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19943\EXCELCNV\50836f50-8ada-4b5d-8eed-56665a4cb6d1\"/>
    </mc:Choice>
  </mc:AlternateContent>
  <xr:revisionPtr revIDLastSave="0" documentId="8_{E83DEE17-B3A6-488D-9578-2609108110EE}" xr6:coauthVersionLast="47" xr6:coauthVersionMax="47" xr10:uidLastSave="{00000000-0000-0000-0000-000000000000}"/>
  <bookViews>
    <workbookView xWindow="-60" yWindow="-60" windowWidth="15480" windowHeight="11640" firstSheet="1" activeTab="2" xr2:uid="{6E1D82D7-F0EB-4263-8774-9D851BAF306F}"/>
  </bookViews>
  <sheets>
    <sheet name="Housing_Dataset" sheetId="1" r:id="rId1"/>
    <sheet name="Buyers_View" sheetId="2" r:id="rId2"/>
    <sheet name="Buyers_Summary" sheetId="3" r:id="rId3"/>
  </sheets>
  <calcPr calcId="191028"/>
  <pivotCaches>
    <pivotCache cacheId="1868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479" i="1" l="1"/>
  <c r="O242" i="1"/>
  <c r="O113" i="1"/>
  <c r="O85" i="1"/>
  <c r="O11" i="1"/>
  <c r="O124" i="1"/>
  <c r="O256" i="1"/>
  <c r="O578" i="1"/>
  <c r="O413" i="1"/>
  <c r="O694" i="1"/>
  <c r="O2760" i="1"/>
  <c r="O539" i="1"/>
  <c r="O360" i="1"/>
  <c r="O1773" i="1"/>
  <c r="O31" i="1"/>
  <c r="O1233" i="1"/>
  <c r="O2480" i="1"/>
  <c r="O8" i="1"/>
  <c r="O195" i="1"/>
  <c r="O7" i="1"/>
  <c r="O1566" i="1"/>
  <c r="O3" i="1"/>
  <c r="O147" i="1"/>
  <c r="O70" i="1"/>
  <c r="O764" i="1"/>
  <c r="O341" i="1"/>
  <c r="O183" i="1"/>
  <c r="O43" i="1"/>
  <c r="O1351" i="1"/>
  <c r="O834" i="1"/>
  <c r="O127" i="1"/>
  <c r="O787" i="1"/>
  <c r="O163" i="1"/>
  <c r="O452" i="1"/>
  <c r="O87" i="1"/>
  <c r="O149" i="1"/>
  <c r="O485" i="1"/>
  <c r="O116" i="1"/>
  <c r="O581" i="1"/>
  <c r="O298" i="1"/>
  <c r="O92" i="1"/>
  <c r="O35" i="1"/>
  <c r="O179" i="1"/>
  <c r="O79" i="1"/>
  <c r="O211" i="1"/>
  <c r="O788" i="1"/>
  <c r="O9" i="1"/>
  <c r="O327" i="1"/>
  <c r="O160" i="1"/>
  <c r="O376" i="1"/>
  <c r="O42" i="1"/>
  <c r="O64" i="1"/>
  <c r="O501" i="1"/>
  <c r="O308" i="1"/>
  <c r="O224" i="1"/>
  <c r="O1530" i="1"/>
  <c r="O2009" i="1"/>
  <c r="O419" i="1"/>
  <c r="O3422" i="1"/>
  <c r="O1599" i="1"/>
  <c r="O190" i="1"/>
  <c r="O328" i="1"/>
  <c r="O91" i="1"/>
  <c r="O164" i="1"/>
  <c r="O233" i="1"/>
  <c r="O128" i="1"/>
  <c r="O125" i="1"/>
  <c r="O192" i="1"/>
  <c r="O165" i="1"/>
  <c r="O402" i="1"/>
  <c r="O981" i="1"/>
  <c r="O1912" i="1"/>
  <c r="O2410" i="1"/>
  <c r="O315" i="1"/>
  <c r="O284" i="1"/>
  <c r="O1784" i="1"/>
  <c r="O1596" i="1"/>
  <c r="O1665" i="1"/>
  <c r="O2471" i="1"/>
  <c r="O1232" i="1"/>
  <c r="O4027" i="1"/>
  <c r="O987" i="1"/>
  <c r="O88" i="1"/>
  <c r="O3247" i="1"/>
  <c r="O569" i="1"/>
  <c r="O1143" i="1"/>
  <c r="O2010" i="1"/>
  <c r="O270" i="1"/>
  <c r="O150" i="1"/>
  <c r="O236" i="1"/>
  <c r="O1040" i="1"/>
  <c r="O212" i="1"/>
  <c r="O288" i="1"/>
  <c r="O633" i="1"/>
  <c r="O2272" i="1"/>
  <c r="O50" i="1"/>
  <c r="O184" i="1"/>
  <c r="O60" i="1"/>
  <c r="O66" i="1"/>
  <c r="O44" i="1"/>
  <c r="O41" i="1"/>
  <c r="O23" i="1"/>
  <c r="O1567" i="1"/>
  <c r="O291" i="1"/>
  <c r="O86" i="1"/>
  <c r="O230" i="1"/>
  <c r="O1913" i="1"/>
  <c r="O2318" i="1"/>
  <c r="O1781" i="1"/>
  <c r="O1307" i="1"/>
  <c r="O798" i="1"/>
  <c r="O1325" i="1"/>
  <c r="O3032" i="1"/>
  <c r="O1399" i="1"/>
  <c r="O1503" i="1"/>
  <c r="O821" i="1"/>
  <c r="O151" i="1"/>
  <c r="O1350" i="1"/>
  <c r="O1833" i="1"/>
  <c r="O447" i="1"/>
  <c r="O949" i="1"/>
  <c r="O81" i="1"/>
  <c r="O136" i="1"/>
  <c r="O577" i="1"/>
  <c r="O835" i="1"/>
  <c r="O102" i="1"/>
  <c r="O170" i="1"/>
  <c r="O108" i="1"/>
  <c r="O107" i="1"/>
  <c r="O131" i="1"/>
  <c r="O16" i="1"/>
  <c r="O97" i="1"/>
  <c r="O46" i="1"/>
  <c r="O33" i="1"/>
  <c r="O20" i="1"/>
  <c r="O237" i="1"/>
  <c r="O822" i="1"/>
  <c r="O602" i="1"/>
  <c r="O3888" i="1"/>
  <c r="O65" i="1"/>
  <c r="O21" i="1"/>
  <c r="O470" i="1"/>
  <c r="O117" i="1"/>
  <c r="O171" i="1"/>
  <c r="O68" i="1"/>
  <c r="O141" i="1"/>
  <c r="O973" i="1"/>
  <c r="O1126" i="1"/>
  <c r="O295" i="1"/>
  <c r="O2373" i="1"/>
  <c r="O123" i="1"/>
  <c r="O271" i="1"/>
  <c r="O80" i="1"/>
  <c r="O1666" i="1"/>
  <c r="O502" i="1"/>
  <c r="O323" i="1"/>
  <c r="O525" i="1"/>
  <c r="O118" i="1"/>
  <c r="O913" i="1"/>
  <c r="O336" i="1"/>
  <c r="O593" i="1"/>
  <c r="O2593" i="1"/>
  <c r="O2156" i="1"/>
  <c r="O2097" i="1"/>
  <c r="O1002" i="1"/>
  <c r="O1188" i="1"/>
  <c r="O1222" i="1"/>
  <c r="O2075" i="1"/>
  <c r="O1755" i="1"/>
  <c r="O1945" i="1"/>
  <c r="O3284" i="1"/>
  <c r="O582" i="1"/>
  <c r="O1352" i="1"/>
  <c r="O695" i="1"/>
  <c r="O1574" i="1"/>
  <c r="O730" i="1"/>
  <c r="O89" i="1"/>
  <c r="O132" i="1"/>
  <c r="O486" i="1"/>
  <c r="O161" i="1"/>
  <c r="O174" i="1"/>
  <c r="O2100" i="1"/>
  <c r="O71" i="1"/>
  <c r="O2" i="1"/>
  <c r="O316" i="1"/>
  <c r="O372" i="1"/>
  <c r="O2054" i="1"/>
  <c r="O2076" i="1"/>
  <c r="O1489" i="1"/>
  <c r="O2535" i="1"/>
  <c r="O1414" i="1"/>
  <c r="O1071" i="1"/>
  <c r="O5" i="1"/>
  <c r="O3533" i="1"/>
  <c r="O3933" i="1"/>
  <c r="O1888" i="1"/>
  <c r="O2588" i="1"/>
  <c r="O1375" i="1"/>
  <c r="O3201" i="1"/>
  <c r="O3778" i="1"/>
  <c r="O3159" i="1"/>
  <c r="O1635" i="1"/>
  <c r="O2310" i="1"/>
  <c r="O1914" i="1"/>
  <c r="O1975" i="1"/>
  <c r="O754" i="1"/>
  <c r="O774" i="1"/>
  <c r="O361" i="1"/>
  <c r="O1266" i="1"/>
  <c r="O302" i="1"/>
  <c r="O1762" i="1"/>
  <c r="O1544" i="1"/>
  <c r="O12" i="1"/>
  <c r="O2143" i="1"/>
  <c r="O101" i="1"/>
  <c r="O1239" i="1"/>
  <c r="O1600" i="1"/>
  <c r="O2148" i="1"/>
  <c r="O1667" i="1"/>
  <c r="O6" i="1"/>
  <c r="O431" i="1"/>
  <c r="O329" i="1"/>
  <c r="O292" i="1"/>
  <c r="O98" i="1"/>
  <c r="O137" i="1"/>
  <c r="O2239" i="1"/>
  <c r="O471" i="1"/>
  <c r="O77" i="1"/>
  <c r="O2184" i="1"/>
  <c r="O3393" i="1"/>
  <c r="O2224" i="1"/>
  <c r="O1852" i="1"/>
  <c r="O3418" i="1"/>
  <c r="O571" i="1"/>
  <c r="O217" i="1"/>
  <c r="O1368" i="1"/>
  <c r="O1636" i="1"/>
  <c r="O1400" i="1"/>
  <c r="O2185" i="1"/>
  <c r="O487" i="1"/>
  <c r="O2823" i="1"/>
  <c r="O455" i="1"/>
  <c r="O456" i="1"/>
  <c r="O265" i="1"/>
  <c r="O3454" i="1"/>
  <c r="O2026" i="1"/>
  <c r="O3086" i="1"/>
  <c r="O1915" i="1"/>
  <c r="O3717" i="1"/>
  <c r="O2440" i="1"/>
  <c r="O858" i="1"/>
  <c r="O1785" i="1"/>
  <c r="O1084" i="1"/>
  <c r="O1051" i="1"/>
  <c r="O929" i="1"/>
  <c r="O799" i="1"/>
  <c r="O934" i="1"/>
  <c r="O898" i="1"/>
  <c r="O333" i="1"/>
  <c r="O1205" i="1"/>
  <c r="O570" i="1"/>
  <c r="O1481" i="1"/>
  <c r="O2962" i="1"/>
  <c r="O935" i="1"/>
  <c r="O348" i="1"/>
  <c r="O303" i="1"/>
  <c r="O944" i="1"/>
  <c r="O561" i="1"/>
  <c r="O655" i="1"/>
  <c r="O594" i="1"/>
  <c r="O133" i="1"/>
  <c r="O381" i="1"/>
  <c r="O1608" i="1"/>
  <c r="O337" i="1"/>
  <c r="O3105" i="1"/>
  <c r="O351" i="1"/>
  <c r="O72" i="1"/>
  <c r="O503" i="1"/>
  <c r="O974" i="1"/>
  <c r="O420" i="1"/>
  <c r="O74" i="1"/>
  <c r="O26" i="1"/>
  <c r="O148" i="1"/>
  <c r="O15" i="1"/>
  <c r="O1001" i="1"/>
  <c r="O1858" i="1"/>
  <c r="O49" i="1"/>
  <c r="O2240" i="1"/>
  <c r="O73" i="1"/>
  <c r="O1007" i="1"/>
  <c r="O1292" i="1"/>
  <c r="O2319" i="1"/>
  <c r="O1736" i="1"/>
  <c r="O859" i="1"/>
  <c r="O2900" i="1"/>
  <c r="O1085" i="1"/>
  <c r="O562" i="1"/>
  <c r="O572" i="1"/>
  <c r="O1859" i="1"/>
  <c r="O457" i="1"/>
  <c r="O1946" i="1"/>
  <c r="O2094" i="1"/>
  <c r="O428" i="1"/>
  <c r="O651" i="1"/>
  <c r="O216" i="1"/>
  <c r="O326" i="1"/>
  <c r="O3066" i="1"/>
  <c r="O1637" i="1"/>
  <c r="O2645" i="1"/>
  <c r="O634" i="1"/>
  <c r="O800" i="1"/>
  <c r="O504" i="1"/>
  <c r="O342" i="1"/>
  <c r="O152" i="1"/>
  <c r="O860" i="1"/>
  <c r="O1916" i="1"/>
  <c r="O920" i="1"/>
  <c r="O2594" i="1"/>
  <c r="O318" i="1"/>
  <c r="O1786" i="1"/>
  <c r="O2107" i="1"/>
  <c r="O193" i="1"/>
  <c r="O140" i="1"/>
  <c r="O1036" i="1"/>
  <c r="O338" i="1"/>
  <c r="O2279" i="1"/>
  <c r="O3033" i="1"/>
  <c r="O2011" i="1"/>
  <c r="O3206" i="1"/>
  <c r="O2112" i="1"/>
  <c r="O2360" i="1"/>
  <c r="O3207" i="1"/>
  <c r="O119" i="1"/>
  <c r="O755" i="1"/>
  <c r="O983" i="1"/>
  <c r="O797" i="1"/>
  <c r="O823" i="1"/>
  <c r="O257" i="1"/>
  <c r="O390" i="1"/>
  <c r="O2817" i="1"/>
  <c r="O1313" i="1"/>
  <c r="O3499" i="1"/>
  <c r="O1545" i="1"/>
  <c r="O641" i="1"/>
  <c r="O603" i="1"/>
  <c r="O1326" i="1"/>
  <c r="O51" i="1"/>
  <c r="O290" i="1"/>
  <c r="O47" i="1"/>
  <c r="O325" i="1"/>
  <c r="O96" i="1"/>
  <c r="O180" i="1"/>
  <c r="O243" i="1"/>
  <c r="O1010" i="1"/>
  <c r="O1240" i="1"/>
  <c r="O22" i="1"/>
  <c r="O2444" i="1"/>
  <c r="O3923" i="1"/>
  <c r="O3654" i="1"/>
  <c r="O2320" i="1"/>
  <c r="O550" i="1"/>
  <c r="O626" i="1"/>
  <c r="O426" i="1"/>
  <c r="O231" i="1"/>
  <c r="O1073" i="1"/>
  <c r="O717" i="1"/>
  <c r="O468" i="1"/>
  <c r="O706" i="1"/>
  <c r="O24" i="1"/>
  <c r="O689" i="1"/>
  <c r="O76" i="1"/>
  <c r="O48" i="1"/>
  <c r="O61" i="1"/>
  <c r="O1707" i="1"/>
  <c r="O882" i="1"/>
  <c r="O1592" i="1"/>
  <c r="O1340" i="1"/>
  <c r="O226" i="1"/>
  <c r="O1197" i="1"/>
  <c r="O1468" i="1"/>
  <c r="O1668" i="1"/>
  <c r="O3092" i="1"/>
  <c r="O1731" i="1"/>
  <c r="O2180" i="1"/>
  <c r="O519" i="1"/>
  <c r="O1947" i="1"/>
  <c r="O1449" i="1"/>
  <c r="O244" i="1"/>
  <c r="O29" i="1"/>
  <c r="O664" i="1"/>
  <c r="O2106" i="1"/>
  <c r="O208" i="1"/>
  <c r="O82" i="1"/>
  <c r="O989" i="1"/>
  <c r="O1345" i="1"/>
  <c r="O558" i="1"/>
  <c r="O921" i="1"/>
  <c r="O950" i="1"/>
  <c r="O1559" i="1"/>
  <c r="O472" i="1"/>
  <c r="O2875" i="1"/>
  <c r="O253" i="1"/>
  <c r="O2794" i="1"/>
  <c r="O3887" i="1"/>
  <c r="O4033" i="1"/>
  <c r="O3878" i="1"/>
  <c r="O3818" i="1"/>
  <c r="O3848" i="1"/>
  <c r="O3934" i="1"/>
  <c r="O2374" i="1"/>
  <c r="O3985" i="1"/>
  <c r="O3790" i="1"/>
  <c r="O4003" i="1"/>
  <c r="O4022" i="1"/>
  <c r="O3964" i="1"/>
  <c r="O3864" i="1"/>
  <c r="O3577" i="1"/>
  <c r="O3841" i="1"/>
  <c r="O3865" i="1"/>
  <c r="O3687" i="1"/>
  <c r="O3935" i="1"/>
  <c r="O3866" i="1"/>
  <c r="O3743" i="1"/>
  <c r="O3936" i="1"/>
  <c r="O3625" i="1"/>
  <c r="O3844" i="1"/>
  <c r="O3920" i="1"/>
  <c r="O3769" i="1"/>
  <c r="O3420" i="1"/>
  <c r="O3997" i="1"/>
  <c r="O3106" i="1"/>
  <c r="O3547" i="1"/>
  <c r="O3516" i="1"/>
  <c r="O3766" i="1"/>
  <c r="O3248" i="1"/>
  <c r="O3688" i="1"/>
  <c r="O3903" i="1"/>
  <c r="O3750" i="1"/>
  <c r="O3983" i="1"/>
  <c r="O3767" i="1"/>
  <c r="O3710" i="1"/>
  <c r="O3711" i="1"/>
  <c r="O3823" i="1"/>
  <c r="O3752" i="1"/>
  <c r="O3534" i="1"/>
  <c r="O3909" i="1"/>
  <c r="O3744" i="1"/>
  <c r="O3650" i="1"/>
  <c r="O3578" i="1"/>
  <c r="O3364" i="1"/>
  <c r="O2876" i="1"/>
  <c r="O3526" i="1"/>
  <c r="O3611" i="1"/>
  <c r="O3363" i="1"/>
  <c r="O3067" i="1"/>
  <c r="O3467" i="1"/>
  <c r="O3365" i="1"/>
  <c r="O3423" i="1"/>
  <c r="O3200" i="1"/>
  <c r="O3101" i="1"/>
  <c r="O3753" i="1"/>
  <c r="O3208" i="1"/>
  <c r="O3882" i="1"/>
  <c r="O3549" i="1"/>
  <c r="O2918" i="1"/>
  <c r="O2778" i="1"/>
  <c r="O2733" i="1"/>
  <c r="O3151" i="1"/>
  <c r="O3006" i="1"/>
  <c r="O3160" i="1"/>
  <c r="O3034" i="1"/>
  <c r="O2964" i="1"/>
  <c r="O3331" i="1"/>
  <c r="O3209" i="1"/>
  <c r="O2777" i="1"/>
  <c r="O3289" i="1"/>
  <c r="O3332" i="1"/>
  <c r="O3395" i="1"/>
  <c r="O1889" i="1"/>
  <c r="O3155" i="1"/>
  <c r="O3172" i="1"/>
  <c r="O2562" i="1"/>
  <c r="O1450" i="1"/>
  <c r="O2925" i="1"/>
  <c r="O2947" i="1"/>
  <c r="O1871" i="1"/>
  <c r="O2406" i="1"/>
  <c r="O2863" i="1"/>
  <c r="O2514" i="1"/>
  <c r="O3252" i="1"/>
  <c r="O1528" i="1"/>
  <c r="O3210" i="1"/>
  <c r="O2650" i="1"/>
  <c r="O2977" i="1"/>
  <c r="O2347" i="1"/>
  <c r="O2705" i="1"/>
  <c r="O3099" i="1"/>
  <c r="O1033" i="1"/>
  <c r="O1504" i="1"/>
  <c r="O616" i="1"/>
  <c r="O784" i="1"/>
  <c r="O540" i="1"/>
  <c r="O3655" i="1"/>
  <c r="O3456" i="1"/>
  <c r="O2961" i="1"/>
  <c r="O3000" i="1"/>
  <c r="O3310" i="1"/>
  <c r="O3886" i="1"/>
  <c r="O3723" i="1"/>
  <c r="O3665" i="1"/>
  <c r="O3719" i="1"/>
  <c r="O3677" i="1"/>
  <c r="O3915" i="1"/>
  <c r="O3824" i="1"/>
  <c r="O3333" i="1"/>
  <c r="O3311" i="1"/>
  <c r="O3245" i="1"/>
  <c r="O3678" i="1"/>
  <c r="O2407" i="1"/>
  <c r="O1144" i="1"/>
  <c r="O3921" i="1"/>
  <c r="O2773" i="1"/>
  <c r="O3916" i="1"/>
  <c r="O3950" i="1"/>
  <c r="O3799" i="1"/>
  <c r="O3814" i="1"/>
  <c r="O3986" i="1"/>
  <c r="O3867" i="1"/>
  <c r="O2824" i="1"/>
  <c r="O645" i="1"/>
  <c r="O3015" i="1"/>
  <c r="O3500" i="1"/>
  <c r="O3579" i="1"/>
  <c r="O3681" i="1"/>
  <c r="O3468" i="1"/>
  <c r="O3535" i="1"/>
  <c r="O3424" i="1"/>
  <c r="O3016" i="1"/>
  <c r="O3068" i="1"/>
  <c r="O3021" i="1"/>
  <c r="O3548" i="1"/>
  <c r="O2706" i="1"/>
  <c r="O3754" i="1"/>
  <c r="O3469" i="1"/>
  <c r="O3825" i="1"/>
  <c r="O3249" i="1"/>
  <c r="O3322" i="1"/>
  <c r="O3283" i="1"/>
  <c r="O2825" i="1"/>
  <c r="O4010" i="1"/>
  <c r="O3856" i="1"/>
  <c r="O2463" i="1"/>
  <c r="O3490" i="1"/>
  <c r="O3937" i="1"/>
  <c r="O3779" i="1"/>
  <c r="O3573" i="1"/>
  <c r="O2970" i="1"/>
  <c r="O742" i="1"/>
  <c r="O2213" i="1"/>
  <c r="O2028" i="1"/>
  <c r="O2481" i="1"/>
  <c r="O2595" i="1"/>
  <c r="O2560" i="1"/>
  <c r="O2034" i="1"/>
  <c r="O1776" i="1"/>
  <c r="O2366" i="1"/>
  <c r="O1711" i="1"/>
  <c r="O281" i="1"/>
  <c r="O2157" i="1"/>
  <c r="O1983" i="1"/>
  <c r="O2826" i="1"/>
  <c r="O300" i="1"/>
  <c r="O842" i="1"/>
  <c r="O1917" i="1"/>
  <c r="O1241" i="1"/>
  <c r="O1086" i="1"/>
  <c r="O1827" i="1"/>
  <c r="O382" i="1"/>
  <c r="O1638" i="1"/>
  <c r="O990" i="1"/>
  <c r="O458" i="1"/>
  <c r="O2266" i="1"/>
  <c r="O1505" i="1"/>
  <c r="O1496" i="1"/>
  <c r="O1885" i="1"/>
  <c r="O1474" i="1"/>
  <c r="O1752" i="1"/>
  <c r="O2740" i="1"/>
  <c r="O1834" i="1"/>
  <c r="O789" i="1"/>
  <c r="O1117" i="1"/>
  <c r="O817" i="1"/>
  <c r="O861" i="1"/>
  <c r="O1471" i="1"/>
  <c r="O1198" i="1"/>
  <c r="O2098" i="1"/>
  <c r="O541" i="1"/>
  <c r="O786" i="1"/>
  <c r="O1052" i="1"/>
  <c r="O876" i="1"/>
  <c r="O1763" i="1"/>
  <c r="O912" i="1"/>
  <c r="O1639" i="1"/>
  <c r="O1242" i="1"/>
  <c r="O587" i="1"/>
  <c r="O1787" i="1"/>
  <c r="O1506" i="1"/>
  <c r="O1177" i="1"/>
  <c r="O371" i="1"/>
  <c r="O505" i="1"/>
  <c r="O1482" i="1"/>
  <c r="O674" i="1"/>
  <c r="O406" i="1"/>
  <c r="O286" i="1"/>
  <c r="O652" i="1"/>
  <c r="O1423" i="1"/>
  <c r="O824" i="1"/>
  <c r="O1087" i="1"/>
  <c r="O848" i="1"/>
  <c r="O591" i="1"/>
  <c r="O417" i="1"/>
  <c r="O213" i="1"/>
  <c r="O883" i="1"/>
  <c r="O1026" i="1"/>
  <c r="O739" i="1"/>
  <c r="O498" i="1"/>
  <c r="O801" i="1"/>
  <c r="O1234" i="1"/>
  <c r="O430" i="1"/>
  <c r="O1353" i="1"/>
  <c r="O744" i="1"/>
  <c r="O207" i="1"/>
  <c r="O488" i="1"/>
  <c r="O412" i="1"/>
  <c r="O922" i="1"/>
  <c r="O583" i="1"/>
  <c r="O554" i="1"/>
  <c r="O1660" i="1"/>
  <c r="O794" i="1"/>
  <c r="O563" i="1"/>
  <c r="O627" i="1"/>
  <c r="O951" i="1"/>
  <c r="O635" i="1"/>
  <c r="O1053" i="1"/>
  <c r="O718" i="1"/>
  <c r="O301" i="1"/>
  <c r="O272" i="1"/>
  <c r="O985" i="1"/>
  <c r="O478" i="1"/>
  <c r="O802" i="1"/>
  <c r="O1301" i="1"/>
  <c r="O172" i="1"/>
  <c r="O36" i="1"/>
  <c r="O259" i="1"/>
  <c r="O346" i="1"/>
  <c r="O497" i="1"/>
  <c r="O362" i="1"/>
  <c r="O363" i="1"/>
  <c r="O115" i="1"/>
  <c r="O639" i="1"/>
  <c r="O273" i="1"/>
  <c r="O618" i="1"/>
  <c r="O414" i="1"/>
  <c r="O492" i="1"/>
  <c r="O846" i="1"/>
  <c r="O94" i="1"/>
  <c r="O499" i="1"/>
  <c r="O182" i="1"/>
  <c r="O218" i="1"/>
  <c r="O55" i="1"/>
  <c r="O254" i="1"/>
  <c r="O52" i="1"/>
  <c r="O39" i="1"/>
  <c r="O138" i="1"/>
  <c r="O58" i="1"/>
  <c r="O145" i="1"/>
  <c r="O112" i="1"/>
  <c r="O215" i="1"/>
  <c r="O421" i="1"/>
  <c r="O255" i="1"/>
  <c r="O34" i="1"/>
  <c r="O4" i="1"/>
  <c r="O167" i="1"/>
  <c r="O2186" i="1"/>
  <c r="O40" i="1"/>
  <c r="O1640" i="1"/>
  <c r="O2077" i="1"/>
  <c r="O2866" i="1"/>
  <c r="O3612" i="1"/>
  <c r="O2877" i="1"/>
  <c r="O584" i="1"/>
  <c r="O398" i="1"/>
  <c r="O219" i="1"/>
  <c r="O1629" i="1"/>
  <c r="O432" i="1"/>
  <c r="O2005" i="1"/>
  <c r="O3550" i="1"/>
  <c r="O1097" i="1"/>
  <c r="O534" i="1"/>
  <c r="O1878" i="1"/>
  <c r="O665" i="1"/>
  <c r="O67" i="1"/>
  <c r="O2361" i="1"/>
  <c r="O1189" i="1"/>
  <c r="O1054" i="1"/>
  <c r="O1218" i="1"/>
  <c r="O2056" i="1"/>
  <c r="O263" i="1"/>
  <c r="O1507" i="1"/>
  <c r="O1354" i="1"/>
  <c r="O1641" i="1"/>
  <c r="O1079" i="1"/>
  <c r="O1091" i="1"/>
  <c r="O589" i="1"/>
  <c r="O547" i="1"/>
  <c r="O239" i="1"/>
  <c r="O932" i="1"/>
  <c r="O280" i="1"/>
  <c r="O895" i="1"/>
  <c r="O2370" i="1"/>
  <c r="O2978" i="1"/>
  <c r="O1694" i="1"/>
  <c r="O2362" i="1"/>
  <c r="O1443" i="1"/>
  <c r="O1740" i="1"/>
  <c r="O1835" i="1"/>
  <c r="O1034" i="1"/>
  <c r="O1759" i="1"/>
  <c r="O422" i="1"/>
  <c r="O1575" i="1"/>
  <c r="O1039" i="1"/>
  <c r="O1642" i="1"/>
  <c r="O54" i="1"/>
  <c r="O27" i="1"/>
  <c r="O175" i="1"/>
  <c r="O1492" i="1"/>
  <c r="O1145" i="1"/>
  <c r="O803" i="1"/>
  <c r="O1424" i="1"/>
  <c r="O1777" i="1"/>
  <c r="O551" i="1"/>
  <c r="O330" i="1"/>
  <c r="O2534" i="1"/>
  <c r="O1206" i="1"/>
  <c r="O312" i="1"/>
  <c r="O1540" i="1"/>
  <c r="O309" i="1"/>
  <c r="O83" i="1"/>
  <c r="O1753" i="1"/>
  <c r="O1788" i="1"/>
  <c r="O166" i="1"/>
  <c r="O1903" i="1"/>
  <c r="O1932" i="1"/>
  <c r="O1627" i="1"/>
  <c r="O1669" i="1"/>
  <c r="O1570" i="1"/>
  <c r="O1041" i="1"/>
  <c r="O267" i="1"/>
  <c r="O836" i="1"/>
  <c r="O1146" i="1"/>
  <c r="O489" i="1"/>
  <c r="O176" i="1"/>
  <c r="O310" i="1"/>
  <c r="O3356" i="1"/>
  <c r="O1355" i="1"/>
  <c r="O353" i="1"/>
  <c r="O1243" i="1"/>
  <c r="O3211" i="1"/>
  <c r="O1778" i="1"/>
  <c r="O1401" i="1"/>
  <c r="O671" i="1"/>
  <c r="O1223" i="1"/>
  <c r="O3768" i="1"/>
  <c r="O3536" i="1"/>
  <c r="O1632" i="1"/>
  <c r="O1741" i="1"/>
  <c r="O1055" i="1"/>
  <c r="O2521" i="1"/>
  <c r="O2736" i="1"/>
  <c r="O1938" i="1"/>
  <c r="O2321" i="1"/>
  <c r="O2322" i="1"/>
  <c r="O2064" i="1"/>
  <c r="O2241" i="1"/>
  <c r="O2170" i="1"/>
  <c r="O2055" i="1"/>
  <c r="O1214" i="1"/>
  <c r="O2482" i="1"/>
  <c r="O2216" i="1"/>
  <c r="O2726" i="1"/>
  <c r="O1719" i="1"/>
  <c r="O1576" i="1"/>
  <c r="O1670" i="1"/>
  <c r="O1483" i="1"/>
  <c r="O729" i="1"/>
  <c r="O825" i="1"/>
  <c r="O2662" i="1"/>
  <c r="O1633" i="1"/>
  <c r="O1397" i="1"/>
  <c r="O2065" i="1"/>
  <c r="O2242" i="1"/>
  <c r="O2701" i="1"/>
  <c r="O2591" i="1"/>
  <c r="O2233" i="1"/>
  <c r="O2864" i="1"/>
  <c r="O1500" i="1"/>
  <c r="O1244" i="1"/>
  <c r="O2348" i="1"/>
  <c r="O3868" i="1"/>
  <c r="O3640" i="1"/>
  <c r="O4029" i="1"/>
  <c r="O3602" i="1"/>
  <c r="O3501" i="1"/>
  <c r="O3334" i="1"/>
  <c r="O3564" i="1"/>
  <c r="O3800" i="1"/>
  <c r="O3820" i="1"/>
  <c r="O3689" i="1"/>
  <c r="O3755" i="1"/>
  <c r="O3571" i="1"/>
  <c r="O3306" i="1"/>
  <c r="O3938" i="1"/>
  <c r="O3449" i="1"/>
  <c r="O2878" i="1"/>
  <c r="O2663" i="1"/>
  <c r="O2012" i="1"/>
  <c r="O1573" i="1"/>
  <c r="O2979" i="1"/>
  <c r="O2059" i="1"/>
  <c r="O1836" i="1"/>
  <c r="O3859" i="1"/>
  <c r="O3858" i="1"/>
  <c r="O3929" i="1"/>
  <c r="O2411" i="1"/>
  <c r="O3917" i="1"/>
  <c r="O2779" i="1"/>
  <c r="O2187" i="1"/>
  <c r="O3987" i="1"/>
  <c r="O3965" i="1"/>
  <c r="O3580" i="1"/>
  <c r="O3988" i="1"/>
  <c r="O3959" i="1"/>
  <c r="O3425" i="1"/>
  <c r="O3305" i="1"/>
  <c r="O3826" i="1"/>
  <c r="O2412" i="1"/>
  <c r="O2870" i="1"/>
  <c r="O3051" i="1"/>
  <c r="O3913" i="1"/>
  <c r="O849" i="1"/>
  <c r="O2741" i="1"/>
  <c r="O3896" i="1"/>
  <c r="O3656" i="1"/>
  <c r="O3268" i="1"/>
  <c r="O2971" i="1"/>
  <c r="O2345" i="1"/>
  <c r="O3135" i="1"/>
  <c r="O2879" i="1"/>
  <c r="O2437" i="1"/>
  <c r="O2169" i="1"/>
  <c r="O1095" i="1"/>
  <c r="O765" i="1"/>
  <c r="O604" i="1"/>
  <c r="O1056" i="1"/>
  <c r="O3366" i="1"/>
  <c r="O3989" i="1"/>
  <c r="O526" i="1"/>
  <c r="O78" i="1"/>
  <c r="O3166" i="1"/>
  <c r="O153" i="1"/>
  <c r="O388" i="1"/>
  <c r="O135" i="1"/>
  <c r="O142" i="1"/>
  <c r="O122" i="1"/>
  <c r="O374" i="1"/>
  <c r="O3725" i="1"/>
  <c r="O3944" i="1"/>
  <c r="O3869" i="1"/>
  <c r="O3666" i="1"/>
  <c r="O3603" i="1"/>
  <c r="O4035" i="1"/>
  <c r="O3618" i="1"/>
  <c r="O3673" i="1"/>
  <c r="O4036" i="1"/>
  <c r="O3776" i="1"/>
  <c r="O3605" i="1"/>
  <c r="O3812" i="1"/>
  <c r="O3785" i="1"/>
  <c r="O3426" i="1"/>
  <c r="O3482" i="1"/>
  <c r="O3292" i="1"/>
  <c r="O3061" i="1"/>
  <c r="O3297" i="1"/>
  <c r="O3312" i="1"/>
  <c r="O3558" i="1"/>
  <c r="O2937" i="1"/>
  <c r="O3136" i="1"/>
  <c r="O3212" i="1"/>
  <c r="O2536" i="1"/>
  <c r="O1860" i="1"/>
  <c r="O2518" i="1"/>
  <c r="O3262" i="1"/>
  <c r="O3581" i="1"/>
  <c r="O3412" i="1"/>
  <c r="O3849" i="1"/>
  <c r="O2113" i="1"/>
  <c r="O3498" i="1"/>
  <c r="O3958" i="1"/>
  <c r="O3850" i="1"/>
  <c r="O3889" i="1"/>
  <c r="O3924" i="1"/>
  <c r="O32" i="1"/>
  <c r="O3756" i="1"/>
  <c r="O3712" i="1"/>
  <c r="O3993" i="1"/>
  <c r="O3971" i="1"/>
  <c r="O3890" i="1"/>
  <c r="O3908" i="1"/>
  <c r="O3572" i="1"/>
  <c r="O3269" i="1"/>
  <c r="O3797" i="1"/>
  <c r="O3267" i="1"/>
  <c r="O3827" i="1"/>
  <c r="O3489" i="1"/>
  <c r="O3876" i="1"/>
  <c r="O3939" i="1"/>
  <c r="O3156" i="1"/>
  <c r="O3531" i="1"/>
  <c r="O2664" i="1"/>
  <c r="O3517" i="1"/>
  <c r="O4002" i="1"/>
  <c r="O3990" i="1"/>
  <c r="O3960" i="1"/>
  <c r="O3582" i="1"/>
  <c r="O3828" i="1"/>
  <c r="O3367" i="1"/>
  <c r="O3427" i="1"/>
  <c r="O3583" i="1"/>
  <c r="O3584" i="1"/>
  <c r="O2626" i="1"/>
  <c r="O3382" i="1"/>
  <c r="O2557" i="1"/>
  <c r="O3945" i="1"/>
  <c r="O3502" i="1"/>
  <c r="O3137" i="1"/>
  <c r="O3521" i="1"/>
  <c r="O3925" i="1"/>
  <c r="O3644" i="1"/>
  <c r="O3690" i="1"/>
  <c r="O4020" i="1"/>
  <c r="O4021" i="1"/>
  <c r="O3059" i="1"/>
  <c r="O3035" i="1"/>
  <c r="O3324" i="1"/>
  <c r="O2980" i="1"/>
  <c r="O3213" i="1"/>
  <c r="O2976" i="1"/>
  <c r="O2217" i="1"/>
  <c r="O2483" i="1"/>
  <c r="O2173" i="1"/>
  <c r="O2375" i="1"/>
  <c r="O2243" i="1"/>
  <c r="O2747" i="1"/>
  <c r="O1984" i="1"/>
  <c r="O3167" i="1"/>
  <c r="O2298" i="1"/>
  <c r="O1805" i="1"/>
  <c r="O3709" i="1"/>
  <c r="O2114" i="1"/>
  <c r="O2244" i="1"/>
  <c r="O1992" i="1"/>
  <c r="O1851" i="1"/>
  <c r="O1671" i="1"/>
  <c r="O2469" i="1"/>
  <c r="O1444" i="1"/>
  <c r="O1437" i="1"/>
  <c r="O1718" i="1"/>
  <c r="O354" i="1"/>
  <c r="O3152" i="1"/>
  <c r="O2041" i="1"/>
  <c r="O2484" i="1"/>
  <c r="O1814" i="1"/>
  <c r="O2827" i="1"/>
  <c r="O1245" i="1"/>
  <c r="O3017" i="1"/>
  <c r="O3713" i="1"/>
  <c r="O1577" i="1"/>
  <c r="O3470" i="1"/>
  <c r="O3791" i="1"/>
  <c r="O3951" i="1"/>
  <c r="O3884" i="1"/>
  <c r="O3891" i="1"/>
  <c r="O3620" i="1"/>
  <c r="O3313" i="1"/>
  <c r="O2782" i="1"/>
  <c r="O3801" i="1"/>
  <c r="O2627" i="1"/>
  <c r="O3264" i="1"/>
  <c r="O2948" i="1"/>
  <c r="O2903" i="1"/>
  <c r="O3585" i="1"/>
  <c r="O1246" i="1"/>
  <c r="O1837" i="1"/>
  <c r="O917" i="1"/>
  <c r="O3726" i="1"/>
  <c r="O3270" i="1"/>
  <c r="O3963" i="1"/>
  <c r="O3691" i="1"/>
  <c r="O2245" i="1"/>
  <c r="O1886" i="1"/>
  <c r="O756" i="1"/>
  <c r="O826" i="1"/>
  <c r="O99" i="1"/>
  <c r="O1247" i="1"/>
  <c r="O1438" i="1"/>
  <c r="O3107" i="1"/>
  <c r="O3904" i="1"/>
  <c r="O3802" i="1"/>
  <c r="O3842" i="1"/>
  <c r="O3788" i="1"/>
  <c r="O3845" i="1"/>
  <c r="O3829" i="1"/>
  <c r="O4018" i="1"/>
  <c r="O3912" i="1"/>
  <c r="O3851" i="1"/>
  <c r="O3747" i="1"/>
  <c r="O3946" i="1"/>
  <c r="O3852" i="1"/>
  <c r="O3738" i="1"/>
  <c r="O3792" i="1"/>
  <c r="O3914" i="1"/>
  <c r="O3497" i="1"/>
  <c r="O3796" i="1"/>
  <c r="O3557" i="1"/>
  <c r="O3883" i="1"/>
  <c r="O3786" i="1"/>
  <c r="O3757" i="1"/>
  <c r="O3619" i="1"/>
  <c r="O3491" i="1"/>
  <c r="O3774" i="1"/>
  <c r="O3667" i="1"/>
  <c r="O3528" i="1"/>
  <c r="O3574" i="1"/>
  <c r="O3523" i="1"/>
  <c r="O3969" i="1"/>
  <c r="O3653" i="1"/>
  <c r="O3416" i="1"/>
  <c r="O3855" i="1"/>
  <c r="O3486" i="1"/>
  <c r="O3586" i="1"/>
  <c r="O3180" i="1"/>
  <c r="O3682" i="1"/>
  <c r="O3613" i="1"/>
  <c r="O3399" i="1"/>
  <c r="O3368" i="1"/>
  <c r="O3566" i="1"/>
  <c r="O3428" i="1"/>
  <c r="O3720" i="1"/>
  <c r="O3298" i="1"/>
  <c r="O3330" i="1"/>
  <c r="O3282" i="1"/>
  <c r="O3816" i="1"/>
  <c r="O3503" i="1"/>
  <c r="O3463" i="1"/>
  <c r="O3121" i="1"/>
  <c r="O2853" i="1"/>
  <c r="O3484" i="1"/>
  <c r="O3537" i="1"/>
  <c r="O3214" i="1"/>
  <c r="O3260" i="1"/>
  <c r="O3751" i="1"/>
  <c r="O3692" i="1"/>
  <c r="O3576" i="1"/>
  <c r="O2981" i="1"/>
  <c r="O2982" i="1"/>
  <c r="O3780" i="1"/>
  <c r="O3686" i="1"/>
  <c r="O3457" i="1"/>
  <c r="O3455" i="1"/>
  <c r="O3563" i="1"/>
  <c r="O2810" i="1"/>
  <c r="O3323" i="1"/>
  <c r="O3626" i="1"/>
  <c r="O3215" i="1"/>
  <c r="O2828" i="1"/>
  <c r="O2115" i="1"/>
  <c r="O2707" i="1"/>
  <c r="O2576" i="1"/>
  <c r="O2445" i="1"/>
  <c r="O1857" i="1"/>
  <c r="O2753" i="1"/>
  <c r="O1477" i="1"/>
  <c r="O1376" i="1"/>
  <c r="O1407" i="1"/>
  <c r="O3001" i="1"/>
  <c r="O3126" i="1"/>
  <c r="O3471" i="1"/>
  <c r="O3922" i="1"/>
  <c r="O2660" i="1"/>
  <c r="O3555" i="1"/>
  <c r="O3256" i="1"/>
  <c r="O1302" i="1"/>
  <c r="O3979" i="1"/>
  <c r="O3803" i="1"/>
  <c r="O3830" i="1"/>
  <c r="O3853" i="1"/>
  <c r="O3758" i="1"/>
  <c r="O3384" i="1"/>
  <c r="O3483" i="1"/>
  <c r="O3460" i="1"/>
  <c r="O2906" i="1"/>
  <c r="O3091" i="1"/>
  <c r="O3171" i="1"/>
  <c r="O3216" i="1"/>
  <c r="O3036" i="1"/>
  <c r="O1887" i="1"/>
  <c r="O3138" i="1"/>
  <c r="O3875" i="1"/>
  <c r="O3721" i="1"/>
  <c r="O3120" i="1"/>
  <c r="O3894" i="1"/>
  <c r="O3400" i="1"/>
  <c r="O3296" i="1"/>
  <c r="O3390" i="1"/>
  <c r="O3527" i="1"/>
  <c r="O2795" i="1"/>
  <c r="O3069" i="1"/>
  <c r="O2402" i="1"/>
  <c r="O3877" i="1"/>
  <c r="O3905" i="1"/>
  <c r="O3627" i="1"/>
  <c r="O3787" i="1"/>
  <c r="O3669" i="1"/>
  <c r="O3401" i="1"/>
  <c r="O3745" i="1"/>
  <c r="O2619" i="1"/>
  <c r="O3642" i="1"/>
  <c r="O2942" i="1"/>
  <c r="O2983" i="1"/>
  <c r="O3892" i="1"/>
  <c r="O2786" i="1"/>
  <c r="O3315" i="1"/>
  <c r="O2656" i="1"/>
  <c r="O2644" i="1"/>
  <c r="O2513" i="1"/>
  <c r="O2575" i="1"/>
  <c r="O2078" i="1"/>
  <c r="O1856" i="1"/>
  <c r="O2116" i="1"/>
  <c r="O2532" i="1"/>
  <c r="O2472" i="1"/>
  <c r="O1700" i="1"/>
  <c r="O1890" i="1"/>
  <c r="O1764" i="1"/>
  <c r="O2278" i="1"/>
  <c r="O1948" i="1"/>
  <c r="O1828" i="1"/>
  <c r="O1936" i="1"/>
  <c r="O2108" i="1"/>
  <c r="O1425" i="1"/>
  <c r="O1609" i="1"/>
  <c r="O1626" i="1"/>
  <c r="O1610" i="1"/>
  <c r="O2280" i="1"/>
  <c r="O1831" i="1"/>
  <c r="O1578" i="1"/>
  <c r="O2413" i="1"/>
  <c r="O1643" i="1"/>
  <c r="O1732" i="1"/>
  <c r="O1630" i="1"/>
  <c r="O1291" i="1"/>
  <c r="O1327" i="1"/>
  <c r="O1765" i="1"/>
  <c r="O1606" i="1"/>
  <c r="O1845" i="1"/>
  <c r="O1478" i="1"/>
  <c r="O2537" i="1"/>
  <c r="O1603" i="1"/>
  <c r="O2096" i="1"/>
  <c r="O1303" i="1"/>
  <c r="O1979" i="1"/>
  <c r="O1672" i="1"/>
  <c r="O1560" i="1"/>
  <c r="O2214" i="1"/>
  <c r="O1369" i="1"/>
  <c r="O2042" i="1"/>
  <c r="O1426" i="1"/>
  <c r="O1377" i="1"/>
  <c r="O1201" i="1"/>
  <c r="O2349" i="1"/>
  <c r="O1178" i="1"/>
  <c r="O1861" i="1"/>
  <c r="O1558" i="1"/>
  <c r="O1783" i="1"/>
  <c r="O1418" i="1"/>
  <c r="O1402" i="1"/>
  <c r="O1131" i="1"/>
  <c r="O1046" i="1"/>
  <c r="O1248" i="1"/>
  <c r="O936" i="1"/>
  <c r="O1562" i="1"/>
  <c r="O1074" i="1"/>
  <c r="O1138" i="1"/>
  <c r="O2854" i="1"/>
  <c r="O2300" i="1"/>
  <c r="O1328" i="1"/>
  <c r="O1163" i="1"/>
  <c r="O1673" i="1"/>
  <c r="O670" i="1"/>
  <c r="O1508" i="1"/>
  <c r="O2188" i="1"/>
  <c r="O1092" i="1"/>
  <c r="O1031" i="1"/>
  <c r="O937" i="1"/>
  <c r="O900" i="1"/>
  <c r="O1378" i="1"/>
  <c r="O1265" i="1"/>
  <c r="O1164" i="1"/>
  <c r="O1141" i="1"/>
  <c r="O1531" i="1"/>
  <c r="O910" i="1"/>
  <c r="O1235" i="1"/>
  <c r="O827" i="1"/>
  <c r="O901" i="1"/>
  <c r="O506" i="1"/>
  <c r="O757" i="1"/>
  <c r="O1568" i="1"/>
  <c r="O1011" i="1"/>
  <c r="O650" i="1"/>
  <c r="O552" i="1"/>
  <c r="O646" i="1"/>
  <c r="O790" i="1"/>
  <c r="O1789" i="1"/>
  <c r="O1392" i="1"/>
  <c r="O704" i="1"/>
  <c r="O636" i="1"/>
  <c r="O628" i="1"/>
  <c r="O579" i="1"/>
  <c r="O415" i="1"/>
  <c r="O681" i="1"/>
  <c r="O662" i="1"/>
  <c r="O364" i="1"/>
  <c r="O643" i="1"/>
  <c r="O1202" i="1"/>
  <c r="O269" i="1"/>
  <c r="O1309" i="1"/>
  <c r="O656" i="1"/>
  <c r="O653" i="1"/>
  <c r="O975" i="1"/>
  <c r="O476" i="1"/>
  <c r="O527" i="1"/>
  <c r="O507" i="1"/>
  <c r="O1132" i="1"/>
  <c r="O279" i="1"/>
  <c r="O220" i="1"/>
  <c r="O30" i="1"/>
  <c r="O1109" i="1"/>
  <c r="O966" i="1"/>
  <c r="O3181" i="1"/>
  <c r="O1790" i="1"/>
  <c r="O1165" i="1"/>
  <c r="O1356" i="1"/>
  <c r="O1644" i="1"/>
  <c r="O2246" i="1"/>
  <c r="O1357" i="1"/>
  <c r="O675" i="1"/>
  <c r="O1611" i="1"/>
  <c r="O1249" i="1"/>
  <c r="O1853" i="1"/>
  <c r="O3657" i="1"/>
  <c r="O2538" i="1"/>
  <c r="O837" i="1"/>
  <c r="O2561" i="1"/>
  <c r="O1446" i="1"/>
  <c r="O818" i="1"/>
  <c r="O775" i="1"/>
  <c r="O1661" i="1"/>
  <c r="O2323" i="1"/>
  <c r="O1546" i="1"/>
  <c r="O1057" i="1"/>
  <c r="O1447" i="1"/>
  <c r="O1048" i="1"/>
  <c r="O2756" i="1"/>
  <c r="O1645" i="1"/>
  <c r="O3524" i="1"/>
  <c r="O3139" i="1"/>
  <c r="O2949" i="1"/>
  <c r="O2905" i="1"/>
  <c r="O2796" i="1"/>
  <c r="O2684" i="1"/>
  <c r="O3140" i="1"/>
  <c r="O2485" i="1"/>
  <c r="O3023" i="1"/>
  <c r="O2596" i="1"/>
  <c r="O2486" i="1"/>
  <c r="O2324" i="1"/>
  <c r="O2640" i="1"/>
  <c r="O2597" i="1"/>
  <c r="O2372" i="1"/>
  <c r="O1738" i="1"/>
  <c r="O2611" i="1"/>
  <c r="O2487" i="1"/>
  <c r="O2158" i="1"/>
  <c r="O2117" i="1"/>
  <c r="O1720" i="1"/>
  <c r="O2359" i="1"/>
  <c r="O2140" i="1"/>
  <c r="O2151" i="1"/>
  <c r="O2563" i="1"/>
  <c r="O2579" i="1"/>
  <c r="O2316" i="1"/>
  <c r="O738" i="1"/>
  <c r="O1674" i="1"/>
  <c r="O1372" i="1"/>
  <c r="O1451" i="1"/>
  <c r="O2101" i="1"/>
  <c r="O1721" i="1"/>
  <c r="O1612" i="1"/>
  <c r="O1288" i="1"/>
  <c r="O1547" i="1"/>
  <c r="O1133" i="1"/>
  <c r="O1501" i="1"/>
  <c r="O1224" i="1"/>
  <c r="O1701" i="1"/>
  <c r="O1779" i="1"/>
  <c r="O2727" i="1"/>
  <c r="O3009" i="1"/>
  <c r="O3671" i="1"/>
  <c r="O3217" i="1"/>
  <c r="O2221" i="1"/>
  <c r="O2708" i="1"/>
  <c r="O2043" i="1"/>
  <c r="O2488" i="1"/>
  <c r="O3070" i="1"/>
  <c r="O2742" i="1"/>
  <c r="O2118" i="1"/>
  <c r="O2628" i="1"/>
  <c r="O3645" i="1"/>
  <c r="O1918" i="1"/>
  <c r="O1985" i="1"/>
  <c r="O4014" i="1"/>
  <c r="O3972" i="1"/>
  <c r="O3804" i="1"/>
  <c r="O4019" i="1"/>
  <c r="O3606" i="1"/>
  <c r="O3565" i="1"/>
  <c r="O3770" i="1"/>
  <c r="O3777" i="1"/>
  <c r="O3805" i="1"/>
  <c r="O3587" i="1"/>
  <c r="O3863" i="1"/>
  <c r="O3621" i="1"/>
  <c r="O3647" i="1"/>
  <c r="O3628" i="1"/>
  <c r="O3559" i="1"/>
  <c r="O3570" i="1"/>
  <c r="O3670" i="1"/>
  <c r="O3629" i="1"/>
  <c r="O3327" i="1"/>
  <c r="O3607" i="1"/>
  <c r="O3472" i="1"/>
  <c r="O3862" i="1"/>
  <c r="O3630" i="1"/>
  <c r="O3538" i="1"/>
  <c r="O4011" i="1"/>
  <c r="O3492" i="1"/>
  <c r="O3588" i="1"/>
  <c r="O3631" i="1"/>
  <c r="O3821" i="1"/>
  <c r="O3539" i="1"/>
  <c r="O3504" i="1"/>
  <c r="O3485" i="1"/>
  <c r="O3385" i="1"/>
  <c r="O3716" i="1"/>
  <c r="O3450" i="1"/>
  <c r="O3335" i="1"/>
  <c r="O3281" i="1"/>
  <c r="O3568" i="1"/>
  <c r="O3307" i="1"/>
  <c r="O3360" i="1"/>
  <c r="O3299" i="1"/>
  <c r="O3532" i="1"/>
  <c r="O2743" i="1"/>
  <c r="O3748" i="1"/>
  <c r="O3464" i="1"/>
  <c r="O3037" i="1"/>
  <c r="O3487" i="1"/>
  <c r="O4012" i="1"/>
  <c r="O3693" i="1"/>
  <c r="O3444" i="1"/>
  <c r="O3518" i="1"/>
  <c r="O3336" i="1"/>
  <c r="O3173" i="1"/>
  <c r="O3351" i="1"/>
  <c r="O3108" i="1"/>
  <c r="O3361" i="1"/>
  <c r="O3287" i="1"/>
  <c r="O3285" i="1"/>
  <c r="O3369" i="1"/>
  <c r="O3109" i="1"/>
  <c r="O3110" i="1"/>
  <c r="O3013" i="1"/>
  <c r="O2403" i="1"/>
  <c r="O3445" i="1"/>
  <c r="O3589" i="1"/>
  <c r="O3514" i="1"/>
  <c r="O3451" i="1"/>
  <c r="O3165" i="1"/>
  <c r="O1930" i="1"/>
  <c r="O3505" i="1"/>
  <c r="O2797" i="1"/>
  <c r="O3639" i="1"/>
  <c r="O3362" i="1"/>
  <c r="O3038" i="1"/>
  <c r="O3429" i="1"/>
  <c r="O3218" i="1"/>
  <c r="O3447" i="1"/>
  <c r="O2984" i="1"/>
  <c r="O2872" i="1"/>
  <c r="O2798" i="1"/>
  <c r="O3383" i="1"/>
  <c r="O3100" i="1"/>
  <c r="O2629" i="1"/>
  <c r="O4013" i="1"/>
  <c r="O3822" i="1"/>
  <c r="O3182" i="1"/>
  <c r="O2620" i="1"/>
  <c r="O3039" i="1"/>
  <c r="O2044" i="1"/>
  <c r="O3309" i="1"/>
  <c r="O3062" i="1"/>
  <c r="O2159" i="1"/>
  <c r="O2907" i="1"/>
  <c r="O2985" i="1"/>
  <c r="O3446" i="1"/>
  <c r="O2926" i="1"/>
  <c r="O2758" i="1"/>
  <c r="O2986" i="1"/>
  <c r="O2880" i="1"/>
  <c r="O3290" i="1"/>
  <c r="O2748" i="1"/>
  <c r="O3089" i="1"/>
  <c r="O2665" i="1"/>
  <c r="O3437" i="1"/>
  <c r="O3141" i="1"/>
  <c r="O3012" i="1"/>
  <c r="O2507" i="1"/>
  <c r="O2811" i="1"/>
  <c r="O3194" i="1"/>
  <c r="O2325" i="1"/>
  <c r="O3219" i="1"/>
  <c r="O2598" i="1"/>
  <c r="O2473" i="1"/>
  <c r="O2690" i="1"/>
  <c r="O1427" i="1"/>
  <c r="O2987" i="1"/>
  <c r="O2599" i="1"/>
  <c r="O1919" i="1"/>
  <c r="O1413" i="1"/>
  <c r="O2247" i="1"/>
  <c r="O2432" i="1"/>
  <c r="O2666" i="1"/>
  <c r="O3488" i="1"/>
  <c r="O3440" i="1"/>
  <c r="O2530" i="1"/>
  <c r="O1379" i="1"/>
  <c r="O2988" i="1"/>
  <c r="O3624" i="1"/>
  <c r="O3977" i="1"/>
  <c r="O2896" i="1"/>
  <c r="O4017" i="1"/>
  <c r="O3843" i="1"/>
  <c r="O3540" i="1"/>
  <c r="O3590" i="1"/>
  <c r="O3414" i="1"/>
  <c r="O3102" i="1"/>
  <c r="O3265" i="1"/>
  <c r="O2919" i="1"/>
  <c r="O2600" i="1"/>
  <c r="O3071" i="1"/>
  <c r="O3727" i="1"/>
  <c r="O3506" i="1"/>
  <c r="O3591" i="1"/>
  <c r="O3220" i="1"/>
  <c r="O2564" i="1"/>
  <c r="O3473" i="1"/>
  <c r="O3354" i="1"/>
  <c r="O2553" i="1"/>
  <c r="O3771" i="1"/>
  <c r="O3854" i="1"/>
  <c r="O3221" i="1"/>
  <c r="O2539" i="1"/>
  <c r="O3608" i="1"/>
  <c r="O3018" i="1"/>
  <c r="O2281" i="1"/>
  <c r="O3609" i="1"/>
  <c r="O3529" i="1"/>
  <c r="O3759" i="1"/>
  <c r="O3714" i="1"/>
  <c r="O3694" i="1"/>
  <c r="O2092" i="1"/>
  <c r="O3196" i="1"/>
  <c r="O3222" i="1"/>
  <c r="O2829" i="1"/>
  <c r="O3610" i="1"/>
  <c r="O2904" i="1"/>
  <c r="O1147" i="1"/>
  <c r="O2346" i="1"/>
  <c r="O2189" i="1"/>
  <c r="O2540" i="1"/>
  <c r="O2002" i="1"/>
  <c r="O1742" i="1"/>
  <c r="O2248" i="1"/>
  <c r="O1806" i="1"/>
  <c r="O2646" i="1"/>
  <c r="O1601" i="1"/>
  <c r="O2218" i="1"/>
  <c r="O2190" i="1"/>
  <c r="O2013" i="1"/>
  <c r="O2414" i="1"/>
  <c r="O2583" i="1"/>
  <c r="O1743" i="1"/>
  <c r="O804" i="1"/>
  <c r="O2830" i="1"/>
  <c r="O2060" i="1"/>
  <c r="O2415" i="1"/>
  <c r="O1134" i="1"/>
  <c r="O2601" i="1"/>
  <c r="O1722" i="1"/>
  <c r="O1697" i="1"/>
  <c r="O2326" i="1"/>
  <c r="O2014" i="1"/>
  <c r="O1949" i="1"/>
  <c r="O1873" i="1"/>
  <c r="O1159" i="1"/>
  <c r="O3040" i="1"/>
  <c r="O2079" i="1"/>
  <c r="O2342" i="1"/>
  <c r="O2033" i="1"/>
  <c r="O1452" i="1"/>
  <c r="O2191" i="1"/>
  <c r="O2025" i="1"/>
  <c r="O2015" i="1"/>
  <c r="O1849" i="1"/>
  <c r="O2144" i="1"/>
  <c r="O435" i="1"/>
  <c r="O2363" i="1"/>
  <c r="O1135" i="1"/>
  <c r="O285" i="1"/>
  <c r="O1250" i="1"/>
  <c r="O1453" i="1"/>
  <c r="O391" i="1"/>
  <c r="O1825" i="1"/>
  <c r="O1646" i="1"/>
  <c r="O1251" i="1"/>
  <c r="O918" i="1"/>
  <c r="O632" i="1"/>
  <c r="O1675" i="1"/>
  <c r="O1314" i="1"/>
  <c r="O1950" i="1"/>
  <c r="O1420" i="1"/>
  <c r="O1058" i="1"/>
  <c r="O710" i="1"/>
  <c r="O1083" i="1"/>
  <c r="O1047" i="1"/>
  <c r="O537" i="1"/>
  <c r="O1766" i="1"/>
  <c r="O553" i="1"/>
  <c r="O991" i="1"/>
  <c r="O1329" i="1"/>
  <c r="O815" i="1"/>
  <c r="O418" i="1"/>
  <c r="O1252" i="1"/>
  <c r="O573" i="1"/>
  <c r="O490" i="1"/>
  <c r="O232" i="1"/>
  <c r="O564" i="1"/>
  <c r="O816" i="1"/>
  <c r="O274" i="1"/>
  <c r="O248" i="1"/>
  <c r="O221" i="1"/>
  <c r="O1118" i="1"/>
  <c r="O2667" i="1"/>
  <c r="O758" i="1"/>
  <c r="O508" i="1"/>
  <c r="O347" i="1"/>
  <c r="O222" i="1"/>
  <c r="O2038" i="1"/>
  <c r="O322" i="1"/>
  <c r="O93" i="1"/>
  <c r="O493" i="1"/>
  <c r="O296" i="1"/>
  <c r="O121" i="1"/>
  <c r="O106" i="1"/>
  <c r="O509" i="1"/>
  <c r="O264" i="1"/>
  <c r="O100" i="1"/>
  <c r="O69" i="1"/>
  <c r="O427" i="1"/>
  <c r="O313" i="1"/>
  <c r="O1944" i="1"/>
  <c r="O2861" i="1"/>
  <c r="O1744" i="1"/>
  <c r="O2709" i="1"/>
  <c r="O1986" i="1"/>
  <c r="O2881" i="1"/>
  <c r="O2474" i="1"/>
  <c r="O1454" i="1"/>
  <c r="O2602" i="1"/>
  <c r="O1910" i="1"/>
  <c r="O828" i="1"/>
  <c r="O365" i="1"/>
  <c r="O1455" i="1"/>
  <c r="O2685" i="1"/>
  <c r="O2710" i="1"/>
  <c r="O2524" i="1"/>
  <c r="O2340" i="1"/>
  <c r="O897" i="1"/>
  <c r="O548" i="1"/>
  <c r="O210" i="1"/>
  <c r="O2174" i="1"/>
  <c r="O2376" i="1"/>
  <c r="O605" i="1"/>
  <c r="O2152" i="1"/>
  <c r="O2119" i="1"/>
  <c r="O1479" i="1"/>
  <c r="O2446" i="1"/>
  <c r="O3592" i="1"/>
  <c r="O1826" i="1"/>
  <c r="O2192" i="1"/>
  <c r="O2416" i="1"/>
  <c r="O2099" i="1"/>
  <c r="O1872" i="1"/>
  <c r="O1734" i="1"/>
  <c r="O275" i="1"/>
  <c r="O293" i="1"/>
  <c r="O3174" i="1"/>
  <c r="O2045" i="1"/>
  <c r="O3337" i="1"/>
  <c r="O2737" i="1"/>
  <c r="O2109" i="1"/>
  <c r="O1253" i="1"/>
  <c r="O4031" i="1"/>
  <c r="O2668" i="1"/>
  <c r="O606" i="1"/>
  <c r="O1330" i="1"/>
  <c r="O2963" i="1"/>
  <c r="O2565" i="1"/>
  <c r="O2178" i="1"/>
  <c r="O3338" i="1"/>
  <c r="O3507" i="1"/>
  <c r="O2661" i="1"/>
  <c r="O2282" i="1"/>
  <c r="O2831" i="1"/>
  <c r="O3370" i="1"/>
  <c r="O1774" i="1"/>
  <c r="O2417" i="1"/>
  <c r="O1304" i="1"/>
  <c r="O2577" i="1"/>
  <c r="O2193" i="1"/>
  <c r="O1987" i="1"/>
  <c r="O2447" i="1"/>
  <c r="O1951" i="1"/>
  <c r="O1408" i="1"/>
  <c r="O1493" i="1"/>
  <c r="O2448" i="1"/>
  <c r="O2046" i="1"/>
  <c r="O2155" i="1"/>
  <c r="O2623" i="1"/>
  <c r="O2120" i="1"/>
  <c r="O1745" i="1"/>
  <c r="O2121" i="1"/>
  <c r="O2194" i="1"/>
  <c r="O1456" i="1"/>
  <c r="O1380" i="1"/>
  <c r="O3940" i="1"/>
  <c r="O3806" i="1"/>
  <c r="O4026" i="1"/>
  <c r="O4024" i="1"/>
  <c r="O3648" i="1"/>
  <c r="O3632" i="1"/>
  <c r="O3402" i="1"/>
  <c r="O3493" i="1"/>
  <c r="O3417" i="1"/>
  <c r="O3339" i="1"/>
  <c r="O3651" i="1"/>
  <c r="O3551" i="1"/>
  <c r="O3398" i="1"/>
  <c r="O3300" i="1"/>
  <c r="O3474" i="1"/>
  <c r="O3271" i="1"/>
  <c r="O3494" i="1"/>
  <c r="O3622" i="1"/>
  <c r="O3125" i="1"/>
  <c r="O3122" i="1"/>
  <c r="O3111" i="1"/>
  <c r="O1988" i="1"/>
  <c r="O3614" i="1"/>
  <c r="O2969" i="1"/>
  <c r="O3060" i="1"/>
  <c r="O3130" i="1"/>
  <c r="O3064" i="1"/>
  <c r="O2929" i="1"/>
  <c r="O2989" i="1"/>
  <c r="O3053" i="1"/>
  <c r="O2799" i="1"/>
  <c r="O3593" i="1"/>
  <c r="O3728" i="1"/>
  <c r="O3263" i="1"/>
  <c r="O1702" i="1"/>
  <c r="O3261" i="1"/>
  <c r="O3683" i="1"/>
  <c r="O3072" i="1"/>
  <c r="O3403" i="1"/>
  <c r="O2669" i="1"/>
  <c r="O3002" i="1"/>
  <c r="O3073" i="1"/>
  <c r="O2615" i="1"/>
  <c r="O3202" i="1"/>
  <c r="O2832" i="1"/>
  <c r="O2751" i="1"/>
  <c r="O2882" i="1"/>
  <c r="O3123" i="1"/>
  <c r="O1891" i="1"/>
  <c r="O2821" i="1"/>
  <c r="O2657" i="1"/>
  <c r="O2833" i="1"/>
  <c r="O2364" i="1"/>
  <c r="O2702" i="1"/>
  <c r="O2418" i="1"/>
  <c r="O3074" i="1"/>
  <c r="O2525" i="1"/>
  <c r="O2630" i="1"/>
  <c r="O2603" i="1"/>
  <c r="O2146" i="1"/>
  <c r="O2800" i="1"/>
  <c r="O2555" i="1"/>
  <c r="O1308" i="1"/>
  <c r="O1212" i="1"/>
  <c r="O1579" i="1"/>
  <c r="O3094" i="1"/>
  <c r="O2016" i="1"/>
  <c r="O3442" i="1"/>
  <c r="O3522" i="1"/>
  <c r="O2419" i="1"/>
  <c r="O1775" i="1"/>
  <c r="O3793" i="1"/>
  <c r="O3319" i="1"/>
  <c r="O3266" i="1"/>
  <c r="O2901" i="1"/>
  <c r="O2784" i="1"/>
  <c r="O3007" i="1"/>
  <c r="O2792" i="1"/>
  <c r="O2317" i="1"/>
  <c r="O2762" i="1"/>
  <c r="O1484" i="1"/>
  <c r="O3594" i="1"/>
  <c r="O2558" i="1"/>
  <c r="O3103" i="1"/>
  <c r="O805" i="1"/>
  <c r="O185" i="1"/>
  <c r="O3911" i="1"/>
  <c r="O13" i="1"/>
  <c r="O18" i="1"/>
  <c r="O28" i="1"/>
  <c r="O59" i="1"/>
  <c r="O38" i="1"/>
  <c r="O10" i="1"/>
  <c r="O114" i="1"/>
  <c r="O1059" i="1"/>
  <c r="O1791" i="1"/>
  <c r="O647" i="1"/>
  <c r="O696" i="1"/>
  <c r="O1160" i="1"/>
  <c r="O441" i="1"/>
  <c r="O629" i="1"/>
  <c r="O510" i="1"/>
  <c r="O392" i="1"/>
  <c r="O1158" i="1"/>
  <c r="O574" i="1"/>
  <c r="O657" i="1"/>
  <c r="O250" i="1"/>
  <c r="O607" i="1"/>
  <c r="O967" i="1"/>
  <c r="O378" i="1"/>
  <c r="O366" i="1"/>
  <c r="O560" i="1"/>
  <c r="O436" i="1"/>
  <c r="O156" i="1"/>
  <c r="O416" i="1"/>
  <c r="O181" i="1"/>
  <c r="O393" i="1"/>
  <c r="O168" i="1"/>
  <c r="O359" i="1"/>
  <c r="O173" i="1"/>
  <c r="O126" i="1"/>
  <c r="O373" i="1"/>
  <c r="O134" i="1"/>
  <c r="O358" i="1"/>
  <c r="O339" i="1"/>
  <c r="O120" i="1"/>
  <c r="O202" i="1"/>
  <c r="O103" i="1"/>
  <c r="O25" i="1"/>
  <c r="O1279" i="1"/>
  <c r="O454" i="1"/>
  <c r="O847" i="1"/>
  <c r="O423" i="1"/>
  <c r="O841" i="1"/>
  <c r="O1028" i="1"/>
  <c r="O688" i="1"/>
  <c r="O750" i="1"/>
  <c r="O511" i="1"/>
  <c r="O355" i="1"/>
  <c r="O57" i="1"/>
  <c r="O512" i="1"/>
  <c r="O203" i="1"/>
  <c r="O1207" i="1"/>
  <c r="O335" i="1"/>
  <c r="O3595" i="1"/>
  <c r="O3075" i="1"/>
  <c r="O2928" i="1"/>
  <c r="O2420" i="1"/>
  <c r="O2377" i="1"/>
  <c r="O1997" i="1"/>
  <c r="O2378" i="1"/>
  <c r="O1457" i="1"/>
  <c r="O1394" i="1"/>
  <c r="O1458" i="1"/>
  <c r="O2408" i="1"/>
  <c r="O1428" i="1"/>
  <c r="O1792" i="1"/>
  <c r="O1098" i="1"/>
  <c r="O1403" i="1"/>
  <c r="O1534" i="1"/>
  <c r="O1180" i="1"/>
  <c r="O1920" i="1"/>
  <c r="O992" i="1"/>
  <c r="O1225" i="1"/>
  <c r="O1236" i="1"/>
  <c r="O712" i="1"/>
  <c r="O952" i="1"/>
  <c r="O597" i="1"/>
  <c r="O1282" i="1"/>
  <c r="O262" i="1"/>
  <c r="O196" i="1"/>
  <c r="O260" i="1"/>
  <c r="O367" i="1"/>
  <c r="O282" i="1"/>
  <c r="O719" i="1"/>
  <c r="O567" i="1"/>
  <c r="O197" i="1"/>
  <c r="O3900" i="1"/>
  <c r="O2566" i="1"/>
  <c r="O1708" i="1"/>
  <c r="O1647" i="1"/>
  <c r="O2080" i="1"/>
  <c r="O2466" i="1"/>
  <c r="O3575" i="1"/>
  <c r="O2670" i="1"/>
  <c r="O2584" i="1"/>
  <c r="O953" i="1"/>
  <c r="O1838" i="1"/>
  <c r="O3328" i="1"/>
  <c r="O3272" i="1"/>
  <c r="O3076" i="1"/>
  <c r="O3371" i="1"/>
  <c r="O3142" i="1"/>
  <c r="O3658" i="1"/>
  <c r="O2327" i="1"/>
  <c r="O3077" i="1"/>
  <c r="O2711" i="1"/>
  <c r="O2195" i="1"/>
  <c r="O2647" i="1"/>
  <c r="O2311" i="1"/>
  <c r="O2652" i="1"/>
  <c r="O2559" i="1"/>
  <c r="O2301" i="1"/>
  <c r="O2698" i="1"/>
  <c r="O2526" i="1"/>
  <c r="O1902" i="1"/>
  <c r="O1277" i="1"/>
  <c r="O881" i="1"/>
  <c r="O521" i="1"/>
  <c r="O2306" i="1"/>
  <c r="O1952" i="1"/>
  <c r="O1816" i="1"/>
  <c r="O2139" i="1"/>
  <c r="O1628" i="1"/>
  <c r="O1804" i="1"/>
  <c r="O3372" i="1"/>
  <c r="O2516" i="1"/>
  <c r="O3373" i="1"/>
  <c r="O2787" i="1"/>
  <c r="O3404" i="1"/>
  <c r="O2616" i="1"/>
  <c r="O1980" i="1"/>
  <c r="O1981" i="1"/>
  <c r="O3273" i="1"/>
  <c r="O2122" i="1"/>
  <c r="O3168" i="1"/>
  <c r="O2081" i="1"/>
  <c r="O3154" i="1"/>
  <c r="O3773" i="1"/>
  <c r="O3807" i="1"/>
  <c r="O3508" i="1"/>
  <c r="O3509" i="1"/>
  <c r="O3781" i="1"/>
  <c r="O3947" i="1"/>
  <c r="O923" i="1"/>
  <c r="O2212" i="1"/>
  <c r="O3760" i="1"/>
  <c r="O843" i="1"/>
  <c r="O1817" i="1"/>
  <c r="O630" i="1"/>
  <c r="O2371" i="1"/>
  <c r="O2102" i="1"/>
  <c r="O2196" i="1"/>
  <c r="O3955" i="1"/>
  <c r="O1953" i="1"/>
  <c r="O3475" i="1"/>
  <c r="O2302" i="1"/>
  <c r="O1823" i="1"/>
  <c r="O2398" i="1"/>
  <c r="O2227" i="1"/>
  <c r="O2074" i="1"/>
  <c r="O2350" i="1"/>
  <c r="O2123" i="1"/>
  <c r="O2401" i="1"/>
  <c r="O2357" i="1"/>
  <c r="O1971" i="1"/>
  <c r="O1295" i="1"/>
  <c r="O2328" i="1"/>
  <c r="O1296" i="1"/>
  <c r="O1509" i="1"/>
  <c r="O1648" i="1"/>
  <c r="O1148" i="1"/>
  <c r="O1593" i="1"/>
  <c r="O2587" i="1"/>
  <c r="O1510" i="1"/>
  <c r="O1358" i="1"/>
  <c r="O1698" i="1"/>
  <c r="O1818" i="1"/>
  <c r="O1756" i="1"/>
  <c r="O1706" i="1"/>
  <c r="O1475" i="1"/>
  <c r="O1395" i="1"/>
  <c r="O1511" i="1"/>
  <c r="O549" i="1"/>
  <c r="O1366" i="1"/>
  <c r="O2228" i="1"/>
  <c r="O1512" i="1"/>
  <c r="O954" i="1"/>
  <c r="O1226" i="1"/>
  <c r="O1631" i="1"/>
  <c r="O1548" i="1"/>
  <c r="O1317" i="1"/>
  <c r="O924" i="1"/>
  <c r="O1359" i="1"/>
  <c r="O1374" i="1"/>
  <c r="O1149" i="1"/>
  <c r="O1227" i="1"/>
  <c r="O1346" i="1"/>
  <c r="O1415" i="1"/>
  <c r="O1113" i="1"/>
  <c r="O1613" i="1"/>
  <c r="O1513" i="1"/>
  <c r="O1190" i="1"/>
  <c r="O946" i="1"/>
  <c r="O753" i="1"/>
  <c r="O838" i="1"/>
  <c r="O1514" i="1"/>
  <c r="O1293" i="1"/>
  <c r="O1580" i="1"/>
  <c r="O1411" i="1"/>
  <c r="O1254" i="1"/>
  <c r="O2273" i="1"/>
  <c r="O3798" i="1"/>
  <c r="O1614" i="1"/>
  <c r="O599" i="1"/>
  <c r="O1429" i="1"/>
  <c r="O542" i="1"/>
  <c r="O772" i="1"/>
  <c r="O768" i="1"/>
  <c r="O796" i="1"/>
  <c r="O1110" i="1"/>
  <c r="O1099" i="1"/>
  <c r="O927" i="1"/>
  <c r="O740" i="1"/>
  <c r="O844" i="1"/>
  <c r="O776" i="1"/>
  <c r="O1237" i="1"/>
  <c r="O1892" i="1"/>
  <c r="O1430" i="1"/>
  <c r="O850" i="1"/>
  <c r="O1166" i="1"/>
  <c r="O1012" i="1"/>
  <c r="O893" i="1"/>
  <c r="O1125" i="1"/>
  <c r="O1094" i="1"/>
  <c r="O862" i="1"/>
  <c r="O806" i="1"/>
  <c r="O1267" i="1"/>
  <c r="O1005" i="1"/>
  <c r="O938" i="1"/>
  <c r="O592" i="1"/>
  <c r="O884" i="1"/>
  <c r="O1255" i="1"/>
  <c r="O619" i="1"/>
  <c r="O600" i="1"/>
  <c r="O807" i="1"/>
  <c r="O970" i="1"/>
  <c r="O1341" i="1"/>
  <c r="O1208" i="1"/>
  <c r="O808" i="1"/>
  <c r="O770" i="1"/>
  <c r="O1127" i="1"/>
  <c r="O1297" i="1"/>
  <c r="O707" i="1"/>
  <c r="O746" i="1"/>
  <c r="O383" i="1"/>
  <c r="O930" i="1"/>
  <c r="O1215" i="1"/>
  <c r="O585" i="1"/>
  <c r="O697" i="1"/>
  <c r="O711" i="1"/>
  <c r="O766" i="1"/>
  <c r="O734" i="1"/>
  <c r="O809" i="1"/>
  <c r="O663" i="1"/>
  <c r="O1256" i="1"/>
  <c r="O759" i="1"/>
  <c r="O863" i="1"/>
  <c r="O640" i="1"/>
  <c r="O536" i="1"/>
  <c r="O1060" i="1"/>
  <c r="O1119" i="1"/>
  <c r="O495" i="1"/>
  <c r="O733" i="1"/>
  <c r="O287" i="1"/>
  <c r="O878" i="1"/>
  <c r="O394" i="1"/>
  <c r="O384" i="1"/>
  <c r="O698" i="1"/>
  <c r="O820" i="1"/>
  <c r="O760" i="1"/>
  <c r="O955" i="1"/>
  <c r="O658" i="1"/>
  <c r="O642" i="1"/>
  <c r="O439" i="1"/>
  <c r="O446" i="1"/>
  <c r="O484" i="1"/>
  <c r="O368" i="1"/>
  <c r="O513" i="1"/>
  <c r="O649" i="1"/>
  <c r="O555" i="1"/>
  <c r="O399" i="1"/>
  <c r="O331" i="1"/>
  <c r="O276" i="1"/>
  <c r="O154" i="1"/>
  <c r="O177" i="1"/>
  <c r="O198" i="1"/>
  <c r="O245" i="1"/>
  <c r="O186" i="1"/>
  <c r="O130" i="1"/>
  <c r="O783" i="1"/>
  <c r="O741" i="1"/>
  <c r="O568" i="1"/>
  <c r="O403" i="1"/>
  <c r="O2848" i="1"/>
  <c r="O3112" i="1"/>
  <c r="O1712" i="1"/>
  <c r="O1485" i="1"/>
  <c r="O3513" i="1"/>
  <c r="O682" i="1"/>
  <c r="O2812" i="1"/>
  <c r="O3761" i="1"/>
  <c r="O2449" i="1"/>
  <c r="O2329" i="1"/>
  <c r="O1569" i="1"/>
  <c r="O829" i="1"/>
  <c r="O947" i="1"/>
  <c r="O1270" i="1"/>
  <c r="O956" i="1"/>
  <c r="O749" i="1"/>
  <c r="O408" i="1"/>
  <c r="O304" i="1"/>
  <c r="O2671" i="1"/>
  <c r="O2379" i="1"/>
  <c r="O1436" i="1"/>
  <c r="O957" i="1"/>
  <c r="O1167" i="1"/>
  <c r="O902" i="1"/>
  <c r="O714" i="1"/>
  <c r="O715" i="1"/>
  <c r="O598" i="1"/>
  <c r="O479" i="1"/>
  <c r="O2380" i="1"/>
  <c r="O2351" i="1"/>
  <c r="O1754" i="1"/>
  <c r="O1203" i="1"/>
  <c r="O1008" i="1"/>
  <c r="O543" i="1"/>
  <c r="O575" i="1"/>
  <c r="O3223" i="1"/>
  <c r="O1581" i="1"/>
  <c r="O1954" i="1"/>
  <c r="O1442" i="1"/>
  <c r="O1013" i="1"/>
  <c r="O676" i="1"/>
  <c r="O1111" i="1"/>
  <c r="O1999" i="1"/>
  <c r="O1955" i="1"/>
  <c r="O958" i="1"/>
  <c r="O1238" i="1"/>
  <c r="O1571" i="1"/>
  <c r="O2082" i="1"/>
  <c r="O1322" i="1"/>
  <c r="O3870" i="1"/>
  <c r="O3879" i="1"/>
  <c r="O3949" i="1"/>
  <c r="O3295" i="1"/>
  <c r="O3931" i="1"/>
  <c r="O4005" i="1"/>
  <c r="O3762" i="1"/>
  <c r="O3350" i="1"/>
  <c r="O3476" i="1"/>
  <c r="O3871" i="1"/>
  <c r="O3374" i="1"/>
  <c r="O3314" i="1"/>
  <c r="O3569" i="1"/>
  <c r="O3952" i="1"/>
  <c r="O3815" i="1"/>
  <c r="O3695" i="1"/>
  <c r="O3257" i="1"/>
  <c r="O3560" i="1"/>
  <c r="O3696" i="1"/>
  <c r="O3093" i="1"/>
  <c r="O2938" i="1"/>
  <c r="O2862" i="1"/>
  <c r="O3419" i="1"/>
  <c r="O3143" i="1"/>
  <c r="O3461" i="1"/>
  <c r="O3078" i="1"/>
  <c r="O3430" i="1"/>
  <c r="O3286" i="1"/>
  <c r="O3697" i="1"/>
  <c r="O3439" i="1"/>
  <c r="O2972" i="1"/>
  <c r="O3179" i="1"/>
  <c r="O3808" i="1"/>
  <c r="O3079" i="1"/>
  <c r="O3175" i="1"/>
  <c r="O2858" i="1"/>
  <c r="O2849" i="1"/>
  <c r="O1549" i="1"/>
  <c r="O3375" i="1"/>
  <c r="O3906" i="1"/>
  <c r="O3055" i="1"/>
  <c r="O2950" i="1"/>
  <c r="O3095" i="1"/>
  <c r="O2567" i="1"/>
  <c r="O2834" i="1"/>
  <c r="O3477" i="1"/>
  <c r="O2897" i="1"/>
  <c r="O3197" i="1"/>
  <c r="O2801" i="1"/>
  <c r="O3510" i="1"/>
  <c r="O2738" i="1"/>
  <c r="O3317" i="1"/>
  <c r="O3028" i="1"/>
  <c r="O2965" i="1"/>
  <c r="O2914" i="1"/>
  <c r="O2721" i="1"/>
  <c r="O2920" i="1"/>
  <c r="O3031" i="1"/>
  <c r="O3203" i="1"/>
  <c r="O2381" i="1"/>
  <c r="O3224" i="1"/>
  <c r="O2604" i="1"/>
  <c r="O2083" i="1"/>
  <c r="O2850" i="1"/>
  <c r="O2382" i="1"/>
  <c r="O3183" i="1"/>
  <c r="O2871" i="1"/>
  <c r="O3178" i="1"/>
  <c r="O3056" i="1"/>
  <c r="O3674" i="1"/>
  <c r="O3301" i="1"/>
  <c r="O3225" i="1"/>
  <c r="O2883" i="1"/>
  <c r="O2869" i="1"/>
  <c r="O1757" i="1"/>
  <c r="O2556" i="1"/>
  <c r="O2249" i="1"/>
  <c r="O1989" i="1"/>
  <c r="O2029" i="1"/>
  <c r="O3041" i="1"/>
  <c r="O3258" i="1"/>
  <c r="O2712" i="1"/>
  <c r="O2450" i="1"/>
  <c r="O2884" i="1"/>
  <c r="O2541" i="1"/>
  <c r="O2197" i="1"/>
  <c r="O3153" i="1"/>
  <c r="O2489" i="1"/>
  <c r="O2267" i="1"/>
  <c r="O1911" i="1"/>
  <c r="O3274" i="1"/>
  <c r="O2234" i="1"/>
  <c r="O2277" i="1"/>
  <c r="O2095" i="1"/>
  <c r="O2835" i="1"/>
  <c r="O2303" i="1"/>
  <c r="O2004" i="1"/>
  <c r="O2211" i="1"/>
  <c r="O3302" i="1"/>
  <c r="O2124" i="1"/>
  <c r="O2383" i="1"/>
  <c r="O3722" i="1"/>
  <c r="O2451" i="1"/>
  <c r="O2582" i="1"/>
  <c r="O2308" i="1"/>
  <c r="O2384" i="1"/>
  <c r="O2110" i="1"/>
  <c r="O1515" i="1"/>
  <c r="O2951" i="1"/>
  <c r="O2631" i="1"/>
  <c r="O2330" i="1"/>
  <c r="O2385" i="1"/>
  <c r="O2250" i="1"/>
  <c r="O2229" i="1"/>
  <c r="O1705" i="1"/>
  <c r="O1956" i="1"/>
  <c r="O2625" i="1"/>
  <c r="O1331" i="1"/>
  <c r="O2744" i="1"/>
  <c r="O2913" i="1"/>
  <c r="O1723" i="1"/>
  <c r="O2358" i="1"/>
  <c r="O2568" i="1"/>
  <c r="O1516" i="1"/>
  <c r="O1459" i="1"/>
  <c r="O1517" i="1"/>
  <c r="O1550" i="1"/>
  <c r="O2039" i="1"/>
  <c r="O1767" i="1"/>
  <c r="O1676" i="1"/>
  <c r="O2084" i="1"/>
  <c r="O1488" i="1"/>
  <c r="O1993" i="1"/>
  <c r="O1824" i="1"/>
  <c r="O2369" i="1"/>
  <c r="O1751" i="1"/>
  <c r="O1677" i="1"/>
  <c r="O1486" i="1"/>
  <c r="O2035" i="1"/>
  <c r="O1615" i="1"/>
  <c r="O1349" i="1"/>
  <c r="O931" i="1"/>
  <c r="O2219" i="1"/>
  <c r="O1807" i="1"/>
  <c r="O1724" i="1"/>
  <c r="O1360" i="1"/>
  <c r="O2085" i="1"/>
  <c r="O1494" i="1"/>
  <c r="O3316" i="1"/>
  <c r="O1839" i="1"/>
  <c r="O1025" i="1"/>
  <c r="O1678" i="1"/>
  <c r="O294" i="1"/>
  <c r="O228" i="1"/>
  <c r="O1900" i="1"/>
  <c r="O2397" i="1"/>
  <c r="O1808" i="1"/>
  <c r="O2168" i="1"/>
  <c r="O2490" i="1"/>
  <c r="O2352" i="1"/>
  <c r="O624" i="1"/>
  <c r="O1431" i="1"/>
  <c r="O334" i="1"/>
  <c r="O3978" i="1"/>
  <c r="O3376" i="1"/>
  <c r="O3872" i="1"/>
  <c r="O2125" i="1"/>
  <c r="O4030" i="1"/>
  <c r="O3394" i="1"/>
  <c r="O2921" i="1"/>
  <c r="O3029" i="1"/>
  <c r="O3355" i="1"/>
  <c r="O4004" i="1"/>
  <c r="O4016" i="1"/>
  <c r="O4001" i="1"/>
  <c r="O3684" i="1"/>
  <c r="O3724" i="1"/>
  <c r="O2802" i="1"/>
  <c r="O3087" i="1"/>
  <c r="O3930" i="1"/>
  <c r="O3204" i="1"/>
  <c r="O3019" i="1"/>
  <c r="O3980" i="1"/>
  <c r="O3080" i="1"/>
  <c r="O3772" i="1"/>
  <c r="O3441" i="1"/>
  <c r="O2160" i="1"/>
  <c r="O2813" i="1"/>
  <c r="O2952" i="1"/>
  <c r="O2299" i="1"/>
  <c r="O3596" i="1"/>
  <c r="O3679" i="1"/>
  <c r="O3519" i="1"/>
  <c r="O3352" i="1"/>
  <c r="O2648" i="1"/>
  <c r="O3184" i="1"/>
  <c r="O3325" i="1"/>
  <c r="O2953" i="1"/>
  <c r="O3308" i="1"/>
  <c r="O2885" i="1"/>
  <c r="O2922" i="1"/>
  <c r="O2686" i="1"/>
  <c r="O1957" i="1"/>
  <c r="O654" i="1"/>
  <c r="O3729" i="1"/>
  <c r="O3910" i="1"/>
  <c r="O3730" i="1"/>
  <c r="O3643" i="1"/>
  <c r="O2973" i="1"/>
  <c r="O4015" i="1"/>
  <c r="O3731" i="1"/>
  <c r="O3873" i="1"/>
  <c r="O2315" i="1"/>
  <c r="O1815" i="1"/>
  <c r="O3732" i="1"/>
  <c r="O3926" i="1"/>
  <c r="O3127" i="1"/>
  <c r="O2954" i="1"/>
  <c r="O3739" i="1"/>
  <c r="O3003" i="1"/>
  <c r="O2672" i="1"/>
  <c r="O2855" i="1"/>
  <c r="O2176" i="1"/>
  <c r="O3478" i="1"/>
  <c r="O3431" i="1"/>
  <c r="O2944" i="1"/>
  <c r="O3303" i="1"/>
  <c r="O3226" i="1"/>
  <c r="O2175" i="1"/>
  <c r="O3698" i="1"/>
  <c r="O3227" i="1"/>
  <c r="O3170" i="1"/>
  <c r="O3954" i="1"/>
  <c r="O3541" i="1"/>
  <c r="O3185" i="1"/>
  <c r="O2908" i="1"/>
  <c r="O2776" i="1"/>
  <c r="O3813" i="1"/>
  <c r="O3022" i="1"/>
  <c r="O3763" i="1"/>
  <c r="O3567" i="1"/>
  <c r="O3386" i="1"/>
  <c r="O2519" i="1"/>
  <c r="O1793" i="1"/>
  <c r="O2605" i="1"/>
  <c r="O2491" i="1"/>
  <c r="O2478" i="1"/>
  <c r="O2452" i="1"/>
  <c r="O2071" i="1"/>
  <c r="O2421" i="1"/>
  <c r="O2453" i="1"/>
  <c r="O1572" i="1"/>
  <c r="O1906" i="1"/>
  <c r="O1974" i="1"/>
  <c r="O1342" i="1"/>
  <c r="O1604" i="1"/>
  <c r="O2283" i="1"/>
  <c r="O1460" i="1"/>
  <c r="O1582" i="1"/>
  <c r="O1616" i="1"/>
  <c r="O2177" i="1"/>
  <c r="O1128" i="1"/>
  <c r="O223" i="1"/>
  <c r="O1361" i="1"/>
  <c r="O1100" i="1"/>
  <c r="O1746" i="1"/>
  <c r="O2912" i="1"/>
  <c r="O1551" i="1"/>
  <c r="O1204" i="1"/>
  <c r="O1594" i="1"/>
  <c r="O1518" i="1"/>
  <c r="O3675" i="1"/>
  <c r="O1416" i="1"/>
  <c r="O885" i="1"/>
  <c r="O1191" i="1"/>
  <c r="O1029" i="1"/>
  <c r="O1014" i="1"/>
  <c r="O886" i="1"/>
  <c r="O1343" i="1"/>
  <c r="O959" i="1"/>
  <c r="O1209" i="1"/>
  <c r="O1150" i="1"/>
  <c r="O968" i="1"/>
  <c r="O1035" i="1"/>
  <c r="O979" i="1"/>
  <c r="O1015" i="1"/>
  <c r="O1088" i="1"/>
  <c r="O877" i="1"/>
  <c r="O984" i="1"/>
  <c r="O1287" i="1"/>
  <c r="O1049" i="1"/>
  <c r="O964" i="1"/>
  <c r="O686" i="1"/>
  <c r="O314" i="1"/>
  <c r="O960" i="1"/>
  <c r="O751" i="1"/>
  <c r="O1042" i="1"/>
  <c r="O297" i="1"/>
  <c r="O1043" i="1"/>
  <c r="O3676" i="1"/>
  <c r="O666" i="1"/>
  <c r="O538" i="1"/>
  <c r="O1077" i="1"/>
  <c r="O693" i="1"/>
  <c r="O702" i="1"/>
  <c r="O887" i="1"/>
  <c r="O864" i="1"/>
  <c r="O915" i="1"/>
  <c r="O720" i="1"/>
  <c r="O899" i="1"/>
  <c r="O580" i="1"/>
  <c r="O588" i="1"/>
  <c r="O839" i="1"/>
  <c r="O596" i="1"/>
  <c r="O453" i="1"/>
  <c r="O528" i="1"/>
  <c r="O496" i="1"/>
  <c r="O743" i="1"/>
  <c r="O625" i="1"/>
  <c r="O407" i="1"/>
  <c r="O565" i="1"/>
  <c r="O444" i="1"/>
  <c r="O2225" i="1"/>
  <c r="O1396" i="1"/>
  <c r="O349" i="1"/>
  <c r="O459" i="1"/>
  <c r="O343" i="1"/>
  <c r="O460" i="1"/>
  <c r="O677" i="1"/>
  <c r="O319" i="1"/>
  <c r="O481" i="1"/>
  <c r="O340" i="1"/>
  <c r="O306" i="1"/>
  <c r="O311" i="1"/>
  <c r="O277" i="1"/>
  <c r="O888" i="1"/>
  <c r="O187" i="1"/>
  <c r="O395" i="1"/>
  <c r="O433" i="1"/>
  <c r="O405" i="1"/>
  <c r="O143" i="1"/>
  <c r="O1348" i="1"/>
  <c r="O1271" i="1"/>
  <c r="O2865" i="1"/>
  <c r="O965" i="1"/>
  <c r="O1649" i="1"/>
  <c r="O1595" i="1"/>
  <c r="O2725" i="1"/>
  <c r="O1421" i="1"/>
  <c r="O993" i="1"/>
  <c r="O1257" i="1"/>
  <c r="O1192" i="1"/>
  <c r="O1093" i="1"/>
  <c r="O994" i="1"/>
  <c r="O1016" i="1"/>
  <c r="O424" i="1"/>
  <c r="O1768" i="1"/>
  <c r="O1448" i="1"/>
  <c r="O865" i="1"/>
  <c r="O683" i="1"/>
  <c r="O721" i="1"/>
  <c r="O608" i="1"/>
  <c r="O854" i="1"/>
  <c r="O845" i="1"/>
  <c r="O792" i="1"/>
  <c r="O763" i="1"/>
  <c r="O777" i="1"/>
  <c r="O1278" i="1"/>
  <c r="O1565" i="1"/>
  <c r="O1115" i="1"/>
  <c r="O1412" i="1"/>
  <c r="O747" i="1"/>
  <c r="O735" i="1"/>
  <c r="O889" i="1"/>
  <c r="O1840" i="1"/>
  <c r="O1943" i="1"/>
  <c r="O1294" i="1"/>
  <c r="O1461" i="1"/>
  <c r="O1381" i="1"/>
  <c r="O1186" i="1"/>
  <c r="O1061" i="1"/>
  <c r="O1089" i="1"/>
  <c r="O914" i="1"/>
  <c r="O2694" i="1"/>
  <c r="O2284" i="1"/>
  <c r="O1958" i="1"/>
  <c r="O1650" i="1"/>
  <c r="O473" i="1"/>
  <c r="O3973" i="1"/>
  <c r="O3733" i="1"/>
  <c r="O3734" i="1"/>
  <c r="O3326" i="1"/>
  <c r="O3659" i="1"/>
  <c r="O3809" i="1"/>
  <c r="O3615" i="1"/>
  <c r="O3699" i="1"/>
  <c r="O3956" i="1"/>
  <c r="O2435" i="1"/>
  <c r="O2851" i="1"/>
  <c r="O2990" i="1"/>
  <c r="O2344" i="1"/>
  <c r="O1874" i="1"/>
  <c r="O3764" i="1"/>
  <c r="O4023" i="1"/>
  <c r="O3597" i="1"/>
  <c r="O3708" i="1"/>
  <c r="O3974" i="1"/>
  <c r="O3515" i="1"/>
  <c r="O3927" i="1"/>
  <c r="O4000" i="1"/>
  <c r="O3680" i="1"/>
  <c r="O3831" i="1"/>
  <c r="O3554" i="1"/>
  <c r="O3649" i="1"/>
  <c r="O2815" i="1"/>
  <c r="O3941" i="1"/>
  <c r="O3387" i="1"/>
  <c r="O3275" i="1"/>
  <c r="O2508" i="1"/>
  <c r="O2475" i="1"/>
  <c r="O2465" i="1"/>
  <c r="O3063" i="1"/>
  <c r="O2651" i="1"/>
  <c r="O3685" i="1"/>
  <c r="O2836" i="1"/>
  <c r="O3598" i="1"/>
  <c r="O2673" i="1"/>
  <c r="O3405" i="1"/>
  <c r="O3340" i="1"/>
  <c r="O2632" i="1"/>
  <c r="O3599" i="1"/>
  <c r="O3466" i="1"/>
  <c r="O3042" i="1"/>
  <c r="O2945" i="1"/>
  <c r="O2713" i="1"/>
  <c r="O2689" i="1"/>
  <c r="O2470" i="1"/>
  <c r="O3700" i="1"/>
  <c r="O3895" i="1"/>
  <c r="O3228" i="1"/>
  <c r="O2674" i="1"/>
  <c r="O3205" i="1"/>
  <c r="O3008" i="1"/>
  <c r="O1709" i="1"/>
  <c r="O3432" i="1"/>
  <c r="O3966" i="1"/>
  <c r="O3276" i="1"/>
  <c r="O2991" i="1"/>
  <c r="O2454" i="1"/>
  <c r="O2353" i="1"/>
  <c r="O3421" i="1"/>
  <c r="O3847" i="1"/>
  <c r="O3832" i="1"/>
  <c r="O3794" i="1"/>
  <c r="O3701" i="1"/>
  <c r="O3561" i="1"/>
  <c r="O3901" i="1"/>
  <c r="O3004" i="1"/>
  <c r="O1832" i="1"/>
  <c r="O3789" i="1"/>
  <c r="O2331" i="1"/>
  <c r="O3542" i="1"/>
  <c r="O2803" i="1"/>
  <c r="O2757" i="1"/>
  <c r="O1959" i="1"/>
  <c r="O3113" i="1"/>
  <c r="O903" i="1"/>
  <c r="O2723" i="1"/>
  <c r="O3600" i="1"/>
  <c r="O3057" i="1"/>
  <c r="O3186" i="1"/>
  <c r="O2455" i="1"/>
  <c r="O2198" i="1"/>
  <c r="O3819" i="1"/>
  <c r="O3043" i="1"/>
  <c r="O2968" i="1"/>
  <c r="O2492" i="1"/>
  <c r="O2285" i="1"/>
  <c r="O1725" i="1"/>
  <c r="O1062" i="1"/>
  <c r="O3024" i="1"/>
  <c r="O2816" i="1"/>
  <c r="O2386" i="1"/>
  <c r="O2251" i="1"/>
  <c r="O1809" i="1"/>
  <c r="O1769" i="1"/>
  <c r="O3128" i="1"/>
  <c r="O3020" i="1"/>
  <c r="O2992" i="1"/>
  <c r="O2939" i="1"/>
  <c r="O2569" i="1"/>
  <c r="O2542" i="1"/>
  <c r="O2309" i="1"/>
  <c r="O3157" i="1"/>
  <c r="O3329" i="1"/>
  <c r="O2675" i="1"/>
  <c r="O1715" i="1"/>
  <c r="O3740" i="1"/>
  <c r="O2183" i="1"/>
  <c r="O3902" i="1"/>
  <c r="O1495" i="1"/>
  <c r="O1605" i="1"/>
  <c r="O1129" i="1"/>
  <c r="O3735" i="1"/>
  <c r="O3702" i="1"/>
  <c r="O2886" i="1"/>
  <c r="O2332" i="1"/>
  <c r="O1941" i="1"/>
  <c r="O3918" i="1"/>
  <c r="O2761" i="1"/>
  <c r="O2286" i="1"/>
  <c r="O1862" i="1"/>
  <c r="O3703" i="1"/>
  <c r="O2527" i="1"/>
  <c r="O2909" i="1"/>
  <c r="O3975" i="1"/>
  <c r="O2887" i="1"/>
  <c r="O2523" i="1"/>
  <c r="O2126" i="1"/>
  <c r="O1976" i="1"/>
  <c r="O3633" i="1"/>
  <c r="O4007" i="1"/>
  <c r="O3660" i="1"/>
  <c r="O3081" i="1"/>
  <c r="O2287" i="1"/>
  <c r="O1772" i="1"/>
  <c r="O3341" i="1"/>
  <c r="O3187" i="1"/>
  <c r="O2888" i="1"/>
  <c r="O2199" i="1"/>
  <c r="O1794" i="1"/>
  <c r="O1658" i="1"/>
  <c r="O3176" i="1"/>
  <c r="O2804" i="1"/>
  <c r="O2606" i="1"/>
  <c r="O2676" i="1"/>
  <c r="O2633" i="1"/>
  <c r="O2252" i="1"/>
  <c r="O2898" i="1"/>
  <c r="O3833" i="1"/>
  <c r="O2993" i="1"/>
  <c r="O2238" i="1"/>
  <c r="O2161" i="1"/>
  <c r="O1563" i="1"/>
  <c r="O1552" i="1"/>
  <c r="O1017" i="1"/>
  <c r="O1004" i="1"/>
  <c r="O3981" i="1"/>
  <c r="O2570" i="1"/>
  <c r="O2127" i="1"/>
  <c r="O2057" i="1"/>
  <c r="O1651" i="1"/>
  <c r="O3229" i="1"/>
  <c r="O2910" i="1"/>
  <c r="O2837" i="1"/>
  <c r="O2687" i="1"/>
  <c r="O2253" i="1"/>
  <c r="O1933" i="1"/>
  <c r="O1695" i="1"/>
  <c r="O3984" i="1"/>
  <c r="O2805" i="1"/>
  <c r="O2763" i="1"/>
  <c r="O2222" i="1"/>
  <c r="O2200" i="1"/>
  <c r="O2000" i="1"/>
  <c r="O1289" i="1"/>
  <c r="O2806" i="1"/>
  <c r="O2714" i="1"/>
  <c r="O2201" i="1"/>
  <c r="O1795" i="1"/>
  <c r="O1228" i="1"/>
  <c r="O1076" i="1"/>
  <c r="O1882" i="1"/>
  <c r="O2509" i="1"/>
  <c r="O2111" i="1"/>
  <c r="O1441" i="1"/>
  <c r="O2305" i="1"/>
  <c r="O2254" i="1"/>
  <c r="O1796" i="1"/>
  <c r="O2585" i="1"/>
  <c r="O2422" i="1"/>
  <c r="O2150" i="1"/>
  <c r="O1652" i="1"/>
  <c r="O1583" i="1"/>
  <c r="O2889" i="1"/>
  <c r="O2658" i="1"/>
  <c r="O1553" i="1"/>
  <c r="O3065" i="1"/>
  <c r="O2552" i="1"/>
  <c r="O2543" i="1"/>
  <c r="O2441" i="1"/>
  <c r="O1996" i="1"/>
  <c r="O1939" i="1"/>
  <c r="O1199" i="1"/>
  <c r="O3230" i="1"/>
  <c r="O2780" i="1"/>
  <c r="O2528" i="1"/>
  <c r="O2517" i="1"/>
  <c r="O2288" i="1"/>
  <c r="O1879" i="1"/>
  <c r="O1726" i="1"/>
  <c r="O1617" i="1"/>
  <c r="O3942" i="1"/>
  <c r="O2728" i="1"/>
  <c r="O2571" i="1"/>
  <c r="O2430" i="1"/>
  <c r="O2265" i="1"/>
  <c r="O2153" i="1"/>
  <c r="O3342" i="1"/>
  <c r="O2128" i="1"/>
  <c r="O1907" i="1"/>
  <c r="O1497" i="1"/>
  <c r="O1382" i="1"/>
  <c r="O3406" i="1"/>
  <c r="O2683" i="1"/>
  <c r="O3458" i="1"/>
  <c r="O2785" i="1"/>
  <c r="O2333" i="1"/>
  <c r="O1970" i="1"/>
  <c r="O1597" i="1"/>
  <c r="O1439" i="1"/>
  <c r="O2456" i="1"/>
  <c r="O2423" i="1"/>
  <c r="O2304" i="1"/>
  <c r="O866" i="1"/>
  <c r="O2890" i="1"/>
  <c r="O2086" i="1"/>
  <c r="O1747" i="1"/>
  <c r="O1748" i="1"/>
  <c r="O1692" i="1"/>
  <c r="O1618" i="1"/>
  <c r="O2859" i="1"/>
  <c r="O2069" i="1"/>
  <c r="O2017" i="1"/>
  <c r="O1893" i="1"/>
  <c r="O1168" i="1"/>
  <c r="O2162" i="1"/>
  <c r="O1519" i="1"/>
  <c r="O2994" i="1"/>
  <c r="O2047" i="1"/>
  <c r="O1904" i="1"/>
  <c r="O3652" i="1"/>
  <c r="O3254" i="1"/>
  <c r="O3005" i="1"/>
  <c r="O2940" i="1"/>
  <c r="O2838" i="1"/>
  <c r="O1561" i="1"/>
  <c r="O2572" i="1"/>
  <c r="O3231" i="1"/>
  <c r="O2493" i="1"/>
  <c r="O2274" i="1"/>
  <c r="O2058" i="1"/>
  <c r="O1921" i="1"/>
  <c r="O1863" i="1"/>
  <c r="O1584" i="1"/>
  <c r="O1300" i="1"/>
  <c r="O3114" i="1"/>
  <c r="O2955" i="1"/>
  <c r="O1537" i="1"/>
  <c r="O1338" i="1"/>
  <c r="O1283" i="1"/>
  <c r="O3158" i="1"/>
  <c r="O3131" i="1"/>
  <c r="O1960" i="1"/>
  <c r="O1383" i="1"/>
  <c r="O1339" i="1"/>
  <c r="O778" i="1"/>
  <c r="O2494" i="1"/>
  <c r="O1990" i="1"/>
  <c r="O1922" i="1"/>
  <c r="O1894" i="1"/>
  <c r="O1069" i="1"/>
  <c r="O773" i="1"/>
  <c r="O2289" i="1"/>
  <c r="O1810" i="1"/>
  <c r="O2764" i="1"/>
  <c r="O2018" i="1"/>
  <c r="O1404" i="1"/>
  <c r="O1216" i="1"/>
  <c r="O1045" i="1"/>
  <c r="O3132" i="1"/>
  <c r="O2544" i="1"/>
  <c r="O1819" i="1"/>
  <c r="O1405" i="1"/>
  <c r="O1101" i="1"/>
  <c r="O1102" i="1"/>
  <c r="O752" i="1"/>
  <c r="O2781" i="1"/>
  <c r="O2290" i="1"/>
  <c r="O2268" i="1"/>
  <c r="O2066" i="1"/>
  <c r="O1846" i="1"/>
  <c r="O1543" i="1"/>
  <c r="O1760" i="1"/>
  <c r="O1120" i="1"/>
  <c r="O631" i="1"/>
  <c r="O2966" i="1"/>
  <c r="O1679" i="1"/>
  <c r="O1472" i="1"/>
  <c r="O3188" i="1"/>
  <c r="O1880" i="1"/>
  <c r="O1659" i="1"/>
  <c r="O3010" i="1"/>
  <c r="O2545" i="1"/>
  <c r="O2334" i="1"/>
  <c r="O2048" i="1"/>
  <c r="O1895" i="1"/>
  <c r="O904" i="1"/>
  <c r="O2653" i="1"/>
  <c r="O905" i="1"/>
  <c r="O1797" i="1"/>
  <c r="O1103" i="1"/>
  <c r="O1096" i="1"/>
  <c r="O1905" i="1"/>
  <c r="O1213" i="1"/>
  <c r="O679" i="1"/>
  <c r="O3277" i="1"/>
  <c r="O1367" i="1"/>
  <c r="O1116" i="1"/>
  <c r="O851" i="1"/>
  <c r="O672" i="1"/>
  <c r="O2171" i="1"/>
  <c r="O1536" i="1"/>
  <c r="O1258" i="1"/>
  <c r="O2754" i="1"/>
  <c r="O3054" i="1"/>
  <c r="O2729" i="1"/>
  <c r="O2424" i="1"/>
  <c r="O2001" i="1"/>
  <c r="O2072" i="1"/>
  <c r="O1770" i="1"/>
  <c r="O1332" i="1"/>
  <c r="O321" i="1"/>
  <c r="O2995" i="1"/>
  <c r="O1713" i="1"/>
  <c r="O1664" i="1"/>
  <c r="O2612" i="1"/>
  <c r="O2634" i="1"/>
  <c r="O2607" i="1"/>
  <c r="O1881" i="1"/>
  <c r="O1820" i="1"/>
  <c r="O1104" i="1"/>
  <c r="O3232" i="1"/>
  <c r="O2425" i="1"/>
  <c r="O1179" i="1"/>
  <c r="O14" i="1"/>
  <c r="O2765" i="1"/>
  <c r="O1940" i="1"/>
  <c r="O1798" i="1"/>
  <c r="O1799" i="1"/>
  <c r="O1193" i="1"/>
  <c r="O1169" i="1"/>
  <c r="O3014" i="1"/>
  <c r="O2766" i="1"/>
  <c r="O2529" i="1"/>
  <c r="O1864" i="1"/>
  <c r="O3115" i="1"/>
  <c r="O1972" i="1"/>
  <c r="O1680" i="1"/>
  <c r="O1194" i="1"/>
  <c r="O1139" i="1"/>
  <c r="O1105" i="1"/>
  <c r="O3646" i="1"/>
  <c r="O2236" i="1"/>
  <c r="O3623" i="1"/>
  <c r="O3116" i="1"/>
  <c r="O2172" i="1"/>
  <c r="O1324" i="1"/>
  <c r="O939" i="1"/>
  <c r="O673" i="1"/>
  <c r="O852" i="1"/>
  <c r="O2749" i="1"/>
  <c r="O2745" i="1"/>
  <c r="O2434" i="1"/>
  <c r="O2387" i="1"/>
  <c r="O1978" i="1"/>
  <c r="O461" i="1"/>
  <c r="O1554" i="1"/>
  <c r="O1151" i="1"/>
  <c r="O2515" i="1"/>
  <c r="O1811" i="1"/>
  <c r="O1152" i="1"/>
  <c r="O928" i="1"/>
  <c r="O1268" i="1"/>
  <c r="O2070" i="1"/>
  <c r="O1821" i="1"/>
  <c r="O1735" i="1"/>
  <c r="O919" i="1"/>
  <c r="O791" i="1"/>
  <c r="O722" i="1"/>
  <c r="O644" i="1"/>
  <c r="O590" i="1"/>
  <c r="O3736" i="1"/>
  <c r="O2312" i="1"/>
  <c r="O1318" i="1"/>
  <c r="O1333" i="1"/>
  <c r="O1290" i="1"/>
  <c r="O1281" i="1"/>
  <c r="O3144" i="1"/>
  <c r="O2533" i="1"/>
  <c r="O2255" i="1"/>
  <c r="O1462" i="1"/>
  <c r="O986" i="1"/>
  <c r="O713" i="1"/>
  <c r="O491" i="1"/>
  <c r="O2256" i="1"/>
  <c r="O1884" i="1"/>
  <c r="O1690" i="1"/>
  <c r="O1321" i="1"/>
  <c r="O3189" i="1"/>
  <c r="O3134" i="1"/>
  <c r="O2276" i="1"/>
  <c r="O855" i="1"/>
  <c r="O1334" i="1"/>
  <c r="O2608" i="1"/>
  <c r="O2210" i="1"/>
  <c r="O1653" i="1"/>
  <c r="O3233" i="1"/>
  <c r="O2774" i="1"/>
  <c r="O1373" i="1"/>
  <c r="O1362" i="1"/>
  <c r="O995" i="1"/>
  <c r="O1710" i="1"/>
  <c r="O1272" i="1"/>
  <c r="O2510" i="1"/>
  <c r="O2388" i="1"/>
  <c r="O2257" i="1"/>
  <c r="O1830" i="1"/>
  <c r="O2163" i="1"/>
  <c r="O1284" i="1"/>
  <c r="O692" i="1"/>
  <c r="O2476" i="1"/>
  <c r="O1541" i="1"/>
  <c r="O1463" i="1"/>
  <c r="O1335" i="1"/>
  <c r="O948" i="1"/>
  <c r="O576" i="1"/>
  <c r="O867" i="1"/>
  <c r="O1733" i="1"/>
  <c r="O1490" i="1"/>
  <c r="O2839" i="1"/>
  <c r="O2807" i="1"/>
  <c r="O1487" i="1"/>
  <c r="O1923" i="1"/>
  <c r="O1841" i="1"/>
  <c r="O1417" i="1"/>
  <c r="O868" i="1"/>
  <c r="O723" i="1"/>
  <c r="O2049" i="1"/>
  <c r="O1371" i="1"/>
  <c r="O840" i="1"/>
  <c r="O1469" i="1"/>
  <c r="O500" i="1"/>
  <c r="O869" i="1"/>
  <c r="O761" i="1"/>
  <c r="O3857" i="1"/>
  <c r="O1181" i="1"/>
  <c r="O129" i="1"/>
  <c r="O3278" i="1"/>
  <c r="O1961" i="1"/>
  <c r="O943" i="1"/>
  <c r="O703" i="1"/>
  <c r="O1370" i="1"/>
  <c r="O1758" i="1"/>
  <c r="O3044" i="1"/>
  <c r="O1195" i="1"/>
  <c r="O1842" i="1"/>
  <c r="O853" i="1"/>
  <c r="O705" i="1"/>
  <c r="O523" i="1"/>
  <c r="O648" i="1"/>
  <c r="O1319" i="1"/>
  <c r="O494" i="1"/>
  <c r="O3897" i="1"/>
  <c r="O3190" i="1"/>
  <c r="O2677" i="1"/>
  <c r="O2264" i="1"/>
  <c r="O1538" i="1"/>
  <c r="O385" i="1"/>
  <c r="O620" i="1"/>
  <c r="O2996" i="1"/>
  <c r="O2960" i="1"/>
  <c r="O1409" i="1"/>
  <c r="O425" i="1"/>
  <c r="O2129" i="1"/>
  <c r="O1829" i="1"/>
  <c r="O1749" i="1"/>
  <c r="O2154" i="1"/>
  <c r="O1090" i="1"/>
  <c r="O779" i="1"/>
  <c r="O462" i="1"/>
  <c r="O1006" i="1"/>
  <c r="O2840" i="1"/>
  <c r="O1182" i="1"/>
  <c r="O1121" i="1"/>
  <c r="O667" i="1"/>
  <c r="O1311" i="1"/>
  <c r="O1080" i="1"/>
  <c r="O437" i="1"/>
  <c r="O2335" i="1"/>
  <c r="O559" i="1"/>
  <c r="O377" i="1"/>
  <c r="O1865" i="1"/>
  <c r="O916" i="1"/>
  <c r="O2164" i="1"/>
  <c r="O1106" i="1"/>
  <c r="O1018" i="1"/>
  <c r="O251" i="1"/>
  <c r="O469" i="1"/>
  <c r="O409" i="1"/>
  <c r="O3096" i="1"/>
  <c r="O857" i="1"/>
  <c r="O793" i="1"/>
  <c r="O1977" i="1"/>
  <c r="O911" i="1"/>
  <c r="O2580" i="1"/>
  <c r="O1170" i="1"/>
  <c r="O961" i="1"/>
  <c r="O595" i="1"/>
  <c r="O1142" i="1"/>
  <c r="O1843" i="1"/>
  <c r="O1153" i="1"/>
  <c r="O144" i="1"/>
  <c r="O1681" i="1"/>
  <c r="O380" i="1"/>
  <c r="O344" i="1"/>
  <c r="O3634" i="1"/>
  <c r="O225" i="1"/>
  <c r="O206" i="1"/>
  <c r="O1185" i="1"/>
  <c r="O1130" i="1"/>
  <c r="O1883" i="1"/>
  <c r="O1171" i="1"/>
  <c r="O522" i="1"/>
  <c r="O1063" i="1"/>
  <c r="O1019" i="1"/>
  <c r="O520" i="1"/>
  <c r="O357" i="1"/>
  <c r="O659" i="1"/>
  <c r="O1280" i="1"/>
  <c r="O1273" i="1"/>
  <c r="O621" i="1"/>
  <c r="O724" i="1"/>
  <c r="O529" i="1"/>
  <c r="O1064" i="1"/>
  <c r="O963" i="1"/>
  <c r="O332" i="1"/>
  <c r="O157" i="1"/>
  <c r="O246" i="1"/>
  <c r="O879" i="1"/>
  <c r="O305" i="1"/>
  <c r="O1269" i="1"/>
  <c r="O440" i="1"/>
  <c r="O404" i="1"/>
  <c r="O1336" i="1"/>
  <c r="O396" i="1"/>
  <c r="O1520" i="1"/>
  <c r="O976" i="1"/>
  <c r="O736" i="1"/>
  <c r="O410" i="1"/>
  <c r="O906" i="1"/>
  <c r="O241" i="1"/>
  <c r="O1682" i="1"/>
  <c r="O1398" i="1"/>
  <c r="O1122" i="1"/>
  <c r="O3234" i="1"/>
  <c r="O699" i="1"/>
  <c r="O870" i="1"/>
  <c r="O2642" i="1"/>
  <c r="O90" i="1"/>
  <c r="O442" i="1"/>
  <c r="O996" i="1"/>
  <c r="O925" i="1"/>
  <c r="O780" i="1"/>
  <c r="O474" i="1"/>
  <c r="O622" i="1"/>
  <c r="O1081" i="1"/>
  <c r="O601" i="1"/>
  <c r="O514" i="1"/>
  <c r="O317" i="1"/>
  <c r="O63" i="1"/>
  <c r="O247" i="1"/>
  <c r="O261" i="1"/>
  <c r="O1009" i="1"/>
  <c r="O84" i="1"/>
  <c r="O234" i="1"/>
  <c r="O162" i="1"/>
  <c r="O448" i="1"/>
  <c r="O1529" i="1"/>
  <c r="O95" i="1"/>
  <c r="O810" i="1"/>
  <c r="O623" i="1"/>
  <c r="O356" i="1"/>
  <c r="O971" i="1"/>
  <c r="O194" i="1"/>
  <c r="O1030" i="1"/>
  <c r="O169" i="1"/>
  <c r="O449" i="1"/>
  <c r="O266" i="1"/>
  <c r="O188" i="1"/>
  <c r="O159" i="1"/>
  <c r="O463" i="1"/>
  <c r="O320" i="1"/>
  <c r="O700" i="1"/>
  <c r="O240" i="1"/>
  <c r="O690" i="1"/>
  <c r="O268" i="1"/>
  <c r="O201" i="1"/>
  <c r="O475" i="1"/>
  <c r="O189" i="1"/>
  <c r="O249" i="1"/>
  <c r="O2130" i="1"/>
  <c r="O299" i="1"/>
  <c r="O401" i="1"/>
  <c r="O109" i="1"/>
  <c r="O214" i="1"/>
  <c r="O110" i="1"/>
  <c r="O204" i="1"/>
  <c r="O1210" i="1"/>
  <c r="O1432" i="1"/>
  <c r="O997" i="1"/>
  <c r="O45" i="1"/>
  <c r="O19" i="1"/>
  <c r="O1683" i="1"/>
  <c r="O2586" i="1"/>
  <c r="O3970" i="1"/>
  <c r="O2915" i="1"/>
  <c r="O2062" i="1"/>
  <c r="O3388" i="1"/>
  <c r="O2087" i="1"/>
  <c r="O2841" i="1"/>
  <c r="O3082" i="1"/>
  <c r="O1433" i="1"/>
  <c r="O3083" i="1"/>
  <c r="O907" i="1"/>
  <c r="O1844" i="1"/>
  <c r="O1065" i="1"/>
  <c r="O637" i="1"/>
  <c r="O155" i="1"/>
  <c r="O2635" i="1"/>
  <c r="O781" i="1"/>
  <c r="O1727" i="1"/>
  <c r="O1285" i="1"/>
  <c r="O3235" i="1"/>
  <c r="O2036" i="1"/>
  <c r="O811" i="1"/>
  <c r="O1716" i="1"/>
  <c r="O767" i="1"/>
  <c r="O2788" i="1"/>
  <c r="O1434" i="1"/>
  <c r="O1259" i="1"/>
  <c r="O205" i="1"/>
  <c r="O2426" i="1"/>
  <c r="O3433" i="1"/>
  <c r="O3962" i="1"/>
  <c r="O2258" i="1"/>
  <c r="O3479" i="1"/>
  <c r="O2037" i="1"/>
  <c r="O819" i="1"/>
  <c r="O2520" i="1"/>
  <c r="O1521" i="1"/>
  <c r="O2399" i="1"/>
  <c r="O2622" i="1"/>
  <c r="O1782" i="1"/>
  <c r="O1982" i="1"/>
  <c r="O1114" i="1"/>
  <c r="O1298" i="1"/>
  <c r="O1410" i="1"/>
  <c r="O1771" i="1"/>
  <c r="O530" i="1"/>
  <c r="O890" i="1"/>
  <c r="O450" i="1"/>
  <c r="O2891" i="1"/>
  <c r="O2867" i="1"/>
  <c r="O3775" i="1"/>
  <c r="O2409" i="1"/>
  <c r="O716" i="1"/>
  <c r="O3255" i="1"/>
  <c r="O1585" i="1"/>
  <c r="O2027" i="1"/>
  <c r="O1586" i="1"/>
  <c r="O1847" i="1"/>
  <c r="O1315" i="1"/>
  <c r="O3998" i="1"/>
  <c r="O3088" i="1"/>
  <c r="O3704" i="1"/>
  <c r="O1619" i="1"/>
  <c r="O2336" i="1"/>
  <c r="O3737" i="1"/>
  <c r="O1066" i="1"/>
  <c r="O1003" i="1"/>
  <c r="O1470" i="1"/>
  <c r="O785" i="1"/>
  <c r="O400" i="1"/>
  <c r="O3661" i="1"/>
  <c r="O1620" i="1"/>
  <c r="O3145" i="1"/>
  <c r="O2495" i="1"/>
  <c r="O1384" i="1"/>
  <c r="O771" i="1"/>
  <c r="O3343" i="1"/>
  <c r="O3662" i="1"/>
  <c r="O725" i="1"/>
  <c r="O2546" i="1"/>
  <c r="O3163" i="1"/>
  <c r="O1587" i="1"/>
  <c r="O3407" i="1"/>
  <c r="O3162" i="1"/>
  <c r="O2699" i="1"/>
  <c r="O2457" i="1"/>
  <c r="O515" i="1"/>
  <c r="O1260" i="1"/>
  <c r="O1136" i="1"/>
  <c r="O3320" i="1"/>
  <c r="O3617" i="1"/>
  <c r="O3321" i="1"/>
  <c r="O2930" i="1"/>
  <c r="O1998" i="1"/>
  <c r="O2230" i="1"/>
  <c r="O2141" i="1"/>
  <c r="O2617" i="1"/>
  <c r="O1112" i="1"/>
  <c r="O2131" i="1"/>
  <c r="O2956" i="1"/>
  <c r="O2291" i="1"/>
  <c r="O2496" i="1"/>
  <c r="O1854" i="1"/>
  <c r="O1962" i="1"/>
  <c r="O389" i="1"/>
  <c r="O933" i="1"/>
  <c r="O988" i="1"/>
  <c r="O1020" i="1"/>
  <c r="O2477" i="1"/>
  <c r="O1440" i="1"/>
  <c r="O940" i="1"/>
  <c r="O2389" i="1"/>
  <c r="O638" i="1"/>
  <c r="O2165" i="1"/>
  <c r="O3195" i="1"/>
  <c r="O2050" i="1"/>
  <c r="O2292" i="1"/>
  <c r="O1994" i="1"/>
  <c r="O3117" i="1"/>
  <c r="O1498" i="1"/>
  <c r="O2226" i="1"/>
  <c r="O2051" i="1"/>
  <c r="O2202" i="1"/>
  <c r="O1172" i="1"/>
  <c r="O871" i="1"/>
  <c r="O1038" i="1"/>
  <c r="O235" i="1"/>
  <c r="O2132" i="1"/>
  <c r="O668" i="1"/>
  <c r="O3705" i="1"/>
  <c r="O2438" i="1"/>
  <c r="O2974" i="1"/>
  <c r="O3045" i="1"/>
  <c r="O2166" i="1"/>
  <c r="O2678" i="1"/>
  <c r="O1657" i="1"/>
  <c r="O2746" i="1"/>
  <c r="O2458" i="1"/>
  <c r="O516" i="1"/>
  <c r="O2916" i="1"/>
  <c r="O1305" i="1"/>
  <c r="O795" i="1"/>
  <c r="O2220" i="1"/>
  <c r="O2609" i="1"/>
  <c r="O2808" i="1"/>
  <c r="O2293" i="1"/>
  <c r="O1229" i="1"/>
  <c r="O782" i="1"/>
  <c r="O2931" i="1"/>
  <c r="O1107" i="1"/>
  <c r="O324" i="1"/>
  <c r="O830" i="1"/>
  <c r="O1973" i="1"/>
  <c r="O1230" i="1"/>
  <c r="O3097" i="1"/>
  <c r="O3995" i="1"/>
  <c r="O1499" i="1"/>
  <c r="O2842" i="1"/>
  <c r="O2547" i="1"/>
  <c r="O2703" i="1"/>
  <c r="O2724" i="1"/>
  <c r="O1154" i="1"/>
  <c r="O2052" i="1"/>
  <c r="O2997" i="1"/>
  <c r="O2103" i="1"/>
  <c r="O2269" i="1"/>
  <c r="O1082" i="1"/>
  <c r="O1866" i="1"/>
  <c r="O872" i="1"/>
  <c r="O1714" i="1"/>
  <c r="O2874" i="1"/>
  <c r="O1445" i="1"/>
  <c r="O687" i="1"/>
  <c r="O2511" i="1"/>
  <c r="O2367" i="1"/>
  <c r="O969" i="1"/>
  <c r="O2843" i="1"/>
  <c r="O2927" i="1"/>
  <c r="O2439" i="1"/>
  <c r="O1532" i="1"/>
  <c r="O977" i="1"/>
  <c r="O609" i="1"/>
  <c r="O524" i="1"/>
  <c r="O139" i="1"/>
  <c r="O3860" i="1"/>
  <c r="O2468" i="1"/>
  <c r="O2497" i="1"/>
  <c r="O610" i="1"/>
  <c r="O1306" i="1"/>
  <c r="O2203" i="1"/>
  <c r="O1464" i="1"/>
  <c r="O1539" i="1"/>
  <c r="O2691" i="1"/>
  <c r="O3236" i="1"/>
  <c r="O2006" i="1"/>
  <c r="O2270" i="1"/>
  <c r="O1021" i="1"/>
  <c r="O2679" i="1"/>
  <c r="O546" i="1"/>
  <c r="O352" i="1"/>
  <c r="O1037" i="1"/>
  <c r="O307" i="1"/>
  <c r="O1385" i="1"/>
  <c r="O3434" i="1"/>
  <c r="O2911" i="1"/>
  <c r="O3556" i="1"/>
  <c r="O3046" i="1"/>
  <c r="O2133" i="1"/>
  <c r="O3635" i="1"/>
  <c r="O2704" i="1"/>
  <c r="O2715" i="1"/>
  <c r="O2019" i="1"/>
  <c r="O3834" i="1"/>
  <c r="O1812" i="1"/>
  <c r="O1621" i="1"/>
  <c r="O2053" i="1"/>
  <c r="O1344" i="1"/>
  <c r="O3746" i="1"/>
  <c r="O2235" i="1"/>
  <c r="O2697" i="1"/>
  <c r="O2204" i="1"/>
  <c r="O3861" i="1"/>
  <c r="O1221" i="1"/>
  <c r="O1108" i="1"/>
  <c r="O1739" i="1"/>
  <c r="O3104" i="1"/>
  <c r="O2061" i="1"/>
  <c r="O2223" i="1"/>
  <c r="O4008" i="1"/>
  <c r="O972" i="1"/>
  <c r="O2868" i="1"/>
  <c r="O2459" i="1"/>
  <c r="O1480" i="1"/>
  <c r="O2923" i="1"/>
  <c r="O2297" i="1"/>
  <c r="O1924" i="1"/>
  <c r="O2205" i="1"/>
  <c r="O1072" i="1"/>
  <c r="O75" i="1"/>
  <c r="O104" i="1"/>
  <c r="O3907" i="1"/>
  <c r="O3715" i="1"/>
  <c r="O2307" i="1"/>
  <c r="O2259" i="1"/>
  <c r="O3928" i="1"/>
  <c r="O3893" i="1"/>
  <c r="O2892" i="1"/>
  <c r="O3525" i="1"/>
  <c r="O1800" i="1"/>
  <c r="O2134" i="1"/>
  <c r="O2135" i="1"/>
  <c r="O17" i="1"/>
  <c r="O3999" i="1"/>
  <c r="O1875" i="1"/>
  <c r="O2946" i="1"/>
  <c r="O544" i="1"/>
  <c r="O1533" i="1"/>
  <c r="O3237" i="1"/>
  <c r="O2237" i="1"/>
  <c r="O3047" i="1"/>
  <c r="O2341" i="1"/>
  <c r="O2932" i="1"/>
  <c r="O3835" i="1"/>
  <c r="O3238" i="1"/>
  <c r="O832" i="1"/>
  <c r="O3836" i="1"/>
  <c r="O2088" i="1"/>
  <c r="O3782" i="1"/>
  <c r="O1196" i="1"/>
  <c r="O2365" i="1"/>
  <c r="O2636" i="1"/>
  <c r="O2637" i="1"/>
  <c r="O1728" i="1"/>
  <c r="O726" i="1"/>
  <c r="O2405" i="1"/>
  <c r="O2343" i="1"/>
  <c r="O2091" i="1"/>
  <c r="O1217" i="1"/>
  <c r="O178" i="1"/>
  <c r="O369" i="1"/>
  <c r="O3663" i="1"/>
  <c r="O2844" i="1"/>
  <c r="O2967" i="1"/>
  <c r="O4009" i="1"/>
  <c r="O4028" i="1"/>
  <c r="O3027" i="1"/>
  <c r="O2460" i="1"/>
  <c r="O3377" i="1"/>
  <c r="O3996" i="1"/>
  <c r="O2498" i="1"/>
  <c r="O3783" i="1"/>
  <c r="O3837" i="1"/>
  <c r="O2499" i="1"/>
  <c r="O3465" i="1"/>
  <c r="O2354" i="1"/>
  <c r="O3026" i="1"/>
  <c r="O3881" i="1"/>
  <c r="O1901" i="1"/>
  <c r="O1386" i="1"/>
  <c r="O3919" i="1"/>
  <c r="O3164" i="1"/>
  <c r="O1654" i="1"/>
  <c r="O531" i="1"/>
  <c r="O2390" i="1"/>
  <c r="O2500" i="1"/>
  <c r="O3948" i="1"/>
  <c r="O1522" i="1"/>
  <c r="O3435" i="1"/>
  <c r="O2852" i="1"/>
  <c r="O3391" i="1"/>
  <c r="O3293" i="1"/>
  <c r="O1347" i="1"/>
  <c r="O1662" i="1"/>
  <c r="O873" i="1"/>
  <c r="O1187" i="1"/>
  <c r="O1022" i="1"/>
  <c r="O2957" i="1"/>
  <c r="O379" i="1"/>
  <c r="O2730" i="1"/>
  <c r="O1523" i="1"/>
  <c r="O611" i="1"/>
  <c r="O684" i="1"/>
  <c r="O708" i="1"/>
  <c r="O3943" i="1"/>
  <c r="O3161" i="1"/>
  <c r="O2716" i="1"/>
  <c r="O3129" i="1"/>
  <c r="O2548" i="1"/>
  <c r="O3838" i="1"/>
  <c r="O3795" i="1"/>
  <c r="O3392" i="1"/>
  <c r="O2958" i="1"/>
  <c r="O2179" i="1"/>
  <c r="O833" i="1"/>
  <c r="O3543" i="1"/>
  <c r="O3378" i="1"/>
  <c r="O2578" i="1"/>
  <c r="O2512" i="1"/>
  <c r="O2149" i="1"/>
  <c r="O2722" i="1"/>
  <c r="O2067" i="1"/>
  <c r="O2936" i="1"/>
  <c r="O941" i="1"/>
  <c r="O1027" i="1"/>
  <c r="O3146" i="1"/>
  <c r="O3379" i="1"/>
  <c r="O556" i="1"/>
  <c r="O1699" i="1"/>
  <c r="O1067" i="1"/>
  <c r="O1123" i="1"/>
  <c r="O3239" i="1"/>
  <c r="O814" i="1"/>
  <c r="O1876" i="1"/>
  <c r="O2181" i="1"/>
  <c r="O566" i="1"/>
  <c r="O3048" i="1"/>
  <c r="O980" i="1"/>
  <c r="O1588" i="1"/>
  <c r="O2654" i="1"/>
  <c r="O4032" i="1"/>
  <c r="O3810" i="1"/>
  <c r="O3982" i="1"/>
  <c r="O3749" i="1"/>
  <c r="O1316" i="1"/>
  <c r="O998" i="1"/>
  <c r="O3636" i="1"/>
  <c r="O3380" i="1"/>
  <c r="O2404" i="1"/>
  <c r="O3452" i="1"/>
  <c r="O2400" i="1"/>
  <c r="O3641" i="1"/>
  <c r="O2549" i="1"/>
  <c r="O2820" i="1"/>
  <c r="O1622" i="1"/>
  <c r="O1524" i="1"/>
  <c r="O769" i="1"/>
  <c r="O896" i="1"/>
  <c r="O386" i="1"/>
  <c r="O2368" i="1"/>
  <c r="O3817" i="1"/>
  <c r="O3898" i="1"/>
  <c r="O3672" i="1"/>
  <c r="O3839" i="1"/>
  <c r="O2040" i="1"/>
  <c r="O3840" i="1"/>
  <c r="O3495" i="1"/>
  <c r="O1822" i="1"/>
  <c r="O1867" i="1"/>
  <c r="O3133" i="1"/>
  <c r="O1896" i="1"/>
  <c r="O1068" i="1"/>
  <c r="O2975" i="1"/>
  <c r="O2589" i="1"/>
  <c r="O1387" i="1"/>
  <c r="O2260" i="1"/>
  <c r="O1868" i="1"/>
  <c r="O1491" i="1"/>
  <c r="O3637" i="1"/>
  <c r="O1897" i="1"/>
  <c r="O1877" i="1"/>
  <c r="O2461" i="1"/>
  <c r="O1684" i="1"/>
  <c r="O1634" i="1"/>
  <c r="O737" i="1"/>
  <c r="O1183" i="1"/>
  <c r="O2522" i="1"/>
  <c r="O1813" i="1"/>
  <c r="O3415" i="1"/>
  <c r="O945" i="1"/>
  <c r="O3496" i="1"/>
  <c r="O1525" i="1"/>
  <c r="O1589" i="1"/>
  <c r="O3638" i="1"/>
  <c r="O3436" i="1"/>
  <c r="O2695" i="1"/>
  <c r="O283" i="1"/>
  <c r="O375" i="1"/>
  <c r="O1173" i="1"/>
  <c r="O199" i="1"/>
  <c r="O146" i="1"/>
  <c r="O111" i="1"/>
  <c r="O1555" i="1"/>
  <c r="O1200" i="1"/>
  <c r="O1963" i="1"/>
  <c r="O1174" i="1"/>
  <c r="O1991" i="1"/>
  <c r="O2294" i="1"/>
  <c r="O1363" i="1"/>
  <c r="O1898" i="1"/>
  <c r="O1855" i="1"/>
  <c r="O1140" i="1"/>
  <c r="O1964" i="1"/>
  <c r="O2215" i="1"/>
  <c r="O517" i="1"/>
  <c r="O158" i="1"/>
  <c r="O3279" i="1"/>
  <c r="O3344" i="1"/>
  <c r="O3991" i="1"/>
  <c r="O2554" i="1"/>
  <c r="O2643" i="1"/>
  <c r="O1261" i="1"/>
  <c r="O4006" i="1"/>
  <c r="O3885" i="1"/>
  <c r="O2767" i="1"/>
  <c r="O2206" i="1"/>
  <c r="O2893" i="1"/>
  <c r="O2899" i="1"/>
  <c r="O1801" i="1"/>
  <c r="O3250" i="1"/>
  <c r="O2638" i="1"/>
  <c r="O2104" i="1"/>
  <c r="O2020" i="1"/>
  <c r="O2030" i="1"/>
  <c r="O2998" i="1"/>
  <c r="O1899" i="1"/>
  <c r="O2021" i="1"/>
  <c r="O3552" i="1"/>
  <c r="O1388" i="1"/>
  <c r="O2592" i="1"/>
  <c r="O1175" i="1"/>
  <c r="O1320" i="1"/>
  <c r="O3994" i="1"/>
  <c r="O612" i="1"/>
  <c r="O727" i="1"/>
  <c r="O1023" i="1"/>
  <c r="O748" i="1"/>
  <c r="O3880" i="1"/>
  <c r="O1364" i="1"/>
  <c r="O3616" i="1"/>
  <c r="O1473" i="1"/>
  <c r="O2531" i="1"/>
  <c r="O1422" i="1"/>
  <c r="O289" i="1"/>
  <c r="O2873" i="1"/>
  <c r="O613" i="1"/>
  <c r="O3992" i="1"/>
  <c r="O2313" i="1"/>
  <c r="O2935" i="1"/>
  <c r="O1691" i="1"/>
  <c r="O3961" i="1"/>
  <c r="O2573" i="1"/>
  <c r="O3544" i="1"/>
  <c r="O1465" i="1"/>
  <c r="O1965" i="1"/>
  <c r="O2759" i="1"/>
  <c r="O660" i="1"/>
  <c r="O2261" i="1"/>
  <c r="O1925" i="1"/>
  <c r="O661" i="1"/>
  <c r="O3147" i="1"/>
  <c r="O464" i="1"/>
  <c r="O443" i="1"/>
  <c r="O3511" i="1"/>
  <c r="O2717" i="1"/>
  <c r="O2581" i="1"/>
  <c r="O3118" i="1"/>
  <c r="O3098" i="1"/>
  <c r="O831" i="1"/>
  <c r="O2857" i="1"/>
  <c r="O856" i="1"/>
  <c r="O1502" i="1"/>
  <c r="O908" i="1"/>
  <c r="O3480" i="1"/>
  <c r="O2464" i="1"/>
  <c r="O709" i="1"/>
  <c r="O745" i="1"/>
  <c r="O2136" i="1"/>
  <c r="O1737" i="1"/>
  <c r="O1685" i="1"/>
  <c r="O3148" i="1"/>
  <c r="O1556" i="1"/>
  <c r="O3345" i="1"/>
  <c r="O812" i="1"/>
  <c r="O2734" i="1"/>
  <c r="O3462" i="1"/>
  <c r="O2003" i="1"/>
  <c r="O2105" i="1"/>
  <c r="O1466" i="1"/>
  <c r="O1365" i="1"/>
  <c r="O200" i="1"/>
  <c r="O438" i="1"/>
  <c r="O105" i="1"/>
  <c r="O762" i="1"/>
  <c r="O4025" i="1"/>
  <c r="O3084" i="1"/>
  <c r="O3520" i="1"/>
  <c r="O1542" i="1"/>
  <c r="O1286" i="1"/>
  <c r="O1926" i="1"/>
  <c r="O2089" i="1"/>
  <c r="O1934" i="1"/>
  <c r="O1655" i="1"/>
  <c r="O3011" i="1"/>
  <c r="O1686" i="1"/>
  <c r="O3443" i="1"/>
  <c r="O1389" i="1"/>
  <c r="O2649" i="1"/>
  <c r="O1274" i="1"/>
  <c r="O3968" i="1"/>
  <c r="O2443" i="1"/>
  <c r="O2295" i="1"/>
  <c r="O3765" i="1"/>
  <c r="O3604" i="1"/>
  <c r="O3396" i="1"/>
  <c r="O2090" i="1"/>
  <c r="O2659" i="1"/>
  <c r="O2137" i="1"/>
  <c r="O1219" i="1"/>
  <c r="O2822" i="1"/>
  <c r="O728" i="1"/>
  <c r="O2207" i="1"/>
  <c r="O2467" i="1"/>
  <c r="O3353" i="1"/>
  <c r="O3058" i="1"/>
  <c r="O434" i="1"/>
  <c r="O2902" i="1"/>
  <c r="O3545" i="1"/>
  <c r="O1262" i="1"/>
  <c r="O3119" i="1"/>
  <c r="O2621" i="1"/>
  <c r="O2022" i="1"/>
  <c r="O209" i="1"/>
  <c r="O2147" i="1"/>
  <c r="O480" i="1"/>
  <c r="O2314" i="1"/>
  <c r="O278" i="1"/>
  <c r="O1623" i="1"/>
  <c r="O1942" i="1"/>
  <c r="O557" i="1"/>
  <c r="O350" i="1"/>
  <c r="O2262" i="1"/>
  <c r="O2814" i="1"/>
  <c r="O2208" i="1"/>
  <c r="O2755" i="1"/>
  <c r="O2391" i="1"/>
  <c r="O1937" i="1"/>
  <c r="O1802" i="1"/>
  <c r="O1598" i="1"/>
  <c r="O2337" i="1"/>
  <c r="O678" i="1"/>
  <c r="O3346" i="1"/>
  <c r="O1693" i="1"/>
  <c r="O1275" i="1"/>
  <c r="O874" i="1"/>
  <c r="O62" i="1"/>
  <c r="O1703" i="1"/>
  <c r="O2436" i="1"/>
  <c r="O617" i="1"/>
  <c r="O465" i="1"/>
  <c r="O1663" i="1"/>
  <c r="O532" i="1"/>
  <c r="O258" i="1"/>
  <c r="O1526" i="1"/>
  <c r="O3397" i="1"/>
  <c r="O3512" i="1"/>
  <c r="O3291" i="1"/>
  <c r="O3347" i="1"/>
  <c r="O3553" i="1"/>
  <c r="O3408" i="1"/>
  <c r="O3358" i="1"/>
  <c r="O2718" i="1"/>
  <c r="O2700" i="1"/>
  <c r="O2819" i="1"/>
  <c r="O3359" i="1"/>
  <c r="O3932" i="1"/>
  <c r="O2696" i="1"/>
  <c r="O2793" i="1"/>
  <c r="O2501" i="1"/>
  <c r="O2719" i="1"/>
  <c r="O2894" i="1"/>
  <c r="O2917" i="1"/>
  <c r="O2720" i="1"/>
  <c r="O2624" i="1"/>
  <c r="O1848" i="1"/>
  <c r="O2641" i="1"/>
  <c r="O2775" i="1"/>
  <c r="O3481" i="1"/>
  <c r="O2680" i="1"/>
  <c r="O1590" i="1"/>
  <c r="O2550" i="1"/>
  <c r="O2392" i="1"/>
  <c r="O1966" i="1"/>
  <c r="O2735" i="1"/>
  <c r="O2023" i="1"/>
  <c r="O2502" i="1"/>
  <c r="O2503" i="1"/>
  <c r="O2941" i="1"/>
  <c r="O942" i="1"/>
  <c r="O2504" i="1"/>
  <c r="O2296" i="1"/>
  <c r="O1803" i="1"/>
  <c r="O1967" i="1"/>
  <c r="O2031" i="1"/>
  <c r="O3304" i="1"/>
  <c r="O1995" i="1"/>
  <c r="O2063" i="1"/>
  <c r="O2856" i="1"/>
  <c r="O3357" i="1"/>
  <c r="O3259" i="1"/>
  <c r="O2145" i="1"/>
  <c r="O2655" i="1"/>
  <c r="O3448" i="1"/>
  <c r="O3280" i="1"/>
  <c r="O3251" i="1"/>
  <c r="O2768" i="1"/>
  <c r="O3198" i="1"/>
  <c r="O2393" i="1"/>
  <c r="O3453" i="1"/>
  <c r="O3409" i="1"/>
  <c r="O3410" i="1"/>
  <c r="O3124" i="1"/>
  <c r="O2462" i="1"/>
  <c r="O2860" i="1"/>
  <c r="O2845" i="1"/>
  <c r="O3741" i="1"/>
  <c r="O3199" i="1"/>
  <c r="O2639" i="1"/>
  <c r="O2355" i="1"/>
  <c r="O3149" i="1"/>
  <c r="O3742" i="1"/>
  <c r="O3049" i="1"/>
  <c r="O3664" i="1"/>
  <c r="O1729" i="1"/>
  <c r="O731" i="1"/>
  <c r="O3052" i="1"/>
  <c r="O3240" i="1"/>
  <c r="O3246" i="1"/>
  <c r="O2769" i="1"/>
  <c r="O2846" i="1"/>
  <c r="O2008" i="1"/>
  <c r="O2394" i="1"/>
  <c r="O2692" i="1"/>
  <c r="O2681" i="1"/>
  <c r="O2750" i="1"/>
  <c r="O2818" i="1"/>
  <c r="O1761" i="1"/>
  <c r="O2924" i="1"/>
  <c r="O3191" i="1"/>
  <c r="O3546" i="1"/>
  <c r="O3718" i="1"/>
  <c r="O2770" i="1"/>
  <c r="O2809" i="1"/>
  <c r="O3241" i="1"/>
  <c r="O387" i="1"/>
  <c r="O3150" i="1"/>
  <c r="O2943" i="1"/>
  <c r="O2933" i="1"/>
  <c r="O3242" i="1"/>
  <c r="O2895" i="1"/>
  <c r="O1850" i="1"/>
  <c r="O3243" i="1"/>
  <c r="O3244" i="1"/>
  <c r="O3169" i="1"/>
  <c r="O2427" i="1"/>
  <c r="O3253" i="1"/>
  <c r="O1564" i="1"/>
  <c r="O2395" i="1"/>
  <c r="O3706" i="1"/>
  <c r="O2789" i="1"/>
  <c r="O3381" i="1"/>
  <c r="O2590" i="1"/>
  <c r="O2613" i="1"/>
  <c r="O3050" i="1"/>
  <c r="O2431" i="1"/>
  <c r="O2338" i="1"/>
  <c r="O2428" i="1"/>
  <c r="O2275" i="1"/>
  <c r="O2093" i="1"/>
  <c r="O2263" i="1"/>
  <c r="O1869" i="1"/>
  <c r="O2271" i="1"/>
  <c r="O1931" i="1"/>
  <c r="O1419" i="1"/>
  <c r="O1696" i="1"/>
  <c r="O1393" i="1"/>
  <c r="O2209" i="1"/>
  <c r="O1927" i="1"/>
  <c r="O2783" i="1"/>
  <c r="O2182" i="1"/>
  <c r="O2142" i="1"/>
  <c r="O1717" i="1"/>
  <c r="O1231" i="1"/>
  <c r="O1312" i="1"/>
  <c r="O1184" i="1"/>
  <c r="O978" i="1"/>
  <c r="O1050" i="1"/>
  <c r="O1124" i="1"/>
  <c r="O1161" i="1"/>
  <c r="O1390" i="1"/>
  <c r="O962" i="1"/>
  <c r="O1075" i="1"/>
  <c r="O1032" i="1"/>
  <c r="O891" i="1"/>
  <c r="O1155" i="1"/>
  <c r="O894" i="1"/>
  <c r="O691" i="1"/>
  <c r="O685" i="1"/>
  <c r="O875" i="1"/>
  <c r="O1557" i="1"/>
  <c r="O1211" i="1"/>
  <c r="O1024" i="1"/>
  <c r="O1602" i="1"/>
  <c r="O1391" i="1"/>
  <c r="O2934" i="1"/>
  <c r="O1730" i="1"/>
  <c r="O1263" i="1"/>
  <c r="O1176" i="1"/>
  <c r="O1928" i="1"/>
  <c r="O2073" i="1"/>
  <c r="O1908" i="1"/>
  <c r="O1687" i="1"/>
  <c r="O4037" i="1"/>
  <c r="O3459" i="1"/>
  <c r="O2771" i="1"/>
  <c r="O3438" i="1"/>
  <c r="O3411" i="1"/>
  <c r="O2790" i="1"/>
  <c r="O2959" i="1"/>
  <c r="O2614" i="1"/>
  <c r="O3288" i="1"/>
  <c r="O3953" i="1"/>
  <c r="O3294" i="1"/>
  <c r="O37" i="1"/>
  <c r="O3192" i="1"/>
  <c r="O3668" i="1"/>
  <c r="O3846" i="1"/>
  <c r="O3784" i="1"/>
  <c r="O3967" i="1"/>
  <c r="O3707" i="1"/>
  <c r="O3562" i="1"/>
  <c r="O3413" i="1"/>
  <c r="O3348" i="1"/>
  <c r="O3899" i="1"/>
  <c r="O3957" i="1"/>
  <c r="O3318" i="1"/>
  <c r="O3811" i="1"/>
  <c r="O3874" i="1"/>
  <c r="O3530" i="1"/>
  <c r="O2429" i="1"/>
  <c r="O2356" i="1"/>
  <c r="O2610" i="1"/>
  <c r="O3349" i="1"/>
  <c r="O1527" i="1"/>
  <c r="O1968" i="1"/>
  <c r="O3976" i="1"/>
  <c r="O2231" i="1"/>
  <c r="O2551" i="1"/>
  <c r="O2847" i="1"/>
  <c r="O1337" i="1"/>
  <c r="O518" i="1"/>
  <c r="O2752" i="1"/>
  <c r="O3085" i="1"/>
  <c r="O2574" i="1"/>
  <c r="O2688" i="1"/>
  <c r="O3090" i="1"/>
  <c r="O2739" i="1"/>
  <c r="O3601" i="1"/>
  <c r="O1780" i="1"/>
  <c r="O2772" i="1"/>
  <c r="O2682" i="1"/>
  <c r="O2693" i="1"/>
  <c r="O1607" i="1"/>
  <c r="O2505" i="1"/>
  <c r="O2024" i="1"/>
  <c r="O1264" i="1"/>
  <c r="O2167" i="1"/>
  <c r="O1591" i="1"/>
  <c r="O2138" i="1"/>
  <c r="O1535" i="1"/>
  <c r="O1625" i="1"/>
  <c r="O451" i="1"/>
  <c r="O2068" i="1"/>
  <c r="O2232" i="1"/>
  <c r="O1909" i="1"/>
  <c r="O1704" i="1"/>
  <c r="O1070" i="1"/>
  <c r="O1870" i="1"/>
  <c r="O1750" i="1"/>
  <c r="O1323" i="1"/>
  <c r="O1156" i="1"/>
  <c r="O1688" i="1"/>
  <c r="O982" i="1"/>
  <c r="O1299" i="1"/>
  <c r="O1137" i="1"/>
  <c r="O926" i="1"/>
  <c r="O1276" i="1"/>
  <c r="O999" i="1"/>
  <c r="O1220" i="1"/>
  <c r="O1656" i="1"/>
  <c r="O1689" i="1"/>
  <c r="O2433" i="1"/>
  <c r="O445" i="1"/>
  <c r="O680" i="1"/>
  <c r="O732" i="1"/>
  <c r="O1310" i="1"/>
  <c r="O345" i="1"/>
  <c r="O535" i="1"/>
  <c r="O909" i="1"/>
  <c r="O466" i="1"/>
  <c r="O482" i="1"/>
  <c r="O701" i="1"/>
  <c r="O1162" i="1"/>
  <c r="O1476" i="1"/>
  <c r="O467" i="1"/>
  <c r="O397" i="1"/>
  <c r="O191" i="1"/>
  <c r="O1929" i="1"/>
  <c r="O614" i="1"/>
  <c r="O533" i="1"/>
  <c r="O2442" i="1"/>
  <c r="O545" i="1"/>
  <c r="O370" i="1"/>
  <c r="O56" i="1"/>
  <c r="O229" i="1"/>
  <c r="O1078" i="1"/>
  <c r="O227" i="1"/>
  <c r="O3177" i="1"/>
  <c r="O1969" i="1"/>
  <c r="O1157" i="1"/>
  <c r="O3389" i="1"/>
  <c r="O3193" i="1"/>
  <c r="O2731" i="1"/>
  <c r="O2732" i="1"/>
  <c r="O1935" i="1"/>
  <c r="O1000" i="1"/>
  <c r="O1044" i="1"/>
  <c r="O813" i="1"/>
  <c r="O586" i="1"/>
  <c r="O880" i="1"/>
  <c r="O477" i="1"/>
  <c r="O252" i="1"/>
  <c r="O411" i="1"/>
  <c r="O238" i="1"/>
  <c r="O1467" i="1"/>
  <c r="O2791" i="1"/>
  <c r="O2618" i="1"/>
  <c r="O2396" i="1"/>
  <c r="O1406" i="1"/>
  <c r="O892" i="1"/>
  <c r="O1624" i="1"/>
  <c r="O1435" i="1"/>
  <c r="O615" i="1"/>
  <c r="O483" i="1"/>
  <c r="O3030" i="1"/>
  <c r="O2999" i="1"/>
  <c r="O2032" i="1"/>
  <c r="O2339" i="1"/>
  <c r="O2007" i="1"/>
  <c r="O2506" i="1"/>
  <c r="O669" i="1"/>
  <c r="O3025" i="1"/>
  <c r="O53" i="1"/>
  <c r="O4034" i="1"/>
  <c r="O429" i="1"/>
  <c r="N3887" i="1"/>
  <c r="N4033" i="1"/>
  <c r="N3878" i="1"/>
  <c r="N3818" i="1"/>
  <c r="N3848" i="1"/>
  <c r="N3934" i="1"/>
  <c r="N2374" i="1"/>
  <c r="N3985" i="1"/>
  <c r="N3790" i="1"/>
  <c r="N4003" i="1"/>
  <c r="N4022" i="1"/>
  <c r="N3964" i="1"/>
  <c r="N3864" i="1"/>
  <c r="N3577" i="1"/>
  <c r="N3841" i="1"/>
  <c r="N3865" i="1"/>
  <c r="N3687" i="1"/>
  <c r="N3935" i="1"/>
  <c r="N3866" i="1"/>
  <c r="N3743" i="1"/>
  <c r="N3936" i="1"/>
  <c r="N3625" i="1"/>
  <c r="N3844" i="1"/>
  <c r="N3920" i="1"/>
  <c r="N3769" i="1"/>
  <c r="N3420" i="1"/>
  <c r="N3997" i="1"/>
  <c r="N3106" i="1"/>
  <c r="N3547" i="1"/>
  <c r="N3516" i="1"/>
  <c r="N3766" i="1"/>
  <c r="N3248" i="1"/>
  <c r="N3688" i="1"/>
  <c r="N3903" i="1"/>
  <c r="N3750" i="1"/>
  <c r="N3983" i="1"/>
  <c r="N3767" i="1"/>
  <c r="N3710" i="1"/>
  <c r="N3711" i="1"/>
  <c r="N3823" i="1"/>
  <c r="N3752" i="1"/>
  <c r="N3534" i="1"/>
  <c r="N3909" i="1"/>
  <c r="N3744" i="1"/>
  <c r="N3650" i="1"/>
  <c r="N3578" i="1"/>
  <c r="N3364" i="1"/>
  <c r="N2876" i="1"/>
  <c r="N3526" i="1"/>
  <c r="N3611" i="1"/>
  <c r="N3363" i="1"/>
  <c r="N3067" i="1"/>
  <c r="N3467" i="1"/>
  <c r="N3365" i="1"/>
  <c r="N3423" i="1"/>
  <c r="N3200" i="1"/>
  <c r="N3101" i="1"/>
  <c r="N3753" i="1"/>
  <c r="N3208" i="1"/>
  <c r="N3882" i="1"/>
  <c r="N3549" i="1"/>
  <c r="N2918" i="1"/>
  <c r="N2778" i="1"/>
  <c r="N2733" i="1"/>
  <c r="N3151" i="1"/>
  <c r="N3006" i="1"/>
  <c r="N3160" i="1"/>
  <c r="N3034" i="1"/>
  <c r="N2964" i="1"/>
  <c r="N3331" i="1"/>
  <c r="N3209" i="1"/>
  <c r="N2777" i="1"/>
  <c r="N3289" i="1"/>
  <c r="N3332" i="1"/>
  <c r="N3395" i="1"/>
  <c r="N1889" i="1"/>
  <c r="N3155" i="1"/>
  <c r="N3172" i="1"/>
  <c r="N2562" i="1"/>
  <c r="N1450" i="1"/>
  <c r="N2925" i="1"/>
  <c r="N2947" i="1"/>
  <c r="N1871" i="1"/>
  <c r="N2406" i="1"/>
  <c r="N2863" i="1"/>
  <c r="N2514" i="1"/>
  <c r="N3252" i="1"/>
  <c r="N1528" i="1"/>
  <c r="N3210" i="1"/>
  <c r="N2650" i="1"/>
  <c r="N2977" i="1"/>
  <c r="N2347" i="1"/>
  <c r="N2705" i="1"/>
  <c r="N2075" i="1"/>
  <c r="N1755" i="1"/>
  <c r="N3099" i="1"/>
  <c r="N419" i="1"/>
  <c r="N1033" i="1"/>
  <c r="N1504" i="1"/>
  <c r="N616" i="1"/>
  <c r="N784" i="1"/>
  <c r="N540" i="1"/>
  <c r="N3655" i="1"/>
  <c r="N3456" i="1"/>
  <c r="N2961" i="1"/>
  <c r="N3000" i="1"/>
  <c r="N3310" i="1"/>
  <c r="N3886" i="1"/>
  <c r="N3723" i="1"/>
  <c r="N3422" i="1"/>
  <c r="N3665" i="1"/>
  <c r="N3719" i="1"/>
  <c r="N3677" i="1"/>
  <c r="N3915" i="1"/>
  <c r="N3824" i="1"/>
  <c r="N3333" i="1"/>
  <c r="N3311" i="1"/>
  <c r="N3245" i="1"/>
  <c r="N3678" i="1"/>
  <c r="N2407" i="1"/>
  <c r="N1144" i="1"/>
  <c r="N3921" i="1"/>
  <c r="N2773" i="1"/>
  <c r="N3916" i="1"/>
  <c r="N3950" i="1"/>
  <c r="N3799" i="1"/>
  <c r="N2479" i="1"/>
  <c r="N3814" i="1"/>
  <c r="N3986" i="1"/>
  <c r="N3867" i="1"/>
  <c r="N2824" i="1"/>
  <c r="N645" i="1"/>
  <c r="N3015" i="1"/>
  <c r="N3500" i="1"/>
  <c r="N3579" i="1"/>
  <c r="N3681" i="1"/>
  <c r="N3468" i="1"/>
  <c r="N3535" i="1"/>
  <c r="N3424" i="1"/>
  <c r="N3016" i="1"/>
  <c r="N3068" i="1"/>
  <c r="N3021" i="1"/>
  <c r="N3548" i="1"/>
  <c r="N2706" i="1"/>
  <c r="N3754" i="1"/>
  <c r="N3469" i="1"/>
  <c r="N3825" i="1"/>
  <c r="N1945" i="1"/>
  <c r="N3249" i="1"/>
  <c r="N3322" i="1"/>
  <c r="N3283" i="1"/>
  <c r="N2825" i="1"/>
  <c r="N4010" i="1"/>
  <c r="N3856" i="1"/>
  <c r="N2463" i="1"/>
  <c r="N3490" i="1"/>
  <c r="N3937" i="1"/>
  <c r="N3779" i="1"/>
  <c r="N3573" i="1"/>
  <c r="N3284" i="1"/>
  <c r="N2970" i="1"/>
  <c r="N742" i="1"/>
  <c r="N2213" i="1"/>
  <c r="N2028" i="1"/>
  <c r="N2481" i="1"/>
  <c r="N2595" i="1"/>
  <c r="N2560" i="1"/>
  <c r="N2034" i="1"/>
  <c r="N1776" i="1"/>
  <c r="N2366" i="1"/>
  <c r="N1711" i="1"/>
  <c r="N281" i="1"/>
  <c r="N2157" i="1"/>
  <c r="N1983" i="1"/>
  <c r="N2826" i="1"/>
  <c r="N300" i="1"/>
  <c r="N842" i="1"/>
  <c r="N1917" i="1"/>
  <c r="N1241" i="1"/>
  <c r="N1086" i="1"/>
  <c r="N1827" i="1"/>
  <c r="N382" i="1"/>
  <c r="N1638" i="1"/>
  <c r="N990" i="1"/>
  <c r="N458" i="1"/>
  <c r="N2266" i="1"/>
  <c r="N1505" i="1"/>
  <c r="N1496" i="1"/>
  <c r="N1885" i="1"/>
  <c r="N1474" i="1"/>
  <c r="N1752" i="1"/>
  <c r="N2740" i="1"/>
  <c r="N1834" i="1"/>
  <c r="N789" i="1"/>
  <c r="N1117" i="1"/>
  <c r="N817" i="1"/>
  <c r="N582" i="1"/>
  <c r="N861" i="1"/>
  <c r="N1471" i="1"/>
  <c r="N1198" i="1"/>
  <c r="N2098" i="1"/>
  <c r="N541" i="1"/>
  <c r="N786" i="1"/>
  <c r="N1052" i="1"/>
  <c r="N876" i="1"/>
  <c r="N1763" i="1"/>
  <c r="N1352" i="1"/>
  <c r="N912" i="1"/>
  <c r="N1639" i="1"/>
  <c r="N1242" i="1"/>
  <c r="N587" i="1"/>
  <c r="N1787" i="1"/>
  <c r="N1506" i="1"/>
  <c r="N1177" i="1"/>
  <c r="N371" i="1"/>
  <c r="N505" i="1"/>
  <c r="N1482" i="1"/>
  <c r="N674" i="1"/>
  <c r="N406" i="1"/>
  <c r="N286" i="1"/>
  <c r="N652" i="1"/>
  <c r="N1423" i="1"/>
  <c r="N824" i="1"/>
  <c r="N1087" i="1"/>
  <c r="N290" i="1"/>
  <c r="N848" i="1"/>
  <c r="N695" i="1"/>
  <c r="N591" i="1"/>
  <c r="N417" i="1"/>
  <c r="N213" i="1"/>
  <c r="N883" i="1"/>
  <c r="N1026" i="1"/>
  <c r="N739" i="1"/>
  <c r="N498" i="1"/>
  <c r="N801" i="1"/>
  <c r="N1234" i="1"/>
  <c r="N242" i="1"/>
  <c r="N430" i="1"/>
  <c r="N1353" i="1"/>
  <c r="N744" i="1"/>
  <c r="N1574" i="1"/>
  <c r="N207" i="1"/>
  <c r="N730" i="1"/>
  <c r="N488" i="1"/>
  <c r="N412" i="1"/>
  <c r="N922" i="1"/>
  <c r="N583" i="1"/>
  <c r="N554" i="1"/>
  <c r="N1660" i="1"/>
  <c r="N794" i="1"/>
  <c r="N563" i="1"/>
  <c r="N627" i="1"/>
  <c r="N951" i="1"/>
  <c r="N635" i="1"/>
  <c r="N1599" i="1"/>
  <c r="N1053" i="1"/>
  <c r="N718" i="1"/>
  <c r="N301" i="1"/>
  <c r="N272" i="1"/>
  <c r="N985" i="1"/>
  <c r="N478" i="1"/>
  <c r="N89" i="1"/>
  <c r="N113" i="1"/>
  <c r="N190" i="1"/>
  <c r="N802" i="1"/>
  <c r="N1301" i="1"/>
  <c r="N172" i="1"/>
  <c r="N36" i="1"/>
  <c r="N259" i="1"/>
  <c r="N346" i="1"/>
  <c r="N497" i="1"/>
  <c r="N362" i="1"/>
  <c r="N363" i="1"/>
  <c r="N115" i="1"/>
  <c r="N639" i="1"/>
  <c r="N273" i="1"/>
  <c r="N328" i="1"/>
  <c r="N618" i="1"/>
  <c r="N414" i="1"/>
  <c r="N492" i="1"/>
  <c r="N132" i="1"/>
  <c r="N486" i="1"/>
  <c r="N846" i="1"/>
  <c r="N91" i="1"/>
  <c r="N94" i="1"/>
  <c r="N499" i="1"/>
  <c r="N182" i="1"/>
  <c r="N218" i="1"/>
  <c r="N164" i="1"/>
  <c r="N233" i="1"/>
  <c r="N85" i="1"/>
  <c r="N55" i="1"/>
  <c r="N254" i="1"/>
  <c r="N52" i="1"/>
  <c r="N128" i="1"/>
  <c r="N39" i="1"/>
  <c r="N138" i="1"/>
  <c r="N125" i="1"/>
  <c r="N47" i="1"/>
  <c r="N58" i="1"/>
  <c r="N145" i="1"/>
  <c r="N11" i="1"/>
  <c r="N192" i="1"/>
  <c r="N161" i="1"/>
  <c r="N112" i="1"/>
  <c r="N215" i="1"/>
  <c r="N421" i="1"/>
  <c r="N255" i="1"/>
  <c r="N34" i="1"/>
  <c r="N174" i="1"/>
  <c r="N165" i="1"/>
  <c r="N124" i="1"/>
  <c r="N2100" i="1"/>
  <c r="N4" i="1"/>
  <c r="N167" i="1"/>
  <c r="N2186" i="1"/>
  <c r="N402" i="1"/>
  <c r="N40" i="1"/>
  <c r="N1640" i="1"/>
  <c r="N2077" i="1"/>
  <c r="N2866" i="1"/>
  <c r="N3612" i="1"/>
  <c r="N2877" i="1"/>
  <c r="N584" i="1"/>
  <c r="N325" i="1"/>
  <c r="N398" i="1"/>
  <c r="N219" i="1"/>
  <c r="N1629" i="1"/>
  <c r="N432" i="1"/>
  <c r="N96" i="1"/>
  <c r="N2005" i="1"/>
  <c r="N3550" i="1"/>
  <c r="N1097" i="1"/>
  <c r="N534" i="1"/>
  <c r="N1878" i="1"/>
  <c r="N665" i="1"/>
  <c r="N256" i="1"/>
  <c r="N67" i="1"/>
  <c r="N2361" i="1"/>
  <c r="N1189" i="1"/>
  <c r="N1054" i="1"/>
  <c r="N1218" i="1"/>
  <c r="N2056" i="1"/>
  <c r="N263" i="1"/>
  <c r="N1507" i="1"/>
  <c r="N1354" i="1"/>
  <c r="N1641" i="1"/>
  <c r="N1079" i="1"/>
  <c r="N1091" i="1"/>
  <c r="N589" i="1"/>
  <c r="N547" i="1"/>
  <c r="N239" i="1"/>
  <c r="N932" i="1"/>
  <c r="N578" i="1"/>
  <c r="N280" i="1"/>
  <c r="N895" i="1"/>
  <c r="N71" i="1"/>
  <c r="N2370" i="1"/>
  <c r="N2978" i="1"/>
  <c r="N1694" i="1"/>
  <c r="N2362" i="1"/>
  <c r="N1443" i="1"/>
  <c r="N1740" i="1"/>
  <c r="N1835" i="1"/>
  <c r="N1034" i="1"/>
  <c r="N1759" i="1"/>
  <c r="N422" i="1"/>
  <c r="N2" i="1"/>
  <c r="N1575" i="1"/>
  <c r="N1039" i="1"/>
  <c r="N1642" i="1"/>
  <c r="N180" i="1"/>
  <c r="N54" i="1"/>
  <c r="N27" i="1"/>
  <c r="N175" i="1"/>
  <c r="N1492" i="1"/>
  <c r="N1145" i="1"/>
  <c r="N803" i="1"/>
  <c r="N1424" i="1"/>
  <c r="N1777" i="1"/>
  <c r="N551" i="1"/>
  <c r="N330" i="1"/>
  <c r="N2534" i="1"/>
  <c r="N1206" i="1"/>
  <c r="N312" i="1"/>
  <c r="N1540" i="1"/>
  <c r="N309" i="1"/>
  <c r="N316" i="1"/>
  <c r="N83" i="1"/>
  <c r="N1753" i="1"/>
  <c r="N1788" i="1"/>
  <c r="N243" i="1"/>
  <c r="N166" i="1"/>
  <c r="N1903" i="1"/>
  <c r="N1010" i="1"/>
  <c r="N1932" i="1"/>
  <c r="N1627" i="1"/>
  <c r="N1669" i="1"/>
  <c r="N1570" i="1"/>
  <c r="N1041" i="1"/>
  <c r="N267" i="1"/>
  <c r="N836" i="1"/>
  <c r="N1146" i="1"/>
  <c r="N489" i="1"/>
  <c r="N176" i="1"/>
  <c r="N310" i="1"/>
  <c r="N3356" i="1"/>
  <c r="N1355" i="1"/>
  <c r="N353" i="1"/>
  <c r="N1243" i="1"/>
  <c r="N3211" i="1"/>
  <c r="N1778" i="1"/>
  <c r="N1401" i="1"/>
  <c r="N671" i="1"/>
  <c r="N1223" i="1"/>
  <c r="N413" i="1"/>
  <c r="N3768" i="1"/>
  <c r="N3536" i="1"/>
  <c r="N1632" i="1"/>
  <c r="N1741" i="1"/>
  <c r="N1055" i="1"/>
  <c r="N2521" i="1"/>
  <c r="N2736" i="1"/>
  <c r="N1938" i="1"/>
  <c r="N2321" i="1"/>
  <c r="N2322" i="1"/>
  <c r="N2064" i="1"/>
  <c r="N2241" i="1"/>
  <c r="N2170" i="1"/>
  <c r="N2055" i="1"/>
  <c r="N1214" i="1"/>
  <c r="N2482" i="1"/>
  <c r="N2216" i="1"/>
  <c r="N2726" i="1"/>
  <c r="N1719" i="1"/>
  <c r="N1576" i="1"/>
  <c r="N1670" i="1"/>
  <c r="N1483" i="1"/>
  <c r="N729" i="1"/>
  <c r="N825" i="1"/>
  <c r="N2662" i="1"/>
  <c r="N1633" i="1"/>
  <c r="N1397" i="1"/>
  <c r="N2065" i="1"/>
  <c r="N2242" i="1"/>
  <c r="N2701" i="1"/>
  <c r="N2591" i="1"/>
  <c r="N2233" i="1"/>
  <c r="N2864" i="1"/>
  <c r="N1500" i="1"/>
  <c r="N1244" i="1"/>
  <c r="N2348" i="1"/>
  <c r="N3868" i="1"/>
  <c r="N3640" i="1"/>
  <c r="N4029" i="1"/>
  <c r="N3602" i="1"/>
  <c r="N3501" i="1"/>
  <c r="N3334" i="1"/>
  <c r="N3564" i="1"/>
  <c r="N3800" i="1"/>
  <c r="N3820" i="1"/>
  <c r="N3689" i="1"/>
  <c r="N3755" i="1"/>
  <c r="N3571" i="1"/>
  <c r="N3306" i="1"/>
  <c r="N3938" i="1"/>
  <c r="N3449" i="1"/>
  <c r="N981" i="1"/>
  <c r="N2878" i="1"/>
  <c r="N2663" i="1"/>
  <c r="N1912" i="1"/>
  <c r="N2012" i="1"/>
  <c r="N372" i="1"/>
  <c r="N1573" i="1"/>
  <c r="N2979" i="1"/>
  <c r="N2059" i="1"/>
  <c r="N2054" i="1"/>
  <c r="N1240" i="1"/>
  <c r="N1836" i="1"/>
  <c r="N2076" i="1"/>
  <c r="N1489" i="1"/>
  <c r="N3859" i="1"/>
  <c r="N3858" i="1"/>
  <c r="N3929" i="1"/>
  <c r="N2411" i="1"/>
  <c r="N3917" i="1"/>
  <c r="N2779" i="1"/>
  <c r="N2187" i="1"/>
  <c r="N2410" i="1"/>
  <c r="N3987" i="1"/>
  <c r="N315" i="1"/>
  <c r="N3965" i="1"/>
  <c r="N3580" i="1"/>
  <c r="N2535" i="1"/>
  <c r="N3988" i="1"/>
  <c r="N3959" i="1"/>
  <c r="N3425" i="1"/>
  <c r="N3305" i="1"/>
  <c r="N1414" i="1"/>
  <c r="N284" i="1"/>
  <c r="N3826" i="1"/>
  <c r="N2412" i="1"/>
  <c r="N694" i="1"/>
  <c r="N2870" i="1"/>
  <c r="N3051" i="1"/>
  <c r="N3913" i="1"/>
  <c r="N849" i="1"/>
  <c r="N2741" i="1"/>
  <c r="N3896" i="1"/>
  <c r="N3656" i="1"/>
  <c r="N3268" i="1"/>
  <c r="N2971" i="1"/>
  <c r="N2345" i="1"/>
  <c r="N3135" i="1"/>
  <c r="N2879" i="1"/>
  <c r="N2437" i="1"/>
  <c r="N2169" i="1"/>
  <c r="N1071" i="1"/>
  <c r="N1095" i="1"/>
  <c r="N765" i="1"/>
  <c r="N1784" i="1"/>
  <c r="N604" i="1"/>
  <c r="N1056" i="1"/>
  <c r="N3366" i="1"/>
  <c r="N3989" i="1"/>
  <c r="N526" i="1"/>
  <c r="N78" i="1"/>
  <c r="N3166" i="1"/>
  <c r="N153" i="1"/>
  <c r="N388" i="1"/>
  <c r="N135" i="1"/>
  <c r="N142" i="1"/>
  <c r="N5" i="1"/>
  <c r="N122" i="1"/>
  <c r="N22" i="1"/>
  <c r="N374" i="1"/>
  <c r="N3725" i="1"/>
  <c r="N3944" i="1"/>
  <c r="N3869" i="1"/>
  <c r="N3666" i="1"/>
  <c r="N3603" i="1"/>
  <c r="N4035" i="1"/>
  <c r="N3618" i="1"/>
  <c r="N3673" i="1"/>
  <c r="N4036" i="1"/>
  <c r="N3776" i="1"/>
  <c r="N3605" i="1"/>
  <c r="N3812" i="1"/>
  <c r="N3785" i="1"/>
  <c r="N3426" i="1"/>
  <c r="N3482" i="1"/>
  <c r="N3292" i="1"/>
  <c r="N3061" i="1"/>
  <c r="N3297" i="1"/>
  <c r="N3312" i="1"/>
  <c r="N3558" i="1"/>
  <c r="N2937" i="1"/>
  <c r="N3136" i="1"/>
  <c r="N3212" i="1"/>
  <c r="N2536" i="1"/>
  <c r="N1860" i="1"/>
  <c r="N2518" i="1"/>
  <c r="N3262" i="1"/>
  <c r="N3581" i="1"/>
  <c r="N3412" i="1"/>
  <c r="N3849" i="1"/>
  <c r="N2113" i="1"/>
  <c r="N3498" i="1"/>
  <c r="N3958" i="1"/>
  <c r="N3850" i="1"/>
  <c r="N3889" i="1"/>
  <c r="N3924" i="1"/>
  <c r="N32" i="1"/>
  <c r="N3756" i="1"/>
  <c r="N3712" i="1"/>
  <c r="N3993" i="1"/>
  <c r="N3971" i="1"/>
  <c r="N3890" i="1"/>
  <c r="N3908" i="1"/>
  <c r="N2760" i="1"/>
  <c r="N3533" i="1"/>
  <c r="N3572" i="1"/>
  <c r="N3269" i="1"/>
  <c r="N3797" i="1"/>
  <c r="N3267" i="1"/>
  <c r="N3827" i="1"/>
  <c r="N3489" i="1"/>
  <c r="N3876" i="1"/>
  <c r="N3939" i="1"/>
  <c r="N3156" i="1"/>
  <c r="N3531" i="1"/>
  <c r="N2444" i="1"/>
  <c r="N1596" i="1"/>
  <c r="N1665" i="1"/>
  <c r="N2471" i="1"/>
  <c r="N2664" i="1"/>
  <c r="N539" i="1"/>
  <c r="N360" i="1"/>
  <c r="N3517" i="1"/>
  <c r="N3923" i="1"/>
  <c r="N3933" i="1"/>
  <c r="N1888" i="1"/>
  <c r="N4002" i="1"/>
  <c r="N3990" i="1"/>
  <c r="N3960" i="1"/>
  <c r="N3582" i="1"/>
  <c r="N2588" i="1"/>
  <c r="N3828" i="1"/>
  <c r="N3367" i="1"/>
  <c r="N3427" i="1"/>
  <c r="N3583" i="1"/>
  <c r="N3654" i="1"/>
  <c r="N3584" i="1"/>
  <c r="N2320" i="1"/>
  <c r="N2626" i="1"/>
  <c r="N3382" i="1"/>
  <c r="N2557" i="1"/>
  <c r="N3945" i="1"/>
  <c r="N3502" i="1"/>
  <c r="N3137" i="1"/>
  <c r="N3521" i="1"/>
  <c r="N3925" i="1"/>
  <c r="N3644" i="1"/>
  <c r="N1375" i="1"/>
  <c r="N1232" i="1"/>
  <c r="N3690" i="1"/>
  <c r="N4020" i="1"/>
  <c r="N4021" i="1"/>
  <c r="N3059" i="1"/>
  <c r="N3035" i="1"/>
  <c r="N3324" i="1"/>
  <c r="N2980" i="1"/>
  <c r="N3213" i="1"/>
  <c r="N2976" i="1"/>
  <c r="N2217" i="1"/>
  <c r="N2483" i="1"/>
  <c r="N2173" i="1"/>
  <c r="N2375" i="1"/>
  <c r="N2243" i="1"/>
  <c r="N2747" i="1"/>
  <c r="N1984" i="1"/>
  <c r="N3167" i="1"/>
  <c r="N2298" i="1"/>
  <c r="N1805" i="1"/>
  <c r="N3709" i="1"/>
  <c r="N2114" i="1"/>
  <c r="N2244" i="1"/>
  <c r="N1992" i="1"/>
  <c r="N1851" i="1"/>
  <c r="N1671" i="1"/>
  <c r="N2469" i="1"/>
  <c r="N1444" i="1"/>
  <c r="N1437" i="1"/>
  <c r="N1718" i="1"/>
  <c r="N354" i="1"/>
  <c r="N3152" i="1"/>
  <c r="N2041" i="1"/>
  <c r="N2484" i="1"/>
  <c r="N1814" i="1"/>
  <c r="N2827" i="1"/>
  <c r="N1245" i="1"/>
  <c r="N3017" i="1"/>
  <c r="N3713" i="1"/>
  <c r="N1577" i="1"/>
  <c r="N3470" i="1"/>
  <c r="N3201" i="1"/>
  <c r="N3791" i="1"/>
  <c r="N3951" i="1"/>
  <c r="N3778" i="1"/>
  <c r="N3884" i="1"/>
  <c r="N3891" i="1"/>
  <c r="N4027" i="1"/>
  <c r="N3620" i="1"/>
  <c r="N3313" i="1"/>
  <c r="N2782" i="1"/>
  <c r="N3801" i="1"/>
  <c r="N2627" i="1"/>
  <c r="N3159" i="1"/>
  <c r="N3264" i="1"/>
  <c r="N2948" i="1"/>
  <c r="N2903" i="1"/>
  <c r="N3585" i="1"/>
  <c r="N1246" i="1"/>
  <c r="N1837" i="1"/>
  <c r="N1635" i="1"/>
  <c r="N917" i="1"/>
  <c r="N987" i="1"/>
  <c r="N3726" i="1"/>
  <c r="N3270" i="1"/>
  <c r="N3963" i="1"/>
  <c r="N3691" i="1"/>
  <c r="N2245" i="1"/>
  <c r="N1886" i="1"/>
  <c r="N756" i="1"/>
  <c r="N826" i="1"/>
  <c r="N88" i="1"/>
  <c r="N99" i="1"/>
  <c r="N1247" i="1"/>
  <c r="N1438" i="1"/>
  <c r="N3107" i="1"/>
  <c r="N3904" i="1"/>
  <c r="N3802" i="1"/>
  <c r="N3842" i="1"/>
  <c r="N3788" i="1"/>
  <c r="N3845" i="1"/>
  <c r="N3829" i="1"/>
  <c r="N4018" i="1"/>
  <c r="N3912" i="1"/>
  <c r="N3851" i="1"/>
  <c r="N3747" i="1"/>
  <c r="N3946" i="1"/>
  <c r="N3852" i="1"/>
  <c r="N3738" i="1"/>
  <c r="N3792" i="1"/>
  <c r="N3914" i="1"/>
  <c r="N3497" i="1"/>
  <c r="N3796" i="1"/>
  <c r="N3557" i="1"/>
  <c r="N3883" i="1"/>
  <c r="N3786" i="1"/>
  <c r="N3757" i="1"/>
  <c r="N3619" i="1"/>
  <c r="N3491" i="1"/>
  <c r="N3774" i="1"/>
  <c r="N3667" i="1"/>
  <c r="N3528" i="1"/>
  <c r="N3574" i="1"/>
  <c r="N3523" i="1"/>
  <c r="N3969" i="1"/>
  <c r="N3653" i="1"/>
  <c r="N3416" i="1"/>
  <c r="N3855" i="1"/>
  <c r="N3486" i="1"/>
  <c r="N3586" i="1"/>
  <c r="N3247" i="1"/>
  <c r="N3180" i="1"/>
  <c r="N3682" i="1"/>
  <c r="N3613" i="1"/>
  <c r="N3399" i="1"/>
  <c r="N3368" i="1"/>
  <c r="N3566" i="1"/>
  <c r="N3428" i="1"/>
  <c r="N3720" i="1"/>
  <c r="N3298" i="1"/>
  <c r="N3330" i="1"/>
  <c r="N3282" i="1"/>
  <c r="N3816" i="1"/>
  <c r="N3503" i="1"/>
  <c r="N3463" i="1"/>
  <c r="N3121" i="1"/>
  <c r="N2853" i="1"/>
  <c r="N3484" i="1"/>
  <c r="N3537" i="1"/>
  <c r="N3214" i="1"/>
  <c r="N3260" i="1"/>
  <c r="N3751" i="1"/>
  <c r="N3692" i="1"/>
  <c r="N3576" i="1"/>
  <c r="N2981" i="1"/>
  <c r="N2982" i="1"/>
  <c r="N3780" i="1"/>
  <c r="N3686" i="1"/>
  <c r="N2310" i="1"/>
  <c r="N3457" i="1"/>
  <c r="N3455" i="1"/>
  <c r="N3563" i="1"/>
  <c r="N2810" i="1"/>
  <c r="N3323" i="1"/>
  <c r="N3626" i="1"/>
  <c r="N3215" i="1"/>
  <c r="N1914" i="1"/>
  <c r="N2828" i="1"/>
  <c r="N2115" i="1"/>
  <c r="N2707" i="1"/>
  <c r="N2576" i="1"/>
  <c r="N2445" i="1"/>
  <c r="N569" i="1"/>
  <c r="N1857" i="1"/>
  <c r="N2753" i="1"/>
  <c r="N1477" i="1"/>
  <c r="N1143" i="1"/>
  <c r="N1975" i="1"/>
  <c r="N1376" i="1"/>
  <c r="N1407" i="1"/>
  <c r="N754" i="1"/>
  <c r="N3001" i="1"/>
  <c r="N3126" i="1"/>
  <c r="N3471" i="1"/>
  <c r="N3922" i="1"/>
  <c r="N2660" i="1"/>
  <c r="N3555" i="1"/>
  <c r="N3256" i="1"/>
  <c r="N1302" i="1"/>
  <c r="N3979" i="1"/>
  <c r="N3803" i="1"/>
  <c r="N3830" i="1"/>
  <c r="N3853" i="1"/>
  <c r="N3758" i="1"/>
  <c r="N3384" i="1"/>
  <c r="N3483" i="1"/>
  <c r="N3460" i="1"/>
  <c r="N2906" i="1"/>
  <c r="N3091" i="1"/>
  <c r="N3171" i="1"/>
  <c r="N3216" i="1"/>
  <c r="N3036" i="1"/>
  <c r="N1887" i="1"/>
  <c r="N3138" i="1"/>
  <c r="N1773" i="1"/>
  <c r="N3875" i="1"/>
  <c r="N3721" i="1"/>
  <c r="N3120" i="1"/>
  <c r="N3894" i="1"/>
  <c r="N3400" i="1"/>
  <c r="N3296" i="1"/>
  <c r="N3390" i="1"/>
  <c r="N3527" i="1"/>
  <c r="N2795" i="1"/>
  <c r="N3069" i="1"/>
  <c r="N2402" i="1"/>
  <c r="N3877" i="1"/>
  <c r="N3905" i="1"/>
  <c r="N3627" i="1"/>
  <c r="N3787" i="1"/>
  <c r="N2010" i="1"/>
  <c r="N3669" i="1"/>
  <c r="N3401" i="1"/>
  <c r="N3745" i="1"/>
  <c r="N2619" i="1"/>
  <c r="N3642" i="1"/>
  <c r="N2942" i="1"/>
  <c r="N2983" i="1"/>
  <c r="N3892" i="1"/>
  <c r="N2786" i="1"/>
  <c r="N3315" i="1"/>
  <c r="N2656" i="1"/>
  <c r="N2644" i="1"/>
  <c r="N2513" i="1"/>
  <c r="N2575" i="1"/>
  <c r="N2078" i="1"/>
  <c r="N1856" i="1"/>
  <c r="N2116" i="1"/>
  <c r="N2532" i="1"/>
  <c r="N2472" i="1"/>
  <c r="N1700" i="1"/>
  <c r="N1890" i="1"/>
  <c r="N1764" i="1"/>
  <c r="N2278" i="1"/>
  <c r="N1948" i="1"/>
  <c r="N1828" i="1"/>
  <c r="N1936" i="1"/>
  <c r="N2108" i="1"/>
  <c r="N1425" i="1"/>
  <c r="N1609" i="1"/>
  <c r="N1626" i="1"/>
  <c r="N1610" i="1"/>
  <c r="N2280" i="1"/>
  <c r="N1831" i="1"/>
  <c r="N1578" i="1"/>
  <c r="N2413" i="1"/>
  <c r="N1643" i="1"/>
  <c r="N1732" i="1"/>
  <c r="N1630" i="1"/>
  <c r="N1291" i="1"/>
  <c r="N1327" i="1"/>
  <c r="N1765" i="1"/>
  <c r="N1606" i="1"/>
  <c r="N1845" i="1"/>
  <c r="N1478" i="1"/>
  <c r="N2537" i="1"/>
  <c r="N1603" i="1"/>
  <c r="N2096" i="1"/>
  <c r="N1303" i="1"/>
  <c r="N1979" i="1"/>
  <c r="N1672" i="1"/>
  <c r="N1560" i="1"/>
  <c r="N2214" i="1"/>
  <c r="N1369" i="1"/>
  <c r="N2042" i="1"/>
  <c r="N1426" i="1"/>
  <c r="N1377" i="1"/>
  <c r="N1201" i="1"/>
  <c r="N2349" i="1"/>
  <c r="N1178" i="1"/>
  <c r="N1861" i="1"/>
  <c r="N1558" i="1"/>
  <c r="N1783" i="1"/>
  <c r="N1418" i="1"/>
  <c r="N1402" i="1"/>
  <c r="N1131" i="1"/>
  <c r="N1046" i="1"/>
  <c r="N1248" i="1"/>
  <c r="N936" i="1"/>
  <c r="N1562" i="1"/>
  <c r="N1074" i="1"/>
  <c r="N1138" i="1"/>
  <c r="N2854" i="1"/>
  <c r="N2300" i="1"/>
  <c r="N1328" i="1"/>
  <c r="N774" i="1"/>
  <c r="N1163" i="1"/>
  <c r="N1673" i="1"/>
  <c r="N670" i="1"/>
  <c r="N1508" i="1"/>
  <c r="N2188" i="1"/>
  <c r="N1092" i="1"/>
  <c r="N1031" i="1"/>
  <c r="N937" i="1"/>
  <c r="N900" i="1"/>
  <c r="N1378" i="1"/>
  <c r="N1265" i="1"/>
  <c r="N1164" i="1"/>
  <c r="N1141" i="1"/>
  <c r="N1531" i="1"/>
  <c r="N910" i="1"/>
  <c r="N1235" i="1"/>
  <c r="N827" i="1"/>
  <c r="N901" i="1"/>
  <c r="N506" i="1"/>
  <c r="N757" i="1"/>
  <c r="N1568" i="1"/>
  <c r="N1011" i="1"/>
  <c r="N650" i="1"/>
  <c r="N552" i="1"/>
  <c r="N646" i="1"/>
  <c r="N790" i="1"/>
  <c r="N1789" i="1"/>
  <c r="N1392" i="1"/>
  <c r="N704" i="1"/>
  <c r="N636" i="1"/>
  <c r="N628" i="1"/>
  <c r="N579" i="1"/>
  <c r="N415" i="1"/>
  <c r="N681" i="1"/>
  <c r="N662" i="1"/>
  <c r="N364" i="1"/>
  <c r="N643" i="1"/>
  <c r="N1202" i="1"/>
  <c r="N269" i="1"/>
  <c r="N1309" i="1"/>
  <c r="N656" i="1"/>
  <c r="N653" i="1"/>
  <c r="N975" i="1"/>
  <c r="N476" i="1"/>
  <c r="N527" i="1"/>
  <c r="N507" i="1"/>
  <c r="N270" i="1"/>
  <c r="N1132" i="1"/>
  <c r="N279" i="1"/>
  <c r="N361" i="1"/>
  <c r="N31" i="1"/>
  <c r="N220" i="1"/>
  <c r="N30" i="1"/>
  <c r="N1109" i="1"/>
  <c r="N966" i="1"/>
  <c r="N550" i="1"/>
  <c r="N3181" i="1"/>
  <c r="N1790" i="1"/>
  <c r="N1165" i="1"/>
  <c r="N1356" i="1"/>
  <c r="N1644" i="1"/>
  <c r="N2246" i="1"/>
  <c r="N1357" i="1"/>
  <c r="N675" i="1"/>
  <c r="N1611" i="1"/>
  <c r="N1249" i="1"/>
  <c r="N1853" i="1"/>
  <c r="N3657" i="1"/>
  <c r="N2538" i="1"/>
  <c r="N837" i="1"/>
  <c r="N2561" i="1"/>
  <c r="N1446" i="1"/>
  <c r="N818" i="1"/>
  <c r="N775" i="1"/>
  <c r="N150" i="1"/>
  <c r="N1661" i="1"/>
  <c r="N2323" i="1"/>
  <c r="N1546" i="1"/>
  <c r="N1057" i="1"/>
  <c r="N1447" i="1"/>
  <c r="N1048" i="1"/>
  <c r="N2756" i="1"/>
  <c r="N1645" i="1"/>
  <c r="N3524" i="1"/>
  <c r="N3139" i="1"/>
  <c r="N2949" i="1"/>
  <c r="N2905" i="1"/>
  <c r="N2796" i="1"/>
  <c r="N2684" i="1"/>
  <c r="N3140" i="1"/>
  <c r="N2485" i="1"/>
  <c r="N3023" i="1"/>
  <c r="N2596" i="1"/>
  <c r="N2486" i="1"/>
  <c r="N2324" i="1"/>
  <c r="N2640" i="1"/>
  <c r="N2597" i="1"/>
  <c r="N2372" i="1"/>
  <c r="N1738" i="1"/>
  <c r="N2611" i="1"/>
  <c r="N2487" i="1"/>
  <c r="N2158" i="1"/>
  <c r="N2117" i="1"/>
  <c r="N1720" i="1"/>
  <c r="N2359" i="1"/>
  <c r="N2140" i="1"/>
  <c r="N2151" i="1"/>
  <c r="N2563" i="1"/>
  <c r="N2579" i="1"/>
  <c r="N2316" i="1"/>
  <c r="N738" i="1"/>
  <c r="N1674" i="1"/>
  <c r="N1372" i="1"/>
  <c r="N1451" i="1"/>
  <c r="N2101" i="1"/>
  <c r="N1721" i="1"/>
  <c r="N1612" i="1"/>
  <c r="N1288" i="1"/>
  <c r="N1547" i="1"/>
  <c r="N1133" i="1"/>
  <c r="N1501" i="1"/>
  <c r="N1224" i="1"/>
  <c r="N1701" i="1"/>
  <c r="N236" i="1"/>
  <c r="N1779" i="1"/>
  <c r="N2727" i="1"/>
  <c r="N3009" i="1"/>
  <c r="N3671" i="1"/>
  <c r="N3217" i="1"/>
  <c r="N2221" i="1"/>
  <c r="N2708" i="1"/>
  <c r="N2043" i="1"/>
  <c r="N1233" i="1"/>
  <c r="N2488" i="1"/>
  <c r="N3070" i="1"/>
  <c r="N2742" i="1"/>
  <c r="N2118" i="1"/>
  <c r="N2628" i="1"/>
  <c r="N3645" i="1"/>
  <c r="N1918" i="1"/>
  <c r="N1985" i="1"/>
  <c r="N4014" i="1"/>
  <c r="N3972" i="1"/>
  <c r="N3804" i="1"/>
  <c r="N4019" i="1"/>
  <c r="N3606" i="1"/>
  <c r="N3565" i="1"/>
  <c r="N3770" i="1"/>
  <c r="N3777" i="1"/>
  <c r="N3805" i="1"/>
  <c r="N3587" i="1"/>
  <c r="N3863" i="1"/>
  <c r="N3621" i="1"/>
  <c r="N3647" i="1"/>
  <c r="N3628" i="1"/>
  <c r="N3559" i="1"/>
  <c r="N3570" i="1"/>
  <c r="N3670" i="1"/>
  <c r="N3629" i="1"/>
  <c r="N3327" i="1"/>
  <c r="N3607" i="1"/>
  <c r="N3472" i="1"/>
  <c r="N3862" i="1"/>
  <c r="N3630" i="1"/>
  <c r="N3538" i="1"/>
  <c r="N4011" i="1"/>
  <c r="N3492" i="1"/>
  <c r="N3588" i="1"/>
  <c r="N3631" i="1"/>
  <c r="N3821" i="1"/>
  <c r="N3539" i="1"/>
  <c r="N3504" i="1"/>
  <c r="N3485" i="1"/>
  <c r="N3385" i="1"/>
  <c r="N3716" i="1"/>
  <c r="N3450" i="1"/>
  <c r="N3335" i="1"/>
  <c r="N3281" i="1"/>
  <c r="N3568" i="1"/>
  <c r="N3307" i="1"/>
  <c r="N3360" i="1"/>
  <c r="N3299" i="1"/>
  <c r="N3532" i="1"/>
  <c r="N2743" i="1"/>
  <c r="N3748" i="1"/>
  <c r="N3464" i="1"/>
  <c r="N3037" i="1"/>
  <c r="N3487" i="1"/>
  <c r="N4012" i="1"/>
  <c r="N3693" i="1"/>
  <c r="N3444" i="1"/>
  <c r="N3518" i="1"/>
  <c r="N3336" i="1"/>
  <c r="N3173" i="1"/>
  <c r="N3351" i="1"/>
  <c r="N3108" i="1"/>
  <c r="N3361" i="1"/>
  <c r="N3287" i="1"/>
  <c r="N3285" i="1"/>
  <c r="N3369" i="1"/>
  <c r="N3109" i="1"/>
  <c r="N3110" i="1"/>
  <c r="N3013" i="1"/>
  <c r="N2403" i="1"/>
  <c r="N3445" i="1"/>
  <c r="N3589" i="1"/>
  <c r="N3514" i="1"/>
  <c r="N3451" i="1"/>
  <c r="N3165" i="1"/>
  <c r="N1930" i="1"/>
  <c r="N3505" i="1"/>
  <c r="N2797" i="1"/>
  <c r="N3639" i="1"/>
  <c r="N3362" i="1"/>
  <c r="N3038" i="1"/>
  <c r="N3429" i="1"/>
  <c r="N3218" i="1"/>
  <c r="N3447" i="1"/>
  <c r="N2984" i="1"/>
  <c r="N2872" i="1"/>
  <c r="N2798" i="1"/>
  <c r="N3383" i="1"/>
  <c r="N3100" i="1"/>
  <c r="N2629" i="1"/>
  <c r="N4013" i="1"/>
  <c r="N3822" i="1"/>
  <c r="N3182" i="1"/>
  <c r="N2620" i="1"/>
  <c r="N3039" i="1"/>
  <c r="N2044" i="1"/>
  <c r="N3309" i="1"/>
  <c r="N3062" i="1"/>
  <c r="N2159" i="1"/>
  <c r="N2907" i="1"/>
  <c r="N2985" i="1"/>
  <c r="N3446" i="1"/>
  <c r="N2926" i="1"/>
  <c r="N2758" i="1"/>
  <c r="N2986" i="1"/>
  <c r="N2880" i="1"/>
  <c r="N3290" i="1"/>
  <c r="N2748" i="1"/>
  <c r="N3089" i="1"/>
  <c r="N2665" i="1"/>
  <c r="N3437" i="1"/>
  <c r="N3141" i="1"/>
  <c r="N3012" i="1"/>
  <c r="N2507" i="1"/>
  <c r="N2811" i="1"/>
  <c r="N3194" i="1"/>
  <c r="N2325" i="1"/>
  <c r="N3219" i="1"/>
  <c r="N2598" i="1"/>
  <c r="N2473" i="1"/>
  <c r="N2690" i="1"/>
  <c r="N1427" i="1"/>
  <c r="N2987" i="1"/>
  <c r="N2599" i="1"/>
  <c r="N1919" i="1"/>
  <c r="N1413" i="1"/>
  <c r="N2247" i="1"/>
  <c r="N2432" i="1"/>
  <c r="N1266" i="1"/>
  <c r="N2666" i="1"/>
  <c r="N3488" i="1"/>
  <c r="N3440" i="1"/>
  <c r="N2530" i="1"/>
  <c r="N1379" i="1"/>
  <c r="N2988" i="1"/>
  <c r="N3624" i="1"/>
  <c r="N3977" i="1"/>
  <c r="N2896" i="1"/>
  <c r="N4017" i="1"/>
  <c r="N3843" i="1"/>
  <c r="N3540" i="1"/>
  <c r="N3590" i="1"/>
  <c r="N3414" i="1"/>
  <c r="N3102" i="1"/>
  <c r="N3265" i="1"/>
  <c r="N2919" i="1"/>
  <c r="N2600" i="1"/>
  <c r="N3071" i="1"/>
  <c r="N3727" i="1"/>
  <c r="N3506" i="1"/>
  <c r="N3591" i="1"/>
  <c r="N3220" i="1"/>
  <c r="N2564" i="1"/>
  <c r="N3473" i="1"/>
  <c r="N3354" i="1"/>
  <c r="N2553" i="1"/>
  <c r="N3771" i="1"/>
  <c r="N3854" i="1"/>
  <c r="N3221" i="1"/>
  <c r="N2539" i="1"/>
  <c r="N3608" i="1"/>
  <c r="N3018" i="1"/>
  <c r="N2281" i="1"/>
  <c r="N3609" i="1"/>
  <c r="N3529" i="1"/>
  <c r="N3759" i="1"/>
  <c r="N3714" i="1"/>
  <c r="N2480" i="1"/>
  <c r="N3694" i="1"/>
  <c r="N2092" i="1"/>
  <c r="N3196" i="1"/>
  <c r="N3222" i="1"/>
  <c r="N2829" i="1"/>
  <c r="N3610" i="1"/>
  <c r="N2904" i="1"/>
  <c r="N1147" i="1"/>
  <c r="N2346" i="1"/>
  <c r="N2189" i="1"/>
  <c r="N302" i="1"/>
  <c r="N2540" i="1"/>
  <c r="N2002" i="1"/>
  <c r="N1742" i="1"/>
  <c r="N2248" i="1"/>
  <c r="N1806" i="1"/>
  <c r="N2646" i="1"/>
  <c r="N1601" i="1"/>
  <c r="N2218" i="1"/>
  <c r="N2190" i="1"/>
  <c r="N2013" i="1"/>
  <c r="N2414" i="1"/>
  <c r="N2583" i="1"/>
  <c r="N1743" i="1"/>
  <c r="N804" i="1"/>
  <c r="N2830" i="1"/>
  <c r="N2060" i="1"/>
  <c r="N1762" i="1"/>
  <c r="N2415" i="1"/>
  <c r="N1134" i="1"/>
  <c r="N2601" i="1"/>
  <c r="N1722" i="1"/>
  <c r="N1697" i="1"/>
  <c r="N2326" i="1"/>
  <c r="N2014" i="1"/>
  <c r="N1949" i="1"/>
  <c r="N1873" i="1"/>
  <c r="N1159" i="1"/>
  <c r="N3040" i="1"/>
  <c r="N2079" i="1"/>
  <c r="N2342" i="1"/>
  <c r="N1544" i="1"/>
  <c r="N2033" i="1"/>
  <c r="N1452" i="1"/>
  <c r="N2191" i="1"/>
  <c r="N2025" i="1"/>
  <c r="N2015" i="1"/>
  <c r="N1849" i="1"/>
  <c r="N2144" i="1"/>
  <c r="N435" i="1"/>
  <c r="N2363" i="1"/>
  <c r="N1135" i="1"/>
  <c r="N285" i="1"/>
  <c r="N1250" i="1"/>
  <c r="N1453" i="1"/>
  <c r="N391" i="1"/>
  <c r="N1825" i="1"/>
  <c r="N1646" i="1"/>
  <c r="N1040" i="1"/>
  <c r="N1251" i="1"/>
  <c r="N918" i="1"/>
  <c r="N626" i="1"/>
  <c r="N632" i="1"/>
  <c r="N1675" i="1"/>
  <c r="N1314" i="1"/>
  <c r="N1950" i="1"/>
  <c r="N1420" i="1"/>
  <c r="N1058" i="1"/>
  <c r="N710" i="1"/>
  <c r="N1083" i="1"/>
  <c r="N1047" i="1"/>
  <c r="N537" i="1"/>
  <c r="N1766" i="1"/>
  <c r="N553" i="1"/>
  <c r="N991" i="1"/>
  <c r="N1329" i="1"/>
  <c r="N212" i="1"/>
  <c r="N815" i="1"/>
  <c r="N418" i="1"/>
  <c r="N1252" i="1"/>
  <c r="N573" i="1"/>
  <c r="N490" i="1"/>
  <c r="N232" i="1"/>
  <c r="N564" i="1"/>
  <c r="N816" i="1"/>
  <c r="N274" i="1"/>
  <c r="N426" i="1"/>
  <c r="N248" i="1"/>
  <c r="N221" i="1"/>
  <c r="N1118" i="1"/>
  <c r="N2667" i="1"/>
  <c r="N758" i="1"/>
  <c r="N508" i="1"/>
  <c r="N347" i="1"/>
  <c r="N222" i="1"/>
  <c r="N2038" i="1"/>
  <c r="N322" i="1"/>
  <c r="N93" i="1"/>
  <c r="N493" i="1"/>
  <c r="N296" i="1"/>
  <c r="N231" i="1"/>
  <c r="N121" i="1"/>
  <c r="N288" i="1"/>
  <c r="N106" i="1"/>
  <c r="N509" i="1"/>
  <c r="N264" i="1"/>
  <c r="N100" i="1"/>
  <c r="N69" i="1"/>
  <c r="N8" i="1"/>
  <c r="N12" i="1"/>
  <c r="N427" i="1"/>
  <c r="N313" i="1"/>
  <c r="N1944" i="1"/>
  <c r="N2861" i="1"/>
  <c r="N1744" i="1"/>
  <c r="N2709" i="1"/>
  <c r="N1073" i="1"/>
  <c r="N1986" i="1"/>
  <c r="N2881" i="1"/>
  <c r="N2474" i="1"/>
  <c r="N1454" i="1"/>
  <c r="N717" i="1"/>
  <c r="N2602" i="1"/>
  <c r="N1910" i="1"/>
  <c r="N828" i="1"/>
  <c r="N365" i="1"/>
  <c r="N468" i="1"/>
  <c r="N1455" i="1"/>
  <c r="N2685" i="1"/>
  <c r="N2710" i="1"/>
  <c r="N2524" i="1"/>
  <c r="N2340" i="1"/>
  <c r="N2143" i="1"/>
  <c r="N897" i="1"/>
  <c r="N101" i="1"/>
  <c r="N548" i="1"/>
  <c r="N210" i="1"/>
  <c r="N2174" i="1"/>
  <c r="N2376" i="1"/>
  <c r="N605" i="1"/>
  <c r="N2152" i="1"/>
  <c r="N2119" i="1"/>
  <c r="N1479" i="1"/>
  <c r="N2446" i="1"/>
  <c r="N3592" i="1"/>
  <c r="N1826" i="1"/>
  <c r="N2192" i="1"/>
  <c r="N2416" i="1"/>
  <c r="N2099" i="1"/>
  <c r="N1872" i="1"/>
  <c r="N1734" i="1"/>
  <c r="N275" i="1"/>
  <c r="N293" i="1"/>
  <c r="N3174" i="1"/>
  <c r="N2045" i="1"/>
  <c r="N3337" i="1"/>
  <c r="N2737" i="1"/>
  <c r="N2109" i="1"/>
  <c r="N1253" i="1"/>
  <c r="N4031" i="1"/>
  <c r="N2668" i="1"/>
  <c r="N606" i="1"/>
  <c r="N1330" i="1"/>
  <c r="N2963" i="1"/>
  <c r="N2565" i="1"/>
  <c r="N2178" i="1"/>
  <c r="N3338" i="1"/>
  <c r="N3507" i="1"/>
  <c r="N2661" i="1"/>
  <c r="N2282" i="1"/>
  <c r="N2831" i="1"/>
  <c r="N3370" i="1"/>
  <c r="N633" i="1"/>
  <c r="N1774" i="1"/>
  <c r="N2417" i="1"/>
  <c r="N1304" i="1"/>
  <c r="N1239" i="1"/>
  <c r="N706" i="1"/>
  <c r="N1600" i="1"/>
  <c r="N2272" i="1"/>
  <c r="N2577" i="1"/>
  <c r="N2193" i="1"/>
  <c r="N1987" i="1"/>
  <c r="N2447" i="1"/>
  <c r="N1951" i="1"/>
  <c r="N1408" i="1"/>
  <c r="N1493" i="1"/>
  <c r="N2448" i="1"/>
  <c r="N2046" i="1"/>
  <c r="N2155" i="1"/>
  <c r="N2623" i="1"/>
  <c r="N2120" i="1"/>
  <c r="N1745" i="1"/>
  <c r="N2121" i="1"/>
  <c r="N2194" i="1"/>
  <c r="N1456" i="1"/>
  <c r="N1380" i="1"/>
  <c r="N3940" i="1"/>
  <c r="N3806" i="1"/>
  <c r="N4026" i="1"/>
  <c r="N4024" i="1"/>
  <c r="N3648" i="1"/>
  <c r="N3632" i="1"/>
  <c r="N3402" i="1"/>
  <c r="N3493" i="1"/>
  <c r="N3417" i="1"/>
  <c r="N3339" i="1"/>
  <c r="N3651" i="1"/>
  <c r="N3551" i="1"/>
  <c r="N3398" i="1"/>
  <c r="N3300" i="1"/>
  <c r="N3474" i="1"/>
  <c r="N3271" i="1"/>
  <c r="N3494" i="1"/>
  <c r="N3622" i="1"/>
  <c r="N3125" i="1"/>
  <c r="N3122" i="1"/>
  <c r="N3111" i="1"/>
  <c r="N1988" i="1"/>
  <c r="N3614" i="1"/>
  <c r="N2969" i="1"/>
  <c r="N3060" i="1"/>
  <c r="N3130" i="1"/>
  <c r="N3064" i="1"/>
  <c r="N2929" i="1"/>
  <c r="N2989" i="1"/>
  <c r="N3053" i="1"/>
  <c r="N2799" i="1"/>
  <c r="N3593" i="1"/>
  <c r="N3728" i="1"/>
  <c r="N3263" i="1"/>
  <c r="N1702" i="1"/>
  <c r="N3261" i="1"/>
  <c r="N3683" i="1"/>
  <c r="N3072" i="1"/>
  <c r="N3403" i="1"/>
  <c r="N2669" i="1"/>
  <c r="N3002" i="1"/>
  <c r="N3073" i="1"/>
  <c r="N2615" i="1"/>
  <c r="N3202" i="1"/>
  <c r="N2832" i="1"/>
  <c r="N2751" i="1"/>
  <c r="N2882" i="1"/>
  <c r="N3123" i="1"/>
  <c r="N1891" i="1"/>
  <c r="N2821" i="1"/>
  <c r="N2657" i="1"/>
  <c r="N2833" i="1"/>
  <c r="N2148" i="1"/>
  <c r="N2364" i="1"/>
  <c r="N2702" i="1"/>
  <c r="N2418" i="1"/>
  <c r="N3074" i="1"/>
  <c r="N2525" i="1"/>
  <c r="N2630" i="1"/>
  <c r="N1667" i="1"/>
  <c r="N2603" i="1"/>
  <c r="N2146" i="1"/>
  <c r="N2800" i="1"/>
  <c r="N2555" i="1"/>
  <c r="N1308" i="1"/>
  <c r="N1212" i="1"/>
  <c r="N1579" i="1"/>
  <c r="N3094" i="1"/>
  <c r="N2016" i="1"/>
  <c r="N3442" i="1"/>
  <c r="N3522" i="1"/>
  <c r="N2419" i="1"/>
  <c r="N1775" i="1"/>
  <c r="N3793" i="1"/>
  <c r="N3319" i="1"/>
  <c r="N3266" i="1"/>
  <c r="N2901" i="1"/>
  <c r="N2784" i="1"/>
  <c r="N3007" i="1"/>
  <c r="N2792" i="1"/>
  <c r="N2317" i="1"/>
  <c r="N2762" i="1"/>
  <c r="N1484" i="1"/>
  <c r="N3594" i="1"/>
  <c r="N2558" i="1"/>
  <c r="N3103" i="1"/>
  <c r="N805" i="1"/>
  <c r="N185" i="1"/>
  <c r="N3911" i="1"/>
  <c r="N13" i="1"/>
  <c r="N6" i="1"/>
  <c r="N18" i="1"/>
  <c r="N28" i="1"/>
  <c r="N50" i="1"/>
  <c r="N59" i="1"/>
  <c r="N38" i="1"/>
  <c r="N10" i="1"/>
  <c r="N114" i="1"/>
  <c r="N1059" i="1"/>
  <c r="N1791" i="1"/>
  <c r="N195" i="1"/>
  <c r="N647" i="1"/>
  <c r="N696" i="1"/>
  <c r="N1160" i="1"/>
  <c r="N441" i="1"/>
  <c r="N629" i="1"/>
  <c r="N510" i="1"/>
  <c r="N392" i="1"/>
  <c r="N1158" i="1"/>
  <c r="N574" i="1"/>
  <c r="N657" i="1"/>
  <c r="N250" i="1"/>
  <c r="N607" i="1"/>
  <c r="N967" i="1"/>
  <c r="N378" i="1"/>
  <c r="N366" i="1"/>
  <c r="N560" i="1"/>
  <c r="N436" i="1"/>
  <c r="N156" i="1"/>
  <c r="N431" i="1"/>
  <c r="N416" i="1"/>
  <c r="N181" i="1"/>
  <c r="N184" i="1"/>
  <c r="N329" i="1"/>
  <c r="N393" i="1"/>
  <c r="N168" i="1"/>
  <c r="N359" i="1"/>
  <c r="N173" i="1"/>
  <c r="N126" i="1"/>
  <c r="N373" i="1"/>
  <c r="N134" i="1"/>
  <c r="N292" i="1"/>
  <c r="N358" i="1"/>
  <c r="N98" i="1"/>
  <c r="N339" i="1"/>
  <c r="N120" i="1"/>
  <c r="N202" i="1"/>
  <c r="N60" i="1"/>
  <c r="N137" i="1"/>
  <c r="N2239" i="1"/>
  <c r="N103" i="1"/>
  <c r="N471" i="1"/>
  <c r="N77" i="1"/>
  <c r="N66" i="1"/>
  <c r="N24" i="1"/>
  <c r="N25" i="1"/>
  <c r="N44" i="1"/>
  <c r="N7" i="1"/>
  <c r="N1279" i="1"/>
  <c r="N454" i="1"/>
  <c r="N689" i="1"/>
  <c r="N41" i="1"/>
  <c r="N1566" i="1"/>
  <c r="N847" i="1"/>
  <c r="N423" i="1"/>
  <c r="N23" i="1"/>
  <c r="N76" i="1"/>
  <c r="N841" i="1"/>
  <c r="N1028" i="1"/>
  <c r="N688" i="1"/>
  <c r="N750" i="1"/>
  <c r="N511" i="1"/>
  <c r="N1567" i="1"/>
  <c r="N291" i="1"/>
  <c r="N355" i="1"/>
  <c r="N57" i="1"/>
  <c r="N48" i="1"/>
  <c r="N61" i="1"/>
  <c r="N512" i="1"/>
  <c r="N203" i="1"/>
  <c r="N1207" i="1"/>
  <c r="N86" i="1"/>
  <c r="N3" i="1"/>
  <c r="N335" i="1"/>
  <c r="N3595" i="1"/>
  <c r="N3075" i="1"/>
  <c r="N2928" i="1"/>
  <c r="N2420" i="1"/>
  <c r="N2377" i="1"/>
  <c r="N1997" i="1"/>
  <c r="N2378" i="1"/>
  <c r="N1457" i="1"/>
  <c r="N1394" i="1"/>
  <c r="N1458" i="1"/>
  <c r="N2408" i="1"/>
  <c r="N1428" i="1"/>
  <c r="N1792" i="1"/>
  <c r="N1098" i="1"/>
  <c r="N1403" i="1"/>
  <c r="N1534" i="1"/>
  <c r="N1180" i="1"/>
  <c r="N1920" i="1"/>
  <c r="N992" i="1"/>
  <c r="N1225" i="1"/>
  <c r="N1236" i="1"/>
  <c r="N712" i="1"/>
  <c r="N952" i="1"/>
  <c r="N597" i="1"/>
  <c r="N1282" i="1"/>
  <c r="N262" i="1"/>
  <c r="N196" i="1"/>
  <c r="N260" i="1"/>
  <c r="N367" i="1"/>
  <c r="N282" i="1"/>
  <c r="N719" i="1"/>
  <c r="N567" i="1"/>
  <c r="N197" i="1"/>
  <c r="N3900" i="1"/>
  <c r="N2566" i="1"/>
  <c r="N1708" i="1"/>
  <c r="N1647" i="1"/>
  <c r="N230" i="1"/>
  <c r="N2080" i="1"/>
  <c r="N2466" i="1"/>
  <c r="N3575" i="1"/>
  <c r="N2670" i="1"/>
  <c r="N2584" i="1"/>
  <c r="N1707" i="1"/>
  <c r="N953" i="1"/>
  <c r="N2184" i="1"/>
  <c r="N147" i="1"/>
  <c r="N1838" i="1"/>
  <c r="N3328" i="1"/>
  <c r="N3272" i="1"/>
  <c r="N3076" i="1"/>
  <c r="N3371" i="1"/>
  <c r="N3393" i="1"/>
  <c r="N3142" i="1"/>
  <c r="N3658" i="1"/>
  <c r="N2327" i="1"/>
  <c r="N3077" i="1"/>
  <c r="N2711" i="1"/>
  <c r="N2195" i="1"/>
  <c r="N2647" i="1"/>
  <c r="N2311" i="1"/>
  <c r="N2652" i="1"/>
  <c r="N2559" i="1"/>
  <c r="N2301" i="1"/>
  <c r="N2698" i="1"/>
  <c r="N2526" i="1"/>
  <c r="N2224" i="1"/>
  <c r="N1902" i="1"/>
  <c r="N1852" i="1"/>
  <c r="N1277" i="1"/>
  <c r="N1913" i="1"/>
  <c r="N881" i="1"/>
  <c r="N521" i="1"/>
  <c r="N2306" i="1"/>
  <c r="N1952" i="1"/>
  <c r="N1816" i="1"/>
  <c r="N2139" i="1"/>
  <c r="N1628" i="1"/>
  <c r="N1804" i="1"/>
  <c r="N3372" i="1"/>
  <c r="N2516" i="1"/>
  <c r="N3373" i="1"/>
  <c r="N2787" i="1"/>
  <c r="N3404" i="1"/>
  <c r="N3418" i="1"/>
  <c r="N2616" i="1"/>
  <c r="N1980" i="1"/>
  <c r="N1981" i="1"/>
  <c r="N3273" i="1"/>
  <c r="N2122" i="1"/>
  <c r="N3168" i="1"/>
  <c r="N2081" i="1"/>
  <c r="N3154" i="1"/>
  <c r="N3773" i="1"/>
  <c r="N3807" i="1"/>
  <c r="N3508" i="1"/>
  <c r="N3509" i="1"/>
  <c r="N3781" i="1"/>
  <c r="N3947" i="1"/>
  <c r="N923" i="1"/>
  <c r="N2212" i="1"/>
  <c r="N3760" i="1"/>
  <c r="N843" i="1"/>
  <c r="N1817" i="1"/>
  <c r="N630" i="1"/>
  <c r="N2371" i="1"/>
  <c r="N2102" i="1"/>
  <c r="N2196" i="1"/>
  <c r="N3955" i="1"/>
  <c r="N1953" i="1"/>
  <c r="N3475" i="1"/>
  <c r="N2302" i="1"/>
  <c r="N1823" i="1"/>
  <c r="N2398" i="1"/>
  <c r="N2227" i="1"/>
  <c r="N2074" i="1"/>
  <c r="N2350" i="1"/>
  <c r="N2123" i="1"/>
  <c r="N2401" i="1"/>
  <c r="N2357" i="1"/>
  <c r="N1971" i="1"/>
  <c r="N1295" i="1"/>
  <c r="N2328" i="1"/>
  <c r="N1296" i="1"/>
  <c r="N1509" i="1"/>
  <c r="N1648" i="1"/>
  <c r="N1148" i="1"/>
  <c r="N1593" i="1"/>
  <c r="N2587" i="1"/>
  <c r="N1510" i="1"/>
  <c r="N1358" i="1"/>
  <c r="N1698" i="1"/>
  <c r="N1818" i="1"/>
  <c r="N1756" i="1"/>
  <c r="N1706" i="1"/>
  <c r="N1475" i="1"/>
  <c r="N1395" i="1"/>
  <c r="N1511" i="1"/>
  <c r="N549" i="1"/>
  <c r="N1366" i="1"/>
  <c r="N2228" i="1"/>
  <c r="N1512" i="1"/>
  <c r="N954" i="1"/>
  <c r="N1226" i="1"/>
  <c r="N1631" i="1"/>
  <c r="N1548" i="1"/>
  <c r="N1317" i="1"/>
  <c r="N924" i="1"/>
  <c r="N1359" i="1"/>
  <c r="N1374" i="1"/>
  <c r="N1149" i="1"/>
  <c r="N1227" i="1"/>
  <c r="N1346" i="1"/>
  <c r="N1415" i="1"/>
  <c r="N1113" i="1"/>
  <c r="N1613" i="1"/>
  <c r="N1513" i="1"/>
  <c r="N1190" i="1"/>
  <c r="N946" i="1"/>
  <c r="N753" i="1"/>
  <c r="N838" i="1"/>
  <c r="N1514" i="1"/>
  <c r="N1293" i="1"/>
  <c r="N1580" i="1"/>
  <c r="N1411" i="1"/>
  <c r="N1254" i="1"/>
  <c r="N2273" i="1"/>
  <c r="N3798" i="1"/>
  <c r="N1614" i="1"/>
  <c r="N599" i="1"/>
  <c r="N1429" i="1"/>
  <c r="N542" i="1"/>
  <c r="N772" i="1"/>
  <c r="N768" i="1"/>
  <c r="N796" i="1"/>
  <c r="N1110" i="1"/>
  <c r="N1099" i="1"/>
  <c r="N927" i="1"/>
  <c r="N740" i="1"/>
  <c r="N844" i="1"/>
  <c r="N571" i="1"/>
  <c r="N776" i="1"/>
  <c r="N1237" i="1"/>
  <c r="N1892" i="1"/>
  <c r="N1430" i="1"/>
  <c r="N850" i="1"/>
  <c r="N1166" i="1"/>
  <c r="N1012" i="1"/>
  <c r="N893" i="1"/>
  <c r="N1125" i="1"/>
  <c r="N1094" i="1"/>
  <c r="N862" i="1"/>
  <c r="N806" i="1"/>
  <c r="N1267" i="1"/>
  <c r="N1005" i="1"/>
  <c r="N938" i="1"/>
  <c r="N592" i="1"/>
  <c r="N882" i="1"/>
  <c r="N884" i="1"/>
  <c r="N1255" i="1"/>
  <c r="N619" i="1"/>
  <c r="N600" i="1"/>
  <c r="N807" i="1"/>
  <c r="N970" i="1"/>
  <c r="N1341" i="1"/>
  <c r="N1208" i="1"/>
  <c r="N808" i="1"/>
  <c r="N770" i="1"/>
  <c r="N1127" i="1"/>
  <c r="N1297" i="1"/>
  <c r="N707" i="1"/>
  <c r="N746" i="1"/>
  <c r="N383" i="1"/>
  <c r="N930" i="1"/>
  <c r="N1215" i="1"/>
  <c r="N585" i="1"/>
  <c r="N697" i="1"/>
  <c r="N711" i="1"/>
  <c r="N766" i="1"/>
  <c r="N70" i="1"/>
  <c r="N734" i="1"/>
  <c r="N809" i="1"/>
  <c r="N663" i="1"/>
  <c r="N1256" i="1"/>
  <c r="N759" i="1"/>
  <c r="N863" i="1"/>
  <c r="N640" i="1"/>
  <c r="N536" i="1"/>
  <c r="N1060" i="1"/>
  <c r="N1119" i="1"/>
  <c r="N495" i="1"/>
  <c r="N733" i="1"/>
  <c r="N287" i="1"/>
  <c r="N878" i="1"/>
  <c r="N394" i="1"/>
  <c r="N384" i="1"/>
  <c r="N698" i="1"/>
  <c r="N820" i="1"/>
  <c r="N760" i="1"/>
  <c r="N955" i="1"/>
  <c r="N658" i="1"/>
  <c r="N642" i="1"/>
  <c r="N439" i="1"/>
  <c r="N446" i="1"/>
  <c r="N484" i="1"/>
  <c r="N368" i="1"/>
  <c r="N513" i="1"/>
  <c r="N649" i="1"/>
  <c r="N555" i="1"/>
  <c r="N399" i="1"/>
  <c r="N331" i="1"/>
  <c r="N276" i="1"/>
  <c r="N154" i="1"/>
  <c r="N177" i="1"/>
  <c r="N198" i="1"/>
  <c r="N245" i="1"/>
  <c r="N186" i="1"/>
  <c r="N130" i="1"/>
  <c r="N783" i="1"/>
  <c r="N741" i="1"/>
  <c r="N568" i="1"/>
  <c r="N403" i="1"/>
  <c r="N2848" i="1"/>
  <c r="N3112" i="1"/>
  <c r="N1712" i="1"/>
  <c r="N1485" i="1"/>
  <c r="N3513" i="1"/>
  <c r="N682" i="1"/>
  <c r="N2812" i="1"/>
  <c r="N3761" i="1"/>
  <c r="N2449" i="1"/>
  <c r="N2329" i="1"/>
  <c r="N1569" i="1"/>
  <c r="N829" i="1"/>
  <c r="N947" i="1"/>
  <c r="N1270" i="1"/>
  <c r="N956" i="1"/>
  <c r="N749" i="1"/>
  <c r="N408" i="1"/>
  <c r="N304" i="1"/>
  <c r="N2671" i="1"/>
  <c r="N2379" i="1"/>
  <c r="N1436" i="1"/>
  <c r="N957" i="1"/>
  <c r="N1167" i="1"/>
  <c r="N902" i="1"/>
  <c r="N714" i="1"/>
  <c r="N715" i="1"/>
  <c r="N598" i="1"/>
  <c r="N479" i="1"/>
  <c r="N2380" i="1"/>
  <c r="N2351" i="1"/>
  <c r="N1754" i="1"/>
  <c r="N1203" i="1"/>
  <c r="N1008" i="1"/>
  <c r="N543" i="1"/>
  <c r="N575" i="1"/>
  <c r="N3223" i="1"/>
  <c r="N1581" i="1"/>
  <c r="N1954" i="1"/>
  <c r="N1442" i="1"/>
  <c r="N1013" i="1"/>
  <c r="N676" i="1"/>
  <c r="N1111" i="1"/>
  <c r="N1999" i="1"/>
  <c r="N1955" i="1"/>
  <c r="N958" i="1"/>
  <c r="N1238" i="1"/>
  <c r="N1571" i="1"/>
  <c r="N2082" i="1"/>
  <c r="N217" i="1"/>
  <c r="N1322" i="1"/>
  <c r="N3870" i="1"/>
  <c r="N3879" i="1"/>
  <c r="N3949" i="1"/>
  <c r="N3295" i="1"/>
  <c r="N3931" i="1"/>
  <c r="N4005" i="1"/>
  <c r="N3762" i="1"/>
  <c r="N3350" i="1"/>
  <c r="N3476" i="1"/>
  <c r="N3871" i="1"/>
  <c r="N3374" i="1"/>
  <c r="N3314" i="1"/>
  <c r="N3569" i="1"/>
  <c r="N3952" i="1"/>
  <c r="N3815" i="1"/>
  <c r="N3695" i="1"/>
  <c r="N3257" i="1"/>
  <c r="N3560" i="1"/>
  <c r="N3696" i="1"/>
  <c r="N3093" i="1"/>
  <c r="N2938" i="1"/>
  <c r="N2862" i="1"/>
  <c r="N3419" i="1"/>
  <c r="N3143" i="1"/>
  <c r="N3461" i="1"/>
  <c r="N3078" i="1"/>
  <c r="N3430" i="1"/>
  <c r="N3286" i="1"/>
  <c r="N2318" i="1"/>
  <c r="N3697" i="1"/>
  <c r="N3439" i="1"/>
  <c r="N2972" i="1"/>
  <c r="N3179" i="1"/>
  <c r="N3808" i="1"/>
  <c r="N3079" i="1"/>
  <c r="N3175" i="1"/>
  <c r="N2858" i="1"/>
  <c r="N2849" i="1"/>
  <c r="N1549" i="1"/>
  <c r="N3375" i="1"/>
  <c r="N3906" i="1"/>
  <c r="N3055" i="1"/>
  <c r="N2950" i="1"/>
  <c r="N3095" i="1"/>
  <c r="N2567" i="1"/>
  <c r="N2834" i="1"/>
  <c r="N3477" i="1"/>
  <c r="N2897" i="1"/>
  <c r="N3197" i="1"/>
  <c r="N2801" i="1"/>
  <c r="N3510" i="1"/>
  <c r="N2738" i="1"/>
  <c r="N3317" i="1"/>
  <c r="N3028" i="1"/>
  <c r="N2965" i="1"/>
  <c r="N2914" i="1"/>
  <c r="N2721" i="1"/>
  <c r="N2920" i="1"/>
  <c r="N1781" i="1"/>
  <c r="N3031" i="1"/>
  <c r="N3203" i="1"/>
  <c r="N2381" i="1"/>
  <c r="N3224" i="1"/>
  <c r="N2604" i="1"/>
  <c r="N2083" i="1"/>
  <c r="N2850" i="1"/>
  <c r="N2382" i="1"/>
  <c r="N3183" i="1"/>
  <c r="N2871" i="1"/>
  <c r="N3178" i="1"/>
  <c r="N3056" i="1"/>
  <c r="N3674" i="1"/>
  <c r="N3301" i="1"/>
  <c r="N3225" i="1"/>
  <c r="N2883" i="1"/>
  <c r="N2869" i="1"/>
  <c r="N1757" i="1"/>
  <c r="N2556" i="1"/>
  <c r="N2249" i="1"/>
  <c r="N1989" i="1"/>
  <c r="N2029" i="1"/>
  <c r="N1592" i="1"/>
  <c r="N3041" i="1"/>
  <c r="N3258" i="1"/>
  <c r="N2712" i="1"/>
  <c r="N2450" i="1"/>
  <c r="N2884" i="1"/>
  <c r="N2541" i="1"/>
  <c r="N2197" i="1"/>
  <c r="N3153" i="1"/>
  <c r="N2489" i="1"/>
  <c r="N2267" i="1"/>
  <c r="N1911" i="1"/>
  <c r="N3274" i="1"/>
  <c r="N2234" i="1"/>
  <c r="N2277" i="1"/>
  <c r="N2095" i="1"/>
  <c r="N2835" i="1"/>
  <c r="N2303" i="1"/>
  <c r="N2004" i="1"/>
  <c r="N2211" i="1"/>
  <c r="N3302" i="1"/>
  <c r="N2124" i="1"/>
  <c r="N2383" i="1"/>
  <c r="N3722" i="1"/>
  <c r="N2451" i="1"/>
  <c r="N2582" i="1"/>
  <c r="N2308" i="1"/>
  <c r="N2384" i="1"/>
  <c r="N2110" i="1"/>
  <c r="N1515" i="1"/>
  <c r="N2951" i="1"/>
  <c r="N2631" i="1"/>
  <c r="N2330" i="1"/>
  <c r="N2385" i="1"/>
  <c r="N2250" i="1"/>
  <c r="N2229" i="1"/>
  <c r="N1705" i="1"/>
  <c r="N1956" i="1"/>
  <c r="N2625" i="1"/>
  <c r="N1331" i="1"/>
  <c r="N2744" i="1"/>
  <c r="N2913" i="1"/>
  <c r="N1723" i="1"/>
  <c r="N2358" i="1"/>
  <c r="N2568" i="1"/>
  <c r="N1516" i="1"/>
  <c r="N1459" i="1"/>
  <c r="N1517" i="1"/>
  <c r="N1550" i="1"/>
  <c r="N2039" i="1"/>
  <c r="N1767" i="1"/>
  <c r="N1307" i="1"/>
  <c r="N1676" i="1"/>
  <c r="N2084" i="1"/>
  <c r="N1488" i="1"/>
  <c r="N1993" i="1"/>
  <c r="N1824" i="1"/>
  <c r="N2369" i="1"/>
  <c r="N1751" i="1"/>
  <c r="N1677" i="1"/>
  <c r="N1486" i="1"/>
  <c r="N2035" i="1"/>
  <c r="N1615" i="1"/>
  <c r="N1368" i="1"/>
  <c r="N1349" i="1"/>
  <c r="N931" i="1"/>
  <c r="N2219" i="1"/>
  <c r="N1807" i="1"/>
  <c r="N1724" i="1"/>
  <c r="N1360" i="1"/>
  <c r="N2085" i="1"/>
  <c r="N1494" i="1"/>
  <c r="N3316" i="1"/>
  <c r="N1636" i="1"/>
  <c r="N1839" i="1"/>
  <c r="N1025" i="1"/>
  <c r="N1678" i="1"/>
  <c r="N798" i="1"/>
  <c r="N294" i="1"/>
  <c r="N228" i="1"/>
  <c r="N1900" i="1"/>
  <c r="N2397" i="1"/>
  <c r="N1808" i="1"/>
  <c r="N2168" i="1"/>
  <c r="N2490" i="1"/>
  <c r="N2352" i="1"/>
  <c r="N624" i="1"/>
  <c r="N1431" i="1"/>
  <c r="N334" i="1"/>
  <c r="N3978" i="1"/>
  <c r="N3376" i="1"/>
  <c r="N3872" i="1"/>
  <c r="N2125" i="1"/>
  <c r="N4030" i="1"/>
  <c r="N3394" i="1"/>
  <c r="N2921" i="1"/>
  <c r="N3029" i="1"/>
  <c r="N3355" i="1"/>
  <c r="N4004" i="1"/>
  <c r="N4016" i="1"/>
  <c r="N4001" i="1"/>
  <c r="N3684" i="1"/>
  <c r="N3724" i="1"/>
  <c r="N2802" i="1"/>
  <c r="N3087" i="1"/>
  <c r="N3930" i="1"/>
  <c r="N3204" i="1"/>
  <c r="N3019" i="1"/>
  <c r="N3980" i="1"/>
  <c r="N3080" i="1"/>
  <c r="N3772" i="1"/>
  <c r="N3441" i="1"/>
  <c r="N2160" i="1"/>
  <c r="N2813" i="1"/>
  <c r="N2952" i="1"/>
  <c r="N2299" i="1"/>
  <c r="N3596" i="1"/>
  <c r="N3679" i="1"/>
  <c r="N3519" i="1"/>
  <c r="N3352" i="1"/>
  <c r="N2648" i="1"/>
  <c r="N3184" i="1"/>
  <c r="N3325" i="1"/>
  <c r="N2953" i="1"/>
  <c r="N3308" i="1"/>
  <c r="N2885" i="1"/>
  <c r="N2922" i="1"/>
  <c r="N2686" i="1"/>
  <c r="N1957" i="1"/>
  <c r="N1400" i="1"/>
  <c r="N654" i="1"/>
  <c r="N3729" i="1"/>
  <c r="N3910" i="1"/>
  <c r="N3730" i="1"/>
  <c r="N3643" i="1"/>
  <c r="N2973" i="1"/>
  <c r="N4015" i="1"/>
  <c r="N3731" i="1"/>
  <c r="N3873" i="1"/>
  <c r="N1325" i="1"/>
  <c r="N2185" i="1"/>
  <c r="N1340" i="1"/>
  <c r="N2315" i="1"/>
  <c r="N1815" i="1"/>
  <c r="N487" i="1"/>
  <c r="N3732" i="1"/>
  <c r="N3926" i="1"/>
  <c r="N3127" i="1"/>
  <c r="N2954" i="1"/>
  <c r="N2823" i="1"/>
  <c r="N3739" i="1"/>
  <c r="N3003" i="1"/>
  <c r="N2672" i="1"/>
  <c r="N2855" i="1"/>
  <c r="N2176" i="1"/>
  <c r="N3478" i="1"/>
  <c r="N3431" i="1"/>
  <c r="N2944" i="1"/>
  <c r="N3303" i="1"/>
  <c r="N3226" i="1"/>
  <c r="N2175" i="1"/>
  <c r="N3698" i="1"/>
  <c r="N3227" i="1"/>
  <c r="N3170" i="1"/>
  <c r="N3954" i="1"/>
  <c r="N3541" i="1"/>
  <c r="N3185" i="1"/>
  <c r="N2908" i="1"/>
  <c r="N2776" i="1"/>
  <c r="N3813" i="1"/>
  <c r="N3022" i="1"/>
  <c r="N3763" i="1"/>
  <c r="N3567" i="1"/>
  <c r="N3386" i="1"/>
  <c r="N2519" i="1"/>
  <c r="N1793" i="1"/>
  <c r="N2605" i="1"/>
  <c r="N2491" i="1"/>
  <c r="N2478" i="1"/>
  <c r="N2452" i="1"/>
  <c r="N2071" i="1"/>
  <c r="N2421" i="1"/>
  <c r="N2453" i="1"/>
  <c r="N1572" i="1"/>
  <c r="N1906" i="1"/>
  <c r="N1974" i="1"/>
  <c r="N1342" i="1"/>
  <c r="N1604" i="1"/>
  <c r="N2283" i="1"/>
  <c r="N1460" i="1"/>
  <c r="N1582" i="1"/>
  <c r="N1616" i="1"/>
  <c r="N2177" i="1"/>
  <c r="N1128" i="1"/>
  <c r="N223" i="1"/>
  <c r="N1361" i="1"/>
  <c r="N1100" i="1"/>
  <c r="N1746" i="1"/>
  <c r="N2912" i="1"/>
  <c r="N1551" i="1"/>
  <c r="N1204" i="1"/>
  <c r="N1594" i="1"/>
  <c r="N1518" i="1"/>
  <c r="N3675" i="1"/>
  <c r="N1416" i="1"/>
  <c r="N885" i="1"/>
  <c r="N764" i="1"/>
  <c r="N1191" i="1"/>
  <c r="N1029" i="1"/>
  <c r="N1014" i="1"/>
  <c r="N886" i="1"/>
  <c r="N1343" i="1"/>
  <c r="N959" i="1"/>
  <c r="N1209" i="1"/>
  <c r="N1150" i="1"/>
  <c r="N968" i="1"/>
  <c r="N1035" i="1"/>
  <c r="N979" i="1"/>
  <c r="N1015" i="1"/>
  <c r="N1088" i="1"/>
  <c r="N877" i="1"/>
  <c r="N984" i="1"/>
  <c r="N1287" i="1"/>
  <c r="N1049" i="1"/>
  <c r="N964" i="1"/>
  <c r="N226" i="1"/>
  <c r="N686" i="1"/>
  <c r="N314" i="1"/>
  <c r="N960" i="1"/>
  <c r="N751" i="1"/>
  <c r="N1042" i="1"/>
  <c r="N297" i="1"/>
  <c r="N1043" i="1"/>
  <c r="N3676" i="1"/>
  <c r="N666" i="1"/>
  <c r="N538" i="1"/>
  <c r="N1077" i="1"/>
  <c r="N693" i="1"/>
  <c r="N702" i="1"/>
  <c r="N455" i="1"/>
  <c r="N887" i="1"/>
  <c r="N864" i="1"/>
  <c r="N915" i="1"/>
  <c r="N720" i="1"/>
  <c r="N899" i="1"/>
  <c r="N580" i="1"/>
  <c r="N588" i="1"/>
  <c r="N839" i="1"/>
  <c r="N596" i="1"/>
  <c r="N453" i="1"/>
  <c r="N528" i="1"/>
  <c r="N496" i="1"/>
  <c r="N743" i="1"/>
  <c r="N625" i="1"/>
  <c r="N341" i="1"/>
  <c r="N407" i="1"/>
  <c r="N565" i="1"/>
  <c r="N444" i="1"/>
  <c r="N2225" i="1"/>
  <c r="N1396" i="1"/>
  <c r="N456" i="1"/>
  <c r="N349" i="1"/>
  <c r="N459" i="1"/>
  <c r="N343" i="1"/>
  <c r="N460" i="1"/>
  <c r="N677" i="1"/>
  <c r="N319" i="1"/>
  <c r="N481" i="1"/>
  <c r="N340" i="1"/>
  <c r="N306" i="1"/>
  <c r="N311" i="1"/>
  <c r="N277" i="1"/>
  <c r="N888" i="1"/>
  <c r="N187" i="1"/>
  <c r="N183" i="1"/>
  <c r="N395" i="1"/>
  <c r="N433" i="1"/>
  <c r="N405" i="1"/>
  <c r="N143" i="1"/>
  <c r="N1348" i="1"/>
  <c r="N1271" i="1"/>
  <c r="N2865" i="1"/>
  <c r="N965" i="1"/>
  <c r="N1649" i="1"/>
  <c r="N1595" i="1"/>
  <c r="N2725" i="1"/>
  <c r="N1421" i="1"/>
  <c r="N993" i="1"/>
  <c r="N1257" i="1"/>
  <c r="N1192" i="1"/>
  <c r="N1093" i="1"/>
  <c r="N994" i="1"/>
  <c r="N1016" i="1"/>
  <c r="N424" i="1"/>
  <c r="N1768" i="1"/>
  <c r="N1448" i="1"/>
  <c r="N865" i="1"/>
  <c r="N683" i="1"/>
  <c r="N721" i="1"/>
  <c r="N608" i="1"/>
  <c r="N854" i="1"/>
  <c r="N845" i="1"/>
  <c r="N792" i="1"/>
  <c r="N763" i="1"/>
  <c r="N777" i="1"/>
  <c r="N43" i="1"/>
  <c r="N1278" i="1"/>
  <c r="N1565" i="1"/>
  <c r="N1115" i="1"/>
  <c r="N1412" i="1"/>
  <c r="N747" i="1"/>
  <c r="N735" i="1"/>
  <c r="N889" i="1"/>
  <c r="N1840" i="1"/>
  <c r="N1943" i="1"/>
  <c r="N1294" i="1"/>
  <c r="N1461" i="1"/>
  <c r="N1381" i="1"/>
  <c r="N1186" i="1"/>
  <c r="N1061" i="1"/>
  <c r="N1089" i="1"/>
  <c r="N914" i="1"/>
  <c r="N265" i="1"/>
  <c r="N2694" i="1"/>
  <c r="N2284" i="1"/>
  <c r="N1958" i="1"/>
  <c r="N1650" i="1"/>
  <c r="N473" i="1"/>
  <c r="N3973" i="1"/>
  <c r="N3733" i="1"/>
  <c r="N3734" i="1"/>
  <c r="N3326" i="1"/>
  <c r="N3659" i="1"/>
  <c r="N3809" i="1"/>
  <c r="N3615" i="1"/>
  <c r="N3699" i="1"/>
  <c r="N3956" i="1"/>
  <c r="N2435" i="1"/>
  <c r="N2851" i="1"/>
  <c r="N2990" i="1"/>
  <c r="N3032" i="1"/>
  <c r="N2344" i="1"/>
  <c r="N1874" i="1"/>
  <c r="N3764" i="1"/>
  <c r="N4023" i="1"/>
  <c r="N3597" i="1"/>
  <c r="N3708" i="1"/>
  <c r="N3974" i="1"/>
  <c r="N3454" i="1"/>
  <c r="N3515" i="1"/>
  <c r="N3927" i="1"/>
  <c r="N4000" i="1"/>
  <c r="N3680" i="1"/>
  <c r="N3831" i="1"/>
  <c r="N3554" i="1"/>
  <c r="N3649" i="1"/>
  <c r="N2815" i="1"/>
  <c r="N3941" i="1"/>
  <c r="N3387" i="1"/>
  <c r="N3275" i="1"/>
  <c r="N2508" i="1"/>
  <c r="N2475" i="1"/>
  <c r="N2465" i="1"/>
  <c r="N3063" i="1"/>
  <c r="N2651" i="1"/>
  <c r="N3685" i="1"/>
  <c r="N2836" i="1"/>
  <c r="N3598" i="1"/>
  <c r="N2673" i="1"/>
  <c r="N3405" i="1"/>
  <c r="N3340" i="1"/>
  <c r="N2632" i="1"/>
  <c r="N3599" i="1"/>
  <c r="N3466" i="1"/>
  <c r="N3042" i="1"/>
  <c r="N2945" i="1"/>
  <c r="N2713" i="1"/>
  <c r="N2689" i="1"/>
  <c r="N2470" i="1"/>
  <c r="N3700" i="1"/>
  <c r="N3895" i="1"/>
  <c r="N3228" i="1"/>
  <c r="N2674" i="1"/>
  <c r="N3205" i="1"/>
  <c r="N3008" i="1"/>
  <c r="N1709" i="1"/>
  <c r="N3432" i="1"/>
  <c r="N2026" i="1"/>
  <c r="N3966" i="1"/>
  <c r="N3276" i="1"/>
  <c r="N2991" i="1"/>
  <c r="N2454" i="1"/>
  <c r="N2353" i="1"/>
  <c r="N3421" i="1"/>
  <c r="N3847" i="1"/>
  <c r="N3832" i="1"/>
  <c r="N3794" i="1"/>
  <c r="N3701" i="1"/>
  <c r="N3561" i="1"/>
  <c r="N3901" i="1"/>
  <c r="N3004" i="1"/>
  <c r="N1832" i="1"/>
  <c r="N3789" i="1"/>
  <c r="N2331" i="1"/>
  <c r="N3542" i="1"/>
  <c r="N2803" i="1"/>
  <c r="N2757" i="1"/>
  <c r="N1959" i="1"/>
  <c r="N3113" i="1"/>
  <c r="N903" i="1"/>
  <c r="N2723" i="1"/>
  <c r="N3600" i="1"/>
  <c r="N3057" i="1"/>
  <c r="N3186" i="1"/>
  <c r="N2455" i="1"/>
  <c r="N2198" i="1"/>
  <c r="N3819" i="1"/>
  <c r="N3043" i="1"/>
  <c r="N2968" i="1"/>
  <c r="N2492" i="1"/>
  <c r="N2285" i="1"/>
  <c r="N1725" i="1"/>
  <c r="N1062" i="1"/>
  <c r="N3024" i="1"/>
  <c r="N2816" i="1"/>
  <c r="N2386" i="1"/>
  <c r="N2251" i="1"/>
  <c r="N1809" i="1"/>
  <c r="N1769" i="1"/>
  <c r="N3128" i="1"/>
  <c r="N3086" i="1"/>
  <c r="N3020" i="1"/>
  <c r="N2992" i="1"/>
  <c r="N2939" i="1"/>
  <c r="N2569" i="1"/>
  <c r="N2542" i="1"/>
  <c r="N2309" i="1"/>
  <c r="N3157" i="1"/>
  <c r="N3329" i="1"/>
  <c r="N2675" i="1"/>
  <c r="N1715" i="1"/>
  <c r="N3740" i="1"/>
  <c r="N2183" i="1"/>
  <c r="N3902" i="1"/>
  <c r="N1495" i="1"/>
  <c r="N1605" i="1"/>
  <c r="N1129" i="1"/>
  <c r="N3735" i="1"/>
  <c r="N3702" i="1"/>
  <c r="N2886" i="1"/>
  <c r="N2332" i="1"/>
  <c r="N1941" i="1"/>
  <c r="N3918" i="1"/>
  <c r="N2761" i="1"/>
  <c r="N2286" i="1"/>
  <c r="N1862" i="1"/>
  <c r="N3703" i="1"/>
  <c r="N2527" i="1"/>
  <c r="N1197" i="1"/>
  <c r="N2909" i="1"/>
  <c r="N3975" i="1"/>
  <c r="N2887" i="1"/>
  <c r="N2523" i="1"/>
  <c r="N2126" i="1"/>
  <c r="N1976" i="1"/>
  <c r="N3633" i="1"/>
  <c r="N4007" i="1"/>
  <c r="N3660" i="1"/>
  <c r="N3081" i="1"/>
  <c r="N2287" i="1"/>
  <c r="N1772" i="1"/>
  <c r="N3341" i="1"/>
  <c r="N3187" i="1"/>
  <c r="N2888" i="1"/>
  <c r="N2199" i="1"/>
  <c r="N1794" i="1"/>
  <c r="N1658" i="1"/>
  <c r="N3176" i="1"/>
  <c r="N2804" i="1"/>
  <c r="N2606" i="1"/>
  <c r="N2676" i="1"/>
  <c r="N2633" i="1"/>
  <c r="N2252" i="1"/>
  <c r="N2898" i="1"/>
  <c r="N3833" i="1"/>
  <c r="N2993" i="1"/>
  <c r="N2238" i="1"/>
  <c r="N2161" i="1"/>
  <c r="N1563" i="1"/>
  <c r="N1552" i="1"/>
  <c r="N1468" i="1"/>
  <c r="N1017" i="1"/>
  <c r="N1004" i="1"/>
  <c r="N3981" i="1"/>
  <c r="N2570" i="1"/>
  <c r="N2127" i="1"/>
  <c r="N2057" i="1"/>
  <c r="N1915" i="1"/>
  <c r="N1651" i="1"/>
  <c r="N3229" i="1"/>
  <c r="N2910" i="1"/>
  <c r="N2837" i="1"/>
  <c r="N2687" i="1"/>
  <c r="N2253" i="1"/>
  <c r="N1933" i="1"/>
  <c r="N1695" i="1"/>
  <c r="N3984" i="1"/>
  <c r="N2805" i="1"/>
  <c r="N2763" i="1"/>
  <c r="N2222" i="1"/>
  <c r="N2200" i="1"/>
  <c r="N2000" i="1"/>
  <c r="N1289" i="1"/>
  <c r="N2806" i="1"/>
  <c r="N2714" i="1"/>
  <c r="N2201" i="1"/>
  <c r="N1795" i="1"/>
  <c r="N1228" i="1"/>
  <c r="N1076" i="1"/>
  <c r="N1882" i="1"/>
  <c r="N2509" i="1"/>
  <c r="N2111" i="1"/>
  <c r="N1441" i="1"/>
  <c r="N2305" i="1"/>
  <c r="N2254" i="1"/>
  <c r="N1796" i="1"/>
  <c r="N2585" i="1"/>
  <c r="N2422" i="1"/>
  <c r="N2150" i="1"/>
  <c r="N1652" i="1"/>
  <c r="N1583" i="1"/>
  <c r="N2889" i="1"/>
  <c r="N2658" i="1"/>
  <c r="N1553" i="1"/>
  <c r="N3065" i="1"/>
  <c r="N2552" i="1"/>
  <c r="N2543" i="1"/>
  <c r="N2441" i="1"/>
  <c r="N1996" i="1"/>
  <c r="N1939" i="1"/>
  <c r="N1199" i="1"/>
  <c r="N3230" i="1"/>
  <c r="N2780" i="1"/>
  <c r="N2528" i="1"/>
  <c r="N2517" i="1"/>
  <c r="N2288" i="1"/>
  <c r="N1879" i="1"/>
  <c r="N1726" i="1"/>
  <c r="N1617" i="1"/>
  <c r="N3942" i="1"/>
  <c r="N2728" i="1"/>
  <c r="N2571" i="1"/>
  <c r="N2430" i="1"/>
  <c r="N2265" i="1"/>
  <c r="N2153" i="1"/>
  <c r="N3342" i="1"/>
  <c r="N2128" i="1"/>
  <c r="N1907" i="1"/>
  <c r="N1497" i="1"/>
  <c r="N1382" i="1"/>
  <c r="N3406" i="1"/>
  <c r="N2683" i="1"/>
  <c r="N3458" i="1"/>
  <c r="N2785" i="1"/>
  <c r="N2333" i="1"/>
  <c r="N1970" i="1"/>
  <c r="N1597" i="1"/>
  <c r="N1439" i="1"/>
  <c r="N2456" i="1"/>
  <c r="N2423" i="1"/>
  <c r="N2304" i="1"/>
  <c r="N866" i="1"/>
  <c r="N2890" i="1"/>
  <c r="N2086" i="1"/>
  <c r="N1747" i="1"/>
  <c r="N1748" i="1"/>
  <c r="N1692" i="1"/>
  <c r="N1618" i="1"/>
  <c r="N2859" i="1"/>
  <c r="N2069" i="1"/>
  <c r="N2017" i="1"/>
  <c r="N1893" i="1"/>
  <c r="N1168" i="1"/>
  <c r="N2162" i="1"/>
  <c r="N1519" i="1"/>
  <c r="N2994" i="1"/>
  <c r="N2047" i="1"/>
  <c r="N1904" i="1"/>
  <c r="N1668" i="1"/>
  <c r="N3652" i="1"/>
  <c r="N3254" i="1"/>
  <c r="N3005" i="1"/>
  <c r="N2940" i="1"/>
  <c r="N2838" i="1"/>
  <c r="N1561" i="1"/>
  <c r="N2572" i="1"/>
  <c r="N3231" i="1"/>
  <c r="N2493" i="1"/>
  <c r="N2274" i="1"/>
  <c r="N2058" i="1"/>
  <c r="N1921" i="1"/>
  <c r="N1863" i="1"/>
  <c r="N1584" i="1"/>
  <c r="N1300" i="1"/>
  <c r="N3114" i="1"/>
  <c r="N2955" i="1"/>
  <c r="N1537" i="1"/>
  <c r="N1338" i="1"/>
  <c r="N1283" i="1"/>
  <c r="N3158" i="1"/>
  <c r="N3131" i="1"/>
  <c r="N1960" i="1"/>
  <c r="N1383" i="1"/>
  <c r="N1339" i="1"/>
  <c r="N778" i="1"/>
  <c r="N2494" i="1"/>
  <c r="N1990" i="1"/>
  <c r="N1922" i="1"/>
  <c r="N1894" i="1"/>
  <c r="N1069" i="1"/>
  <c r="N773" i="1"/>
  <c r="N2289" i="1"/>
  <c r="N1810" i="1"/>
  <c r="N3092" i="1"/>
  <c r="N2764" i="1"/>
  <c r="N2018" i="1"/>
  <c r="N1404" i="1"/>
  <c r="N1216" i="1"/>
  <c r="N1045" i="1"/>
  <c r="N3132" i="1"/>
  <c r="N2544" i="1"/>
  <c r="N1819" i="1"/>
  <c r="N1405" i="1"/>
  <c r="N1101" i="1"/>
  <c r="N1102" i="1"/>
  <c r="N752" i="1"/>
  <c r="N2781" i="1"/>
  <c r="N2290" i="1"/>
  <c r="N2268" i="1"/>
  <c r="N2066" i="1"/>
  <c r="N1846" i="1"/>
  <c r="N1543" i="1"/>
  <c r="N3717" i="1"/>
  <c r="N1760" i="1"/>
  <c r="N1120" i="1"/>
  <c r="N631" i="1"/>
  <c r="N2966" i="1"/>
  <c r="N2440" i="1"/>
  <c r="N1679" i="1"/>
  <c r="N1472" i="1"/>
  <c r="N3188" i="1"/>
  <c r="N1880" i="1"/>
  <c r="N1659" i="1"/>
  <c r="N3010" i="1"/>
  <c r="N2545" i="1"/>
  <c r="N2334" i="1"/>
  <c r="N2048" i="1"/>
  <c r="N1895" i="1"/>
  <c r="N904" i="1"/>
  <c r="N2653" i="1"/>
  <c r="N905" i="1"/>
  <c r="N1797" i="1"/>
  <c r="N1351" i="1"/>
  <c r="N1103" i="1"/>
  <c r="N1096" i="1"/>
  <c r="N1905" i="1"/>
  <c r="N1213" i="1"/>
  <c r="N679" i="1"/>
  <c r="N3277" i="1"/>
  <c r="N1399" i="1"/>
  <c r="N1367" i="1"/>
  <c r="N1116" i="1"/>
  <c r="N851" i="1"/>
  <c r="N672" i="1"/>
  <c r="N2171" i="1"/>
  <c r="N1536" i="1"/>
  <c r="N1258" i="1"/>
  <c r="N2754" i="1"/>
  <c r="N3054" i="1"/>
  <c r="N2729" i="1"/>
  <c r="N2424" i="1"/>
  <c r="N2001" i="1"/>
  <c r="N858" i="1"/>
  <c r="N2072" i="1"/>
  <c r="N1770" i="1"/>
  <c r="N1332" i="1"/>
  <c r="N321" i="1"/>
  <c r="N2995" i="1"/>
  <c r="N1713" i="1"/>
  <c r="N1664" i="1"/>
  <c r="N2612" i="1"/>
  <c r="N2634" i="1"/>
  <c r="N2607" i="1"/>
  <c r="N1881" i="1"/>
  <c r="N1820" i="1"/>
  <c r="N1104" i="1"/>
  <c r="N3232" i="1"/>
  <c r="N2425" i="1"/>
  <c r="N1179" i="1"/>
  <c r="N14" i="1"/>
  <c r="N2765" i="1"/>
  <c r="N1940" i="1"/>
  <c r="N1798" i="1"/>
  <c r="N1785" i="1"/>
  <c r="N1799" i="1"/>
  <c r="N1731" i="1"/>
  <c r="N1193" i="1"/>
  <c r="N1169" i="1"/>
  <c r="N3014" i="1"/>
  <c r="N2766" i="1"/>
  <c r="N2529" i="1"/>
  <c r="N1864" i="1"/>
  <c r="N1084" i="1"/>
  <c r="N3115" i="1"/>
  <c r="N1972" i="1"/>
  <c r="N1051" i="1"/>
  <c r="N1680" i="1"/>
  <c r="N1194" i="1"/>
  <c r="N1139" i="1"/>
  <c r="N1105" i="1"/>
  <c r="N3646" i="1"/>
  <c r="N2236" i="1"/>
  <c r="N3623" i="1"/>
  <c r="N3116" i="1"/>
  <c r="N2172" i="1"/>
  <c r="N1324" i="1"/>
  <c r="N939" i="1"/>
  <c r="N673" i="1"/>
  <c r="N852" i="1"/>
  <c r="N2749" i="1"/>
  <c r="N2745" i="1"/>
  <c r="N2434" i="1"/>
  <c r="N2387" i="1"/>
  <c r="N1978" i="1"/>
  <c r="N461" i="1"/>
  <c r="N1554" i="1"/>
  <c r="N1151" i="1"/>
  <c r="N2515" i="1"/>
  <c r="N1811" i="1"/>
  <c r="N1152" i="1"/>
  <c r="N928" i="1"/>
  <c r="N1268" i="1"/>
  <c r="N929" i="1"/>
  <c r="N2070" i="1"/>
  <c r="N1821" i="1"/>
  <c r="N1735" i="1"/>
  <c r="N919" i="1"/>
  <c r="N791" i="1"/>
  <c r="N722" i="1"/>
  <c r="N644" i="1"/>
  <c r="N590" i="1"/>
  <c r="N3736" i="1"/>
  <c r="N2312" i="1"/>
  <c r="N1318" i="1"/>
  <c r="N799" i="1"/>
  <c r="N1333" i="1"/>
  <c r="N1290" i="1"/>
  <c r="N1281" i="1"/>
  <c r="N3144" i="1"/>
  <c r="N2533" i="1"/>
  <c r="N2255" i="1"/>
  <c r="N1462" i="1"/>
  <c r="N986" i="1"/>
  <c r="N934" i="1"/>
  <c r="N713" i="1"/>
  <c r="N491" i="1"/>
  <c r="N2256" i="1"/>
  <c r="N1884" i="1"/>
  <c r="N1690" i="1"/>
  <c r="N1321" i="1"/>
  <c r="N3189" i="1"/>
  <c r="N3134" i="1"/>
  <c r="N2276" i="1"/>
  <c r="N855" i="1"/>
  <c r="N1334" i="1"/>
  <c r="N2608" i="1"/>
  <c r="N2210" i="1"/>
  <c r="N1653" i="1"/>
  <c r="N3233" i="1"/>
  <c r="N2774" i="1"/>
  <c r="N1373" i="1"/>
  <c r="N1362" i="1"/>
  <c r="N995" i="1"/>
  <c r="N1710" i="1"/>
  <c r="N1272" i="1"/>
  <c r="N2510" i="1"/>
  <c r="N2388" i="1"/>
  <c r="N1503" i="1"/>
  <c r="N2257" i="1"/>
  <c r="N2180" i="1"/>
  <c r="N1830" i="1"/>
  <c r="N2163" i="1"/>
  <c r="N1284" i="1"/>
  <c r="N692" i="1"/>
  <c r="N2476" i="1"/>
  <c r="N1541" i="1"/>
  <c r="N1463" i="1"/>
  <c r="N1335" i="1"/>
  <c r="N948" i="1"/>
  <c r="N898" i="1"/>
  <c r="N576" i="1"/>
  <c r="N867" i="1"/>
  <c r="N333" i="1"/>
  <c r="N1733" i="1"/>
  <c r="N1490" i="1"/>
  <c r="N821" i="1"/>
  <c r="N2839" i="1"/>
  <c r="N2807" i="1"/>
  <c r="N1487" i="1"/>
  <c r="N1923" i="1"/>
  <c r="N1841" i="1"/>
  <c r="N1417" i="1"/>
  <c r="N868" i="1"/>
  <c r="N723" i="1"/>
  <c r="N2049" i="1"/>
  <c r="N1371" i="1"/>
  <c r="N840" i="1"/>
  <c r="N1469" i="1"/>
  <c r="N500" i="1"/>
  <c r="N869" i="1"/>
  <c r="N834" i="1"/>
  <c r="N761" i="1"/>
  <c r="N3857" i="1"/>
  <c r="N1181" i="1"/>
  <c r="N129" i="1"/>
  <c r="N3278" i="1"/>
  <c r="N1961" i="1"/>
  <c r="N943" i="1"/>
  <c r="N703" i="1"/>
  <c r="N1370" i="1"/>
  <c r="N1205" i="1"/>
  <c r="N1758" i="1"/>
  <c r="N3044" i="1"/>
  <c r="N1195" i="1"/>
  <c r="N570" i="1"/>
  <c r="N1842" i="1"/>
  <c r="N853" i="1"/>
  <c r="N705" i="1"/>
  <c r="N523" i="1"/>
  <c r="N519" i="1"/>
  <c r="N1481" i="1"/>
  <c r="N648" i="1"/>
  <c r="N1319" i="1"/>
  <c r="N494" i="1"/>
  <c r="N3897" i="1"/>
  <c r="N3190" i="1"/>
  <c r="N2677" i="1"/>
  <c r="N2264" i="1"/>
  <c r="N1538" i="1"/>
  <c r="N385" i="1"/>
  <c r="N2962" i="1"/>
  <c r="N620" i="1"/>
  <c r="N2996" i="1"/>
  <c r="N2960" i="1"/>
  <c r="N1409" i="1"/>
  <c r="N425" i="1"/>
  <c r="N2129" i="1"/>
  <c r="N1829" i="1"/>
  <c r="N1749" i="1"/>
  <c r="N2154" i="1"/>
  <c r="N1090" i="1"/>
  <c r="N779" i="1"/>
  <c r="N1947" i="1"/>
  <c r="N462" i="1"/>
  <c r="N1006" i="1"/>
  <c r="N2840" i="1"/>
  <c r="N1182" i="1"/>
  <c r="N1121" i="1"/>
  <c r="N667" i="1"/>
  <c r="N1311" i="1"/>
  <c r="N1080" i="1"/>
  <c r="N437" i="1"/>
  <c r="N2335" i="1"/>
  <c r="N559" i="1"/>
  <c r="N377" i="1"/>
  <c r="N1865" i="1"/>
  <c r="N935" i="1"/>
  <c r="N916" i="1"/>
  <c r="N151" i="1"/>
  <c r="N2164" i="1"/>
  <c r="N1449" i="1"/>
  <c r="N1106" i="1"/>
  <c r="N1018" i="1"/>
  <c r="N251" i="1"/>
  <c r="N469" i="1"/>
  <c r="N409" i="1"/>
  <c r="N3096" i="1"/>
  <c r="N1350" i="1"/>
  <c r="N857" i="1"/>
  <c r="N793" i="1"/>
  <c r="N1977" i="1"/>
  <c r="N1833" i="1"/>
  <c r="N911" i="1"/>
  <c r="N244" i="1"/>
  <c r="N2580" i="1"/>
  <c r="N1170" i="1"/>
  <c r="N961" i="1"/>
  <c r="N595" i="1"/>
  <c r="N348" i="1"/>
  <c r="N303" i="1"/>
  <c r="N1142" i="1"/>
  <c r="N1843" i="1"/>
  <c r="N1153" i="1"/>
  <c r="N144" i="1"/>
  <c r="N1681" i="1"/>
  <c r="N380" i="1"/>
  <c r="N944" i="1"/>
  <c r="N344" i="1"/>
  <c r="N127" i="1"/>
  <c r="N3634" i="1"/>
  <c r="N225" i="1"/>
  <c r="N206" i="1"/>
  <c r="N561" i="1"/>
  <c r="N447" i="1"/>
  <c r="N1185" i="1"/>
  <c r="N1130" i="1"/>
  <c r="N1883" i="1"/>
  <c r="N1171" i="1"/>
  <c r="N522" i="1"/>
  <c r="N1063" i="1"/>
  <c r="N1019" i="1"/>
  <c r="N520" i="1"/>
  <c r="N357" i="1"/>
  <c r="N659" i="1"/>
  <c r="N1280" i="1"/>
  <c r="N1273" i="1"/>
  <c r="N621" i="1"/>
  <c r="N724" i="1"/>
  <c r="N655" i="1"/>
  <c r="N594" i="1"/>
  <c r="N529" i="1"/>
  <c r="N1064" i="1"/>
  <c r="N963" i="1"/>
  <c r="N332" i="1"/>
  <c r="N157" i="1"/>
  <c r="N246" i="1"/>
  <c r="N879" i="1"/>
  <c r="N305" i="1"/>
  <c r="N1269" i="1"/>
  <c r="N440" i="1"/>
  <c r="N404" i="1"/>
  <c r="N1336" i="1"/>
  <c r="N787" i="1"/>
  <c r="N133" i="1"/>
  <c r="N396" i="1"/>
  <c r="N1520" i="1"/>
  <c r="N976" i="1"/>
  <c r="N736" i="1"/>
  <c r="N410" i="1"/>
  <c r="N906" i="1"/>
  <c r="N949" i="1"/>
  <c r="N241" i="1"/>
  <c r="N1682" i="1"/>
  <c r="N1398" i="1"/>
  <c r="N1122" i="1"/>
  <c r="N3234" i="1"/>
  <c r="N699" i="1"/>
  <c r="N870" i="1"/>
  <c r="N2642" i="1"/>
  <c r="N90" i="1"/>
  <c r="N442" i="1"/>
  <c r="N996" i="1"/>
  <c r="N925" i="1"/>
  <c r="N780" i="1"/>
  <c r="N474" i="1"/>
  <c r="N163" i="1"/>
  <c r="N622" i="1"/>
  <c r="N1081" i="1"/>
  <c r="N601" i="1"/>
  <c r="N514" i="1"/>
  <c r="N317" i="1"/>
  <c r="N63" i="1"/>
  <c r="N247" i="1"/>
  <c r="N261" i="1"/>
  <c r="N1009" i="1"/>
  <c r="N381" i="1"/>
  <c r="N1608" i="1"/>
  <c r="N84" i="1"/>
  <c r="N234" i="1"/>
  <c r="N162" i="1"/>
  <c r="N448" i="1"/>
  <c r="N1529" i="1"/>
  <c r="N337" i="1"/>
  <c r="N95" i="1"/>
  <c r="N810" i="1"/>
  <c r="N3105" i="1"/>
  <c r="N623" i="1"/>
  <c r="N356" i="1"/>
  <c r="N971" i="1"/>
  <c r="N81" i="1"/>
  <c r="N194" i="1"/>
  <c r="N351" i="1"/>
  <c r="N72" i="1"/>
  <c r="N1030" i="1"/>
  <c r="N136" i="1"/>
  <c r="N169" i="1"/>
  <c r="N449" i="1"/>
  <c r="N503" i="1"/>
  <c r="N266" i="1"/>
  <c r="N188" i="1"/>
  <c r="N159" i="1"/>
  <c r="N463" i="1"/>
  <c r="N320" i="1"/>
  <c r="N700" i="1"/>
  <c r="N974" i="1"/>
  <c r="N240" i="1"/>
  <c r="N690" i="1"/>
  <c r="N577" i="1"/>
  <c r="N420" i="1"/>
  <c r="N268" i="1"/>
  <c r="N201" i="1"/>
  <c r="N74" i="1"/>
  <c r="N835" i="1"/>
  <c r="N452" i="1"/>
  <c r="N475" i="1"/>
  <c r="N189" i="1"/>
  <c r="N249" i="1"/>
  <c r="N2130" i="1"/>
  <c r="N299" i="1"/>
  <c r="N102" i="1"/>
  <c r="N401" i="1"/>
  <c r="N170" i="1"/>
  <c r="N109" i="1"/>
  <c r="N214" i="1"/>
  <c r="N87" i="1"/>
  <c r="N108" i="1"/>
  <c r="N110" i="1"/>
  <c r="N149" i="1"/>
  <c r="N204" i="1"/>
  <c r="N26" i="1"/>
  <c r="N1210" i="1"/>
  <c r="N1432" i="1"/>
  <c r="N107" i="1"/>
  <c r="N997" i="1"/>
  <c r="N131" i="1"/>
  <c r="N16" i="1"/>
  <c r="N97" i="1"/>
  <c r="N46" i="1"/>
  <c r="N45" i="1"/>
  <c r="N485" i="1"/>
  <c r="N116" i="1"/>
  <c r="N33" i="1"/>
  <c r="N19" i="1"/>
  <c r="N148" i="1"/>
  <c r="N29" i="1"/>
  <c r="N15" i="1"/>
  <c r="N20" i="1"/>
  <c r="N1683" i="1"/>
  <c r="N2586" i="1"/>
  <c r="N3970" i="1"/>
  <c r="N2915" i="1"/>
  <c r="N2062" i="1"/>
  <c r="N3388" i="1"/>
  <c r="N2087" i="1"/>
  <c r="N2841" i="1"/>
  <c r="N3082" i="1"/>
  <c r="N1433" i="1"/>
  <c r="N3083" i="1"/>
  <c r="N907" i="1"/>
  <c r="N1844" i="1"/>
  <c r="N1065" i="1"/>
  <c r="N637" i="1"/>
  <c r="N155" i="1"/>
  <c r="N2635" i="1"/>
  <c r="N781" i="1"/>
  <c r="N1727" i="1"/>
  <c r="N1001" i="1"/>
  <c r="N1285" i="1"/>
  <c r="N1858" i="1"/>
  <c r="N3235" i="1"/>
  <c r="N2036" i="1"/>
  <c r="N811" i="1"/>
  <c r="N1716" i="1"/>
  <c r="N767" i="1"/>
  <c r="N2788" i="1"/>
  <c r="N1434" i="1"/>
  <c r="N1259" i="1"/>
  <c r="N205" i="1"/>
  <c r="N49" i="1"/>
  <c r="N2426" i="1"/>
  <c r="N3433" i="1"/>
  <c r="N3962" i="1"/>
  <c r="N2258" i="1"/>
  <c r="N2240" i="1"/>
  <c r="N3479" i="1"/>
  <c r="N2037" i="1"/>
  <c r="N819" i="1"/>
  <c r="N2520" i="1"/>
  <c r="N1521" i="1"/>
  <c r="N2399" i="1"/>
  <c r="N2622" i="1"/>
  <c r="N1782" i="1"/>
  <c r="N1982" i="1"/>
  <c r="N1114" i="1"/>
  <c r="N1298" i="1"/>
  <c r="N1410" i="1"/>
  <c r="N1771" i="1"/>
  <c r="N530" i="1"/>
  <c r="N890" i="1"/>
  <c r="N450" i="1"/>
  <c r="N73" i="1"/>
  <c r="N2891" i="1"/>
  <c r="N2867" i="1"/>
  <c r="N1007" i="1"/>
  <c r="N3775" i="1"/>
  <c r="N2409" i="1"/>
  <c r="N716" i="1"/>
  <c r="N3255" i="1"/>
  <c r="N1585" i="1"/>
  <c r="N2027" i="1"/>
  <c r="N1586" i="1"/>
  <c r="N1847" i="1"/>
  <c r="N1315" i="1"/>
  <c r="N3998" i="1"/>
  <c r="N3088" i="1"/>
  <c r="N3704" i="1"/>
  <c r="N1619" i="1"/>
  <c r="N2336" i="1"/>
  <c r="N3737" i="1"/>
  <c r="N664" i="1"/>
  <c r="N1066" i="1"/>
  <c r="N1292" i="1"/>
  <c r="N1003" i="1"/>
  <c r="N1470" i="1"/>
  <c r="N785" i="1"/>
  <c r="N400" i="1"/>
  <c r="N2106" i="1"/>
  <c r="N3661" i="1"/>
  <c r="N2319" i="1"/>
  <c r="N581" i="1"/>
  <c r="N1620" i="1"/>
  <c r="N3145" i="1"/>
  <c r="N2495" i="1"/>
  <c r="N1384" i="1"/>
  <c r="N771" i="1"/>
  <c r="N3343" i="1"/>
  <c r="N3662" i="1"/>
  <c r="N725" i="1"/>
  <c r="N2546" i="1"/>
  <c r="N3163" i="1"/>
  <c r="N1587" i="1"/>
  <c r="N3407" i="1"/>
  <c r="N3162" i="1"/>
  <c r="N1736" i="1"/>
  <c r="N2699" i="1"/>
  <c r="N2457" i="1"/>
  <c r="N237" i="1"/>
  <c r="N515" i="1"/>
  <c r="N1260" i="1"/>
  <c r="N1136" i="1"/>
  <c r="N3320" i="1"/>
  <c r="N3617" i="1"/>
  <c r="N3321" i="1"/>
  <c r="N2930" i="1"/>
  <c r="N1998" i="1"/>
  <c r="N2230" i="1"/>
  <c r="N2141" i="1"/>
  <c r="N2617" i="1"/>
  <c r="N1112" i="1"/>
  <c r="N2131" i="1"/>
  <c r="N859" i="1"/>
  <c r="N2956" i="1"/>
  <c r="N2291" i="1"/>
  <c r="N2496" i="1"/>
  <c r="N1854" i="1"/>
  <c r="N1962" i="1"/>
  <c r="N389" i="1"/>
  <c r="N933" i="1"/>
  <c r="N988" i="1"/>
  <c r="N2900" i="1"/>
  <c r="N1085" i="1"/>
  <c r="N1020" i="1"/>
  <c r="N298" i="1"/>
  <c r="N2477" i="1"/>
  <c r="N1440" i="1"/>
  <c r="N940" i="1"/>
  <c r="N2389" i="1"/>
  <c r="N562" i="1"/>
  <c r="N638" i="1"/>
  <c r="N2165" i="1"/>
  <c r="N3195" i="1"/>
  <c r="N2050" i="1"/>
  <c r="N2292" i="1"/>
  <c r="N1994" i="1"/>
  <c r="N3117" i="1"/>
  <c r="N1498" i="1"/>
  <c r="N2226" i="1"/>
  <c r="N2051" i="1"/>
  <c r="N2202" i="1"/>
  <c r="N1172" i="1"/>
  <c r="N871" i="1"/>
  <c r="N572" i="1"/>
  <c r="N1038" i="1"/>
  <c r="N235" i="1"/>
  <c r="N208" i="1"/>
  <c r="N92" i="1"/>
  <c r="N2132" i="1"/>
  <c r="N668" i="1"/>
  <c r="N3705" i="1"/>
  <c r="N2438" i="1"/>
  <c r="N2974" i="1"/>
  <c r="N3045" i="1"/>
  <c r="N2166" i="1"/>
  <c r="N2678" i="1"/>
  <c r="N1657" i="1"/>
  <c r="N2746" i="1"/>
  <c r="N2458" i="1"/>
  <c r="N516" i="1"/>
  <c r="N2916" i="1"/>
  <c r="N1305" i="1"/>
  <c r="N795" i="1"/>
  <c r="N2220" i="1"/>
  <c r="N2609" i="1"/>
  <c r="N2808" i="1"/>
  <c r="N2293" i="1"/>
  <c r="N1859" i="1"/>
  <c r="N822" i="1"/>
  <c r="N1229" i="1"/>
  <c r="N457" i="1"/>
  <c r="N782" i="1"/>
  <c r="N2931" i="1"/>
  <c r="N1107" i="1"/>
  <c r="N324" i="1"/>
  <c r="N830" i="1"/>
  <c r="N35" i="1"/>
  <c r="N1973" i="1"/>
  <c r="N1230" i="1"/>
  <c r="N3097" i="1"/>
  <c r="N3995" i="1"/>
  <c r="N1499" i="1"/>
  <c r="N2842" i="1"/>
  <c r="N2547" i="1"/>
  <c r="N2703" i="1"/>
  <c r="N2724" i="1"/>
  <c r="N1154" i="1"/>
  <c r="N2052" i="1"/>
  <c r="N2997" i="1"/>
  <c r="N2103" i="1"/>
  <c r="N1946" i="1"/>
  <c r="N2269" i="1"/>
  <c r="N1082" i="1"/>
  <c r="N1866" i="1"/>
  <c r="N872" i="1"/>
  <c r="N1714" i="1"/>
  <c r="N2874" i="1"/>
  <c r="N1445" i="1"/>
  <c r="N687" i="1"/>
  <c r="N2094" i="1"/>
  <c r="N2511" i="1"/>
  <c r="N2367" i="1"/>
  <c r="N428" i="1"/>
  <c r="N969" i="1"/>
  <c r="N602" i="1"/>
  <c r="N82" i="1"/>
  <c r="N179" i="1"/>
  <c r="N3888" i="1"/>
  <c r="N2843" i="1"/>
  <c r="N2927" i="1"/>
  <c r="N2439" i="1"/>
  <c r="N1532" i="1"/>
  <c r="N977" i="1"/>
  <c r="N651" i="1"/>
  <c r="N609" i="1"/>
  <c r="N524" i="1"/>
  <c r="N139" i="1"/>
  <c r="N79" i="1"/>
  <c r="N216" i="1"/>
  <c r="N3860" i="1"/>
  <c r="N2468" i="1"/>
  <c r="N2497" i="1"/>
  <c r="N610" i="1"/>
  <c r="N1306" i="1"/>
  <c r="N2203" i="1"/>
  <c r="N1464" i="1"/>
  <c r="N1539" i="1"/>
  <c r="N2691" i="1"/>
  <c r="N3236" i="1"/>
  <c r="N2006" i="1"/>
  <c r="N2270" i="1"/>
  <c r="N1021" i="1"/>
  <c r="N2679" i="1"/>
  <c r="N546" i="1"/>
  <c r="N352" i="1"/>
  <c r="N1037" i="1"/>
  <c r="N307" i="1"/>
  <c r="N1385" i="1"/>
  <c r="N3434" i="1"/>
  <c r="N326" i="1"/>
  <c r="N989" i="1"/>
  <c r="N65" i="1"/>
  <c r="N2911" i="1"/>
  <c r="N3556" i="1"/>
  <c r="N3046" i="1"/>
  <c r="N2133" i="1"/>
  <c r="N3635" i="1"/>
  <c r="N2704" i="1"/>
  <c r="N2715" i="1"/>
  <c r="N2019" i="1"/>
  <c r="N3834" i="1"/>
  <c r="N3066" i="1"/>
  <c r="N1812" i="1"/>
  <c r="N1621" i="1"/>
  <c r="N2053" i="1"/>
  <c r="N1344" i="1"/>
  <c r="N3746" i="1"/>
  <c r="N2235" i="1"/>
  <c r="N2697" i="1"/>
  <c r="N2204" i="1"/>
  <c r="N3861" i="1"/>
  <c r="N1221" i="1"/>
  <c r="N1108" i="1"/>
  <c r="N1739" i="1"/>
  <c r="N3104" i="1"/>
  <c r="N2061" i="1"/>
  <c r="N2223" i="1"/>
  <c r="N4008" i="1"/>
  <c r="N1637" i="1"/>
  <c r="N972" i="1"/>
  <c r="N2868" i="1"/>
  <c r="N2459" i="1"/>
  <c r="N1480" i="1"/>
  <c r="N2923" i="1"/>
  <c r="N2297" i="1"/>
  <c r="N1924" i="1"/>
  <c r="N1345" i="1"/>
  <c r="N2205" i="1"/>
  <c r="N1072" i="1"/>
  <c r="N75" i="1"/>
  <c r="N21" i="1"/>
  <c r="N104" i="1"/>
  <c r="N3907" i="1"/>
  <c r="N2645" i="1"/>
  <c r="N3715" i="1"/>
  <c r="N2307" i="1"/>
  <c r="N2259" i="1"/>
  <c r="N3928" i="1"/>
  <c r="N3893" i="1"/>
  <c r="N2892" i="1"/>
  <c r="N3525" i="1"/>
  <c r="N1800" i="1"/>
  <c r="N2134" i="1"/>
  <c r="N2135" i="1"/>
  <c r="N634" i="1"/>
  <c r="N800" i="1"/>
  <c r="N470" i="1"/>
  <c r="N17" i="1"/>
  <c r="N3999" i="1"/>
  <c r="N1875" i="1"/>
  <c r="N2946" i="1"/>
  <c r="N544" i="1"/>
  <c r="N1533" i="1"/>
  <c r="N3237" i="1"/>
  <c r="N2237" i="1"/>
  <c r="N3047" i="1"/>
  <c r="N2341" i="1"/>
  <c r="N2932" i="1"/>
  <c r="N3835" i="1"/>
  <c r="N3238" i="1"/>
  <c r="N832" i="1"/>
  <c r="N3836" i="1"/>
  <c r="N2088" i="1"/>
  <c r="N3782" i="1"/>
  <c r="N1196" i="1"/>
  <c r="N2365" i="1"/>
  <c r="N2636" i="1"/>
  <c r="N2637" i="1"/>
  <c r="N1728" i="1"/>
  <c r="N726" i="1"/>
  <c r="N2405" i="1"/>
  <c r="N2343" i="1"/>
  <c r="N211" i="1"/>
  <c r="N2091" i="1"/>
  <c r="N1217" i="1"/>
  <c r="N504" i="1"/>
  <c r="N178" i="1"/>
  <c r="N369" i="1"/>
  <c r="N3663" i="1"/>
  <c r="N2844" i="1"/>
  <c r="N2967" i="1"/>
  <c r="N4009" i="1"/>
  <c r="N4028" i="1"/>
  <c r="N3027" i="1"/>
  <c r="N2460" i="1"/>
  <c r="N3377" i="1"/>
  <c r="N3996" i="1"/>
  <c r="N2498" i="1"/>
  <c r="N3783" i="1"/>
  <c r="N3837" i="1"/>
  <c r="N2499" i="1"/>
  <c r="N3465" i="1"/>
  <c r="N2354" i="1"/>
  <c r="N3026" i="1"/>
  <c r="N3881" i="1"/>
  <c r="N1901" i="1"/>
  <c r="N1386" i="1"/>
  <c r="N3919" i="1"/>
  <c r="N3164" i="1"/>
  <c r="N1654" i="1"/>
  <c r="N117" i="1"/>
  <c r="N531" i="1"/>
  <c r="N342" i="1"/>
  <c r="N152" i="1"/>
  <c r="N2390" i="1"/>
  <c r="N2500" i="1"/>
  <c r="N3948" i="1"/>
  <c r="N1522" i="1"/>
  <c r="N3435" i="1"/>
  <c r="N2852" i="1"/>
  <c r="N3391" i="1"/>
  <c r="N3293" i="1"/>
  <c r="N1347" i="1"/>
  <c r="N1662" i="1"/>
  <c r="N873" i="1"/>
  <c r="N1187" i="1"/>
  <c r="N1022" i="1"/>
  <c r="N2957" i="1"/>
  <c r="N379" i="1"/>
  <c r="N2730" i="1"/>
  <c r="N1523" i="1"/>
  <c r="N611" i="1"/>
  <c r="N860" i="1"/>
  <c r="N684" i="1"/>
  <c r="N708" i="1"/>
  <c r="N171" i="1"/>
  <c r="N68" i="1"/>
  <c r="N141" i="1"/>
  <c r="N558" i="1"/>
  <c r="N3943" i="1"/>
  <c r="N3161" i="1"/>
  <c r="N2716" i="1"/>
  <c r="N3129" i="1"/>
  <c r="N2548" i="1"/>
  <c r="N3838" i="1"/>
  <c r="N3795" i="1"/>
  <c r="N3392" i="1"/>
  <c r="N2958" i="1"/>
  <c r="N2179" i="1"/>
  <c r="N833" i="1"/>
  <c r="N3543" i="1"/>
  <c r="N3378" i="1"/>
  <c r="N2578" i="1"/>
  <c r="N2512" i="1"/>
  <c r="N2149" i="1"/>
  <c r="N2722" i="1"/>
  <c r="N2067" i="1"/>
  <c r="N2936" i="1"/>
  <c r="N941" i="1"/>
  <c r="N1027" i="1"/>
  <c r="N3146" i="1"/>
  <c r="N3379" i="1"/>
  <c r="N556" i="1"/>
  <c r="N1699" i="1"/>
  <c r="N1067" i="1"/>
  <c r="N921" i="1"/>
  <c r="N1123" i="1"/>
  <c r="N3239" i="1"/>
  <c r="N973" i="1"/>
  <c r="N814" i="1"/>
  <c r="N1876" i="1"/>
  <c r="N2181" i="1"/>
  <c r="N566" i="1"/>
  <c r="N3048" i="1"/>
  <c r="N980" i="1"/>
  <c r="N950" i="1"/>
  <c r="N1588" i="1"/>
  <c r="N2654" i="1"/>
  <c r="N4032" i="1"/>
  <c r="N3810" i="1"/>
  <c r="N3982" i="1"/>
  <c r="N3749" i="1"/>
  <c r="N1316" i="1"/>
  <c r="N998" i="1"/>
  <c r="N1916" i="1"/>
  <c r="N3636" i="1"/>
  <c r="N3380" i="1"/>
  <c r="N2404" i="1"/>
  <c r="N920" i="1"/>
  <c r="N3452" i="1"/>
  <c r="N2400" i="1"/>
  <c r="N3641" i="1"/>
  <c r="N2594" i="1"/>
  <c r="N2549" i="1"/>
  <c r="N2820" i="1"/>
  <c r="N1622" i="1"/>
  <c r="N1524" i="1"/>
  <c r="N769" i="1"/>
  <c r="N318" i="1"/>
  <c r="N896" i="1"/>
  <c r="N386" i="1"/>
  <c r="N2368" i="1"/>
  <c r="N3817" i="1"/>
  <c r="N3898" i="1"/>
  <c r="N1786" i="1"/>
  <c r="N3672" i="1"/>
  <c r="N3839" i="1"/>
  <c r="N2040" i="1"/>
  <c r="N3840" i="1"/>
  <c r="N3495" i="1"/>
  <c r="N1822" i="1"/>
  <c r="N1867" i="1"/>
  <c r="N3133" i="1"/>
  <c r="N1896" i="1"/>
  <c r="N1068" i="1"/>
  <c r="N2975" i="1"/>
  <c r="N2589" i="1"/>
  <c r="N1387" i="1"/>
  <c r="N2260" i="1"/>
  <c r="N1868" i="1"/>
  <c r="N1491" i="1"/>
  <c r="N3637" i="1"/>
  <c r="N1897" i="1"/>
  <c r="N1877" i="1"/>
  <c r="N2461" i="1"/>
  <c r="N1684" i="1"/>
  <c r="N1634" i="1"/>
  <c r="N2107" i="1"/>
  <c r="N737" i="1"/>
  <c r="N1183" i="1"/>
  <c r="N2522" i="1"/>
  <c r="N1813" i="1"/>
  <c r="N3415" i="1"/>
  <c r="N945" i="1"/>
  <c r="N3496" i="1"/>
  <c r="N1525" i="1"/>
  <c r="N1589" i="1"/>
  <c r="N3638" i="1"/>
  <c r="N3436" i="1"/>
  <c r="N788" i="1"/>
  <c r="N2695" i="1"/>
  <c r="N283" i="1"/>
  <c r="N375" i="1"/>
  <c r="N1173" i="1"/>
  <c r="N199" i="1"/>
  <c r="N146" i="1"/>
  <c r="N193" i="1"/>
  <c r="N111" i="1"/>
  <c r="N9" i="1"/>
  <c r="N1555" i="1"/>
  <c r="N1200" i="1"/>
  <c r="N1963" i="1"/>
  <c r="N1174" i="1"/>
  <c r="N1991" i="1"/>
  <c r="N2294" i="1"/>
  <c r="N1363" i="1"/>
  <c r="N1898" i="1"/>
  <c r="N1855" i="1"/>
  <c r="N1140" i="1"/>
  <c r="N1126" i="1"/>
  <c r="N1964" i="1"/>
  <c r="N2215" i="1"/>
  <c r="N517" i="1"/>
  <c r="N158" i="1"/>
  <c r="N3279" i="1"/>
  <c r="N3344" i="1"/>
  <c r="N3991" i="1"/>
  <c r="N2554" i="1"/>
  <c r="N2643" i="1"/>
  <c r="N1261" i="1"/>
  <c r="N4006" i="1"/>
  <c r="N3885" i="1"/>
  <c r="N2767" i="1"/>
  <c r="N2206" i="1"/>
  <c r="N2893" i="1"/>
  <c r="N2899" i="1"/>
  <c r="N1801" i="1"/>
  <c r="N3250" i="1"/>
  <c r="N2638" i="1"/>
  <c r="N2104" i="1"/>
  <c r="N2020" i="1"/>
  <c r="N2030" i="1"/>
  <c r="N2998" i="1"/>
  <c r="N1899" i="1"/>
  <c r="N2021" i="1"/>
  <c r="N3552" i="1"/>
  <c r="N1388" i="1"/>
  <c r="N2592" i="1"/>
  <c r="N1175" i="1"/>
  <c r="N295" i="1"/>
  <c r="N1320" i="1"/>
  <c r="N3994" i="1"/>
  <c r="N612" i="1"/>
  <c r="N727" i="1"/>
  <c r="N1023" i="1"/>
  <c r="N140" i="1"/>
  <c r="N748" i="1"/>
  <c r="N3880" i="1"/>
  <c r="N1364" i="1"/>
  <c r="N3616" i="1"/>
  <c r="N2373" i="1"/>
  <c r="N1473" i="1"/>
  <c r="N2531" i="1"/>
  <c r="N1422" i="1"/>
  <c r="N123" i="1"/>
  <c r="N327" i="1"/>
  <c r="N1036" i="1"/>
  <c r="N289" i="1"/>
  <c r="N2873" i="1"/>
  <c r="N160" i="1"/>
  <c r="N613" i="1"/>
  <c r="N3992" i="1"/>
  <c r="N2313" i="1"/>
  <c r="N2935" i="1"/>
  <c r="N1691" i="1"/>
  <c r="N3961" i="1"/>
  <c r="N2573" i="1"/>
  <c r="N3544" i="1"/>
  <c r="N1465" i="1"/>
  <c r="N1965" i="1"/>
  <c r="N1559" i="1"/>
  <c r="N2759" i="1"/>
  <c r="N660" i="1"/>
  <c r="N2261" i="1"/>
  <c r="N1925" i="1"/>
  <c r="N661" i="1"/>
  <c r="N271" i="1"/>
  <c r="N472" i="1"/>
  <c r="N3147" i="1"/>
  <c r="N464" i="1"/>
  <c r="N443" i="1"/>
  <c r="N338" i="1"/>
  <c r="N2279" i="1"/>
  <c r="N3511" i="1"/>
  <c r="N2717" i="1"/>
  <c r="N2581" i="1"/>
  <c r="N3118" i="1"/>
  <c r="N3098" i="1"/>
  <c r="N831" i="1"/>
  <c r="N2857" i="1"/>
  <c r="N856" i="1"/>
  <c r="N1502" i="1"/>
  <c r="N908" i="1"/>
  <c r="N3480" i="1"/>
  <c r="N3033" i="1"/>
  <c r="N2875" i="1"/>
  <c r="N2464" i="1"/>
  <c r="N709" i="1"/>
  <c r="N745" i="1"/>
  <c r="N2136" i="1"/>
  <c r="N1737" i="1"/>
  <c r="N1685" i="1"/>
  <c r="N3148" i="1"/>
  <c r="N1556" i="1"/>
  <c r="N3345" i="1"/>
  <c r="N812" i="1"/>
  <c r="N80" i="1"/>
  <c r="N2734" i="1"/>
  <c r="N3462" i="1"/>
  <c r="N2003" i="1"/>
  <c r="N2105" i="1"/>
  <c r="N1466" i="1"/>
  <c r="N1365" i="1"/>
  <c r="N200" i="1"/>
  <c r="N438" i="1"/>
  <c r="N105" i="1"/>
  <c r="N253" i="1"/>
  <c r="N762" i="1"/>
  <c r="N4025" i="1"/>
  <c r="N3084" i="1"/>
  <c r="N3520" i="1"/>
  <c r="N1542" i="1"/>
  <c r="N1286" i="1"/>
  <c r="N1926" i="1"/>
  <c r="N1666" i="1"/>
  <c r="N2089" i="1"/>
  <c r="N1934" i="1"/>
  <c r="N2011" i="1"/>
  <c r="N1655" i="1"/>
  <c r="N502" i="1"/>
  <c r="N3011" i="1"/>
  <c r="N1686" i="1"/>
  <c r="N3443" i="1"/>
  <c r="N1389" i="1"/>
  <c r="N2649" i="1"/>
  <c r="N1274" i="1"/>
  <c r="N323" i="1"/>
  <c r="N3968" i="1"/>
  <c r="N2443" i="1"/>
  <c r="N2295" i="1"/>
  <c r="N3765" i="1"/>
  <c r="N3604" i="1"/>
  <c r="N3396" i="1"/>
  <c r="N2090" i="1"/>
  <c r="N2659" i="1"/>
  <c r="N3206" i="1"/>
  <c r="N2137" i="1"/>
  <c r="N1219" i="1"/>
  <c r="N2822" i="1"/>
  <c r="N728" i="1"/>
  <c r="N2207" i="1"/>
  <c r="N2467" i="1"/>
  <c r="N3353" i="1"/>
  <c r="N3058" i="1"/>
  <c r="N434" i="1"/>
  <c r="N2902" i="1"/>
  <c r="N2112" i="1"/>
  <c r="N2360" i="1"/>
  <c r="N3545" i="1"/>
  <c r="N525" i="1"/>
  <c r="N1262" i="1"/>
  <c r="N3119" i="1"/>
  <c r="N2621" i="1"/>
  <c r="N2022" i="1"/>
  <c r="N3207" i="1"/>
  <c r="N209" i="1"/>
  <c r="N2147" i="1"/>
  <c r="N480" i="1"/>
  <c r="N2314" i="1"/>
  <c r="N278" i="1"/>
  <c r="N1623" i="1"/>
  <c r="N119" i="1"/>
  <c r="N1942" i="1"/>
  <c r="N557" i="1"/>
  <c r="N350" i="1"/>
  <c r="N2262" i="1"/>
  <c r="N2814" i="1"/>
  <c r="N2208" i="1"/>
  <c r="N2755" i="1"/>
  <c r="N2391" i="1"/>
  <c r="N1937" i="1"/>
  <c r="N1802" i="1"/>
  <c r="N1598" i="1"/>
  <c r="N2337" i="1"/>
  <c r="N678" i="1"/>
  <c r="N3346" i="1"/>
  <c r="N1693" i="1"/>
  <c r="N1275" i="1"/>
  <c r="N874" i="1"/>
  <c r="N62" i="1"/>
  <c r="N755" i="1"/>
  <c r="N1703" i="1"/>
  <c r="N2436" i="1"/>
  <c r="N617" i="1"/>
  <c r="N465" i="1"/>
  <c r="N118" i="1"/>
  <c r="N1663" i="1"/>
  <c r="N913" i="1"/>
  <c r="N532" i="1"/>
  <c r="N258" i="1"/>
  <c r="N1526" i="1"/>
  <c r="N3397" i="1"/>
  <c r="N3512" i="1"/>
  <c r="N3291" i="1"/>
  <c r="N3347" i="1"/>
  <c r="N3553" i="1"/>
  <c r="N3408" i="1"/>
  <c r="N3358" i="1"/>
  <c r="N2718" i="1"/>
  <c r="N2700" i="1"/>
  <c r="N2819" i="1"/>
  <c r="N3359" i="1"/>
  <c r="N3932" i="1"/>
  <c r="N2696" i="1"/>
  <c r="N2793" i="1"/>
  <c r="N2501" i="1"/>
  <c r="N2719" i="1"/>
  <c r="N2894" i="1"/>
  <c r="N2917" i="1"/>
  <c r="N2720" i="1"/>
  <c r="N2624" i="1"/>
  <c r="N1848" i="1"/>
  <c r="N2641" i="1"/>
  <c r="N2775" i="1"/>
  <c r="N3481" i="1"/>
  <c r="N2680" i="1"/>
  <c r="N1590" i="1"/>
  <c r="N2550" i="1"/>
  <c r="N2392" i="1"/>
  <c r="N1966" i="1"/>
  <c r="N2735" i="1"/>
  <c r="N2023" i="1"/>
  <c r="N2502" i="1"/>
  <c r="N2503" i="1"/>
  <c r="N2941" i="1"/>
  <c r="N942" i="1"/>
  <c r="N2504" i="1"/>
  <c r="N2296" i="1"/>
  <c r="N1803" i="1"/>
  <c r="N1967" i="1"/>
  <c r="N2031" i="1"/>
  <c r="N376" i="1"/>
  <c r="N42" i="1"/>
  <c r="N64" i="1"/>
  <c r="N501" i="1"/>
  <c r="N3304" i="1"/>
  <c r="N1995" i="1"/>
  <c r="N2063" i="1"/>
  <c r="N2856" i="1"/>
  <c r="N3357" i="1"/>
  <c r="N3259" i="1"/>
  <c r="N2145" i="1"/>
  <c r="N2655" i="1"/>
  <c r="N3448" i="1"/>
  <c r="N3280" i="1"/>
  <c r="N3251" i="1"/>
  <c r="N2768" i="1"/>
  <c r="N3198" i="1"/>
  <c r="N2393" i="1"/>
  <c r="N3453" i="1"/>
  <c r="N3409" i="1"/>
  <c r="N3410" i="1"/>
  <c r="N3124" i="1"/>
  <c r="N2462" i="1"/>
  <c r="N2860" i="1"/>
  <c r="N2845" i="1"/>
  <c r="N3741" i="1"/>
  <c r="N3199" i="1"/>
  <c r="N2639" i="1"/>
  <c r="N2355" i="1"/>
  <c r="N3149" i="1"/>
  <c r="N3742" i="1"/>
  <c r="N3049" i="1"/>
  <c r="N3664" i="1"/>
  <c r="N308" i="1"/>
  <c r="N1729" i="1"/>
  <c r="N731" i="1"/>
  <c r="N3052" i="1"/>
  <c r="N3240" i="1"/>
  <c r="N3246" i="1"/>
  <c r="N2769" i="1"/>
  <c r="N2846" i="1"/>
  <c r="N2008" i="1"/>
  <c r="N2394" i="1"/>
  <c r="N983" i="1"/>
  <c r="N2692" i="1"/>
  <c r="N2681" i="1"/>
  <c r="N2750" i="1"/>
  <c r="N2818" i="1"/>
  <c r="N1761" i="1"/>
  <c r="N2924" i="1"/>
  <c r="N3191" i="1"/>
  <c r="N3546" i="1"/>
  <c r="N3718" i="1"/>
  <c r="N2770" i="1"/>
  <c r="N2809" i="1"/>
  <c r="N3241" i="1"/>
  <c r="N387" i="1"/>
  <c r="N3150" i="1"/>
  <c r="N2943" i="1"/>
  <c r="N2933" i="1"/>
  <c r="N3242" i="1"/>
  <c r="N2895" i="1"/>
  <c r="N1850" i="1"/>
  <c r="N3243" i="1"/>
  <c r="N3244" i="1"/>
  <c r="N3169" i="1"/>
  <c r="N2427" i="1"/>
  <c r="N336" i="1"/>
  <c r="N593" i="1"/>
  <c r="N3253" i="1"/>
  <c r="N1564" i="1"/>
  <c r="N2395" i="1"/>
  <c r="N3706" i="1"/>
  <c r="N2789" i="1"/>
  <c r="N3381" i="1"/>
  <c r="N2590" i="1"/>
  <c r="N2613" i="1"/>
  <c r="N3050" i="1"/>
  <c r="N2431" i="1"/>
  <c r="N2338" i="1"/>
  <c r="N2428" i="1"/>
  <c r="N2275" i="1"/>
  <c r="N2093" i="1"/>
  <c r="N2263" i="1"/>
  <c r="N1869" i="1"/>
  <c r="N2271" i="1"/>
  <c r="N1931" i="1"/>
  <c r="N1419" i="1"/>
  <c r="N1696" i="1"/>
  <c r="N1393" i="1"/>
  <c r="N2209" i="1"/>
  <c r="N1927" i="1"/>
  <c r="N2783" i="1"/>
  <c r="N2182" i="1"/>
  <c r="N2142" i="1"/>
  <c r="N1717" i="1"/>
  <c r="N1231" i="1"/>
  <c r="N1312" i="1"/>
  <c r="N1184" i="1"/>
  <c r="N978" i="1"/>
  <c r="N1050" i="1"/>
  <c r="N1124" i="1"/>
  <c r="N1161" i="1"/>
  <c r="N1390" i="1"/>
  <c r="N797" i="1"/>
  <c r="N962" i="1"/>
  <c r="N1075" i="1"/>
  <c r="N1032" i="1"/>
  <c r="N823" i="1"/>
  <c r="N891" i="1"/>
  <c r="N1155" i="1"/>
  <c r="N894" i="1"/>
  <c r="N691" i="1"/>
  <c r="N685" i="1"/>
  <c r="N875" i="1"/>
  <c r="N257" i="1"/>
  <c r="N390" i="1"/>
  <c r="N1557" i="1"/>
  <c r="N1211" i="1"/>
  <c r="N1024" i="1"/>
  <c r="N1602" i="1"/>
  <c r="N1391" i="1"/>
  <c r="N2817" i="1"/>
  <c r="N2934" i="1"/>
  <c r="N1730" i="1"/>
  <c r="N1263" i="1"/>
  <c r="N1176" i="1"/>
  <c r="N224" i="1"/>
  <c r="N1928" i="1"/>
  <c r="N2073" i="1"/>
  <c r="N1908" i="1"/>
  <c r="N1313" i="1"/>
  <c r="N1687" i="1"/>
  <c r="N4037" i="1"/>
  <c r="N3459" i="1"/>
  <c r="N2771" i="1"/>
  <c r="N3438" i="1"/>
  <c r="N3411" i="1"/>
  <c r="N2790" i="1"/>
  <c r="N2959" i="1"/>
  <c r="N2614" i="1"/>
  <c r="N3288" i="1"/>
  <c r="N3953" i="1"/>
  <c r="N3294" i="1"/>
  <c r="N37" i="1"/>
  <c r="N3192" i="1"/>
  <c r="N3668" i="1"/>
  <c r="N3846" i="1"/>
  <c r="N3784" i="1"/>
  <c r="N3967" i="1"/>
  <c r="N3707" i="1"/>
  <c r="N3562" i="1"/>
  <c r="N3499" i="1"/>
  <c r="N3413" i="1"/>
  <c r="N3348" i="1"/>
  <c r="N3899" i="1"/>
  <c r="N3957" i="1"/>
  <c r="N3318" i="1"/>
  <c r="N3811" i="1"/>
  <c r="N3874" i="1"/>
  <c r="N2593" i="1"/>
  <c r="N3530" i="1"/>
  <c r="N2429" i="1"/>
  <c r="N2356" i="1"/>
  <c r="N2610" i="1"/>
  <c r="N3349" i="1"/>
  <c r="N2156" i="1"/>
  <c r="N1530" i="1"/>
  <c r="N1527" i="1"/>
  <c r="N2097" i="1"/>
  <c r="N1002" i="1"/>
  <c r="N1545" i="1"/>
  <c r="N1968" i="1"/>
  <c r="N641" i="1"/>
  <c r="N3976" i="1"/>
  <c r="N2231" i="1"/>
  <c r="N603" i="1"/>
  <c r="N1188" i="1"/>
  <c r="N2009" i="1"/>
  <c r="N1326" i="1"/>
  <c r="N2551" i="1"/>
  <c r="N2794" i="1"/>
  <c r="N2847" i="1"/>
  <c r="N1337" i="1"/>
  <c r="N518" i="1"/>
  <c r="N2752" i="1"/>
  <c r="N3085" i="1"/>
  <c r="N2574" i="1"/>
  <c r="N2688" i="1"/>
  <c r="N3090" i="1"/>
  <c r="N2739" i="1"/>
  <c r="N3601" i="1"/>
  <c r="N1780" i="1"/>
  <c r="N2772" i="1"/>
  <c r="N2682" i="1"/>
  <c r="N2693" i="1"/>
  <c r="N1607" i="1"/>
  <c r="N2505" i="1"/>
  <c r="N2024" i="1"/>
  <c r="N1264" i="1"/>
  <c r="N2167" i="1"/>
  <c r="N1591" i="1"/>
  <c r="N2138" i="1"/>
  <c r="N1535" i="1"/>
  <c r="N1625" i="1"/>
  <c r="N451" i="1"/>
  <c r="N2068" i="1"/>
  <c r="N2232" i="1"/>
  <c r="N1909" i="1"/>
  <c r="N1704" i="1"/>
  <c r="N1070" i="1"/>
  <c r="N1870" i="1"/>
  <c r="N1750" i="1"/>
  <c r="N1323" i="1"/>
  <c r="N1156" i="1"/>
  <c r="N1688" i="1"/>
  <c r="N982" i="1"/>
  <c r="N1299" i="1"/>
  <c r="N1137" i="1"/>
  <c r="N926" i="1"/>
  <c r="N1276" i="1"/>
  <c r="N999" i="1"/>
  <c r="N1220" i="1"/>
  <c r="N1656" i="1"/>
  <c r="N1689" i="1"/>
  <c r="N2433" i="1"/>
  <c r="N445" i="1"/>
  <c r="N680" i="1"/>
  <c r="N732" i="1"/>
  <c r="N1310" i="1"/>
  <c r="N345" i="1"/>
  <c r="N535" i="1"/>
  <c r="N909" i="1"/>
  <c r="N466" i="1"/>
  <c r="N482" i="1"/>
  <c r="N701" i="1"/>
  <c r="N1162" i="1"/>
  <c r="N1476" i="1"/>
  <c r="N467" i="1"/>
  <c r="N397" i="1"/>
  <c r="N191" i="1"/>
  <c r="N1929" i="1"/>
  <c r="N614" i="1"/>
  <c r="N533" i="1"/>
  <c r="N2442" i="1"/>
  <c r="N545" i="1"/>
  <c r="N370" i="1"/>
  <c r="N56" i="1"/>
  <c r="N229" i="1"/>
  <c r="N1078" i="1"/>
  <c r="N227" i="1"/>
  <c r="N3177" i="1"/>
  <c r="N1969" i="1"/>
  <c r="N1157" i="1"/>
  <c r="N3389" i="1"/>
  <c r="N3193" i="1"/>
  <c r="N2731" i="1"/>
  <c r="N2732" i="1"/>
  <c r="N1935" i="1"/>
  <c r="N1000" i="1"/>
  <c r="N1044" i="1"/>
  <c r="N813" i="1"/>
  <c r="N586" i="1"/>
  <c r="N880" i="1"/>
  <c r="N477" i="1"/>
  <c r="N252" i="1"/>
  <c r="N411" i="1"/>
  <c r="N238" i="1"/>
  <c r="N1467" i="1"/>
  <c r="N2791" i="1"/>
  <c r="N2618" i="1"/>
  <c r="N2396" i="1"/>
  <c r="N1406" i="1"/>
  <c r="N892" i="1"/>
  <c r="N1624" i="1"/>
  <c r="N1435" i="1"/>
  <c r="N615" i="1"/>
  <c r="N483" i="1"/>
  <c r="N3030" i="1"/>
  <c r="N2999" i="1"/>
  <c r="N2032" i="1"/>
  <c r="N2339" i="1"/>
  <c r="N2007" i="1"/>
  <c r="N2506" i="1"/>
  <c r="N1222" i="1"/>
  <c r="N669" i="1"/>
  <c r="N3025" i="1"/>
  <c r="N51" i="1"/>
  <c r="N53" i="1"/>
  <c r="N4034" i="1"/>
  <c r="N429" i="1"/>
  <c r="V2658" i="1"/>
  <c r="V604" i="1"/>
  <c r="V30" i="1"/>
  <c r="V3057" i="1"/>
  <c r="V1529" i="1"/>
  <c r="V3073" i="1"/>
  <c r="V464" i="1"/>
  <c r="V3473" i="1"/>
  <c r="V2552" i="1"/>
  <c r="V523" i="1"/>
  <c r="V2728" i="1"/>
  <c r="V186" i="1"/>
  <c r="V442" i="1"/>
  <c r="V2096" i="1"/>
  <c r="V388" i="1"/>
  <c r="V1867" i="1"/>
  <c r="V2917" i="1"/>
  <c r="V3700" i="1"/>
  <c r="V195" i="1"/>
  <c r="V1450" i="1"/>
  <c r="V421" i="1"/>
  <c r="V3544" i="1"/>
  <c r="V94" i="1"/>
  <c r="V454" i="1"/>
  <c r="V1577" i="1"/>
  <c r="V2843" i="1"/>
  <c r="V718" i="1"/>
  <c r="V1345" i="1"/>
  <c r="V146" i="1"/>
  <c r="V2695" i="1"/>
  <c r="V2419" i="1"/>
  <c r="V2766" i="1"/>
  <c r="V298" i="1"/>
  <c r="V3762" i="1"/>
  <c r="V1077" i="1"/>
  <c r="V370" i="1"/>
  <c r="V3916" i="1"/>
  <c r="V2953" i="1"/>
  <c r="V3839" i="1"/>
  <c r="V1697" i="1"/>
  <c r="V678" i="1"/>
  <c r="V1812" i="1"/>
  <c r="V715" i="1"/>
  <c r="V2979" i="1"/>
  <c r="V2015" i="1"/>
  <c r="V511" i="1"/>
  <c r="V373" i="1"/>
  <c r="V3202" i="1"/>
  <c r="V1795" i="1"/>
  <c r="V3862" i="1"/>
  <c r="V3475" i="1"/>
  <c r="V469" i="1"/>
  <c r="V2933" i="1"/>
  <c r="V900" i="1"/>
  <c r="V643" i="1"/>
  <c r="V3104" i="1"/>
  <c r="V1771" i="1"/>
  <c r="V2731" i="1"/>
  <c r="V372" i="1"/>
  <c r="V3979" i="1"/>
  <c r="V1205" i="1"/>
  <c r="V2350" i="1"/>
  <c r="V3900" i="1"/>
  <c r="V410" i="1"/>
  <c r="V151" i="1"/>
  <c r="V135" i="1"/>
  <c r="V529" i="1"/>
  <c r="V3230" i="1"/>
  <c r="V1766" i="1"/>
  <c r="V4024" i="1"/>
  <c r="V739" i="1"/>
  <c r="V3820" i="1"/>
  <c r="V961" i="1"/>
  <c r="V785" i="1"/>
  <c r="V184" i="1"/>
  <c r="V1188" i="1"/>
  <c r="V1136" i="1"/>
  <c r="V167" i="1"/>
  <c r="V3205" i="1"/>
  <c r="V2723" i="1"/>
  <c r="V1120" i="1"/>
  <c r="V287" i="1"/>
  <c r="V2615" i="1"/>
  <c r="V274" i="1"/>
  <c r="V2085" i="1"/>
  <c r="V568" i="1"/>
  <c r="V1151" i="1"/>
  <c r="V1049" i="1"/>
  <c r="V1929" i="1"/>
  <c r="V704" i="1"/>
  <c r="V2043" i="1"/>
  <c r="V3455" i="1"/>
  <c r="V1648" i="1"/>
  <c r="V2145" i="1"/>
  <c r="V3314" i="1"/>
  <c r="V2690" i="1"/>
  <c r="V1681" i="1"/>
  <c r="V662" i="1"/>
  <c r="V1506" i="1"/>
  <c r="V1694" i="1"/>
  <c r="V1140" i="1"/>
  <c r="V1346" i="1"/>
  <c r="V3638" i="1"/>
  <c r="V2389" i="1"/>
  <c r="V53" i="1"/>
  <c r="V3759" i="1"/>
  <c r="V3324" i="1"/>
  <c r="V617" i="1"/>
  <c r="V3665" i="1"/>
  <c r="V1298" i="1"/>
  <c r="V861" i="1"/>
  <c r="V1957" i="1"/>
  <c r="V1386" i="1"/>
  <c r="V673" i="1"/>
  <c r="V3982" i="1"/>
  <c r="V1526" i="1"/>
  <c r="V1086" i="1"/>
  <c r="V2031" i="1"/>
  <c r="V277" i="1"/>
  <c r="V2847" i="1"/>
  <c r="V1299" i="1"/>
  <c r="V15" i="1"/>
  <c r="V833" i="1"/>
  <c r="V3764" i="1"/>
  <c r="V3765" i="1"/>
  <c r="V2881" i="1"/>
  <c r="V2594" i="1"/>
  <c r="V4031" i="1"/>
  <c r="V486" i="1"/>
  <c r="V952" i="1"/>
  <c r="V328" i="1"/>
  <c r="V657" i="1"/>
  <c r="V2719" i="1"/>
  <c r="V995" i="1"/>
  <c r="V955" i="1"/>
  <c r="V1174" i="1"/>
  <c r="V241" i="1"/>
  <c r="V2127" i="1"/>
  <c r="V2113" i="1"/>
  <c r="V1640" i="1"/>
  <c r="V1117" i="1"/>
  <c r="V1354" i="1"/>
  <c r="V98" i="1"/>
  <c r="V3334" i="1"/>
  <c r="V2670" i="1"/>
  <c r="V120" i="1"/>
  <c r="V1465" i="1"/>
  <c r="V2448" i="1"/>
  <c r="V2400" i="1"/>
  <c r="V3322" i="1"/>
  <c r="V77" i="1"/>
  <c r="V3754" i="1"/>
  <c r="V3090" i="1"/>
  <c r="V3059" i="1"/>
  <c r="V1404" i="1"/>
  <c r="V2020" i="1"/>
  <c r="V2263" i="1"/>
  <c r="V1779" i="1"/>
  <c r="V1689" i="1"/>
  <c r="V1679" i="1"/>
  <c r="V1024" i="1"/>
  <c r="V475" i="1"/>
  <c r="V1065" i="1"/>
  <c r="V1767" i="1"/>
  <c r="V2994" i="1"/>
  <c r="V2609" i="1"/>
  <c r="V3176" i="1"/>
  <c r="V1541" i="1"/>
  <c r="V392" i="1"/>
  <c r="V1570" i="1"/>
  <c r="V609" i="1"/>
  <c r="V1171" i="1"/>
  <c r="V3933" i="1"/>
  <c r="V754" i="1"/>
  <c r="V2883" i="1"/>
  <c r="V1746" i="1"/>
  <c r="V1647" i="1"/>
  <c r="V3980" i="1"/>
  <c r="V3464" i="1"/>
  <c r="V3526" i="1"/>
  <c r="V3468" i="1"/>
  <c r="V2697" i="1"/>
  <c r="V2936" i="1"/>
  <c r="V1344" i="1"/>
  <c r="V1873" i="1"/>
  <c r="V2443" i="1"/>
  <c r="V3139" i="1"/>
  <c r="V1597" i="1"/>
  <c r="V119" i="1"/>
  <c r="V3094" i="1"/>
  <c r="V857" i="1"/>
  <c r="V1428" i="1"/>
  <c r="V818" i="1"/>
  <c r="V680" i="1"/>
  <c r="V929" i="1"/>
  <c r="V3039" i="1"/>
  <c r="V1564" i="1"/>
  <c r="V1686" i="1"/>
  <c r="V2750" i="1"/>
  <c r="V2554" i="1"/>
  <c r="V3101" i="1"/>
  <c r="V2927" i="1"/>
  <c r="V1886" i="1"/>
  <c r="V3972" i="1"/>
  <c r="V387" i="1"/>
  <c r="V4003" i="1"/>
  <c r="V1443" i="1"/>
  <c r="V3256" i="1"/>
  <c r="V1738" i="1"/>
  <c r="V1817" i="1"/>
  <c r="V2790" i="1"/>
  <c r="V1984" i="1"/>
  <c r="V840" i="1"/>
  <c r="V238" i="1"/>
  <c r="V2067" i="1"/>
  <c r="V343" i="1"/>
  <c r="V3178" i="1"/>
  <c r="V1562" i="1"/>
  <c r="V2920" i="1"/>
  <c r="V1125" i="1"/>
  <c r="V3150" i="1"/>
  <c r="V2851" i="1"/>
  <c r="V3453" i="1"/>
  <c r="V3710" i="1"/>
  <c r="V758" i="1"/>
  <c r="V1217" i="1"/>
  <c r="V3769" i="1"/>
  <c r="V2495" i="1"/>
  <c r="V600" i="1"/>
  <c r="V3558" i="1"/>
  <c r="V267" i="1"/>
  <c r="V3229" i="1"/>
  <c r="V1148" i="1"/>
  <c r="V854" i="1"/>
  <c r="V362" i="1"/>
  <c r="V2347" i="1"/>
  <c r="V1825" i="1"/>
  <c r="V2115" i="1"/>
  <c r="V355" i="1"/>
  <c r="V3811" i="1"/>
  <c r="V2229" i="1"/>
  <c r="V670" i="1"/>
  <c r="V187" i="1"/>
  <c r="V3528" i="1"/>
  <c r="V1294" i="1"/>
  <c r="V3567" i="1"/>
  <c r="V2706" i="1"/>
  <c r="V2005" i="1"/>
  <c r="V3918" i="1"/>
  <c r="V1343" i="1"/>
  <c r="V3630" i="1"/>
  <c r="V3203" i="1"/>
  <c r="V2106" i="1"/>
  <c r="V3596" i="1"/>
  <c r="V3537" i="1"/>
  <c r="V525" i="1"/>
  <c r="V3905" i="1"/>
  <c r="V2852" i="1"/>
  <c r="V1200" i="1"/>
  <c r="V3242" i="1"/>
  <c r="V2079" i="1"/>
  <c r="V2959" i="1"/>
  <c r="V3885" i="1"/>
  <c r="V2401" i="1"/>
  <c r="V2534" i="1"/>
  <c r="V2905" i="1"/>
  <c r="V733" i="1"/>
  <c r="V3100" i="1"/>
  <c r="V2563" i="1"/>
  <c r="V3763" i="1"/>
  <c r="V1512" i="1"/>
  <c r="V3373" i="1"/>
  <c r="V169" i="1"/>
  <c r="V1383" i="1"/>
  <c r="V310" i="1"/>
  <c r="V1335" i="1"/>
  <c r="V1164" i="1"/>
  <c r="V3856" i="1"/>
  <c r="V887" i="1"/>
  <c r="V910" i="1"/>
  <c r="V2681" i="1"/>
  <c r="V1964" i="1"/>
  <c r="V3806" i="1"/>
  <c r="V38" i="1"/>
  <c r="V634" i="1"/>
  <c r="V2827" i="1"/>
  <c r="V888" i="1"/>
  <c r="V3491" i="1"/>
  <c r="V2501" i="1"/>
  <c r="V1688" i="1"/>
  <c r="V2849" i="1"/>
  <c r="V252" i="1"/>
  <c r="V748" i="1"/>
  <c r="V3129" i="1"/>
  <c r="V3664" i="1"/>
  <c r="V1841" i="1"/>
  <c r="V1350" i="1"/>
  <c r="V1107" i="1"/>
  <c r="V2366" i="1"/>
  <c r="V3944" i="1"/>
  <c r="V3276" i="1"/>
  <c r="V2342" i="1"/>
  <c r="V534" i="1"/>
  <c r="V2902" i="1"/>
  <c r="V2001" i="1"/>
  <c r="V1735" i="1"/>
  <c r="V1380" i="1"/>
  <c r="V2022" i="1"/>
  <c r="V3431" i="1"/>
  <c r="V2923" i="1"/>
  <c r="V681" i="1"/>
  <c r="V1829" i="1"/>
  <c r="V598" i="1"/>
  <c r="V2898" i="1"/>
  <c r="V550" i="1"/>
  <c r="V2587" i="1"/>
  <c r="V3131" i="1"/>
  <c r="V826" i="1"/>
  <c r="V405" i="1"/>
  <c r="V567" i="1"/>
  <c r="V3565" i="1"/>
  <c r="V2224" i="1"/>
  <c r="V2844" i="1"/>
  <c r="V1184" i="1"/>
  <c r="V2434" i="1"/>
  <c r="V2107" i="1"/>
  <c r="V3095" i="1"/>
  <c r="V623" i="1"/>
  <c r="V822" i="1"/>
  <c r="V1868" i="1"/>
  <c r="V3669" i="1"/>
  <c r="V2152" i="1"/>
  <c r="V3404" i="1"/>
  <c r="V3668" i="1"/>
  <c r="V3613" i="1"/>
  <c r="V1178" i="1"/>
  <c r="V2752" i="1"/>
  <c r="V2605" i="1"/>
  <c r="V2710" i="1"/>
  <c r="V2325" i="1"/>
  <c r="V2910" i="1"/>
  <c r="V2885" i="1"/>
  <c r="V814" i="1"/>
  <c r="V809" i="1"/>
  <c r="V1230" i="1"/>
  <c r="V2833" i="1"/>
  <c r="V648" i="1"/>
  <c r="V3593" i="1"/>
  <c r="V1433" i="1"/>
  <c r="V457" i="1"/>
  <c r="V482" i="1"/>
  <c r="V2480" i="1"/>
  <c r="V3357" i="1"/>
  <c r="V3945" i="1"/>
  <c r="V3171" i="1"/>
  <c r="V2167" i="1"/>
  <c r="V2267" i="1"/>
  <c r="V3173" i="1"/>
  <c r="V1169" i="1"/>
  <c r="V3635" i="1"/>
  <c r="V3672" i="1"/>
  <c r="V1695" i="1"/>
  <c r="V1696" i="1"/>
  <c r="V3928" i="1"/>
  <c r="V2675" i="1"/>
  <c r="V3607" i="1"/>
  <c r="V790" i="1"/>
  <c r="V1500" i="1"/>
  <c r="V2664" i="1"/>
  <c r="V1587" i="1"/>
  <c r="V1228" i="1"/>
  <c r="V3849" i="1"/>
  <c r="V1089" i="1"/>
  <c r="V3123" i="1"/>
  <c r="V2978" i="1"/>
  <c r="V1862" i="1"/>
  <c r="V2158" i="1"/>
  <c r="V44" i="1"/>
  <c r="V2656" i="1"/>
  <c r="V1927" i="1"/>
  <c r="V596" i="1"/>
  <c r="V2915" i="1"/>
  <c r="V962" i="1"/>
  <c r="V1201" i="1"/>
  <c r="V2641" i="1"/>
  <c r="V165" i="1"/>
  <c r="V1796" i="1"/>
  <c r="V2425" i="1"/>
  <c r="V2384" i="1"/>
  <c r="V3264" i="1"/>
  <c r="V1374" i="1"/>
  <c r="V1625" i="1"/>
  <c r="V2817" i="1"/>
  <c r="V1879" i="1"/>
  <c r="V789" i="1"/>
  <c r="V3808" i="1"/>
  <c r="V1292" i="1"/>
  <c r="V3299" i="1"/>
  <c r="V1960" i="1"/>
  <c r="V3069" i="1"/>
  <c r="V190" i="1"/>
  <c r="V3301" i="1"/>
  <c r="V1881" i="1"/>
  <c r="V2929" i="1"/>
  <c r="V2198" i="1"/>
  <c r="V2735" i="1"/>
  <c r="V2037" i="1"/>
  <c r="V1466" i="1"/>
  <c r="V3345" i="1"/>
  <c r="V3371" i="1"/>
  <c r="V3837" i="1"/>
  <c r="V905" i="1"/>
  <c r="V3530" i="1"/>
  <c r="V2409" i="1"/>
  <c r="V3804" i="1"/>
  <c r="V690" i="1"/>
  <c r="V2773" i="1"/>
  <c r="V1913" i="1"/>
  <c r="V115" i="1"/>
  <c r="V2562" i="1"/>
  <c r="V2399" i="1"/>
  <c r="V3337" i="1"/>
  <c r="V1967" i="1"/>
  <c r="V1690" i="1"/>
  <c r="V3651" i="1"/>
  <c r="V2040" i="1"/>
  <c r="V586" i="1"/>
  <c r="V443" i="1"/>
  <c r="V3619" i="1"/>
  <c r="V3265" i="1"/>
  <c r="V4001" i="1"/>
  <c r="V2966" i="1"/>
  <c r="V1238" i="1"/>
  <c r="V1426" i="1"/>
  <c r="V2693" i="1"/>
  <c r="V1317" i="1"/>
  <c r="V1897" i="1"/>
  <c r="V1904" i="1"/>
  <c r="V3572" i="1"/>
  <c r="V476" i="1"/>
  <c r="V2032" i="1"/>
  <c r="V707" i="1"/>
  <c r="V3375" i="1"/>
  <c r="V1896" i="1"/>
  <c r="V3185" i="1"/>
  <c r="V4023" i="1"/>
  <c r="V504" i="1"/>
  <c r="V2826" i="1"/>
  <c r="V3087" i="1"/>
  <c r="V867" i="1"/>
  <c r="V2729" i="1"/>
  <c r="V2264" i="1"/>
  <c r="V1203" i="1"/>
  <c r="V308" i="1"/>
  <c r="V3166" i="1"/>
  <c r="V2175" i="1"/>
  <c r="V1888" i="1"/>
  <c r="V2734" i="1"/>
  <c r="V2301" i="1"/>
  <c r="V2151" i="1"/>
  <c r="V1394" i="1"/>
  <c r="V1939" i="1"/>
  <c r="V1713" i="1"/>
  <c r="V2034" i="1"/>
  <c r="V205" i="1"/>
  <c r="V4006" i="1"/>
  <c r="V1646" i="1"/>
  <c r="V571" i="1"/>
  <c r="V1101" i="1"/>
  <c r="V3260" i="1"/>
  <c r="V1391" i="1"/>
  <c r="V792" i="1"/>
  <c r="V1501" i="1"/>
  <c r="V3421" i="1"/>
  <c r="V953" i="1"/>
  <c r="V1933" i="1"/>
  <c r="V1703" i="1"/>
  <c r="V1269" i="1"/>
  <c r="V1901" i="1"/>
  <c r="V2567" i="1"/>
  <c r="V3898" i="1"/>
  <c r="V2991" i="1"/>
  <c r="V3589" i="1"/>
  <c r="V3646" i="1"/>
  <c r="V1387" i="1"/>
  <c r="V1111" i="1"/>
  <c r="V852" i="1"/>
  <c r="V954" i="1"/>
  <c r="V2451" i="1"/>
  <c r="V1189" i="1"/>
  <c r="V1866" i="1"/>
  <c r="V2000" i="1"/>
  <c r="V1923" i="1"/>
  <c r="V709" i="1"/>
  <c r="V695" i="1"/>
  <c r="V2586" i="1"/>
  <c r="V391" i="1"/>
  <c r="V2374" i="1"/>
  <c r="V3492" i="1"/>
  <c r="V1706" i="1"/>
  <c r="V1405" i="1"/>
  <c r="V2138" i="1"/>
  <c r="V154" i="1"/>
  <c r="V3223" i="1"/>
  <c r="V3078" i="1"/>
  <c r="V2585" i="1"/>
  <c r="V2068" i="1"/>
  <c r="V192" i="1"/>
  <c r="V2630" i="1"/>
  <c r="V3871" i="1"/>
  <c r="V2596" i="1"/>
  <c r="V2529" i="1"/>
  <c r="V2104" i="1"/>
  <c r="V2317" i="1"/>
  <c r="V631" i="1"/>
  <c r="V3106" i="1"/>
  <c r="V163" i="1"/>
  <c r="V3028" i="1"/>
  <c r="V3448" i="1"/>
  <c r="V2204" i="1"/>
  <c r="V3225" i="1"/>
  <c r="V1685" i="1"/>
  <c r="V326" i="1"/>
  <c r="V235" i="1"/>
  <c r="V873" i="1"/>
  <c r="V3112" i="1"/>
  <c r="V3157" i="1"/>
  <c r="V3787" i="1"/>
  <c r="V3312" i="1"/>
  <c r="V3831" i="1"/>
  <c r="V3503" i="1"/>
  <c r="V879" i="1"/>
  <c r="V59" i="1"/>
  <c r="V3251" i="1"/>
  <c r="V730" i="1"/>
  <c r="V244" i="1"/>
  <c r="V1486" i="1"/>
  <c r="V2613" i="1"/>
  <c r="V1807" i="1"/>
  <c r="V2287" i="1"/>
  <c r="V2832" i="1"/>
  <c r="V1167" i="1"/>
  <c r="V682" i="1"/>
  <c r="V3591" i="1"/>
  <c r="V2659" i="1"/>
  <c r="V1962" i="1"/>
  <c r="V4018" i="1"/>
  <c r="V74" i="1"/>
  <c r="V2983" i="1"/>
  <c r="V1179" i="1"/>
  <c r="V2877" i="1"/>
  <c r="V1278" i="1"/>
  <c r="V2949" i="1"/>
  <c r="V2696" i="1"/>
  <c r="V3210" i="1"/>
  <c r="V3895" i="1"/>
  <c r="V1753" i="1"/>
  <c r="V3040" i="1"/>
  <c r="V3007" i="1"/>
  <c r="V3011" i="1"/>
  <c r="V1847" i="1"/>
  <c r="V2343" i="1"/>
  <c r="V3519" i="1"/>
  <c r="V452" i="1"/>
  <c r="V2873" i="1"/>
  <c r="V2542" i="1"/>
  <c r="V1155" i="1"/>
  <c r="V2217" i="1"/>
  <c r="V2634" i="1"/>
  <c r="V2200" i="1"/>
  <c r="V2388" i="1"/>
  <c r="V490" i="1"/>
  <c r="V1794" i="1"/>
  <c r="V356" i="1"/>
  <c r="V1723" i="1"/>
  <c r="V672" i="1"/>
  <c r="V3000" i="1"/>
  <c r="V2431" i="1"/>
  <c r="V1858" i="1"/>
  <c r="V3188" i="1"/>
  <c r="V646" i="1"/>
  <c r="V3659" i="1"/>
  <c r="V3045" i="1"/>
  <c r="V1606" i="1"/>
  <c r="V821" i="1"/>
  <c r="V2685" i="1"/>
  <c r="V3908" i="1"/>
  <c r="V2345" i="1"/>
  <c r="V575" i="1"/>
  <c r="V263" i="1"/>
  <c r="V3880" i="1"/>
  <c r="V3889" i="1"/>
  <c r="V104" i="1"/>
  <c r="V3317" i="1"/>
  <c r="V2177" i="1"/>
  <c r="V1180" i="1"/>
  <c r="V1122" i="1"/>
  <c r="V3833" i="1"/>
  <c r="V1734" i="1"/>
  <c r="V1420" i="1"/>
  <c r="V1687" i="1"/>
  <c r="V1946" i="1"/>
  <c r="V3577" i="1"/>
  <c r="V3778" i="1"/>
  <c r="V3737" i="1"/>
  <c r="V2591" i="1"/>
  <c r="V431" i="1"/>
  <c r="V2725" i="1"/>
  <c r="V3604" i="1"/>
  <c r="V2829" i="1"/>
  <c r="V3935" i="1"/>
  <c r="V3435" i="1"/>
  <c r="V1833" i="1"/>
  <c r="V93" i="1"/>
  <c r="V1568" i="1"/>
  <c r="V2999" i="1"/>
  <c r="V307" i="1"/>
  <c r="V3255" i="1"/>
  <c r="V3252" i="1"/>
  <c r="V897" i="1"/>
  <c r="V3890" i="1"/>
  <c r="V2444" i="1"/>
  <c r="V3529" i="1"/>
  <c r="V2969" i="1"/>
  <c r="V330" i="1"/>
  <c r="V3795" i="1"/>
  <c r="V2300" i="1"/>
  <c r="V1313" i="1"/>
  <c r="V3541" i="1"/>
  <c r="V983" i="1"/>
  <c r="V2897" i="1"/>
  <c r="V2105" i="1"/>
  <c r="V1581" i="1"/>
  <c r="V3623" i="1"/>
  <c r="V1619" i="1"/>
  <c r="V336" i="1"/>
  <c r="V2286" i="1"/>
  <c r="V1701" i="1"/>
  <c r="V843" i="1"/>
  <c r="V2134" i="1"/>
  <c r="V3781" i="1"/>
  <c r="V1668" i="1"/>
  <c r="V188" i="1"/>
  <c r="V1584" i="1"/>
  <c r="V1251" i="1"/>
  <c r="V1242" i="1"/>
  <c r="V1156" i="1"/>
  <c r="V3989" i="1"/>
  <c r="V2575" i="1"/>
  <c r="V3343" i="1"/>
  <c r="V747" i="1"/>
  <c r="V863" i="1"/>
  <c r="V3091" i="1"/>
  <c r="V1479" i="1"/>
  <c r="V3403" i="1"/>
  <c r="V2296" i="1"/>
  <c r="V3238" i="1"/>
  <c r="V2532" i="1"/>
  <c r="V3761" i="1"/>
  <c r="V870" i="1"/>
  <c r="V3500" i="1"/>
  <c r="V1040" i="1"/>
  <c r="V207" i="1"/>
  <c r="V100" i="1"/>
  <c r="V2398" i="1"/>
  <c r="V361" i="1"/>
  <c r="V2960" i="1"/>
  <c r="V12" i="1"/>
  <c r="V288" i="1"/>
  <c r="V231" i="1"/>
  <c r="V1478" i="1"/>
  <c r="V2764" i="1"/>
  <c r="V1919" i="1"/>
  <c r="V3055" i="1"/>
  <c r="V275" i="1"/>
  <c r="V3924" i="1"/>
  <c r="V735" i="1"/>
  <c r="V89" i="1"/>
  <c r="V2689" i="1"/>
  <c r="V674" i="1"/>
  <c r="V2791" i="1"/>
  <c r="V1149" i="1"/>
  <c r="V1846" i="1"/>
  <c r="V1325" i="1"/>
  <c r="V389" i="1"/>
  <c r="V1258" i="1"/>
  <c r="V2281" i="1"/>
  <c r="V3167" i="1"/>
  <c r="V1232" i="1"/>
  <c r="V3789" i="1"/>
  <c r="V3432" i="1"/>
  <c r="V2274" i="1"/>
  <c r="V3224" i="1"/>
  <c r="V2760" i="1"/>
  <c r="V3602" i="1"/>
  <c r="V3076" i="1"/>
  <c r="V3190" i="1"/>
  <c r="V1773" i="1"/>
  <c r="V3685" i="1"/>
  <c r="V1036" i="1"/>
  <c r="V2595" i="1"/>
  <c r="V2576" i="1"/>
  <c r="V3991" i="1"/>
  <c r="V3548" i="1"/>
  <c r="V1482" i="1"/>
  <c r="V256" i="1"/>
  <c r="V3627" i="1"/>
  <c r="V3086" i="1"/>
  <c r="V2939" i="1"/>
  <c r="V1854" i="1"/>
  <c r="V212" i="1"/>
  <c r="V2861" i="1"/>
  <c r="V3926" i="1"/>
  <c r="V2498" i="1"/>
  <c r="V3272" i="1"/>
  <c r="V408" i="1"/>
  <c r="V220" i="1"/>
  <c r="V2276" i="1"/>
  <c r="V3927" i="1"/>
  <c r="V948" i="1"/>
  <c r="V209" i="1"/>
  <c r="V1115" i="1"/>
  <c r="V1909" i="1"/>
  <c r="V3961" i="1"/>
  <c r="V595" i="1"/>
  <c r="V2521" i="1"/>
  <c r="V992" i="1"/>
  <c r="V1293" i="1"/>
  <c r="V379" i="1"/>
  <c r="V1042" i="1"/>
  <c r="V1161" i="1"/>
  <c r="V2633" i="1"/>
  <c r="V1073" i="1"/>
  <c r="V2273" i="1"/>
  <c r="V272" i="1"/>
  <c r="V2814" i="1"/>
  <c r="V311" i="1"/>
  <c r="V2853" i="1"/>
  <c r="V2987" i="1"/>
  <c r="V2435" i="1"/>
  <c r="V3065" i="1"/>
  <c r="V269" i="1"/>
  <c r="V34" i="1"/>
  <c r="V2780" i="1"/>
  <c r="V3234" i="1"/>
  <c r="V2635" i="1"/>
  <c r="V1012" i="1"/>
  <c r="V2806" i="1"/>
  <c r="V3516" i="1"/>
  <c r="V2815" i="1"/>
  <c r="V2289" i="1"/>
  <c r="V2052" i="1"/>
  <c r="V652" i="1"/>
  <c r="V3791" i="1"/>
  <c r="V3033" i="1"/>
  <c r="V323" i="1"/>
  <c r="V417" i="1"/>
  <c r="V1477" i="1"/>
  <c r="V1004" i="1"/>
  <c r="V3760" i="1"/>
  <c r="V2211" i="1"/>
  <c r="V3936" i="1"/>
  <c r="V3177" i="1"/>
  <c r="V3694" i="1"/>
  <c r="V2516" i="1"/>
  <c r="V1937" i="1"/>
  <c r="V1728" i="1"/>
  <c r="V1515" i="1"/>
  <c r="V3994" i="1"/>
  <c r="V1664" i="1"/>
  <c r="V276" i="1"/>
  <c r="V1150" i="1"/>
  <c r="V363" i="1"/>
  <c r="V2655" i="1"/>
  <c r="V1072" i="1"/>
  <c r="V2617" i="1"/>
  <c r="V1614" i="1"/>
  <c r="V2141" i="1"/>
  <c r="V2007" i="1"/>
  <c r="V959" i="1"/>
  <c r="V1272" i="1"/>
  <c r="V2371" i="1"/>
  <c r="V1286" i="1"/>
  <c r="V3872" i="1"/>
  <c r="V2472" i="1"/>
  <c r="V2266" i="1"/>
  <c r="V3401" i="1"/>
  <c r="V2416" i="1"/>
  <c r="V1489" i="1"/>
  <c r="V141" i="1"/>
  <c r="V776" i="1"/>
  <c r="V1218" i="1"/>
  <c r="V1528" i="1"/>
  <c r="V3522" i="1"/>
  <c r="V1006" i="1"/>
  <c r="V374" i="1"/>
  <c r="V616" i="1"/>
  <c r="V4010" i="1"/>
  <c r="V1999" i="1"/>
  <c r="V86" i="1"/>
  <c r="V1096" i="1"/>
  <c r="V2845" i="1"/>
  <c r="V2950" i="1"/>
  <c r="V419" i="1"/>
  <c r="V2188" i="1"/>
  <c r="V2027" i="1"/>
  <c r="V198" i="1"/>
  <c r="V3206" i="1"/>
  <c r="V972" i="1"/>
  <c r="V1498" i="1"/>
  <c r="V3641" i="1"/>
  <c r="V642" i="1"/>
  <c r="V2160" i="1"/>
  <c r="V1654" i="1"/>
  <c r="V4032" i="1"/>
  <c r="V1332" i="1"/>
  <c r="V1826" i="1"/>
  <c r="V2645" i="1"/>
  <c r="V2036" i="1"/>
  <c r="V2582" i="1"/>
  <c r="V3538" i="1"/>
  <c r="V990" i="1"/>
  <c r="V1505" i="1"/>
  <c r="V1219" i="1"/>
  <c r="V2962" i="1"/>
  <c r="V2763" i="1"/>
  <c r="V3702" i="1"/>
  <c r="V1351" i="1"/>
  <c r="V2804" i="1"/>
  <c r="V2673" i="1"/>
  <c r="V2698" i="1"/>
  <c r="V1934" i="1"/>
  <c r="V43" i="1"/>
  <c r="V78" i="1"/>
  <c r="V1782" i="1"/>
  <c r="V3632" i="1"/>
  <c r="V1831" i="1"/>
  <c r="V2863" i="1"/>
  <c r="V3879" i="1"/>
  <c r="V2182" i="1"/>
  <c r="V565" i="1"/>
  <c r="V3032" i="1"/>
  <c r="V3891" i="1"/>
  <c r="V958" i="1"/>
  <c r="V3271" i="1"/>
  <c r="V2793" i="1"/>
  <c r="V3396" i="1"/>
  <c r="V2041" i="1"/>
  <c r="V451" i="1"/>
  <c r="V2720" i="1"/>
  <c r="V2871" i="1"/>
  <c r="V3950" i="1"/>
  <c r="V2640" i="1"/>
  <c r="V1998" i="1"/>
  <c r="V1940" i="1"/>
  <c r="V1658" i="1"/>
  <c r="V3133" i="1"/>
  <c r="V3027" i="1"/>
  <c r="V2767" i="1"/>
  <c r="V2221" i="1"/>
  <c r="V2770" i="1"/>
  <c r="V271" i="1"/>
  <c r="V913" i="1"/>
  <c r="V1327" i="1"/>
  <c r="V3472" i="1"/>
  <c r="V2668" i="1"/>
  <c r="V3025" i="1"/>
  <c r="V3975" i="1"/>
  <c r="V95" i="1"/>
  <c r="V777" i="1"/>
  <c r="V2493" i="1"/>
  <c r="V606" i="1"/>
  <c r="V371" i="1"/>
  <c r="V2462" i="1"/>
  <c r="V2519" i="1"/>
  <c r="V791" i="1"/>
  <c r="V60" i="1"/>
  <c r="V3508" i="1"/>
  <c r="V713" i="1"/>
  <c r="V3037" i="1"/>
  <c r="V2896" i="1"/>
  <c r="V2070" i="1"/>
  <c r="V2579" i="1"/>
  <c r="V1724" i="1"/>
  <c r="V788" i="1"/>
  <c r="V2394" i="1"/>
  <c r="V80" i="1"/>
  <c r="V1621" i="1"/>
  <c r="V1589" i="1"/>
  <c r="V1682" i="1"/>
  <c r="V1406" i="1"/>
  <c r="V1407" i="1"/>
  <c r="V3354" i="1"/>
  <c r="V246" i="1"/>
  <c r="V549" i="1"/>
  <c r="V1834" i="1"/>
  <c r="V3288" i="1"/>
  <c r="V2376" i="1"/>
  <c r="V3267" i="1"/>
  <c r="V2114" i="1"/>
  <c r="V126" i="1"/>
  <c r="V493" i="1"/>
  <c r="V1811" i="1"/>
  <c r="V2013" i="1"/>
  <c r="V3010" i="1"/>
  <c r="V1953" i="1"/>
  <c r="V3546" i="1"/>
  <c r="V2240" i="1"/>
  <c r="V922" i="1"/>
  <c r="V838" i="1"/>
  <c r="V661" i="1"/>
  <c r="V2887" i="1"/>
  <c r="V2801" i="1"/>
  <c r="V3360" i="1"/>
  <c r="V3640" i="1"/>
  <c r="V342" i="1"/>
  <c r="V2679" i="1"/>
  <c r="V87" i="1"/>
  <c r="V1661" i="1"/>
  <c r="V318" i="1"/>
  <c r="V3124" i="1"/>
  <c r="V1322" i="1"/>
  <c r="V3196" i="1"/>
  <c r="V950" i="1"/>
  <c r="V3183" i="1"/>
  <c r="V3380" i="1"/>
  <c r="V349" i="1"/>
  <c r="V1790" i="1"/>
  <c r="V3412" i="1"/>
  <c r="V2073" i="1"/>
  <c r="V339" i="1"/>
  <c r="V3125" i="1"/>
  <c r="V1623" i="1"/>
  <c r="V2313" i="1"/>
  <c r="V2460" i="1"/>
  <c r="V1916" i="1"/>
  <c r="V800" i="1"/>
  <c r="V3284" i="1"/>
  <c r="V3449" i="1"/>
  <c r="V1968" i="1"/>
  <c r="V1880" i="1"/>
  <c r="V698" i="1"/>
  <c r="V69" i="1"/>
  <c r="V710" i="1"/>
  <c r="V3489" i="1"/>
  <c r="V2048" i="1"/>
  <c r="V2509" i="1"/>
  <c r="V2714" i="1"/>
  <c r="V224" i="1"/>
  <c r="V2110" i="1"/>
  <c r="V1141" i="1"/>
  <c r="V1844" i="1"/>
  <c r="V3140" i="1"/>
  <c r="V1509" i="1"/>
  <c r="V3800" i="1"/>
  <c r="V619" i="1"/>
  <c r="V1137" i="1"/>
  <c r="V3457" i="1"/>
  <c r="V423" i="1"/>
  <c r="V2742" i="1"/>
  <c r="V1558" i="1"/>
  <c r="V1275" i="1"/>
  <c r="V576" i="1"/>
  <c r="V3553" i="1"/>
  <c r="V761" i="1"/>
  <c r="V3753" i="1"/>
  <c r="V396" i="1"/>
  <c r="V159" i="1"/>
  <c r="V1601" i="1"/>
  <c r="V2955" i="1"/>
  <c r="V532" i="1"/>
  <c r="V3766" i="1"/>
  <c r="V2541" i="1"/>
  <c r="V2136" i="1"/>
  <c r="V933" i="1"/>
  <c r="V430" i="1"/>
  <c r="V2713" i="1"/>
  <c r="V2302" i="1"/>
  <c r="V3992" i="1"/>
  <c r="V1483" i="1"/>
  <c r="V3029" i="1"/>
  <c r="V3752" i="1"/>
  <c r="V3625" i="1"/>
  <c r="V993" i="1"/>
  <c r="V1610" i="1"/>
  <c r="V3193" i="1"/>
  <c r="V312" i="1"/>
  <c r="V3807" i="1"/>
  <c r="V2270" i="1"/>
  <c r="V1043" i="1"/>
  <c r="V3461" i="1"/>
  <c r="V3639" i="1"/>
  <c r="V2044" i="1"/>
  <c r="V2707" i="1"/>
  <c r="V2010" i="1"/>
  <c r="V211" i="1"/>
  <c r="V3909" i="1"/>
  <c r="V561" i="1"/>
  <c r="V341" i="1"/>
  <c r="V118" i="1"/>
  <c r="V2220" i="1"/>
  <c r="V193" i="1"/>
  <c r="V1253" i="1"/>
  <c r="V1316" i="1"/>
  <c r="V1306" i="1"/>
  <c r="V1930" i="1"/>
  <c r="V3832" i="1"/>
  <c r="V742" i="1"/>
  <c r="V524" i="1"/>
  <c r="V2351" i="1"/>
  <c r="V1432" i="1"/>
  <c r="V528" i="1"/>
  <c r="V931" i="1"/>
  <c r="V1243" i="1"/>
  <c r="V2637" i="1"/>
  <c r="V3958" i="1"/>
  <c r="V2805" i="1"/>
  <c r="V3391" i="1"/>
  <c r="V3682" i="1"/>
  <c r="V3433" i="1"/>
  <c r="V860" i="1"/>
  <c r="V2324" i="1"/>
  <c r="V1121" i="1"/>
  <c r="V1739" i="1"/>
  <c r="V348" i="1"/>
  <c r="V3551" i="1"/>
  <c r="V3259" i="1"/>
  <c r="V3940" i="1"/>
  <c r="V3977" i="1"/>
  <c r="V1362" i="1"/>
  <c r="V4017" i="1"/>
  <c r="V46" i="1"/>
  <c r="V3344" i="1"/>
  <c r="V3649" i="1"/>
  <c r="V530" i="1"/>
  <c r="V1970" i="1"/>
  <c r="V1870" i="1"/>
  <c r="V2014" i="1"/>
  <c r="V1730" i="1"/>
  <c r="V2279" i="1"/>
  <c r="V3557" i="1"/>
  <c r="V2795" i="1"/>
  <c r="V756" i="1"/>
  <c r="V3914" i="1"/>
  <c r="V3175" i="1"/>
  <c r="V1740" i="1"/>
  <c r="V2892" i="1"/>
  <c r="V462" i="1"/>
  <c r="V875" i="1"/>
  <c r="V116" i="1"/>
  <c r="V1808" i="1"/>
  <c r="V766" i="1"/>
  <c r="V2753" i="1"/>
  <c r="V653" i="1"/>
  <c r="V3043" i="1"/>
  <c r="V1895" i="1"/>
  <c r="V2101" i="1"/>
  <c r="V3483" i="1"/>
  <c r="V1975" i="1"/>
  <c r="V3454" i="1"/>
  <c r="V1430" i="1"/>
  <c r="V1617" i="1"/>
  <c r="V2581" i="1"/>
  <c r="V2497" i="1"/>
  <c r="V3488" i="1"/>
  <c r="V901" i="1"/>
  <c r="V2403" i="1"/>
  <c r="V885" i="1"/>
  <c r="V3621" i="1"/>
  <c r="V3729" i="1"/>
  <c r="V3201" i="1"/>
  <c r="V562" i="1"/>
  <c r="V4000" i="1"/>
  <c r="V2235" i="1"/>
  <c r="V19" i="1"/>
  <c r="V970" i="1"/>
  <c r="V935" i="1"/>
  <c r="V716" i="1"/>
  <c r="V1521" i="1"/>
  <c r="V3460" i="1"/>
  <c r="V1182" i="1"/>
  <c r="V2449" i="1"/>
  <c r="V3228" i="1"/>
  <c r="V3724" i="1"/>
  <c r="V635" i="1"/>
  <c r="V2500" i="1"/>
  <c r="V367" i="1"/>
  <c r="V2129" i="1"/>
  <c r="V1283" i="1"/>
  <c r="V2973" i="1"/>
  <c r="V3981" i="1"/>
  <c r="V2487" i="1"/>
  <c r="V2858" i="1"/>
  <c r="V1659" i="1"/>
  <c r="V2446" i="1"/>
  <c r="V1116" i="1"/>
  <c r="V1588" i="1"/>
  <c r="V2475" i="1"/>
  <c r="V7" i="1"/>
  <c r="V3005" i="1"/>
  <c r="V3214" i="1"/>
  <c r="V1671" i="1"/>
  <c r="V10" i="1"/>
  <c r="V1236" i="1"/>
  <c r="V2488" i="1"/>
  <c r="V2163" i="1"/>
  <c r="V1665" i="1"/>
  <c r="V2547" i="1"/>
  <c r="V1749" i="1"/>
  <c r="V817" i="1"/>
  <c r="V1775" i="1"/>
  <c r="V968" i="1"/>
  <c r="V488" i="1"/>
  <c r="V1944" i="1"/>
  <c r="V3274" i="1"/>
  <c r="V111" i="1"/>
  <c r="V3597" i="1"/>
  <c r="V1032" i="1"/>
  <c r="V4037" i="1"/>
  <c r="V921" i="1"/>
  <c r="V3827" i="1"/>
  <c r="V1050" i="1"/>
  <c r="V2839" i="1"/>
  <c r="V3186" i="1"/>
  <c r="V1084" i="1"/>
  <c r="V2606" i="1"/>
  <c r="V489" i="1"/>
  <c r="V2536" i="1"/>
  <c r="V3501" i="1"/>
  <c r="V3887" i="1"/>
  <c r="V2319" i="1"/>
  <c r="V22" i="1"/>
  <c r="V2724" i="1"/>
  <c r="V124" i="1"/>
  <c r="V2855" i="1"/>
  <c r="V1051" i="1"/>
  <c r="V3250" i="1"/>
  <c r="V1143" i="1"/>
  <c r="V3903" i="1"/>
  <c r="V835" i="1"/>
  <c r="V1030" i="1"/>
  <c r="V1859" i="1"/>
  <c r="V2379" i="1"/>
  <c r="V728" i="1"/>
  <c r="V874" i="1"/>
  <c r="V2327" i="1"/>
  <c r="V1093" i="1"/>
  <c r="V1041" i="1"/>
  <c r="V129" i="1"/>
  <c r="V2065" i="1"/>
  <c r="V2993" i="1"/>
  <c r="V2611" i="1"/>
  <c r="V1463" i="1"/>
  <c r="V366" i="1"/>
  <c r="V2024" i="1"/>
  <c r="V2326" i="1"/>
  <c r="V3119" i="1"/>
  <c r="V1649" i="1"/>
  <c r="V2520" i="1"/>
  <c r="V3960" i="1"/>
  <c r="V54" i="1"/>
  <c r="V2688" i="1"/>
  <c r="V762" i="1"/>
  <c r="V3379" i="1"/>
  <c r="V3062" i="1"/>
  <c r="V2056" i="1"/>
  <c r="V724" i="1"/>
  <c r="V168" i="1"/>
  <c r="V6" i="1"/>
  <c r="V2314" i="1"/>
  <c r="V603" i="1"/>
  <c r="V780" i="1"/>
  <c r="V1092" i="1"/>
  <c r="V3661" i="1"/>
  <c r="V1082" i="1"/>
  <c r="V527" i="1"/>
  <c r="V1954" i="1"/>
  <c r="V1416" i="1"/>
  <c r="V3048" i="1"/>
  <c r="V553" i="1"/>
  <c r="V1816" i="1"/>
  <c r="V401" i="1"/>
  <c r="V1557" i="1"/>
  <c r="V1015" i="1"/>
  <c r="V1595" i="1"/>
  <c r="V893" i="1"/>
  <c r="V3308" i="1"/>
  <c r="V1323" i="1"/>
  <c r="V1194" i="1"/>
  <c r="V2060" i="1"/>
  <c r="V3644" i="1"/>
  <c r="V105" i="1"/>
  <c r="V1016" i="1"/>
  <c r="V91" i="1"/>
  <c r="V3598" i="1"/>
  <c r="V3118" i="1"/>
  <c r="V2464" i="1"/>
  <c r="V1467" i="1"/>
  <c r="V3342" i="1"/>
  <c r="V1785" i="1"/>
  <c r="V2638" i="1"/>
  <c r="V1994" i="1"/>
  <c r="V2457" i="1"/>
  <c r="V2212" i="1"/>
  <c r="V1667" i="1"/>
  <c r="V1357" i="1"/>
  <c r="V173" i="1"/>
  <c r="V3402" i="1"/>
  <c r="V1139" i="1"/>
  <c r="V2546" i="1"/>
  <c r="V344" i="1"/>
  <c r="V566" i="1"/>
  <c r="V1007" i="1"/>
  <c r="V641" i="1"/>
  <c r="V984" i="1"/>
  <c r="V2825" i="1"/>
  <c r="V3590" i="1"/>
  <c r="V797" i="1"/>
  <c r="V309" i="1"/>
  <c r="V919" i="1"/>
  <c r="V994" i="1"/>
  <c r="V47" i="1"/>
  <c r="V1046" i="1"/>
  <c r="V2295" i="1"/>
  <c r="V3181" i="1"/>
  <c r="V590" i="1"/>
  <c r="V2183" i="1"/>
  <c r="V1190" i="1"/>
  <c r="V285" i="1"/>
  <c r="V2088" i="1"/>
  <c r="V1123" i="1"/>
  <c r="V956" i="1"/>
  <c r="V3102" i="1"/>
  <c r="V353" i="1"/>
  <c r="V321" i="1"/>
  <c r="V2006" i="1"/>
  <c r="V3191" i="1"/>
  <c r="V1087" i="1"/>
  <c r="V793" i="1"/>
  <c r="V2737" i="1"/>
  <c r="V3297" i="1"/>
  <c r="V1974" i="1"/>
  <c r="V1524" i="1"/>
  <c r="V2413" i="1"/>
  <c r="V2194" i="1"/>
  <c r="V1609" i="1"/>
  <c r="V3208" i="1"/>
  <c r="V2271" i="1"/>
  <c r="V471" i="1"/>
  <c r="V1853" i="1"/>
  <c r="V3877" i="1"/>
  <c r="V2213" i="1"/>
  <c r="V3071" i="1"/>
  <c r="V917" i="1"/>
  <c r="V2875" i="1"/>
  <c r="V3413" i="1"/>
  <c r="V3424" i="1"/>
  <c r="V2909" i="1"/>
  <c r="V3022" i="1"/>
  <c r="V1210" i="1"/>
  <c r="V2090" i="1"/>
  <c r="V1586" i="1"/>
  <c r="V2408" i="1"/>
  <c r="V1559" i="1"/>
  <c r="V599" i="1"/>
  <c r="V1411" i="1"/>
  <c r="V2561" i="1"/>
  <c r="V3261" i="1"/>
  <c r="V2494" i="1"/>
  <c r="V2337" i="1"/>
  <c r="V3013" i="1"/>
  <c r="V1063" i="1"/>
  <c r="V516" i="1"/>
  <c r="V385" i="1"/>
  <c r="V1651" i="1"/>
  <c r="V1835" i="1"/>
  <c r="V1797" i="1"/>
  <c r="V3034" i="1"/>
  <c r="V2743" i="1"/>
  <c r="V1981" i="1"/>
  <c r="V3771" i="1"/>
  <c r="V1774" i="1"/>
  <c r="V3732" i="1"/>
  <c r="V1514" i="1"/>
  <c r="V247" i="1"/>
  <c r="V3896" i="1"/>
  <c r="V1302" i="1"/>
  <c r="V842" i="1"/>
  <c r="V911" i="1"/>
  <c r="V2288" i="1"/>
  <c r="V644" i="1"/>
  <c r="V1969" i="1"/>
  <c r="V260" i="1"/>
  <c r="V2246" i="1"/>
  <c r="V376" i="1"/>
  <c r="V3130" i="1"/>
  <c r="V544" i="1"/>
  <c r="V841" i="1"/>
  <c r="V2208" i="1"/>
  <c r="V1349" i="1"/>
  <c r="V1379" i="1"/>
  <c r="V1199" i="1"/>
  <c r="V3697" i="1"/>
  <c r="V1020" i="1"/>
  <c r="V3378" i="1"/>
  <c r="V3451" i="1"/>
  <c r="V3705" i="1"/>
  <c r="V2569" i="1"/>
  <c r="V1044" i="1"/>
  <c r="V2144" i="1"/>
  <c r="V3990" i="1"/>
  <c r="V2195" i="1"/>
  <c r="V853" i="1"/>
  <c r="V2348" i="1"/>
  <c r="V3132" i="1"/>
  <c r="V3080" i="1"/>
  <c r="V3696" i="1"/>
  <c r="V2231" i="1"/>
  <c r="V1554" i="1"/>
  <c r="V1098" i="1"/>
  <c r="V2275" i="1"/>
  <c r="V1535" i="1"/>
  <c r="V548" i="1"/>
  <c r="V456" i="1"/>
  <c r="V2430" i="1"/>
  <c r="V889" i="1"/>
  <c r="V1442" i="1"/>
  <c r="V1956" i="1"/>
  <c r="V2321" i="1"/>
  <c r="V1249" i="1"/>
  <c r="V675" i="1"/>
  <c r="V3670" i="1"/>
  <c r="V3273" i="1"/>
  <c r="V1452" i="1"/>
  <c r="V1198" i="1"/>
  <c r="V350" i="1"/>
  <c r="V520" i="1"/>
  <c r="V3845" i="1"/>
  <c r="V3560" i="1"/>
  <c r="V2282" i="1"/>
  <c r="V1229" i="1"/>
  <c r="V2332" i="1"/>
  <c r="V827" i="1"/>
  <c r="V2660" i="1"/>
  <c r="V156" i="1"/>
  <c r="V3840" i="1"/>
  <c r="V3712" i="1"/>
  <c r="V3348" i="1"/>
  <c r="V2481" i="1"/>
  <c r="V832" i="1"/>
  <c r="V3946" i="1"/>
  <c r="V3773" i="1"/>
  <c r="V2469" i="1"/>
  <c r="V3586" i="1"/>
  <c r="V1240" i="1"/>
  <c r="V383" i="1"/>
  <c r="V3419" i="1"/>
  <c r="V2751" i="1"/>
  <c r="V1390" i="1"/>
  <c r="V2485" i="1"/>
  <c r="V2306" i="1"/>
  <c r="V3155" i="1"/>
  <c r="V3083" i="1"/>
  <c r="V2570" i="1"/>
  <c r="V2677" i="1"/>
  <c r="V3652" i="1"/>
  <c r="V3079" i="1"/>
  <c r="V166" i="1"/>
  <c r="V1031" i="1"/>
  <c r="V3429" i="1"/>
  <c r="V3020" i="1"/>
  <c r="V2919" i="1"/>
  <c r="V3873" i="1"/>
  <c r="V291" i="1"/>
  <c r="V3400" i="1"/>
  <c r="V233" i="1"/>
  <c r="V3377" i="1"/>
  <c r="V1891" i="1"/>
  <c r="V51" i="1"/>
  <c r="V480" i="1"/>
  <c r="V1630" i="1"/>
  <c r="V2747" i="1"/>
  <c r="V3818" i="1"/>
  <c r="V4009" i="1"/>
  <c r="V2230" i="1"/>
  <c r="V2566" i="1"/>
  <c r="V697" i="1"/>
  <c r="V4020" i="1"/>
  <c r="V21" i="1"/>
  <c r="V537" i="1"/>
  <c r="V3019" i="1"/>
  <c r="V3943" i="1"/>
  <c r="V3307" i="1"/>
  <c r="V2486" i="1"/>
  <c r="V3786" i="1"/>
  <c r="V3969" i="1"/>
  <c r="V1803" i="1"/>
  <c r="V2019" i="1"/>
  <c r="V1585" i="1"/>
  <c r="V1684" i="1"/>
  <c r="V3052" i="1"/>
  <c r="V1424" i="1"/>
  <c r="V692" i="1"/>
  <c r="V242" i="1"/>
  <c r="V1233" i="1"/>
  <c r="V2095" i="1"/>
  <c r="V1341" i="1"/>
  <c r="V3409" i="1"/>
  <c r="V459" i="1"/>
  <c r="V2951" i="1"/>
  <c r="V1079" i="1"/>
  <c r="V2556" i="1"/>
  <c r="V647" i="1"/>
  <c r="V1986" i="1"/>
  <c r="V1458" i="1"/>
  <c r="V1709" i="1"/>
  <c r="V740" i="1"/>
  <c r="V3097" i="1"/>
  <c r="V2703" i="1"/>
  <c r="V3584" i="1"/>
  <c r="V1631" i="1"/>
  <c r="V1810" i="1"/>
  <c r="V2674" i="1"/>
  <c r="V1104" i="1"/>
  <c r="V2489" i="1"/>
  <c r="V1395" i="1"/>
  <c r="V3142" i="1"/>
  <c r="V320" i="1"/>
  <c r="V926" i="1"/>
  <c r="V412" i="1"/>
  <c r="V2308" i="1"/>
  <c r="V487" i="1"/>
  <c r="V2746" i="1"/>
  <c r="V3574" i="1"/>
  <c r="V2405" i="1"/>
  <c r="V2392" i="1"/>
  <c r="V4014" i="1"/>
  <c r="V1875" i="1"/>
  <c r="V3957" i="1"/>
  <c r="V3498" i="1"/>
  <c r="V42" i="1"/>
  <c r="V2808" i="1"/>
  <c r="V752" i="1"/>
  <c r="V2511" i="1"/>
  <c r="V632" i="1"/>
  <c r="V3906" i="1"/>
  <c r="V3744" i="1"/>
  <c r="V1593" i="1"/>
  <c r="V1531" i="1"/>
  <c r="V1547" i="1"/>
  <c r="V3332" i="1"/>
  <c r="V1075" i="1"/>
  <c r="V1211" i="1"/>
  <c r="V679" i="1"/>
  <c r="V685" i="1"/>
  <c r="V1324" i="1"/>
  <c r="V1700" i="1"/>
  <c r="V2086" i="1"/>
  <c r="V1047" i="1"/>
  <c r="V3382" i="1"/>
  <c r="V2140" i="1"/>
  <c r="V1423" i="1"/>
  <c r="V1170" i="1"/>
  <c r="V3443" i="1"/>
  <c r="V463" i="1"/>
  <c r="V1132" i="1"/>
  <c r="V2320" i="1"/>
  <c r="V1076" i="1"/>
  <c r="V2132" i="1"/>
  <c r="V2206" i="1"/>
  <c r="V2164" i="1"/>
  <c r="V1639" i="1"/>
  <c r="V465" i="1"/>
  <c r="V923" i="1"/>
  <c r="V625" i="1"/>
  <c r="V3263" i="1"/>
  <c r="V732" i="1"/>
  <c r="V1843" i="1"/>
  <c r="V1575" i="1"/>
  <c r="V2538" i="1"/>
  <c r="V149" i="1"/>
  <c r="V257" i="1"/>
  <c r="V3814" i="1"/>
  <c r="V3830" i="1"/>
  <c r="V1814" i="1"/>
  <c r="V1542" i="1"/>
  <c r="V3290" i="1"/>
  <c r="V3313" i="1"/>
  <c r="V3657" i="1"/>
  <c r="V2550" i="1"/>
  <c r="V629" i="1"/>
  <c r="V354" i="1"/>
  <c r="V803" i="1"/>
  <c r="V2947" i="1"/>
  <c r="V1852" i="1"/>
  <c r="V3601" i="1"/>
  <c r="V872" i="1"/>
  <c r="V1549" i="1"/>
  <c r="V1485" i="1"/>
  <c r="V1106" i="1"/>
  <c r="V2572" i="1"/>
  <c r="V2003" i="1"/>
  <c r="V2694" i="1"/>
  <c r="V58" i="1"/>
  <c r="V3539" i="1"/>
  <c r="V2002" i="1"/>
  <c r="V1207" i="1"/>
  <c r="V2788" i="1"/>
  <c r="V3964" i="1"/>
  <c r="V3746" i="1"/>
  <c r="V1645" i="1"/>
  <c r="V1805" i="1"/>
  <c r="V1183" i="1"/>
  <c r="V1537" i="1"/>
  <c r="V2777" i="1"/>
  <c r="V1820" i="1"/>
  <c r="V3910" i="1"/>
  <c r="V618" i="1"/>
  <c r="V3527" i="1"/>
  <c r="V3425" i="1"/>
  <c r="V2094" i="1"/>
  <c r="V3680" i="1"/>
  <c r="V2072" i="1"/>
  <c r="V2792" i="1"/>
  <c r="V3248" i="1"/>
  <c r="V2958" i="1"/>
  <c r="V3447" i="1"/>
  <c r="V2597" i="1"/>
  <c r="V2657" i="1"/>
  <c r="V1221" i="1"/>
  <c r="V440" i="1"/>
  <c r="V1453" i="1"/>
  <c r="V2901" i="1"/>
  <c r="V112" i="1"/>
  <c r="V3430" i="1"/>
  <c r="V2406" i="1"/>
  <c r="V1516" i="1"/>
  <c r="V2018" i="1"/>
  <c r="V1338" i="1"/>
  <c r="V3406" i="1"/>
  <c r="V3054" i="1"/>
  <c r="V868" i="1"/>
  <c r="V2592" i="1"/>
  <c r="V3428" i="1"/>
  <c r="V781" i="1"/>
  <c r="V2578" i="1"/>
  <c r="V3107" i="1"/>
  <c r="V1556" i="1"/>
  <c r="V1525" i="1"/>
  <c r="V2396" i="1"/>
  <c r="V2584" i="1"/>
  <c r="V2272" i="1"/>
  <c r="V2471" i="1"/>
  <c r="V284" i="1"/>
  <c r="V3282" i="1"/>
  <c r="V746" i="1"/>
  <c r="V836" i="1"/>
  <c r="V1798" i="1"/>
  <c r="V150" i="1"/>
  <c r="V217" i="1"/>
  <c r="V1061" i="1"/>
  <c r="V2247" i="1"/>
  <c r="V1742" i="1"/>
  <c r="V1675" i="1"/>
  <c r="V400" i="1"/>
  <c r="V3867" i="1"/>
  <c r="V2253" i="1"/>
  <c r="V587" i="1"/>
  <c r="V127" i="1"/>
  <c r="V2083" i="1"/>
  <c r="V1979" i="1"/>
  <c r="V3556" i="1"/>
  <c r="V3917" i="1"/>
  <c r="V1607" i="1"/>
  <c r="V542" i="1"/>
  <c r="V1312" i="1"/>
  <c r="V942" i="1"/>
  <c r="V2768" i="1"/>
  <c r="V1284" i="1"/>
  <c r="V3215" i="1"/>
  <c r="V1021" i="1"/>
  <c r="V1403" i="1"/>
  <c r="V3340" i="1"/>
  <c r="V2259" i="1"/>
  <c r="V3976" i="1"/>
  <c r="V593" i="1"/>
  <c r="V2116" i="1"/>
  <c r="V1744" i="1"/>
  <c r="V236" i="1"/>
  <c r="V162" i="1"/>
  <c r="V1594" i="1"/>
  <c r="V2437" i="1"/>
  <c r="V3075" i="1"/>
  <c r="V767" i="1"/>
  <c r="V2103" i="1"/>
  <c r="V1255" i="1"/>
  <c r="V3388" i="1"/>
  <c r="V433" i="1"/>
  <c r="V1328" i="1"/>
  <c r="V2456" i="1"/>
  <c r="V538" i="1"/>
  <c r="V340" i="1"/>
  <c r="V1864" i="1"/>
  <c r="V1202" i="1"/>
  <c r="V2035" i="1"/>
  <c r="V1578" i="1"/>
  <c r="V3510" i="1"/>
  <c r="V1750" i="1"/>
  <c r="V1419" i="1"/>
  <c r="V2162" i="1"/>
  <c r="V927" i="1"/>
  <c r="V11" i="1"/>
  <c r="V2089" i="1"/>
  <c r="V1576" i="1"/>
  <c r="V1636" i="1"/>
  <c r="V2423" i="1"/>
  <c r="V2135" i="1"/>
  <c r="V1212" i="1"/>
  <c r="V1074" i="1"/>
  <c r="V1518" i="1"/>
  <c r="V2865" i="1"/>
  <c r="V83" i="1"/>
  <c r="V137" i="1"/>
  <c r="V3318" i="1"/>
  <c r="V219" i="1"/>
  <c r="V1673" i="1"/>
  <c r="V3576" i="1"/>
  <c r="V2914" i="1"/>
  <c r="V864" i="1"/>
  <c r="V2568" i="1"/>
  <c r="V1592" i="1"/>
  <c r="V1497" i="1"/>
  <c r="V3585" i="1"/>
  <c r="V1776" i="1"/>
  <c r="V1912" i="1"/>
  <c r="V2651" i="1"/>
  <c r="V134" i="1"/>
  <c r="V52" i="1"/>
  <c r="V1222" i="1"/>
  <c r="V3165" i="1"/>
  <c r="V3195" i="1"/>
  <c r="V1417" i="1"/>
  <c r="V2602" i="1"/>
  <c r="V2888" i="1"/>
  <c r="V2256" i="1"/>
  <c r="V1366" i="1"/>
  <c r="V3681" i="1"/>
  <c r="V3179" i="1"/>
  <c r="V2727" i="1"/>
  <c r="V3533" i="1"/>
  <c r="V2499" i="1"/>
  <c r="V2205" i="1"/>
  <c r="V2368" i="1"/>
  <c r="V2262" i="1"/>
  <c r="V1951" i="1"/>
  <c r="V1437" i="1"/>
  <c r="V3333" i="1"/>
  <c r="V1980" i="1"/>
  <c r="V1787" i="1"/>
  <c r="V1100" i="1"/>
  <c r="V2173" i="1"/>
  <c r="V3815" i="1"/>
  <c r="V546" i="1"/>
  <c r="V3035" i="1"/>
  <c r="V2331" i="1"/>
  <c r="V1520" i="1"/>
  <c r="V1266" i="1"/>
  <c r="V185" i="1"/>
  <c r="V723" i="1"/>
  <c r="V3302" i="1"/>
  <c r="V3423" i="1"/>
  <c r="V3738" i="1"/>
  <c r="V3708" i="1"/>
  <c r="V3470" i="1"/>
  <c r="V2733" i="1"/>
  <c r="V1522" i="1"/>
  <c r="V749" i="1"/>
  <c r="V2816" i="1"/>
  <c r="V2465" i="1"/>
  <c r="V324" i="1"/>
  <c r="V1326" i="1"/>
  <c r="V1492" i="1"/>
  <c r="V1540" i="1"/>
  <c r="V3381" i="1"/>
  <c r="V3819" i="1"/>
  <c r="V765" i="1"/>
  <c r="V2305" i="1"/>
  <c r="V345" i="1"/>
  <c r="V2748" i="1"/>
  <c r="V1469" i="1"/>
  <c r="V3816" i="1"/>
  <c r="V1173" i="1"/>
  <c r="V3662" i="1"/>
  <c r="V498" i="1"/>
  <c r="V1245" i="1"/>
  <c r="V2428" i="1"/>
  <c r="V3017" i="1"/>
  <c r="V1145" i="1"/>
  <c r="V1070" i="1"/>
  <c r="V3689" i="1"/>
  <c r="V1877" i="1"/>
  <c r="V1604" i="1"/>
  <c r="V2490" i="1"/>
  <c r="V2522" i="1"/>
  <c r="V2648" i="1"/>
  <c r="V2889" i="1"/>
  <c r="V2745" i="1"/>
  <c r="V3114" i="1"/>
  <c r="V1398" i="1"/>
  <c r="V293" i="1"/>
  <c r="V886" i="1"/>
  <c r="V3756" i="1"/>
  <c r="V759" i="1"/>
  <c r="V3109" i="1"/>
  <c r="V181" i="1"/>
  <c r="V2353" i="1"/>
  <c r="V3143" i="1"/>
  <c r="V869" i="1"/>
  <c r="V2721" i="1"/>
  <c r="V610" i="1"/>
  <c r="V1408" i="1"/>
  <c r="V3938" i="1"/>
  <c r="V2201" i="1"/>
  <c r="V2245" i="1"/>
  <c r="V2895" i="1"/>
  <c r="V1473" i="1"/>
  <c r="V1945" i="1"/>
  <c r="V1861" i="1"/>
  <c r="V2952" i="1"/>
  <c r="V4030" i="1"/>
  <c r="V2365" i="1"/>
  <c r="V3562" i="1"/>
  <c r="V178" i="1"/>
  <c r="V1860" i="1"/>
  <c r="V1987" i="1"/>
  <c r="V1903" i="1"/>
  <c r="V1029" i="1"/>
  <c r="V1925" i="1"/>
  <c r="V3965" i="1"/>
  <c r="V1027" i="1"/>
  <c r="V3788" i="1"/>
  <c r="V3115" i="1"/>
  <c r="V3588" i="1"/>
  <c r="V3452" i="1"/>
  <c r="V2639" i="1"/>
  <c r="V1822" i="1"/>
  <c r="V3349" i="1"/>
  <c r="V3920" i="1"/>
  <c r="V261" i="1"/>
  <c r="V2304" i="1"/>
  <c r="V2468" i="1"/>
  <c r="V2661" i="1"/>
  <c r="V61" i="1"/>
  <c r="V1716" i="1"/>
  <c r="V2601" i="1"/>
  <c r="V1722" i="1"/>
  <c r="V2663" i="1"/>
  <c r="V1058" i="1"/>
  <c r="V3170" i="1"/>
  <c r="V472" i="1"/>
  <c r="V3149" i="1"/>
  <c r="V3570" i="1"/>
  <c r="V2736" i="1"/>
  <c r="V2297" i="1"/>
  <c r="V848" i="1"/>
  <c r="V432" i="1"/>
  <c r="V3993" i="1"/>
  <c r="V3148" i="1"/>
  <c r="V1481" i="1"/>
  <c r="V717" i="1"/>
  <c r="V743" i="1"/>
  <c r="V884" i="1"/>
  <c r="V2269" i="1"/>
  <c r="V3169" i="1"/>
  <c r="V1039" i="1"/>
  <c r="V2558" i="1"/>
  <c r="V210" i="1"/>
  <c r="V2775" i="1"/>
  <c r="V2772" i="1"/>
  <c r="V1422" i="1"/>
  <c r="V859" i="1"/>
  <c r="V2382" i="1"/>
  <c r="V3878" i="1"/>
  <c r="V737" i="1"/>
  <c r="V941" i="1"/>
  <c r="V2482" i="1"/>
  <c r="V1214" i="1"/>
  <c r="V1309" i="1"/>
  <c r="V1914" i="1"/>
  <c r="V266" i="1"/>
  <c r="V402" i="1"/>
  <c r="V891" i="1"/>
  <c r="V427" i="1"/>
  <c r="V1809" i="1"/>
  <c r="V1628" i="1"/>
  <c r="V3200" i="1"/>
  <c r="V1676" i="1"/>
  <c r="V2508" i="1"/>
  <c r="V500" i="1"/>
  <c r="V2700" i="1"/>
  <c r="V1698" i="1"/>
  <c r="V1320" i="1"/>
  <c r="V3393" i="1"/>
  <c r="V3615" i="1"/>
  <c r="V3368" i="1"/>
  <c r="V1839" i="1"/>
  <c r="V997" i="1"/>
  <c r="V3295" i="1"/>
  <c r="V1662" i="1"/>
  <c r="V1882" i="1"/>
  <c r="V3050" i="1"/>
  <c r="V620" i="1"/>
  <c r="V2" i="1"/>
  <c r="V2812" i="1"/>
  <c r="V3495" i="1"/>
  <c r="V1448" i="1"/>
  <c r="V3783" i="1"/>
  <c r="V1066" i="1"/>
  <c r="V2260" i="1"/>
  <c r="V602" i="1"/>
  <c r="V304" i="1"/>
  <c r="V3870" i="1"/>
  <c r="V3278" i="1"/>
  <c r="V1348" i="1"/>
  <c r="V467" i="1"/>
  <c r="V1729" i="1"/>
  <c r="V1276" i="1"/>
  <c r="V3336" i="1"/>
  <c r="V3300" i="1"/>
  <c r="V2802" i="1"/>
  <c r="V2623" i="1"/>
  <c r="V1397" i="1"/>
  <c r="V497" i="1"/>
  <c r="V251" i="1"/>
  <c r="V2704" i="1"/>
  <c r="V1731" i="1"/>
  <c r="V2589" i="1"/>
  <c r="V2029" i="1"/>
  <c r="V2954" i="1"/>
  <c r="V755" i="1"/>
  <c r="V2021" i="1"/>
  <c r="V871" i="1"/>
  <c r="V645" i="1"/>
  <c r="V2838" i="1"/>
  <c r="V3998" i="1"/>
  <c r="V1655" i="1"/>
  <c r="V2859" i="1"/>
  <c r="V3658" i="1"/>
  <c r="V2981" i="1"/>
  <c r="V782" i="1"/>
  <c r="V1551" i="1"/>
  <c r="V3812" i="1"/>
  <c r="V1033" i="1"/>
  <c r="V1941" i="1"/>
  <c r="V9" i="1"/>
  <c r="V4025" i="1"/>
  <c r="V3289" i="1"/>
  <c r="V3098" i="1"/>
  <c r="V2075" i="1"/>
  <c r="V128" i="1"/>
  <c r="V2049" i="1"/>
  <c r="V2459" i="1"/>
  <c r="V2967" i="1"/>
  <c r="V2312" i="1"/>
  <c r="V751" i="1"/>
  <c r="V2023" i="1"/>
  <c r="V588" i="1"/>
  <c r="V1181" i="1"/>
  <c r="V689" i="1"/>
  <c r="V1611" i="1"/>
  <c r="V447" i="1"/>
  <c r="V577" i="1"/>
  <c r="V3711" i="1"/>
  <c r="V3160" i="1"/>
  <c r="V2122" i="1"/>
  <c r="V1536" i="1"/>
  <c r="V1717" i="1"/>
  <c r="V3600" i="1"/>
  <c r="V1948" i="1"/>
  <c r="V2385" i="1"/>
  <c r="V1552" i="1"/>
  <c r="V3001" i="1"/>
  <c r="V142" i="1"/>
  <c r="V649" i="1"/>
  <c r="V1204" i="1"/>
  <c r="V1368" i="1"/>
  <c r="V106" i="1"/>
  <c r="V1781" i="1"/>
  <c r="V2008" i="1"/>
  <c r="V29" i="1"/>
  <c r="V3113" i="1"/>
  <c r="V422" i="1"/>
  <c r="V640" i="1"/>
  <c r="V944" i="1"/>
  <c r="V2903" i="1"/>
  <c r="V3172" i="1"/>
  <c r="V1364" i="1"/>
  <c r="V2452" i="1"/>
  <c r="V1743" i="1"/>
  <c r="V3949" i="1"/>
  <c r="V3824" i="1"/>
  <c r="V2166" i="1"/>
  <c r="V1334" i="1"/>
  <c r="V2624" i="1"/>
  <c r="V435" i="1"/>
  <c r="V3693" i="1"/>
  <c r="V1915" i="1"/>
  <c r="V1384" i="1"/>
  <c r="V2840" i="1"/>
  <c r="V3517" i="1"/>
  <c r="V1274" i="1"/>
  <c r="V3829" i="1"/>
  <c r="V208" i="1"/>
  <c r="V1555" i="1"/>
  <c r="V3245" i="1"/>
  <c r="V2199" i="1"/>
  <c r="V878" i="1"/>
  <c r="V626" i="1"/>
  <c r="V2165" i="1"/>
  <c r="V2523" i="1"/>
  <c r="V855" i="1"/>
  <c r="V2754" i="1"/>
  <c r="V510" i="1"/>
  <c r="V1168" i="1"/>
  <c r="V183" i="1"/>
  <c r="V2965" i="1"/>
  <c r="V750" i="1"/>
  <c r="V2149" i="1"/>
  <c r="V1889" i="1"/>
  <c r="V1871" i="1"/>
  <c r="V1824" i="1"/>
  <c r="V1633" i="1"/>
  <c r="V973" i="1"/>
  <c r="V3144" i="1"/>
  <c r="V539" i="1"/>
  <c r="V75" i="1"/>
  <c r="V1842" i="1"/>
  <c r="V1838" i="1"/>
  <c r="V2203" i="1"/>
  <c r="V259" i="1"/>
  <c r="V286" i="1"/>
  <c r="V3614" i="1"/>
  <c r="V3283" i="1"/>
  <c r="V1446" i="1"/>
  <c r="V1038" i="1"/>
  <c r="V1018" i="1"/>
  <c r="V2709" i="1"/>
  <c r="V2848" i="1"/>
  <c r="V3772" i="1"/>
  <c r="V1462" i="1"/>
  <c r="V1290" i="1"/>
  <c r="V1259" i="1"/>
  <c r="V3108" i="1"/>
  <c r="V2293" i="1"/>
  <c r="V2190" i="1"/>
  <c r="V3128" i="1"/>
  <c r="V177" i="1"/>
  <c r="V3231" i="1"/>
  <c r="V937" i="1"/>
  <c r="V2942" i="1"/>
  <c r="V559" i="1"/>
  <c r="V1314" i="1"/>
  <c r="V481" i="1"/>
  <c r="V3828" i="1"/>
  <c r="V3843" i="1"/>
  <c r="V234" i="1"/>
  <c r="V3346" i="1"/>
  <c r="V3733" i="1"/>
  <c r="V521" i="1"/>
  <c r="V2831" i="1"/>
  <c r="V3199" i="1"/>
  <c r="V2715" i="1"/>
  <c r="V582" i="1"/>
  <c r="V2191" i="1"/>
  <c r="V289" i="1"/>
  <c r="V664" i="1"/>
  <c r="V139" i="1"/>
  <c r="V3699" i="1"/>
  <c r="V1813" i="1"/>
  <c r="V1162" i="1"/>
  <c r="V3219" i="1"/>
  <c r="V3852" i="1"/>
  <c r="V2248" i="1"/>
  <c r="V880" i="1"/>
  <c r="V3984" i="1"/>
  <c r="V2092" i="1"/>
  <c r="V2876" i="1"/>
  <c r="V1333" i="1"/>
  <c r="V2631" i="1"/>
  <c r="V3573" i="1"/>
  <c r="V436" i="1"/>
  <c r="V2712" i="1"/>
  <c r="V2722" i="1"/>
  <c r="V444" i="1"/>
  <c r="V368" i="1"/>
  <c r="V1192" i="1"/>
  <c r="V3187" i="1"/>
  <c r="V1303" i="1"/>
  <c r="V1890" i="1"/>
  <c r="V3810" i="1"/>
  <c r="V2283" i="1"/>
  <c r="V3053" i="1"/>
  <c r="V518" i="1"/>
  <c r="V329" i="1"/>
  <c r="V409" i="1"/>
  <c r="V2054" i="1"/>
  <c r="V3038" i="1"/>
  <c r="V1733" i="1"/>
  <c r="V1958" i="1"/>
  <c r="V2358" i="1"/>
  <c r="V694" i="1"/>
  <c r="V237" i="1"/>
  <c r="V4015" i="1"/>
  <c r="V802" i="1"/>
  <c r="V1359" i="1"/>
  <c r="V2608" i="1"/>
  <c r="V3467" i="1"/>
  <c r="V64" i="1"/>
  <c r="V2992" i="1"/>
  <c r="V999" i="1"/>
  <c r="V622" i="1"/>
  <c r="V1315" i="1"/>
  <c r="V72" i="1"/>
  <c r="V1598" i="1"/>
  <c r="V1634" i="1"/>
  <c r="V830" i="1"/>
  <c r="V3257" i="1"/>
  <c r="V1480" i="1"/>
  <c r="V3953" i="1"/>
  <c r="V1579" i="1"/>
  <c r="V3581" i="1"/>
  <c r="V628" i="1"/>
  <c r="V1382" i="1"/>
  <c r="V2644" i="1"/>
  <c r="V2604" i="1"/>
  <c r="V2372" i="1"/>
  <c r="V2524" i="1"/>
  <c r="V1653" i="1"/>
  <c r="V445" i="1"/>
  <c r="V506" i="1"/>
  <c r="V1830" i="1"/>
  <c r="V2998" i="1"/>
  <c r="V774" i="1"/>
  <c r="V1674" i="1"/>
  <c r="V3438" i="1"/>
  <c r="V1052" i="1"/>
  <c r="V1699" i="1"/>
  <c r="V1048" i="1"/>
  <c r="V1759" i="1"/>
  <c r="V2370" i="1"/>
  <c r="V1792" i="1"/>
  <c r="V2051" i="1"/>
  <c r="V2701" i="1"/>
  <c r="V1372" i="1"/>
  <c r="V2813" i="1"/>
  <c r="V65" i="1"/>
  <c r="V3921" i="1"/>
  <c r="V687" i="1"/>
  <c r="V2053" i="1"/>
  <c r="V556" i="1"/>
  <c r="V3478" i="1"/>
  <c r="V3268" i="1"/>
  <c r="V2360" i="1"/>
  <c r="V1494" i="1"/>
  <c r="V1626" i="1"/>
  <c r="V904" i="1"/>
  <c r="V1644" i="1"/>
  <c r="V2786" i="1"/>
  <c r="V3233" i="1"/>
  <c r="V3197" i="1"/>
  <c r="V2607" i="1"/>
  <c r="V2387" i="1"/>
  <c r="V346" i="1"/>
  <c r="V630" i="1"/>
  <c r="V3154" i="1"/>
  <c r="V3701" i="1"/>
  <c r="V988" i="1"/>
  <c r="V1983" i="1"/>
  <c r="V2678" i="1"/>
  <c r="V2414" i="1"/>
  <c r="V1421" i="1"/>
  <c r="V938" i="1"/>
  <c r="V2974" i="1"/>
  <c r="V418" i="1"/>
  <c r="V1791" i="1"/>
  <c r="V2156" i="1"/>
  <c r="V554" i="1"/>
  <c r="V249" i="1"/>
  <c r="V3392" i="1"/>
  <c r="V1544" i="1"/>
  <c r="V2243" i="1"/>
  <c r="V1113" i="1"/>
  <c r="V2361" i="1"/>
  <c r="V1818" i="1"/>
  <c r="V3987" i="1"/>
  <c r="V702" i="1"/>
  <c r="V2311" i="1"/>
  <c r="V1127" i="1"/>
  <c r="V1023" i="1"/>
  <c r="V483" i="1"/>
  <c r="V1691" i="1"/>
  <c r="V1991" i="1"/>
  <c r="V2610" i="1"/>
  <c r="V1377" i="1"/>
  <c r="V3780" i="1"/>
  <c r="V2050" i="1"/>
  <c r="V68" i="1"/>
  <c r="V3937" i="1"/>
  <c r="V2012" i="1"/>
  <c r="V1499" i="1"/>
  <c r="V1427" i="1"/>
  <c r="V1712" i="1"/>
  <c r="V426" i="1"/>
  <c r="V2691" i="1"/>
  <c r="V2603" i="1"/>
  <c r="V3636" i="1"/>
  <c r="V2662" i="1"/>
  <c r="V877" i="1"/>
  <c r="V2130" i="1"/>
  <c r="V2082" i="1"/>
  <c r="V1064" i="1"/>
  <c r="V2654" i="1"/>
  <c r="V3784" i="1"/>
  <c r="V3330" i="1"/>
  <c r="V398" i="1"/>
  <c r="V2669" i="1"/>
  <c r="V314" i="1"/>
  <c r="V2957" i="1"/>
  <c r="V50" i="1"/>
  <c r="V2593" i="1"/>
  <c r="V509" i="1"/>
  <c r="V2303" i="1"/>
  <c r="V1692" i="1"/>
  <c r="V624" i="1"/>
  <c r="V3351" i="1"/>
  <c r="V496" i="1"/>
  <c r="V3081" i="1"/>
  <c r="V729" i="1"/>
  <c r="V1996" i="1"/>
  <c r="V1851" i="1"/>
  <c r="V925" i="1"/>
  <c r="V2257" i="1"/>
  <c r="V3647" i="1"/>
  <c r="V3036" i="1"/>
  <c r="V536" i="1"/>
  <c r="V3834" i="1"/>
  <c r="V3912" i="1"/>
  <c r="V1464" i="1"/>
  <c r="V3420" i="1"/>
  <c r="V3687" i="1"/>
  <c r="V3518" i="1"/>
  <c r="V478" i="1"/>
  <c r="V1973" i="1"/>
  <c r="V2447" i="1"/>
  <c r="V470" i="1"/>
  <c r="V1947" i="1"/>
  <c r="V1815" i="1"/>
  <c r="V2590" i="1"/>
  <c r="V2066" i="1"/>
  <c r="V1527" i="1"/>
  <c r="V1220" i="1"/>
  <c r="V2344" i="1"/>
  <c r="V1603" i="1"/>
  <c r="V3618" i="1"/>
  <c r="V3592" i="1"/>
  <c r="V3855" i="1"/>
  <c r="V2280" i="1"/>
  <c r="V3594" i="1"/>
  <c r="V3499" i="1"/>
  <c r="V1539" i="1"/>
  <c r="V2642" i="1"/>
  <c r="V768" i="1"/>
  <c r="V1548" i="1"/>
  <c r="V2911" i="1"/>
  <c r="V3" i="1"/>
  <c r="V3956" i="1"/>
  <c r="V1186" i="1"/>
  <c r="V1108" i="1"/>
  <c r="V2972" i="1"/>
  <c r="V303" i="1"/>
  <c r="V2629" i="1"/>
  <c r="V2377" i="1"/>
  <c r="V305" i="1"/>
  <c r="V982" i="1"/>
  <c r="V3507" i="1"/>
  <c r="V495" i="1"/>
  <c r="V1226" i="1"/>
  <c r="V3084" i="1"/>
  <c r="V3739" i="1"/>
  <c r="V3540" i="1"/>
  <c r="V213" i="1"/>
  <c r="V197" i="1"/>
  <c r="V1976" i="1"/>
  <c r="V3883" i="1"/>
  <c r="V2189" i="1"/>
  <c r="V1761" i="1"/>
  <c r="V2620" i="1"/>
  <c r="V3441" i="1"/>
  <c r="V1449" i="1"/>
  <c r="V533" i="1"/>
  <c r="V1931" i="1"/>
  <c r="V2474" i="1"/>
  <c r="V2142" i="1"/>
  <c r="V1849" i="1"/>
  <c r="V3579" i="1"/>
  <c r="V795" i="1"/>
  <c r="V2017" i="1"/>
  <c r="V2009" i="1"/>
  <c r="V3369" i="1"/>
  <c r="V949" i="1"/>
  <c r="V986" i="1"/>
  <c r="V589" i="1"/>
  <c r="V2483" i="1"/>
  <c r="V3146" i="1"/>
  <c r="V2258" i="1"/>
  <c r="V2004" i="1"/>
  <c r="V101" i="1"/>
  <c r="V3561" i="1"/>
  <c r="V2977" i="1"/>
  <c r="V1495" i="1"/>
  <c r="V2841" i="1"/>
  <c r="V3281" i="1"/>
  <c r="V206" i="1"/>
  <c r="V712" i="1"/>
  <c r="V2108" i="1"/>
  <c r="V808" i="1"/>
  <c r="V2884" i="1"/>
  <c r="V3844" i="1"/>
  <c r="V41" i="1"/>
  <c r="V16" i="1"/>
  <c r="V67" i="1"/>
  <c r="V1353" i="1"/>
  <c r="V2291" i="1"/>
  <c r="V828" i="1"/>
  <c r="V558" i="1"/>
  <c r="V381" i="1"/>
  <c r="V1615" i="1"/>
  <c r="V3327" i="1"/>
  <c r="V2837" i="1"/>
  <c r="V2894" i="1"/>
  <c r="V2252" i="1"/>
  <c r="V97" i="1"/>
  <c r="V143" i="1"/>
  <c r="V2039" i="1"/>
  <c r="V676" i="1"/>
  <c r="V125" i="1"/>
  <c r="V2980" i="1"/>
  <c r="V3060" i="1"/>
  <c r="V88" i="1"/>
  <c r="V1963" i="1"/>
  <c r="V3575" i="1"/>
  <c r="V3416" i="1"/>
  <c r="V3350" i="1"/>
  <c r="V3482" i="1"/>
  <c r="V3648" i="1"/>
  <c r="V407" i="1"/>
  <c r="V1487" i="1"/>
  <c r="V847" i="1"/>
  <c r="V2466" i="1"/>
  <c r="V331" i="1"/>
  <c r="V3554" i="1"/>
  <c r="V2612" i="1"/>
  <c r="V1081" i="1"/>
  <c r="V2391" i="1"/>
  <c r="V686" i="1"/>
  <c r="V1755" i="1"/>
  <c r="V1543" i="1"/>
  <c r="V2126" i="1"/>
  <c r="V3487" i="1"/>
  <c r="V1068" i="1"/>
  <c r="V2744" i="1"/>
  <c r="V2899" i="1"/>
  <c r="V2680" i="1"/>
  <c r="V3269" i="1"/>
  <c r="V3041" i="1"/>
  <c r="V3469" i="1"/>
  <c r="V1444" i="1"/>
  <c r="V1591" i="1"/>
  <c r="V4" i="1"/>
  <c r="V3383" i="1"/>
  <c r="V1590" i="1"/>
  <c r="V3138" i="1"/>
  <c r="V3907" i="1"/>
  <c r="V2209" i="1"/>
  <c r="V117" i="1"/>
  <c r="V3730" i="1"/>
  <c r="V2081" i="1"/>
  <c r="V3941" i="1"/>
  <c r="V1053" i="1"/>
  <c r="V8" i="1"/>
  <c r="V3899" i="1"/>
  <c r="V3667" i="1"/>
  <c r="V3942" i="1"/>
  <c r="V508" i="1"/>
  <c r="V2412" i="1"/>
  <c r="V1402" i="1"/>
  <c r="V1995" i="1"/>
  <c r="V1468" i="1"/>
  <c r="V764" i="1"/>
  <c r="V1413" i="1"/>
  <c r="V3663" i="1"/>
  <c r="V1392" i="1"/>
  <c r="V3925" i="1"/>
  <c r="V215" i="1"/>
  <c r="V3232" i="1"/>
  <c r="V1133" i="1"/>
  <c r="V1756" i="1"/>
  <c r="V3323" i="1"/>
  <c r="V914" i="1"/>
  <c r="V2340" i="1"/>
  <c r="V2492" i="1"/>
  <c r="V1165" i="1"/>
  <c r="V3222" i="1"/>
  <c r="V1191" i="1"/>
  <c r="V3846" i="1"/>
  <c r="V1718" i="1"/>
  <c r="V1493" i="1"/>
  <c r="V557" i="1"/>
  <c r="V494" i="1"/>
  <c r="V3111" i="1"/>
  <c r="V3258" i="1"/>
  <c r="V1054" i="1"/>
  <c r="V2011" i="1"/>
  <c r="V1613" i="1"/>
  <c r="V1436" i="1"/>
  <c r="V1726" i="1"/>
  <c r="V1360" i="1"/>
  <c r="V3158" i="1"/>
  <c r="V1602" i="1"/>
  <c r="V2381" i="1"/>
  <c r="V3456" i="1"/>
  <c r="V564" i="1"/>
  <c r="V121" i="1"/>
  <c r="V1893" i="1"/>
  <c r="V1907" i="1"/>
  <c r="V1612" i="1"/>
  <c r="V907" i="1"/>
  <c r="V1373" i="1"/>
  <c r="V2649" i="1"/>
  <c r="V3439" i="1"/>
  <c r="V3825" i="1"/>
  <c r="V2299" i="1"/>
  <c r="V102" i="1"/>
  <c r="V2762" i="1"/>
  <c r="V2458" i="1"/>
  <c r="V2119" i="1"/>
  <c r="V856" i="1"/>
  <c r="V1008" i="1"/>
  <c r="V1355" i="1"/>
  <c r="V2030" i="1"/>
  <c r="V375" i="1"/>
  <c r="V1026" i="1"/>
  <c r="V3874" i="1"/>
  <c r="V3364" i="1"/>
  <c r="V144" i="1"/>
  <c r="V2869" i="1"/>
  <c r="V3884" i="1"/>
  <c r="V621" i="1"/>
  <c r="V148" i="1"/>
  <c r="V2830" i="1"/>
  <c r="V829" i="1"/>
  <c r="V1708" i="1"/>
  <c r="V1300" i="1"/>
  <c r="V31" i="1"/>
  <c r="V2417" i="1"/>
  <c r="V2227" i="1"/>
  <c r="V3774" i="1"/>
  <c r="V2628" i="1"/>
  <c r="V1760" i="1"/>
  <c r="V2537" i="1"/>
  <c r="V3341" i="1"/>
  <c r="V3134" i="1"/>
  <c r="V1702" i="1"/>
  <c r="V2254" i="1"/>
  <c r="V4019" i="1"/>
  <c r="V110" i="1"/>
  <c r="V3915" i="1"/>
  <c r="V705" i="1"/>
  <c r="V3616" i="1"/>
  <c r="V3326" i="1"/>
  <c r="V1745" i="1"/>
  <c r="V3606" i="1"/>
  <c r="V2922" i="1"/>
  <c r="V2515" i="1"/>
  <c r="V2196" i="1"/>
  <c r="V428" i="1"/>
  <c r="V1573" i="1"/>
  <c r="V2600" i="1"/>
  <c r="V1471" i="1"/>
  <c r="V1246" i="1"/>
  <c r="V2124" i="1"/>
  <c r="V3721" i="1"/>
  <c r="V2237" i="1"/>
  <c r="V3654" i="1"/>
  <c r="V1872" i="1"/>
  <c r="V940" i="1"/>
  <c r="V262" i="1"/>
  <c r="V2819" i="1"/>
  <c r="V2948" i="1"/>
  <c r="V1532" i="1"/>
  <c r="V176" i="1"/>
  <c r="V1185" i="1"/>
  <c r="V57" i="1"/>
  <c r="V502" i="1"/>
  <c r="V386" i="1"/>
  <c r="V1764" i="1"/>
  <c r="V394" i="1"/>
  <c r="V3399" i="1"/>
  <c r="V1821" i="1"/>
  <c r="V1758" i="1"/>
  <c r="V1177" i="1"/>
  <c r="V1784" i="1"/>
  <c r="V3135" i="1"/>
  <c r="V1080" i="1"/>
  <c r="V3471" i="1"/>
  <c r="V1959" i="1"/>
  <c r="V1252" i="1"/>
  <c r="V1988" i="1"/>
  <c r="V3088" i="1"/>
  <c r="V845" i="1"/>
  <c r="V666" i="1"/>
  <c r="V2565" i="1"/>
  <c r="V1329" i="1"/>
  <c r="V290" i="1"/>
  <c r="V3719" i="1"/>
  <c r="V1563" i="1"/>
  <c r="V1216" i="1"/>
  <c r="V719" i="1"/>
  <c r="V796" i="1"/>
  <c r="V783" i="1"/>
  <c r="V2982" i="1"/>
  <c r="V1225" i="1"/>
  <c r="V2178" i="1"/>
  <c r="V1060" i="1"/>
  <c r="V48" i="1"/>
  <c r="V2549" i="1"/>
  <c r="V416" i="1"/>
  <c r="V1011" i="1"/>
  <c r="V2652" i="1"/>
  <c r="V1260" i="1"/>
  <c r="V1128" i="1"/>
  <c r="V3823" i="1"/>
  <c r="V711" i="1"/>
  <c r="V3934" i="1"/>
  <c r="V2078" i="1"/>
  <c r="V2137" i="1"/>
  <c r="V633" i="1"/>
  <c r="V1924" i="1"/>
  <c r="V514" i="1"/>
  <c r="V798" i="1"/>
  <c r="V2636" i="1"/>
  <c r="V325" i="1"/>
  <c r="V2774" i="1"/>
  <c r="V989" i="1"/>
  <c r="V580" i="1"/>
  <c r="V3858" i="1"/>
  <c r="V2071" i="1"/>
  <c r="V1538" i="1"/>
  <c r="V3367" i="1"/>
  <c r="V1105" i="1"/>
  <c r="V1938" i="1"/>
  <c r="V2076" i="1"/>
  <c r="V1321" i="1"/>
  <c r="V2330" i="1"/>
  <c r="V1737" i="1"/>
  <c r="V3793" i="1"/>
  <c r="V2971" i="1"/>
  <c r="V3292" i="1"/>
  <c r="V3386" i="1"/>
  <c r="V365" i="1"/>
  <c r="V335" i="1"/>
  <c r="V2404" i="1"/>
  <c r="V2496" i="1"/>
  <c r="V3866" i="1"/>
  <c r="V2526" i="1"/>
  <c r="V839" i="1"/>
  <c r="V2702" i="1"/>
  <c r="V2064" i="1"/>
  <c r="V2233" i="1"/>
  <c r="V3003" i="1"/>
  <c r="V360" i="1"/>
  <c r="V3361" i="1"/>
  <c r="V3599" i="1"/>
  <c r="V229" i="1"/>
  <c r="V2479" i="1"/>
  <c r="V932" i="1"/>
  <c r="V3868" i="1"/>
  <c r="V152" i="1"/>
  <c r="V108" i="1"/>
  <c r="V316" i="1"/>
  <c r="V2807" i="1"/>
  <c r="V2339" i="1"/>
  <c r="V477" i="1"/>
  <c r="V404" i="1"/>
  <c r="V36" i="1"/>
  <c r="V393" i="1"/>
  <c r="V20" i="1"/>
  <c r="V2573" i="1"/>
  <c r="V2989" i="1"/>
  <c r="V1905" i="1"/>
  <c r="V1680" i="1"/>
  <c r="V3679" i="1"/>
  <c r="V3848" i="1"/>
  <c r="V1159" i="1"/>
  <c r="V1431" i="1"/>
  <c r="V2504" i="1"/>
  <c r="V2453" i="1"/>
  <c r="V2941" i="1"/>
  <c r="V2794" i="1"/>
  <c r="V441" i="1"/>
  <c r="V2355" i="1"/>
  <c r="V2148" i="1"/>
  <c r="V608" i="1"/>
  <c r="V547" i="1"/>
  <c r="V812" i="1"/>
  <c r="V660" i="1"/>
  <c r="V3046" i="1"/>
  <c r="V1878" i="1"/>
  <c r="V145" i="1"/>
  <c r="V1876" i="1"/>
  <c r="V175" i="1"/>
  <c r="V1282" i="1"/>
  <c r="V2776" i="1"/>
  <c r="V255" i="1"/>
  <c r="V395" i="1"/>
  <c r="V1153" i="1"/>
  <c r="V2925" i="1"/>
  <c r="V663" i="1"/>
  <c r="V2352" i="1"/>
  <c r="V1045" i="1"/>
  <c r="V2676" i="1"/>
  <c r="V243" i="1"/>
  <c r="V1110" i="1"/>
  <c r="V519" i="1"/>
  <c r="V2362" i="1"/>
  <c r="V2172" i="1"/>
  <c r="V725" i="1"/>
  <c r="V384" i="1"/>
  <c r="V1434" i="1"/>
  <c r="V468" i="1"/>
  <c r="V1546" i="1"/>
  <c r="V1788" i="1"/>
  <c r="V918" i="1"/>
  <c r="V583" i="1"/>
  <c r="V2214" i="1"/>
  <c r="V601" i="1"/>
  <c r="V786" i="1"/>
  <c r="V2686" i="1"/>
  <c r="V2990" i="1"/>
  <c r="V2740" i="1"/>
  <c r="V3294" i="1"/>
  <c r="V1371" i="1"/>
  <c r="V3372" i="1"/>
  <c r="V960" i="1"/>
  <c r="V607" i="1"/>
  <c r="V3246" i="1"/>
  <c r="V2192" i="1"/>
  <c r="V3605" i="1"/>
  <c r="V903" i="1"/>
  <c r="V3695" i="1"/>
  <c r="V3068" i="1"/>
  <c r="V2823" i="1"/>
  <c r="V2963" i="1"/>
  <c r="V3692" i="1"/>
  <c r="V2176" i="1"/>
  <c r="V3486" i="1"/>
  <c r="V3410" i="1"/>
  <c r="V2292" i="1"/>
  <c r="V1507" i="1"/>
  <c r="V667" i="1"/>
  <c r="V1234" i="1"/>
  <c r="V3726" i="1"/>
  <c r="V2147" i="1"/>
  <c r="V39" i="1"/>
  <c r="V2354" i="1"/>
  <c r="V779" i="1"/>
  <c r="V3869" i="1"/>
  <c r="V3329" i="1"/>
  <c r="V1367" i="1"/>
  <c r="V2874" i="1"/>
  <c r="V2846" i="1"/>
  <c r="V3291" i="1"/>
  <c r="V1069" i="1"/>
  <c r="V2062" i="1"/>
  <c r="V1801" i="1"/>
  <c r="V2758" i="1"/>
  <c r="V3056" i="1"/>
  <c r="V1836" i="1"/>
  <c r="V3716" i="1"/>
  <c r="V1935" i="1"/>
  <c r="V3061" i="1"/>
  <c r="V543" i="1"/>
  <c r="V2864" i="1"/>
  <c r="V804" i="1"/>
  <c r="V2886" i="1"/>
  <c r="V2872" i="1"/>
  <c r="V1511" i="1"/>
  <c r="V2512" i="1"/>
  <c r="V3440" i="1"/>
  <c r="V1848" i="1"/>
  <c r="V2098" i="1"/>
  <c r="V2174" i="1"/>
  <c r="V3707" i="1"/>
  <c r="V2577" i="1"/>
  <c r="V2870" i="1"/>
  <c r="V2765" i="1"/>
  <c r="V1057" i="1"/>
  <c r="V3304" i="1"/>
  <c r="V3715" i="1"/>
  <c r="V3505" i="1"/>
  <c r="V2854" i="1"/>
  <c r="V3408" i="1"/>
  <c r="V813" i="1"/>
  <c r="V2672" i="1"/>
  <c r="V592" i="1"/>
  <c r="V1989" i="1"/>
  <c r="V1863" i="1"/>
  <c r="V1195" i="1"/>
  <c r="V3609" i="1"/>
  <c r="V2531" i="1"/>
  <c r="V2454" i="1"/>
  <c r="V1457" i="1"/>
  <c r="V2055" i="1"/>
  <c r="V3479" i="1"/>
  <c r="V1777" i="1"/>
  <c r="V2284" i="1"/>
  <c r="V1666" i="1"/>
  <c r="V2373" i="1"/>
  <c r="V1257" i="1"/>
  <c r="V3757" i="1"/>
  <c r="V3212" i="1"/>
  <c r="V92" i="1"/>
  <c r="V415" i="1"/>
  <c r="V3876" i="1"/>
  <c r="V2131" i="1"/>
  <c r="V429" i="1"/>
  <c r="V1071" i="1"/>
  <c r="V656" i="1"/>
  <c r="V2484" i="1"/>
  <c r="V545" i="1"/>
  <c r="V1978" i="1"/>
  <c r="V3030" i="1"/>
  <c r="V2956" i="1"/>
  <c r="V3067" i="1"/>
  <c r="V3220" i="1"/>
  <c r="V3437" i="1"/>
  <c r="V189" i="1"/>
  <c r="V1301" i="1"/>
  <c r="V726" i="1"/>
  <c r="V3666" i="1"/>
  <c r="V3809" i="1"/>
  <c r="V3967" i="1"/>
  <c r="V3497" i="1"/>
  <c r="V1410" i="1"/>
  <c r="V2328" i="1"/>
  <c r="V613" i="1"/>
  <c r="V837" i="1"/>
  <c r="V2938" i="1"/>
  <c r="V1461" i="1"/>
  <c r="V2143" i="1"/>
  <c r="V1022" i="1"/>
  <c r="V920" i="1"/>
  <c r="V414" i="1"/>
  <c r="V2467" i="1"/>
  <c r="V2461" i="1"/>
  <c r="V2598" i="1"/>
  <c r="V70" i="1"/>
  <c r="V3335" i="1"/>
  <c r="V3603" i="1"/>
  <c r="V1124" i="1"/>
  <c r="V3006" i="1"/>
  <c r="V3141" i="1"/>
  <c r="V2890" i="1"/>
  <c r="V3970" i="1"/>
  <c r="V1441" i="1"/>
  <c r="V1001" i="1"/>
  <c r="V1727" i="1"/>
  <c r="V1828" i="1"/>
  <c r="V3126" i="1"/>
  <c r="V974" i="1"/>
  <c r="V2757" i="1"/>
  <c r="V2223" i="1"/>
  <c r="V916" i="1"/>
  <c r="V3971" i="1"/>
  <c r="V2380" i="1"/>
  <c r="V2445" i="1"/>
  <c r="V448" i="1"/>
  <c r="V1337" i="1"/>
  <c r="V1099" i="1"/>
  <c r="V570" i="1"/>
  <c r="V1704" i="1"/>
  <c r="V2732" i="1"/>
  <c r="V688" i="1"/>
  <c r="V3241" i="1"/>
  <c r="V1157" i="1"/>
  <c r="V1637" i="1"/>
  <c r="V2647" i="1"/>
  <c r="V1196" i="1"/>
  <c r="V1019" i="1"/>
  <c r="V2627" i="1"/>
  <c r="V3120" i="1"/>
  <c r="V3051" i="1"/>
  <c r="V3758" i="1"/>
  <c r="V1616" i="1"/>
  <c r="V2862" i="1"/>
  <c r="V801" i="1"/>
  <c r="V397" i="1"/>
  <c r="V1530" i="1"/>
  <c r="V2491" i="1"/>
  <c r="V1166" i="1"/>
  <c r="V996" i="1"/>
  <c r="V191" i="1"/>
  <c r="V216" i="1"/>
  <c r="V2850" i="1"/>
  <c r="V17" i="1"/>
  <c r="V2931" i="1"/>
  <c r="V1193" i="1"/>
  <c r="V714" i="1"/>
  <c r="V377" i="1"/>
  <c r="V1241" i="1"/>
  <c r="V2084" i="1"/>
  <c r="V1894" i="1"/>
  <c r="V2782" i="1"/>
  <c r="V2930" i="1"/>
  <c r="V3521" i="1"/>
  <c r="V2087" i="1"/>
  <c r="V2228" i="1"/>
  <c r="V912" i="1"/>
  <c r="V3089" i="1"/>
  <c r="V1747" i="1"/>
  <c r="V2184" i="1"/>
  <c r="V302" i="1"/>
  <c r="V466" i="1"/>
  <c r="V3198" i="1"/>
  <c r="V4004" i="1"/>
  <c r="V2028" i="1"/>
  <c r="V2943" i="1"/>
  <c r="V3736" i="1"/>
  <c r="V2323" i="1"/>
  <c r="V3237" i="1"/>
  <c r="V2069" i="1"/>
  <c r="V2738" i="1"/>
  <c r="V1778" i="1"/>
  <c r="V3894" i="1"/>
  <c r="V3182" i="1"/>
  <c r="V172" i="1"/>
  <c r="V1376" i="1"/>
  <c r="V2900" i="1"/>
  <c r="V3049" i="1"/>
  <c r="V1239" i="1"/>
  <c r="V513" i="1"/>
  <c r="V2349" i="1"/>
  <c r="V3525" i="1"/>
  <c r="V3096" i="1"/>
  <c r="V337" i="1"/>
  <c r="V3568" i="1"/>
  <c r="V928" i="1"/>
  <c r="V3311" i="1"/>
  <c r="V2803" i="1"/>
  <c r="V957" i="1"/>
  <c r="V2530" i="1"/>
  <c r="V2756" i="1"/>
  <c r="V2544" i="1"/>
  <c r="V1271" i="1"/>
  <c r="V3794" i="1"/>
  <c r="V1308" i="1"/>
  <c r="V3792" i="1"/>
  <c r="V2769" i="1"/>
  <c r="V2836" i="1"/>
  <c r="V2824" i="1"/>
  <c r="V522" i="1"/>
  <c r="V535" i="1"/>
  <c r="V517" i="1"/>
  <c r="V3004" i="1"/>
  <c r="V2334" i="1"/>
  <c r="V3838" i="1"/>
  <c r="V1129" i="1"/>
  <c r="V3279" i="1"/>
  <c r="V1385" i="1"/>
  <c r="V2375" i="1"/>
  <c r="V492" i="1"/>
  <c r="V1109" i="1"/>
  <c r="V3008" i="1"/>
  <c r="V741" i="1"/>
  <c r="V2545" i="1"/>
  <c r="V636" i="1"/>
  <c r="V438" i="1"/>
  <c r="V2502" i="1"/>
  <c r="V2739" i="1"/>
  <c r="V3629" i="1"/>
  <c r="V3886" i="1"/>
  <c r="V196" i="1"/>
  <c r="V3394" i="1"/>
  <c r="V315" i="1"/>
  <c r="V27" i="1"/>
  <c r="V1765" i="1"/>
  <c r="V182" i="1"/>
  <c r="V2820" i="1"/>
  <c r="V1279" i="1"/>
  <c r="V612" i="1"/>
  <c r="V3426" i="1"/>
  <c r="V3688" i="1"/>
  <c r="V1215" i="1"/>
  <c r="V2622" i="1"/>
  <c r="V757" i="1"/>
  <c r="V3164" i="1"/>
  <c r="V413" i="1"/>
  <c r="V691" i="1"/>
  <c r="V2787" i="1"/>
  <c r="V722" i="1"/>
  <c r="V2359" i="1"/>
  <c r="V3395" i="1"/>
  <c r="V807" i="1"/>
  <c r="V3339" i="1"/>
  <c r="V3854" i="1"/>
  <c r="V1342" i="1"/>
  <c r="V1037" i="1"/>
  <c r="V2588" i="1"/>
  <c r="V1307" i="1"/>
  <c r="V1389" i="1"/>
  <c r="V1393" i="1"/>
  <c r="V898" i="1"/>
  <c r="V1425" i="1"/>
  <c r="V1800" i="1"/>
  <c r="V2988" i="1"/>
  <c r="V3328" i="1"/>
  <c r="V2120" i="1"/>
  <c r="V474" i="1"/>
  <c r="V806" i="1"/>
  <c r="V3405" i="1"/>
  <c r="V1085" i="1"/>
  <c r="V3985" i="1"/>
  <c r="V3116" i="1"/>
  <c r="V865" i="1"/>
  <c r="V3718" i="1"/>
  <c r="V3608" i="1"/>
  <c r="V3147" i="1"/>
  <c r="V3465" i="1"/>
  <c r="V485" i="1"/>
  <c r="V3864" i="1"/>
  <c r="V2476" i="1"/>
  <c r="V3189" i="1"/>
  <c r="V1762" i="1"/>
  <c r="V133" i="1"/>
  <c r="V1908" i="1"/>
  <c r="V3247" i="1"/>
  <c r="V677" i="1"/>
  <c r="V3624" i="1"/>
  <c r="V3355" i="1"/>
  <c r="V1067" i="1"/>
  <c r="V1642" i="1"/>
  <c r="V2187" i="1"/>
  <c r="V306" i="1"/>
  <c r="V1265" i="1"/>
  <c r="V1560" i="1"/>
  <c r="V71" i="1"/>
  <c r="V3436" i="1"/>
  <c r="V2251" i="1"/>
  <c r="V2860" i="1"/>
  <c r="V227" i="1"/>
  <c r="V3072" i="1"/>
  <c r="V597" i="1"/>
  <c r="V1289" i="1"/>
  <c r="V1632" i="1"/>
  <c r="V223" i="1"/>
  <c r="V2684" i="1"/>
  <c r="V2112" i="1"/>
  <c r="V744" i="1"/>
  <c r="V406" i="1"/>
  <c r="V699" i="1"/>
  <c r="V2868" i="1"/>
  <c r="V3376" i="1"/>
  <c r="V1474" i="1"/>
  <c r="V3502" i="1"/>
  <c r="V140" i="1"/>
  <c r="V1103" i="1"/>
  <c r="V3365" i="1"/>
  <c r="V3853" i="1"/>
  <c r="V351" i="1"/>
  <c r="V1146" i="1"/>
  <c r="V934" i="1"/>
  <c r="V3988" i="1"/>
  <c r="V3532" i="1"/>
  <c r="V3622" i="1"/>
  <c r="V2128" i="1"/>
  <c r="V1281" i="1"/>
  <c r="V2093" i="1"/>
  <c r="V3253" i="1"/>
  <c r="V3865" i="1"/>
  <c r="V2867" i="1"/>
  <c r="V1330" i="1"/>
  <c r="V2618" i="1"/>
  <c r="V1710" i="1"/>
  <c r="V2420" i="1"/>
  <c r="V1369" i="1"/>
  <c r="V161" i="1"/>
  <c r="V2543" i="1"/>
  <c r="V2749" i="1"/>
  <c r="V3655" i="1"/>
  <c r="V3014" i="1"/>
  <c r="V1288" i="1"/>
  <c r="V2335" i="1"/>
  <c r="V3152" i="1"/>
  <c r="V3509" i="1"/>
  <c r="V1439" i="1"/>
  <c r="V332" i="1"/>
  <c r="V380" i="1"/>
  <c r="V1438" i="1"/>
  <c r="V273" i="1"/>
  <c r="V2834" i="1"/>
  <c r="V552" i="1"/>
  <c r="V3755" i="1"/>
  <c r="V3684" i="1"/>
  <c r="V2518" i="1"/>
  <c r="V3930" i="1"/>
  <c r="V3767" i="1"/>
  <c r="V3204" i="1"/>
  <c r="V696" i="1"/>
  <c r="V2045" i="1"/>
  <c r="V2390" i="1"/>
  <c r="V981" i="1"/>
  <c r="V3547" i="1"/>
  <c r="V2785" i="1"/>
  <c r="V411" i="1"/>
  <c r="V810" i="1"/>
  <c r="V977" i="1"/>
  <c r="V2207" i="1"/>
  <c r="V292" i="1"/>
  <c r="V3066" i="1"/>
  <c r="V3136" i="1"/>
  <c r="V671" i="1"/>
  <c r="V979" i="1"/>
  <c r="V906" i="1"/>
  <c r="V2599" i="1"/>
  <c r="V1002" i="1"/>
  <c r="V3226" i="1"/>
  <c r="V3750" i="1"/>
  <c r="V3077" i="1"/>
  <c r="V665" i="1"/>
  <c r="V594" i="1"/>
  <c r="V3564" i="1"/>
  <c r="V3549" i="1"/>
  <c r="V1176" i="1"/>
  <c r="V2242" i="1"/>
  <c r="V2046" i="1"/>
  <c r="V3450" i="1"/>
  <c r="V2153" i="1"/>
  <c r="V3338" i="1"/>
  <c r="V1641" i="1"/>
  <c r="V2477" i="1"/>
  <c r="V2783" i="1"/>
  <c r="V2810" i="1"/>
  <c r="V2450" i="1"/>
  <c r="V1415" i="1"/>
  <c r="V1375" i="1"/>
  <c r="V3110" i="1"/>
  <c r="V3362" i="1"/>
  <c r="V2193" i="1"/>
  <c r="V3434" i="1"/>
  <c r="V708" i="1"/>
  <c r="V3309" i="1"/>
  <c r="V1484" i="1"/>
  <c r="V2121" i="1"/>
  <c r="V225" i="1"/>
  <c r="V1840" i="1"/>
  <c r="V170" i="1"/>
  <c r="V1358" i="1"/>
  <c r="V1451" i="1"/>
  <c r="V254" i="1"/>
  <c r="V2133" i="1"/>
  <c r="V574" i="1"/>
  <c r="V2811" i="1"/>
  <c r="V3384" i="1"/>
  <c r="V2932" i="1"/>
  <c r="V136" i="1"/>
  <c r="V849" i="1"/>
  <c r="V572" i="1"/>
  <c r="V605" i="1"/>
  <c r="V1114" i="1"/>
  <c r="V1943" i="1"/>
  <c r="V3642" i="1"/>
  <c r="V1263" i="1"/>
  <c r="V1163" i="1"/>
  <c r="V727" i="1"/>
  <c r="V1142" i="1"/>
  <c r="V3734" i="1"/>
  <c r="V1600" i="1"/>
  <c r="V3826" i="1"/>
  <c r="V3863" i="1"/>
  <c r="V3555" i="1"/>
  <c r="V3986" i="1"/>
  <c r="V2202" i="1"/>
  <c r="V987" i="1"/>
  <c r="V1010" i="1"/>
  <c r="V883" i="1"/>
  <c r="V2197" i="1"/>
  <c r="V122" i="1"/>
  <c r="V3790" i="1"/>
  <c r="V3779" i="1"/>
  <c r="V3422" i="1"/>
  <c r="V420" i="1"/>
  <c r="V45" i="1"/>
  <c r="V615" i="1"/>
  <c r="V2741" i="1"/>
  <c r="V123" i="1"/>
  <c r="V2109" i="1"/>
  <c r="V3859" i="1"/>
  <c r="V114" i="1"/>
  <c r="V1982" i="1"/>
  <c r="V551" i="1"/>
  <c r="V3690" i="1"/>
  <c r="V3797" i="1"/>
  <c r="V2779" i="1"/>
  <c r="V3566" i="1"/>
  <c r="V2708" i="1"/>
  <c r="V1003" i="1"/>
  <c r="V334" i="1"/>
  <c r="V2356" i="1"/>
  <c r="V2976" i="1"/>
  <c r="V3660" i="1"/>
  <c r="V2961" i="1"/>
  <c r="V2397" i="1"/>
  <c r="V650" i="1"/>
  <c r="V1677" i="1"/>
  <c r="V2298" i="1"/>
  <c r="V2571" i="1"/>
  <c r="V3768" i="1"/>
  <c r="V3523" i="1"/>
  <c r="V998" i="1"/>
  <c r="V3021" i="1"/>
  <c r="V2318" i="1"/>
  <c r="V915" i="1"/>
  <c r="V969" i="1"/>
  <c r="V4002" i="1"/>
  <c r="V3799" i="1"/>
  <c r="V2025" i="1"/>
  <c r="V2367" i="1"/>
  <c r="V2097" i="1"/>
  <c r="V858" i="1"/>
  <c r="V85" i="1"/>
  <c r="V3515" i="1"/>
  <c r="V2042" i="1"/>
  <c r="V1445" i="1"/>
  <c r="V1095" i="1"/>
  <c r="V2986" i="1"/>
  <c r="V2150" i="1"/>
  <c r="V3074" i="1"/>
  <c r="V3817" i="1"/>
  <c r="V3511" i="1"/>
  <c r="V2429" i="1"/>
  <c r="V2799" i="1"/>
  <c r="V3397" i="1"/>
  <c r="V2383" i="1"/>
  <c r="V3385" i="1"/>
  <c r="V2835" i="1"/>
  <c r="V2796" i="1"/>
  <c r="V720" i="1"/>
  <c r="V3691" i="1"/>
  <c r="V3842" i="1"/>
  <c r="V3725" i="1"/>
  <c r="V805" i="1"/>
  <c r="V2285" i="1"/>
  <c r="V1005" i="1"/>
  <c r="V770" i="1"/>
  <c r="V56" i="1"/>
  <c r="V3775" i="1"/>
  <c r="V1000" i="1"/>
  <c r="V3535" i="1"/>
  <c r="V202" i="1"/>
  <c r="V2797" i="1"/>
  <c r="V706" i="1"/>
  <c r="V3217" i="1"/>
  <c r="V1802" i="1"/>
  <c r="V3901" i="1"/>
  <c r="V3105" i="1"/>
  <c r="V2386" i="1"/>
  <c r="V2555" i="1"/>
  <c r="V1869" i="1"/>
  <c r="V1693" i="1"/>
  <c r="V1504" i="1"/>
  <c r="V2908" i="1"/>
  <c r="V1459" i="1"/>
  <c r="V270" i="1"/>
  <c r="V851" i="1"/>
  <c r="V295" i="1"/>
  <c r="V2507" i="1"/>
  <c r="V1922" i="1"/>
  <c r="V2410" i="1"/>
  <c r="V1656" i="1"/>
  <c r="V1993" i="1"/>
  <c r="V2527" i="1"/>
  <c r="V831" i="1"/>
  <c r="V3893" i="1"/>
  <c r="V3347" i="1"/>
  <c r="V3275" i="1"/>
  <c r="V1237" i="1"/>
  <c r="V3698" i="1"/>
  <c r="V2016" i="1"/>
  <c r="V3714" i="1"/>
  <c r="V1772" i="1"/>
  <c r="V850" i="1"/>
  <c r="V1311" i="1"/>
  <c r="V2395" i="1"/>
  <c r="V778" i="1"/>
  <c r="V2310" i="1"/>
  <c r="V322" i="1"/>
  <c r="V2059" i="1"/>
  <c r="V1902" i="1"/>
  <c r="V3620" i="1"/>
  <c r="V3703" i="1"/>
  <c r="V3315" i="1"/>
  <c r="V3740" i="1"/>
  <c r="V1715" i="1"/>
  <c r="V90" i="1"/>
  <c r="V3713" i="1"/>
  <c r="V3728" i="1"/>
  <c r="V3240" i="1"/>
  <c r="V1990" i="1"/>
  <c r="V2928" i="1"/>
  <c r="V1062" i="1"/>
  <c r="V1336" i="1"/>
  <c r="V876" i="1"/>
  <c r="V1277" i="1"/>
  <c r="V1965" i="1"/>
  <c r="V3122" i="1"/>
  <c r="V2528" i="1"/>
  <c r="V2879" i="1"/>
  <c r="V3044" i="1"/>
  <c r="V3477" i="1"/>
  <c r="V2473" i="1"/>
  <c r="V541" i="1"/>
  <c r="V658" i="1"/>
  <c r="V3582" i="1"/>
  <c r="V200" i="1"/>
  <c r="V382" i="1"/>
  <c r="V3243" i="1"/>
  <c r="V2357" i="1"/>
  <c r="V2426" i="1"/>
  <c r="V214" i="1"/>
  <c r="V2038" i="1"/>
  <c r="V980" i="1"/>
  <c r="V1855" i="1"/>
  <c r="V180" i="1"/>
  <c r="V1456" i="1"/>
  <c r="V2718" i="1"/>
  <c r="V3490" i="1"/>
  <c r="V4029" i="1"/>
  <c r="V3306" i="1"/>
  <c r="V3493" i="1"/>
  <c r="V2525" i="1"/>
  <c r="V3628" i="1"/>
  <c r="V1622" i="1"/>
  <c r="V2146" i="1"/>
  <c r="V1865" i="1"/>
  <c r="V2155" i="1"/>
  <c r="V2891" i="1"/>
  <c r="V3018" i="1"/>
  <c r="V2234" i="1"/>
  <c r="V1510" i="1"/>
  <c r="V2179" i="1"/>
  <c r="V2438" i="1"/>
  <c r="V3645" i="1"/>
  <c r="V2778" i="1"/>
  <c r="V701" i="1"/>
  <c r="V49" i="1"/>
  <c r="V2436" i="1"/>
  <c r="V1918" i="1"/>
  <c r="V461" i="1"/>
  <c r="V3163" i="1"/>
  <c r="V449" i="1"/>
  <c r="V66" i="1"/>
  <c r="V3955" i="1"/>
  <c r="V1856" i="1"/>
  <c r="V1721" i="1"/>
  <c r="V1517" i="1"/>
  <c r="V3543" i="1"/>
  <c r="V1118" i="1"/>
  <c r="V515" i="1"/>
  <c r="V3480" i="1"/>
  <c r="V2856" i="1"/>
  <c r="V333" i="1"/>
  <c r="V3706" i="1"/>
  <c r="V2985" i="1"/>
  <c r="V1793" i="1"/>
  <c r="V1401" i="1"/>
  <c r="V147" i="1"/>
  <c r="V1561" i="1"/>
  <c r="V2219" i="1"/>
  <c r="V1650" i="1"/>
  <c r="V2309" i="1"/>
  <c r="V2937" i="1"/>
  <c r="V248" i="1"/>
  <c r="V2255" i="1"/>
  <c r="V684" i="1"/>
  <c r="V1850" i="1"/>
  <c r="V2614" i="1"/>
  <c r="V364" i="1"/>
  <c r="V103" i="1"/>
  <c r="V446" i="1"/>
  <c r="V347" i="1"/>
  <c r="V2882" i="1"/>
  <c r="V40" i="1"/>
  <c r="V614" i="1"/>
  <c r="V3121" i="1"/>
  <c r="V1635" i="1"/>
  <c r="V1055" i="1"/>
  <c r="V2857" i="1"/>
  <c r="V201" i="1"/>
  <c r="V3963" i="1"/>
  <c r="V1352" i="1"/>
  <c r="V2997" i="1"/>
  <c r="V460" i="1"/>
  <c r="V1786" i="1"/>
  <c r="V2159" i="1"/>
  <c r="V3414" i="1"/>
  <c r="V3785" i="1"/>
  <c r="V896" i="1"/>
  <c r="V2057" i="1"/>
  <c r="V352" i="1"/>
  <c r="V3012" i="1"/>
  <c r="V3168" i="1"/>
  <c r="V2619" i="1"/>
  <c r="V221" i="1"/>
  <c r="V157" i="1"/>
  <c r="V1936" i="1"/>
  <c r="V3512" i="1"/>
  <c r="V507" i="1"/>
  <c r="V1187" i="1"/>
  <c r="V1582" i="1"/>
  <c r="V3213" i="1"/>
  <c r="V1754" i="1"/>
  <c r="V5" i="1"/>
  <c r="V3650" i="1"/>
  <c r="V1892" i="1"/>
  <c r="V892" i="1"/>
  <c r="V1534" i="1"/>
  <c r="V2893" i="1"/>
  <c r="V3374" i="1"/>
  <c r="V2118" i="1"/>
  <c r="V1720" i="1"/>
  <c r="V300" i="1"/>
  <c r="V763" i="1"/>
  <c r="V1244" i="1"/>
  <c r="V2717" i="1"/>
  <c r="V794" i="1"/>
  <c r="V1741" i="1"/>
  <c r="V2329" i="1"/>
  <c r="V253" i="1"/>
  <c r="V2940" i="1"/>
  <c r="V1440" i="1"/>
  <c r="V73" i="1"/>
  <c r="V3633" i="1"/>
  <c r="V1305" i="1"/>
  <c r="V890" i="1"/>
  <c r="V2470" i="1"/>
  <c r="V2244" i="1"/>
  <c r="V1013" i="1"/>
  <c r="V3216" i="1"/>
  <c r="V1262" i="1"/>
  <c r="V3850" i="1"/>
  <c r="V2784" i="1"/>
  <c r="V240" i="1"/>
  <c r="V2968" i="1"/>
  <c r="V3947" i="1"/>
  <c r="V1725" i="1"/>
  <c r="V2557" i="1"/>
  <c r="V1899" i="1"/>
  <c r="V3796" i="1"/>
  <c r="V1780" i="1"/>
  <c r="V563" i="1"/>
  <c r="V81" i="1"/>
  <c r="V4028" i="1"/>
  <c r="V390" i="1"/>
  <c r="V1580" i="1"/>
  <c r="V1261" i="1"/>
  <c r="V2440" i="1"/>
  <c r="V1172" i="1"/>
  <c r="V265" i="1"/>
  <c r="V2478" i="1"/>
  <c r="V799" i="1"/>
  <c r="V1789" i="1"/>
  <c r="V2665" i="1"/>
  <c r="V26" i="1"/>
  <c r="V3506" i="1"/>
  <c r="V96" i="1"/>
  <c r="V2277" i="1"/>
  <c r="V3064" i="1"/>
  <c r="V2268" i="1"/>
  <c r="V399" i="1"/>
  <c r="V1906" i="1"/>
  <c r="V844" i="1"/>
  <c r="V1763" i="1"/>
  <c r="V23" i="1"/>
  <c r="V2102" i="1"/>
  <c r="V1347" i="1"/>
  <c r="V357" i="1"/>
  <c r="V591" i="1"/>
  <c r="V1942" i="1"/>
  <c r="V1618" i="1"/>
  <c r="V131" i="1"/>
  <c r="V1138" i="1"/>
  <c r="V2364" i="1"/>
  <c r="V2514" i="1"/>
  <c r="V555" i="1"/>
  <c r="V3209" i="1"/>
  <c r="V1102" i="1"/>
  <c r="V2047" i="1"/>
  <c r="V1683" i="1"/>
  <c r="V1804" i="1"/>
  <c r="V296" i="1"/>
  <c r="V951" i="1"/>
  <c r="V1736" i="1"/>
  <c r="V3145" i="1"/>
  <c r="V258" i="1"/>
  <c r="V3545" i="1"/>
  <c r="V2241" i="1"/>
  <c r="V2099" i="1"/>
  <c r="V3504" i="1"/>
  <c r="V1028" i="1"/>
  <c r="V3770" i="1"/>
  <c r="V499" i="1"/>
  <c r="V1227" i="1"/>
  <c r="V434" i="1"/>
  <c r="V1707" i="1"/>
  <c r="V1624" i="1"/>
  <c r="V1874" i="1"/>
  <c r="V3580" i="1"/>
  <c r="V1365" i="1"/>
  <c r="V281" i="1"/>
  <c r="V1224" i="1"/>
  <c r="V1267" i="1"/>
  <c r="V862" i="1"/>
  <c r="V1921" i="1"/>
  <c r="V3002" i="1"/>
  <c r="V3587" i="1"/>
  <c r="V2880" i="1"/>
  <c r="V3939" i="1"/>
  <c r="V3919" i="1"/>
  <c r="V2407" i="1"/>
  <c r="V908" i="1"/>
  <c r="V3481" i="1"/>
  <c r="V825" i="1"/>
  <c r="V3531" i="1"/>
  <c r="V3534" i="1"/>
  <c r="V1583" i="1"/>
  <c r="V1910" i="1"/>
  <c r="V1378" i="1"/>
  <c r="V2926" i="1"/>
  <c r="V1966" i="1"/>
  <c r="V787" i="1"/>
  <c r="V491" i="1"/>
  <c r="V2580" i="1"/>
  <c r="V1090" i="1"/>
  <c r="V1949" i="1"/>
  <c r="V1523" i="1"/>
  <c r="V3192" i="1"/>
  <c r="V651" i="1"/>
  <c r="V1553" i="1"/>
  <c r="V2553" i="1"/>
  <c r="V1254" i="1"/>
  <c r="V153" i="1"/>
  <c r="V3244" i="1"/>
  <c r="V2984" i="1"/>
  <c r="V819" i="1"/>
  <c r="V28" i="1"/>
  <c r="V1928" i="1"/>
  <c r="V1832" i="1"/>
  <c r="V1152" i="1"/>
  <c r="V1961" i="1"/>
  <c r="V3398" i="1"/>
  <c r="V3559" i="1"/>
  <c r="V1135" i="1"/>
  <c r="V1009" i="1"/>
  <c r="V3496" i="1"/>
  <c r="V35" i="1"/>
  <c r="V1496" i="1"/>
  <c r="V113" i="1"/>
  <c r="V773" i="1"/>
  <c r="V2809" i="1"/>
  <c r="V3184" i="1"/>
  <c r="V268" i="1"/>
  <c r="V1952" i="1"/>
  <c r="V3151" i="1"/>
  <c r="V627" i="1"/>
  <c r="V3417" i="1"/>
  <c r="V3466" i="1"/>
  <c r="V1418" i="1"/>
  <c r="V403" i="1"/>
  <c r="V3331" i="1"/>
  <c r="V2154" i="1"/>
  <c r="V3194" i="1"/>
  <c r="V378" i="1"/>
  <c r="V232" i="1"/>
  <c r="V540" i="1"/>
  <c r="V3303" i="1"/>
  <c r="V3578" i="1"/>
  <c r="V2907" i="1"/>
  <c r="V301" i="1"/>
  <c r="V2503" i="1"/>
  <c r="V3127" i="1"/>
  <c r="V3459" i="1"/>
  <c r="V1388" i="1"/>
  <c r="V584" i="1"/>
  <c r="V503" i="1"/>
  <c r="V299" i="1"/>
  <c r="V245" i="1"/>
  <c r="V3656" i="1"/>
  <c r="V3882" i="1"/>
  <c r="V1429" i="1"/>
  <c r="V203" i="1"/>
  <c r="V2924" i="1"/>
  <c r="V573" i="1"/>
  <c r="V55" i="1"/>
  <c r="V1319" i="1"/>
  <c r="V3363" i="1"/>
  <c r="V2564" i="1"/>
  <c r="V1752" i="1"/>
  <c r="V1857" i="1"/>
  <c r="V1059" i="1"/>
  <c r="V834" i="1"/>
  <c r="V1657" i="1"/>
  <c r="V3476" i="1"/>
  <c r="V62" i="1"/>
  <c r="V226" i="1"/>
  <c r="V1206" i="1"/>
  <c r="V1490" i="1"/>
  <c r="V2535" i="1"/>
  <c r="V2916" i="1"/>
  <c r="V3484" i="1"/>
  <c r="V2539" i="1"/>
  <c r="V1097" i="1"/>
  <c r="V2294" i="1"/>
  <c r="V2415" i="1"/>
  <c r="V3782" i="1"/>
  <c r="V84" i="1"/>
  <c r="V2441" i="1"/>
  <c r="V1126" i="1"/>
  <c r="V280" i="1"/>
  <c r="V1223" i="1"/>
  <c r="V3542" i="1"/>
  <c r="V1971" i="1"/>
  <c r="V2716" i="1"/>
  <c r="V3319" i="1"/>
  <c r="V222" i="1"/>
  <c r="V1256" i="1"/>
  <c r="V1719" i="1"/>
  <c r="V2878" i="1"/>
  <c r="V327" i="1"/>
  <c r="V512" i="1"/>
  <c r="V2210" i="1"/>
  <c r="V1488" i="1"/>
  <c r="V1231" i="1"/>
  <c r="V1213" i="1"/>
  <c r="V2333" i="1"/>
  <c r="V2513" i="1"/>
  <c r="V294" i="1"/>
  <c r="V24" i="1"/>
  <c r="V1705" i="1"/>
  <c r="V1147" i="1"/>
  <c r="V1248" i="1"/>
  <c r="V199" i="1"/>
  <c r="V63" i="1"/>
  <c r="V971" i="1"/>
  <c r="V2058" i="1"/>
  <c r="V1819" i="1"/>
  <c r="V160" i="1"/>
  <c r="V2540" i="1"/>
  <c r="V484" i="1"/>
  <c r="V2621" i="1"/>
  <c r="V2463" i="1"/>
  <c r="V1652" i="1"/>
  <c r="V3892" i="1"/>
  <c r="V738" i="1"/>
  <c r="V3875" i="1"/>
  <c r="V1533" i="1"/>
  <c r="V473" i="1"/>
  <c r="V1318" i="1"/>
  <c r="V669" i="1"/>
  <c r="V975" i="1"/>
  <c r="V2161" i="1"/>
  <c r="V3227" i="1"/>
  <c r="V1917" i="1"/>
  <c r="V3235" i="1"/>
  <c r="V2771" i="1"/>
  <c r="V1663" i="1"/>
  <c r="V458" i="1"/>
  <c r="V3463" i="1"/>
  <c r="V479" i="1"/>
  <c r="V2945" i="1"/>
  <c r="V3802" i="1"/>
  <c r="V1911" i="1"/>
  <c r="V3070" i="1"/>
  <c r="V3270" i="1"/>
  <c r="V3277" i="1"/>
  <c r="V3085" i="1"/>
  <c r="V655" i="1"/>
  <c r="V2226" i="1"/>
  <c r="V2171" i="1"/>
  <c r="V1381" i="1"/>
  <c r="V3637" i="1"/>
  <c r="V2117" i="1"/>
  <c r="V1605" i="1"/>
  <c r="V924" i="1"/>
  <c r="V2692" i="1"/>
  <c r="V2123" i="1"/>
  <c r="V1088" i="1"/>
  <c r="V164" i="1"/>
  <c r="V3731" i="1"/>
  <c r="V1291" i="1"/>
  <c r="V1472" i="1"/>
  <c r="V1596" i="1"/>
  <c r="V1950" i="1"/>
  <c r="V3841" i="1"/>
  <c r="V2421" i="1"/>
  <c r="V82" i="1"/>
  <c r="V978" i="1"/>
  <c r="V560" i="1"/>
  <c r="V991" i="1"/>
  <c r="V2934" i="1"/>
  <c r="V1130" i="1"/>
  <c r="V1399" i="1"/>
  <c r="V2232" i="1"/>
  <c r="V1569" i="1"/>
  <c r="V3743" i="1"/>
  <c r="V3954" i="1"/>
  <c r="V2559" i="1"/>
  <c r="V3266" i="1"/>
  <c r="V109" i="1"/>
  <c r="V439" i="1"/>
  <c r="V130" i="1"/>
  <c r="V3016" i="1"/>
  <c r="V3218" i="1"/>
  <c r="V1799" i="1"/>
  <c r="V1845" i="1"/>
  <c r="V2653" i="1"/>
  <c r="V1769" i="1"/>
  <c r="V936" i="1"/>
  <c r="V2821" i="1"/>
  <c r="V1748" i="1"/>
  <c r="V155" i="1"/>
  <c r="V2687" i="1"/>
  <c r="V1751" i="1"/>
  <c r="V3735" i="1"/>
  <c r="V1660" i="1"/>
  <c r="V2222" i="1"/>
  <c r="V424" i="1"/>
  <c r="V230" i="1"/>
  <c r="V2216" i="1"/>
  <c r="V3117" i="1"/>
  <c r="V683" i="1"/>
  <c r="V2970" i="1"/>
  <c r="V1264" i="1"/>
  <c r="V2650" i="1"/>
  <c r="V3904" i="1"/>
  <c r="V659" i="1"/>
  <c r="V2711" i="1"/>
  <c r="V455" i="1"/>
  <c r="V279" i="1"/>
  <c r="V1932" i="1"/>
  <c r="V3626" i="1"/>
  <c r="V1571" i="1"/>
  <c r="V1475" i="1"/>
  <c r="V1926" i="1"/>
  <c r="V2996" i="1"/>
  <c r="V3974" i="1"/>
  <c r="V882" i="1"/>
  <c r="V3686" i="1"/>
  <c r="V3024" i="1"/>
  <c r="V3221" i="1"/>
  <c r="V3458" i="1"/>
  <c r="V3286" i="1"/>
  <c r="V2759" i="1"/>
  <c r="V250" i="1"/>
  <c r="V639" i="1"/>
  <c r="V1732" i="1"/>
  <c r="V2944" i="1"/>
  <c r="V1454" i="1"/>
  <c r="V218" i="1"/>
  <c r="V2427" i="1"/>
  <c r="V2699" i="1"/>
  <c r="V2730" i="1"/>
  <c r="V1056" i="1"/>
  <c r="V3159" i="1"/>
  <c r="V2185" i="1"/>
  <c r="V1131" i="1"/>
  <c r="V3747" i="1"/>
  <c r="V654" i="1"/>
  <c r="V3631" i="1"/>
  <c r="V2418" i="1"/>
  <c r="V2307" i="1"/>
  <c r="V3704" i="1"/>
  <c r="V3835" i="1"/>
  <c r="V1898" i="1"/>
  <c r="V2422" i="1"/>
  <c r="V2261" i="1"/>
  <c r="V3211" i="1"/>
  <c r="V2080" i="1"/>
  <c r="V3836" i="1"/>
  <c r="V278" i="1"/>
  <c r="V2063" i="1"/>
  <c r="V2574" i="1"/>
  <c r="V3997" i="1"/>
  <c r="V846" i="1"/>
  <c r="V569" i="1"/>
  <c r="V1197" i="1"/>
  <c r="V1295" i="1"/>
  <c r="V3723" i="1"/>
  <c r="V3595" i="1"/>
  <c r="V4022" i="1"/>
  <c r="V239" i="1"/>
  <c r="V1331" i="1"/>
  <c r="V1356" i="1"/>
  <c r="V3966" i="1"/>
  <c r="V2290" i="1"/>
  <c r="V2616" i="1"/>
  <c r="V204" i="1"/>
  <c r="V3861" i="1"/>
  <c r="V909" i="1"/>
  <c r="V3042" i="1"/>
  <c r="V2682" i="1"/>
  <c r="V1250" i="1"/>
  <c r="V2918" i="1"/>
  <c r="V437" i="1"/>
  <c r="V2378" i="1"/>
  <c r="V3536" i="1"/>
  <c r="V1638" i="1"/>
  <c r="V1997" i="1"/>
  <c r="V338" i="1"/>
  <c r="V1270" i="1"/>
  <c r="V2517" i="1"/>
  <c r="V18" i="1"/>
  <c r="V194" i="1"/>
  <c r="V3047" i="1"/>
  <c r="V228" i="1"/>
  <c r="V1414" i="1"/>
  <c r="V1714" i="1"/>
  <c r="V1992" i="1"/>
  <c r="V79" i="1"/>
  <c r="V33" i="1"/>
  <c r="V1160" i="1"/>
  <c r="V824" i="1"/>
  <c r="V3851" i="1"/>
  <c r="V3999" i="1"/>
  <c r="V369" i="1"/>
  <c r="V2455" i="1"/>
  <c r="V3285" i="1"/>
  <c r="V1508" i="1"/>
  <c r="V2249" i="1"/>
  <c r="V2800" i="1"/>
  <c r="V966" i="1"/>
  <c r="V2139" i="1"/>
  <c r="V3610" i="1"/>
  <c r="V2626" i="1"/>
  <c r="V693" i="1"/>
  <c r="V963" i="1"/>
  <c r="V579" i="1"/>
  <c r="V2964" i="1"/>
  <c r="V3082" i="1"/>
  <c r="V313" i="1"/>
  <c r="V585" i="1"/>
  <c r="V2510" i="1"/>
  <c r="V1503" i="1"/>
  <c r="V3298" i="1"/>
  <c r="V3720" i="1"/>
  <c r="V132" i="1"/>
  <c r="V1435" i="1"/>
  <c r="V731" i="1"/>
  <c r="V820" i="1"/>
  <c r="V1757" i="1"/>
  <c r="V319" i="1"/>
  <c r="V2033" i="1"/>
  <c r="V3137" i="1"/>
  <c r="V3353" i="1"/>
  <c r="V771" i="1"/>
  <c r="V1409" i="1"/>
  <c r="V866" i="1"/>
  <c r="V1017" i="1"/>
  <c r="V3411" i="1"/>
  <c r="V1400" i="1"/>
  <c r="V2789" i="1"/>
  <c r="V1208" i="1"/>
  <c r="V1823" i="1"/>
  <c r="V3749" i="1"/>
  <c r="V894" i="1"/>
  <c r="V3583" i="1"/>
  <c r="V1014" i="1"/>
  <c r="V3280" i="1"/>
  <c r="V3983" i="1"/>
  <c r="V2432" i="1"/>
  <c r="V3325" i="1"/>
  <c r="V581" i="1"/>
  <c r="V1670" i="1"/>
  <c r="V1669" i="1"/>
  <c r="V3407" i="1"/>
  <c r="V1340" i="1"/>
  <c r="V3673" i="1"/>
  <c r="V264" i="1"/>
  <c r="V943" i="1"/>
  <c r="V107" i="1"/>
  <c r="V2424" i="1"/>
  <c r="V3174" i="1"/>
  <c r="V3801" i="1"/>
  <c r="V1287" i="1"/>
  <c r="V171" i="1"/>
  <c r="V3180" i="1"/>
  <c r="V2336" i="1"/>
  <c r="V3803" i="1"/>
  <c r="V1920" i="1"/>
  <c r="V1513" i="1"/>
  <c r="V721" i="1"/>
  <c r="V4005" i="1"/>
  <c r="V531" i="1"/>
  <c r="V1158" i="1"/>
  <c r="V1134" i="1"/>
  <c r="V1304" i="1"/>
  <c r="V1268" i="1"/>
  <c r="V3254" i="1"/>
  <c r="V2505" i="1"/>
  <c r="V1460" i="1"/>
  <c r="V3745" i="1"/>
  <c r="V1678" i="1"/>
  <c r="V772" i="1"/>
  <c r="V939" i="1"/>
  <c r="V1119" i="1"/>
  <c r="V760" i="1"/>
  <c r="V2946" i="1"/>
  <c r="V3427" i="1"/>
  <c r="V282" i="1"/>
  <c r="V2125" i="1"/>
  <c r="V2646" i="1"/>
  <c r="V3063" i="1"/>
  <c r="V2170" i="1"/>
  <c r="V2921" i="1"/>
  <c r="V1985" i="1"/>
  <c r="V1550" i="1"/>
  <c r="V2393" i="1"/>
  <c r="V1273" i="1"/>
  <c r="V703" i="1"/>
  <c r="V3236" i="1"/>
  <c r="V76" i="1"/>
  <c r="V2781" i="1"/>
  <c r="V1519" i="1"/>
  <c r="V2548" i="1"/>
  <c r="V1887" i="1"/>
  <c r="V3913" i="1"/>
  <c r="V784" i="1"/>
  <c r="V3352" i="1"/>
  <c r="V881" i="1"/>
  <c r="V2632" i="1"/>
  <c r="V1154" i="1"/>
  <c r="V3569" i="1"/>
  <c r="V1455" i="1"/>
  <c r="V2551" i="1"/>
  <c r="V425" i="1"/>
  <c r="V13" i="1"/>
  <c r="V1144" i="1"/>
  <c r="V1363" i="1"/>
  <c r="V3156" i="1"/>
  <c r="V2402" i="1"/>
  <c r="V1837" i="1"/>
  <c r="V3805" i="1"/>
  <c r="V753" i="1"/>
  <c r="V734" i="1"/>
  <c r="V1025" i="1"/>
  <c r="V1643" i="1"/>
  <c r="V736" i="1"/>
  <c r="V25" i="1"/>
  <c r="V1285" i="1"/>
  <c r="V1883" i="1"/>
  <c r="V700" i="1"/>
  <c r="V174" i="1"/>
  <c r="V2250" i="1"/>
  <c r="V2683" i="1"/>
  <c r="V453" i="1"/>
  <c r="V99" i="1"/>
  <c r="V1768" i="1"/>
  <c r="V1545" i="1"/>
  <c r="V1247" i="1"/>
  <c r="V668" i="1"/>
  <c r="V811" i="1"/>
  <c r="V1209" i="1"/>
  <c r="V2842" i="1"/>
  <c r="V2411" i="1"/>
  <c r="V1112" i="1"/>
  <c r="V2218" i="1"/>
  <c r="V1806" i="1"/>
  <c r="V611" i="1"/>
  <c r="V2828" i="1"/>
  <c r="V3387" i="1"/>
  <c r="V3296" i="1"/>
  <c r="V2798" i="1"/>
  <c r="V3494" i="1"/>
  <c r="V450" i="1"/>
  <c r="V2315" i="1"/>
  <c r="V775" i="1"/>
  <c r="V823" i="1"/>
  <c r="V3474" i="1"/>
  <c r="V526" i="1"/>
  <c r="V1034" i="1"/>
  <c r="V505" i="1"/>
  <c r="V2236" i="1"/>
  <c r="V1310" i="1"/>
  <c r="V1175" i="1"/>
  <c r="V3552" i="1"/>
  <c r="V2671" i="1"/>
  <c r="V2077" i="1"/>
  <c r="V2157" i="1"/>
  <c r="V1412" i="1"/>
  <c r="V2818" i="1"/>
  <c r="V2904" i="1"/>
  <c r="V3249" i="1"/>
  <c r="V2338" i="1"/>
  <c r="V1447" i="1"/>
  <c r="V2074" i="1"/>
  <c r="V2506" i="1"/>
  <c r="V2169" i="1"/>
  <c r="V179" i="1"/>
  <c r="V2705" i="1"/>
  <c r="V1955" i="1"/>
  <c r="V1361" i="1"/>
  <c r="V1711" i="1"/>
  <c r="V1672" i="1"/>
  <c r="V3683" i="1"/>
  <c r="V3390" i="1"/>
  <c r="V3847" i="1"/>
  <c r="V3612" i="1"/>
  <c r="V1770" i="1"/>
  <c r="V1035" i="1"/>
  <c r="V976" i="1"/>
  <c r="V3860" i="1"/>
  <c r="V2186" i="1"/>
  <c r="V902" i="1"/>
  <c r="V2666" i="1"/>
  <c r="V3293" i="1"/>
  <c r="V3727" i="1"/>
  <c r="V501" i="1"/>
  <c r="V4034" i="1"/>
  <c r="V37" i="1"/>
  <c r="V32" i="1"/>
  <c r="V3911" i="1"/>
  <c r="V3678" i="1"/>
  <c r="V4021" i="1"/>
  <c r="V745" i="1"/>
  <c r="V2215" i="1"/>
  <c r="V3370" i="1"/>
  <c r="V3932" i="1"/>
  <c r="V1783" i="1"/>
  <c r="V2168" i="1"/>
  <c r="V2995" i="1"/>
  <c r="V3287" i="1"/>
  <c r="V3973" i="1"/>
  <c r="V3418" i="1"/>
  <c r="V1599" i="1"/>
  <c r="V3722" i="1"/>
  <c r="V3676" i="1"/>
  <c r="V2866" i="1"/>
  <c r="V297" i="1"/>
  <c r="V3550" i="1"/>
  <c r="V3671" i="1"/>
  <c r="V3446" i="1"/>
  <c r="V1091" i="1"/>
  <c r="V1396" i="1"/>
  <c r="V1491" i="1"/>
  <c r="V4027" i="1"/>
  <c r="V3207" i="1"/>
  <c r="V1572" i="1"/>
  <c r="V3415" i="1"/>
  <c r="V3995" i="1"/>
  <c r="V3026" i="1"/>
  <c r="V4008" i="1"/>
  <c r="V1370" i="1"/>
  <c r="V2181" i="1"/>
  <c r="V3888" i="1"/>
  <c r="V3524" i="1"/>
  <c r="V895" i="1"/>
  <c r="V3931" i="1"/>
  <c r="V3897" i="1"/>
  <c r="V1078" i="1"/>
  <c r="V3444" i="1"/>
  <c r="V3093" i="1"/>
  <c r="V4036" i="1"/>
  <c r="V3462" i="1"/>
  <c r="V2906" i="1"/>
  <c r="V3653" i="1"/>
  <c r="V4035" i="1"/>
  <c r="V3099" i="1"/>
  <c r="V3514" i="1"/>
  <c r="V3015" i="1"/>
  <c r="V964" i="1"/>
  <c r="V2322" i="1"/>
  <c r="V4016" i="1"/>
  <c r="V2912" i="1"/>
  <c r="V3929" i="1"/>
  <c r="V4033" i="1"/>
  <c r="V3358" i="1"/>
  <c r="V2111" i="1"/>
  <c r="V2239" i="1"/>
  <c r="V1629" i="1"/>
  <c r="V2433" i="1"/>
  <c r="V3978" i="1"/>
  <c r="V2100" i="1"/>
  <c r="V3161" i="1"/>
  <c r="V1900" i="1"/>
  <c r="V3321" i="1"/>
  <c r="V3617" i="1"/>
  <c r="V3153" i="1"/>
  <c r="V3948" i="1"/>
  <c r="V3674" i="1"/>
  <c r="V3023" i="1"/>
  <c r="V637" i="1"/>
  <c r="V945" i="1"/>
  <c r="V1565" i="1"/>
  <c r="V816" i="1"/>
  <c r="V985" i="1"/>
  <c r="V4026" i="1"/>
  <c r="V1620" i="1"/>
  <c r="V1280" i="1"/>
  <c r="V3442" i="1"/>
  <c r="V3996" i="1"/>
  <c r="V2913" i="1"/>
  <c r="V4011" i="1"/>
  <c r="V1476" i="1"/>
  <c r="V3748" i="1"/>
  <c r="V1296" i="1"/>
  <c r="V1608" i="1"/>
  <c r="V2346" i="1"/>
  <c r="V4013" i="1"/>
  <c r="V3677" i="1"/>
  <c r="V2180" i="1"/>
  <c r="V14" i="1"/>
  <c r="V2341" i="1"/>
  <c r="V138" i="1"/>
  <c r="V3103" i="1"/>
  <c r="V2363" i="1"/>
  <c r="V815" i="1"/>
  <c r="V3513" i="1"/>
  <c r="V3675" i="1"/>
  <c r="V2316" i="1"/>
  <c r="V2061" i="1"/>
  <c r="V578" i="1"/>
  <c r="V4007" i="1"/>
  <c r="V2583" i="1"/>
  <c r="V2225" i="1"/>
  <c r="V1094" i="1"/>
  <c r="V930" i="1"/>
  <c r="V3741" i="1"/>
  <c r="V3822" i="1"/>
  <c r="V638" i="1"/>
  <c r="V2238" i="1"/>
  <c r="V769" i="1"/>
  <c r="V1827" i="1"/>
  <c r="V3239" i="1"/>
  <c r="V283" i="1"/>
  <c r="V3968" i="1"/>
  <c r="V2822" i="1"/>
  <c r="V1083" i="1"/>
  <c r="V3952" i="1"/>
  <c r="V1574" i="1"/>
  <c r="V3717" i="1"/>
  <c r="V3009" i="1"/>
  <c r="V3751" i="1"/>
  <c r="V2975" i="1"/>
  <c r="V2935" i="1"/>
  <c r="V3643" i="1"/>
  <c r="V899" i="1"/>
  <c r="V1297" i="1"/>
  <c r="V3777" i="1"/>
  <c r="V3366" i="1"/>
  <c r="V3262" i="1"/>
  <c r="V358" i="1"/>
  <c r="V3058" i="1"/>
  <c r="V3611" i="1"/>
  <c r="V317" i="1"/>
  <c r="V3316" i="1"/>
  <c r="V2643" i="1"/>
  <c r="V3923" i="1"/>
  <c r="V359" i="1"/>
  <c r="V1566" i="1"/>
  <c r="V2755" i="1"/>
  <c r="V3709" i="1"/>
  <c r="V967" i="1"/>
  <c r="V2560" i="1"/>
  <c r="V3881" i="1"/>
  <c r="V3389" i="1"/>
  <c r="V3951" i="1"/>
  <c r="V3031" i="1"/>
  <c r="V3902" i="1"/>
  <c r="V2667" i="1"/>
  <c r="V3798" i="1"/>
  <c r="V2761" i="1"/>
  <c r="V946" i="1"/>
  <c r="V2442" i="1"/>
  <c r="V3305" i="1"/>
  <c r="V3485" i="1"/>
  <c r="V1235" i="1"/>
  <c r="V3571" i="1"/>
  <c r="V3813" i="1"/>
  <c r="V3520" i="1"/>
  <c r="V947" i="1"/>
  <c r="V3962" i="1"/>
  <c r="V1977" i="1"/>
  <c r="V2026" i="1"/>
  <c r="V4012" i="1"/>
  <c r="V2265" i="1"/>
  <c r="V1567" i="1"/>
  <c r="V2726" i="1"/>
  <c r="V965" i="1"/>
  <c r="V1470" i="1"/>
  <c r="V3959" i="1"/>
  <c r="V3445" i="1"/>
  <c r="V3092" i="1"/>
  <c r="V1502" i="1"/>
  <c r="V158" i="1"/>
  <c r="V1339" i="1"/>
  <c r="V3634" i="1"/>
  <c r="V3320" i="1"/>
  <c r="V2091" i="1"/>
  <c r="V3359" i="1"/>
  <c r="V1972" i="1"/>
  <c r="V2439" i="1"/>
  <c r="V3356" i="1"/>
  <c r="V1885" i="1"/>
  <c r="V1884" i="1"/>
  <c r="V2278" i="1"/>
  <c r="V3742" i="1"/>
  <c r="V3922" i="1"/>
  <c r="V2625" i="1"/>
  <c r="V2533" i="1"/>
  <c r="V3563" i="1"/>
  <c r="V3310" i="1"/>
  <c r="V3821" i="1"/>
  <c r="V3162" i="1"/>
  <c r="V1627" i="1"/>
  <c r="V2369" i="1"/>
  <c r="V3857" i="1"/>
  <c r="V3776" i="1"/>
  <c r="H2658" i="1"/>
  <c r="H604" i="1"/>
  <c r="H30" i="1"/>
  <c r="H3057" i="1"/>
  <c r="H1529" i="1"/>
  <c r="H3073" i="1"/>
  <c r="H464" i="1"/>
  <c r="H3473" i="1"/>
  <c r="H2552" i="1"/>
  <c r="H523" i="1"/>
  <c r="H2728" i="1"/>
  <c r="H186" i="1"/>
  <c r="H442" i="1"/>
  <c r="H2096" i="1"/>
  <c r="H388" i="1"/>
  <c r="H1867" i="1"/>
  <c r="H2917" i="1"/>
  <c r="H3700" i="1"/>
  <c r="H195" i="1"/>
  <c r="H1450" i="1"/>
  <c r="H421" i="1"/>
  <c r="H3544" i="1"/>
  <c r="H94" i="1"/>
  <c r="H454" i="1"/>
  <c r="H1577" i="1"/>
  <c r="H2843" i="1"/>
  <c r="H718" i="1"/>
  <c r="H1345" i="1"/>
  <c r="H146" i="1"/>
  <c r="H2695" i="1"/>
  <c r="H2419" i="1"/>
  <c r="H2766" i="1"/>
  <c r="H298" i="1"/>
  <c r="H3762" i="1"/>
  <c r="H1077" i="1"/>
  <c r="H370" i="1"/>
  <c r="H3916" i="1"/>
  <c r="H2953" i="1"/>
  <c r="H3839" i="1"/>
  <c r="H1697" i="1"/>
  <c r="H678" i="1"/>
  <c r="H1812" i="1"/>
  <c r="H715" i="1"/>
  <c r="H2979" i="1"/>
  <c r="H2015" i="1"/>
  <c r="H511" i="1"/>
  <c r="H373" i="1"/>
  <c r="H3202" i="1"/>
  <c r="H1795" i="1"/>
  <c r="H3862" i="1"/>
  <c r="H3475" i="1"/>
  <c r="H469" i="1"/>
  <c r="H2933" i="1"/>
  <c r="H900" i="1"/>
  <c r="H643" i="1"/>
  <c r="H3104" i="1"/>
  <c r="H1771" i="1"/>
  <c r="H2731" i="1"/>
  <c r="H372" i="1"/>
  <c r="H3979" i="1"/>
  <c r="H1205" i="1"/>
  <c r="H2350" i="1"/>
  <c r="H3900" i="1"/>
  <c r="H410" i="1"/>
  <c r="H151" i="1"/>
  <c r="H135" i="1"/>
  <c r="H529" i="1"/>
  <c r="H3230" i="1"/>
  <c r="H1766" i="1"/>
  <c r="H4024" i="1"/>
  <c r="H739" i="1"/>
  <c r="H3820" i="1"/>
  <c r="H961" i="1"/>
  <c r="H785" i="1"/>
  <c r="H184" i="1"/>
  <c r="H1188" i="1"/>
  <c r="H1136" i="1"/>
  <c r="H167" i="1"/>
  <c r="H3205" i="1"/>
  <c r="H2723" i="1"/>
  <c r="H1120" i="1"/>
  <c r="H287" i="1"/>
  <c r="H2615" i="1"/>
  <c r="H274" i="1"/>
  <c r="H2085" i="1"/>
  <c r="H568" i="1"/>
  <c r="H1151" i="1"/>
  <c r="H1049" i="1"/>
  <c r="H1929" i="1"/>
  <c r="H704" i="1"/>
  <c r="H2043" i="1"/>
  <c r="H3455" i="1"/>
  <c r="H1648" i="1"/>
  <c r="H2145" i="1"/>
  <c r="H3314" i="1"/>
  <c r="H2690" i="1"/>
  <c r="H1681" i="1"/>
  <c r="H662" i="1"/>
  <c r="H1506" i="1"/>
  <c r="H1694" i="1"/>
  <c r="H1140" i="1"/>
  <c r="H1346" i="1"/>
  <c r="H3638" i="1"/>
  <c r="H2389" i="1"/>
  <c r="H53" i="1"/>
  <c r="H3759" i="1"/>
  <c r="H3324" i="1"/>
  <c r="H617" i="1"/>
  <c r="H3665" i="1"/>
  <c r="H1298" i="1"/>
  <c r="H861" i="1"/>
  <c r="H1957" i="1"/>
  <c r="H1386" i="1"/>
  <c r="H673" i="1"/>
  <c r="H3982" i="1"/>
  <c r="H1526" i="1"/>
  <c r="H1086" i="1"/>
  <c r="H2031" i="1"/>
  <c r="H277" i="1"/>
  <c r="H2847" i="1"/>
  <c r="H1299" i="1"/>
  <c r="H15" i="1"/>
  <c r="H833" i="1"/>
  <c r="H3764" i="1"/>
  <c r="H3765" i="1"/>
  <c r="H2881" i="1"/>
  <c r="H2594" i="1"/>
  <c r="H4031" i="1"/>
  <c r="H486" i="1"/>
  <c r="H952" i="1"/>
  <c r="H328" i="1"/>
  <c r="H657" i="1"/>
  <c r="H2719" i="1"/>
  <c r="H995" i="1"/>
  <c r="H955" i="1"/>
  <c r="H1174" i="1"/>
  <c r="H241" i="1"/>
  <c r="H2127" i="1"/>
  <c r="H2113" i="1"/>
  <c r="H1640" i="1"/>
  <c r="H1117" i="1"/>
  <c r="H1354" i="1"/>
  <c r="H98" i="1"/>
  <c r="H3334" i="1"/>
  <c r="H2670" i="1"/>
  <c r="H120" i="1"/>
  <c r="H1465" i="1"/>
  <c r="H2448" i="1"/>
  <c r="H2400" i="1"/>
  <c r="H3322" i="1"/>
  <c r="H77" i="1"/>
  <c r="H3754" i="1"/>
  <c r="H3090" i="1"/>
  <c r="H3059" i="1"/>
  <c r="H1404" i="1"/>
  <c r="H2020" i="1"/>
  <c r="H2263" i="1"/>
  <c r="H1779" i="1"/>
  <c r="H1689" i="1"/>
  <c r="H1679" i="1"/>
  <c r="H1024" i="1"/>
  <c r="H475" i="1"/>
  <c r="H1065" i="1"/>
  <c r="H1767" i="1"/>
  <c r="H2994" i="1"/>
  <c r="H2609" i="1"/>
  <c r="H3176" i="1"/>
  <c r="H1541" i="1"/>
  <c r="H392" i="1"/>
  <c r="H1570" i="1"/>
  <c r="H609" i="1"/>
  <c r="H1171" i="1"/>
  <c r="H3933" i="1"/>
  <c r="H754" i="1"/>
  <c r="H2883" i="1"/>
  <c r="H1746" i="1"/>
  <c r="H1647" i="1"/>
  <c r="H3980" i="1"/>
  <c r="H3464" i="1"/>
  <c r="H3526" i="1"/>
  <c r="H3468" i="1"/>
  <c r="H2697" i="1"/>
  <c r="H2936" i="1"/>
  <c r="H1344" i="1"/>
  <c r="H1873" i="1"/>
  <c r="H2443" i="1"/>
  <c r="H3139" i="1"/>
  <c r="H1597" i="1"/>
  <c r="H119" i="1"/>
  <c r="H3094" i="1"/>
  <c r="H857" i="1"/>
  <c r="H1428" i="1"/>
  <c r="H818" i="1"/>
  <c r="H680" i="1"/>
  <c r="H929" i="1"/>
  <c r="H3039" i="1"/>
  <c r="H1564" i="1"/>
  <c r="H1686" i="1"/>
  <c r="H2750" i="1"/>
  <c r="H2554" i="1"/>
  <c r="H3101" i="1"/>
  <c r="H2927" i="1"/>
  <c r="H1886" i="1"/>
  <c r="H3972" i="1"/>
  <c r="H387" i="1"/>
  <c r="H4003" i="1"/>
  <c r="H1443" i="1"/>
  <c r="H3256" i="1"/>
  <c r="H1738" i="1"/>
  <c r="H1817" i="1"/>
  <c r="H2790" i="1"/>
  <c r="H1984" i="1"/>
  <c r="H840" i="1"/>
  <c r="H238" i="1"/>
  <c r="H2067" i="1"/>
  <c r="H343" i="1"/>
  <c r="H3178" i="1"/>
  <c r="H1562" i="1"/>
  <c r="H2920" i="1"/>
  <c r="H1125" i="1"/>
  <c r="H3150" i="1"/>
  <c r="H2851" i="1"/>
  <c r="H3453" i="1"/>
  <c r="H3710" i="1"/>
  <c r="H758" i="1"/>
  <c r="H1217" i="1"/>
  <c r="H3769" i="1"/>
  <c r="H2495" i="1"/>
  <c r="H600" i="1"/>
  <c r="H3558" i="1"/>
  <c r="H267" i="1"/>
  <c r="H3229" i="1"/>
  <c r="H1148" i="1"/>
  <c r="H854" i="1"/>
  <c r="H362" i="1"/>
  <c r="H2347" i="1"/>
  <c r="H1825" i="1"/>
  <c r="H2115" i="1"/>
  <c r="H355" i="1"/>
  <c r="H3811" i="1"/>
  <c r="H2229" i="1"/>
  <c r="H670" i="1"/>
  <c r="H187" i="1"/>
  <c r="H3528" i="1"/>
  <c r="H1294" i="1"/>
  <c r="H3567" i="1"/>
  <c r="H2706" i="1"/>
  <c r="H2005" i="1"/>
  <c r="H3918" i="1"/>
  <c r="H1343" i="1"/>
  <c r="H3630" i="1"/>
  <c r="H3203" i="1"/>
  <c r="H2106" i="1"/>
  <c r="H3596" i="1"/>
  <c r="H3537" i="1"/>
  <c r="H525" i="1"/>
  <c r="H3905" i="1"/>
  <c r="H2852" i="1"/>
  <c r="H1200" i="1"/>
  <c r="H3242" i="1"/>
  <c r="H2079" i="1"/>
  <c r="H2959" i="1"/>
  <c r="H3885" i="1"/>
  <c r="H2401" i="1"/>
  <c r="H2534" i="1"/>
  <c r="H2905" i="1"/>
  <c r="H733" i="1"/>
  <c r="H3100" i="1"/>
  <c r="H2563" i="1"/>
  <c r="H3763" i="1"/>
  <c r="H1512" i="1"/>
  <c r="H3373" i="1"/>
  <c r="H169" i="1"/>
  <c r="H1383" i="1"/>
  <c r="H310" i="1"/>
  <c r="H1335" i="1"/>
  <c r="H1164" i="1"/>
  <c r="H3856" i="1"/>
  <c r="H887" i="1"/>
  <c r="H910" i="1"/>
  <c r="H2681" i="1"/>
  <c r="H1964" i="1"/>
  <c r="H3806" i="1"/>
  <c r="H38" i="1"/>
  <c r="H634" i="1"/>
  <c r="H2827" i="1"/>
  <c r="H888" i="1"/>
  <c r="H3491" i="1"/>
  <c r="H2501" i="1"/>
  <c r="H1688" i="1"/>
  <c r="H2849" i="1"/>
  <c r="H252" i="1"/>
  <c r="H748" i="1"/>
  <c r="H3129" i="1"/>
  <c r="H3664" i="1"/>
  <c r="H1841" i="1"/>
  <c r="H1350" i="1"/>
  <c r="H1107" i="1"/>
  <c r="H2366" i="1"/>
  <c r="H3944" i="1"/>
  <c r="H3276" i="1"/>
  <c r="H2342" i="1"/>
  <c r="H534" i="1"/>
  <c r="H2902" i="1"/>
  <c r="H2001" i="1"/>
  <c r="H1735" i="1"/>
  <c r="H1380" i="1"/>
  <c r="H2022" i="1"/>
  <c r="H3431" i="1"/>
  <c r="H2923" i="1"/>
  <c r="H681" i="1"/>
  <c r="H1829" i="1"/>
  <c r="H598" i="1"/>
  <c r="H2898" i="1"/>
  <c r="H550" i="1"/>
  <c r="H2587" i="1"/>
  <c r="H3131" i="1"/>
  <c r="H826" i="1"/>
  <c r="H405" i="1"/>
  <c r="H567" i="1"/>
  <c r="H3565" i="1"/>
  <c r="H2224" i="1"/>
  <c r="H2844" i="1"/>
  <c r="H1184" i="1"/>
  <c r="H2434" i="1"/>
  <c r="H2107" i="1"/>
  <c r="H3095" i="1"/>
  <c r="H623" i="1"/>
  <c r="H822" i="1"/>
  <c r="H1868" i="1"/>
  <c r="H3669" i="1"/>
  <c r="H2152" i="1"/>
  <c r="H3404" i="1"/>
  <c r="H3668" i="1"/>
  <c r="H3613" i="1"/>
  <c r="H1178" i="1"/>
  <c r="H2752" i="1"/>
  <c r="H2605" i="1"/>
  <c r="H2710" i="1"/>
  <c r="H2325" i="1"/>
  <c r="H2910" i="1"/>
  <c r="H2885" i="1"/>
  <c r="H814" i="1"/>
  <c r="H809" i="1"/>
  <c r="H1230" i="1"/>
  <c r="H2833" i="1"/>
  <c r="H648" i="1"/>
  <c r="H3593" i="1"/>
  <c r="H1433" i="1"/>
  <c r="H457" i="1"/>
  <c r="H482" i="1"/>
  <c r="H2480" i="1"/>
  <c r="H3357" i="1"/>
  <c r="H3945" i="1"/>
  <c r="H3171" i="1"/>
  <c r="H2167" i="1"/>
  <c r="H2267" i="1"/>
  <c r="H3173" i="1"/>
  <c r="H1169" i="1"/>
  <c r="H3635" i="1"/>
  <c r="H3672" i="1"/>
  <c r="H1695" i="1"/>
  <c r="H1696" i="1"/>
  <c r="H3928" i="1"/>
  <c r="H2675" i="1"/>
  <c r="H3607" i="1"/>
  <c r="H790" i="1"/>
  <c r="H1500" i="1"/>
  <c r="H2664" i="1"/>
  <c r="H1587" i="1"/>
  <c r="H1228" i="1"/>
  <c r="H3849" i="1"/>
  <c r="H1089" i="1"/>
  <c r="H3123" i="1"/>
  <c r="H2978" i="1"/>
  <c r="H1862" i="1"/>
  <c r="H2158" i="1"/>
  <c r="H44" i="1"/>
  <c r="H2656" i="1"/>
  <c r="H1927" i="1"/>
  <c r="H596" i="1"/>
  <c r="H2915" i="1"/>
  <c r="H962" i="1"/>
  <c r="H1201" i="1"/>
  <c r="H2641" i="1"/>
  <c r="H165" i="1"/>
  <c r="H1796" i="1"/>
  <c r="H2425" i="1"/>
  <c r="H2384" i="1"/>
  <c r="H3264" i="1"/>
  <c r="H1374" i="1"/>
  <c r="H1625" i="1"/>
  <c r="H2817" i="1"/>
  <c r="H1879" i="1"/>
  <c r="H789" i="1"/>
  <c r="H3808" i="1"/>
  <c r="H1292" i="1"/>
  <c r="H3299" i="1"/>
  <c r="H1960" i="1"/>
  <c r="H3069" i="1"/>
  <c r="H190" i="1"/>
  <c r="H3301" i="1"/>
  <c r="H1881" i="1"/>
  <c r="H2929" i="1"/>
  <c r="H2198" i="1"/>
  <c r="H2735" i="1"/>
  <c r="H2037" i="1"/>
  <c r="H1466" i="1"/>
  <c r="H3345" i="1"/>
  <c r="H3371" i="1"/>
  <c r="H3837" i="1"/>
  <c r="H905" i="1"/>
  <c r="H3530" i="1"/>
  <c r="H2409" i="1"/>
  <c r="H3804" i="1"/>
  <c r="H690" i="1"/>
  <c r="H2773" i="1"/>
  <c r="H1913" i="1"/>
  <c r="H115" i="1"/>
  <c r="H2562" i="1"/>
  <c r="H2399" i="1"/>
  <c r="H3337" i="1"/>
  <c r="H1967" i="1"/>
  <c r="H1690" i="1"/>
  <c r="H3651" i="1"/>
  <c r="H2040" i="1"/>
  <c r="H586" i="1"/>
  <c r="H443" i="1"/>
  <c r="H3619" i="1"/>
  <c r="H3265" i="1"/>
  <c r="H4001" i="1"/>
  <c r="H2966" i="1"/>
  <c r="H1238" i="1"/>
  <c r="H1426" i="1"/>
  <c r="H2693" i="1"/>
  <c r="H1317" i="1"/>
  <c r="H1897" i="1"/>
  <c r="H1904" i="1"/>
  <c r="H3572" i="1"/>
  <c r="H476" i="1"/>
  <c r="H2032" i="1"/>
  <c r="H707" i="1"/>
  <c r="H3375" i="1"/>
  <c r="H1896" i="1"/>
  <c r="H3185" i="1"/>
  <c r="H4023" i="1"/>
  <c r="H504" i="1"/>
  <c r="H2826" i="1"/>
  <c r="H3087" i="1"/>
  <c r="H867" i="1"/>
  <c r="H2729" i="1"/>
  <c r="H2264" i="1"/>
  <c r="H1203" i="1"/>
  <c r="H308" i="1"/>
  <c r="H3166" i="1"/>
  <c r="H2175" i="1"/>
  <c r="H1888" i="1"/>
  <c r="H2734" i="1"/>
  <c r="H2301" i="1"/>
  <c r="H2151" i="1"/>
  <c r="H1394" i="1"/>
  <c r="H1939" i="1"/>
  <c r="H1713" i="1"/>
  <c r="H2034" i="1"/>
  <c r="H205" i="1"/>
  <c r="H4006" i="1"/>
  <c r="H1646" i="1"/>
  <c r="H571" i="1"/>
  <c r="H1101" i="1"/>
  <c r="H3260" i="1"/>
  <c r="H1391" i="1"/>
  <c r="H792" i="1"/>
  <c r="H1501" i="1"/>
  <c r="H3421" i="1"/>
  <c r="H953" i="1"/>
  <c r="H1933" i="1"/>
  <c r="H1703" i="1"/>
  <c r="H1269" i="1"/>
  <c r="H1901" i="1"/>
  <c r="H2567" i="1"/>
  <c r="H3898" i="1"/>
  <c r="H2991" i="1"/>
  <c r="H3589" i="1"/>
  <c r="H3646" i="1"/>
  <c r="H1387" i="1"/>
  <c r="H1111" i="1"/>
  <c r="H852" i="1"/>
  <c r="H954" i="1"/>
  <c r="H2451" i="1"/>
  <c r="H1189" i="1"/>
  <c r="H1866" i="1"/>
  <c r="H2000" i="1"/>
  <c r="H1923" i="1"/>
  <c r="H709" i="1"/>
  <c r="H695" i="1"/>
  <c r="H2586" i="1"/>
  <c r="H391" i="1"/>
  <c r="H2374" i="1"/>
  <c r="H3492" i="1"/>
  <c r="H1706" i="1"/>
  <c r="H1405" i="1"/>
  <c r="H2138" i="1"/>
  <c r="H154" i="1"/>
  <c r="H3223" i="1"/>
  <c r="H3078" i="1"/>
  <c r="H2585" i="1"/>
  <c r="H2068" i="1"/>
  <c r="H192" i="1"/>
  <c r="H2630" i="1"/>
  <c r="H3871" i="1"/>
  <c r="H2596" i="1"/>
  <c r="H2529" i="1"/>
  <c r="H2104" i="1"/>
  <c r="H2317" i="1"/>
  <c r="H631" i="1"/>
  <c r="H3106" i="1"/>
  <c r="H163" i="1"/>
  <c r="H3028" i="1"/>
  <c r="H3448" i="1"/>
  <c r="H2204" i="1"/>
  <c r="H3225" i="1"/>
  <c r="H1685" i="1"/>
  <c r="H326" i="1"/>
  <c r="H235" i="1"/>
  <c r="H873" i="1"/>
  <c r="H3112" i="1"/>
  <c r="H3157" i="1"/>
  <c r="H3787" i="1"/>
  <c r="H3312" i="1"/>
  <c r="H3831" i="1"/>
  <c r="H3503" i="1"/>
  <c r="H879" i="1"/>
  <c r="H59" i="1"/>
  <c r="H3251" i="1"/>
  <c r="H730" i="1"/>
  <c r="H244" i="1"/>
  <c r="H1486" i="1"/>
  <c r="H2613" i="1"/>
  <c r="H1807" i="1"/>
  <c r="H2287" i="1"/>
  <c r="H2832" i="1"/>
  <c r="H1167" i="1"/>
  <c r="H682" i="1"/>
  <c r="H3591" i="1"/>
  <c r="H2659" i="1"/>
  <c r="H1962" i="1"/>
  <c r="H4018" i="1"/>
  <c r="H74" i="1"/>
  <c r="H2983" i="1"/>
  <c r="H1179" i="1"/>
  <c r="H2877" i="1"/>
  <c r="H1278" i="1"/>
  <c r="H2949" i="1"/>
  <c r="H2696" i="1"/>
  <c r="H3210" i="1"/>
  <c r="H3895" i="1"/>
  <c r="H1753" i="1"/>
  <c r="H3040" i="1"/>
  <c r="H3007" i="1"/>
  <c r="H3011" i="1"/>
  <c r="H1847" i="1"/>
  <c r="H2343" i="1"/>
  <c r="H3519" i="1"/>
  <c r="H452" i="1"/>
  <c r="H2873" i="1"/>
  <c r="H2542" i="1"/>
  <c r="H1155" i="1"/>
  <c r="H2217" i="1"/>
  <c r="H2634" i="1"/>
  <c r="H2200" i="1"/>
  <c r="H2388" i="1"/>
  <c r="H490" i="1"/>
  <c r="H1794" i="1"/>
  <c r="H356" i="1"/>
  <c r="H1723" i="1"/>
  <c r="H672" i="1"/>
  <c r="H3000" i="1"/>
  <c r="H2431" i="1"/>
  <c r="H1858" i="1"/>
  <c r="H3188" i="1"/>
  <c r="H646" i="1"/>
  <c r="H3659" i="1"/>
  <c r="H3045" i="1"/>
  <c r="H1606" i="1"/>
  <c r="H821" i="1"/>
  <c r="H2685" i="1"/>
  <c r="H3908" i="1"/>
  <c r="H2345" i="1"/>
  <c r="H575" i="1"/>
  <c r="H263" i="1"/>
  <c r="H3880" i="1"/>
  <c r="H3889" i="1"/>
  <c r="H104" i="1"/>
  <c r="H3317" i="1"/>
  <c r="H2177" i="1"/>
  <c r="H1180" i="1"/>
  <c r="H1122" i="1"/>
  <c r="H3833" i="1"/>
  <c r="H1734" i="1"/>
  <c r="H1420" i="1"/>
  <c r="H1687" i="1"/>
  <c r="H1946" i="1"/>
  <c r="H3577" i="1"/>
  <c r="H3778" i="1"/>
  <c r="H3737" i="1"/>
  <c r="H2591" i="1"/>
  <c r="H431" i="1"/>
  <c r="H2725" i="1"/>
  <c r="H3604" i="1"/>
  <c r="H2829" i="1"/>
  <c r="H3935" i="1"/>
  <c r="H3435" i="1"/>
  <c r="H1833" i="1"/>
  <c r="H93" i="1"/>
  <c r="H1568" i="1"/>
  <c r="H2999" i="1"/>
  <c r="H307" i="1"/>
  <c r="H3255" i="1"/>
  <c r="H3252" i="1"/>
  <c r="H897" i="1"/>
  <c r="H3890" i="1"/>
  <c r="H2444" i="1"/>
  <c r="H3529" i="1"/>
  <c r="H2969" i="1"/>
  <c r="H330" i="1"/>
  <c r="H3795" i="1"/>
  <c r="H2300" i="1"/>
  <c r="H1313" i="1"/>
  <c r="H3541" i="1"/>
  <c r="H983" i="1"/>
  <c r="H2897" i="1"/>
  <c r="H2105" i="1"/>
  <c r="H1581" i="1"/>
  <c r="H3623" i="1"/>
  <c r="H1619" i="1"/>
  <c r="H336" i="1"/>
  <c r="H2286" i="1"/>
  <c r="H1701" i="1"/>
  <c r="H843" i="1"/>
  <c r="H2134" i="1"/>
  <c r="H3781" i="1"/>
  <c r="H1668" i="1"/>
  <c r="H188" i="1"/>
  <c r="H1584" i="1"/>
  <c r="H1251" i="1"/>
  <c r="H1242" i="1"/>
  <c r="H1156" i="1"/>
  <c r="H3989" i="1"/>
  <c r="H2575" i="1"/>
  <c r="H3343" i="1"/>
  <c r="H747" i="1"/>
  <c r="H863" i="1"/>
  <c r="H3091" i="1"/>
  <c r="H1479" i="1"/>
  <c r="H3403" i="1"/>
  <c r="H2296" i="1"/>
  <c r="H3238" i="1"/>
  <c r="H2532" i="1"/>
  <c r="H3761" i="1"/>
  <c r="H870" i="1"/>
  <c r="H3500" i="1"/>
  <c r="H1040" i="1"/>
  <c r="H207" i="1"/>
  <c r="H100" i="1"/>
  <c r="H2398" i="1"/>
  <c r="H361" i="1"/>
  <c r="H2960" i="1"/>
  <c r="H12" i="1"/>
  <c r="H288" i="1"/>
  <c r="H231" i="1"/>
  <c r="H1478" i="1"/>
  <c r="H2764" i="1"/>
  <c r="H1919" i="1"/>
  <c r="H3055" i="1"/>
  <c r="H275" i="1"/>
  <c r="H3924" i="1"/>
  <c r="H735" i="1"/>
  <c r="H89" i="1"/>
  <c r="H2689" i="1"/>
  <c r="H674" i="1"/>
  <c r="H2791" i="1"/>
  <c r="H1149" i="1"/>
  <c r="H1846" i="1"/>
  <c r="H1325" i="1"/>
  <c r="H389" i="1"/>
  <c r="H1258" i="1"/>
  <c r="H2281" i="1"/>
  <c r="H3167" i="1"/>
  <c r="H1232" i="1"/>
  <c r="H3789" i="1"/>
  <c r="H3432" i="1"/>
  <c r="H2274" i="1"/>
  <c r="H3224" i="1"/>
  <c r="H2760" i="1"/>
  <c r="H3602" i="1"/>
  <c r="H3076" i="1"/>
  <c r="H3190" i="1"/>
  <c r="H1773" i="1"/>
  <c r="H3685" i="1"/>
  <c r="H1036" i="1"/>
  <c r="H2595" i="1"/>
  <c r="H2576" i="1"/>
  <c r="H3991" i="1"/>
  <c r="H3548" i="1"/>
  <c r="H1482" i="1"/>
  <c r="H256" i="1"/>
  <c r="H3627" i="1"/>
  <c r="H3086" i="1"/>
  <c r="H2939" i="1"/>
  <c r="H1854" i="1"/>
  <c r="H212" i="1"/>
  <c r="H2861" i="1"/>
  <c r="H3926" i="1"/>
  <c r="H2498" i="1"/>
  <c r="H3272" i="1"/>
  <c r="H408" i="1"/>
  <c r="H220" i="1"/>
  <c r="H2276" i="1"/>
  <c r="H3927" i="1"/>
  <c r="H948" i="1"/>
  <c r="H209" i="1"/>
  <c r="H1115" i="1"/>
  <c r="H1909" i="1"/>
  <c r="H3961" i="1"/>
  <c r="H595" i="1"/>
  <c r="H2521" i="1"/>
  <c r="H992" i="1"/>
  <c r="H1293" i="1"/>
  <c r="H379" i="1"/>
  <c r="H1042" i="1"/>
  <c r="H1161" i="1"/>
  <c r="H2633" i="1"/>
  <c r="H1073" i="1"/>
  <c r="H2273" i="1"/>
  <c r="H272" i="1"/>
  <c r="H2814" i="1"/>
  <c r="H311" i="1"/>
  <c r="H2853" i="1"/>
  <c r="H2987" i="1"/>
  <c r="H2435" i="1"/>
  <c r="H3065" i="1"/>
  <c r="H269" i="1"/>
  <c r="H34" i="1"/>
  <c r="H2780" i="1"/>
  <c r="H3234" i="1"/>
  <c r="H2635" i="1"/>
  <c r="H1012" i="1"/>
  <c r="H2806" i="1"/>
  <c r="H3516" i="1"/>
  <c r="H2815" i="1"/>
  <c r="H2289" i="1"/>
  <c r="H2052" i="1"/>
  <c r="H652" i="1"/>
  <c r="H3791" i="1"/>
  <c r="H3033" i="1"/>
  <c r="H323" i="1"/>
  <c r="H417" i="1"/>
  <c r="H1477" i="1"/>
  <c r="H1004" i="1"/>
  <c r="H3760" i="1"/>
  <c r="H2211" i="1"/>
  <c r="H3936" i="1"/>
  <c r="H3177" i="1"/>
  <c r="H3694" i="1"/>
  <c r="H2516" i="1"/>
  <c r="H1937" i="1"/>
  <c r="H1728" i="1"/>
  <c r="H1515" i="1"/>
  <c r="H3994" i="1"/>
  <c r="H1664" i="1"/>
  <c r="H276" i="1"/>
  <c r="H1150" i="1"/>
  <c r="H363" i="1"/>
  <c r="H2655" i="1"/>
  <c r="H1072" i="1"/>
  <c r="H2617" i="1"/>
  <c r="H1614" i="1"/>
  <c r="H2141" i="1"/>
  <c r="H2007" i="1"/>
  <c r="H959" i="1"/>
  <c r="H1272" i="1"/>
  <c r="H2371" i="1"/>
  <c r="H1286" i="1"/>
  <c r="H3872" i="1"/>
  <c r="H2472" i="1"/>
  <c r="H2266" i="1"/>
  <c r="H3401" i="1"/>
  <c r="H2416" i="1"/>
  <c r="H1489" i="1"/>
  <c r="H141" i="1"/>
  <c r="H776" i="1"/>
  <c r="H1218" i="1"/>
  <c r="H1528" i="1"/>
  <c r="H3522" i="1"/>
  <c r="H1006" i="1"/>
  <c r="H374" i="1"/>
  <c r="H616" i="1"/>
  <c r="H4010" i="1"/>
  <c r="H1999" i="1"/>
  <c r="H86" i="1"/>
  <c r="H1096" i="1"/>
  <c r="H2845" i="1"/>
  <c r="H2950" i="1"/>
  <c r="H419" i="1"/>
  <c r="H2188" i="1"/>
  <c r="H2027" i="1"/>
  <c r="H198" i="1"/>
  <c r="H3206" i="1"/>
  <c r="H972" i="1"/>
  <c r="H1498" i="1"/>
  <c r="H3641" i="1"/>
  <c r="H642" i="1"/>
  <c r="H2160" i="1"/>
  <c r="H1654" i="1"/>
  <c r="H4032" i="1"/>
  <c r="H1332" i="1"/>
  <c r="H1826" i="1"/>
  <c r="H2645" i="1"/>
  <c r="H2036" i="1"/>
  <c r="H2582" i="1"/>
  <c r="H3538" i="1"/>
  <c r="H990" i="1"/>
  <c r="H1505" i="1"/>
  <c r="H1219" i="1"/>
  <c r="H2962" i="1"/>
  <c r="H2763" i="1"/>
  <c r="H3702" i="1"/>
  <c r="H1351" i="1"/>
  <c r="H2804" i="1"/>
  <c r="H2673" i="1"/>
  <c r="H2698" i="1"/>
  <c r="H1934" i="1"/>
  <c r="H43" i="1"/>
  <c r="H78" i="1"/>
  <c r="H1782" i="1"/>
  <c r="H3632" i="1"/>
  <c r="H1831" i="1"/>
  <c r="H2863" i="1"/>
  <c r="H3879" i="1"/>
  <c r="H2182" i="1"/>
  <c r="H565" i="1"/>
  <c r="H3032" i="1"/>
  <c r="H3891" i="1"/>
  <c r="H958" i="1"/>
  <c r="H3271" i="1"/>
  <c r="H2793" i="1"/>
  <c r="H3396" i="1"/>
  <c r="H2041" i="1"/>
  <c r="H451" i="1"/>
  <c r="H2720" i="1"/>
  <c r="H2871" i="1"/>
  <c r="H3950" i="1"/>
  <c r="H2640" i="1"/>
  <c r="H1998" i="1"/>
  <c r="H1940" i="1"/>
  <c r="H1658" i="1"/>
  <c r="H3133" i="1"/>
  <c r="H3027" i="1"/>
  <c r="H2767" i="1"/>
  <c r="H2221" i="1"/>
  <c r="H2770" i="1"/>
  <c r="H271" i="1"/>
  <c r="H913" i="1"/>
  <c r="H1327" i="1"/>
  <c r="H3472" i="1"/>
  <c r="H2668" i="1"/>
  <c r="H3025" i="1"/>
  <c r="H3975" i="1"/>
  <c r="H95" i="1"/>
  <c r="H777" i="1"/>
  <c r="H2493" i="1"/>
  <c r="H606" i="1"/>
  <c r="H371" i="1"/>
  <c r="H2462" i="1"/>
  <c r="H2519" i="1"/>
  <c r="H791" i="1"/>
  <c r="H60" i="1"/>
  <c r="H3508" i="1"/>
  <c r="H713" i="1"/>
  <c r="H3037" i="1"/>
  <c r="H2896" i="1"/>
  <c r="H2070" i="1"/>
  <c r="H2579" i="1"/>
  <c r="H1724" i="1"/>
  <c r="H788" i="1"/>
  <c r="H2394" i="1"/>
  <c r="H80" i="1"/>
  <c r="H1621" i="1"/>
  <c r="H1589" i="1"/>
  <c r="H1682" i="1"/>
  <c r="H1406" i="1"/>
  <c r="H1407" i="1"/>
  <c r="H3354" i="1"/>
  <c r="H246" i="1"/>
  <c r="H549" i="1"/>
  <c r="H1834" i="1"/>
  <c r="H3288" i="1"/>
  <c r="H2376" i="1"/>
  <c r="H3267" i="1"/>
  <c r="H2114" i="1"/>
  <c r="H126" i="1"/>
  <c r="H493" i="1"/>
  <c r="H1811" i="1"/>
  <c r="H2013" i="1"/>
  <c r="H3010" i="1"/>
  <c r="H1953" i="1"/>
  <c r="H3546" i="1"/>
  <c r="H2240" i="1"/>
  <c r="H922" i="1"/>
  <c r="H838" i="1"/>
  <c r="H661" i="1"/>
  <c r="H2887" i="1"/>
  <c r="H2801" i="1"/>
  <c r="H3360" i="1"/>
  <c r="H3640" i="1"/>
  <c r="H342" i="1"/>
  <c r="H2679" i="1"/>
  <c r="H87" i="1"/>
  <c r="H1661" i="1"/>
  <c r="H318" i="1"/>
  <c r="H3124" i="1"/>
  <c r="H1322" i="1"/>
  <c r="H3196" i="1"/>
  <c r="H950" i="1"/>
  <c r="H3183" i="1"/>
  <c r="H3380" i="1"/>
  <c r="H349" i="1"/>
  <c r="H1790" i="1"/>
  <c r="H3412" i="1"/>
  <c r="H2073" i="1"/>
  <c r="H339" i="1"/>
  <c r="H3125" i="1"/>
  <c r="H1623" i="1"/>
  <c r="H2313" i="1"/>
  <c r="H2460" i="1"/>
  <c r="H1916" i="1"/>
  <c r="H800" i="1"/>
  <c r="H3284" i="1"/>
  <c r="H3449" i="1"/>
  <c r="H1968" i="1"/>
  <c r="H1880" i="1"/>
  <c r="H698" i="1"/>
  <c r="H69" i="1"/>
  <c r="H710" i="1"/>
  <c r="H3489" i="1"/>
  <c r="H2048" i="1"/>
  <c r="H2509" i="1"/>
  <c r="H2714" i="1"/>
  <c r="H224" i="1"/>
  <c r="H2110" i="1"/>
  <c r="H1141" i="1"/>
  <c r="H1844" i="1"/>
  <c r="H3140" i="1"/>
  <c r="H1509" i="1"/>
  <c r="H3800" i="1"/>
  <c r="H619" i="1"/>
  <c r="H1137" i="1"/>
  <c r="H3457" i="1"/>
  <c r="H423" i="1"/>
  <c r="H2742" i="1"/>
  <c r="H1558" i="1"/>
  <c r="H1275" i="1"/>
  <c r="H576" i="1"/>
  <c r="H3553" i="1"/>
  <c r="H761" i="1"/>
  <c r="H3753" i="1"/>
  <c r="H396" i="1"/>
  <c r="H159" i="1"/>
  <c r="H1601" i="1"/>
  <c r="H2955" i="1"/>
  <c r="H532" i="1"/>
  <c r="H3766" i="1"/>
  <c r="H2541" i="1"/>
  <c r="H2136" i="1"/>
  <c r="H933" i="1"/>
  <c r="H430" i="1"/>
  <c r="H2713" i="1"/>
  <c r="H2302" i="1"/>
  <c r="H3992" i="1"/>
  <c r="H1483" i="1"/>
  <c r="H3029" i="1"/>
  <c r="H3752" i="1"/>
  <c r="H3625" i="1"/>
  <c r="H993" i="1"/>
  <c r="H1610" i="1"/>
  <c r="H3193" i="1"/>
  <c r="H312" i="1"/>
  <c r="H3807" i="1"/>
  <c r="H2270" i="1"/>
  <c r="H1043" i="1"/>
  <c r="H3461" i="1"/>
  <c r="H3639" i="1"/>
  <c r="H2044" i="1"/>
  <c r="H2707" i="1"/>
  <c r="H2010" i="1"/>
  <c r="H211" i="1"/>
  <c r="H3909" i="1"/>
  <c r="H561" i="1"/>
  <c r="H341" i="1"/>
  <c r="H118" i="1"/>
  <c r="H2220" i="1"/>
  <c r="H193" i="1"/>
  <c r="H1253" i="1"/>
  <c r="H1316" i="1"/>
  <c r="H1306" i="1"/>
  <c r="H1930" i="1"/>
  <c r="H3832" i="1"/>
  <c r="H742" i="1"/>
  <c r="H524" i="1"/>
  <c r="H2351" i="1"/>
  <c r="H1432" i="1"/>
  <c r="H528" i="1"/>
  <c r="H931" i="1"/>
  <c r="H1243" i="1"/>
  <c r="H2637" i="1"/>
  <c r="H3958" i="1"/>
  <c r="H2805" i="1"/>
  <c r="H3391" i="1"/>
  <c r="H3682" i="1"/>
  <c r="H3433" i="1"/>
  <c r="H860" i="1"/>
  <c r="H2324" i="1"/>
  <c r="H1121" i="1"/>
  <c r="H1739" i="1"/>
  <c r="H348" i="1"/>
  <c r="H3551" i="1"/>
  <c r="H3259" i="1"/>
  <c r="H3940" i="1"/>
  <c r="H3977" i="1"/>
  <c r="H1362" i="1"/>
  <c r="H4017" i="1"/>
  <c r="H46" i="1"/>
  <c r="H3344" i="1"/>
  <c r="H3649" i="1"/>
  <c r="H530" i="1"/>
  <c r="H1970" i="1"/>
  <c r="H1870" i="1"/>
  <c r="H2014" i="1"/>
  <c r="H1730" i="1"/>
  <c r="H2279" i="1"/>
  <c r="H3557" i="1"/>
  <c r="H2795" i="1"/>
  <c r="H756" i="1"/>
  <c r="H3914" i="1"/>
  <c r="H3175" i="1"/>
  <c r="H1740" i="1"/>
  <c r="H2892" i="1"/>
  <c r="H462" i="1"/>
  <c r="H875" i="1"/>
  <c r="H116" i="1"/>
  <c r="H1808" i="1"/>
  <c r="H766" i="1"/>
  <c r="H2753" i="1"/>
  <c r="H653" i="1"/>
  <c r="H3043" i="1"/>
  <c r="H1895" i="1"/>
  <c r="H2101" i="1"/>
  <c r="H3483" i="1"/>
  <c r="H1975" i="1"/>
  <c r="H3454" i="1"/>
  <c r="H1430" i="1"/>
  <c r="H1617" i="1"/>
  <c r="H2581" i="1"/>
  <c r="H2497" i="1"/>
  <c r="H3488" i="1"/>
  <c r="H901" i="1"/>
  <c r="H2403" i="1"/>
  <c r="H885" i="1"/>
  <c r="H3621" i="1"/>
  <c r="H3729" i="1"/>
  <c r="H3201" i="1"/>
  <c r="H562" i="1"/>
  <c r="H4000" i="1"/>
  <c r="H2235" i="1"/>
  <c r="H19" i="1"/>
  <c r="H970" i="1"/>
  <c r="H935" i="1"/>
  <c r="H716" i="1"/>
  <c r="H1521" i="1"/>
  <c r="H3460" i="1"/>
  <c r="H1182" i="1"/>
  <c r="H2449" i="1"/>
  <c r="H3228" i="1"/>
  <c r="H3724" i="1"/>
  <c r="H635" i="1"/>
  <c r="H2500" i="1"/>
  <c r="H367" i="1"/>
  <c r="H2129" i="1"/>
  <c r="H1283" i="1"/>
  <c r="H2973" i="1"/>
  <c r="H3981" i="1"/>
  <c r="H2487" i="1"/>
  <c r="H2858" i="1"/>
  <c r="H1659" i="1"/>
  <c r="H2446" i="1"/>
  <c r="H1116" i="1"/>
  <c r="H1588" i="1"/>
  <c r="H2475" i="1"/>
  <c r="H7" i="1"/>
  <c r="H3005" i="1"/>
  <c r="H3214" i="1"/>
  <c r="H1671" i="1"/>
  <c r="H10" i="1"/>
  <c r="H1236" i="1"/>
  <c r="H2488" i="1"/>
  <c r="H2163" i="1"/>
  <c r="H1665" i="1"/>
  <c r="H2547" i="1"/>
  <c r="H1749" i="1"/>
  <c r="H817" i="1"/>
  <c r="H1775" i="1"/>
  <c r="H968" i="1"/>
  <c r="H488" i="1"/>
  <c r="H1944" i="1"/>
  <c r="H3274" i="1"/>
  <c r="H111" i="1"/>
  <c r="H3597" i="1"/>
  <c r="H1032" i="1"/>
  <c r="H4037" i="1"/>
  <c r="H921" i="1"/>
  <c r="H3827" i="1"/>
  <c r="H1050" i="1"/>
  <c r="H2839" i="1"/>
  <c r="H3186" i="1"/>
  <c r="H1084" i="1"/>
  <c r="H2606" i="1"/>
  <c r="H489" i="1"/>
  <c r="H2536" i="1"/>
  <c r="H3501" i="1"/>
  <c r="H3887" i="1"/>
  <c r="H2319" i="1"/>
  <c r="H22" i="1"/>
  <c r="H2724" i="1"/>
  <c r="H124" i="1"/>
  <c r="H2855" i="1"/>
  <c r="H1051" i="1"/>
  <c r="H3250" i="1"/>
  <c r="H1143" i="1"/>
  <c r="H3903" i="1"/>
  <c r="H835" i="1"/>
  <c r="H1030" i="1"/>
  <c r="H1859" i="1"/>
  <c r="H2379" i="1"/>
  <c r="H728" i="1"/>
  <c r="H874" i="1"/>
  <c r="H2327" i="1"/>
  <c r="H1093" i="1"/>
  <c r="H1041" i="1"/>
  <c r="H129" i="1"/>
  <c r="H2065" i="1"/>
  <c r="H2993" i="1"/>
  <c r="H2611" i="1"/>
  <c r="H1463" i="1"/>
  <c r="H366" i="1"/>
  <c r="H2024" i="1"/>
  <c r="H2326" i="1"/>
  <c r="H3119" i="1"/>
  <c r="H1649" i="1"/>
  <c r="H2520" i="1"/>
  <c r="H3960" i="1"/>
  <c r="H54" i="1"/>
  <c r="H2688" i="1"/>
  <c r="H762" i="1"/>
  <c r="H3379" i="1"/>
  <c r="H3062" i="1"/>
  <c r="H2056" i="1"/>
  <c r="H724" i="1"/>
  <c r="H168" i="1"/>
  <c r="H6" i="1"/>
  <c r="H2314" i="1"/>
  <c r="H603" i="1"/>
  <c r="H780" i="1"/>
  <c r="H1092" i="1"/>
  <c r="H3661" i="1"/>
  <c r="H1082" i="1"/>
  <c r="H527" i="1"/>
  <c r="H1954" i="1"/>
  <c r="H1416" i="1"/>
  <c r="H3048" i="1"/>
  <c r="H553" i="1"/>
  <c r="H1816" i="1"/>
  <c r="H401" i="1"/>
  <c r="H1557" i="1"/>
  <c r="H1015" i="1"/>
  <c r="H1595" i="1"/>
  <c r="H893" i="1"/>
  <c r="H3308" i="1"/>
  <c r="H1323" i="1"/>
  <c r="H1194" i="1"/>
  <c r="H2060" i="1"/>
  <c r="H3644" i="1"/>
  <c r="H105" i="1"/>
  <c r="H1016" i="1"/>
  <c r="H91" i="1"/>
  <c r="H3598" i="1"/>
  <c r="H3118" i="1"/>
  <c r="H2464" i="1"/>
  <c r="H1467" i="1"/>
  <c r="H3342" i="1"/>
  <c r="H1785" i="1"/>
  <c r="H2638" i="1"/>
  <c r="H1994" i="1"/>
  <c r="H2457" i="1"/>
  <c r="H2212" i="1"/>
  <c r="H1667" i="1"/>
  <c r="H1357" i="1"/>
  <c r="H173" i="1"/>
  <c r="H3402" i="1"/>
  <c r="H1139" i="1"/>
  <c r="H2546" i="1"/>
  <c r="H344" i="1"/>
  <c r="H566" i="1"/>
  <c r="H1007" i="1"/>
  <c r="H641" i="1"/>
  <c r="H984" i="1"/>
  <c r="H2825" i="1"/>
  <c r="H3590" i="1"/>
  <c r="H797" i="1"/>
  <c r="H309" i="1"/>
  <c r="H919" i="1"/>
  <c r="H994" i="1"/>
  <c r="H47" i="1"/>
  <c r="H1046" i="1"/>
  <c r="H2295" i="1"/>
  <c r="H3181" i="1"/>
  <c r="H590" i="1"/>
  <c r="H2183" i="1"/>
  <c r="H1190" i="1"/>
  <c r="H285" i="1"/>
  <c r="H2088" i="1"/>
  <c r="H1123" i="1"/>
  <c r="H956" i="1"/>
  <c r="H3102" i="1"/>
  <c r="H353" i="1"/>
  <c r="H321" i="1"/>
  <c r="H2006" i="1"/>
  <c r="H3191" i="1"/>
  <c r="H1087" i="1"/>
  <c r="H793" i="1"/>
  <c r="H2737" i="1"/>
  <c r="H3297" i="1"/>
  <c r="H1974" i="1"/>
  <c r="H1524" i="1"/>
  <c r="H2413" i="1"/>
  <c r="H2194" i="1"/>
  <c r="H1609" i="1"/>
  <c r="H3208" i="1"/>
  <c r="H2271" i="1"/>
  <c r="H471" i="1"/>
  <c r="H1853" i="1"/>
  <c r="H3877" i="1"/>
  <c r="H2213" i="1"/>
  <c r="H3071" i="1"/>
  <c r="H917" i="1"/>
  <c r="H2875" i="1"/>
  <c r="H3413" i="1"/>
  <c r="H3424" i="1"/>
  <c r="H2909" i="1"/>
  <c r="H3022" i="1"/>
  <c r="H1210" i="1"/>
  <c r="H2090" i="1"/>
  <c r="H1586" i="1"/>
  <c r="H2408" i="1"/>
  <c r="H1559" i="1"/>
  <c r="H599" i="1"/>
  <c r="H1411" i="1"/>
  <c r="H2561" i="1"/>
  <c r="H3261" i="1"/>
  <c r="H2494" i="1"/>
  <c r="H2337" i="1"/>
  <c r="H3013" i="1"/>
  <c r="H1063" i="1"/>
  <c r="H516" i="1"/>
  <c r="H385" i="1"/>
  <c r="H1651" i="1"/>
  <c r="H1835" i="1"/>
  <c r="H1797" i="1"/>
  <c r="H3034" i="1"/>
  <c r="H2743" i="1"/>
  <c r="H1981" i="1"/>
  <c r="H3771" i="1"/>
  <c r="H1774" i="1"/>
  <c r="H3732" i="1"/>
  <c r="H1514" i="1"/>
  <c r="H247" i="1"/>
  <c r="H3896" i="1"/>
  <c r="H1302" i="1"/>
  <c r="H842" i="1"/>
  <c r="H911" i="1"/>
  <c r="H2288" i="1"/>
  <c r="H644" i="1"/>
  <c r="H1969" i="1"/>
  <c r="H260" i="1"/>
  <c r="H2246" i="1"/>
  <c r="H376" i="1"/>
  <c r="H3130" i="1"/>
  <c r="H544" i="1"/>
  <c r="H841" i="1"/>
  <c r="H2208" i="1"/>
  <c r="H1349" i="1"/>
  <c r="H1379" i="1"/>
  <c r="H1199" i="1"/>
  <c r="H3697" i="1"/>
  <c r="H1020" i="1"/>
  <c r="H3378" i="1"/>
  <c r="H3451" i="1"/>
  <c r="H3705" i="1"/>
  <c r="H2569" i="1"/>
  <c r="H1044" i="1"/>
  <c r="H2144" i="1"/>
  <c r="H3990" i="1"/>
  <c r="H2195" i="1"/>
  <c r="H853" i="1"/>
  <c r="H2348" i="1"/>
  <c r="H3132" i="1"/>
  <c r="H3080" i="1"/>
  <c r="H3696" i="1"/>
  <c r="H2231" i="1"/>
  <c r="H1554" i="1"/>
  <c r="H1098" i="1"/>
  <c r="H2275" i="1"/>
  <c r="H1535" i="1"/>
  <c r="H548" i="1"/>
  <c r="H456" i="1"/>
  <c r="H2430" i="1"/>
  <c r="H889" i="1"/>
  <c r="H1442" i="1"/>
  <c r="H1956" i="1"/>
  <c r="H2321" i="1"/>
  <c r="H1249" i="1"/>
  <c r="H675" i="1"/>
  <c r="H3670" i="1"/>
  <c r="H3273" i="1"/>
  <c r="H1452" i="1"/>
  <c r="H1198" i="1"/>
  <c r="H350" i="1"/>
  <c r="H520" i="1"/>
  <c r="H3845" i="1"/>
  <c r="H3560" i="1"/>
  <c r="H2282" i="1"/>
  <c r="H1229" i="1"/>
  <c r="H2332" i="1"/>
  <c r="H827" i="1"/>
  <c r="H2660" i="1"/>
  <c r="H156" i="1"/>
  <c r="H3840" i="1"/>
  <c r="H3712" i="1"/>
  <c r="H3348" i="1"/>
  <c r="H2481" i="1"/>
  <c r="H832" i="1"/>
  <c r="H3946" i="1"/>
  <c r="H3773" i="1"/>
  <c r="H2469" i="1"/>
  <c r="H3586" i="1"/>
  <c r="H1240" i="1"/>
  <c r="H383" i="1"/>
  <c r="H3419" i="1"/>
  <c r="H2751" i="1"/>
  <c r="H1390" i="1"/>
  <c r="H2485" i="1"/>
  <c r="H2306" i="1"/>
  <c r="H3155" i="1"/>
  <c r="H3083" i="1"/>
  <c r="H2570" i="1"/>
  <c r="H2677" i="1"/>
  <c r="H3652" i="1"/>
  <c r="H3079" i="1"/>
  <c r="H166" i="1"/>
  <c r="H1031" i="1"/>
  <c r="H3429" i="1"/>
  <c r="H3020" i="1"/>
  <c r="H2919" i="1"/>
  <c r="H3873" i="1"/>
  <c r="H291" i="1"/>
  <c r="H3400" i="1"/>
  <c r="H233" i="1"/>
  <c r="H3377" i="1"/>
  <c r="H1891" i="1"/>
  <c r="H51" i="1"/>
  <c r="H480" i="1"/>
  <c r="H1630" i="1"/>
  <c r="H2747" i="1"/>
  <c r="H3818" i="1"/>
  <c r="H4009" i="1"/>
  <c r="H2230" i="1"/>
  <c r="H2566" i="1"/>
  <c r="H697" i="1"/>
  <c r="H4020" i="1"/>
  <c r="H21" i="1"/>
  <c r="H537" i="1"/>
  <c r="H3019" i="1"/>
  <c r="H3943" i="1"/>
  <c r="H3307" i="1"/>
  <c r="H2486" i="1"/>
  <c r="H3786" i="1"/>
  <c r="H3969" i="1"/>
  <c r="H1803" i="1"/>
  <c r="H2019" i="1"/>
  <c r="H1585" i="1"/>
  <c r="H1684" i="1"/>
  <c r="H3052" i="1"/>
  <c r="H1424" i="1"/>
  <c r="H692" i="1"/>
  <c r="H242" i="1"/>
  <c r="H1233" i="1"/>
  <c r="H2095" i="1"/>
  <c r="H1341" i="1"/>
  <c r="H3409" i="1"/>
  <c r="H459" i="1"/>
  <c r="H2951" i="1"/>
  <c r="H1079" i="1"/>
  <c r="H2556" i="1"/>
  <c r="H647" i="1"/>
  <c r="H1986" i="1"/>
  <c r="H1458" i="1"/>
  <c r="H1709" i="1"/>
  <c r="H740" i="1"/>
  <c r="H3097" i="1"/>
  <c r="H2703" i="1"/>
  <c r="H3584" i="1"/>
  <c r="H1631" i="1"/>
  <c r="H1810" i="1"/>
  <c r="H2674" i="1"/>
  <c r="H1104" i="1"/>
  <c r="H2489" i="1"/>
  <c r="H1395" i="1"/>
  <c r="H3142" i="1"/>
  <c r="H320" i="1"/>
  <c r="H926" i="1"/>
  <c r="H412" i="1"/>
  <c r="H2308" i="1"/>
  <c r="H487" i="1"/>
  <c r="H2746" i="1"/>
  <c r="H3574" i="1"/>
  <c r="H2405" i="1"/>
  <c r="H2392" i="1"/>
  <c r="H4014" i="1"/>
  <c r="H1875" i="1"/>
  <c r="H3957" i="1"/>
  <c r="H3498" i="1"/>
  <c r="H42" i="1"/>
  <c r="H2808" i="1"/>
  <c r="H752" i="1"/>
  <c r="H2511" i="1"/>
  <c r="H632" i="1"/>
  <c r="H3906" i="1"/>
  <c r="H3744" i="1"/>
  <c r="H1593" i="1"/>
  <c r="H1531" i="1"/>
  <c r="H1547" i="1"/>
  <c r="H3332" i="1"/>
  <c r="H1075" i="1"/>
  <c r="H1211" i="1"/>
  <c r="H679" i="1"/>
  <c r="H685" i="1"/>
  <c r="H1324" i="1"/>
  <c r="H1700" i="1"/>
  <c r="H2086" i="1"/>
  <c r="H1047" i="1"/>
  <c r="H3382" i="1"/>
  <c r="H2140" i="1"/>
  <c r="H1423" i="1"/>
  <c r="H1170" i="1"/>
  <c r="H3443" i="1"/>
  <c r="H463" i="1"/>
  <c r="H1132" i="1"/>
  <c r="H2320" i="1"/>
  <c r="H1076" i="1"/>
  <c r="H2132" i="1"/>
  <c r="H2206" i="1"/>
  <c r="H2164" i="1"/>
  <c r="H1639" i="1"/>
  <c r="H465" i="1"/>
  <c r="H923" i="1"/>
  <c r="H625" i="1"/>
  <c r="H3263" i="1"/>
  <c r="H732" i="1"/>
  <c r="H1843" i="1"/>
  <c r="H1575" i="1"/>
  <c r="H2538" i="1"/>
  <c r="H149" i="1"/>
  <c r="H257" i="1"/>
  <c r="H3814" i="1"/>
  <c r="H3830" i="1"/>
  <c r="H1814" i="1"/>
  <c r="H1542" i="1"/>
  <c r="H3290" i="1"/>
  <c r="H3313" i="1"/>
  <c r="H3657" i="1"/>
  <c r="H2550" i="1"/>
  <c r="H629" i="1"/>
  <c r="H354" i="1"/>
  <c r="H803" i="1"/>
  <c r="H2947" i="1"/>
  <c r="H1852" i="1"/>
  <c r="H3601" i="1"/>
  <c r="H872" i="1"/>
  <c r="H1549" i="1"/>
  <c r="H1485" i="1"/>
  <c r="H1106" i="1"/>
  <c r="H2572" i="1"/>
  <c r="H2003" i="1"/>
  <c r="H2694" i="1"/>
  <c r="H58" i="1"/>
  <c r="H3539" i="1"/>
  <c r="H2002" i="1"/>
  <c r="H1207" i="1"/>
  <c r="H2788" i="1"/>
  <c r="H3964" i="1"/>
  <c r="H3746" i="1"/>
  <c r="H1645" i="1"/>
  <c r="H1805" i="1"/>
  <c r="H1183" i="1"/>
  <c r="H1537" i="1"/>
  <c r="H2777" i="1"/>
  <c r="H1820" i="1"/>
  <c r="H3910" i="1"/>
  <c r="H618" i="1"/>
  <c r="H3527" i="1"/>
  <c r="H3425" i="1"/>
  <c r="H2094" i="1"/>
  <c r="H3680" i="1"/>
  <c r="H2072" i="1"/>
  <c r="H2792" i="1"/>
  <c r="H3248" i="1"/>
  <c r="H2958" i="1"/>
  <c r="H3447" i="1"/>
  <c r="H2597" i="1"/>
  <c r="H2657" i="1"/>
  <c r="H1221" i="1"/>
  <c r="H440" i="1"/>
  <c r="H1453" i="1"/>
  <c r="H2901" i="1"/>
  <c r="H112" i="1"/>
  <c r="H3430" i="1"/>
  <c r="H2406" i="1"/>
  <c r="H1516" i="1"/>
  <c r="H2018" i="1"/>
  <c r="H1338" i="1"/>
  <c r="H3406" i="1"/>
  <c r="H3054" i="1"/>
  <c r="H868" i="1"/>
  <c r="H2592" i="1"/>
  <c r="H3428" i="1"/>
  <c r="H781" i="1"/>
  <c r="H2578" i="1"/>
  <c r="H3107" i="1"/>
  <c r="H1556" i="1"/>
  <c r="H1525" i="1"/>
  <c r="H2396" i="1"/>
  <c r="H2584" i="1"/>
  <c r="H2272" i="1"/>
  <c r="H2471" i="1"/>
  <c r="H284" i="1"/>
  <c r="H3282" i="1"/>
  <c r="H746" i="1"/>
  <c r="H836" i="1"/>
  <c r="H1798" i="1"/>
  <c r="H150" i="1"/>
  <c r="H217" i="1"/>
  <c r="H1061" i="1"/>
  <c r="H2247" i="1"/>
  <c r="H1742" i="1"/>
  <c r="H1675" i="1"/>
  <c r="H400" i="1"/>
  <c r="H3867" i="1"/>
  <c r="H2253" i="1"/>
  <c r="H587" i="1"/>
  <c r="H127" i="1"/>
  <c r="H2083" i="1"/>
  <c r="H1979" i="1"/>
  <c r="H3556" i="1"/>
  <c r="H3917" i="1"/>
  <c r="H1607" i="1"/>
  <c r="H542" i="1"/>
  <c r="H1312" i="1"/>
  <c r="H942" i="1"/>
  <c r="H2768" i="1"/>
  <c r="H1284" i="1"/>
  <c r="H3215" i="1"/>
  <c r="H1021" i="1"/>
  <c r="H1403" i="1"/>
  <c r="H3340" i="1"/>
  <c r="H2259" i="1"/>
  <c r="H3976" i="1"/>
  <c r="H593" i="1"/>
  <c r="H2116" i="1"/>
  <c r="H1744" i="1"/>
  <c r="H236" i="1"/>
  <c r="H162" i="1"/>
  <c r="H1594" i="1"/>
  <c r="H2437" i="1"/>
  <c r="H3075" i="1"/>
  <c r="H767" i="1"/>
  <c r="H2103" i="1"/>
  <c r="H1255" i="1"/>
  <c r="H3388" i="1"/>
  <c r="H433" i="1"/>
  <c r="H1328" i="1"/>
  <c r="H2456" i="1"/>
  <c r="H538" i="1"/>
  <c r="H340" i="1"/>
  <c r="H1864" i="1"/>
  <c r="H1202" i="1"/>
  <c r="H2035" i="1"/>
  <c r="H1578" i="1"/>
  <c r="H3510" i="1"/>
  <c r="H1750" i="1"/>
  <c r="H1419" i="1"/>
  <c r="H2162" i="1"/>
  <c r="H927" i="1"/>
  <c r="H11" i="1"/>
  <c r="H2089" i="1"/>
  <c r="H1576" i="1"/>
  <c r="H1636" i="1"/>
  <c r="H2423" i="1"/>
  <c r="H2135" i="1"/>
  <c r="H1212" i="1"/>
  <c r="H1074" i="1"/>
  <c r="H1518" i="1"/>
  <c r="H2865" i="1"/>
  <c r="H83" i="1"/>
  <c r="H137" i="1"/>
  <c r="H3318" i="1"/>
  <c r="H219" i="1"/>
  <c r="H1673" i="1"/>
  <c r="H3576" i="1"/>
  <c r="H2914" i="1"/>
  <c r="H864" i="1"/>
  <c r="H2568" i="1"/>
  <c r="H1592" i="1"/>
  <c r="H1497" i="1"/>
  <c r="H3585" i="1"/>
  <c r="H1776" i="1"/>
  <c r="H1912" i="1"/>
  <c r="H2651" i="1"/>
  <c r="H134" i="1"/>
  <c r="H52" i="1"/>
  <c r="H1222" i="1"/>
  <c r="H3165" i="1"/>
  <c r="H3195" i="1"/>
  <c r="H1417" i="1"/>
  <c r="H2602" i="1"/>
  <c r="H2888" i="1"/>
  <c r="H2256" i="1"/>
  <c r="H1366" i="1"/>
  <c r="H3681" i="1"/>
  <c r="H3179" i="1"/>
  <c r="H2727" i="1"/>
  <c r="H3533" i="1"/>
  <c r="H2499" i="1"/>
  <c r="H2205" i="1"/>
  <c r="H2368" i="1"/>
  <c r="H2262" i="1"/>
  <c r="H1951" i="1"/>
  <c r="H1437" i="1"/>
  <c r="H3333" i="1"/>
  <c r="H1980" i="1"/>
  <c r="H1787" i="1"/>
  <c r="H1100" i="1"/>
  <c r="H2173" i="1"/>
  <c r="H3815" i="1"/>
  <c r="H546" i="1"/>
  <c r="H3035" i="1"/>
  <c r="H2331" i="1"/>
  <c r="H1520" i="1"/>
  <c r="H1266" i="1"/>
  <c r="H185" i="1"/>
  <c r="H723" i="1"/>
  <c r="H3302" i="1"/>
  <c r="H3423" i="1"/>
  <c r="H3738" i="1"/>
  <c r="H3708" i="1"/>
  <c r="H3470" i="1"/>
  <c r="H2733" i="1"/>
  <c r="H1522" i="1"/>
  <c r="H749" i="1"/>
  <c r="H2816" i="1"/>
  <c r="H2465" i="1"/>
  <c r="H324" i="1"/>
  <c r="H1326" i="1"/>
  <c r="H1492" i="1"/>
  <c r="H1540" i="1"/>
  <c r="H3381" i="1"/>
  <c r="H3819" i="1"/>
  <c r="H765" i="1"/>
  <c r="H2305" i="1"/>
  <c r="H345" i="1"/>
  <c r="H2748" i="1"/>
  <c r="H1469" i="1"/>
  <c r="H3816" i="1"/>
  <c r="H1173" i="1"/>
  <c r="H3662" i="1"/>
  <c r="H498" i="1"/>
  <c r="H1245" i="1"/>
  <c r="H2428" i="1"/>
  <c r="H3017" i="1"/>
  <c r="H1145" i="1"/>
  <c r="H1070" i="1"/>
  <c r="H3689" i="1"/>
  <c r="H1877" i="1"/>
  <c r="H1604" i="1"/>
  <c r="H2490" i="1"/>
  <c r="H2522" i="1"/>
  <c r="H2648" i="1"/>
  <c r="H2889" i="1"/>
  <c r="H2745" i="1"/>
  <c r="H3114" i="1"/>
  <c r="H1398" i="1"/>
  <c r="H293" i="1"/>
  <c r="H886" i="1"/>
  <c r="H3756" i="1"/>
  <c r="H759" i="1"/>
  <c r="H3109" i="1"/>
  <c r="H181" i="1"/>
  <c r="H2353" i="1"/>
  <c r="H3143" i="1"/>
  <c r="H869" i="1"/>
  <c r="H2721" i="1"/>
  <c r="H610" i="1"/>
  <c r="H1408" i="1"/>
  <c r="H3938" i="1"/>
  <c r="H2201" i="1"/>
  <c r="H2245" i="1"/>
  <c r="H2895" i="1"/>
  <c r="H1473" i="1"/>
  <c r="H1945" i="1"/>
  <c r="H1861" i="1"/>
  <c r="H2952" i="1"/>
  <c r="H4030" i="1"/>
  <c r="H2365" i="1"/>
  <c r="H3562" i="1"/>
  <c r="H178" i="1"/>
  <c r="H1860" i="1"/>
  <c r="H1987" i="1"/>
  <c r="H1903" i="1"/>
  <c r="H1029" i="1"/>
  <c r="H1925" i="1"/>
  <c r="H3965" i="1"/>
  <c r="H1027" i="1"/>
  <c r="H3788" i="1"/>
  <c r="H3115" i="1"/>
  <c r="H3588" i="1"/>
  <c r="H3452" i="1"/>
  <c r="H2639" i="1"/>
  <c r="H1822" i="1"/>
  <c r="H3349" i="1"/>
  <c r="H3920" i="1"/>
  <c r="H261" i="1"/>
  <c r="H2304" i="1"/>
  <c r="H2468" i="1"/>
  <c r="H2661" i="1"/>
  <c r="H61" i="1"/>
  <c r="H1716" i="1"/>
  <c r="H2601" i="1"/>
  <c r="H1722" i="1"/>
  <c r="H2663" i="1"/>
  <c r="H1058" i="1"/>
  <c r="H3170" i="1"/>
  <c r="H472" i="1"/>
  <c r="H3149" i="1"/>
  <c r="H3570" i="1"/>
  <c r="H2736" i="1"/>
  <c r="H2297" i="1"/>
  <c r="H848" i="1"/>
  <c r="H432" i="1"/>
  <c r="H3993" i="1"/>
  <c r="H3148" i="1"/>
  <c r="H1481" i="1"/>
  <c r="H717" i="1"/>
  <c r="H743" i="1"/>
  <c r="H884" i="1"/>
  <c r="H2269" i="1"/>
  <c r="H3169" i="1"/>
  <c r="H1039" i="1"/>
  <c r="H2558" i="1"/>
  <c r="H210" i="1"/>
  <c r="H2775" i="1"/>
  <c r="H2772" i="1"/>
  <c r="H1422" i="1"/>
  <c r="H859" i="1"/>
  <c r="H2382" i="1"/>
  <c r="H3878" i="1"/>
  <c r="H737" i="1"/>
  <c r="H941" i="1"/>
  <c r="H2482" i="1"/>
  <c r="H1214" i="1"/>
  <c r="H1309" i="1"/>
  <c r="H1914" i="1"/>
  <c r="H266" i="1"/>
  <c r="H402" i="1"/>
  <c r="H891" i="1"/>
  <c r="H427" i="1"/>
  <c r="H1809" i="1"/>
  <c r="H1628" i="1"/>
  <c r="H3200" i="1"/>
  <c r="H1676" i="1"/>
  <c r="H2508" i="1"/>
  <c r="H500" i="1"/>
  <c r="H2700" i="1"/>
  <c r="H1698" i="1"/>
  <c r="H1320" i="1"/>
  <c r="H3393" i="1"/>
  <c r="H3615" i="1"/>
  <c r="H3368" i="1"/>
  <c r="H1839" i="1"/>
  <c r="H997" i="1"/>
  <c r="H3295" i="1"/>
  <c r="H1662" i="1"/>
  <c r="H1882" i="1"/>
  <c r="H3050" i="1"/>
  <c r="H620" i="1"/>
  <c r="H2" i="1"/>
  <c r="H2812" i="1"/>
  <c r="H3495" i="1"/>
  <c r="H1448" i="1"/>
  <c r="H3783" i="1"/>
  <c r="H1066" i="1"/>
  <c r="H2260" i="1"/>
  <c r="H602" i="1"/>
  <c r="H304" i="1"/>
  <c r="H3870" i="1"/>
  <c r="H3278" i="1"/>
  <c r="H1348" i="1"/>
  <c r="H467" i="1"/>
  <c r="H1729" i="1"/>
  <c r="H1276" i="1"/>
  <c r="H3336" i="1"/>
  <c r="H3300" i="1"/>
  <c r="H2802" i="1"/>
  <c r="H2623" i="1"/>
  <c r="H1397" i="1"/>
  <c r="H497" i="1"/>
  <c r="H251" i="1"/>
  <c r="H2704" i="1"/>
  <c r="H1731" i="1"/>
  <c r="H2589" i="1"/>
  <c r="H2029" i="1"/>
  <c r="H2954" i="1"/>
  <c r="H755" i="1"/>
  <c r="H2021" i="1"/>
  <c r="H871" i="1"/>
  <c r="H645" i="1"/>
  <c r="H2838" i="1"/>
  <c r="H3998" i="1"/>
  <c r="H1655" i="1"/>
  <c r="H2859" i="1"/>
  <c r="H3658" i="1"/>
  <c r="H2981" i="1"/>
  <c r="H782" i="1"/>
  <c r="H1551" i="1"/>
  <c r="H3812" i="1"/>
  <c r="H1033" i="1"/>
  <c r="H1941" i="1"/>
  <c r="H9" i="1"/>
  <c r="H4025" i="1"/>
  <c r="H3289" i="1"/>
  <c r="H3098" i="1"/>
  <c r="H2075" i="1"/>
  <c r="H128" i="1"/>
  <c r="H2049" i="1"/>
  <c r="H2459" i="1"/>
  <c r="H2967" i="1"/>
  <c r="H2312" i="1"/>
  <c r="H751" i="1"/>
  <c r="H2023" i="1"/>
  <c r="H588" i="1"/>
  <c r="H1181" i="1"/>
  <c r="H689" i="1"/>
  <c r="H1611" i="1"/>
  <c r="H447" i="1"/>
  <c r="H577" i="1"/>
  <c r="H3711" i="1"/>
  <c r="H3160" i="1"/>
  <c r="H2122" i="1"/>
  <c r="H1536" i="1"/>
  <c r="H1717" i="1"/>
  <c r="H3600" i="1"/>
  <c r="H1948" i="1"/>
  <c r="H2385" i="1"/>
  <c r="H1552" i="1"/>
  <c r="H3001" i="1"/>
  <c r="H142" i="1"/>
  <c r="H649" i="1"/>
  <c r="H1204" i="1"/>
  <c r="H1368" i="1"/>
  <c r="H106" i="1"/>
  <c r="H1781" i="1"/>
  <c r="H2008" i="1"/>
  <c r="H29" i="1"/>
  <c r="H3113" i="1"/>
  <c r="H422" i="1"/>
  <c r="H640" i="1"/>
  <c r="H944" i="1"/>
  <c r="H2903" i="1"/>
  <c r="H3172" i="1"/>
  <c r="H1364" i="1"/>
  <c r="H2452" i="1"/>
  <c r="H1743" i="1"/>
  <c r="H3949" i="1"/>
  <c r="H3824" i="1"/>
  <c r="H2166" i="1"/>
  <c r="H1334" i="1"/>
  <c r="H2624" i="1"/>
  <c r="H435" i="1"/>
  <c r="H3693" i="1"/>
  <c r="H1915" i="1"/>
  <c r="H1384" i="1"/>
  <c r="H2840" i="1"/>
  <c r="H3517" i="1"/>
  <c r="H1274" i="1"/>
  <c r="H3829" i="1"/>
  <c r="H208" i="1"/>
  <c r="H1555" i="1"/>
  <c r="H3245" i="1"/>
  <c r="H2199" i="1"/>
  <c r="H878" i="1"/>
  <c r="H626" i="1"/>
  <c r="H2165" i="1"/>
  <c r="H2523" i="1"/>
  <c r="H855" i="1"/>
  <c r="H2754" i="1"/>
  <c r="H510" i="1"/>
  <c r="H1168" i="1"/>
  <c r="H183" i="1"/>
  <c r="H2965" i="1"/>
  <c r="H750" i="1"/>
  <c r="H2149" i="1"/>
  <c r="H1889" i="1"/>
  <c r="H1871" i="1"/>
  <c r="H1824" i="1"/>
  <c r="H1633" i="1"/>
  <c r="H973" i="1"/>
  <c r="H3144" i="1"/>
  <c r="H539" i="1"/>
  <c r="H75" i="1"/>
  <c r="H1842" i="1"/>
  <c r="H1838" i="1"/>
  <c r="H2203" i="1"/>
  <c r="H259" i="1"/>
  <c r="H286" i="1"/>
  <c r="H3614" i="1"/>
  <c r="H3283" i="1"/>
  <c r="H1446" i="1"/>
  <c r="H1038" i="1"/>
  <c r="H1018" i="1"/>
  <c r="H2709" i="1"/>
  <c r="H2848" i="1"/>
  <c r="H3772" i="1"/>
  <c r="H1462" i="1"/>
  <c r="H1290" i="1"/>
  <c r="H1259" i="1"/>
  <c r="H3108" i="1"/>
  <c r="H2293" i="1"/>
  <c r="H2190" i="1"/>
  <c r="H3128" i="1"/>
  <c r="H177" i="1"/>
  <c r="H3231" i="1"/>
  <c r="H937" i="1"/>
  <c r="H2942" i="1"/>
  <c r="H559" i="1"/>
  <c r="H1314" i="1"/>
  <c r="H481" i="1"/>
  <c r="H3828" i="1"/>
  <c r="H3843" i="1"/>
  <c r="H234" i="1"/>
  <c r="H3346" i="1"/>
  <c r="H3733" i="1"/>
  <c r="H521" i="1"/>
  <c r="H2831" i="1"/>
  <c r="H3199" i="1"/>
  <c r="H2715" i="1"/>
  <c r="H582" i="1"/>
  <c r="H2191" i="1"/>
  <c r="H289" i="1"/>
  <c r="H664" i="1"/>
  <c r="H139" i="1"/>
  <c r="H3699" i="1"/>
  <c r="H1813" i="1"/>
  <c r="H1162" i="1"/>
  <c r="H3219" i="1"/>
  <c r="H3852" i="1"/>
  <c r="H2248" i="1"/>
  <c r="H880" i="1"/>
  <c r="H3984" i="1"/>
  <c r="H2092" i="1"/>
  <c r="H2876" i="1"/>
  <c r="H1333" i="1"/>
  <c r="H2631" i="1"/>
  <c r="H3573" i="1"/>
  <c r="H436" i="1"/>
  <c r="H2712" i="1"/>
  <c r="H2722" i="1"/>
  <c r="H444" i="1"/>
  <c r="H368" i="1"/>
  <c r="H1192" i="1"/>
  <c r="H3187" i="1"/>
  <c r="H1303" i="1"/>
  <c r="H1890" i="1"/>
  <c r="H3810" i="1"/>
  <c r="H2283" i="1"/>
  <c r="H3053" i="1"/>
  <c r="H518" i="1"/>
  <c r="H329" i="1"/>
  <c r="H409" i="1"/>
  <c r="H2054" i="1"/>
  <c r="H3038" i="1"/>
  <c r="H1733" i="1"/>
  <c r="H1958" i="1"/>
  <c r="H2358" i="1"/>
  <c r="H694" i="1"/>
  <c r="H237" i="1"/>
  <c r="H4015" i="1"/>
  <c r="H802" i="1"/>
  <c r="H1359" i="1"/>
  <c r="H2608" i="1"/>
  <c r="H3467" i="1"/>
  <c r="H64" i="1"/>
  <c r="H2992" i="1"/>
  <c r="H999" i="1"/>
  <c r="H622" i="1"/>
  <c r="H1315" i="1"/>
  <c r="H72" i="1"/>
  <c r="H1598" i="1"/>
  <c r="H1634" i="1"/>
  <c r="H830" i="1"/>
  <c r="H3257" i="1"/>
  <c r="H1480" i="1"/>
  <c r="H3953" i="1"/>
  <c r="H1579" i="1"/>
  <c r="H3581" i="1"/>
  <c r="H628" i="1"/>
  <c r="H1382" i="1"/>
  <c r="H2644" i="1"/>
  <c r="H2604" i="1"/>
  <c r="H2372" i="1"/>
  <c r="H2524" i="1"/>
  <c r="H1653" i="1"/>
  <c r="H445" i="1"/>
  <c r="H506" i="1"/>
  <c r="H1830" i="1"/>
  <c r="H2998" i="1"/>
  <c r="H774" i="1"/>
  <c r="H1674" i="1"/>
  <c r="H3438" i="1"/>
  <c r="H1052" i="1"/>
  <c r="H1699" i="1"/>
  <c r="H1048" i="1"/>
  <c r="H1759" i="1"/>
  <c r="H2370" i="1"/>
  <c r="H1792" i="1"/>
  <c r="H2051" i="1"/>
  <c r="H2701" i="1"/>
  <c r="H1372" i="1"/>
  <c r="H2813" i="1"/>
  <c r="H65" i="1"/>
  <c r="H3921" i="1"/>
  <c r="H687" i="1"/>
  <c r="H2053" i="1"/>
  <c r="H556" i="1"/>
  <c r="H3478" i="1"/>
  <c r="H3268" i="1"/>
  <c r="H2360" i="1"/>
  <c r="H1494" i="1"/>
  <c r="H1626" i="1"/>
  <c r="H904" i="1"/>
  <c r="H1644" i="1"/>
  <c r="H2786" i="1"/>
  <c r="H3233" i="1"/>
  <c r="H3197" i="1"/>
  <c r="H2607" i="1"/>
  <c r="H2387" i="1"/>
  <c r="H346" i="1"/>
  <c r="H630" i="1"/>
  <c r="H3154" i="1"/>
  <c r="H3701" i="1"/>
  <c r="H988" i="1"/>
  <c r="H1983" i="1"/>
  <c r="H2678" i="1"/>
  <c r="H2414" i="1"/>
  <c r="H1421" i="1"/>
  <c r="H938" i="1"/>
  <c r="H2974" i="1"/>
  <c r="H418" i="1"/>
  <c r="H1791" i="1"/>
  <c r="H2156" i="1"/>
  <c r="H554" i="1"/>
  <c r="H249" i="1"/>
  <c r="H3392" i="1"/>
  <c r="H1544" i="1"/>
  <c r="H2243" i="1"/>
  <c r="H1113" i="1"/>
  <c r="H2361" i="1"/>
  <c r="H1818" i="1"/>
  <c r="H3987" i="1"/>
  <c r="H702" i="1"/>
  <c r="H2311" i="1"/>
  <c r="H1127" i="1"/>
  <c r="H1023" i="1"/>
  <c r="H483" i="1"/>
  <c r="H1691" i="1"/>
  <c r="H1991" i="1"/>
  <c r="H2610" i="1"/>
  <c r="H1377" i="1"/>
  <c r="H3780" i="1"/>
  <c r="H2050" i="1"/>
  <c r="H68" i="1"/>
  <c r="H3937" i="1"/>
  <c r="H2012" i="1"/>
  <c r="H1499" i="1"/>
  <c r="H1427" i="1"/>
  <c r="H1712" i="1"/>
  <c r="H426" i="1"/>
  <c r="H2691" i="1"/>
  <c r="H2603" i="1"/>
  <c r="H3636" i="1"/>
  <c r="H2662" i="1"/>
  <c r="H877" i="1"/>
  <c r="H2130" i="1"/>
  <c r="H2082" i="1"/>
  <c r="H1064" i="1"/>
  <c r="H2654" i="1"/>
  <c r="H3784" i="1"/>
  <c r="H3330" i="1"/>
  <c r="H398" i="1"/>
  <c r="H2669" i="1"/>
  <c r="H314" i="1"/>
  <c r="H2957" i="1"/>
  <c r="H50" i="1"/>
  <c r="H2593" i="1"/>
  <c r="H509" i="1"/>
  <c r="H2303" i="1"/>
  <c r="H1692" i="1"/>
  <c r="H624" i="1"/>
  <c r="H3351" i="1"/>
  <c r="H496" i="1"/>
  <c r="H3081" i="1"/>
  <c r="H729" i="1"/>
  <c r="H1996" i="1"/>
  <c r="H1851" i="1"/>
  <c r="H925" i="1"/>
  <c r="H2257" i="1"/>
  <c r="H3647" i="1"/>
  <c r="H3036" i="1"/>
  <c r="H536" i="1"/>
  <c r="H3834" i="1"/>
  <c r="H3912" i="1"/>
  <c r="H1464" i="1"/>
  <c r="H3420" i="1"/>
  <c r="H3687" i="1"/>
  <c r="H3518" i="1"/>
  <c r="H478" i="1"/>
  <c r="H1973" i="1"/>
  <c r="H2447" i="1"/>
  <c r="H470" i="1"/>
  <c r="H1947" i="1"/>
  <c r="H1815" i="1"/>
  <c r="H2590" i="1"/>
  <c r="H2066" i="1"/>
  <c r="H1527" i="1"/>
  <c r="H1220" i="1"/>
  <c r="H2344" i="1"/>
  <c r="H1603" i="1"/>
  <c r="H3618" i="1"/>
  <c r="H3592" i="1"/>
  <c r="H3855" i="1"/>
  <c r="H2280" i="1"/>
  <c r="H3594" i="1"/>
  <c r="H3499" i="1"/>
  <c r="H1539" i="1"/>
  <c r="H2642" i="1"/>
  <c r="H768" i="1"/>
  <c r="H1548" i="1"/>
  <c r="H2911" i="1"/>
  <c r="H3" i="1"/>
  <c r="H3956" i="1"/>
  <c r="H1186" i="1"/>
  <c r="H1108" i="1"/>
  <c r="H2972" i="1"/>
  <c r="H303" i="1"/>
  <c r="H2629" i="1"/>
  <c r="H2377" i="1"/>
  <c r="H305" i="1"/>
  <c r="H982" i="1"/>
  <c r="H3507" i="1"/>
  <c r="H495" i="1"/>
  <c r="H1226" i="1"/>
  <c r="H3084" i="1"/>
  <c r="H3739" i="1"/>
  <c r="H3540" i="1"/>
  <c r="H213" i="1"/>
  <c r="H197" i="1"/>
  <c r="H1976" i="1"/>
  <c r="H3883" i="1"/>
  <c r="H2189" i="1"/>
  <c r="H1761" i="1"/>
  <c r="H2620" i="1"/>
  <c r="H3441" i="1"/>
  <c r="H1449" i="1"/>
  <c r="H533" i="1"/>
  <c r="H1931" i="1"/>
  <c r="H2474" i="1"/>
  <c r="H2142" i="1"/>
  <c r="H1849" i="1"/>
  <c r="H3579" i="1"/>
  <c r="H795" i="1"/>
  <c r="H2017" i="1"/>
  <c r="H2009" i="1"/>
  <c r="H3369" i="1"/>
  <c r="H949" i="1"/>
  <c r="H986" i="1"/>
  <c r="H589" i="1"/>
  <c r="H2483" i="1"/>
  <c r="H3146" i="1"/>
  <c r="H2258" i="1"/>
  <c r="H2004" i="1"/>
  <c r="H101" i="1"/>
  <c r="H3561" i="1"/>
  <c r="H2977" i="1"/>
  <c r="H1495" i="1"/>
  <c r="H2841" i="1"/>
  <c r="H3281" i="1"/>
  <c r="H206" i="1"/>
  <c r="H712" i="1"/>
  <c r="H2108" i="1"/>
  <c r="H808" i="1"/>
  <c r="H2884" i="1"/>
  <c r="H3844" i="1"/>
  <c r="H41" i="1"/>
  <c r="H16" i="1"/>
  <c r="H67" i="1"/>
  <c r="H1353" i="1"/>
  <c r="H2291" i="1"/>
  <c r="H828" i="1"/>
  <c r="H558" i="1"/>
  <c r="H381" i="1"/>
  <c r="H1615" i="1"/>
  <c r="H3327" i="1"/>
  <c r="H2837" i="1"/>
  <c r="H2894" i="1"/>
  <c r="H2252" i="1"/>
  <c r="H97" i="1"/>
  <c r="H143" i="1"/>
  <c r="H2039" i="1"/>
  <c r="H676" i="1"/>
  <c r="H125" i="1"/>
  <c r="H2980" i="1"/>
  <c r="H3060" i="1"/>
  <c r="H88" i="1"/>
  <c r="H1963" i="1"/>
  <c r="H3575" i="1"/>
  <c r="H3416" i="1"/>
  <c r="H3350" i="1"/>
  <c r="H3482" i="1"/>
  <c r="H3648" i="1"/>
  <c r="H407" i="1"/>
  <c r="H1487" i="1"/>
  <c r="H847" i="1"/>
  <c r="H2466" i="1"/>
  <c r="H331" i="1"/>
  <c r="H3554" i="1"/>
  <c r="H2612" i="1"/>
  <c r="H1081" i="1"/>
  <c r="H2391" i="1"/>
  <c r="H686" i="1"/>
  <c r="H1755" i="1"/>
  <c r="H1543" i="1"/>
  <c r="H2126" i="1"/>
  <c r="H3487" i="1"/>
  <c r="H1068" i="1"/>
  <c r="H2744" i="1"/>
  <c r="H2899" i="1"/>
  <c r="H2680" i="1"/>
  <c r="H3269" i="1"/>
  <c r="H3041" i="1"/>
  <c r="H3469" i="1"/>
  <c r="H1444" i="1"/>
  <c r="H1591" i="1"/>
  <c r="H4" i="1"/>
  <c r="H3383" i="1"/>
  <c r="H1590" i="1"/>
  <c r="H3138" i="1"/>
  <c r="H3907" i="1"/>
  <c r="H2209" i="1"/>
  <c r="H117" i="1"/>
  <c r="H3730" i="1"/>
  <c r="H2081" i="1"/>
  <c r="H3941" i="1"/>
  <c r="H1053" i="1"/>
  <c r="H8" i="1"/>
  <c r="H3899" i="1"/>
  <c r="H3667" i="1"/>
  <c r="H3942" i="1"/>
  <c r="H508" i="1"/>
  <c r="H2412" i="1"/>
  <c r="H1402" i="1"/>
  <c r="H1995" i="1"/>
  <c r="H1468" i="1"/>
  <c r="H764" i="1"/>
  <c r="H1413" i="1"/>
  <c r="H3663" i="1"/>
  <c r="H1392" i="1"/>
  <c r="H3925" i="1"/>
  <c r="H215" i="1"/>
  <c r="H3232" i="1"/>
  <c r="H1133" i="1"/>
  <c r="H1756" i="1"/>
  <c r="H3323" i="1"/>
  <c r="H914" i="1"/>
  <c r="H2340" i="1"/>
  <c r="H2492" i="1"/>
  <c r="H1165" i="1"/>
  <c r="H3222" i="1"/>
  <c r="H1191" i="1"/>
  <c r="H3846" i="1"/>
  <c r="H1718" i="1"/>
  <c r="H1493" i="1"/>
  <c r="H557" i="1"/>
  <c r="H494" i="1"/>
  <c r="H3111" i="1"/>
  <c r="H3258" i="1"/>
  <c r="H1054" i="1"/>
  <c r="H2011" i="1"/>
  <c r="H1613" i="1"/>
  <c r="H1436" i="1"/>
  <c r="H1726" i="1"/>
  <c r="H1360" i="1"/>
  <c r="H3158" i="1"/>
  <c r="H1602" i="1"/>
  <c r="H2381" i="1"/>
  <c r="H3456" i="1"/>
  <c r="H564" i="1"/>
  <c r="H121" i="1"/>
  <c r="H1893" i="1"/>
  <c r="H1907" i="1"/>
  <c r="H1612" i="1"/>
  <c r="H907" i="1"/>
  <c r="H1373" i="1"/>
  <c r="H2649" i="1"/>
  <c r="H3439" i="1"/>
  <c r="H3825" i="1"/>
  <c r="H2299" i="1"/>
  <c r="H102" i="1"/>
  <c r="H2762" i="1"/>
  <c r="H2458" i="1"/>
  <c r="H2119" i="1"/>
  <c r="H856" i="1"/>
  <c r="H1008" i="1"/>
  <c r="H1355" i="1"/>
  <c r="H2030" i="1"/>
  <c r="H375" i="1"/>
  <c r="H1026" i="1"/>
  <c r="H3874" i="1"/>
  <c r="H3364" i="1"/>
  <c r="H144" i="1"/>
  <c r="H2869" i="1"/>
  <c r="H3884" i="1"/>
  <c r="H621" i="1"/>
  <c r="H148" i="1"/>
  <c r="H2830" i="1"/>
  <c r="H829" i="1"/>
  <c r="H1708" i="1"/>
  <c r="H1300" i="1"/>
  <c r="H31" i="1"/>
  <c r="H2417" i="1"/>
  <c r="H2227" i="1"/>
  <c r="H3774" i="1"/>
  <c r="H2628" i="1"/>
  <c r="H1760" i="1"/>
  <c r="H2537" i="1"/>
  <c r="H3341" i="1"/>
  <c r="H3134" i="1"/>
  <c r="H1702" i="1"/>
  <c r="H2254" i="1"/>
  <c r="H4019" i="1"/>
  <c r="H110" i="1"/>
  <c r="H3915" i="1"/>
  <c r="H705" i="1"/>
  <c r="H3616" i="1"/>
  <c r="H3326" i="1"/>
  <c r="H1745" i="1"/>
  <c r="H3606" i="1"/>
  <c r="H2922" i="1"/>
  <c r="H2515" i="1"/>
  <c r="H2196" i="1"/>
  <c r="H428" i="1"/>
  <c r="H1573" i="1"/>
  <c r="H2600" i="1"/>
  <c r="H1471" i="1"/>
  <c r="H1246" i="1"/>
  <c r="H2124" i="1"/>
  <c r="H3721" i="1"/>
  <c r="H2237" i="1"/>
  <c r="H3654" i="1"/>
  <c r="H1872" i="1"/>
  <c r="H940" i="1"/>
  <c r="H262" i="1"/>
  <c r="H2819" i="1"/>
  <c r="H2948" i="1"/>
  <c r="H1532" i="1"/>
  <c r="H176" i="1"/>
  <c r="H1185" i="1"/>
  <c r="H57" i="1"/>
  <c r="H502" i="1"/>
  <c r="H386" i="1"/>
  <c r="H1764" i="1"/>
  <c r="H394" i="1"/>
  <c r="H3399" i="1"/>
  <c r="H1821" i="1"/>
  <c r="H1758" i="1"/>
  <c r="H1177" i="1"/>
  <c r="H1784" i="1"/>
  <c r="H3135" i="1"/>
  <c r="H1080" i="1"/>
  <c r="H3471" i="1"/>
  <c r="H1959" i="1"/>
  <c r="H1252" i="1"/>
  <c r="H1988" i="1"/>
  <c r="H3088" i="1"/>
  <c r="H845" i="1"/>
  <c r="H666" i="1"/>
  <c r="H2565" i="1"/>
  <c r="H1329" i="1"/>
  <c r="H290" i="1"/>
  <c r="H3719" i="1"/>
  <c r="H1563" i="1"/>
  <c r="H1216" i="1"/>
  <c r="H719" i="1"/>
  <c r="H796" i="1"/>
  <c r="H783" i="1"/>
  <c r="H2982" i="1"/>
  <c r="H1225" i="1"/>
  <c r="H2178" i="1"/>
  <c r="H1060" i="1"/>
  <c r="H48" i="1"/>
  <c r="H2549" i="1"/>
  <c r="H416" i="1"/>
  <c r="H1011" i="1"/>
  <c r="H2652" i="1"/>
  <c r="H1260" i="1"/>
  <c r="H1128" i="1"/>
  <c r="H3823" i="1"/>
  <c r="H711" i="1"/>
  <c r="H3934" i="1"/>
  <c r="H2078" i="1"/>
  <c r="H2137" i="1"/>
  <c r="H633" i="1"/>
  <c r="H1924" i="1"/>
  <c r="H514" i="1"/>
  <c r="H798" i="1"/>
  <c r="H2636" i="1"/>
  <c r="H325" i="1"/>
  <c r="H2774" i="1"/>
  <c r="H989" i="1"/>
  <c r="H580" i="1"/>
  <c r="H3858" i="1"/>
  <c r="H2071" i="1"/>
  <c r="H1538" i="1"/>
  <c r="H3367" i="1"/>
  <c r="H1105" i="1"/>
  <c r="H1938" i="1"/>
  <c r="H2076" i="1"/>
  <c r="H1321" i="1"/>
  <c r="H2330" i="1"/>
  <c r="H1737" i="1"/>
  <c r="H3793" i="1"/>
  <c r="H2971" i="1"/>
  <c r="H3292" i="1"/>
  <c r="H3386" i="1"/>
  <c r="H365" i="1"/>
  <c r="H335" i="1"/>
  <c r="H2404" i="1"/>
  <c r="H2496" i="1"/>
  <c r="H3866" i="1"/>
  <c r="H2526" i="1"/>
  <c r="H839" i="1"/>
  <c r="H2702" i="1"/>
  <c r="H2064" i="1"/>
  <c r="H2233" i="1"/>
  <c r="H3003" i="1"/>
  <c r="H360" i="1"/>
  <c r="H3361" i="1"/>
  <c r="H3599" i="1"/>
  <c r="H229" i="1"/>
  <c r="H2479" i="1"/>
  <c r="H932" i="1"/>
  <c r="H3868" i="1"/>
  <c r="H152" i="1"/>
  <c r="H108" i="1"/>
  <c r="H316" i="1"/>
  <c r="H2807" i="1"/>
  <c r="H2339" i="1"/>
  <c r="H477" i="1"/>
  <c r="H404" i="1"/>
  <c r="H36" i="1"/>
  <c r="H393" i="1"/>
  <c r="H20" i="1"/>
  <c r="H2573" i="1"/>
  <c r="H2989" i="1"/>
  <c r="H1905" i="1"/>
  <c r="H1680" i="1"/>
  <c r="H3679" i="1"/>
  <c r="H3848" i="1"/>
  <c r="H1159" i="1"/>
  <c r="H1431" i="1"/>
  <c r="H2504" i="1"/>
  <c r="H2453" i="1"/>
  <c r="H2941" i="1"/>
  <c r="H2794" i="1"/>
  <c r="H441" i="1"/>
  <c r="H2355" i="1"/>
  <c r="H2148" i="1"/>
  <c r="H608" i="1"/>
  <c r="H547" i="1"/>
  <c r="H812" i="1"/>
  <c r="H660" i="1"/>
  <c r="H3046" i="1"/>
  <c r="H1878" i="1"/>
  <c r="H145" i="1"/>
  <c r="H1876" i="1"/>
  <c r="H175" i="1"/>
  <c r="H1282" i="1"/>
  <c r="H2776" i="1"/>
  <c r="H255" i="1"/>
  <c r="H395" i="1"/>
  <c r="H1153" i="1"/>
  <c r="H2925" i="1"/>
  <c r="H663" i="1"/>
  <c r="H2352" i="1"/>
  <c r="H1045" i="1"/>
  <c r="H2676" i="1"/>
  <c r="H243" i="1"/>
  <c r="H1110" i="1"/>
  <c r="H519" i="1"/>
  <c r="H2362" i="1"/>
  <c r="H2172" i="1"/>
  <c r="H725" i="1"/>
  <c r="H384" i="1"/>
  <c r="H1434" i="1"/>
  <c r="H468" i="1"/>
  <c r="H1546" i="1"/>
  <c r="H1788" i="1"/>
  <c r="H918" i="1"/>
  <c r="H583" i="1"/>
  <c r="H2214" i="1"/>
  <c r="H601" i="1"/>
  <c r="H786" i="1"/>
  <c r="H2686" i="1"/>
  <c r="H2990" i="1"/>
  <c r="H2740" i="1"/>
  <c r="H3294" i="1"/>
  <c r="H1371" i="1"/>
  <c r="H3372" i="1"/>
  <c r="H960" i="1"/>
  <c r="H607" i="1"/>
  <c r="H3246" i="1"/>
  <c r="H2192" i="1"/>
  <c r="H3605" i="1"/>
  <c r="H903" i="1"/>
  <c r="H3695" i="1"/>
  <c r="H3068" i="1"/>
  <c r="H2823" i="1"/>
  <c r="H2963" i="1"/>
  <c r="H3692" i="1"/>
  <c r="H2176" i="1"/>
  <c r="H3486" i="1"/>
  <c r="H3410" i="1"/>
  <c r="H2292" i="1"/>
  <c r="H1507" i="1"/>
  <c r="H667" i="1"/>
  <c r="H1234" i="1"/>
  <c r="H3726" i="1"/>
  <c r="H2147" i="1"/>
  <c r="H39" i="1"/>
  <c r="H2354" i="1"/>
  <c r="H779" i="1"/>
  <c r="H3869" i="1"/>
  <c r="H3329" i="1"/>
  <c r="H1367" i="1"/>
  <c r="H2874" i="1"/>
  <c r="H2846" i="1"/>
  <c r="H3291" i="1"/>
  <c r="H1069" i="1"/>
  <c r="H2062" i="1"/>
  <c r="H1801" i="1"/>
  <c r="H2758" i="1"/>
  <c r="H3056" i="1"/>
  <c r="H1836" i="1"/>
  <c r="H3716" i="1"/>
  <c r="H1935" i="1"/>
  <c r="H3061" i="1"/>
  <c r="H543" i="1"/>
  <c r="H2864" i="1"/>
  <c r="H804" i="1"/>
  <c r="H2886" i="1"/>
  <c r="H2872" i="1"/>
  <c r="H1511" i="1"/>
  <c r="H2512" i="1"/>
  <c r="H3440" i="1"/>
  <c r="H1848" i="1"/>
  <c r="H2098" i="1"/>
  <c r="H2174" i="1"/>
  <c r="H3707" i="1"/>
  <c r="H2577" i="1"/>
  <c r="H2870" i="1"/>
  <c r="H2765" i="1"/>
  <c r="H1057" i="1"/>
  <c r="H3304" i="1"/>
  <c r="H3715" i="1"/>
  <c r="H3505" i="1"/>
  <c r="H2854" i="1"/>
  <c r="H3408" i="1"/>
  <c r="H813" i="1"/>
  <c r="H2672" i="1"/>
  <c r="H592" i="1"/>
  <c r="H1989" i="1"/>
  <c r="H1863" i="1"/>
  <c r="H1195" i="1"/>
  <c r="H3609" i="1"/>
  <c r="H2531" i="1"/>
  <c r="H2454" i="1"/>
  <c r="H1457" i="1"/>
  <c r="H2055" i="1"/>
  <c r="H3479" i="1"/>
  <c r="H1777" i="1"/>
  <c r="H2284" i="1"/>
  <c r="H1666" i="1"/>
  <c r="H2373" i="1"/>
  <c r="H1257" i="1"/>
  <c r="H3757" i="1"/>
  <c r="H3212" i="1"/>
  <c r="H92" i="1"/>
  <c r="H415" i="1"/>
  <c r="H3876" i="1"/>
  <c r="H2131" i="1"/>
  <c r="H429" i="1"/>
  <c r="H1071" i="1"/>
  <c r="H656" i="1"/>
  <c r="H2484" i="1"/>
  <c r="H545" i="1"/>
  <c r="H1978" i="1"/>
  <c r="H3030" i="1"/>
  <c r="H2956" i="1"/>
  <c r="H3067" i="1"/>
  <c r="H3220" i="1"/>
  <c r="H3437" i="1"/>
  <c r="H189" i="1"/>
  <c r="H1301" i="1"/>
  <c r="H726" i="1"/>
  <c r="H3666" i="1"/>
  <c r="H3809" i="1"/>
  <c r="H3967" i="1"/>
  <c r="H3497" i="1"/>
  <c r="H1410" i="1"/>
  <c r="H2328" i="1"/>
  <c r="H613" i="1"/>
  <c r="H837" i="1"/>
  <c r="H2938" i="1"/>
  <c r="H1461" i="1"/>
  <c r="H2143" i="1"/>
  <c r="H1022" i="1"/>
  <c r="H920" i="1"/>
  <c r="H414" i="1"/>
  <c r="H2467" i="1"/>
  <c r="H2461" i="1"/>
  <c r="H2598" i="1"/>
  <c r="H70" i="1"/>
  <c r="H3335" i="1"/>
  <c r="H3603" i="1"/>
  <c r="H1124" i="1"/>
  <c r="H3006" i="1"/>
  <c r="H3141" i="1"/>
  <c r="H2890" i="1"/>
  <c r="H3970" i="1"/>
  <c r="H1441" i="1"/>
  <c r="H1001" i="1"/>
  <c r="H1727" i="1"/>
  <c r="H1828" i="1"/>
  <c r="H3126" i="1"/>
  <c r="H974" i="1"/>
  <c r="H2757" i="1"/>
  <c r="H2223" i="1"/>
  <c r="H916" i="1"/>
  <c r="H3971" i="1"/>
  <c r="H2380" i="1"/>
  <c r="H2445" i="1"/>
  <c r="H448" i="1"/>
  <c r="H1337" i="1"/>
  <c r="H1099" i="1"/>
  <c r="H570" i="1"/>
  <c r="H1704" i="1"/>
  <c r="H2732" i="1"/>
  <c r="H688" i="1"/>
  <c r="H3241" i="1"/>
  <c r="H1157" i="1"/>
  <c r="H1637" i="1"/>
  <c r="H2647" i="1"/>
  <c r="H1196" i="1"/>
  <c r="H1019" i="1"/>
  <c r="H2627" i="1"/>
  <c r="H3120" i="1"/>
  <c r="H3051" i="1"/>
  <c r="H3758" i="1"/>
  <c r="H1616" i="1"/>
  <c r="H2862" i="1"/>
  <c r="H801" i="1"/>
  <c r="H397" i="1"/>
  <c r="H1530" i="1"/>
  <c r="H2491" i="1"/>
  <c r="H1166" i="1"/>
  <c r="H996" i="1"/>
  <c r="H191" i="1"/>
  <c r="H216" i="1"/>
  <c r="H2850" i="1"/>
  <c r="H17" i="1"/>
  <c r="H2931" i="1"/>
  <c r="H1193" i="1"/>
  <c r="H714" i="1"/>
  <c r="H377" i="1"/>
  <c r="H1241" i="1"/>
  <c r="H2084" i="1"/>
  <c r="H1894" i="1"/>
  <c r="H2782" i="1"/>
  <c r="H2930" i="1"/>
  <c r="H3521" i="1"/>
  <c r="H2087" i="1"/>
  <c r="H2228" i="1"/>
  <c r="H912" i="1"/>
  <c r="H3089" i="1"/>
  <c r="H1747" i="1"/>
  <c r="H2184" i="1"/>
  <c r="H302" i="1"/>
  <c r="H466" i="1"/>
  <c r="H3198" i="1"/>
  <c r="H4004" i="1"/>
  <c r="H2028" i="1"/>
  <c r="H2943" i="1"/>
  <c r="H3736" i="1"/>
  <c r="H2323" i="1"/>
  <c r="H3237" i="1"/>
  <c r="H2069" i="1"/>
  <c r="H2738" i="1"/>
  <c r="H1778" i="1"/>
  <c r="H3894" i="1"/>
  <c r="H3182" i="1"/>
  <c r="H172" i="1"/>
  <c r="H1376" i="1"/>
  <c r="H2900" i="1"/>
  <c r="H3049" i="1"/>
  <c r="H1239" i="1"/>
  <c r="H513" i="1"/>
  <c r="H2349" i="1"/>
  <c r="H3525" i="1"/>
  <c r="H3096" i="1"/>
  <c r="H337" i="1"/>
  <c r="H3568" i="1"/>
  <c r="H928" i="1"/>
  <c r="H3311" i="1"/>
  <c r="H2803" i="1"/>
  <c r="H957" i="1"/>
  <c r="H2530" i="1"/>
  <c r="H2756" i="1"/>
  <c r="H2544" i="1"/>
  <c r="H1271" i="1"/>
  <c r="H3794" i="1"/>
  <c r="H1308" i="1"/>
  <c r="H3792" i="1"/>
  <c r="H2769" i="1"/>
  <c r="H2836" i="1"/>
  <c r="H2824" i="1"/>
  <c r="H522" i="1"/>
  <c r="H535" i="1"/>
  <c r="H517" i="1"/>
  <c r="H3004" i="1"/>
  <c r="H2334" i="1"/>
  <c r="H3838" i="1"/>
  <c r="H1129" i="1"/>
  <c r="H3279" i="1"/>
  <c r="H1385" i="1"/>
  <c r="H2375" i="1"/>
  <c r="H492" i="1"/>
  <c r="H1109" i="1"/>
  <c r="H3008" i="1"/>
  <c r="H741" i="1"/>
  <c r="H2545" i="1"/>
  <c r="H636" i="1"/>
  <c r="H438" i="1"/>
  <c r="H2502" i="1"/>
  <c r="H2739" i="1"/>
  <c r="H3629" i="1"/>
  <c r="H3886" i="1"/>
  <c r="H196" i="1"/>
  <c r="H3394" i="1"/>
  <c r="H315" i="1"/>
  <c r="H27" i="1"/>
  <c r="H1765" i="1"/>
  <c r="H182" i="1"/>
  <c r="H2820" i="1"/>
  <c r="H1279" i="1"/>
  <c r="H612" i="1"/>
  <c r="H3426" i="1"/>
  <c r="H3688" i="1"/>
  <c r="H1215" i="1"/>
  <c r="H2622" i="1"/>
  <c r="H757" i="1"/>
  <c r="H3164" i="1"/>
  <c r="H413" i="1"/>
  <c r="H691" i="1"/>
  <c r="H2787" i="1"/>
  <c r="H722" i="1"/>
  <c r="H2359" i="1"/>
  <c r="H3395" i="1"/>
  <c r="H807" i="1"/>
  <c r="H3339" i="1"/>
  <c r="H3854" i="1"/>
  <c r="H1342" i="1"/>
  <c r="H1037" i="1"/>
  <c r="H2588" i="1"/>
  <c r="H1307" i="1"/>
  <c r="H1389" i="1"/>
  <c r="H1393" i="1"/>
  <c r="H898" i="1"/>
  <c r="H1425" i="1"/>
  <c r="H1800" i="1"/>
  <c r="H2988" i="1"/>
  <c r="H3328" i="1"/>
  <c r="H2120" i="1"/>
  <c r="H474" i="1"/>
  <c r="H806" i="1"/>
  <c r="H3405" i="1"/>
  <c r="H1085" i="1"/>
  <c r="H3985" i="1"/>
  <c r="H3116" i="1"/>
  <c r="H865" i="1"/>
  <c r="H3718" i="1"/>
  <c r="H3608" i="1"/>
  <c r="H3147" i="1"/>
  <c r="H3465" i="1"/>
  <c r="H485" i="1"/>
  <c r="H3864" i="1"/>
  <c r="H2476" i="1"/>
  <c r="H3189" i="1"/>
  <c r="H1762" i="1"/>
  <c r="H133" i="1"/>
  <c r="H1908" i="1"/>
  <c r="H3247" i="1"/>
  <c r="H677" i="1"/>
  <c r="H3624" i="1"/>
  <c r="H3355" i="1"/>
  <c r="H1067" i="1"/>
  <c r="H1642" i="1"/>
  <c r="H2187" i="1"/>
  <c r="H306" i="1"/>
  <c r="H1265" i="1"/>
  <c r="H1560" i="1"/>
  <c r="H71" i="1"/>
  <c r="H3436" i="1"/>
  <c r="H2251" i="1"/>
  <c r="H2860" i="1"/>
  <c r="H227" i="1"/>
  <c r="H3072" i="1"/>
  <c r="H597" i="1"/>
  <c r="H1289" i="1"/>
  <c r="H1632" i="1"/>
  <c r="H223" i="1"/>
  <c r="H2684" i="1"/>
  <c r="H2112" i="1"/>
  <c r="H744" i="1"/>
  <c r="H406" i="1"/>
  <c r="H699" i="1"/>
  <c r="H2868" i="1"/>
  <c r="H3376" i="1"/>
  <c r="H1474" i="1"/>
  <c r="H3502" i="1"/>
  <c r="H140" i="1"/>
  <c r="H1103" i="1"/>
  <c r="H3365" i="1"/>
  <c r="H3853" i="1"/>
  <c r="H351" i="1"/>
  <c r="H1146" i="1"/>
  <c r="H934" i="1"/>
  <c r="H3988" i="1"/>
  <c r="H3532" i="1"/>
  <c r="H3622" i="1"/>
  <c r="H2128" i="1"/>
  <c r="H1281" i="1"/>
  <c r="H2093" i="1"/>
  <c r="H3253" i="1"/>
  <c r="H3865" i="1"/>
  <c r="H2867" i="1"/>
  <c r="H1330" i="1"/>
  <c r="H2618" i="1"/>
  <c r="H1710" i="1"/>
  <c r="H2420" i="1"/>
  <c r="H1369" i="1"/>
  <c r="H161" i="1"/>
  <c r="H2543" i="1"/>
  <c r="H2749" i="1"/>
  <c r="H3655" i="1"/>
  <c r="H3014" i="1"/>
  <c r="H1288" i="1"/>
  <c r="H2335" i="1"/>
  <c r="H3152" i="1"/>
  <c r="H3509" i="1"/>
  <c r="H1439" i="1"/>
  <c r="H332" i="1"/>
  <c r="H380" i="1"/>
  <c r="H1438" i="1"/>
  <c r="H273" i="1"/>
  <c r="H2834" i="1"/>
  <c r="H552" i="1"/>
  <c r="H3755" i="1"/>
  <c r="H3684" i="1"/>
  <c r="H2518" i="1"/>
  <c r="H3930" i="1"/>
  <c r="H3767" i="1"/>
  <c r="H3204" i="1"/>
  <c r="H696" i="1"/>
  <c r="H2045" i="1"/>
  <c r="H2390" i="1"/>
  <c r="H981" i="1"/>
  <c r="H3547" i="1"/>
  <c r="H2785" i="1"/>
  <c r="H411" i="1"/>
  <c r="H810" i="1"/>
  <c r="H977" i="1"/>
  <c r="H2207" i="1"/>
  <c r="H292" i="1"/>
  <c r="H3066" i="1"/>
  <c r="H3136" i="1"/>
  <c r="H671" i="1"/>
  <c r="H979" i="1"/>
  <c r="H906" i="1"/>
  <c r="H2599" i="1"/>
  <c r="H1002" i="1"/>
  <c r="H3226" i="1"/>
  <c r="H3750" i="1"/>
  <c r="H3077" i="1"/>
  <c r="H665" i="1"/>
  <c r="H594" i="1"/>
  <c r="H3564" i="1"/>
  <c r="H3549" i="1"/>
  <c r="H1176" i="1"/>
  <c r="H2242" i="1"/>
  <c r="H2046" i="1"/>
  <c r="H3450" i="1"/>
  <c r="H2153" i="1"/>
  <c r="H3338" i="1"/>
  <c r="H1641" i="1"/>
  <c r="H2477" i="1"/>
  <c r="H2783" i="1"/>
  <c r="H2810" i="1"/>
  <c r="H2450" i="1"/>
  <c r="H1415" i="1"/>
  <c r="H1375" i="1"/>
  <c r="H3110" i="1"/>
  <c r="H3362" i="1"/>
  <c r="H2193" i="1"/>
  <c r="H3434" i="1"/>
  <c r="H708" i="1"/>
  <c r="H3309" i="1"/>
  <c r="H1484" i="1"/>
  <c r="H2121" i="1"/>
  <c r="H225" i="1"/>
  <c r="H1840" i="1"/>
  <c r="H170" i="1"/>
  <c r="H1358" i="1"/>
  <c r="H1451" i="1"/>
  <c r="H254" i="1"/>
  <c r="H2133" i="1"/>
  <c r="H574" i="1"/>
  <c r="H2811" i="1"/>
  <c r="H3384" i="1"/>
  <c r="H2932" i="1"/>
  <c r="H136" i="1"/>
  <c r="H849" i="1"/>
  <c r="H572" i="1"/>
  <c r="H605" i="1"/>
  <c r="H1114" i="1"/>
  <c r="H1943" i="1"/>
  <c r="H3642" i="1"/>
  <c r="H1263" i="1"/>
  <c r="H1163" i="1"/>
  <c r="H727" i="1"/>
  <c r="H1142" i="1"/>
  <c r="H3734" i="1"/>
  <c r="H1600" i="1"/>
  <c r="H3826" i="1"/>
  <c r="H3863" i="1"/>
  <c r="H3555" i="1"/>
  <c r="H3986" i="1"/>
  <c r="H2202" i="1"/>
  <c r="H987" i="1"/>
  <c r="H1010" i="1"/>
  <c r="H883" i="1"/>
  <c r="H2197" i="1"/>
  <c r="H122" i="1"/>
  <c r="H3790" i="1"/>
  <c r="H3779" i="1"/>
  <c r="H3422" i="1"/>
  <c r="H420" i="1"/>
  <c r="H45" i="1"/>
  <c r="H615" i="1"/>
  <c r="H2741" i="1"/>
  <c r="H123" i="1"/>
  <c r="H2109" i="1"/>
  <c r="H3859" i="1"/>
  <c r="H114" i="1"/>
  <c r="H1982" i="1"/>
  <c r="H551" i="1"/>
  <c r="H3690" i="1"/>
  <c r="H3797" i="1"/>
  <c r="H2779" i="1"/>
  <c r="H3566" i="1"/>
  <c r="H2708" i="1"/>
  <c r="H1003" i="1"/>
  <c r="H334" i="1"/>
  <c r="H2356" i="1"/>
  <c r="H2976" i="1"/>
  <c r="H3660" i="1"/>
  <c r="H2961" i="1"/>
  <c r="H2397" i="1"/>
  <c r="H650" i="1"/>
  <c r="H1677" i="1"/>
  <c r="H2298" i="1"/>
  <c r="H2571" i="1"/>
  <c r="H3768" i="1"/>
  <c r="H3523" i="1"/>
  <c r="H998" i="1"/>
  <c r="H3021" i="1"/>
  <c r="H2318" i="1"/>
  <c r="H915" i="1"/>
  <c r="H969" i="1"/>
  <c r="H4002" i="1"/>
  <c r="H3799" i="1"/>
  <c r="H2025" i="1"/>
  <c r="H2367" i="1"/>
  <c r="H2097" i="1"/>
  <c r="H858" i="1"/>
  <c r="H85" i="1"/>
  <c r="H3515" i="1"/>
  <c r="H2042" i="1"/>
  <c r="H1445" i="1"/>
  <c r="H1095" i="1"/>
  <c r="H2986" i="1"/>
  <c r="H2150" i="1"/>
  <c r="H3074" i="1"/>
  <c r="H3817" i="1"/>
  <c r="H3511" i="1"/>
  <c r="H2429" i="1"/>
  <c r="H2799" i="1"/>
  <c r="H3397" i="1"/>
  <c r="H2383" i="1"/>
  <c r="H3385" i="1"/>
  <c r="H2835" i="1"/>
  <c r="H2796" i="1"/>
  <c r="H720" i="1"/>
  <c r="H3691" i="1"/>
  <c r="H3842" i="1"/>
  <c r="H3725" i="1"/>
  <c r="H805" i="1"/>
  <c r="H2285" i="1"/>
  <c r="H1005" i="1"/>
  <c r="H770" i="1"/>
  <c r="H56" i="1"/>
  <c r="H3775" i="1"/>
  <c r="H1000" i="1"/>
  <c r="H3535" i="1"/>
  <c r="H202" i="1"/>
  <c r="H2797" i="1"/>
  <c r="H706" i="1"/>
  <c r="H3217" i="1"/>
  <c r="H1802" i="1"/>
  <c r="H3901" i="1"/>
  <c r="H3105" i="1"/>
  <c r="H2386" i="1"/>
  <c r="H2555" i="1"/>
  <c r="H1869" i="1"/>
  <c r="H1693" i="1"/>
  <c r="H1504" i="1"/>
  <c r="H2908" i="1"/>
  <c r="H1459" i="1"/>
  <c r="H270" i="1"/>
  <c r="H851" i="1"/>
  <c r="H295" i="1"/>
  <c r="H2507" i="1"/>
  <c r="H1922" i="1"/>
  <c r="H2410" i="1"/>
  <c r="H1656" i="1"/>
  <c r="H1993" i="1"/>
  <c r="H2527" i="1"/>
  <c r="H831" i="1"/>
  <c r="H3893" i="1"/>
  <c r="H3347" i="1"/>
  <c r="H3275" i="1"/>
  <c r="H1237" i="1"/>
  <c r="H3698" i="1"/>
  <c r="H2016" i="1"/>
  <c r="H3714" i="1"/>
  <c r="H1772" i="1"/>
  <c r="H850" i="1"/>
  <c r="H1311" i="1"/>
  <c r="H2395" i="1"/>
  <c r="H778" i="1"/>
  <c r="H2310" i="1"/>
  <c r="H322" i="1"/>
  <c r="H2059" i="1"/>
  <c r="H1902" i="1"/>
  <c r="H3620" i="1"/>
  <c r="H3703" i="1"/>
  <c r="H3315" i="1"/>
  <c r="H3740" i="1"/>
  <c r="H1715" i="1"/>
  <c r="H90" i="1"/>
  <c r="H3713" i="1"/>
  <c r="H3728" i="1"/>
  <c r="H3240" i="1"/>
  <c r="H1990" i="1"/>
  <c r="H2928" i="1"/>
  <c r="H1062" i="1"/>
  <c r="H1336" i="1"/>
  <c r="H876" i="1"/>
  <c r="H1277" i="1"/>
  <c r="H1965" i="1"/>
  <c r="H3122" i="1"/>
  <c r="H2528" i="1"/>
  <c r="H2879" i="1"/>
  <c r="H3044" i="1"/>
  <c r="H3477" i="1"/>
  <c r="H2473" i="1"/>
  <c r="H541" i="1"/>
  <c r="H658" i="1"/>
  <c r="H3582" i="1"/>
  <c r="H200" i="1"/>
  <c r="H382" i="1"/>
  <c r="H3243" i="1"/>
  <c r="H2357" i="1"/>
  <c r="H2426" i="1"/>
  <c r="H214" i="1"/>
  <c r="H2038" i="1"/>
  <c r="H980" i="1"/>
  <c r="H1855" i="1"/>
  <c r="H180" i="1"/>
  <c r="H1456" i="1"/>
  <c r="H2718" i="1"/>
  <c r="H3490" i="1"/>
  <c r="H4029" i="1"/>
  <c r="H3306" i="1"/>
  <c r="H3493" i="1"/>
  <c r="H2525" i="1"/>
  <c r="H3628" i="1"/>
  <c r="H1622" i="1"/>
  <c r="H2146" i="1"/>
  <c r="H1865" i="1"/>
  <c r="H2155" i="1"/>
  <c r="H2891" i="1"/>
  <c r="H3018" i="1"/>
  <c r="H2234" i="1"/>
  <c r="H1510" i="1"/>
  <c r="H2179" i="1"/>
  <c r="H2438" i="1"/>
  <c r="H3645" i="1"/>
  <c r="H2778" i="1"/>
  <c r="H701" i="1"/>
  <c r="H49" i="1"/>
  <c r="H2436" i="1"/>
  <c r="H1918" i="1"/>
  <c r="H461" i="1"/>
  <c r="H3163" i="1"/>
  <c r="H449" i="1"/>
  <c r="H66" i="1"/>
  <c r="H3955" i="1"/>
  <c r="H1856" i="1"/>
  <c r="H1721" i="1"/>
  <c r="H1517" i="1"/>
  <c r="H3543" i="1"/>
  <c r="H1118" i="1"/>
  <c r="H515" i="1"/>
  <c r="H3480" i="1"/>
  <c r="H2856" i="1"/>
  <c r="H333" i="1"/>
  <c r="H3706" i="1"/>
  <c r="H2985" i="1"/>
  <c r="H1793" i="1"/>
  <c r="H1401" i="1"/>
  <c r="H147" i="1"/>
  <c r="H1561" i="1"/>
  <c r="H2219" i="1"/>
  <c r="H1650" i="1"/>
  <c r="H2309" i="1"/>
  <c r="H2937" i="1"/>
  <c r="H248" i="1"/>
  <c r="H2255" i="1"/>
  <c r="H684" i="1"/>
  <c r="H1850" i="1"/>
  <c r="H2614" i="1"/>
  <c r="H364" i="1"/>
  <c r="H103" i="1"/>
  <c r="H446" i="1"/>
  <c r="H347" i="1"/>
  <c r="H2882" i="1"/>
  <c r="H40" i="1"/>
  <c r="H614" i="1"/>
  <c r="H3121" i="1"/>
  <c r="H1635" i="1"/>
  <c r="H1055" i="1"/>
  <c r="H2857" i="1"/>
  <c r="H201" i="1"/>
  <c r="H3963" i="1"/>
  <c r="H1352" i="1"/>
  <c r="H2997" i="1"/>
  <c r="H460" i="1"/>
  <c r="H1786" i="1"/>
  <c r="H2159" i="1"/>
  <c r="H3414" i="1"/>
  <c r="H3785" i="1"/>
  <c r="H896" i="1"/>
  <c r="H2057" i="1"/>
  <c r="H352" i="1"/>
  <c r="H3012" i="1"/>
  <c r="H3168" i="1"/>
  <c r="H2619" i="1"/>
  <c r="H221" i="1"/>
  <c r="H157" i="1"/>
  <c r="H1936" i="1"/>
  <c r="H3512" i="1"/>
  <c r="H507" i="1"/>
  <c r="H1187" i="1"/>
  <c r="H1582" i="1"/>
  <c r="H3213" i="1"/>
  <c r="H1754" i="1"/>
  <c r="H5" i="1"/>
  <c r="H3650" i="1"/>
  <c r="H1892" i="1"/>
  <c r="H892" i="1"/>
  <c r="H1534" i="1"/>
  <c r="H2893" i="1"/>
  <c r="H3374" i="1"/>
  <c r="H2118" i="1"/>
  <c r="H1720" i="1"/>
  <c r="H300" i="1"/>
  <c r="H763" i="1"/>
  <c r="H1244" i="1"/>
  <c r="H2717" i="1"/>
  <c r="H794" i="1"/>
  <c r="H1741" i="1"/>
  <c r="H2329" i="1"/>
  <c r="H253" i="1"/>
  <c r="H2940" i="1"/>
  <c r="H1440" i="1"/>
  <c r="H73" i="1"/>
  <c r="H3633" i="1"/>
  <c r="H1305" i="1"/>
  <c r="H890" i="1"/>
  <c r="H2470" i="1"/>
  <c r="H2244" i="1"/>
  <c r="H1013" i="1"/>
  <c r="H3216" i="1"/>
  <c r="H1262" i="1"/>
  <c r="H3850" i="1"/>
  <c r="H2784" i="1"/>
  <c r="H240" i="1"/>
  <c r="H2968" i="1"/>
  <c r="H3947" i="1"/>
  <c r="H1725" i="1"/>
  <c r="H2557" i="1"/>
  <c r="H1899" i="1"/>
  <c r="H3796" i="1"/>
  <c r="H1780" i="1"/>
  <c r="H563" i="1"/>
  <c r="H81" i="1"/>
  <c r="H4028" i="1"/>
  <c r="H390" i="1"/>
  <c r="H1580" i="1"/>
  <c r="H1261" i="1"/>
  <c r="H2440" i="1"/>
  <c r="H1172" i="1"/>
  <c r="H265" i="1"/>
  <c r="H2478" i="1"/>
  <c r="H799" i="1"/>
  <c r="H1789" i="1"/>
  <c r="H2665" i="1"/>
  <c r="H26" i="1"/>
  <c r="H3506" i="1"/>
  <c r="H96" i="1"/>
  <c r="H2277" i="1"/>
  <c r="H3064" i="1"/>
  <c r="H2268" i="1"/>
  <c r="H399" i="1"/>
  <c r="H1906" i="1"/>
  <c r="H844" i="1"/>
  <c r="H1763" i="1"/>
  <c r="H23" i="1"/>
  <c r="H2102" i="1"/>
  <c r="H1347" i="1"/>
  <c r="H357" i="1"/>
  <c r="H591" i="1"/>
  <c r="H1942" i="1"/>
  <c r="H1618" i="1"/>
  <c r="H131" i="1"/>
  <c r="H1138" i="1"/>
  <c r="H2364" i="1"/>
  <c r="H2514" i="1"/>
  <c r="H555" i="1"/>
  <c r="H3209" i="1"/>
  <c r="H1102" i="1"/>
  <c r="H2047" i="1"/>
  <c r="H1683" i="1"/>
  <c r="H1804" i="1"/>
  <c r="H296" i="1"/>
  <c r="H951" i="1"/>
  <c r="H1736" i="1"/>
  <c r="H3145" i="1"/>
  <c r="H258" i="1"/>
  <c r="H3545" i="1"/>
  <c r="H2241" i="1"/>
  <c r="H2099" i="1"/>
  <c r="H3504" i="1"/>
  <c r="H1028" i="1"/>
  <c r="H3770" i="1"/>
  <c r="H499" i="1"/>
  <c r="H1227" i="1"/>
  <c r="H434" i="1"/>
  <c r="H1707" i="1"/>
  <c r="H1624" i="1"/>
  <c r="H1874" i="1"/>
  <c r="H3580" i="1"/>
  <c r="H1365" i="1"/>
  <c r="H281" i="1"/>
  <c r="H1224" i="1"/>
  <c r="H1267" i="1"/>
  <c r="H862" i="1"/>
  <c r="H1921" i="1"/>
  <c r="H3002" i="1"/>
  <c r="H3587" i="1"/>
  <c r="H2880" i="1"/>
  <c r="H3939" i="1"/>
  <c r="H3919" i="1"/>
  <c r="H2407" i="1"/>
  <c r="H908" i="1"/>
  <c r="H3481" i="1"/>
  <c r="H825" i="1"/>
  <c r="H3531" i="1"/>
  <c r="H3534" i="1"/>
  <c r="H1583" i="1"/>
  <c r="H1910" i="1"/>
  <c r="H1378" i="1"/>
  <c r="H2926" i="1"/>
  <c r="H1966" i="1"/>
  <c r="H787" i="1"/>
  <c r="H491" i="1"/>
  <c r="H2580" i="1"/>
  <c r="H1090" i="1"/>
  <c r="H1949" i="1"/>
  <c r="H1523" i="1"/>
  <c r="H3192" i="1"/>
  <c r="H651" i="1"/>
  <c r="H1553" i="1"/>
  <c r="H2553" i="1"/>
  <c r="H1254" i="1"/>
  <c r="H153" i="1"/>
  <c r="H3244" i="1"/>
  <c r="H2984" i="1"/>
  <c r="H819" i="1"/>
  <c r="H28" i="1"/>
  <c r="H1928" i="1"/>
  <c r="H1832" i="1"/>
  <c r="H1152" i="1"/>
  <c r="H1961" i="1"/>
  <c r="H3398" i="1"/>
  <c r="H3559" i="1"/>
  <c r="H1135" i="1"/>
  <c r="H1009" i="1"/>
  <c r="H3496" i="1"/>
  <c r="H35" i="1"/>
  <c r="H1496" i="1"/>
  <c r="H113" i="1"/>
  <c r="H773" i="1"/>
  <c r="H2809" i="1"/>
  <c r="H3184" i="1"/>
  <c r="H268" i="1"/>
  <c r="H1952" i="1"/>
  <c r="H3151" i="1"/>
  <c r="H627" i="1"/>
  <c r="H3417" i="1"/>
  <c r="H3466" i="1"/>
  <c r="H1418" i="1"/>
  <c r="H403" i="1"/>
  <c r="H3331" i="1"/>
  <c r="H2154" i="1"/>
  <c r="H3194" i="1"/>
  <c r="H378" i="1"/>
  <c r="H232" i="1"/>
  <c r="H540" i="1"/>
  <c r="H3303" i="1"/>
  <c r="H3578" i="1"/>
  <c r="H2907" i="1"/>
  <c r="H301" i="1"/>
  <c r="H2503" i="1"/>
  <c r="H3127" i="1"/>
  <c r="H3459" i="1"/>
  <c r="H1388" i="1"/>
  <c r="H584" i="1"/>
  <c r="H503" i="1"/>
  <c r="H299" i="1"/>
  <c r="H245" i="1"/>
  <c r="H3656" i="1"/>
  <c r="H3882" i="1"/>
  <c r="H1429" i="1"/>
  <c r="H203" i="1"/>
  <c r="H2924" i="1"/>
  <c r="H573" i="1"/>
  <c r="H55" i="1"/>
  <c r="H1319" i="1"/>
  <c r="H3363" i="1"/>
  <c r="H2564" i="1"/>
  <c r="H1752" i="1"/>
  <c r="H1857" i="1"/>
  <c r="H1059" i="1"/>
  <c r="H834" i="1"/>
  <c r="H1657" i="1"/>
  <c r="H3476" i="1"/>
  <c r="H62" i="1"/>
  <c r="H226" i="1"/>
  <c r="H1206" i="1"/>
  <c r="H1490" i="1"/>
  <c r="H2535" i="1"/>
  <c r="H2916" i="1"/>
  <c r="H3484" i="1"/>
  <c r="H2539" i="1"/>
  <c r="H1097" i="1"/>
  <c r="H2294" i="1"/>
  <c r="H2415" i="1"/>
  <c r="H3782" i="1"/>
  <c r="H84" i="1"/>
  <c r="H2441" i="1"/>
  <c r="H1126" i="1"/>
  <c r="H280" i="1"/>
  <c r="H1223" i="1"/>
  <c r="H3542" i="1"/>
  <c r="H1971" i="1"/>
  <c r="H2716" i="1"/>
  <c r="H3319" i="1"/>
  <c r="H222" i="1"/>
  <c r="H1256" i="1"/>
  <c r="H1719" i="1"/>
  <c r="H2878" i="1"/>
  <c r="H327" i="1"/>
  <c r="H512" i="1"/>
  <c r="H2210" i="1"/>
  <c r="H1488" i="1"/>
  <c r="H1231" i="1"/>
  <c r="H1213" i="1"/>
  <c r="H2333" i="1"/>
  <c r="H2513" i="1"/>
  <c r="H294" i="1"/>
  <c r="H24" i="1"/>
  <c r="H1705" i="1"/>
  <c r="H1147" i="1"/>
  <c r="H1248" i="1"/>
  <c r="H199" i="1"/>
  <c r="H63" i="1"/>
  <c r="H971" i="1"/>
  <c r="H2058" i="1"/>
  <c r="H1819" i="1"/>
  <c r="H160" i="1"/>
  <c r="H2540" i="1"/>
  <c r="H484" i="1"/>
  <c r="H2621" i="1"/>
  <c r="H2463" i="1"/>
  <c r="H1652" i="1"/>
  <c r="H3892" i="1"/>
  <c r="H738" i="1"/>
  <c r="H3875" i="1"/>
  <c r="H1533" i="1"/>
  <c r="H473" i="1"/>
  <c r="H1318" i="1"/>
  <c r="H669" i="1"/>
  <c r="H975" i="1"/>
  <c r="H2161" i="1"/>
  <c r="H3227" i="1"/>
  <c r="H1917" i="1"/>
  <c r="H3235" i="1"/>
  <c r="H2771" i="1"/>
  <c r="H1663" i="1"/>
  <c r="H458" i="1"/>
  <c r="H3463" i="1"/>
  <c r="H479" i="1"/>
  <c r="H2945" i="1"/>
  <c r="H3802" i="1"/>
  <c r="H1911" i="1"/>
  <c r="H3070" i="1"/>
  <c r="H3270" i="1"/>
  <c r="H3277" i="1"/>
  <c r="H3085" i="1"/>
  <c r="H655" i="1"/>
  <c r="H2226" i="1"/>
  <c r="H2171" i="1"/>
  <c r="H1381" i="1"/>
  <c r="H3637" i="1"/>
  <c r="H2117" i="1"/>
  <c r="H1605" i="1"/>
  <c r="H924" i="1"/>
  <c r="H2692" i="1"/>
  <c r="H2123" i="1"/>
  <c r="H1088" i="1"/>
  <c r="H164" i="1"/>
  <c r="H3731" i="1"/>
  <c r="H1291" i="1"/>
  <c r="H1472" i="1"/>
  <c r="H1596" i="1"/>
  <c r="H1950" i="1"/>
  <c r="H3841" i="1"/>
  <c r="H2421" i="1"/>
  <c r="H82" i="1"/>
  <c r="H978" i="1"/>
  <c r="H560" i="1"/>
  <c r="H991" i="1"/>
  <c r="H2934" i="1"/>
  <c r="H1130" i="1"/>
  <c r="H1399" i="1"/>
  <c r="H2232" i="1"/>
  <c r="H1569" i="1"/>
  <c r="H3743" i="1"/>
  <c r="H3954" i="1"/>
  <c r="H2559" i="1"/>
  <c r="H3266" i="1"/>
  <c r="H109" i="1"/>
  <c r="H439" i="1"/>
  <c r="H130" i="1"/>
  <c r="H3016" i="1"/>
  <c r="H3218" i="1"/>
  <c r="H1799" i="1"/>
  <c r="H1845" i="1"/>
  <c r="H2653" i="1"/>
  <c r="H1769" i="1"/>
  <c r="H936" i="1"/>
  <c r="H2821" i="1"/>
  <c r="H1748" i="1"/>
  <c r="H155" i="1"/>
  <c r="H2687" i="1"/>
  <c r="H1751" i="1"/>
  <c r="H3735" i="1"/>
  <c r="H1660" i="1"/>
  <c r="H2222" i="1"/>
  <c r="H424" i="1"/>
  <c r="H230" i="1"/>
  <c r="H2216" i="1"/>
  <c r="H3117" i="1"/>
  <c r="H683" i="1"/>
  <c r="H2970" i="1"/>
  <c r="H1264" i="1"/>
  <c r="H2650" i="1"/>
  <c r="H3904" i="1"/>
  <c r="H659" i="1"/>
  <c r="H2711" i="1"/>
  <c r="H455" i="1"/>
  <c r="H279" i="1"/>
  <c r="H1932" i="1"/>
  <c r="H3626" i="1"/>
  <c r="H1571" i="1"/>
  <c r="H1475" i="1"/>
  <c r="H1926" i="1"/>
  <c r="H2996" i="1"/>
  <c r="H3974" i="1"/>
  <c r="H882" i="1"/>
  <c r="H3686" i="1"/>
  <c r="H3024" i="1"/>
  <c r="H3221" i="1"/>
  <c r="H3458" i="1"/>
  <c r="H3286" i="1"/>
  <c r="H2759" i="1"/>
  <c r="H250" i="1"/>
  <c r="H639" i="1"/>
  <c r="H1732" i="1"/>
  <c r="H2944" i="1"/>
  <c r="H1454" i="1"/>
  <c r="H218" i="1"/>
  <c r="H2427" i="1"/>
  <c r="H2699" i="1"/>
  <c r="H2730" i="1"/>
  <c r="H1056" i="1"/>
  <c r="H3159" i="1"/>
  <c r="H2185" i="1"/>
  <c r="H1131" i="1"/>
  <c r="H3747" i="1"/>
  <c r="H654" i="1"/>
  <c r="H3631" i="1"/>
  <c r="H2418" i="1"/>
  <c r="H2307" i="1"/>
  <c r="H3704" i="1"/>
  <c r="H3835" i="1"/>
  <c r="H1898" i="1"/>
  <c r="H2422" i="1"/>
  <c r="H2261" i="1"/>
  <c r="H3211" i="1"/>
  <c r="H2080" i="1"/>
  <c r="H3836" i="1"/>
  <c r="H278" i="1"/>
  <c r="H2063" i="1"/>
  <c r="H2574" i="1"/>
  <c r="H3997" i="1"/>
  <c r="H846" i="1"/>
  <c r="H569" i="1"/>
  <c r="H1197" i="1"/>
  <c r="H1295" i="1"/>
  <c r="H3723" i="1"/>
  <c r="H3595" i="1"/>
  <c r="H4022" i="1"/>
  <c r="H239" i="1"/>
  <c r="H1331" i="1"/>
  <c r="H1356" i="1"/>
  <c r="H3966" i="1"/>
  <c r="H2290" i="1"/>
  <c r="H2616" i="1"/>
  <c r="H204" i="1"/>
  <c r="H3861" i="1"/>
  <c r="H909" i="1"/>
  <c r="H3042" i="1"/>
  <c r="H2682" i="1"/>
  <c r="H1250" i="1"/>
  <c r="H2918" i="1"/>
  <c r="H437" i="1"/>
  <c r="H2378" i="1"/>
  <c r="H3536" i="1"/>
  <c r="H1638" i="1"/>
  <c r="H1997" i="1"/>
  <c r="H338" i="1"/>
  <c r="H1270" i="1"/>
  <c r="H2517" i="1"/>
  <c r="H18" i="1"/>
  <c r="H194" i="1"/>
  <c r="H3047" i="1"/>
  <c r="H228" i="1"/>
  <c r="H1414" i="1"/>
  <c r="H1714" i="1"/>
  <c r="H1992" i="1"/>
  <c r="H79" i="1"/>
  <c r="H33" i="1"/>
  <c r="H1160" i="1"/>
  <c r="H824" i="1"/>
  <c r="H3851" i="1"/>
  <c r="H3999" i="1"/>
  <c r="H369" i="1"/>
  <c r="H2455" i="1"/>
  <c r="H3285" i="1"/>
  <c r="H1508" i="1"/>
  <c r="H2249" i="1"/>
  <c r="H2800" i="1"/>
  <c r="H966" i="1"/>
  <c r="H2139" i="1"/>
  <c r="H3610" i="1"/>
  <c r="H2626" i="1"/>
  <c r="H693" i="1"/>
  <c r="H963" i="1"/>
  <c r="H579" i="1"/>
  <c r="H2964" i="1"/>
  <c r="H3082" i="1"/>
  <c r="H313" i="1"/>
  <c r="H585" i="1"/>
  <c r="H2510" i="1"/>
  <c r="H1503" i="1"/>
  <c r="H3298" i="1"/>
  <c r="H3720" i="1"/>
  <c r="H132" i="1"/>
  <c r="H1435" i="1"/>
  <c r="H731" i="1"/>
  <c r="H820" i="1"/>
  <c r="H1757" i="1"/>
  <c r="H319" i="1"/>
  <c r="H2033" i="1"/>
  <c r="H3137" i="1"/>
  <c r="H3353" i="1"/>
  <c r="H771" i="1"/>
  <c r="H1409" i="1"/>
  <c r="H866" i="1"/>
  <c r="H1017" i="1"/>
  <c r="H3411" i="1"/>
  <c r="H1400" i="1"/>
  <c r="H2789" i="1"/>
  <c r="H1208" i="1"/>
  <c r="H1823" i="1"/>
  <c r="H3749" i="1"/>
  <c r="H894" i="1"/>
  <c r="H3583" i="1"/>
  <c r="H1014" i="1"/>
  <c r="H3280" i="1"/>
  <c r="H3983" i="1"/>
  <c r="H2432" i="1"/>
  <c r="H3325" i="1"/>
  <c r="H581" i="1"/>
  <c r="H1670" i="1"/>
  <c r="H1669" i="1"/>
  <c r="H3407" i="1"/>
  <c r="H1340" i="1"/>
  <c r="H3673" i="1"/>
  <c r="H264" i="1"/>
  <c r="H943" i="1"/>
  <c r="H107" i="1"/>
  <c r="H2424" i="1"/>
  <c r="H3174" i="1"/>
  <c r="H3801" i="1"/>
  <c r="H1287" i="1"/>
  <c r="H171" i="1"/>
  <c r="H3180" i="1"/>
  <c r="H2336" i="1"/>
  <c r="H3803" i="1"/>
  <c r="H1920" i="1"/>
  <c r="H1513" i="1"/>
  <c r="H721" i="1"/>
  <c r="H4005" i="1"/>
  <c r="H531" i="1"/>
  <c r="H1158" i="1"/>
  <c r="H1134" i="1"/>
  <c r="H1304" i="1"/>
  <c r="H1268" i="1"/>
  <c r="H3254" i="1"/>
  <c r="H2505" i="1"/>
  <c r="H1460" i="1"/>
  <c r="H3745" i="1"/>
  <c r="H1678" i="1"/>
  <c r="H772" i="1"/>
  <c r="H939" i="1"/>
  <c r="H1119" i="1"/>
  <c r="H760" i="1"/>
  <c r="H2946" i="1"/>
  <c r="H3427" i="1"/>
  <c r="H282" i="1"/>
  <c r="H2125" i="1"/>
  <c r="H2646" i="1"/>
  <c r="H3063" i="1"/>
  <c r="H2170" i="1"/>
  <c r="H2921" i="1"/>
  <c r="H1985" i="1"/>
  <c r="H1550" i="1"/>
  <c r="H2393" i="1"/>
  <c r="H1273" i="1"/>
  <c r="H703" i="1"/>
  <c r="H3236" i="1"/>
  <c r="H76" i="1"/>
  <c r="H2781" i="1"/>
  <c r="H1519" i="1"/>
  <c r="H2548" i="1"/>
  <c r="H1887" i="1"/>
  <c r="H3913" i="1"/>
  <c r="H784" i="1"/>
  <c r="H3352" i="1"/>
  <c r="H881" i="1"/>
  <c r="H2632" i="1"/>
  <c r="H1154" i="1"/>
  <c r="H3569" i="1"/>
  <c r="H1455" i="1"/>
  <c r="H2551" i="1"/>
  <c r="H425" i="1"/>
  <c r="H13" i="1"/>
  <c r="H1144" i="1"/>
  <c r="H1363" i="1"/>
  <c r="H3156" i="1"/>
  <c r="H2402" i="1"/>
  <c r="H1837" i="1"/>
  <c r="H3805" i="1"/>
  <c r="H753" i="1"/>
  <c r="H734" i="1"/>
  <c r="H1025" i="1"/>
  <c r="H1643" i="1"/>
  <c r="H736" i="1"/>
  <c r="H25" i="1"/>
  <c r="H1285" i="1"/>
  <c r="H1883" i="1"/>
  <c r="H700" i="1"/>
  <c r="H174" i="1"/>
  <c r="H2250" i="1"/>
  <c r="H2683" i="1"/>
  <c r="H453" i="1"/>
  <c r="H99" i="1"/>
  <c r="H1768" i="1"/>
  <c r="H1545" i="1"/>
  <c r="H1247" i="1"/>
  <c r="H668" i="1"/>
  <c r="H811" i="1"/>
  <c r="H1209" i="1"/>
  <c r="H2842" i="1"/>
  <c r="H2411" i="1"/>
  <c r="H1112" i="1"/>
  <c r="H2218" i="1"/>
  <c r="H1806" i="1"/>
  <c r="H611" i="1"/>
  <c r="H2828" i="1"/>
  <c r="H3387" i="1"/>
  <c r="H3296" i="1"/>
  <c r="H2798" i="1"/>
  <c r="H3494" i="1"/>
  <c r="H450" i="1"/>
  <c r="H2315" i="1"/>
  <c r="H775" i="1"/>
  <c r="H823" i="1"/>
  <c r="H3474" i="1"/>
  <c r="H526" i="1"/>
  <c r="H1034" i="1"/>
  <c r="H505" i="1"/>
  <c r="H2236" i="1"/>
  <c r="H1310" i="1"/>
  <c r="H1175" i="1"/>
  <c r="H3552" i="1"/>
  <c r="H2671" i="1"/>
  <c r="H2077" i="1"/>
  <c r="H2157" i="1"/>
  <c r="H1412" i="1"/>
  <c r="H2818" i="1"/>
  <c r="H2904" i="1"/>
  <c r="H3249" i="1"/>
  <c r="H2338" i="1"/>
  <c r="H1447" i="1"/>
  <c r="H2074" i="1"/>
  <c r="H2506" i="1"/>
  <c r="H2169" i="1"/>
  <c r="H179" i="1"/>
  <c r="H2705" i="1"/>
  <c r="H1955" i="1"/>
  <c r="H1361" i="1"/>
  <c r="H1711" i="1"/>
  <c r="H1672" i="1"/>
  <c r="H3683" i="1"/>
  <c r="H3390" i="1"/>
  <c r="H3847" i="1"/>
  <c r="H3612" i="1"/>
  <c r="H1770" i="1"/>
  <c r="H1035" i="1"/>
  <c r="H976" i="1"/>
  <c r="H3860" i="1"/>
  <c r="H2186" i="1"/>
  <c r="H902" i="1"/>
  <c r="H2666" i="1"/>
  <c r="H3293" i="1"/>
  <c r="H3727" i="1"/>
  <c r="H501" i="1"/>
  <c r="H4034" i="1"/>
  <c r="H37" i="1"/>
  <c r="H32" i="1"/>
  <c r="H3911" i="1"/>
  <c r="H3678" i="1"/>
  <c r="H4021" i="1"/>
  <c r="H745" i="1"/>
  <c r="H2215" i="1"/>
  <c r="H3370" i="1"/>
  <c r="H3932" i="1"/>
  <c r="H1783" i="1"/>
  <c r="H2168" i="1"/>
  <c r="H2995" i="1"/>
  <c r="H3287" i="1"/>
  <c r="H3973" i="1"/>
  <c r="H3418" i="1"/>
  <c r="H1599" i="1"/>
  <c r="H3722" i="1"/>
  <c r="H3676" i="1"/>
  <c r="H2866" i="1"/>
  <c r="H297" i="1"/>
  <c r="H3550" i="1"/>
  <c r="H3671" i="1"/>
  <c r="H3446" i="1"/>
  <c r="H1091" i="1"/>
  <c r="H1396" i="1"/>
  <c r="H1491" i="1"/>
  <c r="H4027" i="1"/>
  <c r="H3207" i="1"/>
  <c r="H1572" i="1"/>
  <c r="H3415" i="1"/>
  <c r="H3995" i="1"/>
  <c r="H3026" i="1"/>
  <c r="H4008" i="1"/>
  <c r="H1370" i="1"/>
  <c r="H2181" i="1"/>
  <c r="H3888" i="1"/>
  <c r="H3524" i="1"/>
  <c r="H895" i="1"/>
  <c r="H3931" i="1"/>
  <c r="H3897" i="1"/>
  <c r="H1078" i="1"/>
  <c r="H3444" i="1"/>
  <c r="H3093" i="1"/>
  <c r="H4036" i="1"/>
  <c r="H3462" i="1"/>
  <c r="H2906" i="1"/>
  <c r="H3653" i="1"/>
  <c r="H4035" i="1"/>
  <c r="H3099" i="1"/>
  <c r="H3514" i="1"/>
  <c r="H3015" i="1"/>
  <c r="H964" i="1"/>
  <c r="H2322" i="1"/>
  <c r="H4016" i="1"/>
  <c r="H2912" i="1"/>
  <c r="H3929" i="1"/>
  <c r="H4033" i="1"/>
  <c r="H3358" i="1"/>
  <c r="H2111" i="1"/>
  <c r="H2239" i="1"/>
  <c r="H1629" i="1"/>
  <c r="H2433" i="1"/>
  <c r="H3978" i="1"/>
  <c r="H2100" i="1"/>
  <c r="H3161" i="1"/>
  <c r="H1900" i="1"/>
  <c r="H3321" i="1"/>
  <c r="H3617" i="1"/>
  <c r="H3153" i="1"/>
  <c r="H3948" i="1"/>
  <c r="H3674" i="1"/>
  <c r="H3023" i="1"/>
  <c r="H637" i="1"/>
  <c r="H945" i="1"/>
  <c r="H1565" i="1"/>
  <c r="H816" i="1"/>
  <c r="H985" i="1"/>
  <c r="H4026" i="1"/>
  <c r="H1620" i="1"/>
  <c r="H1280" i="1"/>
  <c r="H3442" i="1"/>
  <c r="H3996" i="1"/>
  <c r="H2913" i="1"/>
  <c r="H4011" i="1"/>
  <c r="H1476" i="1"/>
  <c r="H3748" i="1"/>
  <c r="H1296" i="1"/>
  <c r="H1608" i="1"/>
  <c r="H2346" i="1"/>
  <c r="H4013" i="1"/>
  <c r="H3677" i="1"/>
  <c r="H2180" i="1"/>
  <c r="H14" i="1"/>
  <c r="H2341" i="1"/>
  <c r="H138" i="1"/>
  <c r="H3103" i="1"/>
  <c r="H2363" i="1"/>
  <c r="H815" i="1"/>
  <c r="H3513" i="1"/>
  <c r="H3675" i="1"/>
  <c r="H2316" i="1"/>
  <c r="H2061" i="1"/>
  <c r="H578" i="1"/>
  <c r="H4007" i="1"/>
  <c r="H2583" i="1"/>
  <c r="H2225" i="1"/>
  <c r="H1094" i="1"/>
  <c r="H930" i="1"/>
  <c r="H3741" i="1"/>
  <c r="H3822" i="1"/>
  <c r="H638" i="1"/>
  <c r="H2238" i="1"/>
  <c r="H769" i="1"/>
  <c r="H1827" i="1"/>
  <c r="H3239" i="1"/>
  <c r="H283" i="1"/>
  <c r="H3968" i="1"/>
  <c r="H2822" i="1"/>
  <c r="H1083" i="1"/>
  <c r="H3952" i="1"/>
  <c r="H1574" i="1"/>
  <c r="H3717" i="1"/>
  <c r="H3009" i="1"/>
  <c r="H3751" i="1"/>
  <c r="H2975" i="1"/>
  <c r="H2935" i="1"/>
  <c r="H3643" i="1"/>
  <c r="H899" i="1"/>
  <c r="H1297" i="1"/>
  <c r="H3777" i="1"/>
  <c r="H3366" i="1"/>
  <c r="H3262" i="1"/>
  <c r="H358" i="1"/>
  <c r="H3058" i="1"/>
  <c r="H3611" i="1"/>
  <c r="H317" i="1"/>
  <c r="H3316" i="1"/>
  <c r="H2643" i="1"/>
  <c r="H3923" i="1"/>
  <c r="H359" i="1"/>
  <c r="H1566" i="1"/>
  <c r="H2755" i="1"/>
  <c r="H3709" i="1"/>
  <c r="H967" i="1"/>
  <c r="H2560" i="1"/>
  <c r="H3881" i="1"/>
  <c r="H3389" i="1"/>
  <c r="H3951" i="1"/>
  <c r="H3031" i="1"/>
  <c r="H3902" i="1"/>
  <c r="H2667" i="1"/>
  <c r="H3798" i="1"/>
  <c r="H2761" i="1"/>
  <c r="H946" i="1"/>
  <c r="H2442" i="1"/>
  <c r="H3305" i="1"/>
  <c r="H3485" i="1"/>
  <c r="H1235" i="1"/>
  <c r="H3571" i="1"/>
  <c r="H3813" i="1"/>
  <c r="H3520" i="1"/>
  <c r="H947" i="1"/>
  <c r="H3962" i="1"/>
  <c r="H1977" i="1"/>
  <c r="H2026" i="1"/>
  <c r="H4012" i="1"/>
  <c r="H2265" i="1"/>
  <c r="H1567" i="1"/>
  <c r="H2726" i="1"/>
  <c r="H965" i="1"/>
  <c r="H1470" i="1"/>
  <c r="H3959" i="1"/>
  <c r="H3445" i="1"/>
  <c r="H3092" i="1"/>
  <c r="H1502" i="1"/>
  <c r="H158" i="1"/>
  <c r="H1339" i="1"/>
  <c r="H3634" i="1"/>
  <c r="H3320" i="1"/>
  <c r="H2091" i="1"/>
  <c r="H3359" i="1"/>
  <c r="H1972" i="1"/>
  <c r="H2439" i="1"/>
  <c r="H3356" i="1"/>
  <c r="H1885" i="1"/>
  <c r="H1884" i="1"/>
  <c r="H2278" i="1"/>
  <c r="H3742" i="1"/>
  <c r="H3922" i="1"/>
  <c r="H2625" i="1"/>
  <c r="H2533" i="1"/>
  <c r="H3563" i="1"/>
  <c r="H3310" i="1"/>
  <c r="H3821" i="1"/>
  <c r="H3162" i="1"/>
  <c r="H1627" i="1"/>
  <c r="H2369" i="1"/>
  <c r="H3857" i="1"/>
  <c r="H3776" i="1"/>
  <c r="G2658" i="1"/>
  <c r="G604" i="1"/>
  <c r="G30" i="1"/>
  <c r="G3057" i="1"/>
  <c r="G1529" i="1"/>
  <c r="G3073" i="1"/>
  <c r="G464" i="1"/>
  <c r="G3473" i="1"/>
  <c r="G2552" i="1"/>
  <c r="G523" i="1"/>
  <c r="G2728" i="1"/>
  <c r="G186" i="1"/>
  <c r="G442" i="1"/>
  <c r="G2096" i="1"/>
  <c r="G388" i="1"/>
  <c r="G1867" i="1"/>
  <c r="G2917" i="1"/>
  <c r="G3700" i="1"/>
  <c r="G195" i="1"/>
  <c r="G1450" i="1"/>
  <c r="G421" i="1"/>
  <c r="G3544" i="1"/>
  <c r="G94" i="1"/>
  <c r="G454" i="1"/>
  <c r="G1577" i="1"/>
  <c r="G2843" i="1"/>
  <c r="G718" i="1"/>
  <c r="G1345" i="1"/>
  <c r="G146" i="1"/>
  <c r="G2695" i="1"/>
  <c r="G2419" i="1"/>
  <c r="G2766" i="1"/>
  <c r="G298" i="1"/>
  <c r="G3762" i="1"/>
  <c r="G1077" i="1"/>
  <c r="G370" i="1"/>
  <c r="G3916" i="1"/>
  <c r="G2953" i="1"/>
  <c r="G3839" i="1"/>
  <c r="G1697" i="1"/>
  <c r="G678" i="1"/>
  <c r="G1812" i="1"/>
  <c r="G715" i="1"/>
  <c r="G2979" i="1"/>
  <c r="G2015" i="1"/>
  <c r="G511" i="1"/>
  <c r="G373" i="1"/>
  <c r="G3202" i="1"/>
  <c r="G1795" i="1"/>
  <c r="G3862" i="1"/>
  <c r="G3475" i="1"/>
  <c r="G469" i="1"/>
  <c r="G2933" i="1"/>
  <c r="G900" i="1"/>
  <c r="G643" i="1"/>
  <c r="G3104" i="1"/>
  <c r="G1771" i="1"/>
  <c r="G2731" i="1"/>
  <c r="G372" i="1"/>
  <c r="G3979" i="1"/>
  <c r="G1205" i="1"/>
  <c r="G2350" i="1"/>
  <c r="G3900" i="1"/>
  <c r="G410" i="1"/>
  <c r="G151" i="1"/>
  <c r="G135" i="1"/>
  <c r="G529" i="1"/>
  <c r="G3230" i="1"/>
  <c r="G1766" i="1"/>
  <c r="G4024" i="1"/>
  <c r="G739" i="1"/>
  <c r="G3820" i="1"/>
  <c r="G961" i="1"/>
  <c r="G785" i="1"/>
  <c r="G184" i="1"/>
  <c r="G1188" i="1"/>
  <c r="G1136" i="1"/>
  <c r="G167" i="1"/>
  <c r="G3205" i="1"/>
  <c r="G2723" i="1"/>
  <c r="G1120" i="1"/>
  <c r="G287" i="1"/>
  <c r="G2615" i="1"/>
  <c r="G274" i="1"/>
  <c r="G2085" i="1"/>
  <c r="G568" i="1"/>
  <c r="G1151" i="1"/>
  <c r="G1049" i="1"/>
  <c r="G1929" i="1"/>
  <c r="G704" i="1"/>
  <c r="G2043" i="1"/>
  <c r="G3455" i="1"/>
  <c r="G1648" i="1"/>
  <c r="G2145" i="1"/>
  <c r="G3314" i="1"/>
  <c r="G2690" i="1"/>
  <c r="G1681" i="1"/>
  <c r="G662" i="1"/>
  <c r="G1506" i="1"/>
  <c r="G1694" i="1"/>
  <c r="G1140" i="1"/>
  <c r="G1346" i="1"/>
  <c r="G3638" i="1"/>
  <c r="G2389" i="1"/>
  <c r="G53" i="1"/>
  <c r="G3759" i="1"/>
  <c r="G3324" i="1"/>
  <c r="G617" i="1"/>
  <c r="G3665" i="1"/>
  <c r="G1298" i="1"/>
  <c r="G861" i="1"/>
  <c r="G1957" i="1"/>
  <c r="G1386" i="1"/>
  <c r="G673" i="1"/>
  <c r="G3982" i="1"/>
  <c r="G1526" i="1"/>
  <c r="G1086" i="1"/>
  <c r="G2031" i="1"/>
  <c r="G277" i="1"/>
  <c r="G2847" i="1"/>
  <c r="G1299" i="1"/>
  <c r="G15" i="1"/>
  <c r="G833" i="1"/>
  <c r="G3764" i="1"/>
  <c r="G3765" i="1"/>
  <c r="G2881" i="1"/>
  <c r="G2594" i="1"/>
  <c r="G4031" i="1"/>
  <c r="G486" i="1"/>
  <c r="G952" i="1"/>
  <c r="G328" i="1"/>
  <c r="G657" i="1"/>
  <c r="G2719" i="1"/>
  <c r="G995" i="1"/>
  <c r="G955" i="1"/>
  <c r="G1174" i="1"/>
  <c r="G241" i="1"/>
  <c r="G2127" i="1"/>
  <c r="G2113" i="1"/>
  <c r="G1640" i="1"/>
  <c r="G1117" i="1"/>
  <c r="G1354" i="1"/>
  <c r="G98" i="1"/>
  <c r="G3334" i="1"/>
  <c r="G2670" i="1"/>
  <c r="G120" i="1"/>
  <c r="G1465" i="1"/>
  <c r="G2448" i="1"/>
  <c r="G2400" i="1"/>
  <c r="G3322" i="1"/>
  <c r="G77" i="1"/>
  <c r="G3754" i="1"/>
  <c r="G3090" i="1"/>
  <c r="G3059" i="1"/>
  <c r="G1404" i="1"/>
  <c r="G2020" i="1"/>
  <c r="G2263" i="1"/>
  <c r="G1779" i="1"/>
  <c r="G1689" i="1"/>
  <c r="G1679" i="1"/>
  <c r="G1024" i="1"/>
  <c r="G475" i="1"/>
  <c r="G1065" i="1"/>
  <c r="G1767" i="1"/>
  <c r="G2994" i="1"/>
  <c r="G2609" i="1"/>
  <c r="G3176" i="1"/>
  <c r="G1541" i="1"/>
  <c r="G392" i="1"/>
  <c r="G1570" i="1"/>
  <c r="G609" i="1"/>
  <c r="G1171" i="1"/>
  <c r="G3933" i="1"/>
  <c r="G754" i="1"/>
  <c r="G2883" i="1"/>
  <c r="G1746" i="1"/>
  <c r="G1647" i="1"/>
  <c r="G3980" i="1"/>
  <c r="G3464" i="1"/>
  <c r="G3526" i="1"/>
  <c r="G3468" i="1"/>
  <c r="G2697" i="1"/>
  <c r="G2936" i="1"/>
  <c r="G1344" i="1"/>
  <c r="G1873" i="1"/>
  <c r="G2443" i="1"/>
  <c r="G3139" i="1"/>
  <c r="G1597" i="1"/>
  <c r="G119" i="1"/>
  <c r="G3094" i="1"/>
  <c r="G857" i="1"/>
  <c r="G1428" i="1"/>
  <c r="G818" i="1"/>
  <c r="G680" i="1"/>
  <c r="G929" i="1"/>
  <c r="G3039" i="1"/>
  <c r="G1564" i="1"/>
  <c r="G1686" i="1"/>
  <c r="G2750" i="1"/>
  <c r="G2554" i="1"/>
  <c r="G3101" i="1"/>
  <c r="G2927" i="1"/>
  <c r="G1886" i="1"/>
  <c r="G3972" i="1"/>
  <c r="G387" i="1"/>
  <c r="G4003" i="1"/>
  <c r="G1443" i="1"/>
  <c r="G3256" i="1"/>
  <c r="G1738" i="1"/>
  <c r="G1817" i="1"/>
  <c r="G2790" i="1"/>
  <c r="G1984" i="1"/>
  <c r="G840" i="1"/>
  <c r="G238" i="1"/>
  <c r="G2067" i="1"/>
  <c r="G343" i="1"/>
  <c r="G3178" i="1"/>
  <c r="G1562" i="1"/>
  <c r="G2920" i="1"/>
  <c r="G1125" i="1"/>
  <c r="G3150" i="1"/>
  <c r="G2851" i="1"/>
  <c r="G3453" i="1"/>
  <c r="G3710" i="1"/>
  <c r="G758" i="1"/>
  <c r="G1217" i="1"/>
  <c r="G3769" i="1"/>
  <c r="G2495" i="1"/>
  <c r="G600" i="1"/>
  <c r="G3558" i="1"/>
  <c r="G267" i="1"/>
  <c r="G3229" i="1"/>
  <c r="G1148" i="1"/>
  <c r="G854" i="1"/>
  <c r="G362" i="1"/>
  <c r="G2347" i="1"/>
  <c r="G1825" i="1"/>
  <c r="G2115" i="1"/>
  <c r="G355" i="1"/>
  <c r="G3811" i="1"/>
  <c r="G2229" i="1"/>
  <c r="G670" i="1"/>
  <c r="G187" i="1"/>
  <c r="G3528" i="1"/>
  <c r="G1294" i="1"/>
  <c r="G3567" i="1"/>
  <c r="G2706" i="1"/>
  <c r="G2005" i="1"/>
  <c r="G3918" i="1"/>
  <c r="G1343" i="1"/>
  <c r="G3630" i="1"/>
  <c r="G3203" i="1"/>
  <c r="G2106" i="1"/>
  <c r="G3596" i="1"/>
  <c r="G3537" i="1"/>
  <c r="G525" i="1"/>
  <c r="G3905" i="1"/>
  <c r="G2852" i="1"/>
  <c r="G1200" i="1"/>
  <c r="G3242" i="1"/>
  <c r="G2079" i="1"/>
  <c r="G2959" i="1"/>
  <c r="G3885" i="1"/>
  <c r="G2401" i="1"/>
  <c r="G2534" i="1"/>
  <c r="G2905" i="1"/>
  <c r="G733" i="1"/>
  <c r="G3100" i="1"/>
  <c r="G2563" i="1"/>
  <c r="G3763" i="1"/>
  <c r="G1512" i="1"/>
  <c r="G3373" i="1"/>
  <c r="G169" i="1"/>
  <c r="G1383" i="1"/>
  <c r="G310" i="1"/>
  <c r="G1335" i="1"/>
  <c r="G1164" i="1"/>
  <c r="G3856" i="1"/>
  <c r="G887" i="1"/>
  <c r="G910" i="1"/>
  <c r="G2681" i="1"/>
  <c r="G1964" i="1"/>
  <c r="G3806" i="1"/>
  <c r="G38" i="1"/>
  <c r="G634" i="1"/>
  <c r="G2827" i="1"/>
  <c r="G888" i="1"/>
  <c r="G3491" i="1"/>
  <c r="G2501" i="1"/>
  <c r="G1688" i="1"/>
  <c r="G2849" i="1"/>
  <c r="G252" i="1"/>
  <c r="G748" i="1"/>
  <c r="G3129" i="1"/>
  <c r="G3664" i="1"/>
  <c r="G1841" i="1"/>
  <c r="G1350" i="1"/>
  <c r="G1107" i="1"/>
  <c r="G2366" i="1"/>
  <c r="G3944" i="1"/>
  <c r="G3276" i="1"/>
  <c r="G2342" i="1"/>
  <c r="G534" i="1"/>
  <c r="G2902" i="1"/>
  <c r="G2001" i="1"/>
  <c r="G1735" i="1"/>
  <c r="G1380" i="1"/>
  <c r="G2022" i="1"/>
  <c r="G3431" i="1"/>
  <c r="G2923" i="1"/>
  <c r="G681" i="1"/>
  <c r="G1829" i="1"/>
  <c r="G598" i="1"/>
  <c r="G2898" i="1"/>
  <c r="G550" i="1"/>
  <c r="G2587" i="1"/>
  <c r="G3131" i="1"/>
  <c r="G826" i="1"/>
  <c r="G405" i="1"/>
  <c r="G567" i="1"/>
  <c r="G3565" i="1"/>
  <c r="G2224" i="1"/>
  <c r="G2844" i="1"/>
  <c r="G1184" i="1"/>
  <c r="G2434" i="1"/>
  <c r="G2107" i="1"/>
  <c r="G3095" i="1"/>
  <c r="G623" i="1"/>
  <c r="G822" i="1"/>
  <c r="G1868" i="1"/>
  <c r="G3669" i="1"/>
  <c r="G2152" i="1"/>
  <c r="G3404" i="1"/>
  <c r="G3668" i="1"/>
  <c r="G3613" i="1"/>
  <c r="G1178" i="1"/>
  <c r="G2752" i="1"/>
  <c r="G2605" i="1"/>
  <c r="G2710" i="1"/>
  <c r="G2325" i="1"/>
  <c r="G2910" i="1"/>
  <c r="G2885" i="1"/>
  <c r="G814" i="1"/>
  <c r="G809" i="1"/>
  <c r="G1230" i="1"/>
  <c r="G2833" i="1"/>
  <c r="G648" i="1"/>
  <c r="G3593" i="1"/>
  <c r="G1433" i="1"/>
  <c r="G457" i="1"/>
  <c r="G482" i="1"/>
  <c r="G2480" i="1"/>
  <c r="G3357" i="1"/>
  <c r="G3945" i="1"/>
  <c r="G3171" i="1"/>
  <c r="G2167" i="1"/>
  <c r="G2267" i="1"/>
  <c r="G3173" i="1"/>
  <c r="G1169" i="1"/>
  <c r="G3635" i="1"/>
  <c r="G3672" i="1"/>
  <c r="G1695" i="1"/>
  <c r="G1696" i="1"/>
  <c r="G3928" i="1"/>
  <c r="G2675" i="1"/>
  <c r="G3607" i="1"/>
  <c r="G790" i="1"/>
  <c r="G1500" i="1"/>
  <c r="G2664" i="1"/>
  <c r="G1587" i="1"/>
  <c r="G1228" i="1"/>
  <c r="G3849" i="1"/>
  <c r="G1089" i="1"/>
  <c r="G3123" i="1"/>
  <c r="G2978" i="1"/>
  <c r="G1862" i="1"/>
  <c r="G2158" i="1"/>
  <c r="G44" i="1"/>
  <c r="G2656" i="1"/>
  <c r="G1927" i="1"/>
  <c r="G596" i="1"/>
  <c r="G2915" i="1"/>
  <c r="G962" i="1"/>
  <c r="G1201" i="1"/>
  <c r="G2641" i="1"/>
  <c r="G165" i="1"/>
  <c r="G1796" i="1"/>
  <c r="G2425" i="1"/>
  <c r="G2384" i="1"/>
  <c r="G3264" i="1"/>
  <c r="G1374" i="1"/>
  <c r="G1625" i="1"/>
  <c r="G2817" i="1"/>
  <c r="G1879" i="1"/>
  <c r="G789" i="1"/>
  <c r="G3808" i="1"/>
  <c r="G1292" i="1"/>
  <c r="G3299" i="1"/>
  <c r="G1960" i="1"/>
  <c r="G3069" i="1"/>
  <c r="G190" i="1"/>
  <c r="G3301" i="1"/>
  <c r="G1881" i="1"/>
  <c r="G2929" i="1"/>
  <c r="G2198" i="1"/>
  <c r="G2735" i="1"/>
  <c r="G2037" i="1"/>
  <c r="G1466" i="1"/>
  <c r="G3345" i="1"/>
  <c r="G3371" i="1"/>
  <c r="G3837" i="1"/>
  <c r="G905" i="1"/>
  <c r="G3530" i="1"/>
  <c r="G2409" i="1"/>
  <c r="G3804" i="1"/>
  <c r="G690" i="1"/>
  <c r="G2773" i="1"/>
  <c r="G1913" i="1"/>
  <c r="G115" i="1"/>
  <c r="G2562" i="1"/>
  <c r="G2399" i="1"/>
  <c r="G3337" i="1"/>
  <c r="G1967" i="1"/>
  <c r="G1690" i="1"/>
  <c r="G3651" i="1"/>
  <c r="G2040" i="1"/>
  <c r="G586" i="1"/>
  <c r="G443" i="1"/>
  <c r="G3619" i="1"/>
  <c r="G3265" i="1"/>
  <c r="G4001" i="1"/>
  <c r="G2966" i="1"/>
  <c r="G1238" i="1"/>
  <c r="G1426" i="1"/>
  <c r="G2693" i="1"/>
  <c r="G1317" i="1"/>
  <c r="G1897" i="1"/>
  <c r="G1904" i="1"/>
  <c r="G3572" i="1"/>
  <c r="G476" i="1"/>
  <c r="G2032" i="1"/>
  <c r="G707" i="1"/>
  <c r="G3375" i="1"/>
  <c r="G1896" i="1"/>
  <c r="G3185" i="1"/>
  <c r="G4023" i="1"/>
  <c r="G504" i="1"/>
  <c r="G2826" i="1"/>
  <c r="G3087" i="1"/>
  <c r="G867" i="1"/>
  <c r="G2729" i="1"/>
  <c r="G2264" i="1"/>
  <c r="G1203" i="1"/>
  <c r="G308" i="1"/>
  <c r="G3166" i="1"/>
  <c r="G2175" i="1"/>
  <c r="G1888" i="1"/>
  <c r="G2734" i="1"/>
  <c r="G2301" i="1"/>
  <c r="G2151" i="1"/>
  <c r="G1394" i="1"/>
  <c r="G1939" i="1"/>
  <c r="G1713" i="1"/>
  <c r="G2034" i="1"/>
  <c r="G205" i="1"/>
  <c r="G4006" i="1"/>
  <c r="G1646" i="1"/>
  <c r="G571" i="1"/>
  <c r="G1101" i="1"/>
  <c r="G3260" i="1"/>
  <c r="G1391" i="1"/>
  <c r="G792" i="1"/>
  <c r="G1501" i="1"/>
  <c r="G3421" i="1"/>
  <c r="G953" i="1"/>
  <c r="G1933" i="1"/>
  <c r="G1703" i="1"/>
  <c r="G1269" i="1"/>
  <c r="G1901" i="1"/>
  <c r="G2567" i="1"/>
  <c r="G3898" i="1"/>
  <c r="G2991" i="1"/>
  <c r="G3589" i="1"/>
  <c r="G3646" i="1"/>
  <c r="G1387" i="1"/>
  <c r="G1111" i="1"/>
  <c r="G852" i="1"/>
  <c r="G954" i="1"/>
  <c r="G2451" i="1"/>
  <c r="G1189" i="1"/>
  <c r="G1866" i="1"/>
  <c r="G2000" i="1"/>
  <c r="G1923" i="1"/>
  <c r="G709" i="1"/>
  <c r="G695" i="1"/>
  <c r="G2586" i="1"/>
  <c r="G391" i="1"/>
  <c r="G2374" i="1"/>
  <c r="G3492" i="1"/>
  <c r="G1706" i="1"/>
  <c r="G1405" i="1"/>
  <c r="G2138" i="1"/>
  <c r="G154" i="1"/>
  <c r="G3223" i="1"/>
  <c r="G3078" i="1"/>
  <c r="G2585" i="1"/>
  <c r="G2068" i="1"/>
  <c r="G192" i="1"/>
  <c r="G2630" i="1"/>
  <c r="G3871" i="1"/>
  <c r="G2596" i="1"/>
  <c r="G2529" i="1"/>
  <c r="G2104" i="1"/>
  <c r="G2317" i="1"/>
  <c r="G631" i="1"/>
  <c r="G3106" i="1"/>
  <c r="G163" i="1"/>
  <c r="G3028" i="1"/>
  <c r="G3448" i="1"/>
  <c r="G2204" i="1"/>
  <c r="G3225" i="1"/>
  <c r="G1685" i="1"/>
  <c r="G326" i="1"/>
  <c r="G235" i="1"/>
  <c r="G873" i="1"/>
  <c r="G3112" i="1"/>
  <c r="G3157" i="1"/>
  <c r="G3787" i="1"/>
  <c r="G3312" i="1"/>
  <c r="G3831" i="1"/>
  <c r="G3503" i="1"/>
  <c r="G879" i="1"/>
  <c r="G59" i="1"/>
  <c r="G3251" i="1"/>
  <c r="G730" i="1"/>
  <c r="G244" i="1"/>
  <c r="G1486" i="1"/>
  <c r="G2613" i="1"/>
  <c r="G1807" i="1"/>
  <c r="G2287" i="1"/>
  <c r="G2832" i="1"/>
  <c r="G1167" i="1"/>
  <c r="G682" i="1"/>
  <c r="G3591" i="1"/>
  <c r="G2659" i="1"/>
  <c r="G1962" i="1"/>
  <c r="G4018" i="1"/>
  <c r="G74" i="1"/>
  <c r="G2983" i="1"/>
  <c r="G1179" i="1"/>
  <c r="G2877" i="1"/>
  <c r="G1278" i="1"/>
  <c r="G2949" i="1"/>
  <c r="G2696" i="1"/>
  <c r="G3210" i="1"/>
  <c r="G3895" i="1"/>
  <c r="G1753" i="1"/>
  <c r="G3040" i="1"/>
  <c r="G3007" i="1"/>
  <c r="G3011" i="1"/>
  <c r="G1847" i="1"/>
  <c r="G2343" i="1"/>
  <c r="G3519" i="1"/>
  <c r="G452" i="1"/>
  <c r="G2873" i="1"/>
  <c r="G2542" i="1"/>
  <c r="G1155" i="1"/>
  <c r="G2217" i="1"/>
  <c r="G2634" i="1"/>
  <c r="G2200" i="1"/>
  <c r="G2388" i="1"/>
  <c r="G490" i="1"/>
  <c r="G1794" i="1"/>
  <c r="G356" i="1"/>
  <c r="G1723" i="1"/>
  <c r="G672" i="1"/>
  <c r="G3000" i="1"/>
  <c r="G2431" i="1"/>
  <c r="G1858" i="1"/>
  <c r="G3188" i="1"/>
  <c r="G646" i="1"/>
  <c r="G3659" i="1"/>
  <c r="G3045" i="1"/>
  <c r="G1606" i="1"/>
  <c r="G821" i="1"/>
  <c r="G2685" i="1"/>
  <c r="G3908" i="1"/>
  <c r="G2345" i="1"/>
  <c r="G575" i="1"/>
  <c r="G263" i="1"/>
  <c r="G3880" i="1"/>
  <c r="G3889" i="1"/>
  <c r="G104" i="1"/>
  <c r="G3317" i="1"/>
  <c r="G2177" i="1"/>
  <c r="G1180" i="1"/>
  <c r="G1122" i="1"/>
  <c r="G3833" i="1"/>
  <c r="G1734" i="1"/>
  <c r="G1420" i="1"/>
  <c r="G1687" i="1"/>
  <c r="G1946" i="1"/>
  <c r="G3577" i="1"/>
  <c r="G3778" i="1"/>
  <c r="G3737" i="1"/>
  <c r="G2591" i="1"/>
  <c r="G431" i="1"/>
  <c r="G2725" i="1"/>
  <c r="G3604" i="1"/>
  <c r="G2829" i="1"/>
  <c r="G3935" i="1"/>
  <c r="G3435" i="1"/>
  <c r="G1833" i="1"/>
  <c r="G93" i="1"/>
  <c r="G1568" i="1"/>
  <c r="G2999" i="1"/>
  <c r="G307" i="1"/>
  <c r="G3255" i="1"/>
  <c r="G3252" i="1"/>
  <c r="G897" i="1"/>
  <c r="G3890" i="1"/>
  <c r="G2444" i="1"/>
  <c r="G3529" i="1"/>
  <c r="G2969" i="1"/>
  <c r="G330" i="1"/>
  <c r="G3795" i="1"/>
  <c r="G2300" i="1"/>
  <c r="G1313" i="1"/>
  <c r="G3541" i="1"/>
  <c r="G983" i="1"/>
  <c r="G2897" i="1"/>
  <c r="G2105" i="1"/>
  <c r="G1581" i="1"/>
  <c r="G3623" i="1"/>
  <c r="G1619" i="1"/>
  <c r="G336" i="1"/>
  <c r="G2286" i="1"/>
  <c r="G1701" i="1"/>
  <c r="G843" i="1"/>
  <c r="G2134" i="1"/>
  <c r="G3781" i="1"/>
  <c r="G1668" i="1"/>
  <c r="G188" i="1"/>
  <c r="G1584" i="1"/>
  <c r="G1251" i="1"/>
  <c r="G1242" i="1"/>
  <c r="G1156" i="1"/>
  <c r="G3989" i="1"/>
  <c r="G2575" i="1"/>
  <c r="G3343" i="1"/>
  <c r="G747" i="1"/>
  <c r="G863" i="1"/>
  <c r="G3091" i="1"/>
  <c r="G1479" i="1"/>
  <c r="G3403" i="1"/>
  <c r="G2296" i="1"/>
  <c r="G3238" i="1"/>
  <c r="G2532" i="1"/>
  <c r="G3761" i="1"/>
  <c r="G870" i="1"/>
  <c r="G3500" i="1"/>
  <c r="G1040" i="1"/>
  <c r="G207" i="1"/>
  <c r="G100" i="1"/>
  <c r="G2398" i="1"/>
  <c r="G361" i="1"/>
  <c r="G2960" i="1"/>
  <c r="G12" i="1"/>
  <c r="G288" i="1"/>
  <c r="G231" i="1"/>
  <c r="G1478" i="1"/>
  <c r="G2764" i="1"/>
  <c r="G1919" i="1"/>
  <c r="G3055" i="1"/>
  <c r="G275" i="1"/>
  <c r="G3924" i="1"/>
  <c r="G735" i="1"/>
  <c r="G89" i="1"/>
  <c r="G2689" i="1"/>
  <c r="G674" i="1"/>
  <c r="G2791" i="1"/>
  <c r="G1149" i="1"/>
  <c r="G1846" i="1"/>
  <c r="G1325" i="1"/>
  <c r="G389" i="1"/>
  <c r="G1258" i="1"/>
  <c r="G2281" i="1"/>
  <c r="G3167" i="1"/>
  <c r="G1232" i="1"/>
  <c r="G3789" i="1"/>
  <c r="G3432" i="1"/>
  <c r="G2274" i="1"/>
  <c r="G3224" i="1"/>
  <c r="G2760" i="1"/>
  <c r="G3602" i="1"/>
  <c r="G3076" i="1"/>
  <c r="G3190" i="1"/>
  <c r="G1773" i="1"/>
  <c r="G3685" i="1"/>
  <c r="G1036" i="1"/>
  <c r="G2595" i="1"/>
  <c r="G2576" i="1"/>
  <c r="G3991" i="1"/>
  <c r="G3548" i="1"/>
  <c r="G1482" i="1"/>
  <c r="G256" i="1"/>
  <c r="G3627" i="1"/>
  <c r="G3086" i="1"/>
  <c r="G2939" i="1"/>
  <c r="G1854" i="1"/>
  <c r="G212" i="1"/>
  <c r="G2861" i="1"/>
  <c r="G3926" i="1"/>
  <c r="G2498" i="1"/>
  <c r="G3272" i="1"/>
  <c r="G408" i="1"/>
  <c r="G220" i="1"/>
  <c r="G2276" i="1"/>
  <c r="G3927" i="1"/>
  <c r="G948" i="1"/>
  <c r="G209" i="1"/>
  <c r="G1115" i="1"/>
  <c r="G1909" i="1"/>
  <c r="G3961" i="1"/>
  <c r="G595" i="1"/>
  <c r="G2521" i="1"/>
  <c r="G992" i="1"/>
  <c r="G1293" i="1"/>
  <c r="G379" i="1"/>
  <c r="G1042" i="1"/>
  <c r="G1161" i="1"/>
  <c r="G2633" i="1"/>
  <c r="G1073" i="1"/>
  <c r="G2273" i="1"/>
  <c r="G272" i="1"/>
  <c r="G2814" i="1"/>
  <c r="G311" i="1"/>
  <c r="G2853" i="1"/>
  <c r="G2987" i="1"/>
  <c r="G2435" i="1"/>
  <c r="G3065" i="1"/>
  <c r="G269" i="1"/>
  <c r="G34" i="1"/>
  <c r="G2780" i="1"/>
  <c r="G3234" i="1"/>
  <c r="G2635" i="1"/>
  <c r="G1012" i="1"/>
  <c r="G2806" i="1"/>
  <c r="G3516" i="1"/>
  <c r="G2815" i="1"/>
  <c r="G2289" i="1"/>
  <c r="G2052" i="1"/>
  <c r="G652" i="1"/>
  <c r="G3791" i="1"/>
  <c r="G3033" i="1"/>
  <c r="G323" i="1"/>
  <c r="G417" i="1"/>
  <c r="G1477" i="1"/>
  <c r="G1004" i="1"/>
  <c r="G3760" i="1"/>
  <c r="G2211" i="1"/>
  <c r="G3936" i="1"/>
  <c r="G3177" i="1"/>
  <c r="G3694" i="1"/>
  <c r="G2516" i="1"/>
  <c r="G1937" i="1"/>
  <c r="G1728" i="1"/>
  <c r="G1515" i="1"/>
  <c r="G3994" i="1"/>
  <c r="G1664" i="1"/>
  <c r="G276" i="1"/>
  <c r="G1150" i="1"/>
  <c r="G363" i="1"/>
  <c r="G2655" i="1"/>
  <c r="G1072" i="1"/>
  <c r="G2617" i="1"/>
  <c r="G1614" i="1"/>
  <c r="G2141" i="1"/>
  <c r="G2007" i="1"/>
  <c r="G959" i="1"/>
  <c r="G1272" i="1"/>
  <c r="G2371" i="1"/>
  <c r="G1286" i="1"/>
  <c r="G3872" i="1"/>
  <c r="G2472" i="1"/>
  <c r="G2266" i="1"/>
  <c r="G3401" i="1"/>
  <c r="G2416" i="1"/>
  <c r="G1489" i="1"/>
  <c r="G141" i="1"/>
  <c r="G776" i="1"/>
  <c r="G1218" i="1"/>
  <c r="G1528" i="1"/>
  <c r="G3522" i="1"/>
  <c r="G1006" i="1"/>
  <c r="G374" i="1"/>
  <c r="G616" i="1"/>
  <c r="G4010" i="1"/>
  <c r="G1999" i="1"/>
  <c r="G86" i="1"/>
  <c r="G1096" i="1"/>
  <c r="G2845" i="1"/>
  <c r="G2950" i="1"/>
  <c r="G419" i="1"/>
  <c r="G2188" i="1"/>
  <c r="G2027" i="1"/>
  <c r="G198" i="1"/>
  <c r="G3206" i="1"/>
  <c r="G972" i="1"/>
  <c r="G1498" i="1"/>
  <c r="G3641" i="1"/>
  <c r="G642" i="1"/>
  <c r="G2160" i="1"/>
  <c r="G1654" i="1"/>
  <c r="G4032" i="1"/>
  <c r="G1332" i="1"/>
  <c r="G1826" i="1"/>
  <c r="G2645" i="1"/>
  <c r="G2036" i="1"/>
  <c r="G2582" i="1"/>
  <c r="G3538" i="1"/>
  <c r="G990" i="1"/>
  <c r="G1505" i="1"/>
  <c r="G1219" i="1"/>
  <c r="G2962" i="1"/>
  <c r="G2763" i="1"/>
  <c r="G3702" i="1"/>
  <c r="G1351" i="1"/>
  <c r="G2804" i="1"/>
  <c r="G2673" i="1"/>
  <c r="G2698" i="1"/>
  <c r="G1934" i="1"/>
  <c r="G43" i="1"/>
  <c r="G78" i="1"/>
  <c r="G1782" i="1"/>
  <c r="G3632" i="1"/>
  <c r="G1831" i="1"/>
  <c r="G2863" i="1"/>
  <c r="G3879" i="1"/>
  <c r="G2182" i="1"/>
  <c r="G565" i="1"/>
  <c r="G3032" i="1"/>
  <c r="G3891" i="1"/>
  <c r="G958" i="1"/>
  <c r="G3271" i="1"/>
  <c r="G2793" i="1"/>
  <c r="G3396" i="1"/>
  <c r="G2041" i="1"/>
  <c r="G451" i="1"/>
  <c r="G2720" i="1"/>
  <c r="G2871" i="1"/>
  <c r="G3950" i="1"/>
  <c r="G2640" i="1"/>
  <c r="G1998" i="1"/>
  <c r="G1940" i="1"/>
  <c r="G1658" i="1"/>
  <c r="G3133" i="1"/>
  <c r="G3027" i="1"/>
  <c r="G2767" i="1"/>
  <c r="G2221" i="1"/>
  <c r="G2770" i="1"/>
  <c r="G271" i="1"/>
  <c r="G913" i="1"/>
  <c r="G1327" i="1"/>
  <c r="G3472" i="1"/>
  <c r="G2668" i="1"/>
  <c r="G3025" i="1"/>
  <c r="G3975" i="1"/>
  <c r="G95" i="1"/>
  <c r="G777" i="1"/>
  <c r="G2493" i="1"/>
  <c r="G606" i="1"/>
  <c r="G371" i="1"/>
  <c r="G2462" i="1"/>
  <c r="G2519" i="1"/>
  <c r="G791" i="1"/>
  <c r="G60" i="1"/>
  <c r="G3508" i="1"/>
  <c r="G713" i="1"/>
  <c r="G3037" i="1"/>
  <c r="G2896" i="1"/>
  <c r="G2070" i="1"/>
  <c r="G2579" i="1"/>
  <c r="G1724" i="1"/>
  <c r="G788" i="1"/>
  <c r="G2394" i="1"/>
  <c r="G80" i="1"/>
  <c r="G1621" i="1"/>
  <c r="G1589" i="1"/>
  <c r="G1682" i="1"/>
  <c r="G1406" i="1"/>
  <c r="G1407" i="1"/>
  <c r="G3354" i="1"/>
  <c r="G246" i="1"/>
  <c r="G549" i="1"/>
  <c r="G1834" i="1"/>
  <c r="G3288" i="1"/>
  <c r="G2376" i="1"/>
  <c r="G3267" i="1"/>
  <c r="G2114" i="1"/>
  <c r="G126" i="1"/>
  <c r="G493" i="1"/>
  <c r="G1811" i="1"/>
  <c r="G2013" i="1"/>
  <c r="G3010" i="1"/>
  <c r="G1953" i="1"/>
  <c r="G3546" i="1"/>
  <c r="G2240" i="1"/>
  <c r="G922" i="1"/>
  <c r="G838" i="1"/>
  <c r="G661" i="1"/>
  <c r="G2887" i="1"/>
  <c r="G2801" i="1"/>
  <c r="G3360" i="1"/>
  <c r="G3640" i="1"/>
  <c r="G342" i="1"/>
  <c r="G2679" i="1"/>
  <c r="G87" i="1"/>
  <c r="G1661" i="1"/>
  <c r="G318" i="1"/>
  <c r="G3124" i="1"/>
  <c r="G1322" i="1"/>
  <c r="G3196" i="1"/>
  <c r="G950" i="1"/>
  <c r="G3183" i="1"/>
  <c r="G3380" i="1"/>
  <c r="G349" i="1"/>
  <c r="G1790" i="1"/>
  <c r="G3412" i="1"/>
  <c r="G2073" i="1"/>
  <c r="G339" i="1"/>
  <c r="G3125" i="1"/>
  <c r="G1623" i="1"/>
  <c r="G2313" i="1"/>
  <c r="G2460" i="1"/>
  <c r="G1916" i="1"/>
  <c r="G800" i="1"/>
  <c r="G3284" i="1"/>
  <c r="G3449" i="1"/>
  <c r="G1968" i="1"/>
  <c r="G1880" i="1"/>
  <c r="G698" i="1"/>
  <c r="G69" i="1"/>
  <c r="G710" i="1"/>
  <c r="G3489" i="1"/>
  <c r="G2048" i="1"/>
  <c r="G2509" i="1"/>
  <c r="G2714" i="1"/>
  <c r="G224" i="1"/>
  <c r="G2110" i="1"/>
  <c r="G1141" i="1"/>
  <c r="G1844" i="1"/>
  <c r="G3140" i="1"/>
  <c r="G1509" i="1"/>
  <c r="G3800" i="1"/>
  <c r="G619" i="1"/>
  <c r="G1137" i="1"/>
  <c r="G3457" i="1"/>
  <c r="G423" i="1"/>
  <c r="G2742" i="1"/>
  <c r="G1558" i="1"/>
  <c r="G1275" i="1"/>
  <c r="G576" i="1"/>
  <c r="G3553" i="1"/>
  <c r="G761" i="1"/>
  <c r="G3753" i="1"/>
  <c r="G396" i="1"/>
  <c r="G159" i="1"/>
  <c r="G1601" i="1"/>
  <c r="G2955" i="1"/>
  <c r="G532" i="1"/>
  <c r="G3766" i="1"/>
  <c r="G2541" i="1"/>
  <c r="G2136" i="1"/>
  <c r="G933" i="1"/>
  <c r="G430" i="1"/>
  <c r="G2713" i="1"/>
  <c r="G2302" i="1"/>
  <c r="G3992" i="1"/>
  <c r="G1483" i="1"/>
  <c r="G3029" i="1"/>
  <c r="G3752" i="1"/>
  <c r="G3625" i="1"/>
  <c r="G993" i="1"/>
  <c r="G1610" i="1"/>
  <c r="G3193" i="1"/>
  <c r="G312" i="1"/>
  <c r="G3807" i="1"/>
  <c r="G2270" i="1"/>
  <c r="G1043" i="1"/>
  <c r="G3461" i="1"/>
  <c r="G3639" i="1"/>
  <c r="G2044" i="1"/>
  <c r="G2707" i="1"/>
  <c r="G2010" i="1"/>
  <c r="G211" i="1"/>
  <c r="G3909" i="1"/>
  <c r="G561" i="1"/>
  <c r="G341" i="1"/>
  <c r="G118" i="1"/>
  <c r="G2220" i="1"/>
  <c r="G193" i="1"/>
  <c r="G1253" i="1"/>
  <c r="G1316" i="1"/>
  <c r="G1306" i="1"/>
  <c r="G1930" i="1"/>
  <c r="G3832" i="1"/>
  <c r="G742" i="1"/>
  <c r="G524" i="1"/>
  <c r="G2351" i="1"/>
  <c r="G1432" i="1"/>
  <c r="G528" i="1"/>
  <c r="G931" i="1"/>
  <c r="G1243" i="1"/>
  <c r="G2637" i="1"/>
  <c r="G3958" i="1"/>
  <c r="G2805" i="1"/>
  <c r="G3391" i="1"/>
  <c r="G3682" i="1"/>
  <c r="G3433" i="1"/>
  <c r="G860" i="1"/>
  <c r="G2324" i="1"/>
  <c r="G1121" i="1"/>
  <c r="G1739" i="1"/>
  <c r="G348" i="1"/>
  <c r="G3551" i="1"/>
  <c r="G3259" i="1"/>
  <c r="G3940" i="1"/>
  <c r="G3977" i="1"/>
  <c r="G1362" i="1"/>
  <c r="G4017" i="1"/>
  <c r="G46" i="1"/>
  <c r="G3344" i="1"/>
  <c r="G3649" i="1"/>
  <c r="G530" i="1"/>
  <c r="G1970" i="1"/>
  <c r="G1870" i="1"/>
  <c r="G2014" i="1"/>
  <c r="G1730" i="1"/>
  <c r="G2279" i="1"/>
  <c r="G3557" i="1"/>
  <c r="G2795" i="1"/>
  <c r="G756" i="1"/>
  <c r="G3914" i="1"/>
  <c r="G3175" i="1"/>
  <c r="G1740" i="1"/>
  <c r="G2892" i="1"/>
  <c r="G462" i="1"/>
  <c r="G875" i="1"/>
  <c r="G116" i="1"/>
  <c r="G1808" i="1"/>
  <c r="G766" i="1"/>
  <c r="G2753" i="1"/>
  <c r="G653" i="1"/>
  <c r="G3043" i="1"/>
  <c r="G1895" i="1"/>
  <c r="G2101" i="1"/>
  <c r="G3483" i="1"/>
  <c r="G1975" i="1"/>
  <c r="G3454" i="1"/>
  <c r="G1430" i="1"/>
  <c r="G1617" i="1"/>
  <c r="G2581" i="1"/>
  <c r="G2497" i="1"/>
  <c r="G3488" i="1"/>
  <c r="G901" i="1"/>
  <c r="G2403" i="1"/>
  <c r="G885" i="1"/>
  <c r="G3621" i="1"/>
  <c r="G3729" i="1"/>
  <c r="G3201" i="1"/>
  <c r="G562" i="1"/>
  <c r="G4000" i="1"/>
  <c r="G2235" i="1"/>
  <c r="G19" i="1"/>
  <c r="G970" i="1"/>
  <c r="G935" i="1"/>
  <c r="G716" i="1"/>
  <c r="G1521" i="1"/>
  <c r="G3460" i="1"/>
  <c r="G1182" i="1"/>
  <c r="G2449" i="1"/>
  <c r="G3228" i="1"/>
  <c r="G3724" i="1"/>
  <c r="G635" i="1"/>
  <c r="G2500" i="1"/>
  <c r="G367" i="1"/>
  <c r="G2129" i="1"/>
  <c r="G1283" i="1"/>
  <c r="G2973" i="1"/>
  <c r="G3981" i="1"/>
  <c r="G2487" i="1"/>
  <c r="G2858" i="1"/>
  <c r="G1659" i="1"/>
  <c r="G2446" i="1"/>
  <c r="G1116" i="1"/>
  <c r="G1588" i="1"/>
  <c r="G2475" i="1"/>
  <c r="G7" i="1"/>
  <c r="G3005" i="1"/>
  <c r="G3214" i="1"/>
  <c r="G1671" i="1"/>
  <c r="G10" i="1"/>
  <c r="G1236" i="1"/>
  <c r="G2488" i="1"/>
  <c r="G2163" i="1"/>
  <c r="G1665" i="1"/>
  <c r="G2547" i="1"/>
  <c r="G1749" i="1"/>
  <c r="G817" i="1"/>
  <c r="G1775" i="1"/>
  <c r="G968" i="1"/>
  <c r="G488" i="1"/>
  <c r="G1944" i="1"/>
  <c r="G3274" i="1"/>
  <c r="G111" i="1"/>
  <c r="G3597" i="1"/>
  <c r="G1032" i="1"/>
  <c r="G4037" i="1"/>
  <c r="G921" i="1"/>
  <c r="G3827" i="1"/>
  <c r="G1050" i="1"/>
  <c r="G2839" i="1"/>
  <c r="G3186" i="1"/>
  <c r="G1084" i="1"/>
  <c r="G2606" i="1"/>
  <c r="G489" i="1"/>
  <c r="G2536" i="1"/>
  <c r="G3501" i="1"/>
  <c r="G3887" i="1"/>
  <c r="G2319" i="1"/>
  <c r="G22" i="1"/>
  <c r="G2724" i="1"/>
  <c r="G124" i="1"/>
  <c r="G2855" i="1"/>
  <c r="G1051" i="1"/>
  <c r="G3250" i="1"/>
  <c r="G1143" i="1"/>
  <c r="G3903" i="1"/>
  <c r="G835" i="1"/>
  <c r="G1030" i="1"/>
  <c r="G1859" i="1"/>
  <c r="G2379" i="1"/>
  <c r="G728" i="1"/>
  <c r="G874" i="1"/>
  <c r="G2327" i="1"/>
  <c r="G1093" i="1"/>
  <c r="G1041" i="1"/>
  <c r="G129" i="1"/>
  <c r="G2065" i="1"/>
  <c r="G2993" i="1"/>
  <c r="G2611" i="1"/>
  <c r="G1463" i="1"/>
  <c r="G366" i="1"/>
  <c r="G2024" i="1"/>
  <c r="G2326" i="1"/>
  <c r="G3119" i="1"/>
  <c r="G1649" i="1"/>
  <c r="G2520" i="1"/>
  <c r="G3960" i="1"/>
  <c r="G54" i="1"/>
  <c r="G2688" i="1"/>
  <c r="G762" i="1"/>
  <c r="G3379" i="1"/>
  <c r="G3062" i="1"/>
  <c r="G2056" i="1"/>
  <c r="G724" i="1"/>
  <c r="G168" i="1"/>
  <c r="G6" i="1"/>
  <c r="G2314" i="1"/>
  <c r="G603" i="1"/>
  <c r="G780" i="1"/>
  <c r="G1092" i="1"/>
  <c r="G3661" i="1"/>
  <c r="G1082" i="1"/>
  <c r="G527" i="1"/>
  <c r="G1954" i="1"/>
  <c r="G1416" i="1"/>
  <c r="G3048" i="1"/>
  <c r="G553" i="1"/>
  <c r="G1816" i="1"/>
  <c r="G401" i="1"/>
  <c r="G1557" i="1"/>
  <c r="G1015" i="1"/>
  <c r="G1595" i="1"/>
  <c r="G893" i="1"/>
  <c r="G3308" i="1"/>
  <c r="G1323" i="1"/>
  <c r="G1194" i="1"/>
  <c r="G2060" i="1"/>
  <c r="G3644" i="1"/>
  <c r="G105" i="1"/>
  <c r="G1016" i="1"/>
  <c r="G91" i="1"/>
  <c r="G3598" i="1"/>
  <c r="G3118" i="1"/>
  <c r="G2464" i="1"/>
  <c r="G1467" i="1"/>
  <c r="G3342" i="1"/>
  <c r="G1785" i="1"/>
  <c r="G2638" i="1"/>
  <c r="G1994" i="1"/>
  <c r="G2457" i="1"/>
  <c r="G2212" i="1"/>
  <c r="G1667" i="1"/>
  <c r="G1357" i="1"/>
  <c r="G173" i="1"/>
  <c r="G3402" i="1"/>
  <c r="G1139" i="1"/>
  <c r="G2546" i="1"/>
  <c r="G344" i="1"/>
  <c r="G566" i="1"/>
  <c r="G1007" i="1"/>
  <c r="G641" i="1"/>
  <c r="G984" i="1"/>
  <c r="G2825" i="1"/>
  <c r="G3590" i="1"/>
  <c r="G797" i="1"/>
  <c r="G309" i="1"/>
  <c r="G919" i="1"/>
  <c r="G994" i="1"/>
  <c r="G47" i="1"/>
  <c r="G1046" i="1"/>
  <c r="G2295" i="1"/>
  <c r="G3181" i="1"/>
  <c r="G590" i="1"/>
  <c r="G2183" i="1"/>
  <c r="G1190" i="1"/>
  <c r="G285" i="1"/>
  <c r="G2088" i="1"/>
  <c r="G1123" i="1"/>
  <c r="G956" i="1"/>
  <c r="G3102" i="1"/>
  <c r="G353" i="1"/>
  <c r="G321" i="1"/>
  <c r="G2006" i="1"/>
  <c r="G3191" i="1"/>
  <c r="G1087" i="1"/>
  <c r="G793" i="1"/>
  <c r="G2737" i="1"/>
  <c r="G3297" i="1"/>
  <c r="G1974" i="1"/>
  <c r="G1524" i="1"/>
  <c r="G2413" i="1"/>
  <c r="G2194" i="1"/>
  <c r="G1609" i="1"/>
  <c r="G3208" i="1"/>
  <c r="G2271" i="1"/>
  <c r="G471" i="1"/>
  <c r="G1853" i="1"/>
  <c r="G3877" i="1"/>
  <c r="G2213" i="1"/>
  <c r="G3071" i="1"/>
  <c r="G917" i="1"/>
  <c r="G2875" i="1"/>
  <c r="G3413" i="1"/>
  <c r="G3424" i="1"/>
  <c r="G2909" i="1"/>
  <c r="G3022" i="1"/>
  <c r="G1210" i="1"/>
  <c r="G2090" i="1"/>
  <c r="G1586" i="1"/>
  <c r="G2408" i="1"/>
  <c r="G1559" i="1"/>
  <c r="G599" i="1"/>
  <c r="G1411" i="1"/>
  <c r="G2561" i="1"/>
  <c r="G3261" i="1"/>
  <c r="G2494" i="1"/>
  <c r="G2337" i="1"/>
  <c r="G3013" i="1"/>
  <c r="G1063" i="1"/>
  <c r="G516" i="1"/>
  <c r="G385" i="1"/>
  <c r="G1651" i="1"/>
  <c r="G1835" i="1"/>
  <c r="G1797" i="1"/>
  <c r="G3034" i="1"/>
  <c r="G2743" i="1"/>
  <c r="G1981" i="1"/>
  <c r="G3771" i="1"/>
  <c r="G1774" i="1"/>
  <c r="G3732" i="1"/>
  <c r="G1514" i="1"/>
  <c r="G247" i="1"/>
  <c r="G3896" i="1"/>
  <c r="G1302" i="1"/>
  <c r="G842" i="1"/>
  <c r="G911" i="1"/>
  <c r="G2288" i="1"/>
  <c r="G644" i="1"/>
  <c r="G1969" i="1"/>
  <c r="G260" i="1"/>
  <c r="G2246" i="1"/>
  <c r="G376" i="1"/>
  <c r="G3130" i="1"/>
  <c r="G544" i="1"/>
  <c r="G841" i="1"/>
  <c r="G2208" i="1"/>
  <c r="G1349" i="1"/>
  <c r="G1379" i="1"/>
  <c r="G1199" i="1"/>
  <c r="G3697" i="1"/>
  <c r="G1020" i="1"/>
  <c r="G3378" i="1"/>
  <c r="G3451" i="1"/>
  <c r="G3705" i="1"/>
  <c r="G2569" i="1"/>
  <c r="G1044" i="1"/>
  <c r="G2144" i="1"/>
  <c r="G3990" i="1"/>
  <c r="G2195" i="1"/>
  <c r="G853" i="1"/>
  <c r="G2348" i="1"/>
  <c r="G3132" i="1"/>
  <c r="G3080" i="1"/>
  <c r="G3696" i="1"/>
  <c r="G2231" i="1"/>
  <c r="G1554" i="1"/>
  <c r="G1098" i="1"/>
  <c r="G2275" i="1"/>
  <c r="G1535" i="1"/>
  <c r="G548" i="1"/>
  <c r="G456" i="1"/>
  <c r="G2430" i="1"/>
  <c r="G889" i="1"/>
  <c r="G1442" i="1"/>
  <c r="G1956" i="1"/>
  <c r="G2321" i="1"/>
  <c r="G1249" i="1"/>
  <c r="G675" i="1"/>
  <c r="G3670" i="1"/>
  <c r="G3273" i="1"/>
  <c r="G1452" i="1"/>
  <c r="G1198" i="1"/>
  <c r="G350" i="1"/>
  <c r="G520" i="1"/>
  <c r="G3845" i="1"/>
  <c r="G3560" i="1"/>
  <c r="G2282" i="1"/>
  <c r="G1229" i="1"/>
  <c r="G2332" i="1"/>
  <c r="G827" i="1"/>
  <c r="G2660" i="1"/>
  <c r="G156" i="1"/>
  <c r="G3840" i="1"/>
  <c r="G3712" i="1"/>
  <c r="G3348" i="1"/>
  <c r="G2481" i="1"/>
  <c r="G832" i="1"/>
  <c r="G3946" i="1"/>
  <c r="G3773" i="1"/>
  <c r="G2469" i="1"/>
  <c r="G3586" i="1"/>
  <c r="G1240" i="1"/>
  <c r="G383" i="1"/>
  <c r="G3419" i="1"/>
  <c r="G2751" i="1"/>
  <c r="G1390" i="1"/>
  <c r="G2485" i="1"/>
  <c r="G2306" i="1"/>
  <c r="G3155" i="1"/>
  <c r="G3083" i="1"/>
  <c r="G2570" i="1"/>
  <c r="G2677" i="1"/>
  <c r="G3652" i="1"/>
  <c r="G3079" i="1"/>
  <c r="G166" i="1"/>
  <c r="G1031" i="1"/>
  <c r="G3429" i="1"/>
  <c r="G3020" i="1"/>
  <c r="G2919" i="1"/>
  <c r="G3873" i="1"/>
  <c r="G291" i="1"/>
  <c r="G3400" i="1"/>
  <c r="G233" i="1"/>
  <c r="G3377" i="1"/>
  <c r="G1891" i="1"/>
  <c r="G51" i="1"/>
  <c r="G480" i="1"/>
  <c r="G1630" i="1"/>
  <c r="G2747" i="1"/>
  <c r="G3818" i="1"/>
  <c r="G4009" i="1"/>
  <c r="G2230" i="1"/>
  <c r="G2566" i="1"/>
  <c r="G697" i="1"/>
  <c r="G4020" i="1"/>
  <c r="G21" i="1"/>
  <c r="G537" i="1"/>
  <c r="G3019" i="1"/>
  <c r="G3943" i="1"/>
  <c r="G3307" i="1"/>
  <c r="G2486" i="1"/>
  <c r="G3786" i="1"/>
  <c r="G3969" i="1"/>
  <c r="G1803" i="1"/>
  <c r="G2019" i="1"/>
  <c r="G1585" i="1"/>
  <c r="G1684" i="1"/>
  <c r="G3052" i="1"/>
  <c r="G1424" i="1"/>
  <c r="G692" i="1"/>
  <c r="G242" i="1"/>
  <c r="G1233" i="1"/>
  <c r="G2095" i="1"/>
  <c r="G1341" i="1"/>
  <c r="G3409" i="1"/>
  <c r="G459" i="1"/>
  <c r="G2951" i="1"/>
  <c r="G1079" i="1"/>
  <c r="G2556" i="1"/>
  <c r="G647" i="1"/>
  <c r="G1986" i="1"/>
  <c r="G1458" i="1"/>
  <c r="G1709" i="1"/>
  <c r="G740" i="1"/>
  <c r="G3097" i="1"/>
  <c r="G2703" i="1"/>
  <c r="G3584" i="1"/>
  <c r="G1631" i="1"/>
  <c r="G1810" i="1"/>
  <c r="G2674" i="1"/>
  <c r="G1104" i="1"/>
  <c r="G2489" i="1"/>
  <c r="G1395" i="1"/>
  <c r="G3142" i="1"/>
  <c r="G320" i="1"/>
  <c r="G926" i="1"/>
  <c r="G412" i="1"/>
  <c r="G2308" i="1"/>
  <c r="G487" i="1"/>
  <c r="G2746" i="1"/>
  <c r="G3574" i="1"/>
  <c r="G2405" i="1"/>
  <c r="G2392" i="1"/>
  <c r="G4014" i="1"/>
  <c r="G1875" i="1"/>
  <c r="G3957" i="1"/>
  <c r="G3498" i="1"/>
  <c r="G42" i="1"/>
  <c r="G2808" i="1"/>
  <c r="G752" i="1"/>
  <c r="G2511" i="1"/>
  <c r="G632" i="1"/>
  <c r="G3906" i="1"/>
  <c r="G3744" i="1"/>
  <c r="G1593" i="1"/>
  <c r="G1531" i="1"/>
  <c r="G1547" i="1"/>
  <c r="G3332" i="1"/>
  <c r="G1075" i="1"/>
  <c r="G1211" i="1"/>
  <c r="G679" i="1"/>
  <c r="G685" i="1"/>
  <c r="G1324" i="1"/>
  <c r="G1700" i="1"/>
  <c r="G2086" i="1"/>
  <c r="G1047" i="1"/>
  <c r="G3382" i="1"/>
  <c r="G2140" i="1"/>
  <c r="G1423" i="1"/>
  <c r="G1170" i="1"/>
  <c r="G3443" i="1"/>
  <c r="G463" i="1"/>
  <c r="G1132" i="1"/>
  <c r="G2320" i="1"/>
  <c r="G1076" i="1"/>
  <c r="G2132" i="1"/>
  <c r="G2206" i="1"/>
  <c r="G2164" i="1"/>
  <c r="G1639" i="1"/>
  <c r="G465" i="1"/>
  <c r="G923" i="1"/>
  <c r="G625" i="1"/>
  <c r="G3263" i="1"/>
  <c r="G732" i="1"/>
  <c r="G1843" i="1"/>
  <c r="G1575" i="1"/>
  <c r="G2538" i="1"/>
  <c r="G149" i="1"/>
  <c r="G257" i="1"/>
  <c r="G3814" i="1"/>
  <c r="G3830" i="1"/>
  <c r="G1814" i="1"/>
  <c r="G1542" i="1"/>
  <c r="G3290" i="1"/>
  <c r="G3313" i="1"/>
  <c r="G3657" i="1"/>
  <c r="G2550" i="1"/>
  <c r="G629" i="1"/>
  <c r="G354" i="1"/>
  <c r="G803" i="1"/>
  <c r="G2947" i="1"/>
  <c r="G1852" i="1"/>
  <c r="G3601" i="1"/>
  <c r="G872" i="1"/>
  <c r="G1549" i="1"/>
  <c r="G1485" i="1"/>
  <c r="G1106" i="1"/>
  <c r="G2572" i="1"/>
  <c r="G2003" i="1"/>
  <c r="G2694" i="1"/>
  <c r="G58" i="1"/>
  <c r="G3539" i="1"/>
  <c r="G2002" i="1"/>
  <c r="G1207" i="1"/>
  <c r="G2788" i="1"/>
  <c r="G3964" i="1"/>
  <c r="G3746" i="1"/>
  <c r="G1645" i="1"/>
  <c r="G1805" i="1"/>
  <c r="G1183" i="1"/>
  <c r="G1537" i="1"/>
  <c r="G2777" i="1"/>
  <c r="G1820" i="1"/>
  <c r="G3910" i="1"/>
  <c r="G618" i="1"/>
  <c r="G3527" i="1"/>
  <c r="G3425" i="1"/>
  <c r="G2094" i="1"/>
  <c r="G3680" i="1"/>
  <c r="G2072" i="1"/>
  <c r="G2792" i="1"/>
  <c r="G3248" i="1"/>
  <c r="G2958" i="1"/>
  <c r="G3447" i="1"/>
  <c r="G2597" i="1"/>
  <c r="G2657" i="1"/>
  <c r="G1221" i="1"/>
  <c r="G440" i="1"/>
  <c r="G1453" i="1"/>
  <c r="G2901" i="1"/>
  <c r="G112" i="1"/>
  <c r="G3430" i="1"/>
  <c r="G2406" i="1"/>
  <c r="G1516" i="1"/>
  <c r="G2018" i="1"/>
  <c r="G1338" i="1"/>
  <c r="G3406" i="1"/>
  <c r="G3054" i="1"/>
  <c r="G868" i="1"/>
  <c r="G2592" i="1"/>
  <c r="G3428" i="1"/>
  <c r="G781" i="1"/>
  <c r="G2578" i="1"/>
  <c r="G3107" i="1"/>
  <c r="G1556" i="1"/>
  <c r="G1525" i="1"/>
  <c r="G2396" i="1"/>
  <c r="G2584" i="1"/>
  <c r="G2272" i="1"/>
  <c r="G2471" i="1"/>
  <c r="G284" i="1"/>
  <c r="G3282" i="1"/>
  <c r="G746" i="1"/>
  <c r="G836" i="1"/>
  <c r="G1798" i="1"/>
  <c r="G150" i="1"/>
  <c r="G217" i="1"/>
  <c r="G1061" i="1"/>
  <c r="G2247" i="1"/>
  <c r="G1742" i="1"/>
  <c r="G1675" i="1"/>
  <c r="G400" i="1"/>
  <c r="G3867" i="1"/>
  <c r="G2253" i="1"/>
  <c r="G587" i="1"/>
  <c r="G127" i="1"/>
  <c r="G2083" i="1"/>
  <c r="G1979" i="1"/>
  <c r="G3556" i="1"/>
  <c r="G3917" i="1"/>
  <c r="G1607" i="1"/>
  <c r="G542" i="1"/>
  <c r="G1312" i="1"/>
  <c r="G942" i="1"/>
  <c r="G2768" i="1"/>
  <c r="G1284" i="1"/>
  <c r="G3215" i="1"/>
  <c r="G1021" i="1"/>
  <c r="G1403" i="1"/>
  <c r="G3340" i="1"/>
  <c r="G2259" i="1"/>
  <c r="G3976" i="1"/>
  <c r="G593" i="1"/>
  <c r="G2116" i="1"/>
  <c r="G1744" i="1"/>
  <c r="G236" i="1"/>
  <c r="G162" i="1"/>
  <c r="G1594" i="1"/>
  <c r="G2437" i="1"/>
  <c r="G3075" i="1"/>
  <c r="G767" i="1"/>
  <c r="G2103" i="1"/>
  <c r="G1255" i="1"/>
  <c r="G3388" i="1"/>
  <c r="G433" i="1"/>
  <c r="G1328" i="1"/>
  <c r="G2456" i="1"/>
  <c r="G538" i="1"/>
  <c r="G340" i="1"/>
  <c r="G1864" i="1"/>
  <c r="G1202" i="1"/>
  <c r="G2035" i="1"/>
  <c r="G1578" i="1"/>
  <c r="G3510" i="1"/>
  <c r="G1750" i="1"/>
  <c r="G1419" i="1"/>
  <c r="G2162" i="1"/>
  <c r="G927" i="1"/>
  <c r="G11" i="1"/>
  <c r="G2089" i="1"/>
  <c r="G1576" i="1"/>
  <c r="G1636" i="1"/>
  <c r="G2423" i="1"/>
  <c r="G2135" i="1"/>
  <c r="G1212" i="1"/>
  <c r="G1074" i="1"/>
  <c r="G1518" i="1"/>
  <c r="G2865" i="1"/>
  <c r="G83" i="1"/>
  <c r="G137" i="1"/>
  <c r="G3318" i="1"/>
  <c r="G219" i="1"/>
  <c r="G1673" i="1"/>
  <c r="G3576" i="1"/>
  <c r="G2914" i="1"/>
  <c r="G864" i="1"/>
  <c r="G2568" i="1"/>
  <c r="G1592" i="1"/>
  <c r="G1497" i="1"/>
  <c r="G3585" i="1"/>
  <c r="G1776" i="1"/>
  <c r="G1912" i="1"/>
  <c r="G2651" i="1"/>
  <c r="G134" i="1"/>
  <c r="G52" i="1"/>
  <c r="G1222" i="1"/>
  <c r="G3165" i="1"/>
  <c r="G3195" i="1"/>
  <c r="G1417" i="1"/>
  <c r="G2602" i="1"/>
  <c r="G2888" i="1"/>
  <c r="G2256" i="1"/>
  <c r="G1366" i="1"/>
  <c r="G3681" i="1"/>
  <c r="G3179" i="1"/>
  <c r="G2727" i="1"/>
  <c r="G3533" i="1"/>
  <c r="G2499" i="1"/>
  <c r="G2205" i="1"/>
  <c r="G2368" i="1"/>
  <c r="G2262" i="1"/>
  <c r="G1951" i="1"/>
  <c r="G1437" i="1"/>
  <c r="G3333" i="1"/>
  <c r="G1980" i="1"/>
  <c r="G1787" i="1"/>
  <c r="G1100" i="1"/>
  <c r="G2173" i="1"/>
  <c r="G3815" i="1"/>
  <c r="G546" i="1"/>
  <c r="G3035" i="1"/>
  <c r="G2331" i="1"/>
  <c r="G1520" i="1"/>
  <c r="G1266" i="1"/>
  <c r="G185" i="1"/>
  <c r="G723" i="1"/>
  <c r="G3302" i="1"/>
  <c r="G3423" i="1"/>
  <c r="G3738" i="1"/>
  <c r="G3708" i="1"/>
  <c r="G3470" i="1"/>
  <c r="G2733" i="1"/>
  <c r="G1522" i="1"/>
  <c r="G749" i="1"/>
  <c r="G2816" i="1"/>
  <c r="G2465" i="1"/>
  <c r="G324" i="1"/>
  <c r="G1326" i="1"/>
  <c r="G1492" i="1"/>
  <c r="G1540" i="1"/>
  <c r="G3381" i="1"/>
  <c r="G3819" i="1"/>
  <c r="G765" i="1"/>
  <c r="G2305" i="1"/>
  <c r="G345" i="1"/>
  <c r="G2748" i="1"/>
  <c r="G1469" i="1"/>
  <c r="G3816" i="1"/>
  <c r="G1173" i="1"/>
  <c r="G3662" i="1"/>
  <c r="G498" i="1"/>
  <c r="G1245" i="1"/>
  <c r="G2428" i="1"/>
  <c r="G3017" i="1"/>
  <c r="G1145" i="1"/>
  <c r="G1070" i="1"/>
  <c r="G3689" i="1"/>
  <c r="G1877" i="1"/>
  <c r="G1604" i="1"/>
  <c r="G2490" i="1"/>
  <c r="G2522" i="1"/>
  <c r="G2648" i="1"/>
  <c r="G2889" i="1"/>
  <c r="G2745" i="1"/>
  <c r="G3114" i="1"/>
  <c r="G1398" i="1"/>
  <c r="G293" i="1"/>
  <c r="G886" i="1"/>
  <c r="G3756" i="1"/>
  <c r="G759" i="1"/>
  <c r="G3109" i="1"/>
  <c r="G181" i="1"/>
  <c r="G2353" i="1"/>
  <c r="G3143" i="1"/>
  <c r="G869" i="1"/>
  <c r="G2721" i="1"/>
  <c r="G610" i="1"/>
  <c r="G1408" i="1"/>
  <c r="G3938" i="1"/>
  <c r="G2201" i="1"/>
  <c r="G2245" i="1"/>
  <c r="G2895" i="1"/>
  <c r="G1473" i="1"/>
  <c r="G1945" i="1"/>
  <c r="G1861" i="1"/>
  <c r="G2952" i="1"/>
  <c r="G4030" i="1"/>
  <c r="G2365" i="1"/>
  <c r="G3562" i="1"/>
  <c r="G178" i="1"/>
  <c r="G1860" i="1"/>
  <c r="G1987" i="1"/>
  <c r="G1903" i="1"/>
  <c r="G1029" i="1"/>
  <c r="G1925" i="1"/>
  <c r="G3965" i="1"/>
  <c r="G1027" i="1"/>
  <c r="G3788" i="1"/>
  <c r="G3115" i="1"/>
  <c r="G3588" i="1"/>
  <c r="G3452" i="1"/>
  <c r="G2639" i="1"/>
  <c r="G1822" i="1"/>
  <c r="G3349" i="1"/>
  <c r="G3920" i="1"/>
  <c r="G261" i="1"/>
  <c r="G2304" i="1"/>
  <c r="G2468" i="1"/>
  <c r="G2661" i="1"/>
  <c r="G61" i="1"/>
  <c r="G1716" i="1"/>
  <c r="G2601" i="1"/>
  <c r="G1722" i="1"/>
  <c r="G2663" i="1"/>
  <c r="G1058" i="1"/>
  <c r="G3170" i="1"/>
  <c r="G472" i="1"/>
  <c r="G3149" i="1"/>
  <c r="G3570" i="1"/>
  <c r="G2736" i="1"/>
  <c r="G2297" i="1"/>
  <c r="G848" i="1"/>
  <c r="G432" i="1"/>
  <c r="G3993" i="1"/>
  <c r="G3148" i="1"/>
  <c r="G1481" i="1"/>
  <c r="G717" i="1"/>
  <c r="G743" i="1"/>
  <c r="G884" i="1"/>
  <c r="G2269" i="1"/>
  <c r="G3169" i="1"/>
  <c r="G1039" i="1"/>
  <c r="G2558" i="1"/>
  <c r="G210" i="1"/>
  <c r="G2775" i="1"/>
  <c r="G2772" i="1"/>
  <c r="G1422" i="1"/>
  <c r="G859" i="1"/>
  <c r="G2382" i="1"/>
  <c r="G3878" i="1"/>
  <c r="G737" i="1"/>
  <c r="G941" i="1"/>
  <c r="G2482" i="1"/>
  <c r="G1214" i="1"/>
  <c r="G1309" i="1"/>
  <c r="G1914" i="1"/>
  <c r="G266" i="1"/>
  <c r="G402" i="1"/>
  <c r="G891" i="1"/>
  <c r="G427" i="1"/>
  <c r="G1809" i="1"/>
  <c r="G1628" i="1"/>
  <c r="G3200" i="1"/>
  <c r="G1676" i="1"/>
  <c r="G2508" i="1"/>
  <c r="G500" i="1"/>
  <c r="G2700" i="1"/>
  <c r="G1698" i="1"/>
  <c r="G1320" i="1"/>
  <c r="G3393" i="1"/>
  <c r="G3615" i="1"/>
  <c r="G3368" i="1"/>
  <c r="G1839" i="1"/>
  <c r="G997" i="1"/>
  <c r="G3295" i="1"/>
  <c r="G1662" i="1"/>
  <c r="G1882" i="1"/>
  <c r="G3050" i="1"/>
  <c r="G620" i="1"/>
  <c r="G2" i="1"/>
  <c r="G2812" i="1"/>
  <c r="G3495" i="1"/>
  <c r="G1448" i="1"/>
  <c r="G3783" i="1"/>
  <c r="G1066" i="1"/>
  <c r="G2260" i="1"/>
  <c r="G602" i="1"/>
  <c r="G304" i="1"/>
  <c r="G3870" i="1"/>
  <c r="G3278" i="1"/>
  <c r="G1348" i="1"/>
  <c r="G467" i="1"/>
  <c r="G1729" i="1"/>
  <c r="G1276" i="1"/>
  <c r="G3336" i="1"/>
  <c r="G3300" i="1"/>
  <c r="G2802" i="1"/>
  <c r="G2623" i="1"/>
  <c r="G1397" i="1"/>
  <c r="G497" i="1"/>
  <c r="G251" i="1"/>
  <c r="G2704" i="1"/>
  <c r="G1731" i="1"/>
  <c r="G2589" i="1"/>
  <c r="G2029" i="1"/>
  <c r="G2954" i="1"/>
  <c r="G755" i="1"/>
  <c r="G2021" i="1"/>
  <c r="G871" i="1"/>
  <c r="G645" i="1"/>
  <c r="G2838" i="1"/>
  <c r="G3998" i="1"/>
  <c r="G1655" i="1"/>
  <c r="G2859" i="1"/>
  <c r="G3658" i="1"/>
  <c r="G2981" i="1"/>
  <c r="G782" i="1"/>
  <c r="G1551" i="1"/>
  <c r="G3812" i="1"/>
  <c r="G1033" i="1"/>
  <c r="G1941" i="1"/>
  <c r="G9" i="1"/>
  <c r="G4025" i="1"/>
  <c r="G3289" i="1"/>
  <c r="G3098" i="1"/>
  <c r="G2075" i="1"/>
  <c r="G128" i="1"/>
  <c r="G2049" i="1"/>
  <c r="G2459" i="1"/>
  <c r="G2967" i="1"/>
  <c r="G2312" i="1"/>
  <c r="G751" i="1"/>
  <c r="G2023" i="1"/>
  <c r="G588" i="1"/>
  <c r="G1181" i="1"/>
  <c r="G689" i="1"/>
  <c r="G1611" i="1"/>
  <c r="G447" i="1"/>
  <c r="G577" i="1"/>
  <c r="G3711" i="1"/>
  <c r="G3160" i="1"/>
  <c r="G2122" i="1"/>
  <c r="G1536" i="1"/>
  <c r="G1717" i="1"/>
  <c r="G3600" i="1"/>
  <c r="G1948" i="1"/>
  <c r="G2385" i="1"/>
  <c r="G1552" i="1"/>
  <c r="G3001" i="1"/>
  <c r="G142" i="1"/>
  <c r="G649" i="1"/>
  <c r="G1204" i="1"/>
  <c r="G1368" i="1"/>
  <c r="G106" i="1"/>
  <c r="G1781" i="1"/>
  <c r="G2008" i="1"/>
  <c r="G29" i="1"/>
  <c r="G3113" i="1"/>
  <c r="G422" i="1"/>
  <c r="G640" i="1"/>
  <c r="G944" i="1"/>
  <c r="G2903" i="1"/>
  <c r="G3172" i="1"/>
  <c r="G1364" i="1"/>
  <c r="G2452" i="1"/>
  <c r="G1743" i="1"/>
  <c r="G3949" i="1"/>
  <c r="G3824" i="1"/>
  <c r="G2166" i="1"/>
  <c r="G1334" i="1"/>
  <c r="G2624" i="1"/>
  <c r="G435" i="1"/>
  <c r="G3693" i="1"/>
  <c r="G1915" i="1"/>
  <c r="G1384" i="1"/>
  <c r="G2840" i="1"/>
  <c r="G3517" i="1"/>
  <c r="G1274" i="1"/>
  <c r="G3829" i="1"/>
  <c r="G208" i="1"/>
  <c r="G1555" i="1"/>
  <c r="G3245" i="1"/>
  <c r="G2199" i="1"/>
  <c r="G878" i="1"/>
  <c r="G626" i="1"/>
  <c r="G2165" i="1"/>
  <c r="G2523" i="1"/>
  <c r="G855" i="1"/>
  <c r="G2754" i="1"/>
  <c r="G510" i="1"/>
  <c r="G1168" i="1"/>
  <c r="G183" i="1"/>
  <c r="G2965" i="1"/>
  <c r="G750" i="1"/>
  <c r="G2149" i="1"/>
  <c r="G1889" i="1"/>
  <c r="G1871" i="1"/>
  <c r="G1824" i="1"/>
  <c r="G1633" i="1"/>
  <c r="G973" i="1"/>
  <c r="G3144" i="1"/>
  <c r="G539" i="1"/>
  <c r="G75" i="1"/>
  <c r="G1842" i="1"/>
  <c r="G1838" i="1"/>
  <c r="G2203" i="1"/>
  <c r="G259" i="1"/>
  <c r="G286" i="1"/>
  <c r="G3614" i="1"/>
  <c r="G3283" i="1"/>
  <c r="G1446" i="1"/>
  <c r="G1038" i="1"/>
  <c r="G1018" i="1"/>
  <c r="G2709" i="1"/>
  <c r="G2848" i="1"/>
  <c r="G3772" i="1"/>
  <c r="G1462" i="1"/>
  <c r="G1290" i="1"/>
  <c r="G1259" i="1"/>
  <c r="G3108" i="1"/>
  <c r="G2293" i="1"/>
  <c r="G2190" i="1"/>
  <c r="G3128" i="1"/>
  <c r="G177" i="1"/>
  <c r="G3231" i="1"/>
  <c r="G937" i="1"/>
  <c r="G2942" i="1"/>
  <c r="G559" i="1"/>
  <c r="G1314" i="1"/>
  <c r="G481" i="1"/>
  <c r="G3828" i="1"/>
  <c r="G3843" i="1"/>
  <c r="G234" i="1"/>
  <c r="G3346" i="1"/>
  <c r="G3733" i="1"/>
  <c r="G521" i="1"/>
  <c r="G2831" i="1"/>
  <c r="G3199" i="1"/>
  <c r="G2715" i="1"/>
  <c r="G582" i="1"/>
  <c r="G2191" i="1"/>
  <c r="G289" i="1"/>
  <c r="G664" i="1"/>
  <c r="G139" i="1"/>
  <c r="G3699" i="1"/>
  <c r="G1813" i="1"/>
  <c r="G1162" i="1"/>
  <c r="G3219" i="1"/>
  <c r="G3852" i="1"/>
  <c r="G2248" i="1"/>
  <c r="G880" i="1"/>
  <c r="G3984" i="1"/>
  <c r="G2092" i="1"/>
  <c r="G2876" i="1"/>
  <c r="G1333" i="1"/>
  <c r="G2631" i="1"/>
  <c r="G3573" i="1"/>
  <c r="G436" i="1"/>
  <c r="G2712" i="1"/>
  <c r="G2722" i="1"/>
  <c r="G444" i="1"/>
  <c r="G368" i="1"/>
  <c r="G1192" i="1"/>
  <c r="G3187" i="1"/>
  <c r="G1303" i="1"/>
  <c r="G1890" i="1"/>
  <c r="G3810" i="1"/>
  <c r="G2283" i="1"/>
  <c r="G3053" i="1"/>
  <c r="G518" i="1"/>
  <c r="G329" i="1"/>
  <c r="G409" i="1"/>
  <c r="G2054" i="1"/>
  <c r="G3038" i="1"/>
  <c r="G1733" i="1"/>
  <c r="G1958" i="1"/>
  <c r="G2358" i="1"/>
  <c r="G694" i="1"/>
  <c r="G237" i="1"/>
  <c r="G4015" i="1"/>
  <c r="G802" i="1"/>
  <c r="G1359" i="1"/>
  <c r="G2608" i="1"/>
  <c r="G3467" i="1"/>
  <c r="G64" i="1"/>
  <c r="G2992" i="1"/>
  <c r="G999" i="1"/>
  <c r="G622" i="1"/>
  <c r="G1315" i="1"/>
  <c r="G72" i="1"/>
  <c r="G1598" i="1"/>
  <c r="G1634" i="1"/>
  <c r="G830" i="1"/>
  <c r="G3257" i="1"/>
  <c r="G1480" i="1"/>
  <c r="G3953" i="1"/>
  <c r="G1579" i="1"/>
  <c r="G3581" i="1"/>
  <c r="G628" i="1"/>
  <c r="G1382" i="1"/>
  <c r="G2644" i="1"/>
  <c r="G2604" i="1"/>
  <c r="G2372" i="1"/>
  <c r="G2524" i="1"/>
  <c r="G1653" i="1"/>
  <c r="G445" i="1"/>
  <c r="G506" i="1"/>
  <c r="G1830" i="1"/>
  <c r="G2998" i="1"/>
  <c r="G774" i="1"/>
  <c r="G1674" i="1"/>
  <c r="G3438" i="1"/>
  <c r="G1052" i="1"/>
  <c r="G1699" i="1"/>
  <c r="G1048" i="1"/>
  <c r="G1759" i="1"/>
  <c r="G2370" i="1"/>
  <c r="G1792" i="1"/>
  <c r="G2051" i="1"/>
  <c r="G2701" i="1"/>
  <c r="G1372" i="1"/>
  <c r="G2813" i="1"/>
  <c r="G65" i="1"/>
  <c r="G3921" i="1"/>
  <c r="G687" i="1"/>
  <c r="G2053" i="1"/>
  <c r="G556" i="1"/>
  <c r="G3478" i="1"/>
  <c r="G3268" i="1"/>
  <c r="G2360" i="1"/>
  <c r="G1494" i="1"/>
  <c r="G1626" i="1"/>
  <c r="G904" i="1"/>
  <c r="G1644" i="1"/>
  <c r="G2786" i="1"/>
  <c r="G3233" i="1"/>
  <c r="G3197" i="1"/>
  <c r="G2607" i="1"/>
  <c r="G2387" i="1"/>
  <c r="G346" i="1"/>
  <c r="G630" i="1"/>
  <c r="G3154" i="1"/>
  <c r="G3701" i="1"/>
  <c r="G988" i="1"/>
  <c r="G1983" i="1"/>
  <c r="G2678" i="1"/>
  <c r="G2414" i="1"/>
  <c r="G1421" i="1"/>
  <c r="G938" i="1"/>
  <c r="G2974" i="1"/>
  <c r="G418" i="1"/>
  <c r="G1791" i="1"/>
  <c r="G2156" i="1"/>
  <c r="G554" i="1"/>
  <c r="G249" i="1"/>
  <c r="G3392" i="1"/>
  <c r="G1544" i="1"/>
  <c r="G2243" i="1"/>
  <c r="G1113" i="1"/>
  <c r="G2361" i="1"/>
  <c r="G1818" i="1"/>
  <c r="G3987" i="1"/>
  <c r="G702" i="1"/>
  <c r="G2311" i="1"/>
  <c r="G1127" i="1"/>
  <c r="G1023" i="1"/>
  <c r="G483" i="1"/>
  <c r="G1691" i="1"/>
  <c r="G1991" i="1"/>
  <c r="G2610" i="1"/>
  <c r="G1377" i="1"/>
  <c r="G3780" i="1"/>
  <c r="G2050" i="1"/>
  <c r="G68" i="1"/>
  <c r="G3937" i="1"/>
  <c r="G2012" i="1"/>
  <c r="G1499" i="1"/>
  <c r="G1427" i="1"/>
  <c r="G1712" i="1"/>
  <c r="G426" i="1"/>
  <c r="G2691" i="1"/>
  <c r="G2603" i="1"/>
  <c r="G3636" i="1"/>
  <c r="G2662" i="1"/>
  <c r="G877" i="1"/>
  <c r="G2130" i="1"/>
  <c r="G2082" i="1"/>
  <c r="G1064" i="1"/>
  <c r="G2654" i="1"/>
  <c r="G3784" i="1"/>
  <c r="G3330" i="1"/>
  <c r="G398" i="1"/>
  <c r="G2669" i="1"/>
  <c r="G314" i="1"/>
  <c r="G2957" i="1"/>
  <c r="G50" i="1"/>
  <c r="G2593" i="1"/>
  <c r="G509" i="1"/>
  <c r="G2303" i="1"/>
  <c r="G1692" i="1"/>
  <c r="G624" i="1"/>
  <c r="G3351" i="1"/>
  <c r="G496" i="1"/>
  <c r="G3081" i="1"/>
  <c r="G729" i="1"/>
  <c r="G1996" i="1"/>
  <c r="G1851" i="1"/>
  <c r="G925" i="1"/>
  <c r="G2257" i="1"/>
  <c r="G3647" i="1"/>
  <c r="G3036" i="1"/>
  <c r="G536" i="1"/>
  <c r="G3834" i="1"/>
  <c r="G3912" i="1"/>
  <c r="G1464" i="1"/>
  <c r="G3420" i="1"/>
  <c r="G3687" i="1"/>
  <c r="G3518" i="1"/>
  <c r="G478" i="1"/>
  <c r="G1973" i="1"/>
  <c r="G2447" i="1"/>
  <c r="G470" i="1"/>
  <c r="G1947" i="1"/>
  <c r="G1815" i="1"/>
  <c r="G2590" i="1"/>
  <c r="G2066" i="1"/>
  <c r="G1527" i="1"/>
  <c r="G1220" i="1"/>
  <c r="G2344" i="1"/>
  <c r="G1603" i="1"/>
  <c r="G3618" i="1"/>
  <c r="G3592" i="1"/>
  <c r="G3855" i="1"/>
  <c r="G2280" i="1"/>
  <c r="G3594" i="1"/>
  <c r="G3499" i="1"/>
  <c r="G1539" i="1"/>
  <c r="G2642" i="1"/>
  <c r="G768" i="1"/>
  <c r="G1548" i="1"/>
  <c r="G2911" i="1"/>
  <c r="G3" i="1"/>
  <c r="G3956" i="1"/>
  <c r="G1186" i="1"/>
  <c r="G1108" i="1"/>
  <c r="G2972" i="1"/>
  <c r="G303" i="1"/>
  <c r="G2629" i="1"/>
  <c r="G2377" i="1"/>
  <c r="G305" i="1"/>
  <c r="G982" i="1"/>
  <c r="G3507" i="1"/>
  <c r="G495" i="1"/>
  <c r="G1226" i="1"/>
  <c r="G3084" i="1"/>
  <c r="G3739" i="1"/>
  <c r="G3540" i="1"/>
  <c r="G213" i="1"/>
  <c r="G197" i="1"/>
  <c r="G1976" i="1"/>
  <c r="G3883" i="1"/>
  <c r="G2189" i="1"/>
  <c r="G1761" i="1"/>
  <c r="G2620" i="1"/>
  <c r="G3441" i="1"/>
  <c r="G1449" i="1"/>
  <c r="G533" i="1"/>
  <c r="G1931" i="1"/>
  <c r="G2474" i="1"/>
  <c r="G2142" i="1"/>
  <c r="G1849" i="1"/>
  <c r="G3579" i="1"/>
  <c r="G795" i="1"/>
  <c r="G2017" i="1"/>
  <c r="G2009" i="1"/>
  <c r="G3369" i="1"/>
  <c r="G949" i="1"/>
  <c r="G986" i="1"/>
  <c r="G589" i="1"/>
  <c r="G2483" i="1"/>
  <c r="G3146" i="1"/>
  <c r="G2258" i="1"/>
  <c r="G2004" i="1"/>
  <c r="G101" i="1"/>
  <c r="G3561" i="1"/>
  <c r="G2977" i="1"/>
  <c r="G1495" i="1"/>
  <c r="G2841" i="1"/>
  <c r="G3281" i="1"/>
  <c r="G206" i="1"/>
  <c r="G712" i="1"/>
  <c r="G2108" i="1"/>
  <c r="G808" i="1"/>
  <c r="G2884" i="1"/>
  <c r="G3844" i="1"/>
  <c r="G41" i="1"/>
  <c r="G16" i="1"/>
  <c r="G67" i="1"/>
  <c r="G1353" i="1"/>
  <c r="G2291" i="1"/>
  <c r="G828" i="1"/>
  <c r="G558" i="1"/>
  <c r="G381" i="1"/>
  <c r="G1615" i="1"/>
  <c r="G3327" i="1"/>
  <c r="G2837" i="1"/>
  <c r="G2894" i="1"/>
  <c r="G2252" i="1"/>
  <c r="G97" i="1"/>
  <c r="G143" i="1"/>
  <c r="G2039" i="1"/>
  <c r="G676" i="1"/>
  <c r="G125" i="1"/>
  <c r="G2980" i="1"/>
  <c r="G3060" i="1"/>
  <c r="G88" i="1"/>
  <c r="G1963" i="1"/>
  <c r="G3575" i="1"/>
  <c r="G3416" i="1"/>
  <c r="G3350" i="1"/>
  <c r="G3482" i="1"/>
  <c r="G3648" i="1"/>
  <c r="G407" i="1"/>
  <c r="G1487" i="1"/>
  <c r="G847" i="1"/>
  <c r="G2466" i="1"/>
  <c r="G331" i="1"/>
  <c r="G3554" i="1"/>
  <c r="G2612" i="1"/>
  <c r="G1081" i="1"/>
  <c r="G2391" i="1"/>
  <c r="G686" i="1"/>
  <c r="G1755" i="1"/>
  <c r="G1543" i="1"/>
  <c r="G2126" i="1"/>
  <c r="G3487" i="1"/>
  <c r="G1068" i="1"/>
  <c r="G2744" i="1"/>
  <c r="G2899" i="1"/>
  <c r="G2680" i="1"/>
  <c r="G3269" i="1"/>
  <c r="G3041" i="1"/>
  <c r="G3469" i="1"/>
  <c r="G1444" i="1"/>
  <c r="G1591" i="1"/>
  <c r="G4" i="1"/>
  <c r="G3383" i="1"/>
  <c r="G1590" i="1"/>
  <c r="G3138" i="1"/>
  <c r="G3907" i="1"/>
  <c r="G2209" i="1"/>
  <c r="G117" i="1"/>
  <c r="G3730" i="1"/>
  <c r="G2081" i="1"/>
  <c r="G3941" i="1"/>
  <c r="G1053" i="1"/>
  <c r="G8" i="1"/>
  <c r="G3899" i="1"/>
  <c r="G3667" i="1"/>
  <c r="G3942" i="1"/>
  <c r="G508" i="1"/>
  <c r="G2412" i="1"/>
  <c r="G1402" i="1"/>
  <c r="G1995" i="1"/>
  <c r="G1468" i="1"/>
  <c r="G764" i="1"/>
  <c r="G1413" i="1"/>
  <c r="G3663" i="1"/>
  <c r="G1392" i="1"/>
  <c r="G3925" i="1"/>
  <c r="G215" i="1"/>
  <c r="G3232" i="1"/>
  <c r="G1133" i="1"/>
  <c r="G1756" i="1"/>
  <c r="G3323" i="1"/>
  <c r="G914" i="1"/>
  <c r="G2340" i="1"/>
  <c r="G2492" i="1"/>
  <c r="G1165" i="1"/>
  <c r="G3222" i="1"/>
  <c r="G1191" i="1"/>
  <c r="G3846" i="1"/>
  <c r="G1718" i="1"/>
  <c r="G1493" i="1"/>
  <c r="G557" i="1"/>
  <c r="G494" i="1"/>
  <c r="G3111" i="1"/>
  <c r="G3258" i="1"/>
  <c r="G1054" i="1"/>
  <c r="G2011" i="1"/>
  <c r="G1613" i="1"/>
  <c r="G1436" i="1"/>
  <c r="G1726" i="1"/>
  <c r="G1360" i="1"/>
  <c r="G3158" i="1"/>
  <c r="G1602" i="1"/>
  <c r="G2381" i="1"/>
  <c r="G3456" i="1"/>
  <c r="G564" i="1"/>
  <c r="G121" i="1"/>
  <c r="G1893" i="1"/>
  <c r="G1907" i="1"/>
  <c r="G1612" i="1"/>
  <c r="G907" i="1"/>
  <c r="G1373" i="1"/>
  <c r="G2649" i="1"/>
  <c r="G3439" i="1"/>
  <c r="G3825" i="1"/>
  <c r="G2299" i="1"/>
  <c r="G102" i="1"/>
  <c r="G2762" i="1"/>
  <c r="G2458" i="1"/>
  <c r="G2119" i="1"/>
  <c r="G856" i="1"/>
  <c r="G1008" i="1"/>
  <c r="G1355" i="1"/>
  <c r="G2030" i="1"/>
  <c r="G375" i="1"/>
  <c r="G1026" i="1"/>
  <c r="G3874" i="1"/>
  <c r="G3364" i="1"/>
  <c r="G144" i="1"/>
  <c r="G2869" i="1"/>
  <c r="G3884" i="1"/>
  <c r="G621" i="1"/>
  <c r="G148" i="1"/>
  <c r="G2830" i="1"/>
  <c r="G829" i="1"/>
  <c r="G1708" i="1"/>
  <c r="G1300" i="1"/>
  <c r="G31" i="1"/>
  <c r="G2417" i="1"/>
  <c r="G2227" i="1"/>
  <c r="G3774" i="1"/>
  <c r="G2628" i="1"/>
  <c r="G1760" i="1"/>
  <c r="G2537" i="1"/>
  <c r="G3341" i="1"/>
  <c r="G3134" i="1"/>
  <c r="G1702" i="1"/>
  <c r="G2254" i="1"/>
  <c r="G4019" i="1"/>
  <c r="G110" i="1"/>
  <c r="G3915" i="1"/>
  <c r="G705" i="1"/>
  <c r="G3616" i="1"/>
  <c r="G3326" i="1"/>
  <c r="G1745" i="1"/>
  <c r="G3606" i="1"/>
  <c r="G2922" i="1"/>
  <c r="G2515" i="1"/>
  <c r="G2196" i="1"/>
  <c r="G428" i="1"/>
  <c r="G1573" i="1"/>
  <c r="G2600" i="1"/>
  <c r="G1471" i="1"/>
  <c r="G1246" i="1"/>
  <c r="G2124" i="1"/>
  <c r="G3721" i="1"/>
  <c r="G2237" i="1"/>
  <c r="G3654" i="1"/>
  <c r="G1872" i="1"/>
  <c r="G940" i="1"/>
  <c r="G262" i="1"/>
  <c r="G2819" i="1"/>
  <c r="G2948" i="1"/>
  <c r="G1532" i="1"/>
  <c r="G176" i="1"/>
  <c r="G1185" i="1"/>
  <c r="G57" i="1"/>
  <c r="G502" i="1"/>
  <c r="G386" i="1"/>
  <c r="G1764" i="1"/>
  <c r="G394" i="1"/>
  <c r="G3399" i="1"/>
  <c r="G1821" i="1"/>
  <c r="G1758" i="1"/>
  <c r="G1177" i="1"/>
  <c r="G1784" i="1"/>
  <c r="G3135" i="1"/>
  <c r="G1080" i="1"/>
  <c r="G3471" i="1"/>
  <c r="G1959" i="1"/>
  <c r="G1252" i="1"/>
  <c r="G1988" i="1"/>
  <c r="G3088" i="1"/>
  <c r="G845" i="1"/>
  <c r="G666" i="1"/>
  <c r="G2565" i="1"/>
  <c r="G1329" i="1"/>
  <c r="G290" i="1"/>
  <c r="G3719" i="1"/>
  <c r="G1563" i="1"/>
  <c r="G1216" i="1"/>
  <c r="G719" i="1"/>
  <c r="G796" i="1"/>
  <c r="G783" i="1"/>
  <c r="G2982" i="1"/>
  <c r="G1225" i="1"/>
  <c r="G2178" i="1"/>
  <c r="G1060" i="1"/>
  <c r="G48" i="1"/>
  <c r="G2549" i="1"/>
  <c r="G416" i="1"/>
  <c r="G1011" i="1"/>
  <c r="G2652" i="1"/>
  <c r="G1260" i="1"/>
  <c r="G1128" i="1"/>
  <c r="G3823" i="1"/>
  <c r="G711" i="1"/>
  <c r="G3934" i="1"/>
  <c r="G2078" i="1"/>
  <c r="G2137" i="1"/>
  <c r="G633" i="1"/>
  <c r="G1924" i="1"/>
  <c r="G514" i="1"/>
  <c r="G798" i="1"/>
  <c r="G2636" i="1"/>
  <c r="G325" i="1"/>
  <c r="G2774" i="1"/>
  <c r="G989" i="1"/>
  <c r="G580" i="1"/>
  <c r="G3858" i="1"/>
  <c r="G2071" i="1"/>
  <c r="G1538" i="1"/>
  <c r="G3367" i="1"/>
  <c r="G1105" i="1"/>
  <c r="G1938" i="1"/>
  <c r="G2076" i="1"/>
  <c r="G1321" i="1"/>
  <c r="G2330" i="1"/>
  <c r="G1737" i="1"/>
  <c r="G3793" i="1"/>
  <c r="G2971" i="1"/>
  <c r="G3292" i="1"/>
  <c r="G3386" i="1"/>
  <c r="G365" i="1"/>
  <c r="G335" i="1"/>
  <c r="G2404" i="1"/>
  <c r="G2496" i="1"/>
  <c r="G3866" i="1"/>
  <c r="G2526" i="1"/>
  <c r="G839" i="1"/>
  <c r="G2702" i="1"/>
  <c r="G2064" i="1"/>
  <c r="G2233" i="1"/>
  <c r="G3003" i="1"/>
  <c r="G360" i="1"/>
  <c r="G3361" i="1"/>
  <c r="G3599" i="1"/>
  <c r="G229" i="1"/>
  <c r="G2479" i="1"/>
  <c r="G932" i="1"/>
  <c r="G3868" i="1"/>
  <c r="G152" i="1"/>
  <c r="G108" i="1"/>
  <c r="G316" i="1"/>
  <c r="G2807" i="1"/>
  <c r="G2339" i="1"/>
  <c r="G477" i="1"/>
  <c r="G404" i="1"/>
  <c r="G36" i="1"/>
  <c r="G393" i="1"/>
  <c r="G20" i="1"/>
  <c r="G2573" i="1"/>
  <c r="G2989" i="1"/>
  <c r="G1905" i="1"/>
  <c r="G1680" i="1"/>
  <c r="G3679" i="1"/>
  <c r="G3848" i="1"/>
  <c r="G1159" i="1"/>
  <c r="G1431" i="1"/>
  <c r="G2504" i="1"/>
  <c r="G2453" i="1"/>
  <c r="G2941" i="1"/>
  <c r="G2794" i="1"/>
  <c r="G441" i="1"/>
  <c r="G2355" i="1"/>
  <c r="G2148" i="1"/>
  <c r="G608" i="1"/>
  <c r="G547" i="1"/>
  <c r="G812" i="1"/>
  <c r="G660" i="1"/>
  <c r="G3046" i="1"/>
  <c r="G1878" i="1"/>
  <c r="G145" i="1"/>
  <c r="G1876" i="1"/>
  <c r="G175" i="1"/>
  <c r="G1282" i="1"/>
  <c r="G2776" i="1"/>
  <c r="G255" i="1"/>
  <c r="G395" i="1"/>
  <c r="G1153" i="1"/>
  <c r="G2925" i="1"/>
  <c r="G663" i="1"/>
  <c r="G2352" i="1"/>
  <c r="G1045" i="1"/>
  <c r="G2676" i="1"/>
  <c r="G243" i="1"/>
  <c r="G1110" i="1"/>
  <c r="G519" i="1"/>
  <c r="G2362" i="1"/>
  <c r="G2172" i="1"/>
  <c r="G725" i="1"/>
  <c r="G384" i="1"/>
  <c r="G1434" i="1"/>
  <c r="G468" i="1"/>
  <c r="G1546" i="1"/>
  <c r="G1788" i="1"/>
  <c r="G918" i="1"/>
  <c r="G583" i="1"/>
  <c r="G2214" i="1"/>
  <c r="G601" i="1"/>
  <c r="G786" i="1"/>
  <c r="G2686" i="1"/>
  <c r="G2990" i="1"/>
  <c r="G2740" i="1"/>
  <c r="G3294" i="1"/>
  <c r="G1371" i="1"/>
  <c r="G3372" i="1"/>
  <c r="G960" i="1"/>
  <c r="G607" i="1"/>
  <c r="G3246" i="1"/>
  <c r="G2192" i="1"/>
  <c r="G3605" i="1"/>
  <c r="G903" i="1"/>
  <c r="G3695" i="1"/>
  <c r="G3068" i="1"/>
  <c r="G2823" i="1"/>
  <c r="G2963" i="1"/>
  <c r="G3692" i="1"/>
  <c r="G2176" i="1"/>
  <c r="G3486" i="1"/>
  <c r="G3410" i="1"/>
  <c r="G2292" i="1"/>
  <c r="G1507" i="1"/>
  <c r="G667" i="1"/>
  <c r="G1234" i="1"/>
  <c r="G3726" i="1"/>
  <c r="G2147" i="1"/>
  <c r="G39" i="1"/>
  <c r="G2354" i="1"/>
  <c r="G779" i="1"/>
  <c r="G3869" i="1"/>
  <c r="G3329" i="1"/>
  <c r="G1367" i="1"/>
  <c r="G2874" i="1"/>
  <c r="G2846" i="1"/>
  <c r="G3291" i="1"/>
  <c r="G1069" i="1"/>
  <c r="G2062" i="1"/>
  <c r="G1801" i="1"/>
  <c r="G2758" i="1"/>
  <c r="G3056" i="1"/>
  <c r="G1836" i="1"/>
  <c r="G3716" i="1"/>
  <c r="G1935" i="1"/>
  <c r="G3061" i="1"/>
  <c r="G543" i="1"/>
  <c r="G2864" i="1"/>
  <c r="G804" i="1"/>
  <c r="G2886" i="1"/>
  <c r="G2872" i="1"/>
  <c r="G1511" i="1"/>
  <c r="G2512" i="1"/>
  <c r="G3440" i="1"/>
  <c r="G1848" i="1"/>
  <c r="G2098" i="1"/>
  <c r="G2174" i="1"/>
  <c r="G3707" i="1"/>
  <c r="G2577" i="1"/>
  <c r="G2870" i="1"/>
  <c r="G2765" i="1"/>
  <c r="G1057" i="1"/>
  <c r="G3304" i="1"/>
  <c r="G3715" i="1"/>
  <c r="G3505" i="1"/>
  <c r="G2854" i="1"/>
  <c r="G3408" i="1"/>
  <c r="G813" i="1"/>
  <c r="G2672" i="1"/>
  <c r="G592" i="1"/>
  <c r="G1989" i="1"/>
  <c r="G1863" i="1"/>
  <c r="G1195" i="1"/>
  <c r="G3609" i="1"/>
  <c r="G2531" i="1"/>
  <c r="G2454" i="1"/>
  <c r="G1457" i="1"/>
  <c r="G2055" i="1"/>
  <c r="G3479" i="1"/>
  <c r="G1777" i="1"/>
  <c r="G2284" i="1"/>
  <c r="G1666" i="1"/>
  <c r="G2373" i="1"/>
  <c r="G1257" i="1"/>
  <c r="G3757" i="1"/>
  <c r="G3212" i="1"/>
  <c r="G92" i="1"/>
  <c r="G415" i="1"/>
  <c r="G3876" i="1"/>
  <c r="G2131" i="1"/>
  <c r="G429" i="1"/>
  <c r="G1071" i="1"/>
  <c r="G656" i="1"/>
  <c r="G2484" i="1"/>
  <c r="G545" i="1"/>
  <c r="G1978" i="1"/>
  <c r="G3030" i="1"/>
  <c r="G2956" i="1"/>
  <c r="G3067" i="1"/>
  <c r="G3220" i="1"/>
  <c r="G3437" i="1"/>
  <c r="G189" i="1"/>
  <c r="G1301" i="1"/>
  <c r="G726" i="1"/>
  <c r="G3666" i="1"/>
  <c r="G3809" i="1"/>
  <c r="G3967" i="1"/>
  <c r="G3497" i="1"/>
  <c r="G1410" i="1"/>
  <c r="G2328" i="1"/>
  <c r="G613" i="1"/>
  <c r="G837" i="1"/>
  <c r="G2938" i="1"/>
  <c r="G1461" i="1"/>
  <c r="G2143" i="1"/>
  <c r="G1022" i="1"/>
  <c r="G920" i="1"/>
  <c r="G414" i="1"/>
  <c r="G2467" i="1"/>
  <c r="G2461" i="1"/>
  <c r="G2598" i="1"/>
  <c r="G70" i="1"/>
  <c r="G3335" i="1"/>
  <c r="G3603" i="1"/>
  <c r="G1124" i="1"/>
  <c r="G3006" i="1"/>
  <c r="G3141" i="1"/>
  <c r="G2890" i="1"/>
  <c r="G3970" i="1"/>
  <c r="G1441" i="1"/>
  <c r="G1001" i="1"/>
  <c r="G1727" i="1"/>
  <c r="G1828" i="1"/>
  <c r="G3126" i="1"/>
  <c r="G974" i="1"/>
  <c r="G2757" i="1"/>
  <c r="G2223" i="1"/>
  <c r="G916" i="1"/>
  <c r="G3971" i="1"/>
  <c r="G2380" i="1"/>
  <c r="G2445" i="1"/>
  <c r="G448" i="1"/>
  <c r="G1337" i="1"/>
  <c r="G1099" i="1"/>
  <c r="G570" i="1"/>
  <c r="G1704" i="1"/>
  <c r="G2732" i="1"/>
  <c r="G688" i="1"/>
  <c r="G3241" i="1"/>
  <c r="G1157" i="1"/>
  <c r="G1637" i="1"/>
  <c r="G2647" i="1"/>
  <c r="G1196" i="1"/>
  <c r="G1019" i="1"/>
  <c r="G2627" i="1"/>
  <c r="G3120" i="1"/>
  <c r="G3051" i="1"/>
  <c r="G3758" i="1"/>
  <c r="G1616" i="1"/>
  <c r="G2862" i="1"/>
  <c r="G801" i="1"/>
  <c r="G397" i="1"/>
  <c r="G1530" i="1"/>
  <c r="G2491" i="1"/>
  <c r="G1166" i="1"/>
  <c r="G996" i="1"/>
  <c r="G191" i="1"/>
  <c r="G216" i="1"/>
  <c r="G2850" i="1"/>
  <c r="G17" i="1"/>
  <c r="G2931" i="1"/>
  <c r="G1193" i="1"/>
  <c r="G714" i="1"/>
  <c r="G377" i="1"/>
  <c r="G1241" i="1"/>
  <c r="G2084" i="1"/>
  <c r="G1894" i="1"/>
  <c r="G2782" i="1"/>
  <c r="G2930" i="1"/>
  <c r="G3521" i="1"/>
  <c r="G2087" i="1"/>
  <c r="G2228" i="1"/>
  <c r="G912" i="1"/>
  <c r="G3089" i="1"/>
  <c r="G1747" i="1"/>
  <c r="G2184" i="1"/>
  <c r="G302" i="1"/>
  <c r="G466" i="1"/>
  <c r="G3198" i="1"/>
  <c r="G4004" i="1"/>
  <c r="G2028" i="1"/>
  <c r="G2943" i="1"/>
  <c r="G3736" i="1"/>
  <c r="G2323" i="1"/>
  <c r="G3237" i="1"/>
  <c r="G2069" i="1"/>
  <c r="G2738" i="1"/>
  <c r="G1778" i="1"/>
  <c r="G3894" i="1"/>
  <c r="G3182" i="1"/>
  <c r="G172" i="1"/>
  <c r="G1376" i="1"/>
  <c r="G2900" i="1"/>
  <c r="G3049" i="1"/>
  <c r="G1239" i="1"/>
  <c r="G513" i="1"/>
  <c r="G2349" i="1"/>
  <c r="G3525" i="1"/>
  <c r="G3096" i="1"/>
  <c r="G337" i="1"/>
  <c r="G3568" i="1"/>
  <c r="G928" i="1"/>
  <c r="G3311" i="1"/>
  <c r="G2803" i="1"/>
  <c r="G957" i="1"/>
  <c r="G2530" i="1"/>
  <c r="G2756" i="1"/>
  <c r="G2544" i="1"/>
  <c r="G1271" i="1"/>
  <c r="G3794" i="1"/>
  <c r="G1308" i="1"/>
  <c r="G3792" i="1"/>
  <c r="G2769" i="1"/>
  <c r="G2836" i="1"/>
  <c r="G2824" i="1"/>
  <c r="G522" i="1"/>
  <c r="G535" i="1"/>
  <c r="G517" i="1"/>
  <c r="G3004" i="1"/>
  <c r="G2334" i="1"/>
  <c r="G3838" i="1"/>
  <c r="G1129" i="1"/>
  <c r="G3279" i="1"/>
  <c r="G1385" i="1"/>
  <c r="G2375" i="1"/>
  <c r="G492" i="1"/>
  <c r="G1109" i="1"/>
  <c r="G3008" i="1"/>
  <c r="G741" i="1"/>
  <c r="G2545" i="1"/>
  <c r="G636" i="1"/>
  <c r="G438" i="1"/>
  <c r="G2502" i="1"/>
  <c r="G2739" i="1"/>
  <c r="G3629" i="1"/>
  <c r="G3886" i="1"/>
  <c r="G196" i="1"/>
  <c r="G3394" i="1"/>
  <c r="G315" i="1"/>
  <c r="G27" i="1"/>
  <c r="G1765" i="1"/>
  <c r="G182" i="1"/>
  <c r="G2820" i="1"/>
  <c r="G1279" i="1"/>
  <c r="G612" i="1"/>
  <c r="G3426" i="1"/>
  <c r="G3688" i="1"/>
  <c r="G1215" i="1"/>
  <c r="G2622" i="1"/>
  <c r="G757" i="1"/>
  <c r="G3164" i="1"/>
  <c r="G413" i="1"/>
  <c r="G691" i="1"/>
  <c r="G2787" i="1"/>
  <c r="G722" i="1"/>
  <c r="G2359" i="1"/>
  <c r="G3395" i="1"/>
  <c r="G807" i="1"/>
  <c r="G3339" i="1"/>
  <c r="G3854" i="1"/>
  <c r="G1342" i="1"/>
  <c r="G1037" i="1"/>
  <c r="G2588" i="1"/>
  <c r="G1307" i="1"/>
  <c r="G1389" i="1"/>
  <c r="G1393" i="1"/>
  <c r="G898" i="1"/>
  <c r="G1425" i="1"/>
  <c r="G1800" i="1"/>
  <c r="G2988" i="1"/>
  <c r="G3328" i="1"/>
  <c r="G2120" i="1"/>
  <c r="G474" i="1"/>
  <c r="G806" i="1"/>
  <c r="G3405" i="1"/>
  <c r="G1085" i="1"/>
  <c r="G3985" i="1"/>
  <c r="G3116" i="1"/>
  <c r="G865" i="1"/>
  <c r="G3718" i="1"/>
  <c r="G3608" i="1"/>
  <c r="G3147" i="1"/>
  <c r="G3465" i="1"/>
  <c r="G485" i="1"/>
  <c r="G3864" i="1"/>
  <c r="G2476" i="1"/>
  <c r="G3189" i="1"/>
  <c r="G1762" i="1"/>
  <c r="G133" i="1"/>
  <c r="G1908" i="1"/>
  <c r="G3247" i="1"/>
  <c r="G677" i="1"/>
  <c r="G3624" i="1"/>
  <c r="G3355" i="1"/>
  <c r="G1067" i="1"/>
  <c r="G1642" i="1"/>
  <c r="G2187" i="1"/>
  <c r="G306" i="1"/>
  <c r="G1265" i="1"/>
  <c r="G1560" i="1"/>
  <c r="G71" i="1"/>
  <c r="G3436" i="1"/>
  <c r="G2251" i="1"/>
  <c r="G2860" i="1"/>
  <c r="G227" i="1"/>
  <c r="G3072" i="1"/>
  <c r="G597" i="1"/>
  <c r="G1289" i="1"/>
  <c r="G1632" i="1"/>
  <c r="G223" i="1"/>
  <c r="G2684" i="1"/>
  <c r="G2112" i="1"/>
  <c r="G744" i="1"/>
  <c r="G406" i="1"/>
  <c r="G699" i="1"/>
  <c r="G2868" i="1"/>
  <c r="G3376" i="1"/>
  <c r="G1474" i="1"/>
  <c r="G3502" i="1"/>
  <c r="G140" i="1"/>
  <c r="G1103" i="1"/>
  <c r="G3365" i="1"/>
  <c r="G3853" i="1"/>
  <c r="G351" i="1"/>
  <c r="G1146" i="1"/>
  <c r="G934" i="1"/>
  <c r="G3988" i="1"/>
  <c r="G3532" i="1"/>
  <c r="G3622" i="1"/>
  <c r="G2128" i="1"/>
  <c r="G1281" i="1"/>
  <c r="G2093" i="1"/>
  <c r="G3253" i="1"/>
  <c r="G3865" i="1"/>
  <c r="G2867" i="1"/>
  <c r="G1330" i="1"/>
  <c r="G2618" i="1"/>
  <c r="G1710" i="1"/>
  <c r="G2420" i="1"/>
  <c r="G1369" i="1"/>
  <c r="G161" i="1"/>
  <c r="G2543" i="1"/>
  <c r="G2749" i="1"/>
  <c r="G3655" i="1"/>
  <c r="G3014" i="1"/>
  <c r="G1288" i="1"/>
  <c r="G2335" i="1"/>
  <c r="G3152" i="1"/>
  <c r="G3509" i="1"/>
  <c r="G1439" i="1"/>
  <c r="G332" i="1"/>
  <c r="G380" i="1"/>
  <c r="G1438" i="1"/>
  <c r="G273" i="1"/>
  <c r="G2834" i="1"/>
  <c r="G552" i="1"/>
  <c r="G3755" i="1"/>
  <c r="G3684" i="1"/>
  <c r="G2518" i="1"/>
  <c r="G3930" i="1"/>
  <c r="G3767" i="1"/>
  <c r="G3204" i="1"/>
  <c r="G696" i="1"/>
  <c r="G2045" i="1"/>
  <c r="G2390" i="1"/>
  <c r="G981" i="1"/>
  <c r="G3547" i="1"/>
  <c r="G2785" i="1"/>
  <c r="G411" i="1"/>
  <c r="G810" i="1"/>
  <c r="G977" i="1"/>
  <c r="G2207" i="1"/>
  <c r="G292" i="1"/>
  <c r="G3066" i="1"/>
  <c r="G3136" i="1"/>
  <c r="G671" i="1"/>
  <c r="G979" i="1"/>
  <c r="G906" i="1"/>
  <c r="G2599" i="1"/>
  <c r="G1002" i="1"/>
  <c r="G3226" i="1"/>
  <c r="G3750" i="1"/>
  <c r="G3077" i="1"/>
  <c r="G665" i="1"/>
  <c r="G594" i="1"/>
  <c r="G3564" i="1"/>
  <c r="G3549" i="1"/>
  <c r="G1176" i="1"/>
  <c r="G2242" i="1"/>
  <c r="G2046" i="1"/>
  <c r="G3450" i="1"/>
  <c r="G2153" i="1"/>
  <c r="G3338" i="1"/>
  <c r="G1641" i="1"/>
  <c r="G2477" i="1"/>
  <c r="G2783" i="1"/>
  <c r="G2810" i="1"/>
  <c r="G2450" i="1"/>
  <c r="G1415" i="1"/>
  <c r="G1375" i="1"/>
  <c r="G3110" i="1"/>
  <c r="G3362" i="1"/>
  <c r="G2193" i="1"/>
  <c r="G3434" i="1"/>
  <c r="G708" i="1"/>
  <c r="G3309" i="1"/>
  <c r="G1484" i="1"/>
  <c r="G2121" i="1"/>
  <c r="G225" i="1"/>
  <c r="G1840" i="1"/>
  <c r="G170" i="1"/>
  <c r="G1358" i="1"/>
  <c r="G1451" i="1"/>
  <c r="G254" i="1"/>
  <c r="G2133" i="1"/>
  <c r="G574" i="1"/>
  <c r="G2811" i="1"/>
  <c r="G3384" i="1"/>
  <c r="G2932" i="1"/>
  <c r="G136" i="1"/>
  <c r="G849" i="1"/>
  <c r="G572" i="1"/>
  <c r="G605" i="1"/>
  <c r="G1114" i="1"/>
  <c r="G1943" i="1"/>
  <c r="G3642" i="1"/>
  <c r="G1263" i="1"/>
  <c r="G1163" i="1"/>
  <c r="G727" i="1"/>
  <c r="G1142" i="1"/>
  <c r="G3734" i="1"/>
  <c r="G1600" i="1"/>
  <c r="G3826" i="1"/>
  <c r="G3863" i="1"/>
  <c r="G3555" i="1"/>
  <c r="G3986" i="1"/>
  <c r="G2202" i="1"/>
  <c r="G987" i="1"/>
  <c r="G1010" i="1"/>
  <c r="G883" i="1"/>
  <c r="G2197" i="1"/>
  <c r="G122" i="1"/>
  <c r="G3790" i="1"/>
  <c r="G3779" i="1"/>
  <c r="G3422" i="1"/>
  <c r="G420" i="1"/>
  <c r="G45" i="1"/>
  <c r="G615" i="1"/>
  <c r="G2741" i="1"/>
  <c r="G123" i="1"/>
  <c r="G2109" i="1"/>
  <c r="G3859" i="1"/>
  <c r="G114" i="1"/>
  <c r="G1982" i="1"/>
  <c r="G551" i="1"/>
  <c r="G3690" i="1"/>
  <c r="G3797" i="1"/>
  <c r="G2779" i="1"/>
  <c r="G3566" i="1"/>
  <c r="G2708" i="1"/>
  <c r="G1003" i="1"/>
  <c r="G334" i="1"/>
  <c r="G2356" i="1"/>
  <c r="G2976" i="1"/>
  <c r="G3660" i="1"/>
  <c r="G2961" i="1"/>
  <c r="G2397" i="1"/>
  <c r="G650" i="1"/>
  <c r="G1677" i="1"/>
  <c r="G2298" i="1"/>
  <c r="G2571" i="1"/>
  <c r="G3768" i="1"/>
  <c r="G3523" i="1"/>
  <c r="G998" i="1"/>
  <c r="G3021" i="1"/>
  <c r="G2318" i="1"/>
  <c r="G915" i="1"/>
  <c r="G969" i="1"/>
  <c r="G4002" i="1"/>
  <c r="G3799" i="1"/>
  <c r="G2025" i="1"/>
  <c r="G2367" i="1"/>
  <c r="G2097" i="1"/>
  <c r="G858" i="1"/>
  <c r="G85" i="1"/>
  <c r="G3515" i="1"/>
  <c r="G2042" i="1"/>
  <c r="G1445" i="1"/>
  <c r="G1095" i="1"/>
  <c r="G2986" i="1"/>
  <c r="G2150" i="1"/>
  <c r="G3074" i="1"/>
  <c r="G3817" i="1"/>
  <c r="G3511" i="1"/>
  <c r="G2429" i="1"/>
  <c r="G2799" i="1"/>
  <c r="G3397" i="1"/>
  <c r="G2383" i="1"/>
  <c r="G3385" i="1"/>
  <c r="G2835" i="1"/>
  <c r="G2796" i="1"/>
  <c r="G720" i="1"/>
  <c r="G3691" i="1"/>
  <c r="G3842" i="1"/>
  <c r="G3725" i="1"/>
  <c r="G805" i="1"/>
  <c r="G2285" i="1"/>
  <c r="G1005" i="1"/>
  <c r="G770" i="1"/>
  <c r="G56" i="1"/>
  <c r="G3775" i="1"/>
  <c r="G1000" i="1"/>
  <c r="G3535" i="1"/>
  <c r="G202" i="1"/>
  <c r="G2797" i="1"/>
  <c r="G706" i="1"/>
  <c r="G3217" i="1"/>
  <c r="G1802" i="1"/>
  <c r="G3901" i="1"/>
  <c r="G3105" i="1"/>
  <c r="G2386" i="1"/>
  <c r="G2555" i="1"/>
  <c r="G1869" i="1"/>
  <c r="G1693" i="1"/>
  <c r="G1504" i="1"/>
  <c r="G2908" i="1"/>
  <c r="G1459" i="1"/>
  <c r="G270" i="1"/>
  <c r="G851" i="1"/>
  <c r="G295" i="1"/>
  <c r="G2507" i="1"/>
  <c r="G1922" i="1"/>
  <c r="G2410" i="1"/>
  <c r="G1656" i="1"/>
  <c r="G1993" i="1"/>
  <c r="G2527" i="1"/>
  <c r="G831" i="1"/>
  <c r="G3893" i="1"/>
  <c r="G3347" i="1"/>
  <c r="G3275" i="1"/>
  <c r="G1237" i="1"/>
  <c r="G3698" i="1"/>
  <c r="G2016" i="1"/>
  <c r="G3714" i="1"/>
  <c r="G1772" i="1"/>
  <c r="G850" i="1"/>
  <c r="G1311" i="1"/>
  <c r="G2395" i="1"/>
  <c r="G778" i="1"/>
  <c r="G2310" i="1"/>
  <c r="G322" i="1"/>
  <c r="G2059" i="1"/>
  <c r="G1902" i="1"/>
  <c r="G3620" i="1"/>
  <c r="G3703" i="1"/>
  <c r="G3315" i="1"/>
  <c r="G3740" i="1"/>
  <c r="G1715" i="1"/>
  <c r="G90" i="1"/>
  <c r="G3713" i="1"/>
  <c r="G3728" i="1"/>
  <c r="G3240" i="1"/>
  <c r="G1990" i="1"/>
  <c r="G2928" i="1"/>
  <c r="G1062" i="1"/>
  <c r="G1336" i="1"/>
  <c r="G876" i="1"/>
  <c r="G1277" i="1"/>
  <c r="G1965" i="1"/>
  <c r="G3122" i="1"/>
  <c r="G2528" i="1"/>
  <c r="G2879" i="1"/>
  <c r="G3044" i="1"/>
  <c r="G3477" i="1"/>
  <c r="G2473" i="1"/>
  <c r="G541" i="1"/>
  <c r="G658" i="1"/>
  <c r="G3582" i="1"/>
  <c r="G200" i="1"/>
  <c r="G382" i="1"/>
  <c r="G3243" i="1"/>
  <c r="G2357" i="1"/>
  <c r="G2426" i="1"/>
  <c r="G214" i="1"/>
  <c r="G2038" i="1"/>
  <c r="G980" i="1"/>
  <c r="G1855" i="1"/>
  <c r="G180" i="1"/>
  <c r="G1456" i="1"/>
  <c r="G2718" i="1"/>
  <c r="G3490" i="1"/>
  <c r="G4029" i="1"/>
  <c r="G3306" i="1"/>
  <c r="G3493" i="1"/>
  <c r="G2525" i="1"/>
  <c r="G3628" i="1"/>
  <c r="G1622" i="1"/>
  <c r="G2146" i="1"/>
  <c r="G1865" i="1"/>
  <c r="G2155" i="1"/>
  <c r="G2891" i="1"/>
  <c r="G3018" i="1"/>
  <c r="G2234" i="1"/>
  <c r="G1510" i="1"/>
  <c r="G2179" i="1"/>
  <c r="G2438" i="1"/>
  <c r="G3645" i="1"/>
  <c r="G2778" i="1"/>
  <c r="G701" i="1"/>
  <c r="G49" i="1"/>
  <c r="G2436" i="1"/>
  <c r="G1918" i="1"/>
  <c r="G461" i="1"/>
  <c r="G3163" i="1"/>
  <c r="G449" i="1"/>
  <c r="G66" i="1"/>
  <c r="G3955" i="1"/>
  <c r="G1856" i="1"/>
  <c r="G1721" i="1"/>
  <c r="G1517" i="1"/>
  <c r="G3543" i="1"/>
  <c r="G1118" i="1"/>
  <c r="G515" i="1"/>
  <c r="G3480" i="1"/>
  <c r="G2856" i="1"/>
  <c r="G333" i="1"/>
  <c r="G3706" i="1"/>
  <c r="G2985" i="1"/>
  <c r="G1793" i="1"/>
  <c r="G1401" i="1"/>
  <c r="G147" i="1"/>
  <c r="G1561" i="1"/>
  <c r="G2219" i="1"/>
  <c r="G1650" i="1"/>
  <c r="G2309" i="1"/>
  <c r="G2937" i="1"/>
  <c r="G248" i="1"/>
  <c r="G2255" i="1"/>
  <c r="G684" i="1"/>
  <c r="G1850" i="1"/>
  <c r="G2614" i="1"/>
  <c r="G364" i="1"/>
  <c r="G103" i="1"/>
  <c r="G446" i="1"/>
  <c r="G347" i="1"/>
  <c r="G2882" i="1"/>
  <c r="G40" i="1"/>
  <c r="G614" i="1"/>
  <c r="G3121" i="1"/>
  <c r="G1635" i="1"/>
  <c r="G1055" i="1"/>
  <c r="G2857" i="1"/>
  <c r="G201" i="1"/>
  <c r="G3963" i="1"/>
  <c r="G1352" i="1"/>
  <c r="G2997" i="1"/>
  <c r="G460" i="1"/>
  <c r="G1786" i="1"/>
  <c r="G2159" i="1"/>
  <c r="G3414" i="1"/>
  <c r="G3785" i="1"/>
  <c r="G896" i="1"/>
  <c r="G2057" i="1"/>
  <c r="G352" i="1"/>
  <c r="G3012" i="1"/>
  <c r="G3168" i="1"/>
  <c r="G2619" i="1"/>
  <c r="G221" i="1"/>
  <c r="G157" i="1"/>
  <c r="G1936" i="1"/>
  <c r="G3512" i="1"/>
  <c r="G507" i="1"/>
  <c r="G1187" i="1"/>
  <c r="G1582" i="1"/>
  <c r="G3213" i="1"/>
  <c r="G1754" i="1"/>
  <c r="G5" i="1"/>
  <c r="G3650" i="1"/>
  <c r="G1892" i="1"/>
  <c r="G892" i="1"/>
  <c r="G1534" i="1"/>
  <c r="G2893" i="1"/>
  <c r="G3374" i="1"/>
  <c r="G2118" i="1"/>
  <c r="G1720" i="1"/>
  <c r="G300" i="1"/>
  <c r="G763" i="1"/>
  <c r="G1244" i="1"/>
  <c r="G2717" i="1"/>
  <c r="G794" i="1"/>
  <c r="G1741" i="1"/>
  <c r="G2329" i="1"/>
  <c r="G253" i="1"/>
  <c r="G2940" i="1"/>
  <c r="G1440" i="1"/>
  <c r="G73" i="1"/>
  <c r="G3633" i="1"/>
  <c r="G1305" i="1"/>
  <c r="G890" i="1"/>
  <c r="G2470" i="1"/>
  <c r="G2244" i="1"/>
  <c r="G1013" i="1"/>
  <c r="G3216" i="1"/>
  <c r="G1262" i="1"/>
  <c r="G3850" i="1"/>
  <c r="G2784" i="1"/>
  <c r="G240" i="1"/>
  <c r="G2968" i="1"/>
  <c r="G3947" i="1"/>
  <c r="G1725" i="1"/>
  <c r="G2557" i="1"/>
  <c r="G1899" i="1"/>
  <c r="G3796" i="1"/>
  <c r="G1780" i="1"/>
  <c r="G563" i="1"/>
  <c r="G81" i="1"/>
  <c r="G4028" i="1"/>
  <c r="G390" i="1"/>
  <c r="G1580" i="1"/>
  <c r="G1261" i="1"/>
  <c r="G2440" i="1"/>
  <c r="G1172" i="1"/>
  <c r="G265" i="1"/>
  <c r="G2478" i="1"/>
  <c r="G799" i="1"/>
  <c r="G1789" i="1"/>
  <c r="G2665" i="1"/>
  <c r="G26" i="1"/>
  <c r="G3506" i="1"/>
  <c r="G96" i="1"/>
  <c r="G2277" i="1"/>
  <c r="G3064" i="1"/>
  <c r="G2268" i="1"/>
  <c r="G399" i="1"/>
  <c r="G1906" i="1"/>
  <c r="G844" i="1"/>
  <c r="G1763" i="1"/>
  <c r="G23" i="1"/>
  <c r="G2102" i="1"/>
  <c r="G1347" i="1"/>
  <c r="G357" i="1"/>
  <c r="G591" i="1"/>
  <c r="G1942" i="1"/>
  <c r="G1618" i="1"/>
  <c r="G131" i="1"/>
  <c r="G1138" i="1"/>
  <c r="G2364" i="1"/>
  <c r="G2514" i="1"/>
  <c r="G555" i="1"/>
  <c r="G3209" i="1"/>
  <c r="G1102" i="1"/>
  <c r="G2047" i="1"/>
  <c r="G1683" i="1"/>
  <c r="G1804" i="1"/>
  <c r="G296" i="1"/>
  <c r="G951" i="1"/>
  <c r="G1736" i="1"/>
  <c r="G3145" i="1"/>
  <c r="G258" i="1"/>
  <c r="G3545" i="1"/>
  <c r="G2241" i="1"/>
  <c r="G2099" i="1"/>
  <c r="G3504" i="1"/>
  <c r="G1028" i="1"/>
  <c r="G3770" i="1"/>
  <c r="G499" i="1"/>
  <c r="G1227" i="1"/>
  <c r="G434" i="1"/>
  <c r="G1707" i="1"/>
  <c r="G1624" i="1"/>
  <c r="G1874" i="1"/>
  <c r="G3580" i="1"/>
  <c r="G1365" i="1"/>
  <c r="G281" i="1"/>
  <c r="G1224" i="1"/>
  <c r="G1267" i="1"/>
  <c r="G862" i="1"/>
  <c r="G1921" i="1"/>
  <c r="G3002" i="1"/>
  <c r="G3587" i="1"/>
  <c r="G2880" i="1"/>
  <c r="G3939" i="1"/>
  <c r="G3919" i="1"/>
  <c r="G2407" i="1"/>
  <c r="G908" i="1"/>
  <c r="G3481" i="1"/>
  <c r="G825" i="1"/>
  <c r="G3531" i="1"/>
  <c r="G3534" i="1"/>
  <c r="G1583" i="1"/>
  <c r="G1910" i="1"/>
  <c r="G1378" i="1"/>
  <c r="G2926" i="1"/>
  <c r="G1966" i="1"/>
  <c r="G787" i="1"/>
  <c r="G491" i="1"/>
  <c r="G2580" i="1"/>
  <c r="G1090" i="1"/>
  <c r="G1949" i="1"/>
  <c r="G1523" i="1"/>
  <c r="G3192" i="1"/>
  <c r="G651" i="1"/>
  <c r="G1553" i="1"/>
  <c r="G2553" i="1"/>
  <c r="G1254" i="1"/>
  <c r="G153" i="1"/>
  <c r="G3244" i="1"/>
  <c r="G2984" i="1"/>
  <c r="G819" i="1"/>
  <c r="G28" i="1"/>
  <c r="G1928" i="1"/>
  <c r="G1832" i="1"/>
  <c r="G1152" i="1"/>
  <c r="G1961" i="1"/>
  <c r="G3398" i="1"/>
  <c r="G3559" i="1"/>
  <c r="G1135" i="1"/>
  <c r="G1009" i="1"/>
  <c r="G3496" i="1"/>
  <c r="G35" i="1"/>
  <c r="G1496" i="1"/>
  <c r="G113" i="1"/>
  <c r="G773" i="1"/>
  <c r="G2809" i="1"/>
  <c r="G3184" i="1"/>
  <c r="G268" i="1"/>
  <c r="G1952" i="1"/>
  <c r="G3151" i="1"/>
  <c r="G627" i="1"/>
  <c r="G3417" i="1"/>
  <c r="G3466" i="1"/>
  <c r="G1418" i="1"/>
  <c r="G403" i="1"/>
  <c r="G3331" i="1"/>
  <c r="G2154" i="1"/>
  <c r="G3194" i="1"/>
  <c r="G378" i="1"/>
  <c r="G232" i="1"/>
  <c r="G540" i="1"/>
  <c r="G3303" i="1"/>
  <c r="G3578" i="1"/>
  <c r="G2907" i="1"/>
  <c r="G301" i="1"/>
  <c r="G2503" i="1"/>
  <c r="G3127" i="1"/>
  <c r="G3459" i="1"/>
  <c r="G1388" i="1"/>
  <c r="G584" i="1"/>
  <c r="G503" i="1"/>
  <c r="G299" i="1"/>
  <c r="G245" i="1"/>
  <c r="G3656" i="1"/>
  <c r="G3882" i="1"/>
  <c r="G1429" i="1"/>
  <c r="G203" i="1"/>
  <c r="G2924" i="1"/>
  <c r="G573" i="1"/>
  <c r="G55" i="1"/>
  <c r="G1319" i="1"/>
  <c r="G3363" i="1"/>
  <c r="G2564" i="1"/>
  <c r="G1752" i="1"/>
  <c r="G1857" i="1"/>
  <c r="G1059" i="1"/>
  <c r="G834" i="1"/>
  <c r="G1657" i="1"/>
  <c r="G3476" i="1"/>
  <c r="G62" i="1"/>
  <c r="G226" i="1"/>
  <c r="G1206" i="1"/>
  <c r="G1490" i="1"/>
  <c r="G2535" i="1"/>
  <c r="G2916" i="1"/>
  <c r="G3484" i="1"/>
  <c r="G2539" i="1"/>
  <c r="G1097" i="1"/>
  <c r="G2294" i="1"/>
  <c r="G2415" i="1"/>
  <c r="G3782" i="1"/>
  <c r="G84" i="1"/>
  <c r="G2441" i="1"/>
  <c r="G1126" i="1"/>
  <c r="G280" i="1"/>
  <c r="G1223" i="1"/>
  <c r="G3542" i="1"/>
  <c r="G1971" i="1"/>
  <c r="G2716" i="1"/>
  <c r="G3319" i="1"/>
  <c r="G222" i="1"/>
  <c r="G1256" i="1"/>
  <c r="G1719" i="1"/>
  <c r="G2878" i="1"/>
  <c r="G327" i="1"/>
  <c r="G512" i="1"/>
  <c r="G2210" i="1"/>
  <c r="G1488" i="1"/>
  <c r="G1231" i="1"/>
  <c r="G1213" i="1"/>
  <c r="G2333" i="1"/>
  <c r="G2513" i="1"/>
  <c r="G294" i="1"/>
  <c r="G24" i="1"/>
  <c r="G1705" i="1"/>
  <c r="G1147" i="1"/>
  <c r="G1248" i="1"/>
  <c r="G199" i="1"/>
  <c r="G63" i="1"/>
  <c r="G971" i="1"/>
  <c r="G2058" i="1"/>
  <c r="G1819" i="1"/>
  <c r="G160" i="1"/>
  <c r="G2540" i="1"/>
  <c r="G484" i="1"/>
  <c r="G2621" i="1"/>
  <c r="G2463" i="1"/>
  <c r="G1652" i="1"/>
  <c r="G3892" i="1"/>
  <c r="G738" i="1"/>
  <c r="G3875" i="1"/>
  <c r="G1533" i="1"/>
  <c r="G473" i="1"/>
  <c r="G1318" i="1"/>
  <c r="G669" i="1"/>
  <c r="G975" i="1"/>
  <c r="G2161" i="1"/>
  <c r="G3227" i="1"/>
  <c r="G1917" i="1"/>
  <c r="G3235" i="1"/>
  <c r="G2771" i="1"/>
  <c r="G1663" i="1"/>
  <c r="G458" i="1"/>
  <c r="G3463" i="1"/>
  <c r="G479" i="1"/>
  <c r="G2945" i="1"/>
  <c r="G3802" i="1"/>
  <c r="G1911" i="1"/>
  <c r="G3070" i="1"/>
  <c r="G3270" i="1"/>
  <c r="G3277" i="1"/>
  <c r="G3085" i="1"/>
  <c r="G655" i="1"/>
  <c r="G2226" i="1"/>
  <c r="G2171" i="1"/>
  <c r="G1381" i="1"/>
  <c r="G3637" i="1"/>
  <c r="G2117" i="1"/>
  <c r="G1605" i="1"/>
  <c r="G924" i="1"/>
  <c r="G2692" i="1"/>
  <c r="G2123" i="1"/>
  <c r="G1088" i="1"/>
  <c r="G164" i="1"/>
  <c r="G3731" i="1"/>
  <c r="G1291" i="1"/>
  <c r="G1472" i="1"/>
  <c r="G1596" i="1"/>
  <c r="G1950" i="1"/>
  <c r="G3841" i="1"/>
  <c r="G2421" i="1"/>
  <c r="G82" i="1"/>
  <c r="G978" i="1"/>
  <c r="G560" i="1"/>
  <c r="G991" i="1"/>
  <c r="G2934" i="1"/>
  <c r="G1130" i="1"/>
  <c r="G1399" i="1"/>
  <c r="G2232" i="1"/>
  <c r="G1569" i="1"/>
  <c r="G3743" i="1"/>
  <c r="G3954" i="1"/>
  <c r="G2559" i="1"/>
  <c r="G3266" i="1"/>
  <c r="G109" i="1"/>
  <c r="G439" i="1"/>
  <c r="G130" i="1"/>
  <c r="G3016" i="1"/>
  <c r="G3218" i="1"/>
  <c r="G1799" i="1"/>
  <c r="G1845" i="1"/>
  <c r="G2653" i="1"/>
  <c r="G1769" i="1"/>
  <c r="G936" i="1"/>
  <c r="G2821" i="1"/>
  <c r="G1748" i="1"/>
  <c r="G155" i="1"/>
  <c r="G2687" i="1"/>
  <c r="G1751" i="1"/>
  <c r="G3735" i="1"/>
  <c r="G1660" i="1"/>
  <c r="G2222" i="1"/>
  <c r="G424" i="1"/>
  <c r="G230" i="1"/>
  <c r="G2216" i="1"/>
  <c r="G3117" i="1"/>
  <c r="G683" i="1"/>
  <c r="G2970" i="1"/>
  <c r="G1264" i="1"/>
  <c r="G2650" i="1"/>
  <c r="G3904" i="1"/>
  <c r="G659" i="1"/>
  <c r="G2711" i="1"/>
  <c r="G455" i="1"/>
  <c r="G279" i="1"/>
  <c r="G1932" i="1"/>
  <c r="G3626" i="1"/>
  <c r="G1571" i="1"/>
  <c r="G1475" i="1"/>
  <c r="G1926" i="1"/>
  <c r="G2996" i="1"/>
  <c r="G3974" i="1"/>
  <c r="G882" i="1"/>
  <c r="G3686" i="1"/>
  <c r="G3024" i="1"/>
  <c r="G3221" i="1"/>
  <c r="G3458" i="1"/>
  <c r="G3286" i="1"/>
  <c r="G2759" i="1"/>
  <c r="G250" i="1"/>
  <c r="G639" i="1"/>
  <c r="G1732" i="1"/>
  <c r="G2944" i="1"/>
  <c r="G1454" i="1"/>
  <c r="G218" i="1"/>
  <c r="G2427" i="1"/>
  <c r="G2699" i="1"/>
  <c r="G2730" i="1"/>
  <c r="G1056" i="1"/>
  <c r="G3159" i="1"/>
  <c r="G2185" i="1"/>
  <c r="G1131" i="1"/>
  <c r="G3747" i="1"/>
  <c r="G654" i="1"/>
  <c r="G3631" i="1"/>
  <c r="G2418" i="1"/>
  <c r="G2307" i="1"/>
  <c r="G3704" i="1"/>
  <c r="G3835" i="1"/>
  <c r="G1898" i="1"/>
  <c r="G2422" i="1"/>
  <c r="G2261" i="1"/>
  <c r="G3211" i="1"/>
  <c r="G2080" i="1"/>
  <c r="G3836" i="1"/>
  <c r="G278" i="1"/>
  <c r="G2063" i="1"/>
  <c r="G2574" i="1"/>
  <c r="G3997" i="1"/>
  <c r="G846" i="1"/>
  <c r="G569" i="1"/>
  <c r="G1197" i="1"/>
  <c r="G1295" i="1"/>
  <c r="G3723" i="1"/>
  <c r="G3595" i="1"/>
  <c r="G4022" i="1"/>
  <c r="G239" i="1"/>
  <c r="G1331" i="1"/>
  <c r="G1356" i="1"/>
  <c r="G3966" i="1"/>
  <c r="G2290" i="1"/>
  <c r="G2616" i="1"/>
  <c r="G204" i="1"/>
  <c r="G3861" i="1"/>
  <c r="G909" i="1"/>
  <c r="G3042" i="1"/>
  <c r="G2682" i="1"/>
  <c r="G1250" i="1"/>
  <c r="G2918" i="1"/>
  <c r="G437" i="1"/>
  <c r="G2378" i="1"/>
  <c r="G3536" i="1"/>
  <c r="G1638" i="1"/>
  <c r="G1997" i="1"/>
  <c r="G338" i="1"/>
  <c r="G1270" i="1"/>
  <c r="G2517" i="1"/>
  <c r="G18" i="1"/>
  <c r="G194" i="1"/>
  <c r="G3047" i="1"/>
  <c r="G228" i="1"/>
  <c r="G1414" i="1"/>
  <c r="G1714" i="1"/>
  <c r="G1992" i="1"/>
  <c r="G79" i="1"/>
  <c r="G33" i="1"/>
  <c r="G1160" i="1"/>
  <c r="G824" i="1"/>
  <c r="G3851" i="1"/>
  <c r="G3999" i="1"/>
  <c r="G369" i="1"/>
  <c r="G2455" i="1"/>
  <c r="G3285" i="1"/>
  <c r="G1508" i="1"/>
  <c r="G2249" i="1"/>
  <c r="G2800" i="1"/>
  <c r="G966" i="1"/>
  <c r="G2139" i="1"/>
  <c r="G3610" i="1"/>
  <c r="G2626" i="1"/>
  <c r="G693" i="1"/>
  <c r="G963" i="1"/>
  <c r="G579" i="1"/>
  <c r="G2964" i="1"/>
  <c r="G3082" i="1"/>
  <c r="G313" i="1"/>
  <c r="G585" i="1"/>
  <c r="G2510" i="1"/>
  <c r="G1503" i="1"/>
  <c r="G3298" i="1"/>
  <c r="G3720" i="1"/>
  <c r="G132" i="1"/>
  <c r="G1435" i="1"/>
  <c r="G731" i="1"/>
  <c r="G820" i="1"/>
  <c r="G1757" i="1"/>
  <c r="G319" i="1"/>
  <c r="G2033" i="1"/>
  <c r="G3137" i="1"/>
  <c r="G3353" i="1"/>
  <c r="G771" i="1"/>
  <c r="G1409" i="1"/>
  <c r="G866" i="1"/>
  <c r="G1017" i="1"/>
  <c r="G3411" i="1"/>
  <c r="G1400" i="1"/>
  <c r="G2789" i="1"/>
  <c r="G1208" i="1"/>
  <c r="G1823" i="1"/>
  <c r="G3749" i="1"/>
  <c r="G894" i="1"/>
  <c r="G3583" i="1"/>
  <c r="G1014" i="1"/>
  <c r="G3280" i="1"/>
  <c r="G3983" i="1"/>
  <c r="G2432" i="1"/>
  <c r="G3325" i="1"/>
  <c r="G581" i="1"/>
  <c r="G1670" i="1"/>
  <c r="G1669" i="1"/>
  <c r="G3407" i="1"/>
  <c r="G1340" i="1"/>
  <c r="G3673" i="1"/>
  <c r="G264" i="1"/>
  <c r="G943" i="1"/>
  <c r="G107" i="1"/>
  <c r="G2424" i="1"/>
  <c r="G3174" i="1"/>
  <c r="G3801" i="1"/>
  <c r="G1287" i="1"/>
  <c r="G171" i="1"/>
  <c r="G3180" i="1"/>
  <c r="G2336" i="1"/>
  <c r="G3803" i="1"/>
  <c r="G1920" i="1"/>
  <c r="G1513" i="1"/>
  <c r="G721" i="1"/>
  <c r="G4005" i="1"/>
  <c r="G531" i="1"/>
  <c r="G1158" i="1"/>
  <c r="G1134" i="1"/>
  <c r="G1304" i="1"/>
  <c r="G1268" i="1"/>
  <c r="G3254" i="1"/>
  <c r="G2505" i="1"/>
  <c r="G1460" i="1"/>
  <c r="G3745" i="1"/>
  <c r="G1678" i="1"/>
  <c r="G772" i="1"/>
  <c r="G939" i="1"/>
  <c r="G1119" i="1"/>
  <c r="G760" i="1"/>
  <c r="G2946" i="1"/>
  <c r="G3427" i="1"/>
  <c r="G282" i="1"/>
  <c r="G2125" i="1"/>
  <c r="G2646" i="1"/>
  <c r="G3063" i="1"/>
  <c r="G2170" i="1"/>
  <c r="G2921" i="1"/>
  <c r="G1985" i="1"/>
  <c r="G1550" i="1"/>
  <c r="G2393" i="1"/>
  <c r="G1273" i="1"/>
  <c r="G703" i="1"/>
  <c r="G3236" i="1"/>
  <c r="G76" i="1"/>
  <c r="G2781" i="1"/>
  <c r="G1519" i="1"/>
  <c r="G2548" i="1"/>
  <c r="G1887" i="1"/>
  <c r="G3913" i="1"/>
  <c r="G784" i="1"/>
  <c r="G3352" i="1"/>
  <c r="G881" i="1"/>
  <c r="G2632" i="1"/>
  <c r="G1154" i="1"/>
  <c r="G3569" i="1"/>
  <c r="G1455" i="1"/>
  <c r="G2551" i="1"/>
  <c r="G425" i="1"/>
  <c r="G13" i="1"/>
  <c r="G1144" i="1"/>
  <c r="G1363" i="1"/>
  <c r="G3156" i="1"/>
  <c r="G2402" i="1"/>
  <c r="G1837" i="1"/>
  <c r="G3805" i="1"/>
  <c r="G753" i="1"/>
  <c r="G734" i="1"/>
  <c r="G1025" i="1"/>
  <c r="G1643" i="1"/>
  <c r="G736" i="1"/>
  <c r="G25" i="1"/>
  <c r="G1285" i="1"/>
  <c r="G1883" i="1"/>
  <c r="G700" i="1"/>
  <c r="G174" i="1"/>
  <c r="G2250" i="1"/>
  <c r="G2683" i="1"/>
  <c r="G453" i="1"/>
  <c r="G99" i="1"/>
  <c r="G1768" i="1"/>
  <c r="G1545" i="1"/>
  <c r="G1247" i="1"/>
  <c r="G668" i="1"/>
  <c r="G811" i="1"/>
  <c r="G1209" i="1"/>
  <c r="G2842" i="1"/>
  <c r="G2411" i="1"/>
  <c r="G1112" i="1"/>
  <c r="G2218" i="1"/>
  <c r="G1806" i="1"/>
  <c r="G611" i="1"/>
  <c r="G2828" i="1"/>
  <c r="G3387" i="1"/>
  <c r="G3296" i="1"/>
  <c r="G2798" i="1"/>
  <c r="G3494" i="1"/>
  <c r="G450" i="1"/>
  <c r="G2315" i="1"/>
  <c r="G775" i="1"/>
  <c r="G823" i="1"/>
  <c r="G3474" i="1"/>
  <c r="G526" i="1"/>
  <c r="G1034" i="1"/>
  <c r="G505" i="1"/>
  <c r="G2236" i="1"/>
  <c r="G1310" i="1"/>
  <c r="G1175" i="1"/>
  <c r="G3552" i="1"/>
  <c r="G2671" i="1"/>
  <c r="G2077" i="1"/>
  <c r="G2157" i="1"/>
  <c r="G1412" i="1"/>
  <c r="G2818" i="1"/>
  <c r="G2904" i="1"/>
  <c r="G3249" i="1"/>
  <c r="G2338" i="1"/>
  <c r="G1447" i="1"/>
  <c r="G2074" i="1"/>
  <c r="G2506" i="1"/>
  <c r="G2169" i="1"/>
  <c r="G179" i="1"/>
  <c r="G2705" i="1"/>
  <c r="G1955" i="1"/>
  <c r="G1361" i="1"/>
  <c r="G1711" i="1"/>
  <c r="G1672" i="1"/>
  <c r="G3683" i="1"/>
  <c r="G3390" i="1"/>
  <c r="G3847" i="1"/>
  <c r="G3612" i="1"/>
  <c r="G1770" i="1"/>
  <c r="G1035" i="1"/>
  <c r="G976" i="1"/>
  <c r="G3860" i="1"/>
  <c r="G2186" i="1"/>
  <c r="G902" i="1"/>
  <c r="G2666" i="1"/>
  <c r="G3293" i="1"/>
  <c r="G3727" i="1"/>
  <c r="G501" i="1"/>
  <c r="G4034" i="1"/>
  <c r="G37" i="1"/>
  <c r="G32" i="1"/>
  <c r="G3911" i="1"/>
  <c r="G3678" i="1"/>
  <c r="G4021" i="1"/>
  <c r="G745" i="1"/>
  <c r="G2215" i="1"/>
  <c r="G3370" i="1"/>
  <c r="G3932" i="1"/>
  <c r="G1783" i="1"/>
  <c r="G2168" i="1"/>
  <c r="G2995" i="1"/>
  <c r="G3287" i="1"/>
  <c r="G3973" i="1"/>
  <c r="G3418" i="1"/>
  <c r="G1599" i="1"/>
  <c r="G3722" i="1"/>
  <c r="G3676" i="1"/>
  <c r="G2866" i="1"/>
  <c r="G297" i="1"/>
  <c r="G3550" i="1"/>
  <c r="G3671" i="1"/>
  <c r="G3446" i="1"/>
  <c r="G1091" i="1"/>
  <c r="G1396" i="1"/>
  <c r="G1491" i="1"/>
  <c r="G4027" i="1"/>
  <c r="G3207" i="1"/>
  <c r="G1572" i="1"/>
  <c r="G3415" i="1"/>
  <c r="G3995" i="1"/>
  <c r="G3026" i="1"/>
  <c r="G4008" i="1"/>
  <c r="G1370" i="1"/>
  <c r="G2181" i="1"/>
  <c r="G3888" i="1"/>
  <c r="G3524" i="1"/>
  <c r="G895" i="1"/>
  <c r="G3931" i="1"/>
  <c r="G3897" i="1"/>
  <c r="G1078" i="1"/>
  <c r="G3444" i="1"/>
  <c r="G3093" i="1"/>
  <c r="G4036" i="1"/>
  <c r="G3462" i="1"/>
  <c r="G2906" i="1"/>
  <c r="G3653" i="1"/>
  <c r="G4035" i="1"/>
  <c r="G3099" i="1"/>
  <c r="G3514" i="1"/>
  <c r="G3015" i="1"/>
  <c r="G964" i="1"/>
  <c r="G2322" i="1"/>
  <c r="G4016" i="1"/>
  <c r="G2912" i="1"/>
  <c r="G3929" i="1"/>
  <c r="G4033" i="1"/>
  <c r="G3358" i="1"/>
  <c r="G2111" i="1"/>
  <c r="G2239" i="1"/>
  <c r="G1629" i="1"/>
  <c r="G2433" i="1"/>
  <c r="G3978" i="1"/>
  <c r="G2100" i="1"/>
  <c r="G3161" i="1"/>
  <c r="G1900" i="1"/>
  <c r="G3321" i="1"/>
  <c r="G3617" i="1"/>
  <c r="G3153" i="1"/>
  <c r="G3948" i="1"/>
  <c r="G3674" i="1"/>
  <c r="G3023" i="1"/>
  <c r="G637" i="1"/>
  <c r="G945" i="1"/>
  <c r="G1565" i="1"/>
  <c r="G816" i="1"/>
  <c r="G985" i="1"/>
  <c r="G4026" i="1"/>
  <c r="G1620" i="1"/>
  <c r="G1280" i="1"/>
  <c r="G3442" i="1"/>
  <c r="G3996" i="1"/>
  <c r="G2913" i="1"/>
  <c r="G4011" i="1"/>
  <c r="G1476" i="1"/>
  <c r="G3748" i="1"/>
  <c r="G1296" i="1"/>
  <c r="G1608" i="1"/>
  <c r="G2346" i="1"/>
  <c r="G4013" i="1"/>
  <c r="G3677" i="1"/>
  <c r="G2180" i="1"/>
  <c r="G14" i="1"/>
  <c r="G2341" i="1"/>
  <c r="G138" i="1"/>
  <c r="G3103" i="1"/>
  <c r="G2363" i="1"/>
  <c r="G815" i="1"/>
  <c r="G3513" i="1"/>
  <c r="G3675" i="1"/>
  <c r="G2316" i="1"/>
  <c r="G2061" i="1"/>
  <c r="G578" i="1"/>
  <c r="G4007" i="1"/>
  <c r="G2583" i="1"/>
  <c r="G2225" i="1"/>
  <c r="G1094" i="1"/>
  <c r="G930" i="1"/>
  <c r="G3741" i="1"/>
  <c r="G3822" i="1"/>
  <c r="G638" i="1"/>
  <c r="G2238" i="1"/>
  <c r="G769" i="1"/>
  <c r="G1827" i="1"/>
  <c r="G3239" i="1"/>
  <c r="G283" i="1"/>
  <c r="G3968" i="1"/>
  <c r="G2822" i="1"/>
  <c r="G1083" i="1"/>
  <c r="G3952" i="1"/>
  <c r="G1574" i="1"/>
  <c r="G3717" i="1"/>
  <c r="G3009" i="1"/>
  <c r="G3751" i="1"/>
  <c r="G2975" i="1"/>
  <c r="G2935" i="1"/>
  <c r="G3643" i="1"/>
  <c r="G899" i="1"/>
  <c r="G1297" i="1"/>
  <c r="G3777" i="1"/>
  <c r="G3366" i="1"/>
  <c r="G3262" i="1"/>
  <c r="G358" i="1"/>
  <c r="G3058" i="1"/>
  <c r="G3611" i="1"/>
  <c r="G317" i="1"/>
  <c r="G3316" i="1"/>
  <c r="G2643" i="1"/>
  <c r="G3923" i="1"/>
  <c r="G359" i="1"/>
  <c r="G1566" i="1"/>
  <c r="G2755" i="1"/>
  <c r="G3709" i="1"/>
  <c r="G967" i="1"/>
  <c r="G2560" i="1"/>
  <c r="G3881" i="1"/>
  <c r="G3389" i="1"/>
  <c r="G3951" i="1"/>
  <c r="G3031" i="1"/>
  <c r="G3902" i="1"/>
  <c r="G2667" i="1"/>
  <c r="G3798" i="1"/>
  <c r="G2761" i="1"/>
  <c r="G946" i="1"/>
  <c r="G2442" i="1"/>
  <c r="G3305" i="1"/>
  <c r="G3485" i="1"/>
  <c r="G1235" i="1"/>
  <c r="G3571" i="1"/>
  <c r="G3813" i="1"/>
  <c r="G3520" i="1"/>
  <c r="G947" i="1"/>
  <c r="G3962" i="1"/>
  <c r="G1977" i="1"/>
  <c r="G2026" i="1"/>
  <c r="G4012" i="1"/>
  <c r="G2265" i="1"/>
  <c r="G1567" i="1"/>
  <c r="G2726" i="1"/>
  <c r="G965" i="1"/>
  <c r="G1470" i="1"/>
  <c r="G3959" i="1"/>
  <c r="G3445" i="1"/>
  <c r="G3092" i="1"/>
  <c r="G1502" i="1"/>
  <c r="G158" i="1"/>
  <c r="G1339" i="1"/>
  <c r="G3634" i="1"/>
  <c r="G3320" i="1"/>
  <c r="G2091" i="1"/>
  <c r="G3359" i="1"/>
  <c r="G1972" i="1"/>
  <c r="G2439" i="1"/>
  <c r="G3356" i="1"/>
  <c r="G1885" i="1"/>
  <c r="G1884" i="1"/>
  <c r="G2278" i="1"/>
  <c r="G3742" i="1"/>
  <c r="G3922" i="1"/>
  <c r="G2625" i="1"/>
  <c r="G2533" i="1"/>
  <c r="G3563" i="1"/>
  <c r="G3310" i="1"/>
  <c r="G3821" i="1"/>
  <c r="G3162" i="1"/>
  <c r="G1627" i="1"/>
  <c r="G2369" i="1"/>
  <c r="G3857" i="1"/>
  <c r="G3776" i="1"/>
  <c r="R2658" i="1"/>
  <c r="R604" i="1"/>
  <c r="R30" i="1"/>
  <c r="R3057" i="1"/>
  <c r="R1529" i="1"/>
  <c r="R3073" i="1"/>
  <c r="R464" i="1"/>
  <c r="R3473" i="1"/>
  <c r="R2552" i="1"/>
  <c r="R523" i="1"/>
  <c r="R2728" i="1"/>
  <c r="R186" i="1"/>
  <c r="R442" i="1"/>
  <c r="R2096" i="1"/>
  <c r="R388" i="1"/>
  <c r="R1867" i="1"/>
  <c r="R2917" i="1"/>
  <c r="R3700" i="1"/>
  <c r="R195" i="1"/>
  <c r="R1450" i="1"/>
  <c r="R421" i="1"/>
  <c r="R3544" i="1"/>
  <c r="R94" i="1"/>
  <c r="R454" i="1"/>
  <c r="R1577" i="1"/>
  <c r="R2843" i="1"/>
  <c r="R718" i="1"/>
  <c r="R1345" i="1"/>
  <c r="R146" i="1"/>
  <c r="R2695" i="1"/>
  <c r="R2419" i="1"/>
  <c r="R2766" i="1"/>
  <c r="R298" i="1"/>
  <c r="R3762" i="1"/>
  <c r="R1077" i="1"/>
  <c r="R370" i="1"/>
  <c r="R3916" i="1"/>
  <c r="R2953" i="1"/>
  <c r="R3839" i="1"/>
  <c r="R1697" i="1"/>
  <c r="R678" i="1"/>
  <c r="R1812" i="1"/>
  <c r="R715" i="1"/>
  <c r="R2979" i="1"/>
  <c r="R2015" i="1"/>
  <c r="R511" i="1"/>
  <c r="R373" i="1"/>
  <c r="R3202" i="1"/>
  <c r="R1795" i="1"/>
  <c r="R3862" i="1"/>
  <c r="R3475" i="1"/>
  <c r="R469" i="1"/>
  <c r="R2933" i="1"/>
  <c r="R900" i="1"/>
  <c r="R643" i="1"/>
  <c r="R3104" i="1"/>
  <c r="R1771" i="1"/>
  <c r="R2731" i="1"/>
  <c r="R372" i="1"/>
  <c r="R3979" i="1"/>
  <c r="R1205" i="1"/>
  <c r="R2350" i="1"/>
  <c r="R3900" i="1"/>
  <c r="R410" i="1"/>
  <c r="R151" i="1"/>
  <c r="R135" i="1"/>
  <c r="R529" i="1"/>
  <c r="R3230" i="1"/>
  <c r="R1766" i="1"/>
  <c r="R4024" i="1"/>
  <c r="R739" i="1"/>
  <c r="R3820" i="1"/>
  <c r="R961" i="1"/>
  <c r="R785" i="1"/>
  <c r="R184" i="1"/>
  <c r="R1188" i="1"/>
  <c r="R1136" i="1"/>
  <c r="R167" i="1"/>
  <c r="R3205" i="1"/>
  <c r="R2723" i="1"/>
  <c r="R1120" i="1"/>
  <c r="R287" i="1"/>
  <c r="R2615" i="1"/>
  <c r="R274" i="1"/>
  <c r="R2085" i="1"/>
  <c r="R568" i="1"/>
  <c r="R1151" i="1"/>
  <c r="R1049" i="1"/>
  <c r="R1929" i="1"/>
  <c r="R704" i="1"/>
  <c r="R2043" i="1"/>
  <c r="R3455" i="1"/>
  <c r="R1648" i="1"/>
  <c r="R2145" i="1"/>
  <c r="R3314" i="1"/>
  <c r="R2690" i="1"/>
  <c r="R1681" i="1"/>
  <c r="R662" i="1"/>
  <c r="R1506" i="1"/>
  <c r="R1694" i="1"/>
  <c r="R1140" i="1"/>
  <c r="R1346" i="1"/>
  <c r="R3638" i="1"/>
  <c r="R2389" i="1"/>
  <c r="R53" i="1"/>
  <c r="R3759" i="1"/>
  <c r="R3324" i="1"/>
  <c r="R617" i="1"/>
  <c r="R3665" i="1"/>
  <c r="R1298" i="1"/>
  <c r="R861" i="1"/>
  <c r="R1957" i="1"/>
  <c r="R1386" i="1"/>
  <c r="R673" i="1"/>
  <c r="R3982" i="1"/>
  <c r="R1526" i="1"/>
  <c r="R1086" i="1"/>
  <c r="R2031" i="1"/>
  <c r="R277" i="1"/>
  <c r="R2847" i="1"/>
  <c r="R1299" i="1"/>
  <c r="R15" i="1"/>
  <c r="R833" i="1"/>
  <c r="R3764" i="1"/>
  <c r="R3765" i="1"/>
  <c r="R2881" i="1"/>
  <c r="R2594" i="1"/>
  <c r="R4031" i="1"/>
  <c r="R486" i="1"/>
  <c r="R952" i="1"/>
  <c r="R328" i="1"/>
  <c r="R657" i="1"/>
  <c r="R2719" i="1"/>
  <c r="R995" i="1"/>
  <c r="R955" i="1"/>
  <c r="R1174" i="1"/>
  <c r="R241" i="1"/>
  <c r="R2127" i="1"/>
  <c r="R2113" i="1"/>
  <c r="R1640" i="1"/>
  <c r="R1117" i="1"/>
  <c r="R1354" i="1"/>
  <c r="R98" i="1"/>
  <c r="R3334" i="1"/>
  <c r="R2670" i="1"/>
  <c r="R120" i="1"/>
  <c r="R1465" i="1"/>
  <c r="R2448" i="1"/>
  <c r="R2400" i="1"/>
  <c r="R3322" i="1"/>
  <c r="R77" i="1"/>
  <c r="R3754" i="1"/>
  <c r="R3090" i="1"/>
  <c r="R3059" i="1"/>
  <c r="R1404" i="1"/>
  <c r="R2020" i="1"/>
  <c r="R2263" i="1"/>
  <c r="R1779" i="1"/>
  <c r="R1689" i="1"/>
  <c r="R1679" i="1"/>
  <c r="R1024" i="1"/>
  <c r="R475" i="1"/>
  <c r="R1065" i="1"/>
  <c r="R1767" i="1"/>
  <c r="R2994" i="1"/>
  <c r="R2609" i="1"/>
  <c r="R3176" i="1"/>
  <c r="R1541" i="1"/>
  <c r="R392" i="1"/>
  <c r="R1570" i="1"/>
  <c r="R609" i="1"/>
  <c r="R1171" i="1"/>
  <c r="R3933" i="1"/>
  <c r="R754" i="1"/>
  <c r="R2883" i="1"/>
  <c r="R1746" i="1"/>
  <c r="R1647" i="1"/>
  <c r="R3980" i="1"/>
  <c r="R3464" i="1"/>
  <c r="R3526" i="1"/>
  <c r="R3468" i="1"/>
  <c r="R2697" i="1"/>
  <c r="R2936" i="1"/>
  <c r="R1344" i="1"/>
  <c r="R1873" i="1"/>
  <c r="R2443" i="1"/>
  <c r="R3139" i="1"/>
  <c r="R1597" i="1"/>
  <c r="R119" i="1"/>
  <c r="R3094" i="1"/>
  <c r="R857" i="1"/>
  <c r="R1428" i="1"/>
  <c r="R818" i="1"/>
  <c r="R680" i="1"/>
  <c r="R929" i="1"/>
  <c r="R3039" i="1"/>
  <c r="R1564" i="1"/>
  <c r="R1686" i="1"/>
  <c r="R2750" i="1"/>
  <c r="R2554" i="1"/>
  <c r="R3101" i="1"/>
  <c r="R2927" i="1"/>
  <c r="R1886" i="1"/>
  <c r="R3972" i="1"/>
  <c r="R387" i="1"/>
  <c r="R4003" i="1"/>
  <c r="R1443" i="1"/>
  <c r="R3256" i="1"/>
  <c r="R1738" i="1"/>
  <c r="R1817" i="1"/>
  <c r="R2790" i="1"/>
  <c r="R1984" i="1"/>
  <c r="R840" i="1"/>
  <c r="R238" i="1"/>
  <c r="R2067" i="1"/>
  <c r="R343" i="1"/>
  <c r="R3178" i="1"/>
  <c r="R1562" i="1"/>
  <c r="R2920" i="1"/>
  <c r="R1125" i="1"/>
  <c r="R3150" i="1"/>
  <c r="R2851" i="1"/>
  <c r="R3453" i="1"/>
  <c r="R3710" i="1"/>
  <c r="R758" i="1"/>
  <c r="R1217" i="1"/>
  <c r="R3769" i="1"/>
  <c r="R2495" i="1"/>
  <c r="R600" i="1"/>
  <c r="R3558" i="1"/>
  <c r="R267" i="1"/>
  <c r="R3229" i="1"/>
  <c r="R1148" i="1"/>
  <c r="R854" i="1"/>
  <c r="R362" i="1"/>
  <c r="R2347" i="1"/>
  <c r="R1825" i="1"/>
  <c r="R2115" i="1"/>
  <c r="R355" i="1"/>
  <c r="R3811" i="1"/>
  <c r="R2229" i="1"/>
  <c r="R670" i="1"/>
  <c r="R187" i="1"/>
  <c r="R3528" i="1"/>
  <c r="R1294" i="1"/>
  <c r="R3567" i="1"/>
  <c r="R2706" i="1"/>
  <c r="R2005" i="1"/>
  <c r="R3918" i="1"/>
  <c r="R1343" i="1"/>
  <c r="R3630" i="1"/>
  <c r="R3203" i="1"/>
  <c r="R2106" i="1"/>
  <c r="R3596" i="1"/>
  <c r="R3537" i="1"/>
  <c r="R525" i="1"/>
  <c r="R3905" i="1"/>
  <c r="R2852" i="1"/>
  <c r="R1200" i="1"/>
  <c r="R3242" i="1"/>
  <c r="R2079" i="1"/>
  <c r="R2959" i="1"/>
  <c r="R3885" i="1"/>
  <c r="R2401" i="1"/>
  <c r="R2534" i="1"/>
  <c r="R2905" i="1"/>
  <c r="R733" i="1"/>
  <c r="R3100" i="1"/>
  <c r="R2563" i="1"/>
  <c r="R3763" i="1"/>
  <c r="R1512" i="1"/>
  <c r="R3373" i="1"/>
  <c r="R169" i="1"/>
  <c r="R1383" i="1"/>
  <c r="R310" i="1"/>
  <c r="R1335" i="1"/>
  <c r="R1164" i="1"/>
  <c r="R3856" i="1"/>
  <c r="R887" i="1"/>
  <c r="R910" i="1"/>
  <c r="R2681" i="1"/>
  <c r="R1964" i="1"/>
  <c r="R3806" i="1"/>
  <c r="R38" i="1"/>
  <c r="R634" i="1"/>
  <c r="R2827" i="1"/>
  <c r="R888" i="1"/>
  <c r="R3491" i="1"/>
  <c r="R2501" i="1"/>
  <c r="R1688" i="1"/>
  <c r="R2849" i="1"/>
  <c r="R252" i="1"/>
  <c r="R748" i="1"/>
  <c r="R3129" i="1"/>
  <c r="R3664" i="1"/>
  <c r="R1841" i="1"/>
  <c r="R1350" i="1"/>
  <c r="R1107" i="1"/>
  <c r="R2366" i="1"/>
  <c r="R3944" i="1"/>
  <c r="R3276" i="1"/>
  <c r="R2342" i="1"/>
  <c r="R534" i="1"/>
  <c r="R2902" i="1"/>
  <c r="R2001" i="1"/>
  <c r="R1735" i="1"/>
  <c r="R1380" i="1"/>
  <c r="R2022" i="1"/>
  <c r="R3431" i="1"/>
  <c r="R2923" i="1"/>
  <c r="R681" i="1"/>
  <c r="R1829" i="1"/>
  <c r="R598" i="1"/>
  <c r="R2898" i="1"/>
  <c r="R550" i="1"/>
  <c r="R2587" i="1"/>
  <c r="R3131" i="1"/>
  <c r="R826" i="1"/>
  <c r="R405" i="1"/>
  <c r="R567" i="1"/>
  <c r="R3565" i="1"/>
  <c r="R2224" i="1"/>
  <c r="R2844" i="1"/>
  <c r="R1184" i="1"/>
  <c r="R2434" i="1"/>
  <c r="R2107" i="1"/>
  <c r="R3095" i="1"/>
  <c r="R623" i="1"/>
  <c r="R822" i="1"/>
  <c r="R1868" i="1"/>
  <c r="R3669" i="1"/>
  <c r="R2152" i="1"/>
  <c r="R3404" i="1"/>
  <c r="R3668" i="1"/>
  <c r="R3613" i="1"/>
  <c r="R1178" i="1"/>
  <c r="R2752" i="1"/>
  <c r="R2605" i="1"/>
  <c r="R2710" i="1"/>
  <c r="R2325" i="1"/>
  <c r="R2910" i="1"/>
  <c r="R2885" i="1"/>
  <c r="R814" i="1"/>
  <c r="R809" i="1"/>
  <c r="R1230" i="1"/>
  <c r="R2833" i="1"/>
  <c r="R648" i="1"/>
  <c r="R3593" i="1"/>
  <c r="R1433" i="1"/>
  <c r="R457" i="1"/>
  <c r="R482" i="1"/>
  <c r="R2480" i="1"/>
  <c r="R3357" i="1"/>
  <c r="R3945" i="1"/>
  <c r="R3171" i="1"/>
  <c r="R2167" i="1"/>
  <c r="R2267" i="1"/>
  <c r="R3173" i="1"/>
  <c r="R1169" i="1"/>
  <c r="R3635" i="1"/>
  <c r="R3672" i="1"/>
  <c r="R1695" i="1"/>
  <c r="R1696" i="1"/>
  <c r="R3928" i="1"/>
  <c r="R2675" i="1"/>
  <c r="R3607" i="1"/>
  <c r="R790" i="1"/>
  <c r="R1500" i="1"/>
  <c r="R2664" i="1"/>
  <c r="R1587" i="1"/>
  <c r="R1228" i="1"/>
  <c r="R3849" i="1"/>
  <c r="R1089" i="1"/>
  <c r="R3123" i="1"/>
  <c r="R2978" i="1"/>
  <c r="R1862" i="1"/>
  <c r="R2158" i="1"/>
  <c r="R44" i="1"/>
  <c r="R2656" i="1"/>
  <c r="R1927" i="1"/>
  <c r="R596" i="1"/>
  <c r="R2915" i="1"/>
  <c r="R962" i="1"/>
  <c r="R1201" i="1"/>
  <c r="R2641" i="1"/>
  <c r="R165" i="1"/>
  <c r="R1796" i="1"/>
  <c r="R2425" i="1"/>
  <c r="R2384" i="1"/>
  <c r="R3264" i="1"/>
  <c r="R1374" i="1"/>
  <c r="R1625" i="1"/>
  <c r="R2817" i="1"/>
  <c r="R1879" i="1"/>
  <c r="R789" i="1"/>
  <c r="R3808" i="1"/>
  <c r="R1292" i="1"/>
  <c r="R3299" i="1"/>
  <c r="R1960" i="1"/>
  <c r="R3069" i="1"/>
  <c r="R190" i="1"/>
  <c r="R3301" i="1"/>
  <c r="R1881" i="1"/>
  <c r="R2929" i="1"/>
  <c r="R2198" i="1"/>
  <c r="R2735" i="1"/>
  <c r="R2037" i="1"/>
  <c r="R1466" i="1"/>
  <c r="R3345" i="1"/>
  <c r="R3371" i="1"/>
  <c r="R3837" i="1"/>
  <c r="R905" i="1"/>
  <c r="R3530" i="1"/>
  <c r="R2409" i="1"/>
  <c r="R3804" i="1"/>
  <c r="R690" i="1"/>
  <c r="R2773" i="1"/>
  <c r="R1913" i="1"/>
  <c r="R115" i="1"/>
  <c r="R2562" i="1"/>
  <c r="R2399" i="1"/>
  <c r="R3337" i="1"/>
  <c r="R1967" i="1"/>
  <c r="R1690" i="1"/>
  <c r="R3651" i="1"/>
  <c r="R2040" i="1"/>
  <c r="R586" i="1"/>
  <c r="R443" i="1"/>
  <c r="R3619" i="1"/>
  <c r="R3265" i="1"/>
  <c r="R4001" i="1"/>
  <c r="R2966" i="1"/>
  <c r="R1238" i="1"/>
  <c r="R1426" i="1"/>
  <c r="R2693" i="1"/>
  <c r="R1317" i="1"/>
  <c r="R1897" i="1"/>
  <c r="R1904" i="1"/>
  <c r="R3572" i="1"/>
  <c r="R476" i="1"/>
  <c r="R2032" i="1"/>
  <c r="R707" i="1"/>
  <c r="R3375" i="1"/>
  <c r="R1896" i="1"/>
  <c r="R3185" i="1"/>
  <c r="R4023" i="1"/>
  <c r="R504" i="1"/>
  <c r="R2826" i="1"/>
  <c r="R3087" i="1"/>
  <c r="R867" i="1"/>
  <c r="R2729" i="1"/>
  <c r="R2264" i="1"/>
  <c r="R1203" i="1"/>
  <c r="R308" i="1"/>
  <c r="R3166" i="1"/>
  <c r="R2175" i="1"/>
  <c r="R1888" i="1"/>
  <c r="R2734" i="1"/>
  <c r="R2301" i="1"/>
  <c r="R2151" i="1"/>
  <c r="R1394" i="1"/>
  <c r="R1939" i="1"/>
  <c r="R1713" i="1"/>
  <c r="R2034" i="1"/>
  <c r="R205" i="1"/>
  <c r="R4006" i="1"/>
  <c r="R1646" i="1"/>
  <c r="R571" i="1"/>
  <c r="R1101" i="1"/>
  <c r="R3260" i="1"/>
  <c r="R1391" i="1"/>
  <c r="R792" i="1"/>
  <c r="R1501" i="1"/>
  <c r="R3421" i="1"/>
  <c r="R953" i="1"/>
  <c r="R1933" i="1"/>
  <c r="R1703" i="1"/>
  <c r="R1269" i="1"/>
  <c r="R1901" i="1"/>
  <c r="R2567" i="1"/>
  <c r="R3898" i="1"/>
  <c r="R2991" i="1"/>
  <c r="R3589" i="1"/>
  <c r="R3646" i="1"/>
  <c r="R1387" i="1"/>
  <c r="R1111" i="1"/>
  <c r="R852" i="1"/>
  <c r="R954" i="1"/>
  <c r="R2451" i="1"/>
  <c r="R1189" i="1"/>
  <c r="R1866" i="1"/>
  <c r="R2000" i="1"/>
  <c r="R1923" i="1"/>
  <c r="R709" i="1"/>
  <c r="R695" i="1"/>
  <c r="R2586" i="1"/>
  <c r="R391" i="1"/>
  <c r="R2374" i="1"/>
  <c r="R3492" i="1"/>
  <c r="R1706" i="1"/>
  <c r="R1405" i="1"/>
  <c r="R2138" i="1"/>
  <c r="R154" i="1"/>
  <c r="R3223" i="1"/>
  <c r="R3078" i="1"/>
  <c r="R2585" i="1"/>
  <c r="R2068" i="1"/>
  <c r="R192" i="1"/>
  <c r="R2630" i="1"/>
  <c r="R3871" i="1"/>
  <c r="R2596" i="1"/>
  <c r="R2529" i="1"/>
  <c r="R2104" i="1"/>
  <c r="R2317" i="1"/>
  <c r="R631" i="1"/>
  <c r="R3106" i="1"/>
  <c r="R163" i="1"/>
  <c r="R3028" i="1"/>
  <c r="R3448" i="1"/>
  <c r="R2204" i="1"/>
  <c r="R3225" i="1"/>
  <c r="R1685" i="1"/>
  <c r="R326" i="1"/>
  <c r="R235" i="1"/>
  <c r="R873" i="1"/>
  <c r="R3112" i="1"/>
  <c r="R3157" i="1"/>
  <c r="R3787" i="1"/>
  <c r="R3312" i="1"/>
  <c r="R3831" i="1"/>
  <c r="R3503" i="1"/>
  <c r="R879" i="1"/>
  <c r="R59" i="1"/>
  <c r="R3251" i="1"/>
  <c r="R730" i="1"/>
  <c r="R244" i="1"/>
  <c r="R1486" i="1"/>
  <c r="R2613" i="1"/>
  <c r="R1807" i="1"/>
  <c r="R2287" i="1"/>
  <c r="R2832" i="1"/>
  <c r="R1167" i="1"/>
  <c r="R682" i="1"/>
  <c r="R3591" i="1"/>
  <c r="R2659" i="1"/>
  <c r="R1962" i="1"/>
  <c r="R4018" i="1"/>
  <c r="R74" i="1"/>
  <c r="R2983" i="1"/>
  <c r="R1179" i="1"/>
  <c r="R2877" i="1"/>
  <c r="R1278" i="1"/>
  <c r="R2949" i="1"/>
  <c r="R2696" i="1"/>
  <c r="R3210" i="1"/>
  <c r="R3895" i="1"/>
  <c r="R1753" i="1"/>
  <c r="R3040" i="1"/>
  <c r="R3007" i="1"/>
  <c r="R3011" i="1"/>
  <c r="R1847" i="1"/>
  <c r="R2343" i="1"/>
  <c r="R3519" i="1"/>
  <c r="R452" i="1"/>
  <c r="R2873" i="1"/>
  <c r="R2542" i="1"/>
  <c r="R1155" i="1"/>
  <c r="R2217" i="1"/>
  <c r="R2634" i="1"/>
  <c r="R2200" i="1"/>
  <c r="R2388" i="1"/>
  <c r="R490" i="1"/>
  <c r="R1794" i="1"/>
  <c r="R356" i="1"/>
  <c r="R1723" i="1"/>
  <c r="R672" i="1"/>
  <c r="R3000" i="1"/>
  <c r="R2431" i="1"/>
  <c r="R1858" i="1"/>
  <c r="R3188" i="1"/>
  <c r="R646" i="1"/>
  <c r="R3659" i="1"/>
  <c r="R3045" i="1"/>
  <c r="R1606" i="1"/>
  <c r="R821" i="1"/>
  <c r="R2685" i="1"/>
  <c r="R3908" i="1"/>
  <c r="R2345" i="1"/>
  <c r="R575" i="1"/>
  <c r="R263" i="1"/>
  <c r="R3880" i="1"/>
  <c r="R3889" i="1"/>
  <c r="R104" i="1"/>
  <c r="R3317" i="1"/>
  <c r="R2177" i="1"/>
  <c r="R1180" i="1"/>
  <c r="R1122" i="1"/>
  <c r="R3833" i="1"/>
  <c r="R1734" i="1"/>
  <c r="R1420" i="1"/>
  <c r="R1687" i="1"/>
  <c r="R1946" i="1"/>
  <c r="R3577" i="1"/>
  <c r="R3778" i="1"/>
  <c r="R3737" i="1"/>
  <c r="R2591" i="1"/>
  <c r="R431" i="1"/>
  <c r="R2725" i="1"/>
  <c r="R3604" i="1"/>
  <c r="R2829" i="1"/>
  <c r="R3935" i="1"/>
  <c r="R3435" i="1"/>
  <c r="R1833" i="1"/>
  <c r="R93" i="1"/>
  <c r="R1568" i="1"/>
  <c r="R2999" i="1"/>
  <c r="R307" i="1"/>
  <c r="R3255" i="1"/>
  <c r="R3252" i="1"/>
  <c r="R897" i="1"/>
  <c r="R3890" i="1"/>
  <c r="R2444" i="1"/>
  <c r="R3529" i="1"/>
  <c r="R2969" i="1"/>
  <c r="R330" i="1"/>
  <c r="R3795" i="1"/>
  <c r="R2300" i="1"/>
  <c r="R1313" i="1"/>
  <c r="R3541" i="1"/>
  <c r="R983" i="1"/>
  <c r="R2897" i="1"/>
  <c r="R2105" i="1"/>
  <c r="R1581" i="1"/>
  <c r="R3623" i="1"/>
  <c r="R1619" i="1"/>
  <c r="R336" i="1"/>
  <c r="R2286" i="1"/>
  <c r="R1701" i="1"/>
  <c r="R843" i="1"/>
  <c r="R2134" i="1"/>
  <c r="R3781" i="1"/>
  <c r="R1668" i="1"/>
  <c r="R188" i="1"/>
  <c r="R1584" i="1"/>
  <c r="R1251" i="1"/>
  <c r="R1242" i="1"/>
  <c r="R1156" i="1"/>
  <c r="R3989" i="1"/>
  <c r="R2575" i="1"/>
  <c r="R3343" i="1"/>
  <c r="R747" i="1"/>
  <c r="R863" i="1"/>
  <c r="R3091" i="1"/>
  <c r="R1479" i="1"/>
  <c r="R3403" i="1"/>
  <c r="R2296" i="1"/>
  <c r="R3238" i="1"/>
  <c r="R2532" i="1"/>
  <c r="R3761" i="1"/>
  <c r="R870" i="1"/>
  <c r="R3500" i="1"/>
  <c r="R1040" i="1"/>
  <c r="R207" i="1"/>
  <c r="R100" i="1"/>
  <c r="R2398" i="1"/>
  <c r="R361" i="1"/>
  <c r="R2960" i="1"/>
  <c r="R12" i="1"/>
  <c r="R288" i="1"/>
  <c r="R231" i="1"/>
  <c r="R1478" i="1"/>
  <c r="R2764" i="1"/>
  <c r="R1919" i="1"/>
  <c r="R3055" i="1"/>
  <c r="R275" i="1"/>
  <c r="R3924" i="1"/>
  <c r="R735" i="1"/>
  <c r="R89" i="1"/>
  <c r="R2689" i="1"/>
  <c r="R674" i="1"/>
  <c r="R2791" i="1"/>
  <c r="R1149" i="1"/>
  <c r="R1846" i="1"/>
  <c r="R1325" i="1"/>
  <c r="R389" i="1"/>
  <c r="R1258" i="1"/>
  <c r="R2281" i="1"/>
  <c r="R3167" i="1"/>
  <c r="R1232" i="1"/>
  <c r="R3789" i="1"/>
  <c r="R3432" i="1"/>
  <c r="R2274" i="1"/>
  <c r="R3224" i="1"/>
  <c r="R2760" i="1"/>
  <c r="R3602" i="1"/>
  <c r="R3076" i="1"/>
  <c r="R3190" i="1"/>
  <c r="R1773" i="1"/>
  <c r="R3685" i="1"/>
  <c r="R1036" i="1"/>
  <c r="R2595" i="1"/>
  <c r="R2576" i="1"/>
  <c r="R3991" i="1"/>
  <c r="R3548" i="1"/>
  <c r="R1482" i="1"/>
  <c r="R256" i="1"/>
  <c r="R3627" i="1"/>
  <c r="R3086" i="1"/>
  <c r="R2939" i="1"/>
  <c r="R1854" i="1"/>
  <c r="R212" i="1"/>
  <c r="R2861" i="1"/>
  <c r="R3926" i="1"/>
  <c r="R2498" i="1"/>
  <c r="R3272" i="1"/>
  <c r="R408" i="1"/>
  <c r="R220" i="1"/>
  <c r="R2276" i="1"/>
  <c r="R3927" i="1"/>
  <c r="R948" i="1"/>
  <c r="R209" i="1"/>
  <c r="R1115" i="1"/>
  <c r="R1909" i="1"/>
  <c r="R3961" i="1"/>
  <c r="R595" i="1"/>
  <c r="R2521" i="1"/>
  <c r="R992" i="1"/>
  <c r="R1293" i="1"/>
  <c r="R379" i="1"/>
  <c r="R1042" i="1"/>
  <c r="R1161" i="1"/>
  <c r="R2633" i="1"/>
  <c r="R1073" i="1"/>
  <c r="R2273" i="1"/>
  <c r="R272" i="1"/>
  <c r="R2814" i="1"/>
  <c r="R311" i="1"/>
  <c r="R2853" i="1"/>
  <c r="R2987" i="1"/>
  <c r="R2435" i="1"/>
  <c r="R3065" i="1"/>
  <c r="R269" i="1"/>
  <c r="R34" i="1"/>
  <c r="R2780" i="1"/>
  <c r="R3234" i="1"/>
  <c r="R2635" i="1"/>
  <c r="R1012" i="1"/>
  <c r="R2806" i="1"/>
  <c r="R3516" i="1"/>
  <c r="R2815" i="1"/>
  <c r="R2289" i="1"/>
  <c r="R2052" i="1"/>
  <c r="R652" i="1"/>
  <c r="R3791" i="1"/>
  <c r="R3033" i="1"/>
  <c r="R323" i="1"/>
  <c r="R417" i="1"/>
  <c r="R1477" i="1"/>
  <c r="R1004" i="1"/>
  <c r="R3760" i="1"/>
  <c r="R2211" i="1"/>
  <c r="R3936" i="1"/>
  <c r="R3177" i="1"/>
  <c r="R3694" i="1"/>
  <c r="R2516" i="1"/>
  <c r="R1937" i="1"/>
  <c r="R1728" i="1"/>
  <c r="R1515" i="1"/>
  <c r="R3994" i="1"/>
  <c r="R1664" i="1"/>
  <c r="R276" i="1"/>
  <c r="R1150" i="1"/>
  <c r="R363" i="1"/>
  <c r="R2655" i="1"/>
  <c r="R1072" i="1"/>
  <c r="R2617" i="1"/>
  <c r="R1614" i="1"/>
  <c r="R2141" i="1"/>
  <c r="R2007" i="1"/>
  <c r="R959" i="1"/>
  <c r="R1272" i="1"/>
  <c r="R2371" i="1"/>
  <c r="R1286" i="1"/>
  <c r="R3872" i="1"/>
  <c r="R2472" i="1"/>
  <c r="R2266" i="1"/>
  <c r="R3401" i="1"/>
  <c r="R2416" i="1"/>
  <c r="R1489" i="1"/>
  <c r="R141" i="1"/>
  <c r="R776" i="1"/>
  <c r="R1218" i="1"/>
  <c r="R1528" i="1"/>
  <c r="R3522" i="1"/>
  <c r="R1006" i="1"/>
  <c r="R374" i="1"/>
  <c r="R616" i="1"/>
  <c r="R4010" i="1"/>
  <c r="R1999" i="1"/>
  <c r="R86" i="1"/>
  <c r="R1096" i="1"/>
  <c r="R2845" i="1"/>
  <c r="R2950" i="1"/>
  <c r="R419" i="1"/>
  <c r="R2188" i="1"/>
  <c r="R2027" i="1"/>
  <c r="R198" i="1"/>
  <c r="R3206" i="1"/>
  <c r="R972" i="1"/>
  <c r="R1498" i="1"/>
  <c r="R3641" i="1"/>
  <c r="R642" i="1"/>
  <c r="R2160" i="1"/>
  <c r="R1654" i="1"/>
  <c r="R4032" i="1"/>
  <c r="R1332" i="1"/>
  <c r="R1826" i="1"/>
  <c r="R2645" i="1"/>
  <c r="R2036" i="1"/>
  <c r="R2582" i="1"/>
  <c r="R3538" i="1"/>
  <c r="R990" i="1"/>
  <c r="R1505" i="1"/>
  <c r="R1219" i="1"/>
  <c r="R2962" i="1"/>
  <c r="R2763" i="1"/>
  <c r="R3702" i="1"/>
  <c r="R1351" i="1"/>
  <c r="R2804" i="1"/>
  <c r="R2673" i="1"/>
  <c r="R2698" i="1"/>
  <c r="R1934" i="1"/>
  <c r="R43" i="1"/>
  <c r="R78" i="1"/>
  <c r="R1782" i="1"/>
  <c r="R3632" i="1"/>
  <c r="R1831" i="1"/>
  <c r="R2863" i="1"/>
  <c r="R3879" i="1"/>
  <c r="R2182" i="1"/>
  <c r="R565" i="1"/>
  <c r="R3032" i="1"/>
  <c r="R3891" i="1"/>
  <c r="R958" i="1"/>
  <c r="R3271" i="1"/>
  <c r="R2793" i="1"/>
  <c r="R3396" i="1"/>
  <c r="R2041" i="1"/>
  <c r="R451" i="1"/>
  <c r="R2720" i="1"/>
  <c r="R2871" i="1"/>
  <c r="R3950" i="1"/>
  <c r="R2640" i="1"/>
  <c r="R1998" i="1"/>
  <c r="R1940" i="1"/>
  <c r="R1658" i="1"/>
  <c r="R3133" i="1"/>
  <c r="R3027" i="1"/>
  <c r="R2767" i="1"/>
  <c r="R2221" i="1"/>
  <c r="R2770" i="1"/>
  <c r="R271" i="1"/>
  <c r="R913" i="1"/>
  <c r="R1327" i="1"/>
  <c r="R3472" i="1"/>
  <c r="R2668" i="1"/>
  <c r="R3025" i="1"/>
  <c r="R3975" i="1"/>
  <c r="R95" i="1"/>
  <c r="R777" i="1"/>
  <c r="R2493" i="1"/>
  <c r="R606" i="1"/>
  <c r="R371" i="1"/>
  <c r="R2462" i="1"/>
  <c r="R2519" i="1"/>
  <c r="R791" i="1"/>
  <c r="R60" i="1"/>
  <c r="R3508" i="1"/>
  <c r="R713" i="1"/>
  <c r="R3037" i="1"/>
  <c r="R2896" i="1"/>
  <c r="R2070" i="1"/>
  <c r="R2579" i="1"/>
  <c r="R1724" i="1"/>
  <c r="R788" i="1"/>
  <c r="R2394" i="1"/>
  <c r="R80" i="1"/>
  <c r="R1621" i="1"/>
  <c r="R1589" i="1"/>
  <c r="R1682" i="1"/>
  <c r="R1406" i="1"/>
  <c r="R1407" i="1"/>
  <c r="R3354" i="1"/>
  <c r="R246" i="1"/>
  <c r="R549" i="1"/>
  <c r="R1834" i="1"/>
  <c r="R3288" i="1"/>
  <c r="R2376" i="1"/>
  <c r="R3267" i="1"/>
  <c r="R2114" i="1"/>
  <c r="R126" i="1"/>
  <c r="R493" i="1"/>
  <c r="R1811" i="1"/>
  <c r="R2013" i="1"/>
  <c r="R3010" i="1"/>
  <c r="R1953" i="1"/>
  <c r="R3546" i="1"/>
  <c r="R2240" i="1"/>
  <c r="R922" i="1"/>
  <c r="R838" i="1"/>
  <c r="R661" i="1"/>
  <c r="R2887" i="1"/>
  <c r="R2801" i="1"/>
  <c r="R3360" i="1"/>
  <c r="R3640" i="1"/>
  <c r="R342" i="1"/>
  <c r="R2679" i="1"/>
  <c r="R87" i="1"/>
  <c r="R1661" i="1"/>
  <c r="R318" i="1"/>
  <c r="R3124" i="1"/>
  <c r="R1322" i="1"/>
  <c r="R3196" i="1"/>
  <c r="R950" i="1"/>
  <c r="R3183" i="1"/>
  <c r="R3380" i="1"/>
  <c r="R349" i="1"/>
  <c r="R1790" i="1"/>
  <c r="R3412" i="1"/>
  <c r="R2073" i="1"/>
  <c r="R339" i="1"/>
  <c r="R3125" i="1"/>
  <c r="R1623" i="1"/>
  <c r="R2313" i="1"/>
  <c r="R2460" i="1"/>
  <c r="R1916" i="1"/>
  <c r="R800" i="1"/>
  <c r="R3284" i="1"/>
  <c r="R3449" i="1"/>
  <c r="R1968" i="1"/>
  <c r="R1880" i="1"/>
  <c r="R698" i="1"/>
  <c r="R69" i="1"/>
  <c r="R710" i="1"/>
  <c r="R3489" i="1"/>
  <c r="R2048" i="1"/>
  <c r="R2509" i="1"/>
  <c r="R2714" i="1"/>
  <c r="R224" i="1"/>
  <c r="R2110" i="1"/>
  <c r="R1141" i="1"/>
  <c r="R1844" i="1"/>
  <c r="R3140" i="1"/>
  <c r="R1509" i="1"/>
  <c r="R3800" i="1"/>
  <c r="R619" i="1"/>
  <c r="R1137" i="1"/>
  <c r="R3457" i="1"/>
  <c r="R423" i="1"/>
  <c r="R2742" i="1"/>
  <c r="R1558" i="1"/>
  <c r="R1275" i="1"/>
  <c r="R576" i="1"/>
  <c r="R3553" i="1"/>
  <c r="R761" i="1"/>
  <c r="R3753" i="1"/>
  <c r="R396" i="1"/>
  <c r="R159" i="1"/>
  <c r="R1601" i="1"/>
  <c r="R2955" i="1"/>
  <c r="R532" i="1"/>
  <c r="R3766" i="1"/>
  <c r="R2541" i="1"/>
  <c r="R2136" i="1"/>
  <c r="R933" i="1"/>
  <c r="R430" i="1"/>
  <c r="R2713" i="1"/>
  <c r="R2302" i="1"/>
  <c r="R3992" i="1"/>
  <c r="R1483" i="1"/>
  <c r="R3029" i="1"/>
  <c r="R3752" i="1"/>
  <c r="R3625" i="1"/>
  <c r="R993" i="1"/>
  <c r="R1610" i="1"/>
  <c r="R3193" i="1"/>
  <c r="R312" i="1"/>
  <c r="R3807" i="1"/>
  <c r="R2270" i="1"/>
  <c r="R1043" i="1"/>
  <c r="R3461" i="1"/>
  <c r="R3639" i="1"/>
  <c r="R2044" i="1"/>
  <c r="R2707" i="1"/>
  <c r="R2010" i="1"/>
  <c r="R211" i="1"/>
  <c r="R3909" i="1"/>
  <c r="R561" i="1"/>
  <c r="R341" i="1"/>
  <c r="R118" i="1"/>
  <c r="R2220" i="1"/>
  <c r="R193" i="1"/>
  <c r="R1253" i="1"/>
  <c r="R1316" i="1"/>
  <c r="R1306" i="1"/>
  <c r="R1930" i="1"/>
  <c r="R3832" i="1"/>
  <c r="R742" i="1"/>
  <c r="R524" i="1"/>
  <c r="R2351" i="1"/>
  <c r="R1432" i="1"/>
  <c r="R528" i="1"/>
  <c r="R931" i="1"/>
  <c r="R1243" i="1"/>
  <c r="R2637" i="1"/>
  <c r="R3958" i="1"/>
  <c r="R2805" i="1"/>
  <c r="R3391" i="1"/>
  <c r="R3682" i="1"/>
  <c r="R3433" i="1"/>
  <c r="R860" i="1"/>
  <c r="R2324" i="1"/>
  <c r="R1121" i="1"/>
  <c r="R1739" i="1"/>
  <c r="R348" i="1"/>
  <c r="R3551" i="1"/>
  <c r="R3259" i="1"/>
  <c r="R3940" i="1"/>
  <c r="R3977" i="1"/>
  <c r="R1362" i="1"/>
  <c r="R4017" i="1"/>
  <c r="R46" i="1"/>
  <c r="R3344" i="1"/>
  <c r="R3649" i="1"/>
  <c r="R530" i="1"/>
  <c r="R1970" i="1"/>
  <c r="R1870" i="1"/>
  <c r="R2014" i="1"/>
  <c r="R1730" i="1"/>
  <c r="R2279" i="1"/>
  <c r="R3557" i="1"/>
  <c r="R2795" i="1"/>
  <c r="R756" i="1"/>
  <c r="R3914" i="1"/>
  <c r="R3175" i="1"/>
  <c r="R1740" i="1"/>
  <c r="R2892" i="1"/>
  <c r="R462" i="1"/>
  <c r="R875" i="1"/>
  <c r="R116" i="1"/>
  <c r="R1808" i="1"/>
  <c r="R766" i="1"/>
  <c r="R2753" i="1"/>
  <c r="R653" i="1"/>
  <c r="R3043" i="1"/>
  <c r="R1895" i="1"/>
  <c r="R2101" i="1"/>
  <c r="R3483" i="1"/>
  <c r="R1975" i="1"/>
  <c r="R3454" i="1"/>
  <c r="R1430" i="1"/>
  <c r="R1617" i="1"/>
  <c r="R2581" i="1"/>
  <c r="R2497" i="1"/>
  <c r="R3488" i="1"/>
  <c r="R901" i="1"/>
  <c r="R2403" i="1"/>
  <c r="R885" i="1"/>
  <c r="R3621" i="1"/>
  <c r="R3729" i="1"/>
  <c r="R3201" i="1"/>
  <c r="R562" i="1"/>
  <c r="R4000" i="1"/>
  <c r="R2235" i="1"/>
  <c r="R19" i="1"/>
  <c r="R970" i="1"/>
  <c r="R935" i="1"/>
  <c r="R716" i="1"/>
  <c r="R1521" i="1"/>
  <c r="R3460" i="1"/>
  <c r="R1182" i="1"/>
  <c r="R2449" i="1"/>
  <c r="R3228" i="1"/>
  <c r="R3724" i="1"/>
  <c r="R635" i="1"/>
  <c r="R2500" i="1"/>
  <c r="R367" i="1"/>
  <c r="R2129" i="1"/>
  <c r="R1283" i="1"/>
  <c r="R2973" i="1"/>
  <c r="R3981" i="1"/>
  <c r="R2487" i="1"/>
  <c r="R2858" i="1"/>
  <c r="R1659" i="1"/>
  <c r="R2446" i="1"/>
  <c r="R1116" i="1"/>
  <c r="R1588" i="1"/>
  <c r="R2475" i="1"/>
  <c r="R7" i="1"/>
  <c r="R3005" i="1"/>
  <c r="R3214" i="1"/>
  <c r="R1671" i="1"/>
  <c r="R10" i="1"/>
  <c r="R1236" i="1"/>
  <c r="R2488" i="1"/>
  <c r="R2163" i="1"/>
  <c r="R1665" i="1"/>
  <c r="R2547" i="1"/>
  <c r="R1749" i="1"/>
  <c r="R817" i="1"/>
  <c r="R1775" i="1"/>
  <c r="R968" i="1"/>
  <c r="R488" i="1"/>
  <c r="R1944" i="1"/>
  <c r="R3274" i="1"/>
  <c r="R111" i="1"/>
  <c r="R3597" i="1"/>
  <c r="R1032" i="1"/>
  <c r="R4037" i="1"/>
  <c r="R921" i="1"/>
  <c r="R3827" i="1"/>
  <c r="R1050" i="1"/>
  <c r="R2839" i="1"/>
  <c r="R3186" i="1"/>
  <c r="R1084" i="1"/>
  <c r="R2606" i="1"/>
  <c r="R489" i="1"/>
  <c r="R2536" i="1"/>
  <c r="R3501" i="1"/>
  <c r="R3887" i="1"/>
  <c r="R2319" i="1"/>
  <c r="R22" i="1"/>
  <c r="R2724" i="1"/>
  <c r="R124" i="1"/>
  <c r="R2855" i="1"/>
  <c r="R1051" i="1"/>
  <c r="R3250" i="1"/>
  <c r="R1143" i="1"/>
  <c r="R3903" i="1"/>
  <c r="R835" i="1"/>
  <c r="R1030" i="1"/>
  <c r="R1859" i="1"/>
  <c r="R2379" i="1"/>
  <c r="R728" i="1"/>
  <c r="R874" i="1"/>
  <c r="R2327" i="1"/>
  <c r="R1093" i="1"/>
  <c r="R1041" i="1"/>
  <c r="R129" i="1"/>
  <c r="R2065" i="1"/>
  <c r="R2993" i="1"/>
  <c r="R2611" i="1"/>
  <c r="R1463" i="1"/>
  <c r="R366" i="1"/>
  <c r="R2024" i="1"/>
  <c r="R2326" i="1"/>
  <c r="R3119" i="1"/>
  <c r="R1649" i="1"/>
  <c r="R2520" i="1"/>
  <c r="R3960" i="1"/>
  <c r="R54" i="1"/>
  <c r="R2688" i="1"/>
  <c r="R762" i="1"/>
  <c r="R3379" i="1"/>
  <c r="R3062" i="1"/>
  <c r="R2056" i="1"/>
  <c r="R724" i="1"/>
  <c r="R168" i="1"/>
  <c r="R6" i="1"/>
  <c r="R2314" i="1"/>
  <c r="R603" i="1"/>
  <c r="R780" i="1"/>
  <c r="R1092" i="1"/>
  <c r="R3661" i="1"/>
  <c r="R1082" i="1"/>
  <c r="R527" i="1"/>
  <c r="R1954" i="1"/>
  <c r="R1416" i="1"/>
  <c r="R3048" i="1"/>
  <c r="R553" i="1"/>
  <c r="R1816" i="1"/>
  <c r="R401" i="1"/>
  <c r="R1557" i="1"/>
  <c r="R1015" i="1"/>
  <c r="R1595" i="1"/>
  <c r="R893" i="1"/>
  <c r="R3308" i="1"/>
  <c r="R1323" i="1"/>
  <c r="R1194" i="1"/>
  <c r="R2060" i="1"/>
  <c r="R3644" i="1"/>
  <c r="R105" i="1"/>
  <c r="R1016" i="1"/>
  <c r="R91" i="1"/>
  <c r="R3598" i="1"/>
  <c r="R3118" i="1"/>
  <c r="R2464" i="1"/>
  <c r="R1467" i="1"/>
  <c r="R3342" i="1"/>
  <c r="R1785" i="1"/>
  <c r="R2638" i="1"/>
  <c r="R1994" i="1"/>
  <c r="R2457" i="1"/>
  <c r="R2212" i="1"/>
  <c r="R1667" i="1"/>
  <c r="R1357" i="1"/>
  <c r="R173" i="1"/>
  <c r="R3402" i="1"/>
  <c r="R1139" i="1"/>
  <c r="R2546" i="1"/>
  <c r="R344" i="1"/>
  <c r="R566" i="1"/>
  <c r="R1007" i="1"/>
  <c r="R641" i="1"/>
  <c r="R984" i="1"/>
  <c r="R2825" i="1"/>
  <c r="R3590" i="1"/>
  <c r="R797" i="1"/>
  <c r="R309" i="1"/>
  <c r="R919" i="1"/>
  <c r="R994" i="1"/>
  <c r="R47" i="1"/>
  <c r="R1046" i="1"/>
  <c r="R2295" i="1"/>
  <c r="R3181" i="1"/>
  <c r="R590" i="1"/>
  <c r="R2183" i="1"/>
  <c r="R1190" i="1"/>
  <c r="R285" i="1"/>
  <c r="R2088" i="1"/>
  <c r="R1123" i="1"/>
  <c r="R956" i="1"/>
  <c r="R3102" i="1"/>
  <c r="R353" i="1"/>
  <c r="R321" i="1"/>
  <c r="R2006" i="1"/>
  <c r="R3191" i="1"/>
  <c r="R1087" i="1"/>
  <c r="R793" i="1"/>
  <c r="R2737" i="1"/>
  <c r="R3297" i="1"/>
  <c r="R1974" i="1"/>
  <c r="R1524" i="1"/>
  <c r="R2413" i="1"/>
  <c r="R2194" i="1"/>
  <c r="R1609" i="1"/>
  <c r="R3208" i="1"/>
  <c r="R2271" i="1"/>
  <c r="R471" i="1"/>
  <c r="R1853" i="1"/>
  <c r="R3877" i="1"/>
  <c r="R2213" i="1"/>
  <c r="R3071" i="1"/>
  <c r="R917" i="1"/>
  <c r="R2875" i="1"/>
  <c r="R3413" i="1"/>
  <c r="R3424" i="1"/>
  <c r="R2909" i="1"/>
  <c r="R3022" i="1"/>
  <c r="R1210" i="1"/>
  <c r="R2090" i="1"/>
  <c r="R1586" i="1"/>
  <c r="R2408" i="1"/>
  <c r="R1559" i="1"/>
  <c r="R599" i="1"/>
  <c r="R1411" i="1"/>
  <c r="R2561" i="1"/>
  <c r="R3261" i="1"/>
  <c r="R2494" i="1"/>
  <c r="R2337" i="1"/>
  <c r="R3013" i="1"/>
  <c r="R1063" i="1"/>
  <c r="R516" i="1"/>
  <c r="R385" i="1"/>
  <c r="R1651" i="1"/>
  <c r="R1835" i="1"/>
  <c r="R1797" i="1"/>
  <c r="R3034" i="1"/>
  <c r="R2743" i="1"/>
  <c r="R1981" i="1"/>
  <c r="R3771" i="1"/>
  <c r="R1774" i="1"/>
  <c r="R3732" i="1"/>
  <c r="R1514" i="1"/>
  <c r="R247" i="1"/>
  <c r="R3896" i="1"/>
  <c r="R1302" i="1"/>
  <c r="R842" i="1"/>
  <c r="R911" i="1"/>
  <c r="R2288" i="1"/>
  <c r="R644" i="1"/>
  <c r="R1969" i="1"/>
  <c r="R260" i="1"/>
  <c r="R2246" i="1"/>
  <c r="R376" i="1"/>
  <c r="R3130" i="1"/>
  <c r="R544" i="1"/>
  <c r="R841" i="1"/>
  <c r="R2208" i="1"/>
  <c r="R1349" i="1"/>
  <c r="R1379" i="1"/>
  <c r="R1199" i="1"/>
  <c r="R3697" i="1"/>
  <c r="R1020" i="1"/>
  <c r="R3378" i="1"/>
  <c r="R3451" i="1"/>
  <c r="R3705" i="1"/>
  <c r="R2569" i="1"/>
  <c r="R1044" i="1"/>
  <c r="R2144" i="1"/>
  <c r="R3990" i="1"/>
  <c r="R2195" i="1"/>
  <c r="R853" i="1"/>
  <c r="R2348" i="1"/>
  <c r="R3132" i="1"/>
  <c r="R3080" i="1"/>
  <c r="R3696" i="1"/>
  <c r="R2231" i="1"/>
  <c r="R1554" i="1"/>
  <c r="R1098" i="1"/>
  <c r="R2275" i="1"/>
  <c r="R1535" i="1"/>
  <c r="R548" i="1"/>
  <c r="R456" i="1"/>
  <c r="R2430" i="1"/>
  <c r="R889" i="1"/>
  <c r="R1442" i="1"/>
  <c r="R1956" i="1"/>
  <c r="R2321" i="1"/>
  <c r="R1249" i="1"/>
  <c r="R675" i="1"/>
  <c r="R3670" i="1"/>
  <c r="R3273" i="1"/>
  <c r="R1452" i="1"/>
  <c r="R1198" i="1"/>
  <c r="R350" i="1"/>
  <c r="R520" i="1"/>
  <c r="R3845" i="1"/>
  <c r="R3560" i="1"/>
  <c r="R2282" i="1"/>
  <c r="R1229" i="1"/>
  <c r="R2332" i="1"/>
  <c r="R827" i="1"/>
  <c r="R2660" i="1"/>
  <c r="R156" i="1"/>
  <c r="R3840" i="1"/>
  <c r="R3712" i="1"/>
  <c r="R3348" i="1"/>
  <c r="R2481" i="1"/>
  <c r="R832" i="1"/>
  <c r="R3946" i="1"/>
  <c r="R3773" i="1"/>
  <c r="R2469" i="1"/>
  <c r="R3586" i="1"/>
  <c r="R1240" i="1"/>
  <c r="R383" i="1"/>
  <c r="R3419" i="1"/>
  <c r="R2751" i="1"/>
  <c r="R1390" i="1"/>
  <c r="R2485" i="1"/>
  <c r="R2306" i="1"/>
  <c r="R3155" i="1"/>
  <c r="R3083" i="1"/>
  <c r="R2570" i="1"/>
  <c r="R2677" i="1"/>
  <c r="R3652" i="1"/>
  <c r="R3079" i="1"/>
  <c r="R166" i="1"/>
  <c r="R1031" i="1"/>
  <c r="R3429" i="1"/>
  <c r="R3020" i="1"/>
  <c r="R2919" i="1"/>
  <c r="R3873" i="1"/>
  <c r="R291" i="1"/>
  <c r="R3400" i="1"/>
  <c r="R233" i="1"/>
  <c r="R3377" i="1"/>
  <c r="R1891" i="1"/>
  <c r="R51" i="1"/>
  <c r="R480" i="1"/>
  <c r="R1630" i="1"/>
  <c r="R2747" i="1"/>
  <c r="R3818" i="1"/>
  <c r="R4009" i="1"/>
  <c r="R2230" i="1"/>
  <c r="R2566" i="1"/>
  <c r="R697" i="1"/>
  <c r="R4020" i="1"/>
  <c r="R21" i="1"/>
  <c r="R537" i="1"/>
  <c r="R3019" i="1"/>
  <c r="R3943" i="1"/>
  <c r="R3307" i="1"/>
  <c r="R2486" i="1"/>
  <c r="R3786" i="1"/>
  <c r="R3969" i="1"/>
  <c r="R1803" i="1"/>
  <c r="R2019" i="1"/>
  <c r="R1585" i="1"/>
  <c r="R1684" i="1"/>
  <c r="R3052" i="1"/>
  <c r="R1424" i="1"/>
  <c r="R692" i="1"/>
  <c r="R242" i="1"/>
  <c r="R1233" i="1"/>
  <c r="R2095" i="1"/>
  <c r="R1341" i="1"/>
  <c r="R3409" i="1"/>
  <c r="R459" i="1"/>
  <c r="R2951" i="1"/>
  <c r="R1079" i="1"/>
  <c r="R2556" i="1"/>
  <c r="R647" i="1"/>
  <c r="R1986" i="1"/>
  <c r="R1458" i="1"/>
  <c r="R1709" i="1"/>
  <c r="R740" i="1"/>
  <c r="R3097" i="1"/>
  <c r="R2703" i="1"/>
  <c r="R3584" i="1"/>
  <c r="R1631" i="1"/>
  <c r="R1810" i="1"/>
  <c r="R2674" i="1"/>
  <c r="R1104" i="1"/>
  <c r="R2489" i="1"/>
  <c r="R1395" i="1"/>
  <c r="R3142" i="1"/>
  <c r="R320" i="1"/>
  <c r="R926" i="1"/>
  <c r="R412" i="1"/>
  <c r="R2308" i="1"/>
  <c r="R487" i="1"/>
  <c r="R2746" i="1"/>
  <c r="R3574" i="1"/>
  <c r="R2405" i="1"/>
  <c r="R2392" i="1"/>
  <c r="R4014" i="1"/>
  <c r="R1875" i="1"/>
  <c r="R3957" i="1"/>
  <c r="R3498" i="1"/>
  <c r="R42" i="1"/>
  <c r="R2808" i="1"/>
  <c r="R752" i="1"/>
  <c r="R2511" i="1"/>
  <c r="R632" i="1"/>
  <c r="R3906" i="1"/>
  <c r="R3744" i="1"/>
  <c r="R1593" i="1"/>
  <c r="R1531" i="1"/>
  <c r="R1547" i="1"/>
  <c r="R3332" i="1"/>
  <c r="R1075" i="1"/>
  <c r="R1211" i="1"/>
  <c r="R679" i="1"/>
  <c r="R685" i="1"/>
  <c r="R1324" i="1"/>
  <c r="R1700" i="1"/>
  <c r="R2086" i="1"/>
  <c r="R1047" i="1"/>
  <c r="R3382" i="1"/>
  <c r="R2140" i="1"/>
  <c r="R1423" i="1"/>
  <c r="R1170" i="1"/>
  <c r="R3443" i="1"/>
  <c r="R463" i="1"/>
  <c r="R1132" i="1"/>
  <c r="R2320" i="1"/>
  <c r="R1076" i="1"/>
  <c r="R2132" i="1"/>
  <c r="R2206" i="1"/>
  <c r="R2164" i="1"/>
  <c r="R1639" i="1"/>
  <c r="R465" i="1"/>
  <c r="R923" i="1"/>
  <c r="R625" i="1"/>
  <c r="R3263" i="1"/>
  <c r="R732" i="1"/>
  <c r="R1843" i="1"/>
  <c r="R1575" i="1"/>
  <c r="R2538" i="1"/>
  <c r="R149" i="1"/>
  <c r="R257" i="1"/>
  <c r="R3814" i="1"/>
  <c r="R3830" i="1"/>
  <c r="R1814" i="1"/>
  <c r="R1542" i="1"/>
  <c r="R3290" i="1"/>
  <c r="R3313" i="1"/>
  <c r="R3657" i="1"/>
  <c r="R2550" i="1"/>
  <c r="R629" i="1"/>
  <c r="R354" i="1"/>
  <c r="R803" i="1"/>
  <c r="R2947" i="1"/>
  <c r="R1852" i="1"/>
  <c r="R3601" i="1"/>
  <c r="R872" i="1"/>
  <c r="R1549" i="1"/>
  <c r="R1485" i="1"/>
  <c r="R1106" i="1"/>
  <c r="R2572" i="1"/>
  <c r="R2003" i="1"/>
  <c r="R2694" i="1"/>
  <c r="R58" i="1"/>
  <c r="R3539" i="1"/>
  <c r="R2002" i="1"/>
  <c r="R1207" i="1"/>
  <c r="R2788" i="1"/>
  <c r="R3964" i="1"/>
  <c r="R3746" i="1"/>
  <c r="R1645" i="1"/>
  <c r="R1805" i="1"/>
  <c r="R1183" i="1"/>
  <c r="R1537" i="1"/>
  <c r="R2777" i="1"/>
  <c r="R1820" i="1"/>
  <c r="R3910" i="1"/>
  <c r="R618" i="1"/>
  <c r="R3527" i="1"/>
  <c r="R3425" i="1"/>
  <c r="R2094" i="1"/>
  <c r="R3680" i="1"/>
  <c r="R2072" i="1"/>
  <c r="R2792" i="1"/>
  <c r="R3248" i="1"/>
  <c r="R2958" i="1"/>
  <c r="R3447" i="1"/>
  <c r="R2597" i="1"/>
  <c r="R2657" i="1"/>
  <c r="R1221" i="1"/>
  <c r="R440" i="1"/>
  <c r="R1453" i="1"/>
  <c r="R2901" i="1"/>
  <c r="R112" i="1"/>
  <c r="R3430" i="1"/>
  <c r="R2406" i="1"/>
  <c r="R1516" i="1"/>
  <c r="R2018" i="1"/>
  <c r="R1338" i="1"/>
  <c r="R3406" i="1"/>
  <c r="R3054" i="1"/>
  <c r="R868" i="1"/>
  <c r="R2592" i="1"/>
  <c r="R3428" i="1"/>
  <c r="R781" i="1"/>
  <c r="R2578" i="1"/>
  <c r="R3107" i="1"/>
  <c r="R1556" i="1"/>
  <c r="R1525" i="1"/>
  <c r="R2396" i="1"/>
  <c r="R2584" i="1"/>
  <c r="R2272" i="1"/>
  <c r="R2471" i="1"/>
  <c r="R284" i="1"/>
  <c r="R3282" i="1"/>
  <c r="R746" i="1"/>
  <c r="R836" i="1"/>
  <c r="R1798" i="1"/>
  <c r="R150" i="1"/>
  <c r="R217" i="1"/>
  <c r="R1061" i="1"/>
  <c r="R2247" i="1"/>
  <c r="R1742" i="1"/>
  <c r="R1675" i="1"/>
  <c r="R400" i="1"/>
  <c r="R3867" i="1"/>
  <c r="R2253" i="1"/>
  <c r="R587" i="1"/>
  <c r="R127" i="1"/>
  <c r="R2083" i="1"/>
  <c r="R1979" i="1"/>
  <c r="R3556" i="1"/>
  <c r="R3917" i="1"/>
  <c r="R1607" i="1"/>
  <c r="R542" i="1"/>
  <c r="R1312" i="1"/>
  <c r="R942" i="1"/>
  <c r="R2768" i="1"/>
  <c r="R1284" i="1"/>
  <c r="R3215" i="1"/>
  <c r="R1021" i="1"/>
  <c r="R1403" i="1"/>
  <c r="R3340" i="1"/>
  <c r="R2259" i="1"/>
  <c r="R3976" i="1"/>
  <c r="R593" i="1"/>
  <c r="R2116" i="1"/>
  <c r="R1744" i="1"/>
  <c r="R236" i="1"/>
  <c r="R162" i="1"/>
  <c r="R1594" i="1"/>
  <c r="R2437" i="1"/>
  <c r="R3075" i="1"/>
  <c r="R767" i="1"/>
  <c r="R2103" i="1"/>
  <c r="R1255" i="1"/>
  <c r="R3388" i="1"/>
  <c r="R433" i="1"/>
  <c r="R1328" i="1"/>
  <c r="R2456" i="1"/>
  <c r="R538" i="1"/>
  <c r="R340" i="1"/>
  <c r="R1864" i="1"/>
  <c r="R1202" i="1"/>
  <c r="R2035" i="1"/>
  <c r="R1578" i="1"/>
  <c r="R3510" i="1"/>
  <c r="R1750" i="1"/>
  <c r="R1419" i="1"/>
  <c r="R2162" i="1"/>
  <c r="R927" i="1"/>
  <c r="R11" i="1"/>
  <c r="R2089" i="1"/>
  <c r="R1576" i="1"/>
  <c r="R1636" i="1"/>
  <c r="R2423" i="1"/>
  <c r="R2135" i="1"/>
  <c r="R1212" i="1"/>
  <c r="R1074" i="1"/>
  <c r="R1518" i="1"/>
  <c r="R2865" i="1"/>
  <c r="R83" i="1"/>
  <c r="R137" i="1"/>
  <c r="R3318" i="1"/>
  <c r="R219" i="1"/>
  <c r="R1673" i="1"/>
  <c r="R3576" i="1"/>
  <c r="R2914" i="1"/>
  <c r="R864" i="1"/>
  <c r="R2568" i="1"/>
  <c r="R1592" i="1"/>
  <c r="R1497" i="1"/>
  <c r="R3585" i="1"/>
  <c r="R1776" i="1"/>
  <c r="R1912" i="1"/>
  <c r="R2651" i="1"/>
  <c r="R134" i="1"/>
  <c r="R52" i="1"/>
  <c r="R1222" i="1"/>
  <c r="R3165" i="1"/>
  <c r="R3195" i="1"/>
  <c r="R1417" i="1"/>
  <c r="R2602" i="1"/>
  <c r="R2888" i="1"/>
  <c r="R2256" i="1"/>
  <c r="R1366" i="1"/>
  <c r="R3681" i="1"/>
  <c r="R3179" i="1"/>
  <c r="R2727" i="1"/>
  <c r="R3533" i="1"/>
  <c r="R2499" i="1"/>
  <c r="R2205" i="1"/>
  <c r="R2368" i="1"/>
  <c r="R2262" i="1"/>
  <c r="R1951" i="1"/>
  <c r="R1437" i="1"/>
  <c r="R3333" i="1"/>
  <c r="R1980" i="1"/>
  <c r="R1787" i="1"/>
  <c r="R1100" i="1"/>
  <c r="R2173" i="1"/>
  <c r="R3815" i="1"/>
  <c r="R546" i="1"/>
  <c r="R3035" i="1"/>
  <c r="R2331" i="1"/>
  <c r="R1520" i="1"/>
  <c r="R1266" i="1"/>
  <c r="R185" i="1"/>
  <c r="R723" i="1"/>
  <c r="R3302" i="1"/>
  <c r="R3423" i="1"/>
  <c r="R3738" i="1"/>
  <c r="R3708" i="1"/>
  <c r="R3470" i="1"/>
  <c r="R2733" i="1"/>
  <c r="R1522" i="1"/>
  <c r="R749" i="1"/>
  <c r="R2816" i="1"/>
  <c r="R2465" i="1"/>
  <c r="R324" i="1"/>
  <c r="R1326" i="1"/>
  <c r="R1492" i="1"/>
  <c r="R1540" i="1"/>
  <c r="R3381" i="1"/>
  <c r="R3819" i="1"/>
  <c r="R765" i="1"/>
  <c r="R2305" i="1"/>
  <c r="R345" i="1"/>
  <c r="R2748" i="1"/>
  <c r="R1469" i="1"/>
  <c r="R3816" i="1"/>
  <c r="R1173" i="1"/>
  <c r="R3662" i="1"/>
  <c r="R498" i="1"/>
  <c r="R1245" i="1"/>
  <c r="R2428" i="1"/>
  <c r="R3017" i="1"/>
  <c r="R1145" i="1"/>
  <c r="R1070" i="1"/>
  <c r="R3689" i="1"/>
  <c r="R1877" i="1"/>
  <c r="R1604" i="1"/>
  <c r="R2490" i="1"/>
  <c r="R2522" i="1"/>
  <c r="R2648" i="1"/>
  <c r="R2889" i="1"/>
  <c r="R2745" i="1"/>
  <c r="R3114" i="1"/>
  <c r="R1398" i="1"/>
  <c r="R293" i="1"/>
  <c r="R886" i="1"/>
  <c r="R3756" i="1"/>
  <c r="R759" i="1"/>
  <c r="R3109" i="1"/>
  <c r="R181" i="1"/>
  <c r="R2353" i="1"/>
  <c r="R3143" i="1"/>
  <c r="R869" i="1"/>
  <c r="R2721" i="1"/>
  <c r="R610" i="1"/>
  <c r="R1408" i="1"/>
  <c r="R3938" i="1"/>
  <c r="R2201" i="1"/>
  <c r="R2245" i="1"/>
  <c r="R2895" i="1"/>
  <c r="R1473" i="1"/>
  <c r="R1945" i="1"/>
  <c r="R1861" i="1"/>
  <c r="R2952" i="1"/>
  <c r="R4030" i="1"/>
  <c r="R2365" i="1"/>
  <c r="R3562" i="1"/>
  <c r="R178" i="1"/>
  <c r="R1860" i="1"/>
  <c r="R1987" i="1"/>
  <c r="R1903" i="1"/>
  <c r="R1029" i="1"/>
  <c r="R1925" i="1"/>
  <c r="R3965" i="1"/>
  <c r="R1027" i="1"/>
  <c r="R3788" i="1"/>
  <c r="R3115" i="1"/>
  <c r="R3588" i="1"/>
  <c r="R3452" i="1"/>
  <c r="R2639" i="1"/>
  <c r="R1822" i="1"/>
  <c r="R3349" i="1"/>
  <c r="R3920" i="1"/>
  <c r="R261" i="1"/>
  <c r="R2304" i="1"/>
  <c r="R2468" i="1"/>
  <c r="R2661" i="1"/>
  <c r="R61" i="1"/>
  <c r="R1716" i="1"/>
  <c r="R2601" i="1"/>
  <c r="R1722" i="1"/>
  <c r="R2663" i="1"/>
  <c r="R1058" i="1"/>
  <c r="R3170" i="1"/>
  <c r="R472" i="1"/>
  <c r="R3149" i="1"/>
  <c r="R3570" i="1"/>
  <c r="R2736" i="1"/>
  <c r="R2297" i="1"/>
  <c r="R848" i="1"/>
  <c r="R432" i="1"/>
  <c r="R3993" i="1"/>
  <c r="R3148" i="1"/>
  <c r="R1481" i="1"/>
  <c r="R717" i="1"/>
  <c r="R743" i="1"/>
  <c r="R884" i="1"/>
  <c r="R2269" i="1"/>
  <c r="R3169" i="1"/>
  <c r="R1039" i="1"/>
  <c r="R2558" i="1"/>
  <c r="R210" i="1"/>
  <c r="R2775" i="1"/>
  <c r="R2772" i="1"/>
  <c r="R1422" i="1"/>
  <c r="R859" i="1"/>
  <c r="R2382" i="1"/>
  <c r="R3878" i="1"/>
  <c r="R737" i="1"/>
  <c r="R941" i="1"/>
  <c r="R2482" i="1"/>
  <c r="R1214" i="1"/>
  <c r="R1309" i="1"/>
  <c r="R1914" i="1"/>
  <c r="R266" i="1"/>
  <c r="R402" i="1"/>
  <c r="R891" i="1"/>
  <c r="R427" i="1"/>
  <c r="R1809" i="1"/>
  <c r="R1628" i="1"/>
  <c r="R3200" i="1"/>
  <c r="R1676" i="1"/>
  <c r="R2508" i="1"/>
  <c r="R500" i="1"/>
  <c r="R2700" i="1"/>
  <c r="R1698" i="1"/>
  <c r="R1320" i="1"/>
  <c r="R3393" i="1"/>
  <c r="R3615" i="1"/>
  <c r="R3368" i="1"/>
  <c r="R1839" i="1"/>
  <c r="R997" i="1"/>
  <c r="R3295" i="1"/>
  <c r="R1662" i="1"/>
  <c r="R1882" i="1"/>
  <c r="R3050" i="1"/>
  <c r="R620" i="1"/>
  <c r="R2" i="1"/>
  <c r="R2812" i="1"/>
  <c r="R3495" i="1"/>
  <c r="R1448" i="1"/>
  <c r="R3783" i="1"/>
  <c r="R1066" i="1"/>
  <c r="R2260" i="1"/>
  <c r="R602" i="1"/>
  <c r="R304" i="1"/>
  <c r="R3870" i="1"/>
  <c r="R3278" i="1"/>
  <c r="R1348" i="1"/>
  <c r="R467" i="1"/>
  <c r="R1729" i="1"/>
  <c r="R1276" i="1"/>
  <c r="R3336" i="1"/>
  <c r="R3300" i="1"/>
  <c r="R2802" i="1"/>
  <c r="R2623" i="1"/>
  <c r="R1397" i="1"/>
  <c r="R497" i="1"/>
  <c r="R251" i="1"/>
  <c r="R2704" i="1"/>
  <c r="R1731" i="1"/>
  <c r="R2589" i="1"/>
  <c r="R2029" i="1"/>
  <c r="R2954" i="1"/>
  <c r="R755" i="1"/>
  <c r="R2021" i="1"/>
  <c r="R871" i="1"/>
  <c r="R645" i="1"/>
  <c r="R2838" i="1"/>
  <c r="R3998" i="1"/>
  <c r="R1655" i="1"/>
  <c r="R2859" i="1"/>
  <c r="R3658" i="1"/>
  <c r="R2981" i="1"/>
  <c r="R782" i="1"/>
  <c r="R1551" i="1"/>
  <c r="R3812" i="1"/>
  <c r="R1033" i="1"/>
  <c r="R1941" i="1"/>
  <c r="R9" i="1"/>
  <c r="R4025" i="1"/>
  <c r="R3289" i="1"/>
  <c r="R3098" i="1"/>
  <c r="R2075" i="1"/>
  <c r="R128" i="1"/>
  <c r="R2049" i="1"/>
  <c r="R2459" i="1"/>
  <c r="R2967" i="1"/>
  <c r="R2312" i="1"/>
  <c r="R751" i="1"/>
  <c r="R2023" i="1"/>
  <c r="R588" i="1"/>
  <c r="R1181" i="1"/>
  <c r="R689" i="1"/>
  <c r="R1611" i="1"/>
  <c r="R447" i="1"/>
  <c r="R577" i="1"/>
  <c r="R3711" i="1"/>
  <c r="R3160" i="1"/>
  <c r="R2122" i="1"/>
  <c r="R1536" i="1"/>
  <c r="R1717" i="1"/>
  <c r="R3600" i="1"/>
  <c r="R1948" i="1"/>
  <c r="R2385" i="1"/>
  <c r="R1552" i="1"/>
  <c r="R3001" i="1"/>
  <c r="R142" i="1"/>
  <c r="R649" i="1"/>
  <c r="R1204" i="1"/>
  <c r="R1368" i="1"/>
  <c r="R106" i="1"/>
  <c r="R1781" i="1"/>
  <c r="R2008" i="1"/>
  <c r="R29" i="1"/>
  <c r="R3113" i="1"/>
  <c r="R422" i="1"/>
  <c r="R640" i="1"/>
  <c r="R944" i="1"/>
  <c r="R2903" i="1"/>
  <c r="R3172" i="1"/>
  <c r="R1364" i="1"/>
  <c r="R2452" i="1"/>
  <c r="R1743" i="1"/>
  <c r="R3949" i="1"/>
  <c r="R3824" i="1"/>
  <c r="R2166" i="1"/>
  <c r="R1334" i="1"/>
  <c r="R2624" i="1"/>
  <c r="R435" i="1"/>
  <c r="R3693" i="1"/>
  <c r="R1915" i="1"/>
  <c r="R1384" i="1"/>
  <c r="R2840" i="1"/>
  <c r="R3517" i="1"/>
  <c r="R1274" i="1"/>
  <c r="R3829" i="1"/>
  <c r="R208" i="1"/>
  <c r="R1555" i="1"/>
  <c r="R3245" i="1"/>
  <c r="R2199" i="1"/>
  <c r="R878" i="1"/>
  <c r="R626" i="1"/>
  <c r="R2165" i="1"/>
  <c r="R2523" i="1"/>
  <c r="R855" i="1"/>
  <c r="R2754" i="1"/>
  <c r="R510" i="1"/>
  <c r="R1168" i="1"/>
  <c r="R183" i="1"/>
  <c r="R2965" i="1"/>
  <c r="R750" i="1"/>
  <c r="R2149" i="1"/>
  <c r="R1889" i="1"/>
  <c r="R1871" i="1"/>
  <c r="R1824" i="1"/>
  <c r="R1633" i="1"/>
  <c r="R973" i="1"/>
  <c r="R3144" i="1"/>
  <c r="R539" i="1"/>
  <c r="R75" i="1"/>
  <c r="R1842" i="1"/>
  <c r="R1838" i="1"/>
  <c r="R2203" i="1"/>
  <c r="R259" i="1"/>
  <c r="R286" i="1"/>
  <c r="R3614" i="1"/>
  <c r="R3283" i="1"/>
  <c r="R1446" i="1"/>
  <c r="R1038" i="1"/>
  <c r="R1018" i="1"/>
  <c r="R2709" i="1"/>
  <c r="R2848" i="1"/>
  <c r="R3772" i="1"/>
  <c r="R1462" i="1"/>
  <c r="R1290" i="1"/>
  <c r="R1259" i="1"/>
  <c r="R3108" i="1"/>
  <c r="R2293" i="1"/>
  <c r="R2190" i="1"/>
  <c r="R3128" i="1"/>
  <c r="R177" i="1"/>
  <c r="R3231" i="1"/>
  <c r="R937" i="1"/>
  <c r="R2942" i="1"/>
  <c r="R559" i="1"/>
  <c r="R1314" i="1"/>
  <c r="R481" i="1"/>
  <c r="R3828" i="1"/>
  <c r="R3843" i="1"/>
  <c r="R234" i="1"/>
  <c r="R3346" i="1"/>
  <c r="R3733" i="1"/>
  <c r="R521" i="1"/>
  <c r="R2831" i="1"/>
  <c r="R3199" i="1"/>
  <c r="R2715" i="1"/>
  <c r="R582" i="1"/>
  <c r="R2191" i="1"/>
  <c r="R289" i="1"/>
  <c r="R664" i="1"/>
  <c r="R139" i="1"/>
  <c r="R3699" i="1"/>
  <c r="R1813" i="1"/>
  <c r="R1162" i="1"/>
  <c r="R3219" i="1"/>
  <c r="R3852" i="1"/>
  <c r="R2248" i="1"/>
  <c r="R880" i="1"/>
  <c r="R3984" i="1"/>
  <c r="R2092" i="1"/>
  <c r="R2876" i="1"/>
  <c r="R1333" i="1"/>
  <c r="R2631" i="1"/>
  <c r="R3573" i="1"/>
  <c r="R436" i="1"/>
  <c r="R2712" i="1"/>
  <c r="R2722" i="1"/>
  <c r="R444" i="1"/>
  <c r="R368" i="1"/>
  <c r="R1192" i="1"/>
  <c r="R3187" i="1"/>
  <c r="R1303" i="1"/>
  <c r="R1890" i="1"/>
  <c r="R3810" i="1"/>
  <c r="R2283" i="1"/>
  <c r="R3053" i="1"/>
  <c r="R518" i="1"/>
  <c r="R329" i="1"/>
  <c r="R409" i="1"/>
  <c r="R2054" i="1"/>
  <c r="R3038" i="1"/>
  <c r="R1733" i="1"/>
  <c r="R1958" i="1"/>
  <c r="R2358" i="1"/>
  <c r="R694" i="1"/>
  <c r="R237" i="1"/>
  <c r="R4015" i="1"/>
  <c r="R802" i="1"/>
  <c r="R1359" i="1"/>
  <c r="R2608" i="1"/>
  <c r="R3467" i="1"/>
  <c r="R64" i="1"/>
  <c r="R2992" i="1"/>
  <c r="R999" i="1"/>
  <c r="R622" i="1"/>
  <c r="R1315" i="1"/>
  <c r="R72" i="1"/>
  <c r="R1598" i="1"/>
  <c r="R1634" i="1"/>
  <c r="R830" i="1"/>
  <c r="R3257" i="1"/>
  <c r="R1480" i="1"/>
  <c r="R3953" i="1"/>
  <c r="R1579" i="1"/>
  <c r="R3581" i="1"/>
  <c r="R628" i="1"/>
  <c r="R1382" i="1"/>
  <c r="R2644" i="1"/>
  <c r="R2604" i="1"/>
  <c r="R2372" i="1"/>
  <c r="R2524" i="1"/>
  <c r="R1653" i="1"/>
  <c r="R445" i="1"/>
  <c r="R506" i="1"/>
  <c r="R1830" i="1"/>
  <c r="R2998" i="1"/>
  <c r="R774" i="1"/>
  <c r="R1674" i="1"/>
  <c r="R3438" i="1"/>
  <c r="R1052" i="1"/>
  <c r="R1699" i="1"/>
  <c r="R1048" i="1"/>
  <c r="R1759" i="1"/>
  <c r="R2370" i="1"/>
  <c r="R1792" i="1"/>
  <c r="R2051" i="1"/>
  <c r="R2701" i="1"/>
  <c r="R1372" i="1"/>
  <c r="R2813" i="1"/>
  <c r="R65" i="1"/>
  <c r="R3921" i="1"/>
  <c r="R687" i="1"/>
  <c r="R2053" i="1"/>
  <c r="R556" i="1"/>
  <c r="R3478" i="1"/>
  <c r="R3268" i="1"/>
  <c r="R2360" i="1"/>
  <c r="R1494" i="1"/>
  <c r="R1626" i="1"/>
  <c r="R904" i="1"/>
  <c r="R1644" i="1"/>
  <c r="R2786" i="1"/>
  <c r="R3233" i="1"/>
  <c r="R3197" i="1"/>
  <c r="R2607" i="1"/>
  <c r="R2387" i="1"/>
  <c r="R346" i="1"/>
  <c r="R630" i="1"/>
  <c r="R3154" i="1"/>
  <c r="R3701" i="1"/>
  <c r="R988" i="1"/>
  <c r="R1983" i="1"/>
  <c r="R2678" i="1"/>
  <c r="R2414" i="1"/>
  <c r="R1421" i="1"/>
  <c r="R938" i="1"/>
  <c r="R2974" i="1"/>
  <c r="R418" i="1"/>
  <c r="R1791" i="1"/>
  <c r="R2156" i="1"/>
  <c r="R554" i="1"/>
  <c r="R249" i="1"/>
  <c r="R3392" i="1"/>
  <c r="R1544" i="1"/>
  <c r="R2243" i="1"/>
  <c r="R1113" i="1"/>
  <c r="R2361" i="1"/>
  <c r="R1818" i="1"/>
  <c r="R3987" i="1"/>
  <c r="R702" i="1"/>
  <c r="R2311" i="1"/>
  <c r="R1127" i="1"/>
  <c r="R1023" i="1"/>
  <c r="R483" i="1"/>
  <c r="R1691" i="1"/>
  <c r="R1991" i="1"/>
  <c r="R2610" i="1"/>
  <c r="R1377" i="1"/>
  <c r="R3780" i="1"/>
  <c r="R2050" i="1"/>
  <c r="R68" i="1"/>
  <c r="R3937" i="1"/>
  <c r="R2012" i="1"/>
  <c r="R1499" i="1"/>
  <c r="R1427" i="1"/>
  <c r="R1712" i="1"/>
  <c r="R426" i="1"/>
  <c r="R2691" i="1"/>
  <c r="R2603" i="1"/>
  <c r="R3636" i="1"/>
  <c r="R2662" i="1"/>
  <c r="R877" i="1"/>
  <c r="R2130" i="1"/>
  <c r="R2082" i="1"/>
  <c r="R1064" i="1"/>
  <c r="R2654" i="1"/>
  <c r="R3784" i="1"/>
  <c r="R3330" i="1"/>
  <c r="R398" i="1"/>
  <c r="R2669" i="1"/>
  <c r="R314" i="1"/>
  <c r="R2957" i="1"/>
  <c r="R50" i="1"/>
  <c r="R2593" i="1"/>
  <c r="R509" i="1"/>
  <c r="R2303" i="1"/>
  <c r="R1692" i="1"/>
  <c r="R624" i="1"/>
  <c r="R3351" i="1"/>
  <c r="R496" i="1"/>
  <c r="R3081" i="1"/>
  <c r="R729" i="1"/>
  <c r="R1996" i="1"/>
  <c r="R1851" i="1"/>
  <c r="R925" i="1"/>
  <c r="R2257" i="1"/>
  <c r="R3647" i="1"/>
  <c r="R3036" i="1"/>
  <c r="R536" i="1"/>
  <c r="R3834" i="1"/>
  <c r="R3912" i="1"/>
  <c r="R1464" i="1"/>
  <c r="R3420" i="1"/>
  <c r="R3687" i="1"/>
  <c r="R3518" i="1"/>
  <c r="R478" i="1"/>
  <c r="R1973" i="1"/>
  <c r="R2447" i="1"/>
  <c r="R470" i="1"/>
  <c r="R1947" i="1"/>
  <c r="R1815" i="1"/>
  <c r="R2590" i="1"/>
  <c r="R2066" i="1"/>
  <c r="R1527" i="1"/>
  <c r="R1220" i="1"/>
  <c r="R2344" i="1"/>
  <c r="R1603" i="1"/>
  <c r="R3618" i="1"/>
  <c r="R3592" i="1"/>
  <c r="R3855" i="1"/>
  <c r="R2280" i="1"/>
  <c r="R3594" i="1"/>
  <c r="R3499" i="1"/>
  <c r="R1539" i="1"/>
  <c r="R2642" i="1"/>
  <c r="R768" i="1"/>
  <c r="R1548" i="1"/>
  <c r="R2911" i="1"/>
  <c r="R3" i="1"/>
  <c r="R3956" i="1"/>
  <c r="R1186" i="1"/>
  <c r="R1108" i="1"/>
  <c r="R2972" i="1"/>
  <c r="R303" i="1"/>
  <c r="R2629" i="1"/>
  <c r="R2377" i="1"/>
  <c r="R305" i="1"/>
  <c r="R982" i="1"/>
  <c r="R3507" i="1"/>
  <c r="R495" i="1"/>
  <c r="R1226" i="1"/>
  <c r="R3084" i="1"/>
  <c r="R3739" i="1"/>
  <c r="R3540" i="1"/>
  <c r="R213" i="1"/>
  <c r="R197" i="1"/>
  <c r="R1976" i="1"/>
  <c r="R3883" i="1"/>
  <c r="R2189" i="1"/>
  <c r="R1761" i="1"/>
  <c r="R2620" i="1"/>
  <c r="R3441" i="1"/>
  <c r="R1449" i="1"/>
  <c r="R533" i="1"/>
  <c r="R1931" i="1"/>
  <c r="R2474" i="1"/>
  <c r="R2142" i="1"/>
  <c r="R1849" i="1"/>
  <c r="R3579" i="1"/>
  <c r="R795" i="1"/>
  <c r="R2017" i="1"/>
  <c r="R2009" i="1"/>
  <c r="R3369" i="1"/>
  <c r="R949" i="1"/>
  <c r="R986" i="1"/>
  <c r="R589" i="1"/>
  <c r="R2483" i="1"/>
  <c r="R3146" i="1"/>
  <c r="R2258" i="1"/>
  <c r="R2004" i="1"/>
  <c r="R101" i="1"/>
  <c r="R3561" i="1"/>
  <c r="R2977" i="1"/>
  <c r="R1495" i="1"/>
  <c r="R2841" i="1"/>
  <c r="R3281" i="1"/>
  <c r="R206" i="1"/>
  <c r="R712" i="1"/>
  <c r="R2108" i="1"/>
  <c r="R808" i="1"/>
  <c r="R2884" i="1"/>
  <c r="R3844" i="1"/>
  <c r="R41" i="1"/>
  <c r="R16" i="1"/>
  <c r="R67" i="1"/>
  <c r="R1353" i="1"/>
  <c r="R2291" i="1"/>
  <c r="R828" i="1"/>
  <c r="R558" i="1"/>
  <c r="R381" i="1"/>
  <c r="R1615" i="1"/>
  <c r="R3327" i="1"/>
  <c r="R2837" i="1"/>
  <c r="R2894" i="1"/>
  <c r="R2252" i="1"/>
  <c r="R97" i="1"/>
  <c r="R143" i="1"/>
  <c r="R2039" i="1"/>
  <c r="R676" i="1"/>
  <c r="R125" i="1"/>
  <c r="R2980" i="1"/>
  <c r="R3060" i="1"/>
  <c r="R88" i="1"/>
  <c r="R1963" i="1"/>
  <c r="R3575" i="1"/>
  <c r="R3416" i="1"/>
  <c r="R3350" i="1"/>
  <c r="R3482" i="1"/>
  <c r="R3648" i="1"/>
  <c r="R407" i="1"/>
  <c r="R1487" i="1"/>
  <c r="R847" i="1"/>
  <c r="R2466" i="1"/>
  <c r="R331" i="1"/>
  <c r="R3554" i="1"/>
  <c r="R2612" i="1"/>
  <c r="R1081" i="1"/>
  <c r="R2391" i="1"/>
  <c r="R686" i="1"/>
  <c r="R1755" i="1"/>
  <c r="R1543" i="1"/>
  <c r="R2126" i="1"/>
  <c r="R3487" i="1"/>
  <c r="R1068" i="1"/>
  <c r="R2744" i="1"/>
  <c r="R2899" i="1"/>
  <c r="R2680" i="1"/>
  <c r="R3269" i="1"/>
  <c r="R3041" i="1"/>
  <c r="R3469" i="1"/>
  <c r="R1444" i="1"/>
  <c r="R1591" i="1"/>
  <c r="R4" i="1"/>
  <c r="R3383" i="1"/>
  <c r="R1590" i="1"/>
  <c r="R3138" i="1"/>
  <c r="R3907" i="1"/>
  <c r="R2209" i="1"/>
  <c r="R117" i="1"/>
  <c r="R3730" i="1"/>
  <c r="R2081" i="1"/>
  <c r="R3941" i="1"/>
  <c r="R1053" i="1"/>
  <c r="R8" i="1"/>
  <c r="R3899" i="1"/>
  <c r="R3667" i="1"/>
  <c r="R3942" i="1"/>
  <c r="R508" i="1"/>
  <c r="R2412" i="1"/>
  <c r="R1402" i="1"/>
  <c r="R1995" i="1"/>
  <c r="R1468" i="1"/>
  <c r="R764" i="1"/>
  <c r="R1413" i="1"/>
  <c r="R3663" i="1"/>
  <c r="R1392" i="1"/>
  <c r="R3925" i="1"/>
  <c r="R215" i="1"/>
  <c r="R3232" i="1"/>
  <c r="R1133" i="1"/>
  <c r="R1756" i="1"/>
  <c r="R3323" i="1"/>
  <c r="R914" i="1"/>
  <c r="R2340" i="1"/>
  <c r="R2492" i="1"/>
  <c r="R1165" i="1"/>
  <c r="R3222" i="1"/>
  <c r="R1191" i="1"/>
  <c r="R3846" i="1"/>
  <c r="R1718" i="1"/>
  <c r="R1493" i="1"/>
  <c r="R557" i="1"/>
  <c r="R494" i="1"/>
  <c r="R3111" i="1"/>
  <c r="R3258" i="1"/>
  <c r="R1054" i="1"/>
  <c r="R2011" i="1"/>
  <c r="R1613" i="1"/>
  <c r="R1436" i="1"/>
  <c r="R1726" i="1"/>
  <c r="R1360" i="1"/>
  <c r="R3158" i="1"/>
  <c r="R1602" i="1"/>
  <c r="R2381" i="1"/>
  <c r="R3456" i="1"/>
  <c r="R564" i="1"/>
  <c r="R121" i="1"/>
  <c r="R1893" i="1"/>
  <c r="R1907" i="1"/>
  <c r="R1612" i="1"/>
  <c r="R907" i="1"/>
  <c r="R1373" i="1"/>
  <c r="R2649" i="1"/>
  <c r="R3439" i="1"/>
  <c r="R3825" i="1"/>
  <c r="R2299" i="1"/>
  <c r="R102" i="1"/>
  <c r="R2762" i="1"/>
  <c r="R2458" i="1"/>
  <c r="R2119" i="1"/>
  <c r="R856" i="1"/>
  <c r="R1008" i="1"/>
  <c r="R1355" i="1"/>
  <c r="R2030" i="1"/>
  <c r="R375" i="1"/>
  <c r="R1026" i="1"/>
  <c r="R3874" i="1"/>
  <c r="R3364" i="1"/>
  <c r="R144" i="1"/>
  <c r="R2869" i="1"/>
  <c r="R3884" i="1"/>
  <c r="R621" i="1"/>
  <c r="R148" i="1"/>
  <c r="R2830" i="1"/>
  <c r="R829" i="1"/>
  <c r="R1708" i="1"/>
  <c r="R1300" i="1"/>
  <c r="R31" i="1"/>
  <c r="R2417" i="1"/>
  <c r="R2227" i="1"/>
  <c r="R3774" i="1"/>
  <c r="R2628" i="1"/>
  <c r="R1760" i="1"/>
  <c r="R2537" i="1"/>
  <c r="R3341" i="1"/>
  <c r="R3134" i="1"/>
  <c r="R1702" i="1"/>
  <c r="R2254" i="1"/>
  <c r="R4019" i="1"/>
  <c r="R110" i="1"/>
  <c r="R3915" i="1"/>
  <c r="R705" i="1"/>
  <c r="R3616" i="1"/>
  <c r="R3326" i="1"/>
  <c r="R1745" i="1"/>
  <c r="R3606" i="1"/>
  <c r="R2922" i="1"/>
  <c r="R2515" i="1"/>
  <c r="R2196" i="1"/>
  <c r="R428" i="1"/>
  <c r="R1573" i="1"/>
  <c r="R2600" i="1"/>
  <c r="R1471" i="1"/>
  <c r="R1246" i="1"/>
  <c r="R2124" i="1"/>
  <c r="R3721" i="1"/>
  <c r="R2237" i="1"/>
  <c r="R3654" i="1"/>
  <c r="R1872" i="1"/>
  <c r="R940" i="1"/>
  <c r="R262" i="1"/>
  <c r="R2819" i="1"/>
  <c r="R2948" i="1"/>
  <c r="R1532" i="1"/>
  <c r="R176" i="1"/>
  <c r="R1185" i="1"/>
  <c r="R57" i="1"/>
  <c r="R502" i="1"/>
  <c r="R386" i="1"/>
  <c r="R1764" i="1"/>
  <c r="R394" i="1"/>
  <c r="R3399" i="1"/>
  <c r="R1821" i="1"/>
  <c r="R1758" i="1"/>
  <c r="R1177" i="1"/>
  <c r="R1784" i="1"/>
  <c r="R3135" i="1"/>
  <c r="R1080" i="1"/>
  <c r="R3471" i="1"/>
  <c r="R1959" i="1"/>
  <c r="R1252" i="1"/>
  <c r="R1988" i="1"/>
  <c r="R3088" i="1"/>
  <c r="R845" i="1"/>
  <c r="R666" i="1"/>
  <c r="R2565" i="1"/>
  <c r="R1329" i="1"/>
  <c r="R290" i="1"/>
  <c r="R3719" i="1"/>
  <c r="R1563" i="1"/>
  <c r="R1216" i="1"/>
  <c r="R719" i="1"/>
  <c r="R796" i="1"/>
  <c r="R783" i="1"/>
  <c r="R2982" i="1"/>
  <c r="R1225" i="1"/>
  <c r="R2178" i="1"/>
  <c r="R1060" i="1"/>
  <c r="R48" i="1"/>
  <c r="R2549" i="1"/>
  <c r="R416" i="1"/>
  <c r="R1011" i="1"/>
  <c r="R2652" i="1"/>
  <c r="R1260" i="1"/>
  <c r="R1128" i="1"/>
  <c r="R3823" i="1"/>
  <c r="R711" i="1"/>
  <c r="R3934" i="1"/>
  <c r="R2078" i="1"/>
  <c r="R2137" i="1"/>
  <c r="R633" i="1"/>
  <c r="R1924" i="1"/>
  <c r="R514" i="1"/>
  <c r="R798" i="1"/>
  <c r="R2636" i="1"/>
  <c r="R325" i="1"/>
  <c r="R2774" i="1"/>
  <c r="R989" i="1"/>
  <c r="R580" i="1"/>
  <c r="R3858" i="1"/>
  <c r="R2071" i="1"/>
  <c r="R1538" i="1"/>
  <c r="R3367" i="1"/>
  <c r="R1105" i="1"/>
  <c r="R1938" i="1"/>
  <c r="R2076" i="1"/>
  <c r="R1321" i="1"/>
  <c r="R2330" i="1"/>
  <c r="R1737" i="1"/>
  <c r="R3793" i="1"/>
  <c r="R2971" i="1"/>
  <c r="R3292" i="1"/>
  <c r="R3386" i="1"/>
  <c r="R365" i="1"/>
  <c r="R335" i="1"/>
  <c r="R2404" i="1"/>
  <c r="R2496" i="1"/>
  <c r="R3866" i="1"/>
  <c r="R2526" i="1"/>
  <c r="R839" i="1"/>
  <c r="R2702" i="1"/>
  <c r="R2064" i="1"/>
  <c r="R2233" i="1"/>
  <c r="R3003" i="1"/>
  <c r="R360" i="1"/>
  <c r="R3361" i="1"/>
  <c r="R3599" i="1"/>
  <c r="R229" i="1"/>
  <c r="R2479" i="1"/>
  <c r="R932" i="1"/>
  <c r="R3868" i="1"/>
  <c r="R152" i="1"/>
  <c r="R108" i="1"/>
  <c r="R316" i="1"/>
  <c r="R2807" i="1"/>
  <c r="R2339" i="1"/>
  <c r="R477" i="1"/>
  <c r="R404" i="1"/>
  <c r="R36" i="1"/>
  <c r="R393" i="1"/>
  <c r="R20" i="1"/>
  <c r="R2573" i="1"/>
  <c r="R2989" i="1"/>
  <c r="R1905" i="1"/>
  <c r="R1680" i="1"/>
  <c r="R3679" i="1"/>
  <c r="R3848" i="1"/>
  <c r="R1159" i="1"/>
  <c r="R1431" i="1"/>
  <c r="R2504" i="1"/>
  <c r="R2453" i="1"/>
  <c r="R2941" i="1"/>
  <c r="R2794" i="1"/>
  <c r="R441" i="1"/>
  <c r="R2355" i="1"/>
  <c r="R2148" i="1"/>
  <c r="R608" i="1"/>
  <c r="R547" i="1"/>
  <c r="R812" i="1"/>
  <c r="R660" i="1"/>
  <c r="R3046" i="1"/>
  <c r="R1878" i="1"/>
  <c r="R145" i="1"/>
  <c r="R1876" i="1"/>
  <c r="R175" i="1"/>
  <c r="R1282" i="1"/>
  <c r="R2776" i="1"/>
  <c r="R255" i="1"/>
  <c r="R395" i="1"/>
  <c r="R1153" i="1"/>
  <c r="R2925" i="1"/>
  <c r="R663" i="1"/>
  <c r="R2352" i="1"/>
  <c r="R1045" i="1"/>
  <c r="R2676" i="1"/>
  <c r="R243" i="1"/>
  <c r="R1110" i="1"/>
  <c r="R519" i="1"/>
  <c r="R2362" i="1"/>
  <c r="R2172" i="1"/>
  <c r="R725" i="1"/>
  <c r="R384" i="1"/>
  <c r="R1434" i="1"/>
  <c r="R468" i="1"/>
  <c r="R1546" i="1"/>
  <c r="R1788" i="1"/>
  <c r="R918" i="1"/>
  <c r="R583" i="1"/>
  <c r="R2214" i="1"/>
  <c r="R601" i="1"/>
  <c r="R786" i="1"/>
  <c r="R2686" i="1"/>
  <c r="R2990" i="1"/>
  <c r="R2740" i="1"/>
  <c r="R3294" i="1"/>
  <c r="R1371" i="1"/>
  <c r="R3372" i="1"/>
  <c r="R960" i="1"/>
  <c r="R607" i="1"/>
  <c r="R3246" i="1"/>
  <c r="R2192" i="1"/>
  <c r="R3605" i="1"/>
  <c r="R903" i="1"/>
  <c r="R3695" i="1"/>
  <c r="R3068" i="1"/>
  <c r="R2823" i="1"/>
  <c r="R2963" i="1"/>
  <c r="R3692" i="1"/>
  <c r="R2176" i="1"/>
  <c r="R3486" i="1"/>
  <c r="R3410" i="1"/>
  <c r="R2292" i="1"/>
  <c r="R1507" i="1"/>
  <c r="R667" i="1"/>
  <c r="R1234" i="1"/>
  <c r="R3726" i="1"/>
  <c r="R2147" i="1"/>
  <c r="R39" i="1"/>
  <c r="R2354" i="1"/>
  <c r="R779" i="1"/>
  <c r="R3869" i="1"/>
  <c r="R3329" i="1"/>
  <c r="R1367" i="1"/>
  <c r="R2874" i="1"/>
  <c r="R2846" i="1"/>
  <c r="R3291" i="1"/>
  <c r="R1069" i="1"/>
  <c r="R2062" i="1"/>
  <c r="R1801" i="1"/>
  <c r="R2758" i="1"/>
  <c r="R3056" i="1"/>
  <c r="R1836" i="1"/>
  <c r="R3716" i="1"/>
  <c r="R1935" i="1"/>
  <c r="R3061" i="1"/>
  <c r="R543" i="1"/>
  <c r="R2864" i="1"/>
  <c r="R804" i="1"/>
  <c r="R2886" i="1"/>
  <c r="R2872" i="1"/>
  <c r="R1511" i="1"/>
  <c r="R2512" i="1"/>
  <c r="R3440" i="1"/>
  <c r="R1848" i="1"/>
  <c r="R2098" i="1"/>
  <c r="R2174" i="1"/>
  <c r="R3707" i="1"/>
  <c r="R2577" i="1"/>
  <c r="R2870" i="1"/>
  <c r="R2765" i="1"/>
  <c r="R1057" i="1"/>
  <c r="R3304" i="1"/>
  <c r="R3715" i="1"/>
  <c r="R3505" i="1"/>
  <c r="R2854" i="1"/>
  <c r="R3408" i="1"/>
  <c r="R813" i="1"/>
  <c r="R2672" i="1"/>
  <c r="R592" i="1"/>
  <c r="R1989" i="1"/>
  <c r="R1863" i="1"/>
  <c r="R1195" i="1"/>
  <c r="R3609" i="1"/>
  <c r="R2531" i="1"/>
  <c r="R2454" i="1"/>
  <c r="R1457" i="1"/>
  <c r="R2055" i="1"/>
  <c r="R3479" i="1"/>
  <c r="R1777" i="1"/>
  <c r="R2284" i="1"/>
  <c r="R1666" i="1"/>
  <c r="R2373" i="1"/>
  <c r="R1257" i="1"/>
  <c r="R3757" i="1"/>
  <c r="R3212" i="1"/>
  <c r="R92" i="1"/>
  <c r="R415" i="1"/>
  <c r="R3876" i="1"/>
  <c r="R2131" i="1"/>
  <c r="R429" i="1"/>
  <c r="R1071" i="1"/>
  <c r="R656" i="1"/>
  <c r="R2484" i="1"/>
  <c r="R545" i="1"/>
  <c r="R1978" i="1"/>
  <c r="R3030" i="1"/>
  <c r="R2956" i="1"/>
  <c r="R3067" i="1"/>
  <c r="R3220" i="1"/>
  <c r="R3437" i="1"/>
  <c r="R189" i="1"/>
  <c r="R1301" i="1"/>
  <c r="R726" i="1"/>
  <c r="R3666" i="1"/>
  <c r="R3809" i="1"/>
  <c r="R3967" i="1"/>
  <c r="R3497" i="1"/>
  <c r="R1410" i="1"/>
  <c r="R2328" i="1"/>
  <c r="R613" i="1"/>
  <c r="R837" i="1"/>
  <c r="R2938" i="1"/>
  <c r="R1461" i="1"/>
  <c r="R2143" i="1"/>
  <c r="R1022" i="1"/>
  <c r="R920" i="1"/>
  <c r="R414" i="1"/>
  <c r="R2467" i="1"/>
  <c r="R2461" i="1"/>
  <c r="R2598" i="1"/>
  <c r="R70" i="1"/>
  <c r="R3335" i="1"/>
  <c r="R3603" i="1"/>
  <c r="R1124" i="1"/>
  <c r="R3006" i="1"/>
  <c r="R3141" i="1"/>
  <c r="R2890" i="1"/>
  <c r="R3970" i="1"/>
  <c r="R1441" i="1"/>
  <c r="R1001" i="1"/>
  <c r="R1727" i="1"/>
  <c r="R1828" i="1"/>
  <c r="R3126" i="1"/>
  <c r="R974" i="1"/>
  <c r="R2757" i="1"/>
  <c r="R2223" i="1"/>
  <c r="R916" i="1"/>
  <c r="R3971" i="1"/>
  <c r="R2380" i="1"/>
  <c r="R2445" i="1"/>
  <c r="R448" i="1"/>
  <c r="R1337" i="1"/>
  <c r="R1099" i="1"/>
  <c r="R570" i="1"/>
  <c r="R1704" i="1"/>
  <c r="R2732" i="1"/>
  <c r="R688" i="1"/>
  <c r="R3241" i="1"/>
  <c r="R1157" i="1"/>
  <c r="R1637" i="1"/>
  <c r="R2647" i="1"/>
  <c r="R1196" i="1"/>
  <c r="R1019" i="1"/>
  <c r="R2627" i="1"/>
  <c r="R3120" i="1"/>
  <c r="R3051" i="1"/>
  <c r="R3758" i="1"/>
  <c r="R1616" i="1"/>
  <c r="R2862" i="1"/>
  <c r="R801" i="1"/>
  <c r="R397" i="1"/>
  <c r="R1530" i="1"/>
  <c r="R2491" i="1"/>
  <c r="R1166" i="1"/>
  <c r="R996" i="1"/>
  <c r="R191" i="1"/>
  <c r="R216" i="1"/>
  <c r="R2850" i="1"/>
  <c r="R17" i="1"/>
  <c r="R2931" i="1"/>
  <c r="R1193" i="1"/>
  <c r="R714" i="1"/>
  <c r="R377" i="1"/>
  <c r="R1241" i="1"/>
  <c r="R2084" i="1"/>
  <c r="R1894" i="1"/>
  <c r="R2782" i="1"/>
  <c r="R2930" i="1"/>
  <c r="R3521" i="1"/>
  <c r="R2087" i="1"/>
  <c r="R2228" i="1"/>
  <c r="R912" i="1"/>
  <c r="R3089" i="1"/>
  <c r="R1747" i="1"/>
  <c r="R2184" i="1"/>
  <c r="R302" i="1"/>
  <c r="R466" i="1"/>
  <c r="R3198" i="1"/>
  <c r="R4004" i="1"/>
  <c r="R2028" i="1"/>
  <c r="R2943" i="1"/>
  <c r="R3736" i="1"/>
  <c r="R2323" i="1"/>
  <c r="R3237" i="1"/>
  <c r="R2069" i="1"/>
  <c r="R2738" i="1"/>
  <c r="R1778" i="1"/>
  <c r="R3894" i="1"/>
  <c r="R3182" i="1"/>
  <c r="R172" i="1"/>
  <c r="R1376" i="1"/>
  <c r="R2900" i="1"/>
  <c r="R3049" i="1"/>
  <c r="R1239" i="1"/>
  <c r="R513" i="1"/>
  <c r="R2349" i="1"/>
  <c r="R3525" i="1"/>
  <c r="R3096" i="1"/>
  <c r="R337" i="1"/>
  <c r="R3568" i="1"/>
  <c r="R928" i="1"/>
  <c r="R3311" i="1"/>
  <c r="R2803" i="1"/>
  <c r="R957" i="1"/>
  <c r="R2530" i="1"/>
  <c r="R2756" i="1"/>
  <c r="R2544" i="1"/>
  <c r="R1271" i="1"/>
  <c r="R3794" i="1"/>
  <c r="R1308" i="1"/>
  <c r="R3792" i="1"/>
  <c r="R2769" i="1"/>
  <c r="R2836" i="1"/>
  <c r="R2824" i="1"/>
  <c r="R522" i="1"/>
  <c r="R535" i="1"/>
  <c r="R517" i="1"/>
  <c r="R3004" i="1"/>
  <c r="R2334" i="1"/>
  <c r="R3838" i="1"/>
  <c r="R1129" i="1"/>
  <c r="R3279" i="1"/>
  <c r="R1385" i="1"/>
  <c r="R2375" i="1"/>
  <c r="R492" i="1"/>
  <c r="R1109" i="1"/>
  <c r="R3008" i="1"/>
  <c r="R741" i="1"/>
  <c r="R2545" i="1"/>
  <c r="R636" i="1"/>
  <c r="R438" i="1"/>
  <c r="R2502" i="1"/>
  <c r="R2739" i="1"/>
  <c r="R3629" i="1"/>
  <c r="R3886" i="1"/>
  <c r="R196" i="1"/>
  <c r="R3394" i="1"/>
  <c r="R315" i="1"/>
  <c r="R27" i="1"/>
  <c r="R1765" i="1"/>
  <c r="R182" i="1"/>
  <c r="R2820" i="1"/>
  <c r="R1279" i="1"/>
  <c r="R612" i="1"/>
  <c r="R3426" i="1"/>
  <c r="R3688" i="1"/>
  <c r="R1215" i="1"/>
  <c r="R2622" i="1"/>
  <c r="R757" i="1"/>
  <c r="R3164" i="1"/>
  <c r="R413" i="1"/>
  <c r="R691" i="1"/>
  <c r="R2787" i="1"/>
  <c r="R722" i="1"/>
  <c r="R2359" i="1"/>
  <c r="R3395" i="1"/>
  <c r="R807" i="1"/>
  <c r="R3339" i="1"/>
  <c r="R3854" i="1"/>
  <c r="R1342" i="1"/>
  <c r="R1037" i="1"/>
  <c r="R2588" i="1"/>
  <c r="R1307" i="1"/>
  <c r="R1389" i="1"/>
  <c r="R1393" i="1"/>
  <c r="R898" i="1"/>
  <c r="R1425" i="1"/>
  <c r="R1800" i="1"/>
  <c r="R2988" i="1"/>
  <c r="R3328" i="1"/>
  <c r="R2120" i="1"/>
  <c r="R474" i="1"/>
  <c r="R806" i="1"/>
  <c r="R3405" i="1"/>
  <c r="R1085" i="1"/>
  <c r="R3985" i="1"/>
  <c r="R3116" i="1"/>
  <c r="R865" i="1"/>
  <c r="R3718" i="1"/>
  <c r="R3608" i="1"/>
  <c r="R3147" i="1"/>
  <c r="R3465" i="1"/>
  <c r="R485" i="1"/>
  <c r="R3864" i="1"/>
  <c r="R2476" i="1"/>
  <c r="R3189" i="1"/>
  <c r="R1762" i="1"/>
  <c r="R133" i="1"/>
  <c r="R1908" i="1"/>
  <c r="R3247" i="1"/>
  <c r="R677" i="1"/>
  <c r="R3624" i="1"/>
  <c r="R3355" i="1"/>
  <c r="R1067" i="1"/>
  <c r="R1642" i="1"/>
  <c r="R2187" i="1"/>
  <c r="R306" i="1"/>
  <c r="R1265" i="1"/>
  <c r="R1560" i="1"/>
  <c r="R71" i="1"/>
  <c r="R3436" i="1"/>
  <c r="R2251" i="1"/>
  <c r="R2860" i="1"/>
  <c r="R227" i="1"/>
  <c r="R3072" i="1"/>
  <c r="R597" i="1"/>
  <c r="R1289" i="1"/>
  <c r="R1632" i="1"/>
  <c r="R223" i="1"/>
  <c r="R2684" i="1"/>
  <c r="R2112" i="1"/>
  <c r="R744" i="1"/>
  <c r="R406" i="1"/>
  <c r="R699" i="1"/>
  <c r="R2868" i="1"/>
  <c r="R3376" i="1"/>
  <c r="R1474" i="1"/>
  <c r="R3502" i="1"/>
  <c r="R140" i="1"/>
  <c r="R1103" i="1"/>
  <c r="R3365" i="1"/>
  <c r="R3853" i="1"/>
  <c r="R351" i="1"/>
  <c r="R1146" i="1"/>
  <c r="R934" i="1"/>
  <c r="R3988" i="1"/>
  <c r="R3532" i="1"/>
  <c r="R3622" i="1"/>
  <c r="R2128" i="1"/>
  <c r="R1281" i="1"/>
  <c r="R2093" i="1"/>
  <c r="R3253" i="1"/>
  <c r="R3865" i="1"/>
  <c r="R2867" i="1"/>
  <c r="R1330" i="1"/>
  <c r="R2618" i="1"/>
  <c r="R1710" i="1"/>
  <c r="R2420" i="1"/>
  <c r="R1369" i="1"/>
  <c r="R161" i="1"/>
  <c r="R2543" i="1"/>
  <c r="R2749" i="1"/>
  <c r="R3655" i="1"/>
  <c r="R3014" i="1"/>
  <c r="R1288" i="1"/>
  <c r="R2335" i="1"/>
  <c r="R3152" i="1"/>
  <c r="R3509" i="1"/>
  <c r="R1439" i="1"/>
  <c r="R332" i="1"/>
  <c r="R380" i="1"/>
  <c r="R1438" i="1"/>
  <c r="R273" i="1"/>
  <c r="R2834" i="1"/>
  <c r="R552" i="1"/>
  <c r="R3755" i="1"/>
  <c r="R3684" i="1"/>
  <c r="R2518" i="1"/>
  <c r="R3930" i="1"/>
  <c r="R3767" i="1"/>
  <c r="R3204" i="1"/>
  <c r="R696" i="1"/>
  <c r="R2045" i="1"/>
  <c r="R2390" i="1"/>
  <c r="R981" i="1"/>
  <c r="R3547" i="1"/>
  <c r="R2785" i="1"/>
  <c r="R411" i="1"/>
  <c r="R810" i="1"/>
  <c r="R977" i="1"/>
  <c r="R2207" i="1"/>
  <c r="R292" i="1"/>
  <c r="R3066" i="1"/>
  <c r="R3136" i="1"/>
  <c r="R671" i="1"/>
  <c r="R979" i="1"/>
  <c r="R906" i="1"/>
  <c r="R2599" i="1"/>
  <c r="R1002" i="1"/>
  <c r="R3226" i="1"/>
  <c r="R3750" i="1"/>
  <c r="R3077" i="1"/>
  <c r="R665" i="1"/>
  <c r="R594" i="1"/>
  <c r="R3564" i="1"/>
  <c r="R3549" i="1"/>
  <c r="R1176" i="1"/>
  <c r="R2242" i="1"/>
  <c r="R2046" i="1"/>
  <c r="R3450" i="1"/>
  <c r="R2153" i="1"/>
  <c r="R3338" i="1"/>
  <c r="R1641" i="1"/>
  <c r="R2477" i="1"/>
  <c r="R2783" i="1"/>
  <c r="R2810" i="1"/>
  <c r="R2450" i="1"/>
  <c r="R1415" i="1"/>
  <c r="R1375" i="1"/>
  <c r="R3110" i="1"/>
  <c r="R3362" i="1"/>
  <c r="R2193" i="1"/>
  <c r="R3434" i="1"/>
  <c r="R708" i="1"/>
  <c r="R3309" i="1"/>
  <c r="R1484" i="1"/>
  <c r="R2121" i="1"/>
  <c r="R225" i="1"/>
  <c r="R1840" i="1"/>
  <c r="R170" i="1"/>
  <c r="R1358" i="1"/>
  <c r="R1451" i="1"/>
  <c r="R254" i="1"/>
  <c r="R2133" i="1"/>
  <c r="R574" i="1"/>
  <c r="R2811" i="1"/>
  <c r="R3384" i="1"/>
  <c r="R2932" i="1"/>
  <c r="R136" i="1"/>
  <c r="R849" i="1"/>
  <c r="R572" i="1"/>
  <c r="R605" i="1"/>
  <c r="R1114" i="1"/>
  <c r="R1943" i="1"/>
  <c r="R3642" i="1"/>
  <c r="R1263" i="1"/>
  <c r="R1163" i="1"/>
  <c r="R727" i="1"/>
  <c r="R1142" i="1"/>
  <c r="R3734" i="1"/>
  <c r="R1600" i="1"/>
  <c r="R3826" i="1"/>
  <c r="R3863" i="1"/>
  <c r="R3555" i="1"/>
  <c r="R3986" i="1"/>
  <c r="R2202" i="1"/>
  <c r="R987" i="1"/>
  <c r="R1010" i="1"/>
  <c r="R883" i="1"/>
  <c r="R2197" i="1"/>
  <c r="R122" i="1"/>
  <c r="R3790" i="1"/>
  <c r="R3779" i="1"/>
  <c r="R3422" i="1"/>
  <c r="R420" i="1"/>
  <c r="R45" i="1"/>
  <c r="R615" i="1"/>
  <c r="R2741" i="1"/>
  <c r="R123" i="1"/>
  <c r="R2109" i="1"/>
  <c r="R3859" i="1"/>
  <c r="R114" i="1"/>
  <c r="R1982" i="1"/>
  <c r="R551" i="1"/>
  <c r="R3690" i="1"/>
  <c r="R3797" i="1"/>
  <c r="R2779" i="1"/>
  <c r="R3566" i="1"/>
  <c r="R2708" i="1"/>
  <c r="R1003" i="1"/>
  <c r="R334" i="1"/>
  <c r="R2356" i="1"/>
  <c r="R2976" i="1"/>
  <c r="R3660" i="1"/>
  <c r="R2961" i="1"/>
  <c r="R2397" i="1"/>
  <c r="R650" i="1"/>
  <c r="R1677" i="1"/>
  <c r="R2298" i="1"/>
  <c r="R2571" i="1"/>
  <c r="R3768" i="1"/>
  <c r="R3523" i="1"/>
  <c r="R998" i="1"/>
  <c r="R3021" i="1"/>
  <c r="R2318" i="1"/>
  <c r="R915" i="1"/>
  <c r="R969" i="1"/>
  <c r="R4002" i="1"/>
  <c r="R3799" i="1"/>
  <c r="R2025" i="1"/>
  <c r="R2367" i="1"/>
  <c r="R2097" i="1"/>
  <c r="R858" i="1"/>
  <c r="R85" i="1"/>
  <c r="R3515" i="1"/>
  <c r="R2042" i="1"/>
  <c r="R1445" i="1"/>
  <c r="R1095" i="1"/>
  <c r="R2986" i="1"/>
  <c r="R2150" i="1"/>
  <c r="R3074" i="1"/>
  <c r="R3817" i="1"/>
  <c r="R3511" i="1"/>
  <c r="R2429" i="1"/>
  <c r="R2799" i="1"/>
  <c r="R3397" i="1"/>
  <c r="R2383" i="1"/>
  <c r="R3385" i="1"/>
  <c r="R2835" i="1"/>
  <c r="R2796" i="1"/>
  <c r="R720" i="1"/>
  <c r="R3691" i="1"/>
  <c r="R3842" i="1"/>
  <c r="R3725" i="1"/>
  <c r="R805" i="1"/>
  <c r="R2285" i="1"/>
  <c r="R1005" i="1"/>
  <c r="R770" i="1"/>
  <c r="R56" i="1"/>
  <c r="R3775" i="1"/>
  <c r="R1000" i="1"/>
  <c r="R3535" i="1"/>
  <c r="R202" i="1"/>
  <c r="R2797" i="1"/>
  <c r="R706" i="1"/>
  <c r="R3217" i="1"/>
  <c r="R1802" i="1"/>
  <c r="R3901" i="1"/>
  <c r="R3105" i="1"/>
  <c r="R2386" i="1"/>
  <c r="R2555" i="1"/>
  <c r="R1869" i="1"/>
  <c r="R1693" i="1"/>
  <c r="R1504" i="1"/>
  <c r="R2908" i="1"/>
  <c r="R1459" i="1"/>
  <c r="R270" i="1"/>
  <c r="R851" i="1"/>
  <c r="R295" i="1"/>
  <c r="R2507" i="1"/>
  <c r="R1922" i="1"/>
  <c r="R2410" i="1"/>
  <c r="R1656" i="1"/>
  <c r="R1993" i="1"/>
  <c r="R2527" i="1"/>
  <c r="R831" i="1"/>
  <c r="R3893" i="1"/>
  <c r="R3347" i="1"/>
  <c r="R3275" i="1"/>
  <c r="R1237" i="1"/>
  <c r="R3698" i="1"/>
  <c r="R2016" i="1"/>
  <c r="R3714" i="1"/>
  <c r="R1772" i="1"/>
  <c r="R850" i="1"/>
  <c r="R1311" i="1"/>
  <c r="R2395" i="1"/>
  <c r="R778" i="1"/>
  <c r="R2310" i="1"/>
  <c r="R322" i="1"/>
  <c r="R2059" i="1"/>
  <c r="R1902" i="1"/>
  <c r="R3620" i="1"/>
  <c r="R3703" i="1"/>
  <c r="R3315" i="1"/>
  <c r="R3740" i="1"/>
  <c r="R1715" i="1"/>
  <c r="R90" i="1"/>
  <c r="R3713" i="1"/>
  <c r="R3728" i="1"/>
  <c r="R3240" i="1"/>
  <c r="R1990" i="1"/>
  <c r="R2928" i="1"/>
  <c r="R1062" i="1"/>
  <c r="R1336" i="1"/>
  <c r="R876" i="1"/>
  <c r="R1277" i="1"/>
  <c r="R1965" i="1"/>
  <c r="R3122" i="1"/>
  <c r="R2528" i="1"/>
  <c r="R2879" i="1"/>
  <c r="R3044" i="1"/>
  <c r="R3477" i="1"/>
  <c r="R2473" i="1"/>
  <c r="R541" i="1"/>
  <c r="R658" i="1"/>
  <c r="R3582" i="1"/>
  <c r="R200" i="1"/>
  <c r="R382" i="1"/>
  <c r="R3243" i="1"/>
  <c r="R2357" i="1"/>
  <c r="R2426" i="1"/>
  <c r="R214" i="1"/>
  <c r="R2038" i="1"/>
  <c r="R980" i="1"/>
  <c r="R1855" i="1"/>
  <c r="R180" i="1"/>
  <c r="R1456" i="1"/>
  <c r="R2718" i="1"/>
  <c r="R3490" i="1"/>
  <c r="R4029" i="1"/>
  <c r="R3306" i="1"/>
  <c r="R3493" i="1"/>
  <c r="R2525" i="1"/>
  <c r="R3628" i="1"/>
  <c r="R1622" i="1"/>
  <c r="R2146" i="1"/>
  <c r="R1865" i="1"/>
  <c r="R2155" i="1"/>
  <c r="R2891" i="1"/>
  <c r="R3018" i="1"/>
  <c r="R2234" i="1"/>
  <c r="R1510" i="1"/>
  <c r="R2179" i="1"/>
  <c r="R2438" i="1"/>
  <c r="R3645" i="1"/>
  <c r="R2778" i="1"/>
  <c r="R701" i="1"/>
  <c r="R49" i="1"/>
  <c r="R2436" i="1"/>
  <c r="R1918" i="1"/>
  <c r="R461" i="1"/>
  <c r="R3163" i="1"/>
  <c r="R449" i="1"/>
  <c r="R66" i="1"/>
  <c r="R3955" i="1"/>
  <c r="R1856" i="1"/>
  <c r="R1721" i="1"/>
  <c r="R1517" i="1"/>
  <c r="R3543" i="1"/>
  <c r="R1118" i="1"/>
  <c r="R515" i="1"/>
  <c r="R3480" i="1"/>
  <c r="R2856" i="1"/>
  <c r="R333" i="1"/>
  <c r="R3706" i="1"/>
  <c r="R2985" i="1"/>
  <c r="R1793" i="1"/>
  <c r="R1401" i="1"/>
  <c r="R147" i="1"/>
  <c r="R1561" i="1"/>
  <c r="R2219" i="1"/>
  <c r="R1650" i="1"/>
  <c r="R2309" i="1"/>
  <c r="R2937" i="1"/>
  <c r="R248" i="1"/>
  <c r="R2255" i="1"/>
  <c r="R684" i="1"/>
  <c r="R1850" i="1"/>
  <c r="R2614" i="1"/>
  <c r="R364" i="1"/>
  <c r="R103" i="1"/>
  <c r="R446" i="1"/>
  <c r="R347" i="1"/>
  <c r="R2882" i="1"/>
  <c r="R40" i="1"/>
  <c r="R614" i="1"/>
  <c r="R3121" i="1"/>
  <c r="R1635" i="1"/>
  <c r="R1055" i="1"/>
  <c r="R2857" i="1"/>
  <c r="R201" i="1"/>
  <c r="R3963" i="1"/>
  <c r="R1352" i="1"/>
  <c r="R2997" i="1"/>
  <c r="R460" i="1"/>
  <c r="R1786" i="1"/>
  <c r="R2159" i="1"/>
  <c r="R3414" i="1"/>
  <c r="R3785" i="1"/>
  <c r="R896" i="1"/>
  <c r="R2057" i="1"/>
  <c r="R352" i="1"/>
  <c r="R3012" i="1"/>
  <c r="R3168" i="1"/>
  <c r="R2619" i="1"/>
  <c r="R221" i="1"/>
  <c r="R157" i="1"/>
  <c r="R1936" i="1"/>
  <c r="R3512" i="1"/>
  <c r="R507" i="1"/>
  <c r="R1187" i="1"/>
  <c r="R1582" i="1"/>
  <c r="R3213" i="1"/>
  <c r="R1754" i="1"/>
  <c r="R5" i="1"/>
  <c r="R3650" i="1"/>
  <c r="R1892" i="1"/>
  <c r="R892" i="1"/>
  <c r="R1534" i="1"/>
  <c r="R2893" i="1"/>
  <c r="R3374" i="1"/>
  <c r="R2118" i="1"/>
  <c r="R1720" i="1"/>
  <c r="R300" i="1"/>
  <c r="R763" i="1"/>
  <c r="R1244" i="1"/>
  <c r="R2717" i="1"/>
  <c r="R794" i="1"/>
  <c r="R1741" i="1"/>
  <c r="R2329" i="1"/>
  <c r="R253" i="1"/>
  <c r="R2940" i="1"/>
  <c r="R1440" i="1"/>
  <c r="R73" i="1"/>
  <c r="R3633" i="1"/>
  <c r="R1305" i="1"/>
  <c r="R890" i="1"/>
  <c r="R2470" i="1"/>
  <c r="R2244" i="1"/>
  <c r="R1013" i="1"/>
  <c r="R3216" i="1"/>
  <c r="R1262" i="1"/>
  <c r="R3850" i="1"/>
  <c r="R2784" i="1"/>
  <c r="R240" i="1"/>
  <c r="R2968" i="1"/>
  <c r="R3947" i="1"/>
  <c r="R1725" i="1"/>
  <c r="R2557" i="1"/>
  <c r="R1899" i="1"/>
  <c r="R3796" i="1"/>
  <c r="R1780" i="1"/>
  <c r="R563" i="1"/>
  <c r="R81" i="1"/>
  <c r="R4028" i="1"/>
  <c r="R390" i="1"/>
  <c r="R1580" i="1"/>
  <c r="R1261" i="1"/>
  <c r="R2440" i="1"/>
  <c r="R1172" i="1"/>
  <c r="R265" i="1"/>
  <c r="R2478" i="1"/>
  <c r="R799" i="1"/>
  <c r="R1789" i="1"/>
  <c r="R2665" i="1"/>
  <c r="R26" i="1"/>
  <c r="R3506" i="1"/>
  <c r="R96" i="1"/>
  <c r="R2277" i="1"/>
  <c r="R3064" i="1"/>
  <c r="R2268" i="1"/>
  <c r="R399" i="1"/>
  <c r="R1906" i="1"/>
  <c r="R844" i="1"/>
  <c r="R1763" i="1"/>
  <c r="R23" i="1"/>
  <c r="R2102" i="1"/>
  <c r="R1347" i="1"/>
  <c r="R357" i="1"/>
  <c r="R591" i="1"/>
  <c r="R1942" i="1"/>
  <c r="R1618" i="1"/>
  <c r="R131" i="1"/>
  <c r="R1138" i="1"/>
  <c r="R2364" i="1"/>
  <c r="R2514" i="1"/>
  <c r="R555" i="1"/>
  <c r="R3209" i="1"/>
  <c r="R1102" i="1"/>
  <c r="R2047" i="1"/>
  <c r="R1683" i="1"/>
  <c r="R1804" i="1"/>
  <c r="R296" i="1"/>
  <c r="R951" i="1"/>
  <c r="R1736" i="1"/>
  <c r="R3145" i="1"/>
  <c r="R258" i="1"/>
  <c r="R3545" i="1"/>
  <c r="R2241" i="1"/>
  <c r="R2099" i="1"/>
  <c r="R3504" i="1"/>
  <c r="R1028" i="1"/>
  <c r="R3770" i="1"/>
  <c r="R499" i="1"/>
  <c r="R1227" i="1"/>
  <c r="R434" i="1"/>
  <c r="R1707" i="1"/>
  <c r="R1624" i="1"/>
  <c r="R1874" i="1"/>
  <c r="R3580" i="1"/>
  <c r="R1365" i="1"/>
  <c r="R281" i="1"/>
  <c r="R1224" i="1"/>
  <c r="R1267" i="1"/>
  <c r="R862" i="1"/>
  <c r="R1921" i="1"/>
  <c r="R3002" i="1"/>
  <c r="R3587" i="1"/>
  <c r="R2880" i="1"/>
  <c r="R3939" i="1"/>
  <c r="R3919" i="1"/>
  <c r="R2407" i="1"/>
  <c r="R908" i="1"/>
  <c r="R3481" i="1"/>
  <c r="R825" i="1"/>
  <c r="R3531" i="1"/>
  <c r="R3534" i="1"/>
  <c r="R1583" i="1"/>
  <c r="R1910" i="1"/>
  <c r="R1378" i="1"/>
  <c r="R2926" i="1"/>
  <c r="R1966" i="1"/>
  <c r="R787" i="1"/>
  <c r="R491" i="1"/>
  <c r="R2580" i="1"/>
  <c r="R1090" i="1"/>
  <c r="R1949" i="1"/>
  <c r="R1523" i="1"/>
  <c r="R3192" i="1"/>
  <c r="R651" i="1"/>
  <c r="R1553" i="1"/>
  <c r="R2553" i="1"/>
  <c r="R1254" i="1"/>
  <c r="R153" i="1"/>
  <c r="R3244" i="1"/>
  <c r="R2984" i="1"/>
  <c r="R819" i="1"/>
  <c r="R28" i="1"/>
  <c r="R1928" i="1"/>
  <c r="R1832" i="1"/>
  <c r="R1152" i="1"/>
  <c r="R1961" i="1"/>
  <c r="R3398" i="1"/>
  <c r="R3559" i="1"/>
  <c r="R1135" i="1"/>
  <c r="R1009" i="1"/>
  <c r="R3496" i="1"/>
  <c r="R35" i="1"/>
  <c r="R1496" i="1"/>
  <c r="R113" i="1"/>
  <c r="R773" i="1"/>
  <c r="R2809" i="1"/>
  <c r="R3184" i="1"/>
  <c r="R268" i="1"/>
  <c r="R1952" i="1"/>
  <c r="R3151" i="1"/>
  <c r="R627" i="1"/>
  <c r="R3417" i="1"/>
  <c r="R3466" i="1"/>
  <c r="R1418" i="1"/>
  <c r="R403" i="1"/>
  <c r="R3331" i="1"/>
  <c r="R2154" i="1"/>
  <c r="R3194" i="1"/>
  <c r="R378" i="1"/>
  <c r="R232" i="1"/>
  <c r="R540" i="1"/>
  <c r="R3303" i="1"/>
  <c r="R3578" i="1"/>
  <c r="R2907" i="1"/>
  <c r="R301" i="1"/>
  <c r="R2503" i="1"/>
  <c r="R3127" i="1"/>
  <c r="R3459" i="1"/>
  <c r="R1388" i="1"/>
  <c r="R584" i="1"/>
  <c r="R503" i="1"/>
  <c r="R299" i="1"/>
  <c r="R245" i="1"/>
  <c r="R3656" i="1"/>
  <c r="R3882" i="1"/>
  <c r="R1429" i="1"/>
  <c r="R203" i="1"/>
  <c r="R2924" i="1"/>
  <c r="R573" i="1"/>
  <c r="R55" i="1"/>
  <c r="R1319" i="1"/>
  <c r="R3363" i="1"/>
  <c r="R2564" i="1"/>
  <c r="R1752" i="1"/>
  <c r="R1857" i="1"/>
  <c r="R1059" i="1"/>
  <c r="R834" i="1"/>
  <c r="R1657" i="1"/>
  <c r="R3476" i="1"/>
  <c r="R62" i="1"/>
  <c r="R226" i="1"/>
  <c r="R1206" i="1"/>
  <c r="R1490" i="1"/>
  <c r="R2535" i="1"/>
  <c r="R2916" i="1"/>
  <c r="R3484" i="1"/>
  <c r="R2539" i="1"/>
  <c r="R1097" i="1"/>
  <c r="R2294" i="1"/>
  <c r="R2415" i="1"/>
  <c r="R3782" i="1"/>
  <c r="R84" i="1"/>
  <c r="R2441" i="1"/>
  <c r="R1126" i="1"/>
  <c r="R280" i="1"/>
  <c r="R1223" i="1"/>
  <c r="R3542" i="1"/>
  <c r="R1971" i="1"/>
  <c r="R2716" i="1"/>
  <c r="R3319" i="1"/>
  <c r="R222" i="1"/>
  <c r="R1256" i="1"/>
  <c r="R1719" i="1"/>
  <c r="R2878" i="1"/>
  <c r="R327" i="1"/>
  <c r="R512" i="1"/>
  <c r="R2210" i="1"/>
  <c r="R1488" i="1"/>
  <c r="R1231" i="1"/>
  <c r="R1213" i="1"/>
  <c r="R2333" i="1"/>
  <c r="R2513" i="1"/>
  <c r="R294" i="1"/>
  <c r="R24" i="1"/>
  <c r="R1705" i="1"/>
  <c r="R1147" i="1"/>
  <c r="R1248" i="1"/>
  <c r="R199" i="1"/>
  <c r="R63" i="1"/>
  <c r="R971" i="1"/>
  <c r="R2058" i="1"/>
  <c r="R1819" i="1"/>
  <c r="R160" i="1"/>
  <c r="R2540" i="1"/>
  <c r="R484" i="1"/>
  <c r="R2621" i="1"/>
  <c r="R2463" i="1"/>
  <c r="R1652" i="1"/>
  <c r="R3892" i="1"/>
  <c r="R738" i="1"/>
  <c r="R3875" i="1"/>
  <c r="R1533" i="1"/>
  <c r="R473" i="1"/>
  <c r="R1318" i="1"/>
  <c r="R669" i="1"/>
  <c r="R975" i="1"/>
  <c r="R2161" i="1"/>
  <c r="R3227" i="1"/>
  <c r="R1917" i="1"/>
  <c r="R3235" i="1"/>
  <c r="R2771" i="1"/>
  <c r="R1663" i="1"/>
  <c r="R458" i="1"/>
  <c r="R3463" i="1"/>
  <c r="R479" i="1"/>
  <c r="R2945" i="1"/>
  <c r="R3802" i="1"/>
  <c r="R1911" i="1"/>
  <c r="R3070" i="1"/>
  <c r="R3270" i="1"/>
  <c r="R3277" i="1"/>
  <c r="R3085" i="1"/>
  <c r="R655" i="1"/>
  <c r="R2226" i="1"/>
  <c r="R2171" i="1"/>
  <c r="R1381" i="1"/>
  <c r="R3637" i="1"/>
  <c r="R2117" i="1"/>
  <c r="R1605" i="1"/>
  <c r="R924" i="1"/>
  <c r="R2692" i="1"/>
  <c r="R2123" i="1"/>
  <c r="R1088" i="1"/>
  <c r="R164" i="1"/>
  <c r="R3731" i="1"/>
  <c r="R1291" i="1"/>
  <c r="R1472" i="1"/>
  <c r="R1596" i="1"/>
  <c r="R1950" i="1"/>
  <c r="R3841" i="1"/>
  <c r="R2421" i="1"/>
  <c r="R82" i="1"/>
  <c r="R978" i="1"/>
  <c r="R560" i="1"/>
  <c r="R991" i="1"/>
  <c r="R2934" i="1"/>
  <c r="R1130" i="1"/>
  <c r="R1399" i="1"/>
  <c r="R2232" i="1"/>
  <c r="R1569" i="1"/>
  <c r="R3743" i="1"/>
  <c r="R3954" i="1"/>
  <c r="R2559" i="1"/>
  <c r="R3266" i="1"/>
  <c r="R109" i="1"/>
  <c r="R439" i="1"/>
  <c r="R130" i="1"/>
  <c r="R3016" i="1"/>
  <c r="R3218" i="1"/>
  <c r="R1799" i="1"/>
  <c r="R1845" i="1"/>
  <c r="R2653" i="1"/>
  <c r="R1769" i="1"/>
  <c r="R936" i="1"/>
  <c r="R2821" i="1"/>
  <c r="R1748" i="1"/>
  <c r="R155" i="1"/>
  <c r="R2687" i="1"/>
  <c r="R1751" i="1"/>
  <c r="R3735" i="1"/>
  <c r="R1660" i="1"/>
  <c r="R2222" i="1"/>
  <c r="R424" i="1"/>
  <c r="R230" i="1"/>
  <c r="R2216" i="1"/>
  <c r="R3117" i="1"/>
  <c r="R683" i="1"/>
  <c r="R2970" i="1"/>
  <c r="R1264" i="1"/>
  <c r="R2650" i="1"/>
  <c r="R3904" i="1"/>
  <c r="R659" i="1"/>
  <c r="R2711" i="1"/>
  <c r="R455" i="1"/>
  <c r="R279" i="1"/>
  <c r="R1932" i="1"/>
  <c r="R3626" i="1"/>
  <c r="R1571" i="1"/>
  <c r="R1475" i="1"/>
  <c r="R1926" i="1"/>
  <c r="R2996" i="1"/>
  <c r="R3974" i="1"/>
  <c r="R882" i="1"/>
  <c r="R3686" i="1"/>
  <c r="R3024" i="1"/>
  <c r="R3221" i="1"/>
  <c r="R3458" i="1"/>
  <c r="R3286" i="1"/>
  <c r="R2759" i="1"/>
  <c r="R250" i="1"/>
  <c r="R639" i="1"/>
  <c r="R1732" i="1"/>
  <c r="R2944" i="1"/>
  <c r="R1454" i="1"/>
  <c r="R218" i="1"/>
  <c r="R2427" i="1"/>
  <c r="R2699" i="1"/>
  <c r="R2730" i="1"/>
  <c r="R1056" i="1"/>
  <c r="R3159" i="1"/>
  <c r="R2185" i="1"/>
  <c r="R1131" i="1"/>
  <c r="R3747" i="1"/>
  <c r="R654" i="1"/>
  <c r="R3631" i="1"/>
  <c r="R2418" i="1"/>
  <c r="R2307" i="1"/>
  <c r="R3704" i="1"/>
  <c r="R3835" i="1"/>
  <c r="R1898" i="1"/>
  <c r="R2422" i="1"/>
  <c r="R2261" i="1"/>
  <c r="R3211" i="1"/>
  <c r="R2080" i="1"/>
  <c r="R3836" i="1"/>
  <c r="R278" i="1"/>
  <c r="R2063" i="1"/>
  <c r="R2574" i="1"/>
  <c r="R3997" i="1"/>
  <c r="R846" i="1"/>
  <c r="R569" i="1"/>
  <c r="R1197" i="1"/>
  <c r="R1295" i="1"/>
  <c r="R3723" i="1"/>
  <c r="R3595" i="1"/>
  <c r="R4022" i="1"/>
  <c r="R239" i="1"/>
  <c r="R1331" i="1"/>
  <c r="R1356" i="1"/>
  <c r="R3966" i="1"/>
  <c r="R2290" i="1"/>
  <c r="R2616" i="1"/>
  <c r="R204" i="1"/>
  <c r="R3861" i="1"/>
  <c r="R909" i="1"/>
  <c r="R3042" i="1"/>
  <c r="R2682" i="1"/>
  <c r="R1250" i="1"/>
  <c r="R2918" i="1"/>
  <c r="R437" i="1"/>
  <c r="R2378" i="1"/>
  <c r="R3536" i="1"/>
  <c r="R1638" i="1"/>
  <c r="R1997" i="1"/>
  <c r="R338" i="1"/>
  <c r="R1270" i="1"/>
  <c r="R2517" i="1"/>
  <c r="R18" i="1"/>
  <c r="R194" i="1"/>
  <c r="R3047" i="1"/>
  <c r="R228" i="1"/>
  <c r="R1414" i="1"/>
  <c r="R1714" i="1"/>
  <c r="R1992" i="1"/>
  <c r="R79" i="1"/>
  <c r="R33" i="1"/>
  <c r="R1160" i="1"/>
  <c r="R824" i="1"/>
  <c r="R3851" i="1"/>
  <c r="R3999" i="1"/>
  <c r="R369" i="1"/>
  <c r="R2455" i="1"/>
  <c r="R3285" i="1"/>
  <c r="R1508" i="1"/>
  <c r="R2249" i="1"/>
  <c r="R2800" i="1"/>
  <c r="R966" i="1"/>
  <c r="R2139" i="1"/>
  <c r="R3610" i="1"/>
  <c r="R2626" i="1"/>
  <c r="R693" i="1"/>
  <c r="R963" i="1"/>
  <c r="R579" i="1"/>
  <c r="R2964" i="1"/>
  <c r="R3082" i="1"/>
  <c r="R313" i="1"/>
  <c r="R585" i="1"/>
  <c r="R2510" i="1"/>
  <c r="R1503" i="1"/>
  <c r="R3298" i="1"/>
  <c r="R3720" i="1"/>
  <c r="R132" i="1"/>
  <c r="R1435" i="1"/>
  <c r="R731" i="1"/>
  <c r="R820" i="1"/>
  <c r="R1757" i="1"/>
  <c r="R319" i="1"/>
  <c r="R2033" i="1"/>
  <c r="R3137" i="1"/>
  <c r="R3353" i="1"/>
  <c r="R771" i="1"/>
  <c r="R1409" i="1"/>
  <c r="R866" i="1"/>
  <c r="R1017" i="1"/>
  <c r="R3411" i="1"/>
  <c r="R1400" i="1"/>
  <c r="R2789" i="1"/>
  <c r="R1208" i="1"/>
  <c r="R1823" i="1"/>
  <c r="R3749" i="1"/>
  <c r="R894" i="1"/>
  <c r="R3583" i="1"/>
  <c r="R1014" i="1"/>
  <c r="R3280" i="1"/>
  <c r="R3983" i="1"/>
  <c r="R2432" i="1"/>
  <c r="R3325" i="1"/>
  <c r="R581" i="1"/>
  <c r="R1670" i="1"/>
  <c r="R1669" i="1"/>
  <c r="R3407" i="1"/>
  <c r="R1340" i="1"/>
  <c r="R3673" i="1"/>
  <c r="R264" i="1"/>
  <c r="R943" i="1"/>
  <c r="R107" i="1"/>
  <c r="R2424" i="1"/>
  <c r="R3174" i="1"/>
  <c r="R3801" i="1"/>
  <c r="R1287" i="1"/>
  <c r="R171" i="1"/>
  <c r="R3180" i="1"/>
  <c r="R2336" i="1"/>
  <c r="R3803" i="1"/>
  <c r="R1920" i="1"/>
  <c r="R1513" i="1"/>
  <c r="R721" i="1"/>
  <c r="R4005" i="1"/>
  <c r="R531" i="1"/>
  <c r="R1158" i="1"/>
  <c r="R1134" i="1"/>
  <c r="R1304" i="1"/>
  <c r="R1268" i="1"/>
  <c r="R3254" i="1"/>
  <c r="R2505" i="1"/>
  <c r="R1460" i="1"/>
  <c r="R3745" i="1"/>
  <c r="R1678" i="1"/>
  <c r="R772" i="1"/>
  <c r="R939" i="1"/>
  <c r="R1119" i="1"/>
  <c r="R760" i="1"/>
  <c r="R2946" i="1"/>
  <c r="R3427" i="1"/>
  <c r="R282" i="1"/>
  <c r="R2125" i="1"/>
  <c r="R2646" i="1"/>
  <c r="R3063" i="1"/>
  <c r="R2170" i="1"/>
  <c r="R2921" i="1"/>
  <c r="R1985" i="1"/>
  <c r="R1550" i="1"/>
  <c r="R2393" i="1"/>
  <c r="R1273" i="1"/>
  <c r="R703" i="1"/>
  <c r="R3236" i="1"/>
  <c r="R76" i="1"/>
  <c r="R2781" i="1"/>
  <c r="R1519" i="1"/>
  <c r="R2548" i="1"/>
  <c r="R1887" i="1"/>
  <c r="R3913" i="1"/>
  <c r="R784" i="1"/>
  <c r="R3352" i="1"/>
  <c r="R881" i="1"/>
  <c r="R2632" i="1"/>
  <c r="R1154" i="1"/>
  <c r="R3569" i="1"/>
  <c r="R1455" i="1"/>
  <c r="R2551" i="1"/>
  <c r="R425" i="1"/>
  <c r="R13" i="1"/>
  <c r="R1144" i="1"/>
  <c r="R1363" i="1"/>
  <c r="R3156" i="1"/>
  <c r="R2402" i="1"/>
  <c r="R1837" i="1"/>
  <c r="R3805" i="1"/>
  <c r="R753" i="1"/>
  <c r="R734" i="1"/>
  <c r="R1025" i="1"/>
  <c r="R1643" i="1"/>
  <c r="R736" i="1"/>
  <c r="R25" i="1"/>
  <c r="R1285" i="1"/>
  <c r="R1883" i="1"/>
  <c r="R700" i="1"/>
  <c r="R174" i="1"/>
  <c r="R2250" i="1"/>
  <c r="R2683" i="1"/>
  <c r="R453" i="1"/>
  <c r="R99" i="1"/>
  <c r="R1768" i="1"/>
  <c r="R1545" i="1"/>
  <c r="R1247" i="1"/>
  <c r="R668" i="1"/>
  <c r="R811" i="1"/>
  <c r="R1209" i="1"/>
  <c r="R2842" i="1"/>
  <c r="R2411" i="1"/>
  <c r="R1112" i="1"/>
  <c r="R2218" i="1"/>
  <c r="R1806" i="1"/>
  <c r="R611" i="1"/>
  <c r="R2828" i="1"/>
  <c r="R3387" i="1"/>
  <c r="R3296" i="1"/>
  <c r="R2798" i="1"/>
  <c r="R3494" i="1"/>
  <c r="R450" i="1"/>
  <c r="R2315" i="1"/>
  <c r="R775" i="1"/>
  <c r="R823" i="1"/>
  <c r="R3474" i="1"/>
  <c r="R526" i="1"/>
  <c r="R1034" i="1"/>
  <c r="R505" i="1"/>
  <c r="R2236" i="1"/>
  <c r="R1310" i="1"/>
  <c r="R1175" i="1"/>
  <c r="R3552" i="1"/>
  <c r="R2671" i="1"/>
  <c r="R2077" i="1"/>
  <c r="R2157" i="1"/>
  <c r="R1412" i="1"/>
  <c r="R2818" i="1"/>
  <c r="R2904" i="1"/>
  <c r="R3249" i="1"/>
  <c r="R2338" i="1"/>
  <c r="R1447" i="1"/>
  <c r="R2074" i="1"/>
  <c r="R2506" i="1"/>
  <c r="R2169" i="1"/>
  <c r="R179" i="1"/>
  <c r="R2705" i="1"/>
  <c r="R1955" i="1"/>
  <c r="R1361" i="1"/>
  <c r="R1711" i="1"/>
  <c r="R1672" i="1"/>
  <c r="R3683" i="1"/>
  <c r="R3390" i="1"/>
  <c r="R3847" i="1"/>
  <c r="R3612" i="1"/>
  <c r="R1770" i="1"/>
  <c r="R1035" i="1"/>
  <c r="R976" i="1"/>
  <c r="R3860" i="1"/>
  <c r="R2186" i="1"/>
  <c r="R902" i="1"/>
  <c r="R2666" i="1"/>
  <c r="R3293" i="1"/>
  <c r="R3727" i="1"/>
  <c r="R501" i="1"/>
  <c r="R4034" i="1"/>
  <c r="R37" i="1"/>
  <c r="R32" i="1"/>
  <c r="R3911" i="1"/>
  <c r="R3678" i="1"/>
  <c r="R4021" i="1"/>
  <c r="R745" i="1"/>
  <c r="R2215" i="1"/>
  <c r="R3370" i="1"/>
  <c r="R3932" i="1"/>
  <c r="R1783" i="1"/>
  <c r="R2168" i="1"/>
  <c r="R2995" i="1"/>
  <c r="R3287" i="1"/>
  <c r="R3973" i="1"/>
  <c r="R3418" i="1"/>
  <c r="R1599" i="1"/>
  <c r="R3722" i="1"/>
  <c r="R3676" i="1"/>
  <c r="R2866" i="1"/>
  <c r="R297" i="1"/>
  <c r="R3550" i="1"/>
  <c r="R3671" i="1"/>
  <c r="R3446" i="1"/>
  <c r="R1091" i="1"/>
  <c r="R1396" i="1"/>
  <c r="R1491" i="1"/>
  <c r="R4027" i="1"/>
  <c r="R3207" i="1"/>
  <c r="R1572" i="1"/>
  <c r="R3415" i="1"/>
  <c r="R3995" i="1"/>
  <c r="R3026" i="1"/>
  <c r="R4008" i="1"/>
  <c r="R1370" i="1"/>
  <c r="R2181" i="1"/>
  <c r="R3888" i="1"/>
  <c r="R3524" i="1"/>
  <c r="R895" i="1"/>
  <c r="R3931" i="1"/>
  <c r="R3897" i="1"/>
  <c r="R1078" i="1"/>
  <c r="R3444" i="1"/>
  <c r="R3093" i="1"/>
  <c r="R4036" i="1"/>
  <c r="R3462" i="1"/>
  <c r="R2906" i="1"/>
  <c r="R3653" i="1"/>
  <c r="R4035" i="1"/>
  <c r="R3099" i="1"/>
  <c r="R3514" i="1"/>
  <c r="R3015" i="1"/>
  <c r="R964" i="1"/>
  <c r="R2322" i="1"/>
  <c r="R4016" i="1"/>
  <c r="R2912" i="1"/>
  <c r="R3929" i="1"/>
  <c r="R4033" i="1"/>
  <c r="R3358" i="1"/>
  <c r="R2111" i="1"/>
  <c r="R2239" i="1"/>
  <c r="R1629" i="1"/>
  <c r="R2433" i="1"/>
  <c r="R3978" i="1"/>
  <c r="R2100" i="1"/>
  <c r="R3161" i="1"/>
  <c r="R1900" i="1"/>
  <c r="R3321" i="1"/>
  <c r="R3617" i="1"/>
  <c r="R3153" i="1"/>
  <c r="R3948" i="1"/>
  <c r="R3674" i="1"/>
  <c r="R3023" i="1"/>
  <c r="R637" i="1"/>
  <c r="R945" i="1"/>
  <c r="R1565" i="1"/>
  <c r="R816" i="1"/>
  <c r="R985" i="1"/>
  <c r="R4026" i="1"/>
  <c r="R1620" i="1"/>
  <c r="R1280" i="1"/>
  <c r="R3442" i="1"/>
  <c r="R3996" i="1"/>
  <c r="R2913" i="1"/>
  <c r="R4011" i="1"/>
  <c r="R1476" i="1"/>
  <c r="R3748" i="1"/>
  <c r="R1296" i="1"/>
  <c r="R1608" i="1"/>
  <c r="R2346" i="1"/>
  <c r="R4013" i="1"/>
  <c r="R3677" i="1"/>
  <c r="R2180" i="1"/>
  <c r="R14" i="1"/>
  <c r="R2341" i="1"/>
  <c r="R138" i="1"/>
  <c r="R3103" i="1"/>
  <c r="R2363" i="1"/>
  <c r="R815" i="1"/>
  <c r="R3513" i="1"/>
  <c r="R3675" i="1"/>
  <c r="R2316" i="1"/>
  <c r="R2061" i="1"/>
  <c r="R578" i="1"/>
  <c r="R4007" i="1"/>
  <c r="R2583" i="1"/>
  <c r="R2225" i="1"/>
  <c r="R1094" i="1"/>
  <c r="R930" i="1"/>
  <c r="R3741" i="1"/>
  <c r="R3822" i="1"/>
  <c r="R638" i="1"/>
  <c r="R2238" i="1"/>
  <c r="R769" i="1"/>
  <c r="R1827" i="1"/>
  <c r="R3239" i="1"/>
  <c r="R283" i="1"/>
  <c r="R3968" i="1"/>
  <c r="R2822" i="1"/>
  <c r="R1083" i="1"/>
  <c r="R3952" i="1"/>
  <c r="R1574" i="1"/>
  <c r="R3717" i="1"/>
  <c r="R3009" i="1"/>
  <c r="R3751" i="1"/>
  <c r="R2975" i="1"/>
  <c r="R2935" i="1"/>
  <c r="R3643" i="1"/>
  <c r="R899" i="1"/>
  <c r="R1297" i="1"/>
  <c r="R3777" i="1"/>
  <c r="R3366" i="1"/>
  <c r="R3262" i="1"/>
  <c r="R358" i="1"/>
  <c r="R3058" i="1"/>
  <c r="R3611" i="1"/>
  <c r="R317" i="1"/>
  <c r="R3316" i="1"/>
  <c r="R2643" i="1"/>
  <c r="R3923" i="1"/>
  <c r="R359" i="1"/>
  <c r="R1566" i="1"/>
  <c r="R2755" i="1"/>
  <c r="R3709" i="1"/>
  <c r="R967" i="1"/>
  <c r="R2560" i="1"/>
  <c r="R3881" i="1"/>
  <c r="R3389" i="1"/>
  <c r="R3951" i="1"/>
  <c r="R3031" i="1"/>
  <c r="R3902" i="1"/>
  <c r="R2667" i="1"/>
  <c r="R3798" i="1"/>
  <c r="R2761" i="1"/>
  <c r="R946" i="1"/>
  <c r="R2442" i="1"/>
  <c r="R3305" i="1"/>
  <c r="R3485" i="1"/>
  <c r="R1235" i="1"/>
  <c r="R3571" i="1"/>
  <c r="R3813" i="1"/>
  <c r="R3520" i="1"/>
  <c r="R947" i="1"/>
  <c r="R3962" i="1"/>
  <c r="R1977" i="1"/>
  <c r="R2026" i="1"/>
  <c r="R4012" i="1"/>
  <c r="R2265" i="1"/>
  <c r="R1567" i="1"/>
  <c r="R2726" i="1"/>
  <c r="R965" i="1"/>
  <c r="R1470" i="1"/>
  <c r="R3959" i="1"/>
  <c r="R3445" i="1"/>
  <c r="R3092" i="1"/>
  <c r="R1502" i="1"/>
  <c r="R158" i="1"/>
  <c r="R1339" i="1"/>
  <c r="R3634" i="1"/>
  <c r="R3320" i="1"/>
  <c r="R2091" i="1"/>
  <c r="R3359" i="1"/>
  <c r="R1972" i="1"/>
  <c r="R2439" i="1"/>
  <c r="R3356" i="1"/>
  <c r="R1885" i="1"/>
  <c r="R1884" i="1"/>
  <c r="R2278" i="1"/>
  <c r="R3742" i="1"/>
  <c r="R3922" i="1"/>
  <c r="R2625" i="1"/>
  <c r="R2533" i="1"/>
  <c r="R3563" i="1"/>
  <c r="R3310" i="1"/>
  <c r="R3821" i="1"/>
  <c r="R3162" i="1"/>
  <c r="R1627" i="1"/>
  <c r="R2369" i="1"/>
  <c r="R3857" i="1"/>
  <c r="R3776" i="1"/>
  <c r="P2658" i="1"/>
  <c r="P604" i="1"/>
  <c r="P30" i="1"/>
  <c r="P3057" i="1"/>
  <c r="P1529" i="1"/>
  <c r="P3073" i="1"/>
  <c r="P464" i="1"/>
  <c r="P3473" i="1"/>
  <c r="P2552" i="1"/>
  <c r="P523" i="1"/>
  <c r="P2728" i="1"/>
  <c r="P186" i="1"/>
  <c r="P442" i="1"/>
  <c r="P2096" i="1"/>
  <c r="P388" i="1"/>
  <c r="P1867" i="1"/>
  <c r="P2917" i="1"/>
  <c r="P3700" i="1"/>
  <c r="P195" i="1"/>
  <c r="P1450" i="1"/>
  <c r="P421" i="1"/>
  <c r="P3544" i="1"/>
  <c r="P94" i="1"/>
  <c r="P454" i="1"/>
  <c r="P1577" i="1"/>
  <c r="P2843" i="1"/>
  <c r="P718" i="1"/>
  <c r="P1345" i="1"/>
  <c r="P146" i="1"/>
  <c r="P2695" i="1"/>
  <c r="P2419" i="1"/>
  <c r="P2766" i="1"/>
  <c r="P298" i="1"/>
  <c r="P3762" i="1"/>
  <c r="P1077" i="1"/>
  <c r="P370" i="1"/>
  <c r="P3916" i="1"/>
  <c r="P2953" i="1"/>
  <c r="P3839" i="1"/>
  <c r="P1697" i="1"/>
  <c r="P678" i="1"/>
  <c r="P1812" i="1"/>
  <c r="P715" i="1"/>
  <c r="P2979" i="1"/>
  <c r="P2015" i="1"/>
  <c r="P511" i="1"/>
  <c r="P373" i="1"/>
  <c r="P3202" i="1"/>
  <c r="P1795" i="1"/>
  <c r="P3862" i="1"/>
  <c r="P3475" i="1"/>
  <c r="P469" i="1"/>
  <c r="P2933" i="1"/>
  <c r="P900" i="1"/>
  <c r="P643" i="1"/>
  <c r="P3104" i="1"/>
  <c r="P1771" i="1"/>
  <c r="P2731" i="1"/>
  <c r="P372" i="1"/>
  <c r="P3979" i="1"/>
  <c r="P1205" i="1"/>
  <c r="P2350" i="1"/>
  <c r="P3900" i="1"/>
  <c r="P410" i="1"/>
  <c r="P151" i="1"/>
  <c r="P135" i="1"/>
  <c r="P529" i="1"/>
  <c r="P3230" i="1"/>
  <c r="P1766" i="1"/>
  <c r="P4024" i="1"/>
  <c r="P739" i="1"/>
  <c r="P3820" i="1"/>
  <c r="P961" i="1"/>
  <c r="P785" i="1"/>
  <c r="P184" i="1"/>
  <c r="P1188" i="1"/>
  <c r="P1136" i="1"/>
  <c r="P167" i="1"/>
  <c r="P3205" i="1"/>
  <c r="P2723" i="1"/>
  <c r="P1120" i="1"/>
  <c r="P287" i="1"/>
  <c r="P2615" i="1"/>
  <c r="P274" i="1"/>
  <c r="P2085" i="1"/>
  <c r="P568" i="1"/>
  <c r="P1151" i="1"/>
  <c r="P1049" i="1"/>
  <c r="P1929" i="1"/>
  <c r="P704" i="1"/>
  <c r="P2043" i="1"/>
  <c r="P3455" i="1"/>
  <c r="P1648" i="1"/>
  <c r="P2145" i="1"/>
  <c r="P3314" i="1"/>
  <c r="P2690" i="1"/>
  <c r="P1681" i="1"/>
  <c r="P662" i="1"/>
  <c r="P1506" i="1"/>
  <c r="P1694" i="1"/>
  <c r="P1140" i="1"/>
  <c r="P1346" i="1"/>
  <c r="P3638" i="1"/>
  <c r="P2389" i="1"/>
  <c r="P53" i="1"/>
  <c r="P3759" i="1"/>
  <c r="P3324" i="1"/>
  <c r="P617" i="1"/>
  <c r="P3665" i="1"/>
  <c r="P1298" i="1"/>
  <c r="P861" i="1"/>
  <c r="P1957" i="1"/>
  <c r="P1386" i="1"/>
  <c r="P673" i="1"/>
  <c r="P3982" i="1"/>
  <c r="P1526" i="1"/>
  <c r="P1086" i="1"/>
  <c r="P2031" i="1"/>
  <c r="P277" i="1"/>
  <c r="P2847" i="1"/>
  <c r="P1299" i="1"/>
  <c r="P15" i="1"/>
  <c r="P833" i="1"/>
  <c r="P3764" i="1"/>
  <c r="P3765" i="1"/>
  <c r="P2881" i="1"/>
  <c r="P2594" i="1"/>
  <c r="P4031" i="1"/>
  <c r="P486" i="1"/>
  <c r="P952" i="1"/>
  <c r="P328" i="1"/>
  <c r="P657" i="1"/>
  <c r="P2719" i="1"/>
  <c r="P995" i="1"/>
  <c r="P955" i="1"/>
  <c r="P1174" i="1"/>
  <c r="P241" i="1"/>
  <c r="P2127" i="1"/>
  <c r="P2113" i="1"/>
  <c r="P1640" i="1"/>
  <c r="P1117" i="1"/>
  <c r="P1354" i="1"/>
  <c r="P98" i="1"/>
  <c r="P3334" i="1"/>
  <c r="P2670" i="1"/>
  <c r="P120" i="1"/>
  <c r="P1465" i="1"/>
  <c r="P2448" i="1"/>
  <c r="P2400" i="1"/>
  <c r="P3322" i="1"/>
  <c r="P77" i="1"/>
  <c r="P3754" i="1"/>
  <c r="P3090" i="1"/>
  <c r="P3059" i="1"/>
  <c r="P1404" i="1"/>
  <c r="P2020" i="1"/>
  <c r="P2263" i="1"/>
  <c r="P1779" i="1"/>
  <c r="P1689" i="1"/>
  <c r="P1679" i="1"/>
  <c r="P1024" i="1"/>
  <c r="P475" i="1"/>
  <c r="P1065" i="1"/>
  <c r="P1767" i="1"/>
  <c r="P2994" i="1"/>
  <c r="P2609" i="1"/>
  <c r="P3176" i="1"/>
  <c r="P1541" i="1"/>
  <c r="P392" i="1"/>
  <c r="P1570" i="1"/>
  <c r="P609" i="1"/>
  <c r="P1171" i="1"/>
  <c r="P3933" i="1"/>
  <c r="P754" i="1"/>
  <c r="P2883" i="1"/>
  <c r="P1746" i="1"/>
  <c r="P1647" i="1"/>
  <c r="P3980" i="1"/>
  <c r="P3464" i="1"/>
  <c r="P3526" i="1"/>
  <c r="P3468" i="1"/>
  <c r="P2697" i="1"/>
  <c r="P2936" i="1"/>
  <c r="P1344" i="1"/>
  <c r="P1873" i="1"/>
  <c r="P2443" i="1"/>
  <c r="P3139" i="1"/>
  <c r="P1597" i="1"/>
  <c r="P119" i="1"/>
  <c r="P3094" i="1"/>
  <c r="P857" i="1"/>
  <c r="P1428" i="1"/>
  <c r="P818" i="1"/>
  <c r="P680" i="1"/>
  <c r="P929" i="1"/>
  <c r="P3039" i="1"/>
  <c r="P1564" i="1"/>
  <c r="P1686" i="1"/>
  <c r="P2750" i="1"/>
  <c r="P2554" i="1"/>
  <c r="P3101" i="1"/>
  <c r="P2927" i="1"/>
  <c r="P1886" i="1"/>
  <c r="P3972" i="1"/>
  <c r="P387" i="1"/>
  <c r="P4003" i="1"/>
  <c r="P1443" i="1"/>
  <c r="P3256" i="1"/>
  <c r="P1738" i="1"/>
  <c r="P1817" i="1"/>
  <c r="P2790" i="1"/>
  <c r="P1984" i="1"/>
  <c r="P840" i="1"/>
  <c r="P238" i="1"/>
  <c r="P2067" i="1"/>
  <c r="P343" i="1"/>
  <c r="P3178" i="1"/>
  <c r="P1562" i="1"/>
  <c r="P2920" i="1"/>
  <c r="P1125" i="1"/>
  <c r="P3150" i="1"/>
  <c r="P2851" i="1"/>
  <c r="P3453" i="1"/>
  <c r="P3710" i="1"/>
  <c r="P758" i="1"/>
  <c r="P1217" i="1"/>
  <c r="P3769" i="1"/>
  <c r="P2495" i="1"/>
  <c r="P600" i="1"/>
  <c r="P3558" i="1"/>
  <c r="P267" i="1"/>
  <c r="P3229" i="1"/>
  <c r="P1148" i="1"/>
  <c r="P854" i="1"/>
  <c r="P362" i="1"/>
  <c r="P2347" i="1"/>
  <c r="P1825" i="1"/>
  <c r="P2115" i="1"/>
  <c r="P355" i="1"/>
  <c r="P3811" i="1"/>
  <c r="P2229" i="1"/>
  <c r="P670" i="1"/>
  <c r="P187" i="1"/>
  <c r="P3528" i="1"/>
  <c r="P1294" i="1"/>
  <c r="P3567" i="1"/>
  <c r="P2706" i="1"/>
  <c r="P2005" i="1"/>
  <c r="P3918" i="1"/>
  <c r="P1343" i="1"/>
  <c r="P3630" i="1"/>
  <c r="P3203" i="1"/>
  <c r="P2106" i="1"/>
  <c r="P3596" i="1"/>
  <c r="P3537" i="1"/>
  <c r="P525" i="1"/>
  <c r="P3905" i="1"/>
  <c r="P2852" i="1"/>
  <c r="P1200" i="1"/>
  <c r="P3242" i="1"/>
  <c r="P2079" i="1"/>
  <c r="P2959" i="1"/>
  <c r="P3885" i="1"/>
  <c r="P2401" i="1"/>
  <c r="P2534" i="1"/>
  <c r="P2905" i="1"/>
  <c r="P733" i="1"/>
  <c r="P3100" i="1"/>
  <c r="P2563" i="1"/>
  <c r="P3763" i="1"/>
  <c r="P1512" i="1"/>
  <c r="P3373" i="1"/>
  <c r="P169" i="1"/>
  <c r="P1383" i="1"/>
  <c r="P310" i="1"/>
  <c r="P1335" i="1"/>
  <c r="P1164" i="1"/>
  <c r="P3856" i="1"/>
  <c r="P887" i="1"/>
  <c r="P910" i="1"/>
  <c r="P2681" i="1"/>
  <c r="P1964" i="1"/>
  <c r="P3806" i="1"/>
  <c r="P38" i="1"/>
  <c r="P634" i="1"/>
  <c r="P2827" i="1"/>
  <c r="P888" i="1"/>
  <c r="P3491" i="1"/>
  <c r="P2501" i="1"/>
  <c r="P1688" i="1"/>
  <c r="P2849" i="1"/>
  <c r="P252" i="1"/>
  <c r="P748" i="1"/>
  <c r="P3129" i="1"/>
  <c r="P3664" i="1"/>
  <c r="P1841" i="1"/>
  <c r="P1350" i="1"/>
  <c r="P1107" i="1"/>
  <c r="P2366" i="1"/>
  <c r="P3944" i="1"/>
  <c r="P3276" i="1"/>
  <c r="P2342" i="1"/>
  <c r="P534" i="1"/>
  <c r="P2902" i="1"/>
  <c r="P2001" i="1"/>
  <c r="P1735" i="1"/>
  <c r="P1380" i="1"/>
  <c r="P2022" i="1"/>
  <c r="P3431" i="1"/>
  <c r="P2923" i="1"/>
  <c r="P681" i="1"/>
  <c r="P1829" i="1"/>
  <c r="P598" i="1"/>
  <c r="P2898" i="1"/>
  <c r="P550" i="1"/>
  <c r="P2587" i="1"/>
  <c r="P3131" i="1"/>
  <c r="P826" i="1"/>
  <c r="P405" i="1"/>
  <c r="P567" i="1"/>
  <c r="P3565" i="1"/>
  <c r="P2224" i="1"/>
  <c r="P2844" i="1"/>
  <c r="P1184" i="1"/>
  <c r="P2434" i="1"/>
  <c r="P2107" i="1"/>
  <c r="P3095" i="1"/>
  <c r="P623" i="1"/>
  <c r="P822" i="1"/>
  <c r="P1868" i="1"/>
  <c r="P3669" i="1"/>
  <c r="P2152" i="1"/>
  <c r="P3404" i="1"/>
  <c r="P3668" i="1"/>
  <c r="P3613" i="1"/>
  <c r="P1178" i="1"/>
  <c r="P2752" i="1"/>
  <c r="P2605" i="1"/>
  <c r="P2710" i="1"/>
  <c r="P2325" i="1"/>
  <c r="P2910" i="1"/>
  <c r="P2885" i="1"/>
  <c r="P814" i="1"/>
  <c r="P809" i="1"/>
  <c r="P1230" i="1"/>
  <c r="P2833" i="1"/>
  <c r="P648" i="1"/>
  <c r="P3593" i="1"/>
  <c r="P1433" i="1"/>
  <c r="P457" i="1"/>
  <c r="P482" i="1"/>
  <c r="P2480" i="1"/>
  <c r="P3357" i="1"/>
  <c r="P3945" i="1"/>
  <c r="P3171" i="1"/>
  <c r="P2167" i="1"/>
  <c r="P2267" i="1"/>
  <c r="P3173" i="1"/>
  <c r="P1169" i="1"/>
  <c r="P3635" i="1"/>
  <c r="P3672" i="1"/>
  <c r="P1695" i="1"/>
  <c r="P1696" i="1"/>
  <c r="P3928" i="1"/>
  <c r="P2675" i="1"/>
  <c r="P3607" i="1"/>
  <c r="P790" i="1"/>
  <c r="P1500" i="1"/>
  <c r="P2664" i="1"/>
  <c r="P1587" i="1"/>
  <c r="P1228" i="1"/>
  <c r="P3849" i="1"/>
  <c r="P1089" i="1"/>
  <c r="P3123" i="1"/>
  <c r="P2978" i="1"/>
  <c r="P1862" i="1"/>
  <c r="P2158" i="1"/>
  <c r="P44" i="1"/>
  <c r="P2656" i="1"/>
  <c r="P1927" i="1"/>
  <c r="P596" i="1"/>
  <c r="P2915" i="1"/>
  <c r="P962" i="1"/>
  <c r="P1201" i="1"/>
  <c r="P2641" i="1"/>
  <c r="P165" i="1"/>
  <c r="P1796" i="1"/>
  <c r="P2425" i="1"/>
  <c r="P2384" i="1"/>
  <c r="P3264" i="1"/>
  <c r="P1374" i="1"/>
  <c r="P1625" i="1"/>
  <c r="P2817" i="1"/>
  <c r="P1879" i="1"/>
  <c r="P789" i="1"/>
  <c r="P3808" i="1"/>
  <c r="P1292" i="1"/>
  <c r="P3299" i="1"/>
  <c r="P1960" i="1"/>
  <c r="P3069" i="1"/>
  <c r="P190" i="1"/>
  <c r="P3301" i="1"/>
  <c r="P1881" i="1"/>
  <c r="P2929" i="1"/>
  <c r="P2198" i="1"/>
  <c r="P2735" i="1"/>
  <c r="P2037" i="1"/>
  <c r="P1466" i="1"/>
  <c r="P3345" i="1"/>
  <c r="P3371" i="1"/>
  <c r="P3837" i="1"/>
  <c r="P905" i="1"/>
  <c r="P3530" i="1"/>
  <c r="P2409" i="1"/>
  <c r="P3804" i="1"/>
  <c r="P690" i="1"/>
  <c r="P2773" i="1"/>
  <c r="P1913" i="1"/>
  <c r="P115" i="1"/>
  <c r="P2562" i="1"/>
  <c r="P2399" i="1"/>
  <c r="P3337" i="1"/>
  <c r="P1967" i="1"/>
  <c r="P1690" i="1"/>
  <c r="P3651" i="1"/>
  <c r="P2040" i="1"/>
  <c r="P586" i="1"/>
  <c r="P443" i="1"/>
  <c r="P3619" i="1"/>
  <c r="P3265" i="1"/>
  <c r="P4001" i="1"/>
  <c r="P2966" i="1"/>
  <c r="P1238" i="1"/>
  <c r="P1426" i="1"/>
  <c r="P2693" i="1"/>
  <c r="P1317" i="1"/>
  <c r="P1897" i="1"/>
  <c r="P1904" i="1"/>
  <c r="P3572" i="1"/>
  <c r="P476" i="1"/>
  <c r="P2032" i="1"/>
  <c r="P707" i="1"/>
  <c r="P3375" i="1"/>
  <c r="P1896" i="1"/>
  <c r="P3185" i="1"/>
  <c r="P4023" i="1"/>
  <c r="P504" i="1"/>
  <c r="P2826" i="1"/>
  <c r="P3087" i="1"/>
  <c r="P867" i="1"/>
  <c r="P2729" i="1"/>
  <c r="P2264" i="1"/>
  <c r="P1203" i="1"/>
  <c r="P308" i="1"/>
  <c r="P3166" i="1"/>
  <c r="P2175" i="1"/>
  <c r="P1888" i="1"/>
  <c r="P2734" i="1"/>
  <c r="P2301" i="1"/>
  <c r="P2151" i="1"/>
  <c r="P1394" i="1"/>
  <c r="P1939" i="1"/>
  <c r="P1713" i="1"/>
  <c r="P2034" i="1"/>
  <c r="P205" i="1"/>
  <c r="P4006" i="1"/>
  <c r="P1646" i="1"/>
  <c r="P571" i="1"/>
  <c r="P1101" i="1"/>
  <c r="P3260" i="1"/>
  <c r="P1391" i="1"/>
  <c r="P792" i="1"/>
  <c r="P1501" i="1"/>
  <c r="P3421" i="1"/>
  <c r="P953" i="1"/>
  <c r="P1933" i="1"/>
  <c r="P1703" i="1"/>
  <c r="P1269" i="1"/>
  <c r="P1901" i="1"/>
  <c r="P2567" i="1"/>
  <c r="P3898" i="1"/>
  <c r="P2991" i="1"/>
  <c r="P3589" i="1"/>
  <c r="P3646" i="1"/>
  <c r="P1387" i="1"/>
  <c r="P1111" i="1"/>
  <c r="P852" i="1"/>
  <c r="P954" i="1"/>
  <c r="P2451" i="1"/>
  <c r="P1189" i="1"/>
  <c r="P1866" i="1"/>
  <c r="P2000" i="1"/>
  <c r="P1923" i="1"/>
  <c r="P709" i="1"/>
  <c r="P695" i="1"/>
  <c r="P2586" i="1"/>
  <c r="P391" i="1"/>
  <c r="P2374" i="1"/>
  <c r="P3492" i="1"/>
  <c r="P1706" i="1"/>
  <c r="P1405" i="1"/>
  <c r="P2138" i="1"/>
  <c r="P154" i="1"/>
  <c r="P3223" i="1"/>
  <c r="P3078" i="1"/>
  <c r="P2585" i="1"/>
  <c r="P2068" i="1"/>
  <c r="P192" i="1"/>
  <c r="P2630" i="1"/>
  <c r="P3871" i="1"/>
  <c r="P2596" i="1"/>
  <c r="P2529" i="1"/>
  <c r="P2104" i="1"/>
  <c r="P2317" i="1"/>
  <c r="P631" i="1"/>
  <c r="P3106" i="1"/>
  <c r="P163" i="1"/>
  <c r="P3028" i="1"/>
  <c r="P3448" i="1"/>
  <c r="P2204" i="1"/>
  <c r="P3225" i="1"/>
  <c r="P1685" i="1"/>
  <c r="P326" i="1"/>
  <c r="P235" i="1"/>
  <c r="P873" i="1"/>
  <c r="P3112" i="1"/>
  <c r="P3157" i="1"/>
  <c r="P3787" i="1"/>
  <c r="P3312" i="1"/>
  <c r="P3831" i="1"/>
  <c r="P3503" i="1"/>
  <c r="P879" i="1"/>
  <c r="P59" i="1"/>
  <c r="P3251" i="1"/>
  <c r="P730" i="1"/>
  <c r="P244" i="1"/>
  <c r="P1486" i="1"/>
  <c r="P2613" i="1"/>
  <c r="P1807" i="1"/>
  <c r="P2287" i="1"/>
  <c r="P2832" i="1"/>
  <c r="P1167" i="1"/>
  <c r="P682" i="1"/>
  <c r="P3591" i="1"/>
  <c r="P2659" i="1"/>
  <c r="P1962" i="1"/>
  <c r="P4018" i="1"/>
  <c r="P74" i="1"/>
  <c r="P2983" i="1"/>
  <c r="P1179" i="1"/>
  <c r="P2877" i="1"/>
  <c r="P1278" i="1"/>
  <c r="P2949" i="1"/>
  <c r="P2696" i="1"/>
  <c r="P3210" i="1"/>
  <c r="P3895" i="1"/>
  <c r="P1753" i="1"/>
  <c r="P3040" i="1"/>
  <c r="P3007" i="1"/>
  <c r="P3011" i="1"/>
  <c r="P1847" i="1"/>
  <c r="P2343" i="1"/>
  <c r="P3519" i="1"/>
  <c r="P452" i="1"/>
  <c r="P2873" i="1"/>
  <c r="P2542" i="1"/>
  <c r="P1155" i="1"/>
  <c r="P2217" i="1"/>
  <c r="P2634" i="1"/>
  <c r="P2200" i="1"/>
  <c r="P2388" i="1"/>
  <c r="P490" i="1"/>
  <c r="P1794" i="1"/>
  <c r="P356" i="1"/>
  <c r="P1723" i="1"/>
  <c r="P672" i="1"/>
  <c r="P3000" i="1"/>
  <c r="P2431" i="1"/>
  <c r="P1858" i="1"/>
  <c r="P3188" i="1"/>
  <c r="P646" i="1"/>
  <c r="P3659" i="1"/>
  <c r="P3045" i="1"/>
  <c r="P1606" i="1"/>
  <c r="P821" i="1"/>
  <c r="P2685" i="1"/>
  <c r="P3908" i="1"/>
  <c r="P2345" i="1"/>
  <c r="P575" i="1"/>
  <c r="P263" i="1"/>
  <c r="P3880" i="1"/>
  <c r="P3889" i="1"/>
  <c r="P104" i="1"/>
  <c r="P3317" i="1"/>
  <c r="P2177" i="1"/>
  <c r="P1180" i="1"/>
  <c r="P1122" i="1"/>
  <c r="P3833" i="1"/>
  <c r="P1734" i="1"/>
  <c r="P1420" i="1"/>
  <c r="P1687" i="1"/>
  <c r="P1946" i="1"/>
  <c r="P3577" i="1"/>
  <c r="P3778" i="1"/>
  <c r="P3737" i="1"/>
  <c r="P2591" i="1"/>
  <c r="P431" i="1"/>
  <c r="P2725" i="1"/>
  <c r="P3604" i="1"/>
  <c r="P2829" i="1"/>
  <c r="P3935" i="1"/>
  <c r="P3435" i="1"/>
  <c r="P1833" i="1"/>
  <c r="P93" i="1"/>
  <c r="P1568" i="1"/>
  <c r="P2999" i="1"/>
  <c r="P307" i="1"/>
  <c r="P3255" i="1"/>
  <c r="P3252" i="1"/>
  <c r="P897" i="1"/>
  <c r="P3890" i="1"/>
  <c r="P2444" i="1"/>
  <c r="P3529" i="1"/>
  <c r="P2969" i="1"/>
  <c r="P330" i="1"/>
  <c r="P3795" i="1"/>
  <c r="P2300" i="1"/>
  <c r="P1313" i="1"/>
  <c r="P3541" i="1"/>
  <c r="P983" i="1"/>
  <c r="P2897" i="1"/>
  <c r="P2105" i="1"/>
  <c r="P1581" i="1"/>
  <c r="P3623" i="1"/>
  <c r="P1619" i="1"/>
  <c r="P336" i="1"/>
  <c r="P2286" i="1"/>
  <c r="P1701" i="1"/>
  <c r="P843" i="1"/>
  <c r="P2134" i="1"/>
  <c r="P3781" i="1"/>
  <c r="P1668" i="1"/>
  <c r="P188" i="1"/>
  <c r="P1584" i="1"/>
  <c r="P1251" i="1"/>
  <c r="P1242" i="1"/>
  <c r="P1156" i="1"/>
  <c r="P3989" i="1"/>
  <c r="P2575" i="1"/>
  <c r="P3343" i="1"/>
  <c r="P747" i="1"/>
  <c r="P863" i="1"/>
  <c r="P3091" i="1"/>
  <c r="P1479" i="1"/>
  <c r="P3403" i="1"/>
  <c r="P2296" i="1"/>
  <c r="P3238" i="1"/>
  <c r="P2532" i="1"/>
  <c r="P3761" i="1"/>
  <c r="P870" i="1"/>
  <c r="P3500" i="1"/>
  <c r="P1040" i="1"/>
  <c r="P207" i="1"/>
  <c r="P100" i="1"/>
  <c r="P2398" i="1"/>
  <c r="P361" i="1"/>
  <c r="P2960" i="1"/>
  <c r="P12" i="1"/>
  <c r="P288" i="1"/>
  <c r="P231" i="1"/>
  <c r="P1478" i="1"/>
  <c r="P2764" i="1"/>
  <c r="P1919" i="1"/>
  <c r="P3055" i="1"/>
  <c r="P275" i="1"/>
  <c r="P3924" i="1"/>
  <c r="P735" i="1"/>
  <c r="P89" i="1"/>
  <c r="P2689" i="1"/>
  <c r="P674" i="1"/>
  <c r="P2791" i="1"/>
  <c r="P1149" i="1"/>
  <c r="P1846" i="1"/>
  <c r="P1325" i="1"/>
  <c r="P389" i="1"/>
  <c r="P1258" i="1"/>
  <c r="P2281" i="1"/>
  <c r="P3167" i="1"/>
  <c r="P1232" i="1"/>
  <c r="P3789" i="1"/>
  <c r="P3432" i="1"/>
  <c r="P2274" i="1"/>
  <c r="P3224" i="1"/>
  <c r="P2760" i="1"/>
  <c r="P3602" i="1"/>
  <c r="P3076" i="1"/>
  <c r="P3190" i="1"/>
  <c r="P1773" i="1"/>
  <c r="P3685" i="1"/>
  <c r="P1036" i="1"/>
  <c r="P2595" i="1"/>
  <c r="P2576" i="1"/>
  <c r="P3991" i="1"/>
  <c r="P3548" i="1"/>
  <c r="P1482" i="1"/>
  <c r="P256" i="1"/>
  <c r="P3627" i="1"/>
  <c r="P3086" i="1"/>
  <c r="P2939" i="1"/>
  <c r="P1854" i="1"/>
  <c r="P212" i="1"/>
  <c r="P2861" i="1"/>
  <c r="P3926" i="1"/>
  <c r="P2498" i="1"/>
  <c r="P3272" i="1"/>
  <c r="P408" i="1"/>
  <c r="P220" i="1"/>
  <c r="P2276" i="1"/>
  <c r="P3927" i="1"/>
  <c r="P948" i="1"/>
  <c r="P209" i="1"/>
  <c r="P1115" i="1"/>
  <c r="P1909" i="1"/>
  <c r="P3961" i="1"/>
  <c r="P595" i="1"/>
  <c r="P2521" i="1"/>
  <c r="P992" i="1"/>
  <c r="P1293" i="1"/>
  <c r="P379" i="1"/>
  <c r="P1042" i="1"/>
  <c r="P1161" i="1"/>
  <c r="P2633" i="1"/>
  <c r="P1073" i="1"/>
  <c r="P2273" i="1"/>
  <c r="P272" i="1"/>
  <c r="P2814" i="1"/>
  <c r="P311" i="1"/>
  <c r="P2853" i="1"/>
  <c r="P2987" i="1"/>
  <c r="P2435" i="1"/>
  <c r="P3065" i="1"/>
  <c r="P269" i="1"/>
  <c r="P34" i="1"/>
  <c r="P2780" i="1"/>
  <c r="P3234" i="1"/>
  <c r="P2635" i="1"/>
  <c r="P1012" i="1"/>
  <c r="P2806" i="1"/>
  <c r="P3516" i="1"/>
  <c r="P2815" i="1"/>
  <c r="P2289" i="1"/>
  <c r="P2052" i="1"/>
  <c r="P652" i="1"/>
  <c r="P3791" i="1"/>
  <c r="P3033" i="1"/>
  <c r="P323" i="1"/>
  <c r="P417" i="1"/>
  <c r="P1477" i="1"/>
  <c r="P1004" i="1"/>
  <c r="P3760" i="1"/>
  <c r="P2211" i="1"/>
  <c r="P3936" i="1"/>
  <c r="P3177" i="1"/>
  <c r="P3694" i="1"/>
  <c r="P2516" i="1"/>
  <c r="P1937" i="1"/>
  <c r="P1728" i="1"/>
  <c r="P1515" i="1"/>
  <c r="P3994" i="1"/>
  <c r="P1664" i="1"/>
  <c r="P276" i="1"/>
  <c r="P1150" i="1"/>
  <c r="P363" i="1"/>
  <c r="P2655" i="1"/>
  <c r="P1072" i="1"/>
  <c r="P2617" i="1"/>
  <c r="P1614" i="1"/>
  <c r="P2141" i="1"/>
  <c r="P2007" i="1"/>
  <c r="P959" i="1"/>
  <c r="P1272" i="1"/>
  <c r="P2371" i="1"/>
  <c r="P1286" i="1"/>
  <c r="P3872" i="1"/>
  <c r="P2472" i="1"/>
  <c r="P2266" i="1"/>
  <c r="P3401" i="1"/>
  <c r="P2416" i="1"/>
  <c r="P1489" i="1"/>
  <c r="P141" i="1"/>
  <c r="P776" i="1"/>
  <c r="P1218" i="1"/>
  <c r="P1528" i="1"/>
  <c r="P3522" i="1"/>
  <c r="P1006" i="1"/>
  <c r="P374" i="1"/>
  <c r="P616" i="1"/>
  <c r="P4010" i="1"/>
  <c r="P1999" i="1"/>
  <c r="P86" i="1"/>
  <c r="P1096" i="1"/>
  <c r="P2845" i="1"/>
  <c r="P2950" i="1"/>
  <c r="P419" i="1"/>
  <c r="P2188" i="1"/>
  <c r="P2027" i="1"/>
  <c r="P198" i="1"/>
  <c r="P3206" i="1"/>
  <c r="P972" i="1"/>
  <c r="P1498" i="1"/>
  <c r="P3641" i="1"/>
  <c r="P642" i="1"/>
  <c r="P2160" i="1"/>
  <c r="P1654" i="1"/>
  <c r="P4032" i="1"/>
  <c r="P1332" i="1"/>
  <c r="P1826" i="1"/>
  <c r="P2645" i="1"/>
  <c r="P2036" i="1"/>
  <c r="P2582" i="1"/>
  <c r="P3538" i="1"/>
  <c r="P990" i="1"/>
  <c r="P1505" i="1"/>
  <c r="P1219" i="1"/>
  <c r="P2962" i="1"/>
  <c r="P2763" i="1"/>
  <c r="P3702" i="1"/>
  <c r="P1351" i="1"/>
  <c r="P2804" i="1"/>
  <c r="P2673" i="1"/>
  <c r="P2698" i="1"/>
  <c r="P1934" i="1"/>
  <c r="P43" i="1"/>
  <c r="P78" i="1"/>
  <c r="P1782" i="1"/>
  <c r="P3632" i="1"/>
  <c r="P1831" i="1"/>
  <c r="P2863" i="1"/>
  <c r="P3879" i="1"/>
  <c r="P2182" i="1"/>
  <c r="P565" i="1"/>
  <c r="P3032" i="1"/>
  <c r="P3891" i="1"/>
  <c r="P958" i="1"/>
  <c r="P3271" i="1"/>
  <c r="P2793" i="1"/>
  <c r="P3396" i="1"/>
  <c r="P2041" i="1"/>
  <c r="P451" i="1"/>
  <c r="P2720" i="1"/>
  <c r="P2871" i="1"/>
  <c r="P3950" i="1"/>
  <c r="P2640" i="1"/>
  <c r="P1998" i="1"/>
  <c r="P1940" i="1"/>
  <c r="P1658" i="1"/>
  <c r="P3133" i="1"/>
  <c r="P3027" i="1"/>
  <c r="P2767" i="1"/>
  <c r="P2221" i="1"/>
  <c r="P2770" i="1"/>
  <c r="P271" i="1"/>
  <c r="P913" i="1"/>
  <c r="P1327" i="1"/>
  <c r="P3472" i="1"/>
  <c r="P2668" i="1"/>
  <c r="P3025" i="1"/>
  <c r="P3975" i="1"/>
  <c r="P95" i="1"/>
  <c r="P777" i="1"/>
  <c r="P2493" i="1"/>
  <c r="P606" i="1"/>
  <c r="P371" i="1"/>
  <c r="P2462" i="1"/>
  <c r="P2519" i="1"/>
  <c r="P791" i="1"/>
  <c r="P60" i="1"/>
  <c r="P3508" i="1"/>
  <c r="P713" i="1"/>
  <c r="P3037" i="1"/>
  <c r="P2896" i="1"/>
  <c r="P2070" i="1"/>
  <c r="P2579" i="1"/>
  <c r="P1724" i="1"/>
  <c r="P788" i="1"/>
  <c r="P2394" i="1"/>
  <c r="P80" i="1"/>
  <c r="P1621" i="1"/>
  <c r="P1589" i="1"/>
  <c r="P1682" i="1"/>
  <c r="P1406" i="1"/>
  <c r="P1407" i="1"/>
  <c r="P3354" i="1"/>
  <c r="P246" i="1"/>
  <c r="P549" i="1"/>
  <c r="P1834" i="1"/>
  <c r="P3288" i="1"/>
  <c r="P2376" i="1"/>
  <c r="P3267" i="1"/>
  <c r="P2114" i="1"/>
  <c r="P126" i="1"/>
  <c r="P493" i="1"/>
  <c r="P1811" i="1"/>
  <c r="P2013" i="1"/>
  <c r="P3010" i="1"/>
  <c r="P1953" i="1"/>
  <c r="P3546" i="1"/>
  <c r="P2240" i="1"/>
  <c r="P922" i="1"/>
  <c r="P838" i="1"/>
  <c r="P661" i="1"/>
  <c r="P2887" i="1"/>
  <c r="P2801" i="1"/>
  <c r="P3360" i="1"/>
  <c r="P3640" i="1"/>
  <c r="P342" i="1"/>
  <c r="P2679" i="1"/>
  <c r="P87" i="1"/>
  <c r="P1661" i="1"/>
  <c r="P318" i="1"/>
  <c r="P3124" i="1"/>
  <c r="P1322" i="1"/>
  <c r="P3196" i="1"/>
  <c r="P950" i="1"/>
  <c r="P3183" i="1"/>
  <c r="P3380" i="1"/>
  <c r="P349" i="1"/>
  <c r="P1790" i="1"/>
  <c r="P3412" i="1"/>
  <c r="P2073" i="1"/>
  <c r="P339" i="1"/>
  <c r="P3125" i="1"/>
  <c r="P1623" i="1"/>
  <c r="P2313" i="1"/>
  <c r="P2460" i="1"/>
  <c r="P1916" i="1"/>
  <c r="P800" i="1"/>
  <c r="P3284" i="1"/>
  <c r="P3449" i="1"/>
  <c r="P1968" i="1"/>
  <c r="P1880" i="1"/>
  <c r="P698" i="1"/>
  <c r="P69" i="1"/>
  <c r="P710" i="1"/>
  <c r="P3489" i="1"/>
  <c r="P2048" i="1"/>
  <c r="P2509" i="1"/>
  <c r="P2714" i="1"/>
  <c r="P224" i="1"/>
  <c r="P2110" i="1"/>
  <c r="P1141" i="1"/>
  <c r="P1844" i="1"/>
  <c r="P3140" i="1"/>
  <c r="P1509" i="1"/>
  <c r="P3800" i="1"/>
  <c r="P619" i="1"/>
  <c r="P1137" i="1"/>
  <c r="P3457" i="1"/>
  <c r="P423" i="1"/>
  <c r="P2742" i="1"/>
  <c r="P1558" i="1"/>
  <c r="P1275" i="1"/>
  <c r="P576" i="1"/>
  <c r="P3553" i="1"/>
  <c r="P761" i="1"/>
  <c r="P3753" i="1"/>
  <c r="P396" i="1"/>
  <c r="P159" i="1"/>
  <c r="P1601" i="1"/>
  <c r="P2955" i="1"/>
  <c r="P532" i="1"/>
  <c r="P3766" i="1"/>
  <c r="P2541" i="1"/>
  <c r="P2136" i="1"/>
  <c r="P933" i="1"/>
  <c r="P430" i="1"/>
  <c r="P2713" i="1"/>
  <c r="P2302" i="1"/>
  <c r="P3992" i="1"/>
  <c r="P1483" i="1"/>
  <c r="P3029" i="1"/>
  <c r="P3752" i="1"/>
  <c r="P3625" i="1"/>
  <c r="P993" i="1"/>
  <c r="P1610" i="1"/>
  <c r="P3193" i="1"/>
  <c r="P312" i="1"/>
  <c r="P3807" i="1"/>
  <c r="P2270" i="1"/>
  <c r="P1043" i="1"/>
  <c r="P3461" i="1"/>
  <c r="P3639" i="1"/>
  <c r="P2044" i="1"/>
  <c r="P2707" i="1"/>
  <c r="P2010" i="1"/>
  <c r="P211" i="1"/>
  <c r="P3909" i="1"/>
  <c r="P561" i="1"/>
  <c r="P341" i="1"/>
  <c r="P118" i="1"/>
  <c r="P2220" i="1"/>
  <c r="P193" i="1"/>
  <c r="P1253" i="1"/>
  <c r="P1316" i="1"/>
  <c r="P1306" i="1"/>
  <c r="P1930" i="1"/>
  <c r="P3832" i="1"/>
  <c r="P742" i="1"/>
  <c r="P524" i="1"/>
  <c r="P2351" i="1"/>
  <c r="P1432" i="1"/>
  <c r="P528" i="1"/>
  <c r="P931" i="1"/>
  <c r="P1243" i="1"/>
  <c r="P2637" i="1"/>
  <c r="P3958" i="1"/>
  <c r="P2805" i="1"/>
  <c r="P3391" i="1"/>
  <c r="P3682" i="1"/>
  <c r="P3433" i="1"/>
  <c r="P860" i="1"/>
  <c r="P2324" i="1"/>
  <c r="P1121" i="1"/>
  <c r="P1739" i="1"/>
  <c r="P348" i="1"/>
  <c r="P3551" i="1"/>
  <c r="P3259" i="1"/>
  <c r="P3940" i="1"/>
  <c r="P3977" i="1"/>
  <c r="P1362" i="1"/>
  <c r="P4017" i="1"/>
  <c r="P46" i="1"/>
  <c r="P3344" i="1"/>
  <c r="P3649" i="1"/>
  <c r="P530" i="1"/>
  <c r="P1970" i="1"/>
  <c r="P1870" i="1"/>
  <c r="P2014" i="1"/>
  <c r="P1730" i="1"/>
  <c r="P2279" i="1"/>
  <c r="P3557" i="1"/>
  <c r="P2795" i="1"/>
  <c r="P756" i="1"/>
  <c r="P3914" i="1"/>
  <c r="P3175" i="1"/>
  <c r="P1740" i="1"/>
  <c r="P2892" i="1"/>
  <c r="P462" i="1"/>
  <c r="P875" i="1"/>
  <c r="P116" i="1"/>
  <c r="P1808" i="1"/>
  <c r="P766" i="1"/>
  <c r="P2753" i="1"/>
  <c r="P653" i="1"/>
  <c r="P3043" i="1"/>
  <c r="P1895" i="1"/>
  <c r="P2101" i="1"/>
  <c r="P3483" i="1"/>
  <c r="P1975" i="1"/>
  <c r="P3454" i="1"/>
  <c r="P1430" i="1"/>
  <c r="P1617" i="1"/>
  <c r="P2581" i="1"/>
  <c r="P2497" i="1"/>
  <c r="P3488" i="1"/>
  <c r="P901" i="1"/>
  <c r="P2403" i="1"/>
  <c r="P885" i="1"/>
  <c r="P3621" i="1"/>
  <c r="P3729" i="1"/>
  <c r="P3201" i="1"/>
  <c r="P562" i="1"/>
  <c r="P4000" i="1"/>
  <c r="P2235" i="1"/>
  <c r="P19" i="1"/>
  <c r="P970" i="1"/>
  <c r="P935" i="1"/>
  <c r="P716" i="1"/>
  <c r="P1521" i="1"/>
  <c r="P3460" i="1"/>
  <c r="P1182" i="1"/>
  <c r="P2449" i="1"/>
  <c r="P3228" i="1"/>
  <c r="P3724" i="1"/>
  <c r="P635" i="1"/>
  <c r="P2500" i="1"/>
  <c r="P367" i="1"/>
  <c r="P2129" i="1"/>
  <c r="P1283" i="1"/>
  <c r="P2973" i="1"/>
  <c r="P3981" i="1"/>
  <c r="P2487" i="1"/>
  <c r="P2858" i="1"/>
  <c r="P1659" i="1"/>
  <c r="P2446" i="1"/>
  <c r="P1116" i="1"/>
  <c r="P1588" i="1"/>
  <c r="P2475" i="1"/>
  <c r="P7" i="1"/>
  <c r="P3005" i="1"/>
  <c r="P3214" i="1"/>
  <c r="P1671" i="1"/>
  <c r="P10" i="1"/>
  <c r="P1236" i="1"/>
  <c r="P2488" i="1"/>
  <c r="P2163" i="1"/>
  <c r="P1665" i="1"/>
  <c r="P2547" i="1"/>
  <c r="P1749" i="1"/>
  <c r="P817" i="1"/>
  <c r="P1775" i="1"/>
  <c r="P968" i="1"/>
  <c r="P488" i="1"/>
  <c r="P1944" i="1"/>
  <c r="P3274" i="1"/>
  <c r="P111" i="1"/>
  <c r="P3597" i="1"/>
  <c r="P1032" i="1"/>
  <c r="P4037" i="1"/>
  <c r="P921" i="1"/>
  <c r="P3827" i="1"/>
  <c r="P1050" i="1"/>
  <c r="P2839" i="1"/>
  <c r="P3186" i="1"/>
  <c r="P1084" i="1"/>
  <c r="P2606" i="1"/>
  <c r="P489" i="1"/>
  <c r="P2536" i="1"/>
  <c r="P3501" i="1"/>
  <c r="P3887" i="1"/>
  <c r="P2319" i="1"/>
  <c r="P22" i="1"/>
  <c r="P2724" i="1"/>
  <c r="P124" i="1"/>
  <c r="P2855" i="1"/>
  <c r="P1051" i="1"/>
  <c r="P3250" i="1"/>
  <c r="P1143" i="1"/>
  <c r="P3903" i="1"/>
  <c r="P835" i="1"/>
  <c r="P1030" i="1"/>
  <c r="P1859" i="1"/>
  <c r="P2379" i="1"/>
  <c r="P728" i="1"/>
  <c r="P874" i="1"/>
  <c r="P2327" i="1"/>
  <c r="P1093" i="1"/>
  <c r="P1041" i="1"/>
  <c r="P129" i="1"/>
  <c r="P2065" i="1"/>
  <c r="P2993" i="1"/>
  <c r="P2611" i="1"/>
  <c r="P1463" i="1"/>
  <c r="P366" i="1"/>
  <c r="P2024" i="1"/>
  <c r="P2326" i="1"/>
  <c r="P3119" i="1"/>
  <c r="P1649" i="1"/>
  <c r="P2520" i="1"/>
  <c r="P3960" i="1"/>
  <c r="P54" i="1"/>
  <c r="P2688" i="1"/>
  <c r="P762" i="1"/>
  <c r="P3379" i="1"/>
  <c r="P3062" i="1"/>
  <c r="P2056" i="1"/>
  <c r="P724" i="1"/>
  <c r="P168" i="1"/>
  <c r="P6" i="1"/>
  <c r="P2314" i="1"/>
  <c r="P603" i="1"/>
  <c r="P780" i="1"/>
  <c r="P1092" i="1"/>
  <c r="P3661" i="1"/>
  <c r="P1082" i="1"/>
  <c r="P527" i="1"/>
  <c r="P1954" i="1"/>
  <c r="P1416" i="1"/>
  <c r="P3048" i="1"/>
  <c r="P553" i="1"/>
  <c r="P1816" i="1"/>
  <c r="P401" i="1"/>
  <c r="P1557" i="1"/>
  <c r="P1015" i="1"/>
  <c r="P1595" i="1"/>
  <c r="P893" i="1"/>
  <c r="P3308" i="1"/>
  <c r="P1323" i="1"/>
  <c r="P1194" i="1"/>
  <c r="P2060" i="1"/>
  <c r="P3644" i="1"/>
  <c r="P105" i="1"/>
  <c r="P1016" i="1"/>
  <c r="P91" i="1"/>
  <c r="P3598" i="1"/>
  <c r="P3118" i="1"/>
  <c r="P2464" i="1"/>
  <c r="P1467" i="1"/>
  <c r="P3342" i="1"/>
  <c r="P1785" i="1"/>
  <c r="P2638" i="1"/>
  <c r="P1994" i="1"/>
  <c r="P2457" i="1"/>
  <c r="P2212" i="1"/>
  <c r="P1667" i="1"/>
  <c r="P1357" i="1"/>
  <c r="P173" i="1"/>
  <c r="P3402" i="1"/>
  <c r="P1139" i="1"/>
  <c r="P2546" i="1"/>
  <c r="P344" i="1"/>
  <c r="P566" i="1"/>
  <c r="P1007" i="1"/>
  <c r="P641" i="1"/>
  <c r="P984" i="1"/>
  <c r="P2825" i="1"/>
  <c r="P3590" i="1"/>
  <c r="P797" i="1"/>
  <c r="P309" i="1"/>
  <c r="P919" i="1"/>
  <c r="P994" i="1"/>
  <c r="P47" i="1"/>
  <c r="P1046" i="1"/>
  <c r="P2295" i="1"/>
  <c r="P3181" i="1"/>
  <c r="P590" i="1"/>
  <c r="P2183" i="1"/>
  <c r="P1190" i="1"/>
  <c r="P285" i="1"/>
  <c r="P2088" i="1"/>
  <c r="P1123" i="1"/>
  <c r="P956" i="1"/>
  <c r="P3102" i="1"/>
  <c r="P353" i="1"/>
  <c r="P321" i="1"/>
  <c r="P2006" i="1"/>
  <c r="P3191" i="1"/>
  <c r="P1087" i="1"/>
  <c r="P793" i="1"/>
  <c r="P2737" i="1"/>
  <c r="P3297" i="1"/>
  <c r="P1974" i="1"/>
  <c r="P1524" i="1"/>
  <c r="P2413" i="1"/>
  <c r="P2194" i="1"/>
  <c r="P1609" i="1"/>
  <c r="P3208" i="1"/>
  <c r="P2271" i="1"/>
  <c r="P471" i="1"/>
  <c r="P1853" i="1"/>
  <c r="P3877" i="1"/>
  <c r="P2213" i="1"/>
  <c r="P3071" i="1"/>
  <c r="P917" i="1"/>
  <c r="P2875" i="1"/>
  <c r="P3413" i="1"/>
  <c r="P3424" i="1"/>
  <c r="P2909" i="1"/>
  <c r="P3022" i="1"/>
  <c r="P1210" i="1"/>
  <c r="P2090" i="1"/>
  <c r="P1586" i="1"/>
  <c r="P2408" i="1"/>
  <c r="P1559" i="1"/>
  <c r="P599" i="1"/>
  <c r="P1411" i="1"/>
  <c r="P2561" i="1"/>
  <c r="P3261" i="1"/>
  <c r="P2494" i="1"/>
  <c r="P2337" i="1"/>
  <c r="P3013" i="1"/>
  <c r="P1063" i="1"/>
  <c r="P516" i="1"/>
  <c r="P385" i="1"/>
  <c r="P1651" i="1"/>
  <c r="P1835" i="1"/>
  <c r="P1797" i="1"/>
  <c r="P3034" i="1"/>
  <c r="P2743" i="1"/>
  <c r="P1981" i="1"/>
  <c r="P3771" i="1"/>
  <c r="P1774" i="1"/>
  <c r="P3732" i="1"/>
  <c r="P1514" i="1"/>
  <c r="P247" i="1"/>
  <c r="P3896" i="1"/>
  <c r="P1302" i="1"/>
  <c r="P842" i="1"/>
  <c r="P911" i="1"/>
  <c r="P2288" i="1"/>
  <c r="P644" i="1"/>
  <c r="P1969" i="1"/>
  <c r="P260" i="1"/>
  <c r="P2246" i="1"/>
  <c r="P376" i="1"/>
  <c r="P3130" i="1"/>
  <c r="P544" i="1"/>
  <c r="P841" i="1"/>
  <c r="P2208" i="1"/>
  <c r="P1349" i="1"/>
  <c r="P1379" i="1"/>
  <c r="P1199" i="1"/>
  <c r="P3697" i="1"/>
  <c r="P1020" i="1"/>
  <c r="P3378" i="1"/>
  <c r="P3451" i="1"/>
  <c r="P3705" i="1"/>
  <c r="P2569" i="1"/>
  <c r="P1044" i="1"/>
  <c r="P2144" i="1"/>
  <c r="P3990" i="1"/>
  <c r="P2195" i="1"/>
  <c r="P853" i="1"/>
  <c r="P2348" i="1"/>
  <c r="P3132" i="1"/>
  <c r="P3080" i="1"/>
  <c r="P3696" i="1"/>
  <c r="P2231" i="1"/>
  <c r="P1554" i="1"/>
  <c r="P1098" i="1"/>
  <c r="P2275" i="1"/>
  <c r="P1535" i="1"/>
  <c r="P548" i="1"/>
  <c r="P456" i="1"/>
  <c r="P2430" i="1"/>
  <c r="P889" i="1"/>
  <c r="P1442" i="1"/>
  <c r="P1956" i="1"/>
  <c r="P2321" i="1"/>
  <c r="P1249" i="1"/>
  <c r="P675" i="1"/>
  <c r="P3670" i="1"/>
  <c r="P3273" i="1"/>
  <c r="P1452" i="1"/>
  <c r="P1198" i="1"/>
  <c r="P350" i="1"/>
  <c r="P520" i="1"/>
  <c r="P3845" i="1"/>
  <c r="P3560" i="1"/>
  <c r="P2282" i="1"/>
  <c r="P1229" i="1"/>
  <c r="P2332" i="1"/>
  <c r="P827" i="1"/>
  <c r="P2660" i="1"/>
  <c r="P156" i="1"/>
  <c r="P3840" i="1"/>
  <c r="P3712" i="1"/>
  <c r="P3348" i="1"/>
  <c r="P2481" i="1"/>
  <c r="P832" i="1"/>
  <c r="P3946" i="1"/>
  <c r="P3773" i="1"/>
  <c r="P2469" i="1"/>
  <c r="P3586" i="1"/>
  <c r="P1240" i="1"/>
  <c r="P383" i="1"/>
  <c r="P3419" i="1"/>
  <c r="P2751" i="1"/>
  <c r="P1390" i="1"/>
  <c r="P2485" i="1"/>
  <c r="P2306" i="1"/>
  <c r="P3155" i="1"/>
  <c r="P3083" i="1"/>
  <c r="P2570" i="1"/>
  <c r="P2677" i="1"/>
  <c r="P3652" i="1"/>
  <c r="P3079" i="1"/>
  <c r="P166" i="1"/>
  <c r="P1031" i="1"/>
  <c r="P3429" i="1"/>
  <c r="P3020" i="1"/>
  <c r="P2919" i="1"/>
  <c r="P3873" i="1"/>
  <c r="P291" i="1"/>
  <c r="P3400" i="1"/>
  <c r="P233" i="1"/>
  <c r="P3377" i="1"/>
  <c r="P1891" i="1"/>
  <c r="P51" i="1"/>
  <c r="P480" i="1"/>
  <c r="P1630" i="1"/>
  <c r="P2747" i="1"/>
  <c r="P3818" i="1"/>
  <c r="P4009" i="1"/>
  <c r="P2230" i="1"/>
  <c r="P2566" i="1"/>
  <c r="P697" i="1"/>
  <c r="P4020" i="1"/>
  <c r="P21" i="1"/>
  <c r="P537" i="1"/>
  <c r="P3019" i="1"/>
  <c r="P3943" i="1"/>
  <c r="P3307" i="1"/>
  <c r="P2486" i="1"/>
  <c r="P3786" i="1"/>
  <c r="P3969" i="1"/>
  <c r="P1803" i="1"/>
  <c r="P2019" i="1"/>
  <c r="P1585" i="1"/>
  <c r="P1684" i="1"/>
  <c r="P3052" i="1"/>
  <c r="P1424" i="1"/>
  <c r="P692" i="1"/>
  <c r="P242" i="1"/>
  <c r="P1233" i="1"/>
  <c r="P2095" i="1"/>
  <c r="P1341" i="1"/>
  <c r="P3409" i="1"/>
  <c r="P459" i="1"/>
  <c r="P2951" i="1"/>
  <c r="P1079" i="1"/>
  <c r="P2556" i="1"/>
  <c r="P647" i="1"/>
  <c r="P1986" i="1"/>
  <c r="P1458" i="1"/>
  <c r="P1709" i="1"/>
  <c r="P740" i="1"/>
  <c r="P3097" i="1"/>
  <c r="P2703" i="1"/>
  <c r="P3584" i="1"/>
  <c r="P1631" i="1"/>
  <c r="P1810" i="1"/>
  <c r="P2674" i="1"/>
  <c r="P1104" i="1"/>
  <c r="P2489" i="1"/>
  <c r="P1395" i="1"/>
  <c r="P3142" i="1"/>
  <c r="P320" i="1"/>
  <c r="P926" i="1"/>
  <c r="P412" i="1"/>
  <c r="P2308" i="1"/>
  <c r="P487" i="1"/>
  <c r="P2746" i="1"/>
  <c r="P3574" i="1"/>
  <c r="P2405" i="1"/>
  <c r="P2392" i="1"/>
  <c r="P4014" i="1"/>
  <c r="P1875" i="1"/>
  <c r="P3957" i="1"/>
  <c r="P3498" i="1"/>
  <c r="P42" i="1"/>
  <c r="P2808" i="1"/>
  <c r="P752" i="1"/>
  <c r="P2511" i="1"/>
  <c r="P632" i="1"/>
  <c r="P3906" i="1"/>
  <c r="P3744" i="1"/>
  <c r="P1593" i="1"/>
  <c r="P1531" i="1"/>
  <c r="P1547" i="1"/>
  <c r="P3332" i="1"/>
  <c r="P1075" i="1"/>
  <c r="P1211" i="1"/>
  <c r="P679" i="1"/>
  <c r="P685" i="1"/>
  <c r="P1324" i="1"/>
  <c r="P1700" i="1"/>
  <c r="P2086" i="1"/>
  <c r="P1047" i="1"/>
  <c r="P3382" i="1"/>
  <c r="P2140" i="1"/>
  <c r="P1423" i="1"/>
  <c r="P1170" i="1"/>
  <c r="P3443" i="1"/>
  <c r="P463" i="1"/>
  <c r="P1132" i="1"/>
  <c r="P2320" i="1"/>
  <c r="P1076" i="1"/>
  <c r="P2132" i="1"/>
  <c r="P2206" i="1"/>
  <c r="P2164" i="1"/>
  <c r="P1639" i="1"/>
  <c r="P465" i="1"/>
  <c r="P923" i="1"/>
  <c r="P625" i="1"/>
  <c r="P3263" i="1"/>
  <c r="P732" i="1"/>
  <c r="P1843" i="1"/>
  <c r="P1575" i="1"/>
  <c r="P2538" i="1"/>
  <c r="P149" i="1"/>
  <c r="P257" i="1"/>
  <c r="P3814" i="1"/>
  <c r="P3830" i="1"/>
  <c r="P1814" i="1"/>
  <c r="P1542" i="1"/>
  <c r="P3290" i="1"/>
  <c r="P3313" i="1"/>
  <c r="P3657" i="1"/>
  <c r="P2550" i="1"/>
  <c r="P629" i="1"/>
  <c r="P354" i="1"/>
  <c r="P803" i="1"/>
  <c r="P2947" i="1"/>
  <c r="P1852" i="1"/>
  <c r="P3601" i="1"/>
  <c r="P872" i="1"/>
  <c r="P1549" i="1"/>
  <c r="P1485" i="1"/>
  <c r="P1106" i="1"/>
  <c r="P2572" i="1"/>
  <c r="P2003" i="1"/>
  <c r="P2694" i="1"/>
  <c r="P58" i="1"/>
  <c r="P3539" i="1"/>
  <c r="P2002" i="1"/>
  <c r="P1207" i="1"/>
  <c r="P2788" i="1"/>
  <c r="P3964" i="1"/>
  <c r="P3746" i="1"/>
  <c r="P1645" i="1"/>
  <c r="P1805" i="1"/>
  <c r="P1183" i="1"/>
  <c r="P1537" i="1"/>
  <c r="P2777" i="1"/>
  <c r="P1820" i="1"/>
  <c r="P3910" i="1"/>
  <c r="P618" i="1"/>
  <c r="P3527" i="1"/>
  <c r="P3425" i="1"/>
  <c r="P2094" i="1"/>
  <c r="P3680" i="1"/>
  <c r="P2072" i="1"/>
  <c r="P2792" i="1"/>
  <c r="P3248" i="1"/>
  <c r="P2958" i="1"/>
  <c r="P3447" i="1"/>
  <c r="P2597" i="1"/>
  <c r="P2657" i="1"/>
  <c r="P1221" i="1"/>
  <c r="P440" i="1"/>
  <c r="P1453" i="1"/>
  <c r="P2901" i="1"/>
  <c r="P112" i="1"/>
  <c r="P3430" i="1"/>
  <c r="P2406" i="1"/>
  <c r="P1516" i="1"/>
  <c r="P2018" i="1"/>
  <c r="P1338" i="1"/>
  <c r="P3406" i="1"/>
  <c r="P3054" i="1"/>
  <c r="P868" i="1"/>
  <c r="P2592" i="1"/>
  <c r="P3428" i="1"/>
  <c r="P781" i="1"/>
  <c r="P2578" i="1"/>
  <c r="P3107" i="1"/>
  <c r="P1556" i="1"/>
  <c r="P1525" i="1"/>
  <c r="P2396" i="1"/>
  <c r="P2584" i="1"/>
  <c r="P2272" i="1"/>
  <c r="P2471" i="1"/>
  <c r="P284" i="1"/>
  <c r="P3282" i="1"/>
  <c r="P746" i="1"/>
  <c r="P836" i="1"/>
  <c r="P1798" i="1"/>
  <c r="P150" i="1"/>
  <c r="P217" i="1"/>
  <c r="P1061" i="1"/>
  <c r="P2247" i="1"/>
  <c r="P1742" i="1"/>
  <c r="P1675" i="1"/>
  <c r="P400" i="1"/>
  <c r="P3867" i="1"/>
  <c r="P2253" i="1"/>
  <c r="P587" i="1"/>
  <c r="P127" i="1"/>
  <c r="P2083" i="1"/>
  <c r="P1979" i="1"/>
  <c r="P3556" i="1"/>
  <c r="P3917" i="1"/>
  <c r="P1607" i="1"/>
  <c r="P542" i="1"/>
  <c r="P1312" i="1"/>
  <c r="P942" i="1"/>
  <c r="P2768" i="1"/>
  <c r="P1284" i="1"/>
  <c r="P3215" i="1"/>
  <c r="P1021" i="1"/>
  <c r="P1403" i="1"/>
  <c r="P3340" i="1"/>
  <c r="P2259" i="1"/>
  <c r="P3976" i="1"/>
  <c r="P593" i="1"/>
  <c r="P2116" i="1"/>
  <c r="P1744" i="1"/>
  <c r="P236" i="1"/>
  <c r="P162" i="1"/>
  <c r="P1594" i="1"/>
  <c r="P2437" i="1"/>
  <c r="P3075" i="1"/>
  <c r="P767" i="1"/>
  <c r="P2103" i="1"/>
  <c r="P1255" i="1"/>
  <c r="P3388" i="1"/>
  <c r="P433" i="1"/>
  <c r="P1328" i="1"/>
  <c r="P2456" i="1"/>
  <c r="P538" i="1"/>
  <c r="P340" i="1"/>
  <c r="P1864" i="1"/>
  <c r="P1202" i="1"/>
  <c r="P2035" i="1"/>
  <c r="P1578" i="1"/>
  <c r="P3510" i="1"/>
  <c r="P1750" i="1"/>
  <c r="P1419" i="1"/>
  <c r="P2162" i="1"/>
  <c r="P927" i="1"/>
  <c r="P11" i="1"/>
  <c r="P2089" i="1"/>
  <c r="P1576" i="1"/>
  <c r="P1636" i="1"/>
  <c r="P2423" i="1"/>
  <c r="P2135" i="1"/>
  <c r="P1212" i="1"/>
  <c r="P1074" i="1"/>
  <c r="P1518" i="1"/>
  <c r="P2865" i="1"/>
  <c r="P83" i="1"/>
  <c r="P137" i="1"/>
  <c r="P3318" i="1"/>
  <c r="P219" i="1"/>
  <c r="P1673" i="1"/>
  <c r="P3576" i="1"/>
  <c r="P2914" i="1"/>
  <c r="P864" i="1"/>
  <c r="P2568" i="1"/>
  <c r="P1592" i="1"/>
  <c r="P1497" i="1"/>
  <c r="P3585" i="1"/>
  <c r="P1776" i="1"/>
  <c r="P1912" i="1"/>
  <c r="P2651" i="1"/>
  <c r="P134" i="1"/>
  <c r="P52" i="1"/>
  <c r="P1222" i="1"/>
  <c r="P3165" i="1"/>
  <c r="P3195" i="1"/>
  <c r="P1417" i="1"/>
  <c r="P2602" i="1"/>
  <c r="P2888" i="1"/>
  <c r="P2256" i="1"/>
  <c r="P1366" i="1"/>
  <c r="P3681" i="1"/>
  <c r="P3179" i="1"/>
  <c r="P2727" i="1"/>
  <c r="P3533" i="1"/>
  <c r="P2499" i="1"/>
  <c r="P2205" i="1"/>
  <c r="P2368" i="1"/>
  <c r="P2262" i="1"/>
  <c r="P1951" i="1"/>
  <c r="P1437" i="1"/>
  <c r="P3333" i="1"/>
  <c r="P1980" i="1"/>
  <c r="P1787" i="1"/>
  <c r="P1100" i="1"/>
  <c r="P2173" i="1"/>
  <c r="P3815" i="1"/>
  <c r="P546" i="1"/>
  <c r="P3035" i="1"/>
  <c r="P2331" i="1"/>
  <c r="P1520" i="1"/>
  <c r="P1266" i="1"/>
  <c r="P185" i="1"/>
  <c r="P723" i="1"/>
  <c r="P3302" i="1"/>
  <c r="P3423" i="1"/>
  <c r="P3738" i="1"/>
  <c r="P3708" i="1"/>
  <c r="P3470" i="1"/>
  <c r="P2733" i="1"/>
  <c r="P1522" i="1"/>
  <c r="P749" i="1"/>
  <c r="P2816" i="1"/>
  <c r="P2465" i="1"/>
  <c r="P324" i="1"/>
  <c r="P1326" i="1"/>
  <c r="P1492" i="1"/>
  <c r="P1540" i="1"/>
  <c r="P3381" i="1"/>
  <c r="P3819" i="1"/>
  <c r="P765" i="1"/>
  <c r="P2305" i="1"/>
  <c r="P345" i="1"/>
  <c r="P2748" i="1"/>
  <c r="P1469" i="1"/>
  <c r="P3816" i="1"/>
  <c r="P1173" i="1"/>
  <c r="P3662" i="1"/>
  <c r="P498" i="1"/>
  <c r="P1245" i="1"/>
  <c r="P2428" i="1"/>
  <c r="P3017" i="1"/>
  <c r="P1145" i="1"/>
  <c r="P1070" i="1"/>
  <c r="P3689" i="1"/>
  <c r="P1877" i="1"/>
  <c r="P1604" i="1"/>
  <c r="P2490" i="1"/>
  <c r="P2522" i="1"/>
  <c r="P2648" i="1"/>
  <c r="P2889" i="1"/>
  <c r="P2745" i="1"/>
  <c r="P3114" i="1"/>
  <c r="P1398" i="1"/>
  <c r="P293" i="1"/>
  <c r="P886" i="1"/>
  <c r="P3756" i="1"/>
  <c r="P759" i="1"/>
  <c r="P3109" i="1"/>
  <c r="P181" i="1"/>
  <c r="P2353" i="1"/>
  <c r="P3143" i="1"/>
  <c r="P869" i="1"/>
  <c r="P2721" i="1"/>
  <c r="P610" i="1"/>
  <c r="P1408" i="1"/>
  <c r="P3938" i="1"/>
  <c r="P2201" i="1"/>
  <c r="P2245" i="1"/>
  <c r="P2895" i="1"/>
  <c r="P1473" i="1"/>
  <c r="P1945" i="1"/>
  <c r="P1861" i="1"/>
  <c r="P2952" i="1"/>
  <c r="P4030" i="1"/>
  <c r="P2365" i="1"/>
  <c r="P3562" i="1"/>
  <c r="P178" i="1"/>
  <c r="P1860" i="1"/>
  <c r="P1987" i="1"/>
  <c r="P1903" i="1"/>
  <c r="P1029" i="1"/>
  <c r="P1925" i="1"/>
  <c r="P3965" i="1"/>
  <c r="P1027" i="1"/>
  <c r="P3788" i="1"/>
  <c r="P3115" i="1"/>
  <c r="P3588" i="1"/>
  <c r="P3452" i="1"/>
  <c r="P2639" i="1"/>
  <c r="P1822" i="1"/>
  <c r="P3349" i="1"/>
  <c r="P3920" i="1"/>
  <c r="P261" i="1"/>
  <c r="P2304" i="1"/>
  <c r="P2468" i="1"/>
  <c r="P2661" i="1"/>
  <c r="P61" i="1"/>
  <c r="P1716" i="1"/>
  <c r="P2601" i="1"/>
  <c r="P1722" i="1"/>
  <c r="P2663" i="1"/>
  <c r="P1058" i="1"/>
  <c r="P3170" i="1"/>
  <c r="P472" i="1"/>
  <c r="P3149" i="1"/>
  <c r="P3570" i="1"/>
  <c r="P2736" i="1"/>
  <c r="P2297" i="1"/>
  <c r="P848" i="1"/>
  <c r="P432" i="1"/>
  <c r="P3993" i="1"/>
  <c r="P3148" i="1"/>
  <c r="P1481" i="1"/>
  <c r="P717" i="1"/>
  <c r="P743" i="1"/>
  <c r="P884" i="1"/>
  <c r="P2269" i="1"/>
  <c r="P3169" i="1"/>
  <c r="P1039" i="1"/>
  <c r="P2558" i="1"/>
  <c r="P210" i="1"/>
  <c r="P2775" i="1"/>
  <c r="P2772" i="1"/>
  <c r="P1422" i="1"/>
  <c r="P859" i="1"/>
  <c r="P2382" i="1"/>
  <c r="P3878" i="1"/>
  <c r="P737" i="1"/>
  <c r="P941" i="1"/>
  <c r="P2482" i="1"/>
  <c r="P1214" i="1"/>
  <c r="P1309" i="1"/>
  <c r="P1914" i="1"/>
  <c r="P266" i="1"/>
  <c r="P402" i="1"/>
  <c r="P891" i="1"/>
  <c r="P427" i="1"/>
  <c r="P1809" i="1"/>
  <c r="P1628" i="1"/>
  <c r="P3200" i="1"/>
  <c r="P1676" i="1"/>
  <c r="P2508" i="1"/>
  <c r="P500" i="1"/>
  <c r="P2700" i="1"/>
  <c r="P1698" i="1"/>
  <c r="P1320" i="1"/>
  <c r="P3393" i="1"/>
  <c r="P3615" i="1"/>
  <c r="P3368" i="1"/>
  <c r="P1839" i="1"/>
  <c r="P997" i="1"/>
  <c r="P3295" i="1"/>
  <c r="P1662" i="1"/>
  <c r="P1882" i="1"/>
  <c r="P3050" i="1"/>
  <c r="P620" i="1"/>
  <c r="P2" i="1"/>
  <c r="P2812" i="1"/>
  <c r="P3495" i="1"/>
  <c r="P1448" i="1"/>
  <c r="P3783" i="1"/>
  <c r="P1066" i="1"/>
  <c r="P2260" i="1"/>
  <c r="P602" i="1"/>
  <c r="P304" i="1"/>
  <c r="P3870" i="1"/>
  <c r="P3278" i="1"/>
  <c r="P1348" i="1"/>
  <c r="P467" i="1"/>
  <c r="P1729" i="1"/>
  <c r="P1276" i="1"/>
  <c r="P3336" i="1"/>
  <c r="P3300" i="1"/>
  <c r="P2802" i="1"/>
  <c r="P2623" i="1"/>
  <c r="P1397" i="1"/>
  <c r="P497" i="1"/>
  <c r="P251" i="1"/>
  <c r="P2704" i="1"/>
  <c r="P1731" i="1"/>
  <c r="P2589" i="1"/>
  <c r="P2029" i="1"/>
  <c r="P2954" i="1"/>
  <c r="P755" i="1"/>
  <c r="P2021" i="1"/>
  <c r="P871" i="1"/>
  <c r="P645" i="1"/>
  <c r="P2838" i="1"/>
  <c r="P3998" i="1"/>
  <c r="P1655" i="1"/>
  <c r="P2859" i="1"/>
  <c r="P3658" i="1"/>
  <c r="P2981" i="1"/>
  <c r="P782" i="1"/>
  <c r="P1551" i="1"/>
  <c r="P3812" i="1"/>
  <c r="P1033" i="1"/>
  <c r="P1941" i="1"/>
  <c r="P9" i="1"/>
  <c r="P4025" i="1"/>
  <c r="P3289" i="1"/>
  <c r="P3098" i="1"/>
  <c r="P2075" i="1"/>
  <c r="P128" i="1"/>
  <c r="P2049" i="1"/>
  <c r="P2459" i="1"/>
  <c r="P2967" i="1"/>
  <c r="P2312" i="1"/>
  <c r="P751" i="1"/>
  <c r="P2023" i="1"/>
  <c r="P588" i="1"/>
  <c r="P1181" i="1"/>
  <c r="P689" i="1"/>
  <c r="P1611" i="1"/>
  <c r="P447" i="1"/>
  <c r="P577" i="1"/>
  <c r="P3711" i="1"/>
  <c r="P3160" i="1"/>
  <c r="P2122" i="1"/>
  <c r="P1536" i="1"/>
  <c r="P1717" i="1"/>
  <c r="P3600" i="1"/>
  <c r="P1948" i="1"/>
  <c r="P2385" i="1"/>
  <c r="P1552" i="1"/>
  <c r="P3001" i="1"/>
  <c r="P142" i="1"/>
  <c r="P649" i="1"/>
  <c r="P1204" i="1"/>
  <c r="P1368" i="1"/>
  <c r="P106" i="1"/>
  <c r="P1781" i="1"/>
  <c r="P2008" i="1"/>
  <c r="P29" i="1"/>
  <c r="P3113" i="1"/>
  <c r="P422" i="1"/>
  <c r="P640" i="1"/>
  <c r="P944" i="1"/>
  <c r="P2903" i="1"/>
  <c r="P3172" i="1"/>
  <c r="P1364" i="1"/>
  <c r="P2452" i="1"/>
  <c r="P1743" i="1"/>
  <c r="P3949" i="1"/>
  <c r="P3824" i="1"/>
  <c r="P2166" i="1"/>
  <c r="P1334" i="1"/>
  <c r="P2624" i="1"/>
  <c r="P435" i="1"/>
  <c r="P3693" i="1"/>
  <c r="P1915" i="1"/>
  <c r="P1384" i="1"/>
  <c r="P2840" i="1"/>
  <c r="P3517" i="1"/>
  <c r="P1274" i="1"/>
  <c r="P3829" i="1"/>
  <c r="P208" i="1"/>
  <c r="P1555" i="1"/>
  <c r="P3245" i="1"/>
  <c r="P2199" i="1"/>
  <c r="P878" i="1"/>
  <c r="P626" i="1"/>
  <c r="P2165" i="1"/>
  <c r="P2523" i="1"/>
  <c r="P855" i="1"/>
  <c r="P2754" i="1"/>
  <c r="P510" i="1"/>
  <c r="P1168" i="1"/>
  <c r="P183" i="1"/>
  <c r="P2965" i="1"/>
  <c r="P750" i="1"/>
  <c r="P2149" i="1"/>
  <c r="P1889" i="1"/>
  <c r="P1871" i="1"/>
  <c r="P1824" i="1"/>
  <c r="P1633" i="1"/>
  <c r="P973" i="1"/>
  <c r="P3144" i="1"/>
  <c r="P539" i="1"/>
  <c r="P75" i="1"/>
  <c r="P1842" i="1"/>
  <c r="P1838" i="1"/>
  <c r="P2203" i="1"/>
  <c r="P259" i="1"/>
  <c r="P286" i="1"/>
  <c r="P3614" i="1"/>
  <c r="P3283" i="1"/>
  <c r="P1446" i="1"/>
  <c r="P1038" i="1"/>
  <c r="P1018" i="1"/>
  <c r="P2709" i="1"/>
  <c r="P2848" i="1"/>
  <c r="P3772" i="1"/>
  <c r="P1462" i="1"/>
  <c r="P1290" i="1"/>
  <c r="P1259" i="1"/>
  <c r="P3108" i="1"/>
  <c r="P2293" i="1"/>
  <c r="P2190" i="1"/>
  <c r="P3128" i="1"/>
  <c r="P177" i="1"/>
  <c r="P3231" i="1"/>
  <c r="P937" i="1"/>
  <c r="P2942" i="1"/>
  <c r="P559" i="1"/>
  <c r="P1314" i="1"/>
  <c r="P481" i="1"/>
  <c r="P3828" i="1"/>
  <c r="P3843" i="1"/>
  <c r="P234" i="1"/>
  <c r="P3346" i="1"/>
  <c r="P3733" i="1"/>
  <c r="P521" i="1"/>
  <c r="P2831" i="1"/>
  <c r="P3199" i="1"/>
  <c r="P2715" i="1"/>
  <c r="P582" i="1"/>
  <c r="P2191" i="1"/>
  <c r="P289" i="1"/>
  <c r="P664" i="1"/>
  <c r="P139" i="1"/>
  <c r="P3699" i="1"/>
  <c r="P1813" i="1"/>
  <c r="P1162" i="1"/>
  <c r="P3219" i="1"/>
  <c r="P3852" i="1"/>
  <c r="P2248" i="1"/>
  <c r="P880" i="1"/>
  <c r="P3984" i="1"/>
  <c r="P2092" i="1"/>
  <c r="P2876" i="1"/>
  <c r="P1333" i="1"/>
  <c r="P2631" i="1"/>
  <c r="P3573" i="1"/>
  <c r="P436" i="1"/>
  <c r="P2712" i="1"/>
  <c r="P2722" i="1"/>
  <c r="P444" i="1"/>
  <c r="P368" i="1"/>
  <c r="P1192" i="1"/>
  <c r="P3187" i="1"/>
  <c r="P1303" i="1"/>
  <c r="P1890" i="1"/>
  <c r="P3810" i="1"/>
  <c r="P2283" i="1"/>
  <c r="P3053" i="1"/>
  <c r="P518" i="1"/>
  <c r="P329" i="1"/>
  <c r="P409" i="1"/>
  <c r="P2054" i="1"/>
  <c r="P3038" i="1"/>
  <c r="P1733" i="1"/>
  <c r="P1958" i="1"/>
  <c r="P2358" i="1"/>
  <c r="P694" i="1"/>
  <c r="P237" i="1"/>
  <c r="P4015" i="1"/>
  <c r="P802" i="1"/>
  <c r="P1359" i="1"/>
  <c r="P2608" i="1"/>
  <c r="P3467" i="1"/>
  <c r="P64" i="1"/>
  <c r="P2992" i="1"/>
  <c r="P999" i="1"/>
  <c r="P622" i="1"/>
  <c r="P1315" i="1"/>
  <c r="P72" i="1"/>
  <c r="P1598" i="1"/>
  <c r="P1634" i="1"/>
  <c r="P830" i="1"/>
  <c r="P3257" i="1"/>
  <c r="P1480" i="1"/>
  <c r="P3953" i="1"/>
  <c r="P1579" i="1"/>
  <c r="P3581" i="1"/>
  <c r="P628" i="1"/>
  <c r="P1382" i="1"/>
  <c r="P2644" i="1"/>
  <c r="P2604" i="1"/>
  <c r="P2372" i="1"/>
  <c r="P2524" i="1"/>
  <c r="P1653" i="1"/>
  <c r="P445" i="1"/>
  <c r="P506" i="1"/>
  <c r="P1830" i="1"/>
  <c r="P2998" i="1"/>
  <c r="P774" i="1"/>
  <c r="P1674" i="1"/>
  <c r="P3438" i="1"/>
  <c r="P1052" i="1"/>
  <c r="P1699" i="1"/>
  <c r="P1048" i="1"/>
  <c r="P1759" i="1"/>
  <c r="P2370" i="1"/>
  <c r="P1792" i="1"/>
  <c r="P2051" i="1"/>
  <c r="P2701" i="1"/>
  <c r="P1372" i="1"/>
  <c r="P2813" i="1"/>
  <c r="P65" i="1"/>
  <c r="P3921" i="1"/>
  <c r="P687" i="1"/>
  <c r="P2053" i="1"/>
  <c r="P556" i="1"/>
  <c r="P3478" i="1"/>
  <c r="P3268" i="1"/>
  <c r="P2360" i="1"/>
  <c r="P1494" i="1"/>
  <c r="P1626" i="1"/>
  <c r="P904" i="1"/>
  <c r="P1644" i="1"/>
  <c r="P2786" i="1"/>
  <c r="P3233" i="1"/>
  <c r="P3197" i="1"/>
  <c r="P2607" i="1"/>
  <c r="P2387" i="1"/>
  <c r="P346" i="1"/>
  <c r="P630" i="1"/>
  <c r="P3154" i="1"/>
  <c r="P3701" i="1"/>
  <c r="P988" i="1"/>
  <c r="P1983" i="1"/>
  <c r="P2678" i="1"/>
  <c r="P2414" i="1"/>
  <c r="P1421" i="1"/>
  <c r="P938" i="1"/>
  <c r="P2974" i="1"/>
  <c r="P418" i="1"/>
  <c r="P1791" i="1"/>
  <c r="P2156" i="1"/>
  <c r="P554" i="1"/>
  <c r="P249" i="1"/>
  <c r="P3392" i="1"/>
  <c r="P1544" i="1"/>
  <c r="P2243" i="1"/>
  <c r="P1113" i="1"/>
  <c r="P2361" i="1"/>
  <c r="P1818" i="1"/>
  <c r="P3987" i="1"/>
  <c r="P702" i="1"/>
  <c r="P2311" i="1"/>
  <c r="P1127" i="1"/>
  <c r="P1023" i="1"/>
  <c r="P483" i="1"/>
  <c r="P1691" i="1"/>
  <c r="P1991" i="1"/>
  <c r="P2610" i="1"/>
  <c r="P1377" i="1"/>
  <c r="P3780" i="1"/>
  <c r="P2050" i="1"/>
  <c r="P68" i="1"/>
  <c r="P3937" i="1"/>
  <c r="P2012" i="1"/>
  <c r="P1499" i="1"/>
  <c r="P1427" i="1"/>
  <c r="P1712" i="1"/>
  <c r="P426" i="1"/>
  <c r="P2691" i="1"/>
  <c r="P2603" i="1"/>
  <c r="P3636" i="1"/>
  <c r="P2662" i="1"/>
  <c r="P877" i="1"/>
  <c r="P2130" i="1"/>
  <c r="P2082" i="1"/>
  <c r="P1064" i="1"/>
  <c r="P2654" i="1"/>
  <c r="P3784" i="1"/>
  <c r="P3330" i="1"/>
  <c r="P398" i="1"/>
  <c r="P2669" i="1"/>
  <c r="P314" i="1"/>
  <c r="P2957" i="1"/>
  <c r="P50" i="1"/>
  <c r="P2593" i="1"/>
  <c r="P509" i="1"/>
  <c r="P2303" i="1"/>
  <c r="P1692" i="1"/>
  <c r="P624" i="1"/>
  <c r="P3351" i="1"/>
  <c r="P496" i="1"/>
  <c r="P3081" i="1"/>
  <c r="P729" i="1"/>
  <c r="P1996" i="1"/>
  <c r="P1851" i="1"/>
  <c r="P925" i="1"/>
  <c r="P2257" i="1"/>
  <c r="P3647" i="1"/>
  <c r="P3036" i="1"/>
  <c r="P536" i="1"/>
  <c r="P3834" i="1"/>
  <c r="P3912" i="1"/>
  <c r="P1464" i="1"/>
  <c r="P3420" i="1"/>
  <c r="P3687" i="1"/>
  <c r="P3518" i="1"/>
  <c r="P478" i="1"/>
  <c r="P1973" i="1"/>
  <c r="P2447" i="1"/>
  <c r="P470" i="1"/>
  <c r="P1947" i="1"/>
  <c r="P1815" i="1"/>
  <c r="P2590" i="1"/>
  <c r="P2066" i="1"/>
  <c r="P1527" i="1"/>
  <c r="P1220" i="1"/>
  <c r="P2344" i="1"/>
  <c r="P1603" i="1"/>
  <c r="P3618" i="1"/>
  <c r="P3592" i="1"/>
  <c r="P3855" i="1"/>
  <c r="P2280" i="1"/>
  <c r="P3594" i="1"/>
  <c r="P3499" i="1"/>
  <c r="P1539" i="1"/>
  <c r="P2642" i="1"/>
  <c r="P768" i="1"/>
  <c r="P1548" i="1"/>
  <c r="P2911" i="1"/>
  <c r="P3" i="1"/>
  <c r="P3956" i="1"/>
  <c r="P1186" i="1"/>
  <c r="P1108" i="1"/>
  <c r="P2972" i="1"/>
  <c r="P303" i="1"/>
  <c r="P2629" i="1"/>
  <c r="P2377" i="1"/>
  <c r="P305" i="1"/>
  <c r="P982" i="1"/>
  <c r="P3507" i="1"/>
  <c r="P495" i="1"/>
  <c r="P1226" i="1"/>
  <c r="P3084" i="1"/>
  <c r="P3739" i="1"/>
  <c r="P3540" i="1"/>
  <c r="P213" i="1"/>
  <c r="P197" i="1"/>
  <c r="P1976" i="1"/>
  <c r="P3883" i="1"/>
  <c r="P2189" i="1"/>
  <c r="P1761" i="1"/>
  <c r="P2620" i="1"/>
  <c r="P3441" i="1"/>
  <c r="P1449" i="1"/>
  <c r="P533" i="1"/>
  <c r="P1931" i="1"/>
  <c r="P2474" i="1"/>
  <c r="P2142" i="1"/>
  <c r="P1849" i="1"/>
  <c r="P3579" i="1"/>
  <c r="P795" i="1"/>
  <c r="P2017" i="1"/>
  <c r="P2009" i="1"/>
  <c r="P3369" i="1"/>
  <c r="P949" i="1"/>
  <c r="P986" i="1"/>
  <c r="P589" i="1"/>
  <c r="P2483" i="1"/>
  <c r="P3146" i="1"/>
  <c r="P2258" i="1"/>
  <c r="P2004" i="1"/>
  <c r="P101" i="1"/>
  <c r="P3561" i="1"/>
  <c r="P2977" i="1"/>
  <c r="P1495" i="1"/>
  <c r="P2841" i="1"/>
  <c r="P3281" i="1"/>
  <c r="P206" i="1"/>
  <c r="P712" i="1"/>
  <c r="P2108" i="1"/>
  <c r="P808" i="1"/>
  <c r="P2884" i="1"/>
  <c r="P3844" i="1"/>
  <c r="P41" i="1"/>
  <c r="P16" i="1"/>
  <c r="P67" i="1"/>
  <c r="P1353" i="1"/>
  <c r="P2291" i="1"/>
  <c r="P828" i="1"/>
  <c r="P558" i="1"/>
  <c r="P381" i="1"/>
  <c r="P1615" i="1"/>
  <c r="P3327" i="1"/>
  <c r="P2837" i="1"/>
  <c r="P2894" i="1"/>
  <c r="P2252" i="1"/>
  <c r="P97" i="1"/>
  <c r="P143" i="1"/>
  <c r="P2039" i="1"/>
  <c r="P676" i="1"/>
  <c r="P125" i="1"/>
  <c r="P2980" i="1"/>
  <c r="P3060" i="1"/>
  <c r="P88" i="1"/>
  <c r="P1963" i="1"/>
  <c r="P3575" i="1"/>
  <c r="P3416" i="1"/>
  <c r="P3350" i="1"/>
  <c r="P3482" i="1"/>
  <c r="P3648" i="1"/>
  <c r="P407" i="1"/>
  <c r="P1487" i="1"/>
  <c r="P847" i="1"/>
  <c r="P2466" i="1"/>
  <c r="P331" i="1"/>
  <c r="P3554" i="1"/>
  <c r="P2612" i="1"/>
  <c r="P1081" i="1"/>
  <c r="P2391" i="1"/>
  <c r="P686" i="1"/>
  <c r="P1755" i="1"/>
  <c r="P1543" i="1"/>
  <c r="P2126" i="1"/>
  <c r="P3487" i="1"/>
  <c r="P1068" i="1"/>
  <c r="P2744" i="1"/>
  <c r="P2899" i="1"/>
  <c r="P2680" i="1"/>
  <c r="P3269" i="1"/>
  <c r="P3041" i="1"/>
  <c r="P3469" i="1"/>
  <c r="P1444" i="1"/>
  <c r="P1591" i="1"/>
  <c r="P4" i="1"/>
  <c r="P3383" i="1"/>
  <c r="P1590" i="1"/>
  <c r="P3138" i="1"/>
  <c r="P3907" i="1"/>
  <c r="P2209" i="1"/>
  <c r="P117" i="1"/>
  <c r="P3730" i="1"/>
  <c r="P2081" i="1"/>
  <c r="P3941" i="1"/>
  <c r="P1053" i="1"/>
  <c r="P8" i="1"/>
  <c r="P3899" i="1"/>
  <c r="P3667" i="1"/>
  <c r="P3942" i="1"/>
  <c r="P508" i="1"/>
  <c r="P2412" i="1"/>
  <c r="P1402" i="1"/>
  <c r="P1995" i="1"/>
  <c r="P1468" i="1"/>
  <c r="P764" i="1"/>
  <c r="P1413" i="1"/>
  <c r="P3663" i="1"/>
  <c r="P1392" i="1"/>
  <c r="P3925" i="1"/>
  <c r="P215" i="1"/>
  <c r="P3232" i="1"/>
  <c r="P1133" i="1"/>
  <c r="P1756" i="1"/>
  <c r="P3323" i="1"/>
  <c r="P914" i="1"/>
  <c r="P2340" i="1"/>
  <c r="P2492" i="1"/>
  <c r="P1165" i="1"/>
  <c r="P3222" i="1"/>
  <c r="P1191" i="1"/>
  <c r="P3846" i="1"/>
  <c r="P1718" i="1"/>
  <c r="P1493" i="1"/>
  <c r="P557" i="1"/>
  <c r="P494" i="1"/>
  <c r="P3111" i="1"/>
  <c r="P3258" i="1"/>
  <c r="P1054" i="1"/>
  <c r="P2011" i="1"/>
  <c r="P1613" i="1"/>
  <c r="P1436" i="1"/>
  <c r="P1726" i="1"/>
  <c r="P1360" i="1"/>
  <c r="P3158" i="1"/>
  <c r="P1602" i="1"/>
  <c r="P2381" i="1"/>
  <c r="P3456" i="1"/>
  <c r="P564" i="1"/>
  <c r="P121" i="1"/>
  <c r="P1893" i="1"/>
  <c r="P1907" i="1"/>
  <c r="P1612" i="1"/>
  <c r="P907" i="1"/>
  <c r="P1373" i="1"/>
  <c r="P2649" i="1"/>
  <c r="P3439" i="1"/>
  <c r="P3825" i="1"/>
  <c r="P2299" i="1"/>
  <c r="P102" i="1"/>
  <c r="P2762" i="1"/>
  <c r="P2458" i="1"/>
  <c r="P2119" i="1"/>
  <c r="P856" i="1"/>
  <c r="P1008" i="1"/>
  <c r="P1355" i="1"/>
  <c r="P2030" i="1"/>
  <c r="P375" i="1"/>
  <c r="P1026" i="1"/>
  <c r="P3874" i="1"/>
  <c r="P3364" i="1"/>
  <c r="P144" i="1"/>
  <c r="P2869" i="1"/>
  <c r="P3884" i="1"/>
  <c r="P621" i="1"/>
  <c r="P148" i="1"/>
  <c r="P2830" i="1"/>
  <c r="P829" i="1"/>
  <c r="P1708" i="1"/>
  <c r="P1300" i="1"/>
  <c r="P31" i="1"/>
  <c r="P2417" i="1"/>
  <c r="P2227" i="1"/>
  <c r="P3774" i="1"/>
  <c r="P2628" i="1"/>
  <c r="P1760" i="1"/>
  <c r="P2537" i="1"/>
  <c r="P3341" i="1"/>
  <c r="P3134" i="1"/>
  <c r="P1702" i="1"/>
  <c r="P2254" i="1"/>
  <c r="P4019" i="1"/>
  <c r="P110" i="1"/>
  <c r="P3915" i="1"/>
  <c r="P705" i="1"/>
  <c r="P3616" i="1"/>
  <c r="P3326" i="1"/>
  <c r="P1745" i="1"/>
  <c r="P3606" i="1"/>
  <c r="P2922" i="1"/>
  <c r="P2515" i="1"/>
  <c r="P2196" i="1"/>
  <c r="P428" i="1"/>
  <c r="P1573" i="1"/>
  <c r="P2600" i="1"/>
  <c r="P1471" i="1"/>
  <c r="P1246" i="1"/>
  <c r="P2124" i="1"/>
  <c r="P3721" i="1"/>
  <c r="P2237" i="1"/>
  <c r="P3654" i="1"/>
  <c r="P1872" i="1"/>
  <c r="P940" i="1"/>
  <c r="P262" i="1"/>
  <c r="P2819" i="1"/>
  <c r="P2948" i="1"/>
  <c r="P1532" i="1"/>
  <c r="P176" i="1"/>
  <c r="P1185" i="1"/>
  <c r="P57" i="1"/>
  <c r="P502" i="1"/>
  <c r="P386" i="1"/>
  <c r="P1764" i="1"/>
  <c r="P394" i="1"/>
  <c r="P3399" i="1"/>
  <c r="P1821" i="1"/>
  <c r="P1758" i="1"/>
  <c r="P1177" i="1"/>
  <c r="P1784" i="1"/>
  <c r="P3135" i="1"/>
  <c r="P1080" i="1"/>
  <c r="P3471" i="1"/>
  <c r="P1959" i="1"/>
  <c r="P1252" i="1"/>
  <c r="P1988" i="1"/>
  <c r="P3088" i="1"/>
  <c r="P845" i="1"/>
  <c r="P666" i="1"/>
  <c r="P2565" i="1"/>
  <c r="P1329" i="1"/>
  <c r="P290" i="1"/>
  <c r="P3719" i="1"/>
  <c r="P1563" i="1"/>
  <c r="P1216" i="1"/>
  <c r="P719" i="1"/>
  <c r="P796" i="1"/>
  <c r="P783" i="1"/>
  <c r="P2982" i="1"/>
  <c r="P1225" i="1"/>
  <c r="P2178" i="1"/>
  <c r="P1060" i="1"/>
  <c r="P48" i="1"/>
  <c r="P2549" i="1"/>
  <c r="P416" i="1"/>
  <c r="P1011" i="1"/>
  <c r="P2652" i="1"/>
  <c r="P1260" i="1"/>
  <c r="P1128" i="1"/>
  <c r="P3823" i="1"/>
  <c r="P711" i="1"/>
  <c r="P3934" i="1"/>
  <c r="P2078" i="1"/>
  <c r="P2137" i="1"/>
  <c r="P633" i="1"/>
  <c r="P1924" i="1"/>
  <c r="P514" i="1"/>
  <c r="P798" i="1"/>
  <c r="P2636" i="1"/>
  <c r="P325" i="1"/>
  <c r="P2774" i="1"/>
  <c r="P989" i="1"/>
  <c r="P580" i="1"/>
  <c r="P3858" i="1"/>
  <c r="P2071" i="1"/>
  <c r="P1538" i="1"/>
  <c r="P3367" i="1"/>
  <c r="P1105" i="1"/>
  <c r="P1938" i="1"/>
  <c r="P2076" i="1"/>
  <c r="P1321" i="1"/>
  <c r="P2330" i="1"/>
  <c r="P1737" i="1"/>
  <c r="P3793" i="1"/>
  <c r="P2971" i="1"/>
  <c r="P3292" i="1"/>
  <c r="P3386" i="1"/>
  <c r="P365" i="1"/>
  <c r="P335" i="1"/>
  <c r="P2404" i="1"/>
  <c r="P2496" i="1"/>
  <c r="P3866" i="1"/>
  <c r="P2526" i="1"/>
  <c r="P839" i="1"/>
  <c r="P2702" i="1"/>
  <c r="P2064" i="1"/>
  <c r="P2233" i="1"/>
  <c r="P3003" i="1"/>
  <c r="P360" i="1"/>
  <c r="P3361" i="1"/>
  <c r="P3599" i="1"/>
  <c r="P229" i="1"/>
  <c r="P2479" i="1"/>
  <c r="P932" i="1"/>
  <c r="P3868" i="1"/>
  <c r="P152" i="1"/>
  <c r="P108" i="1"/>
  <c r="P316" i="1"/>
  <c r="P2807" i="1"/>
  <c r="P2339" i="1"/>
  <c r="P477" i="1"/>
  <c r="P404" i="1"/>
  <c r="P36" i="1"/>
  <c r="P393" i="1"/>
  <c r="P20" i="1"/>
  <c r="P2573" i="1"/>
  <c r="P2989" i="1"/>
  <c r="P1905" i="1"/>
  <c r="P1680" i="1"/>
  <c r="P3679" i="1"/>
  <c r="P3848" i="1"/>
  <c r="P1159" i="1"/>
  <c r="P1431" i="1"/>
  <c r="P2504" i="1"/>
  <c r="P2453" i="1"/>
  <c r="P2941" i="1"/>
  <c r="P2794" i="1"/>
  <c r="P441" i="1"/>
  <c r="P2355" i="1"/>
  <c r="P2148" i="1"/>
  <c r="P608" i="1"/>
  <c r="P547" i="1"/>
  <c r="P812" i="1"/>
  <c r="P660" i="1"/>
  <c r="P3046" i="1"/>
  <c r="P1878" i="1"/>
  <c r="P145" i="1"/>
  <c r="P1876" i="1"/>
  <c r="P175" i="1"/>
  <c r="P1282" i="1"/>
  <c r="P2776" i="1"/>
  <c r="P255" i="1"/>
  <c r="P395" i="1"/>
  <c r="P1153" i="1"/>
  <c r="P2925" i="1"/>
  <c r="P663" i="1"/>
  <c r="P2352" i="1"/>
  <c r="P1045" i="1"/>
  <c r="P2676" i="1"/>
  <c r="P243" i="1"/>
  <c r="P1110" i="1"/>
  <c r="P519" i="1"/>
  <c r="P2362" i="1"/>
  <c r="P2172" i="1"/>
  <c r="P725" i="1"/>
  <c r="P384" i="1"/>
  <c r="P1434" i="1"/>
  <c r="P468" i="1"/>
  <c r="P1546" i="1"/>
  <c r="P1788" i="1"/>
  <c r="P918" i="1"/>
  <c r="P583" i="1"/>
  <c r="P2214" i="1"/>
  <c r="P601" i="1"/>
  <c r="P786" i="1"/>
  <c r="P2686" i="1"/>
  <c r="P2990" i="1"/>
  <c r="P2740" i="1"/>
  <c r="P3294" i="1"/>
  <c r="P1371" i="1"/>
  <c r="P3372" i="1"/>
  <c r="P960" i="1"/>
  <c r="P607" i="1"/>
  <c r="P3246" i="1"/>
  <c r="P2192" i="1"/>
  <c r="P3605" i="1"/>
  <c r="P903" i="1"/>
  <c r="P3695" i="1"/>
  <c r="P3068" i="1"/>
  <c r="P2823" i="1"/>
  <c r="P2963" i="1"/>
  <c r="P3692" i="1"/>
  <c r="P2176" i="1"/>
  <c r="P3486" i="1"/>
  <c r="P3410" i="1"/>
  <c r="P2292" i="1"/>
  <c r="P1507" i="1"/>
  <c r="P667" i="1"/>
  <c r="P1234" i="1"/>
  <c r="P3726" i="1"/>
  <c r="P2147" i="1"/>
  <c r="P39" i="1"/>
  <c r="P2354" i="1"/>
  <c r="P779" i="1"/>
  <c r="P3869" i="1"/>
  <c r="P3329" i="1"/>
  <c r="P1367" i="1"/>
  <c r="P2874" i="1"/>
  <c r="P2846" i="1"/>
  <c r="P3291" i="1"/>
  <c r="P1069" i="1"/>
  <c r="P2062" i="1"/>
  <c r="P1801" i="1"/>
  <c r="P2758" i="1"/>
  <c r="P3056" i="1"/>
  <c r="P1836" i="1"/>
  <c r="P3716" i="1"/>
  <c r="P1935" i="1"/>
  <c r="P3061" i="1"/>
  <c r="P543" i="1"/>
  <c r="P2864" i="1"/>
  <c r="P804" i="1"/>
  <c r="P2886" i="1"/>
  <c r="P2872" i="1"/>
  <c r="P1511" i="1"/>
  <c r="P2512" i="1"/>
  <c r="P3440" i="1"/>
  <c r="P1848" i="1"/>
  <c r="P2098" i="1"/>
  <c r="P2174" i="1"/>
  <c r="P3707" i="1"/>
  <c r="P2577" i="1"/>
  <c r="P2870" i="1"/>
  <c r="P2765" i="1"/>
  <c r="P1057" i="1"/>
  <c r="P3304" i="1"/>
  <c r="P3715" i="1"/>
  <c r="P3505" i="1"/>
  <c r="P2854" i="1"/>
  <c r="P3408" i="1"/>
  <c r="P813" i="1"/>
  <c r="P2672" i="1"/>
  <c r="P592" i="1"/>
  <c r="P1989" i="1"/>
  <c r="P1863" i="1"/>
  <c r="P1195" i="1"/>
  <c r="P3609" i="1"/>
  <c r="P2531" i="1"/>
  <c r="P2454" i="1"/>
  <c r="P1457" i="1"/>
  <c r="P2055" i="1"/>
  <c r="P3479" i="1"/>
  <c r="P1777" i="1"/>
  <c r="P2284" i="1"/>
  <c r="P1666" i="1"/>
  <c r="P2373" i="1"/>
  <c r="P1257" i="1"/>
  <c r="P3757" i="1"/>
  <c r="P3212" i="1"/>
  <c r="P92" i="1"/>
  <c r="P415" i="1"/>
  <c r="P3876" i="1"/>
  <c r="P2131" i="1"/>
  <c r="P429" i="1"/>
  <c r="P1071" i="1"/>
  <c r="P656" i="1"/>
  <c r="P2484" i="1"/>
  <c r="P545" i="1"/>
  <c r="P1978" i="1"/>
  <c r="P3030" i="1"/>
  <c r="P2956" i="1"/>
  <c r="P3067" i="1"/>
  <c r="P3220" i="1"/>
  <c r="P3437" i="1"/>
  <c r="P189" i="1"/>
  <c r="P1301" i="1"/>
  <c r="P726" i="1"/>
  <c r="P3666" i="1"/>
  <c r="P3809" i="1"/>
  <c r="P3967" i="1"/>
  <c r="P3497" i="1"/>
  <c r="P1410" i="1"/>
  <c r="P2328" i="1"/>
  <c r="P613" i="1"/>
  <c r="P837" i="1"/>
  <c r="P2938" i="1"/>
  <c r="P1461" i="1"/>
  <c r="P2143" i="1"/>
  <c r="P1022" i="1"/>
  <c r="P920" i="1"/>
  <c r="P414" i="1"/>
  <c r="P2467" i="1"/>
  <c r="P2461" i="1"/>
  <c r="P2598" i="1"/>
  <c r="P70" i="1"/>
  <c r="P3335" i="1"/>
  <c r="P3603" i="1"/>
  <c r="P1124" i="1"/>
  <c r="P3006" i="1"/>
  <c r="P3141" i="1"/>
  <c r="P2890" i="1"/>
  <c r="P3970" i="1"/>
  <c r="P1441" i="1"/>
  <c r="P1001" i="1"/>
  <c r="P1727" i="1"/>
  <c r="P1828" i="1"/>
  <c r="P3126" i="1"/>
  <c r="P974" i="1"/>
  <c r="P2757" i="1"/>
  <c r="P2223" i="1"/>
  <c r="P916" i="1"/>
  <c r="P3971" i="1"/>
  <c r="P2380" i="1"/>
  <c r="P2445" i="1"/>
  <c r="P448" i="1"/>
  <c r="P1337" i="1"/>
  <c r="P1099" i="1"/>
  <c r="P570" i="1"/>
  <c r="P1704" i="1"/>
  <c r="P2732" i="1"/>
  <c r="P688" i="1"/>
  <c r="P3241" i="1"/>
  <c r="P1157" i="1"/>
  <c r="P1637" i="1"/>
  <c r="P2647" i="1"/>
  <c r="P1196" i="1"/>
  <c r="P1019" i="1"/>
  <c r="P2627" i="1"/>
  <c r="P3120" i="1"/>
  <c r="P3051" i="1"/>
  <c r="P3758" i="1"/>
  <c r="P1616" i="1"/>
  <c r="P2862" i="1"/>
  <c r="P801" i="1"/>
  <c r="P397" i="1"/>
  <c r="P1530" i="1"/>
  <c r="P2491" i="1"/>
  <c r="P1166" i="1"/>
  <c r="P996" i="1"/>
  <c r="P191" i="1"/>
  <c r="P216" i="1"/>
  <c r="P2850" i="1"/>
  <c r="P17" i="1"/>
  <c r="P2931" i="1"/>
  <c r="P1193" i="1"/>
  <c r="P714" i="1"/>
  <c r="P377" i="1"/>
  <c r="P1241" i="1"/>
  <c r="P2084" i="1"/>
  <c r="P1894" i="1"/>
  <c r="P2782" i="1"/>
  <c r="P2930" i="1"/>
  <c r="P3521" i="1"/>
  <c r="P2087" i="1"/>
  <c r="P2228" i="1"/>
  <c r="P912" i="1"/>
  <c r="P3089" i="1"/>
  <c r="P1747" i="1"/>
  <c r="P2184" i="1"/>
  <c r="P302" i="1"/>
  <c r="P466" i="1"/>
  <c r="P3198" i="1"/>
  <c r="P4004" i="1"/>
  <c r="P2028" i="1"/>
  <c r="P2943" i="1"/>
  <c r="P3736" i="1"/>
  <c r="P2323" i="1"/>
  <c r="P3237" i="1"/>
  <c r="P2069" i="1"/>
  <c r="P2738" i="1"/>
  <c r="P1778" i="1"/>
  <c r="P3894" i="1"/>
  <c r="P3182" i="1"/>
  <c r="P172" i="1"/>
  <c r="P1376" i="1"/>
  <c r="P2900" i="1"/>
  <c r="P3049" i="1"/>
  <c r="P1239" i="1"/>
  <c r="P513" i="1"/>
  <c r="P2349" i="1"/>
  <c r="P3525" i="1"/>
  <c r="P3096" i="1"/>
  <c r="P337" i="1"/>
  <c r="P3568" i="1"/>
  <c r="P928" i="1"/>
  <c r="P3311" i="1"/>
  <c r="P2803" i="1"/>
  <c r="P957" i="1"/>
  <c r="P2530" i="1"/>
  <c r="P2756" i="1"/>
  <c r="P2544" i="1"/>
  <c r="P1271" i="1"/>
  <c r="P3794" i="1"/>
  <c r="P1308" i="1"/>
  <c r="P3792" i="1"/>
  <c r="P2769" i="1"/>
  <c r="P2836" i="1"/>
  <c r="P2824" i="1"/>
  <c r="P522" i="1"/>
  <c r="P535" i="1"/>
  <c r="P517" i="1"/>
  <c r="P3004" i="1"/>
  <c r="P2334" i="1"/>
  <c r="P3838" i="1"/>
  <c r="P1129" i="1"/>
  <c r="P3279" i="1"/>
  <c r="P1385" i="1"/>
  <c r="P2375" i="1"/>
  <c r="P492" i="1"/>
  <c r="P1109" i="1"/>
  <c r="P3008" i="1"/>
  <c r="P741" i="1"/>
  <c r="P2545" i="1"/>
  <c r="P636" i="1"/>
  <c r="P438" i="1"/>
  <c r="P2502" i="1"/>
  <c r="P2739" i="1"/>
  <c r="P3629" i="1"/>
  <c r="P3886" i="1"/>
  <c r="P196" i="1"/>
  <c r="P3394" i="1"/>
  <c r="P315" i="1"/>
  <c r="P27" i="1"/>
  <c r="P1765" i="1"/>
  <c r="P182" i="1"/>
  <c r="P2820" i="1"/>
  <c r="P1279" i="1"/>
  <c r="P612" i="1"/>
  <c r="P3426" i="1"/>
  <c r="P3688" i="1"/>
  <c r="P1215" i="1"/>
  <c r="P2622" i="1"/>
  <c r="P757" i="1"/>
  <c r="P3164" i="1"/>
  <c r="P413" i="1"/>
  <c r="P691" i="1"/>
  <c r="P2787" i="1"/>
  <c r="P722" i="1"/>
  <c r="P2359" i="1"/>
  <c r="P3395" i="1"/>
  <c r="P807" i="1"/>
  <c r="P3339" i="1"/>
  <c r="P3854" i="1"/>
  <c r="P1342" i="1"/>
  <c r="P1037" i="1"/>
  <c r="P2588" i="1"/>
  <c r="P1307" i="1"/>
  <c r="P1389" i="1"/>
  <c r="P1393" i="1"/>
  <c r="P898" i="1"/>
  <c r="P1425" i="1"/>
  <c r="P1800" i="1"/>
  <c r="P2988" i="1"/>
  <c r="P3328" i="1"/>
  <c r="P2120" i="1"/>
  <c r="P474" i="1"/>
  <c r="P806" i="1"/>
  <c r="P3405" i="1"/>
  <c r="P1085" i="1"/>
  <c r="P3985" i="1"/>
  <c r="P3116" i="1"/>
  <c r="P865" i="1"/>
  <c r="P3718" i="1"/>
  <c r="P3608" i="1"/>
  <c r="P3147" i="1"/>
  <c r="P3465" i="1"/>
  <c r="P485" i="1"/>
  <c r="P3864" i="1"/>
  <c r="P2476" i="1"/>
  <c r="P3189" i="1"/>
  <c r="P1762" i="1"/>
  <c r="P133" i="1"/>
  <c r="P1908" i="1"/>
  <c r="P3247" i="1"/>
  <c r="P677" i="1"/>
  <c r="P3624" i="1"/>
  <c r="P3355" i="1"/>
  <c r="P1067" i="1"/>
  <c r="P1642" i="1"/>
  <c r="P2187" i="1"/>
  <c r="P306" i="1"/>
  <c r="P1265" i="1"/>
  <c r="P1560" i="1"/>
  <c r="P71" i="1"/>
  <c r="P3436" i="1"/>
  <c r="P2251" i="1"/>
  <c r="P2860" i="1"/>
  <c r="P227" i="1"/>
  <c r="P3072" i="1"/>
  <c r="P597" i="1"/>
  <c r="P1289" i="1"/>
  <c r="P1632" i="1"/>
  <c r="P223" i="1"/>
  <c r="P2684" i="1"/>
  <c r="P2112" i="1"/>
  <c r="P744" i="1"/>
  <c r="P406" i="1"/>
  <c r="P699" i="1"/>
  <c r="P2868" i="1"/>
  <c r="P3376" i="1"/>
  <c r="P1474" i="1"/>
  <c r="P3502" i="1"/>
  <c r="P140" i="1"/>
  <c r="P1103" i="1"/>
  <c r="P3365" i="1"/>
  <c r="P3853" i="1"/>
  <c r="P351" i="1"/>
  <c r="P1146" i="1"/>
  <c r="P934" i="1"/>
  <c r="P3988" i="1"/>
  <c r="P3532" i="1"/>
  <c r="P3622" i="1"/>
  <c r="P2128" i="1"/>
  <c r="P1281" i="1"/>
  <c r="P2093" i="1"/>
  <c r="P3253" i="1"/>
  <c r="P3865" i="1"/>
  <c r="P2867" i="1"/>
  <c r="P1330" i="1"/>
  <c r="P2618" i="1"/>
  <c r="P1710" i="1"/>
  <c r="P2420" i="1"/>
  <c r="P1369" i="1"/>
  <c r="P161" i="1"/>
  <c r="P2543" i="1"/>
  <c r="P2749" i="1"/>
  <c r="P3655" i="1"/>
  <c r="P3014" i="1"/>
  <c r="P1288" i="1"/>
  <c r="P2335" i="1"/>
  <c r="P3152" i="1"/>
  <c r="P3509" i="1"/>
  <c r="P1439" i="1"/>
  <c r="P332" i="1"/>
  <c r="P380" i="1"/>
  <c r="P1438" i="1"/>
  <c r="P273" i="1"/>
  <c r="P2834" i="1"/>
  <c r="P552" i="1"/>
  <c r="P3755" i="1"/>
  <c r="P3684" i="1"/>
  <c r="P2518" i="1"/>
  <c r="P3930" i="1"/>
  <c r="P3767" i="1"/>
  <c r="P3204" i="1"/>
  <c r="P696" i="1"/>
  <c r="P2045" i="1"/>
  <c r="P2390" i="1"/>
  <c r="P981" i="1"/>
  <c r="P3547" i="1"/>
  <c r="P2785" i="1"/>
  <c r="P411" i="1"/>
  <c r="P810" i="1"/>
  <c r="P977" i="1"/>
  <c r="P2207" i="1"/>
  <c r="P292" i="1"/>
  <c r="P3066" i="1"/>
  <c r="P3136" i="1"/>
  <c r="P671" i="1"/>
  <c r="P979" i="1"/>
  <c r="P906" i="1"/>
  <c r="P2599" i="1"/>
  <c r="P1002" i="1"/>
  <c r="P3226" i="1"/>
  <c r="P3750" i="1"/>
  <c r="P3077" i="1"/>
  <c r="P665" i="1"/>
  <c r="P594" i="1"/>
  <c r="P3564" i="1"/>
  <c r="P3549" i="1"/>
  <c r="P1176" i="1"/>
  <c r="P2242" i="1"/>
  <c r="P2046" i="1"/>
  <c r="P3450" i="1"/>
  <c r="P2153" i="1"/>
  <c r="P3338" i="1"/>
  <c r="P1641" i="1"/>
  <c r="P2477" i="1"/>
  <c r="P2783" i="1"/>
  <c r="P2810" i="1"/>
  <c r="P2450" i="1"/>
  <c r="P1415" i="1"/>
  <c r="P1375" i="1"/>
  <c r="P3110" i="1"/>
  <c r="P3362" i="1"/>
  <c r="P2193" i="1"/>
  <c r="P3434" i="1"/>
  <c r="P708" i="1"/>
  <c r="P3309" i="1"/>
  <c r="P1484" i="1"/>
  <c r="P2121" i="1"/>
  <c r="P225" i="1"/>
  <c r="P1840" i="1"/>
  <c r="P170" i="1"/>
  <c r="P1358" i="1"/>
  <c r="P1451" i="1"/>
  <c r="P254" i="1"/>
  <c r="P2133" i="1"/>
  <c r="P574" i="1"/>
  <c r="P2811" i="1"/>
  <c r="P3384" i="1"/>
  <c r="P2932" i="1"/>
  <c r="P136" i="1"/>
  <c r="P849" i="1"/>
  <c r="P572" i="1"/>
  <c r="P605" i="1"/>
  <c r="P1114" i="1"/>
  <c r="P1943" i="1"/>
  <c r="P3642" i="1"/>
  <c r="P1263" i="1"/>
  <c r="P1163" i="1"/>
  <c r="P727" i="1"/>
  <c r="P1142" i="1"/>
  <c r="P3734" i="1"/>
  <c r="P1600" i="1"/>
  <c r="P3826" i="1"/>
  <c r="P3863" i="1"/>
  <c r="P3555" i="1"/>
  <c r="P3986" i="1"/>
  <c r="P2202" i="1"/>
  <c r="P987" i="1"/>
  <c r="P1010" i="1"/>
  <c r="P883" i="1"/>
  <c r="P2197" i="1"/>
  <c r="P122" i="1"/>
  <c r="P3790" i="1"/>
  <c r="P3779" i="1"/>
  <c r="P3422" i="1"/>
  <c r="P420" i="1"/>
  <c r="P45" i="1"/>
  <c r="P615" i="1"/>
  <c r="P2741" i="1"/>
  <c r="P123" i="1"/>
  <c r="P2109" i="1"/>
  <c r="P3859" i="1"/>
  <c r="P114" i="1"/>
  <c r="P1982" i="1"/>
  <c r="P551" i="1"/>
  <c r="P3690" i="1"/>
  <c r="P3797" i="1"/>
  <c r="P2779" i="1"/>
  <c r="P3566" i="1"/>
  <c r="P2708" i="1"/>
  <c r="P1003" i="1"/>
  <c r="P334" i="1"/>
  <c r="P2356" i="1"/>
  <c r="P2976" i="1"/>
  <c r="P3660" i="1"/>
  <c r="P2961" i="1"/>
  <c r="P2397" i="1"/>
  <c r="P650" i="1"/>
  <c r="P1677" i="1"/>
  <c r="P2298" i="1"/>
  <c r="P2571" i="1"/>
  <c r="P3768" i="1"/>
  <c r="P3523" i="1"/>
  <c r="P998" i="1"/>
  <c r="P3021" i="1"/>
  <c r="P2318" i="1"/>
  <c r="P915" i="1"/>
  <c r="P969" i="1"/>
  <c r="P4002" i="1"/>
  <c r="P3799" i="1"/>
  <c r="P2025" i="1"/>
  <c r="P2367" i="1"/>
  <c r="P2097" i="1"/>
  <c r="P858" i="1"/>
  <c r="P85" i="1"/>
  <c r="P3515" i="1"/>
  <c r="P2042" i="1"/>
  <c r="P1445" i="1"/>
  <c r="P1095" i="1"/>
  <c r="P2986" i="1"/>
  <c r="P2150" i="1"/>
  <c r="P3074" i="1"/>
  <c r="P3817" i="1"/>
  <c r="P3511" i="1"/>
  <c r="P2429" i="1"/>
  <c r="P2799" i="1"/>
  <c r="P3397" i="1"/>
  <c r="P2383" i="1"/>
  <c r="P3385" i="1"/>
  <c r="P2835" i="1"/>
  <c r="P2796" i="1"/>
  <c r="P720" i="1"/>
  <c r="P3691" i="1"/>
  <c r="P3842" i="1"/>
  <c r="P3725" i="1"/>
  <c r="P805" i="1"/>
  <c r="P2285" i="1"/>
  <c r="P1005" i="1"/>
  <c r="P770" i="1"/>
  <c r="P56" i="1"/>
  <c r="P3775" i="1"/>
  <c r="P1000" i="1"/>
  <c r="P3535" i="1"/>
  <c r="P202" i="1"/>
  <c r="P2797" i="1"/>
  <c r="P706" i="1"/>
  <c r="P3217" i="1"/>
  <c r="P1802" i="1"/>
  <c r="P3901" i="1"/>
  <c r="P3105" i="1"/>
  <c r="P2386" i="1"/>
  <c r="P2555" i="1"/>
  <c r="P1869" i="1"/>
  <c r="P1693" i="1"/>
  <c r="P1504" i="1"/>
  <c r="P2908" i="1"/>
  <c r="P1459" i="1"/>
  <c r="P270" i="1"/>
  <c r="P851" i="1"/>
  <c r="P295" i="1"/>
  <c r="P2507" i="1"/>
  <c r="P1922" i="1"/>
  <c r="P2410" i="1"/>
  <c r="P1656" i="1"/>
  <c r="P1993" i="1"/>
  <c r="P2527" i="1"/>
  <c r="P831" i="1"/>
  <c r="P3893" i="1"/>
  <c r="P3347" i="1"/>
  <c r="P3275" i="1"/>
  <c r="P1237" i="1"/>
  <c r="P3698" i="1"/>
  <c r="P2016" i="1"/>
  <c r="P3714" i="1"/>
  <c r="P1772" i="1"/>
  <c r="P850" i="1"/>
  <c r="P1311" i="1"/>
  <c r="P2395" i="1"/>
  <c r="P778" i="1"/>
  <c r="P2310" i="1"/>
  <c r="P322" i="1"/>
  <c r="P2059" i="1"/>
  <c r="P1902" i="1"/>
  <c r="P3620" i="1"/>
  <c r="P3703" i="1"/>
  <c r="P3315" i="1"/>
  <c r="P3740" i="1"/>
  <c r="P1715" i="1"/>
  <c r="P90" i="1"/>
  <c r="P3713" i="1"/>
  <c r="P3728" i="1"/>
  <c r="P3240" i="1"/>
  <c r="P1990" i="1"/>
  <c r="P2928" i="1"/>
  <c r="P1062" i="1"/>
  <c r="P1336" i="1"/>
  <c r="P876" i="1"/>
  <c r="P1277" i="1"/>
  <c r="P1965" i="1"/>
  <c r="P3122" i="1"/>
  <c r="P2528" i="1"/>
  <c r="P2879" i="1"/>
  <c r="P3044" i="1"/>
  <c r="P3477" i="1"/>
  <c r="P2473" i="1"/>
  <c r="P541" i="1"/>
  <c r="P658" i="1"/>
  <c r="P3582" i="1"/>
  <c r="P200" i="1"/>
  <c r="P382" i="1"/>
  <c r="P3243" i="1"/>
  <c r="P2357" i="1"/>
  <c r="P2426" i="1"/>
  <c r="P214" i="1"/>
  <c r="P2038" i="1"/>
  <c r="P980" i="1"/>
  <c r="P1855" i="1"/>
  <c r="P180" i="1"/>
  <c r="P1456" i="1"/>
  <c r="P2718" i="1"/>
  <c r="P3490" i="1"/>
  <c r="P4029" i="1"/>
  <c r="P3306" i="1"/>
  <c r="P3493" i="1"/>
  <c r="P2525" i="1"/>
  <c r="P3628" i="1"/>
  <c r="P1622" i="1"/>
  <c r="P2146" i="1"/>
  <c r="P1865" i="1"/>
  <c r="P2155" i="1"/>
  <c r="P2891" i="1"/>
  <c r="P3018" i="1"/>
  <c r="P2234" i="1"/>
  <c r="P1510" i="1"/>
  <c r="P2179" i="1"/>
  <c r="P2438" i="1"/>
  <c r="P3645" i="1"/>
  <c r="P2778" i="1"/>
  <c r="P701" i="1"/>
  <c r="P49" i="1"/>
  <c r="P2436" i="1"/>
  <c r="P1918" i="1"/>
  <c r="P461" i="1"/>
  <c r="P3163" i="1"/>
  <c r="P449" i="1"/>
  <c r="P66" i="1"/>
  <c r="P3955" i="1"/>
  <c r="P1856" i="1"/>
  <c r="P1721" i="1"/>
  <c r="P1517" i="1"/>
  <c r="P3543" i="1"/>
  <c r="P1118" i="1"/>
  <c r="P515" i="1"/>
  <c r="P3480" i="1"/>
  <c r="P2856" i="1"/>
  <c r="P333" i="1"/>
  <c r="P3706" i="1"/>
  <c r="P2985" i="1"/>
  <c r="P1793" i="1"/>
  <c r="P1401" i="1"/>
  <c r="P147" i="1"/>
  <c r="P1561" i="1"/>
  <c r="P2219" i="1"/>
  <c r="P1650" i="1"/>
  <c r="P2309" i="1"/>
  <c r="P2937" i="1"/>
  <c r="P248" i="1"/>
  <c r="P2255" i="1"/>
  <c r="P684" i="1"/>
  <c r="P1850" i="1"/>
  <c r="P2614" i="1"/>
  <c r="P364" i="1"/>
  <c r="P103" i="1"/>
  <c r="P446" i="1"/>
  <c r="P347" i="1"/>
  <c r="P2882" i="1"/>
  <c r="P40" i="1"/>
  <c r="P614" i="1"/>
  <c r="P3121" i="1"/>
  <c r="P1635" i="1"/>
  <c r="P1055" i="1"/>
  <c r="P2857" i="1"/>
  <c r="P201" i="1"/>
  <c r="P3963" i="1"/>
  <c r="P1352" i="1"/>
  <c r="P2997" i="1"/>
  <c r="P460" i="1"/>
  <c r="P1786" i="1"/>
  <c r="P2159" i="1"/>
  <c r="P3414" i="1"/>
  <c r="P3785" i="1"/>
  <c r="P896" i="1"/>
  <c r="P2057" i="1"/>
  <c r="P352" i="1"/>
  <c r="P3012" i="1"/>
  <c r="P3168" i="1"/>
  <c r="P2619" i="1"/>
  <c r="P221" i="1"/>
  <c r="P157" i="1"/>
  <c r="P1936" i="1"/>
  <c r="P3512" i="1"/>
  <c r="P507" i="1"/>
  <c r="P1187" i="1"/>
  <c r="P1582" i="1"/>
  <c r="P3213" i="1"/>
  <c r="P1754" i="1"/>
  <c r="P5" i="1"/>
  <c r="P3650" i="1"/>
  <c r="P1892" i="1"/>
  <c r="P892" i="1"/>
  <c r="P1534" i="1"/>
  <c r="P2893" i="1"/>
  <c r="P3374" i="1"/>
  <c r="P2118" i="1"/>
  <c r="P1720" i="1"/>
  <c r="P300" i="1"/>
  <c r="P763" i="1"/>
  <c r="P1244" i="1"/>
  <c r="P2717" i="1"/>
  <c r="P794" i="1"/>
  <c r="P1741" i="1"/>
  <c r="P2329" i="1"/>
  <c r="P253" i="1"/>
  <c r="P2940" i="1"/>
  <c r="P1440" i="1"/>
  <c r="P73" i="1"/>
  <c r="P3633" i="1"/>
  <c r="P1305" i="1"/>
  <c r="P890" i="1"/>
  <c r="P2470" i="1"/>
  <c r="P2244" i="1"/>
  <c r="P1013" i="1"/>
  <c r="P3216" i="1"/>
  <c r="P1262" i="1"/>
  <c r="P3850" i="1"/>
  <c r="P2784" i="1"/>
  <c r="P240" i="1"/>
  <c r="P2968" i="1"/>
  <c r="P3947" i="1"/>
  <c r="P1725" i="1"/>
  <c r="P2557" i="1"/>
  <c r="P1899" i="1"/>
  <c r="P3796" i="1"/>
  <c r="P1780" i="1"/>
  <c r="P563" i="1"/>
  <c r="P81" i="1"/>
  <c r="P4028" i="1"/>
  <c r="P390" i="1"/>
  <c r="P1580" i="1"/>
  <c r="P1261" i="1"/>
  <c r="P2440" i="1"/>
  <c r="P1172" i="1"/>
  <c r="P265" i="1"/>
  <c r="P2478" i="1"/>
  <c r="P799" i="1"/>
  <c r="P1789" i="1"/>
  <c r="P2665" i="1"/>
  <c r="P26" i="1"/>
  <c r="P3506" i="1"/>
  <c r="P96" i="1"/>
  <c r="P2277" i="1"/>
  <c r="P3064" i="1"/>
  <c r="P2268" i="1"/>
  <c r="P399" i="1"/>
  <c r="P1906" i="1"/>
  <c r="P844" i="1"/>
  <c r="P1763" i="1"/>
  <c r="P23" i="1"/>
  <c r="P2102" i="1"/>
  <c r="P1347" i="1"/>
  <c r="P357" i="1"/>
  <c r="P591" i="1"/>
  <c r="P1942" i="1"/>
  <c r="P1618" i="1"/>
  <c r="P131" i="1"/>
  <c r="P1138" i="1"/>
  <c r="P2364" i="1"/>
  <c r="P2514" i="1"/>
  <c r="P555" i="1"/>
  <c r="P3209" i="1"/>
  <c r="P1102" i="1"/>
  <c r="P2047" i="1"/>
  <c r="P1683" i="1"/>
  <c r="P1804" i="1"/>
  <c r="P296" i="1"/>
  <c r="P951" i="1"/>
  <c r="P1736" i="1"/>
  <c r="P3145" i="1"/>
  <c r="P258" i="1"/>
  <c r="P3545" i="1"/>
  <c r="P2241" i="1"/>
  <c r="P2099" i="1"/>
  <c r="P3504" i="1"/>
  <c r="P1028" i="1"/>
  <c r="P3770" i="1"/>
  <c r="P499" i="1"/>
  <c r="P1227" i="1"/>
  <c r="P434" i="1"/>
  <c r="P1707" i="1"/>
  <c r="P1624" i="1"/>
  <c r="P1874" i="1"/>
  <c r="P3580" i="1"/>
  <c r="P1365" i="1"/>
  <c r="P281" i="1"/>
  <c r="P1224" i="1"/>
  <c r="P1267" i="1"/>
  <c r="P862" i="1"/>
  <c r="P1921" i="1"/>
  <c r="P3002" i="1"/>
  <c r="P3587" i="1"/>
  <c r="P2880" i="1"/>
  <c r="P3939" i="1"/>
  <c r="P3919" i="1"/>
  <c r="P2407" i="1"/>
  <c r="P908" i="1"/>
  <c r="P3481" i="1"/>
  <c r="P825" i="1"/>
  <c r="P3531" i="1"/>
  <c r="P3534" i="1"/>
  <c r="P1583" i="1"/>
  <c r="P1910" i="1"/>
  <c r="P1378" i="1"/>
  <c r="P2926" i="1"/>
  <c r="P1966" i="1"/>
  <c r="P787" i="1"/>
  <c r="P491" i="1"/>
  <c r="P2580" i="1"/>
  <c r="P1090" i="1"/>
  <c r="P1949" i="1"/>
  <c r="P1523" i="1"/>
  <c r="P3192" i="1"/>
  <c r="P651" i="1"/>
  <c r="P1553" i="1"/>
  <c r="P2553" i="1"/>
  <c r="P1254" i="1"/>
  <c r="P153" i="1"/>
  <c r="P3244" i="1"/>
  <c r="P2984" i="1"/>
  <c r="P819" i="1"/>
  <c r="P28" i="1"/>
  <c r="P1928" i="1"/>
  <c r="P1832" i="1"/>
  <c r="P1152" i="1"/>
  <c r="P1961" i="1"/>
  <c r="P3398" i="1"/>
  <c r="P3559" i="1"/>
  <c r="P1135" i="1"/>
  <c r="P1009" i="1"/>
  <c r="P3496" i="1"/>
  <c r="P35" i="1"/>
  <c r="P1496" i="1"/>
  <c r="P113" i="1"/>
  <c r="P773" i="1"/>
  <c r="P2809" i="1"/>
  <c r="P3184" i="1"/>
  <c r="P268" i="1"/>
  <c r="P1952" i="1"/>
  <c r="P3151" i="1"/>
  <c r="P627" i="1"/>
  <c r="P3417" i="1"/>
  <c r="P3466" i="1"/>
  <c r="P1418" i="1"/>
  <c r="P403" i="1"/>
  <c r="P3331" i="1"/>
  <c r="P2154" i="1"/>
  <c r="P3194" i="1"/>
  <c r="P378" i="1"/>
  <c r="P232" i="1"/>
  <c r="P540" i="1"/>
  <c r="P3303" i="1"/>
  <c r="P3578" i="1"/>
  <c r="P2907" i="1"/>
  <c r="P301" i="1"/>
  <c r="P2503" i="1"/>
  <c r="P3127" i="1"/>
  <c r="P3459" i="1"/>
  <c r="P1388" i="1"/>
  <c r="P584" i="1"/>
  <c r="P503" i="1"/>
  <c r="P299" i="1"/>
  <c r="P245" i="1"/>
  <c r="P3656" i="1"/>
  <c r="P3882" i="1"/>
  <c r="P1429" i="1"/>
  <c r="P203" i="1"/>
  <c r="P2924" i="1"/>
  <c r="P573" i="1"/>
  <c r="P55" i="1"/>
  <c r="P1319" i="1"/>
  <c r="P3363" i="1"/>
  <c r="P2564" i="1"/>
  <c r="P1752" i="1"/>
  <c r="P1857" i="1"/>
  <c r="P1059" i="1"/>
  <c r="P834" i="1"/>
  <c r="P1657" i="1"/>
  <c r="P3476" i="1"/>
  <c r="P62" i="1"/>
  <c r="P226" i="1"/>
  <c r="P1206" i="1"/>
  <c r="P1490" i="1"/>
  <c r="P2535" i="1"/>
  <c r="P2916" i="1"/>
  <c r="P3484" i="1"/>
  <c r="P2539" i="1"/>
  <c r="P1097" i="1"/>
  <c r="P2294" i="1"/>
  <c r="P2415" i="1"/>
  <c r="P3782" i="1"/>
  <c r="P84" i="1"/>
  <c r="P2441" i="1"/>
  <c r="P1126" i="1"/>
  <c r="P280" i="1"/>
  <c r="P1223" i="1"/>
  <c r="P3542" i="1"/>
  <c r="P1971" i="1"/>
  <c r="P2716" i="1"/>
  <c r="P3319" i="1"/>
  <c r="P222" i="1"/>
  <c r="P1256" i="1"/>
  <c r="P1719" i="1"/>
  <c r="P2878" i="1"/>
  <c r="P327" i="1"/>
  <c r="P512" i="1"/>
  <c r="P2210" i="1"/>
  <c r="P1488" i="1"/>
  <c r="P1231" i="1"/>
  <c r="P1213" i="1"/>
  <c r="P2333" i="1"/>
  <c r="P2513" i="1"/>
  <c r="P294" i="1"/>
  <c r="P24" i="1"/>
  <c r="P1705" i="1"/>
  <c r="P1147" i="1"/>
  <c r="P1248" i="1"/>
  <c r="P199" i="1"/>
  <c r="P63" i="1"/>
  <c r="P971" i="1"/>
  <c r="P2058" i="1"/>
  <c r="P1819" i="1"/>
  <c r="P160" i="1"/>
  <c r="P2540" i="1"/>
  <c r="P484" i="1"/>
  <c r="P2621" i="1"/>
  <c r="P2463" i="1"/>
  <c r="P1652" i="1"/>
  <c r="P3892" i="1"/>
  <c r="P738" i="1"/>
  <c r="P3875" i="1"/>
  <c r="P1533" i="1"/>
  <c r="P473" i="1"/>
  <c r="P1318" i="1"/>
  <c r="P669" i="1"/>
  <c r="P975" i="1"/>
  <c r="P2161" i="1"/>
  <c r="P3227" i="1"/>
  <c r="P1917" i="1"/>
  <c r="P3235" i="1"/>
  <c r="P2771" i="1"/>
  <c r="P1663" i="1"/>
  <c r="P458" i="1"/>
  <c r="P3463" i="1"/>
  <c r="P479" i="1"/>
  <c r="P2945" i="1"/>
  <c r="P3802" i="1"/>
  <c r="P1911" i="1"/>
  <c r="P3070" i="1"/>
  <c r="P3270" i="1"/>
  <c r="P3277" i="1"/>
  <c r="P3085" i="1"/>
  <c r="P655" i="1"/>
  <c r="P2226" i="1"/>
  <c r="P2171" i="1"/>
  <c r="P1381" i="1"/>
  <c r="P3637" i="1"/>
  <c r="P2117" i="1"/>
  <c r="P1605" i="1"/>
  <c r="P924" i="1"/>
  <c r="P2692" i="1"/>
  <c r="P2123" i="1"/>
  <c r="P1088" i="1"/>
  <c r="P164" i="1"/>
  <c r="P3731" i="1"/>
  <c r="P1291" i="1"/>
  <c r="P1472" i="1"/>
  <c r="P1596" i="1"/>
  <c r="P1950" i="1"/>
  <c r="P3841" i="1"/>
  <c r="P2421" i="1"/>
  <c r="P82" i="1"/>
  <c r="P978" i="1"/>
  <c r="P560" i="1"/>
  <c r="P991" i="1"/>
  <c r="P2934" i="1"/>
  <c r="P1130" i="1"/>
  <c r="P1399" i="1"/>
  <c r="P2232" i="1"/>
  <c r="P1569" i="1"/>
  <c r="P3743" i="1"/>
  <c r="P3954" i="1"/>
  <c r="P2559" i="1"/>
  <c r="P3266" i="1"/>
  <c r="P109" i="1"/>
  <c r="P439" i="1"/>
  <c r="P130" i="1"/>
  <c r="P3016" i="1"/>
  <c r="P3218" i="1"/>
  <c r="P1799" i="1"/>
  <c r="P1845" i="1"/>
  <c r="P2653" i="1"/>
  <c r="P1769" i="1"/>
  <c r="P936" i="1"/>
  <c r="P2821" i="1"/>
  <c r="P1748" i="1"/>
  <c r="P155" i="1"/>
  <c r="P2687" i="1"/>
  <c r="P1751" i="1"/>
  <c r="P3735" i="1"/>
  <c r="P1660" i="1"/>
  <c r="P2222" i="1"/>
  <c r="P424" i="1"/>
  <c r="P230" i="1"/>
  <c r="P2216" i="1"/>
  <c r="P3117" i="1"/>
  <c r="P683" i="1"/>
  <c r="P2970" i="1"/>
  <c r="P1264" i="1"/>
  <c r="P2650" i="1"/>
  <c r="P3904" i="1"/>
  <c r="P659" i="1"/>
  <c r="P2711" i="1"/>
  <c r="P455" i="1"/>
  <c r="P279" i="1"/>
  <c r="P1932" i="1"/>
  <c r="P3626" i="1"/>
  <c r="P1571" i="1"/>
  <c r="P1475" i="1"/>
  <c r="P1926" i="1"/>
  <c r="P2996" i="1"/>
  <c r="P3974" i="1"/>
  <c r="P882" i="1"/>
  <c r="P3686" i="1"/>
  <c r="P3024" i="1"/>
  <c r="P3221" i="1"/>
  <c r="P3458" i="1"/>
  <c r="P3286" i="1"/>
  <c r="P2759" i="1"/>
  <c r="P250" i="1"/>
  <c r="P639" i="1"/>
  <c r="P1732" i="1"/>
  <c r="P2944" i="1"/>
  <c r="P1454" i="1"/>
  <c r="P218" i="1"/>
  <c r="P2427" i="1"/>
  <c r="P2699" i="1"/>
  <c r="P2730" i="1"/>
  <c r="P1056" i="1"/>
  <c r="P3159" i="1"/>
  <c r="P2185" i="1"/>
  <c r="P1131" i="1"/>
  <c r="P3747" i="1"/>
  <c r="P654" i="1"/>
  <c r="P3631" i="1"/>
  <c r="P2418" i="1"/>
  <c r="P2307" i="1"/>
  <c r="P3704" i="1"/>
  <c r="P3835" i="1"/>
  <c r="P1898" i="1"/>
  <c r="P2422" i="1"/>
  <c r="P2261" i="1"/>
  <c r="P3211" i="1"/>
  <c r="P2080" i="1"/>
  <c r="P3836" i="1"/>
  <c r="P278" i="1"/>
  <c r="P2063" i="1"/>
  <c r="P2574" i="1"/>
  <c r="P3997" i="1"/>
  <c r="P846" i="1"/>
  <c r="P569" i="1"/>
  <c r="P1197" i="1"/>
  <c r="P1295" i="1"/>
  <c r="P3723" i="1"/>
  <c r="P3595" i="1"/>
  <c r="P4022" i="1"/>
  <c r="P239" i="1"/>
  <c r="P1331" i="1"/>
  <c r="P1356" i="1"/>
  <c r="P3966" i="1"/>
  <c r="P2290" i="1"/>
  <c r="P2616" i="1"/>
  <c r="P204" i="1"/>
  <c r="P3861" i="1"/>
  <c r="P909" i="1"/>
  <c r="P3042" i="1"/>
  <c r="P2682" i="1"/>
  <c r="P1250" i="1"/>
  <c r="P2918" i="1"/>
  <c r="P437" i="1"/>
  <c r="P2378" i="1"/>
  <c r="P3536" i="1"/>
  <c r="P1638" i="1"/>
  <c r="P1997" i="1"/>
  <c r="P338" i="1"/>
  <c r="P1270" i="1"/>
  <c r="P2517" i="1"/>
  <c r="P18" i="1"/>
  <c r="P194" i="1"/>
  <c r="P3047" i="1"/>
  <c r="P228" i="1"/>
  <c r="P1414" i="1"/>
  <c r="P1714" i="1"/>
  <c r="P1992" i="1"/>
  <c r="P79" i="1"/>
  <c r="P33" i="1"/>
  <c r="P1160" i="1"/>
  <c r="P824" i="1"/>
  <c r="P3851" i="1"/>
  <c r="P3999" i="1"/>
  <c r="P369" i="1"/>
  <c r="P2455" i="1"/>
  <c r="P3285" i="1"/>
  <c r="P1508" i="1"/>
  <c r="P2249" i="1"/>
  <c r="P2800" i="1"/>
  <c r="P966" i="1"/>
  <c r="P2139" i="1"/>
  <c r="P3610" i="1"/>
  <c r="P2626" i="1"/>
  <c r="P693" i="1"/>
  <c r="P963" i="1"/>
  <c r="P579" i="1"/>
  <c r="P2964" i="1"/>
  <c r="P3082" i="1"/>
  <c r="P313" i="1"/>
  <c r="P585" i="1"/>
  <c r="P2510" i="1"/>
  <c r="P1503" i="1"/>
  <c r="P3298" i="1"/>
  <c r="P3720" i="1"/>
  <c r="P132" i="1"/>
  <c r="P1435" i="1"/>
  <c r="P731" i="1"/>
  <c r="P820" i="1"/>
  <c r="P1757" i="1"/>
  <c r="P319" i="1"/>
  <c r="P2033" i="1"/>
  <c r="P3137" i="1"/>
  <c r="P3353" i="1"/>
  <c r="P771" i="1"/>
  <c r="P1409" i="1"/>
  <c r="P866" i="1"/>
  <c r="P1017" i="1"/>
  <c r="P3411" i="1"/>
  <c r="P1400" i="1"/>
  <c r="P2789" i="1"/>
  <c r="P1208" i="1"/>
  <c r="P1823" i="1"/>
  <c r="P3749" i="1"/>
  <c r="P894" i="1"/>
  <c r="P3583" i="1"/>
  <c r="P1014" i="1"/>
  <c r="P3280" i="1"/>
  <c r="P3983" i="1"/>
  <c r="P2432" i="1"/>
  <c r="P3325" i="1"/>
  <c r="P581" i="1"/>
  <c r="P1670" i="1"/>
  <c r="P1669" i="1"/>
  <c r="P3407" i="1"/>
  <c r="P1340" i="1"/>
  <c r="P3673" i="1"/>
  <c r="P264" i="1"/>
  <c r="P943" i="1"/>
  <c r="P107" i="1"/>
  <c r="P2424" i="1"/>
  <c r="P3174" i="1"/>
  <c r="P3801" i="1"/>
  <c r="P1287" i="1"/>
  <c r="P171" i="1"/>
  <c r="P3180" i="1"/>
  <c r="P2336" i="1"/>
  <c r="P3803" i="1"/>
  <c r="P1920" i="1"/>
  <c r="P1513" i="1"/>
  <c r="P721" i="1"/>
  <c r="P4005" i="1"/>
  <c r="P531" i="1"/>
  <c r="P1158" i="1"/>
  <c r="P1134" i="1"/>
  <c r="P1304" i="1"/>
  <c r="P1268" i="1"/>
  <c r="P3254" i="1"/>
  <c r="P2505" i="1"/>
  <c r="P1460" i="1"/>
  <c r="P3745" i="1"/>
  <c r="P1678" i="1"/>
  <c r="P772" i="1"/>
  <c r="P939" i="1"/>
  <c r="P1119" i="1"/>
  <c r="P760" i="1"/>
  <c r="P2946" i="1"/>
  <c r="P3427" i="1"/>
  <c r="P282" i="1"/>
  <c r="P2125" i="1"/>
  <c r="P2646" i="1"/>
  <c r="P3063" i="1"/>
  <c r="P2170" i="1"/>
  <c r="P2921" i="1"/>
  <c r="P1985" i="1"/>
  <c r="P1550" i="1"/>
  <c r="P2393" i="1"/>
  <c r="P1273" i="1"/>
  <c r="P703" i="1"/>
  <c r="P3236" i="1"/>
  <c r="P76" i="1"/>
  <c r="P2781" i="1"/>
  <c r="P1519" i="1"/>
  <c r="P2548" i="1"/>
  <c r="P1887" i="1"/>
  <c r="P3913" i="1"/>
  <c r="P784" i="1"/>
  <c r="P3352" i="1"/>
  <c r="P881" i="1"/>
  <c r="P2632" i="1"/>
  <c r="P1154" i="1"/>
  <c r="P3569" i="1"/>
  <c r="P1455" i="1"/>
  <c r="P2551" i="1"/>
  <c r="P425" i="1"/>
  <c r="P13" i="1"/>
  <c r="P1144" i="1"/>
  <c r="P1363" i="1"/>
  <c r="P3156" i="1"/>
  <c r="P2402" i="1"/>
  <c r="P1837" i="1"/>
  <c r="P3805" i="1"/>
  <c r="P753" i="1"/>
  <c r="P734" i="1"/>
  <c r="P1025" i="1"/>
  <c r="P1643" i="1"/>
  <c r="P736" i="1"/>
  <c r="P25" i="1"/>
  <c r="P1285" i="1"/>
  <c r="P1883" i="1"/>
  <c r="P700" i="1"/>
  <c r="P174" i="1"/>
  <c r="P2250" i="1"/>
  <c r="P2683" i="1"/>
  <c r="P453" i="1"/>
  <c r="P99" i="1"/>
  <c r="P1768" i="1"/>
  <c r="P1545" i="1"/>
  <c r="P1247" i="1"/>
  <c r="P668" i="1"/>
  <c r="P811" i="1"/>
  <c r="P1209" i="1"/>
  <c r="P2842" i="1"/>
  <c r="P2411" i="1"/>
  <c r="P1112" i="1"/>
  <c r="P2218" i="1"/>
  <c r="P1806" i="1"/>
  <c r="P611" i="1"/>
  <c r="P2828" i="1"/>
  <c r="P3387" i="1"/>
  <c r="P3296" i="1"/>
  <c r="P2798" i="1"/>
  <c r="P3494" i="1"/>
  <c r="P450" i="1"/>
  <c r="P2315" i="1"/>
  <c r="P775" i="1"/>
  <c r="P823" i="1"/>
  <c r="P3474" i="1"/>
  <c r="P526" i="1"/>
  <c r="P1034" i="1"/>
  <c r="P505" i="1"/>
  <c r="P2236" i="1"/>
  <c r="P1310" i="1"/>
  <c r="P1175" i="1"/>
  <c r="P3552" i="1"/>
  <c r="P2671" i="1"/>
  <c r="P2077" i="1"/>
  <c r="P2157" i="1"/>
  <c r="P1412" i="1"/>
  <c r="P2818" i="1"/>
  <c r="P2904" i="1"/>
  <c r="P3249" i="1"/>
  <c r="P2338" i="1"/>
  <c r="P1447" i="1"/>
  <c r="P2074" i="1"/>
  <c r="P2506" i="1"/>
  <c r="P2169" i="1"/>
  <c r="P179" i="1"/>
  <c r="P2705" i="1"/>
  <c r="P1955" i="1"/>
  <c r="P1361" i="1"/>
  <c r="P1711" i="1"/>
  <c r="P1672" i="1"/>
  <c r="P3683" i="1"/>
  <c r="P3390" i="1"/>
  <c r="P3847" i="1"/>
  <c r="P3612" i="1"/>
  <c r="P1770" i="1"/>
  <c r="P1035" i="1"/>
  <c r="P976" i="1"/>
  <c r="P3860" i="1"/>
  <c r="P2186" i="1"/>
  <c r="P902" i="1"/>
  <c r="P2666" i="1"/>
  <c r="P3293" i="1"/>
  <c r="P3727" i="1"/>
  <c r="P501" i="1"/>
  <c r="P4034" i="1"/>
  <c r="P37" i="1"/>
  <c r="P32" i="1"/>
  <c r="P3911" i="1"/>
  <c r="P3678" i="1"/>
  <c r="P4021" i="1"/>
  <c r="P745" i="1"/>
  <c r="P2215" i="1"/>
  <c r="P3370" i="1"/>
  <c r="P3932" i="1"/>
  <c r="P1783" i="1"/>
  <c r="P2168" i="1"/>
  <c r="P2995" i="1"/>
  <c r="P3287" i="1"/>
  <c r="P3973" i="1"/>
  <c r="P3418" i="1"/>
  <c r="P1599" i="1"/>
  <c r="P3722" i="1"/>
  <c r="P3676" i="1"/>
  <c r="P2866" i="1"/>
  <c r="P297" i="1"/>
  <c r="P3550" i="1"/>
  <c r="P3671" i="1"/>
  <c r="P3446" i="1"/>
  <c r="P1091" i="1"/>
  <c r="P1396" i="1"/>
  <c r="P1491" i="1"/>
  <c r="P4027" i="1"/>
  <c r="P3207" i="1"/>
  <c r="P1572" i="1"/>
  <c r="P3415" i="1"/>
  <c r="P3995" i="1"/>
  <c r="P3026" i="1"/>
  <c r="P4008" i="1"/>
  <c r="P1370" i="1"/>
  <c r="P2181" i="1"/>
  <c r="P3888" i="1"/>
  <c r="P3524" i="1"/>
  <c r="P895" i="1"/>
  <c r="P3931" i="1"/>
  <c r="P3897" i="1"/>
  <c r="P1078" i="1"/>
  <c r="P3444" i="1"/>
  <c r="P3093" i="1"/>
  <c r="P4036" i="1"/>
  <c r="P3462" i="1"/>
  <c r="P2906" i="1"/>
  <c r="P3653" i="1"/>
  <c r="P4035" i="1"/>
  <c r="P3099" i="1"/>
  <c r="P3514" i="1"/>
  <c r="P3015" i="1"/>
  <c r="P964" i="1"/>
  <c r="P2322" i="1"/>
  <c r="P4016" i="1"/>
  <c r="P2912" i="1"/>
  <c r="P3929" i="1"/>
  <c r="P4033" i="1"/>
  <c r="P3358" i="1"/>
  <c r="P2111" i="1"/>
  <c r="P2239" i="1"/>
  <c r="P1629" i="1"/>
  <c r="P2433" i="1"/>
  <c r="P3978" i="1"/>
  <c r="P2100" i="1"/>
  <c r="P3161" i="1"/>
  <c r="P1900" i="1"/>
  <c r="P3321" i="1"/>
  <c r="P3617" i="1"/>
  <c r="P3153" i="1"/>
  <c r="P3948" i="1"/>
  <c r="P3674" i="1"/>
  <c r="P3023" i="1"/>
  <c r="P637" i="1"/>
  <c r="P945" i="1"/>
  <c r="P1565" i="1"/>
  <c r="P816" i="1"/>
  <c r="P985" i="1"/>
  <c r="P4026" i="1"/>
  <c r="P1620" i="1"/>
  <c r="P1280" i="1"/>
  <c r="P3442" i="1"/>
  <c r="P3996" i="1"/>
  <c r="P2913" i="1"/>
  <c r="P4011" i="1"/>
  <c r="P1476" i="1"/>
  <c r="P3748" i="1"/>
  <c r="P1296" i="1"/>
  <c r="P1608" i="1"/>
  <c r="P2346" i="1"/>
  <c r="P4013" i="1"/>
  <c r="P3677" i="1"/>
  <c r="P2180" i="1"/>
  <c r="P14" i="1"/>
  <c r="P2341" i="1"/>
  <c r="P138" i="1"/>
  <c r="P3103" i="1"/>
  <c r="P2363" i="1"/>
  <c r="P815" i="1"/>
  <c r="P3513" i="1"/>
  <c r="P3675" i="1"/>
  <c r="P2316" i="1"/>
  <c r="P2061" i="1"/>
  <c r="P578" i="1"/>
  <c r="P4007" i="1"/>
  <c r="P2583" i="1"/>
  <c r="P2225" i="1"/>
  <c r="P1094" i="1"/>
  <c r="P930" i="1"/>
  <c r="P3741" i="1"/>
  <c r="P3822" i="1"/>
  <c r="P638" i="1"/>
  <c r="P2238" i="1"/>
  <c r="P769" i="1"/>
  <c r="P1827" i="1"/>
  <c r="P3239" i="1"/>
  <c r="P283" i="1"/>
  <c r="P3968" i="1"/>
  <c r="P2822" i="1"/>
  <c r="P1083" i="1"/>
  <c r="P3952" i="1"/>
  <c r="P1574" i="1"/>
  <c r="P3717" i="1"/>
  <c r="P3009" i="1"/>
  <c r="P3751" i="1"/>
  <c r="P2975" i="1"/>
  <c r="P2935" i="1"/>
  <c r="P3643" i="1"/>
  <c r="P899" i="1"/>
  <c r="P1297" i="1"/>
  <c r="P3777" i="1"/>
  <c r="P3366" i="1"/>
  <c r="P3262" i="1"/>
  <c r="P358" i="1"/>
  <c r="P3058" i="1"/>
  <c r="P3611" i="1"/>
  <c r="P317" i="1"/>
  <c r="P3316" i="1"/>
  <c r="P2643" i="1"/>
  <c r="P3923" i="1"/>
  <c r="P359" i="1"/>
  <c r="P1566" i="1"/>
  <c r="P2755" i="1"/>
  <c r="P3709" i="1"/>
  <c r="P967" i="1"/>
  <c r="P2560" i="1"/>
  <c r="P3881" i="1"/>
  <c r="P3389" i="1"/>
  <c r="P3951" i="1"/>
  <c r="P3031" i="1"/>
  <c r="P3902" i="1"/>
  <c r="P2667" i="1"/>
  <c r="P3798" i="1"/>
  <c r="P2761" i="1"/>
  <c r="P946" i="1"/>
  <c r="P2442" i="1"/>
  <c r="P3305" i="1"/>
  <c r="P3485" i="1"/>
  <c r="P1235" i="1"/>
  <c r="P3571" i="1"/>
  <c r="P3813" i="1"/>
  <c r="P3520" i="1"/>
  <c r="P947" i="1"/>
  <c r="P3962" i="1"/>
  <c r="P1977" i="1"/>
  <c r="P2026" i="1"/>
  <c r="P4012" i="1"/>
  <c r="P2265" i="1"/>
  <c r="P1567" i="1"/>
  <c r="P2726" i="1"/>
  <c r="P965" i="1"/>
  <c r="P1470" i="1"/>
  <c r="P3959" i="1"/>
  <c r="P3445" i="1"/>
  <c r="P3092" i="1"/>
  <c r="P1502" i="1"/>
  <c r="P158" i="1"/>
  <c r="P1339" i="1"/>
  <c r="P3634" i="1"/>
  <c r="P3320" i="1"/>
  <c r="P2091" i="1"/>
  <c r="P3359" i="1"/>
  <c r="P1972" i="1"/>
  <c r="P2439" i="1"/>
  <c r="P3356" i="1"/>
  <c r="P1885" i="1"/>
  <c r="P1884" i="1"/>
  <c r="P2278" i="1"/>
  <c r="P3742" i="1"/>
  <c r="P3922" i="1"/>
  <c r="P2625" i="1"/>
  <c r="P2533" i="1"/>
  <c r="P3563" i="1"/>
  <c r="P3310" i="1"/>
  <c r="P3821" i="1"/>
  <c r="P3162" i="1"/>
  <c r="P1627" i="1"/>
  <c r="P2369" i="1"/>
  <c r="P3857" i="1"/>
  <c r="P3776" i="1"/>
  <c r="J2658" i="1"/>
  <c r="J604" i="1"/>
  <c r="J30" i="1"/>
  <c r="J3057" i="1"/>
  <c r="J1529" i="1"/>
  <c r="J3073" i="1"/>
  <c r="J464" i="1"/>
  <c r="J3473" i="1"/>
  <c r="J2552" i="1"/>
  <c r="J523" i="1"/>
  <c r="J2728" i="1"/>
  <c r="J186" i="1"/>
  <c r="J442" i="1"/>
  <c r="J2096" i="1"/>
  <c r="J388" i="1"/>
  <c r="J1867" i="1"/>
  <c r="J2917" i="1"/>
  <c r="J3700" i="1"/>
  <c r="J195" i="1"/>
  <c r="J1450" i="1"/>
  <c r="J421" i="1"/>
  <c r="J3544" i="1"/>
  <c r="J94" i="1"/>
  <c r="J454" i="1"/>
  <c r="J1577" i="1"/>
  <c r="J2843" i="1"/>
  <c r="J718" i="1"/>
  <c r="J1345" i="1"/>
  <c r="J146" i="1"/>
  <c r="J2695" i="1"/>
  <c r="J2419" i="1"/>
  <c r="J2766" i="1"/>
  <c r="J298" i="1"/>
  <c r="J3762" i="1"/>
  <c r="J1077" i="1"/>
  <c r="J370" i="1"/>
  <c r="J3916" i="1"/>
  <c r="J2953" i="1"/>
  <c r="J3839" i="1"/>
  <c r="J1697" i="1"/>
  <c r="J678" i="1"/>
  <c r="J1812" i="1"/>
  <c r="J715" i="1"/>
  <c r="J2979" i="1"/>
  <c r="J2015" i="1"/>
  <c r="J511" i="1"/>
  <c r="J373" i="1"/>
  <c r="J3202" i="1"/>
  <c r="J1795" i="1"/>
  <c r="J3862" i="1"/>
  <c r="J3475" i="1"/>
  <c r="J469" i="1"/>
  <c r="J2933" i="1"/>
  <c r="J900" i="1"/>
  <c r="J643" i="1"/>
  <c r="J3104" i="1"/>
  <c r="J1771" i="1"/>
  <c r="J2731" i="1"/>
  <c r="J372" i="1"/>
  <c r="J3979" i="1"/>
  <c r="J1205" i="1"/>
  <c r="J2350" i="1"/>
  <c r="J3900" i="1"/>
  <c r="J410" i="1"/>
  <c r="J151" i="1"/>
  <c r="J135" i="1"/>
  <c r="J529" i="1"/>
  <c r="J3230" i="1"/>
  <c r="J1766" i="1"/>
  <c r="J4024" i="1"/>
  <c r="J739" i="1"/>
  <c r="J3820" i="1"/>
  <c r="J961" i="1"/>
  <c r="J785" i="1"/>
  <c r="J184" i="1"/>
  <c r="J1188" i="1"/>
  <c r="J1136" i="1"/>
  <c r="J167" i="1"/>
  <c r="J3205" i="1"/>
  <c r="J2723" i="1"/>
  <c r="J1120" i="1"/>
  <c r="J287" i="1"/>
  <c r="J2615" i="1"/>
  <c r="J274" i="1"/>
  <c r="J2085" i="1"/>
  <c r="J568" i="1"/>
  <c r="J1151" i="1"/>
  <c r="J1049" i="1"/>
  <c r="J1929" i="1"/>
  <c r="J704" i="1"/>
  <c r="J2043" i="1"/>
  <c r="J3455" i="1"/>
  <c r="J1648" i="1"/>
  <c r="J2145" i="1"/>
  <c r="J3314" i="1"/>
  <c r="J2690" i="1"/>
  <c r="J1681" i="1"/>
  <c r="J662" i="1"/>
  <c r="J1506" i="1"/>
  <c r="J1694" i="1"/>
  <c r="J1140" i="1"/>
  <c r="J1346" i="1"/>
  <c r="J3638" i="1"/>
  <c r="J2389" i="1"/>
  <c r="J53" i="1"/>
  <c r="J3759" i="1"/>
  <c r="J3324" i="1"/>
  <c r="J617" i="1"/>
  <c r="J3665" i="1"/>
  <c r="J1298" i="1"/>
  <c r="J861" i="1"/>
  <c r="J1957" i="1"/>
  <c r="J1386" i="1"/>
  <c r="J673" i="1"/>
  <c r="J3982" i="1"/>
  <c r="J1526" i="1"/>
  <c r="J1086" i="1"/>
  <c r="J2031" i="1"/>
  <c r="J277" i="1"/>
  <c r="J2847" i="1"/>
  <c r="J1299" i="1"/>
  <c r="J15" i="1"/>
  <c r="J833" i="1"/>
  <c r="J3764" i="1"/>
  <c r="J3765" i="1"/>
  <c r="J2881" i="1"/>
  <c r="J2594" i="1"/>
  <c r="J4031" i="1"/>
  <c r="J486" i="1"/>
  <c r="J952" i="1"/>
  <c r="J328" i="1"/>
  <c r="J657" i="1"/>
  <c r="J2719" i="1"/>
  <c r="J995" i="1"/>
  <c r="J955" i="1"/>
  <c r="J1174" i="1"/>
  <c r="J241" i="1"/>
  <c r="J2127" i="1"/>
  <c r="J2113" i="1"/>
  <c r="J1640" i="1"/>
  <c r="J1117" i="1"/>
  <c r="J1354" i="1"/>
  <c r="J98" i="1"/>
  <c r="J3334" i="1"/>
  <c r="J2670" i="1"/>
  <c r="J120" i="1"/>
  <c r="J1465" i="1"/>
  <c r="J2448" i="1"/>
  <c r="J2400" i="1"/>
  <c r="J3322" i="1"/>
  <c r="J77" i="1"/>
  <c r="J3754" i="1"/>
  <c r="J3090" i="1"/>
  <c r="J3059" i="1"/>
  <c r="J1404" i="1"/>
  <c r="J2020" i="1"/>
  <c r="J2263" i="1"/>
  <c r="J1779" i="1"/>
  <c r="J1689" i="1"/>
  <c r="J1679" i="1"/>
  <c r="J1024" i="1"/>
  <c r="J475" i="1"/>
  <c r="J1065" i="1"/>
  <c r="J1767" i="1"/>
  <c r="J2994" i="1"/>
  <c r="J2609" i="1"/>
  <c r="J3176" i="1"/>
  <c r="J1541" i="1"/>
  <c r="J392" i="1"/>
  <c r="J1570" i="1"/>
  <c r="J609" i="1"/>
  <c r="J1171" i="1"/>
  <c r="J3933" i="1"/>
  <c r="J754" i="1"/>
  <c r="J2883" i="1"/>
  <c r="J1746" i="1"/>
  <c r="J1647" i="1"/>
  <c r="J3980" i="1"/>
  <c r="J3464" i="1"/>
  <c r="J3526" i="1"/>
  <c r="J3468" i="1"/>
  <c r="J2697" i="1"/>
  <c r="J2936" i="1"/>
  <c r="J1344" i="1"/>
  <c r="J1873" i="1"/>
  <c r="J2443" i="1"/>
  <c r="J3139" i="1"/>
  <c r="J1597" i="1"/>
  <c r="J119" i="1"/>
  <c r="J3094" i="1"/>
  <c r="J857" i="1"/>
  <c r="J1428" i="1"/>
  <c r="J818" i="1"/>
  <c r="J680" i="1"/>
  <c r="J929" i="1"/>
  <c r="J3039" i="1"/>
  <c r="J1564" i="1"/>
  <c r="J1686" i="1"/>
  <c r="J2750" i="1"/>
  <c r="J2554" i="1"/>
  <c r="J3101" i="1"/>
  <c r="J2927" i="1"/>
  <c r="J1886" i="1"/>
  <c r="J3972" i="1"/>
  <c r="J387" i="1"/>
  <c r="J4003" i="1"/>
  <c r="J1443" i="1"/>
  <c r="J3256" i="1"/>
  <c r="J1738" i="1"/>
  <c r="J1817" i="1"/>
  <c r="J2790" i="1"/>
  <c r="J1984" i="1"/>
  <c r="J840" i="1"/>
  <c r="J238" i="1"/>
  <c r="J2067" i="1"/>
  <c r="J343" i="1"/>
  <c r="J3178" i="1"/>
  <c r="J1562" i="1"/>
  <c r="J2920" i="1"/>
  <c r="J1125" i="1"/>
  <c r="J3150" i="1"/>
  <c r="J2851" i="1"/>
  <c r="J3453" i="1"/>
  <c r="J3710" i="1"/>
  <c r="J758" i="1"/>
  <c r="J1217" i="1"/>
  <c r="J3769" i="1"/>
  <c r="J2495" i="1"/>
  <c r="J600" i="1"/>
  <c r="J3558" i="1"/>
  <c r="J267" i="1"/>
  <c r="J3229" i="1"/>
  <c r="J1148" i="1"/>
  <c r="J854" i="1"/>
  <c r="J362" i="1"/>
  <c r="J2347" i="1"/>
  <c r="J1825" i="1"/>
  <c r="J2115" i="1"/>
  <c r="J355" i="1"/>
  <c r="J3811" i="1"/>
  <c r="J2229" i="1"/>
  <c r="J670" i="1"/>
  <c r="J187" i="1"/>
  <c r="J3528" i="1"/>
  <c r="J1294" i="1"/>
  <c r="J3567" i="1"/>
  <c r="J2706" i="1"/>
  <c r="J2005" i="1"/>
  <c r="J3918" i="1"/>
  <c r="J1343" i="1"/>
  <c r="J3630" i="1"/>
  <c r="J3203" i="1"/>
  <c r="J2106" i="1"/>
  <c r="J3596" i="1"/>
  <c r="J3537" i="1"/>
  <c r="J525" i="1"/>
  <c r="J3905" i="1"/>
  <c r="J2852" i="1"/>
  <c r="J1200" i="1"/>
  <c r="J3242" i="1"/>
  <c r="J2079" i="1"/>
  <c r="J2959" i="1"/>
  <c r="J3885" i="1"/>
  <c r="J2401" i="1"/>
  <c r="J2534" i="1"/>
  <c r="J2905" i="1"/>
  <c r="J733" i="1"/>
  <c r="J3100" i="1"/>
  <c r="J2563" i="1"/>
  <c r="J3763" i="1"/>
  <c r="J1512" i="1"/>
  <c r="J3373" i="1"/>
  <c r="J169" i="1"/>
  <c r="J1383" i="1"/>
  <c r="J310" i="1"/>
  <c r="J1335" i="1"/>
  <c r="J1164" i="1"/>
  <c r="J3856" i="1"/>
  <c r="J887" i="1"/>
  <c r="J910" i="1"/>
  <c r="J2681" i="1"/>
  <c r="J1964" i="1"/>
  <c r="J3806" i="1"/>
  <c r="J38" i="1"/>
  <c r="J634" i="1"/>
  <c r="J2827" i="1"/>
  <c r="J888" i="1"/>
  <c r="J3491" i="1"/>
  <c r="J2501" i="1"/>
  <c r="J1688" i="1"/>
  <c r="J2849" i="1"/>
  <c r="J252" i="1"/>
  <c r="J748" i="1"/>
  <c r="J3129" i="1"/>
  <c r="J3664" i="1"/>
  <c r="J1841" i="1"/>
  <c r="J1350" i="1"/>
  <c r="J1107" i="1"/>
  <c r="J2366" i="1"/>
  <c r="J3944" i="1"/>
  <c r="J3276" i="1"/>
  <c r="J2342" i="1"/>
  <c r="J534" i="1"/>
  <c r="J2902" i="1"/>
  <c r="J2001" i="1"/>
  <c r="J1735" i="1"/>
  <c r="J1380" i="1"/>
  <c r="J2022" i="1"/>
  <c r="J3431" i="1"/>
  <c r="J2923" i="1"/>
  <c r="J681" i="1"/>
  <c r="J1829" i="1"/>
  <c r="J598" i="1"/>
  <c r="J2898" i="1"/>
  <c r="J550" i="1"/>
  <c r="J2587" i="1"/>
  <c r="J3131" i="1"/>
  <c r="J826" i="1"/>
  <c r="J405" i="1"/>
  <c r="J567" i="1"/>
  <c r="J3565" i="1"/>
  <c r="J2224" i="1"/>
  <c r="J2844" i="1"/>
  <c r="J1184" i="1"/>
  <c r="J2434" i="1"/>
  <c r="J2107" i="1"/>
  <c r="J3095" i="1"/>
  <c r="J623" i="1"/>
  <c r="J822" i="1"/>
  <c r="J1868" i="1"/>
  <c r="J3669" i="1"/>
  <c r="J2152" i="1"/>
  <c r="J3404" i="1"/>
  <c r="J3668" i="1"/>
  <c r="J3613" i="1"/>
  <c r="J1178" i="1"/>
  <c r="J2752" i="1"/>
  <c r="J2605" i="1"/>
  <c r="J2710" i="1"/>
  <c r="J2325" i="1"/>
  <c r="J2910" i="1"/>
  <c r="J2885" i="1"/>
  <c r="J814" i="1"/>
  <c r="J809" i="1"/>
  <c r="J1230" i="1"/>
  <c r="J2833" i="1"/>
  <c r="J648" i="1"/>
  <c r="J3593" i="1"/>
  <c r="J1433" i="1"/>
  <c r="J457" i="1"/>
  <c r="J482" i="1"/>
  <c r="J2480" i="1"/>
  <c r="J3357" i="1"/>
  <c r="J3945" i="1"/>
  <c r="J3171" i="1"/>
  <c r="J2167" i="1"/>
  <c r="J2267" i="1"/>
  <c r="J3173" i="1"/>
  <c r="J1169" i="1"/>
  <c r="J3635" i="1"/>
  <c r="J3672" i="1"/>
  <c r="J1695" i="1"/>
  <c r="J1696" i="1"/>
  <c r="J3928" i="1"/>
  <c r="J2675" i="1"/>
  <c r="J3607" i="1"/>
  <c r="J790" i="1"/>
  <c r="J1500" i="1"/>
  <c r="J2664" i="1"/>
  <c r="J1587" i="1"/>
  <c r="J1228" i="1"/>
  <c r="J3849" i="1"/>
  <c r="J1089" i="1"/>
  <c r="J3123" i="1"/>
  <c r="J2978" i="1"/>
  <c r="J1862" i="1"/>
  <c r="J2158" i="1"/>
  <c r="J44" i="1"/>
  <c r="J2656" i="1"/>
  <c r="J1927" i="1"/>
  <c r="J596" i="1"/>
  <c r="J2915" i="1"/>
  <c r="J962" i="1"/>
  <c r="J1201" i="1"/>
  <c r="J2641" i="1"/>
  <c r="J165" i="1"/>
  <c r="J1796" i="1"/>
  <c r="J2425" i="1"/>
  <c r="J2384" i="1"/>
  <c r="J3264" i="1"/>
  <c r="J1374" i="1"/>
  <c r="J1625" i="1"/>
  <c r="J2817" i="1"/>
  <c r="J1879" i="1"/>
  <c r="J789" i="1"/>
  <c r="J3808" i="1"/>
  <c r="J1292" i="1"/>
  <c r="J3299" i="1"/>
  <c r="J1960" i="1"/>
  <c r="J3069" i="1"/>
  <c r="J190" i="1"/>
  <c r="J3301" i="1"/>
  <c r="J1881" i="1"/>
  <c r="J2929" i="1"/>
  <c r="J2198" i="1"/>
  <c r="J2735" i="1"/>
  <c r="J2037" i="1"/>
  <c r="J1466" i="1"/>
  <c r="J3345" i="1"/>
  <c r="J3371" i="1"/>
  <c r="J3837" i="1"/>
  <c r="J905" i="1"/>
  <c r="J3530" i="1"/>
  <c r="J2409" i="1"/>
  <c r="J3804" i="1"/>
  <c r="J690" i="1"/>
  <c r="J2773" i="1"/>
  <c r="J1913" i="1"/>
  <c r="J115" i="1"/>
  <c r="J2562" i="1"/>
  <c r="J2399" i="1"/>
  <c r="J3337" i="1"/>
  <c r="J1967" i="1"/>
  <c r="J1690" i="1"/>
  <c r="J3651" i="1"/>
  <c r="J2040" i="1"/>
  <c r="J586" i="1"/>
  <c r="J443" i="1"/>
  <c r="J3619" i="1"/>
  <c r="J3265" i="1"/>
  <c r="J4001" i="1"/>
  <c r="J2966" i="1"/>
  <c r="J1238" i="1"/>
  <c r="J1426" i="1"/>
  <c r="J2693" i="1"/>
  <c r="J1317" i="1"/>
  <c r="J1897" i="1"/>
  <c r="J1904" i="1"/>
  <c r="J3572" i="1"/>
  <c r="J476" i="1"/>
  <c r="J2032" i="1"/>
  <c r="J707" i="1"/>
  <c r="J3375" i="1"/>
  <c r="J1896" i="1"/>
  <c r="J3185" i="1"/>
  <c r="J4023" i="1"/>
  <c r="J504" i="1"/>
  <c r="J2826" i="1"/>
  <c r="J3087" i="1"/>
  <c r="J867" i="1"/>
  <c r="J2729" i="1"/>
  <c r="J2264" i="1"/>
  <c r="J1203" i="1"/>
  <c r="J308" i="1"/>
  <c r="J3166" i="1"/>
  <c r="J2175" i="1"/>
  <c r="J1888" i="1"/>
  <c r="J2734" i="1"/>
  <c r="J2301" i="1"/>
  <c r="J2151" i="1"/>
  <c r="J1394" i="1"/>
  <c r="J1939" i="1"/>
  <c r="J1713" i="1"/>
  <c r="J2034" i="1"/>
  <c r="J205" i="1"/>
  <c r="J4006" i="1"/>
  <c r="J1646" i="1"/>
  <c r="J571" i="1"/>
  <c r="J1101" i="1"/>
  <c r="J3260" i="1"/>
  <c r="J1391" i="1"/>
  <c r="J792" i="1"/>
  <c r="J1501" i="1"/>
  <c r="J3421" i="1"/>
  <c r="J953" i="1"/>
  <c r="J1933" i="1"/>
  <c r="J1703" i="1"/>
  <c r="J1269" i="1"/>
  <c r="J1901" i="1"/>
  <c r="J2567" i="1"/>
  <c r="J3898" i="1"/>
  <c r="J2991" i="1"/>
  <c r="J3589" i="1"/>
  <c r="J3646" i="1"/>
  <c r="J1387" i="1"/>
  <c r="J1111" i="1"/>
  <c r="J852" i="1"/>
  <c r="J954" i="1"/>
  <c r="J2451" i="1"/>
  <c r="J1189" i="1"/>
  <c r="J1866" i="1"/>
  <c r="J2000" i="1"/>
  <c r="J1923" i="1"/>
  <c r="J709" i="1"/>
  <c r="J695" i="1"/>
  <c r="J2586" i="1"/>
  <c r="J391" i="1"/>
  <c r="J2374" i="1"/>
  <c r="J3492" i="1"/>
  <c r="J1706" i="1"/>
  <c r="J1405" i="1"/>
  <c r="J2138" i="1"/>
  <c r="J154" i="1"/>
  <c r="J3223" i="1"/>
  <c r="J3078" i="1"/>
  <c r="J2585" i="1"/>
  <c r="J2068" i="1"/>
  <c r="J192" i="1"/>
  <c r="J2630" i="1"/>
  <c r="J3871" i="1"/>
  <c r="J2596" i="1"/>
  <c r="J2529" i="1"/>
  <c r="J2104" i="1"/>
  <c r="J2317" i="1"/>
  <c r="J631" i="1"/>
  <c r="J3106" i="1"/>
  <c r="J163" i="1"/>
  <c r="J3028" i="1"/>
  <c r="J3448" i="1"/>
  <c r="J2204" i="1"/>
  <c r="J3225" i="1"/>
  <c r="J1685" i="1"/>
  <c r="J326" i="1"/>
  <c r="J235" i="1"/>
  <c r="J873" i="1"/>
  <c r="J3112" i="1"/>
  <c r="J3157" i="1"/>
  <c r="J3787" i="1"/>
  <c r="J3312" i="1"/>
  <c r="J3831" i="1"/>
  <c r="J3503" i="1"/>
  <c r="J879" i="1"/>
  <c r="J59" i="1"/>
  <c r="J3251" i="1"/>
  <c r="J730" i="1"/>
  <c r="J244" i="1"/>
  <c r="J1486" i="1"/>
  <c r="J2613" i="1"/>
  <c r="J1807" i="1"/>
  <c r="J2287" i="1"/>
  <c r="J2832" i="1"/>
  <c r="J1167" i="1"/>
  <c r="J682" i="1"/>
  <c r="J3591" i="1"/>
  <c r="J2659" i="1"/>
  <c r="J1962" i="1"/>
  <c r="J4018" i="1"/>
  <c r="J74" i="1"/>
  <c r="J2983" i="1"/>
  <c r="J1179" i="1"/>
  <c r="J2877" i="1"/>
  <c r="J1278" i="1"/>
  <c r="J2949" i="1"/>
  <c r="J2696" i="1"/>
  <c r="J3210" i="1"/>
  <c r="J3895" i="1"/>
  <c r="J1753" i="1"/>
  <c r="J3040" i="1"/>
  <c r="J3007" i="1"/>
  <c r="J3011" i="1"/>
  <c r="J1847" i="1"/>
  <c r="J2343" i="1"/>
  <c r="J3519" i="1"/>
  <c r="J452" i="1"/>
  <c r="J2873" i="1"/>
  <c r="J2542" i="1"/>
  <c r="J1155" i="1"/>
  <c r="J2217" i="1"/>
  <c r="J2634" i="1"/>
  <c r="J2200" i="1"/>
  <c r="J2388" i="1"/>
  <c r="J490" i="1"/>
  <c r="J1794" i="1"/>
  <c r="J356" i="1"/>
  <c r="J1723" i="1"/>
  <c r="J672" i="1"/>
  <c r="J3000" i="1"/>
  <c r="J2431" i="1"/>
  <c r="J1858" i="1"/>
  <c r="J3188" i="1"/>
  <c r="J646" i="1"/>
  <c r="J3659" i="1"/>
  <c r="J3045" i="1"/>
  <c r="J1606" i="1"/>
  <c r="J821" i="1"/>
  <c r="J2685" i="1"/>
  <c r="J3908" i="1"/>
  <c r="J2345" i="1"/>
  <c r="J575" i="1"/>
  <c r="J263" i="1"/>
  <c r="J3880" i="1"/>
  <c r="J3889" i="1"/>
  <c r="J104" i="1"/>
  <c r="J3317" i="1"/>
  <c r="J2177" i="1"/>
  <c r="J1180" i="1"/>
  <c r="J1122" i="1"/>
  <c r="J3833" i="1"/>
  <c r="J1734" i="1"/>
  <c r="J1420" i="1"/>
  <c r="J1687" i="1"/>
  <c r="J1946" i="1"/>
  <c r="J3577" i="1"/>
  <c r="J3778" i="1"/>
  <c r="J3737" i="1"/>
  <c r="J2591" i="1"/>
  <c r="J431" i="1"/>
  <c r="J2725" i="1"/>
  <c r="J3604" i="1"/>
  <c r="J2829" i="1"/>
  <c r="J3935" i="1"/>
  <c r="J3435" i="1"/>
  <c r="J1833" i="1"/>
  <c r="J93" i="1"/>
  <c r="J1568" i="1"/>
  <c r="J2999" i="1"/>
  <c r="J307" i="1"/>
  <c r="J3255" i="1"/>
  <c r="J3252" i="1"/>
  <c r="J897" i="1"/>
  <c r="J3890" i="1"/>
  <c r="J2444" i="1"/>
  <c r="J3529" i="1"/>
  <c r="J2969" i="1"/>
  <c r="J330" i="1"/>
  <c r="J3795" i="1"/>
  <c r="J2300" i="1"/>
  <c r="J1313" i="1"/>
  <c r="J3541" i="1"/>
  <c r="J983" i="1"/>
  <c r="J2897" i="1"/>
  <c r="J2105" i="1"/>
  <c r="J1581" i="1"/>
  <c r="J3623" i="1"/>
  <c r="J1619" i="1"/>
  <c r="J336" i="1"/>
  <c r="J2286" i="1"/>
  <c r="J1701" i="1"/>
  <c r="J843" i="1"/>
  <c r="J2134" i="1"/>
  <c r="J3781" i="1"/>
  <c r="J1668" i="1"/>
  <c r="J188" i="1"/>
  <c r="J1584" i="1"/>
  <c r="J1251" i="1"/>
  <c r="J1242" i="1"/>
  <c r="J1156" i="1"/>
  <c r="J3989" i="1"/>
  <c r="J2575" i="1"/>
  <c r="J3343" i="1"/>
  <c r="J747" i="1"/>
  <c r="J863" i="1"/>
  <c r="J3091" i="1"/>
  <c r="J1479" i="1"/>
  <c r="J3403" i="1"/>
  <c r="J2296" i="1"/>
  <c r="J3238" i="1"/>
  <c r="J2532" i="1"/>
  <c r="J3761" i="1"/>
  <c r="J870" i="1"/>
  <c r="J3500" i="1"/>
  <c r="J1040" i="1"/>
  <c r="J207" i="1"/>
  <c r="J100" i="1"/>
  <c r="J2398" i="1"/>
  <c r="J361" i="1"/>
  <c r="J2960" i="1"/>
  <c r="J12" i="1"/>
  <c r="J288" i="1"/>
  <c r="J231" i="1"/>
  <c r="J1478" i="1"/>
  <c r="J2764" i="1"/>
  <c r="J1919" i="1"/>
  <c r="J3055" i="1"/>
  <c r="J275" i="1"/>
  <c r="J3924" i="1"/>
  <c r="J735" i="1"/>
  <c r="J89" i="1"/>
  <c r="J2689" i="1"/>
  <c r="J674" i="1"/>
  <c r="J2791" i="1"/>
  <c r="J1149" i="1"/>
  <c r="J1846" i="1"/>
  <c r="J1325" i="1"/>
  <c r="J389" i="1"/>
  <c r="J1258" i="1"/>
  <c r="J2281" i="1"/>
  <c r="J3167" i="1"/>
  <c r="J1232" i="1"/>
  <c r="J3789" i="1"/>
  <c r="J3432" i="1"/>
  <c r="J2274" i="1"/>
  <c r="J3224" i="1"/>
  <c r="J2760" i="1"/>
  <c r="J3602" i="1"/>
  <c r="J3076" i="1"/>
  <c r="J3190" i="1"/>
  <c r="J1773" i="1"/>
  <c r="J3685" i="1"/>
  <c r="J1036" i="1"/>
  <c r="J2595" i="1"/>
  <c r="J2576" i="1"/>
  <c r="J3991" i="1"/>
  <c r="J3548" i="1"/>
  <c r="J1482" i="1"/>
  <c r="J256" i="1"/>
  <c r="J3627" i="1"/>
  <c r="J3086" i="1"/>
  <c r="J2939" i="1"/>
  <c r="J1854" i="1"/>
  <c r="J212" i="1"/>
  <c r="J2861" i="1"/>
  <c r="J3926" i="1"/>
  <c r="J2498" i="1"/>
  <c r="J3272" i="1"/>
  <c r="J408" i="1"/>
  <c r="J220" i="1"/>
  <c r="J2276" i="1"/>
  <c r="J3927" i="1"/>
  <c r="J948" i="1"/>
  <c r="J209" i="1"/>
  <c r="J1115" i="1"/>
  <c r="J1909" i="1"/>
  <c r="J3961" i="1"/>
  <c r="J595" i="1"/>
  <c r="J2521" i="1"/>
  <c r="J992" i="1"/>
  <c r="J1293" i="1"/>
  <c r="J379" i="1"/>
  <c r="J1042" i="1"/>
  <c r="J1161" i="1"/>
  <c r="J2633" i="1"/>
  <c r="J1073" i="1"/>
  <c r="J2273" i="1"/>
  <c r="J272" i="1"/>
  <c r="J2814" i="1"/>
  <c r="J311" i="1"/>
  <c r="J2853" i="1"/>
  <c r="J2987" i="1"/>
  <c r="J2435" i="1"/>
  <c r="J3065" i="1"/>
  <c r="J269" i="1"/>
  <c r="J34" i="1"/>
  <c r="J2780" i="1"/>
  <c r="J3234" i="1"/>
  <c r="J2635" i="1"/>
  <c r="J1012" i="1"/>
  <c r="J2806" i="1"/>
  <c r="J3516" i="1"/>
  <c r="J2815" i="1"/>
  <c r="J2289" i="1"/>
  <c r="J2052" i="1"/>
  <c r="J652" i="1"/>
  <c r="J3791" i="1"/>
  <c r="J3033" i="1"/>
  <c r="J323" i="1"/>
  <c r="J417" i="1"/>
  <c r="J1477" i="1"/>
  <c r="J1004" i="1"/>
  <c r="J3760" i="1"/>
  <c r="J2211" i="1"/>
  <c r="J3936" i="1"/>
  <c r="J3177" i="1"/>
  <c r="J3694" i="1"/>
  <c r="J2516" i="1"/>
  <c r="J1937" i="1"/>
  <c r="J1728" i="1"/>
  <c r="J1515" i="1"/>
  <c r="J3994" i="1"/>
  <c r="J1664" i="1"/>
  <c r="J276" i="1"/>
  <c r="J1150" i="1"/>
  <c r="J363" i="1"/>
  <c r="J2655" i="1"/>
  <c r="J1072" i="1"/>
  <c r="J2617" i="1"/>
  <c r="J1614" i="1"/>
  <c r="J2141" i="1"/>
  <c r="J2007" i="1"/>
  <c r="J959" i="1"/>
  <c r="J1272" i="1"/>
  <c r="J2371" i="1"/>
  <c r="J1286" i="1"/>
  <c r="J3872" i="1"/>
  <c r="J2472" i="1"/>
  <c r="J2266" i="1"/>
  <c r="J3401" i="1"/>
  <c r="J2416" i="1"/>
  <c r="J1489" i="1"/>
  <c r="J141" i="1"/>
  <c r="J776" i="1"/>
  <c r="J1218" i="1"/>
  <c r="J1528" i="1"/>
  <c r="J3522" i="1"/>
  <c r="J1006" i="1"/>
  <c r="J374" i="1"/>
  <c r="J616" i="1"/>
  <c r="J4010" i="1"/>
  <c r="J1999" i="1"/>
  <c r="J86" i="1"/>
  <c r="J1096" i="1"/>
  <c r="J2845" i="1"/>
  <c r="J2950" i="1"/>
  <c r="J419" i="1"/>
  <c r="J2188" i="1"/>
  <c r="J2027" i="1"/>
  <c r="J198" i="1"/>
  <c r="J3206" i="1"/>
  <c r="J972" i="1"/>
  <c r="J1498" i="1"/>
  <c r="J3641" i="1"/>
  <c r="J642" i="1"/>
  <c r="J2160" i="1"/>
  <c r="J1654" i="1"/>
  <c r="J4032" i="1"/>
  <c r="J1332" i="1"/>
  <c r="J1826" i="1"/>
  <c r="J2645" i="1"/>
  <c r="J2036" i="1"/>
  <c r="J2582" i="1"/>
  <c r="J3538" i="1"/>
  <c r="J990" i="1"/>
  <c r="J1505" i="1"/>
  <c r="J1219" i="1"/>
  <c r="J2962" i="1"/>
  <c r="J2763" i="1"/>
  <c r="J3702" i="1"/>
  <c r="J1351" i="1"/>
  <c r="J2804" i="1"/>
  <c r="J2673" i="1"/>
  <c r="J2698" i="1"/>
  <c r="J1934" i="1"/>
  <c r="J43" i="1"/>
  <c r="J78" i="1"/>
  <c r="J1782" i="1"/>
  <c r="J3632" i="1"/>
  <c r="J1831" i="1"/>
  <c r="J2863" i="1"/>
  <c r="J3879" i="1"/>
  <c r="J2182" i="1"/>
  <c r="J565" i="1"/>
  <c r="J3032" i="1"/>
  <c r="J3891" i="1"/>
  <c r="J958" i="1"/>
  <c r="J3271" i="1"/>
  <c r="J2793" i="1"/>
  <c r="J3396" i="1"/>
  <c r="J2041" i="1"/>
  <c r="J451" i="1"/>
  <c r="J2720" i="1"/>
  <c r="J2871" i="1"/>
  <c r="J3950" i="1"/>
  <c r="J2640" i="1"/>
  <c r="J1998" i="1"/>
  <c r="J1940" i="1"/>
  <c r="J1658" i="1"/>
  <c r="J3133" i="1"/>
  <c r="J3027" i="1"/>
  <c r="J2767" i="1"/>
  <c r="J2221" i="1"/>
  <c r="J2770" i="1"/>
  <c r="J271" i="1"/>
  <c r="J913" i="1"/>
  <c r="J1327" i="1"/>
  <c r="J3472" i="1"/>
  <c r="J2668" i="1"/>
  <c r="J3025" i="1"/>
  <c r="J3975" i="1"/>
  <c r="J95" i="1"/>
  <c r="J777" i="1"/>
  <c r="J2493" i="1"/>
  <c r="J606" i="1"/>
  <c r="J371" i="1"/>
  <c r="J2462" i="1"/>
  <c r="J2519" i="1"/>
  <c r="J791" i="1"/>
  <c r="J60" i="1"/>
  <c r="J3508" i="1"/>
  <c r="J713" i="1"/>
  <c r="J3037" i="1"/>
  <c r="J2896" i="1"/>
  <c r="J2070" i="1"/>
  <c r="J2579" i="1"/>
  <c r="J1724" i="1"/>
  <c r="J788" i="1"/>
  <c r="J2394" i="1"/>
  <c r="J80" i="1"/>
  <c r="J1621" i="1"/>
  <c r="J1589" i="1"/>
  <c r="J1682" i="1"/>
  <c r="J1406" i="1"/>
  <c r="J1407" i="1"/>
  <c r="J3354" i="1"/>
  <c r="J246" i="1"/>
  <c r="J549" i="1"/>
  <c r="J1834" i="1"/>
  <c r="J3288" i="1"/>
  <c r="J2376" i="1"/>
  <c r="J3267" i="1"/>
  <c r="J2114" i="1"/>
  <c r="J126" i="1"/>
  <c r="J493" i="1"/>
  <c r="J1811" i="1"/>
  <c r="J2013" i="1"/>
  <c r="J3010" i="1"/>
  <c r="J1953" i="1"/>
  <c r="J3546" i="1"/>
  <c r="J2240" i="1"/>
  <c r="J922" i="1"/>
  <c r="J838" i="1"/>
  <c r="J661" i="1"/>
  <c r="J2887" i="1"/>
  <c r="J2801" i="1"/>
  <c r="J3360" i="1"/>
  <c r="J3640" i="1"/>
  <c r="J342" i="1"/>
  <c r="J2679" i="1"/>
  <c r="J87" i="1"/>
  <c r="J1661" i="1"/>
  <c r="J318" i="1"/>
  <c r="J3124" i="1"/>
  <c r="J1322" i="1"/>
  <c r="J3196" i="1"/>
  <c r="J950" i="1"/>
  <c r="J3183" i="1"/>
  <c r="J3380" i="1"/>
  <c r="J349" i="1"/>
  <c r="J1790" i="1"/>
  <c r="J3412" i="1"/>
  <c r="J2073" i="1"/>
  <c r="J339" i="1"/>
  <c r="J3125" i="1"/>
  <c r="J1623" i="1"/>
  <c r="J2313" i="1"/>
  <c r="J2460" i="1"/>
  <c r="J1916" i="1"/>
  <c r="J800" i="1"/>
  <c r="J3284" i="1"/>
  <c r="J3449" i="1"/>
  <c r="J1968" i="1"/>
  <c r="J1880" i="1"/>
  <c r="J698" i="1"/>
  <c r="J69" i="1"/>
  <c r="J710" i="1"/>
  <c r="J3489" i="1"/>
  <c r="J2048" i="1"/>
  <c r="J2509" i="1"/>
  <c r="J2714" i="1"/>
  <c r="J224" i="1"/>
  <c r="J2110" i="1"/>
  <c r="J1141" i="1"/>
  <c r="J1844" i="1"/>
  <c r="J3140" i="1"/>
  <c r="J1509" i="1"/>
  <c r="J3800" i="1"/>
  <c r="J619" i="1"/>
  <c r="J1137" i="1"/>
  <c r="J3457" i="1"/>
  <c r="J423" i="1"/>
  <c r="J2742" i="1"/>
  <c r="J1558" i="1"/>
  <c r="J1275" i="1"/>
  <c r="J576" i="1"/>
  <c r="J3553" i="1"/>
  <c r="J761" i="1"/>
  <c r="J3753" i="1"/>
  <c r="J396" i="1"/>
  <c r="J159" i="1"/>
  <c r="J1601" i="1"/>
  <c r="J2955" i="1"/>
  <c r="J532" i="1"/>
  <c r="J3766" i="1"/>
  <c r="J2541" i="1"/>
  <c r="J2136" i="1"/>
  <c r="J933" i="1"/>
  <c r="J430" i="1"/>
  <c r="J2713" i="1"/>
  <c r="J2302" i="1"/>
  <c r="J3992" i="1"/>
  <c r="J1483" i="1"/>
  <c r="J3029" i="1"/>
  <c r="J3752" i="1"/>
  <c r="J3625" i="1"/>
  <c r="J993" i="1"/>
  <c r="J1610" i="1"/>
  <c r="J3193" i="1"/>
  <c r="J312" i="1"/>
  <c r="J3807" i="1"/>
  <c r="J2270" i="1"/>
  <c r="J1043" i="1"/>
  <c r="J3461" i="1"/>
  <c r="J3639" i="1"/>
  <c r="J2044" i="1"/>
  <c r="J2707" i="1"/>
  <c r="J2010" i="1"/>
  <c r="J211" i="1"/>
  <c r="J3909" i="1"/>
  <c r="J561" i="1"/>
  <c r="J341" i="1"/>
  <c r="J118" i="1"/>
  <c r="J2220" i="1"/>
  <c r="J193" i="1"/>
  <c r="J1253" i="1"/>
  <c r="J1316" i="1"/>
  <c r="J1306" i="1"/>
  <c r="J1930" i="1"/>
  <c r="J3832" i="1"/>
  <c r="J742" i="1"/>
  <c r="J524" i="1"/>
  <c r="J2351" i="1"/>
  <c r="J1432" i="1"/>
  <c r="J528" i="1"/>
  <c r="J931" i="1"/>
  <c r="J1243" i="1"/>
  <c r="J2637" i="1"/>
  <c r="J3958" i="1"/>
  <c r="J2805" i="1"/>
  <c r="J3391" i="1"/>
  <c r="J3682" i="1"/>
  <c r="J3433" i="1"/>
  <c r="J860" i="1"/>
  <c r="J2324" i="1"/>
  <c r="J1121" i="1"/>
  <c r="J1739" i="1"/>
  <c r="J348" i="1"/>
  <c r="J3551" i="1"/>
  <c r="J3259" i="1"/>
  <c r="J3940" i="1"/>
  <c r="J3977" i="1"/>
  <c r="J1362" i="1"/>
  <c r="J4017" i="1"/>
  <c r="J46" i="1"/>
  <c r="J3344" i="1"/>
  <c r="J3649" i="1"/>
  <c r="J530" i="1"/>
  <c r="J1970" i="1"/>
  <c r="J1870" i="1"/>
  <c r="J2014" i="1"/>
  <c r="J1730" i="1"/>
  <c r="J2279" i="1"/>
  <c r="J3557" i="1"/>
  <c r="J2795" i="1"/>
  <c r="J756" i="1"/>
  <c r="J3914" i="1"/>
  <c r="J3175" i="1"/>
  <c r="J1740" i="1"/>
  <c r="J2892" i="1"/>
  <c r="J462" i="1"/>
  <c r="J875" i="1"/>
  <c r="J116" i="1"/>
  <c r="J1808" i="1"/>
  <c r="J766" i="1"/>
  <c r="J2753" i="1"/>
  <c r="J653" i="1"/>
  <c r="J3043" i="1"/>
  <c r="J1895" i="1"/>
  <c r="J2101" i="1"/>
  <c r="J3483" i="1"/>
  <c r="J1975" i="1"/>
  <c r="J3454" i="1"/>
  <c r="J1430" i="1"/>
  <c r="J1617" i="1"/>
  <c r="J2581" i="1"/>
  <c r="J2497" i="1"/>
  <c r="J3488" i="1"/>
  <c r="J901" i="1"/>
  <c r="J2403" i="1"/>
  <c r="J885" i="1"/>
  <c r="J3621" i="1"/>
  <c r="J3729" i="1"/>
  <c r="J3201" i="1"/>
  <c r="J562" i="1"/>
  <c r="J4000" i="1"/>
  <c r="J2235" i="1"/>
  <c r="J19" i="1"/>
  <c r="J970" i="1"/>
  <c r="J935" i="1"/>
  <c r="J716" i="1"/>
  <c r="J1521" i="1"/>
  <c r="J3460" i="1"/>
  <c r="J1182" i="1"/>
  <c r="J2449" i="1"/>
  <c r="J3228" i="1"/>
  <c r="J3724" i="1"/>
  <c r="J635" i="1"/>
  <c r="J2500" i="1"/>
  <c r="J367" i="1"/>
  <c r="J2129" i="1"/>
  <c r="J1283" i="1"/>
  <c r="J2973" i="1"/>
  <c r="J3981" i="1"/>
  <c r="J2487" i="1"/>
  <c r="J2858" i="1"/>
  <c r="J1659" i="1"/>
  <c r="J2446" i="1"/>
  <c r="J1116" i="1"/>
  <c r="J1588" i="1"/>
  <c r="J2475" i="1"/>
  <c r="J7" i="1"/>
  <c r="J3005" i="1"/>
  <c r="J3214" i="1"/>
  <c r="J1671" i="1"/>
  <c r="J10" i="1"/>
  <c r="J1236" i="1"/>
  <c r="J2488" i="1"/>
  <c r="J2163" i="1"/>
  <c r="J1665" i="1"/>
  <c r="J2547" i="1"/>
  <c r="J1749" i="1"/>
  <c r="J817" i="1"/>
  <c r="J1775" i="1"/>
  <c r="J968" i="1"/>
  <c r="J488" i="1"/>
  <c r="J1944" i="1"/>
  <c r="J3274" i="1"/>
  <c r="J111" i="1"/>
  <c r="J3597" i="1"/>
  <c r="J1032" i="1"/>
  <c r="J4037" i="1"/>
  <c r="J921" i="1"/>
  <c r="J3827" i="1"/>
  <c r="J1050" i="1"/>
  <c r="J2839" i="1"/>
  <c r="J3186" i="1"/>
  <c r="J1084" i="1"/>
  <c r="J2606" i="1"/>
  <c r="J489" i="1"/>
  <c r="J2536" i="1"/>
  <c r="J3501" i="1"/>
  <c r="J3887" i="1"/>
  <c r="J2319" i="1"/>
  <c r="J22" i="1"/>
  <c r="J2724" i="1"/>
  <c r="J124" i="1"/>
  <c r="J2855" i="1"/>
  <c r="J1051" i="1"/>
  <c r="J3250" i="1"/>
  <c r="J1143" i="1"/>
  <c r="J3903" i="1"/>
  <c r="J835" i="1"/>
  <c r="J1030" i="1"/>
  <c r="J1859" i="1"/>
  <c r="J2379" i="1"/>
  <c r="J728" i="1"/>
  <c r="J874" i="1"/>
  <c r="J2327" i="1"/>
  <c r="J1093" i="1"/>
  <c r="J1041" i="1"/>
  <c r="J129" i="1"/>
  <c r="J2065" i="1"/>
  <c r="J2993" i="1"/>
  <c r="J2611" i="1"/>
  <c r="J1463" i="1"/>
  <c r="J366" i="1"/>
  <c r="J2024" i="1"/>
  <c r="J2326" i="1"/>
  <c r="J3119" i="1"/>
  <c r="J1649" i="1"/>
  <c r="J2520" i="1"/>
  <c r="J3960" i="1"/>
  <c r="J54" i="1"/>
  <c r="J2688" i="1"/>
  <c r="J762" i="1"/>
  <c r="J3379" i="1"/>
  <c r="J3062" i="1"/>
  <c r="J2056" i="1"/>
  <c r="J724" i="1"/>
  <c r="J168" i="1"/>
  <c r="J6" i="1"/>
  <c r="J2314" i="1"/>
  <c r="J603" i="1"/>
  <c r="J780" i="1"/>
  <c r="J1092" i="1"/>
  <c r="J3661" i="1"/>
  <c r="J1082" i="1"/>
  <c r="J527" i="1"/>
  <c r="J1954" i="1"/>
  <c r="J1416" i="1"/>
  <c r="J3048" i="1"/>
  <c r="J553" i="1"/>
  <c r="J1816" i="1"/>
  <c r="J401" i="1"/>
  <c r="J1557" i="1"/>
  <c r="J1015" i="1"/>
  <c r="J1595" i="1"/>
  <c r="J893" i="1"/>
  <c r="J3308" i="1"/>
  <c r="J1323" i="1"/>
  <c r="J1194" i="1"/>
  <c r="J2060" i="1"/>
  <c r="J3644" i="1"/>
  <c r="J105" i="1"/>
  <c r="J1016" i="1"/>
  <c r="J91" i="1"/>
  <c r="J3598" i="1"/>
  <c r="J3118" i="1"/>
  <c r="J2464" i="1"/>
  <c r="J1467" i="1"/>
  <c r="J3342" i="1"/>
  <c r="J1785" i="1"/>
  <c r="J2638" i="1"/>
  <c r="J1994" i="1"/>
  <c r="J2457" i="1"/>
  <c r="J2212" i="1"/>
  <c r="J1667" i="1"/>
  <c r="J1357" i="1"/>
  <c r="J173" i="1"/>
  <c r="J3402" i="1"/>
  <c r="J1139" i="1"/>
  <c r="J2546" i="1"/>
  <c r="J344" i="1"/>
  <c r="J566" i="1"/>
  <c r="J1007" i="1"/>
  <c r="J641" i="1"/>
  <c r="J984" i="1"/>
  <c r="J2825" i="1"/>
  <c r="J3590" i="1"/>
  <c r="J797" i="1"/>
  <c r="J309" i="1"/>
  <c r="J919" i="1"/>
  <c r="J994" i="1"/>
  <c r="J47" i="1"/>
  <c r="J1046" i="1"/>
  <c r="J2295" i="1"/>
  <c r="J3181" i="1"/>
  <c r="J590" i="1"/>
  <c r="J2183" i="1"/>
  <c r="J1190" i="1"/>
  <c r="J285" i="1"/>
  <c r="J2088" i="1"/>
  <c r="J1123" i="1"/>
  <c r="J956" i="1"/>
  <c r="J3102" i="1"/>
  <c r="J353" i="1"/>
  <c r="J321" i="1"/>
  <c r="J2006" i="1"/>
  <c r="J3191" i="1"/>
  <c r="J1087" i="1"/>
  <c r="J793" i="1"/>
  <c r="J2737" i="1"/>
  <c r="J3297" i="1"/>
  <c r="J1974" i="1"/>
  <c r="J1524" i="1"/>
  <c r="J2413" i="1"/>
  <c r="J2194" i="1"/>
  <c r="J1609" i="1"/>
  <c r="J3208" i="1"/>
  <c r="J2271" i="1"/>
  <c r="J471" i="1"/>
  <c r="J1853" i="1"/>
  <c r="J3877" i="1"/>
  <c r="J2213" i="1"/>
  <c r="J3071" i="1"/>
  <c r="J917" i="1"/>
  <c r="J2875" i="1"/>
  <c r="J3413" i="1"/>
  <c r="J3424" i="1"/>
  <c r="J2909" i="1"/>
  <c r="J3022" i="1"/>
  <c r="J1210" i="1"/>
  <c r="J2090" i="1"/>
  <c r="J1586" i="1"/>
  <c r="J2408" i="1"/>
  <c r="J1559" i="1"/>
  <c r="J599" i="1"/>
  <c r="J1411" i="1"/>
  <c r="J2561" i="1"/>
  <c r="J3261" i="1"/>
  <c r="J2494" i="1"/>
  <c r="J2337" i="1"/>
  <c r="J3013" i="1"/>
  <c r="J1063" i="1"/>
  <c r="J516" i="1"/>
  <c r="J385" i="1"/>
  <c r="J1651" i="1"/>
  <c r="J1835" i="1"/>
  <c r="J1797" i="1"/>
  <c r="J3034" i="1"/>
  <c r="J2743" i="1"/>
  <c r="J1981" i="1"/>
  <c r="J3771" i="1"/>
  <c r="J1774" i="1"/>
  <c r="J3732" i="1"/>
  <c r="J1514" i="1"/>
  <c r="J247" i="1"/>
  <c r="J3896" i="1"/>
  <c r="J1302" i="1"/>
  <c r="J842" i="1"/>
  <c r="J911" i="1"/>
  <c r="J2288" i="1"/>
  <c r="J644" i="1"/>
  <c r="J1969" i="1"/>
  <c r="J260" i="1"/>
  <c r="J2246" i="1"/>
  <c r="J376" i="1"/>
  <c r="J3130" i="1"/>
  <c r="J544" i="1"/>
  <c r="J841" i="1"/>
  <c r="J2208" i="1"/>
  <c r="J1349" i="1"/>
  <c r="J1379" i="1"/>
  <c r="J1199" i="1"/>
  <c r="J3697" i="1"/>
  <c r="J1020" i="1"/>
  <c r="J3378" i="1"/>
  <c r="J3451" i="1"/>
  <c r="J3705" i="1"/>
  <c r="J2569" i="1"/>
  <c r="J1044" i="1"/>
  <c r="J2144" i="1"/>
  <c r="J3990" i="1"/>
  <c r="J2195" i="1"/>
  <c r="J853" i="1"/>
  <c r="J2348" i="1"/>
  <c r="J3132" i="1"/>
  <c r="J3080" i="1"/>
  <c r="J3696" i="1"/>
  <c r="J2231" i="1"/>
  <c r="J1554" i="1"/>
  <c r="J1098" i="1"/>
  <c r="J2275" i="1"/>
  <c r="J1535" i="1"/>
  <c r="J548" i="1"/>
  <c r="J456" i="1"/>
  <c r="J2430" i="1"/>
  <c r="J889" i="1"/>
  <c r="J1442" i="1"/>
  <c r="J1956" i="1"/>
  <c r="J2321" i="1"/>
  <c r="J1249" i="1"/>
  <c r="J675" i="1"/>
  <c r="J3670" i="1"/>
  <c r="J3273" i="1"/>
  <c r="J1452" i="1"/>
  <c r="J1198" i="1"/>
  <c r="J350" i="1"/>
  <c r="J520" i="1"/>
  <c r="J3845" i="1"/>
  <c r="J3560" i="1"/>
  <c r="J2282" i="1"/>
  <c r="J1229" i="1"/>
  <c r="J2332" i="1"/>
  <c r="J827" i="1"/>
  <c r="J2660" i="1"/>
  <c r="J156" i="1"/>
  <c r="J3840" i="1"/>
  <c r="J3712" i="1"/>
  <c r="J3348" i="1"/>
  <c r="J2481" i="1"/>
  <c r="J832" i="1"/>
  <c r="J3946" i="1"/>
  <c r="J3773" i="1"/>
  <c r="J2469" i="1"/>
  <c r="J3586" i="1"/>
  <c r="J1240" i="1"/>
  <c r="J383" i="1"/>
  <c r="J3419" i="1"/>
  <c r="J2751" i="1"/>
  <c r="J1390" i="1"/>
  <c r="J2485" i="1"/>
  <c r="J2306" i="1"/>
  <c r="J3155" i="1"/>
  <c r="J3083" i="1"/>
  <c r="J2570" i="1"/>
  <c r="J2677" i="1"/>
  <c r="J3652" i="1"/>
  <c r="J3079" i="1"/>
  <c r="J166" i="1"/>
  <c r="J1031" i="1"/>
  <c r="J3429" i="1"/>
  <c r="J3020" i="1"/>
  <c r="J2919" i="1"/>
  <c r="J3873" i="1"/>
  <c r="J291" i="1"/>
  <c r="J3400" i="1"/>
  <c r="J233" i="1"/>
  <c r="J3377" i="1"/>
  <c r="J1891" i="1"/>
  <c r="J51" i="1"/>
  <c r="J480" i="1"/>
  <c r="J1630" i="1"/>
  <c r="J2747" i="1"/>
  <c r="J3818" i="1"/>
  <c r="J4009" i="1"/>
  <c r="J2230" i="1"/>
  <c r="J2566" i="1"/>
  <c r="J697" i="1"/>
  <c r="J4020" i="1"/>
  <c r="J21" i="1"/>
  <c r="J537" i="1"/>
  <c r="J3019" i="1"/>
  <c r="J3943" i="1"/>
  <c r="J3307" i="1"/>
  <c r="J2486" i="1"/>
  <c r="J3786" i="1"/>
  <c r="J3969" i="1"/>
  <c r="J1803" i="1"/>
  <c r="J2019" i="1"/>
  <c r="J1585" i="1"/>
  <c r="J1684" i="1"/>
  <c r="J3052" i="1"/>
  <c r="J1424" i="1"/>
  <c r="J692" i="1"/>
  <c r="J242" i="1"/>
  <c r="J1233" i="1"/>
  <c r="J2095" i="1"/>
  <c r="J1341" i="1"/>
  <c r="J3409" i="1"/>
  <c r="J459" i="1"/>
  <c r="J2951" i="1"/>
  <c r="J1079" i="1"/>
  <c r="J2556" i="1"/>
  <c r="J647" i="1"/>
  <c r="J1986" i="1"/>
  <c r="J1458" i="1"/>
  <c r="J1709" i="1"/>
  <c r="J740" i="1"/>
  <c r="J3097" i="1"/>
  <c r="J2703" i="1"/>
  <c r="J3584" i="1"/>
  <c r="J1631" i="1"/>
  <c r="J1810" i="1"/>
  <c r="J2674" i="1"/>
  <c r="J1104" i="1"/>
  <c r="J2489" i="1"/>
  <c r="J1395" i="1"/>
  <c r="J3142" i="1"/>
  <c r="J320" i="1"/>
  <c r="J926" i="1"/>
  <c r="J412" i="1"/>
  <c r="J2308" i="1"/>
  <c r="J487" i="1"/>
  <c r="J2746" i="1"/>
  <c r="J3574" i="1"/>
  <c r="J2405" i="1"/>
  <c r="J2392" i="1"/>
  <c r="J4014" i="1"/>
  <c r="J1875" i="1"/>
  <c r="J3957" i="1"/>
  <c r="J3498" i="1"/>
  <c r="J42" i="1"/>
  <c r="J2808" i="1"/>
  <c r="J752" i="1"/>
  <c r="J2511" i="1"/>
  <c r="J632" i="1"/>
  <c r="J3906" i="1"/>
  <c r="J3744" i="1"/>
  <c r="J1593" i="1"/>
  <c r="J1531" i="1"/>
  <c r="J1547" i="1"/>
  <c r="J3332" i="1"/>
  <c r="J1075" i="1"/>
  <c r="J1211" i="1"/>
  <c r="J679" i="1"/>
  <c r="J685" i="1"/>
  <c r="J1324" i="1"/>
  <c r="J1700" i="1"/>
  <c r="J2086" i="1"/>
  <c r="J1047" i="1"/>
  <c r="J3382" i="1"/>
  <c r="J2140" i="1"/>
  <c r="J1423" i="1"/>
  <c r="J1170" i="1"/>
  <c r="J3443" i="1"/>
  <c r="J463" i="1"/>
  <c r="J1132" i="1"/>
  <c r="J2320" i="1"/>
  <c r="J1076" i="1"/>
  <c r="J2132" i="1"/>
  <c r="J2206" i="1"/>
  <c r="J2164" i="1"/>
  <c r="J1639" i="1"/>
  <c r="J465" i="1"/>
  <c r="J923" i="1"/>
  <c r="J625" i="1"/>
  <c r="J3263" i="1"/>
  <c r="J732" i="1"/>
  <c r="J1843" i="1"/>
  <c r="J1575" i="1"/>
  <c r="J2538" i="1"/>
  <c r="J149" i="1"/>
  <c r="J257" i="1"/>
  <c r="J3814" i="1"/>
  <c r="J3830" i="1"/>
  <c r="J1814" i="1"/>
  <c r="J1542" i="1"/>
  <c r="J3290" i="1"/>
  <c r="J3313" i="1"/>
  <c r="J3657" i="1"/>
  <c r="J2550" i="1"/>
  <c r="J629" i="1"/>
  <c r="J354" i="1"/>
  <c r="J803" i="1"/>
  <c r="J2947" i="1"/>
  <c r="J1852" i="1"/>
  <c r="J3601" i="1"/>
  <c r="J872" i="1"/>
  <c r="J1549" i="1"/>
  <c r="J1485" i="1"/>
  <c r="J1106" i="1"/>
  <c r="J2572" i="1"/>
  <c r="J2003" i="1"/>
  <c r="J2694" i="1"/>
  <c r="J58" i="1"/>
  <c r="J3539" i="1"/>
  <c r="J2002" i="1"/>
  <c r="J1207" i="1"/>
  <c r="J2788" i="1"/>
  <c r="J3964" i="1"/>
  <c r="J3746" i="1"/>
  <c r="J1645" i="1"/>
  <c r="J1805" i="1"/>
  <c r="J1183" i="1"/>
  <c r="J1537" i="1"/>
  <c r="J2777" i="1"/>
  <c r="J1820" i="1"/>
  <c r="J3910" i="1"/>
  <c r="J618" i="1"/>
  <c r="J3527" i="1"/>
  <c r="J3425" i="1"/>
  <c r="J2094" i="1"/>
  <c r="J3680" i="1"/>
  <c r="J2072" i="1"/>
  <c r="J2792" i="1"/>
  <c r="J3248" i="1"/>
  <c r="J2958" i="1"/>
  <c r="J3447" i="1"/>
  <c r="J2597" i="1"/>
  <c r="J2657" i="1"/>
  <c r="J1221" i="1"/>
  <c r="J440" i="1"/>
  <c r="J1453" i="1"/>
  <c r="J2901" i="1"/>
  <c r="J112" i="1"/>
  <c r="J3430" i="1"/>
  <c r="J2406" i="1"/>
  <c r="J1516" i="1"/>
  <c r="J2018" i="1"/>
  <c r="J1338" i="1"/>
  <c r="J3406" i="1"/>
  <c r="J3054" i="1"/>
  <c r="J868" i="1"/>
  <c r="J2592" i="1"/>
  <c r="J3428" i="1"/>
  <c r="J781" i="1"/>
  <c r="J2578" i="1"/>
  <c r="J3107" i="1"/>
  <c r="J1556" i="1"/>
  <c r="J1525" i="1"/>
  <c r="J2396" i="1"/>
  <c r="J2584" i="1"/>
  <c r="J2272" i="1"/>
  <c r="J2471" i="1"/>
  <c r="J284" i="1"/>
  <c r="J3282" i="1"/>
  <c r="J746" i="1"/>
  <c r="J836" i="1"/>
  <c r="J1798" i="1"/>
  <c r="J150" i="1"/>
  <c r="J217" i="1"/>
  <c r="J1061" i="1"/>
  <c r="J2247" i="1"/>
  <c r="J1742" i="1"/>
  <c r="J1675" i="1"/>
  <c r="J400" i="1"/>
  <c r="J3867" i="1"/>
  <c r="J2253" i="1"/>
  <c r="J587" i="1"/>
  <c r="J127" i="1"/>
  <c r="J2083" i="1"/>
  <c r="J1979" i="1"/>
  <c r="J3556" i="1"/>
  <c r="J3917" i="1"/>
  <c r="J1607" i="1"/>
  <c r="J542" i="1"/>
  <c r="J1312" i="1"/>
  <c r="J942" i="1"/>
  <c r="J2768" i="1"/>
  <c r="J1284" i="1"/>
  <c r="J3215" i="1"/>
  <c r="J1021" i="1"/>
  <c r="J1403" i="1"/>
  <c r="J3340" i="1"/>
  <c r="J2259" i="1"/>
  <c r="J3976" i="1"/>
  <c r="J593" i="1"/>
  <c r="J2116" i="1"/>
  <c r="J1744" i="1"/>
  <c r="J236" i="1"/>
  <c r="J162" i="1"/>
  <c r="J1594" i="1"/>
  <c r="J2437" i="1"/>
  <c r="J3075" i="1"/>
  <c r="J767" i="1"/>
  <c r="J2103" i="1"/>
  <c r="J1255" i="1"/>
  <c r="J3388" i="1"/>
  <c r="J433" i="1"/>
  <c r="J1328" i="1"/>
  <c r="J2456" i="1"/>
  <c r="J538" i="1"/>
  <c r="J340" i="1"/>
  <c r="J1864" i="1"/>
  <c r="J1202" i="1"/>
  <c r="J2035" i="1"/>
  <c r="J1578" i="1"/>
  <c r="J3510" i="1"/>
  <c r="J1750" i="1"/>
  <c r="J1419" i="1"/>
  <c r="J2162" i="1"/>
  <c r="J927" i="1"/>
  <c r="J11" i="1"/>
  <c r="J2089" i="1"/>
  <c r="J1576" i="1"/>
  <c r="J1636" i="1"/>
  <c r="J2423" i="1"/>
  <c r="J2135" i="1"/>
  <c r="J1212" i="1"/>
  <c r="J1074" i="1"/>
  <c r="J1518" i="1"/>
  <c r="J2865" i="1"/>
  <c r="J83" i="1"/>
  <c r="J137" i="1"/>
  <c r="J3318" i="1"/>
  <c r="J219" i="1"/>
  <c r="J1673" i="1"/>
  <c r="J3576" i="1"/>
  <c r="J2914" i="1"/>
  <c r="J864" i="1"/>
  <c r="J2568" i="1"/>
  <c r="J1592" i="1"/>
  <c r="J1497" i="1"/>
  <c r="J3585" i="1"/>
  <c r="J1776" i="1"/>
  <c r="J1912" i="1"/>
  <c r="J2651" i="1"/>
  <c r="J134" i="1"/>
  <c r="J52" i="1"/>
  <c r="J1222" i="1"/>
  <c r="J3165" i="1"/>
  <c r="J3195" i="1"/>
  <c r="J1417" i="1"/>
  <c r="J2602" i="1"/>
  <c r="J2888" i="1"/>
  <c r="J2256" i="1"/>
  <c r="J1366" i="1"/>
  <c r="J3681" i="1"/>
  <c r="J3179" i="1"/>
  <c r="J2727" i="1"/>
  <c r="J3533" i="1"/>
  <c r="J2499" i="1"/>
  <c r="J2205" i="1"/>
  <c r="J2368" i="1"/>
  <c r="J2262" i="1"/>
  <c r="J1951" i="1"/>
  <c r="J1437" i="1"/>
  <c r="J3333" i="1"/>
  <c r="J1980" i="1"/>
  <c r="J1787" i="1"/>
  <c r="J1100" i="1"/>
  <c r="J2173" i="1"/>
  <c r="J3815" i="1"/>
  <c r="J546" i="1"/>
  <c r="J3035" i="1"/>
  <c r="J2331" i="1"/>
  <c r="J1520" i="1"/>
  <c r="J1266" i="1"/>
  <c r="J185" i="1"/>
  <c r="J723" i="1"/>
  <c r="J3302" i="1"/>
  <c r="J3423" i="1"/>
  <c r="J3738" i="1"/>
  <c r="J3708" i="1"/>
  <c r="J3470" i="1"/>
  <c r="J2733" i="1"/>
  <c r="J1522" i="1"/>
  <c r="J749" i="1"/>
  <c r="J2816" i="1"/>
  <c r="J2465" i="1"/>
  <c r="J324" i="1"/>
  <c r="J1326" i="1"/>
  <c r="J1492" i="1"/>
  <c r="J1540" i="1"/>
  <c r="J3381" i="1"/>
  <c r="J3819" i="1"/>
  <c r="J765" i="1"/>
  <c r="J2305" i="1"/>
  <c r="J345" i="1"/>
  <c r="J2748" i="1"/>
  <c r="J1469" i="1"/>
  <c r="J3816" i="1"/>
  <c r="J1173" i="1"/>
  <c r="J3662" i="1"/>
  <c r="J498" i="1"/>
  <c r="J1245" i="1"/>
  <c r="J2428" i="1"/>
  <c r="J3017" i="1"/>
  <c r="J1145" i="1"/>
  <c r="J1070" i="1"/>
  <c r="J3689" i="1"/>
  <c r="J1877" i="1"/>
  <c r="J1604" i="1"/>
  <c r="J2490" i="1"/>
  <c r="J2522" i="1"/>
  <c r="J2648" i="1"/>
  <c r="J2889" i="1"/>
  <c r="J2745" i="1"/>
  <c r="J3114" i="1"/>
  <c r="J1398" i="1"/>
  <c r="J293" i="1"/>
  <c r="J886" i="1"/>
  <c r="J3756" i="1"/>
  <c r="J759" i="1"/>
  <c r="J3109" i="1"/>
  <c r="J181" i="1"/>
  <c r="J2353" i="1"/>
  <c r="J3143" i="1"/>
  <c r="J869" i="1"/>
  <c r="J2721" i="1"/>
  <c r="J610" i="1"/>
  <c r="J1408" i="1"/>
  <c r="J3938" i="1"/>
  <c r="J2201" i="1"/>
  <c r="J2245" i="1"/>
  <c r="J2895" i="1"/>
  <c r="J1473" i="1"/>
  <c r="J1945" i="1"/>
  <c r="J1861" i="1"/>
  <c r="J2952" i="1"/>
  <c r="J4030" i="1"/>
  <c r="J2365" i="1"/>
  <c r="J3562" i="1"/>
  <c r="J178" i="1"/>
  <c r="J1860" i="1"/>
  <c r="J1987" i="1"/>
  <c r="J1903" i="1"/>
  <c r="J1029" i="1"/>
  <c r="J1925" i="1"/>
  <c r="J3965" i="1"/>
  <c r="J1027" i="1"/>
  <c r="J3788" i="1"/>
  <c r="J3115" i="1"/>
  <c r="J3588" i="1"/>
  <c r="J3452" i="1"/>
  <c r="J2639" i="1"/>
  <c r="J1822" i="1"/>
  <c r="J3349" i="1"/>
  <c r="J3920" i="1"/>
  <c r="J261" i="1"/>
  <c r="J2304" i="1"/>
  <c r="J2468" i="1"/>
  <c r="J2661" i="1"/>
  <c r="J61" i="1"/>
  <c r="J1716" i="1"/>
  <c r="J2601" i="1"/>
  <c r="J1722" i="1"/>
  <c r="J2663" i="1"/>
  <c r="J1058" i="1"/>
  <c r="J3170" i="1"/>
  <c r="J472" i="1"/>
  <c r="J3149" i="1"/>
  <c r="J3570" i="1"/>
  <c r="J2736" i="1"/>
  <c r="J2297" i="1"/>
  <c r="J848" i="1"/>
  <c r="J432" i="1"/>
  <c r="J3993" i="1"/>
  <c r="J3148" i="1"/>
  <c r="J1481" i="1"/>
  <c r="J717" i="1"/>
  <c r="J743" i="1"/>
  <c r="J884" i="1"/>
  <c r="J2269" i="1"/>
  <c r="J3169" i="1"/>
  <c r="J1039" i="1"/>
  <c r="J2558" i="1"/>
  <c r="J210" i="1"/>
  <c r="J2775" i="1"/>
  <c r="J2772" i="1"/>
  <c r="J1422" i="1"/>
  <c r="J859" i="1"/>
  <c r="J2382" i="1"/>
  <c r="J3878" i="1"/>
  <c r="J737" i="1"/>
  <c r="J941" i="1"/>
  <c r="J2482" i="1"/>
  <c r="J1214" i="1"/>
  <c r="J1309" i="1"/>
  <c r="J1914" i="1"/>
  <c r="J266" i="1"/>
  <c r="J402" i="1"/>
  <c r="J891" i="1"/>
  <c r="J427" i="1"/>
  <c r="J1809" i="1"/>
  <c r="J1628" i="1"/>
  <c r="J3200" i="1"/>
  <c r="J1676" i="1"/>
  <c r="J2508" i="1"/>
  <c r="J500" i="1"/>
  <c r="J2700" i="1"/>
  <c r="J1698" i="1"/>
  <c r="J1320" i="1"/>
  <c r="J3393" i="1"/>
  <c r="J3615" i="1"/>
  <c r="J3368" i="1"/>
  <c r="J1839" i="1"/>
  <c r="J997" i="1"/>
  <c r="J3295" i="1"/>
  <c r="J1662" i="1"/>
  <c r="J1882" i="1"/>
  <c r="J3050" i="1"/>
  <c r="J620" i="1"/>
  <c r="J2" i="1"/>
  <c r="J2812" i="1"/>
  <c r="J3495" i="1"/>
  <c r="J1448" i="1"/>
  <c r="J3783" i="1"/>
  <c r="J1066" i="1"/>
  <c r="J2260" i="1"/>
  <c r="J602" i="1"/>
  <c r="J304" i="1"/>
  <c r="J3870" i="1"/>
  <c r="J3278" i="1"/>
  <c r="J1348" i="1"/>
  <c r="J467" i="1"/>
  <c r="J1729" i="1"/>
  <c r="J1276" i="1"/>
  <c r="J3336" i="1"/>
  <c r="J3300" i="1"/>
  <c r="J2802" i="1"/>
  <c r="J2623" i="1"/>
  <c r="J1397" i="1"/>
  <c r="J497" i="1"/>
  <c r="J251" i="1"/>
  <c r="J2704" i="1"/>
  <c r="J1731" i="1"/>
  <c r="J2589" i="1"/>
  <c r="J2029" i="1"/>
  <c r="J2954" i="1"/>
  <c r="J755" i="1"/>
  <c r="J2021" i="1"/>
  <c r="J871" i="1"/>
  <c r="J645" i="1"/>
  <c r="J2838" i="1"/>
  <c r="J3998" i="1"/>
  <c r="J1655" i="1"/>
  <c r="J2859" i="1"/>
  <c r="J3658" i="1"/>
  <c r="J2981" i="1"/>
  <c r="J782" i="1"/>
  <c r="J1551" i="1"/>
  <c r="J3812" i="1"/>
  <c r="J1033" i="1"/>
  <c r="J1941" i="1"/>
  <c r="J9" i="1"/>
  <c r="J4025" i="1"/>
  <c r="J3289" i="1"/>
  <c r="J3098" i="1"/>
  <c r="J2075" i="1"/>
  <c r="J128" i="1"/>
  <c r="J2049" i="1"/>
  <c r="J2459" i="1"/>
  <c r="J2967" i="1"/>
  <c r="J2312" i="1"/>
  <c r="J751" i="1"/>
  <c r="J2023" i="1"/>
  <c r="J588" i="1"/>
  <c r="J1181" i="1"/>
  <c r="J689" i="1"/>
  <c r="J1611" i="1"/>
  <c r="J447" i="1"/>
  <c r="J577" i="1"/>
  <c r="J3711" i="1"/>
  <c r="J3160" i="1"/>
  <c r="J2122" i="1"/>
  <c r="J1536" i="1"/>
  <c r="J1717" i="1"/>
  <c r="J3600" i="1"/>
  <c r="J1948" i="1"/>
  <c r="J2385" i="1"/>
  <c r="J1552" i="1"/>
  <c r="J3001" i="1"/>
  <c r="J142" i="1"/>
  <c r="J649" i="1"/>
  <c r="J1204" i="1"/>
  <c r="J1368" i="1"/>
  <c r="J106" i="1"/>
  <c r="J1781" i="1"/>
  <c r="J2008" i="1"/>
  <c r="J29" i="1"/>
  <c r="J3113" i="1"/>
  <c r="J422" i="1"/>
  <c r="J640" i="1"/>
  <c r="J944" i="1"/>
  <c r="J2903" i="1"/>
  <c r="J3172" i="1"/>
  <c r="J1364" i="1"/>
  <c r="J2452" i="1"/>
  <c r="J1743" i="1"/>
  <c r="J3949" i="1"/>
  <c r="J3824" i="1"/>
  <c r="J2166" i="1"/>
  <c r="J1334" i="1"/>
  <c r="J2624" i="1"/>
  <c r="J435" i="1"/>
  <c r="J3693" i="1"/>
  <c r="J1915" i="1"/>
  <c r="J1384" i="1"/>
  <c r="J2840" i="1"/>
  <c r="J3517" i="1"/>
  <c r="J1274" i="1"/>
  <c r="J3829" i="1"/>
  <c r="J208" i="1"/>
  <c r="J1555" i="1"/>
  <c r="J3245" i="1"/>
  <c r="J2199" i="1"/>
  <c r="J878" i="1"/>
  <c r="J626" i="1"/>
  <c r="J2165" i="1"/>
  <c r="J2523" i="1"/>
  <c r="J855" i="1"/>
  <c r="J2754" i="1"/>
  <c r="J510" i="1"/>
  <c r="J1168" i="1"/>
  <c r="J183" i="1"/>
  <c r="J2965" i="1"/>
  <c r="J750" i="1"/>
  <c r="J2149" i="1"/>
  <c r="J1889" i="1"/>
  <c r="J1871" i="1"/>
  <c r="J1824" i="1"/>
  <c r="J1633" i="1"/>
  <c r="J973" i="1"/>
  <c r="J3144" i="1"/>
  <c r="J539" i="1"/>
  <c r="J75" i="1"/>
  <c r="J1842" i="1"/>
  <c r="J1838" i="1"/>
  <c r="J2203" i="1"/>
  <c r="J259" i="1"/>
  <c r="J286" i="1"/>
  <c r="J3614" i="1"/>
  <c r="J3283" i="1"/>
  <c r="J1446" i="1"/>
  <c r="J1038" i="1"/>
  <c r="J1018" i="1"/>
  <c r="J2709" i="1"/>
  <c r="J2848" i="1"/>
  <c r="J3772" i="1"/>
  <c r="J1462" i="1"/>
  <c r="J1290" i="1"/>
  <c r="J1259" i="1"/>
  <c r="J3108" i="1"/>
  <c r="J2293" i="1"/>
  <c r="J2190" i="1"/>
  <c r="J3128" i="1"/>
  <c r="J177" i="1"/>
  <c r="J3231" i="1"/>
  <c r="J937" i="1"/>
  <c r="J2942" i="1"/>
  <c r="J559" i="1"/>
  <c r="J1314" i="1"/>
  <c r="J481" i="1"/>
  <c r="J3828" i="1"/>
  <c r="J3843" i="1"/>
  <c r="J234" i="1"/>
  <c r="J3346" i="1"/>
  <c r="J3733" i="1"/>
  <c r="J521" i="1"/>
  <c r="J2831" i="1"/>
  <c r="J3199" i="1"/>
  <c r="J2715" i="1"/>
  <c r="J582" i="1"/>
  <c r="J2191" i="1"/>
  <c r="J289" i="1"/>
  <c r="J664" i="1"/>
  <c r="J139" i="1"/>
  <c r="J3699" i="1"/>
  <c r="J1813" i="1"/>
  <c r="J1162" i="1"/>
  <c r="J3219" i="1"/>
  <c r="J3852" i="1"/>
  <c r="J2248" i="1"/>
  <c r="J880" i="1"/>
  <c r="J3984" i="1"/>
  <c r="J2092" i="1"/>
  <c r="J2876" i="1"/>
  <c r="J1333" i="1"/>
  <c r="J2631" i="1"/>
  <c r="J3573" i="1"/>
  <c r="J436" i="1"/>
  <c r="J2712" i="1"/>
  <c r="J2722" i="1"/>
  <c r="J444" i="1"/>
  <c r="J368" i="1"/>
  <c r="J1192" i="1"/>
  <c r="J3187" i="1"/>
  <c r="J1303" i="1"/>
  <c r="J1890" i="1"/>
  <c r="J3810" i="1"/>
  <c r="J2283" i="1"/>
  <c r="J3053" i="1"/>
  <c r="J518" i="1"/>
  <c r="J329" i="1"/>
  <c r="J409" i="1"/>
  <c r="J2054" i="1"/>
  <c r="J3038" i="1"/>
  <c r="J1733" i="1"/>
  <c r="J1958" i="1"/>
  <c r="J2358" i="1"/>
  <c r="J694" i="1"/>
  <c r="J237" i="1"/>
  <c r="J4015" i="1"/>
  <c r="J802" i="1"/>
  <c r="J1359" i="1"/>
  <c r="J2608" i="1"/>
  <c r="J3467" i="1"/>
  <c r="J64" i="1"/>
  <c r="J2992" i="1"/>
  <c r="J999" i="1"/>
  <c r="J622" i="1"/>
  <c r="J1315" i="1"/>
  <c r="J72" i="1"/>
  <c r="J1598" i="1"/>
  <c r="J1634" i="1"/>
  <c r="J830" i="1"/>
  <c r="J3257" i="1"/>
  <c r="J1480" i="1"/>
  <c r="J3953" i="1"/>
  <c r="J1579" i="1"/>
  <c r="J3581" i="1"/>
  <c r="J628" i="1"/>
  <c r="J1382" i="1"/>
  <c r="J2644" i="1"/>
  <c r="J2604" i="1"/>
  <c r="J2372" i="1"/>
  <c r="J2524" i="1"/>
  <c r="J1653" i="1"/>
  <c r="J445" i="1"/>
  <c r="J506" i="1"/>
  <c r="J1830" i="1"/>
  <c r="J2998" i="1"/>
  <c r="J774" i="1"/>
  <c r="J1674" i="1"/>
  <c r="J3438" i="1"/>
  <c r="J1052" i="1"/>
  <c r="J1699" i="1"/>
  <c r="J1048" i="1"/>
  <c r="J1759" i="1"/>
  <c r="J2370" i="1"/>
  <c r="J1792" i="1"/>
  <c r="J2051" i="1"/>
  <c r="J2701" i="1"/>
  <c r="J1372" i="1"/>
  <c r="J2813" i="1"/>
  <c r="J65" i="1"/>
  <c r="J3921" i="1"/>
  <c r="J687" i="1"/>
  <c r="J2053" i="1"/>
  <c r="J556" i="1"/>
  <c r="J3478" i="1"/>
  <c r="J3268" i="1"/>
  <c r="J2360" i="1"/>
  <c r="J1494" i="1"/>
  <c r="J1626" i="1"/>
  <c r="J904" i="1"/>
  <c r="J1644" i="1"/>
  <c r="J2786" i="1"/>
  <c r="J3233" i="1"/>
  <c r="J3197" i="1"/>
  <c r="J2607" i="1"/>
  <c r="J2387" i="1"/>
  <c r="J346" i="1"/>
  <c r="J630" i="1"/>
  <c r="J3154" i="1"/>
  <c r="J3701" i="1"/>
  <c r="J988" i="1"/>
  <c r="J1983" i="1"/>
  <c r="J2678" i="1"/>
  <c r="J2414" i="1"/>
  <c r="J1421" i="1"/>
  <c r="J938" i="1"/>
  <c r="J2974" i="1"/>
  <c r="J418" i="1"/>
  <c r="J1791" i="1"/>
  <c r="J2156" i="1"/>
  <c r="J554" i="1"/>
  <c r="J249" i="1"/>
  <c r="J3392" i="1"/>
  <c r="J1544" i="1"/>
  <c r="J2243" i="1"/>
  <c r="J1113" i="1"/>
  <c r="J2361" i="1"/>
  <c r="J1818" i="1"/>
  <c r="J3987" i="1"/>
  <c r="J702" i="1"/>
  <c r="J2311" i="1"/>
  <c r="J1127" i="1"/>
  <c r="J1023" i="1"/>
  <c r="J483" i="1"/>
  <c r="J1691" i="1"/>
  <c r="J1991" i="1"/>
  <c r="J2610" i="1"/>
  <c r="J1377" i="1"/>
  <c r="J3780" i="1"/>
  <c r="J2050" i="1"/>
  <c r="J68" i="1"/>
  <c r="J3937" i="1"/>
  <c r="J2012" i="1"/>
  <c r="J1499" i="1"/>
  <c r="J1427" i="1"/>
  <c r="J1712" i="1"/>
  <c r="J426" i="1"/>
  <c r="J2691" i="1"/>
  <c r="J2603" i="1"/>
  <c r="J3636" i="1"/>
  <c r="J2662" i="1"/>
  <c r="J877" i="1"/>
  <c r="J2130" i="1"/>
  <c r="J2082" i="1"/>
  <c r="J1064" i="1"/>
  <c r="J2654" i="1"/>
  <c r="J3784" i="1"/>
  <c r="J3330" i="1"/>
  <c r="J398" i="1"/>
  <c r="J2669" i="1"/>
  <c r="J314" i="1"/>
  <c r="J2957" i="1"/>
  <c r="J50" i="1"/>
  <c r="J2593" i="1"/>
  <c r="J509" i="1"/>
  <c r="J2303" i="1"/>
  <c r="J1692" i="1"/>
  <c r="J624" i="1"/>
  <c r="J3351" i="1"/>
  <c r="J496" i="1"/>
  <c r="J3081" i="1"/>
  <c r="J729" i="1"/>
  <c r="J1996" i="1"/>
  <c r="J1851" i="1"/>
  <c r="J925" i="1"/>
  <c r="J2257" i="1"/>
  <c r="J3647" i="1"/>
  <c r="J3036" i="1"/>
  <c r="J536" i="1"/>
  <c r="J3834" i="1"/>
  <c r="J3912" i="1"/>
  <c r="J1464" i="1"/>
  <c r="J3420" i="1"/>
  <c r="J3687" i="1"/>
  <c r="J3518" i="1"/>
  <c r="J478" i="1"/>
  <c r="J1973" i="1"/>
  <c r="J2447" i="1"/>
  <c r="J470" i="1"/>
  <c r="J1947" i="1"/>
  <c r="J1815" i="1"/>
  <c r="J2590" i="1"/>
  <c r="J2066" i="1"/>
  <c r="J1527" i="1"/>
  <c r="J1220" i="1"/>
  <c r="J2344" i="1"/>
  <c r="J1603" i="1"/>
  <c r="J3618" i="1"/>
  <c r="J3592" i="1"/>
  <c r="J3855" i="1"/>
  <c r="J2280" i="1"/>
  <c r="J3594" i="1"/>
  <c r="J3499" i="1"/>
  <c r="J1539" i="1"/>
  <c r="J2642" i="1"/>
  <c r="J768" i="1"/>
  <c r="J1548" i="1"/>
  <c r="J2911" i="1"/>
  <c r="J3" i="1"/>
  <c r="J3956" i="1"/>
  <c r="J1186" i="1"/>
  <c r="J1108" i="1"/>
  <c r="J2972" i="1"/>
  <c r="J303" i="1"/>
  <c r="J2629" i="1"/>
  <c r="J2377" i="1"/>
  <c r="J305" i="1"/>
  <c r="J982" i="1"/>
  <c r="J3507" i="1"/>
  <c r="J495" i="1"/>
  <c r="J1226" i="1"/>
  <c r="J3084" i="1"/>
  <c r="J3739" i="1"/>
  <c r="J3540" i="1"/>
  <c r="J213" i="1"/>
  <c r="J197" i="1"/>
  <c r="J1976" i="1"/>
  <c r="J3883" i="1"/>
  <c r="J2189" i="1"/>
  <c r="J1761" i="1"/>
  <c r="J2620" i="1"/>
  <c r="J3441" i="1"/>
  <c r="J1449" i="1"/>
  <c r="J533" i="1"/>
  <c r="J1931" i="1"/>
  <c r="J2474" i="1"/>
  <c r="J2142" i="1"/>
  <c r="J1849" i="1"/>
  <c r="J3579" i="1"/>
  <c r="J795" i="1"/>
  <c r="J2017" i="1"/>
  <c r="J2009" i="1"/>
  <c r="J3369" i="1"/>
  <c r="J949" i="1"/>
  <c r="J986" i="1"/>
  <c r="J589" i="1"/>
  <c r="J2483" i="1"/>
  <c r="J3146" i="1"/>
  <c r="J2258" i="1"/>
  <c r="J2004" i="1"/>
  <c r="J101" i="1"/>
  <c r="J3561" i="1"/>
  <c r="J2977" i="1"/>
  <c r="J1495" i="1"/>
  <c r="J2841" i="1"/>
  <c r="J3281" i="1"/>
  <c r="J206" i="1"/>
  <c r="J712" i="1"/>
  <c r="J2108" i="1"/>
  <c r="J808" i="1"/>
  <c r="J2884" i="1"/>
  <c r="J3844" i="1"/>
  <c r="J41" i="1"/>
  <c r="J16" i="1"/>
  <c r="J67" i="1"/>
  <c r="J1353" i="1"/>
  <c r="J2291" i="1"/>
  <c r="J828" i="1"/>
  <c r="J558" i="1"/>
  <c r="J381" i="1"/>
  <c r="J1615" i="1"/>
  <c r="J3327" i="1"/>
  <c r="J2837" i="1"/>
  <c r="J2894" i="1"/>
  <c r="J2252" i="1"/>
  <c r="J97" i="1"/>
  <c r="J143" i="1"/>
  <c r="J2039" i="1"/>
  <c r="J676" i="1"/>
  <c r="J125" i="1"/>
  <c r="J2980" i="1"/>
  <c r="J3060" i="1"/>
  <c r="J88" i="1"/>
  <c r="J1963" i="1"/>
  <c r="J3575" i="1"/>
  <c r="J3416" i="1"/>
  <c r="J3350" i="1"/>
  <c r="J3482" i="1"/>
  <c r="J3648" i="1"/>
  <c r="J407" i="1"/>
  <c r="J1487" i="1"/>
  <c r="J847" i="1"/>
  <c r="J2466" i="1"/>
  <c r="J331" i="1"/>
  <c r="J3554" i="1"/>
  <c r="J2612" i="1"/>
  <c r="J1081" i="1"/>
  <c r="J2391" i="1"/>
  <c r="J686" i="1"/>
  <c r="J1755" i="1"/>
  <c r="J1543" i="1"/>
  <c r="J2126" i="1"/>
  <c r="J3487" i="1"/>
  <c r="J1068" i="1"/>
  <c r="J2744" i="1"/>
  <c r="J2899" i="1"/>
  <c r="J2680" i="1"/>
  <c r="J3269" i="1"/>
  <c r="J3041" i="1"/>
  <c r="J3469" i="1"/>
  <c r="J1444" i="1"/>
  <c r="J1591" i="1"/>
  <c r="J4" i="1"/>
  <c r="J3383" i="1"/>
  <c r="J1590" i="1"/>
  <c r="J3138" i="1"/>
  <c r="J3907" i="1"/>
  <c r="J2209" i="1"/>
  <c r="J117" i="1"/>
  <c r="J3730" i="1"/>
  <c r="J2081" i="1"/>
  <c r="J3941" i="1"/>
  <c r="J1053" i="1"/>
  <c r="J8" i="1"/>
  <c r="J3899" i="1"/>
  <c r="J3667" i="1"/>
  <c r="J3942" i="1"/>
  <c r="J508" i="1"/>
  <c r="J2412" i="1"/>
  <c r="J1402" i="1"/>
  <c r="J1995" i="1"/>
  <c r="J1468" i="1"/>
  <c r="J764" i="1"/>
  <c r="J1413" i="1"/>
  <c r="J3663" i="1"/>
  <c r="J1392" i="1"/>
  <c r="J3925" i="1"/>
  <c r="J215" i="1"/>
  <c r="J3232" i="1"/>
  <c r="J1133" i="1"/>
  <c r="J1756" i="1"/>
  <c r="J3323" i="1"/>
  <c r="J914" i="1"/>
  <c r="J2340" i="1"/>
  <c r="J2492" i="1"/>
  <c r="J1165" i="1"/>
  <c r="J3222" i="1"/>
  <c r="J1191" i="1"/>
  <c r="J3846" i="1"/>
  <c r="J1718" i="1"/>
  <c r="J1493" i="1"/>
  <c r="J557" i="1"/>
  <c r="J494" i="1"/>
  <c r="J3111" i="1"/>
  <c r="J3258" i="1"/>
  <c r="J1054" i="1"/>
  <c r="J2011" i="1"/>
  <c r="J1613" i="1"/>
  <c r="J1436" i="1"/>
  <c r="J1726" i="1"/>
  <c r="J1360" i="1"/>
  <c r="J3158" i="1"/>
  <c r="J1602" i="1"/>
  <c r="J2381" i="1"/>
  <c r="J3456" i="1"/>
  <c r="J564" i="1"/>
  <c r="J121" i="1"/>
  <c r="J1893" i="1"/>
  <c r="J1907" i="1"/>
  <c r="J1612" i="1"/>
  <c r="J907" i="1"/>
  <c r="J1373" i="1"/>
  <c r="J2649" i="1"/>
  <c r="J3439" i="1"/>
  <c r="J3825" i="1"/>
  <c r="J2299" i="1"/>
  <c r="J102" i="1"/>
  <c r="J2762" i="1"/>
  <c r="J2458" i="1"/>
  <c r="J2119" i="1"/>
  <c r="J856" i="1"/>
  <c r="J1008" i="1"/>
  <c r="J1355" i="1"/>
  <c r="J2030" i="1"/>
  <c r="J375" i="1"/>
  <c r="J1026" i="1"/>
  <c r="J3874" i="1"/>
  <c r="J3364" i="1"/>
  <c r="J144" i="1"/>
  <c r="J2869" i="1"/>
  <c r="J3884" i="1"/>
  <c r="J621" i="1"/>
  <c r="J148" i="1"/>
  <c r="J2830" i="1"/>
  <c r="J829" i="1"/>
  <c r="J1708" i="1"/>
  <c r="J1300" i="1"/>
  <c r="J31" i="1"/>
  <c r="J2417" i="1"/>
  <c r="J2227" i="1"/>
  <c r="J3774" i="1"/>
  <c r="J2628" i="1"/>
  <c r="J1760" i="1"/>
  <c r="J2537" i="1"/>
  <c r="J3341" i="1"/>
  <c r="J3134" i="1"/>
  <c r="J1702" i="1"/>
  <c r="J2254" i="1"/>
  <c r="J4019" i="1"/>
  <c r="J110" i="1"/>
  <c r="J3915" i="1"/>
  <c r="J705" i="1"/>
  <c r="J3616" i="1"/>
  <c r="J3326" i="1"/>
  <c r="J1745" i="1"/>
  <c r="J3606" i="1"/>
  <c r="J2922" i="1"/>
  <c r="J2515" i="1"/>
  <c r="J2196" i="1"/>
  <c r="J428" i="1"/>
  <c r="J1573" i="1"/>
  <c r="J2600" i="1"/>
  <c r="J1471" i="1"/>
  <c r="J1246" i="1"/>
  <c r="J2124" i="1"/>
  <c r="J3721" i="1"/>
  <c r="J2237" i="1"/>
  <c r="J3654" i="1"/>
  <c r="J1872" i="1"/>
  <c r="J940" i="1"/>
  <c r="J262" i="1"/>
  <c r="J2819" i="1"/>
  <c r="J2948" i="1"/>
  <c r="J1532" i="1"/>
  <c r="J176" i="1"/>
  <c r="J1185" i="1"/>
  <c r="J57" i="1"/>
  <c r="J502" i="1"/>
  <c r="J386" i="1"/>
  <c r="J1764" i="1"/>
  <c r="J394" i="1"/>
  <c r="J3399" i="1"/>
  <c r="J1821" i="1"/>
  <c r="J1758" i="1"/>
  <c r="J1177" i="1"/>
  <c r="J1784" i="1"/>
  <c r="J3135" i="1"/>
  <c r="J1080" i="1"/>
  <c r="J3471" i="1"/>
  <c r="J1959" i="1"/>
  <c r="J1252" i="1"/>
  <c r="J1988" i="1"/>
  <c r="J3088" i="1"/>
  <c r="J845" i="1"/>
  <c r="J666" i="1"/>
  <c r="J2565" i="1"/>
  <c r="J1329" i="1"/>
  <c r="J290" i="1"/>
  <c r="J3719" i="1"/>
  <c r="J1563" i="1"/>
  <c r="J1216" i="1"/>
  <c r="J719" i="1"/>
  <c r="J796" i="1"/>
  <c r="J783" i="1"/>
  <c r="J2982" i="1"/>
  <c r="J1225" i="1"/>
  <c r="J2178" i="1"/>
  <c r="J1060" i="1"/>
  <c r="J48" i="1"/>
  <c r="J2549" i="1"/>
  <c r="J416" i="1"/>
  <c r="J1011" i="1"/>
  <c r="J2652" i="1"/>
  <c r="J1260" i="1"/>
  <c r="J1128" i="1"/>
  <c r="J3823" i="1"/>
  <c r="J711" i="1"/>
  <c r="J3934" i="1"/>
  <c r="J2078" i="1"/>
  <c r="J2137" i="1"/>
  <c r="J633" i="1"/>
  <c r="J1924" i="1"/>
  <c r="J514" i="1"/>
  <c r="J798" i="1"/>
  <c r="J2636" i="1"/>
  <c r="J325" i="1"/>
  <c r="J2774" i="1"/>
  <c r="J989" i="1"/>
  <c r="J580" i="1"/>
  <c r="J3858" i="1"/>
  <c r="J2071" i="1"/>
  <c r="J1538" i="1"/>
  <c r="J3367" i="1"/>
  <c r="J1105" i="1"/>
  <c r="J1938" i="1"/>
  <c r="J2076" i="1"/>
  <c r="J1321" i="1"/>
  <c r="J2330" i="1"/>
  <c r="J1737" i="1"/>
  <c r="J3793" i="1"/>
  <c r="J2971" i="1"/>
  <c r="J3292" i="1"/>
  <c r="J3386" i="1"/>
  <c r="J365" i="1"/>
  <c r="J335" i="1"/>
  <c r="J2404" i="1"/>
  <c r="J2496" i="1"/>
  <c r="J3866" i="1"/>
  <c r="J2526" i="1"/>
  <c r="J839" i="1"/>
  <c r="J2702" i="1"/>
  <c r="J2064" i="1"/>
  <c r="J2233" i="1"/>
  <c r="J3003" i="1"/>
  <c r="J360" i="1"/>
  <c r="J3361" i="1"/>
  <c r="J3599" i="1"/>
  <c r="J229" i="1"/>
  <c r="J2479" i="1"/>
  <c r="J932" i="1"/>
  <c r="J3868" i="1"/>
  <c r="J152" i="1"/>
  <c r="J108" i="1"/>
  <c r="J316" i="1"/>
  <c r="J2807" i="1"/>
  <c r="J2339" i="1"/>
  <c r="J477" i="1"/>
  <c r="J404" i="1"/>
  <c r="J36" i="1"/>
  <c r="J393" i="1"/>
  <c r="J20" i="1"/>
  <c r="J2573" i="1"/>
  <c r="J2989" i="1"/>
  <c r="J1905" i="1"/>
  <c r="J1680" i="1"/>
  <c r="J3679" i="1"/>
  <c r="J3848" i="1"/>
  <c r="J1159" i="1"/>
  <c r="J1431" i="1"/>
  <c r="J2504" i="1"/>
  <c r="J2453" i="1"/>
  <c r="J2941" i="1"/>
  <c r="J2794" i="1"/>
  <c r="J441" i="1"/>
  <c r="J2355" i="1"/>
  <c r="J2148" i="1"/>
  <c r="J608" i="1"/>
  <c r="J547" i="1"/>
  <c r="J812" i="1"/>
  <c r="J660" i="1"/>
  <c r="J3046" i="1"/>
  <c r="J1878" i="1"/>
  <c r="J145" i="1"/>
  <c r="J1876" i="1"/>
  <c r="J175" i="1"/>
  <c r="J1282" i="1"/>
  <c r="J2776" i="1"/>
  <c r="J255" i="1"/>
  <c r="J395" i="1"/>
  <c r="J1153" i="1"/>
  <c r="J2925" i="1"/>
  <c r="J663" i="1"/>
  <c r="J2352" i="1"/>
  <c r="J1045" i="1"/>
  <c r="J2676" i="1"/>
  <c r="J243" i="1"/>
  <c r="J1110" i="1"/>
  <c r="J519" i="1"/>
  <c r="J2362" i="1"/>
  <c r="J2172" i="1"/>
  <c r="J725" i="1"/>
  <c r="J384" i="1"/>
  <c r="J1434" i="1"/>
  <c r="J468" i="1"/>
  <c r="J1546" i="1"/>
  <c r="J1788" i="1"/>
  <c r="J918" i="1"/>
  <c r="J583" i="1"/>
  <c r="J2214" i="1"/>
  <c r="J601" i="1"/>
  <c r="J786" i="1"/>
  <c r="J2686" i="1"/>
  <c r="J2990" i="1"/>
  <c r="J2740" i="1"/>
  <c r="J3294" i="1"/>
  <c r="J1371" i="1"/>
  <c r="J3372" i="1"/>
  <c r="J960" i="1"/>
  <c r="J607" i="1"/>
  <c r="J3246" i="1"/>
  <c r="J2192" i="1"/>
  <c r="J3605" i="1"/>
  <c r="J903" i="1"/>
  <c r="J3695" i="1"/>
  <c r="J3068" i="1"/>
  <c r="J2823" i="1"/>
  <c r="J2963" i="1"/>
  <c r="J3692" i="1"/>
  <c r="J2176" i="1"/>
  <c r="J3486" i="1"/>
  <c r="J3410" i="1"/>
  <c r="J2292" i="1"/>
  <c r="J1507" i="1"/>
  <c r="J667" i="1"/>
  <c r="J1234" i="1"/>
  <c r="J3726" i="1"/>
  <c r="J2147" i="1"/>
  <c r="J39" i="1"/>
  <c r="J2354" i="1"/>
  <c r="J779" i="1"/>
  <c r="J3869" i="1"/>
  <c r="J3329" i="1"/>
  <c r="J1367" i="1"/>
  <c r="J2874" i="1"/>
  <c r="J2846" i="1"/>
  <c r="J3291" i="1"/>
  <c r="J1069" i="1"/>
  <c r="J2062" i="1"/>
  <c r="J1801" i="1"/>
  <c r="J2758" i="1"/>
  <c r="J3056" i="1"/>
  <c r="J1836" i="1"/>
  <c r="J3716" i="1"/>
  <c r="J1935" i="1"/>
  <c r="J3061" i="1"/>
  <c r="J543" i="1"/>
  <c r="J2864" i="1"/>
  <c r="J804" i="1"/>
  <c r="J2886" i="1"/>
  <c r="J2872" i="1"/>
  <c r="J1511" i="1"/>
  <c r="J2512" i="1"/>
  <c r="J3440" i="1"/>
  <c r="J1848" i="1"/>
  <c r="J2098" i="1"/>
  <c r="J2174" i="1"/>
  <c r="J3707" i="1"/>
  <c r="J2577" i="1"/>
  <c r="J2870" i="1"/>
  <c r="J2765" i="1"/>
  <c r="J1057" i="1"/>
  <c r="J3304" i="1"/>
  <c r="J3715" i="1"/>
  <c r="J3505" i="1"/>
  <c r="J2854" i="1"/>
  <c r="J3408" i="1"/>
  <c r="J813" i="1"/>
  <c r="J2672" i="1"/>
  <c r="J592" i="1"/>
  <c r="J1989" i="1"/>
  <c r="J1863" i="1"/>
  <c r="J1195" i="1"/>
  <c r="J3609" i="1"/>
  <c r="J2531" i="1"/>
  <c r="J2454" i="1"/>
  <c r="J1457" i="1"/>
  <c r="J2055" i="1"/>
  <c r="J3479" i="1"/>
  <c r="J1777" i="1"/>
  <c r="J2284" i="1"/>
  <c r="J1666" i="1"/>
  <c r="J2373" i="1"/>
  <c r="J1257" i="1"/>
  <c r="J3757" i="1"/>
  <c r="J3212" i="1"/>
  <c r="J92" i="1"/>
  <c r="J415" i="1"/>
  <c r="J3876" i="1"/>
  <c r="J2131" i="1"/>
  <c r="J429" i="1"/>
  <c r="J1071" i="1"/>
  <c r="J656" i="1"/>
  <c r="J2484" i="1"/>
  <c r="J545" i="1"/>
  <c r="J1978" i="1"/>
  <c r="J3030" i="1"/>
  <c r="J2956" i="1"/>
  <c r="J3067" i="1"/>
  <c r="J3220" i="1"/>
  <c r="J3437" i="1"/>
  <c r="J189" i="1"/>
  <c r="J1301" i="1"/>
  <c r="J726" i="1"/>
  <c r="J3666" i="1"/>
  <c r="J3809" i="1"/>
  <c r="J3967" i="1"/>
  <c r="J3497" i="1"/>
  <c r="J1410" i="1"/>
  <c r="J2328" i="1"/>
  <c r="J613" i="1"/>
  <c r="J837" i="1"/>
  <c r="J2938" i="1"/>
  <c r="J1461" i="1"/>
  <c r="J2143" i="1"/>
  <c r="J1022" i="1"/>
  <c r="J920" i="1"/>
  <c r="J414" i="1"/>
  <c r="J2467" i="1"/>
  <c r="J2461" i="1"/>
  <c r="J2598" i="1"/>
  <c r="J70" i="1"/>
  <c r="J3335" i="1"/>
  <c r="J3603" i="1"/>
  <c r="J1124" i="1"/>
  <c r="J3006" i="1"/>
  <c r="J3141" i="1"/>
  <c r="J2890" i="1"/>
  <c r="J3970" i="1"/>
  <c r="J1441" i="1"/>
  <c r="J1001" i="1"/>
  <c r="J1727" i="1"/>
  <c r="J1828" i="1"/>
  <c r="J3126" i="1"/>
  <c r="J974" i="1"/>
  <c r="J2757" i="1"/>
  <c r="J2223" i="1"/>
  <c r="J916" i="1"/>
  <c r="J3971" i="1"/>
  <c r="J2380" i="1"/>
  <c r="J2445" i="1"/>
  <c r="J448" i="1"/>
  <c r="J1337" i="1"/>
  <c r="J1099" i="1"/>
  <c r="J570" i="1"/>
  <c r="J1704" i="1"/>
  <c r="J2732" i="1"/>
  <c r="J688" i="1"/>
  <c r="J3241" i="1"/>
  <c r="J1157" i="1"/>
  <c r="J1637" i="1"/>
  <c r="J2647" i="1"/>
  <c r="J1196" i="1"/>
  <c r="J1019" i="1"/>
  <c r="J2627" i="1"/>
  <c r="J3120" i="1"/>
  <c r="J3051" i="1"/>
  <c r="J3758" i="1"/>
  <c r="J1616" i="1"/>
  <c r="J2862" i="1"/>
  <c r="J801" i="1"/>
  <c r="J397" i="1"/>
  <c r="J1530" i="1"/>
  <c r="J2491" i="1"/>
  <c r="J1166" i="1"/>
  <c r="J996" i="1"/>
  <c r="J191" i="1"/>
  <c r="J216" i="1"/>
  <c r="J2850" i="1"/>
  <c r="J17" i="1"/>
  <c r="J2931" i="1"/>
  <c r="J1193" i="1"/>
  <c r="J714" i="1"/>
  <c r="J377" i="1"/>
  <c r="J1241" i="1"/>
  <c r="J2084" i="1"/>
  <c r="J1894" i="1"/>
  <c r="J2782" i="1"/>
  <c r="J2930" i="1"/>
  <c r="J3521" i="1"/>
  <c r="J2087" i="1"/>
  <c r="J2228" i="1"/>
  <c r="J912" i="1"/>
  <c r="J3089" i="1"/>
  <c r="J1747" i="1"/>
  <c r="J2184" i="1"/>
  <c r="J302" i="1"/>
  <c r="J466" i="1"/>
  <c r="J3198" i="1"/>
  <c r="J4004" i="1"/>
  <c r="J2028" i="1"/>
  <c r="J2943" i="1"/>
  <c r="J3736" i="1"/>
  <c r="J2323" i="1"/>
  <c r="J3237" i="1"/>
  <c r="J2069" i="1"/>
  <c r="J2738" i="1"/>
  <c r="J1778" i="1"/>
  <c r="J3894" i="1"/>
  <c r="J3182" i="1"/>
  <c r="J172" i="1"/>
  <c r="J1376" i="1"/>
  <c r="J2900" i="1"/>
  <c r="J3049" i="1"/>
  <c r="J1239" i="1"/>
  <c r="J513" i="1"/>
  <c r="J2349" i="1"/>
  <c r="J3525" i="1"/>
  <c r="J3096" i="1"/>
  <c r="J337" i="1"/>
  <c r="J3568" i="1"/>
  <c r="J928" i="1"/>
  <c r="J3311" i="1"/>
  <c r="J2803" i="1"/>
  <c r="J957" i="1"/>
  <c r="J2530" i="1"/>
  <c r="J2756" i="1"/>
  <c r="J2544" i="1"/>
  <c r="J1271" i="1"/>
  <c r="J3794" i="1"/>
  <c r="J1308" i="1"/>
  <c r="J3792" i="1"/>
  <c r="J2769" i="1"/>
  <c r="J2836" i="1"/>
  <c r="J2824" i="1"/>
  <c r="J522" i="1"/>
  <c r="J535" i="1"/>
  <c r="J517" i="1"/>
  <c r="J3004" i="1"/>
  <c r="J2334" i="1"/>
  <c r="J3838" i="1"/>
  <c r="J1129" i="1"/>
  <c r="J3279" i="1"/>
  <c r="J1385" i="1"/>
  <c r="J2375" i="1"/>
  <c r="J492" i="1"/>
  <c r="J1109" i="1"/>
  <c r="J3008" i="1"/>
  <c r="J741" i="1"/>
  <c r="J2545" i="1"/>
  <c r="J636" i="1"/>
  <c r="J438" i="1"/>
  <c r="J2502" i="1"/>
  <c r="J2739" i="1"/>
  <c r="J3629" i="1"/>
  <c r="J3886" i="1"/>
  <c r="J196" i="1"/>
  <c r="J3394" i="1"/>
  <c r="J315" i="1"/>
  <c r="J27" i="1"/>
  <c r="J1765" i="1"/>
  <c r="J182" i="1"/>
  <c r="J2820" i="1"/>
  <c r="J1279" i="1"/>
  <c r="J612" i="1"/>
  <c r="J3426" i="1"/>
  <c r="J3688" i="1"/>
  <c r="J1215" i="1"/>
  <c r="J2622" i="1"/>
  <c r="J757" i="1"/>
  <c r="J3164" i="1"/>
  <c r="J413" i="1"/>
  <c r="J691" i="1"/>
  <c r="J2787" i="1"/>
  <c r="J722" i="1"/>
  <c r="J2359" i="1"/>
  <c r="J3395" i="1"/>
  <c r="J807" i="1"/>
  <c r="J3339" i="1"/>
  <c r="J3854" i="1"/>
  <c r="J1342" i="1"/>
  <c r="J1037" i="1"/>
  <c r="J2588" i="1"/>
  <c r="J1307" i="1"/>
  <c r="J1389" i="1"/>
  <c r="J1393" i="1"/>
  <c r="J898" i="1"/>
  <c r="J1425" i="1"/>
  <c r="J1800" i="1"/>
  <c r="J2988" i="1"/>
  <c r="J3328" i="1"/>
  <c r="J2120" i="1"/>
  <c r="J474" i="1"/>
  <c r="J806" i="1"/>
  <c r="J3405" i="1"/>
  <c r="J1085" i="1"/>
  <c r="J3985" i="1"/>
  <c r="J3116" i="1"/>
  <c r="J865" i="1"/>
  <c r="J3718" i="1"/>
  <c r="J3608" i="1"/>
  <c r="J3147" i="1"/>
  <c r="J3465" i="1"/>
  <c r="J485" i="1"/>
  <c r="J3864" i="1"/>
  <c r="J2476" i="1"/>
  <c r="J3189" i="1"/>
  <c r="J1762" i="1"/>
  <c r="J133" i="1"/>
  <c r="J1908" i="1"/>
  <c r="J3247" i="1"/>
  <c r="J677" i="1"/>
  <c r="J3624" i="1"/>
  <c r="J3355" i="1"/>
  <c r="J1067" i="1"/>
  <c r="J1642" i="1"/>
  <c r="J2187" i="1"/>
  <c r="J306" i="1"/>
  <c r="J1265" i="1"/>
  <c r="J1560" i="1"/>
  <c r="J71" i="1"/>
  <c r="J3436" i="1"/>
  <c r="J2251" i="1"/>
  <c r="J2860" i="1"/>
  <c r="J227" i="1"/>
  <c r="J3072" i="1"/>
  <c r="J597" i="1"/>
  <c r="J1289" i="1"/>
  <c r="J1632" i="1"/>
  <c r="J223" i="1"/>
  <c r="J2684" i="1"/>
  <c r="J2112" i="1"/>
  <c r="J744" i="1"/>
  <c r="J406" i="1"/>
  <c r="J699" i="1"/>
  <c r="J2868" i="1"/>
  <c r="J3376" i="1"/>
  <c r="J1474" i="1"/>
  <c r="J3502" i="1"/>
  <c r="J140" i="1"/>
  <c r="J1103" i="1"/>
  <c r="J3365" i="1"/>
  <c r="J3853" i="1"/>
  <c r="J351" i="1"/>
  <c r="J1146" i="1"/>
  <c r="J934" i="1"/>
  <c r="J3988" i="1"/>
  <c r="J3532" i="1"/>
  <c r="J3622" i="1"/>
  <c r="J2128" i="1"/>
  <c r="J1281" i="1"/>
  <c r="J2093" i="1"/>
  <c r="J3253" i="1"/>
  <c r="J3865" i="1"/>
  <c r="J2867" i="1"/>
  <c r="J1330" i="1"/>
  <c r="J2618" i="1"/>
  <c r="J1710" i="1"/>
  <c r="J2420" i="1"/>
  <c r="J1369" i="1"/>
  <c r="J161" i="1"/>
  <c r="J2543" i="1"/>
  <c r="J2749" i="1"/>
  <c r="J3655" i="1"/>
  <c r="J3014" i="1"/>
  <c r="J1288" i="1"/>
  <c r="J2335" i="1"/>
  <c r="J3152" i="1"/>
  <c r="J3509" i="1"/>
  <c r="J1439" i="1"/>
  <c r="J332" i="1"/>
  <c r="J380" i="1"/>
  <c r="J1438" i="1"/>
  <c r="J273" i="1"/>
  <c r="J2834" i="1"/>
  <c r="J552" i="1"/>
  <c r="J3755" i="1"/>
  <c r="J3684" i="1"/>
  <c r="J2518" i="1"/>
  <c r="J3930" i="1"/>
  <c r="J3767" i="1"/>
  <c r="J3204" i="1"/>
  <c r="J696" i="1"/>
  <c r="J2045" i="1"/>
  <c r="J2390" i="1"/>
  <c r="J981" i="1"/>
  <c r="J3547" i="1"/>
  <c r="J2785" i="1"/>
  <c r="J411" i="1"/>
  <c r="J810" i="1"/>
  <c r="J977" i="1"/>
  <c r="J2207" i="1"/>
  <c r="J292" i="1"/>
  <c r="J3066" i="1"/>
  <c r="J3136" i="1"/>
  <c r="J671" i="1"/>
  <c r="J979" i="1"/>
  <c r="J906" i="1"/>
  <c r="J2599" i="1"/>
  <c r="J1002" i="1"/>
  <c r="J3226" i="1"/>
  <c r="J3750" i="1"/>
  <c r="J3077" i="1"/>
  <c r="J665" i="1"/>
  <c r="J594" i="1"/>
  <c r="J3564" i="1"/>
  <c r="J3549" i="1"/>
  <c r="J1176" i="1"/>
  <c r="J2242" i="1"/>
  <c r="J2046" i="1"/>
  <c r="J3450" i="1"/>
  <c r="J2153" i="1"/>
  <c r="J3338" i="1"/>
  <c r="J1641" i="1"/>
  <c r="J2477" i="1"/>
  <c r="J2783" i="1"/>
  <c r="J2810" i="1"/>
  <c r="J2450" i="1"/>
  <c r="J1415" i="1"/>
  <c r="J1375" i="1"/>
  <c r="J3110" i="1"/>
  <c r="J3362" i="1"/>
  <c r="J2193" i="1"/>
  <c r="J3434" i="1"/>
  <c r="J708" i="1"/>
  <c r="J3309" i="1"/>
  <c r="J1484" i="1"/>
  <c r="J2121" i="1"/>
  <c r="J225" i="1"/>
  <c r="J1840" i="1"/>
  <c r="J170" i="1"/>
  <c r="J1358" i="1"/>
  <c r="J1451" i="1"/>
  <c r="J254" i="1"/>
  <c r="J2133" i="1"/>
  <c r="J574" i="1"/>
  <c r="J2811" i="1"/>
  <c r="J3384" i="1"/>
  <c r="J2932" i="1"/>
  <c r="J136" i="1"/>
  <c r="J849" i="1"/>
  <c r="J572" i="1"/>
  <c r="J605" i="1"/>
  <c r="J1114" i="1"/>
  <c r="J1943" i="1"/>
  <c r="J3642" i="1"/>
  <c r="J1263" i="1"/>
  <c r="J1163" i="1"/>
  <c r="J727" i="1"/>
  <c r="J1142" i="1"/>
  <c r="J3734" i="1"/>
  <c r="J1600" i="1"/>
  <c r="J3826" i="1"/>
  <c r="J3863" i="1"/>
  <c r="J3555" i="1"/>
  <c r="J3986" i="1"/>
  <c r="J2202" i="1"/>
  <c r="J987" i="1"/>
  <c r="J1010" i="1"/>
  <c r="J883" i="1"/>
  <c r="J2197" i="1"/>
  <c r="J122" i="1"/>
  <c r="J3790" i="1"/>
  <c r="J3779" i="1"/>
  <c r="J3422" i="1"/>
  <c r="J420" i="1"/>
  <c r="J45" i="1"/>
  <c r="J615" i="1"/>
  <c r="J2741" i="1"/>
  <c r="J123" i="1"/>
  <c r="J2109" i="1"/>
  <c r="J3859" i="1"/>
  <c r="J114" i="1"/>
  <c r="J1982" i="1"/>
  <c r="J551" i="1"/>
  <c r="J3690" i="1"/>
  <c r="J3797" i="1"/>
  <c r="J2779" i="1"/>
  <c r="J3566" i="1"/>
  <c r="J2708" i="1"/>
  <c r="J1003" i="1"/>
  <c r="J334" i="1"/>
  <c r="J2356" i="1"/>
  <c r="J2976" i="1"/>
  <c r="J3660" i="1"/>
  <c r="J2961" i="1"/>
  <c r="J2397" i="1"/>
  <c r="J650" i="1"/>
  <c r="J1677" i="1"/>
  <c r="J2298" i="1"/>
  <c r="J2571" i="1"/>
  <c r="J3768" i="1"/>
  <c r="J3523" i="1"/>
  <c r="J998" i="1"/>
  <c r="J3021" i="1"/>
  <c r="J2318" i="1"/>
  <c r="J915" i="1"/>
  <c r="J969" i="1"/>
  <c r="J4002" i="1"/>
  <c r="J3799" i="1"/>
  <c r="J2025" i="1"/>
  <c r="J2367" i="1"/>
  <c r="J2097" i="1"/>
  <c r="J858" i="1"/>
  <c r="J85" i="1"/>
  <c r="J3515" i="1"/>
  <c r="J2042" i="1"/>
  <c r="J1445" i="1"/>
  <c r="J1095" i="1"/>
  <c r="J2986" i="1"/>
  <c r="J2150" i="1"/>
  <c r="J3074" i="1"/>
  <c r="J3817" i="1"/>
  <c r="J3511" i="1"/>
  <c r="J2429" i="1"/>
  <c r="J2799" i="1"/>
  <c r="J3397" i="1"/>
  <c r="J2383" i="1"/>
  <c r="J3385" i="1"/>
  <c r="J2835" i="1"/>
  <c r="J2796" i="1"/>
  <c r="J720" i="1"/>
  <c r="J3691" i="1"/>
  <c r="J3842" i="1"/>
  <c r="J3725" i="1"/>
  <c r="J805" i="1"/>
  <c r="J2285" i="1"/>
  <c r="J1005" i="1"/>
  <c r="J770" i="1"/>
  <c r="J56" i="1"/>
  <c r="J3775" i="1"/>
  <c r="J1000" i="1"/>
  <c r="J3535" i="1"/>
  <c r="J202" i="1"/>
  <c r="J2797" i="1"/>
  <c r="J706" i="1"/>
  <c r="J3217" i="1"/>
  <c r="J1802" i="1"/>
  <c r="J3901" i="1"/>
  <c r="J3105" i="1"/>
  <c r="J2386" i="1"/>
  <c r="J2555" i="1"/>
  <c r="J1869" i="1"/>
  <c r="J1693" i="1"/>
  <c r="J1504" i="1"/>
  <c r="J2908" i="1"/>
  <c r="J1459" i="1"/>
  <c r="J270" i="1"/>
  <c r="J851" i="1"/>
  <c r="J295" i="1"/>
  <c r="J2507" i="1"/>
  <c r="J1922" i="1"/>
  <c r="J2410" i="1"/>
  <c r="J1656" i="1"/>
  <c r="J1993" i="1"/>
  <c r="J2527" i="1"/>
  <c r="J831" i="1"/>
  <c r="J3893" i="1"/>
  <c r="J3347" i="1"/>
  <c r="J3275" i="1"/>
  <c r="J1237" i="1"/>
  <c r="J3698" i="1"/>
  <c r="J2016" i="1"/>
  <c r="J3714" i="1"/>
  <c r="J1772" i="1"/>
  <c r="J850" i="1"/>
  <c r="J1311" i="1"/>
  <c r="J2395" i="1"/>
  <c r="J778" i="1"/>
  <c r="J2310" i="1"/>
  <c r="J322" i="1"/>
  <c r="J2059" i="1"/>
  <c r="J1902" i="1"/>
  <c r="J3620" i="1"/>
  <c r="J3703" i="1"/>
  <c r="J3315" i="1"/>
  <c r="J3740" i="1"/>
  <c r="J1715" i="1"/>
  <c r="J90" i="1"/>
  <c r="J3713" i="1"/>
  <c r="J3728" i="1"/>
  <c r="J3240" i="1"/>
  <c r="J1990" i="1"/>
  <c r="J2928" i="1"/>
  <c r="J1062" i="1"/>
  <c r="J1336" i="1"/>
  <c r="J876" i="1"/>
  <c r="J1277" i="1"/>
  <c r="J1965" i="1"/>
  <c r="J3122" i="1"/>
  <c r="J2528" i="1"/>
  <c r="J2879" i="1"/>
  <c r="J3044" i="1"/>
  <c r="J3477" i="1"/>
  <c r="J2473" i="1"/>
  <c r="J541" i="1"/>
  <c r="J658" i="1"/>
  <c r="J3582" i="1"/>
  <c r="J200" i="1"/>
  <c r="J382" i="1"/>
  <c r="J3243" i="1"/>
  <c r="J2357" i="1"/>
  <c r="J2426" i="1"/>
  <c r="J214" i="1"/>
  <c r="J2038" i="1"/>
  <c r="J980" i="1"/>
  <c r="J1855" i="1"/>
  <c r="J180" i="1"/>
  <c r="J1456" i="1"/>
  <c r="J2718" i="1"/>
  <c r="J3490" i="1"/>
  <c r="J4029" i="1"/>
  <c r="J3306" i="1"/>
  <c r="J3493" i="1"/>
  <c r="J2525" i="1"/>
  <c r="J3628" i="1"/>
  <c r="J1622" i="1"/>
  <c r="J2146" i="1"/>
  <c r="J1865" i="1"/>
  <c r="J2155" i="1"/>
  <c r="J2891" i="1"/>
  <c r="J3018" i="1"/>
  <c r="J2234" i="1"/>
  <c r="J1510" i="1"/>
  <c r="J2179" i="1"/>
  <c r="J2438" i="1"/>
  <c r="J3645" i="1"/>
  <c r="J2778" i="1"/>
  <c r="J701" i="1"/>
  <c r="J49" i="1"/>
  <c r="J2436" i="1"/>
  <c r="J1918" i="1"/>
  <c r="J461" i="1"/>
  <c r="J3163" i="1"/>
  <c r="J449" i="1"/>
  <c r="J66" i="1"/>
  <c r="J3955" i="1"/>
  <c r="J1856" i="1"/>
  <c r="J1721" i="1"/>
  <c r="J1517" i="1"/>
  <c r="J3543" i="1"/>
  <c r="J1118" i="1"/>
  <c r="J515" i="1"/>
  <c r="J3480" i="1"/>
  <c r="J2856" i="1"/>
  <c r="J333" i="1"/>
  <c r="J3706" i="1"/>
  <c r="J2985" i="1"/>
  <c r="J1793" i="1"/>
  <c r="J1401" i="1"/>
  <c r="J147" i="1"/>
  <c r="J1561" i="1"/>
  <c r="J2219" i="1"/>
  <c r="J1650" i="1"/>
  <c r="J2309" i="1"/>
  <c r="J2937" i="1"/>
  <c r="J248" i="1"/>
  <c r="J2255" i="1"/>
  <c r="J684" i="1"/>
  <c r="J1850" i="1"/>
  <c r="J2614" i="1"/>
  <c r="J364" i="1"/>
  <c r="J103" i="1"/>
  <c r="J446" i="1"/>
  <c r="J347" i="1"/>
  <c r="J2882" i="1"/>
  <c r="J40" i="1"/>
  <c r="J614" i="1"/>
  <c r="J3121" i="1"/>
  <c r="J1635" i="1"/>
  <c r="J1055" i="1"/>
  <c r="J2857" i="1"/>
  <c r="J201" i="1"/>
  <c r="J3963" i="1"/>
  <c r="J1352" i="1"/>
  <c r="J2997" i="1"/>
  <c r="J460" i="1"/>
  <c r="J1786" i="1"/>
  <c r="J2159" i="1"/>
  <c r="J3414" i="1"/>
  <c r="J3785" i="1"/>
  <c r="J896" i="1"/>
  <c r="J2057" i="1"/>
  <c r="J352" i="1"/>
  <c r="J3012" i="1"/>
  <c r="J3168" i="1"/>
  <c r="J2619" i="1"/>
  <c r="J221" i="1"/>
  <c r="J157" i="1"/>
  <c r="J1936" i="1"/>
  <c r="J3512" i="1"/>
  <c r="J507" i="1"/>
  <c r="J1187" i="1"/>
  <c r="J1582" i="1"/>
  <c r="J3213" i="1"/>
  <c r="J1754" i="1"/>
  <c r="J5" i="1"/>
  <c r="J3650" i="1"/>
  <c r="J1892" i="1"/>
  <c r="J892" i="1"/>
  <c r="J1534" i="1"/>
  <c r="J2893" i="1"/>
  <c r="J3374" i="1"/>
  <c r="J2118" i="1"/>
  <c r="J1720" i="1"/>
  <c r="J300" i="1"/>
  <c r="J763" i="1"/>
  <c r="J1244" i="1"/>
  <c r="J2717" i="1"/>
  <c r="J794" i="1"/>
  <c r="J1741" i="1"/>
  <c r="J2329" i="1"/>
  <c r="J253" i="1"/>
  <c r="J2940" i="1"/>
  <c r="J1440" i="1"/>
  <c r="J73" i="1"/>
  <c r="J3633" i="1"/>
  <c r="J1305" i="1"/>
  <c r="J890" i="1"/>
  <c r="J2470" i="1"/>
  <c r="J2244" i="1"/>
  <c r="J1013" i="1"/>
  <c r="J3216" i="1"/>
  <c r="J1262" i="1"/>
  <c r="J3850" i="1"/>
  <c r="J2784" i="1"/>
  <c r="J240" i="1"/>
  <c r="J2968" i="1"/>
  <c r="J3947" i="1"/>
  <c r="J1725" i="1"/>
  <c r="J2557" i="1"/>
  <c r="J1899" i="1"/>
  <c r="J3796" i="1"/>
  <c r="J1780" i="1"/>
  <c r="J563" i="1"/>
  <c r="J81" i="1"/>
  <c r="J4028" i="1"/>
  <c r="J390" i="1"/>
  <c r="J1580" i="1"/>
  <c r="J1261" i="1"/>
  <c r="J2440" i="1"/>
  <c r="J1172" i="1"/>
  <c r="J265" i="1"/>
  <c r="J2478" i="1"/>
  <c r="J799" i="1"/>
  <c r="J1789" i="1"/>
  <c r="J2665" i="1"/>
  <c r="J26" i="1"/>
  <c r="J3506" i="1"/>
  <c r="J96" i="1"/>
  <c r="J2277" i="1"/>
  <c r="J3064" i="1"/>
  <c r="J2268" i="1"/>
  <c r="J399" i="1"/>
  <c r="J1906" i="1"/>
  <c r="J844" i="1"/>
  <c r="J1763" i="1"/>
  <c r="J23" i="1"/>
  <c r="J2102" i="1"/>
  <c r="J1347" i="1"/>
  <c r="J357" i="1"/>
  <c r="J591" i="1"/>
  <c r="J1942" i="1"/>
  <c r="J1618" i="1"/>
  <c r="J131" i="1"/>
  <c r="J1138" i="1"/>
  <c r="J2364" i="1"/>
  <c r="J2514" i="1"/>
  <c r="J555" i="1"/>
  <c r="J3209" i="1"/>
  <c r="J1102" i="1"/>
  <c r="J2047" i="1"/>
  <c r="J1683" i="1"/>
  <c r="J1804" i="1"/>
  <c r="J296" i="1"/>
  <c r="J951" i="1"/>
  <c r="J1736" i="1"/>
  <c r="J3145" i="1"/>
  <c r="J258" i="1"/>
  <c r="J3545" i="1"/>
  <c r="J2241" i="1"/>
  <c r="J2099" i="1"/>
  <c r="J3504" i="1"/>
  <c r="J1028" i="1"/>
  <c r="J3770" i="1"/>
  <c r="J499" i="1"/>
  <c r="J1227" i="1"/>
  <c r="J434" i="1"/>
  <c r="J1707" i="1"/>
  <c r="J1624" i="1"/>
  <c r="J1874" i="1"/>
  <c r="J3580" i="1"/>
  <c r="J1365" i="1"/>
  <c r="J281" i="1"/>
  <c r="J1224" i="1"/>
  <c r="J1267" i="1"/>
  <c r="J862" i="1"/>
  <c r="J1921" i="1"/>
  <c r="J3002" i="1"/>
  <c r="J3587" i="1"/>
  <c r="J2880" i="1"/>
  <c r="J3939" i="1"/>
  <c r="J3919" i="1"/>
  <c r="J2407" i="1"/>
  <c r="J908" i="1"/>
  <c r="J3481" i="1"/>
  <c r="J825" i="1"/>
  <c r="J3531" i="1"/>
  <c r="J3534" i="1"/>
  <c r="J1583" i="1"/>
  <c r="J1910" i="1"/>
  <c r="J1378" i="1"/>
  <c r="J2926" i="1"/>
  <c r="J1966" i="1"/>
  <c r="J787" i="1"/>
  <c r="J491" i="1"/>
  <c r="J2580" i="1"/>
  <c r="J1090" i="1"/>
  <c r="J1949" i="1"/>
  <c r="J1523" i="1"/>
  <c r="J3192" i="1"/>
  <c r="J651" i="1"/>
  <c r="J1553" i="1"/>
  <c r="J2553" i="1"/>
  <c r="J1254" i="1"/>
  <c r="J153" i="1"/>
  <c r="J3244" i="1"/>
  <c r="J2984" i="1"/>
  <c r="J819" i="1"/>
  <c r="J28" i="1"/>
  <c r="J1928" i="1"/>
  <c r="J1832" i="1"/>
  <c r="J1152" i="1"/>
  <c r="J1961" i="1"/>
  <c r="J3398" i="1"/>
  <c r="J3559" i="1"/>
  <c r="J1135" i="1"/>
  <c r="J1009" i="1"/>
  <c r="J3496" i="1"/>
  <c r="J35" i="1"/>
  <c r="J1496" i="1"/>
  <c r="J113" i="1"/>
  <c r="J773" i="1"/>
  <c r="J2809" i="1"/>
  <c r="J3184" i="1"/>
  <c r="J268" i="1"/>
  <c r="J1952" i="1"/>
  <c r="J3151" i="1"/>
  <c r="J627" i="1"/>
  <c r="J3417" i="1"/>
  <c r="J3466" i="1"/>
  <c r="J1418" i="1"/>
  <c r="J403" i="1"/>
  <c r="J3331" i="1"/>
  <c r="J2154" i="1"/>
  <c r="J3194" i="1"/>
  <c r="J378" i="1"/>
  <c r="J232" i="1"/>
  <c r="J540" i="1"/>
  <c r="J3303" i="1"/>
  <c r="J3578" i="1"/>
  <c r="J2907" i="1"/>
  <c r="J301" i="1"/>
  <c r="J2503" i="1"/>
  <c r="J3127" i="1"/>
  <c r="J3459" i="1"/>
  <c r="J1388" i="1"/>
  <c r="J584" i="1"/>
  <c r="J503" i="1"/>
  <c r="J299" i="1"/>
  <c r="J245" i="1"/>
  <c r="J3656" i="1"/>
  <c r="J3882" i="1"/>
  <c r="J1429" i="1"/>
  <c r="J203" i="1"/>
  <c r="J2924" i="1"/>
  <c r="J573" i="1"/>
  <c r="J55" i="1"/>
  <c r="J1319" i="1"/>
  <c r="J3363" i="1"/>
  <c r="J2564" i="1"/>
  <c r="J1752" i="1"/>
  <c r="J1857" i="1"/>
  <c r="J1059" i="1"/>
  <c r="J834" i="1"/>
  <c r="J1657" i="1"/>
  <c r="J3476" i="1"/>
  <c r="J62" i="1"/>
  <c r="J226" i="1"/>
  <c r="J1206" i="1"/>
  <c r="J1490" i="1"/>
  <c r="J2535" i="1"/>
  <c r="J2916" i="1"/>
  <c r="J3484" i="1"/>
  <c r="J2539" i="1"/>
  <c r="J1097" i="1"/>
  <c r="J2294" i="1"/>
  <c r="J2415" i="1"/>
  <c r="J3782" i="1"/>
  <c r="J84" i="1"/>
  <c r="J2441" i="1"/>
  <c r="J1126" i="1"/>
  <c r="J280" i="1"/>
  <c r="J1223" i="1"/>
  <c r="J3542" i="1"/>
  <c r="J1971" i="1"/>
  <c r="J2716" i="1"/>
  <c r="J3319" i="1"/>
  <c r="J222" i="1"/>
  <c r="J1256" i="1"/>
  <c r="J1719" i="1"/>
  <c r="J2878" i="1"/>
  <c r="J327" i="1"/>
  <c r="J512" i="1"/>
  <c r="J2210" i="1"/>
  <c r="J1488" i="1"/>
  <c r="J1231" i="1"/>
  <c r="J1213" i="1"/>
  <c r="J2333" i="1"/>
  <c r="J2513" i="1"/>
  <c r="J294" i="1"/>
  <c r="J24" i="1"/>
  <c r="J1705" i="1"/>
  <c r="J1147" i="1"/>
  <c r="J1248" i="1"/>
  <c r="J199" i="1"/>
  <c r="J63" i="1"/>
  <c r="J971" i="1"/>
  <c r="J2058" i="1"/>
  <c r="J1819" i="1"/>
  <c r="J160" i="1"/>
  <c r="J2540" i="1"/>
  <c r="J484" i="1"/>
  <c r="J2621" i="1"/>
  <c r="J2463" i="1"/>
  <c r="J1652" i="1"/>
  <c r="J3892" i="1"/>
  <c r="J738" i="1"/>
  <c r="J3875" i="1"/>
  <c r="J1533" i="1"/>
  <c r="J473" i="1"/>
  <c r="J1318" i="1"/>
  <c r="J669" i="1"/>
  <c r="J975" i="1"/>
  <c r="J2161" i="1"/>
  <c r="J3227" i="1"/>
  <c r="J1917" i="1"/>
  <c r="J3235" i="1"/>
  <c r="J2771" i="1"/>
  <c r="J1663" i="1"/>
  <c r="J458" i="1"/>
  <c r="J3463" i="1"/>
  <c r="J479" i="1"/>
  <c r="J2945" i="1"/>
  <c r="J3802" i="1"/>
  <c r="J1911" i="1"/>
  <c r="J3070" i="1"/>
  <c r="J3270" i="1"/>
  <c r="J3277" i="1"/>
  <c r="J3085" i="1"/>
  <c r="J655" i="1"/>
  <c r="J2226" i="1"/>
  <c r="J2171" i="1"/>
  <c r="J1381" i="1"/>
  <c r="J3637" i="1"/>
  <c r="J2117" i="1"/>
  <c r="J1605" i="1"/>
  <c r="J924" i="1"/>
  <c r="J2692" i="1"/>
  <c r="J2123" i="1"/>
  <c r="J1088" i="1"/>
  <c r="J164" i="1"/>
  <c r="J3731" i="1"/>
  <c r="J1291" i="1"/>
  <c r="J1472" i="1"/>
  <c r="J1596" i="1"/>
  <c r="J1950" i="1"/>
  <c r="J3841" i="1"/>
  <c r="J2421" i="1"/>
  <c r="J82" i="1"/>
  <c r="J978" i="1"/>
  <c r="J560" i="1"/>
  <c r="J991" i="1"/>
  <c r="J2934" i="1"/>
  <c r="J1130" i="1"/>
  <c r="J1399" i="1"/>
  <c r="J2232" i="1"/>
  <c r="J1569" i="1"/>
  <c r="J3743" i="1"/>
  <c r="J3954" i="1"/>
  <c r="J2559" i="1"/>
  <c r="J3266" i="1"/>
  <c r="J109" i="1"/>
  <c r="J439" i="1"/>
  <c r="J130" i="1"/>
  <c r="J3016" i="1"/>
  <c r="J3218" i="1"/>
  <c r="J1799" i="1"/>
  <c r="J1845" i="1"/>
  <c r="J2653" i="1"/>
  <c r="J1769" i="1"/>
  <c r="J936" i="1"/>
  <c r="J2821" i="1"/>
  <c r="J1748" i="1"/>
  <c r="J155" i="1"/>
  <c r="J2687" i="1"/>
  <c r="J1751" i="1"/>
  <c r="J3735" i="1"/>
  <c r="J1660" i="1"/>
  <c r="J2222" i="1"/>
  <c r="J424" i="1"/>
  <c r="J230" i="1"/>
  <c r="J2216" i="1"/>
  <c r="J3117" i="1"/>
  <c r="J683" i="1"/>
  <c r="J2970" i="1"/>
  <c r="J1264" i="1"/>
  <c r="J2650" i="1"/>
  <c r="J3904" i="1"/>
  <c r="J659" i="1"/>
  <c r="J2711" i="1"/>
  <c r="J455" i="1"/>
  <c r="J279" i="1"/>
  <c r="J1932" i="1"/>
  <c r="J3626" i="1"/>
  <c r="J1571" i="1"/>
  <c r="J1475" i="1"/>
  <c r="J1926" i="1"/>
  <c r="J2996" i="1"/>
  <c r="J3974" i="1"/>
  <c r="J882" i="1"/>
  <c r="J3686" i="1"/>
  <c r="J3024" i="1"/>
  <c r="J3221" i="1"/>
  <c r="J3458" i="1"/>
  <c r="J3286" i="1"/>
  <c r="J2759" i="1"/>
  <c r="J250" i="1"/>
  <c r="J639" i="1"/>
  <c r="J1732" i="1"/>
  <c r="J2944" i="1"/>
  <c r="J1454" i="1"/>
  <c r="J218" i="1"/>
  <c r="J2427" i="1"/>
  <c r="J2699" i="1"/>
  <c r="J2730" i="1"/>
  <c r="J1056" i="1"/>
  <c r="J3159" i="1"/>
  <c r="J2185" i="1"/>
  <c r="J1131" i="1"/>
  <c r="J3747" i="1"/>
  <c r="J654" i="1"/>
  <c r="J3631" i="1"/>
  <c r="J2418" i="1"/>
  <c r="J2307" i="1"/>
  <c r="J3704" i="1"/>
  <c r="J3835" i="1"/>
  <c r="J1898" i="1"/>
  <c r="J2422" i="1"/>
  <c r="J2261" i="1"/>
  <c r="J3211" i="1"/>
  <c r="J2080" i="1"/>
  <c r="J3836" i="1"/>
  <c r="J278" i="1"/>
  <c r="J2063" i="1"/>
  <c r="J2574" i="1"/>
  <c r="J3997" i="1"/>
  <c r="J846" i="1"/>
  <c r="J569" i="1"/>
  <c r="J1197" i="1"/>
  <c r="J1295" i="1"/>
  <c r="J3723" i="1"/>
  <c r="J3595" i="1"/>
  <c r="J4022" i="1"/>
  <c r="J239" i="1"/>
  <c r="J1331" i="1"/>
  <c r="J1356" i="1"/>
  <c r="J3966" i="1"/>
  <c r="J2290" i="1"/>
  <c r="J2616" i="1"/>
  <c r="J204" i="1"/>
  <c r="J3861" i="1"/>
  <c r="J909" i="1"/>
  <c r="J3042" i="1"/>
  <c r="J2682" i="1"/>
  <c r="J1250" i="1"/>
  <c r="J2918" i="1"/>
  <c r="J437" i="1"/>
  <c r="J2378" i="1"/>
  <c r="J3536" i="1"/>
  <c r="J1638" i="1"/>
  <c r="J1997" i="1"/>
  <c r="J338" i="1"/>
  <c r="J1270" i="1"/>
  <c r="J2517" i="1"/>
  <c r="J18" i="1"/>
  <c r="J194" i="1"/>
  <c r="J3047" i="1"/>
  <c r="J228" i="1"/>
  <c r="J1414" i="1"/>
  <c r="J1714" i="1"/>
  <c r="J1992" i="1"/>
  <c r="J79" i="1"/>
  <c r="J33" i="1"/>
  <c r="J1160" i="1"/>
  <c r="J824" i="1"/>
  <c r="J3851" i="1"/>
  <c r="J3999" i="1"/>
  <c r="J369" i="1"/>
  <c r="J2455" i="1"/>
  <c r="J3285" i="1"/>
  <c r="J1508" i="1"/>
  <c r="J2249" i="1"/>
  <c r="J2800" i="1"/>
  <c r="J966" i="1"/>
  <c r="J2139" i="1"/>
  <c r="J3610" i="1"/>
  <c r="J2626" i="1"/>
  <c r="J693" i="1"/>
  <c r="J963" i="1"/>
  <c r="J579" i="1"/>
  <c r="J2964" i="1"/>
  <c r="J3082" i="1"/>
  <c r="J313" i="1"/>
  <c r="J585" i="1"/>
  <c r="J2510" i="1"/>
  <c r="J1503" i="1"/>
  <c r="J3298" i="1"/>
  <c r="J3720" i="1"/>
  <c r="J132" i="1"/>
  <c r="J1435" i="1"/>
  <c r="J731" i="1"/>
  <c r="J820" i="1"/>
  <c r="J1757" i="1"/>
  <c r="J319" i="1"/>
  <c r="J2033" i="1"/>
  <c r="J3137" i="1"/>
  <c r="J3353" i="1"/>
  <c r="J771" i="1"/>
  <c r="J1409" i="1"/>
  <c r="J866" i="1"/>
  <c r="J1017" i="1"/>
  <c r="J3411" i="1"/>
  <c r="J1400" i="1"/>
  <c r="J2789" i="1"/>
  <c r="J1208" i="1"/>
  <c r="J1823" i="1"/>
  <c r="J3749" i="1"/>
  <c r="J894" i="1"/>
  <c r="J3583" i="1"/>
  <c r="J1014" i="1"/>
  <c r="J3280" i="1"/>
  <c r="J3983" i="1"/>
  <c r="J2432" i="1"/>
  <c r="J3325" i="1"/>
  <c r="J581" i="1"/>
  <c r="J1670" i="1"/>
  <c r="J1669" i="1"/>
  <c r="J3407" i="1"/>
  <c r="J1340" i="1"/>
  <c r="J3673" i="1"/>
  <c r="J264" i="1"/>
  <c r="J943" i="1"/>
  <c r="J107" i="1"/>
  <c r="J2424" i="1"/>
  <c r="J3174" i="1"/>
  <c r="J3801" i="1"/>
  <c r="J1287" i="1"/>
  <c r="J171" i="1"/>
  <c r="J3180" i="1"/>
  <c r="J2336" i="1"/>
  <c r="J3803" i="1"/>
  <c r="J1920" i="1"/>
  <c r="J1513" i="1"/>
  <c r="J721" i="1"/>
  <c r="J4005" i="1"/>
  <c r="J531" i="1"/>
  <c r="J1158" i="1"/>
  <c r="J1134" i="1"/>
  <c r="J1304" i="1"/>
  <c r="J1268" i="1"/>
  <c r="J3254" i="1"/>
  <c r="J2505" i="1"/>
  <c r="J1460" i="1"/>
  <c r="J3745" i="1"/>
  <c r="J1678" i="1"/>
  <c r="J772" i="1"/>
  <c r="J939" i="1"/>
  <c r="J1119" i="1"/>
  <c r="J760" i="1"/>
  <c r="J2946" i="1"/>
  <c r="J3427" i="1"/>
  <c r="J282" i="1"/>
  <c r="J2125" i="1"/>
  <c r="J2646" i="1"/>
  <c r="J3063" i="1"/>
  <c r="J2170" i="1"/>
  <c r="J2921" i="1"/>
  <c r="J1985" i="1"/>
  <c r="J1550" i="1"/>
  <c r="J2393" i="1"/>
  <c r="J1273" i="1"/>
  <c r="J703" i="1"/>
  <c r="J3236" i="1"/>
  <c r="J76" i="1"/>
  <c r="J2781" i="1"/>
  <c r="J1519" i="1"/>
  <c r="J2548" i="1"/>
  <c r="J1887" i="1"/>
  <c r="J3913" i="1"/>
  <c r="J784" i="1"/>
  <c r="J3352" i="1"/>
  <c r="J881" i="1"/>
  <c r="J2632" i="1"/>
  <c r="J1154" i="1"/>
  <c r="J3569" i="1"/>
  <c r="J1455" i="1"/>
  <c r="J2551" i="1"/>
  <c r="J425" i="1"/>
  <c r="J13" i="1"/>
  <c r="J1144" i="1"/>
  <c r="J1363" i="1"/>
  <c r="J3156" i="1"/>
  <c r="J2402" i="1"/>
  <c r="J1837" i="1"/>
  <c r="J3805" i="1"/>
  <c r="J753" i="1"/>
  <c r="J734" i="1"/>
  <c r="J1025" i="1"/>
  <c r="J1643" i="1"/>
  <c r="J736" i="1"/>
  <c r="J25" i="1"/>
  <c r="J1285" i="1"/>
  <c r="J1883" i="1"/>
  <c r="J700" i="1"/>
  <c r="J174" i="1"/>
  <c r="J2250" i="1"/>
  <c r="J2683" i="1"/>
  <c r="J453" i="1"/>
  <c r="J99" i="1"/>
  <c r="J1768" i="1"/>
  <c r="J1545" i="1"/>
  <c r="J1247" i="1"/>
  <c r="J668" i="1"/>
  <c r="J811" i="1"/>
  <c r="J1209" i="1"/>
  <c r="J2842" i="1"/>
  <c r="J2411" i="1"/>
  <c r="J1112" i="1"/>
  <c r="J2218" i="1"/>
  <c r="J1806" i="1"/>
  <c r="J611" i="1"/>
  <c r="J2828" i="1"/>
  <c r="J3387" i="1"/>
  <c r="J3296" i="1"/>
  <c r="J2798" i="1"/>
  <c r="J3494" i="1"/>
  <c r="J450" i="1"/>
  <c r="J2315" i="1"/>
  <c r="J775" i="1"/>
  <c r="J823" i="1"/>
  <c r="J3474" i="1"/>
  <c r="J526" i="1"/>
  <c r="J1034" i="1"/>
  <c r="J505" i="1"/>
  <c r="J2236" i="1"/>
  <c r="J1310" i="1"/>
  <c r="J1175" i="1"/>
  <c r="J3552" i="1"/>
  <c r="J2671" i="1"/>
  <c r="J2077" i="1"/>
  <c r="J2157" i="1"/>
  <c r="J1412" i="1"/>
  <c r="J2818" i="1"/>
  <c r="J2904" i="1"/>
  <c r="J3249" i="1"/>
  <c r="J2338" i="1"/>
  <c r="J1447" i="1"/>
  <c r="J2074" i="1"/>
  <c r="J2506" i="1"/>
  <c r="J2169" i="1"/>
  <c r="J179" i="1"/>
  <c r="J2705" i="1"/>
  <c r="J1955" i="1"/>
  <c r="J1361" i="1"/>
  <c r="J1711" i="1"/>
  <c r="J1672" i="1"/>
  <c r="J3683" i="1"/>
  <c r="J3390" i="1"/>
  <c r="J3847" i="1"/>
  <c r="J3612" i="1"/>
  <c r="J1770" i="1"/>
  <c r="J1035" i="1"/>
  <c r="J976" i="1"/>
  <c r="J3860" i="1"/>
  <c r="J2186" i="1"/>
  <c r="J902" i="1"/>
  <c r="J2666" i="1"/>
  <c r="J3293" i="1"/>
  <c r="J3727" i="1"/>
  <c r="J501" i="1"/>
  <c r="J4034" i="1"/>
  <c r="J37" i="1"/>
  <c r="J32" i="1"/>
  <c r="J3911" i="1"/>
  <c r="J3678" i="1"/>
  <c r="J4021" i="1"/>
  <c r="J745" i="1"/>
  <c r="J2215" i="1"/>
  <c r="J3370" i="1"/>
  <c r="J3932" i="1"/>
  <c r="J1783" i="1"/>
  <c r="J2168" i="1"/>
  <c r="J2995" i="1"/>
  <c r="J3287" i="1"/>
  <c r="J3973" i="1"/>
  <c r="J3418" i="1"/>
  <c r="J1599" i="1"/>
  <c r="J3722" i="1"/>
  <c r="J3676" i="1"/>
  <c r="J2866" i="1"/>
  <c r="J297" i="1"/>
  <c r="J3550" i="1"/>
  <c r="J3671" i="1"/>
  <c r="J3446" i="1"/>
  <c r="J1091" i="1"/>
  <c r="J1396" i="1"/>
  <c r="J1491" i="1"/>
  <c r="J4027" i="1"/>
  <c r="J3207" i="1"/>
  <c r="J1572" i="1"/>
  <c r="J3415" i="1"/>
  <c r="J3995" i="1"/>
  <c r="J3026" i="1"/>
  <c r="J4008" i="1"/>
  <c r="J1370" i="1"/>
  <c r="J2181" i="1"/>
  <c r="J3888" i="1"/>
  <c r="J3524" i="1"/>
  <c r="J895" i="1"/>
  <c r="J3931" i="1"/>
  <c r="J3897" i="1"/>
  <c r="J1078" i="1"/>
  <c r="J3444" i="1"/>
  <c r="J3093" i="1"/>
  <c r="J4036" i="1"/>
  <c r="J3462" i="1"/>
  <c r="J2906" i="1"/>
  <c r="J3653" i="1"/>
  <c r="J4035" i="1"/>
  <c r="J3099" i="1"/>
  <c r="J3514" i="1"/>
  <c r="J3015" i="1"/>
  <c r="J964" i="1"/>
  <c r="J2322" i="1"/>
  <c r="J4016" i="1"/>
  <c r="J2912" i="1"/>
  <c r="J3929" i="1"/>
  <c r="J4033" i="1"/>
  <c r="J3358" i="1"/>
  <c r="J2111" i="1"/>
  <c r="J2239" i="1"/>
  <c r="J1629" i="1"/>
  <c r="J2433" i="1"/>
  <c r="J3978" i="1"/>
  <c r="J2100" i="1"/>
  <c r="J3161" i="1"/>
  <c r="J1900" i="1"/>
  <c r="J3321" i="1"/>
  <c r="J3617" i="1"/>
  <c r="J3153" i="1"/>
  <c r="J3948" i="1"/>
  <c r="J3674" i="1"/>
  <c r="J3023" i="1"/>
  <c r="J637" i="1"/>
  <c r="J945" i="1"/>
  <c r="J1565" i="1"/>
  <c r="J816" i="1"/>
  <c r="J985" i="1"/>
  <c r="J4026" i="1"/>
  <c r="J1620" i="1"/>
  <c r="J1280" i="1"/>
  <c r="J3442" i="1"/>
  <c r="J3996" i="1"/>
  <c r="J2913" i="1"/>
  <c r="J4011" i="1"/>
  <c r="J1476" i="1"/>
  <c r="J3748" i="1"/>
  <c r="J1296" i="1"/>
  <c r="J1608" i="1"/>
  <c r="J2346" i="1"/>
  <c r="J4013" i="1"/>
  <c r="J3677" i="1"/>
  <c r="J2180" i="1"/>
  <c r="J14" i="1"/>
  <c r="J2341" i="1"/>
  <c r="J138" i="1"/>
  <c r="J3103" i="1"/>
  <c r="J2363" i="1"/>
  <c r="J815" i="1"/>
  <c r="J3513" i="1"/>
  <c r="J3675" i="1"/>
  <c r="J2316" i="1"/>
  <c r="J2061" i="1"/>
  <c r="J578" i="1"/>
  <c r="J4007" i="1"/>
  <c r="J2583" i="1"/>
  <c r="J2225" i="1"/>
  <c r="J1094" i="1"/>
  <c r="J930" i="1"/>
  <c r="J3741" i="1"/>
  <c r="J3822" i="1"/>
  <c r="J638" i="1"/>
  <c r="J2238" i="1"/>
  <c r="J769" i="1"/>
  <c r="J1827" i="1"/>
  <c r="J3239" i="1"/>
  <c r="J283" i="1"/>
  <c r="J3968" i="1"/>
  <c r="J2822" i="1"/>
  <c r="J1083" i="1"/>
  <c r="J3952" i="1"/>
  <c r="J1574" i="1"/>
  <c r="J3717" i="1"/>
  <c r="J3009" i="1"/>
  <c r="J3751" i="1"/>
  <c r="J2975" i="1"/>
  <c r="J2935" i="1"/>
  <c r="J3643" i="1"/>
  <c r="J899" i="1"/>
  <c r="J1297" i="1"/>
  <c r="J3777" i="1"/>
  <c r="J3366" i="1"/>
  <c r="J3262" i="1"/>
  <c r="J358" i="1"/>
  <c r="J3058" i="1"/>
  <c r="J3611" i="1"/>
  <c r="J317" i="1"/>
  <c r="J3316" i="1"/>
  <c r="J2643" i="1"/>
  <c r="J3923" i="1"/>
  <c r="J359" i="1"/>
  <c r="J1566" i="1"/>
  <c r="J2755" i="1"/>
  <c r="J3709" i="1"/>
  <c r="J967" i="1"/>
  <c r="J2560" i="1"/>
  <c r="J3881" i="1"/>
  <c r="J3389" i="1"/>
  <c r="J3951" i="1"/>
  <c r="J3031" i="1"/>
  <c r="J3902" i="1"/>
  <c r="J2667" i="1"/>
  <c r="J3798" i="1"/>
  <c r="J2761" i="1"/>
  <c r="J946" i="1"/>
  <c r="J2442" i="1"/>
  <c r="J3305" i="1"/>
  <c r="J3485" i="1"/>
  <c r="J1235" i="1"/>
  <c r="J3571" i="1"/>
  <c r="J3813" i="1"/>
  <c r="J3520" i="1"/>
  <c r="J947" i="1"/>
  <c r="J3962" i="1"/>
  <c r="J1977" i="1"/>
  <c r="J2026" i="1"/>
  <c r="J4012" i="1"/>
  <c r="J2265" i="1"/>
  <c r="J1567" i="1"/>
  <c r="J2726" i="1"/>
  <c r="J965" i="1"/>
  <c r="J1470" i="1"/>
  <c r="J3959" i="1"/>
  <c r="J3445" i="1"/>
  <c r="J3092" i="1"/>
  <c r="J1502" i="1"/>
  <c r="J158" i="1"/>
  <c r="J1339" i="1"/>
  <c r="J3634" i="1"/>
  <c r="J3320" i="1"/>
  <c r="J2091" i="1"/>
  <c r="J3359" i="1"/>
  <c r="J1972" i="1"/>
  <c r="J2439" i="1"/>
  <c r="J3356" i="1"/>
  <c r="J1885" i="1"/>
  <c r="J1884" i="1"/>
  <c r="J2278" i="1"/>
  <c r="J3742" i="1"/>
  <c r="J3922" i="1"/>
  <c r="J2625" i="1"/>
  <c r="J2533" i="1"/>
  <c r="J3563" i="1"/>
  <c r="J3310" i="1"/>
  <c r="J3821" i="1"/>
  <c r="J3162" i="1"/>
  <c r="J1627" i="1"/>
  <c r="J2369" i="1"/>
  <c r="J3857" i="1"/>
  <c r="J3776" i="1"/>
  <c r="K2658" i="1"/>
  <c r="K604" i="1"/>
  <c r="K30" i="1"/>
  <c r="K3057" i="1"/>
  <c r="K1529" i="1"/>
  <c r="K3073" i="1"/>
  <c r="K464" i="1"/>
  <c r="K3473" i="1"/>
  <c r="K2552" i="1"/>
  <c r="K523" i="1"/>
  <c r="K2728" i="1"/>
  <c r="K186" i="1"/>
  <c r="K442" i="1"/>
  <c r="K2096" i="1"/>
  <c r="K388" i="1"/>
  <c r="K1867" i="1"/>
  <c r="K2917" i="1"/>
  <c r="K3700" i="1"/>
  <c r="K195" i="1"/>
  <c r="K1450" i="1"/>
  <c r="K421" i="1"/>
  <c r="K3544" i="1"/>
  <c r="K94" i="1"/>
  <c r="K454" i="1"/>
  <c r="K1577" i="1"/>
  <c r="K2843" i="1"/>
  <c r="K718" i="1"/>
  <c r="K1345" i="1"/>
  <c r="K146" i="1"/>
  <c r="K2695" i="1"/>
  <c r="K2419" i="1"/>
  <c r="K2766" i="1"/>
  <c r="K298" i="1"/>
  <c r="K3762" i="1"/>
  <c r="K1077" i="1"/>
  <c r="K370" i="1"/>
  <c r="K3916" i="1"/>
  <c r="K2953" i="1"/>
  <c r="K3839" i="1"/>
  <c r="K1697" i="1"/>
  <c r="K678" i="1"/>
  <c r="K1812" i="1"/>
  <c r="K715" i="1"/>
  <c r="K2979" i="1"/>
  <c r="K2015" i="1"/>
  <c r="K511" i="1"/>
  <c r="K373" i="1"/>
  <c r="K3202" i="1"/>
  <c r="K1795" i="1"/>
  <c r="K3862" i="1"/>
  <c r="K3475" i="1"/>
  <c r="K469" i="1"/>
  <c r="K2933" i="1"/>
  <c r="K900" i="1"/>
  <c r="K643" i="1"/>
  <c r="K3104" i="1"/>
  <c r="K1771" i="1"/>
  <c r="K2731" i="1"/>
  <c r="K372" i="1"/>
  <c r="K3979" i="1"/>
  <c r="K1205" i="1"/>
  <c r="K2350" i="1"/>
  <c r="K3900" i="1"/>
  <c r="K410" i="1"/>
  <c r="K151" i="1"/>
  <c r="K135" i="1"/>
  <c r="K529" i="1"/>
  <c r="K3230" i="1"/>
  <c r="K1766" i="1"/>
  <c r="K4024" i="1"/>
  <c r="K739" i="1"/>
  <c r="K3820" i="1"/>
  <c r="K961" i="1"/>
  <c r="K785" i="1"/>
  <c r="K184" i="1"/>
  <c r="K1188" i="1"/>
  <c r="K1136" i="1"/>
  <c r="K167" i="1"/>
  <c r="K3205" i="1"/>
  <c r="K2723" i="1"/>
  <c r="K1120" i="1"/>
  <c r="K287" i="1"/>
  <c r="K2615" i="1"/>
  <c r="K274" i="1"/>
  <c r="K2085" i="1"/>
  <c r="K568" i="1"/>
  <c r="K1151" i="1"/>
  <c r="K1049" i="1"/>
  <c r="K1929" i="1"/>
  <c r="K704" i="1"/>
  <c r="K2043" i="1"/>
  <c r="K3455" i="1"/>
  <c r="K1648" i="1"/>
  <c r="K2145" i="1"/>
  <c r="K3314" i="1"/>
  <c r="K2690" i="1"/>
  <c r="K1681" i="1"/>
  <c r="K662" i="1"/>
  <c r="K1506" i="1"/>
  <c r="K1694" i="1"/>
  <c r="K1140" i="1"/>
  <c r="K1346" i="1"/>
  <c r="K3638" i="1"/>
  <c r="K2389" i="1"/>
  <c r="K53" i="1"/>
  <c r="K3759" i="1"/>
  <c r="K3324" i="1"/>
  <c r="K617" i="1"/>
  <c r="K3665" i="1"/>
  <c r="K1298" i="1"/>
  <c r="K861" i="1"/>
  <c r="K1957" i="1"/>
  <c r="K1386" i="1"/>
  <c r="K673" i="1"/>
  <c r="K3982" i="1"/>
  <c r="K1526" i="1"/>
  <c r="K1086" i="1"/>
  <c r="K2031" i="1"/>
  <c r="K277" i="1"/>
  <c r="K2847" i="1"/>
  <c r="K1299" i="1"/>
  <c r="K15" i="1"/>
  <c r="K833" i="1"/>
  <c r="K3764" i="1"/>
  <c r="K3765" i="1"/>
  <c r="K2881" i="1"/>
  <c r="K2594" i="1"/>
  <c r="K4031" i="1"/>
  <c r="K486" i="1"/>
  <c r="K952" i="1"/>
  <c r="K328" i="1"/>
  <c r="K657" i="1"/>
  <c r="K2719" i="1"/>
  <c r="K995" i="1"/>
  <c r="K955" i="1"/>
  <c r="K1174" i="1"/>
  <c r="K241" i="1"/>
  <c r="K2127" i="1"/>
  <c r="K2113" i="1"/>
  <c r="K1640" i="1"/>
  <c r="K1117" i="1"/>
  <c r="K1354" i="1"/>
  <c r="K98" i="1"/>
  <c r="K3334" i="1"/>
  <c r="K2670" i="1"/>
  <c r="K120" i="1"/>
  <c r="K1465" i="1"/>
  <c r="K2448" i="1"/>
  <c r="K2400" i="1"/>
  <c r="K3322" i="1"/>
  <c r="K77" i="1"/>
  <c r="K3754" i="1"/>
  <c r="K3090" i="1"/>
  <c r="K3059" i="1"/>
  <c r="K1404" i="1"/>
  <c r="K2020" i="1"/>
  <c r="K2263" i="1"/>
  <c r="K1779" i="1"/>
  <c r="K1689" i="1"/>
  <c r="K1679" i="1"/>
  <c r="K1024" i="1"/>
  <c r="K475" i="1"/>
  <c r="K1065" i="1"/>
  <c r="K1767" i="1"/>
  <c r="K2994" i="1"/>
  <c r="K2609" i="1"/>
  <c r="K3176" i="1"/>
  <c r="K1541" i="1"/>
  <c r="K392" i="1"/>
  <c r="K1570" i="1"/>
  <c r="K609" i="1"/>
  <c r="K1171" i="1"/>
  <c r="K3933" i="1"/>
  <c r="K754" i="1"/>
  <c r="K2883" i="1"/>
  <c r="K1746" i="1"/>
  <c r="K1647" i="1"/>
  <c r="K3980" i="1"/>
  <c r="K3464" i="1"/>
  <c r="K3526" i="1"/>
  <c r="K3468" i="1"/>
  <c r="K2697" i="1"/>
  <c r="K2936" i="1"/>
  <c r="K1344" i="1"/>
  <c r="K1873" i="1"/>
  <c r="K2443" i="1"/>
  <c r="K3139" i="1"/>
  <c r="K1597" i="1"/>
  <c r="K119" i="1"/>
  <c r="K3094" i="1"/>
  <c r="K857" i="1"/>
  <c r="K1428" i="1"/>
  <c r="K818" i="1"/>
  <c r="K680" i="1"/>
  <c r="K929" i="1"/>
  <c r="K3039" i="1"/>
  <c r="K1564" i="1"/>
  <c r="K1686" i="1"/>
  <c r="K2750" i="1"/>
  <c r="K2554" i="1"/>
  <c r="K3101" i="1"/>
  <c r="K2927" i="1"/>
  <c r="K1886" i="1"/>
  <c r="K3972" i="1"/>
  <c r="K387" i="1"/>
  <c r="K4003" i="1"/>
  <c r="K1443" i="1"/>
  <c r="K3256" i="1"/>
  <c r="K1738" i="1"/>
  <c r="K1817" i="1"/>
  <c r="K2790" i="1"/>
  <c r="K1984" i="1"/>
  <c r="K840" i="1"/>
  <c r="K238" i="1"/>
  <c r="K2067" i="1"/>
  <c r="K343" i="1"/>
  <c r="K3178" i="1"/>
  <c r="K1562" i="1"/>
  <c r="K2920" i="1"/>
  <c r="K1125" i="1"/>
  <c r="K3150" i="1"/>
  <c r="K2851" i="1"/>
  <c r="K3453" i="1"/>
  <c r="K3710" i="1"/>
  <c r="K758" i="1"/>
  <c r="K1217" i="1"/>
  <c r="K3769" i="1"/>
  <c r="K2495" i="1"/>
  <c r="K600" i="1"/>
  <c r="K3558" i="1"/>
  <c r="K267" i="1"/>
  <c r="K3229" i="1"/>
  <c r="K1148" i="1"/>
  <c r="K854" i="1"/>
  <c r="K362" i="1"/>
  <c r="K2347" i="1"/>
  <c r="K1825" i="1"/>
  <c r="K2115" i="1"/>
  <c r="K355" i="1"/>
  <c r="K3811" i="1"/>
  <c r="K2229" i="1"/>
  <c r="K670" i="1"/>
  <c r="K187" i="1"/>
  <c r="K3528" i="1"/>
  <c r="K1294" i="1"/>
  <c r="K3567" i="1"/>
  <c r="K2706" i="1"/>
  <c r="K2005" i="1"/>
  <c r="K3918" i="1"/>
  <c r="K1343" i="1"/>
  <c r="K3630" i="1"/>
  <c r="K3203" i="1"/>
  <c r="K2106" i="1"/>
  <c r="K3596" i="1"/>
  <c r="K3537" i="1"/>
  <c r="K525" i="1"/>
  <c r="K3905" i="1"/>
  <c r="K2852" i="1"/>
  <c r="K1200" i="1"/>
  <c r="K3242" i="1"/>
  <c r="K2079" i="1"/>
  <c r="K2959" i="1"/>
  <c r="K3885" i="1"/>
  <c r="K2401" i="1"/>
  <c r="K2534" i="1"/>
  <c r="K2905" i="1"/>
  <c r="K733" i="1"/>
  <c r="K3100" i="1"/>
  <c r="K2563" i="1"/>
  <c r="K3763" i="1"/>
  <c r="K1512" i="1"/>
  <c r="K3373" i="1"/>
  <c r="K169" i="1"/>
  <c r="K1383" i="1"/>
  <c r="K310" i="1"/>
  <c r="K1335" i="1"/>
  <c r="K1164" i="1"/>
  <c r="K3856" i="1"/>
  <c r="K887" i="1"/>
  <c r="K910" i="1"/>
  <c r="K2681" i="1"/>
  <c r="K1964" i="1"/>
  <c r="K3806" i="1"/>
  <c r="K38" i="1"/>
  <c r="K634" i="1"/>
  <c r="K2827" i="1"/>
  <c r="K888" i="1"/>
  <c r="K3491" i="1"/>
  <c r="K2501" i="1"/>
  <c r="K1688" i="1"/>
  <c r="K2849" i="1"/>
  <c r="K252" i="1"/>
  <c r="K748" i="1"/>
  <c r="K3129" i="1"/>
  <c r="K3664" i="1"/>
  <c r="K1841" i="1"/>
  <c r="K1350" i="1"/>
  <c r="K1107" i="1"/>
  <c r="K2366" i="1"/>
  <c r="K3944" i="1"/>
  <c r="K3276" i="1"/>
  <c r="K2342" i="1"/>
  <c r="K534" i="1"/>
  <c r="K2902" i="1"/>
  <c r="K2001" i="1"/>
  <c r="K1735" i="1"/>
  <c r="K1380" i="1"/>
  <c r="K2022" i="1"/>
  <c r="K3431" i="1"/>
  <c r="K2923" i="1"/>
  <c r="K681" i="1"/>
  <c r="K1829" i="1"/>
  <c r="K598" i="1"/>
  <c r="K2898" i="1"/>
  <c r="K550" i="1"/>
  <c r="K2587" i="1"/>
  <c r="K3131" i="1"/>
  <c r="K826" i="1"/>
  <c r="K405" i="1"/>
  <c r="K567" i="1"/>
  <c r="K3565" i="1"/>
  <c r="K2224" i="1"/>
  <c r="K2844" i="1"/>
  <c r="K1184" i="1"/>
  <c r="K2434" i="1"/>
  <c r="K2107" i="1"/>
  <c r="K3095" i="1"/>
  <c r="K623" i="1"/>
  <c r="K822" i="1"/>
  <c r="K1868" i="1"/>
  <c r="K3669" i="1"/>
  <c r="K2152" i="1"/>
  <c r="K3404" i="1"/>
  <c r="K3668" i="1"/>
  <c r="K3613" i="1"/>
  <c r="K1178" i="1"/>
  <c r="K2752" i="1"/>
  <c r="K2605" i="1"/>
  <c r="K2710" i="1"/>
  <c r="K2325" i="1"/>
  <c r="K2910" i="1"/>
  <c r="K2885" i="1"/>
  <c r="K814" i="1"/>
  <c r="K809" i="1"/>
  <c r="K1230" i="1"/>
  <c r="K2833" i="1"/>
  <c r="K648" i="1"/>
  <c r="K3593" i="1"/>
  <c r="K1433" i="1"/>
  <c r="K457" i="1"/>
  <c r="K482" i="1"/>
  <c r="K2480" i="1"/>
  <c r="K3357" i="1"/>
  <c r="K3945" i="1"/>
  <c r="K3171" i="1"/>
  <c r="K2167" i="1"/>
  <c r="K2267" i="1"/>
  <c r="K3173" i="1"/>
  <c r="K1169" i="1"/>
  <c r="K3635" i="1"/>
  <c r="K3672" i="1"/>
  <c r="K1695" i="1"/>
  <c r="K1696" i="1"/>
  <c r="K3928" i="1"/>
  <c r="K2675" i="1"/>
  <c r="K3607" i="1"/>
  <c r="K790" i="1"/>
  <c r="K1500" i="1"/>
  <c r="K2664" i="1"/>
  <c r="K1587" i="1"/>
  <c r="K1228" i="1"/>
  <c r="K3849" i="1"/>
  <c r="K1089" i="1"/>
  <c r="K3123" i="1"/>
  <c r="K2978" i="1"/>
  <c r="K1862" i="1"/>
  <c r="K2158" i="1"/>
  <c r="K44" i="1"/>
  <c r="K2656" i="1"/>
  <c r="K1927" i="1"/>
  <c r="K596" i="1"/>
  <c r="K2915" i="1"/>
  <c r="K962" i="1"/>
  <c r="K1201" i="1"/>
  <c r="K2641" i="1"/>
  <c r="K165" i="1"/>
  <c r="K1796" i="1"/>
  <c r="K2425" i="1"/>
  <c r="K2384" i="1"/>
  <c r="K3264" i="1"/>
  <c r="K1374" i="1"/>
  <c r="K1625" i="1"/>
  <c r="K2817" i="1"/>
  <c r="K1879" i="1"/>
  <c r="K789" i="1"/>
  <c r="K3808" i="1"/>
  <c r="K1292" i="1"/>
  <c r="K3299" i="1"/>
  <c r="K1960" i="1"/>
  <c r="K3069" i="1"/>
  <c r="K190" i="1"/>
  <c r="K3301" i="1"/>
  <c r="K1881" i="1"/>
  <c r="K2929" i="1"/>
  <c r="K2198" i="1"/>
  <c r="K2735" i="1"/>
  <c r="K2037" i="1"/>
  <c r="K1466" i="1"/>
  <c r="K3345" i="1"/>
  <c r="K3371" i="1"/>
  <c r="K3837" i="1"/>
  <c r="K905" i="1"/>
  <c r="K3530" i="1"/>
  <c r="K2409" i="1"/>
  <c r="K3804" i="1"/>
  <c r="K690" i="1"/>
  <c r="K2773" i="1"/>
  <c r="K1913" i="1"/>
  <c r="K115" i="1"/>
  <c r="K2562" i="1"/>
  <c r="K2399" i="1"/>
  <c r="K3337" i="1"/>
  <c r="K1967" i="1"/>
  <c r="K1690" i="1"/>
  <c r="K3651" i="1"/>
  <c r="K2040" i="1"/>
  <c r="K586" i="1"/>
  <c r="K443" i="1"/>
  <c r="K3619" i="1"/>
  <c r="K3265" i="1"/>
  <c r="K4001" i="1"/>
  <c r="K2966" i="1"/>
  <c r="K1238" i="1"/>
  <c r="K1426" i="1"/>
  <c r="K2693" i="1"/>
  <c r="K1317" i="1"/>
  <c r="K1897" i="1"/>
  <c r="K1904" i="1"/>
  <c r="K3572" i="1"/>
  <c r="K476" i="1"/>
  <c r="K2032" i="1"/>
  <c r="K707" i="1"/>
  <c r="K3375" i="1"/>
  <c r="K1896" i="1"/>
  <c r="K3185" i="1"/>
  <c r="K4023" i="1"/>
  <c r="K504" i="1"/>
  <c r="K2826" i="1"/>
  <c r="K3087" i="1"/>
  <c r="K867" i="1"/>
  <c r="K2729" i="1"/>
  <c r="K2264" i="1"/>
  <c r="K1203" i="1"/>
  <c r="K308" i="1"/>
  <c r="K3166" i="1"/>
  <c r="K2175" i="1"/>
  <c r="K1888" i="1"/>
  <c r="K2734" i="1"/>
  <c r="K2301" i="1"/>
  <c r="K2151" i="1"/>
  <c r="K1394" i="1"/>
  <c r="K1939" i="1"/>
  <c r="K1713" i="1"/>
  <c r="K2034" i="1"/>
  <c r="K205" i="1"/>
  <c r="K4006" i="1"/>
  <c r="K1646" i="1"/>
  <c r="K571" i="1"/>
  <c r="K1101" i="1"/>
  <c r="K3260" i="1"/>
  <c r="K1391" i="1"/>
  <c r="K792" i="1"/>
  <c r="K1501" i="1"/>
  <c r="K3421" i="1"/>
  <c r="K953" i="1"/>
  <c r="K1933" i="1"/>
  <c r="K1703" i="1"/>
  <c r="K1269" i="1"/>
  <c r="K1901" i="1"/>
  <c r="K2567" i="1"/>
  <c r="K3898" i="1"/>
  <c r="K2991" i="1"/>
  <c r="K3589" i="1"/>
  <c r="K3646" i="1"/>
  <c r="K1387" i="1"/>
  <c r="K1111" i="1"/>
  <c r="K852" i="1"/>
  <c r="K954" i="1"/>
  <c r="K2451" i="1"/>
  <c r="K1189" i="1"/>
  <c r="K1866" i="1"/>
  <c r="K2000" i="1"/>
  <c r="K1923" i="1"/>
  <c r="K709" i="1"/>
  <c r="K695" i="1"/>
  <c r="K2586" i="1"/>
  <c r="K391" i="1"/>
  <c r="K2374" i="1"/>
  <c r="K3492" i="1"/>
  <c r="K1706" i="1"/>
  <c r="K1405" i="1"/>
  <c r="K2138" i="1"/>
  <c r="K154" i="1"/>
  <c r="K3223" i="1"/>
  <c r="K3078" i="1"/>
  <c r="K2585" i="1"/>
  <c r="K2068" i="1"/>
  <c r="K192" i="1"/>
  <c r="K2630" i="1"/>
  <c r="K3871" i="1"/>
  <c r="K2596" i="1"/>
  <c r="K2529" i="1"/>
  <c r="K2104" i="1"/>
  <c r="K2317" i="1"/>
  <c r="K631" i="1"/>
  <c r="K3106" i="1"/>
  <c r="K163" i="1"/>
  <c r="K3028" i="1"/>
  <c r="K3448" i="1"/>
  <c r="K2204" i="1"/>
  <c r="K3225" i="1"/>
  <c r="K1685" i="1"/>
  <c r="K326" i="1"/>
  <c r="K235" i="1"/>
  <c r="K873" i="1"/>
  <c r="K3112" i="1"/>
  <c r="K3157" i="1"/>
  <c r="K3787" i="1"/>
  <c r="K3312" i="1"/>
  <c r="K3831" i="1"/>
  <c r="K3503" i="1"/>
  <c r="K879" i="1"/>
  <c r="K59" i="1"/>
  <c r="K3251" i="1"/>
  <c r="K730" i="1"/>
  <c r="K244" i="1"/>
  <c r="K1486" i="1"/>
  <c r="K2613" i="1"/>
  <c r="K1807" i="1"/>
  <c r="K2287" i="1"/>
  <c r="K2832" i="1"/>
  <c r="K1167" i="1"/>
  <c r="K682" i="1"/>
  <c r="K3591" i="1"/>
  <c r="K2659" i="1"/>
  <c r="K1962" i="1"/>
  <c r="K4018" i="1"/>
  <c r="K74" i="1"/>
  <c r="K2983" i="1"/>
  <c r="K1179" i="1"/>
  <c r="K2877" i="1"/>
  <c r="K1278" i="1"/>
  <c r="K2949" i="1"/>
  <c r="K2696" i="1"/>
  <c r="K3210" i="1"/>
  <c r="K3895" i="1"/>
  <c r="K1753" i="1"/>
  <c r="K3040" i="1"/>
  <c r="K3007" i="1"/>
  <c r="K3011" i="1"/>
  <c r="K1847" i="1"/>
  <c r="K2343" i="1"/>
  <c r="K3519" i="1"/>
  <c r="K452" i="1"/>
  <c r="K2873" i="1"/>
  <c r="K2542" i="1"/>
  <c r="K1155" i="1"/>
  <c r="K2217" i="1"/>
  <c r="K2634" i="1"/>
  <c r="K2200" i="1"/>
  <c r="K2388" i="1"/>
  <c r="K490" i="1"/>
  <c r="K1794" i="1"/>
  <c r="K356" i="1"/>
  <c r="K1723" i="1"/>
  <c r="K672" i="1"/>
  <c r="K3000" i="1"/>
  <c r="K2431" i="1"/>
  <c r="K1858" i="1"/>
  <c r="K3188" i="1"/>
  <c r="K646" i="1"/>
  <c r="K3659" i="1"/>
  <c r="K3045" i="1"/>
  <c r="K1606" i="1"/>
  <c r="K821" i="1"/>
  <c r="K2685" i="1"/>
  <c r="K3908" i="1"/>
  <c r="K2345" i="1"/>
  <c r="K575" i="1"/>
  <c r="K263" i="1"/>
  <c r="K3880" i="1"/>
  <c r="K3889" i="1"/>
  <c r="K104" i="1"/>
  <c r="K3317" i="1"/>
  <c r="K2177" i="1"/>
  <c r="K1180" i="1"/>
  <c r="K1122" i="1"/>
  <c r="K3833" i="1"/>
  <c r="K1734" i="1"/>
  <c r="K1420" i="1"/>
  <c r="K1687" i="1"/>
  <c r="K1946" i="1"/>
  <c r="K3577" i="1"/>
  <c r="K3778" i="1"/>
  <c r="K3737" i="1"/>
  <c r="K2591" i="1"/>
  <c r="K431" i="1"/>
  <c r="K2725" i="1"/>
  <c r="K3604" i="1"/>
  <c r="K2829" i="1"/>
  <c r="K3935" i="1"/>
  <c r="K3435" i="1"/>
  <c r="K1833" i="1"/>
  <c r="K93" i="1"/>
  <c r="K1568" i="1"/>
  <c r="K2999" i="1"/>
  <c r="K307" i="1"/>
  <c r="K3255" i="1"/>
  <c r="K3252" i="1"/>
  <c r="K897" i="1"/>
  <c r="K3890" i="1"/>
  <c r="K2444" i="1"/>
  <c r="K3529" i="1"/>
  <c r="K2969" i="1"/>
  <c r="K330" i="1"/>
  <c r="K3795" i="1"/>
  <c r="K2300" i="1"/>
  <c r="K1313" i="1"/>
  <c r="K3541" i="1"/>
  <c r="K983" i="1"/>
  <c r="K2897" i="1"/>
  <c r="K2105" i="1"/>
  <c r="K1581" i="1"/>
  <c r="K3623" i="1"/>
  <c r="K1619" i="1"/>
  <c r="K336" i="1"/>
  <c r="K2286" i="1"/>
  <c r="K1701" i="1"/>
  <c r="K843" i="1"/>
  <c r="K2134" i="1"/>
  <c r="K3781" i="1"/>
  <c r="K1668" i="1"/>
  <c r="K188" i="1"/>
  <c r="K1584" i="1"/>
  <c r="K1251" i="1"/>
  <c r="K1242" i="1"/>
  <c r="K1156" i="1"/>
  <c r="K3989" i="1"/>
  <c r="K2575" i="1"/>
  <c r="K3343" i="1"/>
  <c r="K747" i="1"/>
  <c r="K863" i="1"/>
  <c r="K3091" i="1"/>
  <c r="K1479" i="1"/>
  <c r="K3403" i="1"/>
  <c r="K2296" i="1"/>
  <c r="K3238" i="1"/>
  <c r="K2532" i="1"/>
  <c r="K3761" i="1"/>
  <c r="K870" i="1"/>
  <c r="K3500" i="1"/>
  <c r="K1040" i="1"/>
  <c r="K207" i="1"/>
  <c r="K100" i="1"/>
  <c r="K2398" i="1"/>
  <c r="K361" i="1"/>
  <c r="K2960" i="1"/>
  <c r="K12" i="1"/>
  <c r="K288" i="1"/>
  <c r="K231" i="1"/>
  <c r="K1478" i="1"/>
  <c r="K2764" i="1"/>
  <c r="K1919" i="1"/>
  <c r="K3055" i="1"/>
  <c r="K275" i="1"/>
  <c r="K3924" i="1"/>
  <c r="K735" i="1"/>
  <c r="K89" i="1"/>
  <c r="K2689" i="1"/>
  <c r="K674" i="1"/>
  <c r="K2791" i="1"/>
  <c r="K1149" i="1"/>
  <c r="K1846" i="1"/>
  <c r="K1325" i="1"/>
  <c r="K389" i="1"/>
  <c r="K1258" i="1"/>
  <c r="K2281" i="1"/>
  <c r="K3167" i="1"/>
  <c r="K1232" i="1"/>
  <c r="K3789" i="1"/>
  <c r="K3432" i="1"/>
  <c r="K2274" i="1"/>
  <c r="K3224" i="1"/>
  <c r="K2760" i="1"/>
  <c r="K3602" i="1"/>
  <c r="K3076" i="1"/>
  <c r="K3190" i="1"/>
  <c r="K1773" i="1"/>
  <c r="K3685" i="1"/>
  <c r="K1036" i="1"/>
  <c r="K2595" i="1"/>
  <c r="K2576" i="1"/>
  <c r="K3991" i="1"/>
  <c r="K3548" i="1"/>
  <c r="K1482" i="1"/>
  <c r="K256" i="1"/>
  <c r="K3627" i="1"/>
  <c r="K3086" i="1"/>
  <c r="K2939" i="1"/>
  <c r="K1854" i="1"/>
  <c r="K212" i="1"/>
  <c r="K2861" i="1"/>
  <c r="K3926" i="1"/>
  <c r="K2498" i="1"/>
  <c r="K3272" i="1"/>
  <c r="K408" i="1"/>
  <c r="K220" i="1"/>
  <c r="K2276" i="1"/>
  <c r="K3927" i="1"/>
  <c r="K948" i="1"/>
  <c r="K209" i="1"/>
  <c r="K1115" i="1"/>
  <c r="K1909" i="1"/>
  <c r="K3961" i="1"/>
  <c r="K595" i="1"/>
  <c r="K2521" i="1"/>
  <c r="K992" i="1"/>
  <c r="K1293" i="1"/>
  <c r="K379" i="1"/>
  <c r="K1042" i="1"/>
  <c r="K1161" i="1"/>
  <c r="K2633" i="1"/>
  <c r="K1073" i="1"/>
  <c r="K2273" i="1"/>
  <c r="K272" i="1"/>
  <c r="K2814" i="1"/>
  <c r="K311" i="1"/>
  <c r="K2853" i="1"/>
  <c r="K2987" i="1"/>
  <c r="K2435" i="1"/>
  <c r="K3065" i="1"/>
  <c r="K269" i="1"/>
  <c r="K34" i="1"/>
  <c r="K2780" i="1"/>
  <c r="K3234" i="1"/>
  <c r="K2635" i="1"/>
  <c r="K1012" i="1"/>
  <c r="K2806" i="1"/>
  <c r="K3516" i="1"/>
  <c r="K2815" i="1"/>
  <c r="K2289" i="1"/>
  <c r="K2052" i="1"/>
  <c r="K652" i="1"/>
  <c r="K3791" i="1"/>
  <c r="K3033" i="1"/>
  <c r="K323" i="1"/>
  <c r="K417" i="1"/>
  <c r="K1477" i="1"/>
  <c r="K1004" i="1"/>
  <c r="K3760" i="1"/>
  <c r="K2211" i="1"/>
  <c r="K3936" i="1"/>
  <c r="K3177" i="1"/>
  <c r="K3694" i="1"/>
  <c r="K2516" i="1"/>
  <c r="K1937" i="1"/>
  <c r="K1728" i="1"/>
  <c r="K1515" i="1"/>
  <c r="K3994" i="1"/>
  <c r="K1664" i="1"/>
  <c r="K276" i="1"/>
  <c r="K1150" i="1"/>
  <c r="K363" i="1"/>
  <c r="K2655" i="1"/>
  <c r="K1072" i="1"/>
  <c r="K2617" i="1"/>
  <c r="K1614" i="1"/>
  <c r="K2141" i="1"/>
  <c r="K2007" i="1"/>
  <c r="K959" i="1"/>
  <c r="K1272" i="1"/>
  <c r="K2371" i="1"/>
  <c r="K1286" i="1"/>
  <c r="K3872" i="1"/>
  <c r="K2472" i="1"/>
  <c r="K2266" i="1"/>
  <c r="K3401" i="1"/>
  <c r="K2416" i="1"/>
  <c r="K1489" i="1"/>
  <c r="K141" i="1"/>
  <c r="K776" i="1"/>
  <c r="K1218" i="1"/>
  <c r="K1528" i="1"/>
  <c r="K3522" i="1"/>
  <c r="K1006" i="1"/>
  <c r="K374" i="1"/>
  <c r="K616" i="1"/>
  <c r="K4010" i="1"/>
  <c r="K1999" i="1"/>
  <c r="K86" i="1"/>
  <c r="K1096" i="1"/>
  <c r="K2845" i="1"/>
  <c r="K2950" i="1"/>
  <c r="K419" i="1"/>
  <c r="K2188" i="1"/>
  <c r="K2027" i="1"/>
  <c r="K198" i="1"/>
  <c r="K3206" i="1"/>
  <c r="K972" i="1"/>
  <c r="K1498" i="1"/>
  <c r="K3641" i="1"/>
  <c r="K642" i="1"/>
  <c r="K2160" i="1"/>
  <c r="K1654" i="1"/>
  <c r="K4032" i="1"/>
  <c r="K1332" i="1"/>
  <c r="K1826" i="1"/>
  <c r="K2645" i="1"/>
  <c r="K2036" i="1"/>
  <c r="K2582" i="1"/>
  <c r="K3538" i="1"/>
  <c r="K990" i="1"/>
  <c r="K1505" i="1"/>
  <c r="K1219" i="1"/>
  <c r="K2962" i="1"/>
  <c r="K2763" i="1"/>
  <c r="K3702" i="1"/>
  <c r="K1351" i="1"/>
  <c r="K2804" i="1"/>
  <c r="K2673" i="1"/>
  <c r="K2698" i="1"/>
  <c r="K1934" i="1"/>
  <c r="K43" i="1"/>
  <c r="K78" i="1"/>
  <c r="K1782" i="1"/>
  <c r="K3632" i="1"/>
  <c r="K1831" i="1"/>
  <c r="K2863" i="1"/>
  <c r="K3879" i="1"/>
  <c r="K2182" i="1"/>
  <c r="K565" i="1"/>
  <c r="K3032" i="1"/>
  <c r="K3891" i="1"/>
  <c r="K958" i="1"/>
  <c r="K3271" i="1"/>
  <c r="K2793" i="1"/>
  <c r="K3396" i="1"/>
  <c r="K2041" i="1"/>
  <c r="K451" i="1"/>
  <c r="K2720" i="1"/>
  <c r="K2871" i="1"/>
  <c r="K3950" i="1"/>
  <c r="K2640" i="1"/>
  <c r="K1998" i="1"/>
  <c r="K1940" i="1"/>
  <c r="K1658" i="1"/>
  <c r="K3133" i="1"/>
  <c r="K3027" i="1"/>
  <c r="K2767" i="1"/>
  <c r="K2221" i="1"/>
  <c r="K2770" i="1"/>
  <c r="K271" i="1"/>
  <c r="K913" i="1"/>
  <c r="K1327" i="1"/>
  <c r="K3472" i="1"/>
  <c r="K2668" i="1"/>
  <c r="K3025" i="1"/>
  <c r="K3975" i="1"/>
  <c r="K95" i="1"/>
  <c r="K777" i="1"/>
  <c r="K2493" i="1"/>
  <c r="K606" i="1"/>
  <c r="K371" i="1"/>
  <c r="K2462" i="1"/>
  <c r="K2519" i="1"/>
  <c r="K791" i="1"/>
  <c r="K60" i="1"/>
  <c r="K3508" i="1"/>
  <c r="K713" i="1"/>
  <c r="K3037" i="1"/>
  <c r="K2896" i="1"/>
  <c r="K2070" i="1"/>
  <c r="K2579" i="1"/>
  <c r="K1724" i="1"/>
  <c r="K788" i="1"/>
  <c r="K2394" i="1"/>
  <c r="K80" i="1"/>
  <c r="K1621" i="1"/>
  <c r="K1589" i="1"/>
  <c r="K1682" i="1"/>
  <c r="K1406" i="1"/>
  <c r="K1407" i="1"/>
  <c r="K3354" i="1"/>
  <c r="K246" i="1"/>
  <c r="K549" i="1"/>
  <c r="K1834" i="1"/>
  <c r="K3288" i="1"/>
  <c r="K2376" i="1"/>
  <c r="K3267" i="1"/>
  <c r="K2114" i="1"/>
  <c r="K126" i="1"/>
  <c r="K493" i="1"/>
  <c r="K1811" i="1"/>
  <c r="K2013" i="1"/>
  <c r="K3010" i="1"/>
  <c r="K1953" i="1"/>
  <c r="K3546" i="1"/>
  <c r="K2240" i="1"/>
  <c r="K922" i="1"/>
  <c r="K838" i="1"/>
  <c r="K661" i="1"/>
  <c r="K2887" i="1"/>
  <c r="K2801" i="1"/>
  <c r="K3360" i="1"/>
  <c r="K3640" i="1"/>
  <c r="K342" i="1"/>
  <c r="K2679" i="1"/>
  <c r="K87" i="1"/>
  <c r="K1661" i="1"/>
  <c r="K318" i="1"/>
  <c r="K3124" i="1"/>
  <c r="K1322" i="1"/>
  <c r="K3196" i="1"/>
  <c r="K950" i="1"/>
  <c r="K3183" i="1"/>
  <c r="K3380" i="1"/>
  <c r="K349" i="1"/>
  <c r="K1790" i="1"/>
  <c r="K3412" i="1"/>
  <c r="K2073" i="1"/>
  <c r="K339" i="1"/>
  <c r="K3125" i="1"/>
  <c r="K1623" i="1"/>
  <c r="K2313" i="1"/>
  <c r="K2460" i="1"/>
  <c r="K1916" i="1"/>
  <c r="K800" i="1"/>
  <c r="K3284" i="1"/>
  <c r="K3449" i="1"/>
  <c r="K1968" i="1"/>
  <c r="K1880" i="1"/>
  <c r="K698" i="1"/>
  <c r="K69" i="1"/>
  <c r="K710" i="1"/>
  <c r="K3489" i="1"/>
  <c r="K2048" i="1"/>
  <c r="K2509" i="1"/>
  <c r="K2714" i="1"/>
  <c r="K224" i="1"/>
  <c r="K2110" i="1"/>
  <c r="K1141" i="1"/>
  <c r="K1844" i="1"/>
  <c r="K3140" i="1"/>
  <c r="K1509" i="1"/>
  <c r="K3800" i="1"/>
  <c r="K619" i="1"/>
  <c r="K1137" i="1"/>
  <c r="K3457" i="1"/>
  <c r="K423" i="1"/>
  <c r="K2742" i="1"/>
  <c r="K1558" i="1"/>
  <c r="K1275" i="1"/>
  <c r="K576" i="1"/>
  <c r="K3553" i="1"/>
  <c r="K761" i="1"/>
  <c r="K3753" i="1"/>
  <c r="K396" i="1"/>
  <c r="K159" i="1"/>
  <c r="K1601" i="1"/>
  <c r="K2955" i="1"/>
  <c r="K532" i="1"/>
  <c r="K3766" i="1"/>
  <c r="K2541" i="1"/>
  <c r="K2136" i="1"/>
  <c r="K933" i="1"/>
  <c r="K430" i="1"/>
  <c r="K2713" i="1"/>
  <c r="K2302" i="1"/>
  <c r="K3992" i="1"/>
  <c r="K1483" i="1"/>
  <c r="K3029" i="1"/>
  <c r="K3752" i="1"/>
  <c r="K3625" i="1"/>
  <c r="K993" i="1"/>
  <c r="K1610" i="1"/>
  <c r="K3193" i="1"/>
  <c r="K312" i="1"/>
  <c r="K3807" i="1"/>
  <c r="K2270" i="1"/>
  <c r="K1043" i="1"/>
  <c r="K3461" i="1"/>
  <c r="K3639" i="1"/>
  <c r="K2044" i="1"/>
  <c r="K2707" i="1"/>
  <c r="K2010" i="1"/>
  <c r="K211" i="1"/>
  <c r="K3909" i="1"/>
  <c r="K561" i="1"/>
  <c r="K341" i="1"/>
  <c r="K118" i="1"/>
  <c r="K2220" i="1"/>
  <c r="K193" i="1"/>
  <c r="K1253" i="1"/>
  <c r="K1316" i="1"/>
  <c r="K1306" i="1"/>
  <c r="K1930" i="1"/>
  <c r="K3832" i="1"/>
  <c r="K742" i="1"/>
  <c r="K524" i="1"/>
  <c r="K2351" i="1"/>
  <c r="K1432" i="1"/>
  <c r="K528" i="1"/>
  <c r="K931" i="1"/>
  <c r="K1243" i="1"/>
  <c r="K2637" i="1"/>
  <c r="K3958" i="1"/>
  <c r="K2805" i="1"/>
  <c r="K3391" i="1"/>
  <c r="K3682" i="1"/>
  <c r="K3433" i="1"/>
  <c r="K860" i="1"/>
  <c r="K2324" i="1"/>
  <c r="K1121" i="1"/>
  <c r="K1739" i="1"/>
  <c r="K348" i="1"/>
  <c r="K3551" i="1"/>
  <c r="K3259" i="1"/>
  <c r="K3940" i="1"/>
  <c r="K3977" i="1"/>
  <c r="K1362" i="1"/>
  <c r="K4017" i="1"/>
  <c r="K46" i="1"/>
  <c r="K3344" i="1"/>
  <c r="K3649" i="1"/>
  <c r="K530" i="1"/>
  <c r="K1970" i="1"/>
  <c r="K1870" i="1"/>
  <c r="K2014" i="1"/>
  <c r="K1730" i="1"/>
  <c r="K2279" i="1"/>
  <c r="K3557" i="1"/>
  <c r="K2795" i="1"/>
  <c r="K756" i="1"/>
  <c r="K3914" i="1"/>
  <c r="K3175" i="1"/>
  <c r="K1740" i="1"/>
  <c r="K2892" i="1"/>
  <c r="K462" i="1"/>
  <c r="K875" i="1"/>
  <c r="K116" i="1"/>
  <c r="K1808" i="1"/>
  <c r="K766" i="1"/>
  <c r="K2753" i="1"/>
  <c r="K653" i="1"/>
  <c r="K3043" i="1"/>
  <c r="K1895" i="1"/>
  <c r="K2101" i="1"/>
  <c r="K3483" i="1"/>
  <c r="K1975" i="1"/>
  <c r="K3454" i="1"/>
  <c r="K1430" i="1"/>
  <c r="K1617" i="1"/>
  <c r="K2581" i="1"/>
  <c r="K2497" i="1"/>
  <c r="K3488" i="1"/>
  <c r="K901" i="1"/>
  <c r="K2403" i="1"/>
  <c r="K885" i="1"/>
  <c r="K3621" i="1"/>
  <c r="K3729" i="1"/>
  <c r="K3201" i="1"/>
  <c r="K562" i="1"/>
  <c r="K4000" i="1"/>
  <c r="K2235" i="1"/>
  <c r="K19" i="1"/>
  <c r="K970" i="1"/>
  <c r="K935" i="1"/>
  <c r="K716" i="1"/>
  <c r="K1521" i="1"/>
  <c r="K3460" i="1"/>
  <c r="K1182" i="1"/>
  <c r="K2449" i="1"/>
  <c r="K3228" i="1"/>
  <c r="K3724" i="1"/>
  <c r="K635" i="1"/>
  <c r="K2500" i="1"/>
  <c r="K367" i="1"/>
  <c r="K2129" i="1"/>
  <c r="K1283" i="1"/>
  <c r="K2973" i="1"/>
  <c r="K3981" i="1"/>
  <c r="K2487" i="1"/>
  <c r="K2858" i="1"/>
  <c r="K1659" i="1"/>
  <c r="K2446" i="1"/>
  <c r="K1116" i="1"/>
  <c r="K1588" i="1"/>
  <c r="K2475" i="1"/>
  <c r="K7" i="1"/>
  <c r="K3005" i="1"/>
  <c r="K3214" i="1"/>
  <c r="K1671" i="1"/>
  <c r="K10" i="1"/>
  <c r="K1236" i="1"/>
  <c r="K2488" i="1"/>
  <c r="K2163" i="1"/>
  <c r="K1665" i="1"/>
  <c r="K2547" i="1"/>
  <c r="K1749" i="1"/>
  <c r="K817" i="1"/>
  <c r="K1775" i="1"/>
  <c r="K968" i="1"/>
  <c r="K488" i="1"/>
  <c r="K1944" i="1"/>
  <c r="K3274" i="1"/>
  <c r="K111" i="1"/>
  <c r="K3597" i="1"/>
  <c r="K1032" i="1"/>
  <c r="K4037" i="1"/>
  <c r="K921" i="1"/>
  <c r="K3827" i="1"/>
  <c r="K1050" i="1"/>
  <c r="K2839" i="1"/>
  <c r="K3186" i="1"/>
  <c r="K1084" i="1"/>
  <c r="K2606" i="1"/>
  <c r="K489" i="1"/>
  <c r="K2536" i="1"/>
  <c r="K3501" i="1"/>
  <c r="K3887" i="1"/>
  <c r="K2319" i="1"/>
  <c r="K22" i="1"/>
  <c r="K2724" i="1"/>
  <c r="K124" i="1"/>
  <c r="K2855" i="1"/>
  <c r="K1051" i="1"/>
  <c r="K3250" i="1"/>
  <c r="K1143" i="1"/>
  <c r="K3903" i="1"/>
  <c r="K835" i="1"/>
  <c r="K1030" i="1"/>
  <c r="K1859" i="1"/>
  <c r="K2379" i="1"/>
  <c r="K728" i="1"/>
  <c r="K874" i="1"/>
  <c r="K2327" i="1"/>
  <c r="K1093" i="1"/>
  <c r="K1041" i="1"/>
  <c r="K129" i="1"/>
  <c r="K2065" i="1"/>
  <c r="K2993" i="1"/>
  <c r="K2611" i="1"/>
  <c r="K1463" i="1"/>
  <c r="K366" i="1"/>
  <c r="K2024" i="1"/>
  <c r="K2326" i="1"/>
  <c r="K3119" i="1"/>
  <c r="K1649" i="1"/>
  <c r="K2520" i="1"/>
  <c r="K3960" i="1"/>
  <c r="K54" i="1"/>
  <c r="K2688" i="1"/>
  <c r="K762" i="1"/>
  <c r="K3379" i="1"/>
  <c r="K3062" i="1"/>
  <c r="K2056" i="1"/>
  <c r="K724" i="1"/>
  <c r="K168" i="1"/>
  <c r="K6" i="1"/>
  <c r="K2314" i="1"/>
  <c r="K603" i="1"/>
  <c r="K780" i="1"/>
  <c r="K1092" i="1"/>
  <c r="K3661" i="1"/>
  <c r="K1082" i="1"/>
  <c r="K527" i="1"/>
  <c r="K1954" i="1"/>
  <c r="K1416" i="1"/>
  <c r="K3048" i="1"/>
  <c r="K553" i="1"/>
  <c r="K1816" i="1"/>
  <c r="K401" i="1"/>
  <c r="K1557" i="1"/>
  <c r="K1015" i="1"/>
  <c r="K1595" i="1"/>
  <c r="K893" i="1"/>
  <c r="K3308" i="1"/>
  <c r="K1323" i="1"/>
  <c r="K1194" i="1"/>
  <c r="K2060" i="1"/>
  <c r="K3644" i="1"/>
  <c r="K105" i="1"/>
  <c r="K1016" i="1"/>
  <c r="K91" i="1"/>
  <c r="K3598" i="1"/>
  <c r="K3118" i="1"/>
  <c r="K2464" i="1"/>
  <c r="K1467" i="1"/>
  <c r="K3342" i="1"/>
  <c r="K1785" i="1"/>
  <c r="K2638" i="1"/>
  <c r="K1994" i="1"/>
  <c r="K2457" i="1"/>
  <c r="K2212" i="1"/>
  <c r="K1667" i="1"/>
  <c r="K1357" i="1"/>
  <c r="K173" i="1"/>
  <c r="K3402" i="1"/>
  <c r="K1139" i="1"/>
  <c r="K2546" i="1"/>
  <c r="K344" i="1"/>
  <c r="K566" i="1"/>
  <c r="K1007" i="1"/>
  <c r="K641" i="1"/>
  <c r="K984" i="1"/>
  <c r="K2825" i="1"/>
  <c r="K3590" i="1"/>
  <c r="K797" i="1"/>
  <c r="K309" i="1"/>
  <c r="K919" i="1"/>
  <c r="K994" i="1"/>
  <c r="K47" i="1"/>
  <c r="K1046" i="1"/>
  <c r="K2295" i="1"/>
  <c r="K3181" i="1"/>
  <c r="K590" i="1"/>
  <c r="K2183" i="1"/>
  <c r="K1190" i="1"/>
  <c r="K285" i="1"/>
  <c r="K2088" i="1"/>
  <c r="K1123" i="1"/>
  <c r="K956" i="1"/>
  <c r="K3102" i="1"/>
  <c r="K353" i="1"/>
  <c r="K321" i="1"/>
  <c r="K2006" i="1"/>
  <c r="K3191" i="1"/>
  <c r="K1087" i="1"/>
  <c r="K793" i="1"/>
  <c r="K2737" i="1"/>
  <c r="K3297" i="1"/>
  <c r="K1974" i="1"/>
  <c r="K1524" i="1"/>
  <c r="K2413" i="1"/>
  <c r="K2194" i="1"/>
  <c r="K1609" i="1"/>
  <c r="K3208" i="1"/>
  <c r="K2271" i="1"/>
  <c r="K471" i="1"/>
  <c r="K1853" i="1"/>
  <c r="K3877" i="1"/>
  <c r="K2213" i="1"/>
  <c r="K3071" i="1"/>
  <c r="K917" i="1"/>
  <c r="K2875" i="1"/>
  <c r="K3413" i="1"/>
  <c r="K3424" i="1"/>
  <c r="K2909" i="1"/>
  <c r="K3022" i="1"/>
  <c r="K1210" i="1"/>
  <c r="K2090" i="1"/>
  <c r="K1586" i="1"/>
  <c r="K2408" i="1"/>
  <c r="K1559" i="1"/>
  <c r="K599" i="1"/>
  <c r="K1411" i="1"/>
  <c r="K2561" i="1"/>
  <c r="K3261" i="1"/>
  <c r="K2494" i="1"/>
  <c r="K2337" i="1"/>
  <c r="K3013" i="1"/>
  <c r="K1063" i="1"/>
  <c r="K516" i="1"/>
  <c r="K385" i="1"/>
  <c r="K1651" i="1"/>
  <c r="K1835" i="1"/>
  <c r="K1797" i="1"/>
  <c r="K3034" i="1"/>
  <c r="K2743" i="1"/>
  <c r="K1981" i="1"/>
  <c r="K3771" i="1"/>
  <c r="K1774" i="1"/>
  <c r="K3732" i="1"/>
  <c r="K1514" i="1"/>
  <c r="K247" i="1"/>
  <c r="K3896" i="1"/>
  <c r="K1302" i="1"/>
  <c r="K842" i="1"/>
  <c r="K911" i="1"/>
  <c r="K2288" i="1"/>
  <c r="K644" i="1"/>
  <c r="K1969" i="1"/>
  <c r="K260" i="1"/>
  <c r="K2246" i="1"/>
  <c r="K376" i="1"/>
  <c r="K3130" i="1"/>
  <c r="K544" i="1"/>
  <c r="K841" i="1"/>
  <c r="K2208" i="1"/>
  <c r="K1349" i="1"/>
  <c r="K1379" i="1"/>
  <c r="K1199" i="1"/>
  <c r="K3697" i="1"/>
  <c r="K1020" i="1"/>
  <c r="K3378" i="1"/>
  <c r="K3451" i="1"/>
  <c r="K3705" i="1"/>
  <c r="K2569" i="1"/>
  <c r="K1044" i="1"/>
  <c r="K2144" i="1"/>
  <c r="K3990" i="1"/>
  <c r="K2195" i="1"/>
  <c r="K853" i="1"/>
  <c r="K2348" i="1"/>
  <c r="K3132" i="1"/>
  <c r="K3080" i="1"/>
  <c r="K3696" i="1"/>
  <c r="K2231" i="1"/>
  <c r="K1554" i="1"/>
  <c r="K1098" i="1"/>
  <c r="K2275" i="1"/>
  <c r="K1535" i="1"/>
  <c r="K548" i="1"/>
  <c r="K456" i="1"/>
  <c r="K2430" i="1"/>
  <c r="K889" i="1"/>
  <c r="K1442" i="1"/>
  <c r="K1956" i="1"/>
  <c r="K2321" i="1"/>
  <c r="K1249" i="1"/>
  <c r="K675" i="1"/>
  <c r="K3670" i="1"/>
  <c r="K3273" i="1"/>
  <c r="K1452" i="1"/>
  <c r="K1198" i="1"/>
  <c r="K350" i="1"/>
  <c r="K520" i="1"/>
  <c r="K3845" i="1"/>
  <c r="K3560" i="1"/>
  <c r="K2282" i="1"/>
  <c r="K1229" i="1"/>
  <c r="K2332" i="1"/>
  <c r="K827" i="1"/>
  <c r="K2660" i="1"/>
  <c r="K156" i="1"/>
  <c r="K3840" i="1"/>
  <c r="K3712" i="1"/>
  <c r="K3348" i="1"/>
  <c r="K2481" i="1"/>
  <c r="K832" i="1"/>
  <c r="K3946" i="1"/>
  <c r="K3773" i="1"/>
  <c r="K2469" i="1"/>
  <c r="K3586" i="1"/>
  <c r="K1240" i="1"/>
  <c r="K383" i="1"/>
  <c r="K3419" i="1"/>
  <c r="K2751" i="1"/>
  <c r="K1390" i="1"/>
  <c r="K2485" i="1"/>
  <c r="K2306" i="1"/>
  <c r="K3155" i="1"/>
  <c r="K3083" i="1"/>
  <c r="K2570" i="1"/>
  <c r="K2677" i="1"/>
  <c r="K3652" i="1"/>
  <c r="K3079" i="1"/>
  <c r="K166" i="1"/>
  <c r="K1031" i="1"/>
  <c r="K3429" i="1"/>
  <c r="K3020" i="1"/>
  <c r="K2919" i="1"/>
  <c r="K3873" i="1"/>
  <c r="K291" i="1"/>
  <c r="K3400" i="1"/>
  <c r="K233" i="1"/>
  <c r="K3377" i="1"/>
  <c r="K1891" i="1"/>
  <c r="K51" i="1"/>
  <c r="K480" i="1"/>
  <c r="K1630" i="1"/>
  <c r="K2747" i="1"/>
  <c r="K3818" i="1"/>
  <c r="K4009" i="1"/>
  <c r="K2230" i="1"/>
  <c r="K2566" i="1"/>
  <c r="K697" i="1"/>
  <c r="K4020" i="1"/>
  <c r="K21" i="1"/>
  <c r="K537" i="1"/>
  <c r="K3019" i="1"/>
  <c r="K3943" i="1"/>
  <c r="K3307" i="1"/>
  <c r="K2486" i="1"/>
  <c r="K3786" i="1"/>
  <c r="K3969" i="1"/>
  <c r="K1803" i="1"/>
  <c r="K2019" i="1"/>
  <c r="K1585" i="1"/>
  <c r="K1684" i="1"/>
  <c r="K3052" i="1"/>
  <c r="K1424" i="1"/>
  <c r="K692" i="1"/>
  <c r="K242" i="1"/>
  <c r="K1233" i="1"/>
  <c r="K2095" i="1"/>
  <c r="K1341" i="1"/>
  <c r="K3409" i="1"/>
  <c r="K459" i="1"/>
  <c r="K2951" i="1"/>
  <c r="K1079" i="1"/>
  <c r="K2556" i="1"/>
  <c r="K647" i="1"/>
  <c r="K1986" i="1"/>
  <c r="K1458" i="1"/>
  <c r="K1709" i="1"/>
  <c r="K740" i="1"/>
  <c r="K3097" i="1"/>
  <c r="K2703" i="1"/>
  <c r="K3584" i="1"/>
  <c r="K1631" i="1"/>
  <c r="K1810" i="1"/>
  <c r="K2674" i="1"/>
  <c r="K1104" i="1"/>
  <c r="K2489" i="1"/>
  <c r="K1395" i="1"/>
  <c r="K3142" i="1"/>
  <c r="K320" i="1"/>
  <c r="K926" i="1"/>
  <c r="K412" i="1"/>
  <c r="K2308" i="1"/>
  <c r="K487" i="1"/>
  <c r="K2746" i="1"/>
  <c r="K3574" i="1"/>
  <c r="K2405" i="1"/>
  <c r="K2392" i="1"/>
  <c r="K4014" i="1"/>
  <c r="K1875" i="1"/>
  <c r="K3957" i="1"/>
  <c r="K3498" i="1"/>
  <c r="K42" i="1"/>
  <c r="K2808" i="1"/>
  <c r="K752" i="1"/>
  <c r="K2511" i="1"/>
  <c r="K632" i="1"/>
  <c r="K3906" i="1"/>
  <c r="K3744" i="1"/>
  <c r="K1593" i="1"/>
  <c r="K1531" i="1"/>
  <c r="K1547" i="1"/>
  <c r="K3332" i="1"/>
  <c r="K1075" i="1"/>
  <c r="K1211" i="1"/>
  <c r="K679" i="1"/>
  <c r="K685" i="1"/>
  <c r="K1324" i="1"/>
  <c r="K1700" i="1"/>
  <c r="K2086" i="1"/>
  <c r="K1047" i="1"/>
  <c r="K3382" i="1"/>
  <c r="K2140" i="1"/>
  <c r="K1423" i="1"/>
  <c r="K1170" i="1"/>
  <c r="K3443" i="1"/>
  <c r="K463" i="1"/>
  <c r="K1132" i="1"/>
  <c r="K2320" i="1"/>
  <c r="K1076" i="1"/>
  <c r="K2132" i="1"/>
  <c r="K2206" i="1"/>
  <c r="K2164" i="1"/>
  <c r="K1639" i="1"/>
  <c r="K465" i="1"/>
  <c r="K923" i="1"/>
  <c r="K625" i="1"/>
  <c r="K3263" i="1"/>
  <c r="K732" i="1"/>
  <c r="K1843" i="1"/>
  <c r="K1575" i="1"/>
  <c r="K2538" i="1"/>
  <c r="K149" i="1"/>
  <c r="K257" i="1"/>
  <c r="K3814" i="1"/>
  <c r="K3830" i="1"/>
  <c r="K1814" i="1"/>
  <c r="K1542" i="1"/>
  <c r="K3290" i="1"/>
  <c r="K3313" i="1"/>
  <c r="K3657" i="1"/>
  <c r="K2550" i="1"/>
  <c r="K629" i="1"/>
  <c r="K354" i="1"/>
  <c r="K803" i="1"/>
  <c r="K2947" i="1"/>
  <c r="K1852" i="1"/>
  <c r="K3601" i="1"/>
  <c r="K872" i="1"/>
  <c r="K1549" i="1"/>
  <c r="K1485" i="1"/>
  <c r="K1106" i="1"/>
  <c r="K2572" i="1"/>
  <c r="K2003" i="1"/>
  <c r="K2694" i="1"/>
  <c r="K58" i="1"/>
  <c r="K3539" i="1"/>
  <c r="K2002" i="1"/>
  <c r="K1207" i="1"/>
  <c r="K2788" i="1"/>
  <c r="K3964" i="1"/>
  <c r="K3746" i="1"/>
  <c r="K1645" i="1"/>
  <c r="K1805" i="1"/>
  <c r="K1183" i="1"/>
  <c r="K1537" i="1"/>
  <c r="K2777" i="1"/>
  <c r="K1820" i="1"/>
  <c r="K3910" i="1"/>
  <c r="K618" i="1"/>
  <c r="K3527" i="1"/>
  <c r="K3425" i="1"/>
  <c r="K2094" i="1"/>
  <c r="K3680" i="1"/>
  <c r="K2072" i="1"/>
  <c r="K2792" i="1"/>
  <c r="K3248" i="1"/>
  <c r="K2958" i="1"/>
  <c r="K3447" i="1"/>
  <c r="K2597" i="1"/>
  <c r="K2657" i="1"/>
  <c r="K1221" i="1"/>
  <c r="K440" i="1"/>
  <c r="K1453" i="1"/>
  <c r="K2901" i="1"/>
  <c r="K112" i="1"/>
  <c r="K3430" i="1"/>
  <c r="K2406" i="1"/>
  <c r="K1516" i="1"/>
  <c r="K2018" i="1"/>
  <c r="K1338" i="1"/>
  <c r="K3406" i="1"/>
  <c r="K3054" i="1"/>
  <c r="K868" i="1"/>
  <c r="K2592" i="1"/>
  <c r="K3428" i="1"/>
  <c r="K781" i="1"/>
  <c r="K2578" i="1"/>
  <c r="K3107" i="1"/>
  <c r="K1556" i="1"/>
  <c r="K1525" i="1"/>
  <c r="K2396" i="1"/>
  <c r="K2584" i="1"/>
  <c r="K2272" i="1"/>
  <c r="K2471" i="1"/>
  <c r="K284" i="1"/>
  <c r="K3282" i="1"/>
  <c r="K746" i="1"/>
  <c r="K836" i="1"/>
  <c r="K1798" i="1"/>
  <c r="K150" i="1"/>
  <c r="K217" i="1"/>
  <c r="K1061" i="1"/>
  <c r="K2247" i="1"/>
  <c r="K1742" i="1"/>
  <c r="K1675" i="1"/>
  <c r="K400" i="1"/>
  <c r="K3867" i="1"/>
  <c r="K2253" i="1"/>
  <c r="K587" i="1"/>
  <c r="K127" i="1"/>
  <c r="K2083" i="1"/>
  <c r="K1979" i="1"/>
  <c r="K3556" i="1"/>
  <c r="K3917" i="1"/>
  <c r="K1607" i="1"/>
  <c r="K542" i="1"/>
  <c r="K1312" i="1"/>
  <c r="K942" i="1"/>
  <c r="K2768" i="1"/>
  <c r="K1284" i="1"/>
  <c r="K3215" i="1"/>
  <c r="K1021" i="1"/>
  <c r="K1403" i="1"/>
  <c r="K3340" i="1"/>
  <c r="K2259" i="1"/>
  <c r="K3976" i="1"/>
  <c r="K593" i="1"/>
  <c r="K2116" i="1"/>
  <c r="K1744" i="1"/>
  <c r="K236" i="1"/>
  <c r="K162" i="1"/>
  <c r="K1594" i="1"/>
  <c r="K2437" i="1"/>
  <c r="K3075" i="1"/>
  <c r="K767" i="1"/>
  <c r="K2103" i="1"/>
  <c r="K1255" i="1"/>
  <c r="K3388" i="1"/>
  <c r="K433" i="1"/>
  <c r="K1328" i="1"/>
  <c r="K2456" i="1"/>
  <c r="K538" i="1"/>
  <c r="K340" i="1"/>
  <c r="K1864" i="1"/>
  <c r="K1202" i="1"/>
  <c r="K2035" i="1"/>
  <c r="K1578" i="1"/>
  <c r="K3510" i="1"/>
  <c r="K1750" i="1"/>
  <c r="K1419" i="1"/>
  <c r="K2162" i="1"/>
  <c r="K927" i="1"/>
  <c r="K11" i="1"/>
  <c r="K2089" i="1"/>
  <c r="K1576" i="1"/>
  <c r="K1636" i="1"/>
  <c r="K2423" i="1"/>
  <c r="K2135" i="1"/>
  <c r="K1212" i="1"/>
  <c r="K1074" i="1"/>
  <c r="K1518" i="1"/>
  <c r="K2865" i="1"/>
  <c r="K83" i="1"/>
  <c r="K137" i="1"/>
  <c r="K3318" i="1"/>
  <c r="K219" i="1"/>
  <c r="K1673" i="1"/>
  <c r="K3576" i="1"/>
  <c r="K2914" i="1"/>
  <c r="K864" i="1"/>
  <c r="K2568" i="1"/>
  <c r="K1592" i="1"/>
  <c r="K1497" i="1"/>
  <c r="K3585" i="1"/>
  <c r="K1776" i="1"/>
  <c r="K1912" i="1"/>
  <c r="K2651" i="1"/>
  <c r="K134" i="1"/>
  <c r="K52" i="1"/>
  <c r="K1222" i="1"/>
  <c r="K3165" i="1"/>
  <c r="K3195" i="1"/>
  <c r="K1417" i="1"/>
  <c r="K2602" i="1"/>
  <c r="K2888" i="1"/>
  <c r="K2256" i="1"/>
  <c r="K1366" i="1"/>
  <c r="K3681" i="1"/>
  <c r="K3179" i="1"/>
  <c r="K2727" i="1"/>
  <c r="K3533" i="1"/>
  <c r="K2499" i="1"/>
  <c r="K2205" i="1"/>
  <c r="K2368" i="1"/>
  <c r="K2262" i="1"/>
  <c r="K1951" i="1"/>
  <c r="K1437" i="1"/>
  <c r="K3333" i="1"/>
  <c r="K1980" i="1"/>
  <c r="K1787" i="1"/>
  <c r="K1100" i="1"/>
  <c r="K2173" i="1"/>
  <c r="K3815" i="1"/>
  <c r="K546" i="1"/>
  <c r="K3035" i="1"/>
  <c r="K2331" i="1"/>
  <c r="K1520" i="1"/>
  <c r="K1266" i="1"/>
  <c r="K185" i="1"/>
  <c r="K723" i="1"/>
  <c r="K3302" i="1"/>
  <c r="K3423" i="1"/>
  <c r="K3738" i="1"/>
  <c r="K3708" i="1"/>
  <c r="K3470" i="1"/>
  <c r="K2733" i="1"/>
  <c r="K1522" i="1"/>
  <c r="K749" i="1"/>
  <c r="K2816" i="1"/>
  <c r="K2465" i="1"/>
  <c r="K324" i="1"/>
  <c r="K1326" i="1"/>
  <c r="K1492" i="1"/>
  <c r="K1540" i="1"/>
  <c r="K3381" i="1"/>
  <c r="K3819" i="1"/>
  <c r="K765" i="1"/>
  <c r="K2305" i="1"/>
  <c r="K345" i="1"/>
  <c r="K2748" i="1"/>
  <c r="K1469" i="1"/>
  <c r="K3816" i="1"/>
  <c r="K1173" i="1"/>
  <c r="K3662" i="1"/>
  <c r="K498" i="1"/>
  <c r="K1245" i="1"/>
  <c r="K2428" i="1"/>
  <c r="K3017" i="1"/>
  <c r="K1145" i="1"/>
  <c r="K1070" i="1"/>
  <c r="K3689" i="1"/>
  <c r="K1877" i="1"/>
  <c r="K1604" i="1"/>
  <c r="K2490" i="1"/>
  <c r="K2522" i="1"/>
  <c r="K2648" i="1"/>
  <c r="K2889" i="1"/>
  <c r="K2745" i="1"/>
  <c r="K3114" i="1"/>
  <c r="K1398" i="1"/>
  <c r="K293" i="1"/>
  <c r="K886" i="1"/>
  <c r="K3756" i="1"/>
  <c r="K759" i="1"/>
  <c r="K3109" i="1"/>
  <c r="K181" i="1"/>
  <c r="K2353" i="1"/>
  <c r="K3143" i="1"/>
  <c r="K869" i="1"/>
  <c r="K2721" i="1"/>
  <c r="K610" i="1"/>
  <c r="K1408" i="1"/>
  <c r="K3938" i="1"/>
  <c r="K2201" i="1"/>
  <c r="K2245" i="1"/>
  <c r="K2895" i="1"/>
  <c r="K1473" i="1"/>
  <c r="K1945" i="1"/>
  <c r="K1861" i="1"/>
  <c r="K2952" i="1"/>
  <c r="K4030" i="1"/>
  <c r="K2365" i="1"/>
  <c r="K3562" i="1"/>
  <c r="K178" i="1"/>
  <c r="K1860" i="1"/>
  <c r="K1987" i="1"/>
  <c r="K1903" i="1"/>
  <c r="K1029" i="1"/>
  <c r="K1925" i="1"/>
  <c r="K3965" i="1"/>
  <c r="K1027" i="1"/>
  <c r="K3788" i="1"/>
  <c r="K3115" i="1"/>
  <c r="K3588" i="1"/>
  <c r="K3452" i="1"/>
  <c r="K2639" i="1"/>
  <c r="K1822" i="1"/>
  <c r="K3349" i="1"/>
  <c r="K3920" i="1"/>
  <c r="K261" i="1"/>
  <c r="K2304" i="1"/>
  <c r="K2468" i="1"/>
  <c r="K2661" i="1"/>
  <c r="K61" i="1"/>
  <c r="K1716" i="1"/>
  <c r="K2601" i="1"/>
  <c r="K1722" i="1"/>
  <c r="K2663" i="1"/>
  <c r="K1058" i="1"/>
  <c r="K3170" i="1"/>
  <c r="K472" i="1"/>
  <c r="K3149" i="1"/>
  <c r="K3570" i="1"/>
  <c r="K2736" i="1"/>
  <c r="K2297" i="1"/>
  <c r="K848" i="1"/>
  <c r="K432" i="1"/>
  <c r="K3993" i="1"/>
  <c r="K3148" i="1"/>
  <c r="K1481" i="1"/>
  <c r="K717" i="1"/>
  <c r="K743" i="1"/>
  <c r="K884" i="1"/>
  <c r="K2269" i="1"/>
  <c r="K3169" i="1"/>
  <c r="K1039" i="1"/>
  <c r="K2558" i="1"/>
  <c r="K210" i="1"/>
  <c r="K2775" i="1"/>
  <c r="K2772" i="1"/>
  <c r="K1422" i="1"/>
  <c r="K859" i="1"/>
  <c r="K2382" i="1"/>
  <c r="K3878" i="1"/>
  <c r="K737" i="1"/>
  <c r="K941" i="1"/>
  <c r="K2482" i="1"/>
  <c r="K1214" i="1"/>
  <c r="K1309" i="1"/>
  <c r="K1914" i="1"/>
  <c r="K266" i="1"/>
  <c r="K402" i="1"/>
  <c r="K891" i="1"/>
  <c r="K427" i="1"/>
  <c r="K1809" i="1"/>
  <c r="K1628" i="1"/>
  <c r="K3200" i="1"/>
  <c r="K1676" i="1"/>
  <c r="K2508" i="1"/>
  <c r="K500" i="1"/>
  <c r="K2700" i="1"/>
  <c r="K1698" i="1"/>
  <c r="K1320" i="1"/>
  <c r="K3393" i="1"/>
  <c r="K3615" i="1"/>
  <c r="K3368" i="1"/>
  <c r="K1839" i="1"/>
  <c r="K997" i="1"/>
  <c r="K3295" i="1"/>
  <c r="K1662" i="1"/>
  <c r="K1882" i="1"/>
  <c r="K3050" i="1"/>
  <c r="K620" i="1"/>
  <c r="K2" i="1"/>
  <c r="K2812" i="1"/>
  <c r="K3495" i="1"/>
  <c r="K1448" i="1"/>
  <c r="K3783" i="1"/>
  <c r="K1066" i="1"/>
  <c r="K2260" i="1"/>
  <c r="K602" i="1"/>
  <c r="K304" i="1"/>
  <c r="K3870" i="1"/>
  <c r="K3278" i="1"/>
  <c r="K1348" i="1"/>
  <c r="K467" i="1"/>
  <c r="K1729" i="1"/>
  <c r="K1276" i="1"/>
  <c r="K3336" i="1"/>
  <c r="K3300" i="1"/>
  <c r="K2802" i="1"/>
  <c r="K2623" i="1"/>
  <c r="K1397" i="1"/>
  <c r="K497" i="1"/>
  <c r="K251" i="1"/>
  <c r="K2704" i="1"/>
  <c r="K1731" i="1"/>
  <c r="K2589" i="1"/>
  <c r="K2029" i="1"/>
  <c r="K2954" i="1"/>
  <c r="K755" i="1"/>
  <c r="K2021" i="1"/>
  <c r="K871" i="1"/>
  <c r="K645" i="1"/>
  <c r="K2838" i="1"/>
  <c r="K3998" i="1"/>
  <c r="K1655" i="1"/>
  <c r="K2859" i="1"/>
  <c r="K3658" i="1"/>
  <c r="K2981" i="1"/>
  <c r="K782" i="1"/>
  <c r="K1551" i="1"/>
  <c r="K3812" i="1"/>
  <c r="K1033" i="1"/>
  <c r="K1941" i="1"/>
  <c r="K9" i="1"/>
  <c r="K4025" i="1"/>
  <c r="K3289" i="1"/>
  <c r="K3098" i="1"/>
  <c r="K2075" i="1"/>
  <c r="K128" i="1"/>
  <c r="K2049" i="1"/>
  <c r="K2459" i="1"/>
  <c r="K2967" i="1"/>
  <c r="K2312" i="1"/>
  <c r="K751" i="1"/>
  <c r="K2023" i="1"/>
  <c r="K588" i="1"/>
  <c r="K1181" i="1"/>
  <c r="K689" i="1"/>
  <c r="K1611" i="1"/>
  <c r="K447" i="1"/>
  <c r="K577" i="1"/>
  <c r="K3711" i="1"/>
  <c r="K3160" i="1"/>
  <c r="K2122" i="1"/>
  <c r="K1536" i="1"/>
  <c r="K1717" i="1"/>
  <c r="K3600" i="1"/>
  <c r="K1948" i="1"/>
  <c r="K2385" i="1"/>
  <c r="K1552" i="1"/>
  <c r="K3001" i="1"/>
  <c r="K142" i="1"/>
  <c r="K649" i="1"/>
  <c r="K1204" i="1"/>
  <c r="K1368" i="1"/>
  <c r="K106" i="1"/>
  <c r="K1781" i="1"/>
  <c r="K2008" i="1"/>
  <c r="K29" i="1"/>
  <c r="K3113" i="1"/>
  <c r="K422" i="1"/>
  <c r="K640" i="1"/>
  <c r="K944" i="1"/>
  <c r="K2903" i="1"/>
  <c r="K3172" i="1"/>
  <c r="K1364" i="1"/>
  <c r="K2452" i="1"/>
  <c r="K1743" i="1"/>
  <c r="K3949" i="1"/>
  <c r="K3824" i="1"/>
  <c r="K2166" i="1"/>
  <c r="K1334" i="1"/>
  <c r="K2624" i="1"/>
  <c r="K435" i="1"/>
  <c r="K3693" i="1"/>
  <c r="K1915" i="1"/>
  <c r="K1384" i="1"/>
  <c r="K2840" i="1"/>
  <c r="K3517" i="1"/>
  <c r="K1274" i="1"/>
  <c r="K3829" i="1"/>
  <c r="K208" i="1"/>
  <c r="K1555" i="1"/>
  <c r="K3245" i="1"/>
  <c r="K2199" i="1"/>
  <c r="K878" i="1"/>
  <c r="K626" i="1"/>
  <c r="K2165" i="1"/>
  <c r="K2523" i="1"/>
  <c r="K855" i="1"/>
  <c r="K2754" i="1"/>
  <c r="K510" i="1"/>
  <c r="K1168" i="1"/>
  <c r="K183" i="1"/>
  <c r="K2965" i="1"/>
  <c r="K750" i="1"/>
  <c r="K2149" i="1"/>
  <c r="K1889" i="1"/>
  <c r="K1871" i="1"/>
  <c r="K1824" i="1"/>
  <c r="K1633" i="1"/>
  <c r="K973" i="1"/>
  <c r="K3144" i="1"/>
  <c r="K539" i="1"/>
  <c r="K75" i="1"/>
  <c r="K1842" i="1"/>
  <c r="K1838" i="1"/>
  <c r="K2203" i="1"/>
  <c r="K259" i="1"/>
  <c r="K286" i="1"/>
  <c r="K3614" i="1"/>
  <c r="K3283" i="1"/>
  <c r="K1446" i="1"/>
  <c r="K1038" i="1"/>
  <c r="K1018" i="1"/>
  <c r="K2709" i="1"/>
  <c r="K2848" i="1"/>
  <c r="K3772" i="1"/>
  <c r="K1462" i="1"/>
  <c r="K1290" i="1"/>
  <c r="K1259" i="1"/>
  <c r="K3108" i="1"/>
  <c r="K2293" i="1"/>
  <c r="K2190" i="1"/>
  <c r="K3128" i="1"/>
  <c r="K177" i="1"/>
  <c r="K3231" i="1"/>
  <c r="K937" i="1"/>
  <c r="K2942" i="1"/>
  <c r="K559" i="1"/>
  <c r="K1314" i="1"/>
  <c r="K481" i="1"/>
  <c r="K3828" i="1"/>
  <c r="K3843" i="1"/>
  <c r="K234" i="1"/>
  <c r="K3346" i="1"/>
  <c r="K3733" i="1"/>
  <c r="K521" i="1"/>
  <c r="K2831" i="1"/>
  <c r="K3199" i="1"/>
  <c r="K2715" i="1"/>
  <c r="K582" i="1"/>
  <c r="K2191" i="1"/>
  <c r="K289" i="1"/>
  <c r="K664" i="1"/>
  <c r="K139" i="1"/>
  <c r="K3699" i="1"/>
  <c r="K1813" i="1"/>
  <c r="K1162" i="1"/>
  <c r="K3219" i="1"/>
  <c r="K3852" i="1"/>
  <c r="K2248" i="1"/>
  <c r="K880" i="1"/>
  <c r="K3984" i="1"/>
  <c r="K2092" i="1"/>
  <c r="K2876" i="1"/>
  <c r="K1333" i="1"/>
  <c r="K2631" i="1"/>
  <c r="K3573" i="1"/>
  <c r="K436" i="1"/>
  <c r="K2712" i="1"/>
  <c r="K2722" i="1"/>
  <c r="K444" i="1"/>
  <c r="K368" i="1"/>
  <c r="K1192" i="1"/>
  <c r="K3187" i="1"/>
  <c r="K1303" i="1"/>
  <c r="K1890" i="1"/>
  <c r="K3810" i="1"/>
  <c r="K2283" i="1"/>
  <c r="K3053" i="1"/>
  <c r="K518" i="1"/>
  <c r="K329" i="1"/>
  <c r="K409" i="1"/>
  <c r="K2054" i="1"/>
  <c r="K3038" i="1"/>
  <c r="K1733" i="1"/>
  <c r="K1958" i="1"/>
  <c r="K2358" i="1"/>
  <c r="K694" i="1"/>
  <c r="K237" i="1"/>
  <c r="K4015" i="1"/>
  <c r="K802" i="1"/>
  <c r="K1359" i="1"/>
  <c r="K2608" i="1"/>
  <c r="K3467" i="1"/>
  <c r="K64" i="1"/>
  <c r="K2992" i="1"/>
  <c r="K999" i="1"/>
  <c r="K622" i="1"/>
  <c r="K1315" i="1"/>
  <c r="K72" i="1"/>
  <c r="K1598" i="1"/>
  <c r="K1634" i="1"/>
  <c r="K830" i="1"/>
  <c r="K3257" i="1"/>
  <c r="K1480" i="1"/>
  <c r="K3953" i="1"/>
  <c r="K1579" i="1"/>
  <c r="K3581" i="1"/>
  <c r="K628" i="1"/>
  <c r="K1382" i="1"/>
  <c r="K2644" i="1"/>
  <c r="K2604" i="1"/>
  <c r="K2372" i="1"/>
  <c r="K2524" i="1"/>
  <c r="K1653" i="1"/>
  <c r="K445" i="1"/>
  <c r="K506" i="1"/>
  <c r="K1830" i="1"/>
  <c r="K2998" i="1"/>
  <c r="K774" i="1"/>
  <c r="K1674" i="1"/>
  <c r="K3438" i="1"/>
  <c r="K1052" i="1"/>
  <c r="K1699" i="1"/>
  <c r="K1048" i="1"/>
  <c r="K1759" i="1"/>
  <c r="K2370" i="1"/>
  <c r="K1792" i="1"/>
  <c r="K2051" i="1"/>
  <c r="K2701" i="1"/>
  <c r="K1372" i="1"/>
  <c r="K2813" i="1"/>
  <c r="K65" i="1"/>
  <c r="K3921" i="1"/>
  <c r="K687" i="1"/>
  <c r="K2053" i="1"/>
  <c r="K556" i="1"/>
  <c r="K3478" i="1"/>
  <c r="K3268" i="1"/>
  <c r="K2360" i="1"/>
  <c r="K1494" i="1"/>
  <c r="K1626" i="1"/>
  <c r="K904" i="1"/>
  <c r="K1644" i="1"/>
  <c r="K2786" i="1"/>
  <c r="K3233" i="1"/>
  <c r="K3197" i="1"/>
  <c r="K2607" i="1"/>
  <c r="K2387" i="1"/>
  <c r="K346" i="1"/>
  <c r="K630" i="1"/>
  <c r="K3154" i="1"/>
  <c r="K3701" i="1"/>
  <c r="K988" i="1"/>
  <c r="K1983" i="1"/>
  <c r="K2678" i="1"/>
  <c r="K2414" i="1"/>
  <c r="K1421" i="1"/>
  <c r="K938" i="1"/>
  <c r="K2974" i="1"/>
  <c r="K418" i="1"/>
  <c r="K1791" i="1"/>
  <c r="K2156" i="1"/>
  <c r="K554" i="1"/>
  <c r="K249" i="1"/>
  <c r="K3392" i="1"/>
  <c r="K1544" i="1"/>
  <c r="K2243" i="1"/>
  <c r="K1113" i="1"/>
  <c r="K2361" i="1"/>
  <c r="K1818" i="1"/>
  <c r="K3987" i="1"/>
  <c r="K702" i="1"/>
  <c r="K2311" i="1"/>
  <c r="K1127" i="1"/>
  <c r="K1023" i="1"/>
  <c r="K483" i="1"/>
  <c r="K1691" i="1"/>
  <c r="K1991" i="1"/>
  <c r="K2610" i="1"/>
  <c r="K1377" i="1"/>
  <c r="K3780" i="1"/>
  <c r="K2050" i="1"/>
  <c r="K68" i="1"/>
  <c r="K3937" i="1"/>
  <c r="K2012" i="1"/>
  <c r="K1499" i="1"/>
  <c r="K1427" i="1"/>
  <c r="K1712" i="1"/>
  <c r="K426" i="1"/>
  <c r="K2691" i="1"/>
  <c r="K2603" i="1"/>
  <c r="K3636" i="1"/>
  <c r="K2662" i="1"/>
  <c r="K877" i="1"/>
  <c r="K2130" i="1"/>
  <c r="K2082" i="1"/>
  <c r="K1064" i="1"/>
  <c r="K2654" i="1"/>
  <c r="K3784" i="1"/>
  <c r="K3330" i="1"/>
  <c r="K398" i="1"/>
  <c r="K2669" i="1"/>
  <c r="K314" i="1"/>
  <c r="K2957" i="1"/>
  <c r="K50" i="1"/>
  <c r="K2593" i="1"/>
  <c r="K509" i="1"/>
  <c r="K2303" i="1"/>
  <c r="K1692" i="1"/>
  <c r="K624" i="1"/>
  <c r="K3351" i="1"/>
  <c r="K496" i="1"/>
  <c r="K3081" i="1"/>
  <c r="K729" i="1"/>
  <c r="K1996" i="1"/>
  <c r="K1851" i="1"/>
  <c r="K925" i="1"/>
  <c r="K2257" i="1"/>
  <c r="K3647" i="1"/>
  <c r="K3036" i="1"/>
  <c r="K536" i="1"/>
  <c r="K3834" i="1"/>
  <c r="K3912" i="1"/>
  <c r="K1464" i="1"/>
  <c r="K3420" i="1"/>
  <c r="K3687" i="1"/>
  <c r="K3518" i="1"/>
  <c r="K478" i="1"/>
  <c r="K1973" i="1"/>
  <c r="K2447" i="1"/>
  <c r="K470" i="1"/>
  <c r="K1947" i="1"/>
  <c r="K1815" i="1"/>
  <c r="K2590" i="1"/>
  <c r="K2066" i="1"/>
  <c r="K1527" i="1"/>
  <c r="K1220" i="1"/>
  <c r="K2344" i="1"/>
  <c r="K1603" i="1"/>
  <c r="K3618" i="1"/>
  <c r="K3592" i="1"/>
  <c r="K3855" i="1"/>
  <c r="K2280" i="1"/>
  <c r="K3594" i="1"/>
  <c r="K3499" i="1"/>
  <c r="K1539" i="1"/>
  <c r="K2642" i="1"/>
  <c r="K768" i="1"/>
  <c r="K1548" i="1"/>
  <c r="K2911" i="1"/>
  <c r="K3" i="1"/>
  <c r="K3956" i="1"/>
  <c r="K1186" i="1"/>
  <c r="K1108" i="1"/>
  <c r="K2972" i="1"/>
  <c r="K303" i="1"/>
  <c r="K2629" i="1"/>
  <c r="K2377" i="1"/>
  <c r="K305" i="1"/>
  <c r="K982" i="1"/>
  <c r="K3507" i="1"/>
  <c r="K495" i="1"/>
  <c r="K1226" i="1"/>
  <c r="K3084" i="1"/>
  <c r="K3739" i="1"/>
  <c r="K3540" i="1"/>
  <c r="K213" i="1"/>
  <c r="K197" i="1"/>
  <c r="K1976" i="1"/>
  <c r="K3883" i="1"/>
  <c r="K2189" i="1"/>
  <c r="K1761" i="1"/>
  <c r="K2620" i="1"/>
  <c r="K3441" i="1"/>
  <c r="K1449" i="1"/>
  <c r="K533" i="1"/>
  <c r="K1931" i="1"/>
  <c r="K2474" i="1"/>
  <c r="K2142" i="1"/>
  <c r="K1849" i="1"/>
  <c r="K3579" i="1"/>
  <c r="K795" i="1"/>
  <c r="K2017" i="1"/>
  <c r="K2009" i="1"/>
  <c r="K3369" i="1"/>
  <c r="K949" i="1"/>
  <c r="K986" i="1"/>
  <c r="K589" i="1"/>
  <c r="K2483" i="1"/>
  <c r="K3146" i="1"/>
  <c r="K2258" i="1"/>
  <c r="K2004" i="1"/>
  <c r="K101" i="1"/>
  <c r="K3561" i="1"/>
  <c r="K2977" i="1"/>
  <c r="K1495" i="1"/>
  <c r="K2841" i="1"/>
  <c r="K3281" i="1"/>
  <c r="K206" i="1"/>
  <c r="K712" i="1"/>
  <c r="K2108" i="1"/>
  <c r="K808" i="1"/>
  <c r="K2884" i="1"/>
  <c r="K3844" i="1"/>
  <c r="K41" i="1"/>
  <c r="K16" i="1"/>
  <c r="K67" i="1"/>
  <c r="K1353" i="1"/>
  <c r="K2291" i="1"/>
  <c r="K828" i="1"/>
  <c r="K558" i="1"/>
  <c r="K381" i="1"/>
  <c r="K1615" i="1"/>
  <c r="K3327" i="1"/>
  <c r="K2837" i="1"/>
  <c r="K2894" i="1"/>
  <c r="K2252" i="1"/>
  <c r="K97" i="1"/>
  <c r="K143" i="1"/>
  <c r="K2039" i="1"/>
  <c r="K676" i="1"/>
  <c r="K125" i="1"/>
  <c r="K2980" i="1"/>
  <c r="K3060" i="1"/>
  <c r="K88" i="1"/>
  <c r="K1963" i="1"/>
  <c r="K3575" i="1"/>
  <c r="K3416" i="1"/>
  <c r="K3350" i="1"/>
  <c r="K3482" i="1"/>
  <c r="K3648" i="1"/>
  <c r="K407" i="1"/>
  <c r="K1487" i="1"/>
  <c r="K847" i="1"/>
  <c r="K2466" i="1"/>
  <c r="K331" i="1"/>
  <c r="K3554" i="1"/>
  <c r="K2612" i="1"/>
  <c r="K1081" i="1"/>
  <c r="K2391" i="1"/>
  <c r="K686" i="1"/>
  <c r="K1755" i="1"/>
  <c r="K1543" i="1"/>
  <c r="K2126" i="1"/>
  <c r="K3487" i="1"/>
  <c r="K1068" i="1"/>
  <c r="K2744" i="1"/>
  <c r="K2899" i="1"/>
  <c r="K2680" i="1"/>
  <c r="K3269" i="1"/>
  <c r="K3041" i="1"/>
  <c r="K3469" i="1"/>
  <c r="K1444" i="1"/>
  <c r="K1591" i="1"/>
  <c r="K4" i="1"/>
  <c r="K3383" i="1"/>
  <c r="K1590" i="1"/>
  <c r="K3138" i="1"/>
  <c r="K3907" i="1"/>
  <c r="K2209" i="1"/>
  <c r="K117" i="1"/>
  <c r="K3730" i="1"/>
  <c r="K2081" i="1"/>
  <c r="K3941" i="1"/>
  <c r="K1053" i="1"/>
  <c r="K8" i="1"/>
  <c r="K3899" i="1"/>
  <c r="K3667" i="1"/>
  <c r="K3942" i="1"/>
  <c r="K508" i="1"/>
  <c r="K2412" i="1"/>
  <c r="K1402" i="1"/>
  <c r="K1995" i="1"/>
  <c r="K1468" i="1"/>
  <c r="K764" i="1"/>
  <c r="K1413" i="1"/>
  <c r="K3663" i="1"/>
  <c r="K1392" i="1"/>
  <c r="K3925" i="1"/>
  <c r="K215" i="1"/>
  <c r="K3232" i="1"/>
  <c r="K1133" i="1"/>
  <c r="K1756" i="1"/>
  <c r="K3323" i="1"/>
  <c r="K914" i="1"/>
  <c r="K2340" i="1"/>
  <c r="K2492" i="1"/>
  <c r="K1165" i="1"/>
  <c r="K3222" i="1"/>
  <c r="K1191" i="1"/>
  <c r="K3846" i="1"/>
  <c r="K1718" i="1"/>
  <c r="K1493" i="1"/>
  <c r="K557" i="1"/>
  <c r="K494" i="1"/>
  <c r="K3111" i="1"/>
  <c r="K3258" i="1"/>
  <c r="K1054" i="1"/>
  <c r="K2011" i="1"/>
  <c r="K1613" i="1"/>
  <c r="K1436" i="1"/>
  <c r="K1726" i="1"/>
  <c r="K1360" i="1"/>
  <c r="K3158" i="1"/>
  <c r="K1602" i="1"/>
  <c r="K2381" i="1"/>
  <c r="K3456" i="1"/>
  <c r="K564" i="1"/>
  <c r="K121" i="1"/>
  <c r="K1893" i="1"/>
  <c r="K1907" i="1"/>
  <c r="K1612" i="1"/>
  <c r="K907" i="1"/>
  <c r="K1373" i="1"/>
  <c r="K2649" i="1"/>
  <c r="K3439" i="1"/>
  <c r="K3825" i="1"/>
  <c r="K2299" i="1"/>
  <c r="K102" i="1"/>
  <c r="K2762" i="1"/>
  <c r="K2458" i="1"/>
  <c r="K2119" i="1"/>
  <c r="K856" i="1"/>
  <c r="K1008" i="1"/>
  <c r="K1355" i="1"/>
  <c r="K2030" i="1"/>
  <c r="K375" i="1"/>
  <c r="K1026" i="1"/>
  <c r="K3874" i="1"/>
  <c r="K3364" i="1"/>
  <c r="K144" i="1"/>
  <c r="K2869" i="1"/>
  <c r="K3884" i="1"/>
  <c r="K621" i="1"/>
  <c r="K148" i="1"/>
  <c r="K2830" i="1"/>
  <c r="K829" i="1"/>
  <c r="K1708" i="1"/>
  <c r="K1300" i="1"/>
  <c r="K31" i="1"/>
  <c r="K2417" i="1"/>
  <c r="K2227" i="1"/>
  <c r="K3774" i="1"/>
  <c r="K2628" i="1"/>
  <c r="K1760" i="1"/>
  <c r="K2537" i="1"/>
  <c r="K3341" i="1"/>
  <c r="K3134" i="1"/>
  <c r="K1702" i="1"/>
  <c r="K2254" i="1"/>
  <c r="K4019" i="1"/>
  <c r="K110" i="1"/>
  <c r="K3915" i="1"/>
  <c r="K705" i="1"/>
  <c r="K3616" i="1"/>
  <c r="K3326" i="1"/>
  <c r="K1745" i="1"/>
  <c r="K3606" i="1"/>
  <c r="K2922" i="1"/>
  <c r="K2515" i="1"/>
  <c r="K2196" i="1"/>
  <c r="K428" i="1"/>
  <c r="K1573" i="1"/>
  <c r="K2600" i="1"/>
  <c r="K1471" i="1"/>
  <c r="K1246" i="1"/>
  <c r="K2124" i="1"/>
  <c r="K3721" i="1"/>
  <c r="K2237" i="1"/>
  <c r="K3654" i="1"/>
  <c r="K1872" i="1"/>
  <c r="K940" i="1"/>
  <c r="K262" i="1"/>
  <c r="K2819" i="1"/>
  <c r="K2948" i="1"/>
  <c r="K1532" i="1"/>
  <c r="K176" i="1"/>
  <c r="K1185" i="1"/>
  <c r="K57" i="1"/>
  <c r="K502" i="1"/>
  <c r="K386" i="1"/>
  <c r="K1764" i="1"/>
  <c r="K394" i="1"/>
  <c r="K3399" i="1"/>
  <c r="K1821" i="1"/>
  <c r="K1758" i="1"/>
  <c r="K1177" i="1"/>
  <c r="K1784" i="1"/>
  <c r="K3135" i="1"/>
  <c r="K1080" i="1"/>
  <c r="K3471" i="1"/>
  <c r="K1959" i="1"/>
  <c r="K1252" i="1"/>
  <c r="K1988" i="1"/>
  <c r="K3088" i="1"/>
  <c r="K845" i="1"/>
  <c r="K666" i="1"/>
  <c r="K2565" i="1"/>
  <c r="K1329" i="1"/>
  <c r="K290" i="1"/>
  <c r="K3719" i="1"/>
  <c r="K1563" i="1"/>
  <c r="K1216" i="1"/>
  <c r="K719" i="1"/>
  <c r="K796" i="1"/>
  <c r="K783" i="1"/>
  <c r="K2982" i="1"/>
  <c r="K1225" i="1"/>
  <c r="K2178" i="1"/>
  <c r="K1060" i="1"/>
  <c r="K48" i="1"/>
  <c r="K2549" i="1"/>
  <c r="K416" i="1"/>
  <c r="K1011" i="1"/>
  <c r="K2652" i="1"/>
  <c r="K1260" i="1"/>
  <c r="K1128" i="1"/>
  <c r="K3823" i="1"/>
  <c r="K711" i="1"/>
  <c r="K3934" i="1"/>
  <c r="K2078" i="1"/>
  <c r="K2137" i="1"/>
  <c r="K633" i="1"/>
  <c r="K1924" i="1"/>
  <c r="K514" i="1"/>
  <c r="K798" i="1"/>
  <c r="K2636" i="1"/>
  <c r="K325" i="1"/>
  <c r="K2774" i="1"/>
  <c r="K989" i="1"/>
  <c r="K580" i="1"/>
  <c r="K3858" i="1"/>
  <c r="K2071" i="1"/>
  <c r="K1538" i="1"/>
  <c r="K3367" i="1"/>
  <c r="K1105" i="1"/>
  <c r="K1938" i="1"/>
  <c r="K2076" i="1"/>
  <c r="K1321" i="1"/>
  <c r="K2330" i="1"/>
  <c r="K1737" i="1"/>
  <c r="K3793" i="1"/>
  <c r="K2971" i="1"/>
  <c r="K3292" i="1"/>
  <c r="K3386" i="1"/>
  <c r="K365" i="1"/>
  <c r="K335" i="1"/>
  <c r="K2404" i="1"/>
  <c r="K2496" i="1"/>
  <c r="K3866" i="1"/>
  <c r="K2526" i="1"/>
  <c r="K839" i="1"/>
  <c r="K2702" i="1"/>
  <c r="K2064" i="1"/>
  <c r="K2233" i="1"/>
  <c r="K3003" i="1"/>
  <c r="K360" i="1"/>
  <c r="K3361" i="1"/>
  <c r="K3599" i="1"/>
  <c r="K229" i="1"/>
  <c r="K2479" i="1"/>
  <c r="K932" i="1"/>
  <c r="K3868" i="1"/>
  <c r="K152" i="1"/>
  <c r="K108" i="1"/>
  <c r="K316" i="1"/>
  <c r="K2807" i="1"/>
  <c r="K2339" i="1"/>
  <c r="K477" i="1"/>
  <c r="K404" i="1"/>
  <c r="K36" i="1"/>
  <c r="K393" i="1"/>
  <c r="K20" i="1"/>
  <c r="K2573" i="1"/>
  <c r="K2989" i="1"/>
  <c r="K1905" i="1"/>
  <c r="K1680" i="1"/>
  <c r="K3679" i="1"/>
  <c r="K3848" i="1"/>
  <c r="K1159" i="1"/>
  <c r="K1431" i="1"/>
  <c r="K2504" i="1"/>
  <c r="K2453" i="1"/>
  <c r="K2941" i="1"/>
  <c r="K2794" i="1"/>
  <c r="K441" i="1"/>
  <c r="K2355" i="1"/>
  <c r="K2148" i="1"/>
  <c r="K608" i="1"/>
  <c r="K547" i="1"/>
  <c r="K812" i="1"/>
  <c r="K660" i="1"/>
  <c r="K3046" i="1"/>
  <c r="K1878" i="1"/>
  <c r="K145" i="1"/>
  <c r="K1876" i="1"/>
  <c r="K175" i="1"/>
  <c r="K1282" i="1"/>
  <c r="K2776" i="1"/>
  <c r="K255" i="1"/>
  <c r="K395" i="1"/>
  <c r="K1153" i="1"/>
  <c r="K2925" i="1"/>
  <c r="K663" i="1"/>
  <c r="K2352" i="1"/>
  <c r="K1045" i="1"/>
  <c r="K2676" i="1"/>
  <c r="K243" i="1"/>
  <c r="K1110" i="1"/>
  <c r="K519" i="1"/>
  <c r="K2362" i="1"/>
  <c r="K2172" i="1"/>
  <c r="K725" i="1"/>
  <c r="K384" i="1"/>
  <c r="K1434" i="1"/>
  <c r="K468" i="1"/>
  <c r="K1546" i="1"/>
  <c r="K1788" i="1"/>
  <c r="K918" i="1"/>
  <c r="K583" i="1"/>
  <c r="K2214" i="1"/>
  <c r="K601" i="1"/>
  <c r="K786" i="1"/>
  <c r="K2686" i="1"/>
  <c r="K2990" i="1"/>
  <c r="K2740" i="1"/>
  <c r="K3294" i="1"/>
  <c r="K1371" i="1"/>
  <c r="K3372" i="1"/>
  <c r="K960" i="1"/>
  <c r="K607" i="1"/>
  <c r="K3246" i="1"/>
  <c r="K2192" i="1"/>
  <c r="K3605" i="1"/>
  <c r="K903" i="1"/>
  <c r="K3695" i="1"/>
  <c r="K3068" i="1"/>
  <c r="K2823" i="1"/>
  <c r="K2963" i="1"/>
  <c r="K3692" i="1"/>
  <c r="K2176" i="1"/>
  <c r="K3486" i="1"/>
  <c r="K3410" i="1"/>
  <c r="K2292" i="1"/>
  <c r="K1507" i="1"/>
  <c r="K667" i="1"/>
  <c r="K1234" i="1"/>
  <c r="K3726" i="1"/>
  <c r="K2147" i="1"/>
  <c r="K39" i="1"/>
  <c r="K2354" i="1"/>
  <c r="K779" i="1"/>
  <c r="K3869" i="1"/>
  <c r="K3329" i="1"/>
  <c r="K1367" i="1"/>
  <c r="K2874" i="1"/>
  <c r="K2846" i="1"/>
  <c r="K3291" i="1"/>
  <c r="K1069" i="1"/>
  <c r="K2062" i="1"/>
  <c r="K1801" i="1"/>
  <c r="K2758" i="1"/>
  <c r="K3056" i="1"/>
  <c r="K1836" i="1"/>
  <c r="K3716" i="1"/>
  <c r="K1935" i="1"/>
  <c r="K3061" i="1"/>
  <c r="K543" i="1"/>
  <c r="K2864" i="1"/>
  <c r="K804" i="1"/>
  <c r="K2886" i="1"/>
  <c r="K2872" i="1"/>
  <c r="K1511" i="1"/>
  <c r="K2512" i="1"/>
  <c r="K3440" i="1"/>
  <c r="K1848" i="1"/>
  <c r="K2098" i="1"/>
  <c r="K2174" i="1"/>
  <c r="K3707" i="1"/>
  <c r="K2577" i="1"/>
  <c r="K2870" i="1"/>
  <c r="K2765" i="1"/>
  <c r="K1057" i="1"/>
  <c r="K3304" i="1"/>
  <c r="K3715" i="1"/>
  <c r="K3505" i="1"/>
  <c r="K2854" i="1"/>
  <c r="K3408" i="1"/>
  <c r="K813" i="1"/>
  <c r="K2672" i="1"/>
  <c r="K592" i="1"/>
  <c r="K1989" i="1"/>
  <c r="K1863" i="1"/>
  <c r="K1195" i="1"/>
  <c r="K3609" i="1"/>
  <c r="K2531" i="1"/>
  <c r="K2454" i="1"/>
  <c r="K1457" i="1"/>
  <c r="K2055" i="1"/>
  <c r="K3479" i="1"/>
  <c r="K1777" i="1"/>
  <c r="K2284" i="1"/>
  <c r="K1666" i="1"/>
  <c r="K2373" i="1"/>
  <c r="K1257" i="1"/>
  <c r="K3757" i="1"/>
  <c r="K3212" i="1"/>
  <c r="K92" i="1"/>
  <c r="K415" i="1"/>
  <c r="K3876" i="1"/>
  <c r="K2131" i="1"/>
  <c r="K429" i="1"/>
  <c r="K1071" i="1"/>
  <c r="K656" i="1"/>
  <c r="K2484" i="1"/>
  <c r="K545" i="1"/>
  <c r="K1978" i="1"/>
  <c r="K3030" i="1"/>
  <c r="K2956" i="1"/>
  <c r="K3067" i="1"/>
  <c r="K3220" i="1"/>
  <c r="K3437" i="1"/>
  <c r="K189" i="1"/>
  <c r="K1301" i="1"/>
  <c r="K726" i="1"/>
  <c r="K3666" i="1"/>
  <c r="K3809" i="1"/>
  <c r="K3967" i="1"/>
  <c r="K3497" i="1"/>
  <c r="K1410" i="1"/>
  <c r="K2328" i="1"/>
  <c r="K613" i="1"/>
  <c r="K837" i="1"/>
  <c r="K2938" i="1"/>
  <c r="K1461" i="1"/>
  <c r="K2143" i="1"/>
  <c r="K1022" i="1"/>
  <c r="K920" i="1"/>
  <c r="K414" i="1"/>
  <c r="K2467" i="1"/>
  <c r="K2461" i="1"/>
  <c r="K2598" i="1"/>
  <c r="K70" i="1"/>
  <c r="K3335" i="1"/>
  <c r="K3603" i="1"/>
  <c r="K1124" i="1"/>
  <c r="K3006" i="1"/>
  <c r="K3141" i="1"/>
  <c r="K2890" i="1"/>
  <c r="K3970" i="1"/>
  <c r="K1441" i="1"/>
  <c r="K1001" i="1"/>
  <c r="K1727" i="1"/>
  <c r="K1828" i="1"/>
  <c r="K3126" i="1"/>
  <c r="K974" i="1"/>
  <c r="K2757" i="1"/>
  <c r="K2223" i="1"/>
  <c r="K916" i="1"/>
  <c r="K3971" i="1"/>
  <c r="K2380" i="1"/>
  <c r="K2445" i="1"/>
  <c r="K448" i="1"/>
  <c r="K1337" i="1"/>
  <c r="K1099" i="1"/>
  <c r="K570" i="1"/>
  <c r="K1704" i="1"/>
  <c r="K2732" i="1"/>
  <c r="K688" i="1"/>
  <c r="K3241" i="1"/>
  <c r="K1157" i="1"/>
  <c r="K1637" i="1"/>
  <c r="K2647" i="1"/>
  <c r="K1196" i="1"/>
  <c r="K1019" i="1"/>
  <c r="K2627" i="1"/>
  <c r="K3120" i="1"/>
  <c r="K3051" i="1"/>
  <c r="K3758" i="1"/>
  <c r="K1616" i="1"/>
  <c r="K2862" i="1"/>
  <c r="K801" i="1"/>
  <c r="K397" i="1"/>
  <c r="K1530" i="1"/>
  <c r="K2491" i="1"/>
  <c r="K1166" i="1"/>
  <c r="K996" i="1"/>
  <c r="K191" i="1"/>
  <c r="K216" i="1"/>
  <c r="K2850" i="1"/>
  <c r="K17" i="1"/>
  <c r="K2931" i="1"/>
  <c r="K1193" i="1"/>
  <c r="K714" i="1"/>
  <c r="K377" i="1"/>
  <c r="K1241" i="1"/>
  <c r="K2084" i="1"/>
  <c r="K1894" i="1"/>
  <c r="K2782" i="1"/>
  <c r="K2930" i="1"/>
  <c r="K3521" i="1"/>
  <c r="K2087" i="1"/>
  <c r="K2228" i="1"/>
  <c r="K912" i="1"/>
  <c r="K3089" i="1"/>
  <c r="K1747" i="1"/>
  <c r="K2184" i="1"/>
  <c r="K302" i="1"/>
  <c r="K466" i="1"/>
  <c r="K3198" i="1"/>
  <c r="K4004" i="1"/>
  <c r="K2028" i="1"/>
  <c r="K2943" i="1"/>
  <c r="K3736" i="1"/>
  <c r="K2323" i="1"/>
  <c r="K3237" i="1"/>
  <c r="K2069" i="1"/>
  <c r="K2738" i="1"/>
  <c r="K1778" i="1"/>
  <c r="K3894" i="1"/>
  <c r="K3182" i="1"/>
  <c r="K172" i="1"/>
  <c r="K1376" i="1"/>
  <c r="K2900" i="1"/>
  <c r="K3049" i="1"/>
  <c r="K1239" i="1"/>
  <c r="K513" i="1"/>
  <c r="K2349" i="1"/>
  <c r="K3525" i="1"/>
  <c r="K3096" i="1"/>
  <c r="K337" i="1"/>
  <c r="K3568" i="1"/>
  <c r="K928" i="1"/>
  <c r="K3311" i="1"/>
  <c r="K2803" i="1"/>
  <c r="K957" i="1"/>
  <c r="K2530" i="1"/>
  <c r="K2756" i="1"/>
  <c r="K2544" i="1"/>
  <c r="K1271" i="1"/>
  <c r="K3794" i="1"/>
  <c r="K1308" i="1"/>
  <c r="K3792" i="1"/>
  <c r="K2769" i="1"/>
  <c r="K2836" i="1"/>
  <c r="K2824" i="1"/>
  <c r="K522" i="1"/>
  <c r="K535" i="1"/>
  <c r="K517" i="1"/>
  <c r="K3004" i="1"/>
  <c r="K2334" i="1"/>
  <c r="K3838" i="1"/>
  <c r="K1129" i="1"/>
  <c r="K3279" i="1"/>
  <c r="K1385" i="1"/>
  <c r="K2375" i="1"/>
  <c r="K492" i="1"/>
  <c r="K1109" i="1"/>
  <c r="K3008" i="1"/>
  <c r="K741" i="1"/>
  <c r="K2545" i="1"/>
  <c r="K636" i="1"/>
  <c r="K438" i="1"/>
  <c r="K2502" i="1"/>
  <c r="K2739" i="1"/>
  <c r="K3629" i="1"/>
  <c r="K3886" i="1"/>
  <c r="K196" i="1"/>
  <c r="K3394" i="1"/>
  <c r="K315" i="1"/>
  <c r="K27" i="1"/>
  <c r="K1765" i="1"/>
  <c r="K182" i="1"/>
  <c r="K2820" i="1"/>
  <c r="K1279" i="1"/>
  <c r="K612" i="1"/>
  <c r="K3426" i="1"/>
  <c r="K3688" i="1"/>
  <c r="K1215" i="1"/>
  <c r="K2622" i="1"/>
  <c r="K757" i="1"/>
  <c r="K3164" i="1"/>
  <c r="K413" i="1"/>
  <c r="K691" i="1"/>
  <c r="K2787" i="1"/>
  <c r="K722" i="1"/>
  <c r="K2359" i="1"/>
  <c r="K3395" i="1"/>
  <c r="K807" i="1"/>
  <c r="K3339" i="1"/>
  <c r="K3854" i="1"/>
  <c r="K1342" i="1"/>
  <c r="K1037" i="1"/>
  <c r="K2588" i="1"/>
  <c r="K1307" i="1"/>
  <c r="K1389" i="1"/>
  <c r="K1393" i="1"/>
  <c r="K898" i="1"/>
  <c r="K1425" i="1"/>
  <c r="K1800" i="1"/>
  <c r="K2988" i="1"/>
  <c r="K3328" i="1"/>
  <c r="K2120" i="1"/>
  <c r="K474" i="1"/>
  <c r="K806" i="1"/>
  <c r="K3405" i="1"/>
  <c r="K1085" i="1"/>
  <c r="K3985" i="1"/>
  <c r="K3116" i="1"/>
  <c r="K865" i="1"/>
  <c r="K3718" i="1"/>
  <c r="K3608" i="1"/>
  <c r="K3147" i="1"/>
  <c r="K3465" i="1"/>
  <c r="K485" i="1"/>
  <c r="K3864" i="1"/>
  <c r="K2476" i="1"/>
  <c r="K3189" i="1"/>
  <c r="K1762" i="1"/>
  <c r="K133" i="1"/>
  <c r="K1908" i="1"/>
  <c r="K3247" i="1"/>
  <c r="K677" i="1"/>
  <c r="K3624" i="1"/>
  <c r="K3355" i="1"/>
  <c r="K1067" i="1"/>
  <c r="K1642" i="1"/>
  <c r="K2187" i="1"/>
  <c r="K306" i="1"/>
  <c r="K1265" i="1"/>
  <c r="K1560" i="1"/>
  <c r="K71" i="1"/>
  <c r="K3436" i="1"/>
  <c r="K2251" i="1"/>
  <c r="K2860" i="1"/>
  <c r="K227" i="1"/>
  <c r="K3072" i="1"/>
  <c r="K597" i="1"/>
  <c r="K1289" i="1"/>
  <c r="K1632" i="1"/>
  <c r="K223" i="1"/>
  <c r="K2684" i="1"/>
  <c r="K2112" i="1"/>
  <c r="K744" i="1"/>
  <c r="K406" i="1"/>
  <c r="K699" i="1"/>
  <c r="K2868" i="1"/>
  <c r="K3376" i="1"/>
  <c r="K1474" i="1"/>
  <c r="K3502" i="1"/>
  <c r="K140" i="1"/>
  <c r="K1103" i="1"/>
  <c r="K3365" i="1"/>
  <c r="K3853" i="1"/>
  <c r="K351" i="1"/>
  <c r="K1146" i="1"/>
  <c r="K934" i="1"/>
  <c r="K3988" i="1"/>
  <c r="K3532" i="1"/>
  <c r="K3622" i="1"/>
  <c r="K2128" i="1"/>
  <c r="K1281" i="1"/>
  <c r="K2093" i="1"/>
  <c r="K3253" i="1"/>
  <c r="K3865" i="1"/>
  <c r="K2867" i="1"/>
  <c r="K1330" i="1"/>
  <c r="K2618" i="1"/>
  <c r="K1710" i="1"/>
  <c r="K2420" i="1"/>
  <c r="K1369" i="1"/>
  <c r="K161" i="1"/>
  <c r="K2543" i="1"/>
  <c r="K2749" i="1"/>
  <c r="K3655" i="1"/>
  <c r="K3014" i="1"/>
  <c r="K1288" i="1"/>
  <c r="K2335" i="1"/>
  <c r="K3152" i="1"/>
  <c r="K3509" i="1"/>
  <c r="K1439" i="1"/>
  <c r="K332" i="1"/>
  <c r="K380" i="1"/>
  <c r="K1438" i="1"/>
  <c r="K273" i="1"/>
  <c r="K2834" i="1"/>
  <c r="K552" i="1"/>
  <c r="K3755" i="1"/>
  <c r="K3684" i="1"/>
  <c r="K2518" i="1"/>
  <c r="K3930" i="1"/>
  <c r="K3767" i="1"/>
  <c r="K3204" i="1"/>
  <c r="K696" i="1"/>
  <c r="K2045" i="1"/>
  <c r="K2390" i="1"/>
  <c r="K981" i="1"/>
  <c r="K3547" i="1"/>
  <c r="K2785" i="1"/>
  <c r="K411" i="1"/>
  <c r="K810" i="1"/>
  <c r="K977" i="1"/>
  <c r="K2207" i="1"/>
  <c r="K292" i="1"/>
  <c r="K3066" i="1"/>
  <c r="K3136" i="1"/>
  <c r="K671" i="1"/>
  <c r="K979" i="1"/>
  <c r="K906" i="1"/>
  <c r="K2599" i="1"/>
  <c r="K1002" i="1"/>
  <c r="K3226" i="1"/>
  <c r="K3750" i="1"/>
  <c r="K3077" i="1"/>
  <c r="K665" i="1"/>
  <c r="K594" i="1"/>
  <c r="K3564" i="1"/>
  <c r="K3549" i="1"/>
  <c r="K1176" i="1"/>
  <c r="K2242" i="1"/>
  <c r="K2046" i="1"/>
  <c r="K3450" i="1"/>
  <c r="K2153" i="1"/>
  <c r="K3338" i="1"/>
  <c r="K1641" i="1"/>
  <c r="K2477" i="1"/>
  <c r="K2783" i="1"/>
  <c r="K2810" i="1"/>
  <c r="K2450" i="1"/>
  <c r="K1415" i="1"/>
  <c r="K1375" i="1"/>
  <c r="K3110" i="1"/>
  <c r="K3362" i="1"/>
  <c r="K2193" i="1"/>
  <c r="K3434" i="1"/>
  <c r="K708" i="1"/>
  <c r="K3309" i="1"/>
  <c r="K1484" i="1"/>
  <c r="K2121" i="1"/>
  <c r="K225" i="1"/>
  <c r="K1840" i="1"/>
  <c r="K170" i="1"/>
  <c r="K1358" i="1"/>
  <c r="K1451" i="1"/>
  <c r="K254" i="1"/>
  <c r="K2133" i="1"/>
  <c r="K574" i="1"/>
  <c r="K2811" i="1"/>
  <c r="K3384" i="1"/>
  <c r="K2932" i="1"/>
  <c r="K136" i="1"/>
  <c r="K849" i="1"/>
  <c r="K572" i="1"/>
  <c r="K605" i="1"/>
  <c r="K1114" i="1"/>
  <c r="K1943" i="1"/>
  <c r="K3642" i="1"/>
  <c r="K1263" i="1"/>
  <c r="K1163" i="1"/>
  <c r="K727" i="1"/>
  <c r="K1142" i="1"/>
  <c r="K3734" i="1"/>
  <c r="K1600" i="1"/>
  <c r="K3826" i="1"/>
  <c r="K3863" i="1"/>
  <c r="K3555" i="1"/>
  <c r="K3986" i="1"/>
  <c r="K2202" i="1"/>
  <c r="K987" i="1"/>
  <c r="K1010" i="1"/>
  <c r="K883" i="1"/>
  <c r="K2197" i="1"/>
  <c r="K122" i="1"/>
  <c r="K3790" i="1"/>
  <c r="K3779" i="1"/>
  <c r="K3422" i="1"/>
  <c r="K420" i="1"/>
  <c r="K45" i="1"/>
  <c r="K615" i="1"/>
  <c r="K2741" i="1"/>
  <c r="K123" i="1"/>
  <c r="K2109" i="1"/>
  <c r="K3859" i="1"/>
  <c r="K114" i="1"/>
  <c r="K1982" i="1"/>
  <c r="K551" i="1"/>
  <c r="K3690" i="1"/>
  <c r="K3797" i="1"/>
  <c r="K2779" i="1"/>
  <c r="K3566" i="1"/>
  <c r="K2708" i="1"/>
  <c r="K1003" i="1"/>
  <c r="K334" i="1"/>
  <c r="K2356" i="1"/>
  <c r="K2976" i="1"/>
  <c r="K3660" i="1"/>
  <c r="K2961" i="1"/>
  <c r="K2397" i="1"/>
  <c r="K650" i="1"/>
  <c r="K1677" i="1"/>
  <c r="K2298" i="1"/>
  <c r="K2571" i="1"/>
  <c r="K3768" i="1"/>
  <c r="K3523" i="1"/>
  <c r="K998" i="1"/>
  <c r="K3021" i="1"/>
  <c r="K2318" i="1"/>
  <c r="K915" i="1"/>
  <c r="K969" i="1"/>
  <c r="K4002" i="1"/>
  <c r="K3799" i="1"/>
  <c r="K2025" i="1"/>
  <c r="K2367" i="1"/>
  <c r="K2097" i="1"/>
  <c r="K858" i="1"/>
  <c r="K85" i="1"/>
  <c r="K3515" i="1"/>
  <c r="K2042" i="1"/>
  <c r="K1445" i="1"/>
  <c r="K1095" i="1"/>
  <c r="K2986" i="1"/>
  <c r="K2150" i="1"/>
  <c r="K3074" i="1"/>
  <c r="K3817" i="1"/>
  <c r="K3511" i="1"/>
  <c r="K2429" i="1"/>
  <c r="K2799" i="1"/>
  <c r="K3397" i="1"/>
  <c r="K2383" i="1"/>
  <c r="K3385" i="1"/>
  <c r="K2835" i="1"/>
  <c r="K2796" i="1"/>
  <c r="K720" i="1"/>
  <c r="K3691" i="1"/>
  <c r="K3842" i="1"/>
  <c r="K3725" i="1"/>
  <c r="K805" i="1"/>
  <c r="K2285" i="1"/>
  <c r="K1005" i="1"/>
  <c r="K770" i="1"/>
  <c r="K56" i="1"/>
  <c r="K3775" i="1"/>
  <c r="K1000" i="1"/>
  <c r="K3535" i="1"/>
  <c r="K202" i="1"/>
  <c r="K2797" i="1"/>
  <c r="K706" i="1"/>
  <c r="K3217" i="1"/>
  <c r="K1802" i="1"/>
  <c r="K3901" i="1"/>
  <c r="K3105" i="1"/>
  <c r="K2386" i="1"/>
  <c r="K2555" i="1"/>
  <c r="K1869" i="1"/>
  <c r="K1693" i="1"/>
  <c r="K1504" i="1"/>
  <c r="K2908" i="1"/>
  <c r="K1459" i="1"/>
  <c r="K270" i="1"/>
  <c r="K851" i="1"/>
  <c r="K295" i="1"/>
  <c r="K2507" i="1"/>
  <c r="K1922" i="1"/>
  <c r="K2410" i="1"/>
  <c r="K1656" i="1"/>
  <c r="K1993" i="1"/>
  <c r="K2527" i="1"/>
  <c r="K831" i="1"/>
  <c r="K3893" i="1"/>
  <c r="K3347" i="1"/>
  <c r="K3275" i="1"/>
  <c r="K1237" i="1"/>
  <c r="K3698" i="1"/>
  <c r="K2016" i="1"/>
  <c r="K3714" i="1"/>
  <c r="K1772" i="1"/>
  <c r="K850" i="1"/>
  <c r="K1311" i="1"/>
  <c r="K2395" i="1"/>
  <c r="K778" i="1"/>
  <c r="K2310" i="1"/>
  <c r="K322" i="1"/>
  <c r="K2059" i="1"/>
  <c r="K1902" i="1"/>
  <c r="K3620" i="1"/>
  <c r="K3703" i="1"/>
  <c r="K3315" i="1"/>
  <c r="K3740" i="1"/>
  <c r="K1715" i="1"/>
  <c r="K90" i="1"/>
  <c r="K3713" i="1"/>
  <c r="K3728" i="1"/>
  <c r="K3240" i="1"/>
  <c r="K1990" i="1"/>
  <c r="K2928" i="1"/>
  <c r="K1062" i="1"/>
  <c r="K1336" i="1"/>
  <c r="K876" i="1"/>
  <c r="K1277" i="1"/>
  <c r="K1965" i="1"/>
  <c r="K3122" i="1"/>
  <c r="K2528" i="1"/>
  <c r="K2879" i="1"/>
  <c r="K3044" i="1"/>
  <c r="K3477" i="1"/>
  <c r="K2473" i="1"/>
  <c r="K541" i="1"/>
  <c r="K658" i="1"/>
  <c r="K3582" i="1"/>
  <c r="K200" i="1"/>
  <c r="K382" i="1"/>
  <c r="K3243" i="1"/>
  <c r="K2357" i="1"/>
  <c r="K2426" i="1"/>
  <c r="K214" i="1"/>
  <c r="K2038" i="1"/>
  <c r="K980" i="1"/>
  <c r="K1855" i="1"/>
  <c r="K180" i="1"/>
  <c r="K1456" i="1"/>
  <c r="K2718" i="1"/>
  <c r="K3490" i="1"/>
  <c r="K4029" i="1"/>
  <c r="K3306" i="1"/>
  <c r="K3493" i="1"/>
  <c r="K2525" i="1"/>
  <c r="K3628" i="1"/>
  <c r="K1622" i="1"/>
  <c r="K2146" i="1"/>
  <c r="K1865" i="1"/>
  <c r="K2155" i="1"/>
  <c r="K2891" i="1"/>
  <c r="K3018" i="1"/>
  <c r="K2234" i="1"/>
  <c r="K1510" i="1"/>
  <c r="K2179" i="1"/>
  <c r="K2438" i="1"/>
  <c r="K3645" i="1"/>
  <c r="K2778" i="1"/>
  <c r="K701" i="1"/>
  <c r="K49" i="1"/>
  <c r="K2436" i="1"/>
  <c r="K1918" i="1"/>
  <c r="K461" i="1"/>
  <c r="K3163" i="1"/>
  <c r="K449" i="1"/>
  <c r="K66" i="1"/>
  <c r="K3955" i="1"/>
  <c r="K1856" i="1"/>
  <c r="K1721" i="1"/>
  <c r="K1517" i="1"/>
  <c r="K3543" i="1"/>
  <c r="K1118" i="1"/>
  <c r="K515" i="1"/>
  <c r="K3480" i="1"/>
  <c r="K2856" i="1"/>
  <c r="K333" i="1"/>
  <c r="K3706" i="1"/>
  <c r="K2985" i="1"/>
  <c r="K1793" i="1"/>
  <c r="K1401" i="1"/>
  <c r="K147" i="1"/>
  <c r="K1561" i="1"/>
  <c r="K2219" i="1"/>
  <c r="K1650" i="1"/>
  <c r="K2309" i="1"/>
  <c r="K2937" i="1"/>
  <c r="K248" i="1"/>
  <c r="K2255" i="1"/>
  <c r="K684" i="1"/>
  <c r="K1850" i="1"/>
  <c r="K2614" i="1"/>
  <c r="K364" i="1"/>
  <c r="K103" i="1"/>
  <c r="K446" i="1"/>
  <c r="K347" i="1"/>
  <c r="K2882" i="1"/>
  <c r="K40" i="1"/>
  <c r="K614" i="1"/>
  <c r="K3121" i="1"/>
  <c r="K1635" i="1"/>
  <c r="K1055" i="1"/>
  <c r="K2857" i="1"/>
  <c r="K201" i="1"/>
  <c r="K3963" i="1"/>
  <c r="K1352" i="1"/>
  <c r="K2997" i="1"/>
  <c r="K460" i="1"/>
  <c r="K1786" i="1"/>
  <c r="K2159" i="1"/>
  <c r="K3414" i="1"/>
  <c r="K3785" i="1"/>
  <c r="K896" i="1"/>
  <c r="K2057" i="1"/>
  <c r="K352" i="1"/>
  <c r="K3012" i="1"/>
  <c r="K3168" i="1"/>
  <c r="K2619" i="1"/>
  <c r="K221" i="1"/>
  <c r="K157" i="1"/>
  <c r="K1936" i="1"/>
  <c r="K3512" i="1"/>
  <c r="K507" i="1"/>
  <c r="K1187" i="1"/>
  <c r="K1582" i="1"/>
  <c r="K3213" i="1"/>
  <c r="K1754" i="1"/>
  <c r="K5" i="1"/>
  <c r="K3650" i="1"/>
  <c r="K1892" i="1"/>
  <c r="K892" i="1"/>
  <c r="K1534" i="1"/>
  <c r="K2893" i="1"/>
  <c r="K3374" i="1"/>
  <c r="K2118" i="1"/>
  <c r="K1720" i="1"/>
  <c r="K300" i="1"/>
  <c r="K763" i="1"/>
  <c r="K1244" i="1"/>
  <c r="K2717" i="1"/>
  <c r="K794" i="1"/>
  <c r="K1741" i="1"/>
  <c r="K2329" i="1"/>
  <c r="K253" i="1"/>
  <c r="K2940" i="1"/>
  <c r="K1440" i="1"/>
  <c r="K73" i="1"/>
  <c r="K3633" i="1"/>
  <c r="K1305" i="1"/>
  <c r="K890" i="1"/>
  <c r="K2470" i="1"/>
  <c r="K2244" i="1"/>
  <c r="K1013" i="1"/>
  <c r="K3216" i="1"/>
  <c r="K1262" i="1"/>
  <c r="K3850" i="1"/>
  <c r="K2784" i="1"/>
  <c r="K240" i="1"/>
  <c r="K2968" i="1"/>
  <c r="K3947" i="1"/>
  <c r="K1725" i="1"/>
  <c r="K2557" i="1"/>
  <c r="K1899" i="1"/>
  <c r="K3796" i="1"/>
  <c r="K1780" i="1"/>
  <c r="K563" i="1"/>
  <c r="K81" i="1"/>
  <c r="K4028" i="1"/>
  <c r="K390" i="1"/>
  <c r="K1580" i="1"/>
  <c r="K1261" i="1"/>
  <c r="K2440" i="1"/>
  <c r="K1172" i="1"/>
  <c r="K265" i="1"/>
  <c r="K2478" i="1"/>
  <c r="K799" i="1"/>
  <c r="K1789" i="1"/>
  <c r="K2665" i="1"/>
  <c r="K26" i="1"/>
  <c r="K3506" i="1"/>
  <c r="K96" i="1"/>
  <c r="K2277" i="1"/>
  <c r="K3064" i="1"/>
  <c r="K2268" i="1"/>
  <c r="K399" i="1"/>
  <c r="K1906" i="1"/>
  <c r="K844" i="1"/>
  <c r="K1763" i="1"/>
  <c r="K23" i="1"/>
  <c r="K2102" i="1"/>
  <c r="K1347" i="1"/>
  <c r="K357" i="1"/>
  <c r="K591" i="1"/>
  <c r="K1942" i="1"/>
  <c r="K1618" i="1"/>
  <c r="K131" i="1"/>
  <c r="K1138" i="1"/>
  <c r="K2364" i="1"/>
  <c r="K2514" i="1"/>
  <c r="K555" i="1"/>
  <c r="K3209" i="1"/>
  <c r="K1102" i="1"/>
  <c r="K2047" i="1"/>
  <c r="K1683" i="1"/>
  <c r="K1804" i="1"/>
  <c r="K296" i="1"/>
  <c r="K951" i="1"/>
  <c r="K1736" i="1"/>
  <c r="K3145" i="1"/>
  <c r="K258" i="1"/>
  <c r="K3545" i="1"/>
  <c r="K2241" i="1"/>
  <c r="K2099" i="1"/>
  <c r="K3504" i="1"/>
  <c r="K1028" i="1"/>
  <c r="K3770" i="1"/>
  <c r="K499" i="1"/>
  <c r="K1227" i="1"/>
  <c r="K434" i="1"/>
  <c r="K1707" i="1"/>
  <c r="K1624" i="1"/>
  <c r="K1874" i="1"/>
  <c r="K3580" i="1"/>
  <c r="K1365" i="1"/>
  <c r="K281" i="1"/>
  <c r="K1224" i="1"/>
  <c r="K1267" i="1"/>
  <c r="K862" i="1"/>
  <c r="K1921" i="1"/>
  <c r="K3002" i="1"/>
  <c r="K3587" i="1"/>
  <c r="K2880" i="1"/>
  <c r="K3939" i="1"/>
  <c r="K3919" i="1"/>
  <c r="K2407" i="1"/>
  <c r="K908" i="1"/>
  <c r="K3481" i="1"/>
  <c r="K825" i="1"/>
  <c r="K3531" i="1"/>
  <c r="K3534" i="1"/>
  <c r="K1583" i="1"/>
  <c r="K1910" i="1"/>
  <c r="K1378" i="1"/>
  <c r="K2926" i="1"/>
  <c r="K1966" i="1"/>
  <c r="K787" i="1"/>
  <c r="K491" i="1"/>
  <c r="K2580" i="1"/>
  <c r="K1090" i="1"/>
  <c r="K1949" i="1"/>
  <c r="K1523" i="1"/>
  <c r="K3192" i="1"/>
  <c r="K651" i="1"/>
  <c r="K1553" i="1"/>
  <c r="K2553" i="1"/>
  <c r="K1254" i="1"/>
  <c r="K153" i="1"/>
  <c r="K3244" i="1"/>
  <c r="K2984" i="1"/>
  <c r="K819" i="1"/>
  <c r="K28" i="1"/>
  <c r="K1928" i="1"/>
  <c r="K1832" i="1"/>
  <c r="K1152" i="1"/>
  <c r="K1961" i="1"/>
  <c r="K3398" i="1"/>
  <c r="K3559" i="1"/>
  <c r="K1135" i="1"/>
  <c r="K1009" i="1"/>
  <c r="K3496" i="1"/>
  <c r="K35" i="1"/>
  <c r="K1496" i="1"/>
  <c r="K113" i="1"/>
  <c r="K773" i="1"/>
  <c r="K2809" i="1"/>
  <c r="K3184" i="1"/>
  <c r="K268" i="1"/>
  <c r="K1952" i="1"/>
  <c r="K3151" i="1"/>
  <c r="K627" i="1"/>
  <c r="K3417" i="1"/>
  <c r="K3466" i="1"/>
  <c r="K1418" i="1"/>
  <c r="K403" i="1"/>
  <c r="K3331" i="1"/>
  <c r="K2154" i="1"/>
  <c r="K3194" i="1"/>
  <c r="K378" i="1"/>
  <c r="K232" i="1"/>
  <c r="K540" i="1"/>
  <c r="K3303" i="1"/>
  <c r="K3578" i="1"/>
  <c r="K2907" i="1"/>
  <c r="K301" i="1"/>
  <c r="K2503" i="1"/>
  <c r="K3127" i="1"/>
  <c r="K3459" i="1"/>
  <c r="K1388" i="1"/>
  <c r="K584" i="1"/>
  <c r="K503" i="1"/>
  <c r="K299" i="1"/>
  <c r="K245" i="1"/>
  <c r="K3656" i="1"/>
  <c r="K3882" i="1"/>
  <c r="K1429" i="1"/>
  <c r="K203" i="1"/>
  <c r="K2924" i="1"/>
  <c r="K573" i="1"/>
  <c r="K55" i="1"/>
  <c r="K1319" i="1"/>
  <c r="K3363" i="1"/>
  <c r="K2564" i="1"/>
  <c r="K1752" i="1"/>
  <c r="K1857" i="1"/>
  <c r="K1059" i="1"/>
  <c r="K834" i="1"/>
  <c r="K1657" i="1"/>
  <c r="K3476" i="1"/>
  <c r="K62" i="1"/>
  <c r="K226" i="1"/>
  <c r="K1206" i="1"/>
  <c r="K1490" i="1"/>
  <c r="K2535" i="1"/>
  <c r="K2916" i="1"/>
  <c r="K3484" i="1"/>
  <c r="K2539" i="1"/>
  <c r="K1097" i="1"/>
  <c r="K2294" i="1"/>
  <c r="K2415" i="1"/>
  <c r="K3782" i="1"/>
  <c r="K84" i="1"/>
  <c r="K2441" i="1"/>
  <c r="K1126" i="1"/>
  <c r="K280" i="1"/>
  <c r="K1223" i="1"/>
  <c r="K3542" i="1"/>
  <c r="K1971" i="1"/>
  <c r="K2716" i="1"/>
  <c r="K3319" i="1"/>
  <c r="K222" i="1"/>
  <c r="K1256" i="1"/>
  <c r="K1719" i="1"/>
  <c r="K2878" i="1"/>
  <c r="K327" i="1"/>
  <c r="K512" i="1"/>
  <c r="K2210" i="1"/>
  <c r="K1488" i="1"/>
  <c r="K1231" i="1"/>
  <c r="K1213" i="1"/>
  <c r="K2333" i="1"/>
  <c r="K2513" i="1"/>
  <c r="K294" i="1"/>
  <c r="K24" i="1"/>
  <c r="K1705" i="1"/>
  <c r="K1147" i="1"/>
  <c r="K1248" i="1"/>
  <c r="K199" i="1"/>
  <c r="K63" i="1"/>
  <c r="K971" i="1"/>
  <c r="K2058" i="1"/>
  <c r="K1819" i="1"/>
  <c r="K160" i="1"/>
  <c r="K2540" i="1"/>
  <c r="K484" i="1"/>
  <c r="K2621" i="1"/>
  <c r="K2463" i="1"/>
  <c r="K1652" i="1"/>
  <c r="K3892" i="1"/>
  <c r="K738" i="1"/>
  <c r="K3875" i="1"/>
  <c r="K1533" i="1"/>
  <c r="K473" i="1"/>
  <c r="K1318" i="1"/>
  <c r="K669" i="1"/>
  <c r="K975" i="1"/>
  <c r="K2161" i="1"/>
  <c r="K3227" i="1"/>
  <c r="K1917" i="1"/>
  <c r="K3235" i="1"/>
  <c r="K2771" i="1"/>
  <c r="K1663" i="1"/>
  <c r="K458" i="1"/>
  <c r="K3463" i="1"/>
  <c r="K479" i="1"/>
  <c r="K2945" i="1"/>
  <c r="K3802" i="1"/>
  <c r="K1911" i="1"/>
  <c r="K3070" i="1"/>
  <c r="K3270" i="1"/>
  <c r="K3277" i="1"/>
  <c r="K3085" i="1"/>
  <c r="K655" i="1"/>
  <c r="K2226" i="1"/>
  <c r="K2171" i="1"/>
  <c r="K1381" i="1"/>
  <c r="K3637" i="1"/>
  <c r="K2117" i="1"/>
  <c r="K1605" i="1"/>
  <c r="K924" i="1"/>
  <c r="K2692" i="1"/>
  <c r="K2123" i="1"/>
  <c r="K1088" i="1"/>
  <c r="K164" i="1"/>
  <c r="K3731" i="1"/>
  <c r="K1291" i="1"/>
  <c r="K1472" i="1"/>
  <c r="K1596" i="1"/>
  <c r="K1950" i="1"/>
  <c r="K3841" i="1"/>
  <c r="K2421" i="1"/>
  <c r="K82" i="1"/>
  <c r="K978" i="1"/>
  <c r="K560" i="1"/>
  <c r="K991" i="1"/>
  <c r="K2934" i="1"/>
  <c r="K1130" i="1"/>
  <c r="K1399" i="1"/>
  <c r="K2232" i="1"/>
  <c r="K1569" i="1"/>
  <c r="K3743" i="1"/>
  <c r="K3954" i="1"/>
  <c r="K2559" i="1"/>
  <c r="K3266" i="1"/>
  <c r="K109" i="1"/>
  <c r="K439" i="1"/>
  <c r="K130" i="1"/>
  <c r="K3016" i="1"/>
  <c r="K3218" i="1"/>
  <c r="K1799" i="1"/>
  <c r="K1845" i="1"/>
  <c r="K2653" i="1"/>
  <c r="K1769" i="1"/>
  <c r="K936" i="1"/>
  <c r="K2821" i="1"/>
  <c r="K1748" i="1"/>
  <c r="K155" i="1"/>
  <c r="K2687" i="1"/>
  <c r="K1751" i="1"/>
  <c r="K3735" i="1"/>
  <c r="K1660" i="1"/>
  <c r="K2222" i="1"/>
  <c r="K424" i="1"/>
  <c r="K230" i="1"/>
  <c r="K2216" i="1"/>
  <c r="K3117" i="1"/>
  <c r="K683" i="1"/>
  <c r="K2970" i="1"/>
  <c r="K1264" i="1"/>
  <c r="K2650" i="1"/>
  <c r="K3904" i="1"/>
  <c r="K659" i="1"/>
  <c r="K2711" i="1"/>
  <c r="K455" i="1"/>
  <c r="K279" i="1"/>
  <c r="K1932" i="1"/>
  <c r="K3626" i="1"/>
  <c r="K1571" i="1"/>
  <c r="K1475" i="1"/>
  <c r="K1926" i="1"/>
  <c r="K2996" i="1"/>
  <c r="K3974" i="1"/>
  <c r="K882" i="1"/>
  <c r="K3686" i="1"/>
  <c r="K3024" i="1"/>
  <c r="K3221" i="1"/>
  <c r="K3458" i="1"/>
  <c r="K3286" i="1"/>
  <c r="K2759" i="1"/>
  <c r="K250" i="1"/>
  <c r="K639" i="1"/>
  <c r="K1732" i="1"/>
  <c r="K2944" i="1"/>
  <c r="K1454" i="1"/>
  <c r="K218" i="1"/>
  <c r="K2427" i="1"/>
  <c r="K2699" i="1"/>
  <c r="K2730" i="1"/>
  <c r="K1056" i="1"/>
  <c r="K3159" i="1"/>
  <c r="K2185" i="1"/>
  <c r="K1131" i="1"/>
  <c r="K3747" i="1"/>
  <c r="K654" i="1"/>
  <c r="K3631" i="1"/>
  <c r="K2418" i="1"/>
  <c r="K2307" i="1"/>
  <c r="K3704" i="1"/>
  <c r="K3835" i="1"/>
  <c r="K1898" i="1"/>
  <c r="K2422" i="1"/>
  <c r="K2261" i="1"/>
  <c r="K3211" i="1"/>
  <c r="K2080" i="1"/>
  <c r="K3836" i="1"/>
  <c r="K278" i="1"/>
  <c r="K2063" i="1"/>
  <c r="K2574" i="1"/>
  <c r="K3997" i="1"/>
  <c r="K846" i="1"/>
  <c r="K569" i="1"/>
  <c r="K1197" i="1"/>
  <c r="K1295" i="1"/>
  <c r="K3723" i="1"/>
  <c r="K3595" i="1"/>
  <c r="K4022" i="1"/>
  <c r="K239" i="1"/>
  <c r="K1331" i="1"/>
  <c r="K1356" i="1"/>
  <c r="K3966" i="1"/>
  <c r="K2290" i="1"/>
  <c r="K2616" i="1"/>
  <c r="K204" i="1"/>
  <c r="K3861" i="1"/>
  <c r="K909" i="1"/>
  <c r="K3042" i="1"/>
  <c r="K2682" i="1"/>
  <c r="K1250" i="1"/>
  <c r="K2918" i="1"/>
  <c r="K437" i="1"/>
  <c r="K2378" i="1"/>
  <c r="K3536" i="1"/>
  <c r="K1638" i="1"/>
  <c r="K1997" i="1"/>
  <c r="K338" i="1"/>
  <c r="K1270" i="1"/>
  <c r="K2517" i="1"/>
  <c r="K18" i="1"/>
  <c r="K194" i="1"/>
  <c r="K3047" i="1"/>
  <c r="K228" i="1"/>
  <c r="K1414" i="1"/>
  <c r="K1714" i="1"/>
  <c r="K1992" i="1"/>
  <c r="K79" i="1"/>
  <c r="K33" i="1"/>
  <c r="K1160" i="1"/>
  <c r="K824" i="1"/>
  <c r="K3851" i="1"/>
  <c r="K3999" i="1"/>
  <c r="K369" i="1"/>
  <c r="K2455" i="1"/>
  <c r="K3285" i="1"/>
  <c r="K1508" i="1"/>
  <c r="K2249" i="1"/>
  <c r="K2800" i="1"/>
  <c r="K966" i="1"/>
  <c r="K2139" i="1"/>
  <c r="K3610" i="1"/>
  <c r="K2626" i="1"/>
  <c r="K693" i="1"/>
  <c r="K963" i="1"/>
  <c r="K579" i="1"/>
  <c r="K2964" i="1"/>
  <c r="K3082" i="1"/>
  <c r="K313" i="1"/>
  <c r="K585" i="1"/>
  <c r="K2510" i="1"/>
  <c r="K1503" i="1"/>
  <c r="K3298" i="1"/>
  <c r="K3720" i="1"/>
  <c r="K132" i="1"/>
  <c r="K1435" i="1"/>
  <c r="K731" i="1"/>
  <c r="K820" i="1"/>
  <c r="K1757" i="1"/>
  <c r="K319" i="1"/>
  <c r="K2033" i="1"/>
  <c r="K3137" i="1"/>
  <c r="K3353" i="1"/>
  <c r="K771" i="1"/>
  <c r="K1409" i="1"/>
  <c r="K866" i="1"/>
  <c r="K1017" i="1"/>
  <c r="K3411" i="1"/>
  <c r="K1400" i="1"/>
  <c r="K2789" i="1"/>
  <c r="K1208" i="1"/>
  <c r="K1823" i="1"/>
  <c r="K3749" i="1"/>
  <c r="K894" i="1"/>
  <c r="K3583" i="1"/>
  <c r="K1014" i="1"/>
  <c r="K3280" i="1"/>
  <c r="K3983" i="1"/>
  <c r="K2432" i="1"/>
  <c r="K3325" i="1"/>
  <c r="K581" i="1"/>
  <c r="K1670" i="1"/>
  <c r="K1669" i="1"/>
  <c r="K3407" i="1"/>
  <c r="K1340" i="1"/>
  <c r="K3673" i="1"/>
  <c r="K264" i="1"/>
  <c r="K943" i="1"/>
  <c r="K107" i="1"/>
  <c r="K2424" i="1"/>
  <c r="K3174" i="1"/>
  <c r="K3801" i="1"/>
  <c r="K1287" i="1"/>
  <c r="K171" i="1"/>
  <c r="K3180" i="1"/>
  <c r="K2336" i="1"/>
  <c r="K3803" i="1"/>
  <c r="K1920" i="1"/>
  <c r="K1513" i="1"/>
  <c r="K721" i="1"/>
  <c r="K4005" i="1"/>
  <c r="K531" i="1"/>
  <c r="K1158" i="1"/>
  <c r="K1134" i="1"/>
  <c r="K1304" i="1"/>
  <c r="K1268" i="1"/>
  <c r="K3254" i="1"/>
  <c r="K2505" i="1"/>
  <c r="K1460" i="1"/>
  <c r="K3745" i="1"/>
  <c r="K1678" i="1"/>
  <c r="K772" i="1"/>
  <c r="K939" i="1"/>
  <c r="K1119" i="1"/>
  <c r="K760" i="1"/>
  <c r="K2946" i="1"/>
  <c r="K3427" i="1"/>
  <c r="K282" i="1"/>
  <c r="K2125" i="1"/>
  <c r="K2646" i="1"/>
  <c r="K3063" i="1"/>
  <c r="K2170" i="1"/>
  <c r="K2921" i="1"/>
  <c r="K1985" i="1"/>
  <c r="K1550" i="1"/>
  <c r="K2393" i="1"/>
  <c r="K1273" i="1"/>
  <c r="K703" i="1"/>
  <c r="K3236" i="1"/>
  <c r="K76" i="1"/>
  <c r="K2781" i="1"/>
  <c r="K1519" i="1"/>
  <c r="K2548" i="1"/>
  <c r="K1887" i="1"/>
  <c r="K3913" i="1"/>
  <c r="K784" i="1"/>
  <c r="K3352" i="1"/>
  <c r="K881" i="1"/>
  <c r="K2632" i="1"/>
  <c r="K1154" i="1"/>
  <c r="K3569" i="1"/>
  <c r="K1455" i="1"/>
  <c r="K2551" i="1"/>
  <c r="K425" i="1"/>
  <c r="K13" i="1"/>
  <c r="K1144" i="1"/>
  <c r="K1363" i="1"/>
  <c r="K3156" i="1"/>
  <c r="K2402" i="1"/>
  <c r="K1837" i="1"/>
  <c r="K3805" i="1"/>
  <c r="K753" i="1"/>
  <c r="K734" i="1"/>
  <c r="K1025" i="1"/>
  <c r="K1643" i="1"/>
  <c r="K736" i="1"/>
  <c r="K25" i="1"/>
  <c r="K1285" i="1"/>
  <c r="K1883" i="1"/>
  <c r="K700" i="1"/>
  <c r="K174" i="1"/>
  <c r="K2250" i="1"/>
  <c r="K2683" i="1"/>
  <c r="K453" i="1"/>
  <c r="K99" i="1"/>
  <c r="K1768" i="1"/>
  <c r="K1545" i="1"/>
  <c r="K1247" i="1"/>
  <c r="K668" i="1"/>
  <c r="K811" i="1"/>
  <c r="K1209" i="1"/>
  <c r="K2842" i="1"/>
  <c r="K2411" i="1"/>
  <c r="K1112" i="1"/>
  <c r="K2218" i="1"/>
  <c r="K1806" i="1"/>
  <c r="K611" i="1"/>
  <c r="K2828" i="1"/>
  <c r="K3387" i="1"/>
  <c r="K3296" i="1"/>
  <c r="K2798" i="1"/>
  <c r="K3494" i="1"/>
  <c r="K450" i="1"/>
  <c r="K2315" i="1"/>
  <c r="K775" i="1"/>
  <c r="K823" i="1"/>
  <c r="K3474" i="1"/>
  <c r="K526" i="1"/>
  <c r="K1034" i="1"/>
  <c r="K505" i="1"/>
  <c r="K2236" i="1"/>
  <c r="K1310" i="1"/>
  <c r="K1175" i="1"/>
  <c r="K3552" i="1"/>
  <c r="K2671" i="1"/>
  <c r="K2077" i="1"/>
  <c r="K2157" i="1"/>
  <c r="K1412" i="1"/>
  <c r="K2818" i="1"/>
  <c r="K2904" i="1"/>
  <c r="K3249" i="1"/>
  <c r="K2338" i="1"/>
  <c r="K1447" i="1"/>
  <c r="K2074" i="1"/>
  <c r="K2506" i="1"/>
  <c r="K2169" i="1"/>
  <c r="K179" i="1"/>
  <c r="K2705" i="1"/>
  <c r="K1955" i="1"/>
  <c r="K1361" i="1"/>
  <c r="K1711" i="1"/>
  <c r="K1672" i="1"/>
  <c r="K3683" i="1"/>
  <c r="K3390" i="1"/>
  <c r="K3847" i="1"/>
  <c r="K3612" i="1"/>
  <c r="K1770" i="1"/>
  <c r="K1035" i="1"/>
  <c r="K976" i="1"/>
  <c r="K3860" i="1"/>
  <c r="K2186" i="1"/>
  <c r="K902" i="1"/>
  <c r="K2666" i="1"/>
  <c r="K3293" i="1"/>
  <c r="K3727" i="1"/>
  <c r="K501" i="1"/>
  <c r="K4034" i="1"/>
  <c r="K37" i="1"/>
  <c r="K32" i="1"/>
  <c r="K3911" i="1"/>
  <c r="K3678" i="1"/>
  <c r="K4021" i="1"/>
  <c r="K745" i="1"/>
  <c r="K2215" i="1"/>
  <c r="K3370" i="1"/>
  <c r="K3932" i="1"/>
  <c r="K1783" i="1"/>
  <c r="K2168" i="1"/>
  <c r="K2995" i="1"/>
  <c r="K3287" i="1"/>
  <c r="K3973" i="1"/>
  <c r="K3418" i="1"/>
  <c r="K1599" i="1"/>
  <c r="K3722" i="1"/>
  <c r="K3676" i="1"/>
  <c r="K2866" i="1"/>
  <c r="K297" i="1"/>
  <c r="K3550" i="1"/>
  <c r="K3671" i="1"/>
  <c r="K3446" i="1"/>
  <c r="K1091" i="1"/>
  <c r="K1396" i="1"/>
  <c r="K1491" i="1"/>
  <c r="K4027" i="1"/>
  <c r="K3207" i="1"/>
  <c r="K1572" i="1"/>
  <c r="K3415" i="1"/>
  <c r="K3995" i="1"/>
  <c r="K3026" i="1"/>
  <c r="K4008" i="1"/>
  <c r="K1370" i="1"/>
  <c r="K2181" i="1"/>
  <c r="K3888" i="1"/>
  <c r="K3524" i="1"/>
  <c r="K895" i="1"/>
  <c r="K3931" i="1"/>
  <c r="K3897" i="1"/>
  <c r="K1078" i="1"/>
  <c r="K3444" i="1"/>
  <c r="K3093" i="1"/>
  <c r="K4036" i="1"/>
  <c r="K3462" i="1"/>
  <c r="K2906" i="1"/>
  <c r="K3653" i="1"/>
  <c r="K4035" i="1"/>
  <c r="K3099" i="1"/>
  <c r="K3514" i="1"/>
  <c r="K3015" i="1"/>
  <c r="K964" i="1"/>
  <c r="K2322" i="1"/>
  <c r="K4016" i="1"/>
  <c r="K2912" i="1"/>
  <c r="K3929" i="1"/>
  <c r="K4033" i="1"/>
  <c r="K3358" i="1"/>
  <c r="K2111" i="1"/>
  <c r="K2239" i="1"/>
  <c r="K1629" i="1"/>
  <c r="K2433" i="1"/>
  <c r="K3978" i="1"/>
  <c r="K2100" i="1"/>
  <c r="K3161" i="1"/>
  <c r="K1900" i="1"/>
  <c r="K3321" i="1"/>
  <c r="K3617" i="1"/>
  <c r="K3153" i="1"/>
  <c r="K3948" i="1"/>
  <c r="K3674" i="1"/>
  <c r="K3023" i="1"/>
  <c r="K637" i="1"/>
  <c r="K945" i="1"/>
  <c r="K1565" i="1"/>
  <c r="K816" i="1"/>
  <c r="K985" i="1"/>
  <c r="K4026" i="1"/>
  <c r="K1620" i="1"/>
  <c r="K1280" i="1"/>
  <c r="K3442" i="1"/>
  <c r="K3996" i="1"/>
  <c r="K2913" i="1"/>
  <c r="K4011" i="1"/>
  <c r="K1476" i="1"/>
  <c r="K3748" i="1"/>
  <c r="K1296" i="1"/>
  <c r="K1608" i="1"/>
  <c r="K2346" i="1"/>
  <c r="K4013" i="1"/>
  <c r="K3677" i="1"/>
  <c r="K2180" i="1"/>
  <c r="K14" i="1"/>
  <c r="K2341" i="1"/>
  <c r="K138" i="1"/>
  <c r="K3103" i="1"/>
  <c r="K2363" i="1"/>
  <c r="K815" i="1"/>
  <c r="K3513" i="1"/>
  <c r="K3675" i="1"/>
  <c r="K2316" i="1"/>
  <c r="K2061" i="1"/>
  <c r="K578" i="1"/>
  <c r="K4007" i="1"/>
  <c r="K2583" i="1"/>
  <c r="K2225" i="1"/>
  <c r="K1094" i="1"/>
  <c r="K930" i="1"/>
  <c r="K3741" i="1"/>
  <c r="K3822" i="1"/>
  <c r="K638" i="1"/>
  <c r="K2238" i="1"/>
  <c r="K769" i="1"/>
  <c r="K1827" i="1"/>
  <c r="K3239" i="1"/>
  <c r="K283" i="1"/>
  <c r="K3968" i="1"/>
  <c r="K2822" i="1"/>
  <c r="K1083" i="1"/>
  <c r="K3952" i="1"/>
  <c r="K1574" i="1"/>
  <c r="K3717" i="1"/>
  <c r="K3009" i="1"/>
  <c r="K3751" i="1"/>
  <c r="K2975" i="1"/>
  <c r="K2935" i="1"/>
  <c r="K3643" i="1"/>
  <c r="K899" i="1"/>
  <c r="K1297" i="1"/>
  <c r="K3777" i="1"/>
  <c r="K3366" i="1"/>
  <c r="K3262" i="1"/>
  <c r="K358" i="1"/>
  <c r="K3058" i="1"/>
  <c r="K3611" i="1"/>
  <c r="K317" i="1"/>
  <c r="K3316" i="1"/>
  <c r="K2643" i="1"/>
  <c r="K3923" i="1"/>
  <c r="K359" i="1"/>
  <c r="K1566" i="1"/>
  <c r="K2755" i="1"/>
  <c r="K3709" i="1"/>
  <c r="K967" i="1"/>
  <c r="K2560" i="1"/>
  <c r="K3881" i="1"/>
  <c r="K3389" i="1"/>
  <c r="K3951" i="1"/>
  <c r="K3031" i="1"/>
  <c r="K3902" i="1"/>
  <c r="K2667" i="1"/>
  <c r="K3798" i="1"/>
  <c r="K2761" i="1"/>
  <c r="K946" i="1"/>
  <c r="K2442" i="1"/>
  <c r="K3305" i="1"/>
  <c r="K3485" i="1"/>
  <c r="K1235" i="1"/>
  <c r="K3571" i="1"/>
  <c r="K3813" i="1"/>
  <c r="K3520" i="1"/>
  <c r="K947" i="1"/>
  <c r="K3962" i="1"/>
  <c r="K1977" i="1"/>
  <c r="K2026" i="1"/>
  <c r="K4012" i="1"/>
  <c r="K2265" i="1"/>
  <c r="K1567" i="1"/>
  <c r="K2726" i="1"/>
  <c r="K965" i="1"/>
  <c r="K1470" i="1"/>
  <c r="K3959" i="1"/>
  <c r="K3445" i="1"/>
  <c r="K3092" i="1"/>
  <c r="K1502" i="1"/>
  <c r="K158" i="1"/>
  <c r="K1339" i="1"/>
  <c r="K3634" i="1"/>
  <c r="K3320" i="1"/>
  <c r="K2091" i="1"/>
  <c r="K3359" i="1"/>
  <c r="K1972" i="1"/>
  <c r="K2439" i="1"/>
  <c r="K3356" i="1"/>
  <c r="K1885" i="1"/>
  <c r="K1884" i="1"/>
  <c r="K2278" i="1"/>
  <c r="K3742" i="1"/>
  <c r="K3922" i="1"/>
  <c r="K2625" i="1"/>
  <c r="K2533" i="1"/>
  <c r="K3563" i="1"/>
  <c r="K3310" i="1"/>
  <c r="K3821" i="1"/>
  <c r="K3162" i="1"/>
  <c r="K1627" i="1"/>
  <c r="K2369" i="1"/>
  <c r="K3857" i="1"/>
  <c r="K3776" i="1"/>
  <c r="M2658" i="1"/>
  <c r="M604" i="1"/>
  <c r="M30" i="1"/>
  <c r="M3057" i="1"/>
  <c r="M1529" i="1"/>
  <c r="M3073" i="1"/>
  <c r="M464" i="1"/>
  <c r="M3473" i="1"/>
  <c r="M2552" i="1"/>
  <c r="M523" i="1"/>
  <c r="M2728" i="1"/>
  <c r="M186" i="1"/>
  <c r="M442" i="1"/>
  <c r="M2096" i="1"/>
  <c r="M388" i="1"/>
  <c r="M1867" i="1"/>
  <c r="M2917" i="1"/>
  <c r="M3700" i="1"/>
  <c r="M195" i="1"/>
  <c r="M1450" i="1"/>
  <c r="M421" i="1"/>
  <c r="M3544" i="1"/>
  <c r="M94" i="1"/>
  <c r="M454" i="1"/>
  <c r="M1577" i="1"/>
  <c r="M2843" i="1"/>
  <c r="M718" i="1"/>
  <c r="M1345" i="1"/>
  <c r="M146" i="1"/>
  <c r="M2695" i="1"/>
  <c r="M2419" i="1"/>
  <c r="M2766" i="1"/>
  <c r="M298" i="1"/>
  <c r="M3762" i="1"/>
  <c r="M1077" i="1"/>
  <c r="M370" i="1"/>
  <c r="M3916" i="1"/>
  <c r="M2953" i="1"/>
  <c r="M3839" i="1"/>
  <c r="M1697" i="1"/>
  <c r="M678" i="1"/>
  <c r="M1812" i="1"/>
  <c r="M715" i="1"/>
  <c r="M2979" i="1"/>
  <c r="M2015" i="1"/>
  <c r="M511" i="1"/>
  <c r="M373" i="1"/>
  <c r="M3202" i="1"/>
  <c r="M1795" i="1"/>
  <c r="M3862" i="1"/>
  <c r="M3475" i="1"/>
  <c r="M469" i="1"/>
  <c r="M2933" i="1"/>
  <c r="M900" i="1"/>
  <c r="M643" i="1"/>
  <c r="M3104" i="1"/>
  <c r="M1771" i="1"/>
  <c r="M2731" i="1"/>
  <c r="M372" i="1"/>
  <c r="M3979" i="1"/>
  <c r="M1205" i="1"/>
  <c r="M2350" i="1"/>
  <c r="M3900" i="1"/>
  <c r="M410" i="1"/>
  <c r="M151" i="1"/>
  <c r="M135" i="1"/>
  <c r="M529" i="1"/>
  <c r="M3230" i="1"/>
  <c r="M1766" i="1"/>
  <c r="M4024" i="1"/>
  <c r="M739" i="1"/>
  <c r="M3820" i="1"/>
  <c r="M961" i="1"/>
  <c r="M785" i="1"/>
  <c r="M184" i="1"/>
  <c r="M1188" i="1"/>
  <c r="M1136" i="1"/>
  <c r="M167" i="1"/>
  <c r="M3205" i="1"/>
  <c r="M2723" i="1"/>
  <c r="M1120" i="1"/>
  <c r="M287" i="1"/>
  <c r="M2615" i="1"/>
  <c r="M274" i="1"/>
  <c r="M2085" i="1"/>
  <c r="M568" i="1"/>
  <c r="M1151" i="1"/>
  <c r="M1049" i="1"/>
  <c r="M1929" i="1"/>
  <c r="M704" i="1"/>
  <c r="M2043" i="1"/>
  <c r="M3455" i="1"/>
  <c r="M1648" i="1"/>
  <c r="M2145" i="1"/>
  <c r="M3314" i="1"/>
  <c r="M2690" i="1"/>
  <c r="M1681" i="1"/>
  <c r="M662" i="1"/>
  <c r="M1506" i="1"/>
  <c r="M1694" i="1"/>
  <c r="M1140" i="1"/>
  <c r="M1346" i="1"/>
  <c r="M3638" i="1"/>
  <c r="M2389" i="1"/>
  <c r="M53" i="1"/>
  <c r="M3759" i="1"/>
  <c r="M3324" i="1"/>
  <c r="M617" i="1"/>
  <c r="M3665" i="1"/>
  <c r="M1298" i="1"/>
  <c r="M861" i="1"/>
  <c r="M1957" i="1"/>
  <c r="M1386" i="1"/>
  <c r="M673" i="1"/>
  <c r="M3982" i="1"/>
  <c r="M1526" i="1"/>
  <c r="M1086" i="1"/>
  <c r="M2031" i="1"/>
  <c r="M277" i="1"/>
  <c r="M2847" i="1"/>
  <c r="M1299" i="1"/>
  <c r="M15" i="1"/>
  <c r="M833" i="1"/>
  <c r="M3764" i="1"/>
  <c r="M3765" i="1"/>
  <c r="M2881" i="1"/>
  <c r="M2594" i="1"/>
  <c r="M4031" i="1"/>
  <c r="M486" i="1"/>
  <c r="M952" i="1"/>
  <c r="M328" i="1"/>
  <c r="M657" i="1"/>
  <c r="M2719" i="1"/>
  <c r="M995" i="1"/>
  <c r="M955" i="1"/>
  <c r="M1174" i="1"/>
  <c r="M241" i="1"/>
  <c r="M2127" i="1"/>
  <c r="M2113" i="1"/>
  <c r="M1640" i="1"/>
  <c r="M1117" i="1"/>
  <c r="M1354" i="1"/>
  <c r="M98" i="1"/>
  <c r="M3334" i="1"/>
  <c r="M2670" i="1"/>
  <c r="M120" i="1"/>
  <c r="M1465" i="1"/>
  <c r="M2448" i="1"/>
  <c r="M2400" i="1"/>
  <c r="M3322" i="1"/>
  <c r="M77" i="1"/>
  <c r="M3754" i="1"/>
  <c r="M3090" i="1"/>
  <c r="M3059" i="1"/>
  <c r="M1404" i="1"/>
  <c r="M2020" i="1"/>
  <c r="M2263" i="1"/>
  <c r="M1779" i="1"/>
  <c r="M1689" i="1"/>
  <c r="M1679" i="1"/>
  <c r="M1024" i="1"/>
  <c r="M475" i="1"/>
  <c r="M1065" i="1"/>
  <c r="M1767" i="1"/>
  <c r="M2994" i="1"/>
  <c r="M2609" i="1"/>
  <c r="M3176" i="1"/>
  <c r="M1541" i="1"/>
  <c r="M392" i="1"/>
  <c r="M1570" i="1"/>
  <c r="M609" i="1"/>
  <c r="M1171" i="1"/>
  <c r="M3933" i="1"/>
  <c r="M754" i="1"/>
  <c r="M2883" i="1"/>
  <c r="M1746" i="1"/>
  <c r="M1647" i="1"/>
  <c r="M3980" i="1"/>
  <c r="M3464" i="1"/>
  <c r="M3526" i="1"/>
  <c r="M3468" i="1"/>
  <c r="M2697" i="1"/>
  <c r="M2936" i="1"/>
  <c r="M1344" i="1"/>
  <c r="M1873" i="1"/>
  <c r="M2443" i="1"/>
  <c r="M3139" i="1"/>
  <c r="M1597" i="1"/>
  <c r="M119" i="1"/>
  <c r="M3094" i="1"/>
  <c r="M857" i="1"/>
  <c r="M1428" i="1"/>
  <c r="M818" i="1"/>
  <c r="M680" i="1"/>
  <c r="M929" i="1"/>
  <c r="M3039" i="1"/>
  <c r="M1564" i="1"/>
  <c r="M1686" i="1"/>
  <c r="M2750" i="1"/>
  <c r="M2554" i="1"/>
  <c r="M3101" i="1"/>
  <c r="M2927" i="1"/>
  <c r="M1886" i="1"/>
  <c r="M3972" i="1"/>
  <c r="M387" i="1"/>
  <c r="M4003" i="1"/>
  <c r="M1443" i="1"/>
  <c r="M3256" i="1"/>
  <c r="M1738" i="1"/>
  <c r="M1817" i="1"/>
  <c r="M2790" i="1"/>
  <c r="M1984" i="1"/>
  <c r="M840" i="1"/>
  <c r="M238" i="1"/>
  <c r="M2067" i="1"/>
  <c r="M343" i="1"/>
  <c r="M3178" i="1"/>
  <c r="M1562" i="1"/>
  <c r="M2920" i="1"/>
  <c r="M1125" i="1"/>
  <c r="M3150" i="1"/>
  <c r="M2851" i="1"/>
  <c r="M3453" i="1"/>
  <c r="M3710" i="1"/>
  <c r="M758" i="1"/>
  <c r="M1217" i="1"/>
  <c r="M3769" i="1"/>
  <c r="M2495" i="1"/>
  <c r="M600" i="1"/>
  <c r="M3558" i="1"/>
  <c r="M267" i="1"/>
  <c r="M3229" i="1"/>
  <c r="M1148" i="1"/>
  <c r="M854" i="1"/>
  <c r="M362" i="1"/>
  <c r="M2347" i="1"/>
  <c r="M1825" i="1"/>
  <c r="M2115" i="1"/>
  <c r="M355" i="1"/>
  <c r="M3811" i="1"/>
  <c r="M2229" i="1"/>
  <c r="M670" i="1"/>
  <c r="M187" i="1"/>
  <c r="M3528" i="1"/>
  <c r="M1294" i="1"/>
  <c r="M3567" i="1"/>
  <c r="M2706" i="1"/>
  <c r="M2005" i="1"/>
  <c r="M3918" i="1"/>
  <c r="M1343" i="1"/>
  <c r="M3630" i="1"/>
  <c r="M3203" i="1"/>
  <c r="M2106" i="1"/>
  <c r="M3596" i="1"/>
  <c r="M3537" i="1"/>
  <c r="M525" i="1"/>
  <c r="M3905" i="1"/>
  <c r="M2852" i="1"/>
  <c r="M1200" i="1"/>
  <c r="M3242" i="1"/>
  <c r="M2079" i="1"/>
  <c r="M2959" i="1"/>
  <c r="M3885" i="1"/>
  <c r="M2401" i="1"/>
  <c r="M2534" i="1"/>
  <c r="M2905" i="1"/>
  <c r="M733" i="1"/>
  <c r="M3100" i="1"/>
  <c r="M2563" i="1"/>
  <c r="M3763" i="1"/>
  <c r="M1512" i="1"/>
  <c r="M3373" i="1"/>
  <c r="M169" i="1"/>
  <c r="M1383" i="1"/>
  <c r="M310" i="1"/>
  <c r="M1335" i="1"/>
  <c r="M1164" i="1"/>
  <c r="M3856" i="1"/>
  <c r="M887" i="1"/>
  <c r="M910" i="1"/>
  <c r="M2681" i="1"/>
  <c r="M1964" i="1"/>
  <c r="M3806" i="1"/>
  <c r="M38" i="1"/>
  <c r="M634" i="1"/>
  <c r="M2827" i="1"/>
  <c r="M888" i="1"/>
  <c r="M3491" i="1"/>
  <c r="M2501" i="1"/>
  <c r="M1688" i="1"/>
  <c r="M2849" i="1"/>
  <c r="M252" i="1"/>
  <c r="M748" i="1"/>
  <c r="M3129" i="1"/>
  <c r="M3664" i="1"/>
  <c r="M1841" i="1"/>
  <c r="M1350" i="1"/>
  <c r="M1107" i="1"/>
  <c r="M2366" i="1"/>
  <c r="M3944" i="1"/>
  <c r="M3276" i="1"/>
  <c r="M2342" i="1"/>
  <c r="M534" i="1"/>
  <c r="M2902" i="1"/>
  <c r="M2001" i="1"/>
  <c r="M1735" i="1"/>
  <c r="M1380" i="1"/>
  <c r="M2022" i="1"/>
  <c r="M3431" i="1"/>
  <c r="M2923" i="1"/>
  <c r="M681" i="1"/>
  <c r="M1829" i="1"/>
  <c r="M598" i="1"/>
  <c r="M2898" i="1"/>
  <c r="M550" i="1"/>
  <c r="M2587" i="1"/>
  <c r="M3131" i="1"/>
  <c r="M826" i="1"/>
  <c r="M405" i="1"/>
  <c r="M567" i="1"/>
  <c r="M3565" i="1"/>
  <c r="M2224" i="1"/>
  <c r="M2844" i="1"/>
  <c r="M1184" i="1"/>
  <c r="M2434" i="1"/>
  <c r="M2107" i="1"/>
  <c r="M3095" i="1"/>
  <c r="M623" i="1"/>
  <c r="M822" i="1"/>
  <c r="M1868" i="1"/>
  <c r="M3669" i="1"/>
  <c r="M2152" i="1"/>
  <c r="M3404" i="1"/>
  <c r="M3668" i="1"/>
  <c r="M3613" i="1"/>
  <c r="M1178" i="1"/>
  <c r="M2752" i="1"/>
  <c r="M2605" i="1"/>
  <c r="M2710" i="1"/>
  <c r="M2325" i="1"/>
  <c r="M2910" i="1"/>
  <c r="M2885" i="1"/>
  <c r="M814" i="1"/>
  <c r="M809" i="1"/>
  <c r="M1230" i="1"/>
  <c r="M2833" i="1"/>
  <c r="M648" i="1"/>
  <c r="M3593" i="1"/>
  <c r="M1433" i="1"/>
  <c r="M457" i="1"/>
  <c r="M482" i="1"/>
  <c r="M2480" i="1"/>
  <c r="M3357" i="1"/>
  <c r="M3945" i="1"/>
  <c r="M3171" i="1"/>
  <c r="M2167" i="1"/>
  <c r="M2267" i="1"/>
  <c r="M3173" i="1"/>
  <c r="M1169" i="1"/>
  <c r="M3635" i="1"/>
  <c r="M3672" i="1"/>
  <c r="M1695" i="1"/>
  <c r="M1696" i="1"/>
  <c r="M3928" i="1"/>
  <c r="M2675" i="1"/>
  <c r="M3607" i="1"/>
  <c r="M790" i="1"/>
  <c r="M1500" i="1"/>
  <c r="M2664" i="1"/>
  <c r="M1587" i="1"/>
  <c r="M1228" i="1"/>
  <c r="M3849" i="1"/>
  <c r="M1089" i="1"/>
  <c r="M3123" i="1"/>
  <c r="M2978" i="1"/>
  <c r="M1862" i="1"/>
  <c r="M2158" i="1"/>
  <c r="M44" i="1"/>
  <c r="M2656" i="1"/>
  <c r="M1927" i="1"/>
  <c r="M596" i="1"/>
  <c r="M2915" i="1"/>
  <c r="M962" i="1"/>
  <c r="M1201" i="1"/>
  <c r="M2641" i="1"/>
  <c r="M165" i="1"/>
  <c r="M1796" i="1"/>
  <c r="M2425" i="1"/>
  <c r="M2384" i="1"/>
  <c r="M3264" i="1"/>
  <c r="M1374" i="1"/>
  <c r="M1625" i="1"/>
  <c r="M2817" i="1"/>
  <c r="M1879" i="1"/>
  <c r="M789" i="1"/>
  <c r="M3808" i="1"/>
  <c r="M1292" i="1"/>
  <c r="M3299" i="1"/>
  <c r="M1960" i="1"/>
  <c r="M3069" i="1"/>
  <c r="M190" i="1"/>
  <c r="M3301" i="1"/>
  <c r="M1881" i="1"/>
  <c r="M2929" i="1"/>
  <c r="M2198" i="1"/>
  <c r="M2735" i="1"/>
  <c r="M2037" i="1"/>
  <c r="M1466" i="1"/>
  <c r="M3345" i="1"/>
  <c r="M3371" i="1"/>
  <c r="M3837" i="1"/>
  <c r="M905" i="1"/>
  <c r="M3530" i="1"/>
  <c r="M2409" i="1"/>
  <c r="M3804" i="1"/>
  <c r="M690" i="1"/>
  <c r="M2773" i="1"/>
  <c r="M1913" i="1"/>
  <c r="M115" i="1"/>
  <c r="M2562" i="1"/>
  <c r="M2399" i="1"/>
  <c r="M3337" i="1"/>
  <c r="M1967" i="1"/>
  <c r="M1690" i="1"/>
  <c r="M3651" i="1"/>
  <c r="M2040" i="1"/>
  <c r="M586" i="1"/>
  <c r="M443" i="1"/>
  <c r="M3619" i="1"/>
  <c r="M3265" i="1"/>
  <c r="M4001" i="1"/>
  <c r="M2966" i="1"/>
  <c r="M1238" i="1"/>
  <c r="M1426" i="1"/>
  <c r="M2693" i="1"/>
  <c r="M1317" i="1"/>
  <c r="M1897" i="1"/>
  <c r="M1904" i="1"/>
  <c r="M3572" i="1"/>
  <c r="M476" i="1"/>
  <c r="M2032" i="1"/>
  <c r="M707" i="1"/>
  <c r="M3375" i="1"/>
  <c r="M1896" i="1"/>
  <c r="M3185" i="1"/>
  <c r="M4023" i="1"/>
  <c r="M504" i="1"/>
  <c r="M2826" i="1"/>
  <c r="M3087" i="1"/>
  <c r="M867" i="1"/>
  <c r="M2729" i="1"/>
  <c r="M2264" i="1"/>
  <c r="M1203" i="1"/>
  <c r="M308" i="1"/>
  <c r="M3166" i="1"/>
  <c r="M2175" i="1"/>
  <c r="M1888" i="1"/>
  <c r="M2734" i="1"/>
  <c r="M2301" i="1"/>
  <c r="M2151" i="1"/>
  <c r="M1394" i="1"/>
  <c r="M1939" i="1"/>
  <c r="M1713" i="1"/>
  <c r="M2034" i="1"/>
  <c r="M205" i="1"/>
  <c r="M4006" i="1"/>
  <c r="M1646" i="1"/>
  <c r="M571" i="1"/>
  <c r="M1101" i="1"/>
  <c r="M3260" i="1"/>
  <c r="M1391" i="1"/>
  <c r="M792" i="1"/>
  <c r="M1501" i="1"/>
  <c r="M3421" i="1"/>
  <c r="M953" i="1"/>
  <c r="M1933" i="1"/>
  <c r="M1703" i="1"/>
  <c r="M1269" i="1"/>
  <c r="M1901" i="1"/>
  <c r="M2567" i="1"/>
  <c r="M3898" i="1"/>
  <c r="M2991" i="1"/>
  <c r="M3589" i="1"/>
  <c r="M3646" i="1"/>
  <c r="M1387" i="1"/>
  <c r="M1111" i="1"/>
  <c r="M852" i="1"/>
  <c r="M954" i="1"/>
  <c r="M2451" i="1"/>
  <c r="M1189" i="1"/>
  <c r="M1866" i="1"/>
  <c r="M2000" i="1"/>
  <c r="M1923" i="1"/>
  <c r="M709" i="1"/>
  <c r="M695" i="1"/>
  <c r="M2586" i="1"/>
  <c r="M391" i="1"/>
  <c r="M2374" i="1"/>
  <c r="M3492" i="1"/>
  <c r="M1706" i="1"/>
  <c r="M1405" i="1"/>
  <c r="M2138" i="1"/>
  <c r="M154" i="1"/>
  <c r="M3223" i="1"/>
  <c r="M3078" i="1"/>
  <c r="M2585" i="1"/>
  <c r="M2068" i="1"/>
  <c r="M192" i="1"/>
  <c r="M2630" i="1"/>
  <c r="M3871" i="1"/>
  <c r="M2596" i="1"/>
  <c r="M2529" i="1"/>
  <c r="M2104" i="1"/>
  <c r="M2317" i="1"/>
  <c r="M631" i="1"/>
  <c r="M3106" i="1"/>
  <c r="M163" i="1"/>
  <c r="M3028" i="1"/>
  <c r="M3448" i="1"/>
  <c r="M2204" i="1"/>
  <c r="M3225" i="1"/>
  <c r="M1685" i="1"/>
  <c r="M326" i="1"/>
  <c r="M235" i="1"/>
  <c r="M873" i="1"/>
  <c r="M3112" i="1"/>
  <c r="M3157" i="1"/>
  <c r="M3787" i="1"/>
  <c r="M3312" i="1"/>
  <c r="M3831" i="1"/>
  <c r="M3503" i="1"/>
  <c r="M879" i="1"/>
  <c r="M59" i="1"/>
  <c r="M3251" i="1"/>
  <c r="M730" i="1"/>
  <c r="M244" i="1"/>
  <c r="M1486" i="1"/>
  <c r="M2613" i="1"/>
  <c r="M1807" i="1"/>
  <c r="M2287" i="1"/>
  <c r="M2832" i="1"/>
  <c r="M1167" i="1"/>
  <c r="M682" i="1"/>
  <c r="M3591" i="1"/>
  <c r="M2659" i="1"/>
  <c r="M1962" i="1"/>
  <c r="M4018" i="1"/>
  <c r="M74" i="1"/>
  <c r="M2983" i="1"/>
  <c r="M1179" i="1"/>
  <c r="M2877" i="1"/>
  <c r="M1278" i="1"/>
  <c r="M2949" i="1"/>
  <c r="M2696" i="1"/>
  <c r="M3210" i="1"/>
  <c r="M3895" i="1"/>
  <c r="M1753" i="1"/>
  <c r="M3040" i="1"/>
  <c r="M3007" i="1"/>
  <c r="M3011" i="1"/>
  <c r="M1847" i="1"/>
  <c r="M2343" i="1"/>
  <c r="M3519" i="1"/>
  <c r="M452" i="1"/>
  <c r="M2873" i="1"/>
  <c r="M2542" i="1"/>
  <c r="M1155" i="1"/>
  <c r="M2217" i="1"/>
  <c r="M2634" i="1"/>
  <c r="M2200" i="1"/>
  <c r="M2388" i="1"/>
  <c r="M490" i="1"/>
  <c r="M1794" i="1"/>
  <c r="M356" i="1"/>
  <c r="M1723" i="1"/>
  <c r="M672" i="1"/>
  <c r="M3000" i="1"/>
  <c r="M2431" i="1"/>
  <c r="M1858" i="1"/>
  <c r="M3188" i="1"/>
  <c r="M646" i="1"/>
  <c r="M3659" i="1"/>
  <c r="M3045" i="1"/>
  <c r="M1606" i="1"/>
  <c r="M821" i="1"/>
  <c r="M2685" i="1"/>
  <c r="M3908" i="1"/>
  <c r="M2345" i="1"/>
  <c r="M575" i="1"/>
  <c r="M263" i="1"/>
  <c r="M3880" i="1"/>
  <c r="M3889" i="1"/>
  <c r="M104" i="1"/>
  <c r="M3317" i="1"/>
  <c r="M2177" i="1"/>
  <c r="M1180" i="1"/>
  <c r="M1122" i="1"/>
  <c r="M3833" i="1"/>
  <c r="M1734" i="1"/>
  <c r="M1420" i="1"/>
  <c r="M1687" i="1"/>
  <c r="M1946" i="1"/>
  <c r="M3577" i="1"/>
  <c r="M3778" i="1"/>
  <c r="M3737" i="1"/>
  <c r="M2591" i="1"/>
  <c r="M431" i="1"/>
  <c r="M2725" i="1"/>
  <c r="M3604" i="1"/>
  <c r="M2829" i="1"/>
  <c r="M3935" i="1"/>
  <c r="M3435" i="1"/>
  <c r="M1833" i="1"/>
  <c r="M93" i="1"/>
  <c r="M1568" i="1"/>
  <c r="M2999" i="1"/>
  <c r="M307" i="1"/>
  <c r="M3255" i="1"/>
  <c r="M3252" i="1"/>
  <c r="M897" i="1"/>
  <c r="M3890" i="1"/>
  <c r="M2444" i="1"/>
  <c r="M3529" i="1"/>
  <c r="M2969" i="1"/>
  <c r="M330" i="1"/>
  <c r="M3795" i="1"/>
  <c r="M2300" i="1"/>
  <c r="M1313" i="1"/>
  <c r="M3541" i="1"/>
  <c r="M983" i="1"/>
  <c r="M2897" i="1"/>
  <c r="M2105" i="1"/>
  <c r="M1581" i="1"/>
  <c r="M3623" i="1"/>
  <c r="M1619" i="1"/>
  <c r="M336" i="1"/>
  <c r="M2286" i="1"/>
  <c r="M1701" i="1"/>
  <c r="M843" i="1"/>
  <c r="M2134" i="1"/>
  <c r="M3781" i="1"/>
  <c r="M1668" i="1"/>
  <c r="M188" i="1"/>
  <c r="M1584" i="1"/>
  <c r="M1251" i="1"/>
  <c r="M1242" i="1"/>
  <c r="M1156" i="1"/>
  <c r="M3989" i="1"/>
  <c r="M2575" i="1"/>
  <c r="M3343" i="1"/>
  <c r="M747" i="1"/>
  <c r="M863" i="1"/>
  <c r="M3091" i="1"/>
  <c r="M1479" i="1"/>
  <c r="M3403" i="1"/>
  <c r="M2296" i="1"/>
  <c r="M3238" i="1"/>
  <c r="M2532" i="1"/>
  <c r="M3761" i="1"/>
  <c r="M870" i="1"/>
  <c r="M3500" i="1"/>
  <c r="M1040" i="1"/>
  <c r="M207" i="1"/>
  <c r="M100" i="1"/>
  <c r="M2398" i="1"/>
  <c r="M361" i="1"/>
  <c r="M2960" i="1"/>
  <c r="M12" i="1"/>
  <c r="M288" i="1"/>
  <c r="M231" i="1"/>
  <c r="M1478" i="1"/>
  <c r="M2764" i="1"/>
  <c r="M1919" i="1"/>
  <c r="M3055" i="1"/>
  <c r="M275" i="1"/>
  <c r="M3924" i="1"/>
  <c r="M735" i="1"/>
  <c r="M89" i="1"/>
  <c r="M2689" i="1"/>
  <c r="M674" i="1"/>
  <c r="M2791" i="1"/>
  <c r="M1149" i="1"/>
  <c r="M1846" i="1"/>
  <c r="M1325" i="1"/>
  <c r="M389" i="1"/>
  <c r="M1258" i="1"/>
  <c r="M2281" i="1"/>
  <c r="M3167" i="1"/>
  <c r="M1232" i="1"/>
  <c r="M3789" i="1"/>
  <c r="M3432" i="1"/>
  <c r="M2274" i="1"/>
  <c r="M3224" i="1"/>
  <c r="M2760" i="1"/>
  <c r="M3602" i="1"/>
  <c r="M3076" i="1"/>
  <c r="M3190" i="1"/>
  <c r="M1773" i="1"/>
  <c r="M3685" i="1"/>
  <c r="M1036" i="1"/>
  <c r="M2595" i="1"/>
  <c r="M2576" i="1"/>
  <c r="M3991" i="1"/>
  <c r="M3548" i="1"/>
  <c r="M1482" i="1"/>
  <c r="M256" i="1"/>
  <c r="M3627" i="1"/>
  <c r="M3086" i="1"/>
  <c r="M2939" i="1"/>
  <c r="M1854" i="1"/>
  <c r="M212" i="1"/>
  <c r="M2861" i="1"/>
  <c r="M3926" i="1"/>
  <c r="M2498" i="1"/>
  <c r="M3272" i="1"/>
  <c r="M408" i="1"/>
  <c r="M220" i="1"/>
  <c r="M2276" i="1"/>
  <c r="M3927" i="1"/>
  <c r="M948" i="1"/>
  <c r="M209" i="1"/>
  <c r="M1115" i="1"/>
  <c r="M1909" i="1"/>
  <c r="M3961" i="1"/>
  <c r="M595" i="1"/>
  <c r="M2521" i="1"/>
  <c r="M992" i="1"/>
  <c r="M1293" i="1"/>
  <c r="M379" i="1"/>
  <c r="M1042" i="1"/>
  <c r="M1161" i="1"/>
  <c r="M2633" i="1"/>
  <c r="M1073" i="1"/>
  <c r="M2273" i="1"/>
  <c r="M272" i="1"/>
  <c r="M2814" i="1"/>
  <c r="M311" i="1"/>
  <c r="M2853" i="1"/>
  <c r="M2987" i="1"/>
  <c r="M2435" i="1"/>
  <c r="M3065" i="1"/>
  <c r="M269" i="1"/>
  <c r="M34" i="1"/>
  <c r="M2780" i="1"/>
  <c r="M3234" i="1"/>
  <c r="M2635" i="1"/>
  <c r="M1012" i="1"/>
  <c r="M2806" i="1"/>
  <c r="M3516" i="1"/>
  <c r="M2815" i="1"/>
  <c r="M2289" i="1"/>
  <c r="M2052" i="1"/>
  <c r="M652" i="1"/>
  <c r="M3791" i="1"/>
  <c r="M3033" i="1"/>
  <c r="M323" i="1"/>
  <c r="M417" i="1"/>
  <c r="M1477" i="1"/>
  <c r="M1004" i="1"/>
  <c r="M3760" i="1"/>
  <c r="M2211" i="1"/>
  <c r="M3936" i="1"/>
  <c r="M3177" i="1"/>
  <c r="M3694" i="1"/>
  <c r="M2516" i="1"/>
  <c r="M1937" i="1"/>
  <c r="M1728" i="1"/>
  <c r="M1515" i="1"/>
  <c r="M3994" i="1"/>
  <c r="M1664" i="1"/>
  <c r="M276" i="1"/>
  <c r="M1150" i="1"/>
  <c r="M363" i="1"/>
  <c r="M2655" i="1"/>
  <c r="M1072" i="1"/>
  <c r="M2617" i="1"/>
  <c r="M1614" i="1"/>
  <c r="M2141" i="1"/>
  <c r="M2007" i="1"/>
  <c r="M959" i="1"/>
  <c r="M1272" i="1"/>
  <c r="M2371" i="1"/>
  <c r="M1286" i="1"/>
  <c r="M3872" i="1"/>
  <c r="M2472" i="1"/>
  <c r="M2266" i="1"/>
  <c r="M3401" i="1"/>
  <c r="M2416" i="1"/>
  <c r="M1489" i="1"/>
  <c r="M141" i="1"/>
  <c r="M776" i="1"/>
  <c r="M1218" i="1"/>
  <c r="M1528" i="1"/>
  <c r="M3522" i="1"/>
  <c r="M1006" i="1"/>
  <c r="M374" i="1"/>
  <c r="M616" i="1"/>
  <c r="M4010" i="1"/>
  <c r="M1999" i="1"/>
  <c r="M86" i="1"/>
  <c r="M1096" i="1"/>
  <c r="M2845" i="1"/>
  <c r="M2950" i="1"/>
  <c r="M419" i="1"/>
  <c r="M2188" i="1"/>
  <c r="M2027" i="1"/>
  <c r="M198" i="1"/>
  <c r="M3206" i="1"/>
  <c r="M972" i="1"/>
  <c r="M1498" i="1"/>
  <c r="M3641" i="1"/>
  <c r="M642" i="1"/>
  <c r="M2160" i="1"/>
  <c r="M1654" i="1"/>
  <c r="M4032" i="1"/>
  <c r="M1332" i="1"/>
  <c r="M1826" i="1"/>
  <c r="M2645" i="1"/>
  <c r="M2036" i="1"/>
  <c r="M2582" i="1"/>
  <c r="M3538" i="1"/>
  <c r="M990" i="1"/>
  <c r="M1505" i="1"/>
  <c r="M1219" i="1"/>
  <c r="M2962" i="1"/>
  <c r="M2763" i="1"/>
  <c r="M3702" i="1"/>
  <c r="M1351" i="1"/>
  <c r="M2804" i="1"/>
  <c r="M2673" i="1"/>
  <c r="M2698" i="1"/>
  <c r="M1934" i="1"/>
  <c r="M43" i="1"/>
  <c r="M78" i="1"/>
  <c r="M1782" i="1"/>
  <c r="M3632" i="1"/>
  <c r="M1831" i="1"/>
  <c r="M2863" i="1"/>
  <c r="M3879" i="1"/>
  <c r="M2182" i="1"/>
  <c r="M565" i="1"/>
  <c r="M3032" i="1"/>
  <c r="M3891" i="1"/>
  <c r="M958" i="1"/>
  <c r="M3271" i="1"/>
  <c r="M2793" i="1"/>
  <c r="M3396" i="1"/>
  <c r="M2041" i="1"/>
  <c r="M451" i="1"/>
  <c r="M2720" i="1"/>
  <c r="M2871" i="1"/>
  <c r="M3950" i="1"/>
  <c r="M2640" i="1"/>
  <c r="M1998" i="1"/>
  <c r="M1940" i="1"/>
  <c r="M1658" i="1"/>
  <c r="M3133" i="1"/>
  <c r="M3027" i="1"/>
  <c r="M2767" i="1"/>
  <c r="M2221" i="1"/>
  <c r="M2770" i="1"/>
  <c r="M271" i="1"/>
  <c r="M913" i="1"/>
  <c r="M1327" i="1"/>
  <c r="M3472" i="1"/>
  <c r="M2668" i="1"/>
  <c r="M3025" i="1"/>
  <c r="M3975" i="1"/>
  <c r="M95" i="1"/>
  <c r="M777" i="1"/>
  <c r="M2493" i="1"/>
  <c r="M606" i="1"/>
  <c r="M371" i="1"/>
  <c r="M2462" i="1"/>
  <c r="M2519" i="1"/>
  <c r="M791" i="1"/>
  <c r="M60" i="1"/>
  <c r="M3508" i="1"/>
  <c r="M713" i="1"/>
  <c r="M3037" i="1"/>
  <c r="M2896" i="1"/>
  <c r="M2070" i="1"/>
  <c r="M2579" i="1"/>
  <c r="M1724" i="1"/>
  <c r="M788" i="1"/>
  <c r="M2394" i="1"/>
  <c r="M80" i="1"/>
  <c r="M1621" i="1"/>
  <c r="M1589" i="1"/>
  <c r="M1682" i="1"/>
  <c r="M1406" i="1"/>
  <c r="M1407" i="1"/>
  <c r="M3354" i="1"/>
  <c r="M246" i="1"/>
  <c r="M549" i="1"/>
  <c r="M1834" i="1"/>
  <c r="M3288" i="1"/>
  <c r="M2376" i="1"/>
  <c r="M3267" i="1"/>
  <c r="M2114" i="1"/>
  <c r="M126" i="1"/>
  <c r="M493" i="1"/>
  <c r="M1811" i="1"/>
  <c r="M2013" i="1"/>
  <c r="M3010" i="1"/>
  <c r="M1953" i="1"/>
  <c r="M3546" i="1"/>
  <c r="M2240" i="1"/>
  <c r="M922" i="1"/>
  <c r="M838" i="1"/>
  <c r="M661" i="1"/>
  <c r="M2887" i="1"/>
  <c r="M2801" i="1"/>
  <c r="M3360" i="1"/>
  <c r="M3640" i="1"/>
  <c r="M342" i="1"/>
  <c r="M2679" i="1"/>
  <c r="M87" i="1"/>
  <c r="M1661" i="1"/>
  <c r="M318" i="1"/>
  <c r="M3124" i="1"/>
  <c r="M1322" i="1"/>
  <c r="M3196" i="1"/>
  <c r="M950" i="1"/>
  <c r="M3183" i="1"/>
  <c r="M3380" i="1"/>
  <c r="M349" i="1"/>
  <c r="M1790" i="1"/>
  <c r="M3412" i="1"/>
  <c r="M2073" i="1"/>
  <c r="M339" i="1"/>
  <c r="M3125" i="1"/>
  <c r="M1623" i="1"/>
  <c r="M2313" i="1"/>
  <c r="M2460" i="1"/>
  <c r="M1916" i="1"/>
  <c r="M800" i="1"/>
  <c r="M3284" i="1"/>
  <c r="M3449" i="1"/>
  <c r="M1968" i="1"/>
  <c r="M1880" i="1"/>
  <c r="M698" i="1"/>
  <c r="M69" i="1"/>
  <c r="M710" i="1"/>
  <c r="M3489" i="1"/>
  <c r="M2048" i="1"/>
  <c r="M2509" i="1"/>
  <c r="M2714" i="1"/>
  <c r="M224" i="1"/>
  <c r="M2110" i="1"/>
  <c r="M1141" i="1"/>
  <c r="M1844" i="1"/>
  <c r="M3140" i="1"/>
  <c r="M1509" i="1"/>
  <c r="M3800" i="1"/>
  <c r="M619" i="1"/>
  <c r="M1137" i="1"/>
  <c r="M3457" i="1"/>
  <c r="M423" i="1"/>
  <c r="M2742" i="1"/>
  <c r="M1558" i="1"/>
  <c r="M1275" i="1"/>
  <c r="M576" i="1"/>
  <c r="M3553" i="1"/>
  <c r="M761" i="1"/>
  <c r="M3753" i="1"/>
  <c r="M396" i="1"/>
  <c r="M159" i="1"/>
  <c r="M1601" i="1"/>
  <c r="M2955" i="1"/>
  <c r="M532" i="1"/>
  <c r="M3766" i="1"/>
  <c r="M2541" i="1"/>
  <c r="M2136" i="1"/>
  <c r="M933" i="1"/>
  <c r="M430" i="1"/>
  <c r="M2713" i="1"/>
  <c r="M2302" i="1"/>
  <c r="M3992" i="1"/>
  <c r="M1483" i="1"/>
  <c r="M3029" i="1"/>
  <c r="M3752" i="1"/>
  <c r="M3625" i="1"/>
  <c r="M993" i="1"/>
  <c r="M1610" i="1"/>
  <c r="M3193" i="1"/>
  <c r="M312" i="1"/>
  <c r="M3807" i="1"/>
  <c r="M2270" i="1"/>
  <c r="M1043" i="1"/>
  <c r="M3461" i="1"/>
  <c r="M3639" i="1"/>
  <c r="M2044" i="1"/>
  <c r="M2707" i="1"/>
  <c r="M2010" i="1"/>
  <c r="M211" i="1"/>
  <c r="M3909" i="1"/>
  <c r="M561" i="1"/>
  <c r="M341" i="1"/>
  <c r="M118" i="1"/>
  <c r="M2220" i="1"/>
  <c r="M193" i="1"/>
  <c r="M1253" i="1"/>
  <c r="M1316" i="1"/>
  <c r="M1306" i="1"/>
  <c r="M1930" i="1"/>
  <c r="M3832" i="1"/>
  <c r="M742" i="1"/>
  <c r="M524" i="1"/>
  <c r="M2351" i="1"/>
  <c r="M1432" i="1"/>
  <c r="M528" i="1"/>
  <c r="M931" i="1"/>
  <c r="M1243" i="1"/>
  <c r="M2637" i="1"/>
  <c r="M3958" i="1"/>
  <c r="M2805" i="1"/>
  <c r="M3391" i="1"/>
  <c r="M3682" i="1"/>
  <c r="M3433" i="1"/>
  <c r="M860" i="1"/>
  <c r="M2324" i="1"/>
  <c r="M1121" i="1"/>
  <c r="M1739" i="1"/>
  <c r="M348" i="1"/>
  <c r="M3551" i="1"/>
  <c r="M3259" i="1"/>
  <c r="M3940" i="1"/>
  <c r="M3977" i="1"/>
  <c r="M1362" i="1"/>
  <c r="M4017" i="1"/>
  <c r="M46" i="1"/>
  <c r="M3344" i="1"/>
  <c r="M3649" i="1"/>
  <c r="M530" i="1"/>
  <c r="M1970" i="1"/>
  <c r="M1870" i="1"/>
  <c r="M2014" i="1"/>
  <c r="M1730" i="1"/>
  <c r="M2279" i="1"/>
  <c r="M3557" i="1"/>
  <c r="M2795" i="1"/>
  <c r="M756" i="1"/>
  <c r="M3914" i="1"/>
  <c r="M3175" i="1"/>
  <c r="M1740" i="1"/>
  <c r="M2892" i="1"/>
  <c r="M462" i="1"/>
  <c r="M875" i="1"/>
  <c r="M116" i="1"/>
  <c r="M1808" i="1"/>
  <c r="M766" i="1"/>
  <c r="M2753" i="1"/>
  <c r="M653" i="1"/>
  <c r="M3043" i="1"/>
  <c r="M1895" i="1"/>
  <c r="M2101" i="1"/>
  <c r="M3483" i="1"/>
  <c r="M1975" i="1"/>
  <c r="M3454" i="1"/>
  <c r="M1430" i="1"/>
  <c r="M1617" i="1"/>
  <c r="M2581" i="1"/>
  <c r="M2497" i="1"/>
  <c r="M3488" i="1"/>
  <c r="M901" i="1"/>
  <c r="M2403" i="1"/>
  <c r="M885" i="1"/>
  <c r="M3621" i="1"/>
  <c r="M3729" i="1"/>
  <c r="M3201" i="1"/>
  <c r="M562" i="1"/>
  <c r="M4000" i="1"/>
  <c r="M2235" i="1"/>
  <c r="M19" i="1"/>
  <c r="M970" i="1"/>
  <c r="M935" i="1"/>
  <c r="M716" i="1"/>
  <c r="M1521" i="1"/>
  <c r="M3460" i="1"/>
  <c r="M1182" i="1"/>
  <c r="M2449" i="1"/>
  <c r="M3228" i="1"/>
  <c r="M3724" i="1"/>
  <c r="M635" i="1"/>
  <c r="M2500" i="1"/>
  <c r="M367" i="1"/>
  <c r="M2129" i="1"/>
  <c r="M1283" i="1"/>
  <c r="M2973" i="1"/>
  <c r="M3981" i="1"/>
  <c r="M2487" i="1"/>
  <c r="M2858" i="1"/>
  <c r="M1659" i="1"/>
  <c r="M2446" i="1"/>
  <c r="M1116" i="1"/>
  <c r="M1588" i="1"/>
  <c r="M2475" i="1"/>
  <c r="M7" i="1"/>
  <c r="M3005" i="1"/>
  <c r="M3214" i="1"/>
  <c r="M1671" i="1"/>
  <c r="M10" i="1"/>
  <c r="M1236" i="1"/>
  <c r="M2488" i="1"/>
  <c r="M2163" i="1"/>
  <c r="M1665" i="1"/>
  <c r="M2547" i="1"/>
  <c r="M1749" i="1"/>
  <c r="M817" i="1"/>
  <c r="M1775" i="1"/>
  <c r="M968" i="1"/>
  <c r="M488" i="1"/>
  <c r="M1944" i="1"/>
  <c r="M3274" i="1"/>
  <c r="M111" i="1"/>
  <c r="M3597" i="1"/>
  <c r="M1032" i="1"/>
  <c r="M4037" i="1"/>
  <c r="M921" i="1"/>
  <c r="M3827" i="1"/>
  <c r="M1050" i="1"/>
  <c r="M2839" i="1"/>
  <c r="M3186" i="1"/>
  <c r="M1084" i="1"/>
  <c r="M2606" i="1"/>
  <c r="M489" i="1"/>
  <c r="M2536" i="1"/>
  <c r="M3501" i="1"/>
  <c r="M3887" i="1"/>
  <c r="M2319" i="1"/>
  <c r="M22" i="1"/>
  <c r="M2724" i="1"/>
  <c r="M124" i="1"/>
  <c r="M2855" i="1"/>
  <c r="M1051" i="1"/>
  <c r="M3250" i="1"/>
  <c r="M1143" i="1"/>
  <c r="M3903" i="1"/>
  <c r="M835" i="1"/>
  <c r="M1030" i="1"/>
  <c r="M1859" i="1"/>
  <c r="M2379" i="1"/>
  <c r="M728" i="1"/>
  <c r="M874" i="1"/>
  <c r="M2327" i="1"/>
  <c r="M1093" i="1"/>
  <c r="M1041" i="1"/>
  <c r="M129" i="1"/>
  <c r="M2065" i="1"/>
  <c r="M2993" i="1"/>
  <c r="M2611" i="1"/>
  <c r="M1463" i="1"/>
  <c r="M366" i="1"/>
  <c r="M2024" i="1"/>
  <c r="M2326" i="1"/>
  <c r="M3119" i="1"/>
  <c r="M1649" i="1"/>
  <c r="M2520" i="1"/>
  <c r="M3960" i="1"/>
  <c r="M54" i="1"/>
  <c r="M2688" i="1"/>
  <c r="M762" i="1"/>
  <c r="M3379" i="1"/>
  <c r="M3062" i="1"/>
  <c r="M2056" i="1"/>
  <c r="M724" i="1"/>
  <c r="M168" i="1"/>
  <c r="M6" i="1"/>
  <c r="M2314" i="1"/>
  <c r="M603" i="1"/>
  <c r="M780" i="1"/>
  <c r="M1092" i="1"/>
  <c r="M3661" i="1"/>
  <c r="M1082" i="1"/>
  <c r="M527" i="1"/>
  <c r="M1954" i="1"/>
  <c r="M1416" i="1"/>
  <c r="M3048" i="1"/>
  <c r="M553" i="1"/>
  <c r="M1816" i="1"/>
  <c r="M401" i="1"/>
  <c r="M1557" i="1"/>
  <c r="M1015" i="1"/>
  <c r="M1595" i="1"/>
  <c r="M893" i="1"/>
  <c r="M3308" i="1"/>
  <c r="M1323" i="1"/>
  <c r="M1194" i="1"/>
  <c r="M2060" i="1"/>
  <c r="M3644" i="1"/>
  <c r="M105" i="1"/>
  <c r="M1016" i="1"/>
  <c r="M91" i="1"/>
  <c r="M3598" i="1"/>
  <c r="M3118" i="1"/>
  <c r="M2464" i="1"/>
  <c r="M1467" i="1"/>
  <c r="M3342" i="1"/>
  <c r="M1785" i="1"/>
  <c r="M2638" i="1"/>
  <c r="M1994" i="1"/>
  <c r="M2457" i="1"/>
  <c r="M2212" i="1"/>
  <c r="M1667" i="1"/>
  <c r="M1357" i="1"/>
  <c r="M173" i="1"/>
  <c r="M3402" i="1"/>
  <c r="M1139" i="1"/>
  <c r="M2546" i="1"/>
  <c r="M344" i="1"/>
  <c r="M566" i="1"/>
  <c r="M1007" i="1"/>
  <c r="M641" i="1"/>
  <c r="M984" i="1"/>
  <c r="M2825" i="1"/>
  <c r="M3590" i="1"/>
  <c r="M797" i="1"/>
  <c r="M309" i="1"/>
  <c r="M919" i="1"/>
  <c r="M994" i="1"/>
  <c r="M47" i="1"/>
  <c r="M1046" i="1"/>
  <c r="M2295" i="1"/>
  <c r="M3181" i="1"/>
  <c r="M590" i="1"/>
  <c r="M2183" i="1"/>
  <c r="M1190" i="1"/>
  <c r="M285" i="1"/>
  <c r="M2088" i="1"/>
  <c r="M1123" i="1"/>
  <c r="M956" i="1"/>
  <c r="M3102" i="1"/>
  <c r="M353" i="1"/>
  <c r="M321" i="1"/>
  <c r="M2006" i="1"/>
  <c r="M3191" i="1"/>
  <c r="M1087" i="1"/>
  <c r="M793" i="1"/>
  <c r="M2737" i="1"/>
  <c r="M3297" i="1"/>
  <c r="M1974" i="1"/>
  <c r="M1524" i="1"/>
  <c r="M2413" i="1"/>
  <c r="M2194" i="1"/>
  <c r="M1609" i="1"/>
  <c r="M3208" i="1"/>
  <c r="M2271" i="1"/>
  <c r="M471" i="1"/>
  <c r="M1853" i="1"/>
  <c r="M3877" i="1"/>
  <c r="M2213" i="1"/>
  <c r="M3071" i="1"/>
  <c r="M917" i="1"/>
  <c r="M2875" i="1"/>
  <c r="M3413" i="1"/>
  <c r="M3424" i="1"/>
  <c r="M2909" i="1"/>
  <c r="M3022" i="1"/>
  <c r="M1210" i="1"/>
  <c r="M2090" i="1"/>
  <c r="M1586" i="1"/>
  <c r="M2408" i="1"/>
  <c r="M1559" i="1"/>
  <c r="M599" i="1"/>
  <c r="M1411" i="1"/>
  <c r="M2561" i="1"/>
  <c r="M3261" i="1"/>
  <c r="M2494" i="1"/>
  <c r="M2337" i="1"/>
  <c r="M3013" i="1"/>
  <c r="M1063" i="1"/>
  <c r="M516" i="1"/>
  <c r="M385" i="1"/>
  <c r="M1651" i="1"/>
  <c r="M1835" i="1"/>
  <c r="M1797" i="1"/>
  <c r="M3034" i="1"/>
  <c r="M2743" i="1"/>
  <c r="M1981" i="1"/>
  <c r="M3771" i="1"/>
  <c r="M1774" i="1"/>
  <c r="M3732" i="1"/>
  <c r="M1514" i="1"/>
  <c r="M247" i="1"/>
  <c r="M3896" i="1"/>
  <c r="M1302" i="1"/>
  <c r="M842" i="1"/>
  <c r="M911" i="1"/>
  <c r="M2288" i="1"/>
  <c r="M644" i="1"/>
  <c r="M1969" i="1"/>
  <c r="M260" i="1"/>
  <c r="M2246" i="1"/>
  <c r="M376" i="1"/>
  <c r="M3130" i="1"/>
  <c r="M544" i="1"/>
  <c r="M841" i="1"/>
  <c r="M2208" i="1"/>
  <c r="M1349" i="1"/>
  <c r="M1379" i="1"/>
  <c r="M1199" i="1"/>
  <c r="M3697" i="1"/>
  <c r="M1020" i="1"/>
  <c r="M3378" i="1"/>
  <c r="M3451" i="1"/>
  <c r="M3705" i="1"/>
  <c r="M2569" i="1"/>
  <c r="M1044" i="1"/>
  <c r="M2144" i="1"/>
  <c r="M3990" i="1"/>
  <c r="M2195" i="1"/>
  <c r="M853" i="1"/>
  <c r="M2348" i="1"/>
  <c r="M3132" i="1"/>
  <c r="M3080" i="1"/>
  <c r="M3696" i="1"/>
  <c r="M2231" i="1"/>
  <c r="M1554" i="1"/>
  <c r="M1098" i="1"/>
  <c r="M2275" i="1"/>
  <c r="M1535" i="1"/>
  <c r="M548" i="1"/>
  <c r="M456" i="1"/>
  <c r="M2430" i="1"/>
  <c r="M889" i="1"/>
  <c r="M1442" i="1"/>
  <c r="M1956" i="1"/>
  <c r="M2321" i="1"/>
  <c r="M1249" i="1"/>
  <c r="M675" i="1"/>
  <c r="M3670" i="1"/>
  <c r="M3273" i="1"/>
  <c r="M1452" i="1"/>
  <c r="M1198" i="1"/>
  <c r="M350" i="1"/>
  <c r="M520" i="1"/>
  <c r="M3845" i="1"/>
  <c r="M3560" i="1"/>
  <c r="M2282" i="1"/>
  <c r="M1229" i="1"/>
  <c r="M2332" i="1"/>
  <c r="M827" i="1"/>
  <c r="M2660" i="1"/>
  <c r="M156" i="1"/>
  <c r="M3840" i="1"/>
  <c r="M3712" i="1"/>
  <c r="M3348" i="1"/>
  <c r="M2481" i="1"/>
  <c r="M832" i="1"/>
  <c r="M3946" i="1"/>
  <c r="M3773" i="1"/>
  <c r="M2469" i="1"/>
  <c r="M3586" i="1"/>
  <c r="M1240" i="1"/>
  <c r="M383" i="1"/>
  <c r="M3419" i="1"/>
  <c r="M2751" i="1"/>
  <c r="M1390" i="1"/>
  <c r="M2485" i="1"/>
  <c r="M2306" i="1"/>
  <c r="M3155" i="1"/>
  <c r="M3083" i="1"/>
  <c r="M2570" i="1"/>
  <c r="M2677" i="1"/>
  <c r="M3652" i="1"/>
  <c r="M3079" i="1"/>
  <c r="M166" i="1"/>
  <c r="M1031" i="1"/>
  <c r="M3429" i="1"/>
  <c r="M3020" i="1"/>
  <c r="M2919" i="1"/>
  <c r="M3873" i="1"/>
  <c r="M291" i="1"/>
  <c r="M3400" i="1"/>
  <c r="M233" i="1"/>
  <c r="M3377" i="1"/>
  <c r="M1891" i="1"/>
  <c r="M51" i="1"/>
  <c r="M480" i="1"/>
  <c r="M1630" i="1"/>
  <c r="M2747" i="1"/>
  <c r="M3818" i="1"/>
  <c r="M4009" i="1"/>
  <c r="M2230" i="1"/>
  <c r="M2566" i="1"/>
  <c r="M697" i="1"/>
  <c r="M4020" i="1"/>
  <c r="M21" i="1"/>
  <c r="M537" i="1"/>
  <c r="M3019" i="1"/>
  <c r="M3943" i="1"/>
  <c r="M3307" i="1"/>
  <c r="M2486" i="1"/>
  <c r="M3786" i="1"/>
  <c r="M3969" i="1"/>
  <c r="M1803" i="1"/>
  <c r="M2019" i="1"/>
  <c r="M1585" i="1"/>
  <c r="M1684" i="1"/>
  <c r="M3052" i="1"/>
  <c r="M1424" i="1"/>
  <c r="M692" i="1"/>
  <c r="M242" i="1"/>
  <c r="M1233" i="1"/>
  <c r="M2095" i="1"/>
  <c r="M1341" i="1"/>
  <c r="M3409" i="1"/>
  <c r="M459" i="1"/>
  <c r="M2951" i="1"/>
  <c r="M1079" i="1"/>
  <c r="M2556" i="1"/>
  <c r="M647" i="1"/>
  <c r="M1986" i="1"/>
  <c r="M1458" i="1"/>
  <c r="M1709" i="1"/>
  <c r="M740" i="1"/>
  <c r="M3097" i="1"/>
  <c r="M2703" i="1"/>
  <c r="M3584" i="1"/>
  <c r="M1631" i="1"/>
  <c r="M1810" i="1"/>
  <c r="M2674" i="1"/>
  <c r="M1104" i="1"/>
  <c r="M2489" i="1"/>
  <c r="M1395" i="1"/>
  <c r="M3142" i="1"/>
  <c r="M320" i="1"/>
  <c r="M926" i="1"/>
  <c r="M412" i="1"/>
  <c r="M2308" i="1"/>
  <c r="M487" i="1"/>
  <c r="M2746" i="1"/>
  <c r="M3574" i="1"/>
  <c r="M2405" i="1"/>
  <c r="M2392" i="1"/>
  <c r="M4014" i="1"/>
  <c r="M1875" i="1"/>
  <c r="M3957" i="1"/>
  <c r="M3498" i="1"/>
  <c r="M42" i="1"/>
  <c r="M2808" i="1"/>
  <c r="M752" i="1"/>
  <c r="M2511" i="1"/>
  <c r="M632" i="1"/>
  <c r="M3906" i="1"/>
  <c r="M3744" i="1"/>
  <c r="M1593" i="1"/>
  <c r="M1531" i="1"/>
  <c r="M1547" i="1"/>
  <c r="M3332" i="1"/>
  <c r="M1075" i="1"/>
  <c r="M1211" i="1"/>
  <c r="M679" i="1"/>
  <c r="M685" i="1"/>
  <c r="M1324" i="1"/>
  <c r="M1700" i="1"/>
  <c r="M2086" i="1"/>
  <c r="M1047" i="1"/>
  <c r="M3382" i="1"/>
  <c r="M2140" i="1"/>
  <c r="M1423" i="1"/>
  <c r="M1170" i="1"/>
  <c r="M3443" i="1"/>
  <c r="M463" i="1"/>
  <c r="M1132" i="1"/>
  <c r="M2320" i="1"/>
  <c r="M1076" i="1"/>
  <c r="M2132" i="1"/>
  <c r="M2206" i="1"/>
  <c r="M2164" i="1"/>
  <c r="M1639" i="1"/>
  <c r="M465" i="1"/>
  <c r="M923" i="1"/>
  <c r="M625" i="1"/>
  <c r="M3263" i="1"/>
  <c r="M732" i="1"/>
  <c r="M1843" i="1"/>
  <c r="M1575" i="1"/>
  <c r="M2538" i="1"/>
  <c r="M149" i="1"/>
  <c r="M257" i="1"/>
  <c r="M3814" i="1"/>
  <c r="M3830" i="1"/>
  <c r="M1814" i="1"/>
  <c r="M1542" i="1"/>
  <c r="M3290" i="1"/>
  <c r="M3313" i="1"/>
  <c r="M3657" i="1"/>
  <c r="M2550" i="1"/>
  <c r="M629" i="1"/>
  <c r="M354" i="1"/>
  <c r="M803" i="1"/>
  <c r="M2947" i="1"/>
  <c r="M1852" i="1"/>
  <c r="M3601" i="1"/>
  <c r="M872" i="1"/>
  <c r="M1549" i="1"/>
  <c r="M1485" i="1"/>
  <c r="M1106" i="1"/>
  <c r="M2572" i="1"/>
  <c r="M2003" i="1"/>
  <c r="M2694" i="1"/>
  <c r="M58" i="1"/>
  <c r="M3539" i="1"/>
  <c r="M2002" i="1"/>
  <c r="M1207" i="1"/>
  <c r="M2788" i="1"/>
  <c r="M3964" i="1"/>
  <c r="M3746" i="1"/>
  <c r="M1645" i="1"/>
  <c r="M1805" i="1"/>
  <c r="M1183" i="1"/>
  <c r="M1537" i="1"/>
  <c r="M2777" i="1"/>
  <c r="M1820" i="1"/>
  <c r="M3910" i="1"/>
  <c r="M618" i="1"/>
  <c r="M3527" i="1"/>
  <c r="M3425" i="1"/>
  <c r="M2094" i="1"/>
  <c r="M3680" i="1"/>
  <c r="M2072" i="1"/>
  <c r="M2792" i="1"/>
  <c r="M3248" i="1"/>
  <c r="M2958" i="1"/>
  <c r="M3447" i="1"/>
  <c r="M2597" i="1"/>
  <c r="M2657" i="1"/>
  <c r="M1221" i="1"/>
  <c r="M440" i="1"/>
  <c r="M1453" i="1"/>
  <c r="M2901" i="1"/>
  <c r="M112" i="1"/>
  <c r="M3430" i="1"/>
  <c r="M2406" i="1"/>
  <c r="M1516" i="1"/>
  <c r="M2018" i="1"/>
  <c r="M1338" i="1"/>
  <c r="M3406" i="1"/>
  <c r="M3054" i="1"/>
  <c r="M868" i="1"/>
  <c r="M2592" i="1"/>
  <c r="M3428" i="1"/>
  <c r="M781" i="1"/>
  <c r="M2578" i="1"/>
  <c r="M3107" i="1"/>
  <c r="M1556" i="1"/>
  <c r="M1525" i="1"/>
  <c r="M2396" i="1"/>
  <c r="M2584" i="1"/>
  <c r="M2272" i="1"/>
  <c r="M2471" i="1"/>
  <c r="M284" i="1"/>
  <c r="M3282" i="1"/>
  <c r="M746" i="1"/>
  <c r="M836" i="1"/>
  <c r="M1798" i="1"/>
  <c r="M150" i="1"/>
  <c r="M217" i="1"/>
  <c r="M1061" i="1"/>
  <c r="M2247" i="1"/>
  <c r="M1742" i="1"/>
  <c r="M1675" i="1"/>
  <c r="M400" i="1"/>
  <c r="M3867" i="1"/>
  <c r="M2253" i="1"/>
  <c r="M587" i="1"/>
  <c r="M127" i="1"/>
  <c r="M2083" i="1"/>
  <c r="M1979" i="1"/>
  <c r="M3556" i="1"/>
  <c r="M3917" i="1"/>
  <c r="M1607" i="1"/>
  <c r="M542" i="1"/>
  <c r="M1312" i="1"/>
  <c r="M942" i="1"/>
  <c r="M2768" i="1"/>
  <c r="M1284" i="1"/>
  <c r="M3215" i="1"/>
  <c r="M1021" i="1"/>
  <c r="M1403" i="1"/>
  <c r="M3340" i="1"/>
  <c r="M2259" i="1"/>
  <c r="M3976" i="1"/>
  <c r="M593" i="1"/>
  <c r="M2116" i="1"/>
  <c r="M1744" i="1"/>
  <c r="M236" i="1"/>
  <c r="M162" i="1"/>
  <c r="M1594" i="1"/>
  <c r="M2437" i="1"/>
  <c r="M3075" i="1"/>
  <c r="M767" i="1"/>
  <c r="M2103" i="1"/>
  <c r="M1255" i="1"/>
  <c r="M3388" i="1"/>
  <c r="M433" i="1"/>
  <c r="M1328" i="1"/>
  <c r="M2456" i="1"/>
  <c r="M538" i="1"/>
  <c r="M340" i="1"/>
  <c r="M1864" i="1"/>
  <c r="M1202" i="1"/>
  <c r="M2035" i="1"/>
  <c r="M1578" i="1"/>
  <c r="M3510" i="1"/>
  <c r="M1750" i="1"/>
  <c r="M1419" i="1"/>
  <c r="M2162" i="1"/>
  <c r="M927" i="1"/>
  <c r="M11" i="1"/>
  <c r="M2089" i="1"/>
  <c r="M1576" i="1"/>
  <c r="M1636" i="1"/>
  <c r="M2423" i="1"/>
  <c r="M2135" i="1"/>
  <c r="M1212" i="1"/>
  <c r="M1074" i="1"/>
  <c r="M1518" i="1"/>
  <c r="M2865" i="1"/>
  <c r="M83" i="1"/>
  <c r="M137" i="1"/>
  <c r="M3318" i="1"/>
  <c r="M219" i="1"/>
  <c r="M1673" i="1"/>
  <c r="M3576" i="1"/>
  <c r="M2914" i="1"/>
  <c r="M864" i="1"/>
  <c r="M2568" i="1"/>
  <c r="M1592" i="1"/>
  <c r="M1497" i="1"/>
  <c r="M3585" i="1"/>
  <c r="M1776" i="1"/>
  <c r="M1912" i="1"/>
  <c r="M2651" i="1"/>
  <c r="M134" i="1"/>
  <c r="M52" i="1"/>
  <c r="M1222" i="1"/>
  <c r="M3165" i="1"/>
  <c r="M3195" i="1"/>
  <c r="M1417" i="1"/>
  <c r="M2602" i="1"/>
  <c r="M2888" i="1"/>
  <c r="M2256" i="1"/>
  <c r="M1366" i="1"/>
  <c r="M3681" i="1"/>
  <c r="M3179" i="1"/>
  <c r="M2727" i="1"/>
  <c r="M3533" i="1"/>
  <c r="M2499" i="1"/>
  <c r="M2205" i="1"/>
  <c r="M2368" i="1"/>
  <c r="M2262" i="1"/>
  <c r="M1951" i="1"/>
  <c r="M1437" i="1"/>
  <c r="M3333" i="1"/>
  <c r="M1980" i="1"/>
  <c r="M1787" i="1"/>
  <c r="M1100" i="1"/>
  <c r="M2173" i="1"/>
  <c r="M3815" i="1"/>
  <c r="M546" i="1"/>
  <c r="M3035" i="1"/>
  <c r="M2331" i="1"/>
  <c r="M1520" i="1"/>
  <c r="M1266" i="1"/>
  <c r="M185" i="1"/>
  <c r="M723" i="1"/>
  <c r="M3302" i="1"/>
  <c r="M3423" i="1"/>
  <c r="M3738" i="1"/>
  <c r="M3708" i="1"/>
  <c r="M3470" i="1"/>
  <c r="M2733" i="1"/>
  <c r="M1522" i="1"/>
  <c r="M749" i="1"/>
  <c r="M2816" i="1"/>
  <c r="M2465" i="1"/>
  <c r="M324" i="1"/>
  <c r="M1326" i="1"/>
  <c r="M1492" i="1"/>
  <c r="M1540" i="1"/>
  <c r="M3381" i="1"/>
  <c r="M3819" i="1"/>
  <c r="M765" i="1"/>
  <c r="M2305" i="1"/>
  <c r="M345" i="1"/>
  <c r="M2748" i="1"/>
  <c r="M1469" i="1"/>
  <c r="M3816" i="1"/>
  <c r="M1173" i="1"/>
  <c r="M3662" i="1"/>
  <c r="M498" i="1"/>
  <c r="M1245" i="1"/>
  <c r="M2428" i="1"/>
  <c r="M3017" i="1"/>
  <c r="M1145" i="1"/>
  <c r="M1070" i="1"/>
  <c r="M3689" i="1"/>
  <c r="M1877" i="1"/>
  <c r="M1604" i="1"/>
  <c r="M2490" i="1"/>
  <c r="M2522" i="1"/>
  <c r="M2648" i="1"/>
  <c r="M2889" i="1"/>
  <c r="M2745" i="1"/>
  <c r="M3114" i="1"/>
  <c r="M1398" i="1"/>
  <c r="M293" i="1"/>
  <c r="M886" i="1"/>
  <c r="M3756" i="1"/>
  <c r="M759" i="1"/>
  <c r="M3109" i="1"/>
  <c r="M181" i="1"/>
  <c r="M2353" i="1"/>
  <c r="M3143" i="1"/>
  <c r="M869" i="1"/>
  <c r="M2721" i="1"/>
  <c r="M610" i="1"/>
  <c r="M1408" i="1"/>
  <c r="M3938" i="1"/>
  <c r="M2201" i="1"/>
  <c r="M2245" i="1"/>
  <c r="M2895" i="1"/>
  <c r="M1473" i="1"/>
  <c r="M1945" i="1"/>
  <c r="M1861" i="1"/>
  <c r="M2952" i="1"/>
  <c r="M4030" i="1"/>
  <c r="M2365" i="1"/>
  <c r="M3562" i="1"/>
  <c r="M178" i="1"/>
  <c r="M1860" i="1"/>
  <c r="M1987" i="1"/>
  <c r="M1903" i="1"/>
  <c r="M1029" i="1"/>
  <c r="M1925" i="1"/>
  <c r="M3965" i="1"/>
  <c r="M1027" i="1"/>
  <c r="M3788" i="1"/>
  <c r="M3115" i="1"/>
  <c r="M3588" i="1"/>
  <c r="M3452" i="1"/>
  <c r="M2639" i="1"/>
  <c r="M1822" i="1"/>
  <c r="M3349" i="1"/>
  <c r="M3920" i="1"/>
  <c r="M261" i="1"/>
  <c r="M2304" i="1"/>
  <c r="M2468" i="1"/>
  <c r="M2661" i="1"/>
  <c r="M61" i="1"/>
  <c r="M1716" i="1"/>
  <c r="M2601" i="1"/>
  <c r="M1722" i="1"/>
  <c r="M2663" i="1"/>
  <c r="M1058" i="1"/>
  <c r="M3170" i="1"/>
  <c r="M472" i="1"/>
  <c r="M3149" i="1"/>
  <c r="M3570" i="1"/>
  <c r="M2736" i="1"/>
  <c r="M2297" i="1"/>
  <c r="M848" i="1"/>
  <c r="M432" i="1"/>
  <c r="M3993" i="1"/>
  <c r="M3148" i="1"/>
  <c r="M1481" i="1"/>
  <c r="M717" i="1"/>
  <c r="M743" i="1"/>
  <c r="M884" i="1"/>
  <c r="M2269" i="1"/>
  <c r="M3169" i="1"/>
  <c r="M1039" i="1"/>
  <c r="M2558" i="1"/>
  <c r="M210" i="1"/>
  <c r="M2775" i="1"/>
  <c r="M2772" i="1"/>
  <c r="M1422" i="1"/>
  <c r="M859" i="1"/>
  <c r="M2382" i="1"/>
  <c r="M3878" i="1"/>
  <c r="M737" i="1"/>
  <c r="M941" i="1"/>
  <c r="M2482" i="1"/>
  <c r="M1214" i="1"/>
  <c r="M1309" i="1"/>
  <c r="M1914" i="1"/>
  <c r="M266" i="1"/>
  <c r="M402" i="1"/>
  <c r="M891" i="1"/>
  <c r="M427" i="1"/>
  <c r="M1809" i="1"/>
  <c r="M1628" i="1"/>
  <c r="M3200" i="1"/>
  <c r="M1676" i="1"/>
  <c r="M2508" i="1"/>
  <c r="M500" i="1"/>
  <c r="M2700" i="1"/>
  <c r="M1698" i="1"/>
  <c r="M1320" i="1"/>
  <c r="M3393" i="1"/>
  <c r="M3615" i="1"/>
  <c r="M3368" i="1"/>
  <c r="M1839" i="1"/>
  <c r="M997" i="1"/>
  <c r="M3295" i="1"/>
  <c r="M1662" i="1"/>
  <c r="M1882" i="1"/>
  <c r="M3050" i="1"/>
  <c r="M620" i="1"/>
  <c r="M2" i="1"/>
  <c r="M2812" i="1"/>
  <c r="M3495" i="1"/>
  <c r="M1448" i="1"/>
  <c r="M3783" i="1"/>
  <c r="M1066" i="1"/>
  <c r="M2260" i="1"/>
  <c r="M602" i="1"/>
  <c r="M304" i="1"/>
  <c r="M3870" i="1"/>
  <c r="M3278" i="1"/>
  <c r="M1348" i="1"/>
  <c r="M467" i="1"/>
  <c r="M1729" i="1"/>
  <c r="M1276" i="1"/>
  <c r="M3336" i="1"/>
  <c r="M3300" i="1"/>
  <c r="M2802" i="1"/>
  <c r="M2623" i="1"/>
  <c r="M1397" i="1"/>
  <c r="M497" i="1"/>
  <c r="M251" i="1"/>
  <c r="M2704" i="1"/>
  <c r="M1731" i="1"/>
  <c r="M2589" i="1"/>
  <c r="M2029" i="1"/>
  <c r="M2954" i="1"/>
  <c r="M755" i="1"/>
  <c r="M2021" i="1"/>
  <c r="M871" i="1"/>
  <c r="M645" i="1"/>
  <c r="M2838" i="1"/>
  <c r="M3998" i="1"/>
  <c r="M1655" i="1"/>
  <c r="M2859" i="1"/>
  <c r="M3658" i="1"/>
  <c r="M2981" i="1"/>
  <c r="M782" i="1"/>
  <c r="M1551" i="1"/>
  <c r="M3812" i="1"/>
  <c r="M1033" i="1"/>
  <c r="M1941" i="1"/>
  <c r="M9" i="1"/>
  <c r="M4025" i="1"/>
  <c r="M3289" i="1"/>
  <c r="M3098" i="1"/>
  <c r="M2075" i="1"/>
  <c r="M128" i="1"/>
  <c r="M2049" i="1"/>
  <c r="M2459" i="1"/>
  <c r="M2967" i="1"/>
  <c r="M2312" i="1"/>
  <c r="M751" i="1"/>
  <c r="M2023" i="1"/>
  <c r="M588" i="1"/>
  <c r="M1181" i="1"/>
  <c r="M689" i="1"/>
  <c r="M1611" i="1"/>
  <c r="M447" i="1"/>
  <c r="M577" i="1"/>
  <c r="M3711" i="1"/>
  <c r="M3160" i="1"/>
  <c r="M2122" i="1"/>
  <c r="M1536" i="1"/>
  <c r="M1717" i="1"/>
  <c r="M3600" i="1"/>
  <c r="M1948" i="1"/>
  <c r="M2385" i="1"/>
  <c r="M1552" i="1"/>
  <c r="M3001" i="1"/>
  <c r="M142" i="1"/>
  <c r="M649" i="1"/>
  <c r="M1204" i="1"/>
  <c r="M1368" i="1"/>
  <c r="M106" i="1"/>
  <c r="M1781" i="1"/>
  <c r="M2008" i="1"/>
  <c r="M29" i="1"/>
  <c r="M3113" i="1"/>
  <c r="M422" i="1"/>
  <c r="M640" i="1"/>
  <c r="M944" i="1"/>
  <c r="M2903" i="1"/>
  <c r="M3172" i="1"/>
  <c r="M1364" i="1"/>
  <c r="M2452" i="1"/>
  <c r="M1743" i="1"/>
  <c r="M3949" i="1"/>
  <c r="M3824" i="1"/>
  <c r="M2166" i="1"/>
  <c r="M1334" i="1"/>
  <c r="M2624" i="1"/>
  <c r="M435" i="1"/>
  <c r="M3693" i="1"/>
  <c r="M1915" i="1"/>
  <c r="M1384" i="1"/>
  <c r="M2840" i="1"/>
  <c r="M3517" i="1"/>
  <c r="M1274" i="1"/>
  <c r="M3829" i="1"/>
  <c r="M208" i="1"/>
  <c r="M1555" i="1"/>
  <c r="M3245" i="1"/>
  <c r="M2199" i="1"/>
  <c r="M878" i="1"/>
  <c r="M626" i="1"/>
  <c r="M2165" i="1"/>
  <c r="M2523" i="1"/>
  <c r="M855" i="1"/>
  <c r="M2754" i="1"/>
  <c r="M510" i="1"/>
  <c r="M1168" i="1"/>
  <c r="M183" i="1"/>
  <c r="M2965" i="1"/>
  <c r="M750" i="1"/>
  <c r="M2149" i="1"/>
  <c r="M1889" i="1"/>
  <c r="M1871" i="1"/>
  <c r="M1824" i="1"/>
  <c r="M1633" i="1"/>
  <c r="M973" i="1"/>
  <c r="M3144" i="1"/>
  <c r="M539" i="1"/>
  <c r="M75" i="1"/>
  <c r="M1842" i="1"/>
  <c r="M1838" i="1"/>
  <c r="M2203" i="1"/>
  <c r="M259" i="1"/>
  <c r="M286" i="1"/>
  <c r="M3614" i="1"/>
  <c r="M3283" i="1"/>
  <c r="M1446" i="1"/>
  <c r="M1038" i="1"/>
  <c r="M1018" i="1"/>
  <c r="M2709" i="1"/>
  <c r="M2848" i="1"/>
  <c r="M3772" i="1"/>
  <c r="M1462" i="1"/>
  <c r="M1290" i="1"/>
  <c r="M1259" i="1"/>
  <c r="M3108" i="1"/>
  <c r="M2293" i="1"/>
  <c r="M2190" i="1"/>
  <c r="M3128" i="1"/>
  <c r="M177" i="1"/>
  <c r="M3231" i="1"/>
  <c r="M937" i="1"/>
  <c r="M2942" i="1"/>
  <c r="M559" i="1"/>
  <c r="M1314" i="1"/>
  <c r="M481" i="1"/>
  <c r="M3828" i="1"/>
  <c r="M3843" i="1"/>
  <c r="M234" i="1"/>
  <c r="M3346" i="1"/>
  <c r="M3733" i="1"/>
  <c r="M521" i="1"/>
  <c r="M2831" i="1"/>
  <c r="M3199" i="1"/>
  <c r="M2715" i="1"/>
  <c r="M582" i="1"/>
  <c r="M2191" i="1"/>
  <c r="M289" i="1"/>
  <c r="M664" i="1"/>
  <c r="M139" i="1"/>
  <c r="M3699" i="1"/>
  <c r="M1813" i="1"/>
  <c r="M1162" i="1"/>
  <c r="M3219" i="1"/>
  <c r="M3852" i="1"/>
  <c r="M2248" i="1"/>
  <c r="M880" i="1"/>
  <c r="M3984" i="1"/>
  <c r="M2092" i="1"/>
  <c r="M2876" i="1"/>
  <c r="M1333" i="1"/>
  <c r="M2631" i="1"/>
  <c r="M3573" i="1"/>
  <c r="M436" i="1"/>
  <c r="M2712" i="1"/>
  <c r="M2722" i="1"/>
  <c r="M444" i="1"/>
  <c r="M368" i="1"/>
  <c r="M1192" i="1"/>
  <c r="M3187" i="1"/>
  <c r="M1303" i="1"/>
  <c r="M1890" i="1"/>
  <c r="M3810" i="1"/>
  <c r="M2283" i="1"/>
  <c r="M3053" i="1"/>
  <c r="M518" i="1"/>
  <c r="M329" i="1"/>
  <c r="M409" i="1"/>
  <c r="M2054" i="1"/>
  <c r="M3038" i="1"/>
  <c r="M1733" i="1"/>
  <c r="M1958" i="1"/>
  <c r="M2358" i="1"/>
  <c r="M694" i="1"/>
  <c r="M237" i="1"/>
  <c r="M4015" i="1"/>
  <c r="M802" i="1"/>
  <c r="M1359" i="1"/>
  <c r="M2608" i="1"/>
  <c r="M3467" i="1"/>
  <c r="M64" i="1"/>
  <c r="M2992" i="1"/>
  <c r="M999" i="1"/>
  <c r="M622" i="1"/>
  <c r="M1315" i="1"/>
  <c r="M72" i="1"/>
  <c r="M1598" i="1"/>
  <c r="M1634" i="1"/>
  <c r="M830" i="1"/>
  <c r="M3257" i="1"/>
  <c r="M1480" i="1"/>
  <c r="M3953" i="1"/>
  <c r="M1579" i="1"/>
  <c r="M3581" i="1"/>
  <c r="M628" i="1"/>
  <c r="M1382" i="1"/>
  <c r="M2644" i="1"/>
  <c r="M2604" i="1"/>
  <c r="M2372" i="1"/>
  <c r="M2524" i="1"/>
  <c r="M1653" i="1"/>
  <c r="M445" i="1"/>
  <c r="M506" i="1"/>
  <c r="M1830" i="1"/>
  <c r="M2998" i="1"/>
  <c r="M774" i="1"/>
  <c r="M1674" i="1"/>
  <c r="M3438" i="1"/>
  <c r="M1052" i="1"/>
  <c r="M1699" i="1"/>
  <c r="M1048" i="1"/>
  <c r="M1759" i="1"/>
  <c r="M2370" i="1"/>
  <c r="M1792" i="1"/>
  <c r="M2051" i="1"/>
  <c r="M2701" i="1"/>
  <c r="M1372" i="1"/>
  <c r="M2813" i="1"/>
  <c r="M65" i="1"/>
  <c r="M3921" i="1"/>
  <c r="M687" i="1"/>
  <c r="M2053" i="1"/>
  <c r="M556" i="1"/>
  <c r="M3478" i="1"/>
  <c r="M3268" i="1"/>
  <c r="M2360" i="1"/>
  <c r="M1494" i="1"/>
  <c r="M1626" i="1"/>
  <c r="M904" i="1"/>
  <c r="M1644" i="1"/>
  <c r="M2786" i="1"/>
  <c r="M3233" i="1"/>
  <c r="M3197" i="1"/>
  <c r="M2607" i="1"/>
  <c r="M2387" i="1"/>
  <c r="M346" i="1"/>
  <c r="M630" i="1"/>
  <c r="M3154" i="1"/>
  <c r="M3701" i="1"/>
  <c r="M988" i="1"/>
  <c r="M1983" i="1"/>
  <c r="M2678" i="1"/>
  <c r="M2414" i="1"/>
  <c r="M1421" i="1"/>
  <c r="M938" i="1"/>
  <c r="M2974" i="1"/>
  <c r="M418" i="1"/>
  <c r="M1791" i="1"/>
  <c r="M2156" i="1"/>
  <c r="M554" i="1"/>
  <c r="M249" i="1"/>
  <c r="M3392" i="1"/>
  <c r="M1544" i="1"/>
  <c r="M2243" i="1"/>
  <c r="M1113" i="1"/>
  <c r="M2361" i="1"/>
  <c r="M1818" i="1"/>
  <c r="M3987" i="1"/>
  <c r="M702" i="1"/>
  <c r="M2311" i="1"/>
  <c r="M1127" i="1"/>
  <c r="M1023" i="1"/>
  <c r="M483" i="1"/>
  <c r="M1691" i="1"/>
  <c r="M1991" i="1"/>
  <c r="M2610" i="1"/>
  <c r="M1377" i="1"/>
  <c r="M3780" i="1"/>
  <c r="M2050" i="1"/>
  <c r="M68" i="1"/>
  <c r="M3937" i="1"/>
  <c r="M2012" i="1"/>
  <c r="M1499" i="1"/>
  <c r="M1427" i="1"/>
  <c r="M1712" i="1"/>
  <c r="M426" i="1"/>
  <c r="M2691" i="1"/>
  <c r="M2603" i="1"/>
  <c r="M3636" i="1"/>
  <c r="M2662" i="1"/>
  <c r="M877" i="1"/>
  <c r="M2130" i="1"/>
  <c r="M2082" i="1"/>
  <c r="M1064" i="1"/>
  <c r="M2654" i="1"/>
  <c r="M3784" i="1"/>
  <c r="M3330" i="1"/>
  <c r="M398" i="1"/>
  <c r="M2669" i="1"/>
  <c r="M314" i="1"/>
  <c r="M2957" i="1"/>
  <c r="M50" i="1"/>
  <c r="M2593" i="1"/>
  <c r="M509" i="1"/>
  <c r="M2303" i="1"/>
  <c r="M1692" i="1"/>
  <c r="M624" i="1"/>
  <c r="M3351" i="1"/>
  <c r="M496" i="1"/>
  <c r="M3081" i="1"/>
  <c r="M729" i="1"/>
  <c r="M1996" i="1"/>
  <c r="M1851" i="1"/>
  <c r="M925" i="1"/>
  <c r="M2257" i="1"/>
  <c r="M3647" i="1"/>
  <c r="M3036" i="1"/>
  <c r="M536" i="1"/>
  <c r="M3834" i="1"/>
  <c r="M3912" i="1"/>
  <c r="M1464" i="1"/>
  <c r="M3420" i="1"/>
  <c r="M3687" i="1"/>
  <c r="M3518" i="1"/>
  <c r="M478" i="1"/>
  <c r="M1973" i="1"/>
  <c r="M2447" i="1"/>
  <c r="M470" i="1"/>
  <c r="M1947" i="1"/>
  <c r="M1815" i="1"/>
  <c r="M2590" i="1"/>
  <c r="M2066" i="1"/>
  <c r="M1527" i="1"/>
  <c r="M1220" i="1"/>
  <c r="M2344" i="1"/>
  <c r="M1603" i="1"/>
  <c r="M3618" i="1"/>
  <c r="M3592" i="1"/>
  <c r="M3855" i="1"/>
  <c r="M2280" i="1"/>
  <c r="M3594" i="1"/>
  <c r="M3499" i="1"/>
  <c r="M1539" i="1"/>
  <c r="M2642" i="1"/>
  <c r="M768" i="1"/>
  <c r="M1548" i="1"/>
  <c r="M2911" i="1"/>
  <c r="M3" i="1"/>
  <c r="M3956" i="1"/>
  <c r="M1186" i="1"/>
  <c r="M1108" i="1"/>
  <c r="M2972" i="1"/>
  <c r="M303" i="1"/>
  <c r="M2629" i="1"/>
  <c r="M2377" i="1"/>
  <c r="M305" i="1"/>
  <c r="M982" i="1"/>
  <c r="M3507" i="1"/>
  <c r="M495" i="1"/>
  <c r="M1226" i="1"/>
  <c r="M3084" i="1"/>
  <c r="M3739" i="1"/>
  <c r="M3540" i="1"/>
  <c r="M213" i="1"/>
  <c r="M197" i="1"/>
  <c r="M1976" i="1"/>
  <c r="M3883" i="1"/>
  <c r="M2189" i="1"/>
  <c r="M1761" i="1"/>
  <c r="M2620" i="1"/>
  <c r="M3441" i="1"/>
  <c r="M1449" i="1"/>
  <c r="M533" i="1"/>
  <c r="M1931" i="1"/>
  <c r="M2474" i="1"/>
  <c r="M2142" i="1"/>
  <c r="M1849" i="1"/>
  <c r="M3579" i="1"/>
  <c r="M795" i="1"/>
  <c r="M2017" i="1"/>
  <c r="M2009" i="1"/>
  <c r="M3369" i="1"/>
  <c r="M949" i="1"/>
  <c r="M986" i="1"/>
  <c r="M589" i="1"/>
  <c r="M2483" i="1"/>
  <c r="M3146" i="1"/>
  <c r="M2258" i="1"/>
  <c r="M2004" i="1"/>
  <c r="M101" i="1"/>
  <c r="M3561" i="1"/>
  <c r="M2977" i="1"/>
  <c r="M1495" i="1"/>
  <c r="M2841" i="1"/>
  <c r="M3281" i="1"/>
  <c r="M206" i="1"/>
  <c r="M712" i="1"/>
  <c r="M2108" i="1"/>
  <c r="M808" i="1"/>
  <c r="M2884" i="1"/>
  <c r="M3844" i="1"/>
  <c r="M41" i="1"/>
  <c r="M16" i="1"/>
  <c r="M67" i="1"/>
  <c r="M1353" i="1"/>
  <c r="M2291" i="1"/>
  <c r="M828" i="1"/>
  <c r="M558" i="1"/>
  <c r="M381" i="1"/>
  <c r="M1615" i="1"/>
  <c r="M3327" i="1"/>
  <c r="M2837" i="1"/>
  <c r="M2894" i="1"/>
  <c r="M2252" i="1"/>
  <c r="M97" i="1"/>
  <c r="M143" i="1"/>
  <c r="M2039" i="1"/>
  <c r="M676" i="1"/>
  <c r="M125" i="1"/>
  <c r="M2980" i="1"/>
  <c r="M3060" i="1"/>
  <c r="M88" i="1"/>
  <c r="M1963" i="1"/>
  <c r="M3575" i="1"/>
  <c r="M3416" i="1"/>
  <c r="M3350" i="1"/>
  <c r="M3482" i="1"/>
  <c r="M3648" i="1"/>
  <c r="M407" i="1"/>
  <c r="M1487" i="1"/>
  <c r="M847" i="1"/>
  <c r="M2466" i="1"/>
  <c r="M331" i="1"/>
  <c r="M3554" i="1"/>
  <c r="M2612" i="1"/>
  <c r="M1081" i="1"/>
  <c r="M2391" i="1"/>
  <c r="M686" i="1"/>
  <c r="M1755" i="1"/>
  <c r="M1543" i="1"/>
  <c r="M2126" i="1"/>
  <c r="M3487" i="1"/>
  <c r="M1068" i="1"/>
  <c r="M2744" i="1"/>
  <c r="M2899" i="1"/>
  <c r="M2680" i="1"/>
  <c r="M3269" i="1"/>
  <c r="M3041" i="1"/>
  <c r="M3469" i="1"/>
  <c r="M1444" i="1"/>
  <c r="M1591" i="1"/>
  <c r="M4" i="1"/>
  <c r="M3383" i="1"/>
  <c r="M1590" i="1"/>
  <c r="M3138" i="1"/>
  <c r="M3907" i="1"/>
  <c r="M2209" i="1"/>
  <c r="M117" i="1"/>
  <c r="M3730" i="1"/>
  <c r="M2081" i="1"/>
  <c r="M3941" i="1"/>
  <c r="M1053" i="1"/>
  <c r="M8" i="1"/>
  <c r="M3899" i="1"/>
  <c r="M3667" i="1"/>
  <c r="M3942" i="1"/>
  <c r="M508" i="1"/>
  <c r="M2412" i="1"/>
  <c r="M1402" i="1"/>
  <c r="M1995" i="1"/>
  <c r="M1468" i="1"/>
  <c r="M764" i="1"/>
  <c r="M1413" i="1"/>
  <c r="M3663" i="1"/>
  <c r="M1392" i="1"/>
  <c r="M3925" i="1"/>
  <c r="M215" i="1"/>
  <c r="M3232" i="1"/>
  <c r="M1133" i="1"/>
  <c r="M1756" i="1"/>
  <c r="M3323" i="1"/>
  <c r="M914" i="1"/>
  <c r="M2340" i="1"/>
  <c r="M2492" i="1"/>
  <c r="M1165" i="1"/>
  <c r="M3222" i="1"/>
  <c r="M1191" i="1"/>
  <c r="M3846" i="1"/>
  <c r="M1718" i="1"/>
  <c r="M1493" i="1"/>
  <c r="M557" i="1"/>
  <c r="M494" i="1"/>
  <c r="M3111" i="1"/>
  <c r="M3258" i="1"/>
  <c r="M1054" i="1"/>
  <c r="M2011" i="1"/>
  <c r="M1613" i="1"/>
  <c r="M1436" i="1"/>
  <c r="M1726" i="1"/>
  <c r="M1360" i="1"/>
  <c r="M3158" i="1"/>
  <c r="M1602" i="1"/>
  <c r="M2381" i="1"/>
  <c r="M3456" i="1"/>
  <c r="M564" i="1"/>
  <c r="M121" i="1"/>
  <c r="M1893" i="1"/>
  <c r="M1907" i="1"/>
  <c r="M1612" i="1"/>
  <c r="M907" i="1"/>
  <c r="M1373" i="1"/>
  <c r="M2649" i="1"/>
  <c r="M3439" i="1"/>
  <c r="M3825" i="1"/>
  <c r="M2299" i="1"/>
  <c r="M102" i="1"/>
  <c r="M2762" i="1"/>
  <c r="M2458" i="1"/>
  <c r="M2119" i="1"/>
  <c r="M856" i="1"/>
  <c r="M1008" i="1"/>
  <c r="M1355" i="1"/>
  <c r="M2030" i="1"/>
  <c r="M375" i="1"/>
  <c r="M1026" i="1"/>
  <c r="M3874" i="1"/>
  <c r="M3364" i="1"/>
  <c r="M144" i="1"/>
  <c r="M2869" i="1"/>
  <c r="M3884" i="1"/>
  <c r="M621" i="1"/>
  <c r="M148" i="1"/>
  <c r="M2830" i="1"/>
  <c r="M829" i="1"/>
  <c r="M1708" i="1"/>
  <c r="M1300" i="1"/>
  <c r="M31" i="1"/>
  <c r="M2417" i="1"/>
  <c r="M2227" i="1"/>
  <c r="M3774" i="1"/>
  <c r="M2628" i="1"/>
  <c r="M1760" i="1"/>
  <c r="M2537" i="1"/>
  <c r="M3341" i="1"/>
  <c r="M3134" i="1"/>
  <c r="M1702" i="1"/>
  <c r="M2254" i="1"/>
  <c r="M4019" i="1"/>
  <c r="M110" i="1"/>
  <c r="M3915" i="1"/>
  <c r="M705" i="1"/>
  <c r="M3616" i="1"/>
  <c r="M3326" i="1"/>
  <c r="M1745" i="1"/>
  <c r="M3606" i="1"/>
  <c r="M2922" i="1"/>
  <c r="M2515" i="1"/>
  <c r="M2196" i="1"/>
  <c r="M428" i="1"/>
  <c r="M1573" i="1"/>
  <c r="M2600" i="1"/>
  <c r="M1471" i="1"/>
  <c r="M1246" i="1"/>
  <c r="M2124" i="1"/>
  <c r="M3721" i="1"/>
  <c r="M2237" i="1"/>
  <c r="M3654" i="1"/>
  <c r="M1872" i="1"/>
  <c r="M940" i="1"/>
  <c r="M262" i="1"/>
  <c r="M2819" i="1"/>
  <c r="M2948" i="1"/>
  <c r="M1532" i="1"/>
  <c r="M176" i="1"/>
  <c r="M1185" i="1"/>
  <c r="M57" i="1"/>
  <c r="M502" i="1"/>
  <c r="M386" i="1"/>
  <c r="M1764" i="1"/>
  <c r="M394" i="1"/>
  <c r="M3399" i="1"/>
  <c r="M1821" i="1"/>
  <c r="M1758" i="1"/>
  <c r="M1177" i="1"/>
  <c r="M1784" i="1"/>
  <c r="M3135" i="1"/>
  <c r="M1080" i="1"/>
  <c r="M3471" i="1"/>
  <c r="M1959" i="1"/>
  <c r="M1252" i="1"/>
  <c r="M1988" i="1"/>
  <c r="M3088" i="1"/>
  <c r="M845" i="1"/>
  <c r="M666" i="1"/>
  <c r="M2565" i="1"/>
  <c r="M1329" i="1"/>
  <c r="M290" i="1"/>
  <c r="M3719" i="1"/>
  <c r="M1563" i="1"/>
  <c r="M1216" i="1"/>
  <c r="M719" i="1"/>
  <c r="M796" i="1"/>
  <c r="M783" i="1"/>
  <c r="M2982" i="1"/>
  <c r="M1225" i="1"/>
  <c r="M2178" i="1"/>
  <c r="M1060" i="1"/>
  <c r="M48" i="1"/>
  <c r="M2549" i="1"/>
  <c r="M416" i="1"/>
  <c r="M1011" i="1"/>
  <c r="M2652" i="1"/>
  <c r="M1260" i="1"/>
  <c r="M1128" i="1"/>
  <c r="M3823" i="1"/>
  <c r="M711" i="1"/>
  <c r="M3934" i="1"/>
  <c r="M2078" i="1"/>
  <c r="M2137" i="1"/>
  <c r="M633" i="1"/>
  <c r="M1924" i="1"/>
  <c r="M514" i="1"/>
  <c r="M798" i="1"/>
  <c r="M2636" i="1"/>
  <c r="M325" i="1"/>
  <c r="M2774" i="1"/>
  <c r="M989" i="1"/>
  <c r="M580" i="1"/>
  <c r="M3858" i="1"/>
  <c r="M2071" i="1"/>
  <c r="M1538" i="1"/>
  <c r="M3367" i="1"/>
  <c r="M1105" i="1"/>
  <c r="M1938" i="1"/>
  <c r="M2076" i="1"/>
  <c r="M1321" i="1"/>
  <c r="M2330" i="1"/>
  <c r="M1737" i="1"/>
  <c r="M3793" i="1"/>
  <c r="M2971" i="1"/>
  <c r="M3292" i="1"/>
  <c r="M3386" i="1"/>
  <c r="M365" i="1"/>
  <c r="M335" i="1"/>
  <c r="M2404" i="1"/>
  <c r="M2496" i="1"/>
  <c r="M3866" i="1"/>
  <c r="M2526" i="1"/>
  <c r="M839" i="1"/>
  <c r="M2702" i="1"/>
  <c r="M2064" i="1"/>
  <c r="M2233" i="1"/>
  <c r="M3003" i="1"/>
  <c r="M360" i="1"/>
  <c r="M3361" i="1"/>
  <c r="M3599" i="1"/>
  <c r="M229" i="1"/>
  <c r="M2479" i="1"/>
  <c r="M932" i="1"/>
  <c r="M3868" i="1"/>
  <c r="M152" i="1"/>
  <c r="M108" i="1"/>
  <c r="M316" i="1"/>
  <c r="M2807" i="1"/>
  <c r="M2339" i="1"/>
  <c r="M477" i="1"/>
  <c r="M404" i="1"/>
  <c r="M36" i="1"/>
  <c r="M393" i="1"/>
  <c r="M20" i="1"/>
  <c r="M2573" i="1"/>
  <c r="M2989" i="1"/>
  <c r="M1905" i="1"/>
  <c r="M1680" i="1"/>
  <c r="M3679" i="1"/>
  <c r="M3848" i="1"/>
  <c r="M1159" i="1"/>
  <c r="M1431" i="1"/>
  <c r="M2504" i="1"/>
  <c r="M2453" i="1"/>
  <c r="M2941" i="1"/>
  <c r="M2794" i="1"/>
  <c r="M441" i="1"/>
  <c r="M2355" i="1"/>
  <c r="M2148" i="1"/>
  <c r="M608" i="1"/>
  <c r="M547" i="1"/>
  <c r="M812" i="1"/>
  <c r="M660" i="1"/>
  <c r="M3046" i="1"/>
  <c r="M1878" i="1"/>
  <c r="M145" i="1"/>
  <c r="M1876" i="1"/>
  <c r="M175" i="1"/>
  <c r="M1282" i="1"/>
  <c r="M2776" i="1"/>
  <c r="M255" i="1"/>
  <c r="M395" i="1"/>
  <c r="M1153" i="1"/>
  <c r="M2925" i="1"/>
  <c r="M663" i="1"/>
  <c r="M2352" i="1"/>
  <c r="M1045" i="1"/>
  <c r="M2676" i="1"/>
  <c r="M243" i="1"/>
  <c r="M1110" i="1"/>
  <c r="M519" i="1"/>
  <c r="M2362" i="1"/>
  <c r="M2172" i="1"/>
  <c r="M725" i="1"/>
  <c r="M384" i="1"/>
  <c r="M1434" i="1"/>
  <c r="M468" i="1"/>
  <c r="M1546" i="1"/>
  <c r="M1788" i="1"/>
  <c r="M918" i="1"/>
  <c r="M583" i="1"/>
  <c r="M2214" i="1"/>
  <c r="M601" i="1"/>
  <c r="M786" i="1"/>
  <c r="M2686" i="1"/>
  <c r="M2990" i="1"/>
  <c r="M2740" i="1"/>
  <c r="M3294" i="1"/>
  <c r="M1371" i="1"/>
  <c r="M3372" i="1"/>
  <c r="M960" i="1"/>
  <c r="M607" i="1"/>
  <c r="M3246" i="1"/>
  <c r="M2192" i="1"/>
  <c r="M3605" i="1"/>
  <c r="M903" i="1"/>
  <c r="M3695" i="1"/>
  <c r="M3068" i="1"/>
  <c r="M2823" i="1"/>
  <c r="M2963" i="1"/>
  <c r="M3692" i="1"/>
  <c r="M2176" i="1"/>
  <c r="M3486" i="1"/>
  <c r="M3410" i="1"/>
  <c r="M2292" i="1"/>
  <c r="M1507" i="1"/>
  <c r="M667" i="1"/>
  <c r="M1234" i="1"/>
  <c r="M3726" i="1"/>
  <c r="M2147" i="1"/>
  <c r="M39" i="1"/>
  <c r="M2354" i="1"/>
  <c r="M779" i="1"/>
  <c r="M3869" i="1"/>
  <c r="M3329" i="1"/>
  <c r="M1367" i="1"/>
  <c r="M2874" i="1"/>
  <c r="M2846" i="1"/>
  <c r="M3291" i="1"/>
  <c r="M1069" i="1"/>
  <c r="M2062" i="1"/>
  <c r="M1801" i="1"/>
  <c r="M2758" i="1"/>
  <c r="M3056" i="1"/>
  <c r="M1836" i="1"/>
  <c r="M3716" i="1"/>
  <c r="M1935" i="1"/>
  <c r="M3061" i="1"/>
  <c r="M543" i="1"/>
  <c r="M2864" i="1"/>
  <c r="M804" i="1"/>
  <c r="M2886" i="1"/>
  <c r="M2872" i="1"/>
  <c r="M1511" i="1"/>
  <c r="M2512" i="1"/>
  <c r="M3440" i="1"/>
  <c r="M1848" i="1"/>
  <c r="M2098" i="1"/>
  <c r="M2174" i="1"/>
  <c r="M3707" i="1"/>
  <c r="M2577" i="1"/>
  <c r="M2870" i="1"/>
  <c r="M2765" i="1"/>
  <c r="M1057" i="1"/>
  <c r="M3304" i="1"/>
  <c r="M3715" i="1"/>
  <c r="M3505" i="1"/>
  <c r="M2854" i="1"/>
  <c r="M3408" i="1"/>
  <c r="M813" i="1"/>
  <c r="M2672" i="1"/>
  <c r="M592" i="1"/>
  <c r="M1989" i="1"/>
  <c r="M1863" i="1"/>
  <c r="M1195" i="1"/>
  <c r="M3609" i="1"/>
  <c r="M2531" i="1"/>
  <c r="M2454" i="1"/>
  <c r="M1457" i="1"/>
  <c r="M2055" i="1"/>
  <c r="M3479" i="1"/>
  <c r="M1777" i="1"/>
  <c r="M2284" i="1"/>
  <c r="M1666" i="1"/>
  <c r="M2373" i="1"/>
  <c r="M1257" i="1"/>
  <c r="M3757" i="1"/>
  <c r="M3212" i="1"/>
  <c r="M92" i="1"/>
  <c r="M415" i="1"/>
  <c r="M3876" i="1"/>
  <c r="M2131" i="1"/>
  <c r="M429" i="1"/>
  <c r="M1071" i="1"/>
  <c r="M656" i="1"/>
  <c r="M2484" i="1"/>
  <c r="M545" i="1"/>
  <c r="M1978" i="1"/>
  <c r="M3030" i="1"/>
  <c r="M2956" i="1"/>
  <c r="M3067" i="1"/>
  <c r="M3220" i="1"/>
  <c r="M3437" i="1"/>
  <c r="M189" i="1"/>
  <c r="M1301" i="1"/>
  <c r="M726" i="1"/>
  <c r="M3666" i="1"/>
  <c r="M3809" i="1"/>
  <c r="M3967" i="1"/>
  <c r="M3497" i="1"/>
  <c r="M1410" i="1"/>
  <c r="M2328" i="1"/>
  <c r="M613" i="1"/>
  <c r="M837" i="1"/>
  <c r="M2938" i="1"/>
  <c r="M1461" i="1"/>
  <c r="M2143" i="1"/>
  <c r="M1022" i="1"/>
  <c r="M920" i="1"/>
  <c r="M414" i="1"/>
  <c r="M2467" i="1"/>
  <c r="M2461" i="1"/>
  <c r="M2598" i="1"/>
  <c r="M70" i="1"/>
  <c r="M3335" i="1"/>
  <c r="M3603" i="1"/>
  <c r="M1124" i="1"/>
  <c r="M3006" i="1"/>
  <c r="M3141" i="1"/>
  <c r="M2890" i="1"/>
  <c r="M3970" i="1"/>
  <c r="M1441" i="1"/>
  <c r="M1001" i="1"/>
  <c r="M1727" i="1"/>
  <c r="M1828" i="1"/>
  <c r="M3126" i="1"/>
  <c r="M974" i="1"/>
  <c r="M2757" i="1"/>
  <c r="M2223" i="1"/>
  <c r="M916" i="1"/>
  <c r="M3971" i="1"/>
  <c r="M2380" i="1"/>
  <c r="M2445" i="1"/>
  <c r="M448" i="1"/>
  <c r="M1337" i="1"/>
  <c r="M1099" i="1"/>
  <c r="M570" i="1"/>
  <c r="M1704" i="1"/>
  <c r="M2732" i="1"/>
  <c r="M688" i="1"/>
  <c r="M3241" i="1"/>
  <c r="M1157" i="1"/>
  <c r="M1637" i="1"/>
  <c r="M2647" i="1"/>
  <c r="M1196" i="1"/>
  <c r="M1019" i="1"/>
  <c r="M2627" i="1"/>
  <c r="M3120" i="1"/>
  <c r="M3051" i="1"/>
  <c r="M3758" i="1"/>
  <c r="M1616" i="1"/>
  <c r="M2862" i="1"/>
  <c r="M801" i="1"/>
  <c r="M397" i="1"/>
  <c r="M1530" i="1"/>
  <c r="M2491" i="1"/>
  <c r="M1166" i="1"/>
  <c r="M996" i="1"/>
  <c r="M191" i="1"/>
  <c r="M216" i="1"/>
  <c r="M2850" i="1"/>
  <c r="M17" i="1"/>
  <c r="M2931" i="1"/>
  <c r="M1193" i="1"/>
  <c r="M714" i="1"/>
  <c r="M377" i="1"/>
  <c r="M1241" i="1"/>
  <c r="M2084" i="1"/>
  <c r="M1894" i="1"/>
  <c r="M2782" i="1"/>
  <c r="M2930" i="1"/>
  <c r="M3521" i="1"/>
  <c r="M2087" i="1"/>
  <c r="M2228" i="1"/>
  <c r="M912" i="1"/>
  <c r="M3089" i="1"/>
  <c r="M1747" i="1"/>
  <c r="M2184" i="1"/>
  <c r="M302" i="1"/>
  <c r="M466" i="1"/>
  <c r="M3198" i="1"/>
  <c r="M4004" i="1"/>
  <c r="M2028" i="1"/>
  <c r="M2943" i="1"/>
  <c r="M3736" i="1"/>
  <c r="M2323" i="1"/>
  <c r="M3237" i="1"/>
  <c r="M2069" i="1"/>
  <c r="M2738" i="1"/>
  <c r="M1778" i="1"/>
  <c r="M3894" i="1"/>
  <c r="M3182" i="1"/>
  <c r="M172" i="1"/>
  <c r="M1376" i="1"/>
  <c r="M2900" i="1"/>
  <c r="M3049" i="1"/>
  <c r="M1239" i="1"/>
  <c r="M513" i="1"/>
  <c r="M2349" i="1"/>
  <c r="M3525" i="1"/>
  <c r="M3096" i="1"/>
  <c r="M337" i="1"/>
  <c r="M3568" i="1"/>
  <c r="M928" i="1"/>
  <c r="M3311" i="1"/>
  <c r="M2803" i="1"/>
  <c r="M957" i="1"/>
  <c r="M2530" i="1"/>
  <c r="M2756" i="1"/>
  <c r="M2544" i="1"/>
  <c r="M1271" i="1"/>
  <c r="M3794" i="1"/>
  <c r="M1308" i="1"/>
  <c r="M3792" i="1"/>
  <c r="M2769" i="1"/>
  <c r="M2836" i="1"/>
  <c r="M2824" i="1"/>
  <c r="M522" i="1"/>
  <c r="M535" i="1"/>
  <c r="M517" i="1"/>
  <c r="M3004" i="1"/>
  <c r="M2334" i="1"/>
  <c r="M3838" i="1"/>
  <c r="M1129" i="1"/>
  <c r="M3279" i="1"/>
  <c r="M1385" i="1"/>
  <c r="M2375" i="1"/>
  <c r="M492" i="1"/>
  <c r="M1109" i="1"/>
  <c r="M3008" i="1"/>
  <c r="M741" i="1"/>
  <c r="M2545" i="1"/>
  <c r="M636" i="1"/>
  <c r="M438" i="1"/>
  <c r="M2502" i="1"/>
  <c r="M2739" i="1"/>
  <c r="M3629" i="1"/>
  <c r="M3886" i="1"/>
  <c r="M196" i="1"/>
  <c r="M3394" i="1"/>
  <c r="M315" i="1"/>
  <c r="M27" i="1"/>
  <c r="M1765" i="1"/>
  <c r="M182" i="1"/>
  <c r="M2820" i="1"/>
  <c r="M1279" i="1"/>
  <c r="M612" i="1"/>
  <c r="M3426" i="1"/>
  <c r="M3688" i="1"/>
  <c r="M1215" i="1"/>
  <c r="M2622" i="1"/>
  <c r="M757" i="1"/>
  <c r="M3164" i="1"/>
  <c r="M413" i="1"/>
  <c r="M691" i="1"/>
  <c r="M2787" i="1"/>
  <c r="M722" i="1"/>
  <c r="M2359" i="1"/>
  <c r="M3395" i="1"/>
  <c r="M807" i="1"/>
  <c r="M3339" i="1"/>
  <c r="M3854" i="1"/>
  <c r="M1342" i="1"/>
  <c r="M1037" i="1"/>
  <c r="M2588" i="1"/>
  <c r="M1307" i="1"/>
  <c r="M1389" i="1"/>
  <c r="M1393" i="1"/>
  <c r="M898" i="1"/>
  <c r="M1425" i="1"/>
  <c r="M1800" i="1"/>
  <c r="M2988" i="1"/>
  <c r="M3328" i="1"/>
  <c r="M2120" i="1"/>
  <c r="M474" i="1"/>
  <c r="M806" i="1"/>
  <c r="M3405" i="1"/>
  <c r="M1085" i="1"/>
  <c r="M3985" i="1"/>
  <c r="M3116" i="1"/>
  <c r="M865" i="1"/>
  <c r="M3718" i="1"/>
  <c r="M3608" i="1"/>
  <c r="M3147" i="1"/>
  <c r="M3465" i="1"/>
  <c r="M485" i="1"/>
  <c r="M3864" i="1"/>
  <c r="M2476" i="1"/>
  <c r="M3189" i="1"/>
  <c r="M1762" i="1"/>
  <c r="M133" i="1"/>
  <c r="M1908" i="1"/>
  <c r="M3247" i="1"/>
  <c r="M677" i="1"/>
  <c r="M3624" i="1"/>
  <c r="M3355" i="1"/>
  <c r="M1067" i="1"/>
  <c r="M1642" i="1"/>
  <c r="M2187" i="1"/>
  <c r="M306" i="1"/>
  <c r="M1265" i="1"/>
  <c r="M1560" i="1"/>
  <c r="M71" i="1"/>
  <c r="M3436" i="1"/>
  <c r="M2251" i="1"/>
  <c r="M2860" i="1"/>
  <c r="M227" i="1"/>
  <c r="M3072" i="1"/>
  <c r="M597" i="1"/>
  <c r="M1289" i="1"/>
  <c r="M1632" i="1"/>
  <c r="M223" i="1"/>
  <c r="M2684" i="1"/>
  <c r="M2112" i="1"/>
  <c r="M744" i="1"/>
  <c r="M406" i="1"/>
  <c r="M699" i="1"/>
  <c r="M2868" i="1"/>
  <c r="M3376" i="1"/>
  <c r="M1474" i="1"/>
  <c r="M3502" i="1"/>
  <c r="M140" i="1"/>
  <c r="M1103" i="1"/>
  <c r="M3365" i="1"/>
  <c r="M3853" i="1"/>
  <c r="M351" i="1"/>
  <c r="M1146" i="1"/>
  <c r="M934" i="1"/>
  <c r="M3988" i="1"/>
  <c r="M3532" i="1"/>
  <c r="M3622" i="1"/>
  <c r="M2128" i="1"/>
  <c r="M1281" i="1"/>
  <c r="M2093" i="1"/>
  <c r="M3253" i="1"/>
  <c r="M3865" i="1"/>
  <c r="M2867" i="1"/>
  <c r="M1330" i="1"/>
  <c r="M2618" i="1"/>
  <c r="M1710" i="1"/>
  <c r="M2420" i="1"/>
  <c r="M1369" i="1"/>
  <c r="M161" i="1"/>
  <c r="M2543" i="1"/>
  <c r="M2749" i="1"/>
  <c r="M3655" i="1"/>
  <c r="M3014" i="1"/>
  <c r="M1288" i="1"/>
  <c r="M2335" i="1"/>
  <c r="M3152" i="1"/>
  <c r="M3509" i="1"/>
  <c r="M1439" i="1"/>
  <c r="M332" i="1"/>
  <c r="M380" i="1"/>
  <c r="M1438" i="1"/>
  <c r="M273" i="1"/>
  <c r="M2834" i="1"/>
  <c r="M552" i="1"/>
  <c r="M3755" i="1"/>
  <c r="M3684" i="1"/>
  <c r="M2518" i="1"/>
  <c r="M3930" i="1"/>
  <c r="M3767" i="1"/>
  <c r="M3204" i="1"/>
  <c r="M696" i="1"/>
  <c r="M2045" i="1"/>
  <c r="M2390" i="1"/>
  <c r="M981" i="1"/>
  <c r="M3547" i="1"/>
  <c r="M2785" i="1"/>
  <c r="M411" i="1"/>
  <c r="M810" i="1"/>
  <c r="M977" i="1"/>
  <c r="M2207" i="1"/>
  <c r="M292" i="1"/>
  <c r="M3066" i="1"/>
  <c r="M3136" i="1"/>
  <c r="M671" i="1"/>
  <c r="M979" i="1"/>
  <c r="M906" i="1"/>
  <c r="M2599" i="1"/>
  <c r="M1002" i="1"/>
  <c r="M3226" i="1"/>
  <c r="M3750" i="1"/>
  <c r="M3077" i="1"/>
  <c r="M665" i="1"/>
  <c r="M594" i="1"/>
  <c r="M3564" i="1"/>
  <c r="M3549" i="1"/>
  <c r="M1176" i="1"/>
  <c r="M2242" i="1"/>
  <c r="M2046" i="1"/>
  <c r="M3450" i="1"/>
  <c r="M2153" i="1"/>
  <c r="M3338" i="1"/>
  <c r="M1641" i="1"/>
  <c r="M2477" i="1"/>
  <c r="M2783" i="1"/>
  <c r="M2810" i="1"/>
  <c r="M2450" i="1"/>
  <c r="M1415" i="1"/>
  <c r="M1375" i="1"/>
  <c r="M3110" i="1"/>
  <c r="M3362" i="1"/>
  <c r="M2193" i="1"/>
  <c r="M3434" i="1"/>
  <c r="M708" i="1"/>
  <c r="M3309" i="1"/>
  <c r="M1484" i="1"/>
  <c r="M2121" i="1"/>
  <c r="M225" i="1"/>
  <c r="M1840" i="1"/>
  <c r="M170" i="1"/>
  <c r="M1358" i="1"/>
  <c r="M1451" i="1"/>
  <c r="M254" i="1"/>
  <c r="M2133" i="1"/>
  <c r="M574" i="1"/>
  <c r="M2811" i="1"/>
  <c r="M3384" i="1"/>
  <c r="M2932" i="1"/>
  <c r="M136" i="1"/>
  <c r="M849" i="1"/>
  <c r="M572" i="1"/>
  <c r="M605" i="1"/>
  <c r="M1114" i="1"/>
  <c r="M1943" i="1"/>
  <c r="M3642" i="1"/>
  <c r="M1263" i="1"/>
  <c r="M1163" i="1"/>
  <c r="M727" i="1"/>
  <c r="M1142" i="1"/>
  <c r="M3734" i="1"/>
  <c r="M1600" i="1"/>
  <c r="M3826" i="1"/>
  <c r="M3863" i="1"/>
  <c r="M3555" i="1"/>
  <c r="M3986" i="1"/>
  <c r="M2202" i="1"/>
  <c r="M987" i="1"/>
  <c r="M1010" i="1"/>
  <c r="M883" i="1"/>
  <c r="M2197" i="1"/>
  <c r="M122" i="1"/>
  <c r="M3790" i="1"/>
  <c r="M3779" i="1"/>
  <c r="M3422" i="1"/>
  <c r="M420" i="1"/>
  <c r="M45" i="1"/>
  <c r="M615" i="1"/>
  <c r="M2741" i="1"/>
  <c r="M123" i="1"/>
  <c r="M2109" i="1"/>
  <c r="M3859" i="1"/>
  <c r="M114" i="1"/>
  <c r="M1982" i="1"/>
  <c r="M551" i="1"/>
  <c r="M3690" i="1"/>
  <c r="M3797" i="1"/>
  <c r="M2779" i="1"/>
  <c r="M3566" i="1"/>
  <c r="M2708" i="1"/>
  <c r="M1003" i="1"/>
  <c r="M334" i="1"/>
  <c r="M2356" i="1"/>
  <c r="M2976" i="1"/>
  <c r="M3660" i="1"/>
  <c r="M2961" i="1"/>
  <c r="M2397" i="1"/>
  <c r="M650" i="1"/>
  <c r="M1677" i="1"/>
  <c r="M2298" i="1"/>
  <c r="M2571" i="1"/>
  <c r="M3768" i="1"/>
  <c r="M3523" i="1"/>
  <c r="M998" i="1"/>
  <c r="M3021" i="1"/>
  <c r="M2318" i="1"/>
  <c r="M915" i="1"/>
  <c r="M969" i="1"/>
  <c r="M4002" i="1"/>
  <c r="M3799" i="1"/>
  <c r="M2025" i="1"/>
  <c r="M2367" i="1"/>
  <c r="M2097" i="1"/>
  <c r="M858" i="1"/>
  <c r="M85" i="1"/>
  <c r="M3515" i="1"/>
  <c r="M2042" i="1"/>
  <c r="M1445" i="1"/>
  <c r="M1095" i="1"/>
  <c r="M2986" i="1"/>
  <c r="M2150" i="1"/>
  <c r="M3074" i="1"/>
  <c r="M3817" i="1"/>
  <c r="M3511" i="1"/>
  <c r="M2429" i="1"/>
  <c r="M2799" i="1"/>
  <c r="M3397" i="1"/>
  <c r="M2383" i="1"/>
  <c r="M3385" i="1"/>
  <c r="M2835" i="1"/>
  <c r="M2796" i="1"/>
  <c r="M720" i="1"/>
  <c r="M3691" i="1"/>
  <c r="M3842" i="1"/>
  <c r="M3725" i="1"/>
  <c r="M805" i="1"/>
  <c r="M2285" i="1"/>
  <c r="M1005" i="1"/>
  <c r="M770" i="1"/>
  <c r="M56" i="1"/>
  <c r="M3775" i="1"/>
  <c r="M1000" i="1"/>
  <c r="M3535" i="1"/>
  <c r="M202" i="1"/>
  <c r="M2797" i="1"/>
  <c r="M706" i="1"/>
  <c r="M3217" i="1"/>
  <c r="M1802" i="1"/>
  <c r="M3901" i="1"/>
  <c r="M3105" i="1"/>
  <c r="M2386" i="1"/>
  <c r="M2555" i="1"/>
  <c r="M1869" i="1"/>
  <c r="M1693" i="1"/>
  <c r="M1504" i="1"/>
  <c r="M2908" i="1"/>
  <c r="M1459" i="1"/>
  <c r="M270" i="1"/>
  <c r="M851" i="1"/>
  <c r="M295" i="1"/>
  <c r="M2507" i="1"/>
  <c r="M1922" i="1"/>
  <c r="M2410" i="1"/>
  <c r="M1656" i="1"/>
  <c r="M1993" i="1"/>
  <c r="M2527" i="1"/>
  <c r="M831" i="1"/>
  <c r="M3893" i="1"/>
  <c r="M3347" i="1"/>
  <c r="M3275" i="1"/>
  <c r="M1237" i="1"/>
  <c r="M3698" i="1"/>
  <c r="M2016" i="1"/>
  <c r="M3714" i="1"/>
  <c r="M1772" i="1"/>
  <c r="M850" i="1"/>
  <c r="M1311" i="1"/>
  <c r="M2395" i="1"/>
  <c r="M778" i="1"/>
  <c r="M2310" i="1"/>
  <c r="M322" i="1"/>
  <c r="M2059" i="1"/>
  <c r="M1902" i="1"/>
  <c r="M3620" i="1"/>
  <c r="M3703" i="1"/>
  <c r="M3315" i="1"/>
  <c r="M3740" i="1"/>
  <c r="M1715" i="1"/>
  <c r="M90" i="1"/>
  <c r="M3713" i="1"/>
  <c r="M3728" i="1"/>
  <c r="M3240" i="1"/>
  <c r="M1990" i="1"/>
  <c r="M2928" i="1"/>
  <c r="M1062" i="1"/>
  <c r="M1336" i="1"/>
  <c r="M876" i="1"/>
  <c r="M1277" i="1"/>
  <c r="M1965" i="1"/>
  <c r="M3122" i="1"/>
  <c r="M2528" i="1"/>
  <c r="M2879" i="1"/>
  <c r="M3044" i="1"/>
  <c r="M3477" i="1"/>
  <c r="M2473" i="1"/>
  <c r="M541" i="1"/>
  <c r="M658" i="1"/>
  <c r="M3582" i="1"/>
  <c r="M200" i="1"/>
  <c r="M382" i="1"/>
  <c r="M3243" i="1"/>
  <c r="M2357" i="1"/>
  <c r="M2426" i="1"/>
  <c r="M214" i="1"/>
  <c r="M2038" i="1"/>
  <c r="M980" i="1"/>
  <c r="M1855" i="1"/>
  <c r="M180" i="1"/>
  <c r="M1456" i="1"/>
  <c r="M2718" i="1"/>
  <c r="M3490" i="1"/>
  <c r="M4029" i="1"/>
  <c r="M3306" i="1"/>
  <c r="M3493" i="1"/>
  <c r="M2525" i="1"/>
  <c r="M3628" i="1"/>
  <c r="M1622" i="1"/>
  <c r="M2146" i="1"/>
  <c r="M1865" i="1"/>
  <c r="M2155" i="1"/>
  <c r="M2891" i="1"/>
  <c r="M3018" i="1"/>
  <c r="M2234" i="1"/>
  <c r="M1510" i="1"/>
  <c r="M2179" i="1"/>
  <c r="M2438" i="1"/>
  <c r="M3645" i="1"/>
  <c r="M2778" i="1"/>
  <c r="M701" i="1"/>
  <c r="M49" i="1"/>
  <c r="M2436" i="1"/>
  <c r="M1918" i="1"/>
  <c r="M461" i="1"/>
  <c r="M3163" i="1"/>
  <c r="M449" i="1"/>
  <c r="M66" i="1"/>
  <c r="M3955" i="1"/>
  <c r="M1856" i="1"/>
  <c r="M1721" i="1"/>
  <c r="M1517" i="1"/>
  <c r="M3543" i="1"/>
  <c r="M1118" i="1"/>
  <c r="M515" i="1"/>
  <c r="M3480" i="1"/>
  <c r="M2856" i="1"/>
  <c r="M333" i="1"/>
  <c r="M3706" i="1"/>
  <c r="M2985" i="1"/>
  <c r="M1793" i="1"/>
  <c r="M1401" i="1"/>
  <c r="M147" i="1"/>
  <c r="M1561" i="1"/>
  <c r="M2219" i="1"/>
  <c r="M1650" i="1"/>
  <c r="M2309" i="1"/>
  <c r="M2937" i="1"/>
  <c r="M248" i="1"/>
  <c r="M2255" i="1"/>
  <c r="M684" i="1"/>
  <c r="M1850" i="1"/>
  <c r="M2614" i="1"/>
  <c r="M364" i="1"/>
  <c r="M103" i="1"/>
  <c r="M446" i="1"/>
  <c r="M347" i="1"/>
  <c r="M2882" i="1"/>
  <c r="M40" i="1"/>
  <c r="M614" i="1"/>
  <c r="M3121" i="1"/>
  <c r="M1635" i="1"/>
  <c r="M1055" i="1"/>
  <c r="M2857" i="1"/>
  <c r="M201" i="1"/>
  <c r="M3963" i="1"/>
  <c r="M1352" i="1"/>
  <c r="M2997" i="1"/>
  <c r="M460" i="1"/>
  <c r="M1786" i="1"/>
  <c r="M2159" i="1"/>
  <c r="M3414" i="1"/>
  <c r="M3785" i="1"/>
  <c r="M896" i="1"/>
  <c r="M2057" i="1"/>
  <c r="M352" i="1"/>
  <c r="M3012" i="1"/>
  <c r="M3168" i="1"/>
  <c r="M2619" i="1"/>
  <c r="M221" i="1"/>
  <c r="M157" i="1"/>
  <c r="M1936" i="1"/>
  <c r="M3512" i="1"/>
  <c r="M507" i="1"/>
  <c r="M1187" i="1"/>
  <c r="M1582" i="1"/>
  <c r="M3213" i="1"/>
  <c r="M1754" i="1"/>
  <c r="M5" i="1"/>
  <c r="M3650" i="1"/>
  <c r="M1892" i="1"/>
  <c r="M892" i="1"/>
  <c r="M1534" i="1"/>
  <c r="M2893" i="1"/>
  <c r="M3374" i="1"/>
  <c r="M2118" i="1"/>
  <c r="M1720" i="1"/>
  <c r="M300" i="1"/>
  <c r="M763" i="1"/>
  <c r="M1244" i="1"/>
  <c r="M2717" i="1"/>
  <c r="M794" i="1"/>
  <c r="M1741" i="1"/>
  <c r="M2329" i="1"/>
  <c r="M253" i="1"/>
  <c r="M2940" i="1"/>
  <c r="M1440" i="1"/>
  <c r="M73" i="1"/>
  <c r="M3633" i="1"/>
  <c r="M1305" i="1"/>
  <c r="M890" i="1"/>
  <c r="M2470" i="1"/>
  <c r="M2244" i="1"/>
  <c r="M1013" i="1"/>
  <c r="M3216" i="1"/>
  <c r="M1262" i="1"/>
  <c r="M3850" i="1"/>
  <c r="M2784" i="1"/>
  <c r="M240" i="1"/>
  <c r="M2968" i="1"/>
  <c r="M3947" i="1"/>
  <c r="M1725" i="1"/>
  <c r="M2557" i="1"/>
  <c r="M1899" i="1"/>
  <c r="M3796" i="1"/>
  <c r="M1780" i="1"/>
  <c r="M563" i="1"/>
  <c r="M81" i="1"/>
  <c r="M4028" i="1"/>
  <c r="M390" i="1"/>
  <c r="M1580" i="1"/>
  <c r="M1261" i="1"/>
  <c r="M2440" i="1"/>
  <c r="M1172" i="1"/>
  <c r="M265" i="1"/>
  <c r="M2478" i="1"/>
  <c r="M799" i="1"/>
  <c r="M1789" i="1"/>
  <c r="M2665" i="1"/>
  <c r="M26" i="1"/>
  <c r="M3506" i="1"/>
  <c r="M96" i="1"/>
  <c r="M2277" i="1"/>
  <c r="M3064" i="1"/>
  <c r="M2268" i="1"/>
  <c r="M399" i="1"/>
  <c r="M1906" i="1"/>
  <c r="M844" i="1"/>
  <c r="M1763" i="1"/>
  <c r="M23" i="1"/>
  <c r="M2102" i="1"/>
  <c r="M1347" i="1"/>
  <c r="M357" i="1"/>
  <c r="M591" i="1"/>
  <c r="M1942" i="1"/>
  <c r="M1618" i="1"/>
  <c r="M131" i="1"/>
  <c r="M1138" i="1"/>
  <c r="M2364" i="1"/>
  <c r="M2514" i="1"/>
  <c r="M555" i="1"/>
  <c r="M3209" i="1"/>
  <c r="M1102" i="1"/>
  <c r="M2047" i="1"/>
  <c r="M1683" i="1"/>
  <c r="M1804" i="1"/>
  <c r="M296" i="1"/>
  <c r="M951" i="1"/>
  <c r="M1736" i="1"/>
  <c r="M3145" i="1"/>
  <c r="M258" i="1"/>
  <c r="M3545" i="1"/>
  <c r="M2241" i="1"/>
  <c r="M2099" i="1"/>
  <c r="M3504" i="1"/>
  <c r="M1028" i="1"/>
  <c r="M3770" i="1"/>
  <c r="M499" i="1"/>
  <c r="M1227" i="1"/>
  <c r="M434" i="1"/>
  <c r="M1707" i="1"/>
  <c r="M1624" i="1"/>
  <c r="M1874" i="1"/>
  <c r="M3580" i="1"/>
  <c r="M1365" i="1"/>
  <c r="M281" i="1"/>
  <c r="M1224" i="1"/>
  <c r="M1267" i="1"/>
  <c r="M862" i="1"/>
  <c r="M1921" i="1"/>
  <c r="M3002" i="1"/>
  <c r="M3587" i="1"/>
  <c r="M2880" i="1"/>
  <c r="M3939" i="1"/>
  <c r="M3919" i="1"/>
  <c r="M2407" i="1"/>
  <c r="M908" i="1"/>
  <c r="M3481" i="1"/>
  <c r="M825" i="1"/>
  <c r="M3531" i="1"/>
  <c r="M3534" i="1"/>
  <c r="M1583" i="1"/>
  <c r="M1910" i="1"/>
  <c r="M1378" i="1"/>
  <c r="M2926" i="1"/>
  <c r="M1966" i="1"/>
  <c r="M787" i="1"/>
  <c r="M491" i="1"/>
  <c r="M2580" i="1"/>
  <c r="M1090" i="1"/>
  <c r="M1949" i="1"/>
  <c r="M1523" i="1"/>
  <c r="M3192" i="1"/>
  <c r="M651" i="1"/>
  <c r="M1553" i="1"/>
  <c r="M2553" i="1"/>
  <c r="M1254" i="1"/>
  <c r="M153" i="1"/>
  <c r="M3244" i="1"/>
  <c r="M2984" i="1"/>
  <c r="M819" i="1"/>
  <c r="M28" i="1"/>
  <c r="M1928" i="1"/>
  <c r="M1832" i="1"/>
  <c r="M1152" i="1"/>
  <c r="M1961" i="1"/>
  <c r="M3398" i="1"/>
  <c r="M3559" i="1"/>
  <c r="M1135" i="1"/>
  <c r="M1009" i="1"/>
  <c r="M3496" i="1"/>
  <c r="M35" i="1"/>
  <c r="M1496" i="1"/>
  <c r="M113" i="1"/>
  <c r="M773" i="1"/>
  <c r="M2809" i="1"/>
  <c r="M3184" i="1"/>
  <c r="M268" i="1"/>
  <c r="M1952" i="1"/>
  <c r="M3151" i="1"/>
  <c r="M627" i="1"/>
  <c r="M3417" i="1"/>
  <c r="M3466" i="1"/>
  <c r="M1418" i="1"/>
  <c r="M403" i="1"/>
  <c r="M3331" i="1"/>
  <c r="M2154" i="1"/>
  <c r="M3194" i="1"/>
  <c r="M378" i="1"/>
  <c r="M232" i="1"/>
  <c r="M540" i="1"/>
  <c r="M3303" i="1"/>
  <c r="M3578" i="1"/>
  <c r="M2907" i="1"/>
  <c r="M301" i="1"/>
  <c r="M2503" i="1"/>
  <c r="M3127" i="1"/>
  <c r="M3459" i="1"/>
  <c r="M1388" i="1"/>
  <c r="M584" i="1"/>
  <c r="M503" i="1"/>
  <c r="M299" i="1"/>
  <c r="M245" i="1"/>
  <c r="M3656" i="1"/>
  <c r="M3882" i="1"/>
  <c r="M1429" i="1"/>
  <c r="M203" i="1"/>
  <c r="M2924" i="1"/>
  <c r="M573" i="1"/>
  <c r="M55" i="1"/>
  <c r="M1319" i="1"/>
  <c r="M3363" i="1"/>
  <c r="M2564" i="1"/>
  <c r="M1752" i="1"/>
  <c r="M1857" i="1"/>
  <c r="M1059" i="1"/>
  <c r="M834" i="1"/>
  <c r="M1657" i="1"/>
  <c r="M3476" i="1"/>
  <c r="M62" i="1"/>
  <c r="M226" i="1"/>
  <c r="M1206" i="1"/>
  <c r="M1490" i="1"/>
  <c r="M2535" i="1"/>
  <c r="M2916" i="1"/>
  <c r="M3484" i="1"/>
  <c r="M2539" i="1"/>
  <c r="M1097" i="1"/>
  <c r="M2294" i="1"/>
  <c r="M2415" i="1"/>
  <c r="M3782" i="1"/>
  <c r="M84" i="1"/>
  <c r="M2441" i="1"/>
  <c r="M1126" i="1"/>
  <c r="M280" i="1"/>
  <c r="M1223" i="1"/>
  <c r="M3542" i="1"/>
  <c r="M1971" i="1"/>
  <c r="M2716" i="1"/>
  <c r="M3319" i="1"/>
  <c r="M222" i="1"/>
  <c r="M1256" i="1"/>
  <c r="M1719" i="1"/>
  <c r="M2878" i="1"/>
  <c r="M327" i="1"/>
  <c r="M512" i="1"/>
  <c r="M2210" i="1"/>
  <c r="M1488" i="1"/>
  <c r="M1231" i="1"/>
  <c r="M1213" i="1"/>
  <c r="M2333" i="1"/>
  <c r="M2513" i="1"/>
  <c r="M294" i="1"/>
  <c r="M24" i="1"/>
  <c r="M1705" i="1"/>
  <c r="M1147" i="1"/>
  <c r="M1248" i="1"/>
  <c r="M199" i="1"/>
  <c r="M63" i="1"/>
  <c r="M971" i="1"/>
  <c r="M2058" i="1"/>
  <c r="M1819" i="1"/>
  <c r="M160" i="1"/>
  <c r="M2540" i="1"/>
  <c r="M484" i="1"/>
  <c r="M2621" i="1"/>
  <c r="M2463" i="1"/>
  <c r="M1652" i="1"/>
  <c r="M3892" i="1"/>
  <c r="M738" i="1"/>
  <c r="M3875" i="1"/>
  <c r="M1533" i="1"/>
  <c r="M473" i="1"/>
  <c r="M1318" i="1"/>
  <c r="M669" i="1"/>
  <c r="M975" i="1"/>
  <c r="M2161" i="1"/>
  <c r="M3227" i="1"/>
  <c r="M1917" i="1"/>
  <c r="M3235" i="1"/>
  <c r="M2771" i="1"/>
  <c r="M1663" i="1"/>
  <c r="M458" i="1"/>
  <c r="M3463" i="1"/>
  <c r="M479" i="1"/>
  <c r="M2945" i="1"/>
  <c r="M3802" i="1"/>
  <c r="M1911" i="1"/>
  <c r="M3070" i="1"/>
  <c r="M3270" i="1"/>
  <c r="M3277" i="1"/>
  <c r="M3085" i="1"/>
  <c r="M655" i="1"/>
  <c r="M2226" i="1"/>
  <c r="M2171" i="1"/>
  <c r="M1381" i="1"/>
  <c r="M3637" i="1"/>
  <c r="M2117" i="1"/>
  <c r="M1605" i="1"/>
  <c r="M924" i="1"/>
  <c r="M2692" i="1"/>
  <c r="M2123" i="1"/>
  <c r="M1088" i="1"/>
  <c r="M164" i="1"/>
  <c r="M3731" i="1"/>
  <c r="M1291" i="1"/>
  <c r="M1472" i="1"/>
  <c r="M1596" i="1"/>
  <c r="M1950" i="1"/>
  <c r="M3841" i="1"/>
  <c r="M2421" i="1"/>
  <c r="M82" i="1"/>
  <c r="M978" i="1"/>
  <c r="M560" i="1"/>
  <c r="M991" i="1"/>
  <c r="M2934" i="1"/>
  <c r="M1130" i="1"/>
  <c r="M1399" i="1"/>
  <c r="M2232" i="1"/>
  <c r="M1569" i="1"/>
  <c r="M3743" i="1"/>
  <c r="M3954" i="1"/>
  <c r="M2559" i="1"/>
  <c r="M3266" i="1"/>
  <c r="M109" i="1"/>
  <c r="M439" i="1"/>
  <c r="M130" i="1"/>
  <c r="M3016" i="1"/>
  <c r="M3218" i="1"/>
  <c r="M1799" i="1"/>
  <c r="M1845" i="1"/>
  <c r="M2653" i="1"/>
  <c r="M1769" i="1"/>
  <c r="M936" i="1"/>
  <c r="M2821" i="1"/>
  <c r="M1748" i="1"/>
  <c r="M155" i="1"/>
  <c r="M2687" i="1"/>
  <c r="M1751" i="1"/>
  <c r="M3735" i="1"/>
  <c r="M1660" i="1"/>
  <c r="M2222" i="1"/>
  <c r="M424" i="1"/>
  <c r="M230" i="1"/>
  <c r="M2216" i="1"/>
  <c r="M3117" i="1"/>
  <c r="M683" i="1"/>
  <c r="M2970" i="1"/>
  <c r="M1264" i="1"/>
  <c r="M2650" i="1"/>
  <c r="M3904" i="1"/>
  <c r="M659" i="1"/>
  <c r="M2711" i="1"/>
  <c r="M455" i="1"/>
  <c r="M279" i="1"/>
  <c r="M1932" i="1"/>
  <c r="M3626" i="1"/>
  <c r="M1571" i="1"/>
  <c r="M1475" i="1"/>
  <c r="M1926" i="1"/>
  <c r="M2996" i="1"/>
  <c r="M3974" i="1"/>
  <c r="M882" i="1"/>
  <c r="M3686" i="1"/>
  <c r="M3024" i="1"/>
  <c r="M3221" i="1"/>
  <c r="M3458" i="1"/>
  <c r="M3286" i="1"/>
  <c r="M2759" i="1"/>
  <c r="M250" i="1"/>
  <c r="M639" i="1"/>
  <c r="M1732" i="1"/>
  <c r="M2944" i="1"/>
  <c r="M1454" i="1"/>
  <c r="M218" i="1"/>
  <c r="M2427" i="1"/>
  <c r="M2699" i="1"/>
  <c r="M2730" i="1"/>
  <c r="M1056" i="1"/>
  <c r="M3159" i="1"/>
  <c r="M2185" i="1"/>
  <c r="M1131" i="1"/>
  <c r="M3747" i="1"/>
  <c r="M654" i="1"/>
  <c r="M3631" i="1"/>
  <c r="M2418" i="1"/>
  <c r="M2307" i="1"/>
  <c r="M3704" i="1"/>
  <c r="M3835" i="1"/>
  <c r="M1898" i="1"/>
  <c r="M2422" i="1"/>
  <c r="M2261" i="1"/>
  <c r="M3211" i="1"/>
  <c r="M2080" i="1"/>
  <c r="M3836" i="1"/>
  <c r="M278" i="1"/>
  <c r="M2063" i="1"/>
  <c r="M2574" i="1"/>
  <c r="M3997" i="1"/>
  <c r="M846" i="1"/>
  <c r="M569" i="1"/>
  <c r="M1197" i="1"/>
  <c r="M1295" i="1"/>
  <c r="M3723" i="1"/>
  <c r="M3595" i="1"/>
  <c r="M4022" i="1"/>
  <c r="M239" i="1"/>
  <c r="M1331" i="1"/>
  <c r="M1356" i="1"/>
  <c r="M3966" i="1"/>
  <c r="M2290" i="1"/>
  <c r="M2616" i="1"/>
  <c r="M204" i="1"/>
  <c r="M3861" i="1"/>
  <c r="M909" i="1"/>
  <c r="M3042" i="1"/>
  <c r="M2682" i="1"/>
  <c r="M1250" i="1"/>
  <c r="M2918" i="1"/>
  <c r="M437" i="1"/>
  <c r="M2378" i="1"/>
  <c r="M3536" i="1"/>
  <c r="M1638" i="1"/>
  <c r="M1997" i="1"/>
  <c r="M338" i="1"/>
  <c r="M1270" i="1"/>
  <c r="M2517" i="1"/>
  <c r="M18" i="1"/>
  <c r="M194" i="1"/>
  <c r="M3047" i="1"/>
  <c r="M228" i="1"/>
  <c r="M1414" i="1"/>
  <c r="M1714" i="1"/>
  <c r="M1992" i="1"/>
  <c r="M79" i="1"/>
  <c r="M33" i="1"/>
  <c r="M1160" i="1"/>
  <c r="M824" i="1"/>
  <c r="M3851" i="1"/>
  <c r="M3999" i="1"/>
  <c r="M369" i="1"/>
  <c r="M2455" i="1"/>
  <c r="M3285" i="1"/>
  <c r="M1508" i="1"/>
  <c r="M2249" i="1"/>
  <c r="M2800" i="1"/>
  <c r="M966" i="1"/>
  <c r="M2139" i="1"/>
  <c r="M3610" i="1"/>
  <c r="M2626" i="1"/>
  <c r="M693" i="1"/>
  <c r="M963" i="1"/>
  <c r="M579" i="1"/>
  <c r="M2964" i="1"/>
  <c r="M3082" i="1"/>
  <c r="M313" i="1"/>
  <c r="M585" i="1"/>
  <c r="M2510" i="1"/>
  <c r="M1503" i="1"/>
  <c r="M3298" i="1"/>
  <c r="M3720" i="1"/>
  <c r="M132" i="1"/>
  <c r="M1435" i="1"/>
  <c r="M731" i="1"/>
  <c r="M820" i="1"/>
  <c r="M1757" i="1"/>
  <c r="M319" i="1"/>
  <c r="M2033" i="1"/>
  <c r="M3137" i="1"/>
  <c r="M3353" i="1"/>
  <c r="M771" i="1"/>
  <c r="M1409" i="1"/>
  <c r="M866" i="1"/>
  <c r="M1017" i="1"/>
  <c r="M3411" i="1"/>
  <c r="M1400" i="1"/>
  <c r="M2789" i="1"/>
  <c r="M1208" i="1"/>
  <c r="M1823" i="1"/>
  <c r="M3749" i="1"/>
  <c r="M894" i="1"/>
  <c r="M3583" i="1"/>
  <c r="M1014" i="1"/>
  <c r="M3280" i="1"/>
  <c r="M3983" i="1"/>
  <c r="M2432" i="1"/>
  <c r="M3325" i="1"/>
  <c r="M581" i="1"/>
  <c r="M1670" i="1"/>
  <c r="M1669" i="1"/>
  <c r="M3407" i="1"/>
  <c r="M1340" i="1"/>
  <c r="M3673" i="1"/>
  <c r="M264" i="1"/>
  <c r="M943" i="1"/>
  <c r="M107" i="1"/>
  <c r="M2424" i="1"/>
  <c r="M3174" i="1"/>
  <c r="M3801" i="1"/>
  <c r="M1287" i="1"/>
  <c r="M171" i="1"/>
  <c r="M3180" i="1"/>
  <c r="M2336" i="1"/>
  <c r="M3803" i="1"/>
  <c r="M1920" i="1"/>
  <c r="M1513" i="1"/>
  <c r="M721" i="1"/>
  <c r="M4005" i="1"/>
  <c r="M531" i="1"/>
  <c r="M1158" i="1"/>
  <c r="M1134" i="1"/>
  <c r="M1304" i="1"/>
  <c r="M1268" i="1"/>
  <c r="M3254" i="1"/>
  <c r="M2505" i="1"/>
  <c r="M1460" i="1"/>
  <c r="M3745" i="1"/>
  <c r="M1678" i="1"/>
  <c r="M772" i="1"/>
  <c r="M939" i="1"/>
  <c r="M1119" i="1"/>
  <c r="M760" i="1"/>
  <c r="M2946" i="1"/>
  <c r="M3427" i="1"/>
  <c r="M282" i="1"/>
  <c r="M2125" i="1"/>
  <c r="M2646" i="1"/>
  <c r="M3063" i="1"/>
  <c r="M2170" i="1"/>
  <c r="M2921" i="1"/>
  <c r="M1985" i="1"/>
  <c r="M1550" i="1"/>
  <c r="M2393" i="1"/>
  <c r="M1273" i="1"/>
  <c r="M703" i="1"/>
  <c r="M3236" i="1"/>
  <c r="M76" i="1"/>
  <c r="M2781" i="1"/>
  <c r="M1519" i="1"/>
  <c r="M2548" i="1"/>
  <c r="M1887" i="1"/>
  <c r="M3913" i="1"/>
  <c r="M784" i="1"/>
  <c r="M3352" i="1"/>
  <c r="M881" i="1"/>
  <c r="M2632" i="1"/>
  <c r="M1154" i="1"/>
  <c r="M3569" i="1"/>
  <c r="M1455" i="1"/>
  <c r="M2551" i="1"/>
  <c r="M425" i="1"/>
  <c r="M13" i="1"/>
  <c r="M1144" i="1"/>
  <c r="M1363" i="1"/>
  <c r="M3156" i="1"/>
  <c r="M2402" i="1"/>
  <c r="M1837" i="1"/>
  <c r="M3805" i="1"/>
  <c r="M753" i="1"/>
  <c r="M734" i="1"/>
  <c r="M1025" i="1"/>
  <c r="M1643" i="1"/>
  <c r="M736" i="1"/>
  <c r="M25" i="1"/>
  <c r="M1285" i="1"/>
  <c r="M1883" i="1"/>
  <c r="M700" i="1"/>
  <c r="M174" i="1"/>
  <c r="M2250" i="1"/>
  <c r="M2683" i="1"/>
  <c r="M453" i="1"/>
  <c r="M99" i="1"/>
  <c r="M1768" i="1"/>
  <c r="M1545" i="1"/>
  <c r="M1247" i="1"/>
  <c r="M668" i="1"/>
  <c r="M811" i="1"/>
  <c r="M1209" i="1"/>
  <c r="M2842" i="1"/>
  <c r="M2411" i="1"/>
  <c r="M1112" i="1"/>
  <c r="M2218" i="1"/>
  <c r="M1806" i="1"/>
  <c r="M611" i="1"/>
  <c r="M2828" i="1"/>
  <c r="M3387" i="1"/>
  <c r="M3296" i="1"/>
  <c r="M2798" i="1"/>
  <c r="M3494" i="1"/>
  <c r="M450" i="1"/>
  <c r="M2315" i="1"/>
  <c r="M775" i="1"/>
  <c r="M823" i="1"/>
  <c r="M3474" i="1"/>
  <c r="M526" i="1"/>
  <c r="M1034" i="1"/>
  <c r="M505" i="1"/>
  <c r="M2236" i="1"/>
  <c r="M1310" i="1"/>
  <c r="M1175" i="1"/>
  <c r="M3552" i="1"/>
  <c r="M2671" i="1"/>
  <c r="M2077" i="1"/>
  <c r="M2157" i="1"/>
  <c r="M1412" i="1"/>
  <c r="M2818" i="1"/>
  <c r="M2904" i="1"/>
  <c r="M3249" i="1"/>
  <c r="M2338" i="1"/>
  <c r="M1447" i="1"/>
  <c r="M2074" i="1"/>
  <c r="M2506" i="1"/>
  <c r="M2169" i="1"/>
  <c r="M179" i="1"/>
  <c r="M2705" i="1"/>
  <c r="M1955" i="1"/>
  <c r="M1361" i="1"/>
  <c r="M1711" i="1"/>
  <c r="M1672" i="1"/>
  <c r="M3683" i="1"/>
  <c r="M3390" i="1"/>
  <c r="M3847" i="1"/>
  <c r="M3612" i="1"/>
  <c r="M1770" i="1"/>
  <c r="M1035" i="1"/>
  <c r="M976" i="1"/>
  <c r="M3860" i="1"/>
  <c r="M2186" i="1"/>
  <c r="M902" i="1"/>
  <c r="M2666" i="1"/>
  <c r="M3293" i="1"/>
  <c r="M3727" i="1"/>
  <c r="M501" i="1"/>
  <c r="M4034" i="1"/>
  <c r="M37" i="1"/>
  <c r="M32" i="1"/>
  <c r="M3911" i="1"/>
  <c r="M3678" i="1"/>
  <c r="M4021" i="1"/>
  <c r="M745" i="1"/>
  <c r="M2215" i="1"/>
  <c r="M3370" i="1"/>
  <c r="M3932" i="1"/>
  <c r="M1783" i="1"/>
  <c r="M2168" i="1"/>
  <c r="M2995" i="1"/>
  <c r="M3287" i="1"/>
  <c r="M3973" i="1"/>
  <c r="M3418" i="1"/>
  <c r="M1599" i="1"/>
  <c r="M3722" i="1"/>
  <c r="M3676" i="1"/>
  <c r="M2866" i="1"/>
  <c r="M297" i="1"/>
  <c r="M3550" i="1"/>
  <c r="M3671" i="1"/>
  <c r="M3446" i="1"/>
  <c r="M1091" i="1"/>
  <c r="M1396" i="1"/>
  <c r="M1491" i="1"/>
  <c r="M4027" i="1"/>
  <c r="M3207" i="1"/>
  <c r="M1572" i="1"/>
  <c r="M3415" i="1"/>
  <c r="M3995" i="1"/>
  <c r="M3026" i="1"/>
  <c r="M4008" i="1"/>
  <c r="M1370" i="1"/>
  <c r="M2181" i="1"/>
  <c r="M3888" i="1"/>
  <c r="M3524" i="1"/>
  <c r="M895" i="1"/>
  <c r="M3931" i="1"/>
  <c r="M3897" i="1"/>
  <c r="M1078" i="1"/>
  <c r="M3444" i="1"/>
  <c r="M3093" i="1"/>
  <c r="M4036" i="1"/>
  <c r="M3462" i="1"/>
  <c r="M2906" i="1"/>
  <c r="M3653" i="1"/>
  <c r="M4035" i="1"/>
  <c r="M3099" i="1"/>
  <c r="M3514" i="1"/>
  <c r="M3015" i="1"/>
  <c r="M964" i="1"/>
  <c r="M2322" i="1"/>
  <c r="M4016" i="1"/>
  <c r="M2912" i="1"/>
  <c r="M3929" i="1"/>
  <c r="M4033" i="1"/>
  <c r="M3358" i="1"/>
  <c r="M2111" i="1"/>
  <c r="M2239" i="1"/>
  <c r="M1629" i="1"/>
  <c r="M2433" i="1"/>
  <c r="M3978" i="1"/>
  <c r="M2100" i="1"/>
  <c r="M3161" i="1"/>
  <c r="M1900" i="1"/>
  <c r="M3321" i="1"/>
  <c r="M3617" i="1"/>
  <c r="M3153" i="1"/>
  <c r="M3948" i="1"/>
  <c r="M3674" i="1"/>
  <c r="M3023" i="1"/>
  <c r="M637" i="1"/>
  <c r="M945" i="1"/>
  <c r="M1565" i="1"/>
  <c r="M816" i="1"/>
  <c r="M985" i="1"/>
  <c r="M4026" i="1"/>
  <c r="M1620" i="1"/>
  <c r="M1280" i="1"/>
  <c r="M3442" i="1"/>
  <c r="M3996" i="1"/>
  <c r="M2913" i="1"/>
  <c r="M4011" i="1"/>
  <c r="M1476" i="1"/>
  <c r="M3748" i="1"/>
  <c r="M1296" i="1"/>
  <c r="M1608" i="1"/>
  <c r="M2346" i="1"/>
  <c r="M4013" i="1"/>
  <c r="M3677" i="1"/>
  <c r="M2180" i="1"/>
  <c r="M14" i="1"/>
  <c r="M2341" i="1"/>
  <c r="M138" i="1"/>
  <c r="M3103" i="1"/>
  <c r="M2363" i="1"/>
  <c r="M815" i="1"/>
  <c r="M3513" i="1"/>
  <c r="M3675" i="1"/>
  <c r="M2316" i="1"/>
  <c r="M2061" i="1"/>
  <c r="M578" i="1"/>
  <c r="M4007" i="1"/>
  <c r="M2583" i="1"/>
  <c r="M2225" i="1"/>
  <c r="M1094" i="1"/>
  <c r="M930" i="1"/>
  <c r="M3741" i="1"/>
  <c r="M3822" i="1"/>
  <c r="M638" i="1"/>
  <c r="M2238" i="1"/>
  <c r="M769" i="1"/>
  <c r="M1827" i="1"/>
  <c r="M3239" i="1"/>
  <c r="M283" i="1"/>
  <c r="M3968" i="1"/>
  <c r="M2822" i="1"/>
  <c r="M1083" i="1"/>
  <c r="M3952" i="1"/>
  <c r="M1574" i="1"/>
  <c r="M3717" i="1"/>
  <c r="M3009" i="1"/>
  <c r="M3751" i="1"/>
  <c r="M2975" i="1"/>
  <c r="M2935" i="1"/>
  <c r="M3643" i="1"/>
  <c r="M899" i="1"/>
  <c r="M1297" i="1"/>
  <c r="M3777" i="1"/>
  <c r="M3366" i="1"/>
  <c r="M3262" i="1"/>
  <c r="M358" i="1"/>
  <c r="M3058" i="1"/>
  <c r="M3611" i="1"/>
  <c r="M317" i="1"/>
  <c r="M3316" i="1"/>
  <c r="M2643" i="1"/>
  <c r="M3923" i="1"/>
  <c r="M359" i="1"/>
  <c r="M1566" i="1"/>
  <c r="M2755" i="1"/>
  <c r="M3709" i="1"/>
  <c r="M967" i="1"/>
  <c r="M2560" i="1"/>
  <c r="M3881" i="1"/>
  <c r="M3389" i="1"/>
  <c r="M3951" i="1"/>
  <c r="M3031" i="1"/>
  <c r="M3902" i="1"/>
  <c r="M2667" i="1"/>
  <c r="M3798" i="1"/>
  <c r="M2761" i="1"/>
  <c r="M946" i="1"/>
  <c r="M2442" i="1"/>
  <c r="M3305" i="1"/>
  <c r="M3485" i="1"/>
  <c r="M1235" i="1"/>
  <c r="M3571" i="1"/>
  <c r="M3813" i="1"/>
  <c r="M3520" i="1"/>
  <c r="M947" i="1"/>
  <c r="M3962" i="1"/>
  <c r="M1977" i="1"/>
  <c r="M2026" i="1"/>
  <c r="M4012" i="1"/>
  <c r="M2265" i="1"/>
  <c r="M1567" i="1"/>
  <c r="M2726" i="1"/>
  <c r="M965" i="1"/>
  <c r="M1470" i="1"/>
  <c r="M3959" i="1"/>
  <c r="M3445" i="1"/>
  <c r="M3092" i="1"/>
  <c r="M1502" i="1"/>
  <c r="M158" i="1"/>
  <c r="M1339" i="1"/>
  <c r="M3634" i="1"/>
  <c r="M3320" i="1"/>
  <c r="M2091" i="1"/>
  <c r="M3359" i="1"/>
  <c r="M1972" i="1"/>
  <c r="M2439" i="1"/>
  <c r="M3356" i="1"/>
  <c r="M1885" i="1"/>
  <c r="M1884" i="1"/>
  <c r="M2278" i="1"/>
  <c r="M3742" i="1"/>
  <c r="M3922" i="1"/>
  <c r="M2625" i="1"/>
  <c r="M2533" i="1"/>
  <c r="M3563" i="1"/>
  <c r="M3310" i="1"/>
  <c r="M3821" i="1"/>
  <c r="M3162" i="1"/>
  <c r="M1627" i="1"/>
  <c r="M2369" i="1"/>
  <c r="M3857" i="1"/>
  <c r="M3776" i="1"/>
  <c r="L2658" i="1"/>
  <c r="L604" i="1"/>
  <c r="L30" i="1"/>
  <c r="L3057" i="1"/>
  <c r="L1529" i="1"/>
  <c r="L3073" i="1"/>
  <c r="L464" i="1"/>
  <c r="L3473" i="1"/>
  <c r="L2552" i="1"/>
  <c r="L523" i="1"/>
  <c r="L2728" i="1"/>
  <c r="L186" i="1"/>
  <c r="L442" i="1"/>
  <c r="L2096" i="1"/>
  <c r="L388" i="1"/>
  <c r="L1867" i="1"/>
  <c r="L2917" i="1"/>
  <c r="L3700" i="1"/>
  <c r="L195" i="1"/>
  <c r="L1450" i="1"/>
  <c r="L421" i="1"/>
  <c r="L3544" i="1"/>
  <c r="L94" i="1"/>
  <c r="L454" i="1"/>
  <c r="L1577" i="1"/>
  <c r="L2843" i="1"/>
  <c r="L718" i="1"/>
  <c r="L1345" i="1"/>
  <c r="L146" i="1"/>
  <c r="L2695" i="1"/>
  <c r="L2419" i="1"/>
  <c r="L2766" i="1"/>
  <c r="L298" i="1"/>
  <c r="L3762" i="1"/>
  <c r="L1077" i="1"/>
  <c r="L370" i="1"/>
  <c r="L3916" i="1"/>
  <c r="L2953" i="1"/>
  <c r="L3839" i="1"/>
  <c r="L1697" i="1"/>
  <c r="L678" i="1"/>
  <c r="L1812" i="1"/>
  <c r="L715" i="1"/>
  <c r="L2979" i="1"/>
  <c r="L2015" i="1"/>
  <c r="L511" i="1"/>
  <c r="L373" i="1"/>
  <c r="L3202" i="1"/>
  <c r="L1795" i="1"/>
  <c r="L3862" i="1"/>
  <c r="L3475" i="1"/>
  <c r="L469" i="1"/>
  <c r="L2933" i="1"/>
  <c r="L900" i="1"/>
  <c r="L643" i="1"/>
  <c r="L3104" i="1"/>
  <c r="L1771" i="1"/>
  <c r="L2731" i="1"/>
  <c r="L372" i="1"/>
  <c r="L3979" i="1"/>
  <c r="L1205" i="1"/>
  <c r="L2350" i="1"/>
  <c r="L3900" i="1"/>
  <c r="L410" i="1"/>
  <c r="L151" i="1"/>
  <c r="L135" i="1"/>
  <c r="L529" i="1"/>
  <c r="L3230" i="1"/>
  <c r="L1766" i="1"/>
  <c r="L4024" i="1"/>
  <c r="L739" i="1"/>
  <c r="L3820" i="1"/>
  <c r="L961" i="1"/>
  <c r="L785" i="1"/>
  <c r="L184" i="1"/>
  <c r="L1188" i="1"/>
  <c r="L1136" i="1"/>
  <c r="L167" i="1"/>
  <c r="L3205" i="1"/>
  <c r="L2723" i="1"/>
  <c r="L1120" i="1"/>
  <c r="L287" i="1"/>
  <c r="L2615" i="1"/>
  <c r="L274" i="1"/>
  <c r="L2085" i="1"/>
  <c r="L568" i="1"/>
  <c r="L1151" i="1"/>
  <c r="L1049" i="1"/>
  <c r="L1929" i="1"/>
  <c r="L704" i="1"/>
  <c r="L2043" i="1"/>
  <c r="L3455" i="1"/>
  <c r="L1648" i="1"/>
  <c r="L2145" i="1"/>
  <c r="L3314" i="1"/>
  <c r="L2690" i="1"/>
  <c r="L1681" i="1"/>
  <c r="L662" i="1"/>
  <c r="L1506" i="1"/>
  <c r="L1694" i="1"/>
  <c r="L1140" i="1"/>
  <c r="L1346" i="1"/>
  <c r="L3638" i="1"/>
  <c r="L2389" i="1"/>
  <c r="L53" i="1"/>
  <c r="L3759" i="1"/>
  <c r="L3324" i="1"/>
  <c r="L617" i="1"/>
  <c r="L3665" i="1"/>
  <c r="L1298" i="1"/>
  <c r="L861" i="1"/>
  <c r="L1957" i="1"/>
  <c r="L1386" i="1"/>
  <c r="L673" i="1"/>
  <c r="L3982" i="1"/>
  <c r="L1526" i="1"/>
  <c r="L1086" i="1"/>
  <c r="L2031" i="1"/>
  <c r="L277" i="1"/>
  <c r="L2847" i="1"/>
  <c r="L1299" i="1"/>
  <c r="L15" i="1"/>
  <c r="L833" i="1"/>
  <c r="L3764" i="1"/>
  <c r="L3765" i="1"/>
  <c r="L2881" i="1"/>
  <c r="L2594" i="1"/>
  <c r="L4031" i="1"/>
  <c r="L486" i="1"/>
  <c r="L952" i="1"/>
  <c r="L328" i="1"/>
  <c r="L657" i="1"/>
  <c r="L2719" i="1"/>
  <c r="L995" i="1"/>
  <c r="L955" i="1"/>
  <c r="L1174" i="1"/>
  <c r="L241" i="1"/>
  <c r="L2127" i="1"/>
  <c r="L2113" i="1"/>
  <c r="L1640" i="1"/>
  <c r="L1117" i="1"/>
  <c r="L1354" i="1"/>
  <c r="L98" i="1"/>
  <c r="L3334" i="1"/>
  <c r="L2670" i="1"/>
  <c r="L120" i="1"/>
  <c r="L1465" i="1"/>
  <c r="L2448" i="1"/>
  <c r="L2400" i="1"/>
  <c r="L3322" i="1"/>
  <c r="L77" i="1"/>
  <c r="L3754" i="1"/>
  <c r="L3090" i="1"/>
  <c r="L3059" i="1"/>
  <c r="L1404" i="1"/>
  <c r="L2020" i="1"/>
  <c r="L2263" i="1"/>
  <c r="L1779" i="1"/>
  <c r="L1689" i="1"/>
  <c r="L1679" i="1"/>
  <c r="L1024" i="1"/>
  <c r="L475" i="1"/>
  <c r="L1065" i="1"/>
  <c r="L1767" i="1"/>
  <c r="L2994" i="1"/>
  <c r="L2609" i="1"/>
  <c r="L3176" i="1"/>
  <c r="L1541" i="1"/>
  <c r="L392" i="1"/>
  <c r="L1570" i="1"/>
  <c r="L609" i="1"/>
  <c r="L1171" i="1"/>
  <c r="L3933" i="1"/>
  <c r="L754" i="1"/>
  <c r="L2883" i="1"/>
  <c r="L1746" i="1"/>
  <c r="L1647" i="1"/>
  <c r="L3980" i="1"/>
  <c r="L3464" i="1"/>
  <c r="L3526" i="1"/>
  <c r="L3468" i="1"/>
  <c r="L2697" i="1"/>
  <c r="L2936" i="1"/>
  <c r="L1344" i="1"/>
  <c r="L1873" i="1"/>
  <c r="L2443" i="1"/>
  <c r="L3139" i="1"/>
  <c r="L1597" i="1"/>
  <c r="L119" i="1"/>
  <c r="L3094" i="1"/>
  <c r="L857" i="1"/>
  <c r="L1428" i="1"/>
  <c r="L818" i="1"/>
  <c r="L680" i="1"/>
  <c r="L929" i="1"/>
  <c r="L3039" i="1"/>
  <c r="L1564" i="1"/>
  <c r="L1686" i="1"/>
  <c r="L2750" i="1"/>
  <c r="L2554" i="1"/>
  <c r="L3101" i="1"/>
  <c r="L2927" i="1"/>
  <c r="L1886" i="1"/>
  <c r="L3972" i="1"/>
  <c r="L387" i="1"/>
  <c r="L4003" i="1"/>
  <c r="L1443" i="1"/>
  <c r="L3256" i="1"/>
  <c r="L1738" i="1"/>
  <c r="L1817" i="1"/>
  <c r="L2790" i="1"/>
  <c r="L1984" i="1"/>
  <c r="L840" i="1"/>
  <c r="L238" i="1"/>
  <c r="L2067" i="1"/>
  <c r="L343" i="1"/>
  <c r="L3178" i="1"/>
  <c r="L1562" i="1"/>
  <c r="L2920" i="1"/>
  <c r="L1125" i="1"/>
  <c r="L3150" i="1"/>
  <c r="L2851" i="1"/>
  <c r="L3453" i="1"/>
  <c r="L3710" i="1"/>
  <c r="L758" i="1"/>
  <c r="L1217" i="1"/>
  <c r="L3769" i="1"/>
  <c r="L2495" i="1"/>
  <c r="L600" i="1"/>
  <c r="L3558" i="1"/>
  <c r="L267" i="1"/>
  <c r="L3229" i="1"/>
  <c r="L1148" i="1"/>
  <c r="L854" i="1"/>
  <c r="L362" i="1"/>
  <c r="L2347" i="1"/>
  <c r="L1825" i="1"/>
  <c r="L2115" i="1"/>
  <c r="L355" i="1"/>
  <c r="L3811" i="1"/>
  <c r="L2229" i="1"/>
  <c r="L670" i="1"/>
  <c r="L187" i="1"/>
  <c r="L3528" i="1"/>
  <c r="L1294" i="1"/>
  <c r="L3567" i="1"/>
  <c r="L2706" i="1"/>
  <c r="L2005" i="1"/>
  <c r="L3918" i="1"/>
  <c r="L1343" i="1"/>
  <c r="L3630" i="1"/>
  <c r="L3203" i="1"/>
  <c r="L2106" i="1"/>
  <c r="L3596" i="1"/>
  <c r="L3537" i="1"/>
  <c r="L525" i="1"/>
  <c r="L3905" i="1"/>
  <c r="L2852" i="1"/>
  <c r="L1200" i="1"/>
  <c r="L3242" i="1"/>
  <c r="L2079" i="1"/>
  <c r="L2959" i="1"/>
  <c r="L3885" i="1"/>
  <c r="L2401" i="1"/>
  <c r="L2534" i="1"/>
  <c r="L2905" i="1"/>
  <c r="L733" i="1"/>
  <c r="L3100" i="1"/>
  <c r="L2563" i="1"/>
  <c r="L3763" i="1"/>
  <c r="L1512" i="1"/>
  <c r="L3373" i="1"/>
  <c r="L169" i="1"/>
  <c r="L1383" i="1"/>
  <c r="L310" i="1"/>
  <c r="L1335" i="1"/>
  <c r="L1164" i="1"/>
  <c r="L3856" i="1"/>
  <c r="L887" i="1"/>
  <c r="L910" i="1"/>
  <c r="L2681" i="1"/>
  <c r="L1964" i="1"/>
  <c r="L3806" i="1"/>
  <c r="L38" i="1"/>
  <c r="L634" i="1"/>
  <c r="L2827" i="1"/>
  <c r="L888" i="1"/>
  <c r="L3491" i="1"/>
  <c r="L2501" i="1"/>
  <c r="L1688" i="1"/>
  <c r="L2849" i="1"/>
  <c r="L252" i="1"/>
  <c r="L748" i="1"/>
  <c r="L3129" i="1"/>
  <c r="L3664" i="1"/>
  <c r="L1841" i="1"/>
  <c r="L1350" i="1"/>
  <c r="L1107" i="1"/>
  <c r="L2366" i="1"/>
  <c r="L3944" i="1"/>
  <c r="L3276" i="1"/>
  <c r="L2342" i="1"/>
  <c r="L534" i="1"/>
  <c r="L2902" i="1"/>
  <c r="L2001" i="1"/>
  <c r="L1735" i="1"/>
  <c r="L1380" i="1"/>
  <c r="L2022" i="1"/>
  <c r="L3431" i="1"/>
  <c r="L2923" i="1"/>
  <c r="L681" i="1"/>
  <c r="L1829" i="1"/>
  <c r="L598" i="1"/>
  <c r="L2898" i="1"/>
  <c r="L550" i="1"/>
  <c r="L2587" i="1"/>
  <c r="L3131" i="1"/>
  <c r="L826" i="1"/>
  <c r="L405" i="1"/>
  <c r="L567" i="1"/>
  <c r="L3565" i="1"/>
  <c r="L2224" i="1"/>
  <c r="L2844" i="1"/>
  <c r="L1184" i="1"/>
  <c r="L2434" i="1"/>
  <c r="L2107" i="1"/>
  <c r="L3095" i="1"/>
  <c r="L623" i="1"/>
  <c r="L822" i="1"/>
  <c r="L1868" i="1"/>
  <c r="L3669" i="1"/>
  <c r="L2152" i="1"/>
  <c r="L3404" i="1"/>
  <c r="L3668" i="1"/>
  <c r="L3613" i="1"/>
  <c r="L1178" i="1"/>
  <c r="L2752" i="1"/>
  <c r="L2605" i="1"/>
  <c r="L2710" i="1"/>
  <c r="L2325" i="1"/>
  <c r="L2910" i="1"/>
  <c r="L2885" i="1"/>
  <c r="L814" i="1"/>
  <c r="L809" i="1"/>
  <c r="L1230" i="1"/>
  <c r="L2833" i="1"/>
  <c r="L648" i="1"/>
  <c r="L3593" i="1"/>
  <c r="L1433" i="1"/>
  <c r="L457" i="1"/>
  <c r="L482" i="1"/>
  <c r="L2480" i="1"/>
  <c r="L3357" i="1"/>
  <c r="L3945" i="1"/>
  <c r="L3171" i="1"/>
  <c r="L2167" i="1"/>
  <c r="L2267" i="1"/>
  <c r="L3173" i="1"/>
  <c r="L1169" i="1"/>
  <c r="L3635" i="1"/>
  <c r="L3672" i="1"/>
  <c r="L1695" i="1"/>
  <c r="L1696" i="1"/>
  <c r="L3928" i="1"/>
  <c r="L2675" i="1"/>
  <c r="L3607" i="1"/>
  <c r="L790" i="1"/>
  <c r="L1500" i="1"/>
  <c r="L2664" i="1"/>
  <c r="L1587" i="1"/>
  <c r="L1228" i="1"/>
  <c r="L3849" i="1"/>
  <c r="L1089" i="1"/>
  <c r="L3123" i="1"/>
  <c r="L2978" i="1"/>
  <c r="L1862" i="1"/>
  <c r="L2158" i="1"/>
  <c r="L44" i="1"/>
  <c r="L2656" i="1"/>
  <c r="L1927" i="1"/>
  <c r="L596" i="1"/>
  <c r="L2915" i="1"/>
  <c r="L962" i="1"/>
  <c r="L1201" i="1"/>
  <c r="L2641" i="1"/>
  <c r="L165" i="1"/>
  <c r="L1796" i="1"/>
  <c r="L2425" i="1"/>
  <c r="L2384" i="1"/>
  <c r="L3264" i="1"/>
  <c r="L1374" i="1"/>
  <c r="L1625" i="1"/>
  <c r="L2817" i="1"/>
  <c r="L1879" i="1"/>
  <c r="L789" i="1"/>
  <c r="L3808" i="1"/>
  <c r="L1292" i="1"/>
  <c r="L3299" i="1"/>
  <c r="L1960" i="1"/>
  <c r="L3069" i="1"/>
  <c r="L190" i="1"/>
  <c r="L3301" i="1"/>
  <c r="L1881" i="1"/>
  <c r="L2929" i="1"/>
  <c r="L2198" i="1"/>
  <c r="L2735" i="1"/>
  <c r="L2037" i="1"/>
  <c r="L1466" i="1"/>
  <c r="L3345" i="1"/>
  <c r="L3371" i="1"/>
  <c r="L3837" i="1"/>
  <c r="L905" i="1"/>
  <c r="L3530" i="1"/>
  <c r="L2409" i="1"/>
  <c r="L3804" i="1"/>
  <c r="L690" i="1"/>
  <c r="L2773" i="1"/>
  <c r="L1913" i="1"/>
  <c r="L115" i="1"/>
  <c r="L2562" i="1"/>
  <c r="L2399" i="1"/>
  <c r="L3337" i="1"/>
  <c r="L1967" i="1"/>
  <c r="L1690" i="1"/>
  <c r="L3651" i="1"/>
  <c r="L2040" i="1"/>
  <c r="L586" i="1"/>
  <c r="L443" i="1"/>
  <c r="L3619" i="1"/>
  <c r="L3265" i="1"/>
  <c r="L4001" i="1"/>
  <c r="L2966" i="1"/>
  <c r="L1238" i="1"/>
  <c r="L1426" i="1"/>
  <c r="L2693" i="1"/>
  <c r="L1317" i="1"/>
  <c r="L1897" i="1"/>
  <c r="L1904" i="1"/>
  <c r="L3572" i="1"/>
  <c r="L476" i="1"/>
  <c r="L2032" i="1"/>
  <c r="L707" i="1"/>
  <c r="L3375" i="1"/>
  <c r="L1896" i="1"/>
  <c r="L3185" i="1"/>
  <c r="L4023" i="1"/>
  <c r="L504" i="1"/>
  <c r="L2826" i="1"/>
  <c r="L3087" i="1"/>
  <c r="L867" i="1"/>
  <c r="L2729" i="1"/>
  <c r="L2264" i="1"/>
  <c r="L1203" i="1"/>
  <c r="L308" i="1"/>
  <c r="L3166" i="1"/>
  <c r="L2175" i="1"/>
  <c r="L1888" i="1"/>
  <c r="L2734" i="1"/>
  <c r="L2301" i="1"/>
  <c r="L2151" i="1"/>
  <c r="L1394" i="1"/>
  <c r="L1939" i="1"/>
  <c r="L1713" i="1"/>
  <c r="L2034" i="1"/>
  <c r="L205" i="1"/>
  <c r="L4006" i="1"/>
  <c r="L1646" i="1"/>
  <c r="L571" i="1"/>
  <c r="L1101" i="1"/>
  <c r="L3260" i="1"/>
  <c r="L1391" i="1"/>
  <c r="L792" i="1"/>
  <c r="L1501" i="1"/>
  <c r="L3421" i="1"/>
  <c r="L953" i="1"/>
  <c r="L1933" i="1"/>
  <c r="L1703" i="1"/>
  <c r="L1269" i="1"/>
  <c r="L1901" i="1"/>
  <c r="L2567" i="1"/>
  <c r="L3898" i="1"/>
  <c r="L2991" i="1"/>
  <c r="L3589" i="1"/>
  <c r="L3646" i="1"/>
  <c r="L1387" i="1"/>
  <c r="L1111" i="1"/>
  <c r="L852" i="1"/>
  <c r="L954" i="1"/>
  <c r="L2451" i="1"/>
  <c r="L1189" i="1"/>
  <c r="L1866" i="1"/>
  <c r="L2000" i="1"/>
  <c r="L1923" i="1"/>
  <c r="L709" i="1"/>
  <c r="L695" i="1"/>
  <c r="L2586" i="1"/>
  <c r="L391" i="1"/>
  <c r="L2374" i="1"/>
  <c r="L3492" i="1"/>
  <c r="L1706" i="1"/>
  <c r="L1405" i="1"/>
  <c r="L2138" i="1"/>
  <c r="L154" i="1"/>
  <c r="L3223" i="1"/>
  <c r="L3078" i="1"/>
  <c r="L2585" i="1"/>
  <c r="L2068" i="1"/>
  <c r="L192" i="1"/>
  <c r="L2630" i="1"/>
  <c r="L3871" i="1"/>
  <c r="L2596" i="1"/>
  <c r="L2529" i="1"/>
  <c r="L2104" i="1"/>
  <c r="L2317" i="1"/>
  <c r="L631" i="1"/>
  <c r="L3106" i="1"/>
  <c r="L163" i="1"/>
  <c r="L3028" i="1"/>
  <c r="L3448" i="1"/>
  <c r="L2204" i="1"/>
  <c r="L3225" i="1"/>
  <c r="L1685" i="1"/>
  <c r="L326" i="1"/>
  <c r="L235" i="1"/>
  <c r="L873" i="1"/>
  <c r="L3112" i="1"/>
  <c r="L3157" i="1"/>
  <c r="L3787" i="1"/>
  <c r="L3312" i="1"/>
  <c r="L3831" i="1"/>
  <c r="L3503" i="1"/>
  <c r="L879" i="1"/>
  <c r="L59" i="1"/>
  <c r="L3251" i="1"/>
  <c r="L730" i="1"/>
  <c r="L244" i="1"/>
  <c r="L1486" i="1"/>
  <c r="L2613" i="1"/>
  <c r="L1807" i="1"/>
  <c r="L2287" i="1"/>
  <c r="L2832" i="1"/>
  <c r="L1167" i="1"/>
  <c r="L682" i="1"/>
  <c r="L3591" i="1"/>
  <c r="L2659" i="1"/>
  <c r="L1962" i="1"/>
  <c r="L4018" i="1"/>
  <c r="L74" i="1"/>
  <c r="L2983" i="1"/>
  <c r="L1179" i="1"/>
  <c r="L2877" i="1"/>
  <c r="L1278" i="1"/>
  <c r="L2949" i="1"/>
  <c r="L2696" i="1"/>
  <c r="L3210" i="1"/>
  <c r="L3895" i="1"/>
  <c r="L1753" i="1"/>
  <c r="L3040" i="1"/>
  <c r="L3007" i="1"/>
  <c r="L3011" i="1"/>
  <c r="L1847" i="1"/>
  <c r="L2343" i="1"/>
  <c r="L3519" i="1"/>
  <c r="L452" i="1"/>
  <c r="L2873" i="1"/>
  <c r="L2542" i="1"/>
  <c r="L1155" i="1"/>
  <c r="L2217" i="1"/>
  <c r="L2634" i="1"/>
  <c r="L2200" i="1"/>
  <c r="L2388" i="1"/>
  <c r="L490" i="1"/>
  <c r="L1794" i="1"/>
  <c r="L356" i="1"/>
  <c r="L1723" i="1"/>
  <c r="L672" i="1"/>
  <c r="L3000" i="1"/>
  <c r="L2431" i="1"/>
  <c r="L1858" i="1"/>
  <c r="L3188" i="1"/>
  <c r="L646" i="1"/>
  <c r="L3659" i="1"/>
  <c r="L3045" i="1"/>
  <c r="L1606" i="1"/>
  <c r="L821" i="1"/>
  <c r="L2685" i="1"/>
  <c r="L3908" i="1"/>
  <c r="L2345" i="1"/>
  <c r="L575" i="1"/>
  <c r="L263" i="1"/>
  <c r="L3880" i="1"/>
  <c r="L3889" i="1"/>
  <c r="L104" i="1"/>
  <c r="L3317" i="1"/>
  <c r="L2177" i="1"/>
  <c r="L1180" i="1"/>
  <c r="L1122" i="1"/>
  <c r="L3833" i="1"/>
  <c r="L1734" i="1"/>
  <c r="L1420" i="1"/>
  <c r="L1687" i="1"/>
  <c r="L1946" i="1"/>
  <c r="L3577" i="1"/>
  <c r="L3778" i="1"/>
  <c r="L3737" i="1"/>
  <c r="L2591" i="1"/>
  <c r="L431" i="1"/>
  <c r="L2725" i="1"/>
  <c r="L3604" i="1"/>
  <c r="L2829" i="1"/>
  <c r="L3935" i="1"/>
  <c r="L3435" i="1"/>
  <c r="L1833" i="1"/>
  <c r="L93" i="1"/>
  <c r="L1568" i="1"/>
  <c r="L2999" i="1"/>
  <c r="L307" i="1"/>
  <c r="L3255" i="1"/>
  <c r="L3252" i="1"/>
  <c r="L897" i="1"/>
  <c r="L3890" i="1"/>
  <c r="L2444" i="1"/>
  <c r="L3529" i="1"/>
  <c r="L2969" i="1"/>
  <c r="L330" i="1"/>
  <c r="L3795" i="1"/>
  <c r="L2300" i="1"/>
  <c r="L1313" i="1"/>
  <c r="L3541" i="1"/>
  <c r="L983" i="1"/>
  <c r="L2897" i="1"/>
  <c r="L2105" i="1"/>
  <c r="L1581" i="1"/>
  <c r="L3623" i="1"/>
  <c r="L1619" i="1"/>
  <c r="L336" i="1"/>
  <c r="L2286" i="1"/>
  <c r="L1701" i="1"/>
  <c r="L843" i="1"/>
  <c r="L2134" i="1"/>
  <c r="L3781" i="1"/>
  <c r="L1668" i="1"/>
  <c r="L188" i="1"/>
  <c r="L1584" i="1"/>
  <c r="L1251" i="1"/>
  <c r="L1242" i="1"/>
  <c r="L1156" i="1"/>
  <c r="L3989" i="1"/>
  <c r="L2575" i="1"/>
  <c r="L3343" i="1"/>
  <c r="L747" i="1"/>
  <c r="L863" i="1"/>
  <c r="L3091" i="1"/>
  <c r="L1479" i="1"/>
  <c r="L3403" i="1"/>
  <c r="L2296" i="1"/>
  <c r="L3238" i="1"/>
  <c r="L2532" i="1"/>
  <c r="L3761" i="1"/>
  <c r="L870" i="1"/>
  <c r="L3500" i="1"/>
  <c r="L1040" i="1"/>
  <c r="L207" i="1"/>
  <c r="L100" i="1"/>
  <c r="L2398" i="1"/>
  <c r="L361" i="1"/>
  <c r="L2960" i="1"/>
  <c r="L12" i="1"/>
  <c r="L288" i="1"/>
  <c r="L231" i="1"/>
  <c r="L1478" i="1"/>
  <c r="L2764" i="1"/>
  <c r="L1919" i="1"/>
  <c r="L3055" i="1"/>
  <c r="L275" i="1"/>
  <c r="L3924" i="1"/>
  <c r="L735" i="1"/>
  <c r="L89" i="1"/>
  <c r="L2689" i="1"/>
  <c r="L674" i="1"/>
  <c r="L2791" i="1"/>
  <c r="L1149" i="1"/>
  <c r="L1846" i="1"/>
  <c r="L1325" i="1"/>
  <c r="L389" i="1"/>
  <c r="L1258" i="1"/>
  <c r="L2281" i="1"/>
  <c r="L3167" i="1"/>
  <c r="L1232" i="1"/>
  <c r="L3789" i="1"/>
  <c r="L3432" i="1"/>
  <c r="L2274" i="1"/>
  <c r="L3224" i="1"/>
  <c r="L2760" i="1"/>
  <c r="L3602" i="1"/>
  <c r="L3076" i="1"/>
  <c r="L3190" i="1"/>
  <c r="L1773" i="1"/>
  <c r="L3685" i="1"/>
  <c r="L1036" i="1"/>
  <c r="L2595" i="1"/>
  <c r="L2576" i="1"/>
  <c r="L3991" i="1"/>
  <c r="L3548" i="1"/>
  <c r="L1482" i="1"/>
  <c r="L256" i="1"/>
  <c r="L3627" i="1"/>
  <c r="L3086" i="1"/>
  <c r="L2939" i="1"/>
  <c r="L1854" i="1"/>
  <c r="L212" i="1"/>
  <c r="L2861" i="1"/>
  <c r="L3926" i="1"/>
  <c r="L2498" i="1"/>
  <c r="L3272" i="1"/>
  <c r="L408" i="1"/>
  <c r="L220" i="1"/>
  <c r="L2276" i="1"/>
  <c r="L3927" i="1"/>
  <c r="L948" i="1"/>
  <c r="L209" i="1"/>
  <c r="L1115" i="1"/>
  <c r="L1909" i="1"/>
  <c r="L3961" i="1"/>
  <c r="L595" i="1"/>
  <c r="L2521" i="1"/>
  <c r="L992" i="1"/>
  <c r="L1293" i="1"/>
  <c r="L379" i="1"/>
  <c r="L1042" i="1"/>
  <c r="L1161" i="1"/>
  <c r="L2633" i="1"/>
  <c r="L1073" i="1"/>
  <c r="L2273" i="1"/>
  <c r="L272" i="1"/>
  <c r="L2814" i="1"/>
  <c r="L311" i="1"/>
  <c r="L2853" i="1"/>
  <c r="L2987" i="1"/>
  <c r="L2435" i="1"/>
  <c r="L3065" i="1"/>
  <c r="L269" i="1"/>
  <c r="L34" i="1"/>
  <c r="L2780" i="1"/>
  <c r="L3234" i="1"/>
  <c r="L2635" i="1"/>
  <c r="L1012" i="1"/>
  <c r="L2806" i="1"/>
  <c r="L3516" i="1"/>
  <c r="L2815" i="1"/>
  <c r="L2289" i="1"/>
  <c r="L2052" i="1"/>
  <c r="L652" i="1"/>
  <c r="L3791" i="1"/>
  <c r="L3033" i="1"/>
  <c r="L323" i="1"/>
  <c r="L417" i="1"/>
  <c r="L1477" i="1"/>
  <c r="L1004" i="1"/>
  <c r="L3760" i="1"/>
  <c r="L2211" i="1"/>
  <c r="L3936" i="1"/>
  <c r="L3177" i="1"/>
  <c r="L3694" i="1"/>
  <c r="L2516" i="1"/>
  <c r="L1937" i="1"/>
  <c r="L1728" i="1"/>
  <c r="L1515" i="1"/>
  <c r="L3994" i="1"/>
  <c r="L1664" i="1"/>
  <c r="L276" i="1"/>
  <c r="L1150" i="1"/>
  <c r="L363" i="1"/>
  <c r="L2655" i="1"/>
  <c r="L1072" i="1"/>
  <c r="L2617" i="1"/>
  <c r="L1614" i="1"/>
  <c r="L2141" i="1"/>
  <c r="L2007" i="1"/>
  <c r="L959" i="1"/>
  <c r="L1272" i="1"/>
  <c r="L2371" i="1"/>
  <c r="L1286" i="1"/>
  <c r="L3872" i="1"/>
  <c r="L2472" i="1"/>
  <c r="L2266" i="1"/>
  <c r="L3401" i="1"/>
  <c r="L2416" i="1"/>
  <c r="L1489" i="1"/>
  <c r="L141" i="1"/>
  <c r="L776" i="1"/>
  <c r="L1218" i="1"/>
  <c r="L1528" i="1"/>
  <c r="L3522" i="1"/>
  <c r="L1006" i="1"/>
  <c r="L374" i="1"/>
  <c r="L616" i="1"/>
  <c r="L4010" i="1"/>
  <c r="L1999" i="1"/>
  <c r="L86" i="1"/>
  <c r="L1096" i="1"/>
  <c r="L2845" i="1"/>
  <c r="L2950" i="1"/>
  <c r="L419" i="1"/>
  <c r="L2188" i="1"/>
  <c r="L2027" i="1"/>
  <c r="L198" i="1"/>
  <c r="L3206" i="1"/>
  <c r="L972" i="1"/>
  <c r="L1498" i="1"/>
  <c r="L3641" i="1"/>
  <c r="L642" i="1"/>
  <c r="L2160" i="1"/>
  <c r="L1654" i="1"/>
  <c r="L4032" i="1"/>
  <c r="L1332" i="1"/>
  <c r="L1826" i="1"/>
  <c r="L2645" i="1"/>
  <c r="L2036" i="1"/>
  <c r="L2582" i="1"/>
  <c r="L3538" i="1"/>
  <c r="L990" i="1"/>
  <c r="L1505" i="1"/>
  <c r="L1219" i="1"/>
  <c r="L2962" i="1"/>
  <c r="L2763" i="1"/>
  <c r="L3702" i="1"/>
  <c r="L1351" i="1"/>
  <c r="L2804" i="1"/>
  <c r="L2673" i="1"/>
  <c r="L2698" i="1"/>
  <c r="L1934" i="1"/>
  <c r="L43" i="1"/>
  <c r="L78" i="1"/>
  <c r="L1782" i="1"/>
  <c r="L3632" i="1"/>
  <c r="L1831" i="1"/>
  <c r="L2863" i="1"/>
  <c r="L3879" i="1"/>
  <c r="L2182" i="1"/>
  <c r="L565" i="1"/>
  <c r="L3032" i="1"/>
  <c r="L3891" i="1"/>
  <c r="L958" i="1"/>
  <c r="L3271" i="1"/>
  <c r="L2793" i="1"/>
  <c r="L3396" i="1"/>
  <c r="L2041" i="1"/>
  <c r="L451" i="1"/>
  <c r="L2720" i="1"/>
  <c r="L2871" i="1"/>
  <c r="L3950" i="1"/>
  <c r="L2640" i="1"/>
  <c r="L1998" i="1"/>
  <c r="L1940" i="1"/>
  <c r="L1658" i="1"/>
  <c r="L3133" i="1"/>
  <c r="L3027" i="1"/>
  <c r="L2767" i="1"/>
  <c r="L2221" i="1"/>
  <c r="L2770" i="1"/>
  <c r="L271" i="1"/>
  <c r="L913" i="1"/>
  <c r="L1327" i="1"/>
  <c r="L3472" i="1"/>
  <c r="L2668" i="1"/>
  <c r="L3025" i="1"/>
  <c r="L3975" i="1"/>
  <c r="L95" i="1"/>
  <c r="L777" i="1"/>
  <c r="L2493" i="1"/>
  <c r="L606" i="1"/>
  <c r="L371" i="1"/>
  <c r="L2462" i="1"/>
  <c r="L2519" i="1"/>
  <c r="L791" i="1"/>
  <c r="L60" i="1"/>
  <c r="L3508" i="1"/>
  <c r="L713" i="1"/>
  <c r="L3037" i="1"/>
  <c r="L2896" i="1"/>
  <c r="L2070" i="1"/>
  <c r="L2579" i="1"/>
  <c r="L1724" i="1"/>
  <c r="L788" i="1"/>
  <c r="L2394" i="1"/>
  <c r="L80" i="1"/>
  <c r="L1621" i="1"/>
  <c r="L1589" i="1"/>
  <c r="L1682" i="1"/>
  <c r="L1406" i="1"/>
  <c r="L1407" i="1"/>
  <c r="L3354" i="1"/>
  <c r="L246" i="1"/>
  <c r="L549" i="1"/>
  <c r="L1834" i="1"/>
  <c r="L3288" i="1"/>
  <c r="L2376" i="1"/>
  <c r="L3267" i="1"/>
  <c r="L2114" i="1"/>
  <c r="L126" i="1"/>
  <c r="L493" i="1"/>
  <c r="L1811" i="1"/>
  <c r="L2013" i="1"/>
  <c r="L3010" i="1"/>
  <c r="L1953" i="1"/>
  <c r="L3546" i="1"/>
  <c r="L2240" i="1"/>
  <c r="L922" i="1"/>
  <c r="L838" i="1"/>
  <c r="L661" i="1"/>
  <c r="L2887" i="1"/>
  <c r="L2801" i="1"/>
  <c r="L3360" i="1"/>
  <c r="L3640" i="1"/>
  <c r="L342" i="1"/>
  <c r="L2679" i="1"/>
  <c r="L87" i="1"/>
  <c r="L1661" i="1"/>
  <c r="L318" i="1"/>
  <c r="L3124" i="1"/>
  <c r="L1322" i="1"/>
  <c r="L3196" i="1"/>
  <c r="L950" i="1"/>
  <c r="L3183" i="1"/>
  <c r="L3380" i="1"/>
  <c r="L349" i="1"/>
  <c r="L1790" i="1"/>
  <c r="L3412" i="1"/>
  <c r="L2073" i="1"/>
  <c r="L339" i="1"/>
  <c r="L3125" i="1"/>
  <c r="L1623" i="1"/>
  <c r="L2313" i="1"/>
  <c r="L2460" i="1"/>
  <c r="L1916" i="1"/>
  <c r="L800" i="1"/>
  <c r="L3284" i="1"/>
  <c r="L3449" i="1"/>
  <c r="L1968" i="1"/>
  <c r="L1880" i="1"/>
  <c r="L698" i="1"/>
  <c r="L69" i="1"/>
  <c r="L710" i="1"/>
  <c r="L3489" i="1"/>
  <c r="L2048" i="1"/>
  <c r="L2509" i="1"/>
  <c r="L2714" i="1"/>
  <c r="L224" i="1"/>
  <c r="L2110" i="1"/>
  <c r="L1141" i="1"/>
  <c r="L1844" i="1"/>
  <c r="L3140" i="1"/>
  <c r="L1509" i="1"/>
  <c r="L3800" i="1"/>
  <c r="L619" i="1"/>
  <c r="L1137" i="1"/>
  <c r="L3457" i="1"/>
  <c r="L423" i="1"/>
  <c r="L2742" i="1"/>
  <c r="L1558" i="1"/>
  <c r="L1275" i="1"/>
  <c r="L576" i="1"/>
  <c r="L3553" i="1"/>
  <c r="L761" i="1"/>
  <c r="L3753" i="1"/>
  <c r="L396" i="1"/>
  <c r="L159" i="1"/>
  <c r="L1601" i="1"/>
  <c r="L2955" i="1"/>
  <c r="L532" i="1"/>
  <c r="L3766" i="1"/>
  <c r="L2541" i="1"/>
  <c r="L2136" i="1"/>
  <c r="L933" i="1"/>
  <c r="L430" i="1"/>
  <c r="L2713" i="1"/>
  <c r="L2302" i="1"/>
  <c r="L3992" i="1"/>
  <c r="L1483" i="1"/>
  <c r="L3029" i="1"/>
  <c r="L3752" i="1"/>
  <c r="L3625" i="1"/>
  <c r="L993" i="1"/>
  <c r="L1610" i="1"/>
  <c r="L3193" i="1"/>
  <c r="L312" i="1"/>
  <c r="L3807" i="1"/>
  <c r="L2270" i="1"/>
  <c r="L1043" i="1"/>
  <c r="L3461" i="1"/>
  <c r="L3639" i="1"/>
  <c r="L2044" i="1"/>
  <c r="L2707" i="1"/>
  <c r="L2010" i="1"/>
  <c r="L211" i="1"/>
  <c r="L3909" i="1"/>
  <c r="L561" i="1"/>
  <c r="L341" i="1"/>
  <c r="L118" i="1"/>
  <c r="L2220" i="1"/>
  <c r="L193" i="1"/>
  <c r="L1253" i="1"/>
  <c r="L1316" i="1"/>
  <c r="L1306" i="1"/>
  <c r="L1930" i="1"/>
  <c r="L3832" i="1"/>
  <c r="L742" i="1"/>
  <c r="L524" i="1"/>
  <c r="L2351" i="1"/>
  <c r="L1432" i="1"/>
  <c r="L528" i="1"/>
  <c r="L931" i="1"/>
  <c r="L1243" i="1"/>
  <c r="L2637" i="1"/>
  <c r="L3958" i="1"/>
  <c r="L2805" i="1"/>
  <c r="L3391" i="1"/>
  <c r="L3682" i="1"/>
  <c r="L3433" i="1"/>
  <c r="L860" i="1"/>
  <c r="L2324" i="1"/>
  <c r="L1121" i="1"/>
  <c r="L1739" i="1"/>
  <c r="L348" i="1"/>
  <c r="L3551" i="1"/>
  <c r="L3259" i="1"/>
  <c r="L3940" i="1"/>
  <c r="L3977" i="1"/>
  <c r="L1362" i="1"/>
  <c r="L4017" i="1"/>
  <c r="L46" i="1"/>
  <c r="L3344" i="1"/>
  <c r="L3649" i="1"/>
  <c r="L530" i="1"/>
  <c r="L1970" i="1"/>
  <c r="L1870" i="1"/>
  <c r="L2014" i="1"/>
  <c r="L1730" i="1"/>
  <c r="L2279" i="1"/>
  <c r="L3557" i="1"/>
  <c r="L2795" i="1"/>
  <c r="L756" i="1"/>
  <c r="L3914" i="1"/>
  <c r="L3175" i="1"/>
  <c r="L1740" i="1"/>
  <c r="L2892" i="1"/>
  <c r="L462" i="1"/>
  <c r="L875" i="1"/>
  <c r="L116" i="1"/>
  <c r="L1808" i="1"/>
  <c r="L766" i="1"/>
  <c r="L2753" i="1"/>
  <c r="L653" i="1"/>
  <c r="L3043" i="1"/>
  <c r="L1895" i="1"/>
  <c r="L2101" i="1"/>
  <c r="L3483" i="1"/>
  <c r="L1975" i="1"/>
  <c r="L3454" i="1"/>
  <c r="L1430" i="1"/>
  <c r="L1617" i="1"/>
  <c r="L2581" i="1"/>
  <c r="L2497" i="1"/>
  <c r="L3488" i="1"/>
  <c r="L901" i="1"/>
  <c r="L2403" i="1"/>
  <c r="L885" i="1"/>
  <c r="L3621" i="1"/>
  <c r="L3729" i="1"/>
  <c r="L3201" i="1"/>
  <c r="L562" i="1"/>
  <c r="L4000" i="1"/>
  <c r="L2235" i="1"/>
  <c r="L19" i="1"/>
  <c r="L970" i="1"/>
  <c r="L935" i="1"/>
  <c r="L716" i="1"/>
  <c r="L1521" i="1"/>
  <c r="L3460" i="1"/>
  <c r="L1182" i="1"/>
  <c r="L2449" i="1"/>
  <c r="L3228" i="1"/>
  <c r="L3724" i="1"/>
  <c r="L635" i="1"/>
  <c r="L2500" i="1"/>
  <c r="L367" i="1"/>
  <c r="L2129" i="1"/>
  <c r="L1283" i="1"/>
  <c r="L2973" i="1"/>
  <c r="L3981" i="1"/>
  <c r="L2487" i="1"/>
  <c r="L2858" i="1"/>
  <c r="L1659" i="1"/>
  <c r="L2446" i="1"/>
  <c r="L1116" i="1"/>
  <c r="L1588" i="1"/>
  <c r="L2475" i="1"/>
  <c r="L7" i="1"/>
  <c r="L3005" i="1"/>
  <c r="L3214" i="1"/>
  <c r="L1671" i="1"/>
  <c r="L10" i="1"/>
  <c r="L1236" i="1"/>
  <c r="L2488" i="1"/>
  <c r="L2163" i="1"/>
  <c r="L1665" i="1"/>
  <c r="L2547" i="1"/>
  <c r="L1749" i="1"/>
  <c r="L817" i="1"/>
  <c r="L1775" i="1"/>
  <c r="L968" i="1"/>
  <c r="L488" i="1"/>
  <c r="L1944" i="1"/>
  <c r="L3274" i="1"/>
  <c r="L111" i="1"/>
  <c r="L3597" i="1"/>
  <c r="L1032" i="1"/>
  <c r="L4037" i="1"/>
  <c r="L921" i="1"/>
  <c r="L3827" i="1"/>
  <c r="L1050" i="1"/>
  <c r="L2839" i="1"/>
  <c r="L3186" i="1"/>
  <c r="L1084" i="1"/>
  <c r="L2606" i="1"/>
  <c r="L489" i="1"/>
  <c r="L2536" i="1"/>
  <c r="L3501" i="1"/>
  <c r="L3887" i="1"/>
  <c r="L2319" i="1"/>
  <c r="L22" i="1"/>
  <c r="L2724" i="1"/>
  <c r="L124" i="1"/>
  <c r="L2855" i="1"/>
  <c r="L1051" i="1"/>
  <c r="L3250" i="1"/>
  <c r="L1143" i="1"/>
  <c r="L3903" i="1"/>
  <c r="L835" i="1"/>
  <c r="L1030" i="1"/>
  <c r="L1859" i="1"/>
  <c r="L2379" i="1"/>
  <c r="L728" i="1"/>
  <c r="L874" i="1"/>
  <c r="L2327" i="1"/>
  <c r="L1093" i="1"/>
  <c r="L1041" i="1"/>
  <c r="L129" i="1"/>
  <c r="L2065" i="1"/>
  <c r="L2993" i="1"/>
  <c r="L2611" i="1"/>
  <c r="L1463" i="1"/>
  <c r="L366" i="1"/>
  <c r="L2024" i="1"/>
  <c r="L2326" i="1"/>
  <c r="L3119" i="1"/>
  <c r="L1649" i="1"/>
  <c r="L2520" i="1"/>
  <c r="L3960" i="1"/>
  <c r="L54" i="1"/>
  <c r="L2688" i="1"/>
  <c r="L762" i="1"/>
  <c r="L3379" i="1"/>
  <c r="L3062" i="1"/>
  <c r="L2056" i="1"/>
  <c r="L724" i="1"/>
  <c r="L168" i="1"/>
  <c r="L6" i="1"/>
  <c r="L2314" i="1"/>
  <c r="L603" i="1"/>
  <c r="L780" i="1"/>
  <c r="L1092" i="1"/>
  <c r="L3661" i="1"/>
  <c r="L1082" i="1"/>
  <c r="L527" i="1"/>
  <c r="L1954" i="1"/>
  <c r="L1416" i="1"/>
  <c r="L3048" i="1"/>
  <c r="L553" i="1"/>
  <c r="L1816" i="1"/>
  <c r="L401" i="1"/>
  <c r="L1557" i="1"/>
  <c r="L1015" i="1"/>
  <c r="L1595" i="1"/>
  <c r="L893" i="1"/>
  <c r="L3308" i="1"/>
  <c r="L1323" i="1"/>
  <c r="L1194" i="1"/>
  <c r="L2060" i="1"/>
  <c r="L3644" i="1"/>
  <c r="L105" i="1"/>
  <c r="L1016" i="1"/>
  <c r="L91" i="1"/>
  <c r="L3598" i="1"/>
  <c r="L3118" i="1"/>
  <c r="L2464" i="1"/>
  <c r="L1467" i="1"/>
  <c r="L3342" i="1"/>
  <c r="L1785" i="1"/>
  <c r="L2638" i="1"/>
  <c r="L1994" i="1"/>
  <c r="L2457" i="1"/>
  <c r="L2212" i="1"/>
  <c r="L1667" i="1"/>
  <c r="L1357" i="1"/>
  <c r="L173" i="1"/>
  <c r="L3402" i="1"/>
  <c r="L1139" i="1"/>
  <c r="L2546" i="1"/>
  <c r="L344" i="1"/>
  <c r="L566" i="1"/>
  <c r="L1007" i="1"/>
  <c r="L641" i="1"/>
  <c r="L984" i="1"/>
  <c r="L2825" i="1"/>
  <c r="L3590" i="1"/>
  <c r="L797" i="1"/>
  <c r="L309" i="1"/>
  <c r="L919" i="1"/>
  <c r="L994" i="1"/>
  <c r="L47" i="1"/>
  <c r="L1046" i="1"/>
  <c r="L2295" i="1"/>
  <c r="L3181" i="1"/>
  <c r="L590" i="1"/>
  <c r="L2183" i="1"/>
  <c r="L1190" i="1"/>
  <c r="L285" i="1"/>
  <c r="L2088" i="1"/>
  <c r="L1123" i="1"/>
  <c r="L956" i="1"/>
  <c r="L3102" i="1"/>
  <c r="L353" i="1"/>
  <c r="L321" i="1"/>
  <c r="L2006" i="1"/>
  <c r="L3191" i="1"/>
  <c r="L1087" i="1"/>
  <c r="L793" i="1"/>
  <c r="L2737" i="1"/>
  <c r="L3297" i="1"/>
  <c r="L1974" i="1"/>
  <c r="L1524" i="1"/>
  <c r="L2413" i="1"/>
  <c r="L2194" i="1"/>
  <c r="L1609" i="1"/>
  <c r="L3208" i="1"/>
  <c r="L2271" i="1"/>
  <c r="L471" i="1"/>
  <c r="L1853" i="1"/>
  <c r="L3877" i="1"/>
  <c r="L2213" i="1"/>
  <c r="L3071" i="1"/>
  <c r="L917" i="1"/>
  <c r="L2875" i="1"/>
  <c r="L3413" i="1"/>
  <c r="L3424" i="1"/>
  <c r="L2909" i="1"/>
  <c r="L3022" i="1"/>
  <c r="L1210" i="1"/>
  <c r="L2090" i="1"/>
  <c r="L1586" i="1"/>
  <c r="L2408" i="1"/>
  <c r="L1559" i="1"/>
  <c r="L599" i="1"/>
  <c r="L1411" i="1"/>
  <c r="L2561" i="1"/>
  <c r="L3261" i="1"/>
  <c r="L2494" i="1"/>
  <c r="L2337" i="1"/>
  <c r="L3013" i="1"/>
  <c r="L1063" i="1"/>
  <c r="L516" i="1"/>
  <c r="L385" i="1"/>
  <c r="L1651" i="1"/>
  <c r="L1835" i="1"/>
  <c r="L1797" i="1"/>
  <c r="L3034" i="1"/>
  <c r="L2743" i="1"/>
  <c r="L1981" i="1"/>
  <c r="L3771" i="1"/>
  <c r="L1774" i="1"/>
  <c r="L3732" i="1"/>
  <c r="L1514" i="1"/>
  <c r="L247" i="1"/>
  <c r="L3896" i="1"/>
  <c r="L1302" i="1"/>
  <c r="L842" i="1"/>
  <c r="L911" i="1"/>
  <c r="L2288" i="1"/>
  <c r="L644" i="1"/>
  <c r="L1969" i="1"/>
  <c r="L260" i="1"/>
  <c r="L2246" i="1"/>
  <c r="L376" i="1"/>
  <c r="L3130" i="1"/>
  <c r="L544" i="1"/>
  <c r="L841" i="1"/>
  <c r="L2208" i="1"/>
  <c r="L1349" i="1"/>
  <c r="L1379" i="1"/>
  <c r="L1199" i="1"/>
  <c r="L3697" i="1"/>
  <c r="L1020" i="1"/>
  <c r="L3378" i="1"/>
  <c r="L3451" i="1"/>
  <c r="L3705" i="1"/>
  <c r="L2569" i="1"/>
  <c r="L1044" i="1"/>
  <c r="L2144" i="1"/>
  <c r="L3990" i="1"/>
  <c r="L2195" i="1"/>
  <c r="L853" i="1"/>
  <c r="L2348" i="1"/>
  <c r="L3132" i="1"/>
  <c r="L3080" i="1"/>
  <c r="L3696" i="1"/>
  <c r="L2231" i="1"/>
  <c r="L1554" i="1"/>
  <c r="L1098" i="1"/>
  <c r="L2275" i="1"/>
  <c r="L1535" i="1"/>
  <c r="L548" i="1"/>
  <c r="L456" i="1"/>
  <c r="L2430" i="1"/>
  <c r="L889" i="1"/>
  <c r="L1442" i="1"/>
  <c r="L1956" i="1"/>
  <c r="L2321" i="1"/>
  <c r="L1249" i="1"/>
  <c r="L675" i="1"/>
  <c r="L3670" i="1"/>
  <c r="L3273" i="1"/>
  <c r="L1452" i="1"/>
  <c r="L1198" i="1"/>
  <c r="L350" i="1"/>
  <c r="L520" i="1"/>
  <c r="L3845" i="1"/>
  <c r="L3560" i="1"/>
  <c r="L2282" i="1"/>
  <c r="L1229" i="1"/>
  <c r="L2332" i="1"/>
  <c r="L827" i="1"/>
  <c r="L2660" i="1"/>
  <c r="L156" i="1"/>
  <c r="L3840" i="1"/>
  <c r="L3712" i="1"/>
  <c r="L3348" i="1"/>
  <c r="L2481" i="1"/>
  <c r="L832" i="1"/>
  <c r="L3946" i="1"/>
  <c r="L3773" i="1"/>
  <c r="L2469" i="1"/>
  <c r="L3586" i="1"/>
  <c r="L1240" i="1"/>
  <c r="L383" i="1"/>
  <c r="L3419" i="1"/>
  <c r="L2751" i="1"/>
  <c r="L1390" i="1"/>
  <c r="L2485" i="1"/>
  <c r="L2306" i="1"/>
  <c r="L3155" i="1"/>
  <c r="L3083" i="1"/>
  <c r="L2570" i="1"/>
  <c r="L2677" i="1"/>
  <c r="L3652" i="1"/>
  <c r="L3079" i="1"/>
  <c r="L166" i="1"/>
  <c r="L1031" i="1"/>
  <c r="L3429" i="1"/>
  <c r="L3020" i="1"/>
  <c r="L2919" i="1"/>
  <c r="L3873" i="1"/>
  <c r="L291" i="1"/>
  <c r="L3400" i="1"/>
  <c r="L233" i="1"/>
  <c r="L3377" i="1"/>
  <c r="L1891" i="1"/>
  <c r="L51" i="1"/>
  <c r="L480" i="1"/>
  <c r="L1630" i="1"/>
  <c r="L2747" i="1"/>
  <c r="L3818" i="1"/>
  <c r="L4009" i="1"/>
  <c r="L2230" i="1"/>
  <c r="L2566" i="1"/>
  <c r="L697" i="1"/>
  <c r="L4020" i="1"/>
  <c r="L21" i="1"/>
  <c r="L537" i="1"/>
  <c r="L3019" i="1"/>
  <c r="L3943" i="1"/>
  <c r="L3307" i="1"/>
  <c r="L2486" i="1"/>
  <c r="L3786" i="1"/>
  <c r="L3969" i="1"/>
  <c r="L1803" i="1"/>
  <c r="L2019" i="1"/>
  <c r="L1585" i="1"/>
  <c r="L1684" i="1"/>
  <c r="L3052" i="1"/>
  <c r="L1424" i="1"/>
  <c r="L692" i="1"/>
  <c r="L242" i="1"/>
  <c r="L1233" i="1"/>
  <c r="L2095" i="1"/>
  <c r="L1341" i="1"/>
  <c r="L3409" i="1"/>
  <c r="L459" i="1"/>
  <c r="L2951" i="1"/>
  <c r="L1079" i="1"/>
  <c r="L2556" i="1"/>
  <c r="L647" i="1"/>
  <c r="L1986" i="1"/>
  <c r="L1458" i="1"/>
  <c r="L1709" i="1"/>
  <c r="L740" i="1"/>
  <c r="L3097" i="1"/>
  <c r="L2703" i="1"/>
  <c r="L3584" i="1"/>
  <c r="L1631" i="1"/>
  <c r="L1810" i="1"/>
  <c r="L2674" i="1"/>
  <c r="L1104" i="1"/>
  <c r="L2489" i="1"/>
  <c r="L1395" i="1"/>
  <c r="L3142" i="1"/>
  <c r="L320" i="1"/>
  <c r="L926" i="1"/>
  <c r="L412" i="1"/>
  <c r="L2308" i="1"/>
  <c r="L487" i="1"/>
  <c r="L2746" i="1"/>
  <c r="L3574" i="1"/>
  <c r="L2405" i="1"/>
  <c r="L2392" i="1"/>
  <c r="L4014" i="1"/>
  <c r="L1875" i="1"/>
  <c r="L3957" i="1"/>
  <c r="L3498" i="1"/>
  <c r="L42" i="1"/>
  <c r="L2808" i="1"/>
  <c r="L752" i="1"/>
  <c r="L2511" i="1"/>
  <c r="L632" i="1"/>
  <c r="L3906" i="1"/>
  <c r="L3744" i="1"/>
  <c r="L1593" i="1"/>
  <c r="L1531" i="1"/>
  <c r="L1547" i="1"/>
  <c r="L3332" i="1"/>
  <c r="L1075" i="1"/>
  <c r="L1211" i="1"/>
  <c r="L679" i="1"/>
  <c r="L685" i="1"/>
  <c r="L1324" i="1"/>
  <c r="L1700" i="1"/>
  <c r="L2086" i="1"/>
  <c r="L1047" i="1"/>
  <c r="L3382" i="1"/>
  <c r="L2140" i="1"/>
  <c r="L1423" i="1"/>
  <c r="L1170" i="1"/>
  <c r="L3443" i="1"/>
  <c r="L463" i="1"/>
  <c r="L1132" i="1"/>
  <c r="L2320" i="1"/>
  <c r="L1076" i="1"/>
  <c r="L2132" i="1"/>
  <c r="L2206" i="1"/>
  <c r="L2164" i="1"/>
  <c r="L1639" i="1"/>
  <c r="L465" i="1"/>
  <c r="L923" i="1"/>
  <c r="L625" i="1"/>
  <c r="L3263" i="1"/>
  <c r="L732" i="1"/>
  <c r="L1843" i="1"/>
  <c r="L1575" i="1"/>
  <c r="L2538" i="1"/>
  <c r="L149" i="1"/>
  <c r="L257" i="1"/>
  <c r="L3814" i="1"/>
  <c r="L3830" i="1"/>
  <c r="L1814" i="1"/>
  <c r="L1542" i="1"/>
  <c r="L3290" i="1"/>
  <c r="L3313" i="1"/>
  <c r="L3657" i="1"/>
  <c r="L2550" i="1"/>
  <c r="L629" i="1"/>
  <c r="L354" i="1"/>
  <c r="L803" i="1"/>
  <c r="L2947" i="1"/>
  <c r="L1852" i="1"/>
  <c r="L3601" i="1"/>
  <c r="L872" i="1"/>
  <c r="L1549" i="1"/>
  <c r="L1485" i="1"/>
  <c r="L1106" i="1"/>
  <c r="L2572" i="1"/>
  <c r="L2003" i="1"/>
  <c r="L2694" i="1"/>
  <c r="L58" i="1"/>
  <c r="L3539" i="1"/>
  <c r="L2002" i="1"/>
  <c r="L1207" i="1"/>
  <c r="L2788" i="1"/>
  <c r="L3964" i="1"/>
  <c r="L3746" i="1"/>
  <c r="L1645" i="1"/>
  <c r="L1805" i="1"/>
  <c r="L1183" i="1"/>
  <c r="L1537" i="1"/>
  <c r="L2777" i="1"/>
  <c r="L1820" i="1"/>
  <c r="L3910" i="1"/>
  <c r="L618" i="1"/>
  <c r="L3527" i="1"/>
  <c r="L3425" i="1"/>
  <c r="L2094" i="1"/>
  <c r="L3680" i="1"/>
  <c r="L2072" i="1"/>
  <c r="L2792" i="1"/>
  <c r="L3248" i="1"/>
  <c r="L2958" i="1"/>
  <c r="L3447" i="1"/>
  <c r="L2597" i="1"/>
  <c r="L2657" i="1"/>
  <c r="L1221" i="1"/>
  <c r="L440" i="1"/>
  <c r="L1453" i="1"/>
  <c r="L2901" i="1"/>
  <c r="L112" i="1"/>
  <c r="L3430" i="1"/>
  <c r="L2406" i="1"/>
  <c r="L1516" i="1"/>
  <c r="L2018" i="1"/>
  <c r="L1338" i="1"/>
  <c r="L3406" i="1"/>
  <c r="L3054" i="1"/>
  <c r="L868" i="1"/>
  <c r="L2592" i="1"/>
  <c r="L3428" i="1"/>
  <c r="L781" i="1"/>
  <c r="L2578" i="1"/>
  <c r="L3107" i="1"/>
  <c r="L1556" i="1"/>
  <c r="L1525" i="1"/>
  <c r="L2396" i="1"/>
  <c r="L2584" i="1"/>
  <c r="L2272" i="1"/>
  <c r="L2471" i="1"/>
  <c r="L284" i="1"/>
  <c r="L3282" i="1"/>
  <c r="L746" i="1"/>
  <c r="L836" i="1"/>
  <c r="L1798" i="1"/>
  <c r="L150" i="1"/>
  <c r="L217" i="1"/>
  <c r="L1061" i="1"/>
  <c r="L2247" i="1"/>
  <c r="L1742" i="1"/>
  <c r="L1675" i="1"/>
  <c r="L400" i="1"/>
  <c r="L3867" i="1"/>
  <c r="L2253" i="1"/>
  <c r="L587" i="1"/>
  <c r="L127" i="1"/>
  <c r="L2083" i="1"/>
  <c r="L1979" i="1"/>
  <c r="L3556" i="1"/>
  <c r="L3917" i="1"/>
  <c r="L1607" i="1"/>
  <c r="L542" i="1"/>
  <c r="L1312" i="1"/>
  <c r="L942" i="1"/>
  <c r="L2768" i="1"/>
  <c r="L1284" i="1"/>
  <c r="L3215" i="1"/>
  <c r="L1021" i="1"/>
  <c r="L1403" i="1"/>
  <c r="L3340" i="1"/>
  <c r="L2259" i="1"/>
  <c r="L3976" i="1"/>
  <c r="L593" i="1"/>
  <c r="L2116" i="1"/>
  <c r="L1744" i="1"/>
  <c r="L236" i="1"/>
  <c r="L162" i="1"/>
  <c r="L1594" i="1"/>
  <c r="L2437" i="1"/>
  <c r="L3075" i="1"/>
  <c r="L767" i="1"/>
  <c r="L2103" i="1"/>
  <c r="L1255" i="1"/>
  <c r="L3388" i="1"/>
  <c r="L433" i="1"/>
  <c r="L1328" i="1"/>
  <c r="L2456" i="1"/>
  <c r="L538" i="1"/>
  <c r="L340" i="1"/>
  <c r="L1864" i="1"/>
  <c r="L1202" i="1"/>
  <c r="L2035" i="1"/>
  <c r="L1578" i="1"/>
  <c r="L3510" i="1"/>
  <c r="L1750" i="1"/>
  <c r="L1419" i="1"/>
  <c r="L2162" i="1"/>
  <c r="L927" i="1"/>
  <c r="L11" i="1"/>
  <c r="L2089" i="1"/>
  <c r="L1576" i="1"/>
  <c r="L1636" i="1"/>
  <c r="L2423" i="1"/>
  <c r="L2135" i="1"/>
  <c r="L1212" i="1"/>
  <c r="L1074" i="1"/>
  <c r="L1518" i="1"/>
  <c r="L2865" i="1"/>
  <c r="L83" i="1"/>
  <c r="L137" i="1"/>
  <c r="L3318" i="1"/>
  <c r="L219" i="1"/>
  <c r="L1673" i="1"/>
  <c r="L3576" i="1"/>
  <c r="L2914" i="1"/>
  <c r="L864" i="1"/>
  <c r="L2568" i="1"/>
  <c r="L1592" i="1"/>
  <c r="L1497" i="1"/>
  <c r="L3585" i="1"/>
  <c r="L1776" i="1"/>
  <c r="L1912" i="1"/>
  <c r="L2651" i="1"/>
  <c r="L134" i="1"/>
  <c r="L52" i="1"/>
  <c r="L1222" i="1"/>
  <c r="L3165" i="1"/>
  <c r="L3195" i="1"/>
  <c r="L1417" i="1"/>
  <c r="L2602" i="1"/>
  <c r="L2888" i="1"/>
  <c r="L2256" i="1"/>
  <c r="L1366" i="1"/>
  <c r="L3681" i="1"/>
  <c r="L3179" i="1"/>
  <c r="L2727" i="1"/>
  <c r="L3533" i="1"/>
  <c r="L2499" i="1"/>
  <c r="L2205" i="1"/>
  <c r="L2368" i="1"/>
  <c r="L2262" i="1"/>
  <c r="L1951" i="1"/>
  <c r="L1437" i="1"/>
  <c r="L3333" i="1"/>
  <c r="L1980" i="1"/>
  <c r="L1787" i="1"/>
  <c r="L1100" i="1"/>
  <c r="L2173" i="1"/>
  <c r="L3815" i="1"/>
  <c r="L546" i="1"/>
  <c r="L3035" i="1"/>
  <c r="L2331" i="1"/>
  <c r="L1520" i="1"/>
  <c r="L1266" i="1"/>
  <c r="L185" i="1"/>
  <c r="L723" i="1"/>
  <c r="L3302" i="1"/>
  <c r="L3423" i="1"/>
  <c r="L3738" i="1"/>
  <c r="L3708" i="1"/>
  <c r="L3470" i="1"/>
  <c r="L2733" i="1"/>
  <c r="L1522" i="1"/>
  <c r="L749" i="1"/>
  <c r="L2816" i="1"/>
  <c r="L2465" i="1"/>
  <c r="L324" i="1"/>
  <c r="L1326" i="1"/>
  <c r="L1492" i="1"/>
  <c r="L1540" i="1"/>
  <c r="L3381" i="1"/>
  <c r="L3819" i="1"/>
  <c r="L765" i="1"/>
  <c r="L2305" i="1"/>
  <c r="L345" i="1"/>
  <c r="L2748" i="1"/>
  <c r="L1469" i="1"/>
  <c r="L3816" i="1"/>
  <c r="L1173" i="1"/>
  <c r="L3662" i="1"/>
  <c r="L498" i="1"/>
  <c r="L1245" i="1"/>
  <c r="L2428" i="1"/>
  <c r="L3017" i="1"/>
  <c r="L1145" i="1"/>
  <c r="L1070" i="1"/>
  <c r="L3689" i="1"/>
  <c r="L1877" i="1"/>
  <c r="L1604" i="1"/>
  <c r="L2490" i="1"/>
  <c r="L2522" i="1"/>
  <c r="L2648" i="1"/>
  <c r="L2889" i="1"/>
  <c r="L2745" i="1"/>
  <c r="L3114" i="1"/>
  <c r="L1398" i="1"/>
  <c r="L293" i="1"/>
  <c r="L886" i="1"/>
  <c r="L3756" i="1"/>
  <c r="L759" i="1"/>
  <c r="L3109" i="1"/>
  <c r="L181" i="1"/>
  <c r="L2353" i="1"/>
  <c r="L3143" i="1"/>
  <c r="L869" i="1"/>
  <c r="L2721" i="1"/>
  <c r="L610" i="1"/>
  <c r="L1408" i="1"/>
  <c r="L3938" i="1"/>
  <c r="L2201" i="1"/>
  <c r="L2245" i="1"/>
  <c r="L2895" i="1"/>
  <c r="L1473" i="1"/>
  <c r="L1945" i="1"/>
  <c r="L1861" i="1"/>
  <c r="L2952" i="1"/>
  <c r="L4030" i="1"/>
  <c r="L2365" i="1"/>
  <c r="L3562" i="1"/>
  <c r="L178" i="1"/>
  <c r="L1860" i="1"/>
  <c r="L1987" i="1"/>
  <c r="L1903" i="1"/>
  <c r="L1029" i="1"/>
  <c r="L1925" i="1"/>
  <c r="L3965" i="1"/>
  <c r="L1027" i="1"/>
  <c r="L3788" i="1"/>
  <c r="L3115" i="1"/>
  <c r="L3588" i="1"/>
  <c r="L3452" i="1"/>
  <c r="L2639" i="1"/>
  <c r="L1822" i="1"/>
  <c r="L3349" i="1"/>
  <c r="L3920" i="1"/>
  <c r="L261" i="1"/>
  <c r="L2304" i="1"/>
  <c r="L2468" i="1"/>
  <c r="L2661" i="1"/>
  <c r="L61" i="1"/>
  <c r="L1716" i="1"/>
  <c r="L2601" i="1"/>
  <c r="L1722" i="1"/>
  <c r="L2663" i="1"/>
  <c r="L1058" i="1"/>
  <c r="L3170" i="1"/>
  <c r="L472" i="1"/>
  <c r="L3149" i="1"/>
  <c r="L3570" i="1"/>
  <c r="L2736" i="1"/>
  <c r="L2297" i="1"/>
  <c r="L848" i="1"/>
  <c r="L432" i="1"/>
  <c r="L3993" i="1"/>
  <c r="L3148" i="1"/>
  <c r="L1481" i="1"/>
  <c r="L717" i="1"/>
  <c r="L743" i="1"/>
  <c r="L884" i="1"/>
  <c r="L2269" i="1"/>
  <c r="L3169" i="1"/>
  <c r="L1039" i="1"/>
  <c r="L2558" i="1"/>
  <c r="L210" i="1"/>
  <c r="L2775" i="1"/>
  <c r="L2772" i="1"/>
  <c r="L1422" i="1"/>
  <c r="L859" i="1"/>
  <c r="L2382" i="1"/>
  <c r="L3878" i="1"/>
  <c r="L737" i="1"/>
  <c r="L941" i="1"/>
  <c r="L2482" i="1"/>
  <c r="L1214" i="1"/>
  <c r="L1309" i="1"/>
  <c r="L1914" i="1"/>
  <c r="L266" i="1"/>
  <c r="L402" i="1"/>
  <c r="L891" i="1"/>
  <c r="L427" i="1"/>
  <c r="L1809" i="1"/>
  <c r="L1628" i="1"/>
  <c r="L3200" i="1"/>
  <c r="L1676" i="1"/>
  <c r="L2508" i="1"/>
  <c r="L500" i="1"/>
  <c r="L2700" i="1"/>
  <c r="L1698" i="1"/>
  <c r="L1320" i="1"/>
  <c r="L3393" i="1"/>
  <c r="L3615" i="1"/>
  <c r="L3368" i="1"/>
  <c r="L1839" i="1"/>
  <c r="L997" i="1"/>
  <c r="L3295" i="1"/>
  <c r="L1662" i="1"/>
  <c r="L1882" i="1"/>
  <c r="L3050" i="1"/>
  <c r="L620" i="1"/>
  <c r="L2" i="1"/>
  <c r="L2812" i="1"/>
  <c r="L3495" i="1"/>
  <c r="L1448" i="1"/>
  <c r="L3783" i="1"/>
  <c r="L1066" i="1"/>
  <c r="L2260" i="1"/>
  <c r="L602" i="1"/>
  <c r="L304" i="1"/>
  <c r="L3870" i="1"/>
  <c r="L3278" i="1"/>
  <c r="L1348" i="1"/>
  <c r="L467" i="1"/>
  <c r="L1729" i="1"/>
  <c r="L1276" i="1"/>
  <c r="L3336" i="1"/>
  <c r="L3300" i="1"/>
  <c r="L2802" i="1"/>
  <c r="L2623" i="1"/>
  <c r="L1397" i="1"/>
  <c r="L497" i="1"/>
  <c r="L251" i="1"/>
  <c r="L2704" i="1"/>
  <c r="L1731" i="1"/>
  <c r="L2589" i="1"/>
  <c r="L2029" i="1"/>
  <c r="L2954" i="1"/>
  <c r="L755" i="1"/>
  <c r="L2021" i="1"/>
  <c r="L871" i="1"/>
  <c r="L645" i="1"/>
  <c r="L2838" i="1"/>
  <c r="L3998" i="1"/>
  <c r="L1655" i="1"/>
  <c r="L2859" i="1"/>
  <c r="L3658" i="1"/>
  <c r="L2981" i="1"/>
  <c r="L782" i="1"/>
  <c r="L1551" i="1"/>
  <c r="L3812" i="1"/>
  <c r="L1033" i="1"/>
  <c r="L1941" i="1"/>
  <c r="L9" i="1"/>
  <c r="L4025" i="1"/>
  <c r="L3289" i="1"/>
  <c r="L3098" i="1"/>
  <c r="L2075" i="1"/>
  <c r="L128" i="1"/>
  <c r="L2049" i="1"/>
  <c r="L2459" i="1"/>
  <c r="L2967" i="1"/>
  <c r="L2312" i="1"/>
  <c r="L751" i="1"/>
  <c r="L2023" i="1"/>
  <c r="L588" i="1"/>
  <c r="L1181" i="1"/>
  <c r="L689" i="1"/>
  <c r="L1611" i="1"/>
  <c r="L447" i="1"/>
  <c r="L577" i="1"/>
  <c r="L3711" i="1"/>
  <c r="L3160" i="1"/>
  <c r="L2122" i="1"/>
  <c r="L1536" i="1"/>
  <c r="L1717" i="1"/>
  <c r="L3600" i="1"/>
  <c r="L1948" i="1"/>
  <c r="L2385" i="1"/>
  <c r="L1552" i="1"/>
  <c r="L3001" i="1"/>
  <c r="L142" i="1"/>
  <c r="L649" i="1"/>
  <c r="L1204" i="1"/>
  <c r="L1368" i="1"/>
  <c r="L106" i="1"/>
  <c r="L1781" i="1"/>
  <c r="L2008" i="1"/>
  <c r="L29" i="1"/>
  <c r="L3113" i="1"/>
  <c r="L422" i="1"/>
  <c r="L640" i="1"/>
  <c r="L944" i="1"/>
  <c r="L2903" i="1"/>
  <c r="L3172" i="1"/>
  <c r="L1364" i="1"/>
  <c r="L2452" i="1"/>
  <c r="L1743" i="1"/>
  <c r="L3949" i="1"/>
  <c r="L3824" i="1"/>
  <c r="L2166" i="1"/>
  <c r="L1334" i="1"/>
  <c r="L2624" i="1"/>
  <c r="L435" i="1"/>
  <c r="L3693" i="1"/>
  <c r="L1915" i="1"/>
  <c r="L1384" i="1"/>
  <c r="L2840" i="1"/>
  <c r="L3517" i="1"/>
  <c r="L1274" i="1"/>
  <c r="L3829" i="1"/>
  <c r="L208" i="1"/>
  <c r="L1555" i="1"/>
  <c r="L3245" i="1"/>
  <c r="L2199" i="1"/>
  <c r="L878" i="1"/>
  <c r="L626" i="1"/>
  <c r="L2165" i="1"/>
  <c r="L2523" i="1"/>
  <c r="L855" i="1"/>
  <c r="L2754" i="1"/>
  <c r="L510" i="1"/>
  <c r="L1168" i="1"/>
  <c r="L183" i="1"/>
  <c r="L2965" i="1"/>
  <c r="L750" i="1"/>
  <c r="L2149" i="1"/>
  <c r="L1889" i="1"/>
  <c r="L1871" i="1"/>
  <c r="L1824" i="1"/>
  <c r="L1633" i="1"/>
  <c r="L973" i="1"/>
  <c r="L3144" i="1"/>
  <c r="L539" i="1"/>
  <c r="L75" i="1"/>
  <c r="L1842" i="1"/>
  <c r="L1838" i="1"/>
  <c r="L2203" i="1"/>
  <c r="L259" i="1"/>
  <c r="L286" i="1"/>
  <c r="L3614" i="1"/>
  <c r="L3283" i="1"/>
  <c r="L1446" i="1"/>
  <c r="L1038" i="1"/>
  <c r="L1018" i="1"/>
  <c r="L2709" i="1"/>
  <c r="L2848" i="1"/>
  <c r="L3772" i="1"/>
  <c r="L1462" i="1"/>
  <c r="L1290" i="1"/>
  <c r="L1259" i="1"/>
  <c r="L3108" i="1"/>
  <c r="L2293" i="1"/>
  <c r="L2190" i="1"/>
  <c r="L3128" i="1"/>
  <c r="L177" i="1"/>
  <c r="L3231" i="1"/>
  <c r="L937" i="1"/>
  <c r="L2942" i="1"/>
  <c r="L559" i="1"/>
  <c r="L1314" i="1"/>
  <c r="L481" i="1"/>
  <c r="L3828" i="1"/>
  <c r="L3843" i="1"/>
  <c r="L234" i="1"/>
  <c r="L3346" i="1"/>
  <c r="L3733" i="1"/>
  <c r="L521" i="1"/>
  <c r="L2831" i="1"/>
  <c r="L3199" i="1"/>
  <c r="L2715" i="1"/>
  <c r="L582" i="1"/>
  <c r="L2191" i="1"/>
  <c r="L289" i="1"/>
  <c r="L664" i="1"/>
  <c r="L139" i="1"/>
  <c r="L3699" i="1"/>
  <c r="L1813" i="1"/>
  <c r="L1162" i="1"/>
  <c r="L3219" i="1"/>
  <c r="L3852" i="1"/>
  <c r="L2248" i="1"/>
  <c r="L880" i="1"/>
  <c r="L3984" i="1"/>
  <c r="L2092" i="1"/>
  <c r="L2876" i="1"/>
  <c r="L1333" i="1"/>
  <c r="L2631" i="1"/>
  <c r="L3573" i="1"/>
  <c r="L436" i="1"/>
  <c r="L2712" i="1"/>
  <c r="L2722" i="1"/>
  <c r="L444" i="1"/>
  <c r="L368" i="1"/>
  <c r="L1192" i="1"/>
  <c r="L3187" i="1"/>
  <c r="L1303" i="1"/>
  <c r="L1890" i="1"/>
  <c r="L3810" i="1"/>
  <c r="L2283" i="1"/>
  <c r="L3053" i="1"/>
  <c r="L518" i="1"/>
  <c r="L329" i="1"/>
  <c r="L409" i="1"/>
  <c r="L2054" i="1"/>
  <c r="L3038" i="1"/>
  <c r="L1733" i="1"/>
  <c r="L1958" i="1"/>
  <c r="L2358" i="1"/>
  <c r="L694" i="1"/>
  <c r="L237" i="1"/>
  <c r="L4015" i="1"/>
  <c r="L802" i="1"/>
  <c r="L1359" i="1"/>
  <c r="L2608" i="1"/>
  <c r="L3467" i="1"/>
  <c r="L64" i="1"/>
  <c r="L2992" i="1"/>
  <c r="L999" i="1"/>
  <c r="L622" i="1"/>
  <c r="L1315" i="1"/>
  <c r="L72" i="1"/>
  <c r="L1598" i="1"/>
  <c r="L1634" i="1"/>
  <c r="L830" i="1"/>
  <c r="L3257" i="1"/>
  <c r="L1480" i="1"/>
  <c r="L3953" i="1"/>
  <c r="L1579" i="1"/>
  <c r="L3581" i="1"/>
  <c r="L628" i="1"/>
  <c r="L1382" i="1"/>
  <c r="L2644" i="1"/>
  <c r="L2604" i="1"/>
  <c r="L2372" i="1"/>
  <c r="L2524" i="1"/>
  <c r="L1653" i="1"/>
  <c r="L445" i="1"/>
  <c r="L506" i="1"/>
  <c r="L1830" i="1"/>
  <c r="L2998" i="1"/>
  <c r="L774" i="1"/>
  <c r="L1674" i="1"/>
  <c r="L3438" i="1"/>
  <c r="L1052" i="1"/>
  <c r="L1699" i="1"/>
  <c r="L1048" i="1"/>
  <c r="L1759" i="1"/>
  <c r="L2370" i="1"/>
  <c r="L1792" i="1"/>
  <c r="L2051" i="1"/>
  <c r="L2701" i="1"/>
  <c r="L1372" i="1"/>
  <c r="L2813" i="1"/>
  <c r="L65" i="1"/>
  <c r="L3921" i="1"/>
  <c r="L687" i="1"/>
  <c r="L2053" i="1"/>
  <c r="L556" i="1"/>
  <c r="L3478" i="1"/>
  <c r="L3268" i="1"/>
  <c r="L2360" i="1"/>
  <c r="L1494" i="1"/>
  <c r="L1626" i="1"/>
  <c r="L904" i="1"/>
  <c r="L1644" i="1"/>
  <c r="L2786" i="1"/>
  <c r="L3233" i="1"/>
  <c r="L3197" i="1"/>
  <c r="L2607" i="1"/>
  <c r="L2387" i="1"/>
  <c r="L346" i="1"/>
  <c r="L630" i="1"/>
  <c r="L3154" i="1"/>
  <c r="L3701" i="1"/>
  <c r="L988" i="1"/>
  <c r="L1983" i="1"/>
  <c r="L2678" i="1"/>
  <c r="L2414" i="1"/>
  <c r="L1421" i="1"/>
  <c r="L938" i="1"/>
  <c r="L2974" i="1"/>
  <c r="L418" i="1"/>
  <c r="L1791" i="1"/>
  <c r="L2156" i="1"/>
  <c r="L554" i="1"/>
  <c r="L249" i="1"/>
  <c r="L3392" i="1"/>
  <c r="L1544" i="1"/>
  <c r="L2243" i="1"/>
  <c r="L1113" i="1"/>
  <c r="L2361" i="1"/>
  <c r="L1818" i="1"/>
  <c r="L3987" i="1"/>
  <c r="L702" i="1"/>
  <c r="L2311" i="1"/>
  <c r="L1127" i="1"/>
  <c r="L1023" i="1"/>
  <c r="L483" i="1"/>
  <c r="L1691" i="1"/>
  <c r="L1991" i="1"/>
  <c r="L2610" i="1"/>
  <c r="L1377" i="1"/>
  <c r="L3780" i="1"/>
  <c r="L2050" i="1"/>
  <c r="L68" i="1"/>
  <c r="L3937" i="1"/>
  <c r="L2012" i="1"/>
  <c r="L1499" i="1"/>
  <c r="L1427" i="1"/>
  <c r="L1712" i="1"/>
  <c r="L426" i="1"/>
  <c r="L2691" i="1"/>
  <c r="L2603" i="1"/>
  <c r="L3636" i="1"/>
  <c r="L2662" i="1"/>
  <c r="L877" i="1"/>
  <c r="L2130" i="1"/>
  <c r="L2082" i="1"/>
  <c r="L1064" i="1"/>
  <c r="L2654" i="1"/>
  <c r="L3784" i="1"/>
  <c r="L3330" i="1"/>
  <c r="L398" i="1"/>
  <c r="L2669" i="1"/>
  <c r="L314" i="1"/>
  <c r="L2957" i="1"/>
  <c r="L50" i="1"/>
  <c r="L2593" i="1"/>
  <c r="L509" i="1"/>
  <c r="L2303" i="1"/>
  <c r="L1692" i="1"/>
  <c r="L624" i="1"/>
  <c r="L3351" i="1"/>
  <c r="L496" i="1"/>
  <c r="L3081" i="1"/>
  <c r="L729" i="1"/>
  <c r="L1996" i="1"/>
  <c r="L1851" i="1"/>
  <c r="L925" i="1"/>
  <c r="L2257" i="1"/>
  <c r="L3647" i="1"/>
  <c r="L3036" i="1"/>
  <c r="L536" i="1"/>
  <c r="L3834" i="1"/>
  <c r="L3912" i="1"/>
  <c r="L1464" i="1"/>
  <c r="L3420" i="1"/>
  <c r="L3687" i="1"/>
  <c r="L3518" i="1"/>
  <c r="L478" i="1"/>
  <c r="L1973" i="1"/>
  <c r="L2447" i="1"/>
  <c r="L470" i="1"/>
  <c r="L1947" i="1"/>
  <c r="L1815" i="1"/>
  <c r="L2590" i="1"/>
  <c r="L2066" i="1"/>
  <c r="L1527" i="1"/>
  <c r="L1220" i="1"/>
  <c r="L2344" i="1"/>
  <c r="L1603" i="1"/>
  <c r="L3618" i="1"/>
  <c r="L3592" i="1"/>
  <c r="L3855" i="1"/>
  <c r="L2280" i="1"/>
  <c r="L3594" i="1"/>
  <c r="L3499" i="1"/>
  <c r="L1539" i="1"/>
  <c r="L2642" i="1"/>
  <c r="L768" i="1"/>
  <c r="L1548" i="1"/>
  <c r="L2911" i="1"/>
  <c r="L3" i="1"/>
  <c r="L3956" i="1"/>
  <c r="L1186" i="1"/>
  <c r="L1108" i="1"/>
  <c r="L2972" i="1"/>
  <c r="L303" i="1"/>
  <c r="L2629" i="1"/>
  <c r="L2377" i="1"/>
  <c r="L305" i="1"/>
  <c r="L982" i="1"/>
  <c r="L3507" i="1"/>
  <c r="L495" i="1"/>
  <c r="L1226" i="1"/>
  <c r="L3084" i="1"/>
  <c r="L3739" i="1"/>
  <c r="L3540" i="1"/>
  <c r="L213" i="1"/>
  <c r="L197" i="1"/>
  <c r="L1976" i="1"/>
  <c r="L3883" i="1"/>
  <c r="L2189" i="1"/>
  <c r="L1761" i="1"/>
  <c r="L2620" i="1"/>
  <c r="L3441" i="1"/>
  <c r="L1449" i="1"/>
  <c r="L533" i="1"/>
  <c r="L1931" i="1"/>
  <c r="L2474" i="1"/>
  <c r="L2142" i="1"/>
  <c r="L1849" i="1"/>
  <c r="L3579" i="1"/>
  <c r="L795" i="1"/>
  <c r="L2017" i="1"/>
  <c r="L2009" i="1"/>
  <c r="L3369" i="1"/>
  <c r="L949" i="1"/>
  <c r="L986" i="1"/>
  <c r="L589" i="1"/>
  <c r="L2483" i="1"/>
  <c r="L3146" i="1"/>
  <c r="L2258" i="1"/>
  <c r="L2004" i="1"/>
  <c r="L101" i="1"/>
  <c r="L3561" i="1"/>
  <c r="L2977" i="1"/>
  <c r="L1495" i="1"/>
  <c r="L2841" i="1"/>
  <c r="L3281" i="1"/>
  <c r="L206" i="1"/>
  <c r="L712" i="1"/>
  <c r="L2108" i="1"/>
  <c r="L808" i="1"/>
  <c r="L2884" i="1"/>
  <c r="L3844" i="1"/>
  <c r="L41" i="1"/>
  <c r="L16" i="1"/>
  <c r="L67" i="1"/>
  <c r="L1353" i="1"/>
  <c r="L2291" i="1"/>
  <c r="L828" i="1"/>
  <c r="L558" i="1"/>
  <c r="L381" i="1"/>
  <c r="L1615" i="1"/>
  <c r="L3327" i="1"/>
  <c r="L2837" i="1"/>
  <c r="L2894" i="1"/>
  <c r="L2252" i="1"/>
  <c r="L97" i="1"/>
  <c r="L143" i="1"/>
  <c r="L2039" i="1"/>
  <c r="L676" i="1"/>
  <c r="L125" i="1"/>
  <c r="L2980" i="1"/>
  <c r="L3060" i="1"/>
  <c r="L88" i="1"/>
  <c r="L1963" i="1"/>
  <c r="L3575" i="1"/>
  <c r="L3416" i="1"/>
  <c r="L3350" i="1"/>
  <c r="L3482" i="1"/>
  <c r="L3648" i="1"/>
  <c r="L407" i="1"/>
  <c r="L1487" i="1"/>
  <c r="L847" i="1"/>
  <c r="L2466" i="1"/>
  <c r="L331" i="1"/>
  <c r="L3554" i="1"/>
  <c r="L2612" i="1"/>
  <c r="L1081" i="1"/>
  <c r="L2391" i="1"/>
  <c r="L686" i="1"/>
  <c r="L1755" i="1"/>
  <c r="L1543" i="1"/>
  <c r="L2126" i="1"/>
  <c r="L3487" i="1"/>
  <c r="L1068" i="1"/>
  <c r="L2744" i="1"/>
  <c r="L2899" i="1"/>
  <c r="L2680" i="1"/>
  <c r="L3269" i="1"/>
  <c r="L3041" i="1"/>
  <c r="L3469" i="1"/>
  <c r="L1444" i="1"/>
  <c r="L1591" i="1"/>
  <c r="L4" i="1"/>
  <c r="L3383" i="1"/>
  <c r="L1590" i="1"/>
  <c r="L3138" i="1"/>
  <c r="L3907" i="1"/>
  <c r="L2209" i="1"/>
  <c r="L117" i="1"/>
  <c r="L3730" i="1"/>
  <c r="L2081" i="1"/>
  <c r="L3941" i="1"/>
  <c r="L1053" i="1"/>
  <c r="L8" i="1"/>
  <c r="L3899" i="1"/>
  <c r="L3667" i="1"/>
  <c r="L3942" i="1"/>
  <c r="L508" i="1"/>
  <c r="L2412" i="1"/>
  <c r="L1402" i="1"/>
  <c r="L1995" i="1"/>
  <c r="L1468" i="1"/>
  <c r="L764" i="1"/>
  <c r="L1413" i="1"/>
  <c r="L3663" i="1"/>
  <c r="L1392" i="1"/>
  <c r="L3925" i="1"/>
  <c r="L215" i="1"/>
  <c r="L3232" i="1"/>
  <c r="L1133" i="1"/>
  <c r="L1756" i="1"/>
  <c r="L3323" i="1"/>
  <c r="L914" i="1"/>
  <c r="L2340" i="1"/>
  <c r="L2492" i="1"/>
  <c r="L1165" i="1"/>
  <c r="L3222" i="1"/>
  <c r="L1191" i="1"/>
  <c r="L3846" i="1"/>
  <c r="L1718" i="1"/>
  <c r="L1493" i="1"/>
  <c r="L557" i="1"/>
  <c r="L494" i="1"/>
  <c r="L3111" i="1"/>
  <c r="L3258" i="1"/>
  <c r="L1054" i="1"/>
  <c r="L2011" i="1"/>
  <c r="L1613" i="1"/>
  <c r="L1436" i="1"/>
  <c r="L1726" i="1"/>
  <c r="L1360" i="1"/>
  <c r="L3158" i="1"/>
  <c r="L1602" i="1"/>
  <c r="L2381" i="1"/>
  <c r="L3456" i="1"/>
  <c r="L564" i="1"/>
  <c r="L121" i="1"/>
  <c r="L1893" i="1"/>
  <c r="L1907" i="1"/>
  <c r="L1612" i="1"/>
  <c r="L907" i="1"/>
  <c r="L1373" i="1"/>
  <c r="L2649" i="1"/>
  <c r="L3439" i="1"/>
  <c r="L3825" i="1"/>
  <c r="L2299" i="1"/>
  <c r="L102" i="1"/>
  <c r="L2762" i="1"/>
  <c r="L2458" i="1"/>
  <c r="L2119" i="1"/>
  <c r="L856" i="1"/>
  <c r="L1008" i="1"/>
  <c r="L1355" i="1"/>
  <c r="L2030" i="1"/>
  <c r="L375" i="1"/>
  <c r="L1026" i="1"/>
  <c r="L3874" i="1"/>
  <c r="L3364" i="1"/>
  <c r="L144" i="1"/>
  <c r="L2869" i="1"/>
  <c r="L3884" i="1"/>
  <c r="L621" i="1"/>
  <c r="L148" i="1"/>
  <c r="L2830" i="1"/>
  <c r="L829" i="1"/>
  <c r="L1708" i="1"/>
  <c r="L1300" i="1"/>
  <c r="L31" i="1"/>
  <c r="L2417" i="1"/>
  <c r="L2227" i="1"/>
  <c r="L3774" i="1"/>
  <c r="L2628" i="1"/>
  <c r="L1760" i="1"/>
  <c r="L2537" i="1"/>
  <c r="L3341" i="1"/>
  <c r="L3134" i="1"/>
  <c r="L1702" i="1"/>
  <c r="L2254" i="1"/>
  <c r="L4019" i="1"/>
  <c r="L110" i="1"/>
  <c r="L3915" i="1"/>
  <c r="L705" i="1"/>
  <c r="L3616" i="1"/>
  <c r="L3326" i="1"/>
  <c r="L1745" i="1"/>
  <c r="L3606" i="1"/>
  <c r="L2922" i="1"/>
  <c r="L2515" i="1"/>
  <c r="L2196" i="1"/>
  <c r="L428" i="1"/>
  <c r="L1573" i="1"/>
  <c r="L2600" i="1"/>
  <c r="L1471" i="1"/>
  <c r="L1246" i="1"/>
  <c r="L2124" i="1"/>
  <c r="L3721" i="1"/>
  <c r="L2237" i="1"/>
  <c r="L3654" i="1"/>
  <c r="L1872" i="1"/>
  <c r="L940" i="1"/>
  <c r="L262" i="1"/>
  <c r="L2819" i="1"/>
  <c r="L2948" i="1"/>
  <c r="L1532" i="1"/>
  <c r="L176" i="1"/>
  <c r="L1185" i="1"/>
  <c r="L57" i="1"/>
  <c r="L502" i="1"/>
  <c r="L386" i="1"/>
  <c r="L1764" i="1"/>
  <c r="L394" i="1"/>
  <c r="L3399" i="1"/>
  <c r="L1821" i="1"/>
  <c r="L1758" i="1"/>
  <c r="L1177" i="1"/>
  <c r="L1784" i="1"/>
  <c r="L3135" i="1"/>
  <c r="L1080" i="1"/>
  <c r="L3471" i="1"/>
  <c r="L1959" i="1"/>
  <c r="L1252" i="1"/>
  <c r="L1988" i="1"/>
  <c r="L3088" i="1"/>
  <c r="L845" i="1"/>
  <c r="L666" i="1"/>
  <c r="L2565" i="1"/>
  <c r="L1329" i="1"/>
  <c r="L290" i="1"/>
  <c r="L3719" i="1"/>
  <c r="L1563" i="1"/>
  <c r="L1216" i="1"/>
  <c r="L719" i="1"/>
  <c r="L796" i="1"/>
  <c r="L783" i="1"/>
  <c r="L2982" i="1"/>
  <c r="L1225" i="1"/>
  <c r="L2178" i="1"/>
  <c r="L1060" i="1"/>
  <c r="L48" i="1"/>
  <c r="L2549" i="1"/>
  <c r="L416" i="1"/>
  <c r="L1011" i="1"/>
  <c r="L2652" i="1"/>
  <c r="L1260" i="1"/>
  <c r="L1128" i="1"/>
  <c r="L3823" i="1"/>
  <c r="L711" i="1"/>
  <c r="L3934" i="1"/>
  <c r="L2078" i="1"/>
  <c r="L2137" i="1"/>
  <c r="L633" i="1"/>
  <c r="L1924" i="1"/>
  <c r="L514" i="1"/>
  <c r="L798" i="1"/>
  <c r="L2636" i="1"/>
  <c r="L325" i="1"/>
  <c r="L2774" i="1"/>
  <c r="L989" i="1"/>
  <c r="L580" i="1"/>
  <c r="L3858" i="1"/>
  <c r="L2071" i="1"/>
  <c r="L1538" i="1"/>
  <c r="L3367" i="1"/>
  <c r="L1105" i="1"/>
  <c r="L1938" i="1"/>
  <c r="L2076" i="1"/>
  <c r="L1321" i="1"/>
  <c r="L2330" i="1"/>
  <c r="L1737" i="1"/>
  <c r="L3793" i="1"/>
  <c r="L2971" i="1"/>
  <c r="L3292" i="1"/>
  <c r="L3386" i="1"/>
  <c r="L365" i="1"/>
  <c r="L335" i="1"/>
  <c r="L2404" i="1"/>
  <c r="L2496" i="1"/>
  <c r="L3866" i="1"/>
  <c r="L2526" i="1"/>
  <c r="L839" i="1"/>
  <c r="L2702" i="1"/>
  <c r="L2064" i="1"/>
  <c r="L2233" i="1"/>
  <c r="L3003" i="1"/>
  <c r="L360" i="1"/>
  <c r="L3361" i="1"/>
  <c r="L3599" i="1"/>
  <c r="L229" i="1"/>
  <c r="L2479" i="1"/>
  <c r="L932" i="1"/>
  <c r="L3868" i="1"/>
  <c r="L152" i="1"/>
  <c r="L108" i="1"/>
  <c r="L316" i="1"/>
  <c r="L2807" i="1"/>
  <c r="L2339" i="1"/>
  <c r="L477" i="1"/>
  <c r="L404" i="1"/>
  <c r="L36" i="1"/>
  <c r="L393" i="1"/>
  <c r="L20" i="1"/>
  <c r="L2573" i="1"/>
  <c r="L2989" i="1"/>
  <c r="L1905" i="1"/>
  <c r="L1680" i="1"/>
  <c r="L3679" i="1"/>
  <c r="L3848" i="1"/>
  <c r="L1159" i="1"/>
  <c r="L1431" i="1"/>
  <c r="L2504" i="1"/>
  <c r="L2453" i="1"/>
  <c r="L2941" i="1"/>
  <c r="L2794" i="1"/>
  <c r="L441" i="1"/>
  <c r="L2355" i="1"/>
  <c r="L2148" i="1"/>
  <c r="L608" i="1"/>
  <c r="L547" i="1"/>
  <c r="L812" i="1"/>
  <c r="L660" i="1"/>
  <c r="L3046" i="1"/>
  <c r="L1878" i="1"/>
  <c r="L145" i="1"/>
  <c r="L1876" i="1"/>
  <c r="L175" i="1"/>
  <c r="L1282" i="1"/>
  <c r="L2776" i="1"/>
  <c r="L255" i="1"/>
  <c r="L395" i="1"/>
  <c r="L1153" i="1"/>
  <c r="L2925" i="1"/>
  <c r="L663" i="1"/>
  <c r="L2352" i="1"/>
  <c r="L1045" i="1"/>
  <c r="L2676" i="1"/>
  <c r="L243" i="1"/>
  <c r="L1110" i="1"/>
  <c r="L519" i="1"/>
  <c r="L2362" i="1"/>
  <c r="L2172" i="1"/>
  <c r="L725" i="1"/>
  <c r="L384" i="1"/>
  <c r="L1434" i="1"/>
  <c r="L468" i="1"/>
  <c r="L1546" i="1"/>
  <c r="L1788" i="1"/>
  <c r="L918" i="1"/>
  <c r="L583" i="1"/>
  <c r="L2214" i="1"/>
  <c r="L601" i="1"/>
  <c r="L786" i="1"/>
  <c r="L2686" i="1"/>
  <c r="L2990" i="1"/>
  <c r="L2740" i="1"/>
  <c r="L3294" i="1"/>
  <c r="L1371" i="1"/>
  <c r="L3372" i="1"/>
  <c r="L960" i="1"/>
  <c r="L607" i="1"/>
  <c r="L3246" i="1"/>
  <c r="L2192" i="1"/>
  <c r="L3605" i="1"/>
  <c r="L903" i="1"/>
  <c r="L3695" i="1"/>
  <c r="L3068" i="1"/>
  <c r="L2823" i="1"/>
  <c r="L2963" i="1"/>
  <c r="L3692" i="1"/>
  <c r="L2176" i="1"/>
  <c r="L3486" i="1"/>
  <c r="L3410" i="1"/>
  <c r="L2292" i="1"/>
  <c r="L1507" i="1"/>
  <c r="L667" i="1"/>
  <c r="L1234" i="1"/>
  <c r="L3726" i="1"/>
  <c r="L2147" i="1"/>
  <c r="L39" i="1"/>
  <c r="L2354" i="1"/>
  <c r="L779" i="1"/>
  <c r="L3869" i="1"/>
  <c r="L3329" i="1"/>
  <c r="L1367" i="1"/>
  <c r="L2874" i="1"/>
  <c r="L2846" i="1"/>
  <c r="L3291" i="1"/>
  <c r="L1069" i="1"/>
  <c r="L2062" i="1"/>
  <c r="L1801" i="1"/>
  <c r="L2758" i="1"/>
  <c r="L3056" i="1"/>
  <c r="L1836" i="1"/>
  <c r="L3716" i="1"/>
  <c r="L1935" i="1"/>
  <c r="L3061" i="1"/>
  <c r="L543" i="1"/>
  <c r="L2864" i="1"/>
  <c r="L804" i="1"/>
  <c r="L2886" i="1"/>
  <c r="L2872" i="1"/>
  <c r="L1511" i="1"/>
  <c r="L2512" i="1"/>
  <c r="L3440" i="1"/>
  <c r="L1848" i="1"/>
  <c r="L2098" i="1"/>
  <c r="L2174" i="1"/>
  <c r="L3707" i="1"/>
  <c r="L2577" i="1"/>
  <c r="L2870" i="1"/>
  <c r="L2765" i="1"/>
  <c r="L1057" i="1"/>
  <c r="L3304" i="1"/>
  <c r="L3715" i="1"/>
  <c r="L3505" i="1"/>
  <c r="L2854" i="1"/>
  <c r="L3408" i="1"/>
  <c r="L813" i="1"/>
  <c r="L2672" i="1"/>
  <c r="L592" i="1"/>
  <c r="L1989" i="1"/>
  <c r="L1863" i="1"/>
  <c r="L1195" i="1"/>
  <c r="L3609" i="1"/>
  <c r="L2531" i="1"/>
  <c r="L2454" i="1"/>
  <c r="L1457" i="1"/>
  <c r="L2055" i="1"/>
  <c r="L3479" i="1"/>
  <c r="L1777" i="1"/>
  <c r="L2284" i="1"/>
  <c r="L1666" i="1"/>
  <c r="L2373" i="1"/>
  <c r="L1257" i="1"/>
  <c r="L3757" i="1"/>
  <c r="L3212" i="1"/>
  <c r="L92" i="1"/>
  <c r="L415" i="1"/>
  <c r="L3876" i="1"/>
  <c r="L2131" i="1"/>
  <c r="L429" i="1"/>
  <c r="L1071" i="1"/>
  <c r="L656" i="1"/>
  <c r="L2484" i="1"/>
  <c r="L545" i="1"/>
  <c r="L1978" i="1"/>
  <c r="L3030" i="1"/>
  <c r="L2956" i="1"/>
  <c r="L3067" i="1"/>
  <c r="L3220" i="1"/>
  <c r="L3437" i="1"/>
  <c r="L189" i="1"/>
  <c r="L1301" i="1"/>
  <c r="L726" i="1"/>
  <c r="L3666" i="1"/>
  <c r="L3809" i="1"/>
  <c r="L3967" i="1"/>
  <c r="L3497" i="1"/>
  <c r="L1410" i="1"/>
  <c r="L2328" i="1"/>
  <c r="L613" i="1"/>
  <c r="L837" i="1"/>
  <c r="L2938" i="1"/>
  <c r="L1461" i="1"/>
  <c r="L2143" i="1"/>
  <c r="L1022" i="1"/>
  <c r="L920" i="1"/>
  <c r="L414" i="1"/>
  <c r="L2467" i="1"/>
  <c r="L2461" i="1"/>
  <c r="L2598" i="1"/>
  <c r="L70" i="1"/>
  <c r="L3335" i="1"/>
  <c r="L3603" i="1"/>
  <c r="L1124" i="1"/>
  <c r="L3006" i="1"/>
  <c r="L3141" i="1"/>
  <c r="L2890" i="1"/>
  <c r="L3970" i="1"/>
  <c r="L1441" i="1"/>
  <c r="L1001" i="1"/>
  <c r="L1727" i="1"/>
  <c r="L1828" i="1"/>
  <c r="L3126" i="1"/>
  <c r="L974" i="1"/>
  <c r="L2757" i="1"/>
  <c r="L2223" i="1"/>
  <c r="L916" i="1"/>
  <c r="L3971" i="1"/>
  <c r="L2380" i="1"/>
  <c r="L2445" i="1"/>
  <c r="L448" i="1"/>
  <c r="L1337" i="1"/>
  <c r="L1099" i="1"/>
  <c r="L570" i="1"/>
  <c r="L1704" i="1"/>
  <c r="L2732" i="1"/>
  <c r="L688" i="1"/>
  <c r="L3241" i="1"/>
  <c r="L1157" i="1"/>
  <c r="L1637" i="1"/>
  <c r="L2647" i="1"/>
  <c r="L1196" i="1"/>
  <c r="L1019" i="1"/>
  <c r="L2627" i="1"/>
  <c r="L3120" i="1"/>
  <c r="L3051" i="1"/>
  <c r="L3758" i="1"/>
  <c r="L1616" i="1"/>
  <c r="L2862" i="1"/>
  <c r="L801" i="1"/>
  <c r="L397" i="1"/>
  <c r="L1530" i="1"/>
  <c r="L2491" i="1"/>
  <c r="L1166" i="1"/>
  <c r="L996" i="1"/>
  <c r="L191" i="1"/>
  <c r="L216" i="1"/>
  <c r="L2850" i="1"/>
  <c r="L17" i="1"/>
  <c r="L2931" i="1"/>
  <c r="L1193" i="1"/>
  <c r="L714" i="1"/>
  <c r="L377" i="1"/>
  <c r="L1241" i="1"/>
  <c r="L2084" i="1"/>
  <c r="L1894" i="1"/>
  <c r="L2782" i="1"/>
  <c r="L2930" i="1"/>
  <c r="L3521" i="1"/>
  <c r="L2087" i="1"/>
  <c r="L2228" i="1"/>
  <c r="L912" i="1"/>
  <c r="L3089" i="1"/>
  <c r="L1747" i="1"/>
  <c r="L2184" i="1"/>
  <c r="L302" i="1"/>
  <c r="L466" i="1"/>
  <c r="L3198" i="1"/>
  <c r="L4004" i="1"/>
  <c r="L2028" i="1"/>
  <c r="L2943" i="1"/>
  <c r="L3736" i="1"/>
  <c r="L2323" i="1"/>
  <c r="L3237" i="1"/>
  <c r="L2069" i="1"/>
  <c r="L2738" i="1"/>
  <c r="L1778" i="1"/>
  <c r="L3894" i="1"/>
  <c r="L3182" i="1"/>
  <c r="L172" i="1"/>
  <c r="L1376" i="1"/>
  <c r="L2900" i="1"/>
  <c r="L3049" i="1"/>
  <c r="L1239" i="1"/>
  <c r="L513" i="1"/>
  <c r="L2349" i="1"/>
  <c r="L3525" i="1"/>
  <c r="L3096" i="1"/>
  <c r="L337" i="1"/>
  <c r="L3568" i="1"/>
  <c r="L928" i="1"/>
  <c r="L3311" i="1"/>
  <c r="L2803" i="1"/>
  <c r="L957" i="1"/>
  <c r="L2530" i="1"/>
  <c r="L2756" i="1"/>
  <c r="L2544" i="1"/>
  <c r="L1271" i="1"/>
  <c r="L3794" i="1"/>
  <c r="L1308" i="1"/>
  <c r="L3792" i="1"/>
  <c r="L2769" i="1"/>
  <c r="L2836" i="1"/>
  <c r="L2824" i="1"/>
  <c r="L522" i="1"/>
  <c r="L535" i="1"/>
  <c r="L517" i="1"/>
  <c r="L3004" i="1"/>
  <c r="L2334" i="1"/>
  <c r="L3838" i="1"/>
  <c r="L1129" i="1"/>
  <c r="L3279" i="1"/>
  <c r="L1385" i="1"/>
  <c r="L2375" i="1"/>
  <c r="L492" i="1"/>
  <c r="L1109" i="1"/>
  <c r="L3008" i="1"/>
  <c r="L741" i="1"/>
  <c r="L2545" i="1"/>
  <c r="L636" i="1"/>
  <c r="L438" i="1"/>
  <c r="L2502" i="1"/>
  <c r="L2739" i="1"/>
  <c r="L3629" i="1"/>
  <c r="L3886" i="1"/>
  <c r="L196" i="1"/>
  <c r="L3394" i="1"/>
  <c r="L315" i="1"/>
  <c r="L27" i="1"/>
  <c r="L1765" i="1"/>
  <c r="L182" i="1"/>
  <c r="L2820" i="1"/>
  <c r="L1279" i="1"/>
  <c r="L612" i="1"/>
  <c r="L3426" i="1"/>
  <c r="L3688" i="1"/>
  <c r="L1215" i="1"/>
  <c r="L2622" i="1"/>
  <c r="L757" i="1"/>
  <c r="L3164" i="1"/>
  <c r="L413" i="1"/>
  <c r="L691" i="1"/>
  <c r="L2787" i="1"/>
  <c r="L722" i="1"/>
  <c r="L2359" i="1"/>
  <c r="L3395" i="1"/>
  <c r="L807" i="1"/>
  <c r="L3339" i="1"/>
  <c r="L3854" i="1"/>
  <c r="L1342" i="1"/>
  <c r="L1037" i="1"/>
  <c r="L2588" i="1"/>
  <c r="L1307" i="1"/>
  <c r="L1389" i="1"/>
  <c r="L1393" i="1"/>
  <c r="L898" i="1"/>
  <c r="L1425" i="1"/>
  <c r="L1800" i="1"/>
  <c r="L2988" i="1"/>
  <c r="L3328" i="1"/>
  <c r="L2120" i="1"/>
  <c r="L474" i="1"/>
  <c r="L806" i="1"/>
  <c r="L3405" i="1"/>
  <c r="L1085" i="1"/>
  <c r="L3985" i="1"/>
  <c r="L3116" i="1"/>
  <c r="L865" i="1"/>
  <c r="L3718" i="1"/>
  <c r="L3608" i="1"/>
  <c r="L3147" i="1"/>
  <c r="L3465" i="1"/>
  <c r="L485" i="1"/>
  <c r="L3864" i="1"/>
  <c r="L2476" i="1"/>
  <c r="L3189" i="1"/>
  <c r="L1762" i="1"/>
  <c r="L133" i="1"/>
  <c r="L1908" i="1"/>
  <c r="L3247" i="1"/>
  <c r="L677" i="1"/>
  <c r="L3624" i="1"/>
  <c r="L3355" i="1"/>
  <c r="L1067" i="1"/>
  <c r="L1642" i="1"/>
  <c r="L2187" i="1"/>
  <c r="L306" i="1"/>
  <c r="L1265" i="1"/>
  <c r="L1560" i="1"/>
  <c r="L71" i="1"/>
  <c r="L3436" i="1"/>
  <c r="L2251" i="1"/>
  <c r="L2860" i="1"/>
  <c r="L227" i="1"/>
  <c r="L3072" i="1"/>
  <c r="L597" i="1"/>
  <c r="L1289" i="1"/>
  <c r="L1632" i="1"/>
  <c r="L223" i="1"/>
  <c r="L2684" i="1"/>
  <c r="L2112" i="1"/>
  <c r="L744" i="1"/>
  <c r="L406" i="1"/>
  <c r="L699" i="1"/>
  <c r="L2868" i="1"/>
  <c r="L3376" i="1"/>
  <c r="L1474" i="1"/>
  <c r="L3502" i="1"/>
  <c r="L140" i="1"/>
  <c r="L1103" i="1"/>
  <c r="L3365" i="1"/>
  <c r="L3853" i="1"/>
  <c r="L351" i="1"/>
  <c r="L1146" i="1"/>
  <c r="L934" i="1"/>
  <c r="L3988" i="1"/>
  <c r="L3532" i="1"/>
  <c r="L3622" i="1"/>
  <c r="L2128" i="1"/>
  <c r="L1281" i="1"/>
  <c r="L2093" i="1"/>
  <c r="L3253" i="1"/>
  <c r="L3865" i="1"/>
  <c r="L2867" i="1"/>
  <c r="L1330" i="1"/>
  <c r="L2618" i="1"/>
  <c r="L1710" i="1"/>
  <c r="L2420" i="1"/>
  <c r="L1369" i="1"/>
  <c r="L161" i="1"/>
  <c r="L2543" i="1"/>
  <c r="L2749" i="1"/>
  <c r="L3655" i="1"/>
  <c r="L3014" i="1"/>
  <c r="L1288" i="1"/>
  <c r="L2335" i="1"/>
  <c r="L3152" i="1"/>
  <c r="L3509" i="1"/>
  <c r="L1439" i="1"/>
  <c r="L332" i="1"/>
  <c r="L380" i="1"/>
  <c r="L1438" i="1"/>
  <c r="L273" i="1"/>
  <c r="L2834" i="1"/>
  <c r="L552" i="1"/>
  <c r="L3755" i="1"/>
  <c r="L3684" i="1"/>
  <c r="L2518" i="1"/>
  <c r="L3930" i="1"/>
  <c r="L3767" i="1"/>
  <c r="L3204" i="1"/>
  <c r="L696" i="1"/>
  <c r="L2045" i="1"/>
  <c r="L2390" i="1"/>
  <c r="L981" i="1"/>
  <c r="L3547" i="1"/>
  <c r="L2785" i="1"/>
  <c r="L411" i="1"/>
  <c r="L810" i="1"/>
  <c r="L977" i="1"/>
  <c r="L2207" i="1"/>
  <c r="L292" i="1"/>
  <c r="L3066" i="1"/>
  <c r="L3136" i="1"/>
  <c r="L671" i="1"/>
  <c r="L979" i="1"/>
  <c r="L906" i="1"/>
  <c r="L2599" i="1"/>
  <c r="L1002" i="1"/>
  <c r="L3226" i="1"/>
  <c r="L3750" i="1"/>
  <c r="L3077" i="1"/>
  <c r="L665" i="1"/>
  <c r="L594" i="1"/>
  <c r="L3564" i="1"/>
  <c r="L3549" i="1"/>
  <c r="L1176" i="1"/>
  <c r="L2242" i="1"/>
  <c r="L2046" i="1"/>
  <c r="L3450" i="1"/>
  <c r="L2153" i="1"/>
  <c r="L3338" i="1"/>
  <c r="L1641" i="1"/>
  <c r="L2477" i="1"/>
  <c r="L2783" i="1"/>
  <c r="L2810" i="1"/>
  <c r="L2450" i="1"/>
  <c r="L1415" i="1"/>
  <c r="L1375" i="1"/>
  <c r="L3110" i="1"/>
  <c r="L3362" i="1"/>
  <c r="L2193" i="1"/>
  <c r="L3434" i="1"/>
  <c r="L708" i="1"/>
  <c r="L3309" i="1"/>
  <c r="L1484" i="1"/>
  <c r="L2121" i="1"/>
  <c r="L225" i="1"/>
  <c r="L1840" i="1"/>
  <c r="L170" i="1"/>
  <c r="L1358" i="1"/>
  <c r="L1451" i="1"/>
  <c r="L254" i="1"/>
  <c r="L2133" i="1"/>
  <c r="L574" i="1"/>
  <c r="L2811" i="1"/>
  <c r="L3384" i="1"/>
  <c r="L2932" i="1"/>
  <c r="L136" i="1"/>
  <c r="L849" i="1"/>
  <c r="L572" i="1"/>
  <c r="L605" i="1"/>
  <c r="L1114" i="1"/>
  <c r="L1943" i="1"/>
  <c r="L3642" i="1"/>
  <c r="L1263" i="1"/>
  <c r="L1163" i="1"/>
  <c r="L727" i="1"/>
  <c r="L1142" i="1"/>
  <c r="L3734" i="1"/>
  <c r="L1600" i="1"/>
  <c r="L3826" i="1"/>
  <c r="L3863" i="1"/>
  <c r="L3555" i="1"/>
  <c r="L3986" i="1"/>
  <c r="L2202" i="1"/>
  <c r="L987" i="1"/>
  <c r="L1010" i="1"/>
  <c r="L883" i="1"/>
  <c r="L2197" i="1"/>
  <c r="L122" i="1"/>
  <c r="L3790" i="1"/>
  <c r="L3779" i="1"/>
  <c r="L3422" i="1"/>
  <c r="L420" i="1"/>
  <c r="L45" i="1"/>
  <c r="L615" i="1"/>
  <c r="L2741" i="1"/>
  <c r="L123" i="1"/>
  <c r="L2109" i="1"/>
  <c r="L3859" i="1"/>
  <c r="L114" i="1"/>
  <c r="L1982" i="1"/>
  <c r="L551" i="1"/>
  <c r="L3690" i="1"/>
  <c r="L3797" i="1"/>
  <c r="L2779" i="1"/>
  <c r="L3566" i="1"/>
  <c r="L2708" i="1"/>
  <c r="L1003" i="1"/>
  <c r="L334" i="1"/>
  <c r="L2356" i="1"/>
  <c r="L2976" i="1"/>
  <c r="L3660" i="1"/>
  <c r="L2961" i="1"/>
  <c r="L2397" i="1"/>
  <c r="L650" i="1"/>
  <c r="L1677" i="1"/>
  <c r="L2298" i="1"/>
  <c r="L2571" i="1"/>
  <c r="L3768" i="1"/>
  <c r="L3523" i="1"/>
  <c r="L998" i="1"/>
  <c r="L3021" i="1"/>
  <c r="L2318" i="1"/>
  <c r="L915" i="1"/>
  <c r="L969" i="1"/>
  <c r="L4002" i="1"/>
  <c r="L3799" i="1"/>
  <c r="L2025" i="1"/>
  <c r="L2367" i="1"/>
  <c r="L2097" i="1"/>
  <c r="L858" i="1"/>
  <c r="L85" i="1"/>
  <c r="L3515" i="1"/>
  <c r="L2042" i="1"/>
  <c r="L1445" i="1"/>
  <c r="L1095" i="1"/>
  <c r="L2986" i="1"/>
  <c r="L2150" i="1"/>
  <c r="L3074" i="1"/>
  <c r="L3817" i="1"/>
  <c r="L3511" i="1"/>
  <c r="L2429" i="1"/>
  <c r="L2799" i="1"/>
  <c r="L3397" i="1"/>
  <c r="L2383" i="1"/>
  <c r="L3385" i="1"/>
  <c r="L2835" i="1"/>
  <c r="L2796" i="1"/>
  <c r="L720" i="1"/>
  <c r="L3691" i="1"/>
  <c r="L3842" i="1"/>
  <c r="L3725" i="1"/>
  <c r="L805" i="1"/>
  <c r="L2285" i="1"/>
  <c r="L1005" i="1"/>
  <c r="L770" i="1"/>
  <c r="L56" i="1"/>
  <c r="L3775" i="1"/>
  <c r="L1000" i="1"/>
  <c r="L3535" i="1"/>
  <c r="L202" i="1"/>
  <c r="L2797" i="1"/>
  <c r="L706" i="1"/>
  <c r="L3217" i="1"/>
  <c r="L1802" i="1"/>
  <c r="L3901" i="1"/>
  <c r="L3105" i="1"/>
  <c r="L2386" i="1"/>
  <c r="L2555" i="1"/>
  <c r="L1869" i="1"/>
  <c r="L1693" i="1"/>
  <c r="L1504" i="1"/>
  <c r="L2908" i="1"/>
  <c r="L1459" i="1"/>
  <c r="L270" i="1"/>
  <c r="L851" i="1"/>
  <c r="L295" i="1"/>
  <c r="L2507" i="1"/>
  <c r="L1922" i="1"/>
  <c r="L2410" i="1"/>
  <c r="L1656" i="1"/>
  <c r="L1993" i="1"/>
  <c r="L2527" i="1"/>
  <c r="L831" i="1"/>
  <c r="L3893" i="1"/>
  <c r="L3347" i="1"/>
  <c r="L3275" i="1"/>
  <c r="L1237" i="1"/>
  <c r="L3698" i="1"/>
  <c r="L2016" i="1"/>
  <c r="L3714" i="1"/>
  <c r="L1772" i="1"/>
  <c r="L850" i="1"/>
  <c r="L1311" i="1"/>
  <c r="L2395" i="1"/>
  <c r="L778" i="1"/>
  <c r="L2310" i="1"/>
  <c r="L322" i="1"/>
  <c r="L2059" i="1"/>
  <c r="L1902" i="1"/>
  <c r="L3620" i="1"/>
  <c r="L3703" i="1"/>
  <c r="L3315" i="1"/>
  <c r="L3740" i="1"/>
  <c r="L1715" i="1"/>
  <c r="L90" i="1"/>
  <c r="L3713" i="1"/>
  <c r="L3728" i="1"/>
  <c r="L3240" i="1"/>
  <c r="L1990" i="1"/>
  <c r="L2928" i="1"/>
  <c r="L1062" i="1"/>
  <c r="L1336" i="1"/>
  <c r="L876" i="1"/>
  <c r="L1277" i="1"/>
  <c r="L1965" i="1"/>
  <c r="L3122" i="1"/>
  <c r="L2528" i="1"/>
  <c r="L2879" i="1"/>
  <c r="L3044" i="1"/>
  <c r="L3477" i="1"/>
  <c r="L2473" i="1"/>
  <c r="L541" i="1"/>
  <c r="L658" i="1"/>
  <c r="L3582" i="1"/>
  <c r="L200" i="1"/>
  <c r="L382" i="1"/>
  <c r="L3243" i="1"/>
  <c r="L2357" i="1"/>
  <c r="L2426" i="1"/>
  <c r="L214" i="1"/>
  <c r="L2038" i="1"/>
  <c r="L980" i="1"/>
  <c r="L1855" i="1"/>
  <c r="L180" i="1"/>
  <c r="L1456" i="1"/>
  <c r="L2718" i="1"/>
  <c r="L3490" i="1"/>
  <c r="L4029" i="1"/>
  <c r="L3306" i="1"/>
  <c r="L3493" i="1"/>
  <c r="L2525" i="1"/>
  <c r="L3628" i="1"/>
  <c r="L1622" i="1"/>
  <c r="L2146" i="1"/>
  <c r="L1865" i="1"/>
  <c r="L2155" i="1"/>
  <c r="L2891" i="1"/>
  <c r="L3018" i="1"/>
  <c r="L2234" i="1"/>
  <c r="L1510" i="1"/>
  <c r="L2179" i="1"/>
  <c r="L2438" i="1"/>
  <c r="L3645" i="1"/>
  <c r="L2778" i="1"/>
  <c r="L701" i="1"/>
  <c r="L49" i="1"/>
  <c r="L2436" i="1"/>
  <c r="L1918" i="1"/>
  <c r="L461" i="1"/>
  <c r="L3163" i="1"/>
  <c r="L449" i="1"/>
  <c r="L66" i="1"/>
  <c r="L3955" i="1"/>
  <c r="L1856" i="1"/>
  <c r="L1721" i="1"/>
  <c r="L1517" i="1"/>
  <c r="L3543" i="1"/>
  <c r="L1118" i="1"/>
  <c r="L515" i="1"/>
  <c r="L3480" i="1"/>
  <c r="L2856" i="1"/>
  <c r="L333" i="1"/>
  <c r="L3706" i="1"/>
  <c r="L2985" i="1"/>
  <c r="L1793" i="1"/>
  <c r="L1401" i="1"/>
  <c r="L147" i="1"/>
  <c r="L1561" i="1"/>
  <c r="L2219" i="1"/>
  <c r="L1650" i="1"/>
  <c r="L2309" i="1"/>
  <c r="L2937" i="1"/>
  <c r="L248" i="1"/>
  <c r="L2255" i="1"/>
  <c r="L684" i="1"/>
  <c r="L1850" i="1"/>
  <c r="L2614" i="1"/>
  <c r="L364" i="1"/>
  <c r="L103" i="1"/>
  <c r="L446" i="1"/>
  <c r="L347" i="1"/>
  <c r="L2882" i="1"/>
  <c r="L40" i="1"/>
  <c r="L614" i="1"/>
  <c r="L3121" i="1"/>
  <c r="L1635" i="1"/>
  <c r="L1055" i="1"/>
  <c r="L2857" i="1"/>
  <c r="L201" i="1"/>
  <c r="L3963" i="1"/>
  <c r="L1352" i="1"/>
  <c r="L2997" i="1"/>
  <c r="L460" i="1"/>
  <c r="L1786" i="1"/>
  <c r="L2159" i="1"/>
  <c r="L3414" i="1"/>
  <c r="L3785" i="1"/>
  <c r="L896" i="1"/>
  <c r="L2057" i="1"/>
  <c r="L352" i="1"/>
  <c r="L3012" i="1"/>
  <c r="L3168" i="1"/>
  <c r="L2619" i="1"/>
  <c r="L221" i="1"/>
  <c r="L157" i="1"/>
  <c r="L1936" i="1"/>
  <c r="L3512" i="1"/>
  <c r="L507" i="1"/>
  <c r="L1187" i="1"/>
  <c r="L1582" i="1"/>
  <c r="L3213" i="1"/>
  <c r="L1754" i="1"/>
  <c r="L5" i="1"/>
  <c r="L3650" i="1"/>
  <c r="L1892" i="1"/>
  <c r="L892" i="1"/>
  <c r="L1534" i="1"/>
  <c r="L2893" i="1"/>
  <c r="L3374" i="1"/>
  <c r="L2118" i="1"/>
  <c r="L1720" i="1"/>
  <c r="L300" i="1"/>
  <c r="L763" i="1"/>
  <c r="L1244" i="1"/>
  <c r="L2717" i="1"/>
  <c r="L794" i="1"/>
  <c r="L1741" i="1"/>
  <c r="L2329" i="1"/>
  <c r="L253" i="1"/>
  <c r="L2940" i="1"/>
  <c r="L1440" i="1"/>
  <c r="L73" i="1"/>
  <c r="L3633" i="1"/>
  <c r="L1305" i="1"/>
  <c r="L890" i="1"/>
  <c r="L2470" i="1"/>
  <c r="L2244" i="1"/>
  <c r="L1013" i="1"/>
  <c r="L3216" i="1"/>
  <c r="L1262" i="1"/>
  <c r="L3850" i="1"/>
  <c r="L2784" i="1"/>
  <c r="L240" i="1"/>
  <c r="L2968" i="1"/>
  <c r="L3947" i="1"/>
  <c r="L1725" i="1"/>
  <c r="L2557" i="1"/>
  <c r="L1899" i="1"/>
  <c r="L3796" i="1"/>
  <c r="L1780" i="1"/>
  <c r="L563" i="1"/>
  <c r="L81" i="1"/>
  <c r="L4028" i="1"/>
  <c r="L390" i="1"/>
  <c r="L1580" i="1"/>
  <c r="L1261" i="1"/>
  <c r="L2440" i="1"/>
  <c r="L1172" i="1"/>
  <c r="L265" i="1"/>
  <c r="L2478" i="1"/>
  <c r="L799" i="1"/>
  <c r="L1789" i="1"/>
  <c r="L2665" i="1"/>
  <c r="L26" i="1"/>
  <c r="L3506" i="1"/>
  <c r="L96" i="1"/>
  <c r="L2277" i="1"/>
  <c r="L3064" i="1"/>
  <c r="L2268" i="1"/>
  <c r="L399" i="1"/>
  <c r="L1906" i="1"/>
  <c r="L844" i="1"/>
  <c r="L1763" i="1"/>
  <c r="L23" i="1"/>
  <c r="L2102" i="1"/>
  <c r="L1347" i="1"/>
  <c r="L357" i="1"/>
  <c r="L591" i="1"/>
  <c r="L1942" i="1"/>
  <c r="L1618" i="1"/>
  <c r="L131" i="1"/>
  <c r="L1138" i="1"/>
  <c r="L2364" i="1"/>
  <c r="L2514" i="1"/>
  <c r="L555" i="1"/>
  <c r="L3209" i="1"/>
  <c r="L1102" i="1"/>
  <c r="L2047" i="1"/>
  <c r="L1683" i="1"/>
  <c r="L1804" i="1"/>
  <c r="L296" i="1"/>
  <c r="L951" i="1"/>
  <c r="L1736" i="1"/>
  <c r="L3145" i="1"/>
  <c r="L258" i="1"/>
  <c r="L3545" i="1"/>
  <c r="L2241" i="1"/>
  <c r="L2099" i="1"/>
  <c r="L3504" i="1"/>
  <c r="L1028" i="1"/>
  <c r="L3770" i="1"/>
  <c r="L499" i="1"/>
  <c r="L1227" i="1"/>
  <c r="L434" i="1"/>
  <c r="L1707" i="1"/>
  <c r="L1624" i="1"/>
  <c r="L1874" i="1"/>
  <c r="L3580" i="1"/>
  <c r="L1365" i="1"/>
  <c r="L281" i="1"/>
  <c r="L1224" i="1"/>
  <c r="L1267" i="1"/>
  <c r="L862" i="1"/>
  <c r="L1921" i="1"/>
  <c r="L3002" i="1"/>
  <c r="L3587" i="1"/>
  <c r="L2880" i="1"/>
  <c r="L3939" i="1"/>
  <c r="L3919" i="1"/>
  <c r="L2407" i="1"/>
  <c r="L908" i="1"/>
  <c r="L3481" i="1"/>
  <c r="L825" i="1"/>
  <c r="L3531" i="1"/>
  <c r="L3534" i="1"/>
  <c r="L1583" i="1"/>
  <c r="L1910" i="1"/>
  <c r="L1378" i="1"/>
  <c r="L2926" i="1"/>
  <c r="L1966" i="1"/>
  <c r="L787" i="1"/>
  <c r="L491" i="1"/>
  <c r="L2580" i="1"/>
  <c r="L1090" i="1"/>
  <c r="L1949" i="1"/>
  <c r="L1523" i="1"/>
  <c r="L3192" i="1"/>
  <c r="L651" i="1"/>
  <c r="L1553" i="1"/>
  <c r="L2553" i="1"/>
  <c r="L1254" i="1"/>
  <c r="L153" i="1"/>
  <c r="L3244" i="1"/>
  <c r="L2984" i="1"/>
  <c r="L819" i="1"/>
  <c r="L28" i="1"/>
  <c r="L1928" i="1"/>
  <c r="L1832" i="1"/>
  <c r="L1152" i="1"/>
  <c r="L1961" i="1"/>
  <c r="L3398" i="1"/>
  <c r="L3559" i="1"/>
  <c r="L1135" i="1"/>
  <c r="L1009" i="1"/>
  <c r="L3496" i="1"/>
  <c r="L35" i="1"/>
  <c r="L1496" i="1"/>
  <c r="L113" i="1"/>
  <c r="L773" i="1"/>
  <c r="L2809" i="1"/>
  <c r="L3184" i="1"/>
  <c r="L268" i="1"/>
  <c r="L1952" i="1"/>
  <c r="L3151" i="1"/>
  <c r="L627" i="1"/>
  <c r="L3417" i="1"/>
  <c r="L3466" i="1"/>
  <c r="L1418" i="1"/>
  <c r="L403" i="1"/>
  <c r="L3331" i="1"/>
  <c r="L2154" i="1"/>
  <c r="L3194" i="1"/>
  <c r="L378" i="1"/>
  <c r="L232" i="1"/>
  <c r="L540" i="1"/>
  <c r="L3303" i="1"/>
  <c r="L3578" i="1"/>
  <c r="L2907" i="1"/>
  <c r="L301" i="1"/>
  <c r="L2503" i="1"/>
  <c r="L3127" i="1"/>
  <c r="L3459" i="1"/>
  <c r="L1388" i="1"/>
  <c r="L584" i="1"/>
  <c r="L503" i="1"/>
  <c r="L299" i="1"/>
  <c r="L245" i="1"/>
  <c r="L3656" i="1"/>
  <c r="L3882" i="1"/>
  <c r="L1429" i="1"/>
  <c r="L203" i="1"/>
  <c r="L2924" i="1"/>
  <c r="L573" i="1"/>
  <c r="L55" i="1"/>
  <c r="L1319" i="1"/>
  <c r="L3363" i="1"/>
  <c r="L2564" i="1"/>
  <c r="L1752" i="1"/>
  <c r="L1857" i="1"/>
  <c r="L1059" i="1"/>
  <c r="L834" i="1"/>
  <c r="L1657" i="1"/>
  <c r="L3476" i="1"/>
  <c r="L62" i="1"/>
  <c r="L226" i="1"/>
  <c r="L1206" i="1"/>
  <c r="L1490" i="1"/>
  <c r="L2535" i="1"/>
  <c r="L2916" i="1"/>
  <c r="L3484" i="1"/>
  <c r="L2539" i="1"/>
  <c r="L1097" i="1"/>
  <c r="L2294" i="1"/>
  <c r="L2415" i="1"/>
  <c r="L3782" i="1"/>
  <c r="L84" i="1"/>
  <c r="L2441" i="1"/>
  <c r="L1126" i="1"/>
  <c r="L280" i="1"/>
  <c r="L1223" i="1"/>
  <c r="L3542" i="1"/>
  <c r="L1971" i="1"/>
  <c r="L2716" i="1"/>
  <c r="L3319" i="1"/>
  <c r="L222" i="1"/>
  <c r="L1256" i="1"/>
  <c r="L1719" i="1"/>
  <c r="L2878" i="1"/>
  <c r="L327" i="1"/>
  <c r="L512" i="1"/>
  <c r="L2210" i="1"/>
  <c r="L1488" i="1"/>
  <c r="L1231" i="1"/>
  <c r="L1213" i="1"/>
  <c r="L2333" i="1"/>
  <c r="L2513" i="1"/>
  <c r="L294" i="1"/>
  <c r="L24" i="1"/>
  <c r="L1705" i="1"/>
  <c r="L1147" i="1"/>
  <c r="L1248" i="1"/>
  <c r="L199" i="1"/>
  <c r="L63" i="1"/>
  <c r="L971" i="1"/>
  <c r="L2058" i="1"/>
  <c r="L1819" i="1"/>
  <c r="L160" i="1"/>
  <c r="L2540" i="1"/>
  <c r="L484" i="1"/>
  <c r="L2621" i="1"/>
  <c r="L2463" i="1"/>
  <c r="L1652" i="1"/>
  <c r="L3892" i="1"/>
  <c r="L738" i="1"/>
  <c r="L3875" i="1"/>
  <c r="L1533" i="1"/>
  <c r="L473" i="1"/>
  <c r="L1318" i="1"/>
  <c r="L669" i="1"/>
  <c r="L975" i="1"/>
  <c r="L2161" i="1"/>
  <c r="L3227" i="1"/>
  <c r="L1917" i="1"/>
  <c r="L3235" i="1"/>
  <c r="L2771" i="1"/>
  <c r="L1663" i="1"/>
  <c r="L458" i="1"/>
  <c r="L3463" i="1"/>
  <c r="L479" i="1"/>
  <c r="L2945" i="1"/>
  <c r="L3802" i="1"/>
  <c r="L1911" i="1"/>
  <c r="L3070" i="1"/>
  <c r="L3270" i="1"/>
  <c r="L3277" i="1"/>
  <c r="L3085" i="1"/>
  <c r="L655" i="1"/>
  <c r="L2226" i="1"/>
  <c r="L2171" i="1"/>
  <c r="L1381" i="1"/>
  <c r="L3637" i="1"/>
  <c r="L2117" i="1"/>
  <c r="L1605" i="1"/>
  <c r="L924" i="1"/>
  <c r="L2692" i="1"/>
  <c r="L2123" i="1"/>
  <c r="L1088" i="1"/>
  <c r="L164" i="1"/>
  <c r="L3731" i="1"/>
  <c r="L1291" i="1"/>
  <c r="L1472" i="1"/>
  <c r="L1596" i="1"/>
  <c r="L1950" i="1"/>
  <c r="L3841" i="1"/>
  <c r="L2421" i="1"/>
  <c r="L82" i="1"/>
  <c r="L978" i="1"/>
  <c r="L560" i="1"/>
  <c r="L991" i="1"/>
  <c r="L2934" i="1"/>
  <c r="L1130" i="1"/>
  <c r="L1399" i="1"/>
  <c r="L2232" i="1"/>
  <c r="L1569" i="1"/>
  <c r="L3743" i="1"/>
  <c r="L3954" i="1"/>
  <c r="L2559" i="1"/>
  <c r="L3266" i="1"/>
  <c r="L109" i="1"/>
  <c r="L439" i="1"/>
  <c r="L130" i="1"/>
  <c r="L3016" i="1"/>
  <c r="L3218" i="1"/>
  <c r="L1799" i="1"/>
  <c r="L1845" i="1"/>
  <c r="L2653" i="1"/>
  <c r="L1769" i="1"/>
  <c r="L936" i="1"/>
  <c r="L2821" i="1"/>
  <c r="L1748" i="1"/>
  <c r="L155" i="1"/>
  <c r="L2687" i="1"/>
  <c r="L1751" i="1"/>
  <c r="L3735" i="1"/>
  <c r="L1660" i="1"/>
  <c r="L2222" i="1"/>
  <c r="L424" i="1"/>
  <c r="L230" i="1"/>
  <c r="L2216" i="1"/>
  <c r="L3117" i="1"/>
  <c r="L683" i="1"/>
  <c r="L2970" i="1"/>
  <c r="L1264" i="1"/>
  <c r="L2650" i="1"/>
  <c r="L3904" i="1"/>
  <c r="L659" i="1"/>
  <c r="L2711" i="1"/>
  <c r="L455" i="1"/>
  <c r="L279" i="1"/>
  <c r="L1932" i="1"/>
  <c r="L3626" i="1"/>
  <c r="L1571" i="1"/>
  <c r="L1475" i="1"/>
  <c r="L1926" i="1"/>
  <c r="L2996" i="1"/>
  <c r="L3974" i="1"/>
  <c r="L882" i="1"/>
  <c r="L3686" i="1"/>
  <c r="L3024" i="1"/>
  <c r="L3221" i="1"/>
  <c r="L3458" i="1"/>
  <c r="L3286" i="1"/>
  <c r="L2759" i="1"/>
  <c r="L250" i="1"/>
  <c r="L639" i="1"/>
  <c r="L1732" i="1"/>
  <c r="L2944" i="1"/>
  <c r="L1454" i="1"/>
  <c r="L218" i="1"/>
  <c r="L2427" i="1"/>
  <c r="L2699" i="1"/>
  <c r="L2730" i="1"/>
  <c r="L1056" i="1"/>
  <c r="L3159" i="1"/>
  <c r="L2185" i="1"/>
  <c r="L1131" i="1"/>
  <c r="L3747" i="1"/>
  <c r="L654" i="1"/>
  <c r="L3631" i="1"/>
  <c r="L2418" i="1"/>
  <c r="L2307" i="1"/>
  <c r="L3704" i="1"/>
  <c r="L3835" i="1"/>
  <c r="L1898" i="1"/>
  <c r="L2422" i="1"/>
  <c r="L2261" i="1"/>
  <c r="L3211" i="1"/>
  <c r="L2080" i="1"/>
  <c r="L3836" i="1"/>
  <c r="L278" i="1"/>
  <c r="L2063" i="1"/>
  <c r="L2574" i="1"/>
  <c r="L3997" i="1"/>
  <c r="L846" i="1"/>
  <c r="L569" i="1"/>
  <c r="L1197" i="1"/>
  <c r="L1295" i="1"/>
  <c r="L3723" i="1"/>
  <c r="L3595" i="1"/>
  <c r="L4022" i="1"/>
  <c r="L239" i="1"/>
  <c r="L1331" i="1"/>
  <c r="L1356" i="1"/>
  <c r="L3966" i="1"/>
  <c r="L2290" i="1"/>
  <c r="L2616" i="1"/>
  <c r="L204" i="1"/>
  <c r="L3861" i="1"/>
  <c r="L909" i="1"/>
  <c r="L3042" i="1"/>
  <c r="L2682" i="1"/>
  <c r="L1250" i="1"/>
  <c r="L2918" i="1"/>
  <c r="L437" i="1"/>
  <c r="L2378" i="1"/>
  <c r="L3536" i="1"/>
  <c r="L1638" i="1"/>
  <c r="L1997" i="1"/>
  <c r="L338" i="1"/>
  <c r="L1270" i="1"/>
  <c r="L2517" i="1"/>
  <c r="L18" i="1"/>
  <c r="L194" i="1"/>
  <c r="L3047" i="1"/>
  <c r="L228" i="1"/>
  <c r="L1414" i="1"/>
  <c r="L1714" i="1"/>
  <c r="L1992" i="1"/>
  <c r="L79" i="1"/>
  <c r="L33" i="1"/>
  <c r="L1160" i="1"/>
  <c r="L824" i="1"/>
  <c r="L3851" i="1"/>
  <c r="L3999" i="1"/>
  <c r="L369" i="1"/>
  <c r="L2455" i="1"/>
  <c r="L3285" i="1"/>
  <c r="L1508" i="1"/>
  <c r="L2249" i="1"/>
  <c r="L2800" i="1"/>
  <c r="L966" i="1"/>
  <c r="L2139" i="1"/>
  <c r="L3610" i="1"/>
  <c r="L2626" i="1"/>
  <c r="L693" i="1"/>
  <c r="L963" i="1"/>
  <c r="L579" i="1"/>
  <c r="L2964" i="1"/>
  <c r="L3082" i="1"/>
  <c r="L313" i="1"/>
  <c r="L585" i="1"/>
  <c r="L2510" i="1"/>
  <c r="L1503" i="1"/>
  <c r="L3298" i="1"/>
  <c r="L3720" i="1"/>
  <c r="L132" i="1"/>
  <c r="L1435" i="1"/>
  <c r="L731" i="1"/>
  <c r="L820" i="1"/>
  <c r="L1757" i="1"/>
  <c r="L319" i="1"/>
  <c r="L2033" i="1"/>
  <c r="L3137" i="1"/>
  <c r="L3353" i="1"/>
  <c r="L771" i="1"/>
  <c r="L1409" i="1"/>
  <c r="L866" i="1"/>
  <c r="L1017" i="1"/>
  <c r="L3411" i="1"/>
  <c r="L1400" i="1"/>
  <c r="L2789" i="1"/>
  <c r="L1208" i="1"/>
  <c r="L1823" i="1"/>
  <c r="L3749" i="1"/>
  <c r="L894" i="1"/>
  <c r="L3583" i="1"/>
  <c r="L1014" i="1"/>
  <c r="L3280" i="1"/>
  <c r="L3983" i="1"/>
  <c r="L2432" i="1"/>
  <c r="L3325" i="1"/>
  <c r="L581" i="1"/>
  <c r="L1670" i="1"/>
  <c r="L1669" i="1"/>
  <c r="L3407" i="1"/>
  <c r="L1340" i="1"/>
  <c r="L3673" i="1"/>
  <c r="L264" i="1"/>
  <c r="L943" i="1"/>
  <c r="L107" i="1"/>
  <c r="L2424" i="1"/>
  <c r="L3174" i="1"/>
  <c r="L3801" i="1"/>
  <c r="L1287" i="1"/>
  <c r="L171" i="1"/>
  <c r="L3180" i="1"/>
  <c r="L2336" i="1"/>
  <c r="L3803" i="1"/>
  <c r="L1920" i="1"/>
  <c r="L1513" i="1"/>
  <c r="L721" i="1"/>
  <c r="L4005" i="1"/>
  <c r="L531" i="1"/>
  <c r="L1158" i="1"/>
  <c r="L1134" i="1"/>
  <c r="L1304" i="1"/>
  <c r="L1268" i="1"/>
  <c r="L3254" i="1"/>
  <c r="L2505" i="1"/>
  <c r="L1460" i="1"/>
  <c r="L3745" i="1"/>
  <c r="L1678" i="1"/>
  <c r="L772" i="1"/>
  <c r="L939" i="1"/>
  <c r="L1119" i="1"/>
  <c r="L760" i="1"/>
  <c r="L2946" i="1"/>
  <c r="L3427" i="1"/>
  <c r="L282" i="1"/>
  <c r="L2125" i="1"/>
  <c r="L2646" i="1"/>
  <c r="L3063" i="1"/>
  <c r="L2170" i="1"/>
  <c r="L2921" i="1"/>
  <c r="L1985" i="1"/>
  <c r="L1550" i="1"/>
  <c r="L2393" i="1"/>
  <c r="L1273" i="1"/>
  <c r="L703" i="1"/>
  <c r="L3236" i="1"/>
  <c r="L76" i="1"/>
  <c r="L2781" i="1"/>
  <c r="L1519" i="1"/>
  <c r="L2548" i="1"/>
  <c r="L1887" i="1"/>
  <c r="L3913" i="1"/>
  <c r="L784" i="1"/>
  <c r="L3352" i="1"/>
  <c r="L881" i="1"/>
  <c r="L2632" i="1"/>
  <c r="L1154" i="1"/>
  <c r="L3569" i="1"/>
  <c r="L1455" i="1"/>
  <c r="L2551" i="1"/>
  <c r="L425" i="1"/>
  <c r="L13" i="1"/>
  <c r="L1144" i="1"/>
  <c r="L1363" i="1"/>
  <c r="L3156" i="1"/>
  <c r="L2402" i="1"/>
  <c r="L1837" i="1"/>
  <c r="L3805" i="1"/>
  <c r="L753" i="1"/>
  <c r="L734" i="1"/>
  <c r="L1025" i="1"/>
  <c r="L1643" i="1"/>
  <c r="L736" i="1"/>
  <c r="L25" i="1"/>
  <c r="L1285" i="1"/>
  <c r="L1883" i="1"/>
  <c r="L700" i="1"/>
  <c r="L174" i="1"/>
  <c r="L2250" i="1"/>
  <c r="L2683" i="1"/>
  <c r="L453" i="1"/>
  <c r="L99" i="1"/>
  <c r="L1768" i="1"/>
  <c r="L1545" i="1"/>
  <c r="L1247" i="1"/>
  <c r="L668" i="1"/>
  <c r="L811" i="1"/>
  <c r="L1209" i="1"/>
  <c r="L2842" i="1"/>
  <c r="L2411" i="1"/>
  <c r="L1112" i="1"/>
  <c r="L2218" i="1"/>
  <c r="L1806" i="1"/>
  <c r="L611" i="1"/>
  <c r="L2828" i="1"/>
  <c r="L3387" i="1"/>
  <c r="L3296" i="1"/>
  <c r="L2798" i="1"/>
  <c r="L3494" i="1"/>
  <c r="L450" i="1"/>
  <c r="L2315" i="1"/>
  <c r="L775" i="1"/>
  <c r="L823" i="1"/>
  <c r="L3474" i="1"/>
  <c r="L526" i="1"/>
  <c r="L1034" i="1"/>
  <c r="L505" i="1"/>
  <c r="L2236" i="1"/>
  <c r="L1310" i="1"/>
  <c r="L1175" i="1"/>
  <c r="L3552" i="1"/>
  <c r="L2671" i="1"/>
  <c r="L2077" i="1"/>
  <c r="L2157" i="1"/>
  <c r="L1412" i="1"/>
  <c r="L2818" i="1"/>
  <c r="L2904" i="1"/>
  <c r="L3249" i="1"/>
  <c r="L2338" i="1"/>
  <c r="L1447" i="1"/>
  <c r="L2074" i="1"/>
  <c r="L2506" i="1"/>
  <c r="L2169" i="1"/>
  <c r="L179" i="1"/>
  <c r="L2705" i="1"/>
  <c r="L1955" i="1"/>
  <c r="L1361" i="1"/>
  <c r="L1711" i="1"/>
  <c r="L1672" i="1"/>
  <c r="L3683" i="1"/>
  <c r="L3390" i="1"/>
  <c r="L3847" i="1"/>
  <c r="L3612" i="1"/>
  <c r="L1770" i="1"/>
  <c r="L1035" i="1"/>
  <c r="L976" i="1"/>
  <c r="L3860" i="1"/>
  <c r="L2186" i="1"/>
  <c r="L902" i="1"/>
  <c r="L2666" i="1"/>
  <c r="L3293" i="1"/>
  <c r="L3727" i="1"/>
  <c r="L501" i="1"/>
  <c r="L4034" i="1"/>
  <c r="L37" i="1"/>
  <c r="L32" i="1"/>
  <c r="L3911" i="1"/>
  <c r="L3678" i="1"/>
  <c r="L4021" i="1"/>
  <c r="L745" i="1"/>
  <c r="L2215" i="1"/>
  <c r="L3370" i="1"/>
  <c r="L3932" i="1"/>
  <c r="L1783" i="1"/>
  <c r="L2168" i="1"/>
  <c r="L2995" i="1"/>
  <c r="L3287" i="1"/>
  <c r="L3973" i="1"/>
  <c r="L3418" i="1"/>
  <c r="L1599" i="1"/>
  <c r="L3722" i="1"/>
  <c r="L3676" i="1"/>
  <c r="L2866" i="1"/>
  <c r="L297" i="1"/>
  <c r="L3550" i="1"/>
  <c r="L3671" i="1"/>
  <c r="L3446" i="1"/>
  <c r="L1091" i="1"/>
  <c r="L1396" i="1"/>
  <c r="L1491" i="1"/>
  <c r="L4027" i="1"/>
  <c r="L3207" i="1"/>
  <c r="L1572" i="1"/>
  <c r="L3415" i="1"/>
  <c r="L3995" i="1"/>
  <c r="L3026" i="1"/>
  <c r="L4008" i="1"/>
  <c r="L1370" i="1"/>
  <c r="L2181" i="1"/>
  <c r="L3888" i="1"/>
  <c r="L3524" i="1"/>
  <c r="L895" i="1"/>
  <c r="L3931" i="1"/>
  <c r="L3897" i="1"/>
  <c r="L1078" i="1"/>
  <c r="L3444" i="1"/>
  <c r="L3093" i="1"/>
  <c r="L4036" i="1"/>
  <c r="L3462" i="1"/>
  <c r="L2906" i="1"/>
  <c r="L3653" i="1"/>
  <c r="L4035" i="1"/>
  <c r="L3099" i="1"/>
  <c r="L3514" i="1"/>
  <c r="L3015" i="1"/>
  <c r="L964" i="1"/>
  <c r="L2322" i="1"/>
  <c r="L4016" i="1"/>
  <c r="L2912" i="1"/>
  <c r="L3929" i="1"/>
  <c r="L4033" i="1"/>
  <c r="L3358" i="1"/>
  <c r="L2111" i="1"/>
  <c r="L2239" i="1"/>
  <c r="L1629" i="1"/>
  <c r="L2433" i="1"/>
  <c r="L3978" i="1"/>
  <c r="L2100" i="1"/>
  <c r="L3161" i="1"/>
  <c r="L1900" i="1"/>
  <c r="L3321" i="1"/>
  <c r="L3617" i="1"/>
  <c r="L3153" i="1"/>
  <c r="L3948" i="1"/>
  <c r="L3674" i="1"/>
  <c r="L3023" i="1"/>
  <c r="L637" i="1"/>
  <c r="L945" i="1"/>
  <c r="L1565" i="1"/>
  <c r="L816" i="1"/>
  <c r="L985" i="1"/>
  <c r="L4026" i="1"/>
  <c r="L1620" i="1"/>
  <c r="L1280" i="1"/>
  <c r="L3442" i="1"/>
  <c r="L3996" i="1"/>
  <c r="L2913" i="1"/>
  <c r="L4011" i="1"/>
  <c r="L1476" i="1"/>
  <c r="L3748" i="1"/>
  <c r="L1296" i="1"/>
  <c r="L1608" i="1"/>
  <c r="L2346" i="1"/>
  <c r="L4013" i="1"/>
  <c r="L3677" i="1"/>
  <c r="L2180" i="1"/>
  <c r="L14" i="1"/>
  <c r="L2341" i="1"/>
  <c r="L138" i="1"/>
  <c r="L3103" i="1"/>
  <c r="L2363" i="1"/>
  <c r="L815" i="1"/>
  <c r="L3513" i="1"/>
  <c r="L3675" i="1"/>
  <c r="L2316" i="1"/>
  <c r="L2061" i="1"/>
  <c r="L578" i="1"/>
  <c r="L4007" i="1"/>
  <c r="L2583" i="1"/>
  <c r="L2225" i="1"/>
  <c r="L1094" i="1"/>
  <c r="L930" i="1"/>
  <c r="L3741" i="1"/>
  <c r="L3822" i="1"/>
  <c r="L638" i="1"/>
  <c r="L2238" i="1"/>
  <c r="L769" i="1"/>
  <c r="L1827" i="1"/>
  <c r="L3239" i="1"/>
  <c r="L283" i="1"/>
  <c r="L3968" i="1"/>
  <c r="L2822" i="1"/>
  <c r="L1083" i="1"/>
  <c r="L3952" i="1"/>
  <c r="L1574" i="1"/>
  <c r="L3717" i="1"/>
  <c r="L3009" i="1"/>
  <c r="L3751" i="1"/>
  <c r="L2975" i="1"/>
  <c r="L2935" i="1"/>
  <c r="L3643" i="1"/>
  <c r="L899" i="1"/>
  <c r="L1297" i="1"/>
  <c r="L3777" i="1"/>
  <c r="L3366" i="1"/>
  <c r="L3262" i="1"/>
  <c r="L358" i="1"/>
  <c r="L3058" i="1"/>
  <c r="L3611" i="1"/>
  <c r="L317" i="1"/>
  <c r="L3316" i="1"/>
  <c r="L2643" i="1"/>
  <c r="L3923" i="1"/>
  <c r="L359" i="1"/>
  <c r="L1566" i="1"/>
  <c r="L2755" i="1"/>
  <c r="L3709" i="1"/>
  <c r="L967" i="1"/>
  <c r="L2560" i="1"/>
  <c r="L3881" i="1"/>
  <c r="L3389" i="1"/>
  <c r="L3951" i="1"/>
  <c r="L3031" i="1"/>
  <c r="L3902" i="1"/>
  <c r="L2667" i="1"/>
  <c r="L3798" i="1"/>
  <c r="L2761" i="1"/>
  <c r="L946" i="1"/>
  <c r="L2442" i="1"/>
  <c r="L3305" i="1"/>
  <c r="L3485" i="1"/>
  <c r="L1235" i="1"/>
  <c r="L3571" i="1"/>
  <c r="L3813" i="1"/>
  <c r="L3520" i="1"/>
  <c r="L947" i="1"/>
  <c r="L3962" i="1"/>
  <c r="L1977" i="1"/>
  <c r="L2026" i="1"/>
  <c r="L4012" i="1"/>
  <c r="L2265" i="1"/>
  <c r="L1567" i="1"/>
  <c r="L2726" i="1"/>
  <c r="L965" i="1"/>
  <c r="L1470" i="1"/>
  <c r="L3959" i="1"/>
  <c r="L3445" i="1"/>
  <c r="L3092" i="1"/>
  <c r="L1502" i="1"/>
  <c r="L158" i="1"/>
  <c r="L1339" i="1"/>
  <c r="L3634" i="1"/>
  <c r="L3320" i="1"/>
  <c r="L2091" i="1"/>
  <c r="L3359" i="1"/>
  <c r="L1972" i="1"/>
  <c r="L2439" i="1"/>
  <c r="L3356" i="1"/>
  <c r="L1885" i="1"/>
  <c r="L1884" i="1"/>
  <c r="L2278" i="1"/>
  <c r="L3742" i="1"/>
  <c r="L3922" i="1"/>
  <c r="L2625" i="1"/>
  <c r="L2533" i="1"/>
  <c r="L3563" i="1"/>
  <c r="L3310" i="1"/>
  <c r="L3821" i="1"/>
  <c r="L3162" i="1"/>
  <c r="L1627" i="1"/>
  <c r="L2369" i="1"/>
  <c r="L3857" i="1"/>
  <c r="L3776" i="1"/>
  <c r="D2658" i="1"/>
  <c r="D604" i="1"/>
  <c r="D30" i="1"/>
  <c r="D3057" i="1"/>
  <c r="D1529" i="1"/>
  <c r="D3073" i="1"/>
  <c r="D464" i="1"/>
  <c r="D3473" i="1"/>
  <c r="D2552" i="1"/>
  <c r="D523" i="1"/>
  <c r="D2728" i="1"/>
  <c r="D186" i="1"/>
  <c r="D442" i="1"/>
  <c r="D2096" i="1"/>
  <c r="D388" i="1"/>
  <c r="D1867" i="1"/>
  <c r="D2917" i="1"/>
  <c r="D3700" i="1"/>
  <c r="D195" i="1"/>
  <c r="D1450" i="1"/>
  <c r="D421" i="1"/>
  <c r="D3544" i="1"/>
  <c r="D94" i="1"/>
  <c r="D454" i="1"/>
  <c r="D1577" i="1"/>
  <c r="D2843" i="1"/>
  <c r="D718" i="1"/>
  <c r="D1345" i="1"/>
  <c r="D146" i="1"/>
  <c r="D2695" i="1"/>
  <c r="D2419" i="1"/>
  <c r="D2766" i="1"/>
  <c r="D298" i="1"/>
  <c r="D3762" i="1"/>
  <c r="D1077" i="1"/>
  <c r="D370" i="1"/>
  <c r="D3916" i="1"/>
  <c r="D2953" i="1"/>
  <c r="D3839" i="1"/>
  <c r="D1697" i="1"/>
  <c r="D678" i="1"/>
  <c r="D1812" i="1"/>
  <c r="D715" i="1"/>
  <c r="D2979" i="1"/>
  <c r="D2015" i="1"/>
  <c r="D511" i="1"/>
  <c r="D373" i="1"/>
  <c r="D3202" i="1"/>
  <c r="D1795" i="1"/>
  <c r="D3862" i="1"/>
  <c r="D3475" i="1"/>
  <c r="D469" i="1"/>
  <c r="D2933" i="1"/>
  <c r="D900" i="1"/>
  <c r="D643" i="1"/>
  <c r="D3104" i="1"/>
  <c r="D1771" i="1"/>
  <c r="D2731" i="1"/>
  <c r="D372" i="1"/>
  <c r="D3979" i="1"/>
  <c r="D1205" i="1"/>
  <c r="D2350" i="1"/>
  <c r="D3900" i="1"/>
  <c r="D410" i="1"/>
  <c r="D151" i="1"/>
  <c r="D135" i="1"/>
  <c r="D529" i="1"/>
  <c r="D3230" i="1"/>
  <c r="D1766" i="1"/>
  <c r="D4024" i="1"/>
  <c r="D739" i="1"/>
  <c r="D3820" i="1"/>
  <c r="D961" i="1"/>
  <c r="D785" i="1"/>
  <c r="D184" i="1"/>
  <c r="D1188" i="1"/>
  <c r="D1136" i="1"/>
  <c r="D167" i="1"/>
  <c r="D3205" i="1"/>
  <c r="D2723" i="1"/>
  <c r="D1120" i="1"/>
  <c r="D287" i="1"/>
  <c r="D2615" i="1"/>
  <c r="D274" i="1"/>
  <c r="D2085" i="1"/>
  <c r="D568" i="1"/>
  <c r="D1151" i="1"/>
  <c r="D1049" i="1"/>
  <c r="D1929" i="1"/>
  <c r="D704" i="1"/>
  <c r="D2043" i="1"/>
  <c r="D3455" i="1"/>
  <c r="D1648" i="1"/>
  <c r="D2145" i="1"/>
  <c r="D3314" i="1"/>
  <c r="D2690" i="1"/>
  <c r="D1681" i="1"/>
  <c r="D662" i="1"/>
  <c r="D1506" i="1"/>
  <c r="D1694" i="1"/>
  <c r="D1140" i="1"/>
  <c r="D1346" i="1"/>
  <c r="D3638" i="1"/>
  <c r="D2389" i="1"/>
  <c r="D53" i="1"/>
  <c r="D3759" i="1"/>
  <c r="D3324" i="1"/>
  <c r="D617" i="1"/>
  <c r="D3665" i="1"/>
  <c r="D1298" i="1"/>
  <c r="D861" i="1"/>
  <c r="D1957" i="1"/>
  <c r="D1386" i="1"/>
  <c r="D673" i="1"/>
  <c r="D3982" i="1"/>
  <c r="D1526" i="1"/>
  <c r="D1086" i="1"/>
  <c r="D2031" i="1"/>
  <c r="D277" i="1"/>
  <c r="D2847" i="1"/>
  <c r="D1299" i="1"/>
  <c r="D15" i="1"/>
  <c r="D833" i="1"/>
  <c r="D3764" i="1"/>
  <c r="D3765" i="1"/>
  <c r="D2881" i="1"/>
  <c r="D2594" i="1"/>
  <c r="D4031" i="1"/>
  <c r="D486" i="1"/>
  <c r="D952" i="1"/>
  <c r="D328" i="1"/>
  <c r="D657" i="1"/>
  <c r="D2719" i="1"/>
  <c r="D995" i="1"/>
  <c r="D955" i="1"/>
  <c r="D1174" i="1"/>
  <c r="D241" i="1"/>
  <c r="D2127" i="1"/>
  <c r="D2113" i="1"/>
  <c r="D1640" i="1"/>
  <c r="D1117" i="1"/>
  <c r="D1354" i="1"/>
  <c r="D98" i="1"/>
  <c r="D3334" i="1"/>
  <c r="D2670" i="1"/>
  <c r="D120" i="1"/>
  <c r="D1465" i="1"/>
  <c r="D2448" i="1"/>
  <c r="D2400" i="1"/>
  <c r="D3322" i="1"/>
  <c r="D77" i="1"/>
  <c r="D3754" i="1"/>
  <c r="D3090" i="1"/>
  <c r="D3059" i="1"/>
  <c r="D1404" i="1"/>
  <c r="D2020" i="1"/>
  <c r="D2263" i="1"/>
  <c r="D1779" i="1"/>
  <c r="D1689" i="1"/>
  <c r="D1679" i="1"/>
  <c r="D1024" i="1"/>
  <c r="D475" i="1"/>
  <c r="D1065" i="1"/>
  <c r="D1767" i="1"/>
  <c r="D2994" i="1"/>
  <c r="D2609" i="1"/>
  <c r="D3176" i="1"/>
  <c r="D1541" i="1"/>
  <c r="D392" i="1"/>
  <c r="D1570" i="1"/>
  <c r="D609" i="1"/>
  <c r="D1171" i="1"/>
  <c r="D3933" i="1"/>
  <c r="D754" i="1"/>
  <c r="D2883" i="1"/>
  <c r="D1746" i="1"/>
  <c r="D1647" i="1"/>
  <c r="D3980" i="1"/>
  <c r="D3464" i="1"/>
  <c r="D3526" i="1"/>
  <c r="D3468" i="1"/>
  <c r="D2697" i="1"/>
  <c r="D2936" i="1"/>
  <c r="D1344" i="1"/>
  <c r="D1873" i="1"/>
  <c r="D2443" i="1"/>
  <c r="D3139" i="1"/>
  <c r="D1597" i="1"/>
  <c r="D119" i="1"/>
  <c r="D3094" i="1"/>
  <c r="D857" i="1"/>
  <c r="D1428" i="1"/>
  <c r="D818" i="1"/>
  <c r="D680" i="1"/>
  <c r="D929" i="1"/>
  <c r="D3039" i="1"/>
  <c r="D1564" i="1"/>
  <c r="D1686" i="1"/>
  <c r="D2750" i="1"/>
  <c r="D2554" i="1"/>
  <c r="D3101" i="1"/>
  <c r="D2927" i="1"/>
  <c r="D1886" i="1"/>
  <c r="D3972" i="1"/>
  <c r="D387" i="1"/>
  <c r="D4003" i="1"/>
  <c r="D1443" i="1"/>
  <c r="D3256" i="1"/>
  <c r="D1738" i="1"/>
  <c r="D1817" i="1"/>
  <c r="D2790" i="1"/>
  <c r="D1984" i="1"/>
  <c r="D840" i="1"/>
  <c r="D238" i="1"/>
  <c r="D2067" i="1"/>
  <c r="D343" i="1"/>
  <c r="D3178" i="1"/>
  <c r="D1562" i="1"/>
  <c r="D2920" i="1"/>
  <c r="D1125" i="1"/>
  <c r="D3150" i="1"/>
  <c r="D2851" i="1"/>
  <c r="D3453" i="1"/>
  <c r="D3710" i="1"/>
  <c r="D758" i="1"/>
  <c r="D1217" i="1"/>
  <c r="D3769" i="1"/>
  <c r="D2495" i="1"/>
  <c r="D600" i="1"/>
  <c r="D3558" i="1"/>
  <c r="D267" i="1"/>
  <c r="D3229" i="1"/>
  <c r="D1148" i="1"/>
  <c r="D854" i="1"/>
  <c r="D362" i="1"/>
  <c r="D2347" i="1"/>
  <c r="D1825" i="1"/>
  <c r="D2115" i="1"/>
  <c r="D355" i="1"/>
  <c r="D3811" i="1"/>
  <c r="D2229" i="1"/>
  <c r="D670" i="1"/>
  <c r="D187" i="1"/>
  <c r="D3528" i="1"/>
  <c r="D1294" i="1"/>
  <c r="D3567" i="1"/>
  <c r="D2706" i="1"/>
  <c r="D2005" i="1"/>
  <c r="D3918" i="1"/>
  <c r="D1343" i="1"/>
  <c r="D3630" i="1"/>
  <c r="D3203" i="1"/>
  <c r="D2106" i="1"/>
  <c r="D3596" i="1"/>
  <c r="D3537" i="1"/>
  <c r="D525" i="1"/>
  <c r="D3905" i="1"/>
  <c r="D2852" i="1"/>
  <c r="D1200" i="1"/>
  <c r="D3242" i="1"/>
  <c r="D2079" i="1"/>
  <c r="D2959" i="1"/>
  <c r="D3885" i="1"/>
  <c r="D2401" i="1"/>
  <c r="D2534" i="1"/>
  <c r="D2905" i="1"/>
  <c r="D733" i="1"/>
  <c r="D3100" i="1"/>
  <c r="D2563" i="1"/>
  <c r="D3763" i="1"/>
  <c r="D1512" i="1"/>
  <c r="D3373" i="1"/>
  <c r="D169" i="1"/>
  <c r="D1383" i="1"/>
  <c r="D310" i="1"/>
  <c r="D1335" i="1"/>
  <c r="D1164" i="1"/>
  <c r="D3856" i="1"/>
  <c r="D887" i="1"/>
  <c r="D910" i="1"/>
  <c r="D2681" i="1"/>
  <c r="D1964" i="1"/>
  <c r="D3806" i="1"/>
  <c r="D38" i="1"/>
  <c r="D634" i="1"/>
  <c r="D2827" i="1"/>
  <c r="D888" i="1"/>
  <c r="D3491" i="1"/>
  <c r="D2501" i="1"/>
  <c r="D1688" i="1"/>
  <c r="D2849" i="1"/>
  <c r="D252" i="1"/>
  <c r="D748" i="1"/>
  <c r="D3129" i="1"/>
  <c r="D3664" i="1"/>
  <c r="D1841" i="1"/>
  <c r="D1350" i="1"/>
  <c r="D1107" i="1"/>
  <c r="D2366" i="1"/>
  <c r="D3944" i="1"/>
  <c r="D3276" i="1"/>
  <c r="D2342" i="1"/>
  <c r="D534" i="1"/>
  <c r="D2902" i="1"/>
  <c r="D2001" i="1"/>
  <c r="D1735" i="1"/>
  <c r="D1380" i="1"/>
  <c r="D2022" i="1"/>
  <c r="D3431" i="1"/>
  <c r="D2923" i="1"/>
  <c r="D681" i="1"/>
  <c r="D1829" i="1"/>
  <c r="D598" i="1"/>
  <c r="D2898" i="1"/>
  <c r="D550" i="1"/>
  <c r="D2587" i="1"/>
  <c r="D3131" i="1"/>
  <c r="D826" i="1"/>
  <c r="D405" i="1"/>
  <c r="D567" i="1"/>
  <c r="D3565" i="1"/>
  <c r="D2224" i="1"/>
  <c r="D2844" i="1"/>
  <c r="D1184" i="1"/>
  <c r="D2434" i="1"/>
  <c r="D2107" i="1"/>
  <c r="D3095" i="1"/>
  <c r="D623" i="1"/>
  <c r="D822" i="1"/>
  <c r="D1868" i="1"/>
  <c r="D3669" i="1"/>
  <c r="D2152" i="1"/>
  <c r="D3404" i="1"/>
  <c r="D3668" i="1"/>
  <c r="D3613" i="1"/>
  <c r="D1178" i="1"/>
  <c r="D2752" i="1"/>
  <c r="D2605" i="1"/>
  <c r="D2710" i="1"/>
  <c r="D2325" i="1"/>
  <c r="D2910" i="1"/>
  <c r="D2885" i="1"/>
  <c r="D814" i="1"/>
  <c r="D809" i="1"/>
  <c r="D1230" i="1"/>
  <c r="D2833" i="1"/>
  <c r="D648" i="1"/>
  <c r="D3593" i="1"/>
  <c r="D1433" i="1"/>
  <c r="D457" i="1"/>
  <c r="D482" i="1"/>
  <c r="D2480" i="1"/>
  <c r="D3357" i="1"/>
  <c r="D3945" i="1"/>
  <c r="D3171" i="1"/>
  <c r="D2167" i="1"/>
  <c r="D2267" i="1"/>
  <c r="D3173" i="1"/>
  <c r="D1169" i="1"/>
  <c r="D3635" i="1"/>
  <c r="D3672" i="1"/>
  <c r="D1695" i="1"/>
  <c r="D1696" i="1"/>
  <c r="D3928" i="1"/>
  <c r="D2675" i="1"/>
  <c r="D3607" i="1"/>
  <c r="D790" i="1"/>
  <c r="D1500" i="1"/>
  <c r="D2664" i="1"/>
  <c r="D1587" i="1"/>
  <c r="D1228" i="1"/>
  <c r="D3849" i="1"/>
  <c r="D1089" i="1"/>
  <c r="D3123" i="1"/>
  <c r="D2978" i="1"/>
  <c r="D1862" i="1"/>
  <c r="D2158" i="1"/>
  <c r="D44" i="1"/>
  <c r="D2656" i="1"/>
  <c r="D1927" i="1"/>
  <c r="D596" i="1"/>
  <c r="D2915" i="1"/>
  <c r="D962" i="1"/>
  <c r="D1201" i="1"/>
  <c r="D2641" i="1"/>
  <c r="D165" i="1"/>
  <c r="D1796" i="1"/>
  <c r="D2425" i="1"/>
  <c r="D2384" i="1"/>
  <c r="D3264" i="1"/>
  <c r="D1374" i="1"/>
  <c r="D1625" i="1"/>
  <c r="D2817" i="1"/>
  <c r="D1879" i="1"/>
  <c r="D789" i="1"/>
  <c r="D3808" i="1"/>
  <c r="D1292" i="1"/>
  <c r="D3299" i="1"/>
  <c r="D1960" i="1"/>
  <c r="D3069" i="1"/>
  <c r="D190" i="1"/>
  <c r="D3301" i="1"/>
  <c r="D1881" i="1"/>
  <c r="D2929" i="1"/>
  <c r="D2198" i="1"/>
  <c r="D2735" i="1"/>
  <c r="D2037" i="1"/>
  <c r="D1466" i="1"/>
  <c r="D3345" i="1"/>
  <c r="D3371" i="1"/>
  <c r="D3837" i="1"/>
  <c r="D905" i="1"/>
  <c r="D3530" i="1"/>
  <c r="D2409" i="1"/>
  <c r="D3804" i="1"/>
  <c r="D690" i="1"/>
  <c r="D2773" i="1"/>
  <c r="D1913" i="1"/>
  <c r="D115" i="1"/>
  <c r="D2562" i="1"/>
  <c r="D2399" i="1"/>
  <c r="D3337" i="1"/>
  <c r="D1967" i="1"/>
  <c r="D1690" i="1"/>
  <c r="D3651" i="1"/>
  <c r="D2040" i="1"/>
  <c r="D586" i="1"/>
  <c r="D443" i="1"/>
  <c r="D3619" i="1"/>
  <c r="D3265" i="1"/>
  <c r="D4001" i="1"/>
  <c r="D2966" i="1"/>
  <c r="D1238" i="1"/>
  <c r="D1426" i="1"/>
  <c r="D2693" i="1"/>
  <c r="D1317" i="1"/>
  <c r="D1897" i="1"/>
  <c r="D1904" i="1"/>
  <c r="D3572" i="1"/>
  <c r="D476" i="1"/>
  <c r="D2032" i="1"/>
  <c r="D707" i="1"/>
  <c r="D3375" i="1"/>
  <c r="D1896" i="1"/>
  <c r="D3185" i="1"/>
  <c r="D4023" i="1"/>
  <c r="D504" i="1"/>
  <c r="D2826" i="1"/>
  <c r="D3087" i="1"/>
  <c r="D867" i="1"/>
  <c r="D2729" i="1"/>
  <c r="D2264" i="1"/>
  <c r="D1203" i="1"/>
  <c r="D308" i="1"/>
  <c r="D3166" i="1"/>
  <c r="D2175" i="1"/>
  <c r="D1888" i="1"/>
  <c r="D2734" i="1"/>
  <c r="D2301" i="1"/>
  <c r="D2151" i="1"/>
  <c r="D1394" i="1"/>
  <c r="D1939" i="1"/>
  <c r="D1713" i="1"/>
  <c r="D2034" i="1"/>
  <c r="D205" i="1"/>
  <c r="D4006" i="1"/>
  <c r="D1646" i="1"/>
  <c r="D571" i="1"/>
  <c r="D1101" i="1"/>
  <c r="D3260" i="1"/>
  <c r="D1391" i="1"/>
  <c r="D792" i="1"/>
  <c r="D1501" i="1"/>
  <c r="D3421" i="1"/>
  <c r="D953" i="1"/>
  <c r="D1933" i="1"/>
  <c r="D1703" i="1"/>
  <c r="D1269" i="1"/>
  <c r="D1901" i="1"/>
  <c r="D2567" i="1"/>
  <c r="D3898" i="1"/>
  <c r="D2991" i="1"/>
  <c r="D3589" i="1"/>
  <c r="D3646" i="1"/>
  <c r="D1387" i="1"/>
  <c r="D1111" i="1"/>
  <c r="D852" i="1"/>
  <c r="D954" i="1"/>
  <c r="D2451" i="1"/>
  <c r="D1189" i="1"/>
  <c r="D1866" i="1"/>
  <c r="D2000" i="1"/>
  <c r="D1923" i="1"/>
  <c r="D709" i="1"/>
  <c r="D695" i="1"/>
  <c r="D2586" i="1"/>
  <c r="D391" i="1"/>
  <c r="D2374" i="1"/>
  <c r="D3492" i="1"/>
  <c r="D1706" i="1"/>
  <c r="D1405" i="1"/>
  <c r="D2138" i="1"/>
  <c r="D154" i="1"/>
  <c r="D3223" i="1"/>
  <c r="D3078" i="1"/>
  <c r="D2585" i="1"/>
  <c r="D2068" i="1"/>
  <c r="D192" i="1"/>
  <c r="D2630" i="1"/>
  <c r="D3871" i="1"/>
  <c r="D2596" i="1"/>
  <c r="D2529" i="1"/>
  <c r="D2104" i="1"/>
  <c r="D2317" i="1"/>
  <c r="D631" i="1"/>
  <c r="D3106" i="1"/>
  <c r="D163" i="1"/>
  <c r="D3028" i="1"/>
  <c r="D3448" i="1"/>
  <c r="D2204" i="1"/>
  <c r="D3225" i="1"/>
  <c r="D1685" i="1"/>
  <c r="D326" i="1"/>
  <c r="D235" i="1"/>
  <c r="D873" i="1"/>
  <c r="D3112" i="1"/>
  <c r="D3157" i="1"/>
  <c r="D3787" i="1"/>
  <c r="D3312" i="1"/>
  <c r="D3831" i="1"/>
  <c r="D3503" i="1"/>
  <c r="D879" i="1"/>
  <c r="D59" i="1"/>
  <c r="D3251" i="1"/>
  <c r="D730" i="1"/>
  <c r="D244" i="1"/>
  <c r="D1486" i="1"/>
  <c r="D2613" i="1"/>
  <c r="D1807" i="1"/>
  <c r="D2287" i="1"/>
  <c r="D2832" i="1"/>
  <c r="D1167" i="1"/>
  <c r="D682" i="1"/>
  <c r="D3591" i="1"/>
  <c r="D2659" i="1"/>
  <c r="D1962" i="1"/>
  <c r="D4018" i="1"/>
  <c r="D74" i="1"/>
  <c r="D2983" i="1"/>
  <c r="D1179" i="1"/>
  <c r="D2877" i="1"/>
  <c r="D1278" i="1"/>
  <c r="D2949" i="1"/>
  <c r="D2696" i="1"/>
  <c r="D3210" i="1"/>
  <c r="D3895" i="1"/>
  <c r="D1753" i="1"/>
  <c r="D3040" i="1"/>
  <c r="D3007" i="1"/>
  <c r="D3011" i="1"/>
  <c r="D1847" i="1"/>
  <c r="D2343" i="1"/>
  <c r="D3519" i="1"/>
  <c r="D452" i="1"/>
  <c r="D2873" i="1"/>
  <c r="D2542" i="1"/>
  <c r="D1155" i="1"/>
  <c r="D2217" i="1"/>
  <c r="D2634" i="1"/>
  <c r="D2200" i="1"/>
  <c r="D2388" i="1"/>
  <c r="D490" i="1"/>
  <c r="D1794" i="1"/>
  <c r="D356" i="1"/>
  <c r="D1723" i="1"/>
  <c r="D672" i="1"/>
  <c r="D3000" i="1"/>
  <c r="D2431" i="1"/>
  <c r="D1858" i="1"/>
  <c r="D3188" i="1"/>
  <c r="D646" i="1"/>
  <c r="D3659" i="1"/>
  <c r="D3045" i="1"/>
  <c r="D1606" i="1"/>
  <c r="D821" i="1"/>
  <c r="D2685" i="1"/>
  <c r="D3908" i="1"/>
  <c r="D2345" i="1"/>
  <c r="D575" i="1"/>
  <c r="D263" i="1"/>
  <c r="D3880" i="1"/>
  <c r="D3889" i="1"/>
  <c r="D104" i="1"/>
  <c r="D3317" i="1"/>
  <c r="D2177" i="1"/>
  <c r="D1180" i="1"/>
  <c r="D1122" i="1"/>
  <c r="D3833" i="1"/>
  <c r="D1734" i="1"/>
  <c r="D1420" i="1"/>
  <c r="D1687" i="1"/>
  <c r="D1946" i="1"/>
  <c r="D3577" i="1"/>
  <c r="D3778" i="1"/>
  <c r="D3737" i="1"/>
  <c r="D2591" i="1"/>
  <c r="D431" i="1"/>
  <c r="D2725" i="1"/>
  <c r="D3604" i="1"/>
  <c r="D2829" i="1"/>
  <c r="D3935" i="1"/>
  <c r="D3435" i="1"/>
  <c r="D1833" i="1"/>
  <c r="D93" i="1"/>
  <c r="D1568" i="1"/>
  <c r="D2999" i="1"/>
  <c r="D307" i="1"/>
  <c r="D3255" i="1"/>
  <c r="D3252" i="1"/>
  <c r="D897" i="1"/>
  <c r="D3890" i="1"/>
  <c r="D2444" i="1"/>
  <c r="D3529" i="1"/>
  <c r="D2969" i="1"/>
  <c r="D330" i="1"/>
  <c r="D3795" i="1"/>
  <c r="D2300" i="1"/>
  <c r="D1313" i="1"/>
  <c r="D3541" i="1"/>
  <c r="D983" i="1"/>
  <c r="D2897" i="1"/>
  <c r="D2105" i="1"/>
  <c r="D1581" i="1"/>
  <c r="D3623" i="1"/>
  <c r="D1619" i="1"/>
  <c r="D336" i="1"/>
  <c r="D2286" i="1"/>
  <c r="D1701" i="1"/>
  <c r="D843" i="1"/>
  <c r="D2134" i="1"/>
  <c r="D3781" i="1"/>
  <c r="D1668" i="1"/>
  <c r="D188" i="1"/>
  <c r="D1584" i="1"/>
  <c r="D1251" i="1"/>
  <c r="D1242" i="1"/>
  <c r="D1156" i="1"/>
  <c r="D3989" i="1"/>
  <c r="D2575" i="1"/>
  <c r="D3343" i="1"/>
  <c r="D747" i="1"/>
  <c r="D863" i="1"/>
  <c r="D3091" i="1"/>
  <c r="D1479" i="1"/>
  <c r="D3403" i="1"/>
  <c r="D2296" i="1"/>
  <c r="D3238" i="1"/>
  <c r="D2532" i="1"/>
  <c r="D3761" i="1"/>
  <c r="D870" i="1"/>
  <c r="D3500" i="1"/>
  <c r="D1040" i="1"/>
  <c r="D207" i="1"/>
  <c r="D100" i="1"/>
  <c r="D2398" i="1"/>
  <c r="D361" i="1"/>
  <c r="D2960" i="1"/>
  <c r="D12" i="1"/>
  <c r="D288" i="1"/>
  <c r="D231" i="1"/>
  <c r="D1478" i="1"/>
  <c r="D2764" i="1"/>
  <c r="D1919" i="1"/>
  <c r="D3055" i="1"/>
  <c r="D275" i="1"/>
  <c r="D3924" i="1"/>
  <c r="D735" i="1"/>
  <c r="D89" i="1"/>
  <c r="D2689" i="1"/>
  <c r="D674" i="1"/>
  <c r="D2791" i="1"/>
  <c r="D1149" i="1"/>
  <c r="D1846" i="1"/>
  <c r="D1325" i="1"/>
  <c r="D389" i="1"/>
  <c r="D1258" i="1"/>
  <c r="D2281" i="1"/>
  <c r="D3167" i="1"/>
  <c r="D1232" i="1"/>
  <c r="D3789" i="1"/>
  <c r="D3432" i="1"/>
  <c r="D2274" i="1"/>
  <c r="D3224" i="1"/>
  <c r="D2760" i="1"/>
  <c r="D3602" i="1"/>
  <c r="D3076" i="1"/>
  <c r="D3190" i="1"/>
  <c r="D1773" i="1"/>
  <c r="D3685" i="1"/>
  <c r="D1036" i="1"/>
  <c r="D2595" i="1"/>
  <c r="D2576" i="1"/>
  <c r="D3991" i="1"/>
  <c r="D3548" i="1"/>
  <c r="D1482" i="1"/>
  <c r="D256" i="1"/>
  <c r="D3627" i="1"/>
  <c r="D3086" i="1"/>
  <c r="D2939" i="1"/>
  <c r="D1854" i="1"/>
  <c r="D212" i="1"/>
  <c r="D2861" i="1"/>
  <c r="D3926" i="1"/>
  <c r="D2498" i="1"/>
  <c r="D3272" i="1"/>
  <c r="D408" i="1"/>
  <c r="D220" i="1"/>
  <c r="D2276" i="1"/>
  <c r="D3927" i="1"/>
  <c r="D948" i="1"/>
  <c r="D209" i="1"/>
  <c r="D1115" i="1"/>
  <c r="D1909" i="1"/>
  <c r="D3961" i="1"/>
  <c r="D595" i="1"/>
  <c r="D2521" i="1"/>
  <c r="D992" i="1"/>
  <c r="D1293" i="1"/>
  <c r="D379" i="1"/>
  <c r="D1042" i="1"/>
  <c r="D1161" i="1"/>
  <c r="D2633" i="1"/>
  <c r="D1073" i="1"/>
  <c r="D2273" i="1"/>
  <c r="D272" i="1"/>
  <c r="D2814" i="1"/>
  <c r="D311" i="1"/>
  <c r="D2853" i="1"/>
  <c r="D2987" i="1"/>
  <c r="D2435" i="1"/>
  <c r="D3065" i="1"/>
  <c r="D269" i="1"/>
  <c r="D34" i="1"/>
  <c r="D2780" i="1"/>
  <c r="D3234" i="1"/>
  <c r="D2635" i="1"/>
  <c r="D1012" i="1"/>
  <c r="D2806" i="1"/>
  <c r="D3516" i="1"/>
  <c r="D2815" i="1"/>
  <c r="D2289" i="1"/>
  <c r="D2052" i="1"/>
  <c r="D652" i="1"/>
  <c r="D3791" i="1"/>
  <c r="D3033" i="1"/>
  <c r="D323" i="1"/>
  <c r="D417" i="1"/>
  <c r="D1477" i="1"/>
  <c r="D1004" i="1"/>
  <c r="D3760" i="1"/>
  <c r="D2211" i="1"/>
  <c r="D3936" i="1"/>
  <c r="D3177" i="1"/>
  <c r="D3694" i="1"/>
  <c r="D2516" i="1"/>
  <c r="D1937" i="1"/>
  <c r="D1728" i="1"/>
  <c r="D1515" i="1"/>
  <c r="D3994" i="1"/>
  <c r="D1664" i="1"/>
  <c r="D276" i="1"/>
  <c r="D1150" i="1"/>
  <c r="D363" i="1"/>
  <c r="D2655" i="1"/>
  <c r="D1072" i="1"/>
  <c r="D2617" i="1"/>
  <c r="D1614" i="1"/>
  <c r="D2141" i="1"/>
  <c r="D2007" i="1"/>
  <c r="D959" i="1"/>
  <c r="D1272" i="1"/>
  <c r="D2371" i="1"/>
  <c r="D1286" i="1"/>
  <c r="D3872" i="1"/>
  <c r="D2472" i="1"/>
  <c r="D2266" i="1"/>
  <c r="D3401" i="1"/>
  <c r="D2416" i="1"/>
  <c r="D1489" i="1"/>
  <c r="D141" i="1"/>
  <c r="D776" i="1"/>
  <c r="D1218" i="1"/>
  <c r="D1528" i="1"/>
  <c r="D3522" i="1"/>
  <c r="D1006" i="1"/>
  <c r="D374" i="1"/>
  <c r="D616" i="1"/>
  <c r="D4010" i="1"/>
  <c r="D1999" i="1"/>
  <c r="D86" i="1"/>
  <c r="D1096" i="1"/>
  <c r="D2845" i="1"/>
  <c r="D2950" i="1"/>
  <c r="D419" i="1"/>
  <c r="D2188" i="1"/>
  <c r="D2027" i="1"/>
  <c r="D198" i="1"/>
  <c r="D3206" i="1"/>
  <c r="D972" i="1"/>
  <c r="D1498" i="1"/>
  <c r="D3641" i="1"/>
  <c r="D642" i="1"/>
  <c r="D2160" i="1"/>
  <c r="D1654" i="1"/>
  <c r="D4032" i="1"/>
  <c r="D1332" i="1"/>
  <c r="D1826" i="1"/>
  <c r="D2645" i="1"/>
  <c r="D2036" i="1"/>
  <c r="D2582" i="1"/>
  <c r="D3538" i="1"/>
  <c r="D990" i="1"/>
  <c r="D1505" i="1"/>
  <c r="D1219" i="1"/>
  <c r="D2962" i="1"/>
  <c r="D2763" i="1"/>
  <c r="D3702" i="1"/>
  <c r="D1351" i="1"/>
  <c r="D2804" i="1"/>
  <c r="D2673" i="1"/>
  <c r="D2698" i="1"/>
  <c r="D1934" i="1"/>
  <c r="D43" i="1"/>
  <c r="D78" i="1"/>
  <c r="D1782" i="1"/>
  <c r="D3632" i="1"/>
  <c r="D1831" i="1"/>
  <c r="D2863" i="1"/>
  <c r="D3879" i="1"/>
  <c r="D2182" i="1"/>
  <c r="D565" i="1"/>
  <c r="D3032" i="1"/>
  <c r="D3891" i="1"/>
  <c r="D958" i="1"/>
  <c r="D3271" i="1"/>
  <c r="D2793" i="1"/>
  <c r="D3396" i="1"/>
  <c r="D2041" i="1"/>
  <c r="D451" i="1"/>
  <c r="D2720" i="1"/>
  <c r="D2871" i="1"/>
  <c r="D3950" i="1"/>
  <c r="D2640" i="1"/>
  <c r="D1998" i="1"/>
  <c r="D1940" i="1"/>
  <c r="D1658" i="1"/>
  <c r="D3133" i="1"/>
  <c r="D3027" i="1"/>
  <c r="D2767" i="1"/>
  <c r="D2221" i="1"/>
  <c r="D2770" i="1"/>
  <c r="D271" i="1"/>
  <c r="D913" i="1"/>
  <c r="D1327" i="1"/>
  <c r="D3472" i="1"/>
  <c r="D2668" i="1"/>
  <c r="D3025" i="1"/>
  <c r="D3975" i="1"/>
  <c r="D95" i="1"/>
  <c r="D777" i="1"/>
  <c r="D2493" i="1"/>
  <c r="D606" i="1"/>
  <c r="D371" i="1"/>
  <c r="D2462" i="1"/>
  <c r="D2519" i="1"/>
  <c r="D791" i="1"/>
  <c r="D60" i="1"/>
  <c r="D3508" i="1"/>
  <c r="D713" i="1"/>
  <c r="D3037" i="1"/>
  <c r="D2896" i="1"/>
  <c r="D2070" i="1"/>
  <c r="D2579" i="1"/>
  <c r="D1724" i="1"/>
  <c r="D788" i="1"/>
  <c r="D2394" i="1"/>
  <c r="D80" i="1"/>
  <c r="D1621" i="1"/>
  <c r="D1589" i="1"/>
  <c r="D1682" i="1"/>
  <c r="D1406" i="1"/>
  <c r="D1407" i="1"/>
  <c r="D3354" i="1"/>
  <c r="D246" i="1"/>
  <c r="D549" i="1"/>
  <c r="D1834" i="1"/>
  <c r="D3288" i="1"/>
  <c r="D2376" i="1"/>
  <c r="D3267" i="1"/>
  <c r="D2114" i="1"/>
  <c r="D126" i="1"/>
  <c r="D493" i="1"/>
  <c r="D1811" i="1"/>
  <c r="D2013" i="1"/>
  <c r="D3010" i="1"/>
  <c r="D1953" i="1"/>
  <c r="D3546" i="1"/>
  <c r="D2240" i="1"/>
  <c r="D922" i="1"/>
  <c r="D838" i="1"/>
  <c r="D661" i="1"/>
  <c r="D2887" i="1"/>
  <c r="D2801" i="1"/>
  <c r="D3360" i="1"/>
  <c r="D3640" i="1"/>
  <c r="D342" i="1"/>
  <c r="D2679" i="1"/>
  <c r="D87" i="1"/>
  <c r="D1661" i="1"/>
  <c r="D318" i="1"/>
  <c r="D3124" i="1"/>
  <c r="D1322" i="1"/>
  <c r="D3196" i="1"/>
  <c r="D950" i="1"/>
  <c r="D3183" i="1"/>
  <c r="D3380" i="1"/>
  <c r="D349" i="1"/>
  <c r="D1790" i="1"/>
  <c r="D3412" i="1"/>
  <c r="D2073" i="1"/>
  <c r="D339" i="1"/>
  <c r="D3125" i="1"/>
  <c r="D1623" i="1"/>
  <c r="D2313" i="1"/>
  <c r="D2460" i="1"/>
  <c r="D1916" i="1"/>
  <c r="D800" i="1"/>
  <c r="D3284" i="1"/>
  <c r="D3449" i="1"/>
  <c r="D1968" i="1"/>
  <c r="D1880" i="1"/>
  <c r="D698" i="1"/>
  <c r="D69" i="1"/>
  <c r="D710" i="1"/>
  <c r="D3489" i="1"/>
  <c r="D2048" i="1"/>
  <c r="D2509" i="1"/>
  <c r="D2714" i="1"/>
  <c r="D224" i="1"/>
  <c r="D2110" i="1"/>
  <c r="D1141" i="1"/>
  <c r="D1844" i="1"/>
  <c r="D3140" i="1"/>
  <c r="D1509" i="1"/>
  <c r="D3800" i="1"/>
  <c r="D619" i="1"/>
  <c r="D1137" i="1"/>
  <c r="D3457" i="1"/>
  <c r="D423" i="1"/>
  <c r="D2742" i="1"/>
  <c r="D1558" i="1"/>
  <c r="D1275" i="1"/>
  <c r="D576" i="1"/>
  <c r="D3553" i="1"/>
  <c r="D761" i="1"/>
  <c r="D3753" i="1"/>
  <c r="D396" i="1"/>
  <c r="D159" i="1"/>
  <c r="D1601" i="1"/>
  <c r="D2955" i="1"/>
  <c r="D532" i="1"/>
  <c r="D3766" i="1"/>
  <c r="D2541" i="1"/>
  <c r="D2136" i="1"/>
  <c r="D933" i="1"/>
  <c r="D430" i="1"/>
  <c r="D2713" i="1"/>
  <c r="D2302" i="1"/>
  <c r="D3992" i="1"/>
  <c r="D1483" i="1"/>
  <c r="D3029" i="1"/>
  <c r="D3752" i="1"/>
  <c r="D3625" i="1"/>
  <c r="D993" i="1"/>
  <c r="D1610" i="1"/>
  <c r="D3193" i="1"/>
  <c r="D312" i="1"/>
  <c r="D3807" i="1"/>
  <c r="D2270" i="1"/>
  <c r="D1043" i="1"/>
  <c r="D3461" i="1"/>
  <c r="D3639" i="1"/>
  <c r="D2044" i="1"/>
  <c r="D2707" i="1"/>
  <c r="D2010" i="1"/>
  <c r="D211" i="1"/>
  <c r="D3909" i="1"/>
  <c r="D561" i="1"/>
  <c r="D341" i="1"/>
  <c r="D118" i="1"/>
  <c r="D2220" i="1"/>
  <c r="D193" i="1"/>
  <c r="D1253" i="1"/>
  <c r="D1316" i="1"/>
  <c r="D1306" i="1"/>
  <c r="D1930" i="1"/>
  <c r="D3832" i="1"/>
  <c r="D742" i="1"/>
  <c r="D524" i="1"/>
  <c r="D2351" i="1"/>
  <c r="D1432" i="1"/>
  <c r="D528" i="1"/>
  <c r="D931" i="1"/>
  <c r="D1243" i="1"/>
  <c r="D2637" i="1"/>
  <c r="D3958" i="1"/>
  <c r="D2805" i="1"/>
  <c r="D3391" i="1"/>
  <c r="D3682" i="1"/>
  <c r="D3433" i="1"/>
  <c r="D860" i="1"/>
  <c r="D2324" i="1"/>
  <c r="D1121" i="1"/>
  <c r="D1739" i="1"/>
  <c r="D348" i="1"/>
  <c r="D3551" i="1"/>
  <c r="D3259" i="1"/>
  <c r="D3940" i="1"/>
  <c r="D3977" i="1"/>
  <c r="D1362" i="1"/>
  <c r="D4017" i="1"/>
  <c r="D46" i="1"/>
  <c r="D3344" i="1"/>
  <c r="D3649" i="1"/>
  <c r="D530" i="1"/>
  <c r="D1970" i="1"/>
  <c r="D1870" i="1"/>
  <c r="D2014" i="1"/>
  <c r="D1730" i="1"/>
  <c r="D2279" i="1"/>
  <c r="D3557" i="1"/>
  <c r="D2795" i="1"/>
  <c r="D756" i="1"/>
  <c r="D3914" i="1"/>
  <c r="D3175" i="1"/>
  <c r="D1740" i="1"/>
  <c r="D2892" i="1"/>
  <c r="D462" i="1"/>
  <c r="D875" i="1"/>
  <c r="D116" i="1"/>
  <c r="D1808" i="1"/>
  <c r="D766" i="1"/>
  <c r="D2753" i="1"/>
  <c r="D653" i="1"/>
  <c r="D3043" i="1"/>
  <c r="D1895" i="1"/>
  <c r="D2101" i="1"/>
  <c r="D3483" i="1"/>
  <c r="D1975" i="1"/>
  <c r="D3454" i="1"/>
  <c r="D1430" i="1"/>
  <c r="D1617" i="1"/>
  <c r="D2581" i="1"/>
  <c r="D2497" i="1"/>
  <c r="D3488" i="1"/>
  <c r="D901" i="1"/>
  <c r="D2403" i="1"/>
  <c r="D885" i="1"/>
  <c r="D3621" i="1"/>
  <c r="D3729" i="1"/>
  <c r="D3201" i="1"/>
  <c r="D562" i="1"/>
  <c r="D4000" i="1"/>
  <c r="D2235" i="1"/>
  <c r="D19" i="1"/>
  <c r="D970" i="1"/>
  <c r="D935" i="1"/>
  <c r="D716" i="1"/>
  <c r="D1521" i="1"/>
  <c r="D3460" i="1"/>
  <c r="D1182" i="1"/>
  <c r="D2449" i="1"/>
  <c r="D3228" i="1"/>
  <c r="D3724" i="1"/>
  <c r="D635" i="1"/>
  <c r="D2500" i="1"/>
  <c r="D367" i="1"/>
  <c r="D2129" i="1"/>
  <c r="D1283" i="1"/>
  <c r="D2973" i="1"/>
  <c r="D3981" i="1"/>
  <c r="D2487" i="1"/>
  <c r="D2858" i="1"/>
  <c r="D1659" i="1"/>
  <c r="D2446" i="1"/>
  <c r="D1116" i="1"/>
  <c r="D1588" i="1"/>
  <c r="D2475" i="1"/>
  <c r="D7" i="1"/>
  <c r="D3005" i="1"/>
  <c r="D3214" i="1"/>
  <c r="D1671" i="1"/>
  <c r="D10" i="1"/>
  <c r="D1236" i="1"/>
  <c r="D2488" i="1"/>
  <c r="D2163" i="1"/>
  <c r="D1665" i="1"/>
  <c r="D2547" i="1"/>
  <c r="D1749" i="1"/>
  <c r="D817" i="1"/>
  <c r="D1775" i="1"/>
  <c r="D968" i="1"/>
  <c r="D488" i="1"/>
  <c r="D1944" i="1"/>
  <c r="D3274" i="1"/>
  <c r="D111" i="1"/>
  <c r="D3597" i="1"/>
  <c r="D1032" i="1"/>
  <c r="D4037" i="1"/>
  <c r="D921" i="1"/>
  <c r="D3827" i="1"/>
  <c r="D1050" i="1"/>
  <c r="D2839" i="1"/>
  <c r="D3186" i="1"/>
  <c r="D1084" i="1"/>
  <c r="D2606" i="1"/>
  <c r="D489" i="1"/>
  <c r="D2536" i="1"/>
  <c r="D3501" i="1"/>
  <c r="D3887" i="1"/>
  <c r="D2319" i="1"/>
  <c r="D22" i="1"/>
  <c r="D2724" i="1"/>
  <c r="D124" i="1"/>
  <c r="D2855" i="1"/>
  <c r="D1051" i="1"/>
  <c r="D3250" i="1"/>
  <c r="D1143" i="1"/>
  <c r="D3903" i="1"/>
  <c r="D835" i="1"/>
  <c r="D1030" i="1"/>
  <c r="D1859" i="1"/>
  <c r="D2379" i="1"/>
  <c r="D728" i="1"/>
  <c r="D874" i="1"/>
  <c r="D2327" i="1"/>
  <c r="D1093" i="1"/>
  <c r="D1041" i="1"/>
  <c r="D129" i="1"/>
  <c r="D2065" i="1"/>
  <c r="D2993" i="1"/>
  <c r="D2611" i="1"/>
  <c r="D1463" i="1"/>
  <c r="D366" i="1"/>
  <c r="D2024" i="1"/>
  <c r="D2326" i="1"/>
  <c r="D3119" i="1"/>
  <c r="D1649" i="1"/>
  <c r="D2520" i="1"/>
  <c r="D3960" i="1"/>
  <c r="D54" i="1"/>
  <c r="D2688" i="1"/>
  <c r="D762" i="1"/>
  <c r="D3379" i="1"/>
  <c r="D3062" i="1"/>
  <c r="D2056" i="1"/>
  <c r="D724" i="1"/>
  <c r="D168" i="1"/>
  <c r="D6" i="1"/>
  <c r="D2314" i="1"/>
  <c r="D603" i="1"/>
  <c r="D780" i="1"/>
  <c r="D1092" i="1"/>
  <c r="D3661" i="1"/>
  <c r="D1082" i="1"/>
  <c r="D527" i="1"/>
  <c r="D1954" i="1"/>
  <c r="D1416" i="1"/>
  <c r="D3048" i="1"/>
  <c r="D553" i="1"/>
  <c r="D1816" i="1"/>
  <c r="D401" i="1"/>
  <c r="D1557" i="1"/>
  <c r="D1015" i="1"/>
  <c r="D1595" i="1"/>
  <c r="D893" i="1"/>
  <c r="D3308" i="1"/>
  <c r="D1323" i="1"/>
  <c r="D1194" i="1"/>
  <c r="D2060" i="1"/>
  <c r="D3644" i="1"/>
  <c r="D105" i="1"/>
  <c r="D1016" i="1"/>
  <c r="D91" i="1"/>
  <c r="D3598" i="1"/>
  <c r="D3118" i="1"/>
  <c r="D2464" i="1"/>
  <c r="D1467" i="1"/>
  <c r="D3342" i="1"/>
  <c r="D1785" i="1"/>
  <c r="D2638" i="1"/>
  <c r="D1994" i="1"/>
  <c r="D2457" i="1"/>
  <c r="D2212" i="1"/>
  <c r="D1667" i="1"/>
  <c r="D1357" i="1"/>
  <c r="D173" i="1"/>
  <c r="D3402" i="1"/>
  <c r="D1139" i="1"/>
  <c r="D2546" i="1"/>
  <c r="D344" i="1"/>
  <c r="D566" i="1"/>
  <c r="D1007" i="1"/>
  <c r="D641" i="1"/>
  <c r="D984" i="1"/>
  <c r="D2825" i="1"/>
  <c r="D3590" i="1"/>
  <c r="D797" i="1"/>
  <c r="D309" i="1"/>
  <c r="D919" i="1"/>
  <c r="D994" i="1"/>
  <c r="D47" i="1"/>
  <c r="D1046" i="1"/>
  <c r="D2295" i="1"/>
  <c r="D3181" i="1"/>
  <c r="D590" i="1"/>
  <c r="D2183" i="1"/>
  <c r="D1190" i="1"/>
  <c r="D285" i="1"/>
  <c r="D2088" i="1"/>
  <c r="D1123" i="1"/>
  <c r="D956" i="1"/>
  <c r="D3102" i="1"/>
  <c r="D353" i="1"/>
  <c r="D321" i="1"/>
  <c r="D2006" i="1"/>
  <c r="D3191" i="1"/>
  <c r="D1087" i="1"/>
  <c r="D793" i="1"/>
  <c r="D2737" i="1"/>
  <c r="D3297" i="1"/>
  <c r="D1974" i="1"/>
  <c r="D1524" i="1"/>
  <c r="D2413" i="1"/>
  <c r="D2194" i="1"/>
  <c r="D1609" i="1"/>
  <c r="D3208" i="1"/>
  <c r="D2271" i="1"/>
  <c r="D471" i="1"/>
  <c r="D1853" i="1"/>
  <c r="D3877" i="1"/>
  <c r="D2213" i="1"/>
  <c r="D3071" i="1"/>
  <c r="D917" i="1"/>
  <c r="D2875" i="1"/>
  <c r="D3413" i="1"/>
  <c r="D3424" i="1"/>
  <c r="D2909" i="1"/>
  <c r="D3022" i="1"/>
  <c r="D1210" i="1"/>
  <c r="D2090" i="1"/>
  <c r="D1586" i="1"/>
  <c r="D2408" i="1"/>
  <c r="D1559" i="1"/>
  <c r="D599" i="1"/>
  <c r="D1411" i="1"/>
  <c r="D2561" i="1"/>
  <c r="D3261" i="1"/>
  <c r="D2494" i="1"/>
  <c r="D2337" i="1"/>
  <c r="D3013" i="1"/>
  <c r="D1063" i="1"/>
  <c r="D516" i="1"/>
  <c r="D385" i="1"/>
  <c r="D1651" i="1"/>
  <c r="D1835" i="1"/>
  <c r="D1797" i="1"/>
  <c r="D3034" i="1"/>
  <c r="D2743" i="1"/>
  <c r="D1981" i="1"/>
  <c r="D3771" i="1"/>
  <c r="D1774" i="1"/>
  <c r="D3732" i="1"/>
  <c r="D1514" i="1"/>
  <c r="D247" i="1"/>
  <c r="D3896" i="1"/>
  <c r="D1302" i="1"/>
  <c r="D842" i="1"/>
  <c r="D911" i="1"/>
  <c r="D2288" i="1"/>
  <c r="D644" i="1"/>
  <c r="D1969" i="1"/>
  <c r="D260" i="1"/>
  <c r="D2246" i="1"/>
  <c r="D376" i="1"/>
  <c r="D3130" i="1"/>
  <c r="D544" i="1"/>
  <c r="D841" i="1"/>
  <c r="D2208" i="1"/>
  <c r="D1349" i="1"/>
  <c r="D1379" i="1"/>
  <c r="D1199" i="1"/>
  <c r="D3697" i="1"/>
  <c r="D1020" i="1"/>
  <c r="D3378" i="1"/>
  <c r="D3451" i="1"/>
  <c r="D3705" i="1"/>
  <c r="D2569" i="1"/>
  <c r="D1044" i="1"/>
  <c r="D2144" i="1"/>
  <c r="D3990" i="1"/>
  <c r="D2195" i="1"/>
  <c r="D853" i="1"/>
  <c r="D2348" i="1"/>
  <c r="D3132" i="1"/>
  <c r="D3080" i="1"/>
  <c r="D3696" i="1"/>
  <c r="D2231" i="1"/>
  <c r="D1554" i="1"/>
  <c r="D1098" i="1"/>
  <c r="D2275" i="1"/>
  <c r="D1535" i="1"/>
  <c r="D548" i="1"/>
  <c r="D456" i="1"/>
  <c r="D2430" i="1"/>
  <c r="D889" i="1"/>
  <c r="D1442" i="1"/>
  <c r="D1956" i="1"/>
  <c r="D2321" i="1"/>
  <c r="D1249" i="1"/>
  <c r="D675" i="1"/>
  <c r="D3670" i="1"/>
  <c r="D3273" i="1"/>
  <c r="D1452" i="1"/>
  <c r="D1198" i="1"/>
  <c r="D350" i="1"/>
  <c r="D520" i="1"/>
  <c r="D3845" i="1"/>
  <c r="D3560" i="1"/>
  <c r="D2282" i="1"/>
  <c r="D1229" i="1"/>
  <c r="D2332" i="1"/>
  <c r="D827" i="1"/>
  <c r="D2660" i="1"/>
  <c r="D156" i="1"/>
  <c r="D3840" i="1"/>
  <c r="D3712" i="1"/>
  <c r="D3348" i="1"/>
  <c r="D2481" i="1"/>
  <c r="D832" i="1"/>
  <c r="D3946" i="1"/>
  <c r="D3773" i="1"/>
  <c r="D2469" i="1"/>
  <c r="D3586" i="1"/>
  <c r="D1240" i="1"/>
  <c r="D383" i="1"/>
  <c r="D3419" i="1"/>
  <c r="D2751" i="1"/>
  <c r="D1390" i="1"/>
  <c r="D2485" i="1"/>
  <c r="D2306" i="1"/>
  <c r="D3155" i="1"/>
  <c r="D3083" i="1"/>
  <c r="D2570" i="1"/>
  <c r="D2677" i="1"/>
  <c r="D3652" i="1"/>
  <c r="D3079" i="1"/>
  <c r="D166" i="1"/>
  <c r="D1031" i="1"/>
  <c r="D3429" i="1"/>
  <c r="D3020" i="1"/>
  <c r="D2919" i="1"/>
  <c r="D3873" i="1"/>
  <c r="D291" i="1"/>
  <c r="D3400" i="1"/>
  <c r="D233" i="1"/>
  <c r="D3377" i="1"/>
  <c r="D1891" i="1"/>
  <c r="D51" i="1"/>
  <c r="D480" i="1"/>
  <c r="D1630" i="1"/>
  <c r="D2747" i="1"/>
  <c r="D3818" i="1"/>
  <c r="D4009" i="1"/>
  <c r="D2230" i="1"/>
  <c r="D2566" i="1"/>
  <c r="D697" i="1"/>
  <c r="D4020" i="1"/>
  <c r="D21" i="1"/>
  <c r="D537" i="1"/>
  <c r="D3019" i="1"/>
  <c r="D3943" i="1"/>
  <c r="D3307" i="1"/>
  <c r="D2486" i="1"/>
  <c r="D3786" i="1"/>
  <c r="D3969" i="1"/>
  <c r="D1803" i="1"/>
  <c r="D2019" i="1"/>
  <c r="D1585" i="1"/>
  <c r="D1684" i="1"/>
  <c r="D3052" i="1"/>
  <c r="D1424" i="1"/>
  <c r="D692" i="1"/>
  <c r="D242" i="1"/>
  <c r="D1233" i="1"/>
  <c r="D2095" i="1"/>
  <c r="D1341" i="1"/>
  <c r="D3409" i="1"/>
  <c r="D459" i="1"/>
  <c r="D2951" i="1"/>
  <c r="D1079" i="1"/>
  <c r="D2556" i="1"/>
  <c r="D647" i="1"/>
  <c r="D1986" i="1"/>
  <c r="D1458" i="1"/>
  <c r="D1709" i="1"/>
  <c r="D740" i="1"/>
  <c r="D3097" i="1"/>
  <c r="D2703" i="1"/>
  <c r="D3584" i="1"/>
  <c r="D1631" i="1"/>
  <c r="D1810" i="1"/>
  <c r="D2674" i="1"/>
  <c r="D1104" i="1"/>
  <c r="D2489" i="1"/>
  <c r="D1395" i="1"/>
  <c r="D3142" i="1"/>
  <c r="D320" i="1"/>
  <c r="D926" i="1"/>
  <c r="D412" i="1"/>
  <c r="D2308" i="1"/>
  <c r="D487" i="1"/>
  <c r="D2746" i="1"/>
  <c r="D3574" i="1"/>
  <c r="D2405" i="1"/>
  <c r="D2392" i="1"/>
  <c r="D4014" i="1"/>
  <c r="D1875" i="1"/>
  <c r="D3957" i="1"/>
  <c r="D3498" i="1"/>
  <c r="D42" i="1"/>
  <c r="D2808" i="1"/>
  <c r="D752" i="1"/>
  <c r="D2511" i="1"/>
  <c r="D632" i="1"/>
  <c r="D3906" i="1"/>
  <c r="D3744" i="1"/>
  <c r="D1593" i="1"/>
  <c r="D1531" i="1"/>
  <c r="D1547" i="1"/>
  <c r="D3332" i="1"/>
  <c r="D1075" i="1"/>
  <c r="D1211" i="1"/>
  <c r="D679" i="1"/>
  <c r="D685" i="1"/>
  <c r="D1324" i="1"/>
  <c r="D1700" i="1"/>
  <c r="D2086" i="1"/>
  <c r="D1047" i="1"/>
  <c r="D3382" i="1"/>
  <c r="D2140" i="1"/>
  <c r="D1423" i="1"/>
  <c r="D1170" i="1"/>
  <c r="D3443" i="1"/>
  <c r="D463" i="1"/>
  <c r="D1132" i="1"/>
  <c r="D2320" i="1"/>
  <c r="D1076" i="1"/>
  <c r="D2132" i="1"/>
  <c r="D2206" i="1"/>
  <c r="D2164" i="1"/>
  <c r="D1639" i="1"/>
  <c r="D465" i="1"/>
  <c r="D923" i="1"/>
  <c r="D625" i="1"/>
  <c r="D3263" i="1"/>
  <c r="D732" i="1"/>
  <c r="D1843" i="1"/>
  <c r="D1575" i="1"/>
  <c r="D2538" i="1"/>
  <c r="D149" i="1"/>
  <c r="D257" i="1"/>
  <c r="D3814" i="1"/>
  <c r="D3830" i="1"/>
  <c r="D1814" i="1"/>
  <c r="D1542" i="1"/>
  <c r="D3290" i="1"/>
  <c r="D3313" i="1"/>
  <c r="D3657" i="1"/>
  <c r="D2550" i="1"/>
  <c r="D629" i="1"/>
  <c r="D354" i="1"/>
  <c r="D803" i="1"/>
  <c r="D2947" i="1"/>
  <c r="D1852" i="1"/>
  <c r="D3601" i="1"/>
  <c r="D872" i="1"/>
  <c r="D1549" i="1"/>
  <c r="D1485" i="1"/>
  <c r="D1106" i="1"/>
  <c r="D2572" i="1"/>
  <c r="D2003" i="1"/>
  <c r="D2694" i="1"/>
  <c r="D58" i="1"/>
  <c r="D3539" i="1"/>
  <c r="D2002" i="1"/>
  <c r="D1207" i="1"/>
  <c r="D2788" i="1"/>
  <c r="D3964" i="1"/>
  <c r="D3746" i="1"/>
  <c r="D1645" i="1"/>
  <c r="D1805" i="1"/>
  <c r="D1183" i="1"/>
  <c r="D1537" i="1"/>
  <c r="D2777" i="1"/>
  <c r="D1820" i="1"/>
  <c r="D3910" i="1"/>
  <c r="D618" i="1"/>
  <c r="D3527" i="1"/>
  <c r="D3425" i="1"/>
  <c r="D2094" i="1"/>
  <c r="D3680" i="1"/>
  <c r="D2072" i="1"/>
  <c r="D2792" i="1"/>
  <c r="D3248" i="1"/>
  <c r="D2958" i="1"/>
  <c r="D3447" i="1"/>
  <c r="D2597" i="1"/>
  <c r="D2657" i="1"/>
  <c r="D1221" i="1"/>
  <c r="D440" i="1"/>
  <c r="D1453" i="1"/>
  <c r="D2901" i="1"/>
  <c r="D112" i="1"/>
  <c r="D3430" i="1"/>
  <c r="D2406" i="1"/>
  <c r="D1516" i="1"/>
  <c r="D2018" i="1"/>
  <c r="D1338" i="1"/>
  <c r="D3406" i="1"/>
  <c r="D3054" i="1"/>
  <c r="D868" i="1"/>
  <c r="D2592" i="1"/>
  <c r="D3428" i="1"/>
  <c r="D781" i="1"/>
  <c r="D2578" i="1"/>
  <c r="D3107" i="1"/>
  <c r="D1556" i="1"/>
  <c r="D1525" i="1"/>
  <c r="D2396" i="1"/>
  <c r="D2584" i="1"/>
  <c r="D2272" i="1"/>
  <c r="D2471" i="1"/>
  <c r="D284" i="1"/>
  <c r="D3282" i="1"/>
  <c r="D746" i="1"/>
  <c r="D836" i="1"/>
  <c r="D1798" i="1"/>
  <c r="D150" i="1"/>
  <c r="D217" i="1"/>
  <c r="D1061" i="1"/>
  <c r="D2247" i="1"/>
  <c r="D1742" i="1"/>
  <c r="D1675" i="1"/>
  <c r="D400" i="1"/>
  <c r="D3867" i="1"/>
  <c r="D2253" i="1"/>
  <c r="D587" i="1"/>
  <c r="D127" i="1"/>
  <c r="D2083" i="1"/>
  <c r="D1979" i="1"/>
  <c r="D3556" i="1"/>
  <c r="D3917" i="1"/>
  <c r="D1607" i="1"/>
  <c r="D542" i="1"/>
  <c r="D1312" i="1"/>
  <c r="D942" i="1"/>
  <c r="D2768" i="1"/>
  <c r="D1284" i="1"/>
  <c r="D3215" i="1"/>
  <c r="D1021" i="1"/>
  <c r="D1403" i="1"/>
  <c r="D3340" i="1"/>
  <c r="D2259" i="1"/>
  <c r="D3976" i="1"/>
  <c r="D593" i="1"/>
  <c r="D2116" i="1"/>
  <c r="D1744" i="1"/>
  <c r="D236" i="1"/>
  <c r="D162" i="1"/>
  <c r="D1594" i="1"/>
  <c r="D2437" i="1"/>
  <c r="D3075" i="1"/>
  <c r="D767" i="1"/>
  <c r="D2103" i="1"/>
  <c r="D1255" i="1"/>
  <c r="D3388" i="1"/>
  <c r="D433" i="1"/>
  <c r="D1328" i="1"/>
  <c r="D2456" i="1"/>
  <c r="D538" i="1"/>
  <c r="D340" i="1"/>
  <c r="D1864" i="1"/>
  <c r="D1202" i="1"/>
  <c r="D2035" i="1"/>
  <c r="D1578" i="1"/>
  <c r="D3510" i="1"/>
  <c r="D1750" i="1"/>
  <c r="D1419" i="1"/>
  <c r="D2162" i="1"/>
  <c r="D927" i="1"/>
  <c r="D11" i="1"/>
  <c r="D2089" i="1"/>
  <c r="D1576" i="1"/>
  <c r="D1636" i="1"/>
  <c r="D2423" i="1"/>
  <c r="D2135" i="1"/>
  <c r="D1212" i="1"/>
  <c r="D1074" i="1"/>
  <c r="D1518" i="1"/>
  <c r="D2865" i="1"/>
  <c r="D83" i="1"/>
  <c r="D137" i="1"/>
  <c r="D3318" i="1"/>
  <c r="D219" i="1"/>
  <c r="D1673" i="1"/>
  <c r="D3576" i="1"/>
  <c r="D2914" i="1"/>
  <c r="D864" i="1"/>
  <c r="D2568" i="1"/>
  <c r="D1592" i="1"/>
  <c r="D1497" i="1"/>
  <c r="D3585" i="1"/>
  <c r="D1776" i="1"/>
  <c r="D1912" i="1"/>
  <c r="D2651" i="1"/>
  <c r="D134" i="1"/>
  <c r="D52" i="1"/>
  <c r="D1222" i="1"/>
  <c r="D3165" i="1"/>
  <c r="D3195" i="1"/>
  <c r="D1417" i="1"/>
  <c r="D2602" i="1"/>
  <c r="D2888" i="1"/>
  <c r="D2256" i="1"/>
  <c r="D1366" i="1"/>
  <c r="D3681" i="1"/>
  <c r="D3179" i="1"/>
  <c r="D2727" i="1"/>
  <c r="D3533" i="1"/>
  <c r="D2499" i="1"/>
  <c r="D2205" i="1"/>
  <c r="D2368" i="1"/>
  <c r="D2262" i="1"/>
  <c r="D1951" i="1"/>
  <c r="D1437" i="1"/>
  <c r="D3333" i="1"/>
  <c r="D1980" i="1"/>
  <c r="D1787" i="1"/>
  <c r="D1100" i="1"/>
  <c r="D2173" i="1"/>
  <c r="D3815" i="1"/>
  <c r="D546" i="1"/>
  <c r="D3035" i="1"/>
  <c r="D2331" i="1"/>
  <c r="D1520" i="1"/>
  <c r="D1266" i="1"/>
  <c r="D185" i="1"/>
  <c r="D723" i="1"/>
  <c r="D3302" i="1"/>
  <c r="D3423" i="1"/>
  <c r="D3738" i="1"/>
  <c r="D3708" i="1"/>
  <c r="D3470" i="1"/>
  <c r="D2733" i="1"/>
  <c r="D1522" i="1"/>
  <c r="D749" i="1"/>
  <c r="D2816" i="1"/>
  <c r="D2465" i="1"/>
  <c r="D324" i="1"/>
  <c r="D1326" i="1"/>
  <c r="D1492" i="1"/>
  <c r="D1540" i="1"/>
  <c r="D3381" i="1"/>
  <c r="D3819" i="1"/>
  <c r="D765" i="1"/>
  <c r="D2305" i="1"/>
  <c r="D345" i="1"/>
  <c r="D2748" i="1"/>
  <c r="D1469" i="1"/>
  <c r="D3816" i="1"/>
  <c r="D1173" i="1"/>
  <c r="D3662" i="1"/>
  <c r="D498" i="1"/>
  <c r="D1245" i="1"/>
  <c r="D2428" i="1"/>
  <c r="D3017" i="1"/>
  <c r="D1145" i="1"/>
  <c r="D1070" i="1"/>
  <c r="D3689" i="1"/>
  <c r="D1877" i="1"/>
  <c r="D1604" i="1"/>
  <c r="D2490" i="1"/>
  <c r="D2522" i="1"/>
  <c r="D2648" i="1"/>
  <c r="D2889" i="1"/>
  <c r="D2745" i="1"/>
  <c r="D3114" i="1"/>
  <c r="D1398" i="1"/>
  <c r="D293" i="1"/>
  <c r="D886" i="1"/>
  <c r="D3756" i="1"/>
  <c r="D759" i="1"/>
  <c r="D3109" i="1"/>
  <c r="D181" i="1"/>
  <c r="D2353" i="1"/>
  <c r="D3143" i="1"/>
  <c r="D869" i="1"/>
  <c r="D2721" i="1"/>
  <c r="D610" i="1"/>
  <c r="D1408" i="1"/>
  <c r="D3938" i="1"/>
  <c r="D2201" i="1"/>
  <c r="D2245" i="1"/>
  <c r="D2895" i="1"/>
  <c r="D1473" i="1"/>
  <c r="D1945" i="1"/>
  <c r="D1861" i="1"/>
  <c r="D2952" i="1"/>
  <c r="D4030" i="1"/>
  <c r="D2365" i="1"/>
  <c r="D3562" i="1"/>
  <c r="D178" i="1"/>
  <c r="D1860" i="1"/>
  <c r="D1987" i="1"/>
  <c r="D1903" i="1"/>
  <c r="D1029" i="1"/>
  <c r="D1925" i="1"/>
  <c r="D3965" i="1"/>
  <c r="D1027" i="1"/>
  <c r="D3788" i="1"/>
  <c r="D3115" i="1"/>
  <c r="D3588" i="1"/>
  <c r="D3452" i="1"/>
  <c r="D2639" i="1"/>
  <c r="D1822" i="1"/>
  <c r="D3349" i="1"/>
  <c r="D3920" i="1"/>
  <c r="D261" i="1"/>
  <c r="D2304" i="1"/>
  <c r="D2468" i="1"/>
  <c r="D2661" i="1"/>
  <c r="D61" i="1"/>
  <c r="D1716" i="1"/>
  <c r="D2601" i="1"/>
  <c r="D1722" i="1"/>
  <c r="D2663" i="1"/>
  <c r="D1058" i="1"/>
  <c r="D3170" i="1"/>
  <c r="D472" i="1"/>
  <c r="D3149" i="1"/>
  <c r="D3570" i="1"/>
  <c r="D2736" i="1"/>
  <c r="D2297" i="1"/>
  <c r="D848" i="1"/>
  <c r="D432" i="1"/>
  <c r="D3993" i="1"/>
  <c r="D3148" i="1"/>
  <c r="D1481" i="1"/>
  <c r="D717" i="1"/>
  <c r="D743" i="1"/>
  <c r="D884" i="1"/>
  <c r="D2269" i="1"/>
  <c r="D3169" i="1"/>
  <c r="D1039" i="1"/>
  <c r="D2558" i="1"/>
  <c r="D210" i="1"/>
  <c r="D2775" i="1"/>
  <c r="D2772" i="1"/>
  <c r="D1422" i="1"/>
  <c r="D859" i="1"/>
  <c r="D2382" i="1"/>
  <c r="D3878" i="1"/>
  <c r="D737" i="1"/>
  <c r="D941" i="1"/>
  <c r="D2482" i="1"/>
  <c r="D1214" i="1"/>
  <c r="D1309" i="1"/>
  <c r="D1914" i="1"/>
  <c r="D266" i="1"/>
  <c r="D402" i="1"/>
  <c r="D891" i="1"/>
  <c r="D427" i="1"/>
  <c r="D1809" i="1"/>
  <c r="D1628" i="1"/>
  <c r="D3200" i="1"/>
  <c r="D1676" i="1"/>
  <c r="D2508" i="1"/>
  <c r="D500" i="1"/>
  <c r="D2700" i="1"/>
  <c r="D1698" i="1"/>
  <c r="D1320" i="1"/>
  <c r="D3393" i="1"/>
  <c r="D3615" i="1"/>
  <c r="D3368" i="1"/>
  <c r="D1839" i="1"/>
  <c r="D997" i="1"/>
  <c r="D3295" i="1"/>
  <c r="D1662" i="1"/>
  <c r="D1882" i="1"/>
  <c r="D3050" i="1"/>
  <c r="D620" i="1"/>
  <c r="D2" i="1"/>
  <c r="D2812" i="1"/>
  <c r="D3495" i="1"/>
  <c r="D1448" i="1"/>
  <c r="D3783" i="1"/>
  <c r="D1066" i="1"/>
  <c r="D2260" i="1"/>
  <c r="D602" i="1"/>
  <c r="D304" i="1"/>
  <c r="D3870" i="1"/>
  <c r="D3278" i="1"/>
  <c r="D1348" i="1"/>
  <c r="D467" i="1"/>
  <c r="D1729" i="1"/>
  <c r="D1276" i="1"/>
  <c r="D3336" i="1"/>
  <c r="D3300" i="1"/>
  <c r="D2802" i="1"/>
  <c r="D2623" i="1"/>
  <c r="D1397" i="1"/>
  <c r="D497" i="1"/>
  <c r="D251" i="1"/>
  <c r="D2704" i="1"/>
  <c r="D1731" i="1"/>
  <c r="D2589" i="1"/>
  <c r="D2029" i="1"/>
  <c r="D2954" i="1"/>
  <c r="D755" i="1"/>
  <c r="D2021" i="1"/>
  <c r="D871" i="1"/>
  <c r="D645" i="1"/>
  <c r="D2838" i="1"/>
  <c r="D3998" i="1"/>
  <c r="D1655" i="1"/>
  <c r="D2859" i="1"/>
  <c r="D3658" i="1"/>
  <c r="D2981" i="1"/>
  <c r="D782" i="1"/>
  <c r="D1551" i="1"/>
  <c r="D3812" i="1"/>
  <c r="D1033" i="1"/>
  <c r="D1941" i="1"/>
  <c r="D9" i="1"/>
  <c r="D4025" i="1"/>
  <c r="D3289" i="1"/>
  <c r="D3098" i="1"/>
  <c r="D2075" i="1"/>
  <c r="D128" i="1"/>
  <c r="D2049" i="1"/>
  <c r="D2459" i="1"/>
  <c r="D2967" i="1"/>
  <c r="D2312" i="1"/>
  <c r="D751" i="1"/>
  <c r="D2023" i="1"/>
  <c r="D588" i="1"/>
  <c r="D1181" i="1"/>
  <c r="D689" i="1"/>
  <c r="D1611" i="1"/>
  <c r="D447" i="1"/>
  <c r="D577" i="1"/>
  <c r="D3711" i="1"/>
  <c r="D3160" i="1"/>
  <c r="D2122" i="1"/>
  <c r="D1536" i="1"/>
  <c r="D1717" i="1"/>
  <c r="D3600" i="1"/>
  <c r="D1948" i="1"/>
  <c r="D2385" i="1"/>
  <c r="D1552" i="1"/>
  <c r="D3001" i="1"/>
  <c r="D142" i="1"/>
  <c r="D649" i="1"/>
  <c r="D1204" i="1"/>
  <c r="D1368" i="1"/>
  <c r="D106" i="1"/>
  <c r="D1781" i="1"/>
  <c r="D2008" i="1"/>
  <c r="D29" i="1"/>
  <c r="D3113" i="1"/>
  <c r="D422" i="1"/>
  <c r="D640" i="1"/>
  <c r="D944" i="1"/>
  <c r="D2903" i="1"/>
  <c r="D3172" i="1"/>
  <c r="D1364" i="1"/>
  <c r="D2452" i="1"/>
  <c r="D1743" i="1"/>
  <c r="D3949" i="1"/>
  <c r="D3824" i="1"/>
  <c r="D2166" i="1"/>
  <c r="D1334" i="1"/>
  <c r="D2624" i="1"/>
  <c r="D435" i="1"/>
  <c r="D3693" i="1"/>
  <c r="D1915" i="1"/>
  <c r="D1384" i="1"/>
  <c r="D2840" i="1"/>
  <c r="D3517" i="1"/>
  <c r="D1274" i="1"/>
  <c r="D3829" i="1"/>
  <c r="D208" i="1"/>
  <c r="D1555" i="1"/>
  <c r="D3245" i="1"/>
  <c r="D2199" i="1"/>
  <c r="D878" i="1"/>
  <c r="D626" i="1"/>
  <c r="D2165" i="1"/>
  <c r="D2523" i="1"/>
  <c r="D855" i="1"/>
  <c r="D2754" i="1"/>
  <c r="D510" i="1"/>
  <c r="D1168" i="1"/>
  <c r="D183" i="1"/>
  <c r="D2965" i="1"/>
  <c r="D750" i="1"/>
  <c r="D2149" i="1"/>
  <c r="D1889" i="1"/>
  <c r="D1871" i="1"/>
  <c r="D1824" i="1"/>
  <c r="D1633" i="1"/>
  <c r="D973" i="1"/>
  <c r="D3144" i="1"/>
  <c r="D539" i="1"/>
  <c r="D75" i="1"/>
  <c r="D1842" i="1"/>
  <c r="D1838" i="1"/>
  <c r="D2203" i="1"/>
  <c r="D259" i="1"/>
  <c r="D286" i="1"/>
  <c r="D3614" i="1"/>
  <c r="D3283" i="1"/>
  <c r="D1446" i="1"/>
  <c r="D1038" i="1"/>
  <c r="D1018" i="1"/>
  <c r="D2709" i="1"/>
  <c r="D2848" i="1"/>
  <c r="D3772" i="1"/>
  <c r="D1462" i="1"/>
  <c r="D1290" i="1"/>
  <c r="D1259" i="1"/>
  <c r="D3108" i="1"/>
  <c r="D2293" i="1"/>
  <c r="D2190" i="1"/>
  <c r="D3128" i="1"/>
  <c r="D177" i="1"/>
  <c r="D3231" i="1"/>
  <c r="D937" i="1"/>
  <c r="D2942" i="1"/>
  <c r="D559" i="1"/>
  <c r="D1314" i="1"/>
  <c r="D481" i="1"/>
  <c r="D3828" i="1"/>
  <c r="D3843" i="1"/>
  <c r="D234" i="1"/>
  <c r="D3346" i="1"/>
  <c r="D3733" i="1"/>
  <c r="D521" i="1"/>
  <c r="D2831" i="1"/>
  <c r="D3199" i="1"/>
  <c r="D2715" i="1"/>
  <c r="D582" i="1"/>
  <c r="D2191" i="1"/>
  <c r="D289" i="1"/>
  <c r="D664" i="1"/>
  <c r="D139" i="1"/>
  <c r="D3699" i="1"/>
  <c r="D1813" i="1"/>
  <c r="D1162" i="1"/>
  <c r="D3219" i="1"/>
  <c r="D3852" i="1"/>
  <c r="D2248" i="1"/>
  <c r="D880" i="1"/>
  <c r="D3984" i="1"/>
  <c r="D2092" i="1"/>
  <c r="D2876" i="1"/>
  <c r="D1333" i="1"/>
  <c r="D2631" i="1"/>
  <c r="D3573" i="1"/>
  <c r="D436" i="1"/>
  <c r="D2712" i="1"/>
  <c r="D2722" i="1"/>
  <c r="D444" i="1"/>
  <c r="D368" i="1"/>
  <c r="D1192" i="1"/>
  <c r="D3187" i="1"/>
  <c r="D1303" i="1"/>
  <c r="D1890" i="1"/>
  <c r="D3810" i="1"/>
  <c r="D2283" i="1"/>
  <c r="D3053" i="1"/>
  <c r="D518" i="1"/>
  <c r="D329" i="1"/>
  <c r="D409" i="1"/>
  <c r="D2054" i="1"/>
  <c r="D3038" i="1"/>
  <c r="D1733" i="1"/>
  <c r="D1958" i="1"/>
  <c r="D2358" i="1"/>
  <c r="D694" i="1"/>
  <c r="D237" i="1"/>
  <c r="D4015" i="1"/>
  <c r="D802" i="1"/>
  <c r="D1359" i="1"/>
  <c r="D2608" i="1"/>
  <c r="D3467" i="1"/>
  <c r="D64" i="1"/>
  <c r="D2992" i="1"/>
  <c r="D999" i="1"/>
  <c r="D622" i="1"/>
  <c r="D1315" i="1"/>
  <c r="D72" i="1"/>
  <c r="D1598" i="1"/>
  <c r="D1634" i="1"/>
  <c r="D830" i="1"/>
  <c r="D3257" i="1"/>
  <c r="D1480" i="1"/>
  <c r="D3953" i="1"/>
  <c r="D1579" i="1"/>
  <c r="D3581" i="1"/>
  <c r="D628" i="1"/>
  <c r="D1382" i="1"/>
  <c r="D2644" i="1"/>
  <c r="D2604" i="1"/>
  <c r="D2372" i="1"/>
  <c r="D2524" i="1"/>
  <c r="D1653" i="1"/>
  <c r="D445" i="1"/>
  <c r="D506" i="1"/>
  <c r="D1830" i="1"/>
  <c r="D2998" i="1"/>
  <c r="D774" i="1"/>
  <c r="D1674" i="1"/>
  <c r="D3438" i="1"/>
  <c r="D1052" i="1"/>
  <c r="D1699" i="1"/>
  <c r="D1048" i="1"/>
  <c r="D1759" i="1"/>
  <c r="D2370" i="1"/>
  <c r="D1792" i="1"/>
  <c r="D2051" i="1"/>
  <c r="D2701" i="1"/>
  <c r="D1372" i="1"/>
  <c r="D2813" i="1"/>
  <c r="D65" i="1"/>
  <c r="D3921" i="1"/>
  <c r="D687" i="1"/>
  <c r="D2053" i="1"/>
  <c r="D556" i="1"/>
  <c r="D3478" i="1"/>
  <c r="D3268" i="1"/>
  <c r="D2360" i="1"/>
  <c r="D1494" i="1"/>
  <c r="D1626" i="1"/>
  <c r="D904" i="1"/>
  <c r="D1644" i="1"/>
  <c r="D2786" i="1"/>
  <c r="D3233" i="1"/>
  <c r="D3197" i="1"/>
  <c r="D2607" i="1"/>
  <c r="D2387" i="1"/>
  <c r="D346" i="1"/>
  <c r="D630" i="1"/>
  <c r="D3154" i="1"/>
  <c r="D3701" i="1"/>
  <c r="D988" i="1"/>
  <c r="D1983" i="1"/>
  <c r="D2678" i="1"/>
  <c r="D2414" i="1"/>
  <c r="D1421" i="1"/>
  <c r="D938" i="1"/>
  <c r="D2974" i="1"/>
  <c r="D418" i="1"/>
  <c r="D1791" i="1"/>
  <c r="D2156" i="1"/>
  <c r="D554" i="1"/>
  <c r="D249" i="1"/>
  <c r="D3392" i="1"/>
  <c r="D1544" i="1"/>
  <c r="D2243" i="1"/>
  <c r="D1113" i="1"/>
  <c r="D2361" i="1"/>
  <c r="D1818" i="1"/>
  <c r="D3987" i="1"/>
  <c r="D702" i="1"/>
  <c r="D2311" i="1"/>
  <c r="D1127" i="1"/>
  <c r="D1023" i="1"/>
  <c r="D483" i="1"/>
  <c r="D1691" i="1"/>
  <c r="D1991" i="1"/>
  <c r="D2610" i="1"/>
  <c r="D1377" i="1"/>
  <c r="D3780" i="1"/>
  <c r="D2050" i="1"/>
  <c r="D68" i="1"/>
  <c r="D3937" i="1"/>
  <c r="D2012" i="1"/>
  <c r="D1499" i="1"/>
  <c r="D1427" i="1"/>
  <c r="D1712" i="1"/>
  <c r="D426" i="1"/>
  <c r="D2691" i="1"/>
  <c r="D2603" i="1"/>
  <c r="D3636" i="1"/>
  <c r="D2662" i="1"/>
  <c r="D877" i="1"/>
  <c r="D2130" i="1"/>
  <c r="D2082" i="1"/>
  <c r="D1064" i="1"/>
  <c r="D2654" i="1"/>
  <c r="D3784" i="1"/>
  <c r="D3330" i="1"/>
  <c r="D398" i="1"/>
  <c r="D2669" i="1"/>
  <c r="D314" i="1"/>
  <c r="D2957" i="1"/>
  <c r="D50" i="1"/>
  <c r="D2593" i="1"/>
  <c r="D509" i="1"/>
  <c r="D2303" i="1"/>
  <c r="D1692" i="1"/>
  <c r="D624" i="1"/>
  <c r="D3351" i="1"/>
  <c r="D496" i="1"/>
  <c r="D3081" i="1"/>
  <c r="D729" i="1"/>
  <c r="D1996" i="1"/>
  <c r="D1851" i="1"/>
  <c r="D925" i="1"/>
  <c r="D2257" i="1"/>
  <c r="D3647" i="1"/>
  <c r="D3036" i="1"/>
  <c r="D536" i="1"/>
  <c r="D3834" i="1"/>
  <c r="D3912" i="1"/>
  <c r="D1464" i="1"/>
  <c r="D3420" i="1"/>
  <c r="D3687" i="1"/>
  <c r="D3518" i="1"/>
  <c r="D478" i="1"/>
  <c r="D1973" i="1"/>
  <c r="D2447" i="1"/>
  <c r="D470" i="1"/>
  <c r="D1947" i="1"/>
  <c r="D1815" i="1"/>
  <c r="D2590" i="1"/>
  <c r="D2066" i="1"/>
  <c r="D1527" i="1"/>
  <c r="D1220" i="1"/>
  <c r="D2344" i="1"/>
  <c r="D1603" i="1"/>
  <c r="D3618" i="1"/>
  <c r="D3592" i="1"/>
  <c r="D3855" i="1"/>
  <c r="D2280" i="1"/>
  <c r="D3594" i="1"/>
  <c r="D3499" i="1"/>
  <c r="D1539" i="1"/>
  <c r="D2642" i="1"/>
  <c r="D768" i="1"/>
  <c r="D1548" i="1"/>
  <c r="D2911" i="1"/>
  <c r="D3" i="1"/>
  <c r="D3956" i="1"/>
  <c r="D1186" i="1"/>
  <c r="D1108" i="1"/>
  <c r="D2972" i="1"/>
  <c r="D303" i="1"/>
  <c r="D2629" i="1"/>
  <c r="D2377" i="1"/>
  <c r="D305" i="1"/>
  <c r="D982" i="1"/>
  <c r="D3507" i="1"/>
  <c r="D495" i="1"/>
  <c r="D1226" i="1"/>
  <c r="D3084" i="1"/>
  <c r="D3739" i="1"/>
  <c r="D3540" i="1"/>
  <c r="D213" i="1"/>
  <c r="D197" i="1"/>
  <c r="D1976" i="1"/>
  <c r="D3883" i="1"/>
  <c r="D2189" i="1"/>
  <c r="D1761" i="1"/>
  <c r="D2620" i="1"/>
  <c r="D3441" i="1"/>
  <c r="D1449" i="1"/>
  <c r="D533" i="1"/>
  <c r="D1931" i="1"/>
  <c r="D2474" i="1"/>
  <c r="D2142" i="1"/>
  <c r="D1849" i="1"/>
  <c r="D3579" i="1"/>
  <c r="D795" i="1"/>
  <c r="D2017" i="1"/>
  <c r="D2009" i="1"/>
  <c r="D3369" i="1"/>
  <c r="D949" i="1"/>
  <c r="D986" i="1"/>
  <c r="D589" i="1"/>
  <c r="D2483" i="1"/>
  <c r="D3146" i="1"/>
  <c r="D2258" i="1"/>
  <c r="D2004" i="1"/>
  <c r="D101" i="1"/>
  <c r="D3561" i="1"/>
  <c r="D2977" i="1"/>
  <c r="D1495" i="1"/>
  <c r="D2841" i="1"/>
  <c r="D3281" i="1"/>
  <c r="D206" i="1"/>
  <c r="D712" i="1"/>
  <c r="D2108" i="1"/>
  <c r="D808" i="1"/>
  <c r="D2884" i="1"/>
  <c r="D3844" i="1"/>
  <c r="D41" i="1"/>
  <c r="D16" i="1"/>
  <c r="D67" i="1"/>
  <c r="D1353" i="1"/>
  <c r="D2291" i="1"/>
  <c r="D828" i="1"/>
  <c r="D558" i="1"/>
  <c r="D381" i="1"/>
  <c r="D1615" i="1"/>
  <c r="D3327" i="1"/>
  <c r="D2837" i="1"/>
  <c r="D2894" i="1"/>
  <c r="D2252" i="1"/>
  <c r="D97" i="1"/>
  <c r="D143" i="1"/>
  <c r="D2039" i="1"/>
  <c r="D676" i="1"/>
  <c r="D125" i="1"/>
  <c r="D2980" i="1"/>
  <c r="D3060" i="1"/>
  <c r="D88" i="1"/>
  <c r="D1963" i="1"/>
  <c r="D3575" i="1"/>
  <c r="D3416" i="1"/>
  <c r="D3350" i="1"/>
  <c r="D3482" i="1"/>
  <c r="D3648" i="1"/>
  <c r="D407" i="1"/>
  <c r="D1487" i="1"/>
  <c r="D847" i="1"/>
  <c r="D2466" i="1"/>
  <c r="D331" i="1"/>
  <c r="D3554" i="1"/>
  <c r="D2612" i="1"/>
  <c r="D1081" i="1"/>
  <c r="D2391" i="1"/>
  <c r="D686" i="1"/>
  <c r="D1755" i="1"/>
  <c r="D1543" i="1"/>
  <c r="D2126" i="1"/>
  <c r="D3487" i="1"/>
  <c r="D1068" i="1"/>
  <c r="D2744" i="1"/>
  <c r="D2899" i="1"/>
  <c r="D2680" i="1"/>
  <c r="D3269" i="1"/>
  <c r="D3041" i="1"/>
  <c r="D3469" i="1"/>
  <c r="D1444" i="1"/>
  <c r="D1591" i="1"/>
  <c r="D4" i="1"/>
  <c r="D3383" i="1"/>
  <c r="D1590" i="1"/>
  <c r="D3138" i="1"/>
  <c r="D3907" i="1"/>
  <c r="D2209" i="1"/>
  <c r="D117" i="1"/>
  <c r="D3730" i="1"/>
  <c r="D2081" i="1"/>
  <c r="D3941" i="1"/>
  <c r="D1053" i="1"/>
  <c r="D8" i="1"/>
  <c r="D3899" i="1"/>
  <c r="D3667" i="1"/>
  <c r="D3942" i="1"/>
  <c r="D508" i="1"/>
  <c r="D2412" i="1"/>
  <c r="D1402" i="1"/>
  <c r="D1995" i="1"/>
  <c r="D1468" i="1"/>
  <c r="D764" i="1"/>
  <c r="D1413" i="1"/>
  <c r="D3663" i="1"/>
  <c r="D1392" i="1"/>
  <c r="D3925" i="1"/>
  <c r="D215" i="1"/>
  <c r="D3232" i="1"/>
  <c r="D1133" i="1"/>
  <c r="D1756" i="1"/>
  <c r="D3323" i="1"/>
  <c r="D914" i="1"/>
  <c r="D2340" i="1"/>
  <c r="D2492" i="1"/>
  <c r="D1165" i="1"/>
  <c r="D3222" i="1"/>
  <c r="D1191" i="1"/>
  <c r="D3846" i="1"/>
  <c r="D1718" i="1"/>
  <c r="D1493" i="1"/>
  <c r="D557" i="1"/>
  <c r="D494" i="1"/>
  <c r="D3111" i="1"/>
  <c r="D3258" i="1"/>
  <c r="D1054" i="1"/>
  <c r="D2011" i="1"/>
  <c r="D1613" i="1"/>
  <c r="D1436" i="1"/>
  <c r="D1726" i="1"/>
  <c r="D1360" i="1"/>
  <c r="D3158" i="1"/>
  <c r="D1602" i="1"/>
  <c r="D2381" i="1"/>
  <c r="D3456" i="1"/>
  <c r="D564" i="1"/>
  <c r="D121" i="1"/>
  <c r="D1893" i="1"/>
  <c r="D1907" i="1"/>
  <c r="D1612" i="1"/>
  <c r="D907" i="1"/>
  <c r="D1373" i="1"/>
  <c r="D2649" i="1"/>
  <c r="D3439" i="1"/>
  <c r="D3825" i="1"/>
  <c r="D2299" i="1"/>
  <c r="D102" i="1"/>
  <c r="D2762" i="1"/>
  <c r="D2458" i="1"/>
  <c r="D2119" i="1"/>
  <c r="D856" i="1"/>
  <c r="D1008" i="1"/>
  <c r="D1355" i="1"/>
  <c r="D2030" i="1"/>
  <c r="D375" i="1"/>
  <c r="D1026" i="1"/>
  <c r="D3874" i="1"/>
  <c r="D3364" i="1"/>
  <c r="D144" i="1"/>
  <c r="D2869" i="1"/>
  <c r="D3884" i="1"/>
  <c r="D621" i="1"/>
  <c r="D148" i="1"/>
  <c r="D2830" i="1"/>
  <c r="D829" i="1"/>
  <c r="D1708" i="1"/>
  <c r="D1300" i="1"/>
  <c r="D31" i="1"/>
  <c r="D2417" i="1"/>
  <c r="D2227" i="1"/>
  <c r="D3774" i="1"/>
  <c r="D2628" i="1"/>
  <c r="D1760" i="1"/>
  <c r="D2537" i="1"/>
  <c r="D3341" i="1"/>
  <c r="D3134" i="1"/>
  <c r="D1702" i="1"/>
  <c r="D2254" i="1"/>
  <c r="D4019" i="1"/>
  <c r="D110" i="1"/>
  <c r="D3915" i="1"/>
  <c r="D705" i="1"/>
  <c r="D3616" i="1"/>
  <c r="D3326" i="1"/>
  <c r="D1745" i="1"/>
  <c r="D3606" i="1"/>
  <c r="D2922" i="1"/>
  <c r="D2515" i="1"/>
  <c r="D2196" i="1"/>
  <c r="D428" i="1"/>
  <c r="D1573" i="1"/>
  <c r="D2600" i="1"/>
  <c r="D1471" i="1"/>
  <c r="D1246" i="1"/>
  <c r="D2124" i="1"/>
  <c r="D3721" i="1"/>
  <c r="D2237" i="1"/>
  <c r="D3654" i="1"/>
  <c r="D1872" i="1"/>
  <c r="D940" i="1"/>
  <c r="D262" i="1"/>
  <c r="D2819" i="1"/>
  <c r="D2948" i="1"/>
  <c r="D1532" i="1"/>
  <c r="D176" i="1"/>
  <c r="D1185" i="1"/>
  <c r="D57" i="1"/>
  <c r="D502" i="1"/>
  <c r="D386" i="1"/>
  <c r="D1764" i="1"/>
  <c r="D394" i="1"/>
  <c r="D3399" i="1"/>
  <c r="D1821" i="1"/>
  <c r="D1758" i="1"/>
  <c r="D1177" i="1"/>
  <c r="D1784" i="1"/>
  <c r="D3135" i="1"/>
  <c r="D1080" i="1"/>
  <c r="D3471" i="1"/>
  <c r="D1959" i="1"/>
  <c r="D1252" i="1"/>
  <c r="D1988" i="1"/>
  <c r="D3088" i="1"/>
  <c r="D845" i="1"/>
  <c r="D666" i="1"/>
  <c r="D2565" i="1"/>
  <c r="D1329" i="1"/>
  <c r="D290" i="1"/>
  <c r="D3719" i="1"/>
  <c r="D1563" i="1"/>
  <c r="D1216" i="1"/>
  <c r="D719" i="1"/>
  <c r="D796" i="1"/>
  <c r="D783" i="1"/>
  <c r="D2982" i="1"/>
  <c r="D1225" i="1"/>
  <c r="D2178" i="1"/>
  <c r="D1060" i="1"/>
  <c r="D48" i="1"/>
  <c r="D2549" i="1"/>
  <c r="D416" i="1"/>
  <c r="D1011" i="1"/>
  <c r="D2652" i="1"/>
  <c r="D1260" i="1"/>
  <c r="D1128" i="1"/>
  <c r="D3823" i="1"/>
  <c r="D711" i="1"/>
  <c r="D3934" i="1"/>
  <c r="D2078" i="1"/>
  <c r="D2137" i="1"/>
  <c r="D633" i="1"/>
  <c r="D1924" i="1"/>
  <c r="D514" i="1"/>
  <c r="D798" i="1"/>
  <c r="D2636" i="1"/>
  <c r="D325" i="1"/>
  <c r="D2774" i="1"/>
  <c r="D989" i="1"/>
  <c r="D580" i="1"/>
  <c r="D3858" i="1"/>
  <c r="D2071" i="1"/>
  <c r="D1538" i="1"/>
  <c r="D3367" i="1"/>
  <c r="D1105" i="1"/>
  <c r="D1938" i="1"/>
  <c r="D2076" i="1"/>
  <c r="D1321" i="1"/>
  <c r="D2330" i="1"/>
  <c r="D1737" i="1"/>
  <c r="D3793" i="1"/>
  <c r="D2971" i="1"/>
  <c r="D3292" i="1"/>
  <c r="D3386" i="1"/>
  <c r="D365" i="1"/>
  <c r="D335" i="1"/>
  <c r="D2404" i="1"/>
  <c r="D2496" i="1"/>
  <c r="D3866" i="1"/>
  <c r="D2526" i="1"/>
  <c r="D839" i="1"/>
  <c r="D2702" i="1"/>
  <c r="D2064" i="1"/>
  <c r="D2233" i="1"/>
  <c r="D3003" i="1"/>
  <c r="D360" i="1"/>
  <c r="D3361" i="1"/>
  <c r="D3599" i="1"/>
  <c r="D229" i="1"/>
  <c r="D2479" i="1"/>
  <c r="D932" i="1"/>
  <c r="D3868" i="1"/>
  <c r="D152" i="1"/>
  <c r="D108" i="1"/>
  <c r="D316" i="1"/>
  <c r="D2807" i="1"/>
  <c r="D2339" i="1"/>
  <c r="D477" i="1"/>
  <c r="D404" i="1"/>
  <c r="D36" i="1"/>
  <c r="D393" i="1"/>
  <c r="D20" i="1"/>
  <c r="D2573" i="1"/>
  <c r="D2989" i="1"/>
  <c r="D1905" i="1"/>
  <c r="D1680" i="1"/>
  <c r="D3679" i="1"/>
  <c r="D3848" i="1"/>
  <c r="D1159" i="1"/>
  <c r="D1431" i="1"/>
  <c r="D2504" i="1"/>
  <c r="D2453" i="1"/>
  <c r="D2941" i="1"/>
  <c r="D2794" i="1"/>
  <c r="D441" i="1"/>
  <c r="D2355" i="1"/>
  <c r="D2148" i="1"/>
  <c r="D608" i="1"/>
  <c r="D547" i="1"/>
  <c r="D812" i="1"/>
  <c r="D660" i="1"/>
  <c r="D3046" i="1"/>
  <c r="D1878" i="1"/>
  <c r="D145" i="1"/>
  <c r="D1876" i="1"/>
  <c r="D175" i="1"/>
  <c r="D1282" i="1"/>
  <c r="D2776" i="1"/>
  <c r="D255" i="1"/>
  <c r="D395" i="1"/>
  <c r="D1153" i="1"/>
  <c r="D2925" i="1"/>
  <c r="D663" i="1"/>
  <c r="D2352" i="1"/>
  <c r="D1045" i="1"/>
  <c r="D2676" i="1"/>
  <c r="D243" i="1"/>
  <c r="D1110" i="1"/>
  <c r="D519" i="1"/>
  <c r="D2362" i="1"/>
  <c r="D2172" i="1"/>
  <c r="D725" i="1"/>
  <c r="D384" i="1"/>
  <c r="D1434" i="1"/>
  <c r="D468" i="1"/>
  <c r="D1546" i="1"/>
  <c r="D1788" i="1"/>
  <c r="D918" i="1"/>
  <c r="D583" i="1"/>
  <c r="D2214" i="1"/>
  <c r="D601" i="1"/>
  <c r="D786" i="1"/>
  <c r="D2686" i="1"/>
  <c r="D2990" i="1"/>
  <c r="D2740" i="1"/>
  <c r="D3294" i="1"/>
  <c r="D1371" i="1"/>
  <c r="D3372" i="1"/>
  <c r="D960" i="1"/>
  <c r="D607" i="1"/>
  <c r="D3246" i="1"/>
  <c r="D2192" i="1"/>
  <c r="D3605" i="1"/>
  <c r="D903" i="1"/>
  <c r="D3695" i="1"/>
  <c r="D3068" i="1"/>
  <c r="D2823" i="1"/>
  <c r="D2963" i="1"/>
  <c r="D3692" i="1"/>
  <c r="D2176" i="1"/>
  <c r="D3486" i="1"/>
  <c r="D3410" i="1"/>
  <c r="D2292" i="1"/>
  <c r="D1507" i="1"/>
  <c r="D667" i="1"/>
  <c r="D1234" i="1"/>
  <c r="D3726" i="1"/>
  <c r="D2147" i="1"/>
  <c r="D39" i="1"/>
  <c r="D2354" i="1"/>
  <c r="D779" i="1"/>
  <c r="D3869" i="1"/>
  <c r="D3329" i="1"/>
  <c r="D1367" i="1"/>
  <c r="D2874" i="1"/>
  <c r="D2846" i="1"/>
  <c r="D3291" i="1"/>
  <c r="D1069" i="1"/>
  <c r="D2062" i="1"/>
  <c r="D1801" i="1"/>
  <c r="D2758" i="1"/>
  <c r="D3056" i="1"/>
  <c r="D1836" i="1"/>
  <c r="D3716" i="1"/>
  <c r="D1935" i="1"/>
  <c r="D3061" i="1"/>
  <c r="D543" i="1"/>
  <c r="D2864" i="1"/>
  <c r="D804" i="1"/>
  <c r="D2886" i="1"/>
  <c r="D2872" i="1"/>
  <c r="D1511" i="1"/>
  <c r="D2512" i="1"/>
  <c r="D3440" i="1"/>
  <c r="D1848" i="1"/>
  <c r="D2098" i="1"/>
  <c r="D2174" i="1"/>
  <c r="D3707" i="1"/>
  <c r="D2577" i="1"/>
  <c r="D2870" i="1"/>
  <c r="D2765" i="1"/>
  <c r="D1057" i="1"/>
  <c r="D3304" i="1"/>
  <c r="D3715" i="1"/>
  <c r="D3505" i="1"/>
  <c r="D2854" i="1"/>
  <c r="D3408" i="1"/>
  <c r="D813" i="1"/>
  <c r="D2672" i="1"/>
  <c r="D592" i="1"/>
  <c r="D1989" i="1"/>
  <c r="D1863" i="1"/>
  <c r="D1195" i="1"/>
  <c r="D3609" i="1"/>
  <c r="D2531" i="1"/>
  <c r="D2454" i="1"/>
  <c r="D1457" i="1"/>
  <c r="D2055" i="1"/>
  <c r="D3479" i="1"/>
  <c r="D1777" i="1"/>
  <c r="D2284" i="1"/>
  <c r="D1666" i="1"/>
  <c r="D2373" i="1"/>
  <c r="D1257" i="1"/>
  <c r="D3757" i="1"/>
  <c r="D3212" i="1"/>
  <c r="D92" i="1"/>
  <c r="D415" i="1"/>
  <c r="D3876" i="1"/>
  <c r="D2131" i="1"/>
  <c r="D429" i="1"/>
  <c r="D1071" i="1"/>
  <c r="D656" i="1"/>
  <c r="D2484" i="1"/>
  <c r="D545" i="1"/>
  <c r="D1978" i="1"/>
  <c r="D3030" i="1"/>
  <c r="D2956" i="1"/>
  <c r="D3067" i="1"/>
  <c r="D3220" i="1"/>
  <c r="D3437" i="1"/>
  <c r="D189" i="1"/>
  <c r="D1301" i="1"/>
  <c r="D726" i="1"/>
  <c r="D3666" i="1"/>
  <c r="D3809" i="1"/>
  <c r="D3967" i="1"/>
  <c r="D3497" i="1"/>
  <c r="D1410" i="1"/>
  <c r="D2328" i="1"/>
  <c r="D613" i="1"/>
  <c r="D837" i="1"/>
  <c r="D2938" i="1"/>
  <c r="D1461" i="1"/>
  <c r="D2143" i="1"/>
  <c r="D1022" i="1"/>
  <c r="D920" i="1"/>
  <c r="D414" i="1"/>
  <c r="D2467" i="1"/>
  <c r="D2461" i="1"/>
  <c r="D2598" i="1"/>
  <c r="D70" i="1"/>
  <c r="D3335" i="1"/>
  <c r="D3603" i="1"/>
  <c r="D1124" i="1"/>
  <c r="D3006" i="1"/>
  <c r="D3141" i="1"/>
  <c r="D2890" i="1"/>
  <c r="D3970" i="1"/>
  <c r="D1441" i="1"/>
  <c r="D1001" i="1"/>
  <c r="D1727" i="1"/>
  <c r="D1828" i="1"/>
  <c r="D3126" i="1"/>
  <c r="D974" i="1"/>
  <c r="D2757" i="1"/>
  <c r="D2223" i="1"/>
  <c r="D916" i="1"/>
  <c r="D3971" i="1"/>
  <c r="D2380" i="1"/>
  <c r="D2445" i="1"/>
  <c r="D448" i="1"/>
  <c r="D1337" i="1"/>
  <c r="D1099" i="1"/>
  <c r="D570" i="1"/>
  <c r="D1704" i="1"/>
  <c r="D2732" i="1"/>
  <c r="D688" i="1"/>
  <c r="D3241" i="1"/>
  <c r="D1157" i="1"/>
  <c r="D1637" i="1"/>
  <c r="D2647" i="1"/>
  <c r="D1196" i="1"/>
  <c r="D1019" i="1"/>
  <c r="D2627" i="1"/>
  <c r="D3120" i="1"/>
  <c r="D3051" i="1"/>
  <c r="D3758" i="1"/>
  <c r="D1616" i="1"/>
  <c r="D2862" i="1"/>
  <c r="D801" i="1"/>
  <c r="D397" i="1"/>
  <c r="D1530" i="1"/>
  <c r="D2491" i="1"/>
  <c r="D1166" i="1"/>
  <c r="D996" i="1"/>
  <c r="D191" i="1"/>
  <c r="D216" i="1"/>
  <c r="D2850" i="1"/>
  <c r="D17" i="1"/>
  <c r="D2931" i="1"/>
  <c r="D1193" i="1"/>
  <c r="D714" i="1"/>
  <c r="D377" i="1"/>
  <c r="D1241" i="1"/>
  <c r="D2084" i="1"/>
  <c r="D1894" i="1"/>
  <c r="D2782" i="1"/>
  <c r="D2930" i="1"/>
  <c r="D3521" i="1"/>
  <c r="D2087" i="1"/>
  <c r="D2228" i="1"/>
  <c r="D912" i="1"/>
  <c r="D3089" i="1"/>
  <c r="D1747" i="1"/>
  <c r="D2184" i="1"/>
  <c r="D302" i="1"/>
  <c r="D466" i="1"/>
  <c r="D3198" i="1"/>
  <c r="D4004" i="1"/>
  <c r="D2028" i="1"/>
  <c r="D2943" i="1"/>
  <c r="D3736" i="1"/>
  <c r="D2323" i="1"/>
  <c r="D3237" i="1"/>
  <c r="D2069" i="1"/>
  <c r="D2738" i="1"/>
  <c r="D1778" i="1"/>
  <c r="D3894" i="1"/>
  <c r="D3182" i="1"/>
  <c r="D172" i="1"/>
  <c r="D1376" i="1"/>
  <c r="D2900" i="1"/>
  <c r="D3049" i="1"/>
  <c r="D1239" i="1"/>
  <c r="D513" i="1"/>
  <c r="D2349" i="1"/>
  <c r="D3525" i="1"/>
  <c r="D3096" i="1"/>
  <c r="D337" i="1"/>
  <c r="D3568" i="1"/>
  <c r="D928" i="1"/>
  <c r="D3311" i="1"/>
  <c r="D2803" i="1"/>
  <c r="D957" i="1"/>
  <c r="D2530" i="1"/>
  <c r="D2756" i="1"/>
  <c r="D2544" i="1"/>
  <c r="D1271" i="1"/>
  <c r="D3794" i="1"/>
  <c r="D1308" i="1"/>
  <c r="D3792" i="1"/>
  <c r="D2769" i="1"/>
  <c r="D2836" i="1"/>
  <c r="D2824" i="1"/>
  <c r="D522" i="1"/>
  <c r="D535" i="1"/>
  <c r="D517" i="1"/>
  <c r="D3004" i="1"/>
  <c r="D2334" i="1"/>
  <c r="D3838" i="1"/>
  <c r="D1129" i="1"/>
  <c r="D3279" i="1"/>
  <c r="D1385" i="1"/>
  <c r="D2375" i="1"/>
  <c r="D492" i="1"/>
  <c r="D1109" i="1"/>
  <c r="D3008" i="1"/>
  <c r="D741" i="1"/>
  <c r="D2545" i="1"/>
  <c r="D636" i="1"/>
  <c r="D438" i="1"/>
  <c r="D2502" i="1"/>
  <c r="D2739" i="1"/>
  <c r="D3629" i="1"/>
  <c r="D3886" i="1"/>
  <c r="D196" i="1"/>
  <c r="D3394" i="1"/>
  <c r="D315" i="1"/>
  <c r="D27" i="1"/>
  <c r="D1765" i="1"/>
  <c r="D182" i="1"/>
  <c r="D2820" i="1"/>
  <c r="D1279" i="1"/>
  <c r="D612" i="1"/>
  <c r="D3426" i="1"/>
  <c r="D3688" i="1"/>
  <c r="D1215" i="1"/>
  <c r="D2622" i="1"/>
  <c r="D757" i="1"/>
  <c r="D3164" i="1"/>
  <c r="D413" i="1"/>
  <c r="D691" i="1"/>
  <c r="D2787" i="1"/>
  <c r="D722" i="1"/>
  <c r="D2359" i="1"/>
  <c r="D3395" i="1"/>
  <c r="D807" i="1"/>
  <c r="D3339" i="1"/>
  <c r="D3854" i="1"/>
  <c r="D1342" i="1"/>
  <c r="D1037" i="1"/>
  <c r="D2588" i="1"/>
  <c r="D1307" i="1"/>
  <c r="D1389" i="1"/>
  <c r="D1393" i="1"/>
  <c r="D898" i="1"/>
  <c r="D1425" i="1"/>
  <c r="D1800" i="1"/>
  <c r="D2988" i="1"/>
  <c r="D3328" i="1"/>
  <c r="D2120" i="1"/>
  <c r="D474" i="1"/>
  <c r="D806" i="1"/>
  <c r="D3405" i="1"/>
  <c r="D1085" i="1"/>
  <c r="D3985" i="1"/>
  <c r="D3116" i="1"/>
  <c r="D865" i="1"/>
  <c r="D3718" i="1"/>
  <c r="D3608" i="1"/>
  <c r="D3147" i="1"/>
  <c r="D3465" i="1"/>
  <c r="D485" i="1"/>
  <c r="D3864" i="1"/>
  <c r="D2476" i="1"/>
  <c r="D3189" i="1"/>
  <c r="D1762" i="1"/>
  <c r="D133" i="1"/>
  <c r="D1908" i="1"/>
  <c r="D3247" i="1"/>
  <c r="D677" i="1"/>
  <c r="D3624" i="1"/>
  <c r="D3355" i="1"/>
  <c r="D1067" i="1"/>
  <c r="D1642" i="1"/>
  <c r="D2187" i="1"/>
  <c r="D306" i="1"/>
  <c r="D1265" i="1"/>
  <c r="D1560" i="1"/>
  <c r="D71" i="1"/>
  <c r="D3436" i="1"/>
  <c r="D2251" i="1"/>
  <c r="D2860" i="1"/>
  <c r="D227" i="1"/>
  <c r="D3072" i="1"/>
  <c r="D597" i="1"/>
  <c r="D1289" i="1"/>
  <c r="D1632" i="1"/>
  <c r="D223" i="1"/>
  <c r="D2684" i="1"/>
  <c r="D2112" i="1"/>
  <c r="D744" i="1"/>
  <c r="D406" i="1"/>
  <c r="D699" i="1"/>
  <c r="D2868" i="1"/>
  <c r="D3376" i="1"/>
  <c r="D1474" i="1"/>
  <c r="D3502" i="1"/>
  <c r="D140" i="1"/>
  <c r="D1103" i="1"/>
  <c r="D3365" i="1"/>
  <c r="D3853" i="1"/>
  <c r="D351" i="1"/>
  <c r="D1146" i="1"/>
  <c r="D934" i="1"/>
  <c r="D3988" i="1"/>
  <c r="D3532" i="1"/>
  <c r="D3622" i="1"/>
  <c r="D2128" i="1"/>
  <c r="D1281" i="1"/>
  <c r="D2093" i="1"/>
  <c r="D3253" i="1"/>
  <c r="D3865" i="1"/>
  <c r="D2867" i="1"/>
  <c r="D1330" i="1"/>
  <c r="D2618" i="1"/>
  <c r="D1710" i="1"/>
  <c r="D2420" i="1"/>
  <c r="D1369" i="1"/>
  <c r="D161" i="1"/>
  <c r="D2543" i="1"/>
  <c r="D2749" i="1"/>
  <c r="D3655" i="1"/>
  <c r="D3014" i="1"/>
  <c r="D1288" i="1"/>
  <c r="D2335" i="1"/>
  <c r="D3152" i="1"/>
  <c r="D3509" i="1"/>
  <c r="D1439" i="1"/>
  <c r="D332" i="1"/>
  <c r="D380" i="1"/>
  <c r="D1438" i="1"/>
  <c r="D273" i="1"/>
  <c r="D2834" i="1"/>
  <c r="D552" i="1"/>
  <c r="D3755" i="1"/>
  <c r="D3684" i="1"/>
  <c r="D2518" i="1"/>
  <c r="D3930" i="1"/>
  <c r="D3767" i="1"/>
  <c r="D3204" i="1"/>
  <c r="D696" i="1"/>
  <c r="D2045" i="1"/>
  <c r="D2390" i="1"/>
  <c r="D981" i="1"/>
  <c r="D3547" i="1"/>
  <c r="D2785" i="1"/>
  <c r="D411" i="1"/>
  <c r="D810" i="1"/>
  <c r="D977" i="1"/>
  <c r="D2207" i="1"/>
  <c r="D292" i="1"/>
  <c r="D3066" i="1"/>
  <c r="D3136" i="1"/>
  <c r="D671" i="1"/>
  <c r="D979" i="1"/>
  <c r="D906" i="1"/>
  <c r="D2599" i="1"/>
  <c r="D1002" i="1"/>
  <c r="D3226" i="1"/>
  <c r="D3750" i="1"/>
  <c r="D3077" i="1"/>
  <c r="D665" i="1"/>
  <c r="D594" i="1"/>
  <c r="D3564" i="1"/>
  <c r="D3549" i="1"/>
  <c r="D1176" i="1"/>
  <c r="D2242" i="1"/>
  <c r="D2046" i="1"/>
  <c r="D3450" i="1"/>
  <c r="D2153" i="1"/>
  <c r="D3338" i="1"/>
  <c r="D1641" i="1"/>
  <c r="D2477" i="1"/>
  <c r="D2783" i="1"/>
  <c r="D2810" i="1"/>
  <c r="D2450" i="1"/>
  <c r="D1415" i="1"/>
  <c r="D1375" i="1"/>
  <c r="D3110" i="1"/>
  <c r="D3362" i="1"/>
  <c r="D2193" i="1"/>
  <c r="D3434" i="1"/>
  <c r="D708" i="1"/>
  <c r="D3309" i="1"/>
  <c r="D1484" i="1"/>
  <c r="D2121" i="1"/>
  <c r="D225" i="1"/>
  <c r="D1840" i="1"/>
  <c r="D170" i="1"/>
  <c r="D1358" i="1"/>
  <c r="D1451" i="1"/>
  <c r="D254" i="1"/>
  <c r="D2133" i="1"/>
  <c r="D574" i="1"/>
  <c r="D2811" i="1"/>
  <c r="D3384" i="1"/>
  <c r="D2932" i="1"/>
  <c r="D136" i="1"/>
  <c r="D849" i="1"/>
  <c r="D572" i="1"/>
  <c r="D605" i="1"/>
  <c r="D1114" i="1"/>
  <c r="D1943" i="1"/>
  <c r="D3642" i="1"/>
  <c r="D1263" i="1"/>
  <c r="D1163" i="1"/>
  <c r="D727" i="1"/>
  <c r="D1142" i="1"/>
  <c r="D3734" i="1"/>
  <c r="D1600" i="1"/>
  <c r="D3826" i="1"/>
  <c r="D3863" i="1"/>
  <c r="D3555" i="1"/>
  <c r="D3986" i="1"/>
  <c r="D2202" i="1"/>
  <c r="D987" i="1"/>
  <c r="D1010" i="1"/>
  <c r="D883" i="1"/>
  <c r="D2197" i="1"/>
  <c r="D122" i="1"/>
  <c r="D3790" i="1"/>
  <c r="D3779" i="1"/>
  <c r="D3422" i="1"/>
  <c r="D420" i="1"/>
  <c r="D45" i="1"/>
  <c r="D615" i="1"/>
  <c r="D2741" i="1"/>
  <c r="D123" i="1"/>
  <c r="D2109" i="1"/>
  <c r="D3859" i="1"/>
  <c r="D114" i="1"/>
  <c r="D1982" i="1"/>
  <c r="D551" i="1"/>
  <c r="D3690" i="1"/>
  <c r="D3797" i="1"/>
  <c r="D2779" i="1"/>
  <c r="D3566" i="1"/>
  <c r="D2708" i="1"/>
  <c r="D1003" i="1"/>
  <c r="D334" i="1"/>
  <c r="D2356" i="1"/>
  <c r="D2976" i="1"/>
  <c r="D3660" i="1"/>
  <c r="D2961" i="1"/>
  <c r="D2397" i="1"/>
  <c r="D650" i="1"/>
  <c r="D1677" i="1"/>
  <c r="D2298" i="1"/>
  <c r="D2571" i="1"/>
  <c r="D3768" i="1"/>
  <c r="D3523" i="1"/>
  <c r="D998" i="1"/>
  <c r="D3021" i="1"/>
  <c r="D2318" i="1"/>
  <c r="D915" i="1"/>
  <c r="D969" i="1"/>
  <c r="D4002" i="1"/>
  <c r="D3799" i="1"/>
  <c r="D2025" i="1"/>
  <c r="D2367" i="1"/>
  <c r="D2097" i="1"/>
  <c r="D858" i="1"/>
  <c r="D85" i="1"/>
  <c r="D3515" i="1"/>
  <c r="D2042" i="1"/>
  <c r="D1445" i="1"/>
  <c r="D1095" i="1"/>
  <c r="D2986" i="1"/>
  <c r="D2150" i="1"/>
  <c r="D3074" i="1"/>
  <c r="D3817" i="1"/>
  <c r="D3511" i="1"/>
  <c r="D2429" i="1"/>
  <c r="D2799" i="1"/>
  <c r="D3397" i="1"/>
  <c r="D2383" i="1"/>
  <c r="D3385" i="1"/>
  <c r="D2835" i="1"/>
  <c r="D2796" i="1"/>
  <c r="D720" i="1"/>
  <c r="D3691" i="1"/>
  <c r="D3842" i="1"/>
  <c r="D3725" i="1"/>
  <c r="D805" i="1"/>
  <c r="D2285" i="1"/>
  <c r="D1005" i="1"/>
  <c r="D770" i="1"/>
  <c r="D56" i="1"/>
  <c r="D3775" i="1"/>
  <c r="D1000" i="1"/>
  <c r="D3535" i="1"/>
  <c r="D202" i="1"/>
  <c r="D2797" i="1"/>
  <c r="D706" i="1"/>
  <c r="D3217" i="1"/>
  <c r="D1802" i="1"/>
  <c r="D3901" i="1"/>
  <c r="D3105" i="1"/>
  <c r="D2386" i="1"/>
  <c r="D2555" i="1"/>
  <c r="D1869" i="1"/>
  <c r="D1693" i="1"/>
  <c r="D1504" i="1"/>
  <c r="D2908" i="1"/>
  <c r="D1459" i="1"/>
  <c r="D270" i="1"/>
  <c r="D851" i="1"/>
  <c r="D295" i="1"/>
  <c r="D2507" i="1"/>
  <c r="D1922" i="1"/>
  <c r="D2410" i="1"/>
  <c r="D1656" i="1"/>
  <c r="D1993" i="1"/>
  <c r="D2527" i="1"/>
  <c r="D831" i="1"/>
  <c r="D3893" i="1"/>
  <c r="D3347" i="1"/>
  <c r="D3275" i="1"/>
  <c r="D1237" i="1"/>
  <c r="D3698" i="1"/>
  <c r="D2016" i="1"/>
  <c r="D3714" i="1"/>
  <c r="D1772" i="1"/>
  <c r="D850" i="1"/>
  <c r="D1311" i="1"/>
  <c r="D2395" i="1"/>
  <c r="D778" i="1"/>
  <c r="D2310" i="1"/>
  <c r="D322" i="1"/>
  <c r="D2059" i="1"/>
  <c r="D1902" i="1"/>
  <c r="D3620" i="1"/>
  <c r="D3703" i="1"/>
  <c r="D3315" i="1"/>
  <c r="D3740" i="1"/>
  <c r="D1715" i="1"/>
  <c r="D90" i="1"/>
  <c r="D3713" i="1"/>
  <c r="D3728" i="1"/>
  <c r="D3240" i="1"/>
  <c r="D1990" i="1"/>
  <c r="D2928" i="1"/>
  <c r="D1062" i="1"/>
  <c r="D1336" i="1"/>
  <c r="D876" i="1"/>
  <c r="D1277" i="1"/>
  <c r="D1965" i="1"/>
  <c r="D3122" i="1"/>
  <c r="D2528" i="1"/>
  <c r="D2879" i="1"/>
  <c r="D3044" i="1"/>
  <c r="D3477" i="1"/>
  <c r="D2473" i="1"/>
  <c r="D541" i="1"/>
  <c r="D658" i="1"/>
  <c r="D3582" i="1"/>
  <c r="D200" i="1"/>
  <c r="D382" i="1"/>
  <c r="D3243" i="1"/>
  <c r="D2357" i="1"/>
  <c r="D2426" i="1"/>
  <c r="D214" i="1"/>
  <c r="D2038" i="1"/>
  <c r="D980" i="1"/>
  <c r="D1855" i="1"/>
  <c r="D180" i="1"/>
  <c r="D1456" i="1"/>
  <c r="D2718" i="1"/>
  <c r="D3490" i="1"/>
  <c r="D4029" i="1"/>
  <c r="D3306" i="1"/>
  <c r="D3493" i="1"/>
  <c r="D2525" i="1"/>
  <c r="D3628" i="1"/>
  <c r="D1622" i="1"/>
  <c r="D2146" i="1"/>
  <c r="D1865" i="1"/>
  <c r="D2155" i="1"/>
  <c r="D2891" i="1"/>
  <c r="D3018" i="1"/>
  <c r="D2234" i="1"/>
  <c r="D1510" i="1"/>
  <c r="D2179" i="1"/>
  <c r="D2438" i="1"/>
  <c r="D3645" i="1"/>
  <c r="D2778" i="1"/>
  <c r="D701" i="1"/>
  <c r="D49" i="1"/>
  <c r="D2436" i="1"/>
  <c r="D1918" i="1"/>
  <c r="D461" i="1"/>
  <c r="D3163" i="1"/>
  <c r="D449" i="1"/>
  <c r="D66" i="1"/>
  <c r="D3955" i="1"/>
  <c r="D1856" i="1"/>
  <c r="D1721" i="1"/>
  <c r="D1517" i="1"/>
  <c r="D3543" i="1"/>
  <c r="D1118" i="1"/>
  <c r="D515" i="1"/>
  <c r="D3480" i="1"/>
  <c r="D2856" i="1"/>
  <c r="D333" i="1"/>
  <c r="D3706" i="1"/>
  <c r="D2985" i="1"/>
  <c r="D1793" i="1"/>
  <c r="D1401" i="1"/>
  <c r="D147" i="1"/>
  <c r="D1561" i="1"/>
  <c r="D2219" i="1"/>
  <c r="D1650" i="1"/>
  <c r="D2309" i="1"/>
  <c r="D2937" i="1"/>
  <c r="D248" i="1"/>
  <c r="D2255" i="1"/>
  <c r="D684" i="1"/>
  <c r="D1850" i="1"/>
  <c r="D2614" i="1"/>
  <c r="D364" i="1"/>
  <c r="D103" i="1"/>
  <c r="D446" i="1"/>
  <c r="D347" i="1"/>
  <c r="D2882" i="1"/>
  <c r="D40" i="1"/>
  <c r="D614" i="1"/>
  <c r="D3121" i="1"/>
  <c r="D1635" i="1"/>
  <c r="D1055" i="1"/>
  <c r="D2857" i="1"/>
  <c r="D201" i="1"/>
  <c r="D3963" i="1"/>
  <c r="D1352" i="1"/>
  <c r="D2997" i="1"/>
  <c r="D460" i="1"/>
  <c r="D1786" i="1"/>
  <c r="D2159" i="1"/>
  <c r="D3414" i="1"/>
  <c r="D3785" i="1"/>
  <c r="D896" i="1"/>
  <c r="D2057" i="1"/>
  <c r="D352" i="1"/>
  <c r="D3012" i="1"/>
  <c r="D3168" i="1"/>
  <c r="D2619" i="1"/>
  <c r="D221" i="1"/>
  <c r="D157" i="1"/>
  <c r="D1936" i="1"/>
  <c r="D3512" i="1"/>
  <c r="D507" i="1"/>
  <c r="D1187" i="1"/>
  <c r="D1582" i="1"/>
  <c r="D3213" i="1"/>
  <c r="D1754" i="1"/>
  <c r="D5" i="1"/>
  <c r="D3650" i="1"/>
  <c r="D1892" i="1"/>
  <c r="D892" i="1"/>
  <c r="D1534" i="1"/>
  <c r="D2893" i="1"/>
  <c r="D3374" i="1"/>
  <c r="D2118" i="1"/>
  <c r="D1720" i="1"/>
  <c r="D300" i="1"/>
  <c r="D763" i="1"/>
  <c r="D1244" i="1"/>
  <c r="D2717" i="1"/>
  <c r="D794" i="1"/>
  <c r="D1741" i="1"/>
  <c r="D2329" i="1"/>
  <c r="D253" i="1"/>
  <c r="D2940" i="1"/>
  <c r="D1440" i="1"/>
  <c r="D73" i="1"/>
  <c r="D3633" i="1"/>
  <c r="D1305" i="1"/>
  <c r="D890" i="1"/>
  <c r="D2470" i="1"/>
  <c r="D2244" i="1"/>
  <c r="D1013" i="1"/>
  <c r="D3216" i="1"/>
  <c r="D1262" i="1"/>
  <c r="D3850" i="1"/>
  <c r="D2784" i="1"/>
  <c r="D240" i="1"/>
  <c r="D2968" i="1"/>
  <c r="D3947" i="1"/>
  <c r="D1725" i="1"/>
  <c r="D2557" i="1"/>
  <c r="D1899" i="1"/>
  <c r="D3796" i="1"/>
  <c r="D1780" i="1"/>
  <c r="D563" i="1"/>
  <c r="D81" i="1"/>
  <c r="D4028" i="1"/>
  <c r="D390" i="1"/>
  <c r="D1580" i="1"/>
  <c r="D1261" i="1"/>
  <c r="D2440" i="1"/>
  <c r="D1172" i="1"/>
  <c r="D265" i="1"/>
  <c r="D2478" i="1"/>
  <c r="D799" i="1"/>
  <c r="D1789" i="1"/>
  <c r="D2665" i="1"/>
  <c r="D26" i="1"/>
  <c r="D3506" i="1"/>
  <c r="D96" i="1"/>
  <c r="D2277" i="1"/>
  <c r="D3064" i="1"/>
  <c r="D2268" i="1"/>
  <c r="D399" i="1"/>
  <c r="D1906" i="1"/>
  <c r="D844" i="1"/>
  <c r="D1763" i="1"/>
  <c r="D23" i="1"/>
  <c r="D2102" i="1"/>
  <c r="D1347" i="1"/>
  <c r="D357" i="1"/>
  <c r="D591" i="1"/>
  <c r="D1942" i="1"/>
  <c r="D1618" i="1"/>
  <c r="D131" i="1"/>
  <c r="D1138" i="1"/>
  <c r="D2364" i="1"/>
  <c r="D2514" i="1"/>
  <c r="D555" i="1"/>
  <c r="D3209" i="1"/>
  <c r="D1102" i="1"/>
  <c r="D2047" i="1"/>
  <c r="D1683" i="1"/>
  <c r="D1804" i="1"/>
  <c r="D296" i="1"/>
  <c r="D951" i="1"/>
  <c r="D1736" i="1"/>
  <c r="D3145" i="1"/>
  <c r="D258" i="1"/>
  <c r="D3545" i="1"/>
  <c r="D2241" i="1"/>
  <c r="D2099" i="1"/>
  <c r="D3504" i="1"/>
  <c r="D1028" i="1"/>
  <c r="D3770" i="1"/>
  <c r="D499" i="1"/>
  <c r="D1227" i="1"/>
  <c r="D434" i="1"/>
  <c r="D1707" i="1"/>
  <c r="D1624" i="1"/>
  <c r="D1874" i="1"/>
  <c r="D3580" i="1"/>
  <c r="D1365" i="1"/>
  <c r="D281" i="1"/>
  <c r="D1224" i="1"/>
  <c r="D1267" i="1"/>
  <c r="D862" i="1"/>
  <c r="D1921" i="1"/>
  <c r="D3002" i="1"/>
  <c r="D3587" i="1"/>
  <c r="D2880" i="1"/>
  <c r="D3939" i="1"/>
  <c r="D3919" i="1"/>
  <c r="D2407" i="1"/>
  <c r="D908" i="1"/>
  <c r="D3481" i="1"/>
  <c r="D825" i="1"/>
  <c r="D3531" i="1"/>
  <c r="D3534" i="1"/>
  <c r="D1583" i="1"/>
  <c r="D1910" i="1"/>
  <c r="D1378" i="1"/>
  <c r="D2926" i="1"/>
  <c r="D1966" i="1"/>
  <c r="D787" i="1"/>
  <c r="D491" i="1"/>
  <c r="D2580" i="1"/>
  <c r="D1090" i="1"/>
  <c r="D1949" i="1"/>
  <c r="D1523" i="1"/>
  <c r="D3192" i="1"/>
  <c r="D651" i="1"/>
  <c r="D1553" i="1"/>
  <c r="D2553" i="1"/>
  <c r="D1254" i="1"/>
  <c r="D153" i="1"/>
  <c r="D3244" i="1"/>
  <c r="D2984" i="1"/>
  <c r="D819" i="1"/>
  <c r="D28" i="1"/>
  <c r="D1928" i="1"/>
  <c r="D1832" i="1"/>
  <c r="D1152" i="1"/>
  <c r="D1961" i="1"/>
  <c r="D3398" i="1"/>
  <c r="D3559" i="1"/>
  <c r="D1135" i="1"/>
  <c r="D1009" i="1"/>
  <c r="D3496" i="1"/>
  <c r="D35" i="1"/>
  <c r="D1496" i="1"/>
  <c r="D113" i="1"/>
  <c r="D773" i="1"/>
  <c r="D2809" i="1"/>
  <c r="D3184" i="1"/>
  <c r="D268" i="1"/>
  <c r="D1952" i="1"/>
  <c r="D3151" i="1"/>
  <c r="D627" i="1"/>
  <c r="D3417" i="1"/>
  <c r="D3466" i="1"/>
  <c r="D1418" i="1"/>
  <c r="D403" i="1"/>
  <c r="D3331" i="1"/>
  <c r="D2154" i="1"/>
  <c r="D3194" i="1"/>
  <c r="D378" i="1"/>
  <c r="D232" i="1"/>
  <c r="D540" i="1"/>
  <c r="D3303" i="1"/>
  <c r="D3578" i="1"/>
  <c r="D2907" i="1"/>
  <c r="D301" i="1"/>
  <c r="D2503" i="1"/>
  <c r="D3127" i="1"/>
  <c r="D3459" i="1"/>
  <c r="D1388" i="1"/>
  <c r="D584" i="1"/>
  <c r="D503" i="1"/>
  <c r="D299" i="1"/>
  <c r="D245" i="1"/>
  <c r="D3656" i="1"/>
  <c r="D3882" i="1"/>
  <c r="D1429" i="1"/>
  <c r="D203" i="1"/>
  <c r="D2924" i="1"/>
  <c r="D573" i="1"/>
  <c r="D55" i="1"/>
  <c r="D1319" i="1"/>
  <c r="D3363" i="1"/>
  <c r="D2564" i="1"/>
  <c r="D1752" i="1"/>
  <c r="D1857" i="1"/>
  <c r="D1059" i="1"/>
  <c r="D834" i="1"/>
  <c r="D1657" i="1"/>
  <c r="D3476" i="1"/>
  <c r="D62" i="1"/>
  <c r="D226" i="1"/>
  <c r="D1206" i="1"/>
  <c r="D1490" i="1"/>
  <c r="D2535" i="1"/>
  <c r="D2916" i="1"/>
  <c r="D3484" i="1"/>
  <c r="D2539" i="1"/>
  <c r="D1097" i="1"/>
  <c r="D2294" i="1"/>
  <c r="D2415" i="1"/>
  <c r="D3782" i="1"/>
  <c r="D84" i="1"/>
  <c r="D2441" i="1"/>
  <c r="D1126" i="1"/>
  <c r="D280" i="1"/>
  <c r="D1223" i="1"/>
  <c r="D3542" i="1"/>
  <c r="D1971" i="1"/>
  <c r="D2716" i="1"/>
  <c r="D3319" i="1"/>
  <c r="D222" i="1"/>
  <c r="D1256" i="1"/>
  <c r="D1719" i="1"/>
  <c r="D2878" i="1"/>
  <c r="D327" i="1"/>
  <c r="D512" i="1"/>
  <c r="D2210" i="1"/>
  <c r="D1488" i="1"/>
  <c r="D1231" i="1"/>
  <c r="D1213" i="1"/>
  <c r="D2333" i="1"/>
  <c r="D2513" i="1"/>
  <c r="D294" i="1"/>
  <c r="D24" i="1"/>
  <c r="D1705" i="1"/>
  <c r="D1147" i="1"/>
  <c r="D1248" i="1"/>
  <c r="D199" i="1"/>
  <c r="D63" i="1"/>
  <c r="D971" i="1"/>
  <c r="D2058" i="1"/>
  <c r="D1819" i="1"/>
  <c r="D160" i="1"/>
  <c r="D2540" i="1"/>
  <c r="D484" i="1"/>
  <c r="D2621" i="1"/>
  <c r="D2463" i="1"/>
  <c r="D1652" i="1"/>
  <c r="D3892" i="1"/>
  <c r="D738" i="1"/>
  <c r="D3875" i="1"/>
  <c r="D1533" i="1"/>
  <c r="D473" i="1"/>
  <c r="D1318" i="1"/>
  <c r="D669" i="1"/>
  <c r="D975" i="1"/>
  <c r="D2161" i="1"/>
  <c r="D3227" i="1"/>
  <c r="D1917" i="1"/>
  <c r="D3235" i="1"/>
  <c r="D2771" i="1"/>
  <c r="D1663" i="1"/>
  <c r="D458" i="1"/>
  <c r="D3463" i="1"/>
  <c r="D479" i="1"/>
  <c r="D2945" i="1"/>
  <c r="D3802" i="1"/>
  <c r="D1911" i="1"/>
  <c r="D3070" i="1"/>
  <c r="D3270" i="1"/>
  <c r="D3277" i="1"/>
  <c r="D3085" i="1"/>
  <c r="D655" i="1"/>
  <c r="D2226" i="1"/>
  <c r="D2171" i="1"/>
  <c r="D1381" i="1"/>
  <c r="D3637" i="1"/>
  <c r="D2117" i="1"/>
  <c r="D1605" i="1"/>
  <c r="D924" i="1"/>
  <c r="D2692" i="1"/>
  <c r="D2123" i="1"/>
  <c r="D1088" i="1"/>
  <c r="D164" i="1"/>
  <c r="D3731" i="1"/>
  <c r="D1291" i="1"/>
  <c r="D1472" i="1"/>
  <c r="D1596" i="1"/>
  <c r="D1950" i="1"/>
  <c r="D3841" i="1"/>
  <c r="D2421" i="1"/>
  <c r="D82" i="1"/>
  <c r="D978" i="1"/>
  <c r="D560" i="1"/>
  <c r="D991" i="1"/>
  <c r="D2934" i="1"/>
  <c r="D1130" i="1"/>
  <c r="D1399" i="1"/>
  <c r="D2232" i="1"/>
  <c r="D1569" i="1"/>
  <c r="D3743" i="1"/>
  <c r="D3954" i="1"/>
  <c r="D2559" i="1"/>
  <c r="D3266" i="1"/>
  <c r="D109" i="1"/>
  <c r="D439" i="1"/>
  <c r="D130" i="1"/>
  <c r="D3016" i="1"/>
  <c r="D3218" i="1"/>
  <c r="D1799" i="1"/>
  <c r="D1845" i="1"/>
  <c r="D2653" i="1"/>
  <c r="D1769" i="1"/>
  <c r="D936" i="1"/>
  <c r="D2821" i="1"/>
  <c r="D1748" i="1"/>
  <c r="D155" i="1"/>
  <c r="D2687" i="1"/>
  <c r="D1751" i="1"/>
  <c r="D3735" i="1"/>
  <c r="D1660" i="1"/>
  <c r="D2222" i="1"/>
  <c r="D424" i="1"/>
  <c r="D230" i="1"/>
  <c r="D2216" i="1"/>
  <c r="D3117" i="1"/>
  <c r="D683" i="1"/>
  <c r="D2970" i="1"/>
  <c r="D1264" i="1"/>
  <c r="D2650" i="1"/>
  <c r="D3904" i="1"/>
  <c r="D659" i="1"/>
  <c r="D2711" i="1"/>
  <c r="D455" i="1"/>
  <c r="D279" i="1"/>
  <c r="D1932" i="1"/>
  <c r="D3626" i="1"/>
  <c r="D1571" i="1"/>
  <c r="D1475" i="1"/>
  <c r="D1926" i="1"/>
  <c r="D2996" i="1"/>
  <c r="D3974" i="1"/>
  <c r="D882" i="1"/>
  <c r="D3686" i="1"/>
  <c r="D3024" i="1"/>
  <c r="D3221" i="1"/>
  <c r="D3458" i="1"/>
  <c r="D3286" i="1"/>
  <c r="D2759" i="1"/>
  <c r="D250" i="1"/>
  <c r="D639" i="1"/>
  <c r="D1732" i="1"/>
  <c r="D2944" i="1"/>
  <c r="D1454" i="1"/>
  <c r="D218" i="1"/>
  <c r="D2427" i="1"/>
  <c r="D2699" i="1"/>
  <c r="D2730" i="1"/>
  <c r="D1056" i="1"/>
  <c r="D3159" i="1"/>
  <c r="D2185" i="1"/>
  <c r="D1131" i="1"/>
  <c r="D3747" i="1"/>
  <c r="D654" i="1"/>
  <c r="D3631" i="1"/>
  <c r="D2418" i="1"/>
  <c r="D2307" i="1"/>
  <c r="D3704" i="1"/>
  <c r="D3835" i="1"/>
  <c r="D1898" i="1"/>
  <c r="D2422" i="1"/>
  <c r="D2261" i="1"/>
  <c r="D3211" i="1"/>
  <c r="D2080" i="1"/>
  <c r="D3836" i="1"/>
  <c r="D278" i="1"/>
  <c r="D2063" i="1"/>
  <c r="D2574" i="1"/>
  <c r="D3997" i="1"/>
  <c r="D846" i="1"/>
  <c r="D569" i="1"/>
  <c r="D1197" i="1"/>
  <c r="D1295" i="1"/>
  <c r="D3723" i="1"/>
  <c r="D3595" i="1"/>
  <c r="D4022" i="1"/>
  <c r="D239" i="1"/>
  <c r="D1331" i="1"/>
  <c r="D1356" i="1"/>
  <c r="D3966" i="1"/>
  <c r="D2290" i="1"/>
  <c r="D2616" i="1"/>
  <c r="D204" i="1"/>
  <c r="D3861" i="1"/>
  <c r="D909" i="1"/>
  <c r="D3042" i="1"/>
  <c r="D2682" i="1"/>
  <c r="D1250" i="1"/>
  <c r="D2918" i="1"/>
  <c r="D437" i="1"/>
  <c r="D2378" i="1"/>
  <c r="D3536" i="1"/>
  <c r="D1638" i="1"/>
  <c r="D1997" i="1"/>
  <c r="D338" i="1"/>
  <c r="D1270" i="1"/>
  <c r="D2517" i="1"/>
  <c r="D18" i="1"/>
  <c r="D194" i="1"/>
  <c r="D3047" i="1"/>
  <c r="D228" i="1"/>
  <c r="D1414" i="1"/>
  <c r="D1714" i="1"/>
  <c r="D1992" i="1"/>
  <c r="D79" i="1"/>
  <c r="D33" i="1"/>
  <c r="D1160" i="1"/>
  <c r="D824" i="1"/>
  <c r="D3851" i="1"/>
  <c r="D3999" i="1"/>
  <c r="D369" i="1"/>
  <c r="D2455" i="1"/>
  <c r="D3285" i="1"/>
  <c r="D1508" i="1"/>
  <c r="D2249" i="1"/>
  <c r="D2800" i="1"/>
  <c r="D966" i="1"/>
  <c r="D2139" i="1"/>
  <c r="D3610" i="1"/>
  <c r="D2626" i="1"/>
  <c r="D693" i="1"/>
  <c r="D963" i="1"/>
  <c r="D579" i="1"/>
  <c r="D2964" i="1"/>
  <c r="D3082" i="1"/>
  <c r="D313" i="1"/>
  <c r="D585" i="1"/>
  <c r="D2510" i="1"/>
  <c r="D1503" i="1"/>
  <c r="D3298" i="1"/>
  <c r="D3720" i="1"/>
  <c r="D132" i="1"/>
  <c r="D1435" i="1"/>
  <c r="D731" i="1"/>
  <c r="D820" i="1"/>
  <c r="D1757" i="1"/>
  <c r="D319" i="1"/>
  <c r="D2033" i="1"/>
  <c r="D3137" i="1"/>
  <c r="D3353" i="1"/>
  <c r="D771" i="1"/>
  <c r="D1409" i="1"/>
  <c r="D866" i="1"/>
  <c r="D1017" i="1"/>
  <c r="D3411" i="1"/>
  <c r="D1400" i="1"/>
  <c r="D2789" i="1"/>
  <c r="D1208" i="1"/>
  <c r="D1823" i="1"/>
  <c r="D3749" i="1"/>
  <c r="D894" i="1"/>
  <c r="D3583" i="1"/>
  <c r="D1014" i="1"/>
  <c r="D3280" i="1"/>
  <c r="D3983" i="1"/>
  <c r="D2432" i="1"/>
  <c r="D3325" i="1"/>
  <c r="D581" i="1"/>
  <c r="D1670" i="1"/>
  <c r="D1669" i="1"/>
  <c r="D3407" i="1"/>
  <c r="D1340" i="1"/>
  <c r="D3673" i="1"/>
  <c r="D264" i="1"/>
  <c r="D943" i="1"/>
  <c r="D107" i="1"/>
  <c r="D2424" i="1"/>
  <c r="D3174" i="1"/>
  <c r="D3801" i="1"/>
  <c r="D1287" i="1"/>
  <c r="D171" i="1"/>
  <c r="D3180" i="1"/>
  <c r="D2336" i="1"/>
  <c r="D3803" i="1"/>
  <c r="D1920" i="1"/>
  <c r="D1513" i="1"/>
  <c r="D721" i="1"/>
  <c r="D4005" i="1"/>
  <c r="D531" i="1"/>
  <c r="D1158" i="1"/>
  <c r="D1134" i="1"/>
  <c r="D1304" i="1"/>
  <c r="D1268" i="1"/>
  <c r="D3254" i="1"/>
  <c r="D2505" i="1"/>
  <c r="D1460" i="1"/>
  <c r="D3745" i="1"/>
  <c r="D1678" i="1"/>
  <c r="D772" i="1"/>
  <c r="D939" i="1"/>
  <c r="D1119" i="1"/>
  <c r="D760" i="1"/>
  <c r="D2946" i="1"/>
  <c r="D3427" i="1"/>
  <c r="D282" i="1"/>
  <c r="D2125" i="1"/>
  <c r="D2646" i="1"/>
  <c r="D3063" i="1"/>
  <c r="D2170" i="1"/>
  <c r="D2921" i="1"/>
  <c r="D1985" i="1"/>
  <c r="D1550" i="1"/>
  <c r="D2393" i="1"/>
  <c r="D1273" i="1"/>
  <c r="D703" i="1"/>
  <c r="D3236" i="1"/>
  <c r="D76" i="1"/>
  <c r="D2781" i="1"/>
  <c r="D1519" i="1"/>
  <c r="D2548" i="1"/>
  <c r="D1887" i="1"/>
  <c r="D3913" i="1"/>
  <c r="D784" i="1"/>
  <c r="D3352" i="1"/>
  <c r="D881" i="1"/>
  <c r="D2632" i="1"/>
  <c r="D1154" i="1"/>
  <c r="D3569" i="1"/>
  <c r="D1455" i="1"/>
  <c r="D2551" i="1"/>
  <c r="D425" i="1"/>
  <c r="D13" i="1"/>
  <c r="D1144" i="1"/>
  <c r="D1363" i="1"/>
  <c r="D3156" i="1"/>
  <c r="D2402" i="1"/>
  <c r="D1837" i="1"/>
  <c r="D3805" i="1"/>
  <c r="D753" i="1"/>
  <c r="D734" i="1"/>
  <c r="D1025" i="1"/>
  <c r="D1643" i="1"/>
  <c r="D736" i="1"/>
  <c r="D25" i="1"/>
  <c r="D1285" i="1"/>
  <c r="D1883" i="1"/>
  <c r="D700" i="1"/>
  <c r="D174" i="1"/>
  <c r="D2250" i="1"/>
  <c r="D2683" i="1"/>
  <c r="D453" i="1"/>
  <c r="D99" i="1"/>
  <c r="D1768" i="1"/>
  <c r="D1545" i="1"/>
  <c r="D1247" i="1"/>
  <c r="D668" i="1"/>
  <c r="D811" i="1"/>
  <c r="D1209" i="1"/>
  <c r="D2842" i="1"/>
  <c r="D2411" i="1"/>
  <c r="D1112" i="1"/>
  <c r="D2218" i="1"/>
  <c r="D1806" i="1"/>
  <c r="D611" i="1"/>
  <c r="D2828" i="1"/>
  <c r="D3387" i="1"/>
  <c r="D3296" i="1"/>
  <c r="D2798" i="1"/>
  <c r="D3494" i="1"/>
  <c r="D450" i="1"/>
  <c r="D2315" i="1"/>
  <c r="D775" i="1"/>
  <c r="D823" i="1"/>
  <c r="D3474" i="1"/>
  <c r="D526" i="1"/>
  <c r="D1034" i="1"/>
  <c r="D505" i="1"/>
  <c r="D2236" i="1"/>
  <c r="D1310" i="1"/>
  <c r="D1175" i="1"/>
  <c r="D3552" i="1"/>
  <c r="D2671" i="1"/>
  <c r="D2077" i="1"/>
  <c r="D2157" i="1"/>
  <c r="D1412" i="1"/>
  <c r="D2818" i="1"/>
  <c r="D2904" i="1"/>
  <c r="D3249" i="1"/>
  <c r="D2338" i="1"/>
  <c r="D1447" i="1"/>
  <c r="D2074" i="1"/>
  <c r="D2506" i="1"/>
  <c r="D2169" i="1"/>
  <c r="D179" i="1"/>
  <c r="D2705" i="1"/>
  <c r="D1955" i="1"/>
  <c r="D1361" i="1"/>
  <c r="D1711" i="1"/>
  <c r="D1672" i="1"/>
  <c r="D3683" i="1"/>
  <c r="D3390" i="1"/>
  <c r="D3847" i="1"/>
  <c r="D3612" i="1"/>
  <c r="D1770" i="1"/>
  <c r="D1035" i="1"/>
  <c r="D976" i="1"/>
  <c r="D3860" i="1"/>
  <c r="D2186" i="1"/>
  <c r="D902" i="1"/>
  <c r="D2666" i="1"/>
  <c r="D3293" i="1"/>
  <c r="D3727" i="1"/>
  <c r="D501" i="1"/>
  <c r="D4034" i="1"/>
  <c r="D37" i="1"/>
  <c r="D32" i="1"/>
  <c r="D3911" i="1"/>
  <c r="D3678" i="1"/>
  <c r="D4021" i="1"/>
  <c r="D745" i="1"/>
  <c r="D2215" i="1"/>
  <c r="D3370" i="1"/>
  <c r="D3932" i="1"/>
  <c r="D1783" i="1"/>
  <c r="D2168" i="1"/>
  <c r="D2995" i="1"/>
  <c r="D3287" i="1"/>
  <c r="D3973" i="1"/>
  <c r="D3418" i="1"/>
  <c r="D1599" i="1"/>
  <c r="D3722" i="1"/>
  <c r="D3676" i="1"/>
  <c r="D2866" i="1"/>
  <c r="D297" i="1"/>
  <c r="D3550" i="1"/>
  <c r="D3671" i="1"/>
  <c r="D3446" i="1"/>
  <c r="D1091" i="1"/>
  <c r="D1396" i="1"/>
  <c r="D1491" i="1"/>
  <c r="D4027" i="1"/>
  <c r="D3207" i="1"/>
  <c r="D1572" i="1"/>
  <c r="D3415" i="1"/>
  <c r="D3995" i="1"/>
  <c r="D3026" i="1"/>
  <c r="D4008" i="1"/>
  <c r="D1370" i="1"/>
  <c r="D2181" i="1"/>
  <c r="D3888" i="1"/>
  <c r="D3524" i="1"/>
  <c r="D895" i="1"/>
  <c r="D3931" i="1"/>
  <c r="D3897" i="1"/>
  <c r="D1078" i="1"/>
  <c r="D3444" i="1"/>
  <c r="D3093" i="1"/>
  <c r="D4036" i="1"/>
  <c r="D3462" i="1"/>
  <c r="D2906" i="1"/>
  <c r="D3653" i="1"/>
  <c r="D4035" i="1"/>
  <c r="D3099" i="1"/>
  <c r="D3514" i="1"/>
  <c r="D3015" i="1"/>
  <c r="D964" i="1"/>
  <c r="D2322" i="1"/>
  <c r="D4016" i="1"/>
  <c r="D2912" i="1"/>
  <c r="D3929" i="1"/>
  <c r="D4033" i="1"/>
  <c r="D3358" i="1"/>
  <c r="D2111" i="1"/>
  <c r="D2239" i="1"/>
  <c r="D1629" i="1"/>
  <c r="D2433" i="1"/>
  <c r="D3978" i="1"/>
  <c r="D2100" i="1"/>
  <c r="D3161" i="1"/>
  <c r="D1900" i="1"/>
  <c r="D3321" i="1"/>
  <c r="D3617" i="1"/>
  <c r="D3153" i="1"/>
  <c r="D3948" i="1"/>
  <c r="D3674" i="1"/>
  <c r="D3023" i="1"/>
  <c r="D637" i="1"/>
  <c r="D945" i="1"/>
  <c r="D1565" i="1"/>
  <c r="D816" i="1"/>
  <c r="D985" i="1"/>
  <c r="D4026" i="1"/>
  <c r="D1620" i="1"/>
  <c r="D1280" i="1"/>
  <c r="D3442" i="1"/>
  <c r="D3996" i="1"/>
  <c r="D2913" i="1"/>
  <c r="D4011" i="1"/>
  <c r="D1476" i="1"/>
  <c r="D3748" i="1"/>
  <c r="D1296" i="1"/>
  <c r="D1608" i="1"/>
  <c r="D2346" i="1"/>
  <c r="D4013" i="1"/>
  <c r="D3677" i="1"/>
  <c r="D2180" i="1"/>
  <c r="D14" i="1"/>
  <c r="D2341" i="1"/>
  <c r="D138" i="1"/>
  <c r="D3103" i="1"/>
  <c r="D2363" i="1"/>
  <c r="D815" i="1"/>
  <c r="D3513" i="1"/>
  <c r="D3675" i="1"/>
  <c r="D2316" i="1"/>
  <c r="D2061" i="1"/>
  <c r="D578" i="1"/>
  <c r="D4007" i="1"/>
  <c r="D2583" i="1"/>
  <c r="D2225" i="1"/>
  <c r="D1094" i="1"/>
  <c r="D930" i="1"/>
  <c r="D3741" i="1"/>
  <c r="D3822" i="1"/>
  <c r="D638" i="1"/>
  <c r="D2238" i="1"/>
  <c r="D769" i="1"/>
  <c r="D1827" i="1"/>
  <c r="D3239" i="1"/>
  <c r="D283" i="1"/>
  <c r="D3968" i="1"/>
  <c r="D2822" i="1"/>
  <c r="D1083" i="1"/>
  <c r="D3952" i="1"/>
  <c r="D1574" i="1"/>
  <c r="D3717" i="1"/>
  <c r="D3009" i="1"/>
  <c r="D3751" i="1"/>
  <c r="D2975" i="1"/>
  <c r="D2935" i="1"/>
  <c r="D3643" i="1"/>
  <c r="D899" i="1"/>
  <c r="D1297" i="1"/>
  <c r="D3777" i="1"/>
  <c r="D3366" i="1"/>
  <c r="D3262" i="1"/>
  <c r="D358" i="1"/>
  <c r="D3058" i="1"/>
  <c r="D3611" i="1"/>
  <c r="D317" i="1"/>
  <c r="D3316" i="1"/>
  <c r="D2643" i="1"/>
  <c r="D3923" i="1"/>
  <c r="D359" i="1"/>
  <c r="D1566" i="1"/>
  <c r="D2755" i="1"/>
  <c r="D3709" i="1"/>
  <c r="D967" i="1"/>
  <c r="D2560" i="1"/>
  <c r="D3881" i="1"/>
  <c r="D3389" i="1"/>
  <c r="D3951" i="1"/>
  <c r="D3031" i="1"/>
  <c r="D3902" i="1"/>
  <c r="D2667" i="1"/>
  <c r="D3798" i="1"/>
  <c r="D2761" i="1"/>
  <c r="D946" i="1"/>
  <c r="D2442" i="1"/>
  <c r="D3305" i="1"/>
  <c r="D3485" i="1"/>
  <c r="D1235" i="1"/>
  <c r="D3571" i="1"/>
  <c r="D3813" i="1"/>
  <c r="D3520" i="1"/>
  <c r="D947" i="1"/>
  <c r="D3962" i="1"/>
  <c r="D1977" i="1"/>
  <c r="D2026" i="1"/>
  <c r="D4012" i="1"/>
  <c r="D2265" i="1"/>
  <c r="D1567" i="1"/>
  <c r="D2726" i="1"/>
  <c r="D965" i="1"/>
  <c r="D1470" i="1"/>
  <c r="D3959" i="1"/>
  <c r="D3445" i="1"/>
  <c r="D3092" i="1"/>
  <c r="D1502" i="1"/>
  <c r="D158" i="1"/>
  <c r="D1339" i="1"/>
  <c r="D3634" i="1"/>
  <c r="D3320" i="1"/>
  <c r="D2091" i="1"/>
  <c r="D3359" i="1"/>
  <c r="D1972" i="1"/>
  <c r="D2439" i="1"/>
  <c r="D3356" i="1"/>
  <c r="D1885" i="1"/>
  <c r="D1884" i="1"/>
  <c r="D2278" i="1"/>
  <c r="D3742" i="1"/>
  <c r="D3922" i="1"/>
  <c r="D2625" i="1"/>
  <c r="D2533" i="1"/>
  <c r="D3563" i="1"/>
  <c r="D3310" i="1"/>
  <c r="D3821" i="1"/>
  <c r="D3162" i="1"/>
  <c r="D1627" i="1"/>
  <c r="D2369" i="1"/>
  <c r="D3857" i="1"/>
  <c r="D3776" i="1"/>
  <c r="C2658" i="1"/>
  <c r="C604" i="1"/>
  <c r="C30" i="1"/>
  <c r="C3057" i="1"/>
  <c r="C1529" i="1"/>
  <c r="C3073" i="1"/>
  <c r="C464" i="1"/>
  <c r="C3473" i="1"/>
  <c r="C2552" i="1"/>
  <c r="C523" i="1"/>
  <c r="C2728" i="1"/>
  <c r="C186" i="1"/>
  <c r="C442" i="1"/>
  <c r="C2096" i="1"/>
  <c r="C388" i="1"/>
  <c r="C1867" i="1"/>
  <c r="C2917" i="1"/>
  <c r="C3700" i="1"/>
  <c r="C195" i="1"/>
  <c r="C1450" i="1"/>
  <c r="C421" i="1"/>
  <c r="C3544" i="1"/>
  <c r="C94" i="1"/>
  <c r="C454" i="1"/>
  <c r="C1577" i="1"/>
  <c r="C2843" i="1"/>
  <c r="C718" i="1"/>
  <c r="C1345" i="1"/>
  <c r="C146" i="1"/>
  <c r="C2695" i="1"/>
  <c r="C2419" i="1"/>
  <c r="C2766" i="1"/>
  <c r="C298" i="1"/>
  <c r="C3762" i="1"/>
  <c r="C1077" i="1"/>
  <c r="C370" i="1"/>
  <c r="C3916" i="1"/>
  <c r="C2953" i="1"/>
  <c r="C3839" i="1"/>
  <c r="C1697" i="1"/>
  <c r="C678" i="1"/>
  <c r="C1812" i="1"/>
  <c r="C715" i="1"/>
  <c r="C2979" i="1"/>
  <c r="C2015" i="1"/>
  <c r="C511" i="1"/>
  <c r="C373" i="1"/>
  <c r="C3202" i="1"/>
  <c r="C1795" i="1"/>
  <c r="C3862" i="1"/>
  <c r="C3475" i="1"/>
  <c r="C469" i="1"/>
  <c r="C2933" i="1"/>
  <c r="C900" i="1"/>
  <c r="C643" i="1"/>
  <c r="C3104" i="1"/>
  <c r="C1771" i="1"/>
  <c r="C2731" i="1"/>
  <c r="C372" i="1"/>
  <c r="C3979" i="1"/>
  <c r="C1205" i="1"/>
  <c r="C2350" i="1"/>
  <c r="C3900" i="1"/>
  <c r="C410" i="1"/>
  <c r="C151" i="1"/>
  <c r="C135" i="1"/>
  <c r="C529" i="1"/>
  <c r="C3230" i="1"/>
  <c r="C1766" i="1"/>
  <c r="C4024" i="1"/>
  <c r="C739" i="1"/>
  <c r="C3820" i="1"/>
  <c r="C961" i="1"/>
  <c r="C785" i="1"/>
  <c r="C184" i="1"/>
  <c r="C1188" i="1"/>
  <c r="C1136" i="1"/>
  <c r="C167" i="1"/>
  <c r="C3205" i="1"/>
  <c r="C2723" i="1"/>
  <c r="C1120" i="1"/>
  <c r="C287" i="1"/>
  <c r="C2615" i="1"/>
  <c r="C274" i="1"/>
  <c r="C2085" i="1"/>
  <c r="C568" i="1"/>
  <c r="C1151" i="1"/>
  <c r="C1049" i="1"/>
  <c r="C1929" i="1"/>
  <c r="C704" i="1"/>
  <c r="C2043" i="1"/>
  <c r="C3455" i="1"/>
  <c r="C1648" i="1"/>
  <c r="C2145" i="1"/>
  <c r="C3314" i="1"/>
  <c r="C2690" i="1"/>
  <c r="C1681" i="1"/>
  <c r="C662" i="1"/>
  <c r="C1506" i="1"/>
  <c r="C1694" i="1"/>
  <c r="C1140" i="1"/>
  <c r="C1346" i="1"/>
  <c r="C3638" i="1"/>
  <c r="C2389" i="1"/>
  <c r="C53" i="1"/>
  <c r="C3759" i="1"/>
  <c r="C3324" i="1"/>
  <c r="C617" i="1"/>
  <c r="C3665" i="1"/>
  <c r="C1298" i="1"/>
  <c r="C861" i="1"/>
  <c r="C1957" i="1"/>
  <c r="C1386" i="1"/>
  <c r="C673" i="1"/>
  <c r="C3982" i="1"/>
  <c r="C1526" i="1"/>
  <c r="C1086" i="1"/>
  <c r="C2031" i="1"/>
  <c r="C277" i="1"/>
  <c r="C2847" i="1"/>
  <c r="C1299" i="1"/>
  <c r="C15" i="1"/>
  <c r="C833" i="1"/>
  <c r="C3764" i="1"/>
  <c r="C3765" i="1"/>
  <c r="C2881" i="1"/>
  <c r="C2594" i="1"/>
  <c r="C4031" i="1"/>
  <c r="C486" i="1"/>
  <c r="C952" i="1"/>
  <c r="C328" i="1"/>
  <c r="C657" i="1"/>
  <c r="C2719" i="1"/>
  <c r="C995" i="1"/>
  <c r="C955" i="1"/>
  <c r="C1174" i="1"/>
  <c r="C241" i="1"/>
  <c r="C2127" i="1"/>
  <c r="C2113" i="1"/>
  <c r="C1640" i="1"/>
  <c r="C1117" i="1"/>
  <c r="C1354" i="1"/>
  <c r="C98" i="1"/>
  <c r="C3334" i="1"/>
  <c r="C2670" i="1"/>
  <c r="C120" i="1"/>
  <c r="C1465" i="1"/>
  <c r="C2448" i="1"/>
  <c r="C2400" i="1"/>
  <c r="C3322" i="1"/>
  <c r="C77" i="1"/>
  <c r="C3754" i="1"/>
  <c r="C3090" i="1"/>
  <c r="C3059" i="1"/>
  <c r="C1404" i="1"/>
  <c r="C2020" i="1"/>
  <c r="C2263" i="1"/>
  <c r="C1779" i="1"/>
  <c r="C1689" i="1"/>
  <c r="C1679" i="1"/>
  <c r="C1024" i="1"/>
  <c r="C475" i="1"/>
  <c r="C1065" i="1"/>
  <c r="C1767" i="1"/>
  <c r="C2994" i="1"/>
  <c r="C2609" i="1"/>
  <c r="C3176" i="1"/>
  <c r="C1541" i="1"/>
  <c r="C392" i="1"/>
  <c r="C1570" i="1"/>
  <c r="C609" i="1"/>
  <c r="C1171" i="1"/>
  <c r="C3933" i="1"/>
  <c r="C754" i="1"/>
  <c r="C2883" i="1"/>
  <c r="C1746" i="1"/>
  <c r="C1647" i="1"/>
  <c r="C3980" i="1"/>
  <c r="C3464" i="1"/>
  <c r="C3526" i="1"/>
  <c r="C3468" i="1"/>
  <c r="C2697" i="1"/>
  <c r="C2936" i="1"/>
  <c r="C1344" i="1"/>
  <c r="C1873" i="1"/>
  <c r="C2443" i="1"/>
  <c r="C3139" i="1"/>
  <c r="C1597" i="1"/>
  <c r="C119" i="1"/>
  <c r="C3094" i="1"/>
  <c r="C857" i="1"/>
  <c r="C1428" i="1"/>
  <c r="C818" i="1"/>
  <c r="C680" i="1"/>
  <c r="C929" i="1"/>
  <c r="C3039" i="1"/>
  <c r="C1564" i="1"/>
  <c r="C1686" i="1"/>
  <c r="C2750" i="1"/>
  <c r="C2554" i="1"/>
  <c r="C3101" i="1"/>
  <c r="C2927" i="1"/>
  <c r="C1886" i="1"/>
  <c r="C3972" i="1"/>
  <c r="C387" i="1"/>
  <c r="C4003" i="1"/>
  <c r="C1443" i="1"/>
  <c r="C3256" i="1"/>
  <c r="C1738" i="1"/>
  <c r="C1817" i="1"/>
  <c r="C2790" i="1"/>
  <c r="C1984" i="1"/>
  <c r="C840" i="1"/>
  <c r="C238" i="1"/>
  <c r="C2067" i="1"/>
  <c r="C343" i="1"/>
  <c r="C3178" i="1"/>
  <c r="C1562" i="1"/>
  <c r="C2920" i="1"/>
  <c r="C1125" i="1"/>
  <c r="C3150" i="1"/>
  <c r="C2851" i="1"/>
  <c r="C3453" i="1"/>
  <c r="C3710" i="1"/>
  <c r="C758" i="1"/>
  <c r="C1217" i="1"/>
  <c r="C3769" i="1"/>
  <c r="C2495" i="1"/>
  <c r="C600" i="1"/>
  <c r="C3558" i="1"/>
  <c r="C267" i="1"/>
  <c r="C3229" i="1"/>
  <c r="C1148" i="1"/>
  <c r="C854" i="1"/>
  <c r="C362" i="1"/>
  <c r="C2347" i="1"/>
  <c r="C1825" i="1"/>
  <c r="C2115" i="1"/>
  <c r="C355" i="1"/>
  <c r="C3811" i="1"/>
  <c r="C2229" i="1"/>
  <c r="C670" i="1"/>
  <c r="C187" i="1"/>
  <c r="C3528" i="1"/>
  <c r="C1294" i="1"/>
  <c r="C3567" i="1"/>
  <c r="C2706" i="1"/>
  <c r="C2005" i="1"/>
  <c r="C3918" i="1"/>
  <c r="C1343" i="1"/>
  <c r="C3630" i="1"/>
  <c r="C3203" i="1"/>
  <c r="C2106" i="1"/>
  <c r="C3596" i="1"/>
  <c r="C3537" i="1"/>
  <c r="C525" i="1"/>
  <c r="C3905" i="1"/>
  <c r="C2852" i="1"/>
  <c r="C1200" i="1"/>
  <c r="C3242" i="1"/>
  <c r="C2079" i="1"/>
  <c r="C2959" i="1"/>
  <c r="C3885" i="1"/>
  <c r="C2401" i="1"/>
  <c r="C2534" i="1"/>
  <c r="C2905" i="1"/>
  <c r="C733" i="1"/>
  <c r="C3100" i="1"/>
  <c r="C2563" i="1"/>
  <c r="C3763" i="1"/>
  <c r="C1512" i="1"/>
  <c r="C3373" i="1"/>
  <c r="C169" i="1"/>
  <c r="C1383" i="1"/>
  <c r="C310" i="1"/>
  <c r="C1335" i="1"/>
  <c r="C1164" i="1"/>
  <c r="C3856" i="1"/>
  <c r="C887" i="1"/>
  <c r="C910" i="1"/>
  <c r="C2681" i="1"/>
  <c r="C1964" i="1"/>
  <c r="C3806" i="1"/>
  <c r="C38" i="1"/>
  <c r="C634" i="1"/>
  <c r="C2827" i="1"/>
  <c r="C888" i="1"/>
  <c r="C3491" i="1"/>
  <c r="C2501" i="1"/>
  <c r="C1688" i="1"/>
  <c r="C2849" i="1"/>
  <c r="C252" i="1"/>
  <c r="C748" i="1"/>
  <c r="C3129" i="1"/>
  <c r="C3664" i="1"/>
  <c r="C1841" i="1"/>
  <c r="C1350" i="1"/>
  <c r="C1107" i="1"/>
  <c r="C2366" i="1"/>
  <c r="C3944" i="1"/>
  <c r="C3276" i="1"/>
  <c r="C2342" i="1"/>
  <c r="C534" i="1"/>
  <c r="C2902" i="1"/>
  <c r="C2001" i="1"/>
  <c r="C1735" i="1"/>
  <c r="C1380" i="1"/>
  <c r="C2022" i="1"/>
  <c r="C3431" i="1"/>
  <c r="C2923" i="1"/>
  <c r="C681" i="1"/>
  <c r="C1829" i="1"/>
  <c r="C598" i="1"/>
  <c r="C2898" i="1"/>
  <c r="C550" i="1"/>
  <c r="C2587" i="1"/>
  <c r="C3131" i="1"/>
  <c r="C826" i="1"/>
  <c r="C405" i="1"/>
  <c r="C567" i="1"/>
  <c r="C3565" i="1"/>
  <c r="C2224" i="1"/>
  <c r="C2844" i="1"/>
  <c r="C1184" i="1"/>
  <c r="C2434" i="1"/>
  <c r="C2107" i="1"/>
  <c r="C3095" i="1"/>
  <c r="C623" i="1"/>
  <c r="C822" i="1"/>
  <c r="C1868" i="1"/>
  <c r="C3669" i="1"/>
  <c r="C2152" i="1"/>
  <c r="C3404" i="1"/>
  <c r="C3668" i="1"/>
  <c r="C3613" i="1"/>
  <c r="C1178" i="1"/>
  <c r="C2752" i="1"/>
  <c r="C2605" i="1"/>
  <c r="C2710" i="1"/>
  <c r="C2325" i="1"/>
  <c r="C2910" i="1"/>
  <c r="C2885" i="1"/>
  <c r="C814" i="1"/>
  <c r="C809" i="1"/>
  <c r="C1230" i="1"/>
  <c r="C2833" i="1"/>
  <c r="C648" i="1"/>
  <c r="C3593" i="1"/>
  <c r="C1433" i="1"/>
  <c r="C457" i="1"/>
  <c r="C482" i="1"/>
  <c r="C2480" i="1"/>
  <c r="C3357" i="1"/>
  <c r="C3945" i="1"/>
  <c r="C3171" i="1"/>
  <c r="C2167" i="1"/>
  <c r="C2267" i="1"/>
  <c r="C3173" i="1"/>
  <c r="C1169" i="1"/>
  <c r="C3635" i="1"/>
  <c r="C3672" i="1"/>
  <c r="C1695" i="1"/>
  <c r="C1696" i="1"/>
  <c r="C3928" i="1"/>
  <c r="C2675" i="1"/>
  <c r="C3607" i="1"/>
  <c r="C790" i="1"/>
  <c r="C1500" i="1"/>
  <c r="C2664" i="1"/>
  <c r="C1587" i="1"/>
  <c r="C1228" i="1"/>
  <c r="C3849" i="1"/>
  <c r="C1089" i="1"/>
  <c r="C3123" i="1"/>
  <c r="C2978" i="1"/>
  <c r="C1862" i="1"/>
  <c r="C2158" i="1"/>
  <c r="C44" i="1"/>
  <c r="C2656" i="1"/>
  <c r="C1927" i="1"/>
  <c r="C596" i="1"/>
  <c r="C2915" i="1"/>
  <c r="C962" i="1"/>
  <c r="C1201" i="1"/>
  <c r="C2641" i="1"/>
  <c r="C165" i="1"/>
  <c r="C1796" i="1"/>
  <c r="C2425" i="1"/>
  <c r="C2384" i="1"/>
  <c r="C3264" i="1"/>
  <c r="C1374" i="1"/>
  <c r="C1625" i="1"/>
  <c r="C2817" i="1"/>
  <c r="C1879" i="1"/>
  <c r="C789" i="1"/>
  <c r="C3808" i="1"/>
  <c r="C1292" i="1"/>
  <c r="C3299" i="1"/>
  <c r="C1960" i="1"/>
  <c r="C3069" i="1"/>
  <c r="C190" i="1"/>
  <c r="C3301" i="1"/>
  <c r="C1881" i="1"/>
  <c r="C2929" i="1"/>
  <c r="C2198" i="1"/>
  <c r="C2735" i="1"/>
  <c r="C2037" i="1"/>
  <c r="C1466" i="1"/>
  <c r="C3345" i="1"/>
  <c r="C3371" i="1"/>
  <c r="C3837" i="1"/>
  <c r="C905" i="1"/>
  <c r="C3530" i="1"/>
  <c r="C2409" i="1"/>
  <c r="C3804" i="1"/>
  <c r="C690" i="1"/>
  <c r="C2773" i="1"/>
  <c r="C1913" i="1"/>
  <c r="C115" i="1"/>
  <c r="C2562" i="1"/>
  <c r="C2399" i="1"/>
  <c r="C3337" i="1"/>
  <c r="C1967" i="1"/>
  <c r="C1690" i="1"/>
  <c r="C3651" i="1"/>
  <c r="C2040" i="1"/>
  <c r="C586" i="1"/>
  <c r="C443" i="1"/>
  <c r="C3619" i="1"/>
  <c r="C3265" i="1"/>
  <c r="C4001" i="1"/>
  <c r="C2966" i="1"/>
  <c r="C1238" i="1"/>
  <c r="C1426" i="1"/>
  <c r="C2693" i="1"/>
  <c r="C1317" i="1"/>
  <c r="C1897" i="1"/>
  <c r="C1904" i="1"/>
  <c r="C3572" i="1"/>
  <c r="C476" i="1"/>
  <c r="C2032" i="1"/>
  <c r="C707" i="1"/>
  <c r="C3375" i="1"/>
  <c r="C1896" i="1"/>
  <c r="C3185" i="1"/>
  <c r="C4023" i="1"/>
  <c r="C504" i="1"/>
  <c r="C2826" i="1"/>
  <c r="C3087" i="1"/>
  <c r="C867" i="1"/>
  <c r="C2729" i="1"/>
  <c r="C2264" i="1"/>
  <c r="C1203" i="1"/>
  <c r="C308" i="1"/>
  <c r="C3166" i="1"/>
  <c r="C2175" i="1"/>
  <c r="C1888" i="1"/>
  <c r="C2734" i="1"/>
  <c r="C2301" i="1"/>
  <c r="C2151" i="1"/>
  <c r="C1394" i="1"/>
  <c r="C1939" i="1"/>
  <c r="C1713" i="1"/>
  <c r="C2034" i="1"/>
  <c r="C205" i="1"/>
  <c r="C4006" i="1"/>
  <c r="C1646" i="1"/>
  <c r="C571" i="1"/>
  <c r="C1101" i="1"/>
  <c r="C3260" i="1"/>
  <c r="C1391" i="1"/>
  <c r="C792" i="1"/>
  <c r="C1501" i="1"/>
  <c r="C3421" i="1"/>
  <c r="C953" i="1"/>
  <c r="C1933" i="1"/>
  <c r="C1703" i="1"/>
  <c r="C1269" i="1"/>
  <c r="C1901" i="1"/>
  <c r="C2567" i="1"/>
  <c r="C3898" i="1"/>
  <c r="C2991" i="1"/>
  <c r="C3589" i="1"/>
  <c r="C3646" i="1"/>
  <c r="C1387" i="1"/>
  <c r="C1111" i="1"/>
  <c r="C852" i="1"/>
  <c r="C954" i="1"/>
  <c r="C2451" i="1"/>
  <c r="C1189" i="1"/>
  <c r="C1866" i="1"/>
  <c r="C2000" i="1"/>
  <c r="C1923" i="1"/>
  <c r="C709" i="1"/>
  <c r="C695" i="1"/>
  <c r="C2586" i="1"/>
  <c r="C391" i="1"/>
  <c r="C2374" i="1"/>
  <c r="C3492" i="1"/>
  <c r="C1706" i="1"/>
  <c r="C1405" i="1"/>
  <c r="C2138" i="1"/>
  <c r="C154" i="1"/>
  <c r="C3223" i="1"/>
  <c r="C3078" i="1"/>
  <c r="C2585" i="1"/>
  <c r="C2068" i="1"/>
  <c r="C192" i="1"/>
  <c r="C2630" i="1"/>
  <c r="C3871" i="1"/>
  <c r="C2596" i="1"/>
  <c r="C2529" i="1"/>
  <c r="C2104" i="1"/>
  <c r="C2317" i="1"/>
  <c r="C631" i="1"/>
  <c r="C3106" i="1"/>
  <c r="C163" i="1"/>
  <c r="C3028" i="1"/>
  <c r="C3448" i="1"/>
  <c r="C2204" i="1"/>
  <c r="C3225" i="1"/>
  <c r="C1685" i="1"/>
  <c r="C326" i="1"/>
  <c r="C235" i="1"/>
  <c r="C873" i="1"/>
  <c r="C3112" i="1"/>
  <c r="C3157" i="1"/>
  <c r="C3787" i="1"/>
  <c r="C3312" i="1"/>
  <c r="C3831" i="1"/>
  <c r="C3503" i="1"/>
  <c r="C879" i="1"/>
  <c r="C59" i="1"/>
  <c r="C3251" i="1"/>
  <c r="C730" i="1"/>
  <c r="C244" i="1"/>
  <c r="C1486" i="1"/>
  <c r="C2613" i="1"/>
  <c r="C1807" i="1"/>
  <c r="C2287" i="1"/>
  <c r="C2832" i="1"/>
  <c r="C1167" i="1"/>
  <c r="C682" i="1"/>
  <c r="C3591" i="1"/>
  <c r="C2659" i="1"/>
  <c r="C1962" i="1"/>
  <c r="C4018" i="1"/>
  <c r="C74" i="1"/>
  <c r="C2983" i="1"/>
  <c r="C1179" i="1"/>
  <c r="C2877" i="1"/>
  <c r="C1278" i="1"/>
  <c r="C2949" i="1"/>
  <c r="C2696" i="1"/>
  <c r="C3210" i="1"/>
  <c r="C3895" i="1"/>
  <c r="C1753" i="1"/>
  <c r="C3040" i="1"/>
  <c r="C3007" i="1"/>
  <c r="C3011" i="1"/>
  <c r="C1847" i="1"/>
  <c r="C2343" i="1"/>
  <c r="C3519" i="1"/>
  <c r="C452" i="1"/>
  <c r="C2873" i="1"/>
  <c r="C2542" i="1"/>
  <c r="C1155" i="1"/>
  <c r="C2217" i="1"/>
  <c r="C2634" i="1"/>
  <c r="C2200" i="1"/>
  <c r="C2388" i="1"/>
  <c r="C490" i="1"/>
  <c r="C1794" i="1"/>
  <c r="C356" i="1"/>
  <c r="C1723" i="1"/>
  <c r="C672" i="1"/>
  <c r="C3000" i="1"/>
  <c r="C2431" i="1"/>
  <c r="C1858" i="1"/>
  <c r="C3188" i="1"/>
  <c r="C646" i="1"/>
  <c r="C3659" i="1"/>
  <c r="C3045" i="1"/>
  <c r="C1606" i="1"/>
  <c r="C821" i="1"/>
  <c r="C2685" i="1"/>
  <c r="C3908" i="1"/>
  <c r="C2345" i="1"/>
  <c r="C575" i="1"/>
  <c r="C263" i="1"/>
  <c r="C3880" i="1"/>
  <c r="C3889" i="1"/>
  <c r="C104" i="1"/>
  <c r="C3317" i="1"/>
  <c r="C2177" i="1"/>
  <c r="C1180" i="1"/>
  <c r="C1122" i="1"/>
  <c r="C3833" i="1"/>
  <c r="C1734" i="1"/>
  <c r="C1420" i="1"/>
  <c r="C1687" i="1"/>
  <c r="C1946" i="1"/>
  <c r="C3577" i="1"/>
  <c r="C3778" i="1"/>
  <c r="C3737" i="1"/>
  <c r="C2591" i="1"/>
  <c r="C431" i="1"/>
  <c r="C2725" i="1"/>
  <c r="C3604" i="1"/>
  <c r="C2829" i="1"/>
  <c r="C3935" i="1"/>
  <c r="C3435" i="1"/>
  <c r="C1833" i="1"/>
  <c r="C93" i="1"/>
  <c r="C1568" i="1"/>
  <c r="C2999" i="1"/>
  <c r="C307" i="1"/>
  <c r="C3255" i="1"/>
  <c r="C3252" i="1"/>
  <c r="C897" i="1"/>
  <c r="C3890" i="1"/>
  <c r="C2444" i="1"/>
  <c r="C3529" i="1"/>
  <c r="C2969" i="1"/>
  <c r="C330" i="1"/>
  <c r="C3795" i="1"/>
  <c r="C2300" i="1"/>
  <c r="C1313" i="1"/>
  <c r="C3541" i="1"/>
  <c r="C983" i="1"/>
  <c r="C2897" i="1"/>
  <c r="C2105" i="1"/>
  <c r="C1581" i="1"/>
  <c r="C3623" i="1"/>
  <c r="C1619" i="1"/>
  <c r="C336" i="1"/>
  <c r="C2286" i="1"/>
  <c r="C1701" i="1"/>
  <c r="C843" i="1"/>
  <c r="C2134" i="1"/>
  <c r="C3781" i="1"/>
  <c r="C1668" i="1"/>
  <c r="C188" i="1"/>
  <c r="C1584" i="1"/>
  <c r="C1251" i="1"/>
  <c r="C1242" i="1"/>
  <c r="C1156" i="1"/>
  <c r="C3989" i="1"/>
  <c r="C2575" i="1"/>
  <c r="C3343" i="1"/>
  <c r="C747" i="1"/>
  <c r="C863" i="1"/>
  <c r="C3091" i="1"/>
  <c r="C1479" i="1"/>
  <c r="C3403" i="1"/>
  <c r="C2296" i="1"/>
  <c r="C3238" i="1"/>
  <c r="C2532" i="1"/>
  <c r="C3761" i="1"/>
  <c r="C870" i="1"/>
  <c r="C3500" i="1"/>
  <c r="C1040" i="1"/>
  <c r="C207" i="1"/>
  <c r="C100" i="1"/>
  <c r="C2398" i="1"/>
  <c r="C361" i="1"/>
  <c r="C2960" i="1"/>
  <c r="C12" i="1"/>
  <c r="C288" i="1"/>
  <c r="C231" i="1"/>
  <c r="C1478" i="1"/>
  <c r="C2764" i="1"/>
  <c r="C1919" i="1"/>
  <c r="C3055" i="1"/>
  <c r="C275" i="1"/>
  <c r="C3924" i="1"/>
  <c r="C735" i="1"/>
  <c r="C89" i="1"/>
  <c r="C2689" i="1"/>
  <c r="C674" i="1"/>
  <c r="C2791" i="1"/>
  <c r="C1149" i="1"/>
  <c r="C1846" i="1"/>
  <c r="C1325" i="1"/>
  <c r="C389" i="1"/>
  <c r="C1258" i="1"/>
  <c r="C2281" i="1"/>
  <c r="C3167" i="1"/>
  <c r="C1232" i="1"/>
  <c r="C3789" i="1"/>
  <c r="C3432" i="1"/>
  <c r="C2274" i="1"/>
  <c r="C3224" i="1"/>
  <c r="C2760" i="1"/>
  <c r="C3602" i="1"/>
  <c r="C3076" i="1"/>
  <c r="C3190" i="1"/>
  <c r="C1773" i="1"/>
  <c r="C3685" i="1"/>
  <c r="C1036" i="1"/>
  <c r="C2595" i="1"/>
  <c r="C2576" i="1"/>
  <c r="C3991" i="1"/>
  <c r="C3548" i="1"/>
  <c r="C1482" i="1"/>
  <c r="C256" i="1"/>
  <c r="C3627" i="1"/>
  <c r="C3086" i="1"/>
  <c r="C2939" i="1"/>
  <c r="C1854" i="1"/>
  <c r="C212" i="1"/>
  <c r="C2861" i="1"/>
  <c r="C3926" i="1"/>
  <c r="C2498" i="1"/>
  <c r="C3272" i="1"/>
  <c r="C408" i="1"/>
  <c r="C220" i="1"/>
  <c r="C2276" i="1"/>
  <c r="C3927" i="1"/>
  <c r="C948" i="1"/>
  <c r="C209" i="1"/>
  <c r="C1115" i="1"/>
  <c r="C1909" i="1"/>
  <c r="C3961" i="1"/>
  <c r="C595" i="1"/>
  <c r="C2521" i="1"/>
  <c r="C992" i="1"/>
  <c r="C1293" i="1"/>
  <c r="C379" i="1"/>
  <c r="C1042" i="1"/>
  <c r="C1161" i="1"/>
  <c r="C2633" i="1"/>
  <c r="C1073" i="1"/>
  <c r="C2273" i="1"/>
  <c r="C272" i="1"/>
  <c r="C2814" i="1"/>
  <c r="C311" i="1"/>
  <c r="C2853" i="1"/>
  <c r="C2987" i="1"/>
  <c r="C2435" i="1"/>
  <c r="C3065" i="1"/>
  <c r="C269" i="1"/>
  <c r="C34" i="1"/>
  <c r="C2780" i="1"/>
  <c r="C3234" i="1"/>
  <c r="C2635" i="1"/>
  <c r="C1012" i="1"/>
  <c r="C2806" i="1"/>
  <c r="C3516" i="1"/>
  <c r="C2815" i="1"/>
  <c r="C2289" i="1"/>
  <c r="C2052" i="1"/>
  <c r="C652" i="1"/>
  <c r="C3791" i="1"/>
  <c r="C3033" i="1"/>
  <c r="C323" i="1"/>
  <c r="C417" i="1"/>
  <c r="C1477" i="1"/>
  <c r="C1004" i="1"/>
  <c r="C3760" i="1"/>
  <c r="C2211" i="1"/>
  <c r="C3936" i="1"/>
  <c r="C3177" i="1"/>
  <c r="C3694" i="1"/>
  <c r="C2516" i="1"/>
  <c r="C1937" i="1"/>
  <c r="C1728" i="1"/>
  <c r="C1515" i="1"/>
  <c r="C3994" i="1"/>
  <c r="C1664" i="1"/>
  <c r="C276" i="1"/>
  <c r="C1150" i="1"/>
  <c r="C363" i="1"/>
  <c r="C2655" i="1"/>
  <c r="C1072" i="1"/>
  <c r="C2617" i="1"/>
  <c r="C1614" i="1"/>
  <c r="C2141" i="1"/>
  <c r="C2007" i="1"/>
  <c r="C959" i="1"/>
  <c r="C1272" i="1"/>
  <c r="C2371" i="1"/>
  <c r="C1286" i="1"/>
  <c r="C3872" i="1"/>
  <c r="C2472" i="1"/>
  <c r="C2266" i="1"/>
  <c r="C3401" i="1"/>
  <c r="C2416" i="1"/>
  <c r="C1489" i="1"/>
  <c r="C141" i="1"/>
  <c r="C776" i="1"/>
  <c r="C1218" i="1"/>
  <c r="C1528" i="1"/>
  <c r="C3522" i="1"/>
  <c r="C1006" i="1"/>
  <c r="C374" i="1"/>
  <c r="C616" i="1"/>
  <c r="C4010" i="1"/>
  <c r="C1999" i="1"/>
  <c r="C86" i="1"/>
  <c r="C1096" i="1"/>
  <c r="C2845" i="1"/>
  <c r="C2950" i="1"/>
  <c r="C419" i="1"/>
  <c r="C2188" i="1"/>
  <c r="C2027" i="1"/>
  <c r="C198" i="1"/>
  <c r="C3206" i="1"/>
  <c r="C972" i="1"/>
  <c r="C1498" i="1"/>
  <c r="C3641" i="1"/>
  <c r="C642" i="1"/>
  <c r="C2160" i="1"/>
  <c r="C1654" i="1"/>
  <c r="C4032" i="1"/>
  <c r="C1332" i="1"/>
  <c r="C1826" i="1"/>
  <c r="C2645" i="1"/>
  <c r="C2036" i="1"/>
  <c r="C2582" i="1"/>
  <c r="C3538" i="1"/>
  <c r="C990" i="1"/>
  <c r="C1505" i="1"/>
  <c r="C1219" i="1"/>
  <c r="C2962" i="1"/>
  <c r="C2763" i="1"/>
  <c r="C3702" i="1"/>
  <c r="C1351" i="1"/>
  <c r="C2804" i="1"/>
  <c r="C2673" i="1"/>
  <c r="C2698" i="1"/>
  <c r="C1934" i="1"/>
  <c r="C43" i="1"/>
  <c r="C78" i="1"/>
  <c r="C1782" i="1"/>
  <c r="C3632" i="1"/>
  <c r="C1831" i="1"/>
  <c r="C2863" i="1"/>
  <c r="C3879" i="1"/>
  <c r="C2182" i="1"/>
  <c r="C565" i="1"/>
  <c r="C3032" i="1"/>
  <c r="C3891" i="1"/>
  <c r="C958" i="1"/>
  <c r="C3271" i="1"/>
  <c r="C2793" i="1"/>
  <c r="C3396" i="1"/>
  <c r="C2041" i="1"/>
  <c r="C451" i="1"/>
  <c r="C2720" i="1"/>
  <c r="C2871" i="1"/>
  <c r="C3950" i="1"/>
  <c r="C2640" i="1"/>
  <c r="C1998" i="1"/>
  <c r="C1940" i="1"/>
  <c r="C1658" i="1"/>
  <c r="C3133" i="1"/>
  <c r="C3027" i="1"/>
  <c r="C2767" i="1"/>
  <c r="C2221" i="1"/>
  <c r="C2770" i="1"/>
  <c r="C271" i="1"/>
  <c r="C913" i="1"/>
  <c r="C1327" i="1"/>
  <c r="C3472" i="1"/>
  <c r="C2668" i="1"/>
  <c r="C3025" i="1"/>
  <c r="C3975" i="1"/>
  <c r="C95" i="1"/>
  <c r="C777" i="1"/>
  <c r="C2493" i="1"/>
  <c r="C606" i="1"/>
  <c r="C371" i="1"/>
  <c r="C2462" i="1"/>
  <c r="C2519" i="1"/>
  <c r="C791" i="1"/>
  <c r="C60" i="1"/>
  <c r="C3508" i="1"/>
  <c r="C713" i="1"/>
  <c r="C3037" i="1"/>
  <c r="C2896" i="1"/>
  <c r="C2070" i="1"/>
  <c r="C2579" i="1"/>
  <c r="C1724" i="1"/>
  <c r="C788" i="1"/>
  <c r="C2394" i="1"/>
  <c r="C80" i="1"/>
  <c r="C1621" i="1"/>
  <c r="C1589" i="1"/>
  <c r="C1682" i="1"/>
  <c r="C1406" i="1"/>
  <c r="C1407" i="1"/>
  <c r="C3354" i="1"/>
  <c r="C246" i="1"/>
  <c r="C549" i="1"/>
  <c r="C1834" i="1"/>
  <c r="C3288" i="1"/>
  <c r="C2376" i="1"/>
  <c r="C3267" i="1"/>
  <c r="C2114" i="1"/>
  <c r="C126" i="1"/>
  <c r="C493" i="1"/>
  <c r="C1811" i="1"/>
  <c r="C2013" i="1"/>
  <c r="C3010" i="1"/>
  <c r="C1953" i="1"/>
  <c r="C3546" i="1"/>
  <c r="C2240" i="1"/>
  <c r="C922" i="1"/>
  <c r="C838" i="1"/>
  <c r="C661" i="1"/>
  <c r="C2887" i="1"/>
  <c r="C2801" i="1"/>
  <c r="C3360" i="1"/>
  <c r="C3640" i="1"/>
  <c r="C342" i="1"/>
  <c r="C2679" i="1"/>
  <c r="C87" i="1"/>
  <c r="C1661" i="1"/>
  <c r="C318" i="1"/>
  <c r="C3124" i="1"/>
  <c r="C1322" i="1"/>
  <c r="C3196" i="1"/>
  <c r="C950" i="1"/>
  <c r="C3183" i="1"/>
  <c r="C3380" i="1"/>
  <c r="C349" i="1"/>
  <c r="C1790" i="1"/>
  <c r="C3412" i="1"/>
  <c r="C2073" i="1"/>
  <c r="C339" i="1"/>
  <c r="C3125" i="1"/>
  <c r="C1623" i="1"/>
  <c r="C2313" i="1"/>
  <c r="C2460" i="1"/>
  <c r="C1916" i="1"/>
  <c r="C800" i="1"/>
  <c r="C3284" i="1"/>
  <c r="C3449" i="1"/>
  <c r="C1968" i="1"/>
  <c r="C1880" i="1"/>
  <c r="C698" i="1"/>
  <c r="C69" i="1"/>
  <c r="C710" i="1"/>
  <c r="C3489" i="1"/>
  <c r="C2048" i="1"/>
  <c r="C2509" i="1"/>
  <c r="C2714" i="1"/>
  <c r="C224" i="1"/>
  <c r="C2110" i="1"/>
  <c r="C1141" i="1"/>
  <c r="C1844" i="1"/>
  <c r="C3140" i="1"/>
  <c r="C1509" i="1"/>
  <c r="C3800" i="1"/>
  <c r="C619" i="1"/>
  <c r="C1137" i="1"/>
  <c r="C3457" i="1"/>
  <c r="C423" i="1"/>
  <c r="C2742" i="1"/>
  <c r="C1558" i="1"/>
  <c r="C1275" i="1"/>
  <c r="C576" i="1"/>
  <c r="C3553" i="1"/>
  <c r="C761" i="1"/>
  <c r="C3753" i="1"/>
  <c r="C396" i="1"/>
  <c r="C159" i="1"/>
  <c r="C1601" i="1"/>
  <c r="C2955" i="1"/>
  <c r="C532" i="1"/>
  <c r="C3766" i="1"/>
  <c r="C2541" i="1"/>
  <c r="C2136" i="1"/>
  <c r="C933" i="1"/>
  <c r="C430" i="1"/>
  <c r="C2713" i="1"/>
  <c r="C2302" i="1"/>
  <c r="C3992" i="1"/>
  <c r="C1483" i="1"/>
  <c r="C3029" i="1"/>
  <c r="C3752" i="1"/>
  <c r="C3625" i="1"/>
  <c r="C993" i="1"/>
  <c r="C1610" i="1"/>
  <c r="C3193" i="1"/>
  <c r="C312" i="1"/>
  <c r="C3807" i="1"/>
  <c r="C2270" i="1"/>
  <c r="C1043" i="1"/>
  <c r="C3461" i="1"/>
  <c r="C3639" i="1"/>
  <c r="C2044" i="1"/>
  <c r="C2707" i="1"/>
  <c r="C2010" i="1"/>
  <c r="C211" i="1"/>
  <c r="C3909" i="1"/>
  <c r="C561" i="1"/>
  <c r="C341" i="1"/>
  <c r="C118" i="1"/>
  <c r="C2220" i="1"/>
  <c r="C193" i="1"/>
  <c r="C1253" i="1"/>
  <c r="C1316" i="1"/>
  <c r="C1306" i="1"/>
  <c r="C1930" i="1"/>
  <c r="C3832" i="1"/>
  <c r="C742" i="1"/>
  <c r="C524" i="1"/>
  <c r="C2351" i="1"/>
  <c r="C1432" i="1"/>
  <c r="C528" i="1"/>
  <c r="C931" i="1"/>
  <c r="C1243" i="1"/>
  <c r="C2637" i="1"/>
  <c r="C3958" i="1"/>
  <c r="C2805" i="1"/>
  <c r="C3391" i="1"/>
  <c r="C3682" i="1"/>
  <c r="C3433" i="1"/>
  <c r="C860" i="1"/>
  <c r="C2324" i="1"/>
  <c r="C1121" i="1"/>
  <c r="C1739" i="1"/>
  <c r="C348" i="1"/>
  <c r="C3551" i="1"/>
  <c r="C3259" i="1"/>
  <c r="C3940" i="1"/>
  <c r="C3977" i="1"/>
  <c r="C1362" i="1"/>
  <c r="C4017" i="1"/>
  <c r="C46" i="1"/>
  <c r="C3344" i="1"/>
  <c r="C3649" i="1"/>
  <c r="C530" i="1"/>
  <c r="C1970" i="1"/>
  <c r="C1870" i="1"/>
  <c r="C2014" i="1"/>
  <c r="C1730" i="1"/>
  <c r="C2279" i="1"/>
  <c r="C3557" i="1"/>
  <c r="C2795" i="1"/>
  <c r="C756" i="1"/>
  <c r="C3914" i="1"/>
  <c r="C3175" i="1"/>
  <c r="C1740" i="1"/>
  <c r="C2892" i="1"/>
  <c r="C462" i="1"/>
  <c r="C875" i="1"/>
  <c r="C116" i="1"/>
  <c r="C1808" i="1"/>
  <c r="C766" i="1"/>
  <c r="C2753" i="1"/>
  <c r="C653" i="1"/>
  <c r="C3043" i="1"/>
  <c r="C1895" i="1"/>
  <c r="C2101" i="1"/>
  <c r="C3483" i="1"/>
  <c r="C1975" i="1"/>
  <c r="C3454" i="1"/>
  <c r="C1430" i="1"/>
  <c r="C1617" i="1"/>
  <c r="C2581" i="1"/>
  <c r="C2497" i="1"/>
  <c r="C3488" i="1"/>
  <c r="C901" i="1"/>
  <c r="C2403" i="1"/>
  <c r="C885" i="1"/>
  <c r="C3621" i="1"/>
  <c r="C3729" i="1"/>
  <c r="C3201" i="1"/>
  <c r="C562" i="1"/>
  <c r="C4000" i="1"/>
  <c r="C2235" i="1"/>
  <c r="C19" i="1"/>
  <c r="C970" i="1"/>
  <c r="C935" i="1"/>
  <c r="C716" i="1"/>
  <c r="C1521" i="1"/>
  <c r="C3460" i="1"/>
  <c r="C1182" i="1"/>
  <c r="C2449" i="1"/>
  <c r="C3228" i="1"/>
  <c r="C3724" i="1"/>
  <c r="C635" i="1"/>
  <c r="C2500" i="1"/>
  <c r="C367" i="1"/>
  <c r="C2129" i="1"/>
  <c r="C1283" i="1"/>
  <c r="C2973" i="1"/>
  <c r="C3981" i="1"/>
  <c r="C2487" i="1"/>
  <c r="C2858" i="1"/>
  <c r="C1659" i="1"/>
  <c r="C2446" i="1"/>
  <c r="C1116" i="1"/>
  <c r="C1588" i="1"/>
  <c r="C2475" i="1"/>
  <c r="C7" i="1"/>
  <c r="C3005" i="1"/>
  <c r="C3214" i="1"/>
  <c r="C1671" i="1"/>
  <c r="C10" i="1"/>
  <c r="C1236" i="1"/>
  <c r="C2488" i="1"/>
  <c r="C2163" i="1"/>
  <c r="C1665" i="1"/>
  <c r="C2547" i="1"/>
  <c r="C1749" i="1"/>
  <c r="C817" i="1"/>
  <c r="C1775" i="1"/>
  <c r="C968" i="1"/>
  <c r="C488" i="1"/>
  <c r="C1944" i="1"/>
  <c r="C3274" i="1"/>
  <c r="C111" i="1"/>
  <c r="C3597" i="1"/>
  <c r="C1032" i="1"/>
  <c r="C4037" i="1"/>
  <c r="C921" i="1"/>
  <c r="C3827" i="1"/>
  <c r="C1050" i="1"/>
  <c r="C2839" i="1"/>
  <c r="C3186" i="1"/>
  <c r="C1084" i="1"/>
  <c r="C2606" i="1"/>
  <c r="C489" i="1"/>
  <c r="C2536" i="1"/>
  <c r="C3501" i="1"/>
  <c r="C3887" i="1"/>
  <c r="C2319" i="1"/>
  <c r="C22" i="1"/>
  <c r="C2724" i="1"/>
  <c r="C124" i="1"/>
  <c r="C2855" i="1"/>
  <c r="C1051" i="1"/>
  <c r="C3250" i="1"/>
  <c r="C1143" i="1"/>
  <c r="C3903" i="1"/>
  <c r="C835" i="1"/>
  <c r="C1030" i="1"/>
  <c r="C1859" i="1"/>
  <c r="C2379" i="1"/>
  <c r="C728" i="1"/>
  <c r="C874" i="1"/>
  <c r="C2327" i="1"/>
  <c r="C1093" i="1"/>
  <c r="C1041" i="1"/>
  <c r="C129" i="1"/>
  <c r="C2065" i="1"/>
  <c r="C2993" i="1"/>
  <c r="C2611" i="1"/>
  <c r="C1463" i="1"/>
  <c r="C366" i="1"/>
  <c r="C2024" i="1"/>
  <c r="C2326" i="1"/>
  <c r="C3119" i="1"/>
  <c r="C1649" i="1"/>
  <c r="C2520" i="1"/>
  <c r="C3960" i="1"/>
  <c r="C54" i="1"/>
  <c r="C2688" i="1"/>
  <c r="C762" i="1"/>
  <c r="C3379" i="1"/>
  <c r="C3062" i="1"/>
  <c r="C2056" i="1"/>
  <c r="C724" i="1"/>
  <c r="C168" i="1"/>
  <c r="C6" i="1"/>
  <c r="C2314" i="1"/>
  <c r="C603" i="1"/>
  <c r="C780" i="1"/>
  <c r="C1092" i="1"/>
  <c r="C3661" i="1"/>
  <c r="C1082" i="1"/>
  <c r="C527" i="1"/>
  <c r="C1954" i="1"/>
  <c r="C1416" i="1"/>
  <c r="C3048" i="1"/>
  <c r="C553" i="1"/>
  <c r="C1816" i="1"/>
  <c r="C401" i="1"/>
  <c r="C1557" i="1"/>
  <c r="C1015" i="1"/>
  <c r="C1595" i="1"/>
  <c r="C893" i="1"/>
  <c r="C3308" i="1"/>
  <c r="C1323" i="1"/>
  <c r="C1194" i="1"/>
  <c r="C2060" i="1"/>
  <c r="C3644" i="1"/>
  <c r="C105" i="1"/>
  <c r="C1016" i="1"/>
  <c r="C91" i="1"/>
  <c r="C3598" i="1"/>
  <c r="C3118" i="1"/>
  <c r="C2464" i="1"/>
  <c r="C1467" i="1"/>
  <c r="C3342" i="1"/>
  <c r="C1785" i="1"/>
  <c r="C2638" i="1"/>
  <c r="C1994" i="1"/>
  <c r="C2457" i="1"/>
  <c r="C2212" i="1"/>
  <c r="C1667" i="1"/>
  <c r="C1357" i="1"/>
  <c r="C173" i="1"/>
  <c r="C3402" i="1"/>
  <c r="C1139" i="1"/>
  <c r="C2546" i="1"/>
  <c r="C344" i="1"/>
  <c r="C566" i="1"/>
  <c r="C1007" i="1"/>
  <c r="C641" i="1"/>
  <c r="C984" i="1"/>
  <c r="C2825" i="1"/>
  <c r="C3590" i="1"/>
  <c r="C797" i="1"/>
  <c r="C309" i="1"/>
  <c r="C919" i="1"/>
  <c r="C994" i="1"/>
  <c r="C47" i="1"/>
  <c r="C1046" i="1"/>
  <c r="C2295" i="1"/>
  <c r="C3181" i="1"/>
  <c r="C590" i="1"/>
  <c r="C2183" i="1"/>
  <c r="C1190" i="1"/>
  <c r="C285" i="1"/>
  <c r="C2088" i="1"/>
  <c r="C1123" i="1"/>
  <c r="C956" i="1"/>
  <c r="C3102" i="1"/>
  <c r="C353" i="1"/>
  <c r="C321" i="1"/>
  <c r="C2006" i="1"/>
  <c r="C3191" i="1"/>
  <c r="C1087" i="1"/>
  <c r="C793" i="1"/>
  <c r="C2737" i="1"/>
  <c r="C3297" i="1"/>
  <c r="C1974" i="1"/>
  <c r="C1524" i="1"/>
  <c r="C2413" i="1"/>
  <c r="C2194" i="1"/>
  <c r="C1609" i="1"/>
  <c r="C3208" i="1"/>
  <c r="C2271" i="1"/>
  <c r="C471" i="1"/>
  <c r="C1853" i="1"/>
  <c r="C3877" i="1"/>
  <c r="C2213" i="1"/>
  <c r="C3071" i="1"/>
  <c r="C917" i="1"/>
  <c r="C2875" i="1"/>
  <c r="C3413" i="1"/>
  <c r="C3424" i="1"/>
  <c r="C2909" i="1"/>
  <c r="C3022" i="1"/>
  <c r="C1210" i="1"/>
  <c r="C2090" i="1"/>
  <c r="C1586" i="1"/>
  <c r="C2408" i="1"/>
  <c r="C1559" i="1"/>
  <c r="C599" i="1"/>
  <c r="C1411" i="1"/>
  <c r="C2561" i="1"/>
  <c r="C3261" i="1"/>
  <c r="C2494" i="1"/>
  <c r="C2337" i="1"/>
  <c r="C3013" i="1"/>
  <c r="C1063" i="1"/>
  <c r="C516" i="1"/>
  <c r="C385" i="1"/>
  <c r="C1651" i="1"/>
  <c r="C1835" i="1"/>
  <c r="C1797" i="1"/>
  <c r="C3034" i="1"/>
  <c r="C2743" i="1"/>
  <c r="C1981" i="1"/>
  <c r="C3771" i="1"/>
  <c r="C1774" i="1"/>
  <c r="C3732" i="1"/>
  <c r="C1514" i="1"/>
  <c r="C247" i="1"/>
  <c r="C3896" i="1"/>
  <c r="C1302" i="1"/>
  <c r="C842" i="1"/>
  <c r="C911" i="1"/>
  <c r="C2288" i="1"/>
  <c r="C644" i="1"/>
  <c r="C1969" i="1"/>
  <c r="C260" i="1"/>
  <c r="C2246" i="1"/>
  <c r="C376" i="1"/>
  <c r="C3130" i="1"/>
  <c r="C544" i="1"/>
  <c r="C841" i="1"/>
  <c r="C2208" i="1"/>
  <c r="C1349" i="1"/>
  <c r="C1379" i="1"/>
  <c r="C1199" i="1"/>
  <c r="C3697" i="1"/>
  <c r="C1020" i="1"/>
  <c r="C3378" i="1"/>
  <c r="C3451" i="1"/>
  <c r="C3705" i="1"/>
  <c r="C2569" i="1"/>
  <c r="C1044" i="1"/>
  <c r="C2144" i="1"/>
  <c r="C3990" i="1"/>
  <c r="C2195" i="1"/>
  <c r="C853" i="1"/>
  <c r="C2348" i="1"/>
  <c r="C3132" i="1"/>
  <c r="C3080" i="1"/>
  <c r="C3696" i="1"/>
  <c r="C2231" i="1"/>
  <c r="C1554" i="1"/>
  <c r="C1098" i="1"/>
  <c r="C2275" i="1"/>
  <c r="C1535" i="1"/>
  <c r="C548" i="1"/>
  <c r="C456" i="1"/>
  <c r="C2430" i="1"/>
  <c r="C889" i="1"/>
  <c r="C1442" i="1"/>
  <c r="C1956" i="1"/>
  <c r="C2321" i="1"/>
  <c r="C1249" i="1"/>
  <c r="C675" i="1"/>
  <c r="C3670" i="1"/>
  <c r="C3273" i="1"/>
  <c r="C1452" i="1"/>
  <c r="C1198" i="1"/>
  <c r="C350" i="1"/>
  <c r="C520" i="1"/>
  <c r="C3845" i="1"/>
  <c r="C3560" i="1"/>
  <c r="C2282" i="1"/>
  <c r="C1229" i="1"/>
  <c r="C2332" i="1"/>
  <c r="C827" i="1"/>
  <c r="C2660" i="1"/>
  <c r="C156" i="1"/>
  <c r="C3840" i="1"/>
  <c r="C3712" i="1"/>
  <c r="C3348" i="1"/>
  <c r="C2481" i="1"/>
  <c r="C832" i="1"/>
  <c r="C3946" i="1"/>
  <c r="C3773" i="1"/>
  <c r="C2469" i="1"/>
  <c r="C3586" i="1"/>
  <c r="C1240" i="1"/>
  <c r="C383" i="1"/>
  <c r="C3419" i="1"/>
  <c r="C2751" i="1"/>
  <c r="C1390" i="1"/>
  <c r="C2485" i="1"/>
  <c r="C2306" i="1"/>
  <c r="C3155" i="1"/>
  <c r="C3083" i="1"/>
  <c r="C2570" i="1"/>
  <c r="C2677" i="1"/>
  <c r="C3652" i="1"/>
  <c r="C3079" i="1"/>
  <c r="C166" i="1"/>
  <c r="C1031" i="1"/>
  <c r="C3429" i="1"/>
  <c r="C3020" i="1"/>
  <c r="C2919" i="1"/>
  <c r="C3873" i="1"/>
  <c r="C291" i="1"/>
  <c r="C3400" i="1"/>
  <c r="C233" i="1"/>
  <c r="C3377" i="1"/>
  <c r="C1891" i="1"/>
  <c r="C51" i="1"/>
  <c r="C480" i="1"/>
  <c r="C1630" i="1"/>
  <c r="C2747" i="1"/>
  <c r="C3818" i="1"/>
  <c r="C4009" i="1"/>
  <c r="C2230" i="1"/>
  <c r="C2566" i="1"/>
  <c r="C697" i="1"/>
  <c r="C4020" i="1"/>
  <c r="C21" i="1"/>
  <c r="C537" i="1"/>
  <c r="C3019" i="1"/>
  <c r="C3943" i="1"/>
  <c r="C3307" i="1"/>
  <c r="C2486" i="1"/>
  <c r="C3786" i="1"/>
  <c r="C3969" i="1"/>
  <c r="C1803" i="1"/>
  <c r="C2019" i="1"/>
  <c r="C1585" i="1"/>
  <c r="C1684" i="1"/>
  <c r="C3052" i="1"/>
  <c r="C1424" i="1"/>
  <c r="C692" i="1"/>
  <c r="C242" i="1"/>
  <c r="C1233" i="1"/>
  <c r="C2095" i="1"/>
  <c r="C1341" i="1"/>
  <c r="C3409" i="1"/>
  <c r="C459" i="1"/>
  <c r="C2951" i="1"/>
  <c r="C1079" i="1"/>
  <c r="C2556" i="1"/>
  <c r="C647" i="1"/>
  <c r="C1986" i="1"/>
  <c r="C1458" i="1"/>
  <c r="C1709" i="1"/>
  <c r="C740" i="1"/>
  <c r="C3097" i="1"/>
  <c r="C2703" i="1"/>
  <c r="C3584" i="1"/>
  <c r="C1631" i="1"/>
  <c r="C1810" i="1"/>
  <c r="C2674" i="1"/>
  <c r="C1104" i="1"/>
  <c r="C2489" i="1"/>
  <c r="C1395" i="1"/>
  <c r="C3142" i="1"/>
  <c r="C320" i="1"/>
  <c r="C926" i="1"/>
  <c r="C412" i="1"/>
  <c r="C2308" i="1"/>
  <c r="C487" i="1"/>
  <c r="C2746" i="1"/>
  <c r="C3574" i="1"/>
  <c r="C2405" i="1"/>
  <c r="C2392" i="1"/>
  <c r="C4014" i="1"/>
  <c r="C1875" i="1"/>
  <c r="C3957" i="1"/>
  <c r="C3498" i="1"/>
  <c r="C42" i="1"/>
  <c r="C2808" i="1"/>
  <c r="C752" i="1"/>
  <c r="C2511" i="1"/>
  <c r="C632" i="1"/>
  <c r="C3906" i="1"/>
  <c r="C3744" i="1"/>
  <c r="C1593" i="1"/>
  <c r="C1531" i="1"/>
  <c r="C1547" i="1"/>
  <c r="C3332" i="1"/>
  <c r="C1075" i="1"/>
  <c r="C1211" i="1"/>
  <c r="C679" i="1"/>
  <c r="C685" i="1"/>
  <c r="C1324" i="1"/>
  <c r="C1700" i="1"/>
  <c r="C2086" i="1"/>
  <c r="C1047" i="1"/>
  <c r="C3382" i="1"/>
  <c r="C2140" i="1"/>
  <c r="C1423" i="1"/>
  <c r="C1170" i="1"/>
  <c r="C3443" i="1"/>
  <c r="C463" i="1"/>
  <c r="C1132" i="1"/>
  <c r="C2320" i="1"/>
  <c r="C1076" i="1"/>
  <c r="C2132" i="1"/>
  <c r="C2206" i="1"/>
  <c r="C2164" i="1"/>
  <c r="C1639" i="1"/>
  <c r="C465" i="1"/>
  <c r="C923" i="1"/>
  <c r="C625" i="1"/>
  <c r="C3263" i="1"/>
  <c r="C732" i="1"/>
  <c r="C1843" i="1"/>
  <c r="C1575" i="1"/>
  <c r="C2538" i="1"/>
  <c r="C149" i="1"/>
  <c r="C257" i="1"/>
  <c r="C3814" i="1"/>
  <c r="C3830" i="1"/>
  <c r="C1814" i="1"/>
  <c r="C1542" i="1"/>
  <c r="C3290" i="1"/>
  <c r="C3313" i="1"/>
  <c r="C3657" i="1"/>
  <c r="C2550" i="1"/>
  <c r="C629" i="1"/>
  <c r="C354" i="1"/>
  <c r="C803" i="1"/>
  <c r="C2947" i="1"/>
  <c r="C1852" i="1"/>
  <c r="C3601" i="1"/>
  <c r="C872" i="1"/>
  <c r="C1549" i="1"/>
  <c r="C1485" i="1"/>
  <c r="C1106" i="1"/>
  <c r="C2572" i="1"/>
  <c r="C2003" i="1"/>
  <c r="C2694" i="1"/>
  <c r="C58" i="1"/>
  <c r="C3539" i="1"/>
  <c r="C2002" i="1"/>
  <c r="C1207" i="1"/>
  <c r="C2788" i="1"/>
  <c r="C3964" i="1"/>
  <c r="C3746" i="1"/>
  <c r="C1645" i="1"/>
  <c r="C1805" i="1"/>
  <c r="C1183" i="1"/>
  <c r="C1537" i="1"/>
  <c r="C2777" i="1"/>
  <c r="C1820" i="1"/>
  <c r="C3910" i="1"/>
  <c r="C618" i="1"/>
  <c r="C3527" i="1"/>
  <c r="C3425" i="1"/>
  <c r="C2094" i="1"/>
  <c r="C3680" i="1"/>
  <c r="C2072" i="1"/>
  <c r="C2792" i="1"/>
  <c r="C3248" i="1"/>
  <c r="C2958" i="1"/>
  <c r="C3447" i="1"/>
  <c r="C2597" i="1"/>
  <c r="C2657" i="1"/>
  <c r="C1221" i="1"/>
  <c r="C440" i="1"/>
  <c r="C1453" i="1"/>
  <c r="C2901" i="1"/>
  <c r="C112" i="1"/>
  <c r="C3430" i="1"/>
  <c r="C2406" i="1"/>
  <c r="C1516" i="1"/>
  <c r="C2018" i="1"/>
  <c r="C1338" i="1"/>
  <c r="C3406" i="1"/>
  <c r="C3054" i="1"/>
  <c r="C868" i="1"/>
  <c r="C2592" i="1"/>
  <c r="C3428" i="1"/>
  <c r="C781" i="1"/>
  <c r="C2578" i="1"/>
  <c r="C3107" i="1"/>
  <c r="C1556" i="1"/>
  <c r="C1525" i="1"/>
  <c r="C2396" i="1"/>
  <c r="C2584" i="1"/>
  <c r="C2272" i="1"/>
  <c r="C2471" i="1"/>
  <c r="C284" i="1"/>
  <c r="C3282" i="1"/>
  <c r="C746" i="1"/>
  <c r="C836" i="1"/>
  <c r="C1798" i="1"/>
  <c r="C150" i="1"/>
  <c r="C217" i="1"/>
  <c r="C1061" i="1"/>
  <c r="C2247" i="1"/>
  <c r="C1742" i="1"/>
  <c r="C1675" i="1"/>
  <c r="C400" i="1"/>
  <c r="C3867" i="1"/>
  <c r="C2253" i="1"/>
  <c r="C587" i="1"/>
  <c r="C127" i="1"/>
  <c r="C2083" i="1"/>
  <c r="C1979" i="1"/>
  <c r="C3556" i="1"/>
  <c r="C3917" i="1"/>
  <c r="C1607" i="1"/>
  <c r="C542" i="1"/>
  <c r="C1312" i="1"/>
  <c r="C942" i="1"/>
  <c r="C2768" i="1"/>
  <c r="C1284" i="1"/>
  <c r="C3215" i="1"/>
  <c r="C1021" i="1"/>
  <c r="C1403" i="1"/>
  <c r="C3340" i="1"/>
  <c r="C2259" i="1"/>
  <c r="C3976" i="1"/>
  <c r="C593" i="1"/>
  <c r="C2116" i="1"/>
  <c r="C1744" i="1"/>
  <c r="C236" i="1"/>
  <c r="C162" i="1"/>
  <c r="C1594" i="1"/>
  <c r="C2437" i="1"/>
  <c r="C3075" i="1"/>
  <c r="C767" i="1"/>
  <c r="C2103" i="1"/>
  <c r="C1255" i="1"/>
  <c r="C3388" i="1"/>
  <c r="C433" i="1"/>
  <c r="C1328" i="1"/>
  <c r="C2456" i="1"/>
  <c r="C538" i="1"/>
  <c r="C340" i="1"/>
  <c r="C1864" i="1"/>
  <c r="C1202" i="1"/>
  <c r="C2035" i="1"/>
  <c r="C1578" i="1"/>
  <c r="C3510" i="1"/>
  <c r="C1750" i="1"/>
  <c r="C1419" i="1"/>
  <c r="C2162" i="1"/>
  <c r="C927" i="1"/>
  <c r="C11" i="1"/>
  <c r="C2089" i="1"/>
  <c r="C1576" i="1"/>
  <c r="C1636" i="1"/>
  <c r="C2423" i="1"/>
  <c r="C2135" i="1"/>
  <c r="C1212" i="1"/>
  <c r="C1074" i="1"/>
  <c r="C1518" i="1"/>
  <c r="C2865" i="1"/>
  <c r="C83" i="1"/>
  <c r="C137" i="1"/>
  <c r="C3318" i="1"/>
  <c r="C219" i="1"/>
  <c r="C1673" i="1"/>
  <c r="C3576" i="1"/>
  <c r="C2914" i="1"/>
  <c r="C864" i="1"/>
  <c r="C2568" i="1"/>
  <c r="C1592" i="1"/>
  <c r="C1497" i="1"/>
  <c r="C3585" i="1"/>
  <c r="C1776" i="1"/>
  <c r="C1912" i="1"/>
  <c r="C2651" i="1"/>
  <c r="C134" i="1"/>
  <c r="C52" i="1"/>
  <c r="C1222" i="1"/>
  <c r="C3165" i="1"/>
  <c r="C3195" i="1"/>
  <c r="C1417" i="1"/>
  <c r="C2602" i="1"/>
  <c r="C2888" i="1"/>
  <c r="C2256" i="1"/>
  <c r="C1366" i="1"/>
  <c r="C3681" i="1"/>
  <c r="C3179" i="1"/>
  <c r="C2727" i="1"/>
  <c r="C3533" i="1"/>
  <c r="C2499" i="1"/>
  <c r="C2205" i="1"/>
  <c r="C2368" i="1"/>
  <c r="C2262" i="1"/>
  <c r="C1951" i="1"/>
  <c r="C1437" i="1"/>
  <c r="C3333" i="1"/>
  <c r="C1980" i="1"/>
  <c r="C1787" i="1"/>
  <c r="C1100" i="1"/>
  <c r="C2173" i="1"/>
  <c r="C3815" i="1"/>
  <c r="C546" i="1"/>
  <c r="C3035" i="1"/>
  <c r="C2331" i="1"/>
  <c r="C1520" i="1"/>
  <c r="C1266" i="1"/>
  <c r="C185" i="1"/>
  <c r="C723" i="1"/>
  <c r="C3302" i="1"/>
  <c r="C3423" i="1"/>
  <c r="C3738" i="1"/>
  <c r="C3708" i="1"/>
  <c r="C3470" i="1"/>
  <c r="C2733" i="1"/>
  <c r="C1522" i="1"/>
  <c r="C749" i="1"/>
  <c r="C2816" i="1"/>
  <c r="C2465" i="1"/>
  <c r="C324" i="1"/>
  <c r="C1326" i="1"/>
  <c r="C1492" i="1"/>
  <c r="C1540" i="1"/>
  <c r="C3381" i="1"/>
  <c r="C3819" i="1"/>
  <c r="C765" i="1"/>
  <c r="C2305" i="1"/>
  <c r="C345" i="1"/>
  <c r="C2748" i="1"/>
  <c r="C1469" i="1"/>
  <c r="C3816" i="1"/>
  <c r="C1173" i="1"/>
  <c r="C3662" i="1"/>
  <c r="C498" i="1"/>
  <c r="C1245" i="1"/>
  <c r="C2428" i="1"/>
  <c r="C3017" i="1"/>
  <c r="C1145" i="1"/>
  <c r="C1070" i="1"/>
  <c r="C3689" i="1"/>
  <c r="C1877" i="1"/>
  <c r="C1604" i="1"/>
  <c r="C2490" i="1"/>
  <c r="C2522" i="1"/>
  <c r="C2648" i="1"/>
  <c r="C2889" i="1"/>
  <c r="C2745" i="1"/>
  <c r="C3114" i="1"/>
  <c r="C1398" i="1"/>
  <c r="C293" i="1"/>
  <c r="C886" i="1"/>
  <c r="C3756" i="1"/>
  <c r="C759" i="1"/>
  <c r="C3109" i="1"/>
  <c r="C181" i="1"/>
  <c r="C2353" i="1"/>
  <c r="C3143" i="1"/>
  <c r="C869" i="1"/>
  <c r="C2721" i="1"/>
  <c r="C610" i="1"/>
  <c r="C1408" i="1"/>
  <c r="C3938" i="1"/>
  <c r="C2201" i="1"/>
  <c r="C2245" i="1"/>
  <c r="C2895" i="1"/>
  <c r="C1473" i="1"/>
  <c r="C1945" i="1"/>
  <c r="C1861" i="1"/>
  <c r="C2952" i="1"/>
  <c r="C4030" i="1"/>
  <c r="C2365" i="1"/>
  <c r="C3562" i="1"/>
  <c r="C178" i="1"/>
  <c r="C1860" i="1"/>
  <c r="C1987" i="1"/>
  <c r="C1903" i="1"/>
  <c r="C1029" i="1"/>
  <c r="C1925" i="1"/>
  <c r="C3965" i="1"/>
  <c r="C1027" i="1"/>
  <c r="C3788" i="1"/>
  <c r="C3115" i="1"/>
  <c r="C3588" i="1"/>
  <c r="C3452" i="1"/>
  <c r="C2639" i="1"/>
  <c r="C1822" i="1"/>
  <c r="C3349" i="1"/>
  <c r="C3920" i="1"/>
  <c r="C261" i="1"/>
  <c r="C2304" i="1"/>
  <c r="C2468" i="1"/>
  <c r="C2661" i="1"/>
  <c r="C61" i="1"/>
  <c r="C1716" i="1"/>
  <c r="C2601" i="1"/>
  <c r="C1722" i="1"/>
  <c r="C2663" i="1"/>
  <c r="C1058" i="1"/>
  <c r="C3170" i="1"/>
  <c r="C472" i="1"/>
  <c r="C3149" i="1"/>
  <c r="C3570" i="1"/>
  <c r="C2736" i="1"/>
  <c r="C2297" i="1"/>
  <c r="C848" i="1"/>
  <c r="C432" i="1"/>
  <c r="C3993" i="1"/>
  <c r="C3148" i="1"/>
  <c r="C1481" i="1"/>
  <c r="C717" i="1"/>
  <c r="C743" i="1"/>
  <c r="C884" i="1"/>
  <c r="C2269" i="1"/>
  <c r="C3169" i="1"/>
  <c r="C1039" i="1"/>
  <c r="C2558" i="1"/>
  <c r="C210" i="1"/>
  <c r="C2775" i="1"/>
  <c r="C2772" i="1"/>
  <c r="C1422" i="1"/>
  <c r="C859" i="1"/>
  <c r="C2382" i="1"/>
  <c r="C3878" i="1"/>
  <c r="C737" i="1"/>
  <c r="C941" i="1"/>
  <c r="C2482" i="1"/>
  <c r="C1214" i="1"/>
  <c r="C1309" i="1"/>
  <c r="C1914" i="1"/>
  <c r="C266" i="1"/>
  <c r="C402" i="1"/>
  <c r="C891" i="1"/>
  <c r="C427" i="1"/>
  <c r="C1809" i="1"/>
  <c r="C1628" i="1"/>
  <c r="C3200" i="1"/>
  <c r="C1676" i="1"/>
  <c r="C2508" i="1"/>
  <c r="C500" i="1"/>
  <c r="C2700" i="1"/>
  <c r="C1698" i="1"/>
  <c r="C1320" i="1"/>
  <c r="C3393" i="1"/>
  <c r="C3615" i="1"/>
  <c r="C3368" i="1"/>
  <c r="C1839" i="1"/>
  <c r="C997" i="1"/>
  <c r="C3295" i="1"/>
  <c r="C1662" i="1"/>
  <c r="C1882" i="1"/>
  <c r="C3050" i="1"/>
  <c r="C620" i="1"/>
  <c r="C2" i="1"/>
  <c r="C2812" i="1"/>
  <c r="C3495" i="1"/>
  <c r="C1448" i="1"/>
  <c r="C3783" i="1"/>
  <c r="C1066" i="1"/>
  <c r="C2260" i="1"/>
  <c r="C602" i="1"/>
  <c r="C304" i="1"/>
  <c r="C3870" i="1"/>
  <c r="C3278" i="1"/>
  <c r="C1348" i="1"/>
  <c r="C467" i="1"/>
  <c r="C1729" i="1"/>
  <c r="C1276" i="1"/>
  <c r="C3336" i="1"/>
  <c r="C3300" i="1"/>
  <c r="C2802" i="1"/>
  <c r="C2623" i="1"/>
  <c r="C1397" i="1"/>
  <c r="C497" i="1"/>
  <c r="C251" i="1"/>
  <c r="C2704" i="1"/>
  <c r="C1731" i="1"/>
  <c r="C2589" i="1"/>
  <c r="C2029" i="1"/>
  <c r="C2954" i="1"/>
  <c r="C755" i="1"/>
  <c r="C2021" i="1"/>
  <c r="C871" i="1"/>
  <c r="C645" i="1"/>
  <c r="C2838" i="1"/>
  <c r="C3998" i="1"/>
  <c r="C1655" i="1"/>
  <c r="C2859" i="1"/>
  <c r="C3658" i="1"/>
  <c r="C2981" i="1"/>
  <c r="C782" i="1"/>
  <c r="C1551" i="1"/>
  <c r="C3812" i="1"/>
  <c r="C1033" i="1"/>
  <c r="C1941" i="1"/>
  <c r="C9" i="1"/>
  <c r="C4025" i="1"/>
  <c r="C3289" i="1"/>
  <c r="C3098" i="1"/>
  <c r="C2075" i="1"/>
  <c r="C128" i="1"/>
  <c r="C2049" i="1"/>
  <c r="C2459" i="1"/>
  <c r="C2967" i="1"/>
  <c r="C2312" i="1"/>
  <c r="C751" i="1"/>
  <c r="C2023" i="1"/>
  <c r="C588" i="1"/>
  <c r="C1181" i="1"/>
  <c r="C689" i="1"/>
  <c r="C1611" i="1"/>
  <c r="C447" i="1"/>
  <c r="C577" i="1"/>
  <c r="C3711" i="1"/>
  <c r="C3160" i="1"/>
  <c r="C2122" i="1"/>
  <c r="C1536" i="1"/>
  <c r="C1717" i="1"/>
  <c r="C3600" i="1"/>
  <c r="C1948" i="1"/>
  <c r="C2385" i="1"/>
  <c r="C1552" i="1"/>
  <c r="C3001" i="1"/>
  <c r="C142" i="1"/>
  <c r="C649" i="1"/>
  <c r="C1204" i="1"/>
  <c r="C1368" i="1"/>
  <c r="C106" i="1"/>
  <c r="C1781" i="1"/>
  <c r="C2008" i="1"/>
  <c r="C29" i="1"/>
  <c r="C3113" i="1"/>
  <c r="C422" i="1"/>
  <c r="C640" i="1"/>
  <c r="C944" i="1"/>
  <c r="C2903" i="1"/>
  <c r="C3172" i="1"/>
  <c r="C1364" i="1"/>
  <c r="C2452" i="1"/>
  <c r="C1743" i="1"/>
  <c r="C3949" i="1"/>
  <c r="C3824" i="1"/>
  <c r="C2166" i="1"/>
  <c r="C1334" i="1"/>
  <c r="C2624" i="1"/>
  <c r="C435" i="1"/>
  <c r="C3693" i="1"/>
  <c r="C1915" i="1"/>
  <c r="C1384" i="1"/>
  <c r="C2840" i="1"/>
  <c r="C3517" i="1"/>
  <c r="C1274" i="1"/>
  <c r="C3829" i="1"/>
  <c r="C208" i="1"/>
  <c r="C1555" i="1"/>
  <c r="C3245" i="1"/>
  <c r="C2199" i="1"/>
  <c r="C878" i="1"/>
  <c r="C626" i="1"/>
  <c r="C2165" i="1"/>
  <c r="C2523" i="1"/>
  <c r="C855" i="1"/>
  <c r="C2754" i="1"/>
  <c r="C510" i="1"/>
  <c r="C1168" i="1"/>
  <c r="C183" i="1"/>
  <c r="C2965" i="1"/>
  <c r="C750" i="1"/>
  <c r="C2149" i="1"/>
  <c r="C1889" i="1"/>
  <c r="C1871" i="1"/>
  <c r="C1824" i="1"/>
  <c r="C1633" i="1"/>
  <c r="C973" i="1"/>
  <c r="C3144" i="1"/>
  <c r="C539" i="1"/>
  <c r="C75" i="1"/>
  <c r="C1842" i="1"/>
  <c r="C1838" i="1"/>
  <c r="C2203" i="1"/>
  <c r="C259" i="1"/>
  <c r="C286" i="1"/>
  <c r="C3614" i="1"/>
  <c r="C3283" i="1"/>
  <c r="C1446" i="1"/>
  <c r="C1038" i="1"/>
  <c r="C1018" i="1"/>
  <c r="C2709" i="1"/>
  <c r="C2848" i="1"/>
  <c r="C3772" i="1"/>
  <c r="C1462" i="1"/>
  <c r="C1290" i="1"/>
  <c r="C1259" i="1"/>
  <c r="C3108" i="1"/>
  <c r="C2293" i="1"/>
  <c r="C2190" i="1"/>
  <c r="C3128" i="1"/>
  <c r="C177" i="1"/>
  <c r="C3231" i="1"/>
  <c r="C937" i="1"/>
  <c r="C2942" i="1"/>
  <c r="C559" i="1"/>
  <c r="C1314" i="1"/>
  <c r="C481" i="1"/>
  <c r="C3828" i="1"/>
  <c r="C3843" i="1"/>
  <c r="C234" i="1"/>
  <c r="C3346" i="1"/>
  <c r="C3733" i="1"/>
  <c r="C521" i="1"/>
  <c r="C2831" i="1"/>
  <c r="C3199" i="1"/>
  <c r="C2715" i="1"/>
  <c r="C582" i="1"/>
  <c r="C2191" i="1"/>
  <c r="C289" i="1"/>
  <c r="C664" i="1"/>
  <c r="C139" i="1"/>
  <c r="C3699" i="1"/>
  <c r="C1813" i="1"/>
  <c r="C1162" i="1"/>
  <c r="C3219" i="1"/>
  <c r="C3852" i="1"/>
  <c r="C2248" i="1"/>
  <c r="C880" i="1"/>
  <c r="C3984" i="1"/>
  <c r="C2092" i="1"/>
  <c r="C2876" i="1"/>
  <c r="C1333" i="1"/>
  <c r="C2631" i="1"/>
  <c r="C3573" i="1"/>
  <c r="C436" i="1"/>
  <c r="C2712" i="1"/>
  <c r="C2722" i="1"/>
  <c r="C444" i="1"/>
  <c r="C368" i="1"/>
  <c r="C1192" i="1"/>
  <c r="C3187" i="1"/>
  <c r="C1303" i="1"/>
  <c r="C1890" i="1"/>
  <c r="C3810" i="1"/>
  <c r="C2283" i="1"/>
  <c r="C3053" i="1"/>
  <c r="C518" i="1"/>
  <c r="C329" i="1"/>
  <c r="C409" i="1"/>
  <c r="C2054" i="1"/>
  <c r="C3038" i="1"/>
  <c r="C1733" i="1"/>
  <c r="C1958" i="1"/>
  <c r="C2358" i="1"/>
  <c r="C694" i="1"/>
  <c r="C237" i="1"/>
  <c r="C4015" i="1"/>
  <c r="C802" i="1"/>
  <c r="C1359" i="1"/>
  <c r="C2608" i="1"/>
  <c r="C3467" i="1"/>
  <c r="C64" i="1"/>
  <c r="C2992" i="1"/>
  <c r="C999" i="1"/>
  <c r="C622" i="1"/>
  <c r="C1315" i="1"/>
  <c r="C72" i="1"/>
  <c r="C1598" i="1"/>
  <c r="C1634" i="1"/>
  <c r="C830" i="1"/>
  <c r="C3257" i="1"/>
  <c r="C1480" i="1"/>
  <c r="C3953" i="1"/>
  <c r="C1579" i="1"/>
  <c r="C3581" i="1"/>
  <c r="C628" i="1"/>
  <c r="C1382" i="1"/>
  <c r="C2644" i="1"/>
  <c r="C2604" i="1"/>
  <c r="C2372" i="1"/>
  <c r="C2524" i="1"/>
  <c r="C1653" i="1"/>
  <c r="C445" i="1"/>
  <c r="C506" i="1"/>
  <c r="C1830" i="1"/>
  <c r="C2998" i="1"/>
  <c r="C774" i="1"/>
  <c r="C1674" i="1"/>
  <c r="C3438" i="1"/>
  <c r="C1052" i="1"/>
  <c r="C1699" i="1"/>
  <c r="C1048" i="1"/>
  <c r="C1759" i="1"/>
  <c r="C2370" i="1"/>
  <c r="C1792" i="1"/>
  <c r="C2051" i="1"/>
  <c r="C2701" i="1"/>
  <c r="C1372" i="1"/>
  <c r="C2813" i="1"/>
  <c r="C65" i="1"/>
  <c r="C3921" i="1"/>
  <c r="C687" i="1"/>
  <c r="C2053" i="1"/>
  <c r="C556" i="1"/>
  <c r="C3478" i="1"/>
  <c r="C3268" i="1"/>
  <c r="C2360" i="1"/>
  <c r="C1494" i="1"/>
  <c r="C1626" i="1"/>
  <c r="C904" i="1"/>
  <c r="C1644" i="1"/>
  <c r="C2786" i="1"/>
  <c r="C3233" i="1"/>
  <c r="C3197" i="1"/>
  <c r="C2607" i="1"/>
  <c r="C2387" i="1"/>
  <c r="C346" i="1"/>
  <c r="C630" i="1"/>
  <c r="C3154" i="1"/>
  <c r="C3701" i="1"/>
  <c r="C988" i="1"/>
  <c r="C1983" i="1"/>
  <c r="C2678" i="1"/>
  <c r="C2414" i="1"/>
  <c r="C1421" i="1"/>
  <c r="C938" i="1"/>
  <c r="C2974" i="1"/>
  <c r="C418" i="1"/>
  <c r="C1791" i="1"/>
  <c r="C2156" i="1"/>
  <c r="C554" i="1"/>
  <c r="C249" i="1"/>
  <c r="C3392" i="1"/>
  <c r="C1544" i="1"/>
  <c r="C2243" i="1"/>
  <c r="C1113" i="1"/>
  <c r="C2361" i="1"/>
  <c r="C1818" i="1"/>
  <c r="C3987" i="1"/>
  <c r="C702" i="1"/>
  <c r="C2311" i="1"/>
  <c r="C1127" i="1"/>
  <c r="C1023" i="1"/>
  <c r="C483" i="1"/>
  <c r="C1691" i="1"/>
  <c r="C1991" i="1"/>
  <c r="C2610" i="1"/>
  <c r="C1377" i="1"/>
  <c r="C3780" i="1"/>
  <c r="C2050" i="1"/>
  <c r="C68" i="1"/>
  <c r="C3937" i="1"/>
  <c r="C2012" i="1"/>
  <c r="C1499" i="1"/>
  <c r="C1427" i="1"/>
  <c r="C1712" i="1"/>
  <c r="C426" i="1"/>
  <c r="C2691" i="1"/>
  <c r="C2603" i="1"/>
  <c r="C3636" i="1"/>
  <c r="C2662" i="1"/>
  <c r="C877" i="1"/>
  <c r="C2130" i="1"/>
  <c r="C2082" i="1"/>
  <c r="C1064" i="1"/>
  <c r="C2654" i="1"/>
  <c r="C3784" i="1"/>
  <c r="C3330" i="1"/>
  <c r="C398" i="1"/>
  <c r="C2669" i="1"/>
  <c r="C314" i="1"/>
  <c r="C2957" i="1"/>
  <c r="C50" i="1"/>
  <c r="C2593" i="1"/>
  <c r="C509" i="1"/>
  <c r="C2303" i="1"/>
  <c r="C1692" i="1"/>
  <c r="C624" i="1"/>
  <c r="C3351" i="1"/>
  <c r="C496" i="1"/>
  <c r="C3081" i="1"/>
  <c r="C729" i="1"/>
  <c r="C1996" i="1"/>
  <c r="C1851" i="1"/>
  <c r="C925" i="1"/>
  <c r="C2257" i="1"/>
  <c r="C3647" i="1"/>
  <c r="C3036" i="1"/>
  <c r="C536" i="1"/>
  <c r="C3834" i="1"/>
  <c r="C3912" i="1"/>
  <c r="C1464" i="1"/>
  <c r="C3420" i="1"/>
  <c r="C3687" i="1"/>
  <c r="C3518" i="1"/>
  <c r="C478" i="1"/>
  <c r="C1973" i="1"/>
  <c r="C2447" i="1"/>
  <c r="C470" i="1"/>
  <c r="C1947" i="1"/>
  <c r="C1815" i="1"/>
  <c r="C2590" i="1"/>
  <c r="C2066" i="1"/>
  <c r="C1527" i="1"/>
  <c r="C1220" i="1"/>
  <c r="C2344" i="1"/>
  <c r="C1603" i="1"/>
  <c r="C3618" i="1"/>
  <c r="C3592" i="1"/>
  <c r="C3855" i="1"/>
  <c r="C2280" i="1"/>
  <c r="C3594" i="1"/>
  <c r="C3499" i="1"/>
  <c r="C1539" i="1"/>
  <c r="C2642" i="1"/>
  <c r="C768" i="1"/>
  <c r="C1548" i="1"/>
  <c r="C2911" i="1"/>
  <c r="C3" i="1"/>
  <c r="C3956" i="1"/>
  <c r="C1186" i="1"/>
  <c r="C1108" i="1"/>
  <c r="C2972" i="1"/>
  <c r="C303" i="1"/>
  <c r="C2629" i="1"/>
  <c r="C2377" i="1"/>
  <c r="C305" i="1"/>
  <c r="C982" i="1"/>
  <c r="C3507" i="1"/>
  <c r="C495" i="1"/>
  <c r="C1226" i="1"/>
  <c r="C3084" i="1"/>
  <c r="C3739" i="1"/>
  <c r="C3540" i="1"/>
  <c r="C213" i="1"/>
  <c r="C197" i="1"/>
  <c r="C1976" i="1"/>
  <c r="C3883" i="1"/>
  <c r="C2189" i="1"/>
  <c r="C1761" i="1"/>
  <c r="C2620" i="1"/>
  <c r="C3441" i="1"/>
  <c r="C1449" i="1"/>
  <c r="C533" i="1"/>
  <c r="C1931" i="1"/>
  <c r="C2474" i="1"/>
  <c r="C2142" i="1"/>
  <c r="C1849" i="1"/>
  <c r="C3579" i="1"/>
  <c r="C795" i="1"/>
  <c r="C2017" i="1"/>
  <c r="C2009" i="1"/>
  <c r="C3369" i="1"/>
  <c r="C949" i="1"/>
  <c r="C986" i="1"/>
  <c r="C589" i="1"/>
  <c r="C2483" i="1"/>
  <c r="C3146" i="1"/>
  <c r="C2258" i="1"/>
  <c r="C2004" i="1"/>
  <c r="C101" i="1"/>
  <c r="C3561" i="1"/>
  <c r="C2977" i="1"/>
  <c r="C1495" i="1"/>
  <c r="C2841" i="1"/>
  <c r="C3281" i="1"/>
  <c r="C206" i="1"/>
  <c r="C712" i="1"/>
  <c r="C2108" i="1"/>
  <c r="C808" i="1"/>
  <c r="C2884" i="1"/>
  <c r="C3844" i="1"/>
  <c r="C41" i="1"/>
  <c r="C16" i="1"/>
  <c r="C67" i="1"/>
  <c r="C1353" i="1"/>
  <c r="C2291" i="1"/>
  <c r="C828" i="1"/>
  <c r="C558" i="1"/>
  <c r="C381" i="1"/>
  <c r="C1615" i="1"/>
  <c r="C3327" i="1"/>
  <c r="C2837" i="1"/>
  <c r="C2894" i="1"/>
  <c r="C2252" i="1"/>
  <c r="C97" i="1"/>
  <c r="C143" i="1"/>
  <c r="C2039" i="1"/>
  <c r="C676" i="1"/>
  <c r="C125" i="1"/>
  <c r="C2980" i="1"/>
  <c r="C3060" i="1"/>
  <c r="C88" i="1"/>
  <c r="C1963" i="1"/>
  <c r="C3575" i="1"/>
  <c r="C3416" i="1"/>
  <c r="C3350" i="1"/>
  <c r="C3482" i="1"/>
  <c r="C3648" i="1"/>
  <c r="C407" i="1"/>
  <c r="C1487" i="1"/>
  <c r="C847" i="1"/>
  <c r="C2466" i="1"/>
  <c r="C331" i="1"/>
  <c r="C3554" i="1"/>
  <c r="C2612" i="1"/>
  <c r="C1081" i="1"/>
  <c r="C2391" i="1"/>
  <c r="C686" i="1"/>
  <c r="C1755" i="1"/>
  <c r="C1543" i="1"/>
  <c r="C2126" i="1"/>
  <c r="C3487" i="1"/>
  <c r="C1068" i="1"/>
  <c r="C2744" i="1"/>
  <c r="C2899" i="1"/>
  <c r="C2680" i="1"/>
  <c r="C3269" i="1"/>
  <c r="C3041" i="1"/>
  <c r="C3469" i="1"/>
  <c r="C1444" i="1"/>
  <c r="C1591" i="1"/>
  <c r="C4" i="1"/>
  <c r="C3383" i="1"/>
  <c r="C1590" i="1"/>
  <c r="C3138" i="1"/>
  <c r="C3907" i="1"/>
  <c r="C2209" i="1"/>
  <c r="C117" i="1"/>
  <c r="C3730" i="1"/>
  <c r="C2081" i="1"/>
  <c r="C3941" i="1"/>
  <c r="C1053" i="1"/>
  <c r="C8" i="1"/>
  <c r="C3899" i="1"/>
  <c r="C3667" i="1"/>
  <c r="C3942" i="1"/>
  <c r="C508" i="1"/>
  <c r="C2412" i="1"/>
  <c r="C1402" i="1"/>
  <c r="C1995" i="1"/>
  <c r="C1468" i="1"/>
  <c r="C764" i="1"/>
  <c r="C1413" i="1"/>
  <c r="C3663" i="1"/>
  <c r="C1392" i="1"/>
  <c r="C3925" i="1"/>
  <c r="C215" i="1"/>
  <c r="C3232" i="1"/>
  <c r="C1133" i="1"/>
  <c r="C1756" i="1"/>
  <c r="C3323" i="1"/>
  <c r="C914" i="1"/>
  <c r="C2340" i="1"/>
  <c r="C2492" i="1"/>
  <c r="C1165" i="1"/>
  <c r="C3222" i="1"/>
  <c r="C1191" i="1"/>
  <c r="C3846" i="1"/>
  <c r="C1718" i="1"/>
  <c r="C1493" i="1"/>
  <c r="C557" i="1"/>
  <c r="C494" i="1"/>
  <c r="C3111" i="1"/>
  <c r="C3258" i="1"/>
  <c r="C1054" i="1"/>
  <c r="C2011" i="1"/>
  <c r="C1613" i="1"/>
  <c r="C1436" i="1"/>
  <c r="C1726" i="1"/>
  <c r="C1360" i="1"/>
  <c r="C3158" i="1"/>
  <c r="C1602" i="1"/>
  <c r="C2381" i="1"/>
  <c r="C3456" i="1"/>
  <c r="C564" i="1"/>
  <c r="C121" i="1"/>
  <c r="C1893" i="1"/>
  <c r="C1907" i="1"/>
  <c r="C1612" i="1"/>
  <c r="C907" i="1"/>
  <c r="C1373" i="1"/>
  <c r="C2649" i="1"/>
  <c r="C3439" i="1"/>
  <c r="C3825" i="1"/>
  <c r="C2299" i="1"/>
  <c r="C102" i="1"/>
  <c r="C2762" i="1"/>
  <c r="C2458" i="1"/>
  <c r="C2119" i="1"/>
  <c r="C856" i="1"/>
  <c r="C1008" i="1"/>
  <c r="C1355" i="1"/>
  <c r="C2030" i="1"/>
  <c r="C375" i="1"/>
  <c r="C1026" i="1"/>
  <c r="C3874" i="1"/>
  <c r="C3364" i="1"/>
  <c r="C144" i="1"/>
  <c r="C2869" i="1"/>
  <c r="C3884" i="1"/>
  <c r="C621" i="1"/>
  <c r="C148" i="1"/>
  <c r="C2830" i="1"/>
  <c r="C829" i="1"/>
  <c r="C1708" i="1"/>
  <c r="C1300" i="1"/>
  <c r="C31" i="1"/>
  <c r="C2417" i="1"/>
  <c r="C2227" i="1"/>
  <c r="C3774" i="1"/>
  <c r="C2628" i="1"/>
  <c r="C1760" i="1"/>
  <c r="C2537" i="1"/>
  <c r="C3341" i="1"/>
  <c r="C3134" i="1"/>
  <c r="C1702" i="1"/>
  <c r="C2254" i="1"/>
  <c r="C4019" i="1"/>
  <c r="C110" i="1"/>
  <c r="C3915" i="1"/>
  <c r="C705" i="1"/>
  <c r="C3616" i="1"/>
  <c r="C3326" i="1"/>
  <c r="C1745" i="1"/>
  <c r="C3606" i="1"/>
  <c r="C2922" i="1"/>
  <c r="C2515" i="1"/>
  <c r="C2196" i="1"/>
  <c r="C428" i="1"/>
  <c r="C1573" i="1"/>
  <c r="C2600" i="1"/>
  <c r="C1471" i="1"/>
  <c r="C1246" i="1"/>
  <c r="C2124" i="1"/>
  <c r="C3721" i="1"/>
  <c r="C2237" i="1"/>
  <c r="C3654" i="1"/>
  <c r="C1872" i="1"/>
  <c r="C940" i="1"/>
  <c r="C262" i="1"/>
  <c r="C2819" i="1"/>
  <c r="C2948" i="1"/>
  <c r="C1532" i="1"/>
  <c r="C176" i="1"/>
  <c r="C1185" i="1"/>
  <c r="C57" i="1"/>
  <c r="C502" i="1"/>
  <c r="C386" i="1"/>
  <c r="C1764" i="1"/>
  <c r="C394" i="1"/>
  <c r="C3399" i="1"/>
  <c r="C1821" i="1"/>
  <c r="C1758" i="1"/>
  <c r="C1177" i="1"/>
  <c r="C1784" i="1"/>
  <c r="C3135" i="1"/>
  <c r="C1080" i="1"/>
  <c r="C3471" i="1"/>
  <c r="C1959" i="1"/>
  <c r="C1252" i="1"/>
  <c r="C1988" i="1"/>
  <c r="C3088" i="1"/>
  <c r="C845" i="1"/>
  <c r="C666" i="1"/>
  <c r="C2565" i="1"/>
  <c r="C1329" i="1"/>
  <c r="C290" i="1"/>
  <c r="C3719" i="1"/>
  <c r="C1563" i="1"/>
  <c r="C1216" i="1"/>
  <c r="C719" i="1"/>
  <c r="C796" i="1"/>
  <c r="C783" i="1"/>
  <c r="C2982" i="1"/>
  <c r="C1225" i="1"/>
  <c r="C2178" i="1"/>
  <c r="C1060" i="1"/>
  <c r="C48" i="1"/>
  <c r="C2549" i="1"/>
  <c r="C416" i="1"/>
  <c r="C1011" i="1"/>
  <c r="C2652" i="1"/>
  <c r="C1260" i="1"/>
  <c r="C1128" i="1"/>
  <c r="C3823" i="1"/>
  <c r="C711" i="1"/>
  <c r="C3934" i="1"/>
  <c r="C2078" i="1"/>
  <c r="C2137" i="1"/>
  <c r="C633" i="1"/>
  <c r="C1924" i="1"/>
  <c r="C514" i="1"/>
  <c r="C798" i="1"/>
  <c r="C2636" i="1"/>
  <c r="C325" i="1"/>
  <c r="C2774" i="1"/>
  <c r="C989" i="1"/>
  <c r="C580" i="1"/>
  <c r="C3858" i="1"/>
  <c r="C2071" i="1"/>
  <c r="C1538" i="1"/>
  <c r="C3367" i="1"/>
  <c r="C1105" i="1"/>
  <c r="C1938" i="1"/>
  <c r="C2076" i="1"/>
  <c r="C1321" i="1"/>
  <c r="C2330" i="1"/>
  <c r="C1737" i="1"/>
  <c r="C3793" i="1"/>
  <c r="C2971" i="1"/>
  <c r="C3292" i="1"/>
  <c r="C3386" i="1"/>
  <c r="C365" i="1"/>
  <c r="C335" i="1"/>
  <c r="C2404" i="1"/>
  <c r="C2496" i="1"/>
  <c r="C3866" i="1"/>
  <c r="C2526" i="1"/>
  <c r="C839" i="1"/>
  <c r="C2702" i="1"/>
  <c r="C2064" i="1"/>
  <c r="C2233" i="1"/>
  <c r="C3003" i="1"/>
  <c r="C360" i="1"/>
  <c r="C3361" i="1"/>
  <c r="C3599" i="1"/>
  <c r="C229" i="1"/>
  <c r="C2479" i="1"/>
  <c r="C932" i="1"/>
  <c r="C3868" i="1"/>
  <c r="C152" i="1"/>
  <c r="C108" i="1"/>
  <c r="C316" i="1"/>
  <c r="C2807" i="1"/>
  <c r="C2339" i="1"/>
  <c r="C477" i="1"/>
  <c r="C404" i="1"/>
  <c r="C36" i="1"/>
  <c r="C393" i="1"/>
  <c r="C20" i="1"/>
  <c r="C2573" i="1"/>
  <c r="C2989" i="1"/>
  <c r="C1905" i="1"/>
  <c r="C1680" i="1"/>
  <c r="C3679" i="1"/>
  <c r="C3848" i="1"/>
  <c r="C1159" i="1"/>
  <c r="C1431" i="1"/>
  <c r="C2504" i="1"/>
  <c r="C2453" i="1"/>
  <c r="C2941" i="1"/>
  <c r="C2794" i="1"/>
  <c r="C441" i="1"/>
  <c r="C2355" i="1"/>
  <c r="C2148" i="1"/>
  <c r="C608" i="1"/>
  <c r="C547" i="1"/>
  <c r="C812" i="1"/>
  <c r="C660" i="1"/>
  <c r="C3046" i="1"/>
  <c r="C1878" i="1"/>
  <c r="C145" i="1"/>
  <c r="C1876" i="1"/>
  <c r="C175" i="1"/>
  <c r="C1282" i="1"/>
  <c r="C2776" i="1"/>
  <c r="C255" i="1"/>
  <c r="C395" i="1"/>
  <c r="C1153" i="1"/>
  <c r="C2925" i="1"/>
  <c r="C663" i="1"/>
  <c r="C2352" i="1"/>
  <c r="C1045" i="1"/>
  <c r="C2676" i="1"/>
  <c r="C243" i="1"/>
  <c r="C1110" i="1"/>
  <c r="C519" i="1"/>
  <c r="C2362" i="1"/>
  <c r="C2172" i="1"/>
  <c r="C725" i="1"/>
  <c r="C384" i="1"/>
  <c r="C1434" i="1"/>
  <c r="C468" i="1"/>
  <c r="C1546" i="1"/>
  <c r="C1788" i="1"/>
  <c r="C918" i="1"/>
  <c r="C583" i="1"/>
  <c r="C2214" i="1"/>
  <c r="C601" i="1"/>
  <c r="C786" i="1"/>
  <c r="C2686" i="1"/>
  <c r="C2990" i="1"/>
  <c r="C2740" i="1"/>
  <c r="C3294" i="1"/>
  <c r="C1371" i="1"/>
  <c r="C3372" i="1"/>
  <c r="C960" i="1"/>
  <c r="C607" i="1"/>
  <c r="C3246" i="1"/>
  <c r="C2192" i="1"/>
  <c r="C3605" i="1"/>
  <c r="C903" i="1"/>
  <c r="C3695" i="1"/>
  <c r="C3068" i="1"/>
  <c r="C2823" i="1"/>
  <c r="C2963" i="1"/>
  <c r="C3692" i="1"/>
  <c r="C2176" i="1"/>
  <c r="C3486" i="1"/>
  <c r="C3410" i="1"/>
  <c r="C2292" i="1"/>
  <c r="C1507" i="1"/>
  <c r="C667" i="1"/>
  <c r="C1234" i="1"/>
  <c r="C3726" i="1"/>
  <c r="C2147" i="1"/>
  <c r="C39" i="1"/>
  <c r="C2354" i="1"/>
  <c r="C779" i="1"/>
  <c r="C3869" i="1"/>
  <c r="C3329" i="1"/>
  <c r="C1367" i="1"/>
  <c r="C2874" i="1"/>
  <c r="C2846" i="1"/>
  <c r="C3291" i="1"/>
  <c r="C1069" i="1"/>
  <c r="C2062" i="1"/>
  <c r="C1801" i="1"/>
  <c r="C2758" i="1"/>
  <c r="C3056" i="1"/>
  <c r="C1836" i="1"/>
  <c r="C3716" i="1"/>
  <c r="C1935" i="1"/>
  <c r="C3061" i="1"/>
  <c r="C543" i="1"/>
  <c r="C2864" i="1"/>
  <c r="C804" i="1"/>
  <c r="C2886" i="1"/>
  <c r="C2872" i="1"/>
  <c r="C1511" i="1"/>
  <c r="C2512" i="1"/>
  <c r="C3440" i="1"/>
  <c r="C1848" i="1"/>
  <c r="C2098" i="1"/>
  <c r="C2174" i="1"/>
  <c r="C3707" i="1"/>
  <c r="C2577" i="1"/>
  <c r="C2870" i="1"/>
  <c r="C2765" i="1"/>
  <c r="C1057" i="1"/>
  <c r="C3304" i="1"/>
  <c r="C3715" i="1"/>
  <c r="C3505" i="1"/>
  <c r="C2854" i="1"/>
  <c r="C3408" i="1"/>
  <c r="C813" i="1"/>
  <c r="C2672" i="1"/>
  <c r="C592" i="1"/>
  <c r="C1989" i="1"/>
  <c r="C1863" i="1"/>
  <c r="C1195" i="1"/>
  <c r="C3609" i="1"/>
  <c r="C2531" i="1"/>
  <c r="C2454" i="1"/>
  <c r="C1457" i="1"/>
  <c r="C2055" i="1"/>
  <c r="C3479" i="1"/>
  <c r="C1777" i="1"/>
  <c r="C2284" i="1"/>
  <c r="C1666" i="1"/>
  <c r="C2373" i="1"/>
  <c r="C1257" i="1"/>
  <c r="C3757" i="1"/>
  <c r="C3212" i="1"/>
  <c r="C92" i="1"/>
  <c r="C415" i="1"/>
  <c r="C3876" i="1"/>
  <c r="C2131" i="1"/>
  <c r="C429" i="1"/>
  <c r="C1071" i="1"/>
  <c r="C656" i="1"/>
  <c r="C2484" i="1"/>
  <c r="C545" i="1"/>
  <c r="C1978" i="1"/>
  <c r="C3030" i="1"/>
  <c r="C2956" i="1"/>
  <c r="C3067" i="1"/>
  <c r="C3220" i="1"/>
  <c r="C3437" i="1"/>
  <c r="C189" i="1"/>
  <c r="C1301" i="1"/>
  <c r="C726" i="1"/>
  <c r="C3666" i="1"/>
  <c r="C3809" i="1"/>
  <c r="C3967" i="1"/>
  <c r="C3497" i="1"/>
  <c r="C1410" i="1"/>
  <c r="C2328" i="1"/>
  <c r="C613" i="1"/>
  <c r="C837" i="1"/>
  <c r="C2938" i="1"/>
  <c r="C1461" i="1"/>
  <c r="C2143" i="1"/>
  <c r="C1022" i="1"/>
  <c r="C920" i="1"/>
  <c r="C414" i="1"/>
  <c r="C2467" i="1"/>
  <c r="C2461" i="1"/>
  <c r="C2598" i="1"/>
  <c r="C70" i="1"/>
  <c r="C3335" i="1"/>
  <c r="C3603" i="1"/>
  <c r="C1124" i="1"/>
  <c r="C3006" i="1"/>
  <c r="C3141" i="1"/>
  <c r="C2890" i="1"/>
  <c r="C3970" i="1"/>
  <c r="C1441" i="1"/>
  <c r="C1001" i="1"/>
  <c r="C1727" i="1"/>
  <c r="C1828" i="1"/>
  <c r="C3126" i="1"/>
  <c r="C974" i="1"/>
  <c r="C2757" i="1"/>
  <c r="C2223" i="1"/>
  <c r="C916" i="1"/>
  <c r="C3971" i="1"/>
  <c r="C2380" i="1"/>
  <c r="C2445" i="1"/>
  <c r="C448" i="1"/>
  <c r="C1337" i="1"/>
  <c r="C1099" i="1"/>
  <c r="C570" i="1"/>
  <c r="C1704" i="1"/>
  <c r="C2732" i="1"/>
  <c r="C688" i="1"/>
  <c r="C3241" i="1"/>
  <c r="C1157" i="1"/>
  <c r="C1637" i="1"/>
  <c r="C2647" i="1"/>
  <c r="C1196" i="1"/>
  <c r="C1019" i="1"/>
  <c r="C2627" i="1"/>
  <c r="C3120" i="1"/>
  <c r="C3051" i="1"/>
  <c r="C3758" i="1"/>
  <c r="C1616" i="1"/>
  <c r="C2862" i="1"/>
  <c r="C801" i="1"/>
  <c r="C397" i="1"/>
  <c r="C1530" i="1"/>
  <c r="C2491" i="1"/>
  <c r="C1166" i="1"/>
  <c r="C996" i="1"/>
  <c r="C191" i="1"/>
  <c r="C216" i="1"/>
  <c r="C2850" i="1"/>
  <c r="C17" i="1"/>
  <c r="C2931" i="1"/>
  <c r="C1193" i="1"/>
  <c r="C714" i="1"/>
  <c r="C377" i="1"/>
  <c r="C1241" i="1"/>
  <c r="C2084" i="1"/>
  <c r="C1894" i="1"/>
  <c r="C2782" i="1"/>
  <c r="C2930" i="1"/>
  <c r="C3521" i="1"/>
  <c r="C2087" i="1"/>
  <c r="C2228" i="1"/>
  <c r="C912" i="1"/>
  <c r="C3089" i="1"/>
  <c r="C1747" i="1"/>
  <c r="C2184" i="1"/>
  <c r="C302" i="1"/>
  <c r="C466" i="1"/>
  <c r="C3198" i="1"/>
  <c r="C4004" i="1"/>
  <c r="C2028" i="1"/>
  <c r="C2943" i="1"/>
  <c r="C3736" i="1"/>
  <c r="C2323" i="1"/>
  <c r="C3237" i="1"/>
  <c r="C2069" i="1"/>
  <c r="C2738" i="1"/>
  <c r="C1778" i="1"/>
  <c r="C3894" i="1"/>
  <c r="C3182" i="1"/>
  <c r="C172" i="1"/>
  <c r="C1376" i="1"/>
  <c r="C2900" i="1"/>
  <c r="C3049" i="1"/>
  <c r="C1239" i="1"/>
  <c r="C513" i="1"/>
  <c r="C2349" i="1"/>
  <c r="C3525" i="1"/>
  <c r="C3096" i="1"/>
  <c r="C337" i="1"/>
  <c r="C3568" i="1"/>
  <c r="C928" i="1"/>
  <c r="C3311" i="1"/>
  <c r="C2803" i="1"/>
  <c r="C957" i="1"/>
  <c r="C2530" i="1"/>
  <c r="C2756" i="1"/>
  <c r="C2544" i="1"/>
  <c r="C1271" i="1"/>
  <c r="C3794" i="1"/>
  <c r="C1308" i="1"/>
  <c r="C3792" i="1"/>
  <c r="C2769" i="1"/>
  <c r="C2836" i="1"/>
  <c r="C2824" i="1"/>
  <c r="C522" i="1"/>
  <c r="C535" i="1"/>
  <c r="C517" i="1"/>
  <c r="C3004" i="1"/>
  <c r="C2334" i="1"/>
  <c r="C3838" i="1"/>
  <c r="C1129" i="1"/>
  <c r="C3279" i="1"/>
  <c r="C1385" i="1"/>
  <c r="C2375" i="1"/>
  <c r="C492" i="1"/>
  <c r="C1109" i="1"/>
  <c r="C3008" i="1"/>
  <c r="C741" i="1"/>
  <c r="C2545" i="1"/>
  <c r="C636" i="1"/>
  <c r="C438" i="1"/>
  <c r="C2502" i="1"/>
  <c r="C2739" i="1"/>
  <c r="C3629" i="1"/>
  <c r="C3886" i="1"/>
  <c r="C196" i="1"/>
  <c r="C3394" i="1"/>
  <c r="C315" i="1"/>
  <c r="C27" i="1"/>
  <c r="C1765" i="1"/>
  <c r="C182" i="1"/>
  <c r="C2820" i="1"/>
  <c r="C1279" i="1"/>
  <c r="C612" i="1"/>
  <c r="C3426" i="1"/>
  <c r="C3688" i="1"/>
  <c r="C1215" i="1"/>
  <c r="C2622" i="1"/>
  <c r="C757" i="1"/>
  <c r="C3164" i="1"/>
  <c r="C413" i="1"/>
  <c r="C691" i="1"/>
  <c r="C2787" i="1"/>
  <c r="C722" i="1"/>
  <c r="C2359" i="1"/>
  <c r="C3395" i="1"/>
  <c r="C807" i="1"/>
  <c r="C3339" i="1"/>
  <c r="C3854" i="1"/>
  <c r="C1342" i="1"/>
  <c r="C1037" i="1"/>
  <c r="C2588" i="1"/>
  <c r="C1307" i="1"/>
  <c r="C1389" i="1"/>
  <c r="C1393" i="1"/>
  <c r="C898" i="1"/>
  <c r="C1425" i="1"/>
  <c r="C1800" i="1"/>
  <c r="C2988" i="1"/>
  <c r="C3328" i="1"/>
  <c r="C2120" i="1"/>
  <c r="C474" i="1"/>
  <c r="C806" i="1"/>
  <c r="C3405" i="1"/>
  <c r="C1085" i="1"/>
  <c r="C3985" i="1"/>
  <c r="C3116" i="1"/>
  <c r="C865" i="1"/>
  <c r="C3718" i="1"/>
  <c r="C3608" i="1"/>
  <c r="C3147" i="1"/>
  <c r="C3465" i="1"/>
  <c r="C485" i="1"/>
  <c r="C3864" i="1"/>
  <c r="C2476" i="1"/>
  <c r="C3189" i="1"/>
  <c r="C1762" i="1"/>
  <c r="C133" i="1"/>
  <c r="C1908" i="1"/>
  <c r="C3247" i="1"/>
  <c r="C677" i="1"/>
  <c r="C3624" i="1"/>
  <c r="C3355" i="1"/>
  <c r="C1067" i="1"/>
  <c r="C1642" i="1"/>
  <c r="C2187" i="1"/>
  <c r="C306" i="1"/>
  <c r="C1265" i="1"/>
  <c r="C1560" i="1"/>
  <c r="C71" i="1"/>
  <c r="C3436" i="1"/>
  <c r="C2251" i="1"/>
  <c r="C2860" i="1"/>
  <c r="C227" i="1"/>
  <c r="C3072" i="1"/>
  <c r="C597" i="1"/>
  <c r="C1289" i="1"/>
  <c r="C1632" i="1"/>
  <c r="C223" i="1"/>
  <c r="C2684" i="1"/>
  <c r="C2112" i="1"/>
  <c r="C744" i="1"/>
  <c r="C406" i="1"/>
  <c r="C699" i="1"/>
  <c r="C2868" i="1"/>
  <c r="C3376" i="1"/>
  <c r="C1474" i="1"/>
  <c r="C3502" i="1"/>
  <c r="C140" i="1"/>
  <c r="C1103" i="1"/>
  <c r="C3365" i="1"/>
  <c r="C3853" i="1"/>
  <c r="C351" i="1"/>
  <c r="C1146" i="1"/>
  <c r="C934" i="1"/>
  <c r="C3988" i="1"/>
  <c r="C3532" i="1"/>
  <c r="C3622" i="1"/>
  <c r="C2128" i="1"/>
  <c r="C1281" i="1"/>
  <c r="C2093" i="1"/>
  <c r="C3253" i="1"/>
  <c r="C3865" i="1"/>
  <c r="C2867" i="1"/>
  <c r="C1330" i="1"/>
  <c r="C2618" i="1"/>
  <c r="C1710" i="1"/>
  <c r="C2420" i="1"/>
  <c r="C1369" i="1"/>
  <c r="C161" i="1"/>
  <c r="C2543" i="1"/>
  <c r="C2749" i="1"/>
  <c r="C3655" i="1"/>
  <c r="C3014" i="1"/>
  <c r="C1288" i="1"/>
  <c r="C2335" i="1"/>
  <c r="C3152" i="1"/>
  <c r="C3509" i="1"/>
  <c r="C1439" i="1"/>
  <c r="C332" i="1"/>
  <c r="C380" i="1"/>
  <c r="C1438" i="1"/>
  <c r="C273" i="1"/>
  <c r="C2834" i="1"/>
  <c r="C552" i="1"/>
  <c r="C3755" i="1"/>
  <c r="C3684" i="1"/>
  <c r="C2518" i="1"/>
  <c r="C3930" i="1"/>
  <c r="C3767" i="1"/>
  <c r="C3204" i="1"/>
  <c r="C696" i="1"/>
  <c r="C2045" i="1"/>
  <c r="C2390" i="1"/>
  <c r="C981" i="1"/>
  <c r="C3547" i="1"/>
  <c r="C2785" i="1"/>
  <c r="C411" i="1"/>
  <c r="C810" i="1"/>
  <c r="C977" i="1"/>
  <c r="C2207" i="1"/>
  <c r="C292" i="1"/>
  <c r="C3066" i="1"/>
  <c r="C3136" i="1"/>
  <c r="C671" i="1"/>
  <c r="C979" i="1"/>
  <c r="C906" i="1"/>
  <c r="C2599" i="1"/>
  <c r="C1002" i="1"/>
  <c r="C3226" i="1"/>
  <c r="C3750" i="1"/>
  <c r="C3077" i="1"/>
  <c r="C665" i="1"/>
  <c r="C594" i="1"/>
  <c r="C3564" i="1"/>
  <c r="C3549" i="1"/>
  <c r="C1176" i="1"/>
  <c r="C2242" i="1"/>
  <c r="C2046" i="1"/>
  <c r="C3450" i="1"/>
  <c r="C2153" i="1"/>
  <c r="C3338" i="1"/>
  <c r="C1641" i="1"/>
  <c r="C2477" i="1"/>
  <c r="C2783" i="1"/>
  <c r="C2810" i="1"/>
  <c r="C2450" i="1"/>
  <c r="C1415" i="1"/>
  <c r="C1375" i="1"/>
  <c r="C3110" i="1"/>
  <c r="C3362" i="1"/>
  <c r="C2193" i="1"/>
  <c r="C3434" i="1"/>
  <c r="C708" i="1"/>
  <c r="C3309" i="1"/>
  <c r="C1484" i="1"/>
  <c r="C2121" i="1"/>
  <c r="C225" i="1"/>
  <c r="C1840" i="1"/>
  <c r="C170" i="1"/>
  <c r="C1358" i="1"/>
  <c r="C1451" i="1"/>
  <c r="C254" i="1"/>
  <c r="C2133" i="1"/>
  <c r="C574" i="1"/>
  <c r="C2811" i="1"/>
  <c r="C3384" i="1"/>
  <c r="C2932" i="1"/>
  <c r="C136" i="1"/>
  <c r="C849" i="1"/>
  <c r="C572" i="1"/>
  <c r="C605" i="1"/>
  <c r="C1114" i="1"/>
  <c r="C1943" i="1"/>
  <c r="C3642" i="1"/>
  <c r="C1263" i="1"/>
  <c r="C1163" i="1"/>
  <c r="C727" i="1"/>
  <c r="C1142" i="1"/>
  <c r="C3734" i="1"/>
  <c r="C1600" i="1"/>
  <c r="C3826" i="1"/>
  <c r="C3863" i="1"/>
  <c r="C3555" i="1"/>
  <c r="C3986" i="1"/>
  <c r="C2202" i="1"/>
  <c r="C987" i="1"/>
  <c r="C1010" i="1"/>
  <c r="C883" i="1"/>
  <c r="C2197" i="1"/>
  <c r="C122" i="1"/>
  <c r="C3790" i="1"/>
  <c r="C3779" i="1"/>
  <c r="C3422" i="1"/>
  <c r="C420" i="1"/>
  <c r="C45" i="1"/>
  <c r="C615" i="1"/>
  <c r="C2741" i="1"/>
  <c r="C123" i="1"/>
  <c r="C2109" i="1"/>
  <c r="C3859" i="1"/>
  <c r="C114" i="1"/>
  <c r="C1982" i="1"/>
  <c r="C551" i="1"/>
  <c r="C3690" i="1"/>
  <c r="C3797" i="1"/>
  <c r="C2779" i="1"/>
  <c r="C3566" i="1"/>
  <c r="C2708" i="1"/>
  <c r="C1003" i="1"/>
  <c r="C334" i="1"/>
  <c r="C2356" i="1"/>
  <c r="C2976" i="1"/>
  <c r="C3660" i="1"/>
  <c r="C2961" i="1"/>
  <c r="C2397" i="1"/>
  <c r="C650" i="1"/>
  <c r="C1677" i="1"/>
  <c r="C2298" i="1"/>
  <c r="C2571" i="1"/>
  <c r="C3768" i="1"/>
  <c r="C3523" i="1"/>
  <c r="C998" i="1"/>
  <c r="C3021" i="1"/>
  <c r="C2318" i="1"/>
  <c r="C915" i="1"/>
  <c r="C969" i="1"/>
  <c r="C4002" i="1"/>
  <c r="C3799" i="1"/>
  <c r="C2025" i="1"/>
  <c r="C2367" i="1"/>
  <c r="C2097" i="1"/>
  <c r="C858" i="1"/>
  <c r="C85" i="1"/>
  <c r="C3515" i="1"/>
  <c r="C2042" i="1"/>
  <c r="C1445" i="1"/>
  <c r="C1095" i="1"/>
  <c r="C2986" i="1"/>
  <c r="C2150" i="1"/>
  <c r="C3074" i="1"/>
  <c r="C3817" i="1"/>
  <c r="C3511" i="1"/>
  <c r="C2429" i="1"/>
  <c r="C2799" i="1"/>
  <c r="C3397" i="1"/>
  <c r="C2383" i="1"/>
  <c r="C3385" i="1"/>
  <c r="C2835" i="1"/>
  <c r="C2796" i="1"/>
  <c r="C720" i="1"/>
  <c r="C3691" i="1"/>
  <c r="C3842" i="1"/>
  <c r="C3725" i="1"/>
  <c r="C805" i="1"/>
  <c r="C2285" i="1"/>
  <c r="C1005" i="1"/>
  <c r="C770" i="1"/>
  <c r="C56" i="1"/>
  <c r="C3775" i="1"/>
  <c r="C1000" i="1"/>
  <c r="C3535" i="1"/>
  <c r="C202" i="1"/>
  <c r="C2797" i="1"/>
  <c r="C706" i="1"/>
  <c r="C3217" i="1"/>
  <c r="C1802" i="1"/>
  <c r="C3901" i="1"/>
  <c r="C3105" i="1"/>
  <c r="C2386" i="1"/>
  <c r="C2555" i="1"/>
  <c r="C1869" i="1"/>
  <c r="C1693" i="1"/>
  <c r="C1504" i="1"/>
  <c r="C2908" i="1"/>
  <c r="C1459" i="1"/>
  <c r="C270" i="1"/>
  <c r="C851" i="1"/>
  <c r="C295" i="1"/>
  <c r="C2507" i="1"/>
  <c r="C1922" i="1"/>
  <c r="C2410" i="1"/>
  <c r="C1656" i="1"/>
  <c r="C1993" i="1"/>
  <c r="C2527" i="1"/>
  <c r="C831" i="1"/>
  <c r="C3893" i="1"/>
  <c r="C3347" i="1"/>
  <c r="C3275" i="1"/>
  <c r="C1237" i="1"/>
  <c r="C3698" i="1"/>
  <c r="C2016" i="1"/>
  <c r="C3714" i="1"/>
  <c r="C1772" i="1"/>
  <c r="C850" i="1"/>
  <c r="C1311" i="1"/>
  <c r="C2395" i="1"/>
  <c r="C778" i="1"/>
  <c r="C2310" i="1"/>
  <c r="C322" i="1"/>
  <c r="C2059" i="1"/>
  <c r="C1902" i="1"/>
  <c r="C3620" i="1"/>
  <c r="C3703" i="1"/>
  <c r="C3315" i="1"/>
  <c r="C3740" i="1"/>
  <c r="C1715" i="1"/>
  <c r="C90" i="1"/>
  <c r="C3713" i="1"/>
  <c r="C3728" i="1"/>
  <c r="C3240" i="1"/>
  <c r="C1990" i="1"/>
  <c r="C2928" i="1"/>
  <c r="C1062" i="1"/>
  <c r="C1336" i="1"/>
  <c r="C876" i="1"/>
  <c r="C1277" i="1"/>
  <c r="C1965" i="1"/>
  <c r="C3122" i="1"/>
  <c r="C2528" i="1"/>
  <c r="C2879" i="1"/>
  <c r="C3044" i="1"/>
  <c r="C3477" i="1"/>
  <c r="C2473" i="1"/>
  <c r="C541" i="1"/>
  <c r="C658" i="1"/>
  <c r="C3582" i="1"/>
  <c r="C200" i="1"/>
  <c r="C382" i="1"/>
  <c r="C3243" i="1"/>
  <c r="C2357" i="1"/>
  <c r="C2426" i="1"/>
  <c r="C214" i="1"/>
  <c r="C2038" i="1"/>
  <c r="C980" i="1"/>
  <c r="C1855" i="1"/>
  <c r="C180" i="1"/>
  <c r="C1456" i="1"/>
  <c r="C2718" i="1"/>
  <c r="C3490" i="1"/>
  <c r="C4029" i="1"/>
  <c r="C3306" i="1"/>
  <c r="C3493" i="1"/>
  <c r="C2525" i="1"/>
  <c r="C3628" i="1"/>
  <c r="C1622" i="1"/>
  <c r="C2146" i="1"/>
  <c r="C1865" i="1"/>
  <c r="C2155" i="1"/>
  <c r="C2891" i="1"/>
  <c r="C3018" i="1"/>
  <c r="C2234" i="1"/>
  <c r="C1510" i="1"/>
  <c r="C2179" i="1"/>
  <c r="C2438" i="1"/>
  <c r="C3645" i="1"/>
  <c r="C2778" i="1"/>
  <c r="C701" i="1"/>
  <c r="C49" i="1"/>
  <c r="C2436" i="1"/>
  <c r="C1918" i="1"/>
  <c r="C461" i="1"/>
  <c r="C3163" i="1"/>
  <c r="C449" i="1"/>
  <c r="C66" i="1"/>
  <c r="C3955" i="1"/>
  <c r="C1856" i="1"/>
  <c r="C1721" i="1"/>
  <c r="C1517" i="1"/>
  <c r="C3543" i="1"/>
  <c r="C1118" i="1"/>
  <c r="C515" i="1"/>
  <c r="C3480" i="1"/>
  <c r="C2856" i="1"/>
  <c r="C333" i="1"/>
  <c r="C3706" i="1"/>
  <c r="C2985" i="1"/>
  <c r="C1793" i="1"/>
  <c r="C1401" i="1"/>
  <c r="C147" i="1"/>
  <c r="C1561" i="1"/>
  <c r="C2219" i="1"/>
  <c r="C1650" i="1"/>
  <c r="C2309" i="1"/>
  <c r="C2937" i="1"/>
  <c r="C248" i="1"/>
  <c r="C2255" i="1"/>
  <c r="C684" i="1"/>
  <c r="C1850" i="1"/>
  <c r="C2614" i="1"/>
  <c r="C364" i="1"/>
  <c r="C103" i="1"/>
  <c r="C446" i="1"/>
  <c r="C347" i="1"/>
  <c r="C2882" i="1"/>
  <c r="C40" i="1"/>
  <c r="C614" i="1"/>
  <c r="C3121" i="1"/>
  <c r="C1635" i="1"/>
  <c r="C1055" i="1"/>
  <c r="C2857" i="1"/>
  <c r="C201" i="1"/>
  <c r="C3963" i="1"/>
  <c r="C1352" i="1"/>
  <c r="C2997" i="1"/>
  <c r="C460" i="1"/>
  <c r="C1786" i="1"/>
  <c r="C2159" i="1"/>
  <c r="C3414" i="1"/>
  <c r="C3785" i="1"/>
  <c r="C896" i="1"/>
  <c r="C2057" i="1"/>
  <c r="C352" i="1"/>
  <c r="C3012" i="1"/>
  <c r="C3168" i="1"/>
  <c r="C2619" i="1"/>
  <c r="C221" i="1"/>
  <c r="C157" i="1"/>
  <c r="C1936" i="1"/>
  <c r="C3512" i="1"/>
  <c r="C507" i="1"/>
  <c r="C1187" i="1"/>
  <c r="C1582" i="1"/>
  <c r="C3213" i="1"/>
  <c r="C1754" i="1"/>
  <c r="C5" i="1"/>
  <c r="C3650" i="1"/>
  <c r="C1892" i="1"/>
  <c r="C892" i="1"/>
  <c r="C1534" i="1"/>
  <c r="C2893" i="1"/>
  <c r="C3374" i="1"/>
  <c r="C2118" i="1"/>
  <c r="C1720" i="1"/>
  <c r="C300" i="1"/>
  <c r="C763" i="1"/>
  <c r="C1244" i="1"/>
  <c r="C2717" i="1"/>
  <c r="C794" i="1"/>
  <c r="C1741" i="1"/>
  <c r="C2329" i="1"/>
  <c r="C253" i="1"/>
  <c r="C2940" i="1"/>
  <c r="C1440" i="1"/>
  <c r="C73" i="1"/>
  <c r="C3633" i="1"/>
  <c r="C1305" i="1"/>
  <c r="C890" i="1"/>
  <c r="C2470" i="1"/>
  <c r="C2244" i="1"/>
  <c r="C1013" i="1"/>
  <c r="C3216" i="1"/>
  <c r="C1262" i="1"/>
  <c r="C3850" i="1"/>
  <c r="C2784" i="1"/>
  <c r="C240" i="1"/>
  <c r="C2968" i="1"/>
  <c r="C3947" i="1"/>
  <c r="C1725" i="1"/>
  <c r="C2557" i="1"/>
  <c r="C1899" i="1"/>
  <c r="C3796" i="1"/>
  <c r="C1780" i="1"/>
  <c r="C563" i="1"/>
  <c r="C81" i="1"/>
  <c r="C4028" i="1"/>
  <c r="C390" i="1"/>
  <c r="C1580" i="1"/>
  <c r="C1261" i="1"/>
  <c r="C2440" i="1"/>
  <c r="C1172" i="1"/>
  <c r="C265" i="1"/>
  <c r="C2478" i="1"/>
  <c r="C799" i="1"/>
  <c r="C1789" i="1"/>
  <c r="C2665" i="1"/>
  <c r="C26" i="1"/>
  <c r="C3506" i="1"/>
  <c r="C96" i="1"/>
  <c r="C2277" i="1"/>
  <c r="C3064" i="1"/>
  <c r="C2268" i="1"/>
  <c r="C399" i="1"/>
  <c r="C1906" i="1"/>
  <c r="C844" i="1"/>
  <c r="C1763" i="1"/>
  <c r="C23" i="1"/>
  <c r="C2102" i="1"/>
  <c r="C1347" i="1"/>
  <c r="C357" i="1"/>
  <c r="C591" i="1"/>
  <c r="C1942" i="1"/>
  <c r="C1618" i="1"/>
  <c r="C131" i="1"/>
  <c r="C1138" i="1"/>
  <c r="C2364" i="1"/>
  <c r="C2514" i="1"/>
  <c r="C555" i="1"/>
  <c r="C3209" i="1"/>
  <c r="C1102" i="1"/>
  <c r="C2047" i="1"/>
  <c r="C1683" i="1"/>
  <c r="C1804" i="1"/>
  <c r="C296" i="1"/>
  <c r="C951" i="1"/>
  <c r="C1736" i="1"/>
  <c r="C3145" i="1"/>
  <c r="C258" i="1"/>
  <c r="C3545" i="1"/>
  <c r="C2241" i="1"/>
  <c r="C2099" i="1"/>
  <c r="C3504" i="1"/>
  <c r="C1028" i="1"/>
  <c r="C3770" i="1"/>
  <c r="C499" i="1"/>
  <c r="C1227" i="1"/>
  <c r="C434" i="1"/>
  <c r="C1707" i="1"/>
  <c r="C1624" i="1"/>
  <c r="C1874" i="1"/>
  <c r="C3580" i="1"/>
  <c r="C1365" i="1"/>
  <c r="C281" i="1"/>
  <c r="C1224" i="1"/>
  <c r="C1267" i="1"/>
  <c r="C862" i="1"/>
  <c r="C1921" i="1"/>
  <c r="C3002" i="1"/>
  <c r="C3587" i="1"/>
  <c r="C2880" i="1"/>
  <c r="C3939" i="1"/>
  <c r="C3919" i="1"/>
  <c r="C2407" i="1"/>
  <c r="C908" i="1"/>
  <c r="C3481" i="1"/>
  <c r="C825" i="1"/>
  <c r="C3531" i="1"/>
  <c r="C3534" i="1"/>
  <c r="C1583" i="1"/>
  <c r="C1910" i="1"/>
  <c r="C1378" i="1"/>
  <c r="C2926" i="1"/>
  <c r="C1966" i="1"/>
  <c r="C787" i="1"/>
  <c r="C491" i="1"/>
  <c r="C2580" i="1"/>
  <c r="C1090" i="1"/>
  <c r="C1949" i="1"/>
  <c r="C1523" i="1"/>
  <c r="C3192" i="1"/>
  <c r="C651" i="1"/>
  <c r="C1553" i="1"/>
  <c r="C2553" i="1"/>
  <c r="C1254" i="1"/>
  <c r="C153" i="1"/>
  <c r="C3244" i="1"/>
  <c r="C2984" i="1"/>
  <c r="C819" i="1"/>
  <c r="C28" i="1"/>
  <c r="C1928" i="1"/>
  <c r="C1832" i="1"/>
  <c r="C1152" i="1"/>
  <c r="C1961" i="1"/>
  <c r="C3398" i="1"/>
  <c r="C3559" i="1"/>
  <c r="C1135" i="1"/>
  <c r="C1009" i="1"/>
  <c r="C3496" i="1"/>
  <c r="C35" i="1"/>
  <c r="C1496" i="1"/>
  <c r="C113" i="1"/>
  <c r="C773" i="1"/>
  <c r="C2809" i="1"/>
  <c r="C3184" i="1"/>
  <c r="C268" i="1"/>
  <c r="C1952" i="1"/>
  <c r="C3151" i="1"/>
  <c r="C627" i="1"/>
  <c r="C3417" i="1"/>
  <c r="C3466" i="1"/>
  <c r="C1418" i="1"/>
  <c r="C403" i="1"/>
  <c r="C3331" i="1"/>
  <c r="C2154" i="1"/>
  <c r="C3194" i="1"/>
  <c r="C378" i="1"/>
  <c r="C232" i="1"/>
  <c r="C540" i="1"/>
  <c r="C3303" i="1"/>
  <c r="C3578" i="1"/>
  <c r="C2907" i="1"/>
  <c r="C301" i="1"/>
  <c r="C2503" i="1"/>
  <c r="C3127" i="1"/>
  <c r="C3459" i="1"/>
  <c r="C1388" i="1"/>
  <c r="C584" i="1"/>
  <c r="C503" i="1"/>
  <c r="C299" i="1"/>
  <c r="C245" i="1"/>
  <c r="C3656" i="1"/>
  <c r="C3882" i="1"/>
  <c r="C1429" i="1"/>
  <c r="C203" i="1"/>
  <c r="C2924" i="1"/>
  <c r="C573" i="1"/>
  <c r="C55" i="1"/>
  <c r="C1319" i="1"/>
  <c r="C3363" i="1"/>
  <c r="C2564" i="1"/>
  <c r="C1752" i="1"/>
  <c r="C1857" i="1"/>
  <c r="C1059" i="1"/>
  <c r="C834" i="1"/>
  <c r="C1657" i="1"/>
  <c r="C3476" i="1"/>
  <c r="C62" i="1"/>
  <c r="C226" i="1"/>
  <c r="C1206" i="1"/>
  <c r="C1490" i="1"/>
  <c r="C2535" i="1"/>
  <c r="C2916" i="1"/>
  <c r="C3484" i="1"/>
  <c r="C2539" i="1"/>
  <c r="C1097" i="1"/>
  <c r="C2294" i="1"/>
  <c r="C2415" i="1"/>
  <c r="C3782" i="1"/>
  <c r="C84" i="1"/>
  <c r="C2441" i="1"/>
  <c r="C1126" i="1"/>
  <c r="C280" i="1"/>
  <c r="C1223" i="1"/>
  <c r="C3542" i="1"/>
  <c r="C1971" i="1"/>
  <c r="C2716" i="1"/>
  <c r="C3319" i="1"/>
  <c r="C222" i="1"/>
  <c r="C1256" i="1"/>
  <c r="C1719" i="1"/>
  <c r="C2878" i="1"/>
  <c r="C327" i="1"/>
  <c r="C512" i="1"/>
  <c r="C2210" i="1"/>
  <c r="C1488" i="1"/>
  <c r="C1231" i="1"/>
  <c r="C1213" i="1"/>
  <c r="C2333" i="1"/>
  <c r="C2513" i="1"/>
  <c r="C294" i="1"/>
  <c r="C24" i="1"/>
  <c r="C1705" i="1"/>
  <c r="C1147" i="1"/>
  <c r="C1248" i="1"/>
  <c r="C199" i="1"/>
  <c r="C63" i="1"/>
  <c r="C971" i="1"/>
  <c r="C2058" i="1"/>
  <c r="C1819" i="1"/>
  <c r="C160" i="1"/>
  <c r="C2540" i="1"/>
  <c r="C484" i="1"/>
  <c r="C2621" i="1"/>
  <c r="C2463" i="1"/>
  <c r="C1652" i="1"/>
  <c r="C3892" i="1"/>
  <c r="C738" i="1"/>
  <c r="C3875" i="1"/>
  <c r="C1533" i="1"/>
  <c r="C473" i="1"/>
  <c r="C1318" i="1"/>
  <c r="C669" i="1"/>
  <c r="C975" i="1"/>
  <c r="C2161" i="1"/>
  <c r="C3227" i="1"/>
  <c r="C1917" i="1"/>
  <c r="C3235" i="1"/>
  <c r="C2771" i="1"/>
  <c r="C1663" i="1"/>
  <c r="C458" i="1"/>
  <c r="C3463" i="1"/>
  <c r="C479" i="1"/>
  <c r="C2945" i="1"/>
  <c r="C3802" i="1"/>
  <c r="C1911" i="1"/>
  <c r="C3070" i="1"/>
  <c r="C3270" i="1"/>
  <c r="C3277" i="1"/>
  <c r="C3085" i="1"/>
  <c r="C655" i="1"/>
  <c r="C2226" i="1"/>
  <c r="C2171" i="1"/>
  <c r="C1381" i="1"/>
  <c r="C3637" i="1"/>
  <c r="C2117" i="1"/>
  <c r="C1605" i="1"/>
  <c r="C924" i="1"/>
  <c r="C2692" i="1"/>
  <c r="C2123" i="1"/>
  <c r="C1088" i="1"/>
  <c r="C164" i="1"/>
  <c r="C3731" i="1"/>
  <c r="C1291" i="1"/>
  <c r="C1472" i="1"/>
  <c r="C1596" i="1"/>
  <c r="C1950" i="1"/>
  <c r="C3841" i="1"/>
  <c r="C2421" i="1"/>
  <c r="C82" i="1"/>
  <c r="C978" i="1"/>
  <c r="C560" i="1"/>
  <c r="C991" i="1"/>
  <c r="C2934" i="1"/>
  <c r="C1130" i="1"/>
  <c r="C1399" i="1"/>
  <c r="C2232" i="1"/>
  <c r="C1569" i="1"/>
  <c r="C3743" i="1"/>
  <c r="C3954" i="1"/>
  <c r="C2559" i="1"/>
  <c r="C3266" i="1"/>
  <c r="C109" i="1"/>
  <c r="C439" i="1"/>
  <c r="C130" i="1"/>
  <c r="C3016" i="1"/>
  <c r="C3218" i="1"/>
  <c r="C1799" i="1"/>
  <c r="C1845" i="1"/>
  <c r="C2653" i="1"/>
  <c r="C1769" i="1"/>
  <c r="C936" i="1"/>
  <c r="C2821" i="1"/>
  <c r="C1748" i="1"/>
  <c r="C155" i="1"/>
  <c r="C2687" i="1"/>
  <c r="C1751" i="1"/>
  <c r="C3735" i="1"/>
  <c r="C1660" i="1"/>
  <c r="C2222" i="1"/>
  <c r="C424" i="1"/>
  <c r="C230" i="1"/>
  <c r="C2216" i="1"/>
  <c r="C3117" i="1"/>
  <c r="C683" i="1"/>
  <c r="C2970" i="1"/>
  <c r="C1264" i="1"/>
  <c r="C2650" i="1"/>
  <c r="C3904" i="1"/>
  <c r="C659" i="1"/>
  <c r="C2711" i="1"/>
  <c r="C455" i="1"/>
  <c r="C279" i="1"/>
  <c r="C1932" i="1"/>
  <c r="C3626" i="1"/>
  <c r="C1571" i="1"/>
  <c r="C1475" i="1"/>
  <c r="C1926" i="1"/>
  <c r="C2996" i="1"/>
  <c r="C3974" i="1"/>
  <c r="C882" i="1"/>
  <c r="C3686" i="1"/>
  <c r="C3024" i="1"/>
  <c r="C3221" i="1"/>
  <c r="C3458" i="1"/>
  <c r="C3286" i="1"/>
  <c r="C2759" i="1"/>
  <c r="C250" i="1"/>
  <c r="C639" i="1"/>
  <c r="C1732" i="1"/>
  <c r="C2944" i="1"/>
  <c r="C1454" i="1"/>
  <c r="C218" i="1"/>
  <c r="C2427" i="1"/>
  <c r="C2699" i="1"/>
  <c r="C2730" i="1"/>
  <c r="C1056" i="1"/>
  <c r="C3159" i="1"/>
  <c r="C2185" i="1"/>
  <c r="C1131" i="1"/>
  <c r="C3747" i="1"/>
  <c r="C654" i="1"/>
  <c r="C3631" i="1"/>
  <c r="C2418" i="1"/>
  <c r="C2307" i="1"/>
  <c r="C3704" i="1"/>
  <c r="C3835" i="1"/>
  <c r="C1898" i="1"/>
  <c r="C2422" i="1"/>
  <c r="C2261" i="1"/>
  <c r="C3211" i="1"/>
  <c r="C2080" i="1"/>
  <c r="C3836" i="1"/>
  <c r="C278" i="1"/>
  <c r="C2063" i="1"/>
  <c r="C2574" i="1"/>
  <c r="C3997" i="1"/>
  <c r="C846" i="1"/>
  <c r="C569" i="1"/>
  <c r="C1197" i="1"/>
  <c r="C1295" i="1"/>
  <c r="C3723" i="1"/>
  <c r="C3595" i="1"/>
  <c r="C4022" i="1"/>
  <c r="C239" i="1"/>
  <c r="C1331" i="1"/>
  <c r="C1356" i="1"/>
  <c r="C3966" i="1"/>
  <c r="C2290" i="1"/>
  <c r="C2616" i="1"/>
  <c r="C204" i="1"/>
  <c r="C3861" i="1"/>
  <c r="C909" i="1"/>
  <c r="C3042" i="1"/>
  <c r="C2682" i="1"/>
  <c r="C1250" i="1"/>
  <c r="C2918" i="1"/>
  <c r="C437" i="1"/>
  <c r="C2378" i="1"/>
  <c r="C3536" i="1"/>
  <c r="C1638" i="1"/>
  <c r="C1997" i="1"/>
  <c r="C338" i="1"/>
  <c r="C1270" i="1"/>
  <c r="C2517" i="1"/>
  <c r="C18" i="1"/>
  <c r="C194" i="1"/>
  <c r="C3047" i="1"/>
  <c r="C228" i="1"/>
  <c r="C1414" i="1"/>
  <c r="C1714" i="1"/>
  <c r="C1992" i="1"/>
  <c r="C79" i="1"/>
  <c r="C33" i="1"/>
  <c r="C1160" i="1"/>
  <c r="C824" i="1"/>
  <c r="C3851" i="1"/>
  <c r="C3999" i="1"/>
  <c r="C369" i="1"/>
  <c r="C2455" i="1"/>
  <c r="C3285" i="1"/>
  <c r="C1508" i="1"/>
  <c r="C2249" i="1"/>
  <c r="C2800" i="1"/>
  <c r="C966" i="1"/>
  <c r="C2139" i="1"/>
  <c r="C3610" i="1"/>
  <c r="C2626" i="1"/>
  <c r="C693" i="1"/>
  <c r="C963" i="1"/>
  <c r="C579" i="1"/>
  <c r="C2964" i="1"/>
  <c r="C3082" i="1"/>
  <c r="C313" i="1"/>
  <c r="C585" i="1"/>
  <c r="C2510" i="1"/>
  <c r="C1503" i="1"/>
  <c r="C3298" i="1"/>
  <c r="C3720" i="1"/>
  <c r="C132" i="1"/>
  <c r="C1435" i="1"/>
  <c r="C731" i="1"/>
  <c r="C820" i="1"/>
  <c r="C1757" i="1"/>
  <c r="C319" i="1"/>
  <c r="C2033" i="1"/>
  <c r="C3137" i="1"/>
  <c r="C3353" i="1"/>
  <c r="C771" i="1"/>
  <c r="C1409" i="1"/>
  <c r="C866" i="1"/>
  <c r="C1017" i="1"/>
  <c r="C3411" i="1"/>
  <c r="C1400" i="1"/>
  <c r="C2789" i="1"/>
  <c r="C1208" i="1"/>
  <c r="C1823" i="1"/>
  <c r="C3749" i="1"/>
  <c r="C894" i="1"/>
  <c r="C3583" i="1"/>
  <c r="C1014" i="1"/>
  <c r="C3280" i="1"/>
  <c r="C3983" i="1"/>
  <c r="C2432" i="1"/>
  <c r="C3325" i="1"/>
  <c r="C581" i="1"/>
  <c r="C1670" i="1"/>
  <c r="C1669" i="1"/>
  <c r="C3407" i="1"/>
  <c r="C1340" i="1"/>
  <c r="C3673" i="1"/>
  <c r="C264" i="1"/>
  <c r="C943" i="1"/>
  <c r="C107" i="1"/>
  <c r="C2424" i="1"/>
  <c r="C3174" i="1"/>
  <c r="C3801" i="1"/>
  <c r="C1287" i="1"/>
  <c r="C171" i="1"/>
  <c r="C3180" i="1"/>
  <c r="C2336" i="1"/>
  <c r="C3803" i="1"/>
  <c r="C1920" i="1"/>
  <c r="C1513" i="1"/>
  <c r="C721" i="1"/>
  <c r="C4005" i="1"/>
  <c r="C531" i="1"/>
  <c r="C1158" i="1"/>
  <c r="C1134" i="1"/>
  <c r="C1304" i="1"/>
  <c r="C1268" i="1"/>
  <c r="C3254" i="1"/>
  <c r="C2505" i="1"/>
  <c r="C1460" i="1"/>
  <c r="C3745" i="1"/>
  <c r="C1678" i="1"/>
  <c r="C772" i="1"/>
  <c r="C939" i="1"/>
  <c r="C1119" i="1"/>
  <c r="C760" i="1"/>
  <c r="C2946" i="1"/>
  <c r="C3427" i="1"/>
  <c r="C282" i="1"/>
  <c r="C2125" i="1"/>
  <c r="C2646" i="1"/>
  <c r="C3063" i="1"/>
  <c r="C2170" i="1"/>
  <c r="C2921" i="1"/>
  <c r="C1985" i="1"/>
  <c r="C1550" i="1"/>
  <c r="C2393" i="1"/>
  <c r="C1273" i="1"/>
  <c r="C703" i="1"/>
  <c r="C3236" i="1"/>
  <c r="C76" i="1"/>
  <c r="C2781" i="1"/>
  <c r="C1519" i="1"/>
  <c r="C2548" i="1"/>
  <c r="C1887" i="1"/>
  <c r="C3913" i="1"/>
  <c r="C784" i="1"/>
  <c r="C3352" i="1"/>
  <c r="C881" i="1"/>
  <c r="C2632" i="1"/>
  <c r="C1154" i="1"/>
  <c r="C3569" i="1"/>
  <c r="C1455" i="1"/>
  <c r="C2551" i="1"/>
  <c r="C425" i="1"/>
  <c r="C13" i="1"/>
  <c r="C1144" i="1"/>
  <c r="C1363" i="1"/>
  <c r="C3156" i="1"/>
  <c r="C2402" i="1"/>
  <c r="C1837" i="1"/>
  <c r="C3805" i="1"/>
  <c r="C753" i="1"/>
  <c r="C734" i="1"/>
  <c r="C1025" i="1"/>
  <c r="C1643" i="1"/>
  <c r="C736" i="1"/>
  <c r="C25" i="1"/>
  <c r="C1285" i="1"/>
  <c r="C1883" i="1"/>
  <c r="C700" i="1"/>
  <c r="C174" i="1"/>
  <c r="C2250" i="1"/>
  <c r="C2683" i="1"/>
  <c r="C453" i="1"/>
  <c r="C99" i="1"/>
  <c r="C1768" i="1"/>
  <c r="C1545" i="1"/>
  <c r="C1247" i="1"/>
  <c r="C668" i="1"/>
  <c r="C811" i="1"/>
  <c r="C1209" i="1"/>
  <c r="C2842" i="1"/>
  <c r="C2411" i="1"/>
  <c r="C1112" i="1"/>
  <c r="C2218" i="1"/>
  <c r="C1806" i="1"/>
  <c r="C611" i="1"/>
  <c r="C2828" i="1"/>
  <c r="C3387" i="1"/>
  <c r="C3296" i="1"/>
  <c r="C2798" i="1"/>
  <c r="C3494" i="1"/>
  <c r="C450" i="1"/>
  <c r="C2315" i="1"/>
  <c r="C775" i="1"/>
  <c r="C823" i="1"/>
  <c r="C3474" i="1"/>
  <c r="C526" i="1"/>
  <c r="C1034" i="1"/>
  <c r="C505" i="1"/>
  <c r="C2236" i="1"/>
  <c r="C1310" i="1"/>
  <c r="C1175" i="1"/>
  <c r="C3552" i="1"/>
  <c r="C2671" i="1"/>
  <c r="C2077" i="1"/>
  <c r="C2157" i="1"/>
  <c r="C1412" i="1"/>
  <c r="C2818" i="1"/>
  <c r="C2904" i="1"/>
  <c r="C3249" i="1"/>
  <c r="C2338" i="1"/>
  <c r="C1447" i="1"/>
  <c r="C2074" i="1"/>
  <c r="C2506" i="1"/>
  <c r="C2169" i="1"/>
  <c r="C179" i="1"/>
  <c r="C2705" i="1"/>
  <c r="C1955" i="1"/>
  <c r="C1361" i="1"/>
  <c r="C1711" i="1"/>
  <c r="C1672" i="1"/>
  <c r="C3683" i="1"/>
  <c r="C3390" i="1"/>
  <c r="C3847" i="1"/>
  <c r="C3612" i="1"/>
  <c r="C1770" i="1"/>
  <c r="C1035" i="1"/>
  <c r="C976" i="1"/>
  <c r="C3860" i="1"/>
  <c r="C2186" i="1"/>
  <c r="C902" i="1"/>
  <c r="C2666" i="1"/>
  <c r="C3293" i="1"/>
  <c r="C3727" i="1"/>
  <c r="C501" i="1"/>
  <c r="C4034" i="1"/>
  <c r="C37" i="1"/>
  <c r="C32" i="1"/>
  <c r="C3911" i="1"/>
  <c r="C3678" i="1"/>
  <c r="C4021" i="1"/>
  <c r="C745" i="1"/>
  <c r="C2215" i="1"/>
  <c r="C3370" i="1"/>
  <c r="C3932" i="1"/>
  <c r="C1783" i="1"/>
  <c r="C2168" i="1"/>
  <c r="C2995" i="1"/>
  <c r="C3287" i="1"/>
  <c r="C3973" i="1"/>
  <c r="C3418" i="1"/>
  <c r="C1599" i="1"/>
  <c r="C3722" i="1"/>
  <c r="C3676" i="1"/>
  <c r="C2866" i="1"/>
  <c r="C297" i="1"/>
  <c r="C3550" i="1"/>
  <c r="C3671" i="1"/>
  <c r="C3446" i="1"/>
  <c r="C1091" i="1"/>
  <c r="C1396" i="1"/>
  <c r="C1491" i="1"/>
  <c r="C4027" i="1"/>
  <c r="C3207" i="1"/>
  <c r="C1572" i="1"/>
  <c r="C3415" i="1"/>
  <c r="C3995" i="1"/>
  <c r="C3026" i="1"/>
  <c r="C4008" i="1"/>
  <c r="C1370" i="1"/>
  <c r="C2181" i="1"/>
  <c r="C3888" i="1"/>
  <c r="C3524" i="1"/>
  <c r="C895" i="1"/>
  <c r="C3931" i="1"/>
  <c r="C3897" i="1"/>
  <c r="C1078" i="1"/>
  <c r="C3444" i="1"/>
  <c r="C3093" i="1"/>
  <c r="C4036" i="1"/>
  <c r="C3462" i="1"/>
  <c r="C2906" i="1"/>
  <c r="C3653" i="1"/>
  <c r="C4035" i="1"/>
  <c r="C3099" i="1"/>
  <c r="C3514" i="1"/>
  <c r="C3015" i="1"/>
  <c r="C964" i="1"/>
  <c r="C2322" i="1"/>
  <c r="C4016" i="1"/>
  <c r="C2912" i="1"/>
  <c r="C3929" i="1"/>
  <c r="C4033" i="1"/>
  <c r="C3358" i="1"/>
  <c r="C2111" i="1"/>
  <c r="C2239" i="1"/>
  <c r="C1629" i="1"/>
  <c r="C2433" i="1"/>
  <c r="C3978" i="1"/>
  <c r="C2100" i="1"/>
  <c r="C3161" i="1"/>
  <c r="C1900" i="1"/>
  <c r="C3321" i="1"/>
  <c r="C3617" i="1"/>
  <c r="C3153" i="1"/>
  <c r="C3948" i="1"/>
  <c r="C3674" i="1"/>
  <c r="C3023" i="1"/>
  <c r="C637" i="1"/>
  <c r="C945" i="1"/>
  <c r="C1565" i="1"/>
  <c r="C816" i="1"/>
  <c r="C985" i="1"/>
  <c r="C4026" i="1"/>
  <c r="C1620" i="1"/>
  <c r="C1280" i="1"/>
  <c r="C3442" i="1"/>
  <c r="C3996" i="1"/>
  <c r="C2913" i="1"/>
  <c r="C4011" i="1"/>
  <c r="C1476" i="1"/>
  <c r="C3748" i="1"/>
  <c r="C1296" i="1"/>
  <c r="C1608" i="1"/>
  <c r="C2346" i="1"/>
  <c r="C4013" i="1"/>
  <c r="C3677" i="1"/>
  <c r="C2180" i="1"/>
  <c r="C14" i="1"/>
  <c r="C2341" i="1"/>
  <c r="C138" i="1"/>
  <c r="C3103" i="1"/>
  <c r="C2363" i="1"/>
  <c r="C815" i="1"/>
  <c r="C3513" i="1"/>
  <c r="C3675" i="1"/>
  <c r="C2316" i="1"/>
  <c r="C2061" i="1"/>
  <c r="C578" i="1"/>
  <c r="C4007" i="1"/>
  <c r="C2583" i="1"/>
  <c r="C2225" i="1"/>
  <c r="C1094" i="1"/>
  <c r="C930" i="1"/>
  <c r="C3741" i="1"/>
  <c r="C3822" i="1"/>
  <c r="C638" i="1"/>
  <c r="C2238" i="1"/>
  <c r="C769" i="1"/>
  <c r="C1827" i="1"/>
  <c r="C3239" i="1"/>
  <c r="C283" i="1"/>
  <c r="C3968" i="1"/>
  <c r="C2822" i="1"/>
  <c r="C1083" i="1"/>
  <c r="C3952" i="1"/>
  <c r="C1574" i="1"/>
  <c r="C3717" i="1"/>
  <c r="C3009" i="1"/>
  <c r="C3751" i="1"/>
  <c r="C2975" i="1"/>
  <c r="C2935" i="1"/>
  <c r="C3643" i="1"/>
  <c r="C899" i="1"/>
  <c r="C1297" i="1"/>
  <c r="C3777" i="1"/>
  <c r="C3366" i="1"/>
  <c r="C3262" i="1"/>
  <c r="C358" i="1"/>
  <c r="C3058" i="1"/>
  <c r="C3611" i="1"/>
  <c r="C317" i="1"/>
  <c r="C3316" i="1"/>
  <c r="C2643" i="1"/>
  <c r="C3923" i="1"/>
  <c r="C359" i="1"/>
  <c r="C1566" i="1"/>
  <c r="C2755" i="1"/>
  <c r="C3709" i="1"/>
  <c r="C967" i="1"/>
  <c r="C2560" i="1"/>
  <c r="C3881" i="1"/>
  <c r="C3389" i="1"/>
  <c r="C3951" i="1"/>
  <c r="C3031" i="1"/>
  <c r="C3902" i="1"/>
  <c r="C2667" i="1"/>
  <c r="C3798" i="1"/>
  <c r="C2761" i="1"/>
  <c r="C946" i="1"/>
  <c r="C2442" i="1"/>
  <c r="C3305" i="1"/>
  <c r="C3485" i="1"/>
  <c r="C1235" i="1"/>
  <c r="C3571" i="1"/>
  <c r="C3813" i="1"/>
  <c r="C3520" i="1"/>
  <c r="C947" i="1"/>
  <c r="C3962" i="1"/>
  <c r="C1977" i="1"/>
  <c r="C2026" i="1"/>
  <c r="C4012" i="1"/>
  <c r="C2265" i="1"/>
  <c r="C1567" i="1"/>
  <c r="C2726" i="1"/>
  <c r="C965" i="1"/>
  <c r="C1470" i="1"/>
  <c r="C3959" i="1"/>
  <c r="C3445" i="1"/>
  <c r="C3092" i="1"/>
  <c r="C1502" i="1"/>
  <c r="C158" i="1"/>
  <c r="C1339" i="1"/>
  <c r="C3634" i="1"/>
  <c r="C3320" i="1"/>
  <c r="C2091" i="1"/>
  <c r="C3359" i="1"/>
  <c r="C1972" i="1"/>
  <c r="C2439" i="1"/>
  <c r="C3356" i="1"/>
  <c r="C1885" i="1"/>
  <c r="C1884" i="1"/>
  <c r="C2278" i="1"/>
  <c r="C3742" i="1"/>
  <c r="C3922" i="1"/>
  <c r="C2625" i="1"/>
  <c r="C2533" i="1"/>
  <c r="C3563" i="1"/>
  <c r="C3310" i="1"/>
  <c r="C3821" i="1"/>
  <c r="C3162" i="1"/>
  <c r="C1627" i="1"/>
  <c r="C2369" i="1"/>
  <c r="C3857" i="1"/>
  <c r="C3776" i="1"/>
  <c r="B2658" i="1"/>
  <c r="B604" i="1"/>
  <c r="B30" i="1"/>
  <c r="B3057" i="1"/>
  <c r="B1529" i="1"/>
  <c r="B3073" i="1"/>
  <c r="B464" i="1"/>
  <c r="B3473" i="1"/>
  <c r="B2552" i="1"/>
  <c r="B523" i="1"/>
  <c r="B2728" i="1"/>
  <c r="B186" i="1"/>
  <c r="B442" i="1"/>
  <c r="B2096" i="1"/>
  <c r="B388" i="1"/>
  <c r="B1867" i="1"/>
  <c r="B2917" i="1"/>
  <c r="B3700" i="1"/>
  <c r="B195" i="1"/>
  <c r="B1450" i="1"/>
  <c r="B421" i="1"/>
  <c r="B3544" i="1"/>
  <c r="B94" i="1"/>
  <c r="B454" i="1"/>
  <c r="B1577" i="1"/>
  <c r="B2843" i="1"/>
  <c r="B718" i="1"/>
  <c r="B1345" i="1"/>
  <c r="B146" i="1"/>
  <c r="B2695" i="1"/>
  <c r="B2419" i="1"/>
  <c r="B2766" i="1"/>
  <c r="B298" i="1"/>
  <c r="B3762" i="1"/>
  <c r="B1077" i="1"/>
  <c r="B370" i="1"/>
  <c r="B3916" i="1"/>
  <c r="B2953" i="1"/>
  <c r="B3839" i="1"/>
  <c r="B1697" i="1"/>
  <c r="B678" i="1"/>
  <c r="B1812" i="1"/>
  <c r="B715" i="1"/>
  <c r="B2979" i="1"/>
  <c r="B2015" i="1"/>
  <c r="B511" i="1"/>
  <c r="B373" i="1"/>
  <c r="B3202" i="1"/>
  <c r="B1795" i="1"/>
  <c r="B3862" i="1"/>
  <c r="B3475" i="1"/>
  <c r="B469" i="1"/>
  <c r="B2933" i="1"/>
  <c r="B900" i="1"/>
  <c r="B643" i="1"/>
  <c r="B3104" i="1"/>
  <c r="B1771" i="1"/>
  <c r="B2731" i="1"/>
  <c r="B372" i="1"/>
  <c r="B3979" i="1"/>
  <c r="B1205" i="1"/>
  <c r="B2350" i="1"/>
  <c r="B3900" i="1"/>
  <c r="B410" i="1"/>
  <c r="B151" i="1"/>
  <c r="B135" i="1"/>
  <c r="B529" i="1"/>
  <c r="B3230" i="1"/>
  <c r="B1766" i="1"/>
  <c r="B4024" i="1"/>
  <c r="B739" i="1"/>
  <c r="B3820" i="1"/>
  <c r="B961" i="1"/>
  <c r="B785" i="1"/>
  <c r="B184" i="1"/>
  <c r="B1188" i="1"/>
  <c r="B1136" i="1"/>
  <c r="B167" i="1"/>
  <c r="B3205" i="1"/>
  <c r="B2723" i="1"/>
  <c r="B1120" i="1"/>
  <c r="B287" i="1"/>
  <c r="B2615" i="1"/>
  <c r="B274" i="1"/>
  <c r="B2085" i="1"/>
  <c r="B568" i="1"/>
  <c r="B1151" i="1"/>
  <c r="B1049" i="1"/>
  <c r="B1929" i="1"/>
  <c r="B704" i="1"/>
  <c r="B2043" i="1"/>
  <c r="B3455" i="1"/>
  <c r="B1648" i="1"/>
  <c r="B2145" i="1"/>
  <c r="B3314" i="1"/>
  <c r="B2690" i="1"/>
  <c r="B1681" i="1"/>
  <c r="B662" i="1"/>
  <c r="B1506" i="1"/>
  <c r="B1694" i="1"/>
  <c r="B1140" i="1"/>
  <c r="B1346" i="1"/>
  <c r="B3638" i="1"/>
  <c r="B2389" i="1"/>
  <c r="B53" i="1"/>
  <c r="B3759" i="1"/>
  <c r="B3324" i="1"/>
  <c r="B617" i="1"/>
  <c r="B3665" i="1"/>
  <c r="B1298" i="1"/>
  <c r="B861" i="1"/>
  <c r="B1957" i="1"/>
  <c r="B1386" i="1"/>
  <c r="B673" i="1"/>
  <c r="B3982" i="1"/>
  <c r="B1526" i="1"/>
  <c r="B1086" i="1"/>
  <c r="B2031" i="1"/>
  <c r="B277" i="1"/>
  <c r="B2847" i="1"/>
  <c r="B1299" i="1"/>
  <c r="B15" i="1"/>
  <c r="B833" i="1"/>
  <c r="B3764" i="1"/>
  <c r="B3765" i="1"/>
  <c r="B2881" i="1"/>
  <c r="B2594" i="1"/>
  <c r="B4031" i="1"/>
  <c r="B486" i="1"/>
  <c r="B952" i="1"/>
  <c r="B328" i="1"/>
  <c r="B657" i="1"/>
  <c r="B2719" i="1"/>
  <c r="B995" i="1"/>
  <c r="B955" i="1"/>
  <c r="B1174" i="1"/>
  <c r="B241" i="1"/>
  <c r="B2127" i="1"/>
  <c r="B2113" i="1"/>
  <c r="B1640" i="1"/>
  <c r="B1117" i="1"/>
  <c r="B1354" i="1"/>
  <c r="B98" i="1"/>
  <c r="B3334" i="1"/>
  <c r="B2670" i="1"/>
  <c r="B120" i="1"/>
  <c r="B1465" i="1"/>
  <c r="B2448" i="1"/>
  <c r="B2400" i="1"/>
  <c r="B3322" i="1"/>
  <c r="B77" i="1"/>
  <c r="B3754" i="1"/>
  <c r="B3090" i="1"/>
  <c r="B3059" i="1"/>
  <c r="B1404" i="1"/>
  <c r="B2020" i="1"/>
  <c r="B2263" i="1"/>
  <c r="B1779" i="1"/>
  <c r="B1689" i="1"/>
  <c r="B1679" i="1"/>
  <c r="B1024" i="1"/>
  <c r="B475" i="1"/>
  <c r="B1065" i="1"/>
  <c r="B1767" i="1"/>
  <c r="B2994" i="1"/>
  <c r="B2609" i="1"/>
  <c r="B3176" i="1"/>
  <c r="B1541" i="1"/>
  <c r="B392" i="1"/>
  <c r="B1570" i="1"/>
  <c r="B609" i="1"/>
  <c r="B1171" i="1"/>
  <c r="B3933" i="1"/>
  <c r="B754" i="1"/>
  <c r="B2883" i="1"/>
  <c r="B1746" i="1"/>
  <c r="B1647" i="1"/>
  <c r="B3980" i="1"/>
  <c r="B3464" i="1"/>
  <c r="B3526" i="1"/>
  <c r="B3468" i="1"/>
  <c r="B2697" i="1"/>
  <c r="B2936" i="1"/>
  <c r="B1344" i="1"/>
  <c r="B1873" i="1"/>
  <c r="B2443" i="1"/>
  <c r="B3139" i="1"/>
  <c r="B1597" i="1"/>
  <c r="B119" i="1"/>
  <c r="B3094" i="1"/>
  <c r="B857" i="1"/>
  <c r="B1428" i="1"/>
  <c r="B818" i="1"/>
  <c r="B680" i="1"/>
  <c r="B929" i="1"/>
  <c r="B3039" i="1"/>
  <c r="B1564" i="1"/>
  <c r="B1686" i="1"/>
  <c r="B2750" i="1"/>
  <c r="B2554" i="1"/>
  <c r="B3101" i="1"/>
  <c r="B2927" i="1"/>
  <c r="B1886" i="1"/>
  <c r="B3972" i="1"/>
  <c r="B387" i="1"/>
  <c r="B4003" i="1"/>
  <c r="B1443" i="1"/>
  <c r="B3256" i="1"/>
  <c r="B1738" i="1"/>
  <c r="B1817" i="1"/>
  <c r="B2790" i="1"/>
  <c r="B1984" i="1"/>
  <c r="B840" i="1"/>
  <c r="B238" i="1"/>
  <c r="B2067" i="1"/>
  <c r="B343" i="1"/>
  <c r="B3178" i="1"/>
  <c r="B1562" i="1"/>
  <c r="B2920" i="1"/>
  <c r="B1125" i="1"/>
  <c r="B3150" i="1"/>
  <c r="B2851" i="1"/>
  <c r="B3453" i="1"/>
  <c r="B3710" i="1"/>
  <c r="B758" i="1"/>
  <c r="B1217" i="1"/>
  <c r="B3769" i="1"/>
  <c r="B2495" i="1"/>
  <c r="B600" i="1"/>
  <c r="B3558" i="1"/>
  <c r="B267" i="1"/>
  <c r="B3229" i="1"/>
  <c r="B1148" i="1"/>
  <c r="B854" i="1"/>
  <c r="B362" i="1"/>
  <c r="B2347" i="1"/>
  <c r="B1825" i="1"/>
  <c r="B2115" i="1"/>
  <c r="B355" i="1"/>
  <c r="B3811" i="1"/>
  <c r="B2229" i="1"/>
  <c r="B670" i="1"/>
  <c r="B187" i="1"/>
  <c r="B3528" i="1"/>
  <c r="B1294" i="1"/>
  <c r="B3567" i="1"/>
  <c r="B2706" i="1"/>
  <c r="B2005" i="1"/>
  <c r="B3918" i="1"/>
  <c r="B1343" i="1"/>
  <c r="B3630" i="1"/>
  <c r="B3203" i="1"/>
  <c r="B2106" i="1"/>
  <c r="B3596" i="1"/>
  <c r="B3537" i="1"/>
  <c r="B525" i="1"/>
  <c r="B3905" i="1"/>
  <c r="B2852" i="1"/>
  <c r="B1200" i="1"/>
  <c r="B3242" i="1"/>
  <c r="B2079" i="1"/>
  <c r="B2959" i="1"/>
  <c r="B3885" i="1"/>
  <c r="B2401" i="1"/>
  <c r="B2534" i="1"/>
  <c r="B2905" i="1"/>
  <c r="B733" i="1"/>
  <c r="B3100" i="1"/>
  <c r="B2563" i="1"/>
  <c r="B3763" i="1"/>
  <c r="B1512" i="1"/>
  <c r="B3373" i="1"/>
  <c r="B169" i="1"/>
  <c r="B1383" i="1"/>
  <c r="B310" i="1"/>
  <c r="B1335" i="1"/>
  <c r="B1164" i="1"/>
  <c r="B3856" i="1"/>
  <c r="B887" i="1"/>
  <c r="B910" i="1"/>
  <c r="B2681" i="1"/>
  <c r="B1964" i="1"/>
  <c r="B3806" i="1"/>
  <c r="B38" i="1"/>
  <c r="B634" i="1"/>
  <c r="B2827" i="1"/>
  <c r="B888" i="1"/>
  <c r="B3491" i="1"/>
  <c r="B2501" i="1"/>
  <c r="B1688" i="1"/>
  <c r="B2849" i="1"/>
  <c r="B252" i="1"/>
  <c r="B748" i="1"/>
  <c r="B3129" i="1"/>
  <c r="B3664" i="1"/>
  <c r="B1841" i="1"/>
  <c r="B1350" i="1"/>
  <c r="B1107" i="1"/>
  <c r="B2366" i="1"/>
  <c r="B3944" i="1"/>
  <c r="B3276" i="1"/>
  <c r="B2342" i="1"/>
  <c r="B534" i="1"/>
  <c r="B2902" i="1"/>
  <c r="B2001" i="1"/>
  <c r="B1735" i="1"/>
  <c r="B1380" i="1"/>
  <c r="B2022" i="1"/>
  <c r="B3431" i="1"/>
  <c r="B2923" i="1"/>
  <c r="B681" i="1"/>
  <c r="B1829" i="1"/>
  <c r="B598" i="1"/>
  <c r="B2898" i="1"/>
  <c r="B550" i="1"/>
  <c r="B2587" i="1"/>
  <c r="B3131" i="1"/>
  <c r="B826" i="1"/>
  <c r="B405" i="1"/>
  <c r="B567" i="1"/>
  <c r="B3565" i="1"/>
  <c r="B2224" i="1"/>
  <c r="B2844" i="1"/>
  <c r="B1184" i="1"/>
  <c r="B2434" i="1"/>
  <c r="B2107" i="1"/>
  <c r="B3095" i="1"/>
  <c r="B623" i="1"/>
  <c r="B822" i="1"/>
  <c r="B1868" i="1"/>
  <c r="B3669" i="1"/>
  <c r="B2152" i="1"/>
  <c r="B3404" i="1"/>
  <c r="B3668" i="1"/>
  <c r="B3613" i="1"/>
  <c r="B1178" i="1"/>
  <c r="B2752" i="1"/>
  <c r="B2605" i="1"/>
  <c r="B2710" i="1"/>
  <c r="B2325" i="1"/>
  <c r="B2910" i="1"/>
  <c r="B2885" i="1"/>
  <c r="B814" i="1"/>
  <c r="B809" i="1"/>
  <c r="B1230" i="1"/>
  <c r="B2833" i="1"/>
  <c r="B648" i="1"/>
  <c r="B3593" i="1"/>
  <c r="B1433" i="1"/>
  <c r="B457" i="1"/>
  <c r="B482" i="1"/>
  <c r="B2480" i="1"/>
  <c r="B3357" i="1"/>
  <c r="B3945" i="1"/>
  <c r="B3171" i="1"/>
  <c r="B2167" i="1"/>
  <c r="B2267" i="1"/>
  <c r="B3173" i="1"/>
  <c r="B1169" i="1"/>
  <c r="B3635" i="1"/>
  <c r="B3672" i="1"/>
  <c r="B1695" i="1"/>
  <c r="B1696" i="1"/>
  <c r="B3928" i="1"/>
  <c r="B2675" i="1"/>
  <c r="B3607" i="1"/>
  <c r="B790" i="1"/>
  <c r="B1500" i="1"/>
  <c r="B2664" i="1"/>
  <c r="B1587" i="1"/>
  <c r="B1228" i="1"/>
  <c r="B3849" i="1"/>
  <c r="B1089" i="1"/>
  <c r="B3123" i="1"/>
  <c r="B2978" i="1"/>
  <c r="B1862" i="1"/>
  <c r="B2158" i="1"/>
  <c r="B44" i="1"/>
  <c r="B2656" i="1"/>
  <c r="B1927" i="1"/>
  <c r="B596" i="1"/>
  <c r="B2915" i="1"/>
  <c r="B962" i="1"/>
  <c r="B1201" i="1"/>
  <c r="B2641" i="1"/>
  <c r="B165" i="1"/>
  <c r="B1796" i="1"/>
  <c r="B2425" i="1"/>
  <c r="B2384" i="1"/>
  <c r="B3264" i="1"/>
  <c r="B1374" i="1"/>
  <c r="B1625" i="1"/>
  <c r="B2817" i="1"/>
  <c r="B1879" i="1"/>
  <c r="B789" i="1"/>
  <c r="B3808" i="1"/>
  <c r="B1292" i="1"/>
  <c r="B3299" i="1"/>
  <c r="B1960" i="1"/>
  <c r="B3069" i="1"/>
  <c r="B190" i="1"/>
  <c r="B3301" i="1"/>
  <c r="B1881" i="1"/>
  <c r="B2929" i="1"/>
  <c r="B2198" i="1"/>
  <c r="B2735" i="1"/>
  <c r="B2037" i="1"/>
  <c r="B1466" i="1"/>
  <c r="B3345" i="1"/>
  <c r="B3371" i="1"/>
  <c r="B3837" i="1"/>
  <c r="B905" i="1"/>
  <c r="B3530" i="1"/>
  <c r="B2409" i="1"/>
  <c r="B3804" i="1"/>
  <c r="B690" i="1"/>
  <c r="B2773" i="1"/>
  <c r="B1913" i="1"/>
  <c r="B115" i="1"/>
  <c r="B2562" i="1"/>
  <c r="B2399" i="1"/>
  <c r="B3337" i="1"/>
  <c r="B1967" i="1"/>
  <c r="B1690" i="1"/>
  <c r="B3651" i="1"/>
  <c r="B2040" i="1"/>
  <c r="B586" i="1"/>
  <c r="B443" i="1"/>
  <c r="B3619" i="1"/>
  <c r="B3265" i="1"/>
  <c r="B4001" i="1"/>
  <c r="B2966" i="1"/>
  <c r="B1238" i="1"/>
  <c r="B1426" i="1"/>
  <c r="B2693" i="1"/>
  <c r="B1317" i="1"/>
  <c r="B1897" i="1"/>
  <c r="B1904" i="1"/>
  <c r="B3572" i="1"/>
  <c r="B476" i="1"/>
  <c r="B2032" i="1"/>
  <c r="B707" i="1"/>
  <c r="B3375" i="1"/>
  <c r="B1896" i="1"/>
  <c r="B3185" i="1"/>
  <c r="B4023" i="1"/>
  <c r="B504" i="1"/>
  <c r="B2826" i="1"/>
  <c r="B3087" i="1"/>
  <c r="B867" i="1"/>
  <c r="B2729" i="1"/>
  <c r="B2264" i="1"/>
  <c r="B1203" i="1"/>
  <c r="B308" i="1"/>
  <c r="B3166" i="1"/>
  <c r="B2175" i="1"/>
  <c r="B1888" i="1"/>
  <c r="B2734" i="1"/>
  <c r="B2301" i="1"/>
  <c r="B2151" i="1"/>
  <c r="B1394" i="1"/>
  <c r="B1939" i="1"/>
  <c r="B1713" i="1"/>
  <c r="B2034" i="1"/>
  <c r="B205" i="1"/>
  <c r="B4006" i="1"/>
  <c r="B1646" i="1"/>
  <c r="B571" i="1"/>
  <c r="B1101" i="1"/>
  <c r="B3260" i="1"/>
  <c r="B1391" i="1"/>
  <c r="B792" i="1"/>
  <c r="B1501" i="1"/>
  <c r="B3421" i="1"/>
  <c r="B953" i="1"/>
  <c r="B1933" i="1"/>
  <c r="B1703" i="1"/>
  <c r="B1269" i="1"/>
  <c r="B1901" i="1"/>
  <c r="B2567" i="1"/>
  <c r="B3898" i="1"/>
  <c r="B2991" i="1"/>
  <c r="B3589" i="1"/>
  <c r="B3646" i="1"/>
  <c r="B1387" i="1"/>
  <c r="B1111" i="1"/>
  <c r="B852" i="1"/>
  <c r="B954" i="1"/>
  <c r="B2451" i="1"/>
  <c r="B1189" i="1"/>
  <c r="B1866" i="1"/>
  <c r="B2000" i="1"/>
  <c r="B1923" i="1"/>
  <c r="B709" i="1"/>
  <c r="B695" i="1"/>
  <c r="B2586" i="1"/>
  <c r="B391" i="1"/>
  <c r="B2374" i="1"/>
  <c r="B3492" i="1"/>
  <c r="B1706" i="1"/>
  <c r="B1405" i="1"/>
  <c r="B2138" i="1"/>
  <c r="B154" i="1"/>
  <c r="B3223" i="1"/>
  <c r="B3078" i="1"/>
  <c r="B2585" i="1"/>
  <c r="B2068" i="1"/>
  <c r="B192" i="1"/>
  <c r="B2630" i="1"/>
  <c r="B3871" i="1"/>
  <c r="B2596" i="1"/>
  <c r="B2529" i="1"/>
  <c r="B2104" i="1"/>
  <c r="B2317" i="1"/>
  <c r="B631" i="1"/>
  <c r="B3106" i="1"/>
  <c r="B163" i="1"/>
  <c r="B3028" i="1"/>
  <c r="B3448" i="1"/>
  <c r="B2204" i="1"/>
  <c r="B3225" i="1"/>
  <c r="B1685" i="1"/>
  <c r="B326" i="1"/>
  <c r="B235" i="1"/>
  <c r="B873" i="1"/>
  <c r="B3112" i="1"/>
  <c r="B3157" i="1"/>
  <c r="B3787" i="1"/>
  <c r="B3312" i="1"/>
  <c r="B3831" i="1"/>
  <c r="B3503" i="1"/>
  <c r="B879" i="1"/>
  <c r="B59" i="1"/>
  <c r="B3251" i="1"/>
  <c r="B730" i="1"/>
  <c r="B244" i="1"/>
  <c r="B1486" i="1"/>
  <c r="B2613" i="1"/>
  <c r="B1807" i="1"/>
  <c r="B2287" i="1"/>
  <c r="B2832" i="1"/>
  <c r="B1167" i="1"/>
  <c r="B682" i="1"/>
  <c r="B3591" i="1"/>
  <c r="B2659" i="1"/>
  <c r="B1962" i="1"/>
  <c r="B4018" i="1"/>
  <c r="B74" i="1"/>
  <c r="B2983" i="1"/>
  <c r="B1179" i="1"/>
  <c r="B2877" i="1"/>
  <c r="B1278" i="1"/>
  <c r="B2949" i="1"/>
  <c r="B2696" i="1"/>
  <c r="B3210" i="1"/>
  <c r="B3895" i="1"/>
  <c r="B1753" i="1"/>
  <c r="B3040" i="1"/>
  <c r="B3007" i="1"/>
  <c r="B3011" i="1"/>
  <c r="B1847" i="1"/>
  <c r="B2343" i="1"/>
  <c r="B3519" i="1"/>
  <c r="B452" i="1"/>
  <c r="B2873" i="1"/>
  <c r="B2542" i="1"/>
  <c r="B1155" i="1"/>
  <c r="B2217" i="1"/>
  <c r="B2634" i="1"/>
  <c r="B2200" i="1"/>
  <c r="B2388" i="1"/>
  <c r="B490" i="1"/>
  <c r="B1794" i="1"/>
  <c r="B356" i="1"/>
  <c r="B1723" i="1"/>
  <c r="B672" i="1"/>
  <c r="B3000" i="1"/>
  <c r="B2431" i="1"/>
  <c r="B1858" i="1"/>
  <c r="B3188" i="1"/>
  <c r="B646" i="1"/>
  <c r="B3659" i="1"/>
  <c r="B3045" i="1"/>
  <c r="B1606" i="1"/>
  <c r="B821" i="1"/>
  <c r="B2685" i="1"/>
  <c r="B3908" i="1"/>
  <c r="B2345" i="1"/>
  <c r="B575" i="1"/>
  <c r="B263" i="1"/>
  <c r="B3880" i="1"/>
  <c r="B3889" i="1"/>
  <c r="B104" i="1"/>
  <c r="B3317" i="1"/>
  <c r="B2177" i="1"/>
  <c r="B1180" i="1"/>
  <c r="B1122" i="1"/>
  <c r="B3833" i="1"/>
  <c r="B1734" i="1"/>
  <c r="B1420" i="1"/>
  <c r="B1687" i="1"/>
  <c r="B1946" i="1"/>
  <c r="B3577" i="1"/>
  <c r="B3778" i="1"/>
  <c r="B3737" i="1"/>
  <c r="B2591" i="1"/>
  <c r="B431" i="1"/>
  <c r="B2725" i="1"/>
  <c r="B3604" i="1"/>
  <c r="B2829" i="1"/>
  <c r="B3935" i="1"/>
  <c r="B3435" i="1"/>
  <c r="B1833" i="1"/>
  <c r="B93" i="1"/>
  <c r="B1568" i="1"/>
  <c r="B2999" i="1"/>
  <c r="B307" i="1"/>
  <c r="B3255" i="1"/>
  <c r="B3252" i="1"/>
  <c r="B897" i="1"/>
  <c r="B3890" i="1"/>
  <c r="B2444" i="1"/>
  <c r="B3529" i="1"/>
  <c r="B2969" i="1"/>
  <c r="B330" i="1"/>
  <c r="B3795" i="1"/>
  <c r="B2300" i="1"/>
  <c r="B1313" i="1"/>
  <c r="B3541" i="1"/>
  <c r="B983" i="1"/>
  <c r="B2897" i="1"/>
  <c r="B2105" i="1"/>
  <c r="B1581" i="1"/>
  <c r="B3623" i="1"/>
  <c r="B1619" i="1"/>
  <c r="B336" i="1"/>
  <c r="B2286" i="1"/>
  <c r="B1701" i="1"/>
  <c r="B843" i="1"/>
  <c r="B2134" i="1"/>
  <c r="B3781" i="1"/>
  <c r="B1668" i="1"/>
  <c r="B188" i="1"/>
  <c r="B1584" i="1"/>
  <c r="B1251" i="1"/>
  <c r="B1242" i="1"/>
  <c r="B1156" i="1"/>
  <c r="B3989" i="1"/>
  <c r="B2575" i="1"/>
  <c r="B3343" i="1"/>
  <c r="B747" i="1"/>
  <c r="B863" i="1"/>
  <c r="B3091" i="1"/>
  <c r="B1479" i="1"/>
  <c r="B3403" i="1"/>
  <c r="B2296" i="1"/>
  <c r="B3238" i="1"/>
  <c r="B2532" i="1"/>
  <c r="B3761" i="1"/>
  <c r="B870" i="1"/>
  <c r="B3500" i="1"/>
  <c r="B1040" i="1"/>
  <c r="B207" i="1"/>
  <c r="B100" i="1"/>
  <c r="B2398" i="1"/>
  <c r="B361" i="1"/>
  <c r="B2960" i="1"/>
  <c r="B12" i="1"/>
  <c r="B288" i="1"/>
  <c r="B231" i="1"/>
  <c r="B1478" i="1"/>
  <c r="B2764" i="1"/>
  <c r="B1919" i="1"/>
  <c r="B3055" i="1"/>
  <c r="B275" i="1"/>
  <c r="B3924" i="1"/>
  <c r="B735" i="1"/>
  <c r="B89" i="1"/>
  <c r="B2689" i="1"/>
  <c r="B674" i="1"/>
  <c r="B2791" i="1"/>
  <c r="B1149" i="1"/>
  <c r="B1846" i="1"/>
  <c r="B1325" i="1"/>
  <c r="B389" i="1"/>
  <c r="B1258" i="1"/>
  <c r="B2281" i="1"/>
  <c r="B3167" i="1"/>
  <c r="B1232" i="1"/>
  <c r="B3789" i="1"/>
  <c r="B3432" i="1"/>
  <c r="B2274" i="1"/>
  <c r="B3224" i="1"/>
  <c r="B2760" i="1"/>
  <c r="B3602" i="1"/>
  <c r="B3076" i="1"/>
  <c r="B3190" i="1"/>
  <c r="B1773" i="1"/>
  <c r="B3685" i="1"/>
  <c r="B1036" i="1"/>
  <c r="B2595" i="1"/>
  <c r="B2576" i="1"/>
  <c r="B3991" i="1"/>
  <c r="B3548" i="1"/>
  <c r="B1482" i="1"/>
  <c r="B256" i="1"/>
  <c r="B3627" i="1"/>
  <c r="B3086" i="1"/>
  <c r="B2939" i="1"/>
  <c r="B1854" i="1"/>
  <c r="B212" i="1"/>
  <c r="B2861" i="1"/>
  <c r="B3926" i="1"/>
  <c r="B2498" i="1"/>
  <c r="B3272" i="1"/>
  <c r="B408" i="1"/>
  <c r="B220" i="1"/>
  <c r="B2276" i="1"/>
  <c r="B3927" i="1"/>
  <c r="B948" i="1"/>
  <c r="B209" i="1"/>
  <c r="B1115" i="1"/>
  <c r="B1909" i="1"/>
  <c r="B3961" i="1"/>
  <c r="B595" i="1"/>
  <c r="B2521" i="1"/>
  <c r="B992" i="1"/>
  <c r="B1293" i="1"/>
  <c r="B379" i="1"/>
  <c r="B1042" i="1"/>
  <c r="B1161" i="1"/>
  <c r="B2633" i="1"/>
  <c r="B1073" i="1"/>
  <c r="B2273" i="1"/>
  <c r="B272" i="1"/>
  <c r="B2814" i="1"/>
  <c r="B311" i="1"/>
  <c r="B2853" i="1"/>
  <c r="B2987" i="1"/>
  <c r="B2435" i="1"/>
  <c r="B3065" i="1"/>
  <c r="B269" i="1"/>
  <c r="B34" i="1"/>
  <c r="B2780" i="1"/>
  <c r="B3234" i="1"/>
  <c r="B2635" i="1"/>
  <c r="B1012" i="1"/>
  <c r="B2806" i="1"/>
  <c r="B3516" i="1"/>
  <c r="B2815" i="1"/>
  <c r="B2289" i="1"/>
  <c r="B2052" i="1"/>
  <c r="B652" i="1"/>
  <c r="B3791" i="1"/>
  <c r="B3033" i="1"/>
  <c r="B323" i="1"/>
  <c r="B417" i="1"/>
  <c r="B1477" i="1"/>
  <c r="B1004" i="1"/>
  <c r="B3760" i="1"/>
  <c r="B2211" i="1"/>
  <c r="B3936" i="1"/>
  <c r="B3177" i="1"/>
  <c r="B3694" i="1"/>
  <c r="B2516" i="1"/>
  <c r="B1937" i="1"/>
  <c r="B1728" i="1"/>
  <c r="B1515" i="1"/>
  <c r="B3994" i="1"/>
  <c r="B1664" i="1"/>
  <c r="B276" i="1"/>
  <c r="B1150" i="1"/>
  <c r="B363" i="1"/>
  <c r="B2655" i="1"/>
  <c r="B1072" i="1"/>
  <c r="B2617" i="1"/>
  <c r="B1614" i="1"/>
  <c r="B2141" i="1"/>
  <c r="B2007" i="1"/>
  <c r="B959" i="1"/>
  <c r="B1272" i="1"/>
  <c r="B2371" i="1"/>
  <c r="B1286" i="1"/>
  <c r="B3872" i="1"/>
  <c r="B2472" i="1"/>
  <c r="B2266" i="1"/>
  <c r="B3401" i="1"/>
  <c r="B2416" i="1"/>
  <c r="B1489" i="1"/>
  <c r="B141" i="1"/>
  <c r="B776" i="1"/>
  <c r="B1218" i="1"/>
  <c r="B1528" i="1"/>
  <c r="B3522" i="1"/>
  <c r="B1006" i="1"/>
  <c r="B374" i="1"/>
  <c r="B616" i="1"/>
  <c r="B4010" i="1"/>
  <c r="B1999" i="1"/>
  <c r="B86" i="1"/>
  <c r="B1096" i="1"/>
  <c r="B2845" i="1"/>
  <c r="B2950" i="1"/>
  <c r="B419" i="1"/>
  <c r="B2188" i="1"/>
  <c r="B2027" i="1"/>
  <c r="B198" i="1"/>
  <c r="B3206" i="1"/>
  <c r="B972" i="1"/>
  <c r="B1498" i="1"/>
  <c r="B3641" i="1"/>
  <c r="B642" i="1"/>
  <c r="B2160" i="1"/>
  <c r="B1654" i="1"/>
  <c r="B4032" i="1"/>
  <c r="B1332" i="1"/>
  <c r="B1826" i="1"/>
  <c r="B2645" i="1"/>
  <c r="B2036" i="1"/>
  <c r="B2582" i="1"/>
  <c r="B3538" i="1"/>
  <c r="B990" i="1"/>
  <c r="B1505" i="1"/>
  <c r="B1219" i="1"/>
  <c r="B2962" i="1"/>
  <c r="B2763" i="1"/>
  <c r="B3702" i="1"/>
  <c r="B1351" i="1"/>
  <c r="B2804" i="1"/>
  <c r="B2673" i="1"/>
  <c r="B2698" i="1"/>
  <c r="B1934" i="1"/>
  <c r="B43" i="1"/>
  <c r="B78" i="1"/>
  <c r="B1782" i="1"/>
  <c r="B3632" i="1"/>
  <c r="B1831" i="1"/>
  <c r="B2863" i="1"/>
  <c r="B3879" i="1"/>
  <c r="B2182" i="1"/>
  <c r="B565" i="1"/>
  <c r="B3032" i="1"/>
  <c r="B3891" i="1"/>
  <c r="B958" i="1"/>
  <c r="B3271" i="1"/>
  <c r="B2793" i="1"/>
  <c r="B3396" i="1"/>
  <c r="B2041" i="1"/>
  <c r="B451" i="1"/>
  <c r="B2720" i="1"/>
  <c r="B2871" i="1"/>
  <c r="B3950" i="1"/>
  <c r="B2640" i="1"/>
  <c r="B1998" i="1"/>
  <c r="B1940" i="1"/>
  <c r="B1658" i="1"/>
  <c r="B3133" i="1"/>
  <c r="B3027" i="1"/>
  <c r="B2767" i="1"/>
  <c r="B2221" i="1"/>
  <c r="B2770" i="1"/>
  <c r="B271" i="1"/>
  <c r="B913" i="1"/>
  <c r="B1327" i="1"/>
  <c r="B3472" i="1"/>
  <c r="B2668" i="1"/>
  <c r="B3025" i="1"/>
  <c r="B3975" i="1"/>
  <c r="B95" i="1"/>
  <c r="B777" i="1"/>
  <c r="B2493" i="1"/>
  <c r="B606" i="1"/>
  <c r="B371" i="1"/>
  <c r="B2462" i="1"/>
  <c r="B2519" i="1"/>
  <c r="B791" i="1"/>
  <c r="B60" i="1"/>
  <c r="B3508" i="1"/>
  <c r="B713" i="1"/>
  <c r="B3037" i="1"/>
  <c r="B2896" i="1"/>
  <c r="B2070" i="1"/>
  <c r="B2579" i="1"/>
  <c r="B1724" i="1"/>
  <c r="B788" i="1"/>
  <c r="B2394" i="1"/>
  <c r="B80" i="1"/>
  <c r="B1621" i="1"/>
  <c r="B1589" i="1"/>
  <c r="B1682" i="1"/>
  <c r="B1406" i="1"/>
  <c r="B1407" i="1"/>
  <c r="B3354" i="1"/>
  <c r="B246" i="1"/>
  <c r="B549" i="1"/>
  <c r="B1834" i="1"/>
  <c r="B3288" i="1"/>
  <c r="B2376" i="1"/>
  <c r="B3267" i="1"/>
  <c r="B2114" i="1"/>
  <c r="B126" i="1"/>
  <c r="B493" i="1"/>
  <c r="B1811" i="1"/>
  <c r="B2013" i="1"/>
  <c r="B3010" i="1"/>
  <c r="B1953" i="1"/>
  <c r="B3546" i="1"/>
  <c r="B2240" i="1"/>
  <c r="B922" i="1"/>
  <c r="B838" i="1"/>
  <c r="B661" i="1"/>
  <c r="B2887" i="1"/>
  <c r="B2801" i="1"/>
  <c r="B3360" i="1"/>
  <c r="B3640" i="1"/>
  <c r="B342" i="1"/>
  <c r="B2679" i="1"/>
  <c r="B87" i="1"/>
  <c r="B1661" i="1"/>
  <c r="B318" i="1"/>
  <c r="B3124" i="1"/>
  <c r="B1322" i="1"/>
  <c r="B3196" i="1"/>
  <c r="B950" i="1"/>
  <c r="B3183" i="1"/>
  <c r="B3380" i="1"/>
  <c r="B349" i="1"/>
  <c r="B1790" i="1"/>
  <c r="B3412" i="1"/>
  <c r="B2073" i="1"/>
  <c r="B339" i="1"/>
  <c r="B3125" i="1"/>
  <c r="B1623" i="1"/>
  <c r="B2313" i="1"/>
  <c r="B2460" i="1"/>
  <c r="B1916" i="1"/>
  <c r="B800" i="1"/>
  <c r="B3284" i="1"/>
  <c r="B3449" i="1"/>
  <c r="B1968" i="1"/>
  <c r="B1880" i="1"/>
  <c r="B698" i="1"/>
  <c r="B69" i="1"/>
  <c r="B710" i="1"/>
  <c r="B3489" i="1"/>
  <c r="B2048" i="1"/>
  <c r="B2509" i="1"/>
  <c r="B2714" i="1"/>
  <c r="B224" i="1"/>
  <c r="B2110" i="1"/>
  <c r="B1141" i="1"/>
  <c r="B1844" i="1"/>
  <c r="B3140" i="1"/>
  <c r="B1509" i="1"/>
  <c r="B3800" i="1"/>
  <c r="B619" i="1"/>
  <c r="B1137" i="1"/>
  <c r="B3457" i="1"/>
  <c r="B423" i="1"/>
  <c r="B2742" i="1"/>
  <c r="B1558" i="1"/>
  <c r="B1275" i="1"/>
  <c r="B576" i="1"/>
  <c r="B3553" i="1"/>
  <c r="B761" i="1"/>
  <c r="B3753" i="1"/>
  <c r="B396" i="1"/>
  <c r="B159" i="1"/>
  <c r="B1601" i="1"/>
  <c r="B2955" i="1"/>
  <c r="B532" i="1"/>
  <c r="B3766" i="1"/>
  <c r="B2541" i="1"/>
  <c r="B2136" i="1"/>
  <c r="B933" i="1"/>
  <c r="B430" i="1"/>
  <c r="B2713" i="1"/>
  <c r="B2302" i="1"/>
  <c r="B3992" i="1"/>
  <c r="B1483" i="1"/>
  <c r="B3029" i="1"/>
  <c r="B3752" i="1"/>
  <c r="B3625" i="1"/>
  <c r="B993" i="1"/>
  <c r="B1610" i="1"/>
  <c r="B3193" i="1"/>
  <c r="B312" i="1"/>
  <c r="B3807" i="1"/>
  <c r="B2270" i="1"/>
  <c r="B1043" i="1"/>
  <c r="B3461" i="1"/>
  <c r="B3639" i="1"/>
  <c r="B2044" i="1"/>
  <c r="B2707" i="1"/>
  <c r="B2010" i="1"/>
  <c r="B211" i="1"/>
  <c r="B3909" i="1"/>
  <c r="B561" i="1"/>
  <c r="B341" i="1"/>
  <c r="B118" i="1"/>
  <c r="B2220" i="1"/>
  <c r="B193" i="1"/>
  <c r="B1253" i="1"/>
  <c r="B1316" i="1"/>
  <c r="B1306" i="1"/>
  <c r="B1930" i="1"/>
  <c r="B3832" i="1"/>
  <c r="B742" i="1"/>
  <c r="B524" i="1"/>
  <c r="B2351" i="1"/>
  <c r="B1432" i="1"/>
  <c r="B528" i="1"/>
  <c r="B931" i="1"/>
  <c r="B1243" i="1"/>
  <c r="B2637" i="1"/>
  <c r="B3958" i="1"/>
  <c r="B2805" i="1"/>
  <c r="B3391" i="1"/>
  <c r="B3682" i="1"/>
  <c r="B3433" i="1"/>
  <c r="B860" i="1"/>
  <c r="B2324" i="1"/>
  <c r="B1121" i="1"/>
  <c r="B1739" i="1"/>
  <c r="B348" i="1"/>
  <c r="B3551" i="1"/>
  <c r="B3259" i="1"/>
  <c r="B3940" i="1"/>
  <c r="B3977" i="1"/>
  <c r="B1362" i="1"/>
  <c r="B4017" i="1"/>
  <c r="B46" i="1"/>
  <c r="B3344" i="1"/>
  <c r="B3649" i="1"/>
  <c r="B530" i="1"/>
  <c r="B1970" i="1"/>
  <c r="B1870" i="1"/>
  <c r="B2014" i="1"/>
  <c r="B1730" i="1"/>
  <c r="B2279" i="1"/>
  <c r="B3557" i="1"/>
  <c r="B2795" i="1"/>
  <c r="B756" i="1"/>
  <c r="B3914" i="1"/>
  <c r="B3175" i="1"/>
  <c r="B1740" i="1"/>
  <c r="B2892" i="1"/>
  <c r="B462" i="1"/>
  <c r="B875" i="1"/>
  <c r="B116" i="1"/>
  <c r="B1808" i="1"/>
  <c r="B766" i="1"/>
  <c r="B2753" i="1"/>
  <c r="B653" i="1"/>
  <c r="B3043" i="1"/>
  <c r="B1895" i="1"/>
  <c r="B2101" i="1"/>
  <c r="B3483" i="1"/>
  <c r="B1975" i="1"/>
  <c r="B3454" i="1"/>
  <c r="B1430" i="1"/>
  <c r="B1617" i="1"/>
  <c r="B2581" i="1"/>
  <c r="B2497" i="1"/>
  <c r="B3488" i="1"/>
  <c r="B901" i="1"/>
  <c r="B2403" i="1"/>
  <c r="B885" i="1"/>
  <c r="B3621" i="1"/>
  <c r="B3729" i="1"/>
  <c r="B3201" i="1"/>
  <c r="B562" i="1"/>
  <c r="B4000" i="1"/>
  <c r="B2235" i="1"/>
  <c r="B19" i="1"/>
  <c r="B970" i="1"/>
  <c r="B935" i="1"/>
  <c r="B716" i="1"/>
  <c r="B1521" i="1"/>
  <c r="B3460" i="1"/>
  <c r="B1182" i="1"/>
  <c r="B2449" i="1"/>
  <c r="B3228" i="1"/>
  <c r="B3724" i="1"/>
  <c r="B635" i="1"/>
  <c r="B2500" i="1"/>
  <c r="B367" i="1"/>
  <c r="B2129" i="1"/>
  <c r="B1283" i="1"/>
  <c r="B2973" i="1"/>
  <c r="B3981" i="1"/>
  <c r="B2487" i="1"/>
  <c r="B2858" i="1"/>
  <c r="B1659" i="1"/>
  <c r="B2446" i="1"/>
  <c r="B1116" i="1"/>
  <c r="B1588" i="1"/>
  <c r="B2475" i="1"/>
  <c r="B7" i="1"/>
  <c r="B3005" i="1"/>
  <c r="B3214" i="1"/>
  <c r="B1671" i="1"/>
  <c r="B10" i="1"/>
  <c r="B1236" i="1"/>
  <c r="B2488" i="1"/>
  <c r="B2163" i="1"/>
  <c r="B1665" i="1"/>
  <c r="B2547" i="1"/>
  <c r="B1749" i="1"/>
  <c r="B817" i="1"/>
  <c r="B1775" i="1"/>
  <c r="B968" i="1"/>
  <c r="B488" i="1"/>
  <c r="B1944" i="1"/>
  <c r="B3274" i="1"/>
  <c r="B111" i="1"/>
  <c r="B3597" i="1"/>
  <c r="B1032" i="1"/>
  <c r="B4037" i="1"/>
  <c r="B921" i="1"/>
  <c r="B3827" i="1"/>
  <c r="B1050" i="1"/>
  <c r="B2839" i="1"/>
  <c r="B3186" i="1"/>
  <c r="B1084" i="1"/>
  <c r="B2606" i="1"/>
  <c r="B489" i="1"/>
  <c r="B2536" i="1"/>
  <c r="B3501" i="1"/>
  <c r="B3887" i="1"/>
  <c r="B2319" i="1"/>
  <c r="B22" i="1"/>
  <c r="B2724" i="1"/>
  <c r="B124" i="1"/>
  <c r="B2855" i="1"/>
  <c r="B1051" i="1"/>
  <c r="B3250" i="1"/>
  <c r="B1143" i="1"/>
  <c r="B3903" i="1"/>
  <c r="B835" i="1"/>
  <c r="B1030" i="1"/>
  <c r="B1859" i="1"/>
  <c r="B2379" i="1"/>
  <c r="B728" i="1"/>
  <c r="B874" i="1"/>
  <c r="B2327" i="1"/>
  <c r="B1093" i="1"/>
  <c r="B1041" i="1"/>
  <c r="B129" i="1"/>
  <c r="B2065" i="1"/>
  <c r="B2993" i="1"/>
  <c r="B2611" i="1"/>
  <c r="B1463" i="1"/>
  <c r="B366" i="1"/>
  <c r="B2024" i="1"/>
  <c r="B2326" i="1"/>
  <c r="B3119" i="1"/>
  <c r="B1649" i="1"/>
  <c r="B2520" i="1"/>
  <c r="B3960" i="1"/>
  <c r="B54" i="1"/>
  <c r="B2688" i="1"/>
  <c r="B762" i="1"/>
  <c r="B3379" i="1"/>
  <c r="B3062" i="1"/>
  <c r="B2056" i="1"/>
  <c r="B724" i="1"/>
  <c r="B168" i="1"/>
  <c r="B6" i="1"/>
  <c r="B2314" i="1"/>
  <c r="B603" i="1"/>
  <c r="B780" i="1"/>
  <c r="B1092" i="1"/>
  <c r="B3661" i="1"/>
  <c r="B1082" i="1"/>
  <c r="B527" i="1"/>
  <c r="B1954" i="1"/>
  <c r="B1416" i="1"/>
  <c r="B3048" i="1"/>
  <c r="B553" i="1"/>
  <c r="B1816" i="1"/>
  <c r="B401" i="1"/>
  <c r="B1557" i="1"/>
  <c r="B1015" i="1"/>
  <c r="B1595" i="1"/>
  <c r="B893" i="1"/>
  <c r="B3308" i="1"/>
  <c r="B1323" i="1"/>
  <c r="B1194" i="1"/>
  <c r="B2060" i="1"/>
  <c r="B3644" i="1"/>
  <c r="B105" i="1"/>
  <c r="B1016" i="1"/>
  <c r="B91" i="1"/>
  <c r="B3598" i="1"/>
  <c r="B3118" i="1"/>
  <c r="B2464" i="1"/>
  <c r="B1467" i="1"/>
  <c r="B3342" i="1"/>
  <c r="B1785" i="1"/>
  <c r="B2638" i="1"/>
  <c r="B1994" i="1"/>
  <c r="B2457" i="1"/>
  <c r="B2212" i="1"/>
  <c r="B1667" i="1"/>
  <c r="B1357" i="1"/>
  <c r="B173" i="1"/>
  <c r="B3402" i="1"/>
  <c r="B1139" i="1"/>
  <c r="B2546" i="1"/>
  <c r="B344" i="1"/>
  <c r="B566" i="1"/>
  <c r="B1007" i="1"/>
  <c r="B641" i="1"/>
  <c r="B984" i="1"/>
  <c r="B2825" i="1"/>
  <c r="B3590" i="1"/>
  <c r="B797" i="1"/>
  <c r="B309" i="1"/>
  <c r="B919" i="1"/>
  <c r="B994" i="1"/>
  <c r="B47" i="1"/>
  <c r="B1046" i="1"/>
  <c r="B2295" i="1"/>
  <c r="B3181" i="1"/>
  <c r="B590" i="1"/>
  <c r="B2183" i="1"/>
  <c r="B1190" i="1"/>
  <c r="B285" i="1"/>
  <c r="B2088" i="1"/>
  <c r="B1123" i="1"/>
  <c r="B956" i="1"/>
  <c r="B3102" i="1"/>
  <c r="B353" i="1"/>
  <c r="B321" i="1"/>
  <c r="B2006" i="1"/>
  <c r="B3191" i="1"/>
  <c r="B1087" i="1"/>
  <c r="B793" i="1"/>
  <c r="B2737" i="1"/>
  <c r="B3297" i="1"/>
  <c r="B1974" i="1"/>
  <c r="B1524" i="1"/>
  <c r="B2413" i="1"/>
  <c r="B2194" i="1"/>
  <c r="B1609" i="1"/>
  <c r="B3208" i="1"/>
  <c r="B2271" i="1"/>
  <c r="B471" i="1"/>
  <c r="B1853" i="1"/>
  <c r="B3877" i="1"/>
  <c r="B2213" i="1"/>
  <c r="B3071" i="1"/>
  <c r="B917" i="1"/>
  <c r="B2875" i="1"/>
  <c r="B3413" i="1"/>
  <c r="B3424" i="1"/>
  <c r="B2909" i="1"/>
  <c r="B3022" i="1"/>
  <c r="B1210" i="1"/>
  <c r="B2090" i="1"/>
  <c r="B1586" i="1"/>
  <c r="B2408" i="1"/>
  <c r="B1559" i="1"/>
  <c r="B599" i="1"/>
  <c r="B1411" i="1"/>
  <c r="B2561" i="1"/>
  <c r="B3261" i="1"/>
  <c r="B2494" i="1"/>
  <c r="B2337" i="1"/>
  <c r="B3013" i="1"/>
  <c r="B1063" i="1"/>
  <c r="B516" i="1"/>
  <c r="B385" i="1"/>
  <c r="B1651" i="1"/>
  <c r="B1835" i="1"/>
  <c r="B1797" i="1"/>
  <c r="B3034" i="1"/>
  <c r="B2743" i="1"/>
  <c r="B1981" i="1"/>
  <c r="B3771" i="1"/>
  <c r="B1774" i="1"/>
  <c r="B3732" i="1"/>
  <c r="B1514" i="1"/>
  <c r="B247" i="1"/>
  <c r="B3896" i="1"/>
  <c r="B1302" i="1"/>
  <c r="B842" i="1"/>
  <c r="B911" i="1"/>
  <c r="B2288" i="1"/>
  <c r="B644" i="1"/>
  <c r="B1969" i="1"/>
  <c r="B260" i="1"/>
  <c r="B2246" i="1"/>
  <c r="B376" i="1"/>
  <c r="B3130" i="1"/>
  <c r="B544" i="1"/>
  <c r="B841" i="1"/>
  <c r="B2208" i="1"/>
  <c r="B1349" i="1"/>
  <c r="B1379" i="1"/>
  <c r="B1199" i="1"/>
  <c r="B3697" i="1"/>
  <c r="B1020" i="1"/>
  <c r="B3378" i="1"/>
  <c r="B3451" i="1"/>
  <c r="B3705" i="1"/>
  <c r="B2569" i="1"/>
  <c r="B1044" i="1"/>
  <c r="B2144" i="1"/>
  <c r="B3990" i="1"/>
  <c r="B2195" i="1"/>
  <c r="B853" i="1"/>
  <c r="B2348" i="1"/>
  <c r="B3132" i="1"/>
  <c r="B3080" i="1"/>
  <c r="B3696" i="1"/>
  <c r="B2231" i="1"/>
  <c r="B1554" i="1"/>
  <c r="B1098" i="1"/>
  <c r="B2275" i="1"/>
  <c r="B1535" i="1"/>
  <c r="B548" i="1"/>
  <c r="B456" i="1"/>
  <c r="B2430" i="1"/>
  <c r="B889" i="1"/>
  <c r="B1442" i="1"/>
  <c r="B1956" i="1"/>
  <c r="B2321" i="1"/>
  <c r="B1249" i="1"/>
  <c r="B675" i="1"/>
  <c r="B3670" i="1"/>
  <c r="B3273" i="1"/>
  <c r="B1452" i="1"/>
  <c r="B1198" i="1"/>
  <c r="B350" i="1"/>
  <c r="B520" i="1"/>
  <c r="B3845" i="1"/>
  <c r="B3560" i="1"/>
  <c r="B2282" i="1"/>
  <c r="B1229" i="1"/>
  <c r="B2332" i="1"/>
  <c r="B827" i="1"/>
  <c r="B2660" i="1"/>
  <c r="B156" i="1"/>
  <c r="B3840" i="1"/>
  <c r="B3712" i="1"/>
  <c r="B3348" i="1"/>
  <c r="B2481" i="1"/>
  <c r="B832" i="1"/>
  <c r="B3946" i="1"/>
  <c r="B3773" i="1"/>
  <c r="B2469" i="1"/>
  <c r="B3586" i="1"/>
  <c r="B1240" i="1"/>
  <c r="B383" i="1"/>
  <c r="B3419" i="1"/>
  <c r="B2751" i="1"/>
  <c r="B1390" i="1"/>
  <c r="B2485" i="1"/>
  <c r="B2306" i="1"/>
  <c r="B3155" i="1"/>
  <c r="B3083" i="1"/>
  <c r="B2570" i="1"/>
  <c r="B2677" i="1"/>
  <c r="B3652" i="1"/>
  <c r="B3079" i="1"/>
  <c r="B166" i="1"/>
  <c r="B1031" i="1"/>
  <c r="B3429" i="1"/>
  <c r="B3020" i="1"/>
  <c r="B2919" i="1"/>
  <c r="B3873" i="1"/>
  <c r="B291" i="1"/>
  <c r="B3400" i="1"/>
  <c r="B233" i="1"/>
  <c r="B3377" i="1"/>
  <c r="B1891" i="1"/>
  <c r="B51" i="1"/>
  <c r="B480" i="1"/>
  <c r="B1630" i="1"/>
  <c r="B2747" i="1"/>
  <c r="B3818" i="1"/>
  <c r="B4009" i="1"/>
  <c r="B2230" i="1"/>
  <c r="B2566" i="1"/>
  <c r="B697" i="1"/>
  <c r="B4020" i="1"/>
  <c r="B21" i="1"/>
  <c r="B537" i="1"/>
  <c r="B3019" i="1"/>
  <c r="B3943" i="1"/>
  <c r="B3307" i="1"/>
  <c r="B2486" i="1"/>
  <c r="B3786" i="1"/>
  <c r="B3969" i="1"/>
  <c r="B1803" i="1"/>
  <c r="B2019" i="1"/>
  <c r="B1585" i="1"/>
  <c r="B1684" i="1"/>
  <c r="B3052" i="1"/>
  <c r="B1424" i="1"/>
  <c r="B692" i="1"/>
  <c r="B242" i="1"/>
  <c r="B1233" i="1"/>
  <c r="B2095" i="1"/>
  <c r="B1341" i="1"/>
  <c r="B3409" i="1"/>
  <c r="B459" i="1"/>
  <c r="B2951" i="1"/>
  <c r="B1079" i="1"/>
  <c r="B2556" i="1"/>
  <c r="B647" i="1"/>
  <c r="B1986" i="1"/>
  <c r="B1458" i="1"/>
  <c r="B1709" i="1"/>
  <c r="B740" i="1"/>
  <c r="B3097" i="1"/>
  <c r="B2703" i="1"/>
  <c r="B3584" i="1"/>
  <c r="B1631" i="1"/>
  <c r="B1810" i="1"/>
  <c r="B2674" i="1"/>
  <c r="B1104" i="1"/>
  <c r="B2489" i="1"/>
  <c r="B1395" i="1"/>
  <c r="B3142" i="1"/>
  <c r="B320" i="1"/>
  <c r="B926" i="1"/>
  <c r="B412" i="1"/>
  <c r="B2308" i="1"/>
  <c r="B487" i="1"/>
  <c r="B2746" i="1"/>
  <c r="B3574" i="1"/>
  <c r="B2405" i="1"/>
  <c r="B2392" i="1"/>
  <c r="B4014" i="1"/>
  <c r="B1875" i="1"/>
  <c r="B3957" i="1"/>
  <c r="B3498" i="1"/>
  <c r="B42" i="1"/>
  <c r="B2808" i="1"/>
  <c r="B752" i="1"/>
  <c r="B2511" i="1"/>
  <c r="B632" i="1"/>
  <c r="B3906" i="1"/>
  <c r="B3744" i="1"/>
  <c r="B1593" i="1"/>
  <c r="B1531" i="1"/>
  <c r="B1547" i="1"/>
  <c r="B3332" i="1"/>
  <c r="B1075" i="1"/>
  <c r="B1211" i="1"/>
  <c r="B679" i="1"/>
  <c r="B685" i="1"/>
  <c r="B1324" i="1"/>
  <c r="B1700" i="1"/>
  <c r="B2086" i="1"/>
  <c r="B1047" i="1"/>
  <c r="B3382" i="1"/>
  <c r="B2140" i="1"/>
  <c r="B1423" i="1"/>
  <c r="B1170" i="1"/>
  <c r="B3443" i="1"/>
  <c r="B463" i="1"/>
  <c r="B1132" i="1"/>
  <c r="B2320" i="1"/>
  <c r="B1076" i="1"/>
  <c r="B2132" i="1"/>
  <c r="B2206" i="1"/>
  <c r="B2164" i="1"/>
  <c r="B1639" i="1"/>
  <c r="B465" i="1"/>
  <c r="B923" i="1"/>
  <c r="B625" i="1"/>
  <c r="B3263" i="1"/>
  <c r="B732" i="1"/>
  <c r="B1843" i="1"/>
  <c r="B1575" i="1"/>
  <c r="B2538" i="1"/>
  <c r="B149" i="1"/>
  <c r="B257" i="1"/>
  <c r="B3814" i="1"/>
  <c r="B3830" i="1"/>
  <c r="B1814" i="1"/>
  <c r="B1542" i="1"/>
  <c r="B3290" i="1"/>
  <c r="B3313" i="1"/>
  <c r="B3657" i="1"/>
  <c r="B2550" i="1"/>
  <c r="B629" i="1"/>
  <c r="B354" i="1"/>
  <c r="B803" i="1"/>
  <c r="B2947" i="1"/>
  <c r="B1852" i="1"/>
  <c r="B3601" i="1"/>
  <c r="B872" i="1"/>
  <c r="B1549" i="1"/>
  <c r="B1485" i="1"/>
  <c r="B1106" i="1"/>
  <c r="B2572" i="1"/>
  <c r="B2003" i="1"/>
  <c r="B2694" i="1"/>
  <c r="B58" i="1"/>
  <c r="B3539" i="1"/>
  <c r="B2002" i="1"/>
  <c r="B1207" i="1"/>
  <c r="B2788" i="1"/>
  <c r="B3964" i="1"/>
  <c r="B3746" i="1"/>
  <c r="B1645" i="1"/>
  <c r="B1805" i="1"/>
  <c r="B1183" i="1"/>
  <c r="B1537" i="1"/>
  <c r="B2777" i="1"/>
  <c r="B1820" i="1"/>
  <c r="B3910" i="1"/>
  <c r="B618" i="1"/>
  <c r="B3527" i="1"/>
  <c r="B3425" i="1"/>
  <c r="B2094" i="1"/>
  <c r="B3680" i="1"/>
  <c r="B2072" i="1"/>
  <c r="B2792" i="1"/>
  <c r="B3248" i="1"/>
  <c r="B2958" i="1"/>
  <c r="B3447" i="1"/>
  <c r="B2597" i="1"/>
  <c r="B2657" i="1"/>
  <c r="B1221" i="1"/>
  <c r="B440" i="1"/>
  <c r="B1453" i="1"/>
  <c r="B2901" i="1"/>
  <c r="B112" i="1"/>
  <c r="B3430" i="1"/>
  <c r="B2406" i="1"/>
  <c r="B1516" i="1"/>
  <c r="B2018" i="1"/>
  <c r="B1338" i="1"/>
  <c r="B3406" i="1"/>
  <c r="B3054" i="1"/>
  <c r="B868" i="1"/>
  <c r="B2592" i="1"/>
  <c r="B3428" i="1"/>
  <c r="B781" i="1"/>
  <c r="B2578" i="1"/>
  <c r="B3107" i="1"/>
  <c r="B1556" i="1"/>
  <c r="B1525" i="1"/>
  <c r="B2396" i="1"/>
  <c r="B2584" i="1"/>
  <c r="B2272" i="1"/>
  <c r="B2471" i="1"/>
  <c r="B284" i="1"/>
  <c r="B3282" i="1"/>
  <c r="B746" i="1"/>
  <c r="B836" i="1"/>
  <c r="B1798" i="1"/>
  <c r="B150" i="1"/>
  <c r="B217" i="1"/>
  <c r="B1061" i="1"/>
  <c r="B2247" i="1"/>
  <c r="B1742" i="1"/>
  <c r="B1675" i="1"/>
  <c r="B400" i="1"/>
  <c r="B3867" i="1"/>
  <c r="B2253" i="1"/>
  <c r="B587" i="1"/>
  <c r="B127" i="1"/>
  <c r="B2083" i="1"/>
  <c r="B1979" i="1"/>
  <c r="B3556" i="1"/>
  <c r="B3917" i="1"/>
  <c r="B1607" i="1"/>
  <c r="B542" i="1"/>
  <c r="B1312" i="1"/>
  <c r="B942" i="1"/>
  <c r="B2768" i="1"/>
  <c r="B1284" i="1"/>
  <c r="B3215" i="1"/>
  <c r="B1021" i="1"/>
  <c r="B1403" i="1"/>
  <c r="B3340" i="1"/>
  <c r="B2259" i="1"/>
  <c r="B3976" i="1"/>
  <c r="B593" i="1"/>
  <c r="B2116" i="1"/>
  <c r="B1744" i="1"/>
  <c r="B236" i="1"/>
  <c r="B162" i="1"/>
  <c r="B1594" i="1"/>
  <c r="B2437" i="1"/>
  <c r="B3075" i="1"/>
  <c r="B767" i="1"/>
  <c r="B2103" i="1"/>
  <c r="B1255" i="1"/>
  <c r="B3388" i="1"/>
  <c r="B433" i="1"/>
  <c r="B1328" i="1"/>
  <c r="B2456" i="1"/>
  <c r="B538" i="1"/>
  <c r="B340" i="1"/>
  <c r="B1864" i="1"/>
  <c r="B1202" i="1"/>
  <c r="B2035" i="1"/>
  <c r="B1578" i="1"/>
  <c r="B3510" i="1"/>
  <c r="B1750" i="1"/>
  <c r="B1419" i="1"/>
  <c r="B2162" i="1"/>
  <c r="B927" i="1"/>
  <c r="B11" i="1"/>
  <c r="B2089" i="1"/>
  <c r="B1576" i="1"/>
  <c r="B1636" i="1"/>
  <c r="B2423" i="1"/>
  <c r="B2135" i="1"/>
  <c r="B1212" i="1"/>
  <c r="B1074" i="1"/>
  <c r="B1518" i="1"/>
  <c r="B2865" i="1"/>
  <c r="B83" i="1"/>
  <c r="B137" i="1"/>
  <c r="B3318" i="1"/>
  <c r="B219" i="1"/>
  <c r="B1673" i="1"/>
  <c r="B3576" i="1"/>
  <c r="B2914" i="1"/>
  <c r="B864" i="1"/>
  <c r="B2568" i="1"/>
  <c r="B1592" i="1"/>
  <c r="B1497" i="1"/>
  <c r="B3585" i="1"/>
  <c r="B1776" i="1"/>
  <c r="B1912" i="1"/>
  <c r="B2651" i="1"/>
  <c r="B134" i="1"/>
  <c r="B52" i="1"/>
  <c r="B1222" i="1"/>
  <c r="B3165" i="1"/>
  <c r="B3195" i="1"/>
  <c r="B1417" i="1"/>
  <c r="B2602" i="1"/>
  <c r="B2888" i="1"/>
  <c r="B2256" i="1"/>
  <c r="B1366" i="1"/>
  <c r="B3681" i="1"/>
  <c r="B3179" i="1"/>
  <c r="B2727" i="1"/>
  <c r="B3533" i="1"/>
  <c r="B2499" i="1"/>
  <c r="B2205" i="1"/>
  <c r="B2368" i="1"/>
  <c r="B2262" i="1"/>
  <c r="B1951" i="1"/>
  <c r="B1437" i="1"/>
  <c r="B3333" i="1"/>
  <c r="B1980" i="1"/>
  <c r="B1787" i="1"/>
  <c r="B1100" i="1"/>
  <c r="B2173" i="1"/>
  <c r="B3815" i="1"/>
  <c r="B546" i="1"/>
  <c r="B3035" i="1"/>
  <c r="B2331" i="1"/>
  <c r="B1520" i="1"/>
  <c r="B1266" i="1"/>
  <c r="B185" i="1"/>
  <c r="B723" i="1"/>
  <c r="B3302" i="1"/>
  <c r="B3423" i="1"/>
  <c r="B3738" i="1"/>
  <c r="B3708" i="1"/>
  <c r="B3470" i="1"/>
  <c r="B2733" i="1"/>
  <c r="B1522" i="1"/>
  <c r="B749" i="1"/>
  <c r="B2816" i="1"/>
  <c r="B2465" i="1"/>
  <c r="B324" i="1"/>
  <c r="B1326" i="1"/>
  <c r="B1492" i="1"/>
  <c r="B1540" i="1"/>
  <c r="B3381" i="1"/>
  <c r="B3819" i="1"/>
  <c r="B765" i="1"/>
  <c r="B2305" i="1"/>
  <c r="B345" i="1"/>
  <c r="B2748" i="1"/>
  <c r="B1469" i="1"/>
  <c r="B3816" i="1"/>
  <c r="B1173" i="1"/>
  <c r="B3662" i="1"/>
  <c r="B498" i="1"/>
  <c r="B1245" i="1"/>
  <c r="B2428" i="1"/>
  <c r="B3017" i="1"/>
  <c r="B1145" i="1"/>
  <c r="B1070" i="1"/>
  <c r="B3689" i="1"/>
  <c r="B1877" i="1"/>
  <c r="B1604" i="1"/>
  <c r="B2490" i="1"/>
  <c r="B2522" i="1"/>
  <c r="B2648" i="1"/>
  <c r="B2889" i="1"/>
  <c r="B2745" i="1"/>
  <c r="B3114" i="1"/>
  <c r="B1398" i="1"/>
  <c r="B293" i="1"/>
  <c r="B886" i="1"/>
  <c r="B3756" i="1"/>
  <c r="B759" i="1"/>
  <c r="B3109" i="1"/>
  <c r="B181" i="1"/>
  <c r="B2353" i="1"/>
  <c r="B3143" i="1"/>
  <c r="B869" i="1"/>
  <c r="B2721" i="1"/>
  <c r="B610" i="1"/>
  <c r="B1408" i="1"/>
  <c r="B3938" i="1"/>
  <c r="B2201" i="1"/>
  <c r="B2245" i="1"/>
  <c r="B2895" i="1"/>
  <c r="B1473" i="1"/>
  <c r="B1945" i="1"/>
  <c r="B1861" i="1"/>
  <c r="B2952" i="1"/>
  <c r="B4030" i="1"/>
  <c r="B2365" i="1"/>
  <c r="B3562" i="1"/>
  <c r="B178" i="1"/>
  <c r="B1860" i="1"/>
  <c r="B1987" i="1"/>
  <c r="B1903" i="1"/>
  <c r="B1029" i="1"/>
  <c r="B1925" i="1"/>
  <c r="B3965" i="1"/>
  <c r="B1027" i="1"/>
  <c r="B3788" i="1"/>
  <c r="B3115" i="1"/>
  <c r="B3588" i="1"/>
  <c r="B3452" i="1"/>
  <c r="B2639" i="1"/>
  <c r="B1822" i="1"/>
  <c r="B3349" i="1"/>
  <c r="B3920" i="1"/>
  <c r="B261" i="1"/>
  <c r="B2304" i="1"/>
  <c r="B2468" i="1"/>
  <c r="B2661" i="1"/>
  <c r="B61" i="1"/>
  <c r="B1716" i="1"/>
  <c r="B2601" i="1"/>
  <c r="B1722" i="1"/>
  <c r="B2663" i="1"/>
  <c r="B1058" i="1"/>
  <c r="B3170" i="1"/>
  <c r="B472" i="1"/>
  <c r="B3149" i="1"/>
  <c r="B3570" i="1"/>
  <c r="B2736" i="1"/>
  <c r="B2297" i="1"/>
  <c r="B848" i="1"/>
  <c r="B432" i="1"/>
  <c r="B3993" i="1"/>
  <c r="B3148" i="1"/>
  <c r="B1481" i="1"/>
  <c r="B717" i="1"/>
  <c r="B743" i="1"/>
  <c r="B884" i="1"/>
  <c r="B2269" i="1"/>
  <c r="B3169" i="1"/>
  <c r="B1039" i="1"/>
  <c r="B2558" i="1"/>
  <c r="B210" i="1"/>
  <c r="B2775" i="1"/>
  <c r="B2772" i="1"/>
  <c r="B1422" i="1"/>
  <c r="B859" i="1"/>
  <c r="B2382" i="1"/>
  <c r="B3878" i="1"/>
  <c r="B737" i="1"/>
  <c r="B941" i="1"/>
  <c r="B2482" i="1"/>
  <c r="B1214" i="1"/>
  <c r="B1309" i="1"/>
  <c r="B1914" i="1"/>
  <c r="B266" i="1"/>
  <c r="B402" i="1"/>
  <c r="B891" i="1"/>
  <c r="B427" i="1"/>
  <c r="B1809" i="1"/>
  <c r="B1628" i="1"/>
  <c r="B3200" i="1"/>
  <c r="B1676" i="1"/>
  <c r="B2508" i="1"/>
  <c r="B500" i="1"/>
  <c r="B2700" i="1"/>
  <c r="B1698" i="1"/>
  <c r="B1320" i="1"/>
  <c r="B3393" i="1"/>
  <c r="B3615" i="1"/>
  <c r="B3368" i="1"/>
  <c r="B1839" i="1"/>
  <c r="B997" i="1"/>
  <c r="B3295" i="1"/>
  <c r="B1662" i="1"/>
  <c r="B1882" i="1"/>
  <c r="B3050" i="1"/>
  <c r="B620" i="1"/>
  <c r="B2" i="1"/>
  <c r="B2812" i="1"/>
  <c r="B3495" i="1"/>
  <c r="B1448" i="1"/>
  <c r="B3783" i="1"/>
  <c r="B1066" i="1"/>
  <c r="B2260" i="1"/>
  <c r="B602" i="1"/>
  <c r="B304" i="1"/>
  <c r="B3870" i="1"/>
  <c r="B3278" i="1"/>
  <c r="B1348" i="1"/>
  <c r="B467" i="1"/>
  <c r="B1729" i="1"/>
  <c r="B1276" i="1"/>
  <c r="B3336" i="1"/>
  <c r="B3300" i="1"/>
  <c r="B2802" i="1"/>
  <c r="B2623" i="1"/>
  <c r="B1397" i="1"/>
  <c r="B497" i="1"/>
  <c r="B251" i="1"/>
  <c r="B2704" i="1"/>
  <c r="B1731" i="1"/>
  <c r="B2589" i="1"/>
  <c r="B2029" i="1"/>
  <c r="B2954" i="1"/>
  <c r="B755" i="1"/>
  <c r="B2021" i="1"/>
  <c r="B871" i="1"/>
  <c r="B645" i="1"/>
  <c r="B2838" i="1"/>
  <c r="B3998" i="1"/>
  <c r="B1655" i="1"/>
  <c r="B2859" i="1"/>
  <c r="B3658" i="1"/>
  <c r="B2981" i="1"/>
  <c r="B782" i="1"/>
  <c r="B1551" i="1"/>
  <c r="B3812" i="1"/>
  <c r="B1033" i="1"/>
  <c r="B1941" i="1"/>
  <c r="B9" i="1"/>
  <c r="B4025" i="1"/>
  <c r="B3289" i="1"/>
  <c r="B3098" i="1"/>
  <c r="B2075" i="1"/>
  <c r="B128" i="1"/>
  <c r="B2049" i="1"/>
  <c r="B2459" i="1"/>
  <c r="B2967" i="1"/>
  <c r="B2312" i="1"/>
  <c r="B751" i="1"/>
  <c r="B2023" i="1"/>
  <c r="B588" i="1"/>
  <c r="B1181" i="1"/>
  <c r="B689" i="1"/>
  <c r="B1611" i="1"/>
  <c r="B447" i="1"/>
  <c r="B577" i="1"/>
  <c r="B3711" i="1"/>
  <c r="B3160" i="1"/>
  <c r="B2122" i="1"/>
  <c r="B1536" i="1"/>
  <c r="B1717" i="1"/>
  <c r="B3600" i="1"/>
  <c r="B1948" i="1"/>
  <c r="B2385" i="1"/>
  <c r="B1552" i="1"/>
  <c r="B3001" i="1"/>
  <c r="B142" i="1"/>
  <c r="B649" i="1"/>
  <c r="B1204" i="1"/>
  <c r="B1368" i="1"/>
  <c r="B106" i="1"/>
  <c r="B1781" i="1"/>
  <c r="B2008" i="1"/>
  <c r="B29" i="1"/>
  <c r="B3113" i="1"/>
  <c r="B422" i="1"/>
  <c r="B640" i="1"/>
  <c r="B944" i="1"/>
  <c r="B2903" i="1"/>
  <c r="B3172" i="1"/>
  <c r="B1364" i="1"/>
  <c r="B2452" i="1"/>
  <c r="B1743" i="1"/>
  <c r="B3949" i="1"/>
  <c r="B3824" i="1"/>
  <c r="B2166" i="1"/>
  <c r="B1334" i="1"/>
  <c r="B2624" i="1"/>
  <c r="B435" i="1"/>
  <c r="B3693" i="1"/>
  <c r="B1915" i="1"/>
  <c r="B1384" i="1"/>
  <c r="B2840" i="1"/>
  <c r="B3517" i="1"/>
  <c r="B1274" i="1"/>
  <c r="B3829" i="1"/>
  <c r="B208" i="1"/>
  <c r="B1555" i="1"/>
  <c r="B3245" i="1"/>
  <c r="B2199" i="1"/>
  <c r="B878" i="1"/>
  <c r="B626" i="1"/>
  <c r="B2165" i="1"/>
  <c r="B2523" i="1"/>
  <c r="B855" i="1"/>
  <c r="B2754" i="1"/>
  <c r="B510" i="1"/>
  <c r="B1168" i="1"/>
  <c r="B183" i="1"/>
  <c r="B2965" i="1"/>
  <c r="B750" i="1"/>
  <c r="B2149" i="1"/>
  <c r="B1889" i="1"/>
  <c r="B1871" i="1"/>
  <c r="B1824" i="1"/>
  <c r="B1633" i="1"/>
  <c r="B973" i="1"/>
  <c r="B3144" i="1"/>
  <c r="B539" i="1"/>
  <c r="B75" i="1"/>
  <c r="B1842" i="1"/>
  <c r="B1838" i="1"/>
  <c r="B2203" i="1"/>
  <c r="B259" i="1"/>
  <c r="B286" i="1"/>
  <c r="B3614" i="1"/>
  <c r="B3283" i="1"/>
  <c r="B1446" i="1"/>
  <c r="B1038" i="1"/>
  <c r="B1018" i="1"/>
  <c r="B2709" i="1"/>
  <c r="B2848" i="1"/>
  <c r="B3772" i="1"/>
  <c r="B1462" i="1"/>
  <c r="B1290" i="1"/>
  <c r="B1259" i="1"/>
  <c r="B3108" i="1"/>
  <c r="B2293" i="1"/>
  <c r="B2190" i="1"/>
  <c r="B3128" i="1"/>
  <c r="B177" i="1"/>
  <c r="B3231" i="1"/>
  <c r="B937" i="1"/>
  <c r="B2942" i="1"/>
  <c r="B559" i="1"/>
  <c r="B1314" i="1"/>
  <c r="B481" i="1"/>
  <c r="B3828" i="1"/>
  <c r="B3843" i="1"/>
  <c r="B234" i="1"/>
  <c r="B3346" i="1"/>
  <c r="B3733" i="1"/>
  <c r="B521" i="1"/>
  <c r="B2831" i="1"/>
  <c r="B3199" i="1"/>
  <c r="B2715" i="1"/>
  <c r="B582" i="1"/>
  <c r="B2191" i="1"/>
  <c r="B289" i="1"/>
  <c r="B664" i="1"/>
  <c r="B139" i="1"/>
  <c r="B3699" i="1"/>
  <c r="B1813" i="1"/>
  <c r="B1162" i="1"/>
  <c r="B3219" i="1"/>
  <c r="B3852" i="1"/>
  <c r="B2248" i="1"/>
  <c r="B880" i="1"/>
  <c r="B3984" i="1"/>
  <c r="B2092" i="1"/>
  <c r="B2876" i="1"/>
  <c r="B1333" i="1"/>
  <c r="B2631" i="1"/>
  <c r="B3573" i="1"/>
  <c r="B436" i="1"/>
  <c r="B2712" i="1"/>
  <c r="B2722" i="1"/>
  <c r="B444" i="1"/>
  <c r="B368" i="1"/>
  <c r="B1192" i="1"/>
  <c r="B3187" i="1"/>
  <c r="B1303" i="1"/>
  <c r="B1890" i="1"/>
  <c r="B3810" i="1"/>
  <c r="B2283" i="1"/>
  <c r="B3053" i="1"/>
  <c r="B518" i="1"/>
  <c r="B329" i="1"/>
  <c r="B409" i="1"/>
  <c r="B2054" i="1"/>
  <c r="B3038" i="1"/>
  <c r="B1733" i="1"/>
  <c r="B1958" i="1"/>
  <c r="B2358" i="1"/>
  <c r="B694" i="1"/>
  <c r="B237" i="1"/>
  <c r="B4015" i="1"/>
  <c r="B802" i="1"/>
  <c r="B1359" i="1"/>
  <c r="B2608" i="1"/>
  <c r="B3467" i="1"/>
  <c r="B64" i="1"/>
  <c r="B2992" i="1"/>
  <c r="B999" i="1"/>
  <c r="B622" i="1"/>
  <c r="B1315" i="1"/>
  <c r="B72" i="1"/>
  <c r="B1598" i="1"/>
  <c r="B1634" i="1"/>
  <c r="B830" i="1"/>
  <c r="B3257" i="1"/>
  <c r="B1480" i="1"/>
  <c r="B3953" i="1"/>
  <c r="B1579" i="1"/>
  <c r="B3581" i="1"/>
  <c r="B628" i="1"/>
  <c r="B1382" i="1"/>
  <c r="B2644" i="1"/>
  <c r="B2604" i="1"/>
  <c r="B2372" i="1"/>
  <c r="B2524" i="1"/>
  <c r="B1653" i="1"/>
  <c r="B445" i="1"/>
  <c r="B506" i="1"/>
  <c r="B1830" i="1"/>
  <c r="B2998" i="1"/>
  <c r="B774" i="1"/>
  <c r="B1674" i="1"/>
  <c r="B3438" i="1"/>
  <c r="B1052" i="1"/>
  <c r="B1699" i="1"/>
  <c r="B1048" i="1"/>
  <c r="B1759" i="1"/>
  <c r="B2370" i="1"/>
  <c r="B1792" i="1"/>
  <c r="B2051" i="1"/>
  <c r="B2701" i="1"/>
  <c r="B1372" i="1"/>
  <c r="B2813" i="1"/>
  <c r="B65" i="1"/>
  <c r="B3921" i="1"/>
  <c r="B687" i="1"/>
  <c r="B2053" i="1"/>
  <c r="B556" i="1"/>
  <c r="B3478" i="1"/>
  <c r="B3268" i="1"/>
  <c r="B2360" i="1"/>
  <c r="B1494" i="1"/>
  <c r="B1626" i="1"/>
  <c r="B904" i="1"/>
  <c r="B1644" i="1"/>
  <c r="B2786" i="1"/>
  <c r="B3233" i="1"/>
  <c r="B3197" i="1"/>
  <c r="B2607" i="1"/>
  <c r="B2387" i="1"/>
  <c r="B346" i="1"/>
  <c r="B630" i="1"/>
  <c r="B3154" i="1"/>
  <c r="B3701" i="1"/>
  <c r="B988" i="1"/>
  <c r="B1983" i="1"/>
  <c r="B2678" i="1"/>
  <c r="B2414" i="1"/>
  <c r="B1421" i="1"/>
  <c r="B938" i="1"/>
  <c r="B2974" i="1"/>
  <c r="B418" i="1"/>
  <c r="B1791" i="1"/>
  <c r="B2156" i="1"/>
  <c r="B554" i="1"/>
  <c r="B249" i="1"/>
  <c r="B3392" i="1"/>
  <c r="B1544" i="1"/>
  <c r="B2243" i="1"/>
  <c r="B1113" i="1"/>
  <c r="B2361" i="1"/>
  <c r="B1818" i="1"/>
  <c r="B3987" i="1"/>
  <c r="B702" i="1"/>
  <c r="B2311" i="1"/>
  <c r="B1127" i="1"/>
  <c r="B1023" i="1"/>
  <c r="B483" i="1"/>
  <c r="B1691" i="1"/>
  <c r="B1991" i="1"/>
  <c r="B2610" i="1"/>
  <c r="B1377" i="1"/>
  <c r="B3780" i="1"/>
  <c r="B2050" i="1"/>
  <c r="B68" i="1"/>
  <c r="B3937" i="1"/>
  <c r="B2012" i="1"/>
  <c r="B1499" i="1"/>
  <c r="B1427" i="1"/>
  <c r="B1712" i="1"/>
  <c r="B426" i="1"/>
  <c r="B2691" i="1"/>
  <c r="B2603" i="1"/>
  <c r="B3636" i="1"/>
  <c r="B2662" i="1"/>
  <c r="B877" i="1"/>
  <c r="B2130" i="1"/>
  <c r="B2082" i="1"/>
  <c r="B1064" i="1"/>
  <c r="B2654" i="1"/>
  <c r="B3784" i="1"/>
  <c r="B3330" i="1"/>
  <c r="B398" i="1"/>
  <c r="B2669" i="1"/>
  <c r="B314" i="1"/>
  <c r="B2957" i="1"/>
  <c r="B50" i="1"/>
  <c r="B2593" i="1"/>
  <c r="B509" i="1"/>
  <c r="B2303" i="1"/>
  <c r="B1692" i="1"/>
  <c r="B624" i="1"/>
  <c r="B3351" i="1"/>
  <c r="B496" i="1"/>
  <c r="B3081" i="1"/>
  <c r="B729" i="1"/>
  <c r="B1996" i="1"/>
  <c r="B1851" i="1"/>
  <c r="B925" i="1"/>
  <c r="B2257" i="1"/>
  <c r="B3647" i="1"/>
  <c r="B3036" i="1"/>
  <c r="B536" i="1"/>
  <c r="B3834" i="1"/>
  <c r="B3912" i="1"/>
  <c r="B1464" i="1"/>
  <c r="B3420" i="1"/>
  <c r="B3687" i="1"/>
  <c r="B3518" i="1"/>
  <c r="B478" i="1"/>
  <c r="B1973" i="1"/>
  <c r="B2447" i="1"/>
  <c r="B470" i="1"/>
  <c r="B1947" i="1"/>
  <c r="B1815" i="1"/>
  <c r="B2590" i="1"/>
  <c r="B2066" i="1"/>
  <c r="B1527" i="1"/>
  <c r="B1220" i="1"/>
  <c r="B2344" i="1"/>
  <c r="B1603" i="1"/>
  <c r="B3618" i="1"/>
  <c r="B3592" i="1"/>
  <c r="B3855" i="1"/>
  <c r="B2280" i="1"/>
  <c r="B3594" i="1"/>
  <c r="B3499" i="1"/>
  <c r="B1539" i="1"/>
  <c r="B2642" i="1"/>
  <c r="B768" i="1"/>
  <c r="B1548" i="1"/>
  <c r="B2911" i="1"/>
  <c r="B3" i="1"/>
  <c r="B3956" i="1"/>
  <c r="B1186" i="1"/>
  <c r="B1108" i="1"/>
  <c r="B2972" i="1"/>
  <c r="B303" i="1"/>
  <c r="B2629" i="1"/>
  <c r="B2377" i="1"/>
  <c r="B305" i="1"/>
  <c r="B982" i="1"/>
  <c r="B3507" i="1"/>
  <c r="B495" i="1"/>
  <c r="B1226" i="1"/>
  <c r="B3084" i="1"/>
  <c r="B3739" i="1"/>
  <c r="B3540" i="1"/>
  <c r="B213" i="1"/>
  <c r="B197" i="1"/>
  <c r="B1976" i="1"/>
  <c r="B3883" i="1"/>
  <c r="B2189" i="1"/>
  <c r="B1761" i="1"/>
  <c r="B2620" i="1"/>
  <c r="B3441" i="1"/>
  <c r="B1449" i="1"/>
  <c r="B533" i="1"/>
  <c r="B1931" i="1"/>
  <c r="B2474" i="1"/>
  <c r="B2142" i="1"/>
  <c r="B1849" i="1"/>
  <c r="B3579" i="1"/>
  <c r="B795" i="1"/>
  <c r="B2017" i="1"/>
  <c r="B2009" i="1"/>
  <c r="B3369" i="1"/>
  <c r="B949" i="1"/>
  <c r="B986" i="1"/>
  <c r="B589" i="1"/>
  <c r="B2483" i="1"/>
  <c r="B3146" i="1"/>
  <c r="B2258" i="1"/>
  <c r="B2004" i="1"/>
  <c r="B101" i="1"/>
  <c r="B3561" i="1"/>
  <c r="B2977" i="1"/>
  <c r="B1495" i="1"/>
  <c r="B2841" i="1"/>
  <c r="B3281" i="1"/>
  <c r="B206" i="1"/>
  <c r="B712" i="1"/>
  <c r="B2108" i="1"/>
  <c r="B808" i="1"/>
  <c r="B2884" i="1"/>
  <c r="B3844" i="1"/>
  <c r="B41" i="1"/>
  <c r="B16" i="1"/>
  <c r="B67" i="1"/>
  <c r="B1353" i="1"/>
  <c r="B2291" i="1"/>
  <c r="B828" i="1"/>
  <c r="B558" i="1"/>
  <c r="B381" i="1"/>
  <c r="B1615" i="1"/>
  <c r="B3327" i="1"/>
  <c r="B2837" i="1"/>
  <c r="B2894" i="1"/>
  <c r="B2252" i="1"/>
  <c r="B97" i="1"/>
  <c r="B143" i="1"/>
  <c r="B2039" i="1"/>
  <c r="B676" i="1"/>
  <c r="B125" i="1"/>
  <c r="B2980" i="1"/>
  <c r="B3060" i="1"/>
  <c r="B88" i="1"/>
  <c r="B1963" i="1"/>
  <c r="B3575" i="1"/>
  <c r="B3416" i="1"/>
  <c r="B3350" i="1"/>
  <c r="B3482" i="1"/>
  <c r="B3648" i="1"/>
  <c r="B407" i="1"/>
  <c r="B1487" i="1"/>
  <c r="B847" i="1"/>
  <c r="B2466" i="1"/>
  <c r="B331" i="1"/>
  <c r="B3554" i="1"/>
  <c r="B2612" i="1"/>
  <c r="B1081" i="1"/>
  <c r="B2391" i="1"/>
  <c r="B686" i="1"/>
  <c r="B1755" i="1"/>
  <c r="B1543" i="1"/>
  <c r="B2126" i="1"/>
  <c r="B3487" i="1"/>
  <c r="B1068" i="1"/>
  <c r="B2744" i="1"/>
  <c r="B2899" i="1"/>
  <c r="B2680" i="1"/>
  <c r="B3269" i="1"/>
  <c r="B3041" i="1"/>
  <c r="B3469" i="1"/>
  <c r="B1444" i="1"/>
  <c r="B1591" i="1"/>
  <c r="B4" i="1"/>
  <c r="B3383" i="1"/>
  <c r="B1590" i="1"/>
  <c r="B3138" i="1"/>
  <c r="B3907" i="1"/>
  <c r="B2209" i="1"/>
  <c r="B117" i="1"/>
  <c r="B3730" i="1"/>
  <c r="B2081" i="1"/>
  <c r="B3941" i="1"/>
  <c r="B1053" i="1"/>
  <c r="B8" i="1"/>
  <c r="B3899" i="1"/>
  <c r="B3667" i="1"/>
  <c r="B3942" i="1"/>
  <c r="B508" i="1"/>
  <c r="B2412" i="1"/>
  <c r="B1402" i="1"/>
  <c r="B1995" i="1"/>
  <c r="B1468" i="1"/>
  <c r="B764" i="1"/>
  <c r="B1413" i="1"/>
  <c r="B3663" i="1"/>
  <c r="B1392" i="1"/>
  <c r="B3925" i="1"/>
  <c r="B215" i="1"/>
  <c r="B3232" i="1"/>
  <c r="B1133" i="1"/>
  <c r="B1756" i="1"/>
  <c r="B3323" i="1"/>
  <c r="B914" i="1"/>
  <c r="B2340" i="1"/>
  <c r="B2492" i="1"/>
  <c r="B1165" i="1"/>
  <c r="B3222" i="1"/>
  <c r="B1191" i="1"/>
  <c r="B3846" i="1"/>
  <c r="B1718" i="1"/>
  <c r="B1493" i="1"/>
  <c r="B557" i="1"/>
  <c r="B494" i="1"/>
  <c r="B3111" i="1"/>
  <c r="B3258" i="1"/>
  <c r="B1054" i="1"/>
  <c r="B2011" i="1"/>
  <c r="B1613" i="1"/>
  <c r="B1436" i="1"/>
  <c r="B1726" i="1"/>
  <c r="B1360" i="1"/>
  <c r="B3158" i="1"/>
  <c r="B1602" i="1"/>
  <c r="B2381" i="1"/>
  <c r="B3456" i="1"/>
  <c r="B564" i="1"/>
  <c r="B121" i="1"/>
  <c r="B1893" i="1"/>
  <c r="B1907" i="1"/>
  <c r="B1612" i="1"/>
  <c r="B907" i="1"/>
  <c r="B1373" i="1"/>
  <c r="B2649" i="1"/>
  <c r="B3439" i="1"/>
  <c r="B3825" i="1"/>
  <c r="B2299" i="1"/>
  <c r="B102" i="1"/>
  <c r="B2762" i="1"/>
  <c r="B2458" i="1"/>
  <c r="B2119" i="1"/>
  <c r="B856" i="1"/>
  <c r="B1008" i="1"/>
  <c r="B1355" i="1"/>
  <c r="B2030" i="1"/>
  <c r="B375" i="1"/>
  <c r="B1026" i="1"/>
  <c r="B3874" i="1"/>
  <c r="B3364" i="1"/>
  <c r="B144" i="1"/>
  <c r="B2869" i="1"/>
  <c r="B3884" i="1"/>
  <c r="B621" i="1"/>
  <c r="B148" i="1"/>
  <c r="B2830" i="1"/>
  <c r="B829" i="1"/>
  <c r="B1708" i="1"/>
  <c r="B1300" i="1"/>
  <c r="B31" i="1"/>
  <c r="B2417" i="1"/>
  <c r="B2227" i="1"/>
  <c r="B3774" i="1"/>
  <c r="B2628" i="1"/>
  <c r="B1760" i="1"/>
  <c r="B2537" i="1"/>
  <c r="B3341" i="1"/>
  <c r="B3134" i="1"/>
  <c r="B1702" i="1"/>
  <c r="B2254" i="1"/>
  <c r="B4019" i="1"/>
  <c r="B110" i="1"/>
  <c r="B3915" i="1"/>
  <c r="B705" i="1"/>
  <c r="B3616" i="1"/>
  <c r="B3326" i="1"/>
  <c r="B1745" i="1"/>
  <c r="B3606" i="1"/>
  <c r="B2922" i="1"/>
  <c r="B2515" i="1"/>
  <c r="B2196" i="1"/>
  <c r="B428" i="1"/>
  <c r="B1573" i="1"/>
  <c r="B2600" i="1"/>
  <c r="B1471" i="1"/>
  <c r="B1246" i="1"/>
  <c r="B2124" i="1"/>
  <c r="B3721" i="1"/>
  <c r="B2237" i="1"/>
  <c r="B3654" i="1"/>
  <c r="B1872" i="1"/>
  <c r="B940" i="1"/>
  <c r="B262" i="1"/>
  <c r="B2819" i="1"/>
  <c r="B2948" i="1"/>
  <c r="B1532" i="1"/>
  <c r="B176" i="1"/>
  <c r="B1185" i="1"/>
  <c r="B57" i="1"/>
  <c r="B502" i="1"/>
  <c r="B386" i="1"/>
  <c r="B1764" i="1"/>
  <c r="B394" i="1"/>
  <c r="B3399" i="1"/>
  <c r="B1821" i="1"/>
  <c r="B1758" i="1"/>
  <c r="B1177" i="1"/>
  <c r="B1784" i="1"/>
  <c r="B3135" i="1"/>
  <c r="B1080" i="1"/>
  <c r="B3471" i="1"/>
  <c r="B1959" i="1"/>
  <c r="B1252" i="1"/>
  <c r="B1988" i="1"/>
  <c r="B3088" i="1"/>
  <c r="B845" i="1"/>
  <c r="B666" i="1"/>
  <c r="B2565" i="1"/>
  <c r="B1329" i="1"/>
  <c r="B290" i="1"/>
  <c r="B3719" i="1"/>
  <c r="B1563" i="1"/>
  <c r="B1216" i="1"/>
  <c r="B719" i="1"/>
  <c r="B796" i="1"/>
  <c r="B783" i="1"/>
  <c r="B2982" i="1"/>
  <c r="B1225" i="1"/>
  <c r="B2178" i="1"/>
  <c r="B1060" i="1"/>
  <c r="B48" i="1"/>
  <c r="B2549" i="1"/>
  <c r="B416" i="1"/>
  <c r="B1011" i="1"/>
  <c r="B2652" i="1"/>
  <c r="B1260" i="1"/>
  <c r="B1128" i="1"/>
  <c r="B3823" i="1"/>
  <c r="B711" i="1"/>
  <c r="B3934" i="1"/>
  <c r="B2078" i="1"/>
  <c r="B2137" i="1"/>
  <c r="B633" i="1"/>
  <c r="B1924" i="1"/>
  <c r="B514" i="1"/>
  <c r="B798" i="1"/>
  <c r="B2636" i="1"/>
  <c r="B325" i="1"/>
  <c r="B2774" i="1"/>
  <c r="B989" i="1"/>
  <c r="B580" i="1"/>
  <c r="B3858" i="1"/>
  <c r="B2071" i="1"/>
  <c r="B1538" i="1"/>
  <c r="B3367" i="1"/>
  <c r="B1105" i="1"/>
  <c r="B1938" i="1"/>
  <c r="B2076" i="1"/>
  <c r="B1321" i="1"/>
  <c r="B2330" i="1"/>
  <c r="B1737" i="1"/>
  <c r="B3793" i="1"/>
  <c r="B2971" i="1"/>
  <c r="B3292" i="1"/>
  <c r="B3386" i="1"/>
  <c r="B365" i="1"/>
  <c r="B335" i="1"/>
  <c r="B2404" i="1"/>
  <c r="B2496" i="1"/>
  <c r="B3866" i="1"/>
  <c r="B2526" i="1"/>
  <c r="B839" i="1"/>
  <c r="B2702" i="1"/>
  <c r="B2064" i="1"/>
  <c r="B2233" i="1"/>
  <c r="B3003" i="1"/>
  <c r="B360" i="1"/>
  <c r="B3361" i="1"/>
  <c r="B3599" i="1"/>
  <c r="B229" i="1"/>
  <c r="B2479" i="1"/>
  <c r="B932" i="1"/>
  <c r="B3868" i="1"/>
  <c r="B152" i="1"/>
  <c r="B108" i="1"/>
  <c r="B316" i="1"/>
  <c r="B2807" i="1"/>
  <c r="B2339" i="1"/>
  <c r="B477" i="1"/>
  <c r="B404" i="1"/>
  <c r="B36" i="1"/>
  <c r="B393" i="1"/>
  <c r="B20" i="1"/>
  <c r="B2573" i="1"/>
  <c r="B2989" i="1"/>
  <c r="B1905" i="1"/>
  <c r="B1680" i="1"/>
  <c r="B3679" i="1"/>
  <c r="B3848" i="1"/>
  <c r="B1159" i="1"/>
  <c r="B1431" i="1"/>
  <c r="B2504" i="1"/>
  <c r="B2453" i="1"/>
  <c r="B2941" i="1"/>
  <c r="B2794" i="1"/>
  <c r="B441" i="1"/>
  <c r="B2355" i="1"/>
  <c r="B2148" i="1"/>
  <c r="B608" i="1"/>
  <c r="B547" i="1"/>
  <c r="B812" i="1"/>
  <c r="B660" i="1"/>
  <c r="B3046" i="1"/>
  <c r="B1878" i="1"/>
  <c r="B145" i="1"/>
  <c r="B1876" i="1"/>
  <c r="B175" i="1"/>
  <c r="B1282" i="1"/>
  <c r="B2776" i="1"/>
  <c r="B255" i="1"/>
  <c r="B395" i="1"/>
  <c r="B1153" i="1"/>
  <c r="B2925" i="1"/>
  <c r="B663" i="1"/>
  <c r="B2352" i="1"/>
  <c r="B1045" i="1"/>
  <c r="B2676" i="1"/>
  <c r="B243" i="1"/>
  <c r="B1110" i="1"/>
  <c r="B519" i="1"/>
  <c r="B2362" i="1"/>
  <c r="B2172" i="1"/>
  <c r="B725" i="1"/>
  <c r="B384" i="1"/>
  <c r="B1434" i="1"/>
  <c r="B468" i="1"/>
  <c r="B1546" i="1"/>
  <c r="B1788" i="1"/>
  <c r="B918" i="1"/>
  <c r="B583" i="1"/>
  <c r="B2214" i="1"/>
  <c r="B601" i="1"/>
  <c r="B786" i="1"/>
  <c r="B2686" i="1"/>
  <c r="B2990" i="1"/>
  <c r="B2740" i="1"/>
  <c r="B3294" i="1"/>
  <c r="B1371" i="1"/>
  <c r="B3372" i="1"/>
  <c r="B960" i="1"/>
  <c r="B607" i="1"/>
  <c r="B3246" i="1"/>
  <c r="B2192" i="1"/>
  <c r="B3605" i="1"/>
  <c r="B903" i="1"/>
  <c r="B3695" i="1"/>
  <c r="B3068" i="1"/>
  <c r="B2823" i="1"/>
  <c r="B2963" i="1"/>
  <c r="B3692" i="1"/>
  <c r="B2176" i="1"/>
  <c r="B3486" i="1"/>
  <c r="B3410" i="1"/>
  <c r="B2292" i="1"/>
  <c r="B1507" i="1"/>
  <c r="B667" i="1"/>
  <c r="B1234" i="1"/>
  <c r="B3726" i="1"/>
  <c r="B2147" i="1"/>
  <c r="B39" i="1"/>
  <c r="B2354" i="1"/>
  <c r="B779" i="1"/>
  <c r="B3869" i="1"/>
  <c r="B3329" i="1"/>
  <c r="B1367" i="1"/>
  <c r="B2874" i="1"/>
  <c r="B2846" i="1"/>
  <c r="B3291" i="1"/>
  <c r="B1069" i="1"/>
  <c r="B2062" i="1"/>
  <c r="B1801" i="1"/>
  <c r="B2758" i="1"/>
  <c r="B3056" i="1"/>
  <c r="B1836" i="1"/>
  <c r="B3716" i="1"/>
  <c r="B1935" i="1"/>
  <c r="B3061" i="1"/>
  <c r="B543" i="1"/>
  <c r="B2864" i="1"/>
  <c r="B804" i="1"/>
  <c r="B2886" i="1"/>
  <c r="B2872" i="1"/>
  <c r="B1511" i="1"/>
  <c r="B2512" i="1"/>
  <c r="B3440" i="1"/>
  <c r="B1848" i="1"/>
  <c r="B2098" i="1"/>
  <c r="B2174" i="1"/>
  <c r="B3707" i="1"/>
  <c r="B2577" i="1"/>
  <c r="B2870" i="1"/>
  <c r="B2765" i="1"/>
  <c r="B1057" i="1"/>
  <c r="B3304" i="1"/>
  <c r="B3715" i="1"/>
  <c r="B3505" i="1"/>
  <c r="B2854" i="1"/>
  <c r="B3408" i="1"/>
  <c r="B813" i="1"/>
  <c r="B2672" i="1"/>
  <c r="B592" i="1"/>
  <c r="B1989" i="1"/>
  <c r="B1863" i="1"/>
  <c r="B1195" i="1"/>
  <c r="B3609" i="1"/>
  <c r="B2531" i="1"/>
  <c r="B2454" i="1"/>
  <c r="B1457" i="1"/>
  <c r="B2055" i="1"/>
  <c r="B3479" i="1"/>
  <c r="B1777" i="1"/>
  <c r="B2284" i="1"/>
  <c r="B1666" i="1"/>
  <c r="B2373" i="1"/>
  <c r="B1257" i="1"/>
  <c r="B3757" i="1"/>
  <c r="B3212" i="1"/>
  <c r="B92" i="1"/>
  <c r="B415" i="1"/>
  <c r="B3876" i="1"/>
  <c r="B2131" i="1"/>
  <c r="B429" i="1"/>
  <c r="B1071" i="1"/>
  <c r="B656" i="1"/>
  <c r="B2484" i="1"/>
  <c r="B545" i="1"/>
  <c r="B1978" i="1"/>
  <c r="B3030" i="1"/>
  <c r="B2956" i="1"/>
  <c r="B3067" i="1"/>
  <c r="B3220" i="1"/>
  <c r="B3437" i="1"/>
  <c r="B189" i="1"/>
  <c r="B1301" i="1"/>
  <c r="B726" i="1"/>
  <c r="B3666" i="1"/>
  <c r="B3809" i="1"/>
  <c r="B3967" i="1"/>
  <c r="B3497" i="1"/>
  <c r="B1410" i="1"/>
  <c r="B2328" i="1"/>
  <c r="B613" i="1"/>
  <c r="B837" i="1"/>
  <c r="B2938" i="1"/>
  <c r="B1461" i="1"/>
  <c r="B2143" i="1"/>
  <c r="B1022" i="1"/>
  <c r="B920" i="1"/>
  <c r="B414" i="1"/>
  <c r="B2467" i="1"/>
  <c r="B2461" i="1"/>
  <c r="B2598" i="1"/>
  <c r="B70" i="1"/>
  <c r="B3335" i="1"/>
  <c r="B3603" i="1"/>
  <c r="B1124" i="1"/>
  <c r="B3006" i="1"/>
  <c r="B3141" i="1"/>
  <c r="B2890" i="1"/>
  <c r="B3970" i="1"/>
  <c r="B1441" i="1"/>
  <c r="B1001" i="1"/>
  <c r="B1727" i="1"/>
  <c r="B1828" i="1"/>
  <c r="B3126" i="1"/>
  <c r="B974" i="1"/>
  <c r="B2757" i="1"/>
  <c r="B2223" i="1"/>
  <c r="B916" i="1"/>
  <c r="B3971" i="1"/>
  <c r="B2380" i="1"/>
  <c r="B2445" i="1"/>
  <c r="B448" i="1"/>
  <c r="B1337" i="1"/>
  <c r="B1099" i="1"/>
  <c r="B570" i="1"/>
  <c r="B1704" i="1"/>
  <c r="B2732" i="1"/>
  <c r="B688" i="1"/>
  <c r="B3241" i="1"/>
  <c r="B1157" i="1"/>
  <c r="B1637" i="1"/>
  <c r="B2647" i="1"/>
  <c r="B1196" i="1"/>
  <c r="B1019" i="1"/>
  <c r="B2627" i="1"/>
  <c r="B3120" i="1"/>
  <c r="B3051" i="1"/>
  <c r="B3758" i="1"/>
  <c r="B1616" i="1"/>
  <c r="B2862" i="1"/>
  <c r="B801" i="1"/>
  <c r="B397" i="1"/>
  <c r="B1530" i="1"/>
  <c r="B2491" i="1"/>
  <c r="B1166" i="1"/>
  <c r="B996" i="1"/>
  <c r="B191" i="1"/>
  <c r="B216" i="1"/>
  <c r="B2850" i="1"/>
  <c r="B17" i="1"/>
  <c r="B2931" i="1"/>
  <c r="B1193" i="1"/>
  <c r="B714" i="1"/>
  <c r="B377" i="1"/>
  <c r="B1241" i="1"/>
  <c r="B2084" i="1"/>
  <c r="B1894" i="1"/>
  <c r="B2782" i="1"/>
  <c r="B2930" i="1"/>
  <c r="B3521" i="1"/>
  <c r="B2087" i="1"/>
  <c r="B2228" i="1"/>
  <c r="B912" i="1"/>
  <c r="B3089" i="1"/>
  <c r="B1747" i="1"/>
  <c r="B2184" i="1"/>
  <c r="B302" i="1"/>
  <c r="B466" i="1"/>
  <c r="B3198" i="1"/>
  <c r="B4004" i="1"/>
  <c r="B2028" i="1"/>
  <c r="B2943" i="1"/>
  <c r="B3736" i="1"/>
  <c r="B2323" i="1"/>
  <c r="B3237" i="1"/>
  <c r="B2069" i="1"/>
  <c r="B2738" i="1"/>
  <c r="B1778" i="1"/>
  <c r="B3894" i="1"/>
  <c r="B3182" i="1"/>
  <c r="B172" i="1"/>
  <c r="B1376" i="1"/>
  <c r="B2900" i="1"/>
  <c r="B3049" i="1"/>
  <c r="B1239" i="1"/>
  <c r="B513" i="1"/>
  <c r="B2349" i="1"/>
  <c r="B3525" i="1"/>
  <c r="B3096" i="1"/>
  <c r="B337" i="1"/>
  <c r="B3568" i="1"/>
  <c r="B928" i="1"/>
  <c r="B3311" i="1"/>
  <c r="B2803" i="1"/>
  <c r="B957" i="1"/>
  <c r="B2530" i="1"/>
  <c r="B2756" i="1"/>
  <c r="B2544" i="1"/>
  <c r="B1271" i="1"/>
  <c r="B3794" i="1"/>
  <c r="B1308" i="1"/>
  <c r="B3792" i="1"/>
  <c r="B2769" i="1"/>
  <c r="B2836" i="1"/>
  <c r="B2824" i="1"/>
  <c r="B522" i="1"/>
  <c r="B535" i="1"/>
  <c r="B517" i="1"/>
  <c r="B3004" i="1"/>
  <c r="B2334" i="1"/>
  <c r="B3838" i="1"/>
  <c r="B1129" i="1"/>
  <c r="B3279" i="1"/>
  <c r="B1385" i="1"/>
  <c r="B2375" i="1"/>
  <c r="B492" i="1"/>
  <c r="B1109" i="1"/>
  <c r="B3008" i="1"/>
  <c r="B741" i="1"/>
  <c r="B2545" i="1"/>
  <c r="B636" i="1"/>
  <c r="B438" i="1"/>
  <c r="B2502" i="1"/>
  <c r="B2739" i="1"/>
  <c r="B3629" i="1"/>
  <c r="B3886" i="1"/>
  <c r="B196" i="1"/>
  <c r="B3394" i="1"/>
  <c r="B315" i="1"/>
  <c r="B27" i="1"/>
  <c r="B1765" i="1"/>
  <c r="B182" i="1"/>
  <c r="B2820" i="1"/>
  <c r="B1279" i="1"/>
  <c r="B612" i="1"/>
  <c r="B3426" i="1"/>
  <c r="B3688" i="1"/>
  <c r="B1215" i="1"/>
  <c r="B2622" i="1"/>
  <c r="B757" i="1"/>
  <c r="B3164" i="1"/>
  <c r="B413" i="1"/>
  <c r="B691" i="1"/>
  <c r="B2787" i="1"/>
  <c r="B722" i="1"/>
  <c r="B2359" i="1"/>
  <c r="B3395" i="1"/>
  <c r="B807" i="1"/>
  <c r="B3339" i="1"/>
  <c r="B3854" i="1"/>
  <c r="B1342" i="1"/>
  <c r="B1037" i="1"/>
  <c r="B2588" i="1"/>
  <c r="B1307" i="1"/>
  <c r="B1389" i="1"/>
  <c r="B1393" i="1"/>
  <c r="B898" i="1"/>
  <c r="B1425" i="1"/>
  <c r="B1800" i="1"/>
  <c r="B2988" i="1"/>
  <c r="B3328" i="1"/>
  <c r="B2120" i="1"/>
  <c r="B474" i="1"/>
  <c r="B806" i="1"/>
  <c r="B3405" i="1"/>
  <c r="B1085" i="1"/>
  <c r="B3985" i="1"/>
  <c r="B3116" i="1"/>
  <c r="B865" i="1"/>
  <c r="B3718" i="1"/>
  <c r="B3608" i="1"/>
  <c r="B3147" i="1"/>
  <c r="B3465" i="1"/>
  <c r="B485" i="1"/>
  <c r="B3864" i="1"/>
  <c r="B2476" i="1"/>
  <c r="B3189" i="1"/>
  <c r="B1762" i="1"/>
  <c r="B133" i="1"/>
  <c r="B1908" i="1"/>
  <c r="B3247" i="1"/>
  <c r="B677" i="1"/>
  <c r="B3624" i="1"/>
  <c r="B3355" i="1"/>
  <c r="B1067" i="1"/>
  <c r="B1642" i="1"/>
  <c r="B2187" i="1"/>
  <c r="B306" i="1"/>
  <c r="B1265" i="1"/>
  <c r="B1560" i="1"/>
  <c r="B71" i="1"/>
  <c r="B3436" i="1"/>
  <c r="B2251" i="1"/>
  <c r="B2860" i="1"/>
  <c r="B227" i="1"/>
  <c r="B3072" i="1"/>
  <c r="B597" i="1"/>
  <c r="B1289" i="1"/>
  <c r="B1632" i="1"/>
  <c r="B223" i="1"/>
  <c r="B2684" i="1"/>
  <c r="B2112" i="1"/>
  <c r="B744" i="1"/>
  <c r="B406" i="1"/>
  <c r="B699" i="1"/>
  <c r="B2868" i="1"/>
  <c r="B3376" i="1"/>
  <c r="B1474" i="1"/>
  <c r="B3502" i="1"/>
  <c r="B140" i="1"/>
  <c r="B1103" i="1"/>
  <c r="B3365" i="1"/>
  <c r="B3853" i="1"/>
  <c r="B351" i="1"/>
  <c r="B1146" i="1"/>
  <c r="B934" i="1"/>
  <c r="B3988" i="1"/>
  <c r="B3532" i="1"/>
  <c r="B3622" i="1"/>
  <c r="B2128" i="1"/>
  <c r="B1281" i="1"/>
  <c r="B2093" i="1"/>
  <c r="B3253" i="1"/>
  <c r="B3865" i="1"/>
  <c r="B2867" i="1"/>
  <c r="B1330" i="1"/>
  <c r="B2618" i="1"/>
  <c r="B1710" i="1"/>
  <c r="B2420" i="1"/>
  <c r="B1369" i="1"/>
  <c r="B161" i="1"/>
  <c r="B2543" i="1"/>
  <c r="B2749" i="1"/>
  <c r="B3655" i="1"/>
  <c r="B3014" i="1"/>
  <c r="B1288" i="1"/>
  <c r="B2335" i="1"/>
  <c r="B3152" i="1"/>
  <c r="B3509" i="1"/>
  <c r="B1439" i="1"/>
  <c r="B332" i="1"/>
  <c r="B380" i="1"/>
  <c r="B1438" i="1"/>
  <c r="B273" i="1"/>
  <c r="B2834" i="1"/>
  <c r="B552" i="1"/>
  <c r="B3755" i="1"/>
  <c r="B3684" i="1"/>
  <c r="B2518" i="1"/>
  <c r="B3930" i="1"/>
  <c r="B3767" i="1"/>
  <c r="B3204" i="1"/>
  <c r="B696" i="1"/>
  <c r="B2045" i="1"/>
  <c r="B2390" i="1"/>
  <c r="B981" i="1"/>
  <c r="B3547" i="1"/>
  <c r="B2785" i="1"/>
  <c r="B411" i="1"/>
  <c r="B810" i="1"/>
  <c r="B977" i="1"/>
  <c r="B2207" i="1"/>
  <c r="B292" i="1"/>
  <c r="B3066" i="1"/>
  <c r="B3136" i="1"/>
  <c r="B671" i="1"/>
  <c r="B979" i="1"/>
  <c r="B906" i="1"/>
  <c r="B2599" i="1"/>
  <c r="B1002" i="1"/>
  <c r="B3226" i="1"/>
  <c r="B3750" i="1"/>
  <c r="B3077" i="1"/>
  <c r="B665" i="1"/>
  <c r="B594" i="1"/>
  <c r="B3564" i="1"/>
  <c r="B3549" i="1"/>
  <c r="B1176" i="1"/>
  <c r="B2242" i="1"/>
  <c r="B2046" i="1"/>
  <c r="B3450" i="1"/>
  <c r="B2153" i="1"/>
  <c r="B3338" i="1"/>
  <c r="B1641" i="1"/>
  <c r="B2477" i="1"/>
  <c r="B2783" i="1"/>
  <c r="B2810" i="1"/>
  <c r="B2450" i="1"/>
  <c r="B1415" i="1"/>
  <c r="B1375" i="1"/>
  <c r="B3110" i="1"/>
  <c r="B3362" i="1"/>
  <c r="B2193" i="1"/>
  <c r="B3434" i="1"/>
  <c r="B708" i="1"/>
  <c r="B3309" i="1"/>
  <c r="B1484" i="1"/>
  <c r="B2121" i="1"/>
  <c r="B225" i="1"/>
  <c r="B1840" i="1"/>
  <c r="B170" i="1"/>
  <c r="B1358" i="1"/>
  <c r="B1451" i="1"/>
  <c r="B254" i="1"/>
  <c r="B2133" i="1"/>
  <c r="B574" i="1"/>
  <c r="B2811" i="1"/>
  <c r="B3384" i="1"/>
  <c r="B2932" i="1"/>
  <c r="B136" i="1"/>
  <c r="B849" i="1"/>
  <c r="B572" i="1"/>
  <c r="B605" i="1"/>
  <c r="B1114" i="1"/>
  <c r="B1943" i="1"/>
  <c r="B3642" i="1"/>
  <c r="B1263" i="1"/>
  <c r="B1163" i="1"/>
  <c r="B727" i="1"/>
  <c r="B1142" i="1"/>
  <c r="B3734" i="1"/>
  <c r="B1600" i="1"/>
  <c r="B3826" i="1"/>
  <c r="B3863" i="1"/>
  <c r="B3555" i="1"/>
  <c r="B3986" i="1"/>
  <c r="B2202" i="1"/>
  <c r="B987" i="1"/>
  <c r="B1010" i="1"/>
  <c r="B883" i="1"/>
  <c r="B2197" i="1"/>
  <c r="B122" i="1"/>
  <c r="B3790" i="1"/>
  <c r="B3779" i="1"/>
  <c r="B3422" i="1"/>
  <c r="B420" i="1"/>
  <c r="B45" i="1"/>
  <c r="B615" i="1"/>
  <c r="B2741" i="1"/>
  <c r="B123" i="1"/>
  <c r="B2109" i="1"/>
  <c r="B3859" i="1"/>
  <c r="B114" i="1"/>
  <c r="B1982" i="1"/>
  <c r="B551" i="1"/>
  <c r="B3690" i="1"/>
  <c r="B3797" i="1"/>
  <c r="B2779" i="1"/>
  <c r="B3566" i="1"/>
  <c r="B2708" i="1"/>
  <c r="B1003" i="1"/>
  <c r="B334" i="1"/>
  <c r="B2356" i="1"/>
  <c r="B2976" i="1"/>
  <c r="B3660" i="1"/>
  <c r="B2961" i="1"/>
  <c r="B2397" i="1"/>
  <c r="B650" i="1"/>
  <c r="B1677" i="1"/>
  <c r="B2298" i="1"/>
  <c r="B2571" i="1"/>
  <c r="B3768" i="1"/>
  <c r="B3523" i="1"/>
  <c r="B998" i="1"/>
  <c r="B3021" i="1"/>
  <c r="B2318" i="1"/>
  <c r="B915" i="1"/>
  <c r="B969" i="1"/>
  <c r="B4002" i="1"/>
  <c r="B3799" i="1"/>
  <c r="B2025" i="1"/>
  <c r="B2367" i="1"/>
  <c r="B2097" i="1"/>
  <c r="B858" i="1"/>
  <c r="B85" i="1"/>
  <c r="B3515" i="1"/>
  <c r="B2042" i="1"/>
  <c r="B1445" i="1"/>
  <c r="B1095" i="1"/>
  <c r="B2986" i="1"/>
  <c r="B2150" i="1"/>
  <c r="B3074" i="1"/>
  <c r="B3817" i="1"/>
  <c r="B3511" i="1"/>
  <c r="B2429" i="1"/>
  <c r="B2799" i="1"/>
  <c r="B3397" i="1"/>
  <c r="B2383" i="1"/>
  <c r="B3385" i="1"/>
  <c r="B2835" i="1"/>
  <c r="B2796" i="1"/>
  <c r="B720" i="1"/>
  <c r="B3691" i="1"/>
  <c r="B3842" i="1"/>
  <c r="B3725" i="1"/>
  <c r="B805" i="1"/>
  <c r="B2285" i="1"/>
  <c r="B1005" i="1"/>
  <c r="B770" i="1"/>
  <c r="B56" i="1"/>
  <c r="B3775" i="1"/>
  <c r="B1000" i="1"/>
  <c r="B3535" i="1"/>
  <c r="B202" i="1"/>
  <c r="B2797" i="1"/>
  <c r="B706" i="1"/>
  <c r="B3217" i="1"/>
  <c r="B1802" i="1"/>
  <c r="B3901" i="1"/>
  <c r="B3105" i="1"/>
  <c r="B2386" i="1"/>
  <c r="B2555" i="1"/>
  <c r="B1869" i="1"/>
  <c r="B1693" i="1"/>
  <c r="B1504" i="1"/>
  <c r="B2908" i="1"/>
  <c r="B1459" i="1"/>
  <c r="B270" i="1"/>
  <c r="B851" i="1"/>
  <c r="B295" i="1"/>
  <c r="B2507" i="1"/>
  <c r="B1922" i="1"/>
  <c r="B2410" i="1"/>
  <c r="B1656" i="1"/>
  <c r="B1993" i="1"/>
  <c r="B2527" i="1"/>
  <c r="B831" i="1"/>
  <c r="B3893" i="1"/>
  <c r="B3347" i="1"/>
  <c r="B3275" i="1"/>
  <c r="B1237" i="1"/>
  <c r="B3698" i="1"/>
  <c r="B2016" i="1"/>
  <c r="B3714" i="1"/>
  <c r="B1772" i="1"/>
  <c r="B850" i="1"/>
  <c r="B1311" i="1"/>
  <c r="B2395" i="1"/>
  <c r="B778" i="1"/>
  <c r="B2310" i="1"/>
  <c r="B322" i="1"/>
  <c r="B2059" i="1"/>
  <c r="B1902" i="1"/>
  <c r="B3620" i="1"/>
  <c r="B3703" i="1"/>
  <c r="B3315" i="1"/>
  <c r="B3740" i="1"/>
  <c r="B1715" i="1"/>
  <c r="B90" i="1"/>
  <c r="B3713" i="1"/>
  <c r="B3728" i="1"/>
  <c r="B3240" i="1"/>
  <c r="B1990" i="1"/>
  <c r="B2928" i="1"/>
  <c r="B1062" i="1"/>
  <c r="B1336" i="1"/>
  <c r="B876" i="1"/>
  <c r="B1277" i="1"/>
  <c r="B1965" i="1"/>
  <c r="B3122" i="1"/>
  <c r="B2528" i="1"/>
  <c r="B2879" i="1"/>
  <c r="B3044" i="1"/>
  <c r="B3477" i="1"/>
  <c r="B2473" i="1"/>
  <c r="B541" i="1"/>
  <c r="B658" i="1"/>
  <c r="B3582" i="1"/>
  <c r="B200" i="1"/>
  <c r="B382" i="1"/>
  <c r="B3243" i="1"/>
  <c r="B2357" i="1"/>
  <c r="B2426" i="1"/>
  <c r="B214" i="1"/>
  <c r="B2038" i="1"/>
  <c r="B980" i="1"/>
  <c r="B1855" i="1"/>
  <c r="B180" i="1"/>
  <c r="B1456" i="1"/>
  <c r="B2718" i="1"/>
  <c r="B3490" i="1"/>
  <c r="B4029" i="1"/>
  <c r="B3306" i="1"/>
  <c r="B3493" i="1"/>
  <c r="B2525" i="1"/>
  <c r="B3628" i="1"/>
  <c r="B1622" i="1"/>
  <c r="B2146" i="1"/>
  <c r="B1865" i="1"/>
  <c r="B2155" i="1"/>
  <c r="B2891" i="1"/>
  <c r="B3018" i="1"/>
  <c r="B2234" i="1"/>
  <c r="B1510" i="1"/>
  <c r="B2179" i="1"/>
  <c r="B2438" i="1"/>
  <c r="B3645" i="1"/>
  <c r="B2778" i="1"/>
  <c r="B701" i="1"/>
  <c r="B49" i="1"/>
  <c r="B2436" i="1"/>
  <c r="B1918" i="1"/>
  <c r="B461" i="1"/>
  <c r="B3163" i="1"/>
  <c r="B449" i="1"/>
  <c r="B66" i="1"/>
  <c r="B3955" i="1"/>
  <c r="B1856" i="1"/>
  <c r="B1721" i="1"/>
  <c r="B1517" i="1"/>
  <c r="B3543" i="1"/>
  <c r="B1118" i="1"/>
  <c r="B515" i="1"/>
  <c r="B3480" i="1"/>
  <c r="B2856" i="1"/>
  <c r="B333" i="1"/>
  <c r="B3706" i="1"/>
  <c r="B2985" i="1"/>
  <c r="B1793" i="1"/>
  <c r="B1401" i="1"/>
  <c r="B147" i="1"/>
  <c r="B1561" i="1"/>
  <c r="B2219" i="1"/>
  <c r="B1650" i="1"/>
  <c r="B2309" i="1"/>
  <c r="B2937" i="1"/>
  <c r="B248" i="1"/>
  <c r="B2255" i="1"/>
  <c r="B684" i="1"/>
  <c r="B1850" i="1"/>
  <c r="B2614" i="1"/>
  <c r="B364" i="1"/>
  <c r="B103" i="1"/>
  <c r="B446" i="1"/>
  <c r="B347" i="1"/>
  <c r="B2882" i="1"/>
  <c r="B40" i="1"/>
  <c r="B614" i="1"/>
  <c r="B3121" i="1"/>
  <c r="B1635" i="1"/>
  <c r="B1055" i="1"/>
  <c r="B2857" i="1"/>
  <c r="B201" i="1"/>
  <c r="B3963" i="1"/>
  <c r="B1352" i="1"/>
  <c r="B2997" i="1"/>
  <c r="B460" i="1"/>
  <c r="B1786" i="1"/>
  <c r="B2159" i="1"/>
  <c r="B3414" i="1"/>
  <c r="B3785" i="1"/>
  <c r="B896" i="1"/>
  <c r="B2057" i="1"/>
  <c r="B352" i="1"/>
  <c r="B3012" i="1"/>
  <c r="B3168" i="1"/>
  <c r="B2619" i="1"/>
  <c r="B221" i="1"/>
  <c r="B157" i="1"/>
  <c r="B1936" i="1"/>
  <c r="B3512" i="1"/>
  <c r="B507" i="1"/>
  <c r="B1187" i="1"/>
  <c r="B1582" i="1"/>
  <c r="B3213" i="1"/>
  <c r="B1754" i="1"/>
  <c r="B5" i="1"/>
  <c r="B3650" i="1"/>
  <c r="B1892" i="1"/>
  <c r="B892" i="1"/>
  <c r="B1534" i="1"/>
  <c r="B2893" i="1"/>
  <c r="B3374" i="1"/>
  <c r="B2118" i="1"/>
  <c r="B1720" i="1"/>
  <c r="B300" i="1"/>
  <c r="B763" i="1"/>
  <c r="B1244" i="1"/>
  <c r="B2717" i="1"/>
  <c r="B794" i="1"/>
  <c r="B1741" i="1"/>
  <c r="B2329" i="1"/>
  <c r="B253" i="1"/>
  <c r="B2940" i="1"/>
  <c r="B1440" i="1"/>
  <c r="B73" i="1"/>
  <c r="B3633" i="1"/>
  <c r="B1305" i="1"/>
  <c r="B890" i="1"/>
  <c r="B2470" i="1"/>
  <c r="B2244" i="1"/>
  <c r="B1013" i="1"/>
  <c r="B3216" i="1"/>
  <c r="B1262" i="1"/>
  <c r="B3850" i="1"/>
  <c r="B2784" i="1"/>
  <c r="B240" i="1"/>
  <c r="B2968" i="1"/>
  <c r="B3947" i="1"/>
  <c r="B1725" i="1"/>
  <c r="B2557" i="1"/>
  <c r="B1899" i="1"/>
  <c r="B3796" i="1"/>
  <c r="B1780" i="1"/>
  <c r="B563" i="1"/>
  <c r="B81" i="1"/>
  <c r="B4028" i="1"/>
  <c r="B390" i="1"/>
  <c r="B1580" i="1"/>
  <c r="B1261" i="1"/>
  <c r="B2440" i="1"/>
  <c r="B1172" i="1"/>
  <c r="B265" i="1"/>
  <c r="B2478" i="1"/>
  <c r="B799" i="1"/>
  <c r="B1789" i="1"/>
  <c r="B2665" i="1"/>
  <c r="B26" i="1"/>
  <c r="B3506" i="1"/>
  <c r="B96" i="1"/>
  <c r="B2277" i="1"/>
  <c r="B3064" i="1"/>
  <c r="B2268" i="1"/>
  <c r="B399" i="1"/>
  <c r="B1906" i="1"/>
  <c r="B844" i="1"/>
  <c r="B1763" i="1"/>
  <c r="B23" i="1"/>
  <c r="B2102" i="1"/>
  <c r="B1347" i="1"/>
  <c r="B357" i="1"/>
  <c r="B591" i="1"/>
  <c r="B1942" i="1"/>
  <c r="B1618" i="1"/>
  <c r="B131" i="1"/>
  <c r="B1138" i="1"/>
  <c r="B2364" i="1"/>
  <c r="B2514" i="1"/>
  <c r="B555" i="1"/>
  <c r="B3209" i="1"/>
  <c r="B1102" i="1"/>
  <c r="B2047" i="1"/>
  <c r="B1683" i="1"/>
  <c r="B1804" i="1"/>
  <c r="B296" i="1"/>
  <c r="B951" i="1"/>
  <c r="B1736" i="1"/>
  <c r="B3145" i="1"/>
  <c r="B258" i="1"/>
  <c r="B3545" i="1"/>
  <c r="B2241" i="1"/>
  <c r="B2099" i="1"/>
  <c r="B3504" i="1"/>
  <c r="B1028" i="1"/>
  <c r="B3770" i="1"/>
  <c r="B499" i="1"/>
  <c r="B1227" i="1"/>
  <c r="B434" i="1"/>
  <c r="B1707" i="1"/>
  <c r="B1624" i="1"/>
  <c r="B1874" i="1"/>
  <c r="B3580" i="1"/>
  <c r="B1365" i="1"/>
  <c r="B281" i="1"/>
  <c r="B1224" i="1"/>
  <c r="B1267" i="1"/>
  <c r="B862" i="1"/>
  <c r="B1921" i="1"/>
  <c r="B3002" i="1"/>
  <c r="B3587" i="1"/>
  <c r="B2880" i="1"/>
  <c r="B3939" i="1"/>
  <c r="B3919" i="1"/>
  <c r="B2407" i="1"/>
  <c r="B908" i="1"/>
  <c r="B3481" i="1"/>
  <c r="B825" i="1"/>
  <c r="B3531" i="1"/>
  <c r="B3534" i="1"/>
  <c r="B1583" i="1"/>
  <c r="B1910" i="1"/>
  <c r="B1378" i="1"/>
  <c r="B2926" i="1"/>
  <c r="B1966" i="1"/>
  <c r="B787" i="1"/>
  <c r="B491" i="1"/>
  <c r="B2580" i="1"/>
  <c r="B1090" i="1"/>
  <c r="B1949" i="1"/>
  <c r="B1523" i="1"/>
  <c r="B3192" i="1"/>
  <c r="B651" i="1"/>
  <c r="B1553" i="1"/>
  <c r="B2553" i="1"/>
  <c r="B1254" i="1"/>
  <c r="B153" i="1"/>
  <c r="B3244" i="1"/>
  <c r="B2984" i="1"/>
  <c r="B819" i="1"/>
  <c r="B28" i="1"/>
  <c r="B1928" i="1"/>
  <c r="B1832" i="1"/>
  <c r="B1152" i="1"/>
  <c r="B1961" i="1"/>
  <c r="B3398" i="1"/>
  <c r="B3559" i="1"/>
  <c r="B1135" i="1"/>
  <c r="B1009" i="1"/>
  <c r="B3496" i="1"/>
  <c r="B35" i="1"/>
  <c r="B1496" i="1"/>
  <c r="B113" i="1"/>
  <c r="B773" i="1"/>
  <c r="B2809" i="1"/>
  <c r="B3184" i="1"/>
  <c r="B268" i="1"/>
  <c r="B1952" i="1"/>
  <c r="B3151" i="1"/>
  <c r="B627" i="1"/>
  <c r="B3417" i="1"/>
  <c r="B3466" i="1"/>
  <c r="B1418" i="1"/>
  <c r="B403" i="1"/>
  <c r="B3331" i="1"/>
  <c r="B2154" i="1"/>
  <c r="B3194" i="1"/>
  <c r="B378" i="1"/>
  <c r="B232" i="1"/>
  <c r="B540" i="1"/>
  <c r="B3303" i="1"/>
  <c r="B3578" i="1"/>
  <c r="B2907" i="1"/>
  <c r="B301" i="1"/>
  <c r="B2503" i="1"/>
  <c r="B3127" i="1"/>
  <c r="B3459" i="1"/>
  <c r="B1388" i="1"/>
  <c r="B584" i="1"/>
  <c r="B503" i="1"/>
  <c r="B299" i="1"/>
  <c r="B245" i="1"/>
  <c r="B3656" i="1"/>
  <c r="B3882" i="1"/>
  <c r="B1429" i="1"/>
  <c r="B203" i="1"/>
  <c r="B2924" i="1"/>
  <c r="B573" i="1"/>
  <c r="B55" i="1"/>
  <c r="B1319" i="1"/>
  <c r="B3363" i="1"/>
  <c r="B2564" i="1"/>
  <c r="B1752" i="1"/>
  <c r="B1857" i="1"/>
  <c r="B1059" i="1"/>
  <c r="B834" i="1"/>
  <c r="B1657" i="1"/>
  <c r="B3476" i="1"/>
  <c r="B62" i="1"/>
  <c r="B226" i="1"/>
  <c r="B1206" i="1"/>
  <c r="B1490" i="1"/>
  <c r="B2535" i="1"/>
  <c r="B2916" i="1"/>
  <c r="B3484" i="1"/>
  <c r="B2539" i="1"/>
  <c r="B1097" i="1"/>
  <c r="B2294" i="1"/>
  <c r="B2415" i="1"/>
  <c r="B3782" i="1"/>
  <c r="B84" i="1"/>
  <c r="B2441" i="1"/>
  <c r="B1126" i="1"/>
  <c r="B280" i="1"/>
  <c r="B1223" i="1"/>
  <c r="B3542" i="1"/>
  <c r="B1971" i="1"/>
  <c r="B2716" i="1"/>
  <c r="B3319" i="1"/>
  <c r="B222" i="1"/>
  <c r="B1256" i="1"/>
  <c r="B1719" i="1"/>
  <c r="B2878" i="1"/>
  <c r="B327" i="1"/>
  <c r="B512" i="1"/>
  <c r="B2210" i="1"/>
  <c r="B1488" i="1"/>
  <c r="B1231" i="1"/>
  <c r="B1213" i="1"/>
  <c r="B2333" i="1"/>
  <c r="B2513" i="1"/>
  <c r="B294" i="1"/>
  <c r="B24" i="1"/>
  <c r="B1705" i="1"/>
  <c r="B1147" i="1"/>
  <c r="B1248" i="1"/>
  <c r="B199" i="1"/>
  <c r="B63" i="1"/>
  <c r="B971" i="1"/>
  <c r="B2058" i="1"/>
  <c r="B1819" i="1"/>
  <c r="B160" i="1"/>
  <c r="B2540" i="1"/>
  <c r="B484" i="1"/>
  <c r="B2621" i="1"/>
  <c r="B2463" i="1"/>
  <c r="B1652" i="1"/>
  <c r="B3892" i="1"/>
  <c r="B738" i="1"/>
  <c r="B3875" i="1"/>
  <c r="B1533" i="1"/>
  <c r="B473" i="1"/>
  <c r="B1318" i="1"/>
  <c r="B669" i="1"/>
  <c r="B975" i="1"/>
  <c r="B2161" i="1"/>
  <c r="B3227" i="1"/>
  <c r="B1917" i="1"/>
  <c r="B3235" i="1"/>
  <c r="B2771" i="1"/>
  <c r="B1663" i="1"/>
  <c r="B458" i="1"/>
  <c r="B3463" i="1"/>
  <c r="B479" i="1"/>
  <c r="B2945" i="1"/>
  <c r="B3802" i="1"/>
  <c r="B1911" i="1"/>
  <c r="B3070" i="1"/>
  <c r="B3270" i="1"/>
  <c r="B3277" i="1"/>
  <c r="B3085" i="1"/>
  <c r="B655" i="1"/>
  <c r="B2226" i="1"/>
  <c r="B2171" i="1"/>
  <c r="B1381" i="1"/>
  <c r="B3637" i="1"/>
  <c r="B2117" i="1"/>
  <c r="B1605" i="1"/>
  <c r="B924" i="1"/>
  <c r="B2692" i="1"/>
  <c r="B2123" i="1"/>
  <c r="B1088" i="1"/>
  <c r="B164" i="1"/>
  <c r="B3731" i="1"/>
  <c r="B1291" i="1"/>
  <c r="B1472" i="1"/>
  <c r="B1596" i="1"/>
  <c r="B1950" i="1"/>
  <c r="B3841" i="1"/>
  <c r="B2421" i="1"/>
  <c r="B82" i="1"/>
  <c r="B978" i="1"/>
  <c r="B560" i="1"/>
  <c r="B991" i="1"/>
  <c r="B2934" i="1"/>
  <c r="B1130" i="1"/>
  <c r="B1399" i="1"/>
  <c r="B2232" i="1"/>
  <c r="B1569" i="1"/>
  <c r="B3743" i="1"/>
  <c r="B3954" i="1"/>
  <c r="B2559" i="1"/>
  <c r="B3266" i="1"/>
  <c r="B109" i="1"/>
  <c r="B439" i="1"/>
  <c r="B130" i="1"/>
  <c r="B3016" i="1"/>
  <c r="B3218" i="1"/>
  <c r="B1799" i="1"/>
  <c r="B1845" i="1"/>
  <c r="B2653" i="1"/>
  <c r="B1769" i="1"/>
  <c r="B936" i="1"/>
  <c r="B2821" i="1"/>
  <c r="B1748" i="1"/>
  <c r="B155" i="1"/>
  <c r="B2687" i="1"/>
  <c r="B1751" i="1"/>
  <c r="B3735" i="1"/>
  <c r="B1660" i="1"/>
  <c r="B2222" i="1"/>
  <c r="B424" i="1"/>
  <c r="B230" i="1"/>
  <c r="B2216" i="1"/>
  <c r="B3117" i="1"/>
  <c r="B683" i="1"/>
  <c r="B2970" i="1"/>
  <c r="B1264" i="1"/>
  <c r="B2650" i="1"/>
  <c r="B3904" i="1"/>
  <c r="B659" i="1"/>
  <c r="B2711" i="1"/>
  <c r="B455" i="1"/>
  <c r="B279" i="1"/>
  <c r="B1932" i="1"/>
  <c r="B3626" i="1"/>
  <c r="B1571" i="1"/>
  <c r="B1475" i="1"/>
  <c r="B1926" i="1"/>
  <c r="B2996" i="1"/>
  <c r="B3974" i="1"/>
  <c r="B882" i="1"/>
  <c r="B3686" i="1"/>
  <c r="B3024" i="1"/>
  <c r="B3221" i="1"/>
  <c r="B3458" i="1"/>
  <c r="B3286" i="1"/>
  <c r="B2759" i="1"/>
  <c r="B250" i="1"/>
  <c r="B639" i="1"/>
  <c r="B1732" i="1"/>
  <c r="B2944" i="1"/>
  <c r="B1454" i="1"/>
  <c r="B218" i="1"/>
  <c r="B2427" i="1"/>
  <c r="B2699" i="1"/>
  <c r="B2730" i="1"/>
  <c r="B1056" i="1"/>
  <c r="B3159" i="1"/>
  <c r="B2185" i="1"/>
  <c r="B1131" i="1"/>
  <c r="B3747" i="1"/>
  <c r="B654" i="1"/>
  <c r="B3631" i="1"/>
  <c r="B2418" i="1"/>
  <c r="B2307" i="1"/>
  <c r="B3704" i="1"/>
  <c r="B3835" i="1"/>
  <c r="B1898" i="1"/>
  <c r="B2422" i="1"/>
  <c r="B2261" i="1"/>
  <c r="B3211" i="1"/>
  <c r="B2080" i="1"/>
  <c r="B3836" i="1"/>
  <c r="B278" i="1"/>
  <c r="B2063" i="1"/>
  <c r="B2574" i="1"/>
  <c r="B3997" i="1"/>
  <c r="B846" i="1"/>
  <c r="B569" i="1"/>
  <c r="B1197" i="1"/>
  <c r="B1295" i="1"/>
  <c r="B3723" i="1"/>
  <c r="B3595" i="1"/>
  <c r="B4022" i="1"/>
  <c r="B239" i="1"/>
  <c r="B1331" i="1"/>
  <c r="B1356" i="1"/>
  <c r="B3966" i="1"/>
  <c r="B2290" i="1"/>
  <c r="B2616" i="1"/>
  <c r="B204" i="1"/>
  <c r="B3861" i="1"/>
  <c r="B909" i="1"/>
  <c r="B3042" i="1"/>
  <c r="B2682" i="1"/>
  <c r="B1250" i="1"/>
  <c r="B2918" i="1"/>
  <c r="B437" i="1"/>
  <c r="B2378" i="1"/>
  <c r="B3536" i="1"/>
  <c r="B1638" i="1"/>
  <c r="B1997" i="1"/>
  <c r="B338" i="1"/>
  <c r="B1270" i="1"/>
  <c r="B2517" i="1"/>
  <c r="B18" i="1"/>
  <c r="B194" i="1"/>
  <c r="B3047" i="1"/>
  <c r="B228" i="1"/>
  <c r="B1414" i="1"/>
  <c r="B1714" i="1"/>
  <c r="B1992" i="1"/>
  <c r="B79" i="1"/>
  <c r="B33" i="1"/>
  <c r="B1160" i="1"/>
  <c r="B824" i="1"/>
  <c r="B3851" i="1"/>
  <c r="B3999" i="1"/>
  <c r="B369" i="1"/>
  <c r="B2455" i="1"/>
  <c r="B3285" i="1"/>
  <c r="B1508" i="1"/>
  <c r="B2249" i="1"/>
  <c r="B2800" i="1"/>
  <c r="B966" i="1"/>
  <c r="B2139" i="1"/>
  <c r="B3610" i="1"/>
  <c r="B2626" i="1"/>
  <c r="B693" i="1"/>
  <c r="B963" i="1"/>
  <c r="B579" i="1"/>
  <c r="B2964" i="1"/>
  <c r="B3082" i="1"/>
  <c r="B313" i="1"/>
  <c r="B585" i="1"/>
  <c r="B2510" i="1"/>
  <c r="B1503" i="1"/>
  <c r="B3298" i="1"/>
  <c r="B3720" i="1"/>
  <c r="B132" i="1"/>
  <c r="B1435" i="1"/>
  <c r="B731" i="1"/>
  <c r="B820" i="1"/>
  <c r="B1757" i="1"/>
  <c r="B319" i="1"/>
  <c r="B2033" i="1"/>
  <c r="B3137" i="1"/>
  <c r="B3353" i="1"/>
  <c r="B771" i="1"/>
  <c r="B1409" i="1"/>
  <c r="B866" i="1"/>
  <c r="B1017" i="1"/>
  <c r="B3411" i="1"/>
  <c r="B1400" i="1"/>
  <c r="B2789" i="1"/>
  <c r="B1208" i="1"/>
  <c r="B1823" i="1"/>
  <c r="B3749" i="1"/>
  <c r="B894" i="1"/>
  <c r="B3583" i="1"/>
  <c r="B1014" i="1"/>
  <c r="B3280" i="1"/>
  <c r="B3983" i="1"/>
  <c r="B2432" i="1"/>
  <c r="B3325" i="1"/>
  <c r="B581" i="1"/>
  <c r="B1670" i="1"/>
  <c r="B1669" i="1"/>
  <c r="B3407" i="1"/>
  <c r="B1340" i="1"/>
  <c r="B3673" i="1"/>
  <c r="B264" i="1"/>
  <c r="B943" i="1"/>
  <c r="B107" i="1"/>
  <c r="B2424" i="1"/>
  <c r="B3174" i="1"/>
  <c r="B3801" i="1"/>
  <c r="B1287" i="1"/>
  <c r="B171" i="1"/>
  <c r="B3180" i="1"/>
  <c r="B2336" i="1"/>
  <c r="B3803" i="1"/>
  <c r="B1920" i="1"/>
  <c r="B1513" i="1"/>
  <c r="B721" i="1"/>
  <c r="B4005" i="1"/>
  <c r="B531" i="1"/>
  <c r="B1158" i="1"/>
  <c r="B1134" i="1"/>
  <c r="B1304" i="1"/>
  <c r="B1268" i="1"/>
  <c r="B3254" i="1"/>
  <c r="B2505" i="1"/>
  <c r="B1460" i="1"/>
  <c r="B3745" i="1"/>
  <c r="B1678" i="1"/>
  <c r="B772" i="1"/>
  <c r="B939" i="1"/>
  <c r="B1119" i="1"/>
  <c r="B760" i="1"/>
  <c r="B2946" i="1"/>
  <c r="B3427" i="1"/>
  <c r="B282" i="1"/>
  <c r="B2125" i="1"/>
  <c r="B2646" i="1"/>
  <c r="B3063" i="1"/>
  <c r="B2170" i="1"/>
  <c r="B2921" i="1"/>
  <c r="B1985" i="1"/>
  <c r="B1550" i="1"/>
  <c r="B2393" i="1"/>
  <c r="B1273" i="1"/>
  <c r="B703" i="1"/>
  <c r="B3236" i="1"/>
  <c r="B76" i="1"/>
  <c r="B2781" i="1"/>
  <c r="B1519" i="1"/>
  <c r="B2548" i="1"/>
  <c r="B1887" i="1"/>
  <c r="B3913" i="1"/>
  <c r="B784" i="1"/>
  <c r="B3352" i="1"/>
  <c r="B881" i="1"/>
  <c r="B2632" i="1"/>
  <c r="B1154" i="1"/>
  <c r="B3569" i="1"/>
  <c r="B1455" i="1"/>
  <c r="B2551" i="1"/>
  <c r="B425" i="1"/>
  <c r="B13" i="1"/>
  <c r="B1144" i="1"/>
  <c r="B1363" i="1"/>
  <c r="B3156" i="1"/>
  <c r="B2402" i="1"/>
  <c r="B1837" i="1"/>
  <c r="B3805" i="1"/>
  <c r="B753" i="1"/>
  <c r="B734" i="1"/>
  <c r="B1025" i="1"/>
  <c r="B1643" i="1"/>
  <c r="B736" i="1"/>
  <c r="B25" i="1"/>
  <c r="B1285" i="1"/>
  <c r="B1883" i="1"/>
  <c r="B700" i="1"/>
  <c r="B174" i="1"/>
  <c r="B2250" i="1"/>
  <c r="B2683" i="1"/>
  <c r="B453" i="1"/>
  <c r="B99" i="1"/>
  <c r="B1768" i="1"/>
  <c r="B1545" i="1"/>
  <c r="B1247" i="1"/>
  <c r="B668" i="1"/>
  <c r="B811" i="1"/>
  <c r="B1209" i="1"/>
  <c r="B2842" i="1"/>
  <c r="B2411" i="1"/>
  <c r="B1112" i="1"/>
  <c r="B2218" i="1"/>
  <c r="B1806" i="1"/>
  <c r="B611" i="1"/>
  <c r="B2828" i="1"/>
  <c r="B3387" i="1"/>
  <c r="B3296" i="1"/>
  <c r="B2798" i="1"/>
  <c r="B3494" i="1"/>
  <c r="B450" i="1"/>
  <c r="B2315" i="1"/>
  <c r="B775" i="1"/>
  <c r="B823" i="1"/>
  <c r="B3474" i="1"/>
  <c r="B526" i="1"/>
  <c r="B1034" i="1"/>
  <c r="B505" i="1"/>
  <c r="B2236" i="1"/>
  <c r="B1310" i="1"/>
  <c r="B1175" i="1"/>
  <c r="B3552" i="1"/>
  <c r="B2671" i="1"/>
  <c r="B2077" i="1"/>
  <c r="B2157" i="1"/>
  <c r="B1412" i="1"/>
  <c r="B2818" i="1"/>
  <c r="B2904" i="1"/>
  <c r="B3249" i="1"/>
  <c r="B2338" i="1"/>
  <c r="B1447" i="1"/>
  <c r="B2074" i="1"/>
  <c r="B2506" i="1"/>
  <c r="B2169" i="1"/>
  <c r="B179" i="1"/>
  <c r="B2705" i="1"/>
  <c r="B1955" i="1"/>
  <c r="B1361" i="1"/>
  <c r="B1711" i="1"/>
  <c r="B1672" i="1"/>
  <c r="B3683" i="1"/>
  <c r="B3390" i="1"/>
  <c r="B3847" i="1"/>
  <c r="B3612" i="1"/>
  <c r="B1770" i="1"/>
  <c r="B1035" i="1"/>
  <c r="B976" i="1"/>
  <c r="B3860" i="1"/>
  <c r="B2186" i="1"/>
  <c r="B902" i="1"/>
  <c r="B2666" i="1"/>
  <c r="B3293" i="1"/>
  <c r="B3727" i="1"/>
  <c r="B501" i="1"/>
  <c r="B4034" i="1"/>
  <c r="B37" i="1"/>
  <c r="B32" i="1"/>
  <c r="B3911" i="1"/>
  <c r="B3678" i="1"/>
  <c r="B4021" i="1"/>
  <c r="B745" i="1"/>
  <c r="B2215" i="1"/>
  <c r="B3370" i="1"/>
  <c r="B3932" i="1"/>
  <c r="B1783" i="1"/>
  <c r="B2168" i="1"/>
  <c r="B2995" i="1"/>
  <c r="B3287" i="1"/>
  <c r="B3973" i="1"/>
  <c r="B3418" i="1"/>
  <c r="B1599" i="1"/>
  <c r="B3722" i="1"/>
  <c r="B3676" i="1"/>
  <c r="B2866" i="1"/>
  <c r="B297" i="1"/>
  <c r="B3550" i="1"/>
  <c r="B3671" i="1"/>
  <c r="B3446" i="1"/>
  <c r="B1091" i="1"/>
  <c r="B1396" i="1"/>
  <c r="B1491" i="1"/>
  <c r="B4027" i="1"/>
  <c r="B3207" i="1"/>
  <c r="B1572" i="1"/>
  <c r="B3415" i="1"/>
  <c r="B3995" i="1"/>
  <c r="B3026" i="1"/>
  <c r="B4008" i="1"/>
  <c r="B1370" i="1"/>
  <c r="B2181" i="1"/>
  <c r="B3888" i="1"/>
  <c r="B3524" i="1"/>
  <c r="B895" i="1"/>
  <c r="B3931" i="1"/>
  <c r="B3897" i="1"/>
  <c r="B1078" i="1"/>
  <c r="B3444" i="1"/>
  <c r="B3093" i="1"/>
  <c r="B4036" i="1"/>
  <c r="B3462" i="1"/>
  <c r="B2906" i="1"/>
  <c r="B3653" i="1"/>
  <c r="B4035" i="1"/>
  <c r="B3099" i="1"/>
  <c r="B3514" i="1"/>
  <c r="B3015" i="1"/>
  <c r="B964" i="1"/>
  <c r="B2322" i="1"/>
  <c r="B4016" i="1"/>
  <c r="B2912" i="1"/>
  <c r="B3929" i="1"/>
  <c r="B4033" i="1"/>
  <c r="B3358" i="1"/>
  <c r="B2111" i="1"/>
  <c r="B2239" i="1"/>
  <c r="B1629" i="1"/>
  <c r="B2433" i="1"/>
  <c r="B3978" i="1"/>
  <c r="B2100" i="1"/>
  <c r="B3161" i="1"/>
  <c r="B1900" i="1"/>
  <c r="B3321" i="1"/>
  <c r="B3617" i="1"/>
  <c r="B3153" i="1"/>
  <c r="B3948" i="1"/>
  <c r="B3674" i="1"/>
  <c r="B3023" i="1"/>
  <c r="B637" i="1"/>
  <c r="B945" i="1"/>
  <c r="B1565" i="1"/>
  <c r="B816" i="1"/>
  <c r="B985" i="1"/>
  <c r="B4026" i="1"/>
  <c r="B1620" i="1"/>
  <c r="B1280" i="1"/>
  <c r="B3442" i="1"/>
  <c r="B3996" i="1"/>
  <c r="B2913" i="1"/>
  <c r="B4011" i="1"/>
  <c r="B1476" i="1"/>
  <c r="B3748" i="1"/>
  <c r="B1296" i="1"/>
  <c r="B1608" i="1"/>
  <c r="B2346" i="1"/>
  <c r="B4013" i="1"/>
  <c r="B3677" i="1"/>
  <c r="B2180" i="1"/>
  <c r="B14" i="1"/>
  <c r="B2341" i="1"/>
  <c r="B138" i="1"/>
  <c r="B3103" i="1"/>
  <c r="B2363" i="1"/>
  <c r="B815" i="1"/>
  <c r="B3513" i="1"/>
  <c r="B3675" i="1"/>
  <c r="B2316" i="1"/>
  <c r="B2061" i="1"/>
  <c r="B578" i="1"/>
  <c r="B4007" i="1"/>
  <c r="B2583" i="1"/>
  <c r="B2225" i="1"/>
  <c r="B1094" i="1"/>
  <c r="B930" i="1"/>
  <c r="B3741" i="1"/>
  <c r="B3822" i="1"/>
  <c r="B638" i="1"/>
  <c r="B2238" i="1"/>
  <c r="B769" i="1"/>
  <c r="B1827" i="1"/>
  <c r="B3239" i="1"/>
  <c r="B283" i="1"/>
  <c r="B3968" i="1"/>
  <c r="B2822" i="1"/>
  <c r="B1083" i="1"/>
  <c r="B3952" i="1"/>
  <c r="B1574" i="1"/>
  <c r="B3717" i="1"/>
  <c r="B3009" i="1"/>
  <c r="B3751" i="1"/>
  <c r="B2975" i="1"/>
  <c r="B2935" i="1"/>
  <c r="B3643" i="1"/>
  <c r="B899" i="1"/>
  <c r="B1297" i="1"/>
  <c r="B3777" i="1"/>
  <c r="B3366" i="1"/>
  <c r="B3262" i="1"/>
  <c r="B358" i="1"/>
  <c r="B3058" i="1"/>
  <c r="B3611" i="1"/>
  <c r="B317" i="1"/>
  <c r="B3316" i="1"/>
  <c r="B2643" i="1"/>
  <c r="B3923" i="1"/>
  <c r="B359" i="1"/>
  <c r="B1566" i="1"/>
  <c r="B2755" i="1"/>
  <c r="B3709" i="1"/>
  <c r="B967" i="1"/>
  <c r="B2560" i="1"/>
  <c r="B3881" i="1"/>
  <c r="B3389" i="1"/>
  <c r="B3951" i="1"/>
  <c r="B3031" i="1"/>
  <c r="B3902" i="1"/>
  <c r="B2667" i="1"/>
  <c r="B3798" i="1"/>
  <c r="B2761" i="1"/>
  <c r="B946" i="1"/>
  <c r="B2442" i="1"/>
  <c r="B3305" i="1"/>
  <c r="B3485" i="1"/>
  <c r="B1235" i="1"/>
  <c r="B3571" i="1"/>
  <c r="B3813" i="1"/>
  <c r="B3520" i="1"/>
  <c r="B947" i="1"/>
  <c r="B3962" i="1"/>
  <c r="B1977" i="1"/>
  <c r="B2026" i="1"/>
  <c r="B4012" i="1"/>
  <c r="B2265" i="1"/>
  <c r="B1567" i="1"/>
  <c r="B2726" i="1"/>
  <c r="B965" i="1"/>
  <c r="B1470" i="1"/>
  <c r="B3959" i="1"/>
  <c r="B3445" i="1"/>
  <c r="B3092" i="1"/>
  <c r="B1502" i="1"/>
  <c r="B158" i="1"/>
  <c r="B1339" i="1"/>
  <c r="B3634" i="1"/>
  <c r="B3320" i="1"/>
  <c r="B2091" i="1"/>
  <c r="B3359" i="1"/>
  <c r="B1972" i="1"/>
  <c r="B2439" i="1"/>
  <c r="B3356" i="1"/>
  <c r="B1885" i="1"/>
  <c r="B1884" i="1"/>
  <c r="B2278" i="1"/>
  <c r="B3742" i="1"/>
  <c r="B3922" i="1"/>
  <c r="B2625" i="1"/>
  <c r="B2533" i="1"/>
  <c r="B3563" i="1"/>
  <c r="B3310" i="1"/>
  <c r="B3821" i="1"/>
  <c r="B3162" i="1"/>
  <c r="B1627" i="1"/>
  <c r="B2369" i="1"/>
  <c r="B3857" i="1"/>
  <c r="B3776" i="1"/>
  <c r="A2658" i="1"/>
  <c r="A604" i="1"/>
  <c r="A30" i="1"/>
  <c r="A3057" i="1"/>
  <c r="A1529" i="1"/>
  <c r="A3073" i="1"/>
  <c r="A464" i="1"/>
  <c r="A3473" i="1"/>
  <c r="A2552" i="1"/>
  <c r="A523" i="1"/>
  <c r="A2728" i="1"/>
  <c r="A186" i="1"/>
  <c r="A442" i="1"/>
  <c r="A2096" i="1"/>
  <c r="A388" i="1"/>
  <c r="A1867" i="1"/>
  <c r="A2917" i="1"/>
  <c r="A3700" i="1"/>
  <c r="A195" i="1"/>
  <c r="A1450" i="1"/>
  <c r="A421" i="1"/>
  <c r="A3544" i="1"/>
  <c r="A94" i="1"/>
  <c r="A454" i="1"/>
  <c r="A1577" i="1"/>
  <c r="A2843" i="1"/>
  <c r="A718" i="1"/>
  <c r="A1345" i="1"/>
  <c r="A146" i="1"/>
  <c r="A2695" i="1"/>
  <c r="A2419" i="1"/>
  <c r="A2766" i="1"/>
  <c r="A298" i="1"/>
  <c r="A3762" i="1"/>
  <c r="A1077" i="1"/>
  <c r="A370" i="1"/>
  <c r="A3916" i="1"/>
  <c r="A2953" i="1"/>
  <c r="A3839" i="1"/>
  <c r="A1697" i="1"/>
  <c r="A678" i="1"/>
  <c r="A1812" i="1"/>
  <c r="A715" i="1"/>
  <c r="A2979" i="1"/>
  <c r="A2015" i="1"/>
  <c r="A511" i="1"/>
  <c r="A373" i="1"/>
  <c r="A3202" i="1"/>
  <c r="A1795" i="1"/>
  <c r="A3862" i="1"/>
  <c r="A3475" i="1"/>
  <c r="A469" i="1"/>
  <c r="A2933" i="1"/>
  <c r="A900" i="1"/>
  <c r="A643" i="1"/>
  <c r="A3104" i="1"/>
  <c r="A1771" i="1"/>
  <c r="A2731" i="1"/>
  <c r="A372" i="1"/>
  <c r="A3979" i="1"/>
  <c r="A1205" i="1"/>
  <c r="A2350" i="1"/>
  <c r="A3900" i="1"/>
  <c r="A410" i="1"/>
  <c r="A151" i="1"/>
  <c r="A135" i="1"/>
  <c r="A529" i="1"/>
  <c r="A3230" i="1"/>
  <c r="A1766" i="1"/>
  <c r="A4024" i="1"/>
  <c r="A739" i="1"/>
  <c r="A3820" i="1"/>
  <c r="A961" i="1"/>
  <c r="A785" i="1"/>
  <c r="A184" i="1"/>
  <c r="A1188" i="1"/>
  <c r="A1136" i="1"/>
  <c r="A167" i="1"/>
  <c r="A3205" i="1"/>
  <c r="A2723" i="1"/>
  <c r="A1120" i="1"/>
  <c r="A287" i="1"/>
  <c r="A2615" i="1"/>
  <c r="A274" i="1"/>
  <c r="A2085" i="1"/>
  <c r="A568" i="1"/>
  <c r="A1151" i="1"/>
  <c r="A1049" i="1"/>
  <c r="A1929" i="1"/>
  <c r="A704" i="1"/>
  <c r="A2043" i="1"/>
  <c r="A3455" i="1"/>
  <c r="A1648" i="1"/>
  <c r="A2145" i="1"/>
  <c r="A3314" i="1"/>
  <c r="A2690" i="1"/>
  <c r="A1681" i="1"/>
  <c r="A662" i="1"/>
  <c r="A1506" i="1"/>
  <c r="A1694" i="1"/>
  <c r="A1140" i="1"/>
  <c r="A1346" i="1"/>
  <c r="A3638" i="1"/>
  <c r="A2389" i="1"/>
  <c r="A53" i="1"/>
  <c r="A3759" i="1"/>
  <c r="A3324" i="1"/>
  <c r="A617" i="1"/>
  <c r="A3665" i="1"/>
  <c r="A1298" i="1"/>
  <c r="A861" i="1"/>
  <c r="A1957" i="1"/>
  <c r="A1386" i="1"/>
  <c r="A673" i="1"/>
  <c r="A3982" i="1"/>
  <c r="A1526" i="1"/>
  <c r="A1086" i="1"/>
  <c r="A2031" i="1"/>
  <c r="A277" i="1"/>
  <c r="A2847" i="1"/>
  <c r="A1299" i="1"/>
  <c r="A15" i="1"/>
  <c r="A833" i="1"/>
  <c r="A3764" i="1"/>
  <c r="A3765" i="1"/>
  <c r="A2881" i="1"/>
  <c r="A2594" i="1"/>
  <c r="A4031" i="1"/>
  <c r="A486" i="1"/>
  <c r="A952" i="1"/>
  <c r="A328" i="1"/>
  <c r="A657" i="1"/>
  <c r="A2719" i="1"/>
  <c r="A995" i="1"/>
  <c r="A955" i="1"/>
  <c r="A1174" i="1"/>
  <c r="A241" i="1"/>
  <c r="A2127" i="1"/>
  <c r="A2113" i="1"/>
  <c r="A1640" i="1"/>
  <c r="A1117" i="1"/>
  <c r="A1354" i="1"/>
  <c r="A98" i="1"/>
  <c r="A3334" i="1"/>
  <c r="A2670" i="1"/>
  <c r="A120" i="1"/>
  <c r="A1465" i="1"/>
  <c r="A2448" i="1"/>
  <c r="A2400" i="1"/>
  <c r="A3322" i="1"/>
  <c r="A77" i="1"/>
  <c r="A3754" i="1"/>
  <c r="A3090" i="1"/>
  <c r="A3059" i="1"/>
  <c r="A1404" i="1"/>
  <c r="A2020" i="1"/>
  <c r="A2263" i="1"/>
  <c r="A1779" i="1"/>
  <c r="A1689" i="1"/>
  <c r="A1679" i="1"/>
  <c r="A1024" i="1"/>
  <c r="A475" i="1"/>
  <c r="A1065" i="1"/>
  <c r="A1767" i="1"/>
  <c r="A2994" i="1"/>
  <c r="A2609" i="1"/>
  <c r="A3176" i="1"/>
  <c r="A1541" i="1"/>
  <c r="A392" i="1"/>
  <c r="A1570" i="1"/>
  <c r="A609" i="1"/>
  <c r="A1171" i="1"/>
  <c r="A3933" i="1"/>
  <c r="A754" i="1"/>
  <c r="A2883" i="1"/>
  <c r="A1746" i="1"/>
  <c r="A1647" i="1"/>
  <c r="A3980" i="1"/>
  <c r="A3464" i="1"/>
  <c r="A3526" i="1"/>
  <c r="A3468" i="1"/>
  <c r="A2697" i="1"/>
  <c r="A2936" i="1"/>
  <c r="A1344" i="1"/>
  <c r="A1873" i="1"/>
  <c r="A2443" i="1"/>
  <c r="A3139" i="1"/>
  <c r="A1597" i="1"/>
  <c r="A119" i="1"/>
  <c r="A3094" i="1"/>
  <c r="A857" i="1"/>
  <c r="A1428" i="1"/>
  <c r="A818" i="1"/>
  <c r="A680" i="1"/>
  <c r="A929" i="1"/>
  <c r="A3039" i="1"/>
  <c r="A1564" i="1"/>
  <c r="A1686" i="1"/>
  <c r="A2750" i="1"/>
  <c r="A2554" i="1"/>
  <c r="A3101" i="1"/>
  <c r="A2927" i="1"/>
  <c r="A1886" i="1"/>
  <c r="A3972" i="1"/>
  <c r="A387" i="1"/>
  <c r="A4003" i="1"/>
  <c r="A1443" i="1"/>
  <c r="A3256" i="1"/>
  <c r="A1738" i="1"/>
  <c r="A1817" i="1"/>
  <c r="A2790" i="1"/>
  <c r="A1984" i="1"/>
  <c r="A840" i="1"/>
  <c r="A238" i="1"/>
  <c r="A2067" i="1"/>
  <c r="A343" i="1"/>
  <c r="A3178" i="1"/>
  <c r="A1562" i="1"/>
  <c r="A2920" i="1"/>
  <c r="A1125" i="1"/>
  <c r="A3150" i="1"/>
  <c r="A2851" i="1"/>
  <c r="A3453" i="1"/>
  <c r="A3710" i="1"/>
  <c r="A758" i="1"/>
  <c r="A1217" i="1"/>
  <c r="A3769" i="1"/>
  <c r="A2495" i="1"/>
  <c r="A600" i="1"/>
  <c r="A3558" i="1"/>
  <c r="A267" i="1"/>
  <c r="A3229" i="1"/>
  <c r="A1148" i="1"/>
  <c r="A854" i="1"/>
  <c r="A362" i="1"/>
  <c r="A2347" i="1"/>
  <c r="A1825" i="1"/>
  <c r="A2115" i="1"/>
  <c r="A355" i="1"/>
  <c r="A3811" i="1"/>
  <c r="A2229" i="1"/>
  <c r="A670" i="1"/>
  <c r="A187" i="1"/>
  <c r="A3528" i="1"/>
  <c r="A1294" i="1"/>
  <c r="A3567" i="1"/>
  <c r="A2706" i="1"/>
  <c r="A2005" i="1"/>
  <c r="A3918" i="1"/>
  <c r="A1343" i="1"/>
  <c r="A3630" i="1"/>
  <c r="A3203" i="1"/>
  <c r="A2106" i="1"/>
  <c r="A3596" i="1"/>
  <c r="A3537" i="1"/>
  <c r="A525" i="1"/>
  <c r="A3905" i="1"/>
  <c r="A2852" i="1"/>
  <c r="A1200" i="1"/>
  <c r="A3242" i="1"/>
  <c r="A2079" i="1"/>
  <c r="A2959" i="1"/>
  <c r="A3885" i="1"/>
  <c r="A2401" i="1"/>
  <c r="A2534" i="1"/>
  <c r="A2905" i="1"/>
  <c r="A733" i="1"/>
  <c r="A3100" i="1"/>
  <c r="A2563" i="1"/>
  <c r="A3763" i="1"/>
  <c r="A1512" i="1"/>
  <c r="A3373" i="1"/>
  <c r="A169" i="1"/>
  <c r="A1383" i="1"/>
  <c r="A310" i="1"/>
  <c r="A1335" i="1"/>
  <c r="A1164" i="1"/>
  <c r="A3856" i="1"/>
  <c r="A887" i="1"/>
  <c r="A910" i="1"/>
  <c r="A2681" i="1"/>
  <c r="A1964" i="1"/>
  <c r="A3806" i="1"/>
  <c r="A38" i="1"/>
  <c r="A634" i="1"/>
  <c r="A2827" i="1"/>
  <c r="A888" i="1"/>
  <c r="A3491" i="1"/>
  <c r="A2501" i="1"/>
  <c r="A1688" i="1"/>
  <c r="A2849" i="1"/>
  <c r="A252" i="1"/>
  <c r="A748" i="1"/>
  <c r="A3129" i="1"/>
  <c r="A3664" i="1"/>
  <c r="A1841" i="1"/>
  <c r="A1350" i="1"/>
  <c r="A1107" i="1"/>
  <c r="A2366" i="1"/>
  <c r="A3944" i="1"/>
  <c r="A3276" i="1"/>
  <c r="A2342" i="1"/>
  <c r="A534" i="1"/>
  <c r="A2902" i="1"/>
  <c r="A2001" i="1"/>
  <c r="A1735" i="1"/>
  <c r="A1380" i="1"/>
  <c r="A2022" i="1"/>
  <c r="A3431" i="1"/>
  <c r="A2923" i="1"/>
  <c r="A681" i="1"/>
  <c r="A1829" i="1"/>
  <c r="A598" i="1"/>
  <c r="A2898" i="1"/>
  <c r="A550" i="1"/>
  <c r="A2587" i="1"/>
  <c r="A3131" i="1"/>
  <c r="A826" i="1"/>
  <c r="A405" i="1"/>
  <c r="A567" i="1"/>
  <c r="A3565" i="1"/>
  <c r="A2224" i="1"/>
  <c r="A2844" i="1"/>
  <c r="A1184" i="1"/>
  <c r="A2434" i="1"/>
  <c r="A2107" i="1"/>
  <c r="A3095" i="1"/>
  <c r="A623" i="1"/>
  <c r="A822" i="1"/>
  <c r="A1868" i="1"/>
  <c r="A3669" i="1"/>
  <c r="A2152" i="1"/>
  <c r="A3404" i="1"/>
  <c r="A3668" i="1"/>
  <c r="A3613" i="1"/>
  <c r="A1178" i="1"/>
  <c r="A2752" i="1"/>
  <c r="A2605" i="1"/>
  <c r="A2710" i="1"/>
  <c r="A2325" i="1"/>
  <c r="A2910" i="1"/>
  <c r="A2885" i="1"/>
  <c r="A814" i="1"/>
  <c r="A809" i="1"/>
  <c r="A1230" i="1"/>
  <c r="A2833" i="1"/>
  <c r="A648" i="1"/>
  <c r="A3593" i="1"/>
  <c r="A1433" i="1"/>
  <c r="A457" i="1"/>
  <c r="A482" i="1"/>
  <c r="A2480" i="1"/>
  <c r="A3357" i="1"/>
  <c r="A3945" i="1"/>
  <c r="A3171" i="1"/>
  <c r="A2167" i="1"/>
  <c r="A2267" i="1"/>
  <c r="A3173" i="1"/>
  <c r="A1169" i="1"/>
  <c r="A3635" i="1"/>
  <c r="A3672" i="1"/>
  <c r="A1695" i="1"/>
  <c r="A1696" i="1"/>
  <c r="A3928" i="1"/>
  <c r="A2675" i="1"/>
  <c r="A3607" i="1"/>
  <c r="A790" i="1"/>
  <c r="A1500" i="1"/>
  <c r="A2664" i="1"/>
  <c r="A1587" i="1"/>
  <c r="A1228" i="1"/>
  <c r="A3849" i="1"/>
  <c r="A1089" i="1"/>
  <c r="A3123" i="1"/>
  <c r="A2978" i="1"/>
  <c r="A1862" i="1"/>
  <c r="A2158" i="1"/>
  <c r="A44" i="1"/>
  <c r="A2656" i="1"/>
  <c r="A1927" i="1"/>
  <c r="A596" i="1"/>
  <c r="A2915" i="1"/>
  <c r="A962" i="1"/>
  <c r="A1201" i="1"/>
  <c r="A2641" i="1"/>
  <c r="A165" i="1"/>
  <c r="A1796" i="1"/>
  <c r="A2425" i="1"/>
  <c r="A2384" i="1"/>
  <c r="A3264" i="1"/>
  <c r="A1374" i="1"/>
  <c r="A1625" i="1"/>
  <c r="A2817" i="1"/>
  <c r="A1879" i="1"/>
  <c r="A789" i="1"/>
  <c r="A3808" i="1"/>
  <c r="A1292" i="1"/>
  <c r="A3299" i="1"/>
  <c r="A1960" i="1"/>
  <c r="A3069" i="1"/>
  <c r="A190" i="1"/>
  <c r="A3301" i="1"/>
  <c r="A1881" i="1"/>
  <c r="A2929" i="1"/>
  <c r="A2198" i="1"/>
  <c r="A2735" i="1"/>
  <c r="A2037" i="1"/>
  <c r="A1466" i="1"/>
  <c r="A3345" i="1"/>
  <c r="A3371" i="1"/>
  <c r="A3837" i="1"/>
  <c r="A905" i="1"/>
  <c r="A3530" i="1"/>
  <c r="A2409" i="1"/>
  <c r="A3804" i="1"/>
  <c r="A690" i="1"/>
  <c r="A2773" i="1"/>
  <c r="A1913" i="1"/>
  <c r="A115" i="1"/>
  <c r="A2562" i="1"/>
  <c r="A2399" i="1"/>
  <c r="A3337" i="1"/>
  <c r="A1967" i="1"/>
  <c r="A1690" i="1"/>
  <c r="A3651" i="1"/>
  <c r="A2040" i="1"/>
  <c r="A586" i="1"/>
  <c r="A443" i="1"/>
  <c r="A3619" i="1"/>
  <c r="A3265" i="1"/>
  <c r="A4001" i="1"/>
  <c r="A2966" i="1"/>
  <c r="A1238" i="1"/>
  <c r="A1426" i="1"/>
  <c r="A2693" i="1"/>
  <c r="A1317" i="1"/>
  <c r="A1897" i="1"/>
  <c r="A1904" i="1"/>
  <c r="A3572" i="1"/>
  <c r="A476" i="1"/>
  <c r="A2032" i="1"/>
  <c r="A707" i="1"/>
  <c r="A3375" i="1"/>
  <c r="A1896" i="1"/>
  <c r="A3185" i="1"/>
  <c r="A4023" i="1"/>
  <c r="A504" i="1"/>
  <c r="A2826" i="1"/>
  <c r="A3087" i="1"/>
  <c r="A867" i="1"/>
  <c r="A2729" i="1"/>
  <c r="A2264" i="1"/>
  <c r="A1203" i="1"/>
  <c r="A308" i="1"/>
  <c r="A3166" i="1"/>
  <c r="A2175" i="1"/>
  <c r="A1888" i="1"/>
  <c r="A2734" i="1"/>
  <c r="A2301" i="1"/>
  <c r="A2151" i="1"/>
  <c r="A1394" i="1"/>
  <c r="A1939" i="1"/>
  <c r="A1713" i="1"/>
  <c r="A2034" i="1"/>
  <c r="A205" i="1"/>
  <c r="A4006" i="1"/>
  <c r="A1646" i="1"/>
  <c r="A571" i="1"/>
  <c r="A1101" i="1"/>
  <c r="A3260" i="1"/>
  <c r="A1391" i="1"/>
  <c r="A792" i="1"/>
  <c r="A1501" i="1"/>
  <c r="A3421" i="1"/>
  <c r="A953" i="1"/>
  <c r="A1933" i="1"/>
  <c r="A1703" i="1"/>
  <c r="A1269" i="1"/>
  <c r="A1901" i="1"/>
  <c r="A2567" i="1"/>
  <c r="A3898" i="1"/>
  <c r="A2991" i="1"/>
  <c r="A3589" i="1"/>
  <c r="A3646" i="1"/>
  <c r="A1387" i="1"/>
  <c r="A1111" i="1"/>
  <c r="A852" i="1"/>
  <c r="A954" i="1"/>
  <c r="A2451" i="1"/>
  <c r="A1189" i="1"/>
  <c r="A1866" i="1"/>
  <c r="A2000" i="1"/>
  <c r="A1923" i="1"/>
  <c r="A709" i="1"/>
  <c r="A695" i="1"/>
  <c r="A2586" i="1"/>
  <c r="A391" i="1"/>
  <c r="A2374" i="1"/>
  <c r="A3492" i="1"/>
  <c r="A1706" i="1"/>
  <c r="A1405" i="1"/>
  <c r="A2138" i="1"/>
  <c r="A154" i="1"/>
  <c r="A3223" i="1"/>
  <c r="A3078" i="1"/>
  <c r="A2585" i="1"/>
  <c r="A2068" i="1"/>
  <c r="A192" i="1"/>
  <c r="A2630" i="1"/>
  <c r="A3871" i="1"/>
  <c r="A2596" i="1"/>
  <c r="A2529" i="1"/>
  <c r="A2104" i="1"/>
  <c r="A2317" i="1"/>
  <c r="A631" i="1"/>
  <c r="A3106" i="1"/>
  <c r="A163" i="1"/>
  <c r="A3028" i="1"/>
  <c r="A3448" i="1"/>
  <c r="A2204" i="1"/>
  <c r="A3225" i="1"/>
  <c r="A1685" i="1"/>
  <c r="A326" i="1"/>
  <c r="A235" i="1"/>
  <c r="A873" i="1"/>
  <c r="A3112" i="1"/>
  <c r="A3157" i="1"/>
  <c r="A3787" i="1"/>
  <c r="A3312" i="1"/>
  <c r="A3831" i="1"/>
  <c r="A3503" i="1"/>
  <c r="A879" i="1"/>
  <c r="A59" i="1"/>
  <c r="A3251" i="1"/>
  <c r="A730" i="1"/>
  <c r="A244" i="1"/>
  <c r="A1486" i="1"/>
  <c r="A2613" i="1"/>
  <c r="A1807" i="1"/>
  <c r="A2287" i="1"/>
  <c r="A2832" i="1"/>
  <c r="A1167" i="1"/>
  <c r="A682" i="1"/>
  <c r="A3591" i="1"/>
  <c r="A2659" i="1"/>
  <c r="A1962" i="1"/>
  <c r="A4018" i="1"/>
  <c r="A74" i="1"/>
  <c r="A2983" i="1"/>
  <c r="A1179" i="1"/>
  <c r="A2877" i="1"/>
  <c r="A1278" i="1"/>
  <c r="A2949" i="1"/>
  <c r="A2696" i="1"/>
  <c r="A3210" i="1"/>
  <c r="A3895" i="1"/>
  <c r="A1753" i="1"/>
  <c r="A3040" i="1"/>
  <c r="A3007" i="1"/>
  <c r="A3011" i="1"/>
  <c r="A1847" i="1"/>
  <c r="A2343" i="1"/>
  <c r="A3519" i="1"/>
  <c r="A452" i="1"/>
  <c r="A2873" i="1"/>
  <c r="A2542" i="1"/>
  <c r="A1155" i="1"/>
  <c r="A2217" i="1"/>
  <c r="A2634" i="1"/>
  <c r="A2200" i="1"/>
  <c r="A2388" i="1"/>
  <c r="A490" i="1"/>
  <c r="A1794" i="1"/>
  <c r="A356" i="1"/>
  <c r="A1723" i="1"/>
  <c r="A672" i="1"/>
  <c r="A3000" i="1"/>
  <c r="A2431" i="1"/>
  <c r="A1858" i="1"/>
  <c r="A3188" i="1"/>
  <c r="A646" i="1"/>
  <c r="A3659" i="1"/>
  <c r="A3045" i="1"/>
  <c r="A1606" i="1"/>
  <c r="A821" i="1"/>
  <c r="A2685" i="1"/>
  <c r="A3908" i="1"/>
  <c r="A2345" i="1"/>
  <c r="A575" i="1"/>
  <c r="A263" i="1"/>
  <c r="A3880" i="1"/>
  <c r="A3889" i="1"/>
  <c r="A104" i="1"/>
  <c r="A3317" i="1"/>
  <c r="A2177" i="1"/>
  <c r="A1180" i="1"/>
  <c r="A1122" i="1"/>
  <c r="A3833" i="1"/>
  <c r="A1734" i="1"/>
  <c r="A1420" i="1"/>
  <c r="A1687" i="1"/>
  <c r="A1946" i="1"/>
  <c r="A3577" i="1"/>
  <c r="A3778" i="1"/>
  <c r="A3737" i="1"/>
  <c r="A2591" i="1"/>
  <c r="A431" i="1"/>
  <c r="A2725" i="1"/>
  <c r="A3604" i="1"/>
  <c r="A2829" i="1"/>
  <c r="A3935" i="1"/>
  <c r="A3435" i="1"/>
  <c r="A1833" i="1"/>
  <c r="A93" i="1"/>
  <c r="A1568" i="1"/>
  <c r="A2999" i="1"/>
  <c r="A307" i="1"/>
  <c r="A3255" i="1"/>
  <c r="A3252" i="1"/>
  <c r="A897" i="1"/>
  <c r="A3890" i="1"/>
  <c r="A2444" i="1"/>
  <c r="A3529" i="1"/>
  <c r="A2969" i="1"/>
  <c r="A330" i="1"/>
  <c r="A3795" i="1"/>
  <c r="A2300" i="1"/>
  <c r="A1313" i="1"/>
  <c r="A3541" i="1"/>
  <c r="A983" i="1"/>
  <c r="A2897" i="1"/>
  <c r="A2105" i="1"/>
  <c r="A1581" i="1"/>
  <c r="A3623" i="1"/>
  <c r="A1619" i="1"/>
  <c r="A336" i="1"/>
  <c r="A2286" i="1"/>
  <c r="A1701" i="1"/>
  <c r="A843" i="1"/>
  <c r="A2134" i="1"/>
  <c r="A3781" i="1"/>
  <c r="A1668" i="1"/>
  <c r="A188" i="1"/>
  <c r="A1584" i="1"/>
  <c r="A1251" i="1"/>
  <c r="A1242" i="1"/>
  <c r="A1156" i="1"/>
  <c r="A3989" i="1"/>
  <c r="A2575" i="1"/>
  <c r="A3343" i="1"/>
  <c r="A747" i="1"/>
  <c r="A863" i="1"/>
  <c r="A3091" i="1"/>
  <c r="A1479" i="1"/>
  <c r="A3403" i="1"/>
  <c r="A2296" i="1"/>
  <c r="A3238" i="1"/>
  <c r="A2532" i="1"/>
  <c r="A3761" i="1"/>
  <c r="A870" i="1"/>
  <c r="A3500" i="1"/>
  <c r="A1040" i="1"/>
  <c r="A207" i="1"/>
  <c r="A100" i="1"/>
  <c r="A2398" i="1"/>
  <c r="A361" i="1"/>
  <c r="A2960" i="1"/>
  <c r="A12" i="1"/>
  <c r="A288" i="1"/>
  <c r="A231" i="1"/>
  <c r="A1478" i="1"/>
  <c r="A2764" i="1"/>
  <c r="A1919" i="1"/>
  <c r="A3055" i="1"/>
  <c r="A275" i="1"/>
  <c r="A3924" i="1"/>
  <c r="A735" i="1"/>
  <c r="A89" i="1"/>
  <c r="A2689" i="1"/>
  <c r="A674" i="1"/>
  <c r="A2791" i="1"/>
  <c r="A1149" i="1"/>
  <c r="A1846" i="1"/>
  <c r="A1325" i="1"/>
  <c r="A389" i="1"/>
  <c r="A1258" i="1"/>
  <c r="A2281" i="1"/>
  <c r="A3167" i="1"/>
  <c r="A1232" i="1"/>
  <c r="A3789" i="1"/>
  <c r="A3432" i="1"/>
  <c r="A2274" i="1"/>
  <c r="A3224" i="1"/>
  <c r="A2760" i="1"/>
  <c r="A3602" i="1"/>
  <c r="A3076" i="1"/>
  <c r="A3190" i="1"/>
  <c r="A1773" i="1"/>
  <c r="A3685" i="1"/>
  <c r="A1036" i="1"/>
  <c r="A2595" i="1"/>
  <c r="A2576" i="1"/>
  <c r="A3991" i="1"/>
  <c r="A3548" i="1"/>
  <c r="A1482" i="1"/>
  <c r="A256" i="1"/>
  <c r="A3627" i="1"/>
  <c r="A3086" i="1"/>
  <c r="A2939" i="1"/>
  <c r="A1854" i="1"/>
  <c r="A212" i="1"/>
  <c r="A2861" i="1"/>
  <c r="A3926" i="1"/>
  <c r="A2498" i="1"/>
  <c r="A3272" i="1"/>
  <c r="A408" i="1"/>
  <c r="A220" i="1"/>
  <c r="A2276" i="1"/>
  <c r="A3927" i="1"/>
  <c r="A948" i="1"/>
  <c r="A209" i="1"/>
  <c r="A1115" i="1"/>
  <c r="A1909" i="1"/>
  <c r="A3961" i="1"/>
  <c r="A595" i="1"/>
  <c r="A2521" i="1"/>
  <c r="A992" i="1"/>
  <c r="A1293" i="1"/>
  <c r="A379" i="1"/>
  <c r="A1042" i="1"/>
  <c r="A1161" i="1"/>
  <c r="A2633" i="1"/>
  <c r="A1073" i="1"/>
  <c r="A2273" i="1"/>
  <c r="A272" i="1"/>
  <c r="A2814" i="1"/>
  <c r="A311" i="1"/>
  <c r="A2853" i="1"/>
  <c r="A2987" i="1"/>
  <c r="A2435" i="1"/>
  <c r="A3065" i="1"/>
  <c r="A269" i="1"/>
  <c r="A34" i="1"/>
  <c r="A2780" i="1"/>
  <c r="A3234" i="1"/>
  <c r="A2635" i="1"/>
  <c r="A1012" i="1"/>
  <c r="A2806" i="1"/>
  <c r="A3516" i="1"/>
  <c r="A2815" i="1"/>
  <c r="A2289" i="1"/>
  <c r="A2052" i="1"/>
  <c r="A652" i="1"/>
  <c r="A3791" i="1"/>
  <c r="A3033" i="1"/>
  <c r="A323" i="1"/>
  <c r="A417" i="1"/>
  <c r="A1477" i="1"/>
  <c r="A1004" i="1"/>
  <c r="A3760" i="1"/>
  <c r="A2211" i="1"/>
  <c r="A3936" i="1"/>
  <c r="A3177" i="1"/>
  <c r="A3694" i="1"/>
  <c r="A2516" i="1"/>
  <c r="A1937" i="1"/>
  <c r="A1728" i="1"/>
  <c r="A1515" i="1"/>
  <c r="A3994" i="1"/>
  <c r="A1664" i="1"/>
  <c r="A276" i="1"/>
  <c r="A1150" i="1"/>
  <c r="A363" i="1"/>
  <c r="A2655" i="1"/>
  <c r="A1072" i="1"/>
  <c r="A2617" i="1"/>
  <c r="A1614" i="1"/>
  <c r="A2141" i="1"/>
  <c r="A2007" i="1"/>
  <c r="A959" i="1"/>
  <c r="A1272" i="1"/>
  <c r="A2371" i="1"/>
  <c r="A1286" i="1"/>
  <c r="A3872" i="1"/>
  <c r="A2472" i="1"/>
  <c r="A2266" i="1"/>
  <c r="A3401" i="1"/>
  <c r="A2416" i="1"/>
  <c r="A1489" i="1"/>
  <c r="A141" i="1"/>
  <c r="A776" i="1"/>
  <c r="A1218" i="1"/>
  <c r="A1528" i="1"/>
  <c r="A3522" i="1"/>
  <c r="A1006" i="1"/>
  <c r="A374" i="1"/>
  <c r="A616" i="1"/>
  <c r="A4010" i="1"/>
  <c r="A1999" i="1"/>
  <c r="A86" i="1"/>
  <c r="A1096" i="1"/>
  <c r="A2845" i="1"/>
  <c r="A2950" i="1"/>
  <c r="A419" i="1"/>
  <c r="A2188" i="1"/>
  <c r="A2027" i="1"/>
  <c r="A198" i="1"/>
  <c r="A3206" i="1"/>
  <c r="A972" i="1"/>
  <c r="A1498" i="1"/>
  <c r="A3641" i="1"/>
  <c r="A642" i="1"/>
  <c r="A2160" i="1"/>
  <c r="A1654" i="1"/>
  <c r="A4032" i="1"/>
  <c r="A1332" i="1"/>
  <c r="A1826" i="1"/>
  <c r="A2645" i="1"/>
  <c r="A2036" i="1"/>
  <c r="A2582" i="1"/>
  <c r="A3538" i="1"/>
  <c r="A990" i="1"/>
  <c r="A1505" i="1"/>
  <c r="A1219" i="1"/>
  <c r="A2962" i="1"/>
  <c r="A2763" i="1"/>
  <c r="A3702" i="1"/>
  <c r="A1351" i="1"/>
  <c r="A2804" i="1"/>
  <c r="A2673" i="1"/>
  <c r="A2698" i="1"/>
  <c r="A1934" i="1"/>
  <c r="A43" i="1"/>
  <c r="A78" i="1"/>
  <c r="A1782" i="1"/>
  <c r="A3632" i="1"/>
  <c r="A1831" i="1"/>
  <c r="A2863" i="1"/>
  <c r="A3879" i="1"/>
  <c r="A2182" i="1"/>
  <c r="A565" i="1"/>
  <c r="A3032" i="1"/>
  <c r="A3891" i="1"/>
  <c r="A958" i="1"/>
  <c r="A3271" i="1"/>
  <c r="A2793" i="1"/>
  <c r="A3396" i="1"/>
  <c r="A2041" i="1"/>
  <c r="A451" i="1"/>
  <c r="A2720" i="1"/>
  <c r="A2871" i="1"/>
  <c r="A3950" i="1"/>
  <c r="A2640" i="1"/>
  <c r="A1998" i="1"/>
  <c r="A1940" i="1"/>
  <c r="A1658" i="1"/>
  <c r="A3133" i="1"/>
  <c r="A3027" i="1"/>
  <c r="A2767" i="1"/>
  <c r="A2221" i="1"/>
  <c r="A2770" i="1"/>
  <c r="A271" i="1"/>
  <c r="A913" i="1"/>
  <c r="A1327" i="1"/>
  <c r="A3472" i="1"/>
  <c r="A2668" i="1"/>
  <c r="A3025" i="1"/>
  <c r="A3975" i="1"/>
  <c r="A95" i="1"/>
  <c r="A777" i="1"/>
  <c r="A2493" i="1"/>
  <c r="A606" i="1"/>
  <c r="A371" i="1"/>
  <c r="A2462" i="1"/>
  <c r="A2519" i="1"/>
  <c r="A791" i="1"/>
  <c r="A60" i="1"/>
  <c r="A3508" i="1"/>
  <c r="A713" i="1"/>
  <c r="A3037" i="1"/>
  <c r="A2896" i="1"/>
  <c r="A2070" i="1"/>
  <c r="A2579" i="1"/>
  <c r="A1724" i="1"/>
  <c r="A788" i="1"/>
  <c r="A2394" i="1"/>
  <c r="A80" i="1"/>
  <c r="A1621" i="1"/>
  <c r="A1589" i="1"/>
  <c r="A1682" i="1"/>
  <c r="A1406" i="1"/>
  <c r="A1407" i="1"/>
  <c r="A3354" i="1"/>
  <c r="A246" i="1"/>
  <c r="A549" i="1"/>
  <c r="A1834" i="1"/>
  <c r="A3288" i="1"/>
  <c r="A2376" i="1"/>
  <c r="A3267" i="1"/>
  <c r="A2114" i="1"/>
  <c r="A126" i="1"/>
  <c r="A493" i="1"/>
  <c r="A1811" i="1"/>
  <c r="A2013" i="1"/>
  <c r="A3010" i="1"/>
  <c r="A1953" i="1"/>
  <c r="A3546" i="1"/>
  <c r="A2240" i="1"/>
  <c r="A922" i="1"/>
  <c r="A838" i="1"/>
  <c r="A661" i="1"/>
  <c r="A2887" i="1"/>
  <c r="A2801" i="1"/>
  <c r="A3360" i="1"/>
  <c r="A3640" i="1"/>
  <c r="A342" i="1"/>
  <c r="A2679" i="1"/>
  <c r="A87" i="1"/>
  <c r="A1661" i="1"/>
  <c r="A318" i="1"/>
  <c r="A3124" i="1"/>
  <c r="A1322" i="1"/>
  <c r="A3196" i="1"/>
  <c r="A950" i="1"/>
  <c r="A3183" i="1"/>
  <c r="A3380" i="1"/>
  <c r="A349" i="1"/>
  <c r="A1790" i="1"/>
  <c r="A3412" i="1"/>
  <c r="A2073" i="1"/>
  <c r="A339" i="1"/>
  <c r="A3125" i="1"/>
  <c r="A1623" i="1"/>
  <c r="A2313" i="1"/>
  <c r="A2460" i="1"/>
  <c r="A1916" i="1"/>
  <c r="A800" i="1"/>
  <c r="A3284" i="1"/>
  <c r="A3449" i="1"/>
  <c r="A1968" i="1"/>
  <c r="A1880" i="1"/>
  <c r="A698" i="1"/>
  <c r="A69" i="1"/>
  <c r="A710" i="1"/>
  <c r="A3489" i="1"/>
  <c r="A2048" i="1"/>
  <c r="A2509" i="1"/>
  <c r="A2714" i="1"/>
  <c r="A224" i="1"/>
  <c r="A2110" i="1"/>
  <c r="A1141" i="1"/>
  <c r="A1844" i="1"/>
  <c r="A3140" i="1"/>
  <c r="A1509" i="1"/>
  <c r="A3800" i="1"/>
  <c r="A619" i="1"/>
  <c r="A1137" i="1"/>
  <c r="A3457" i="1"/>
  <c r="A423" i="1"/>
  <c r="A2742" i="1"/>
  <c r="A1558" i="1"/>
  <c r="A1275" i="1"/>
  <c r="A576" i="1"/>
  <c r="A3553" i="1"/>
  <c r="A761" i="1"/>
  <c r="A3753" i="1"/>
  <c r="A396" i="1"/>
  <c r="A159" i="1"/>
  <c r="A1601" i="1"/>
  <c r="A2955" i="1"/>
  <c r="A532" i="1"/>
  <c r="A3766" i="1"/>
  <c r="A2541" i="1"/>
  <c r="A2136" i="1"/>
  <c r="A933" i="1"/>
  <c r="A430" i="1"/>
  <c r="A2713" i="1"/>
  <c r="A2302" i="1"/>
  <c r="A3992" i="1"/>
  <c r="A1483" i="1"/>
  <c r="A3029" i="1"/>
  <c r="A3752" i="1"/>
  <c r="A3625" i="1"/>
  <c r="A993" i="1"/>
  <c r="A1610" i="1"/>
  <c r="A3193" i="1"/>
  <c r="A312" i="1"/>
  <c r="A3807" i="1"/>
  <c r="A2270" i="1"/>
  <c r="A1043" i="1"/>
  <c r="A3461" i="1"/>
  <c r="A3639" i="1"/>
  <c r="A2044" i="1"/>
  <c r="A2707" i="1"/>
  <c r="A2010" i="1"/>
  <c r="A211" i="1"/>
  <c r="A3909" i="1"/>
  <c r="A561" i="1"/>
  <c r="A341" i="1"/>
  <c r="A118" i="1"/>
  <c r="A2220" i="1"/>
  <c r="A193" i="1"/>
  <c r="A1253" i="1"/>
  <c r="A1316" i="1"/>
  <c r="A1306" i="1"/>
  <c r="A1930" i="1"/>
  <c r="A3832" i="1"/>
  <c r="A742" i="1"/>
  <c r="A524" i="1"/>
  <c r="A2351" i="1"/>
  <c r="A1432" i="1"/>
  <c r="A528" i="1"/>
  <c r="A931" i="1"/>
  <c r="A1243" i="1"/>
  <c r="A2637" i="1"/>
  <c r="A3958" i="1"/>
  <c r="A2805" i="1"/>
  <c r="A3391" i="1"/>
  <c r="A3682" i="1"/>
  <c r="A3433" i="1"/>
  <c r="A860" i="1"/>
  <c r="A2324" i="1"/>
  <c r="A1121" i="1"/>
  <c r="A1739" i="1"/>
  <c r="A348" i="1"/>
  <c r="A3551" i="1"/>
  <c r="A3259" i="1"/>
  <c r="A3940" i="1"/>
  <c r="A3977" i="1"/>
  <c r="A1362" i="1"/>
  <c r="A4017" i="1"/>
  <c r="A46" i="1"/>
  <c r="A3344" i="1"/>
  <c r="A3649" i="1"/>
  <c r="A530" i="1"/>
  <c r="A1970" i="1"/>
  <c r="A1870" i="1"/>
  <c r="A2014" i="1"/>
  <c r="A1730" i="1"/>
  <c r="A2279" i="1"/>
  <c r="A3557" i="1"/>
  <c r="A2795" i="1"/>
  <c r="A756" i="1"/>
  <c r="A3914" i="1"/>
  <c r="A3175" i="1"/>
  <c r="A1740" i="1"/>
  <c r="A2892" i="1"/>
  <c r="A462" i="1"/>
  <c r="A875" i="1"/>
  <c r="A116" i="1"/>
  <c r="A1808" i="1"/>
  <c r="A766" i="1"/>
  <c r="A2753" i="1"/>
  <c r="A653" i="1"/>
  <c r="A3043" i="1"/>
  <c r="A1895" i="1"/>
  <c r="A2101" i="1"/>
  <c r="A3483" i="1"/>
  <c r="A1975" i="1"/>
  <c r="A3454" i="1"/>
  <c r="A1430" i="1"/>
  <c r="A1617" i="1"/>
  <c r="A2581" i="1"/>
  <c r="A2497" i="1"/>
  <c r="A3488" i="1"/>
  <c r="A901" i="1"/>
  <c r="A2403" i="1"/>
  <c r="A885" i="1"/>
  <c r="A3621" i="1"/>
  <c r="A3729" i="1"/>
  <c r="A3201" i="1"/>
  <c r="A562" i="1"/>
  <c r="A4000" i="1"/>
  <c r="A2235" i="1"/>
  <c r="A19" i="1"/>
  <c r="A970" i="1"/>
  <c r="A935" i="1"/>
  <c r="A716" i="1"/>
  <c r="A1521" i="1"/>
  <c r="A3460" i="1"/>
  <c r="A1182" i="1"/>
  <c r="A2449" i="1"/>
  <c r="A3228" i="1"/>
  <c r="A3724" i="1"/>
  <c r="A635" i="1"/>
  <c r="A2500" i="1"/>
  <c r="A367" i="1"/>
  <c r="A2129" i="1"/>
  <c r="A1283" i="1"/>
  <c r="A2973" i="1"/>
  <c r="A3981" i="1"/>
  <c r="A2487" i="1"/>
  <c r="A2858" i="1"/>
  <c r="A1659" i="1"/>
  <c r="A2446" i="1"/>
  <c r="A1116" i="1"/>
  <c r="A1588" i="1"/>
  <c r="A2475" i="1"/>
  <c r="A7" i="1"/>
  <c r="A3005" i="1"/>
  <c r="A3214" i="1"/>
  <c r="A1671" i="1"/>
  <c r="A10" i="1"/>
  <c r="A1236" i="1"/>
  <c r="A2488" i="1"/>
  <c r="A2163" i="1"/>
  <c r="A1665" i="1"/>
  <c r="A2547" i="1"/>
  <c r="A1749" i="1"/>
  <c r="A817" i="1"/>
  <c r="A1775" i="1"/>
  <c r="A968" i="1"/>
  <c r="A488" i="1"/>
  <c r="A1944" i="1"/>
  <c r="A3274" i="1"/>
  <c r="A111" i="1"/>
  <c r="A3597" i="1"/>
  <c r="A1032" i="1"/>
  <c r="A4037" i="1"/>
  <c r="A921" i="1"/>
  <c r="A3827" i="1"/>
  <c r="A1050" i="1"/>
  <c r="A2839" i="1"/>
  <c r="A3186" i="1"/>
  <c r="A1084" i="1"/>
  <c r="A2606" i="1"/>
  <c r="A489" i="1"/>
  <c r="A2536" i="1"/>
  <c r="A3501" i="1"/>
  <c r="A3887" i="1"/>
  <c r="A2319" i="1"/>
  <c r="A22" i="1"/>
  <c r="A2724" i="1"/>
  <c r="A124" i="1"/>
  <c r="A2855" i="1"/>
  <c r="A1051" i="1"/>
  <c r="A3250" i="1"/>
  <c r="A1143" i="1"/>
  <c r="A3903" i="1"/>
  <c r="A835" i="1"/>
  <c r="A1030" i="1"/>
  <c r="A1859" i="1"/>
  <c r="A2379" i="1"/>
  <c r="A728" i="1"/>
  <c r="A874" i="1"/>
  <c r="A2327" i="1"/>
  <c r="A1093" i="1"/>
  <c r="A1041" i="1"/>
  <c r="A129" i="1"/>
  <c r="A2065" i="1"/>
  <c r="A2993" i="1"/>
  <c r="A2611" i="1"/>
  <c r="A1463" i="1"/>
  <c r="A366" i="1"/>
  <c r="A2024" i="1"/>
  <c r="A2326" i="1"/>
  <c r="A3119" i="1"/>
  <c r="A1649" i="1"/>
  <c r="A2520" i="1"/>
  <c r="A3960" i="1"/>
  <c r="A54" i="1"/>
  <c r="A2688" i="1"/>
  <c r="A762" i="1"/>
  <c r="A3379" i="1"/>
  <c r="A3062" i="1"/>
  <c r="A2056" i="1"/>
  <c r="A724" i="1"/>
  <c r="A168" i="1"/>
  <c r="A6" i="1"/>
  <c r="A2314" i="1"/>
  <c r="A603" i="1"/>
  <c r="A780" i="1"/>
  <c r="A1092" i="1"/>
  <c r="A3661" i="1"/>
  <c r="A1082" i="1"/>
  <c r="A527" i="1"/>
  <c r="A1954" i="1"/>
  <c r="A1416" i="1"/>
  <c r="A3048" i="1"/>
  <c r="A553" i="1"/>
  <c r="A1816" i="1"/>
  <c r="A401" i="1"/>
  <c r="A1557" i="1"/>
  <c r="A1015" i="1"/>
  <c r="A1595" i="1"/>
  <c r="A893" i="1"/>
  <c r="A3308" i="1"/>
  <c r="A1323" i="1"/>
  <c r="A1194" i="1"/>
  <c r="A2060" i="1"/>
  <c r="A3644" i="1"/>
  <c r="A105" i="1"/>
  <c r="A1016" i="1"/>
  <c r="A91" i="1"/>
  <c r="A3598" i="1"/>
  <c r="A3118" i="1"/>
  <c r="A2464" i="1"/>
  <c r="A1467" i="1"/>
  <c r="A3342" i="1"/>
  <c r="A1785" i="1"/>
  <c r="A2638" i="1"/>
  <c r="A1994" i="1"/>
  <c r="A2457" i="1"/>
  <c r="A2212" i="1"/>
  <c r="A1667" i="1"/>
  <c r="A1357" i="1"/>
  <c r="A173" i="1"/>
  <c r="A3402" i="1"/>
  <c r="A1139" i="1"/>
  <c r="A2546" i="1"/>
  <c r="A344" i="1"/>
  <c r="A566" i="1"/>
  <c r="A1007" i="1"/>
  <c r="A641" i="1"/>
  <c r="A984" i="1"/>
  <c r="A2825" i="1"/>
  <c r="A3590" i="1"/>
  <c r="A797" i="1"/>
  <c r="A309" i="1"/>
  <c r="A919" i="1"/>
  <c r="A994" i="1"/>
  <c r="A47" i="1"/>
  <c r="A1046" i="1"/>
  <c r="A2295" i="1"/>
  <c r="A3181" i="1"/>
  <c r="A590" i="1"/>
  <c r="A2183" i="1"/>
  <c r="A1190" i="1"/>
  <c r="A285" i="1"/>
  <c r="A2088" i="1"/>
  <c r="A1123" i="1"/>
  <c r="A956" i="1"/>
  <c r="A3102" i="1"/>
  <c r="A353" i="1"/>
  <c r="A321" i="1"/>
  <c r="A2006" i="1"/>
  <c r="A3191" i="1"/>
  <c r="A1087" i="1"/>
  <c r="A793" i="1"/>
  <c r="A2737" i="1"/>
  <c r="A3297" i="1"/>
  <c r="A1974" i="1"/>
  <c r="A1524" i="1"/>
  <c r="A2413" i="1"/>
  <c r="A2194" i="1"/>
  <c r="A1609" i="1"/>
  <c r="A3208" i="1"/>
  <c r="A2271" i="1"/>
  <c r="A471" i="1"/>
  <c r="A1853" i="1"/>
  <c r="A3877" i="1"/>
  <c r="A2213" i="1"/>
  <c r="A3071" i="1"/>
  <c r="A917" i="1"/>
  <c r="A2875" i="1"/>
  <c r="A3413" i="1"/>
  <c r="A3424" i="1"/>
  <c r="A2909" i="1"/>
  <c r="A3022" i="1"/>
  <c r="A1210" i="1"/>
  <c r="A2090" i="1"/>
  <c r="A1586" i="1"/>
  <c r="A2408" i="1"/>
  <c r="A1559" i="1"/>
  <c r="A599" i="1"/>
  <c r="A1411" i="1"/>
  <c r="A2561" i="1"/>
  <c r="A3261" i="1"/>
  <c r="A2494" i="1"/>
  <c r="A2337" i="1"/>
  <c r="A3013" i="1"/>
  <c r="A1063" i="1"/>
  <c r="A516" i="1"/>
  <c r="A385" i="1"/>
  <c r="A1651" i="1"/>
  <c r="A1835" i="1"/>
  <c r="A1797" i="1"/>
  <c r="A3034" i="1"/>
  <c r="A2743" i="1"/>
  <c r="A1981" i="1"/>
  <c r="A3771" i="1"/>
  <c r="A1774" i="1"/>
  <c r="A3732" i="1"/>
  <c r="A1514" i="1"/>
  <c r="A247" i="1"/>
  <c r="A3896" i="1"/>
  <c r="A1302" i="1"/>
  <c r="A842" i="1"/>
  <c r="A911" i="1"/>
  <c r="A2288" i="1"/>
  <c r="A644" i="1"/>
  <c r="A1969" i="1"/>
  <c r="A260" i="1"/>
  <c r="A2246" i="1"/>
  <c r="A376" i="1"/>
  <c r="A3130" i="1"/>
  <c r="A544" i="1"/>
  <c r="A841" i="1"/>
  <c r="A2208" i="1"/>
  <c r="A1349" i="1"/>
  <c r="A1379" i="1"/>
  <c r="A1199" i="1"/>
  <c r="A3697" i="1"/>
  <c r="A1020" i="1"/>
  <c r="A3378" i="1"/>
  <c r="A3451" i="1"/>
  <c r="A3705" i="1"/>
  <c r="A2569" i="1"/>
  <c r="A1044" i="1"/>
  <c r="A2144" i="1"/>
  <c r="A3990" i="1"/>
  <c r="A2195" i="1"/>
  <c r="A853" i="1"/>
  <c r="A2348" i="1"/>
  <c r="A3132" i="1"/>
  <c r="A3080" i="1"/>
  <c r="A3696" i="1"/>
  <c r="A2231" i="1"/>
  <c r="A1554" i="1"/>
  <c r="A1098" i="1"/>
  <c r="A2275" i="1"/>
  <c r="A1535" i="1"/>
  <c r="A548" i="1"/>
  <c r="A456" i="1"/>
  <c r="A2430" i="1"/>
  <c r="A889" i="1"/>
  <c r="A1442" i="1"/>
  <c r="A1956" i="1"/>
  <c r="A2321" i="1"/>
  <c r="A1249" i="1"/>
  <c r="A675" i="1"/>
  <c r="A3670" i="1"/>
  <c r="A3273" i="1"/>
  <c r="A1452" i="1"/>
  <c r="A1198" i="1"/>
  <c r="A350" i="1"/>
  <c r="A520" i="1"/>
  <c r="A3845" i="1"/>
  <c r="A3560" i="1"/>
  <c r="A2282" i="1"/>
  <c r="A1229" i="1"/>
  <c r="A2332" i="1"/>
  <c r="A827" i="1"/>
  <c r="A2660" i="1"/>
  <c r="A156" i="1"/>
  <c r="A3840" i="1"/>
  <c r="A3712" i="1"/>
  <c r="A3348" i="1"/>
  <c r="A2481" i="1"/>
  <c r="A832" i="1"/>
  <c r="A3946" i="1"/>
  <c r="A3773" i="1"/>
  <c r="A2469" i="1"/>
  <c r="A3586" i="1"/>
  <c r="A1240" i="1"/>
  <c r="A383" i="1"/>
  <c r="A3419" i="1"/>
  <c r="A2751" i="1"/>
  <c r="A1390" i="1"/>
  <c r="A2485" i="1"/>
  <c r="A2306" i="1"/>
  <c r="A3155" i="1"/>
  <c r="A3083" i="1"/>
  <c r="A2570" i="1"/>
  <c r="A2677" i="1"/>
  <c r="A3652" i="1"/>
  <c r="A3079" i="1"/>
  <c r="A166" i="1"/>
  <c r="A1031" i="1"/>
  <c r="A3429" i="1"/>
  <c r="A3020" i="1"/>
  <c r="A2919" i="1"/>
  <c r="A3873" i="1"/>
  <c r="A291" i="1"/>
  <c r="A3400" i="1"/>
  <c r="A233" i="1"/>
  <c r="A3377" i="1"/>
  <c r="A1891" i="1"/>
  <c r="A51" i="1"/>
  <c r="A480" i="1"/>
  <c r="A1630" i="1"/>
  <c r="A2747" i="1"/>
  <c r="A3818" i="1"/>
  <c r="A4009" i="1"/>
  <c r="A2230" i="1"/>
  <c r="A2566" i="1"/>
  <c r="A697" i="1"/>
  <c r="A4020" i="1"/>
  <c r="A21" i="1"/>
  <c r="A537" i="1"/>
  <c r="A3019" i="1"/>
  <c r="A3943" i="1"/>
  <c r="A3307" i="1"/>
  <c r="A2486" i="1"/>
  <c r="A3786" i="1"/>
  <c r="A3969" i="1"/>
  <c r="A1803" i="1"/>
  <c r="A2019" i="1"/>
  <c r="A1585" i="1"/>
  <c r="A1684" i="1"/>
  <c r="A3052" i="1"/>
  <c r="A1424" i="1"/>
  <c r="A692" i="1"/>
  <c r="A242" i="1"/>
  <c r="A1233" i="1"/>
  <c r="A2095" i="1"/>
  <c r="A1341" i="1"/>
  <c r="A3409" i="1"/>
  <c r="A459" i="1"/>
  <c r="A2951" i="1"/>
  <c r="A1079" i="1"/>
  <c r="A2556" i="1"/>
  <c r="A647" i="1"/>
  <c r="A1986" i="1"/>
  <c r="A1458" i="1"/>
  <c r="A1709" i="1"/>
  <c r="A740" i="1"/>
  <c r="A3097" i="1"/>
  <c r="A2703" i="1"/>
  <c r="A3584" i="1"/>
  <c r="A1631" i="1"/>
  <c r="A1810" i="1"/>
  <c r="A2674" i="1"/>
  <c r="A1104" i="1"/>
  <c r="A2489" i="1"/>
  <c r="A1395" i="1"/>
  <c r="A3142" i="1"/>
  <c r="A320" i="1"/>
  <c r="A926" i="1"/>
  <c r="A412" i="1"/>
  <c r="A2308" i="1"/>
  <c r="A487" i="1"/>
  <c r="A2746" i="1"/>
  <c r="A3574" i="1"/>
  <c r="A2405" i="1"/>
  <c r="A2392" i="1"/>
  <c r="A4014" i="1"/>
  <c r="A1875" i="1"/>
  <c r="A3957" i="1"/>
  <c r="A3498" i="1"/>
  <c r="A42" i="1"/>
  <c r="A2808" i="1"/>
  <c r="A752" i="1"/>
  <c r="A2511" i="1"/>
  <c r="A632" i="1"/>
  <c r="A3906" i="1"/>
  <c r="A3744" i="1"/>
  <c r="A1593" i="1"/>
  <c r="A1531" i="1"/>
  <c r="A1547" i="1"/>
  <c r="A3332" i="1"/>
  <c r="A1075" i="1"/>
  <c r="A1211" i="1"/>
  <c r="A679" i="1"/>
  <c r="A685" i="1"/>
  <c r="A1324" i="1"/>
  <c r="A1700" i="1"/>
  <c r="A2086" i="1"/>
  <c r="A1047" i="1"/>
  <c r="A3382" i="1"/>
  <c r="A2140" i="1"/>
  <c r="A1423" i="1"/>
  <c r="A1170" i="1"/>
  <c r="A3443" i="1"/>
  <c r="A463" i="1"/>
  <c r="A1132" i="1"/>
  <c r="A2320" i="1"/>
  <c r="A1076" i="1"/>
  <c r="A2132" i="1"/>
  <c r="A2206" i="1"/>
  <c r="A2164" i="1"/>
  <c r="A1639" i="1"/>
  <c r="A465" i="1"/>
  <c r="A923" i="1"/>
  <c r="A625" i="1"/>
  <c r="A3263" i="1"/>
  <c r="A732" i="1"/>
  <c r="A1843" i="1"/>
  <c r="A1575" i="1"/>
  <c r="A2538" i="1"/>
  <c r="A149" i="1"/>
  <c r="A257" i="1"/>
  <c r="A3814" i="1"/>
  <c r="A3830" i="1"/>
  <c r="A1814" i="1"/>
  <c r="A1542" i="1"/>
  <c r="A3290" i="1"/>
  <c r="A3313" i="1"/>
  <c r="A3657" i="1"/>
  <c r="A2550" i="1"/>
  <c r="A629" i="1"/>
  <c r="A354" i="1"/>
  <c r="A803" i="1"/>
  <c r="A2947" i="1"/>
  <c r="A1852" i="1"/>
  <c r="A3601" i="1"/>
  <c r="A872" i="1"/>
  <c r="A1549" i="1"/>
  <c r="A1485" i="1"/>
  <c r="A1106" i="1"/>
  <c r="A2572" i="1"/>
  <c r="A2003" i="1"/>
  <c r="A2694" i="1"/>
  <c r="A58" i="1"/>
  <c r="A3539" i="1"/>
  <c r="A2002" i="1"/>
  <c r="A1207" i="1"/>
  <c r="A2788" i="1"/>
  <c r="A3964" i="1"/>
  <c r="A3746" i="1"/>
  <c r="A1645" i="1"/>
  <c r="A1805" i="1"/>
  <c r="A1183" i="1"/>
  <c r="A1537" i="1"/>
  <c r="A2777" i="1"/>
  <c r="A1820" i="1"/>
  <c r="A3910" i="1"/>
  <c r="A618" i="1"/>
  <c r="A3527" i="1"/>
  <c r="A3425" i="1"/>
  <c r="A2094" i="1"/>
  <c r="A3680" i="1"/>
  <c r="A2072" i="1"/>
  <c r="A2792" i="1"/>
  <c r="A3248" i="1"/>
  <c r="A2958" i="1"/>
  <c r="A3447" i="1"/>
  <c r="A2597" i="1"/>
  <c r="A2657" i="1"/>
  <c r="A1221" i="1"/>
  <c r="A440" i="1"/>
  <c r="A1453" i="1"/>
  <c r="A2901" i="1"/>
  <c r="A112" i="1"/>
  <c r="A3430" i="1"/>
  <c r="A2406" i="1"/>
  <c r="A1516" i="1"/>
  <c r="A2018" i="1"/>
  <c r="A1338" i="1"/>
  <c r="A3406" i="1"/>
  <c r="A3054" i="1"/>
  <c r="A868" i="1"/>
  <c r="A2592" i="1"/>
  <c r="A3428" i="1"/>
  <c r="A781" i="1"/>
  <c r="A2578" i="1"/>
  <c r="A3107" i="1"/>
  <c r="A1556" i="1"/>
  <c r="A1525" i="1"/>
  <c r="A2396" i="1"/>
  <c r="A2584" i="1"/>
  <c r="A2272" i="1"/>
  <c r="A2471" i="1"/>
  <c r="A284" i="1"/>
  <c r="A3282" i="1"/>
  <c r="A746" i="1"/>
  <c r="A836" i="1"/>
  <c r="A1798" i="1"/>
  <c r="A150" i="1"/>
  <c r="A217" i="1"/>
  <c r="A1061" i="1"/>
  <c r="A2247" i="1"/>
  <c r="A1742" i="1"/>
  <c r="A1675" i="1"/>
  <c r="A400" i="1"/>
  <c r="A3867" i="1"/>
  <c r="A2253" i="1"/>
  <c r="A587" i="1"/>
  <c r="A127" i="1"/>
  <c r="A2083" i="1"/>
  <c r="A1979" i="1"/>
  <c r="A3556" i="1"/>
  <c r="A3917" i="1"/>
  <c r="A1607" i="1"/>
  <c r="A542" i="1"/>
  <c r="A1312" i="1"/>
  <c r="A942" i="1"/>
  <c r="A2768" i="1"/>
  <c r="A1284" i="1"/>
  <c r="A3215" i="1"/>
  <c r="A1021" i="1"/>
  <c r="A1403" i="1"/>
  <c r="A3340" i="1"/>
  <c r="A2259" i="1"/>
  <c r="A3976" i="1"/>
  <c r="A593" i="1"/>
  <c r="A2116" i="1"/>
  <c r="A1744" i="1"/>
  <c r="A236" i="1"/>
  <c r="A162" i="1"/>
  <c r="A1594" i="1"/>
  <c r="A2437" i="1"/>
  <c r="A3075" i="1"/>
  <c r="A767" i="1"/>
  <c r="A2103" i="1"/>
  <c r="A1255" i="1"/>
  <c r="A3388" i="1"/>
  <c r="A433" i="1"/>
  <c r="A1328" i="1"/>
  <c r="A2456" i="1"/>
  <c r="A538" i="1"/>
  <c r="A340" i="1"/>
  <c r="A1864" i="1"/>
  <c r="A1202" i="1"/>
  <c r="A2035" i="1"/>
  <c r="A1578" i="1"/>
  <c r="A3510" i="1"/>
  <c r="A1750" i="1"/>
  <c r="A1419" i="1"/>
  <c r="A2162" i="1"/>
  <c r="A927" i="1"/>
  <c r="A11" i="1"/>
  <c r="A2089" i="1"/>
  <c r="A1576" i="1"/>
  <c r="A1636" i="1"/>
  <c r="A2423" i="1"/>
  <c r="A2135" i="1"/>
  <c r="A1212" i="1"/>
  <c r="A1074" i="1"/>
  <c r="A1518" i="1"/>
  <c r="A2865" i="1"/>
  <c r="A83" i="1"/>
  <c r="A137" i="1"/>
  <c r="A3318" i="1"/>
  <c r="A219" i="1"/>
  <c r="A1673" i="1"/>
  <c r="A3576" i="1"/>
  <c r="A2914" i="1"/>
  <c r="A864" i="1"/>
  <c r="A2568" i="1"/>
  <c r="A1592" i="1"/>
  <c r="A1497" i="1"/>
  <c r="A3585" i="1"/>
  <c r="A1776" i="1"/>
  <c r="A1912" i="1"/>
  <c r="A2651" i="1"/>
  <c r="A134" i="1"/>
  <c r="A52" i="1"/>
  <c r="A1222" i="1"/>
  <c r="A3165" i="1"/>
  <c r="A3195" i="1"/>
  <c r="A1417" i="1"/>
  <c r="A2602" i="1"/>
  <c r="A2888" i="1"/>
  <c r="A2256" i="1"/>
  <c r="A1366" i="1"/>
  <c r="A3681" i="1"/>
  <c r="A3179" i="1"/>
  <c r="A2727" i="1"/>
  <c r="A3533" i="1"/>
  <c r="A2499" i="1"/>
  <c r="A2205" i="1"/>
  <c r="A2368" i="1"/>
  <c r="A2262" i="1"/>
  <c r="A1951" i="1"/>
  <c r="A1437" i="1"/>
  <c r="A3333" i="1"/>
  <c r="A1980" i="1"/>
  <c r="A1787" i="1"/>
  <c r="A1100" i="1"/>
  <c r="A2173" i="1"/>
  <c r="A3815" i="1"/>
  <c r="A546" i="1"/>
  <c r="A3035" i="1"/>
  <c r="A2331" i="1"/>
  <c r="A1520" i="1"/>
  <c r="A1266" i="1"/>
  <c r="A185" i="1"/>
  <c r="A723" i="1"/>
  <c r="A3302" i="1"/>
  <c r="A3423" i="1"/>
  <c r="A3738" i="1"/>
  <c r="A3708" i="1"/>
  <c r="A3470" i="1"/>
  <c r="A2733" i="1"/>
  <c r="A1522" i="1"/>
  <c r="A749" i="1"/>
  <c r="A2816" i="1"/>
  <c r="A2465" i="1"/>
  <c r="A324" i="1"/>
  <c r="A1326" i="1"/>
  <c r="A1492" i="1"/>
  <c r="A1540" i="1"/>
  <c r="A3381" i="1"/>
  <c r="A3819" i="1"/>
  <c r="A765" i="1"/>
  <c r="A2305" i="1"/>
  <c r="A345" i="1"/>
  <c r="A2748" i="1"/>
  <c r="A1469" i="1"/>
  <c r="A3816" i="1"/>
  <c r="A1173" i="1"/>
  <c r="A3662" i="1"/>
  <c r="A498" i="1"/>
  <c r="A1245" i="1"/>
  <c r="A2428" i="1"/>
  <c r="A3017" i="1"/>
  <c r="A1145" i="1"/>
  <c r="A1070" i="1"/>
  <c r="A3689" i="1"/>
  <c r="A1877" i="1"/>
  <c r="A1604" i="1"/>
  <c r="A2490" i="1"/>
  <c r="A2522" i="1"/>
  <c r="A2648" i="1"/>
  <c r="A2889" i="1"/>
  <c r="A2745" i="1"/>
  <c r="A3114" i="1"/>
  <c r="A1398" i="1"/>
  <c r="A293" i="1"/>
  <c r="A886" i="1"/>
  <c r="A3756" i="1"/>
  <c r="A759" i="1"/>
  <c r="A3109" i="1"/>
  <c r="A181" i="1"/>
  <c r="A2353" i="1"/>
  <c r="A3143" i="1"/>
  <c r="A869" i="1"/>
  <c r="A2721" i="1"/>
  <c r="A610" i="1"/>
  <c r="A1408" i="1"/>
  <c r="A3938" i="1"/>
  <c r="A2201" i="1"/>
  <c r="A2245" i="1"/>
  <c r="A2895" i="1"/>
  <c r="A1473" i="1"/>
  <c r="A1945" i="1"/>
  <c r="A1861" i="1"/>
  <c r="A2952" i="1"/>
  <c r="A4030" i="1"/>
  <c r="A2365" i="1"/>
  <c r="A3562" i="1"/>
  <c r="A178" i="1"/>
  <c r="A1860" i="1"/>
  <c r="A1987" i="1"/>
  <c r="A1903" i="1"/>
  <c r="A1029" i="1"/>
  <c r="A1925" i="1"/>
  <c r="A3965" i="1"/>
  <c r="A1027" i="1"/>
  <c r="A3788" i="1"/>
  <c r="A3115" i="1"/>
  <c r="A3588" i="1"/>
  <c r="A3452" i="1"/>
  <c r="A2639" i="1"/>
  <c r="A1822" i="1"/>
  <c r="A3349" i="1"/>
  <c r="A3920" i="1"/>
  <c r="A261" i="1"/>
  <c r="A2304" i="1"/>
  <c r="A2468" i="1"/>
  <c r="A2661" i="1"/>
  <c r="A61" i="1"/>
  <c r="A1716" i="1"/>
  <c r="A2601" i="1"/>
  <c r="A1722" i="1"/>
  <c r="A2663" i="1"/>
  <c r="A1058" i="1"/>
  <c r="A3170" i="1"/>
  <c r="A472" i="1"/>
  <c r="A3149" i="1"/>
  <c r="A3570" i="1"/>
  <c r="A2736" i="1"/>
  <c r="A2297" i="1"/>
  <c r="A848" i="1"/>
  <c r="A432" i="1"/>
  <c r="A3993" i="1"/>
  <c r="A3148" i="1"/>
  <c r="A1481" i="1"/>
  <c r="A717" i="1"/>
  <c r="A743" i="1"/>
  <c r="A884" i="1"/>
  <c r="A2269" i="1"/>
  <c r="A3169" i="1"/>
  <c r="A1039" i="1"/>
  <c r="A2558" i="1"/>
  <c r="A210" i="1"/>
  <c r="A2775" i="1"/>
  <c r="A2772" i="1"/>
  <c r="A1422" i="1"/>
  <c r="A859" i="1"/>
  <c r="A2382" i="1"/>
  <c r="A3878" i="1"/>
  <c r="A737" i="1"/>
  <c r="A941" i="1"/>
  <c r="A2482" i="1"/>
  <c r="A1214" i="1"/>
  <c r="A1309" i="1"/>
  <c r="A1914" i="1"/>
  <c r="A266" i="1"/>
  <c r="A402" i="1"/>
  <c r="A891" i="1"/>
  <c r="A427" i="1"/>
  <c r="A1809" i="1"/>
  <c r="A1628" i="1"/>
  <c r="A3200" i="1"/>
  <c r="A1676" i="1"/>
  <c r="A2508" i="1"/>
  <c r="A500" i="1"/>
  <c r="A2700" i="1"/>
  <c r="A1698" i="1"/>
  <c r="A1320" i="1"/>
  <c r="A3393" i="1"/>
  <c r="A3615" i="1"/>
  <c r="A3368" i="1"/>
  <c r="A1839" i="1"/>
  <c r="A997" i="1"/>
  <c r="A3295" i="1"/>
  <c r="A1662" i="1"/>
  <c r="A1882" i="1"/>
  <c r="A3050" i="1"/>
  <c r="A620" i="1"/>
  <c r="A2" i="1"/>
  <c r="A2812" i="1"/>
  <c r="A3495" i="1"/>
  <c r="A1448" i="1"/>
  <c r="A3783" i="1"/>
  <c r="A1066" i="1"/>
  <c r="A2260" i="1"/>
  <c r="A602" i="1"/>
  <c r="A304" i="1"/>
  <c r="A3870" i="1"/>
  <c r="A3278" i="1"/>
  <c r="A1348" i="1"/>
  <c r="A467" i="1"/>
  <c r="A1729" i="1"/>
  <c r="A1276" i="1"/>
  <c r="A3336" i="1"/>
  <c r="A3300" i="1"/>
  <c r="A2802" i="1"/>
  <c r="A2623" i="1"/>
  <c r="A1397" i="1"/>
  <c r="A497" i="1"/>
  <c r="A251" i="1"/>
  <c r="A2704" i="1"/>
  <c r="A1731" i="1"/>
  <c r="A2589" i="1"/>
  <c r="A2029" i="1"/>
  <c r="A2954" i="1"/>
  <c r="A755" i="1"/>
  <c r="A2021" i="1"/>
  <c r="A871" i="1"/>
  <c r="A645" i="1"/>
  <c r="A2838" i="1"/>
  <c r="A3998" i="1"/>
  <c r="A1655" i="1"/>
  <c r="A2859" i="1"/>
  <c r="A3658" i="1"/>
  <c r="A2981" i="1"/>
  <c r="A782" i="1"/>
  <c r="A1551" i="1"/>
  <c r="A3812" i="1"/>
  <c r="A1033" i="1"/>
  <c r="A1941" i="1"/>
  <c r="A9" i="1"/>
  <c r="A4025" i="1"/>
  <c r="A3289" i="1"/>
  <c r="A3098" i="1"/>
  <c r="A2075" i="1"/>
  <c r="A128" i="1"/>
  <c r="A2049" i="1"/>
  <c r="A2459" i="1"/>
  <c r="A2967" i="1"/>
  <c r="A2312" i="1"/>
  <c r="A751" i="1"/>
  <c r="A2023" i="1"/>
  <c r="A588" i="1"/>
  <c r="A1181" i="1"/>
  <c r="A689" i="1"/>
  <c r="A1611" i="1"/>
  <c r="A447" i="1"/>
  <c r="A577" i="1"/>
  <c r="A3711" i="1"/>
  <c r="A3160" i="1"/>
  <c r="A2122" i="1"/>
  <c r="A1536" i="1"/>
  <c r="A1717" i="1"/>
  <c r="A3600" i="1"/>
  <c r="A1948" i="1"/>
  <c r="A2385" i="1"/>
  <c r="A1552" i="1"/>
  <c r="A3001" i="1"/>
  <c r="A142" i="1"/>
  <c r="A649" i="1"/>
  <c r="A1204" i="1"/>
  <c r="A1368" i="1"/>
  <c r="A106" i="1"/>
  <c r="A1781" i="1"/>
  <c r="A2008" i="1"/>
  <c r="A29" i="1"/>
  <c r="A3113" i="1"/>
  <c r="A422" i="1"/>
  <c r="A640" i="1"/>
  <c r="A944" i="1"/>
  <c r="A2903" i="1"/>
  <c r="A3172" i="1"/>
  <c r="A1364" i="1"/>
  <c r="A2452" i="1"/>
  <c r="A1743" i="1"/>
  <c r="A3949" i="1"/>
  <c r="A3824" i="1"/>
  <c r="A2166" i="1"/>
  <c r="A1334" i="1"/>
  <c r="A2624" i="1"/>
  <c r="A435" i="1"/>
  <c r="A3693" i="1"/>
  <c r="A1915" i="1"/>
  <c r="A1384" i="1"/>
  <c r="A2840" i="1"/>
  <c r="A3517" i="1"/>
  <c r="A1274" i="1"/>
  <c r="A3829" i="1"/>
  <c r="A208" i="1"/>
  <c r="A1555" i="1"/>
  <c r="A3245" i="1"/>
  <c r="A2199" i="1"/>
  <c r="A878" i="1"/>
  <c r="A626" i="1"/>
  <c r="A2165" i="1"/>
  <c r="A2523" i="1"/>
  <c r="A855" i="1"/>
  <c r="A2754" i="1"/>
  <c r="A510" i="1"/>
  <c r="A1168" i="1"/>
  <c r="A183" i="1"/>
  <c r="A2965" i="1"/>
  <c r="A750" i="1"/>
  <c r="A2149" i="1"/>
  <c r="A1889" i="1"/>
  <c r="A1871" i="1"/>
  <c r="A1824" i="1"/>
  <c r="A1633" i="1"/>
  <c r="A973" i="1"/>
  <c r="A3144" i="1"/>
  <c r="A539" i="1"/>
  <c r="A75" i="1"/>
  <c r="A1842" i="1"/>
  <c r="A1838" i="1"/>
  <c r="A2203" i="1"/>
  <c r="A259" i="1"/>
  <c r="A286" i="1"/>
  <c r="A3614" i="1"/>
  <c r="A3283" i="1"/>
  <c r="A1446" i="1"/>
  <c r="A1038" i="1"/>
  <c r="A1018" i="1"/>
  <c r="A2709" i="1"/>
  <c r="A2848" i="1"/>
  <c r="A3772" i="1"/>
  <c r="A1462" i="1"/>
  <c r="A1290" i="1"/>
  <c r="A1259" i="1"/>
  <c r="A3108" i="1"/>
  <c r="A2293" i="1"/>
  <c r="A2190" i="1"/>
  <c r="A3128" i="1"/>
  <c r="A177" i="1"/>
  <c r="A3231" i="1"/>
  <c r="A937" i="1"/>
  <c r="A2942" i="1"/>
  <c r="A559" i="1"/>
  <c r="A1314" i="1"/>
  <c r="A481" i="1"/>
  <c r="A3828" i="1"/>
  <c r="A3843" i="1"/>
  <c r="A234" i="1"/>
  <c r="A3346" i="1"/>
  <c r="A3733" i="1"/>
  <c r="A521" i="1"/>
  <c r="A2831" i="1"/>
  <c r="A3199" i="1"/>
  <c r="A2715" i="1"/>
  <c r="A582" i="1"/>
  <c r="A2191" i="1"/>
  <c r="A289" i="1"/>
  <c r="A664" i="1"/>
  <c r="A139" i="1"/>
  <c r="A3699" i="1"/>
  <c r="A1813" i="1"/>
  <c r="A1162" i="1"/>
  <c r="A3219" i="1"/>
  <c r="A3852" i="1"/>
  <c r="A2248" i="1"/>
  <c r="A880" i="1"/>
  <c r="A3984" i="1"/>
  <c r="A2092" i="1"/>
  <c r="A2876" i="1"/>
  <c r="A1333" i="1"/>
  <c r="A2631" i="1"/>
  <c r="A3573" i="1"/>
  <c r="A436" i="1"/>
  <c r="A2712" i="1"/>
  <c r="A2722" i="1"/>
  <c r="A444" i="1"/>
  <c r="A368" i="1"/>
  <c r="A1192" i="1"/>
  <c r="A3187" i="1"/>
  <c r="A1303" i="1"/>
  <c r="A1890" i="1"/>
  <c r="A3810" i="1"/>
  <c r="A2283" i="1"/>
  <c r="A3053" i="1"/>
  <c r="A518" i="1"/>
  <c r="A329" i="1"/>
  <c r="A409" i="1"/>
  <c r="A2054" i="1"/>
  <c r="A3038" i="1"/>
  <c r="A1733" i="1"/>
  <c r="A1958" i="1"/>
  <c r="A2358" i="1"/>
  <c r="A694" i="1"/>
  <c r="A237" i="1"/>
  <c r="A4015" i="1"/>
  <c r="A802" i="1"/>
  <c r="A1359" i="1"/>
  <c r="A2608" i="1"/>
  <c r="A3467" i="1"/>
  <c r="A64" i="1"/>
  <c r="A2992" i="1"/>
  <c r="A999" i="1"/>
  <c r="A622" i="1"/>
  <c r="A1315" i="1"/>
  <c r="A72" i="1"/>
  <c r="A1598" i="1"/>
  <c r="A1634" i="1"/>
  <c r="A830" i="1"/>
  <c r="A3257" i="1"/>
  <c r="A1480" i="1"/>
  <c r="A3953" i="1"/>
  <c r="A1579" i="1"/>
  <c r="A3581" i="1"/>
  <c r="A628" i="1"/>
  <c r="A1382" i="1"/>
  <c r="A2644" i="1"/>
  <c r="A2604" i="1"/>
  <c r="A2372" i="1"/>
  <c r="A2524" i="1"/>
  <c r="A1653" i="1"/>
  <c r="A445" i="1"/>
  <c r="A506" i="1"/>
  <c r="A1830" i="1"/>
  <c r="A2998" i="1"/>
  <c r="A774" i="1"/>
  <c r="A1674" i="1"/>
  <c r="A3438" i="1"/>
  <c r="A1052" i="1"/>
  <c r="A1699" i="1"/>
  <c r="A1048" i="1"/>
  <c r="A1759" i="1"/>
  <c r="A2370" i="1"/>
  <c r="A1792" i="1"/>
  <c r="A2051" i="1"/>
  <c r="A2701" i="1"/>
  <c r="A1372" i="1"/>
  <c r="A2813" i="1"/>
  <c r="A65" i="1"/>
  <c r="A3921" i="1"/>
  <c r="A687" i="1"/>
  <c r="A2053" i="1"/>
  <c r="A556" i="1"/>
  <c r="A3478" i="1"/>
  <c r="A3268" i="1"/>
  <c r="A2360" i="1"/>
  <c r="A1494" i="1"/>
  <c r="A1626" i="1"/>
  <c r="A904" i="1"/>
  <c r="A1644" i="1"/>
  <c r="A2786" i="1"/>
  <c r="A3233" i="1"/>
  <c r="A3197" i="1"/>
  <c r="A2607" i="1"/>
  <c r="A2387" i="1"/>
  <c r="A346" i="1"/>
  <c r="A630" i="1"/>
  <c r="A3154" i="1"/>
  <c r="A3701" i="1"/>
  <c r="A988" i="1"/>
  <c r="A1983" i="1"/>
  <c r="A2678" i="1"/>
  <c r="A2414" i="1"/>
  <c r="A1421" i="1"/>
  <c r="A938" i="1"/>
  <c r="A2974" i="1"/>
  <c r="A418" i="1"/>
  <c r="A1791" i="1"/>
  <c r="A2156" i="1"/>
  <c r="A554" i="1"/>
  <c r="A249" i="1"/>
  <c r="A3392" i="1"/>
  <c r="A1544" i="1"/>
  <c r="A2243" i="1"/>
  <c r="A1113" i="1"/>
  <c r="A2361" i="1"/>
  <c r="A1818" i="1"/>
  <c r="A3987" i="1"/>
  <c r="A702" i="1"/>
  <c r="A2311" i="1"/>
  <c r="A1127" i="1"/>
  <c r="A1023" i="1"/>
  <c r="A483" i="1"/>
  <c r="A1691" i="1"/>
  <c r="A1991" i="1"/>
  <c r="A2610" i="1"/>
  <c r="A1377" i="1"/>
  <c r="A3780" i="1"/>
  <c r="A2050" i="1"/>
  <c r="A68" i="1"/>
  <c r="A3937" i="1"/>
  <c r="A2012" i="1"/>
  <c r="A1499" i="1"/>
  <c r="A1427" i="1"/>
  <c r="A1712" i="1"/>
  <c r="A426" i="1"/>
  <c r="A2691" i="1"/>
  <c r="A2603" i="1"/>
  <c r="A3636" i="1"/>
  <c r="A2662" i="1"/>
  <c r="A877" i="1"/>
  <c r="A2130" i="1"/>
  <c r="A2082" i="1"/>
  <c r="A1064" i="1"/>
  <c r="A2654" i="1"/>
  <c r="A3784" i="1"/>
  <c r="A3330" i="1"/>
  <c r="A398" i="1"/>
  <c r="A2669" i="1"/>
  <c r="A314" i="1"/>
  <c r="A2957" i="1"/>
  <c r="A50" i="1"/>
  <c r="A2593" i="1"/>
  <c r="A509" i="1"/>
  <c r="A2303" i="1"/>
  <c r="A1692" i="1"/>
  <c r="A624" i="1"/>
  <c r="A3351" i="1"/>
  <c r="A496" i="1"/>
  <c r="A3081" i="1"/>
  <c r="A729" i="1"/>
  <c r="A1996" i="1"/>
  <c r="A1851" i="1"/>
  <c r="A925" i="1"/>
  <c r="A2257" i="1"/>
  <c r="A3647" i="1"/>
  <c r="A3036" i="1"/>
  <c r="A536" i="1"/>
  <c r="A3834" i="1"/>
  <c r="A3912" i="1"/>
  <c r="A1464" i="1"/>
  <c r="A3420" i="1"/>
  <c r="A3687" i="1"/>
  <c r="A3518" i="1"/>
  <c r="A478" i="1"/>
  <c r="A1973" i="1"/>
  <c r="A2447" i="1"/>
  <c r="A470" i="1"/>
  <c r="A1947" i="1"/>
  <c r="A1815" i="1"/>
  <c r="A2590" i="1"/>
  <c r="A2066" i="1"/>
  <c r="A1527" i="1"/>
  <c r="A1220" i="1"/>
  <c r="A2344" i="1"/>
  <c r="A1603" i="1"/>
  <c r="A3618" i="1"/>
  <c r="A3592" i="1"/>
  <c r="A3855" i="1"/>
  <c r="A2280" i="1"/>
  <c r="A3594" i="1"/>
  <c r="A3499" i="1"/>
  <c r="A1539" i="1"/>
  <c r="A2642" i="1"/>
  <c r="A768" i="1"/>
  <c r="A1548" i="1"/>
  <c r="A2911" i="1"/>
  <c r="A3" i="1"/>
  <c r="A3956" i="1"/>
  <c r="A1186" i="1"/>
  <c r="A1108" i="1"/>
  <c r="A2972" i="1"/>
  <c r="A303" i="1"/>
  <c r="A2629" i="1"/>
  <c r="A2377" i="1"/>
  <c r="A305" i="1"/>
  <c r="A982" i="1"/>
  <c r="A3507" i="1"/>
  <c r="A495" i="1"/>
  <c r="A1226" i="1"/>
  <c r="A3084" i="1"/>
  <c r="A3739" i="1"/>
  <c r="A3540" i="1"/>
  <c r="A213" i="1"/>
  <c r="A197" i="1"/>
  <c r="A1976" i="1"/>
  <c r="A3883" i="1"/>
  <c r="A2189" i="1"/>
  <c r="A1761" i="1"/>
  <c r="A2620" i="1"/>
  <c r="A3441" i="1"/>
  <c r="A1449" i="1"/>
  <c r="A533" i="1"/>
  <c r="A1931" i="1"/>
  <c r="A2474" i="1"/>
  <c r="A2142" i="1"/>
  <c r="A1849" i="1"/>
  <c r="A3579" i="1"/>
  <c r="A795" i="1"/>
  <c r="A2017" i="1"/>
  <c r="A2009" i="1"/>
  <c r="A3369" i="1"/>
  <c r="A949" i="1"/>
  <c r="A986" i="1"/>
  <c r="A589" i="1"/>
  <c r="A2483" i="1"/>
  <c r="A3146" i="1"/>
  <c r="A2258" i="1"/>
  <c r="A2004" i="1"/>
  <c r="A101" i="1"/>
  <c r="A3561" i="1"/>
  <c r="A2977" i="1"/>
  <c r="A1495" i="1"/>
  <c r="A2841" i="1"/>
  <c r="A3281" i="1"/>
  <c r="A206" i="1"/>
  <c r="A712" i="1"/>
  <c r="A2108" i="1"/>
  <c r="A808" i="1"/>
  <c r="A2884" i="1"/>
  <c r="A3844" i="1"/>
  <c r="A41" i="1"/>
  <c r="A16" i="1"/>
  <c r="A67" i="1"/>
  <c r="A1353" i="1"/>
  <c r="A2291" i="1"/>
  <c r="A828" i="1"/>
  <c r="A558" i="1"/>
  <c r="A381" i="1"/>
  <c r="A1615" i="1"/>
  <c r="A3327" i="1"/>
  <c r="A2837" i="1"/>
  <c r="A2894" i="1"/>
  <c r="A2252" i="1"/>
  <c r="A97" i="1"/>
  <c r="A143" i="1"/>
  <c r="A2039" i="1"/>
  <c r="A676" i="1"/>
  <c r="A125" i="1"/>
  <c r="A2980" i="1"/>
  <c r="A3060" i="1"/>
  <c r="A88" i="1"/>
  <c r="A1963" i="1"/>
  <c r="A3575" i="1"/>
  <c r="A3416" i="1"/>
  <c r="A3350" i="1"/>
  <c r="A3482" i="1"/>
  <c r="A3648" i="1"/>
  <c r="A407" i="1"/>
  <c r="A1487" i="1"/>
  <c r="A847" i="1"/>
  <c r="A2466" i="1"/>
  <c r="A331" i="1"/>
  <c r="A3554" i="1"/>
  <c r="A2612" i="1"/>
  <c r="A1081" i="1"/>
  <c r="A2391" i="1"/>
  <c r="A686" i="1"/>
  <c r="A1755" i="1"/>
  <c r="A1543" i="1"/>
  <c r="A2126" i="1"/>
  <c r="A3487" i="1"/>
  <c r="A1068" i="1"/>
  <c r="A2744" i="1"/>
  <c r="A2899" i="1"/>
  <c r="A2680" i="1"/>
  <c r="A3269" i="1"/>
  <c r="A3041" i="1"/>
  <c r="A3469" i="1"/>
  <c r="A1444" i="1"/>
  <c r="A1591" i="1"/>
  <c r="A4" i="1"/>
  <c r="A3383" i="1"/>
  <c r="A1590" i="1"/>
  <c r="A3138" i="1"/>
  <c r="A3907" i="1"/>
  <c r="A2209" i="1"/>
  <c r="A117" i="1"/>
  <c r="A3730" i="1"/>
  <c r="A2081" i="1"/>
  <c r="A3941" i="1"/>
  <c r="A1053" i="1"/>
  <c r="A8" i="1"/>
  <c r="A3899" i="1"/>
  <c r="A3667" i="1"/>
  <c r="A3942" i="1"/>
  <c r="A508" i="1"/>
  <c r="A2412" i="1"/>
  <c r="A1402" i="1"/>
  <c r="A1995" i="1"/>
  <c r="A1468" i="1"/>
  <c r="A764" i="1"/>
  <c r="A1413" i="1"/>
  <c r="A3663" i="1"/>
  <c r="A1392" i="1"/>
  <c r="A3925" i="1"/>
  <c r="A215" i="1"/>
  <c r="A3232" i="1"/>
  <c r="A1133" i="1"/>
  <c r="A1756" i="1"/>
  <c r="A3323" i="1"/>
  <c r="A914" i="1"/>
  <c r="A2340" i="1"/>
  <c r="A2492" i="1"/>
  <c r="A1165" i="1"/>
  <c r="A3222" i="1"/>
  <c r="A1191" i="1"/>
  <c r="A3846" i="1"/>
  <c r="A1718" i="1"/>
  <c r="A1493" i="1"/>
  <c r="A557" i="1"/>
  <c r="A494" i="1"/>
  <c r="A3111" i="1"/>
  <c r="A3258" i="1"/>
  <c r="A1054" i="1"/>
  <c r="A2011" i="1"/>
  <c r="A1613" i="1"/>
  <c r="A1436" i="1"/>
  <c r="A1726" i="1"/>
  <c r="A1360" i="1"/>
  <c r="A3158" i="1"/>
  <c r="A1602" i="1"/>
  <c r="A2381" i="1"/>
  <c r="A3456" i="1"/>
  <c r="A564" i="1"/>
  <c r="A121" i="1"/>
  <c r="A1893" i="1"/>
  <c r="A1907" i="1"/>
  <c r="A1612" i="1"/>
  <c r="A907" i="1"/>
  <c r="A1373" i="1"/>
  <c r="A2649" i="1"/>
  <c r="A3439" i="1"/>
  <c r="A3825" i="1"/>
  <c r="A2299" i="1"/>
  <c r="A102" i="1"/>
  <c r="A2762" i="1"/>
  <c r="A2458" i="1"/>
  <c r="A2119" i="1"/>
  <c r="A856" i="1"/>
  <c r="A1008" i="1"/>
  <c r="A1355" i="1"/>
  <c r="A2030" i="1"/>
  <c r="A375" i="1"/>
  <c r="A1026" i="1"/>
  <c r="A3874" i="1"/>
  <c r="A3364" i="1"/>
  <c r="A144" i="1"/>
  <c r="A2869" i="1"/>
  <c r="A3884" i="1"/>
  <c r="A621" i="1"/>
  <c r="A148" i="1"/>
  <c r="A2830" i="1"/>
  <c r="A829" i="1"/>
  <c r="A1708" i="1"/>
  <c r="A1300" i="1"/>
  <c r="A31" i="1"/>
  <c r="A2417" i="1"/>
  <c r="A2227" i="1"/>
  <c r="A3774" i="1"/>
  <c r="A2628" i="1"/>
  <c r="A1760" i="1"/>
  <c r="A2537" i="1"/>
  <c r="A3341" i="1"/>
  <c r="A3134" i="1"/>
  <c r="A1702" i="1"/>
  <c r="A2254" i="1"/>
  <c r="A4019" i="1"/>
  <c r="A110" i="1"/>
  <c r="A3915" i="1"/>
  <c r="A705" i="1"/>
  <c r="A3616" i="1"/>
  <c r="A3326" i="1"/>
  <c r="A1745" i="1"/>
  <c r="A3606" i="1"/>
  <c r="A2922" i="1"/>
  <c r="A2515" i="1"/>
  <c r="A2196" i="1"/>
  <c r="A428" i="1"/>
  <c r="A1573" i="1"/>
  <c r="A2600" i="1"/>
  <c r="A1471" i="1"/>
  <c r="A1246" i="1"/>
  <c r="A2124" i="1"/>
  <c r="A3721" i="1"/>
  <c r="A2237" i="1"/>
  <c r="A3654" i="1"/>
  <c r="A1872" i="1"/>
  <c r="A940" i="1"/>
  <c r="A262" i="1"/>
  <c r="A2819" i="1"/>
  <c r="A2948" i="1"/>
  <c r="A1532" i="1"/>
  <c r="A176" i="1"/>
  <c r="A1185" i="1"/>
  <c r="A57" i="1"/>
  <c r="A502" i="1"/>
  <c r="A386" i="1"/>
  <c r="A1764" i="1"/>
  <c r="A394" i="1"/>
  <c r="A3399" i="1"/>
  <c r="A1821" i="1"/>
  <c r="A1758" i="1"/>
  <c r="A1177" i="1"/>
  <c r="A1784" i="1"/>
  <c r="A3135" i="1"/>
  <c r="A1080" i="1"/>
  <c r="A3471" i="1"/>
  <c r="A1959" i="1"/>
  <c r="A1252" i="1"/>
  <c r="A1988" i="1"/>
  <c r="A3088" i="1"/>
  <c r="A845" i="1"/>
  <c r="A666" i="1"/>
  <c r="A2565" i="1"/>
  <c r="A1329" i="1"/>
  <c r="A290" i="1"/>
  <c r="A3719" i="1"/>
  <c r="A1563" i="1"/>
  <c r="A1216" i="1"/>
  <c r="A719" i="1"/>
  <c r="A796" i="1"/>
  <c r="A783" i="1"/>
  <c r="A2982" i="1"/>
  <c r="A1225" i="1"/>
  <c r="A2178" i="1"/>
  <c r="A1060" i="1"/>
  <c r="A48" i="1"/>
  <c r="A2549" i="1"/>
  <c r="A416" i="1"/>
  <c r="A1011" i="1"/>
  <c r="A2652" i="1"/>
  <c r="A1260" i="1"/>
  <c r="A1128" i="1"/>
  <c r="A3823" i="1"/>
  <c r="A711" i="1"/>
  <c r="A3934" i="1"/>
  <c r="A2078" i="1"/>
  <c r="A2137" i="1"/>
  <c r="A633" i="1"/>
  <c r="A1924" i="1"/>
  <c r="A514" i="1"/>
  <c r="A798" i="1"/>
  <c r="A2636" i="1"/>
  <c r="A325" i="1"/>
  <c r="A2774" i="1"/>
  <c r="A989" i="1"/>
  <c r="A580" i="1"/>
  <c r="A3858" i="1"/>
  <c r="A2071" i="1"/>
  <c r="A1538" i="1"/>
  <c r="A3367" i="1"/>
  <c r="A1105" i="1"/>
  <c r="A1938" i="1"/>
  <c r="A2076" i="1"/>
  <c r="A1321" i="1"/>
  <c r="A2330" i="1"/>
  <c r="A1737" i="1"/>
  <c r="A3793" i="1"/>
  <c r="A2971" i="1"/>
  <c r="A3292" i="1"/>
  <c r="A3386" i="1"/>
  <c r="A365" i="1"/>
  <c r="A335" i="1"/>
  <c r="A2404" i="1"/>
  <c r="A2496" i="1"/>
  <c r="A3866" i="1"/>
  <c r="A2526" i="1"/>
  <c r="A839" i="1"/>
  <c r="A2702" i="1"/>
  <c r="A2064" i="1"/>
  <c r="A2233" i="1"/>
  <c r="A3003" i="1"/>
  <c r="A360" i="1"/>
  <c r="A3361" i="1"/>
  <c r="A3599" i="1"/>
  <c r="A229" i="1"/>
  <c r="A2479" i="1"/>
  <c r="A932" i="1"/>
  <c r="A3868" i="1"/>
  <c r="A152" i="1"/>
  <c r="A108" i="1"/>
  <c r="A316" i="1"/>
  <c r="A2807" i="1"/>
  <c r="A2339" i="1"/>
  <c r="A477" i="1"/>
  <c r="A404" i="1"/>
  <c r="A36" i="1"/>
  <c r="A393" i="1"/>
  <c r="A20" i="1"/>
  <c r="A2573" i="1"/>
  <c r="A2989" i="1"/>
  <c r="A1905" i="1"/>
  <c r="A1680" i="1"/>
  <c r="A3679" i="1"/>
  <c r="A3848" i="1"/>
  <c r="A1159" i="1"/>
  <c r="A1431" i="1"/>
  <c r="A2504" i="1"/>
  <c r="A2453" i="1"/>
  <c r="A2941" i="1"/>
  <c r="A2794" i="1"/>
  <c r="A441" i="1"/>
  <c r="A2355" i="1"/>
  <c r="A2148" i="1"/>
  <c r="A608" i="1"/>
  <c r="A547" i="1"/>
  <c r="A812" i="1"/>
  <c r="A660" i="1"/>
  <c r="A3046" i="1"/>
  <c r="A1878" i="1"/>
  <c r="A145" i="1"/>
  <c r="A1876" i="1"/>
  <c r="A175" i="1"/>
  <c r="A1282" i="1"/>
  <c r="A2776" i="1"/>
  <c r="A255" i="1"/>
  <c r="A395" i="1"/>
  <c r="A1153" i="1"/>
  <c r="A2925" i="1"/>
  <c r="A663" i="1"/>
  <c r="A2352" i="1"/>
  <c r="A1045" i="1"/>
  <c r="A2676" i="1"/>
  <c r="A243" i="1"/>
  <c r="A1110" i="1"/>
  <c r="A519" i="1"/>
  <c r="A2362" i="1"/>
  <c r="A2172" i="1"/>
  <c r="A725" i="1"/>
  <c r="A384" i="1"/>
  <c r="A1434" i="1"/>
  <c r="A468" i="1"/>
  <c r="A1546" i="1"/>
  <c r="A1788" i="1"/>
  <c r="A918" i="1"/>
  <c r="A583" i="1"/>
  <c r="A2214" i="1"/>
  <c r="A601" i="1"/>
  <c r="A786" i="1"/>
  <c r="A2686" i="1"/>
  <c r="A2990" i="1"/>
  <c r="A2740" i="1"/>
  <c r="A3294" i="1"/>
  <c r="A1371" i="1"/>
  <c r="A3372" i="1"/>
  <c r="A960" i="1"/>
  <c r="A607" i="1"/>
  <c r="A3246" i="1"/>
  <c r="A2192" i="1"/>
  <c r="A3605" i="1"/>
  <c r="A903" i="1"/>
  <c r="A3695" i="1"/>
  <c r="A3068" i="1"/>
  <c r="A2823" i="1"/>
  <c r="A2963" i="1"/>
  <c r="A3692" i="1"/>
  <c r="A2176" i="1"/>
  <c r="A3486" i="1"/>
  <c r="A3410" i="1"/>
  <c r="A2292" i="1"/>
  <c r="A1507" i="1"/>
  <c r="A667" i="1"/>
  <c r="A1234" i="1"/>
  <c r="A3726" i="1"/>
  <c r="A2147" i="1"/>
  <c r="A39" i="1"/>
  <c r="A2354" i="1"/>
  <c r="A779" i="1"/>
  <c r="A3869" i="1"/>
  <c r="A3329" i="1"/>
  <c r="A1367" i="1"/>
  <c r="A2874" i="1"/>
  <c r="A2846" i="1"/>
  <c r="A3291" i="1"/>
  <c r="A1069" i="1"/>
  <c r="A2062" i="1"/>
  <c r="A1801" i="1"/>
  <c r="A2758" i="1"/>
  <c r="A3056" i="1"/>
  <c r="A1836" i="1"/>
  <c r="A3716" i="1"/>
  <c r="A1935" i="1"/>
  <c r="A3061" i="1"/>
  <c r="A543" i="1"/>
  <c r="A2864" i="1"/>
  <c r="A804" i="1"/>
  <c r="A2886" i="1"/>
  <c r="A2872" i="1"/>
  <c r="A1511" i="1"/>
  <c r="A2512" i="1"/>
  <c r="A3440" i="1"/>
  <c r="A1848" i="1"/>
  <c r="A2098" i="1"/>
  <c r="A2174" i="1"/>
  <c r="A3707" i="1"/>
  <c r="A2577" i="1"/>
  <c r="A2870" i="1"/>
  <c r="A2765" i="1"/>
  <c r="A1057" i="1"/>
  <c r="A3304" i="1"/>
  <c r="A3715" i="1"/>
  <c r="A3505" i="1"/>
  <c r="A2854" i="1"/>
  <c r="A3408" i="1"/>
  <c r="A813" i="1"/>
  <c r="A2672" i="1"/>
  <c r="A592" i="1"/>
  <c r="A1989" i="1"/>
  <c r="A1863" i="1"/>
  <c r="A1195" i="1"/>
  <c r="A3609" i="1"/>
  <c r="A2531" i="1"/>
  <c r="A2454" i="1"/>
  <c r="A1457" i="1"/>
  <c r="A2055" i="1"/>
  <c r="A3479" i="1"/>
  <c r="A1777" i="1"/>
  <c r="A2284" i="1"/>
  <c r="A1666" i="1"/>
  <c r="A2373" i="1"/>
  <c r="A1257" i="1"/>
  <c r="A3757" i="1"/>
  <c r="A3212" i="1"/>
  <c r="A92" i="1"/>
  <c r="A415" i="1"/>
  <c r="A3876" i="1"/>
  <c r="A2131" i="1"/>
  <c r="A429" i="1"/>
  <c r="A1071" i="1"/>
  <c r="A656" i="1"/>
  <c r="A2484" i="1"/>
  <c r="A545" i="1"/>
  <c r="A1978" i="1"/>
  <c r="A3030" i="1"/>
  <c r="A2956" i="1"/>
  <c r="A3067" i="1"/>
  <c r="A3220" i="1"/>
  <c r="A3437" i="1"/>
  <c r="A189" i="1"/>
  <c r="A1301" i="1"/>
  <c r="A726" i="1"/>
  <c r="A3666" i="1"/>
  <c r="A3809" i="1"/>
  <c r="A3967" i="1"/>
  <c r="A3497" i="1"/>
  <c r="A1410" i="1"/>
  <c r="A2328" i="1"/>
  <c r="A613" i="1"/>
  <c r="A837" i="1"/>
  <c r="A2938" i="1"/>
  <c r="A1461" i="1"/>
  <c r="A2143" i="1"/>
  <c r="A1022" i="1"/>
  <c r="A920" i="1"/>
  <c r="A414" i="1"/>
  <c r="A2467" i="1"/>
  <c r="A2461" i="1"/>
  <c r="A2598" i="1"/>
  <c r="A70" i="1"/>
  <c r="A3335" i="1"/>
  <c r="A3603" i="1"/>
  <c r="A1124" i="1"/>
  <c r="A3006" i="1"/>
  <c r="A3141" i="1"/>
  <c r="A2890" i="1"/>
  <c r="A3970" i="1"/>
  <c r="A1441" i="1"/>
  <c r="A1001" i="1"/>
  <c r="A1727" i="1"/>
  <c r="A1828" i="1"/>
  <c r="A3126" i="1"/>
  <c r="A974" i="1"/>
  <c r="A2757" i="1"/>
  <c r="A2223" i="1"/>
  <c r="A916" i="1"/>
  <c r="A3971" i="1"/>
  <c r="A2380" i="1"/>
  <c r="A2445" i="1"/>
  <c r="A448" i="1"/>
  <c r="A1337" i="1"/>
  <c r="A1099" i="1"/>
  <c r="A570" i="1"/>
  <c r="A1704" i="1"/>
  <c r="A2732" i="1"/>
  <c r="A688" i="1"/>
  <c r="A3241" i="1"/>
  <c r="A1157" i="1"/>
  <c r="A1637" i="1"/>
  <c r="A2647" i="1"/>
  <c r="A1196" i="1"/>
  <c r="A1019" i="1"/>
  <c r="A2627" i="1"/>
  <c r="A3120" i="1"/>
  <c r="A3051" i="1"/>
  <c r="A3758" i="1"/>
  <c r="A1616" i="1"/>
  <c r="A2862" i="1"/>
  <c r="A801" i="1"/>
  <c r="A397" i="1"/>
  <c r="A1530" i="1"/>
  <c r="A2491" i="1"/>
  <c r="A1166" i="1"/>
  <c r="A996" i="1"/>
  <c r="A191" i="1"/>
  <c r="A216" i="1"/>
  <c r="A2850" i="1"/>
  <c r="A17" i="1"/>
  <c r="A2931" i="1"/>
  <c r="A1193" i="1"/>
  <c r="A714" i="1"/>
  <c r="A377" i="1"/>
  <c r="A1241" i="1"/>
  <c r="A2084" i="1"/>
  <c r="A1894" i="1"/>
  <c r="A2782" i="1"/>
  <c r="A2930" i="1"/>
  <c r="A3521" i="1"/>
  <c r="A2087" i="1"/>
  <c r="A2228" i="1"/>
  <c r="A912" i="1"/>
  <c r="A3089" i="1"/>
  <c r="A1747" i="1"/>
  <c r="A2184" i="1"/>
  <c r="A302" i="1"/>
  <c r="A466" i="1"/>
  <c r="A3198" i="1"/>
  <c r="A4004" i="1"/>
  <c r="A2028" i="1"/>
  <c r="A2943" i="1"/>
  <c r="A3736" i="1"/>
  <c r="A2323" i="1"/>
  <c r="A3237" i="1"/>
  <c r="A2069" i="1"/>
  <c r="A2738" i="1"/>
  <c r="A1778" i="1"/>
  <c r="A3894" i="1"/>
  <c r="A3182" i="1"/>
  <c r="A172" i="1"/>
  <c r="A1376" i="1"/>
  <c r="A2900" i="1"/>
  <c r="A3049" i="1"/>
  <c r="A1239" i="1"/>
  <c r="A513" i="1"/>
  <c r="A2349" i="1"/>
  <c r="A3525" i="1"/>
  <c r="A3096" i="1"/>
  <c r="A337" i="1"/>
  <c r="A3568" i="1"/>
  <c r="A928" i="1"/>
  <c r="A3311" i="1"/>
  <c r="A2803" i="1"/>
  <c r="A957" i="1"/>
  <c r="A2530" i="1"/>
  <c r="A2756" i="1"/>
  <c r="A2544" i="1"/>
  <c r="A1271" i="1"/>
  <c r="A3794" i="1"/>
  <c r="A1308" i="1"/>
  <c r="A3792" i="1"/>
  <c r="A2769" i="1"/>
  <c r="A2836" i="1"/>
  <c r="A2824" i="1"/>
  <c r="A522" i="1"/>
  <c r="A535" i="1"/>
  <c r="A517" i="1"/>
  <c r="A3004" i="1"/>
  <c r="A2334" i="1"/>
  <c r="A3838" i="1"/>
  <c r="A1129" i="1"/>
  <c r="A3279" i="1"/>
  <c r="A1385" i="1"/>
  <c r="A2375" i="1"/>
  <c r="A492" i="1"/>
  <c r="A1109" i="1"/>
  <c r="A3008" i="1"/>
  <c r="A741" i="1"/>
  <c r="A2545" i="1"/>
  <c r="A636" i="1"/>
  <c r="A438" i="1"/>
  <c r="A2502" i="1"/>
  <c r="A2739" i="1"/>
  <c r="A3629" i="1"/>
  <c r="A3886" i="1"/>
  <c r="A196" i="1"/>
  <c r="A3394" i="1"/>
  <c r="A315" i="1"/>
  <c r="A27" i="1"/>
  <c r="A1765" i="1"/>
  <c r="A182" i="1"/>
  <c r="A2820" i="1"/>
  <c r="A1279" i="1"/>
  <c r="A612" i="1"/>
  <c r="A3426" i="1"/>
  <c r="A3688" i="1"/>
  <c r="A1215" i="1"/>
  <c r="A2622" i="1"/>
  <c r="A757" i="1"/>
  <c r="A3164" i="1"/>
  <c r="A413" i="1"/>
  <c r="A691" i="1"/>
  <c r="A2787" i="1"/>
  <c r="A722" i="1"/>
  <c r="A2359" i="1"/>
  <c r="A3395" i="1"/>
  <c r="A807" i="1"/>
  <c r="A3339" i="1"/>
  <c r="A3854" i="1"/>
  <c r="A1342" i="1"/>
  <c r="A1037" i="1"/>
  <c r="A2588" i="1"/>
  <c r="A1307" i="1"/>
  <c r="A1389" i="1"/>
  <c r="A1393" i="1"/>
  <c r="A898" i="1"/>
  <c r="A1425" i="1"/>
  <c r="A1800" i="1"/>
  <c r="A2988" i="1"/>
  <c r="A3328" i="1"/>
  <c r="A2120" i="1"/>
  <c r="A474" i="1"/>
  <c r="A806" i="1"/>
  <c r="A3405" i="1"/>
  <c r="A1085" i="1"/>
  <c r="A3985" i="1"/>
  <c r="A3116" i="1"/>
  <c r="A865" i="1"/>
  <c r="A3718" i="1"/>
  <c r="A3608" i="1"/>
  <c r="A3147" i="1"/>
  <c r="A3465" i="1"/>
  <c r="A485" i="1"/>
  <c r="A3864" i="1"/>
  <c r="A2476" i="1"/>
  <c r="A3189" i="1"/>
  <c r="A1762" i="1"/>
  <c r="A133" i="1"/>
  <c r="A1908" i="1"/>
  <c r="A3247" i="1"/>
  <c r="A677" i="1"/>
  <c r="A3624" i="1"/>
  <c r="A3355" i="1"/>
  <c r="A1067" i="1"/>
  <c r="A1642" i="1"/>
  <c r="A2187" i="1"/>
  <c r="A306" i="1"/>
  <c r="A1265" i="1"/>
  <c r="A1560" i="1"/>
  <c r="A71" i="1"/>
  <c r="A3436" i="1"/>
  <c r="A2251" i="1"/>
  <c r="A2860" i="1"/>
  <c r="A227" i="1"/>
  <c r="A3072" i="1"/>
  <c r="A597" i="1"/>
  <c r="A1289" i="1"/>
  <c r="A1632" i="1"/>
  <c r="A223" i="1"/>
  <c r="A2684" i="1"/>
  <c r="A2112" i="1"/>
  <c r="A744" i="1"/>
  <c r="A406" i="1"/>
  <c r="A699" i="1"/>
  <c r="A2868" i="1"/>
  <c r="A3376" i="1"/>
  <c r="A1474" i="1"/>
  <c r="A3502" i="1"/>
  <c r="A140" i="1"/>
  <c r="A1103" i="1"/>
  <c r="A3365" i="1"/>
  <c r="A3853" i="1"/>
  <c r="A351" i="1"/>
  <c r="A1146" i="1"/>
  <c r="A934" i="1"/>
  <c r="A3988" i="1"/>
  <c r="A3532" i="1"/>
  <c r="A3622" i="1"/>
  <c r="A2128" i="1"/>
  <c r="A1281" i="1"/>
  <c r="A2093" i="1"/>
  <c r="A3253" i="1"/>
  <c r="A3865" i="1"/>
  <c r="A2867" i="1"/>
  <c r="A1330" i="1"/>
  <c r="A2618" i="1"/>
  <c r="A1710" i="1"/>
  <c r="A2420" i="1"/>
  <c r="A1369" i="1"/>
  <c r="A161" i="1"/>
  <c r="A2543" i="1"/>
  <c r="A2749" i="1"/>
  <c r="A3655" i="1"/>
  <c r="A3014" i="1"/>
  <c r="A1288" i="1"/>
  <c r="A2335" i="1"/>
  <c r="A3152" i="1"/>
  <c r="A3509" i="1"/>
  <c r="A1439" i="1"/>
  <c r="A332" i="1"/>
  <c r="A380" i="1"/>
  <c r="A1438" i="1"/>
  <c r="A273" i="1"/>
  <c r="A2834" i="1"/>
  <c r="A552" i="1"/>
  <c r="A3755" i="1"/>
  <c r="A3684" i="1"/>
  <c r="A2518" i="1"/>
  <c r="A3930" i="1"/>
  <c r="A3767" i="1"/>
  <c r="A3204" i="1"/>
  <c r="A696" i="1"/>
  <c r="A2045" i="1"/>
  <c r="A2390" i="1"/>
  <c r="A981" i="1"/>
  <c r="A3547" i="1"/>
  <c r="A2785" i="1"/>
  <c r="A411" i="1"/>
  <c r="A810" i="1"/>
  <c r="A977" i="1"/>
  <c r="A2207" i="1"/>
  <c r="A292" i="1"/>
  <c r="A3066" i="1"/>
  <c r="A3136" i="1"/>
  <c r="A671" i="1"/>
  <c r="A979" i="1"/>
  <c r="A906" i="1"/>
  <c r="A2599" i="1"/>
  <c r="A1002" i="1"/>
  <c r="A3226" i="1"/>
  <c r="A3750" i="1"/>
  <c r="A3077" i="1"/>
  <c r="A665" i="1"/>
  <c r="A594" i="1"/>
  <c r="A3564" i="1"/>
  <c r="A3549" i="1"/>
  <c r="A1176" i="1"/>
  <c r="A2242" i="1"/>
  <c r="A2046" i="1"/>
  <c r="A3450" i="1"/>
  <c r="A2153" i="1"/>
  <c r="A3338" i="1"/>
  <c r="A1641" i="1"/>
  <c r="A2477" i="1"/>
  <c r="A2783" i="1"/>
  <c r="A2810" i="1"/>
  <c r="A2450" i="1"/>
  <c r="A1415" i="1"/>
  <c r="A1375" i="1"/>
  <c r="A3110" i="1"/>
  <c r="A3362" i="1"/>
  <c r="A2193" i="1"/>
  <c r="A3434" i="1"/>
  <c r="A708" i="1"/>
  <c r="A3309" i="1"/>
  <c r="A1484" i="1"/>
  <c r="A2121" i="1"/>
  <c r="A225" i="1"/>
  <c r="A1840" i="1"/>
  <c r="A170" i="1"/>
  <c r="A1358" i="1"/>
  <c r="A1451" i="1"/>
  <c r="A254" i="1"/>
  <c r="A2133" i="1"/>
  <c r="A574" i="1"/>
  <c r="A2811" i="1"/>
  <c r="A3384" i="1"/>
  <c r="A2932" i="1"/>
  <c r="A136" i="1"/>
  <c r="A849" i="1"/>
  <c r="A572" i="1"/>
  <c r="A605" i="1"/>
  <c r="A1114" i="1"/>
  <c r="A1943" i="1"/>
  <c r="A3642" i="1"/>
  <c r="A1263" i="1"/>
  <c r="A1163" i="1"/>
  <c r="A727" i="1"/>
  <c r="A1142" i="1"/>
  <c r="A3734" i="1"/>
  <c r="A1600" i="1"/>
  <c r="A3826" i="1"/>
  <c r="A3863" i="1"/>
  <c r="A3555" i="1"/>
  <c r="A3986" i="1"/>
  <c r="A2202" i="1"/>
  <c r="A987" i="1"/>
  <c r="A1010" i="1"/>
  <c r="A883" i="1"/>
  <c r="A2197" i="1"/>
  <c r="A122" i="1"/>
  <c r="A3790" i="1"/>
  <c r="A3779" i="1"/>
  <c r="A3422" i="1"/>
  <c r="A420" i="1"/>
  <c r="A45" i="1"/>
  <c r="A615" i="1"/>
  <c r="A2741" i="1"/>
  <c r="A123" i="1"/>
  <c r="A2109" i="1"/>
  <c r="A3859" i="1"/>
  <c r="A114" i="1"/>
  <c r="A1982" i="1"/>
  <c r="A551" i="1"/>
  <c r="A3690" i="1"/>
  <c r="A3797" i="1"/>
  <c r="A2779" i="1"/>
  <c r="A3566" i="1"/>
  <c r="A2708" i="1"/>
  <c r="A1003" i="1"/>
  <c r="A334" i="1"/>
  <c r="A2356" i="1"/>
  <c r="A2976" i="1"/>
  <c r="A3660" i="1"/>
  <c r="A2961" i="1"/>
  <c r="A2397" i="1"/>
  <c r="A650" i="1"/>
  <c r="A1677" i="1"/>
  <c r="A2298" i="1"/>
  <c r="A2571" i="1"/>
  <c r="A3768" i="1"/>
  <c r="A3523" i="1"/>
  <c r="A998" i="1"/>
  <c r="A3021" i="1"/>
  <c r="A2318" i="1"/>
  <c r="A915" i="1"/>
  <c r="A969" i="1"/>
  <c r="A4002" i="1"/>
  <c r="A3799" i="1"/>
  <c r="A2025" i="1"/>
  <c r="A2367" i="1"/>
  <c r="A2097" i="1"/>
  <c r="A858" i="1"/>
  <c r="A85" i="1"/>
  <c r="A3515" i="1"/>
  <c r="A2042" i="1"/>
  <c r="A1445" i="1"/>
  <c r="A1095" i="1"/>
  <c r="A2986" i="1"/>
  <c r="A2150" i="1"/>
  <c r="A3074" i="1"/>
  <c r="A3817" i="1"/>
  <c r="A3511" i="1"/>
  <c r="A2429" i="1"/>
  <c r="A2799" i="1"/>
  <c r="A3397" i="1"/>
  <c r="A2383" i="1"/>
  <c r="A3385" i="1"/>
  <c r="A2835" i="1"/>
  <c r="A2796" i="1"/>
  <c r="A720" i="1"/>
  <c r="A3691" i="1"/>
  <c r="A3842" i="1"/>
  <c r="A3725" i="1"/>
  <c r="A805" i="1"/>
  <c r="A2285" i="1"/>
  <c r="A1005" i="1"/>
  <c r="A770" i="1"/>
  <c r="A56" i="1"/>
  <c r="A3775" i="1"/>
  <c r="A1000" i="1"/>
  <c r="A3535" i="1"/>
  <c r="A202" i="1"/>
  <c r="A2797" i="1"/>
  <c r="A706" i="1"/>
  <c r="A3217" i="1"/>
  <c r="A1802" i="1"/>
  <c r="A3901" i="1"/>
  <c r="A3105" i="1"/>
  <c r="A2386" i="1"/>
  <c r="A2555" i="1"/>
  <c r="A1869" i="1"/>
  <c r="A1693" i="1"/>
  <c r="A1504" i="1"/>
  <c r="A2908" i="1"/>
  <c r="A1459" i="1"/>
  <c r="A270" i="1"/>
  <c r="A851" i="1"/>
  <c r="A295" i="1"/>
  <c r="A2507" i="1"/>
  <c r="A1922" i="1"/>
  <c r="A2410" i="1"/>
  <c r="A1656" i="1"/>
  <c r="A1993" i="1"/>
  <c r="A2527" i="1"/>
  <c r="A831" i="1"/>
  <c r="A3893" i="1"/>
  <c r="A3347" i="1"/>
  <c r="A3275" i="1"/>
  <c r="A1237" i="1"/>
  <c r="A3698" i="1"/>
  <c r="A2016" i="1"/>
  <c r="A3714" i="1"/>
  <c r="A1772" i="1"/>
  <c r="A850" i="1"/>
  <c r="A1311" i="1"/>
  <c r="A2395" i="1"/>
  <c r="A778" i="1"/>
  <c r="A2310" i="1"/>
  <c r="A322" i="1"/>
  <c r="A2059" i="1"/>
  <c r="A1902" i="1"/>
  <c r="A3620" i="1"/>
  <c r="A3703" i="1"/>
  <c r="A3315" i="1"/>
  <c r="A3740" i="1"/>
  <c r="A1715" i="1"/>
  <c r="A90" i="1"/>
  <c r="A3713" i="1"/>
  <c r="A3728" i="1"/>
  <c r="A3240" i="1"/>
  <c r="A1990" i="1"/>
  <c r="A2928" i="1"/>
  <c r="A1062" i="1"/>
  <c r="A1336" i="1"/>
  <c r="A876" i="1"/>
  <c r="A1277" i="1"/>
  <c r="A1965" i="1"/>
  <c r="A3122" i="1"/>
  <c r="A2528" i="1"/>
  <c r="A2879" i="1"/>
  <c r="A3044" i="1"/>
  <c r="A3477" i="1"/>
  <c r="A2473" i="1"/>
  <c r="A541" i="1"/>
  <c r="A658" i="1"/>
  <c r="A3582" i="1"/>
  <c r="A200" i="1"/>
  <c r="A382" i="1"/>
  <c r="A3243" i="1"/>
  <c r="A2357" i="1"/>
  <c r="A2426" i="1"/>
  <c r="A214" i="1"/>
  <c r="A2038" i="1"/>
  <c r="A980" i="1"/>
  <c r="A1855" i="1"/>
  <c r="A180" i="1"/>
  <c r="A1456" i="1"/>
  <c r="A2718" i="1"/>
  <c r="A3490" i="1"/>
  <c r="A4029" i="1"/>
  <c r="A3306" i="1"/>
  <c r="A3493" i="1"/>
  <c r="A2525" i="1"/>
  <c r="A3628" i="1"/>
  <c r="A1622" i="1"/>
  <c r="A2146" i="1"/>
  <c r="A1865" i="1"/>
  <c r="A2155" i="1"/>
  <c r="A2891" i="1"/>
  <c r="A3018" i="1"/>
  <c r="A2234" i="1"/>
  <c r="A1510" i="1"/>
  <c r="A2179" i="1"/>
  <c r="A2438" i="1"/>
  <c r="A3645" i="1"/>
  <c r="A2778" i="1"/>
  <c r="A701" i="1"/>
  <c r="A49" i="1"/>
  <c r="A2436" i="1"/>
  <c r="A1918" i="1"/>
  <c r="A461" i="1"/>
  <c r="A3163" i="1"/>
  <c r="A449" i="1"/>
  <c r="A66" i="1"/>
  <c r="A3955" i="1"/>
  <c r="A1856" i="1"/>
  <c r="A1721" i="1"/>
  <c r="A1517" i="1"/>
  <c r="A3543" i="1"/>
  <c r="A1118" i="1"/>
  <c r="A515" i="1"/>
  <c r="A3480" i="1"/>
  <c r="A2856" i="1"/>
  <c r="A333" i="1"/>
  <c r="A3706" i="1"/>
  <c r="A2985" i="1"/>
  <c r="A1793" i="1"/>
  <c r="A1401" i="1"/>
  <c r="A147" i="1"/>
  <c r="A1561" i="1"/>
  <c r="A2219" i="1"/>
  <c r="A1650" i="1"/>
  <c r="A2309" i="1"/>
  <c r="A2937" i="1"/>
  <c r="A248" i="1"/>
  <c r="A2255" i="1"/>
  <c r="A684" i="1"/>
  <c r="A1850" i="1"/>
  <c r="A2614" i="1"/>
  <c r="A364" i="1"/>
  <c r="A103" i="1"/>
  <c r="A446" i="1"/>
  <c r="A347" i="1"/>
  <c r="A2882" i="1"/>
  <c r="A40" i="1"/>
  <c r="A614" i="1"/>
  <c r="A3121" i="1"/>
  <c r="A1635" i="1"/>
  <c r="A1055" i="1"/>
  <c r="A2857" i="1"/>
  <c r="A201" i="1"/>
  <c r="A3963" i="1"/>
  <c r="A1352" i="1"/>
  <c r="A2997" i="1"/>
  <c r="A460" i="1"/>
  <c r="A1786" i="1"/>
  <c r="A2159" i="1"/>
  <c r="A3414" i="1"/>
  <c r="A3785" i="1"/>
  <c r="A896" i="1"/>
  <c r="A2057" i="1"/>
  <c r="A352" i="1"/>
  <c r="A3012" i="1"/>
  <c r="A3168" i="1"/>
  <c r="A2619" i="1"/>
  <c r="A221" i="1"/>
  <c r="A157" i="1"/>
  <c r="A1936" i="1"/>
  <c r="A3512" i="1"/>
  <c r="A507" i="1"/>
  <c r="A1187" i="1"/>
  <c r="A1582" i="1"/>
  <c r="A3213" i="1"/>
  <c r="A1754" i="1"/>
  <c r="A5" i="1"/>
  <c r="A3650" i="1"/>
  <c r="A1892" i="1"/>
  <c r="A892" i="1"/>
  <c r="A1534" i="1"/>
  <c r="A2893" i="1"/>
  <c r="A3374" i="1"/>
  <c r="A2118" i="1"/>
  <c r="A1720" i="1"/>
  <c r="A300" i="1"/>
  <c r="A763" i="1"/>
  <c r="A1244" i="1"/>
  <c r="A2717" i="1"/>
  <c r="A794" i="1"/>
  <c r="A1741" i="1"/>
  <c r="A2329" i="1"/>
  <c r="A253" i="1"/>
  <c r="A2940" i="1"/>
  <c r="A1440" i="1"/>
  <c r="A73" i="1"/>
  <c r="A3633" i="1"/>
  <c r="A1305" i="1"/>
  <c r="A890" i="1"/>
  <c r="A2470" i="1"/>
  <c r="A2244" i="1"/>
  <c r="A1013" i="1"/>
  <c r="A3216" i="1"/>
  <c r="A1262" i="1"/>
  <c r="A3850" i="1"/>
  <c r="A2784" i="1"/>
  <c r="A240" i="1"/>
  <c r="A2968" i="1"/>
  <c r="A3947" i="1"/>
  <c r="A1725" i="1"/>
  <c r="A2557" i="1"/>
  <c r="A1899" i="1"/>
  <c r="A3796" i="1"/>
  <c r="A1780" i="1"/>
  <c r="A563" i="1"/>
  <c r="A81" i="1"/>
  <c r="A4028" i="1"/>
  <c r="A390" i="1"/>
  <c r="A1580" i="1"/>
  <c r="A1261" i="1"/>
  <c r="A2440" i="1"/>
  <c r="A1172" i="1"/>
  <c r="A265" i="1"/>
  <c r="A2478" i="1"/>
  <c r="A799" i="1"/>
  <c r="A1789" i="1"/>
  <c r="A2665" i="1"/>
  <c r="A26" i="1"/>
  <c r="A3506" i="1"/>
  <c r="A96" i="1"/>
  <c r="A2277" i="1"/>
  <c r="A3064" i="1"/>
  <c r="A2268" i="1"/>
  <c r="A399" i="1"/>
  <c r="A1906" i="1"/>
  <c r="A844" i="1"/>
  <c r="A1763" i="1"/>
  <c r="A23" i="1"/>
  <c r="A2102" i="1"/>
  <c r="A1347" i="1"/>
  <c r="A357" i="1"/>
  <c r="A591" i="1"/>
  <c r="A1942" i="1"/>
  <c r="A1618" i="1"/>
  <c r="A131" i="1"/>
  <c r="A1138" i="1"/>
  <c r="A2364" i="1"/>
  <c r="A2514" i="1"/>
  <c r="A555" i="1"/>
  <c r="A3209" i="1"/>
  <c r="A1102" i="1"/>
  <c r="A2047" i="1"/>
  <c r="A1683" i="1"/>
  <c r="A1804" i="1"/>
  <c r="A296" i="1"/>
  <c r="A951" i="1"/>
  <c r="A1736" i="1"/>
  <c r="A3145" i="1"/>
  <c r="A258" i="1"/>
  <c r="A3545" i="1"/>
  <c r="A2241" i="1"/>
  <c r="A2099" i="1"/>
  <c r="A3504" i="1"/>
  <c r="A1028" i="1"/>
  <c r="A3770" i="1"/>
  <c r="A499" i="1"/>
  <c r="A1227" i="1"/>
  <c r="A434" i="1"/>
  <c r="A1707" i="1"/>
  <c r="A1624" i="1"/>
  <c r="A1874" i="1"/>
  <c r="A3580" i="1"/>
  <c r="A1365" i="1"/>
  <c r="A281" i="1"/>
  <c r="A1224" i="1"/>
  <c r="A1267" i="1"/>
  <c r="A862" i="1"/>
  <c r="A1921" i="1"/>
  <c r="A3002" i="1"/>
  <c r="A3587" i="1"/>
  <c r="A2880" i="1"/>
  <c r="A3939" i="1"/>
  <c r="A3919" i="1"/>
  <c r="A2407" i="1"/>
  <c r="A908" i="1"/>
  <c r="A3481" i="1"/>
  <c r="A825" i="1"/>
  <c r="A3531" i="1"/>
  <c r="A3534" i="1"/>
  <c r="A1583" i="1"/>
  <c r="A1910" i="1"/>
  <c r="A1378" i="1"/>
  <c r="A2926" i="1"/>
  <c r="A1966" i="1"/>
  <c r="A787" i="1"/>
  <c r="A491" i="1"/>
  <c r="A2580" i="1"/>
  <c r="A1090" i="1"/>
  <c r="A1949" i="1"/>
  <c r="A1523" i="1"/>
  <c r="A3192" i="1"/>
  <c r="A651" i="1"/>
  <c r="A1553" i="1"/>
  <c r="A2553" i="1"/>
  <c r="A1254" i="1"/>
  <c r="A153" i="1"/>
  <c r="A3244" i="1"/>
  <c r="A2984" i="1"/>
  <c r="A819" i="1"/>
  <c r="A28" i="1"/>
  <c r="A1928" i="1"/>
  <c r="A1832" i="1"/>
  <c r="A1152" i="1"/>
  <c r="A1961" i="1"/>
  <c r="A3398" i="1"/>
  <c r="A3559" i="1"/>
  <c r="A1135" i="1"/>
  <c r="A1009" i="1"/>
  <c r="A3496" i="1"/>
  <c r="A35" i="1"/>
  <c r="A1496" i="1"/>
  <c r="A113" i="1"/>
  <c r="A773" i="1"/>
  <c r="A2809" i="1"/>
  <c r="A3184" i="1"/>
  <c r="A268" i="1"/>
  <c r="A1952" i="1"/>
  <c r="A3151" i="1"/>
  <c r="A627" i="1"/>
  <c r="A3417" i="1"/>
  <c r="A3466" i="1"/>
  <c r="A1418" i="1"/>
  <c r="A403" i="1"/>
  <c r="A3331" i="1"/>
  <c r="A2154" i="1"/>
  <c r="A3194" i="1"/>
  <c r="A378" i="1"/>
  <c r="A232" i="1"/>
  <c r="A540" i="1"/>
  <c r="A3303" i="1"/>
  <c r="A3578" i="1"/>
  <c r="A2907" i="1"/>
  <c r="A301" i="1"/>
  <c r="A2503" i="1"/>
  <c r="A3127" i="1"/>
  <c r="A3459" i="1"/>
  <c r="A1388" i="1"/>
  <c r="A584" i="1"/>
  <c r="A503" i="1"/>
  <c r="A299" i="1"/>
  <c r="A245" i="1"/>
  <c r="A3656" i="1"/>
  <c r="A3882" i="1"/>
  <c r="A1429" i="1"/>
  <c r="A203" i="1"/>
  <c r="A2924" i="1"/>
  <c r="A573" i="1"/>
  <c r="A55" i="1"/>
  <c r="A1319" i="1"/>
  <c r="A3363" i="1"/>
  <c r="A2564" i="1"/>
  <c r="A1752" i="1"/>
  <c r="A1857" i="1"/>
  <c r="A1059" i="1"/>
  <c r="A834" i="1"/>
  <c r="A1657" i="1"/>
  <c r="A3476" i="1"/>
  <c r="A62" i="1"/>
  <c r="A226" i="1"/>
  <c r="A1206" i="1"/>
  <c r="A1490" i="1"/>
  <c r="A2535" i="1"/>
  <c r="A2916" i="1"/>
  <c r="A3484" i="1"/>
  <c r="A2539" i="1"/>
  <c r="A1097" i="1"/>
  <c r="A2294" i="1"/>
  <c r="A2415" i="1"/>
  <c r="A3782" i="1"/>
  <c r="A84" i="1"/>
  <c r="A2441" i="1"/>
  <c r="A1126" i="1"/>
  <c r="A280" i="1"/>
  <c r="A1223" i="1"/>
  <c r="A3542" i="1"/>
  <c r="A1971" i="1"/>
  <c r="A2716" i="1"/>
  <c r="A3319" i="1"/>
  <c r="A222" i="1"/>
  <c r="A1256" i="1"/>
  <c r="A1719" i="1"/>
  <c r="A2878" i="1"/>
  <c r="A327" i="1"/>
  <c r="A512" i="1"/>
  <c r="A2210" i="1"/>
  <c r="A1488" i="1"/>
  <c r="A1231" i="1"/>
  <c r="A1213" i="1"/>
  <c r="A2333" i="1"/>
  <c r="A2513" i="1"/>
  <c r="A294" i="1"/>
  <c r="A24" i="1"/>
  <c r="A1705" i="1"/>
  <c r="A1147" i="1"/>
  <c r="A1248" i="1"/>
  <c r="A199" i="1"/>
  <c r="A63" i="1"/>
  <c r="A971" i="1"/>
  <c r="A2058" i="1"/>
  <c r="A1819" i="1"/>
  <c r="A160" i="1"/>
  <c r="A2540" i="1"/>
  <c r="A484" i="1"/>
  <c r="A2621" i="1"/>
  <c r="A2463" i="1"/>
  <c r="A1652" i="1"/>
  <c r="A3892" i="1"/>
  <c r="A738" i="1"/>
  <c r="A3875" i="1"/>
  <c r="A1533" i="1"/>
  <c r="A473" i="1"/>
  <c r="A1318" i="1"/>
  <c r="A669" i="1"/>
  <c r="A975" i="1"/>
  <c r="A2161" i="1"/>
  <c r="A3227" i="1"/>
  <c r="A1917" i="1"/>
  <c r="A3235" i="1"/>
  <c r="A2771" i="1"/>
  <c r="A1663" i="1"/>
  <c r="A458" i="1"/>
  <c r="A3463" i="1"/>
  <c r="A479" i="1"/>
  <c r="A2945" i="1"/>
  <c r="A3802" i="1"/>
  <c r="A1911" i="1"/>
  <c r="A3070" i="1"/>
  <c r="A3270" i="1"/>
  <c r="A3277" i="1"/>
  <c r="A3085" i="1"/>
  <c r="A655" i="1"/>
  <c r="A2226" i="1"/>
  <c r="A2171" i="1"/>
  <c r="A1381" i="1"/>
  <c r="A3637" i="1"/>
  <c r="A2117" i="1"/>
  <c r="A1605" i="1"/>
  <c r="A924" i="1"/>
  <c r="A2692" i="1"/>
  <c r="A2123" i="1"/>
  <c r="A1088" i="1"/>
  <c r="A164" i="1"/>
  <c r="A3731" i="1"/>
  <c r="A1291" i="1"/>
  <c r="A1472" i="1"/>
  <c r="A1596" i="1"/>
  <c r="A1950" i="1"/>
  <c r="A3841" i="1"/>
  <c r="A2421" i="1"/>
  <c r="A82" i="1"/>
  <c r="A978" i="1"/>
  <c r="A560" i="1"/>
  <c r="A991" i="1"/>
  <c r="A2934" i="1"/>
  <c r="A1130" i="1"/>
  <c r="A1399" i="1"/>
  <c r="A2232" i="1"/>
  <c r="A1569" i="1"/>
  <c r="A3743" i="1"/>
  <c r="A3954" i="1"/>
  <c r="A2559" i="1"/>
  <c r="A3266" i="1"/>
  <c r="A109" i="1"/>
  <c r="A439" i="1"/>
  <c r="A130" i="1"/>
  <c r="A3016" i="1"/>
  <c r="A3218" i="1"/>
  <c r="A1799" i="1"/>
  <c r="A1845" i="1"/>
  <c r="A2653" i="1"/>
  <c r="A1769" i="1"/>
  <c r="A936" i="1"/>
  <c r="A2821" i="1"/>
  <c r="A1748" i="1"/>
  <c r="A155" i="1"/>
  <c r="A2687" i="1"/>
  <c r="A1751" i="1"/>
  <c r="A3735" i="1"/>
  <c r="A1660" i="1"/>
  <c r="A2222" i="1"/>
  <c r="A424" i="1"/>
  <c r="A230" i="1"/>
  <c r="A2216" i="1"/>
  <c r="A3117" i="1"/>
  <c r="A683" i="1"/>
  <c r="A2970" i="1"/>
  <c r="A1264" i="1"/>
  <c r="A2650" i="1"/>
  <c r="A3904" i="1"/>
  <c r="A659" i="1"/>
  <c r="A2711" i="1"/>
  <c r="A455" i="1"/>
  <c r="A279" i="1"/>
  <c r="A1932" i="1"/>
  <c r="A3626" i="1"/>
  <c r="A1571" i="1"/>
  <c r="A1475" i="1"/>
  <c r="A1926" i="1"/>
  <c r="A2996" i="1"/>
  <c r="A3974" i="1"/>
  <c r="A882" i="1"/>
  <c r="A3686" i="1"/>
  <c r="A3024" i="1"/>
  <c r="A3221" i="1"/>
  <c r="A3458" i="1"/>
  <c r="A3286" i="1"/>
  <c r="A2759" i="1"/>
  <c r="A250" i="1"/>
  <c r="A639" i="1"/>
  <c r="A1732" i="1"/>
  <c r="A2944" i="1"/>
  <c r="A1454" i="1"/>
  <c r="A218" i="1"/>
  <c r="A2427" i="1"/>
  <c r="A2699" i="1"/>
  <c r="A2730" i="1"/>
  <c r="A1056" i="1"/>
  <c r="A3159" i="1"/>
  <c r="A2185" i="1"/>
  <c r="A1131" i="1"/>
  <c r="A3747" i="1"/>
  <c r="A654" i="1"/>
  <c r="A3631" i="1"/>
  <c r="A2418" i="1"/>
  <c r="A2307" i="1"/>
  <c r="A3704" i="1"/>
  <c r="A3835" i="1"/>
  <c r="A1898" i="1"/>
  <c r="A2422" i="1"/>
  <c r="A2261" i="1"/>
  <c r="A3211" i="1"/>
  <c r="A2080" i="1"/>
  <c r="A3836" i="1"/>
  <c r="A278" i="1"/>
  <c r="A2063" i="1"/>
  <c r="A2574" i="1"/>
  <c r="A3997" i="1"/>
  <c r="A846" i="1"/>
  <c r="A569" i="1"/>
  <c r="A1197" i="1"/>
  <c r="A1295" i="1"/>
  <c r="A3723" i="1"/>
  <c r="A3595" i="1"/>
  <c r="A4022" i="1"/>
  <c r="A239" i="1"/>
  <c r="A1331" i="1"/>
  <c r="A1356" i="1"/>
  <c r="A3966" i="1"/>
  <c r="A2290" i="1"/>
  <c r="A2616" i="1"/>
  <c r="A204" i="1"/>
  <c r="A3861" i="1"/>
  <c r="A909" i="1"/>
  <c r="A3042" i="1"/>
  <c r="A2682" i="1"/>
  <c r="A1250" i="1"/>
  <c r="A2918" i="1"/>
  <c r="A437" i="1"/>
  <c r="A2378" i="1"/>
  <c r="A3536" i="1"/>
  <c r="A1638" i="1"/>
  <c r="A1997" i="1"/>
  <c r="A338" i="1"/>
  <c r="A1270" i="1"/>
  <c r="A2517" i="1"/>
  <c r="A18" i="1"/>
  <c r="A194" i="1"/>
  <c r="A3047" i="1"/>
  <c r="A228" i="1"/>
  <c r="A1414" i="1"/>
  <c r="A1714" i="1"/>
  <c r="A1992" i="1"/>
  <c r="A79" i="1"/>
  <c r="A33" i="1"/>
  <c r="A1160" i="1"/>
  <c r="A824" i="1"/>
  <c r="A3851" i="1"/>
  <c r="A3999" i="1"/>
  <c r="A369" i="1"/>
  <c r="A2455" i="1"/>
  <c r="A3285" i="1"/>
  <c r="A1508" i="1"/>
  <c r="A2249" i="1"/>
  <c r="A2800" i="1"/>
  <c r="A966" i="1"/>
  <c r="A2139" i="1"/>
  <c r="A3610" i="1"/>
  <c r="A2626" i="1"/>
  <c r="A693" i="1"/>
  <c r="A963" i="1"/>
  <c r="A579" i="1"/>
  <c r="A2964" i="1"/>
  <c r="A3082" i="1"/>
  <c r="A313" i="1"/>
  <c r="A585" i="1"/>
  <c r="A2510" i="1"/>
  <c r="A1503" i="1"/>
  <c r="A3298" i="1"/>
  <c r="A3720" i="1"/>
  <c r="A132" i="1"/>
  <c r="A1435" i="1"/>
  <c r="A731" i="1"/>
  <c r="A820" i="1"/>
  <c r="A1757" i="1"/>
  <c r="A319" i="1"/>
  <c r="A2033" i="1"/>
  <c r="A3137" i="1"/>
  <c r="A3353" i="1"/>
  <c r="A771" i="1"/>
  <c r="A1409" i="1"/>
  <c r="A866" i="1"/>
  <c r="A1017" i="1"/>
  <c r="A3411" i="1"/>
  <c r="A1400" i="1"/>
  <c r="A2789" i="1"/>
  <c r="A1208" i="1"/>
  <c r="A1823" i="1"/>
  <c r="A3749" i="1"/>
  <c r="A894" i="1"/>
  <c r="A3583" i="1"/>
  <c r="A1014" i="1"/>
  <c r="A3280" i="1"/>
  <c r="A3983" i="1"/>
  <c r="A2432" i="1"/>
  <c r="A3325" i="1"/>
  <c r="A581" i="1"/>
  <c r="A1670" i="1"/>
  <c r="A1669" i="1"/>
  <c r="A3407" i="1"/>
  <c r="A1340" i="1"/>
  <c r="A3673" i="1"/>
  <c r="A264" i="1"/>
  <c r="A943" i="1"/>
  <c r="A107" i="1"/>
  <c r="A2424" i="1"/>
  <c r="A3174" i="1"/>
  <c r="A3801" i="1"/>
  <c r="A1287" i="1"/>
  <c r="A171" i="1"/>
  <c r="A3180" i="1"/>
  <c r="A2336" i="1"/>
  <c r="A3803" i="1"/>
  <c r="A1920" i="1"/>
  <c r="A1513" i="1"/>
  <c r="A721" i="1"/>
  <c r="A4005" i="1"/>
  <c r="A531" i="1"/>
  <c r="A1158" i="1"/>
  <c r="A1134" i="1"/>
  <c r="A1304" i="1"/>
  <c r="A1268" i="1"/>
  <c r="A3254" i="1"/>
  <c r="A2505" i="1"/>
  <c r="A1460" i="1"/>
  <c r="A3745" i="1"/>
  <c r="A1678" i="1"/>
  <c r="A772" i="1"/>
  <c r="A939" i="1"/>
  <c r="A1119" i="1"/>
  <c r="A760" i="1"/>
  <c r="A2946" i="1"/>
  <c r="A3427" i="1"/>
  <c r="A282" i="1"/>
  <c r="A2125" i="1"/>
  <c r="A2646" i="1"/>
  <c r="A3063" i="1"/>
  <c r="A2170" i="1"/>
  <c r="A2921" i="1"/>
  <c r="A1985" i="1"/>
  <c r="A1550" i="1"/>
  <c r="A2393" i="1"/>
  <c r="A1273" i="1"/>
  <c r="A703" i="1"/>
  <c r="A3236" i="1"/>
  <c r="A76" i="1"/>
  <c r="A2781" i="1"/>
  <c r="A1519" i="1"/>
  <c r="A2548" i="1"/>
  <c r="A1887" i="1"/>
  <c r="A3913" i="1"/>
  <c r="A784" i="1"/>
  <c r="A3352" i="1"/>
  <c r="A881" i="1"/>
  <c r="A2632" i="1"/>
  <c r="A1154" i="1"/>
  <c r="A3569" i="1"/>
  <c r="A1455" i="1"/>
  <c r="A2551" i="1"/>
  <c r="A425" i="1"/>
  <c r="A13" i="1"/>
  <c r="A1144" i="1"/>
  <c r="A1363" i="1"/>
  <c r="A3156" i="1"/>
  <c r="A2402" i="1"/>
  <c r="A1837" i="1"/>
  <c r="A3805" i="1"/>
  <c r="A753" i="1"/>
  <c r="A734" i="1"/>
  <c r="A1025" i="1"/>
  <c r="A1643" i="1"/>
  <c r="A736" i="1"/>
  <c r="A25" i="1"/>
  <c r="A1285" i="1"/>
  <c r="A1883" i="1"/>
  <c r="A700" i="1"/>
  <c r="A174" i="1"/>
  <c r="A2250" i="1"/>
  <c r="A2683" i="1"/>
  <c r="A453" i="1"/>
  <c r="A99" i="1"/>
  <c r="A1768" i="1"/>
  <c r="A1545" i="1"/>
  <c r="A1247" i="1"/>
  <c r="A668" i="1"/>
  <c r="A811" i="1"/>
  <c r="A1209" i="1"/>
  <c r="A2842" i="1"/>
  <c r="A2411" i="1"/>
  <c r="A1112" i="1"/>
  <c r="A2218" i="1"/>
  <c r="A1806" i="1"/>
  <c r="A611" i="1"/>
  <c r="A2828" i="1"/>
  <c r="A3387" i="1"/>
  <c r="A3296" i="1"/>
  <c r="A2798" i="1"/>
  <c r="A3494" i="1"/>
  <c r="A450" i="1"/>
  <c r="A2315" i="1"/>
  <c r="A775" i="1"/>
  <c r="A823" i="1"/>
  <c r="A3474" i="1"/>
  <c r="A526" i="1"/>
  <c r="A1034" i="1"/>
  <c r="A505" i="1"/>
  <c r="A2236" i="1"/>
  <c r="A1310" i="1"/>
  <c r="A1175" i="1"/>
  <c r="A3552" i="1"/>
  <c r="A2671" i="1"/>
  <c r="A2077" i="1"/>
  <c r="A2157" i="1"/>
  <c r="A1412" i="1"/>
  <c r="A2818" i="1"/>
  <c r="A2904" i="1"/>
  <c r="A3249" i="1"/>
  <c r="A2338" i="1"/>
  <c r="A1447" i="1"/>
  <c r="A2074" i="1"/>
  <c r="A2506" i="1"/>
  <c r="A2169" i="1"/>
  <c r="A179" i="1"/>
  <c r="A2705" i="1"/>
  <c r="A1955" i="1"/>
  <c r="A1361" i="1"/>
  <c r="A1711" i="1"/>
  <c r="A1672" i="1"/>
  <c r="A3683" i="1"/>
  <c r="A3390" i="1"/>
  <c r="A3847" i="1"/>
  <c r="A3612" i="1"/>
  <c r="A1770" i="1"/>
  <c r="A1035" i="1"/>
  <c r="A976" i="1"/>
  <c r="A3860" i="1"/>
  <c r="A2186" i="1"/>
  <c r="A902" i="1"/>
  <c r="A2666" i="1"/>
  <c r="A3293" i="1"/>
  <c r="A3727" i="1"/>
  <c r="A501" i="1"/>
  <c r="A4034" i="1"/>
  <c r="A37" i="1"/>
  <c r="A32" i="1"/>
  <c r="A3911" i="1"/>
  <c r="A3678" i="1"/>
  <c r="A4021" i="1"/>
  <c r="A745" i="1"/>
  <c r="A2215" i="1"/>
  <c r="A3370" i="1"/>
  <c r="A3932" i="1"/>
  <c r="A1783" i="1"/>
  <c r="A2168" i="1"/>
  <c r="A2995" i="1"/>
  <c r="A3287" i="1"/>
  <c r="A3973" i="1"/>
  <c r="A3418" i="1"/>
  <c r="A1599" i="1"/>
  <c r="A3722" i="1"/>
  <c r="A3676" i="1"/>
  <c r="A2866" i="1"/>
  <c r="A297" i="1"/>
  <c r="A3550" i="1"/>
  <c r="A3671" i="1"/>
  <c r="A3446" i="1"/>
  <c r="A1091" i="1"/>
  <c r="A1396" i="1"/>
  <c r="A1491" i="1"/>
  <c r="A4027" i="1"/>
  <c r="A3207" i="1"/>
  <c r="A1572" i="1"/>
  <c r="A3415" i="1"/>
  <c r="A3995" i="1"/>
  <c r="A3026" i="1"/>
  <c r="A4008" i="1"/>
  <c r="A1370" i="1"/>
  <c r="A2181" i="1"/>
  <c r="A3888" i="1"/>
  <c r="A3524" i="1"/>
  <c r="A895" i="1"/>
  <c r="A3931" i="1"/>
  <c r="A3897" i="1"/>
  <c r="A1078" i="1"/>
  <c r="A3444" i="1"/>
  <c r="A3093" i="1"/>
  <c r="A4036" i="1"/>
  <c r="A3462" i="1"/>
  <c r="A2906" i="1"/>
  <c r="A3653" i="1"/>
  <c r="A4035" i="1"/>
  <c r="A3099" i="1"/>
  <c r="A3514" i="1"/>
  <c r="A3015" i="1"/>
  <c r="A964" i="1"/>
  <c r="A2322" i="1"/>
  <c r="A4016" i="1"/>
  <c r="A2912" i="1"/>
  <c r="A3929" i="1"/>
  <c r="A4033" i="1"/>
  <c r="A3358" i="1"/>
  <c r="A2111" i="1"/>
  <c r="A2239" i="1"/>
  <c r="A1629" i="1"/>
  <c r="A2433" i="1"/>
  <c r="A3978" i="1"/>
  <c r="A2100" i="1"/>
  <c r="A3161" i="1"/>
  <c r="A1900" i="1"/>
  <c r="A3321" i="1"/>
  <c r="A3617" i="1"/>
  <c r="A3153" i="1"/>
  <c r="A3948" i="1"/>
  <c r="A3674" i="1"/>
  <c r="A3023" i="1"/>
  <c r="A637" i="1"/>
  <c r="A945" i="1"/>
  <c r="A1565" i="1"/>
  <c r="A816" i="1"/>
  <c r="A985" i="1"/>
  <c r="A4026" i="1"/>
  <c r="A1620" i="1"/>
  <c r="A1280" i="1"/>
  <c r="A3442" i="1"/>
  <c r="A3996" i="1"/>
  <c r="A2913" i="1"/>
  <c r="A4011" i="1"/>
  <c r="A1476" i="1"/>
  <c r="A3748" i="1"/>
  <c r="A1296" i="1"/>
  <c r="A1608" i="1"/>
  <c r="A2346" i="1"/>
  <c r="A4013" i="1"/>
  <c r="A3677" i="1"/>
  <c r="A2180" i="1"/>
  <c r="A14" i="1"/>
  <c r="A2341" i="1"/>
  <c r="A138" i="1"/>
  <c r="A3103" i="1"/>
  <c r="A2363" i="1"/>
  <c r="A815" i="1"/>
  <c r="A3513" i="1"/>
  <c r="A3675" i="1"/>
  <c r="A2316" i="1"/>
  <c r="A2061" i="1"/>
  <c r="A578" i="1"/>
  <c r="A4007" i="1"/>
  <c r="A2583" i="1"/>
  <c r="A2225" i="1"/>
  <c r="A1094" i="1"/>
  <c r="A930" i="1"/>
  <c r="A3741" i="1"/>
  <c r="A3822" i="1"/>
  <c r="A638" i="1"/>
  <c r="A2238" i="1"/>
  <c r="A769" i="1"/>
  <c r="A1827" i="1"/>
  <c r="A3239" i="1"/>
  <c r="A283" i="1"/>
  <c r="A3968" i="1"/>
  <c r="A2822" i="1"/>
  <c r="A1083" i="1"/>
  <c r="A3952" i="1"/>
  <c r="A1574" i="1"/>
  <c r="A3717" i="1"/>
  <c r="A3009" i="1"/>
  <c r="A3751" i="1"/>
  <c r="A2975" i="1"/>
  <c r="A2935" i="1"/>
  <c r="A3643" i="1"/>
  <c r="A899" i="1"/>
  <c r="A1297" i="1"/>
  <c r="A3777" i="1"/>
  <c r="A3366" i="1"/>
  <c r="A3262" i="1"/>
  <c r="A358" i="1"/>
  <c r="A3058" i="1"/>
  <c r="A3611" i="1"/>
  <c r="A317" i="1"/>
  <c r="A3316" i="1"/>
  <c r="A2643" i="1"/>
  <c r="A3923" i="1"/>
  <c r="A359" i="1"/>
  <c r="A1566" i="1"/>
  <c r="A2755" i="1"/>
  <c r="A3709" i="1"/>
  <c r="A967" i="1"/>
  <c r="A2560" i="1"/>
  <c r="A3881" i="1"/>
  <c r="A3389" i="1"/>
  <c r="A3951" i="1"/>
  <c r="A3031" i="1"/>
  <c r="A3902" i="1"/>
  <c r="A2667" i="1"/>
  <c r="A3798" i="1"/>
  <c r="A2761" i="1"/>
  <c r="A946" i="1"/>
  <c r="A2442" i="1"/>
  <c r="A3305" i="1"/>
  <c r="A3485" i="1"/>
  <c r="A1235" i="1"/>
  <c r="A3571" i="1"/>
  <c r="A3813" i="1"/>
  <c r="A3520" i="1"/>
  <c r="A947" i="1"/>
  <c r="A3962" i="1"/>
  <c r="A1977" i="1"/>
  <c r="A2026" i="1"/>
  <c r="A4012" i="1"/>
  <c r="A2265" i="1"/>
  <c r="A1567" i="1"/>
  <c r="A2726" i="1"/>
  <c r="A965" i="1"/>
  <c r="A1470" i="1"/>
  <c r="A3959" i="1"/>
  <c r="A3445" i="1"/>
  <c r="A3092" i="1"/>
  <c r="A1502" i="1"/>
  <c r="A158" i="1"/>
  <c r="A1339" i="1"/>
  <c r="A3634" i="1"/>
  <c r="A3320" i="1"/>
  <c r="A2091" i="1"/>
  <c r="A3359" i="1"/>
  <c r="A1972" i="1"/>
  <c r="A2439" i="1"/>
  <c r="A3356" i="1"/>
  <c r="A1885" i="1"/>
  <c r="A1884" i="1"/>
  <c r="A2278" i="1"/>
  <c r="A3742" i="1"/>
  <c r="A3922" i="1"/>
  <c r="A2625" i="1"/>
  <c r="A2533" i="1"/>
  <c r="A3563" i="1"/>
  <c r="A3310" i="1"/>
  <c r="A3821" i="1"/>
  <c r="A3162" i="1"/>
  <c r="A1627" i="1"/>
  <c r="A2369" i="1"/>
  <c r="A3857" i="1"/>
  <c r="A3776" i="1"/>
</calcChain>
</file>

<file path=xl/sharedStrings.xml><?xml version="1.0" encoding="utf-8"?>
<sst xmlns="http://schemas.openxmlformats.org/spreadsheetml/2006/main" count="40465" uniqueCount="7768">
  <si>
    <t>street_clean</t>
  </si>
  <si>
    <t>city_clean</t>
  </si>
  <si>
    <t>State</t>
  </si>
  <si>
    <t>Zip</t>
  </si>
  <si>
    <t>price</t>
  </si>
  <si>
    <t>bedrooms</t>
  </si>
  <si>
    <t>baths_label</t>
  </si>
  <si>
    <t>bed_bath</t>
  </si>
  <si>
    <t>sqft_living</t>
  </si>
  <si>
    <t>price_per_sqft</t>
  </si>
  <si>
    <t>lot_acres</t>
  </si>
  <si>
    <t>waterfront_flag</t>
  </si>
  <si>
    <t>basement_flag</t>
  </si>
  <si>
    <t>view_label</t>
  </si>
  <si>
    <t>condition_label</t>
  </si>
  <si>
    <t>home_age</t>
  </si>
  <si>
    <t>yr_renovated</t>
  </si>
  <si>
    <t>years_since_update</t>
  </si>
  <si>
    <t>floors</t>
  </si>
  <si>
    <t>date</t>
  </si>
  <si>
    <t>bathrooms</t>
  </si>
  <si>
    <t>sqft_total_check</t>
  </si>
  <si>
    <t>sqft_lot</t>
  </si>
  <si>
    <t>waterfront</t>
  </si>
  <si>
    <t>view</t>
  </si>
  <si>
    <t>condition</t>
  </si>
  <si>
    <t>sqft_above</t>
  </si>
  <si>
    <t>sqft_basement</t>
  </si>
  <si>
    <t>yr_built</t>
  </si>
  <si>
    <t>street</t>
  </si>
  <si>
    <t>city</t>
  </si>
  <si>
    <t>statezip</t>
  </si>
  <si>
    <t>4442 95th Ave NE</t>
  </si>
  <si>
    <t>Bellevue</t>
  </si>
  <si>
    <t>WA 98004</t>
  </si>
  <si>
    <t>5044 Butterworth Rd</t>
  </si>
  <si>
    <t>Mercer Island</t>
  </si>
  <si>
    <t>WA 98040</t>
  </si>
  <si>
    <t>1149-1199 91st Ave NE</t>
  </si>
  <si>
    <t>1365 91st Ave NE</t>
  </si>
  <si>
    <t>Clyde Hill</t>
  </si>
  <si>
    <t>3222 78th Pl NE</t>
  </si>
  <si>
    <t>Medina</t>
  </si>
  <si>
    <t>WA 98039</t>
  </si>
  <si>
    <t>5243 Forest Ave SE</t>
  </si>
  <si>
    <t>11031 Champagne Point Rd NE</t>
  </si>
  <si>
    <t>Kirkland</t>
  </si>
  <si>
    <t>WA 98034</t>
  </si>
  <si>
    <t>1291 NW Elford Dr</t>
  </si>
  <si>
    <t>Seattle</t>
  </si>
  <si>
    <t>WA 98177</t>
  </si>
  <si>
    <t>3239 78th Pl NE</t>
  </si>
  <si>
    <t>17834 SE 40th Pl</t>
  </si>
  <si>
    <t>WA 98008</t>
  </si>
  <si>
    <t>1010 6th St W</t>
  </si>
  <si>
    <t>WA 98033</t>
  </si>
  <si>
    <t>1209 Evergreen Point Rd</t>
  </si>
  <si>
    <t>2826 21st Ave W</t>
  </si>
  <si>
    <t>WA 98199</t>
  </si>
  <si>
    <t>4437 55th Ave NE</t>
  </si>
  <si>
    <t>WA 98105</t>
  </si>
  <si>
    <t>5719 Seaview Ave NW</t>
  </si>
  <si>
    <t>WA 98107</t>
  </si>
  <si>
    <t>1239 Parkside Dr E</t>
  </si>
  <si>
    <t>WA 98112</t>
  </si>
  <si>
    <t>2205 78th Ave NE</t>
  </si>
  <si>
    <t>1404 Broadmoor Dr E</t>
  </si>
  <si>
    <t>1223 7th Ave W</t>
  </si>
  <si>
    <t>WA 98119</t>
  </si>
  <si>
    <t>309 W Prospect St</t>
  </si>
  <si>
    <t>9415 NE 27th St</t>
  </si>
  <si>
    <t>7436 E Mercer Way</t>
  </si>
  <si>
    <t>6410 E Mercer Way</t>
  </si>
  <si>
    <t>9403 SE 33rd St</t>
  </si>
  <si>
    <t>1323 Willard Ave W</t>
  </si>
  <si>
    <t>511 98th Ave NE</t>
  </si>
  <si>
    <t>7623 Overlake Dr W</t>
  </si>
  <si>
    <t>173 37th Ave E</t>
  </si>
  <si>
    <t>7070 270th Pl SE</t>
  </si>
  <si>
    <t>Issaquah</t>
  </si>
  <si>
    <t>WA 98029</t>
  </si>
  <si>
    <t>5170 NW Sammamish Rd</t>
  </si>
  <si>
    <t>WA 98027</t>
  </si>
  <si>
    <t>19009-19021 SE 266th St</t>
  </si>
  <si>
    <t>Covington</t>
  </si>
  <si>
    <t>WA 98042</t>
  </si>
  <si>
    <t>4530 51st Ave NE</t>
  </si>
  <si>
    <t>1500-1598 98th Ave NE</t>
  </si>
  <si>
    <t>2826 10th Ave E</t>
  </si>
  <si>
    <t>WA 98102</t>
  </si>
  <si>
    <t>12 Columbia Key</t>
  </si>
  <si>
    <t>WA 98006</t>
  </si>
  <si>
    <t>14070 Military Rd S</t>
  </si>
  <si>
    <t>Tukwila</t>
  </si>
  <si>
    <t>WA 98168</t>
  </si>
  <si>
    <t>7822 NE 14th St</t>
  </si>
  <si>
    <t>1646 100th Pl SE</t>
  </si>
  <si>
    <t>2000-2098 102nd Ave NE</t>
  </si>
  <si>
    <t>4520 E Mercer Way</t>
  </si>
  <si>
    <t>18309 17th Pl NW</t>
  </si>
  <si>
    <t>Shoreline</t>
  </si>
  <si>
    <t>4277 E Lake Sammamish Shore Ln SE</t>
  </si>
  <si>
    <t>Sammamish</t>
  </si>
  <si>
    <t>WA 98075</t>
  </si>
  <si>
    <t>4080 E Mercer Way</t>
  </si>
  <si>
    <t>923 14th Ave E</t>
  </si>
  <si>
    <t>1210 22nd Ave E</t>
  </si>
  <si>
    <t>2523-2533 103rd Ave SE</t>
  </si>
  <si>
    <t>8105 SE 44th St</t>
  </si>
  <si>
    <t>2653 Cascadia Ave S</t>
  </si>
  <si>
    <t>WA 98144</t>
  </si>
  <si>
    <t>3257 Evergreen Point Rd</t>
  </si>
  <si>
    <t>4612 92nd Ave NE</t>
  </si>
  <si>
    <t>Yarrow Point</t>
  </si>
  <si>
    <t>13117 NE 33rd St</t>
  </si>
  <si>
    <t>WA 98005</t>
  </si>
  <si>
    <t>9045 NE 40th Pl</t>
  </si>
  <si>
    <t>2526 104th Ave SE</t>
  </si>
  <si>
    <t>10924 NE 18th Pl</t>
  </si>
  <si>
    <t>21909 NE 141st St</t>
  </si>
  <si>
    <t>Woodinville</t>
  </si>
  <si>
    <t>WA 98077</t>
  </si>
  <si>
    <t>7845 SE 62nd St</t>
  </si>
  <si>
    <t>1404-1418 100th Ave NE</t>
  </si>
  <si>
    <t>2625 82nd Ave NE</t>
  </si>
  <si>
    <t>6875 SE 33rd St</t>
  </si>
  <si>
    <t>5355 84th Pl SE</t>
  </si>
  <si>
    <t>1242 15th Ave E</t>
  </si>
  <si>
    <t>1987 Shenandoah Dr E</t>
  </si>
  <si>
    <t>18401 17th Ave NW</t>
  </si>
  <si>
    <t>3907 47th Ave NE</t>
  </si>
  <si>
    <t>4419 Ferncroft Rd</t>
  </si>
  <si>
    <t>1206 86th Ave NE</t>
  </si>
  <si>
    <t>150 Highland Dr</t>
  </si>
  <si>
    <t>WA 98109</t>
  </si>
  <si>
    <t>6402-6412 105th Ave NE</t>
  </si>
  <si>
    <t>2860 West Lake Sammamish Pkwy NE</t>
  </si>
  <si>
    <t>Redmond</t>
  </si>
  <si>
    <t>WA 98052</t>
  </si>
  <si>
    <t>9625-9701 SE 5th St</t>
  </si>
  <si>
    <t>308 Prospect St</t>
  </si>
  <si>
    <t>3333 S Plum St</t>
  </si>
  <si>
    <t>3872 50th Ave NE</t>
  </si>
  <si>
    <t>3907 48th Ave NE</t>
  </si>
  <si>
    <t>6702 SE 28th St</t>
  </si>
  <si>
    <t>9250 SE 36th Pl</t>
  </si>
  <si>
    <t>29002 NE 3rd Way</t>
  </si>
  <si>
    <t>Carnation</t>
  </si>
  <si>
    <t>WA 98014</t>
  </si>
  <si>
    <t>Burke-Gilman Trail</t>
  </si>
  <si>
    <t>WA 98125</t>
  </si>
  <si>
    <t>2441-2499 Crane Dr W</t>
  </si>
  <si>
    <t>471 Wheeler St</t>
  </si>
  <si>
    <t>8240 Fairway Dr NE</t>
  </si>
  <si>
    <t>WA 98115</t>
  </si>
  <si>
    <t>400 Detwiller Ln</t>
  </si>
  <si>
    <t>1820 38th Ave E</t>
  </si>
  <si>
    <t>4720 Somerset Ave SE</t>
  </si>
  <si>
    <t>2758 68th Ave SE</t>
  </si>
  <si>
    <t>17780 13th Ave NW</t>
  </si>
  <si>
    <t>29236 SE 5th St</t>
  </si>
  <si>
    <t>Fall City</t>
  </si>
  <si>
    <t>WA 98024</t>
  </si>
  <si>
    <t>9410 Lake Washington Blvd NE</t>
  </si>
  <si>
    <t>3221 E Morley Way</t>
  </si>
  <si>
    <t>17200 SE 29th Ct</t>
  </si>
  <si>
    <t>1249 NW Elford Dr</t>
  </si>
  <si>
    <t>440 8th Ave</t>
  </si>
  <si>
    <t>1216 86th Ave NE</t>
  </si>
  <si>
    <t>1527 39th Ave E</t>
  </si>
  <si>
    <t>9563 NE 1st St</t>
  </si>
  <si>
    <t>6812 Phinney Ave N</t>
  </si>
  <si>
    <t>WA 98103</t>
  </si>
  <si>
    <t>8126-8196 Forest Ave SE</t>
  </si>
  <si>
    <t>29433 SE 15th Pl</t>
  </si>
  <si>
    <t>126th Ln NE</t>
  </si>
  <si>
    <t>1806 10th Pl W</t>
  </si>
  <si>
    <t>3283 Conkling Pl W</t>
  </si>
  <si>
    <t>8442 SE 36th St</t>
  </si>
  <si>
    <t>1020 15th Ave E</t>
  </si>
  <si>
    <t>1905 33rd Ave S</t>
  </si>
  <si>
    <t>619 9th Ave</t>
  </si>
  <si>
    <t>1206 9th Ave W</t>
  </si>
  <si>
    <t>1116 33rd Ave S</t>
  </si>
  <si>
    <t>410 Wheeler St</t>
  </si>
  <si>
    <t>2720 Boyer Ave E</t>
  </si>
  <si>
    <t>2611 1st Ave N</t>
  </si>
  <si>
    <t>6324 160th Pl SE</t>
  </si>
  <si>
    <t>4631 Somerset Ave SE</t>
  </si>
  <si>
    <t>2520 Medina Cir</t>
  </si>
  <si>
    <t>10635 SE 2nd St</t>
  </si>
  <si>
    <t>5700-5798 SW Hinds St</t>
  </si>
  <si>
    <t>WA 98116</t>
  </si>
  <si>
    <t>2340 Magnolia Blvd W</t>
  </si>
  <si>
    <t>3115 S Norman St</t>
  </si>
  <si>
    <t>316 Lake Washington Blvd S</t>
  </si>
  <si>
    <t>2278 72nd Ave SE</t>
  </si>
  <si>
    <t>6515 112th Ave NE</t>
  </si>
  <si>
    <t>3418 96th Ave NE</t>
  </si>
  <si>
    <t>2855 36th Ave W</t>
  </si>
  <si>
    <t>4600-4748 136th Ave SE</t>
  </si>
  <si>
    <t>17892 SE 58th Pl</t>
  </si>
  <si>
    <t>4646 88th Ave SE</t>
  </si>
  <si>
    <t>6827 36th Ave NW</t>
  </si>
  <si>
    <t>WA 98117</t>
  </si>
  <si>
    <t>5564 169th Pl SE</t>
  </si>
  <si>
    <t>3832 43rd Ave NE</t>
  </si>
  <si>
    <t>22701 NE 57th Ct</t>
  </si>
  <si>
    <t>WA 98053</t>
  </si>
  <si>
    <t>3017 42nd Ave W</t>
  </si>
  <si>
    <t>15317 SE 58th St</t>
  </si>
  <si>
    <t>1602 5th Ave N</t>
  </si>
  <si>
    <t>9213 SE 68th St</t>
  </si>
  <si>
    <t>9640 NE 32nd St</t>
  </si>
  <si>
    <t>1120 33rd Ave S</t>
  </si>
  <si>
    <t>9426 SE 52nd St</t>
  </si>
  <si>
    <t>1415 108th Ave SE</t>
  </si>
  <si>
    <t>1024 15th Ave E</t>
  </si>
  <si>
    <t>1228 9th Ave W</t>
  </si>
  <si>
    <t>3524 NW 67th St</t>
  </si>
  <si>
    <t>2154-2398 94th Ave NE</t>
  </si>
  <si>
    <t>SE 21st Ct</t>
  </si>
  <si>
    <t>400 W Highland Dr</t>
  </si>
  <si>
    <t>6133 160th Ave SE</t>
  </si>
  <si>
    <t>2346 N 59th St</t>
  </si>
  <si>
    <t>18051 Normandy Terrace SW</t>
  </si>
  <si>
    <t>Normandy Park</t>
  </si>
  <si>
    <t>WA 98166</t>
  </si>
  <si>
    <t>7732 Seward Park Ave S</t>
  </si>
  <si>
    <t>WA 98118</t>
  </si>
  <si>
    <t>2306 Halleck Ave SW</t>
  </si>
  <si>
    <t>1645 30th Ave NE</t>
  </si>
  <si>
    <t>731 McGilvra Blvd E</t>
  </si>
  <si>
    <t>2617 W Barrett St</t>
  </si>
  <si>
    <t>1509 85th Ave NE</t>
  </si>
  <si>
    <t>5830 246th Pl NE</t>
  </si>
  <si>
    <t>186 34th Ave E</t>
  </si>
  <si>
    <t>4510 89th Ave SE</t>
  </si>
  <si>
    <t>5529 Wallingford Ave N</t>
  </si>
  <si>
    <t>2425 3rd Ave W</t>
  </si>
  <si>
    <t>5726 61st Ave NE</t>
  </si>
  <si>
    <t>1730 Walnut Ave SW</t>
  </si>
  <si>
    <t>17069 SE 65th Pl</t>
  </si>
  <si>
    <t>1622 38th Ave E</t>
  </si>
  <si>
    <t>3014 NW Esplanade</t>
  </si>
  <si>
    <t>17002 SE 14th Ln</t>
  </si>
  <si>
    <t>4468 158th Ave SE</t>
  </si>
  <si>
    <t>8726 NE 11th St</t>
  </si>
  <si>
    <t>10442 SE 13th St</t>
  </si>
  <si>
    <t>8551 SE 80th St</t>
  </si>
  <si>
    <t>5038 48th Ave NE</t>
  </si>
  <si>
    <t>5118 SW Waite St</t>
  </si>
  <si>
    <t>2440 Magnolia Blvd W</t>
  </si>
  <si>
    <t>13 Cascade Key</t>
  </si>
  <si>
    <t>7325 86th Ave SE</t>
  </si>
  <si>
    <t>6151 168th Pl SE</t>
  </si>
  <si>
    <t>16659 SE 69th Way</t>
  </si>
  <si>
    <t>1037 106th Ave SE</t>
  </si>
  <si>
    <t>16416 NE 40th St</t>
  </si>
  <si>
    <t>4007 48th Ave NE</t>
  </si>
  <si>
    <t>6851 51st Ave NE</t>
  </si>
  <si>
    <t>9329 SE Shoreland Dr</t>
  </si>
  <si>
    <t>7024 SE 20th St</t>
  </si>
  <si>
    <t>14203 NE 40th Pl</t>
  </si>
  <si>
    <t>WA 98007</t>
  </si>
  <si>
    <t>20709 SE 4th St</t>
  </si>
  <si>
    <t>WA 98074</t>
  </si>
  <si>
    <t>8434 W Mercer Way</t>
  </si>
  <si>
    <t>2557 Medina Cir</t>
  </si>
  <si>
    <t>25005 NE Patterson Way</t>
  </si>
  <si>
    <t>4531 205th Pl NE</t>
  </si>
  <si>
    <t>2433 1st Ave N</t>
  </si>
  <si>
    <t>2551 5th Ave N</t>
  </si>
  <si>
    <t>4625 Somerset Dr SE</t>
  </si>
  <si>
    <t>14511 164th Ave NE</t>
  </si>
  <si>
    <t>WA 98072</t>
  </si>
  <si>
    <t>16864 SE 57th Pl</t>
  </si>
  <si>
    <t>4911 NE 65th St</t>
  </si>
  <si>
    <t>4908 32nd Ave NE</t>
  </si>
  <si>
    <t>3603 W Mercer Way</t>
  </si>
  <si>
    <t>15527 SE 79th Pl</t>
  </si>
  <si>
    <t>Newcastle</t>
  </si>
  <si>
    <t>WA 98059</t>
  </si>
  <si>
    <t>8264 154th Ave SE</t>
  </si>
  <si>
    <t>19933 NE 85th St</t>
  </si>
  <si>
    <t>124 NE 60th St</t>
  </si>
  <si>
    <t>420 17th Ave E</t>
  </si>
  <si>
    <t>2303 E Valley St</t>
  </si>
  <si>
    <t>5912 83rd Pl SE</t>
  </si>
  <si>
    <t>7657-7801 E Mercer Way</t>
  </si>
  <si>
    <t>2905 25th Ave W</t>
  </si>
  <si>
    <t>2009 4th Ave N</t>
  </si>
  <si>
    <t>723 16th Ave E</t>
  </si>
  <si>
    <t>13204 NE 45th St</t>
  </si>
  <si>
    <t>7344 50th Ave NE</t>
  </si>
  <si>
    <t>1015 36th Ave E</t>
  </si>
  <si>
    <t>810 5th St</t>
  </si>
  <si>
    <t>5923 Beach Dr SW</t>
  </si>
  <si>
    <t>WA 98136</t>
  </si>
  <si>
    <t>4506 Lake Washington Blvd NE</t>
  </si>
  <si>
    <t>1915 107th Ave SE</t>
  </si>
  <si>
    <t>3809 E Alder St</t>
  </si>
  <si>
    <t>WA 98122</t>
  </si>
  <si>
    <t>13128 SE Newport Way</t>
  </si>
  <si>
    <t>1226 22nd Ave E</t>
  </si>
  <si>
    <t>2244 West Lake Sammamish Pkwy NE</t>
  </si>
  <si>
    <t>16123 SE 44th Way</t>
  </si>
  <si>
    <t>9824 NE 13th St</t>
  </si>
  <si>
    <t>4616 252nd Ave SE</t>
  </si>
  <si>
    <t>10640 NE 46th St</t>
  </si>
  <si>
    <t>409 20th Ave</t>
  </si>
  <si>
    <t>2942 222nd Pl SE</t>
  </si>
  <si>
    <t>6310 Fairway Pl SE</t>
  </si>
  <si>
    <t>Snoqualmie</t>
  </si>
  <si>
    <t>WA 98065</t>
  </si>
  <si>
    <t>2407 4th Ave N</t>
  </si>
  <si>
    <t>2800-2998 194th Ave SE</t>
  </si>
  <si>
    <t>15445 NE 144th Pl</t>
  </si>
  <si>
    <t>19100 SE 174th St</t>
  </si>
  <si>
    <t>Renton</t>
  </si>
  <si>
    <t>WA 98058</t>
  </si>
  <si>
    <t>16903 246th Ave NE</t>
  </si>
  <si>
    <t>18125 Brittany Dr SW</t>
  </si>
  <si>
    <t>10022 NE 110th St</t>
  </si>
  <si>
    <t>709 7th St S</t>
  </si>
  <si>
    <t>13800 SE 43rd St</t>
  </si>
  <si>
    <t>8016 Meridian Ave N</t>
  </si>
  <si>
    <t>2212 N 36th St</t>
  </si>
  <si>
    <t>15530-15998 61st Ave NE</t>
  </si>
  <si>
    <t>Kenmore</t>
  </si>
  <si>
    <t>WA 98028</t>
  </si>
  <si>
    <t>9827 47th Ave SW</t>
  </si>
  <si>
    <t>14235 160th Ave NE</t>
  </si>
  <si>
    <t>3108 142nd Pl NE</t>
  </si>
  <si>
    <t>4776 34th Ave NE</t>
  </si>
  <si>
    <t>1707-1713 3rd Ave N</t>
  </si>
  <si>
    <t>4435 140th Ave SE</t>
  </si>
  <si>
    <t>3244 112th Ave SE</t>
  </si>
  <si>
    <t>7529 Lakemont Dr NE</t>
  </si>
  <si>
    <t>5725 251st Ct NE</t>
  </si>
  <si>
    <t>1532 McGilvra Blvd E</t>
  </si>
  <si>
    <t>115 W Raye St</t>
  </si>
  <si>
    <t>11217 NE 90th St</t>
  </si>
  <si>
    <t>2420 30th Ave W</t>
  </si>
  <si>
    <t>3063-3103 84th Ave SE</t>
  </si>
  <si>
    <t>3107 37th Pl S</t>
  </si>
  <si>
    <t>13704-13712 209th Ave NE</t>
  </si>
  <si>
    <t>5226 S Morgan St</t>
  </si>
  <si>
    <t>16141 SE 45th Pl</t>
  </si>
  <si>
    <t>2100 156th Ave SE</t>
  </si>
  <si>
    <t>2646 168th Ave SE</t>
  </si>
  <si>
    <t>6766 Cascade Ave SE</t>
  </si>
  <si>
    <t>3842 NE 92nd St</t>
  </si>
  <si>
    <t>6040 164th Ave SE</t>
  </si>
  <si>
    <t>14212 SE 92nd St</t>
  </si>
  <si>
    <t>4814 University View Pl NE</t>
  </si>
  <si>
    <t>13828 SE 92nd St</t>
  </si>
  <si>
    <t>130 97th Ave NE</t>
  </si>
  <si>
    <t>7811 126th Ave NE</t>
  </si>
  <si>
    <t>1630 204th Pl NE</t>
  </si>
  <si>
    <t>6729 Earl Ave NW</t>
  </si>
  <si>
    <t>10441 SE 24th Pl</t>
  </si>
  <si>
    <t>3906 W Briarcliff Ln</t>
  </si>
  <si>
    <t>2603 NE Davis Loop</t>
  </si>
  <si>
    <t>5160 235th Pl SE</t>
  </si>
  <si>
    <t>3438-3474 S Charles St</t>
  </si>
  <si>
    <t>3255 111th Ave SE</t>
  </si>
  <si>
    <t>4564 162nd Ln SE</t>
  </si>
  <si>
    <t>1313 4th St</t>
  </si>
  <si>
    <t>11704 NE 41st St</t>
  </si>
  <si>
    <t>17301 NE 131st St</t>
  </si>
  <si>
    <t>27747 SE 24th Way</t>
  </si>
  <si>
    <t>2052 Boyer Ave E</t>
  </si>
  <si>
    <t>27125-27131 SE 175th Pl</t>
  </si>
  <si>
    <t>2808 120th Ave NE</t>
  </si>
  <si>
    <t>10208 NE 26th St</t>
  </si>
  <si>
    <t>15124 SE 82nd Ct</t>
  </si>
  <si>
    <t>1502 Parkside Dr E</t>
  </si>
  <si>
    <t>Indian Trail</t>
  </si>
  <si>
    <t>Burien</t>
  </si>
  <si>
    <t>1840-1846 9th St W</t>
  </si>
  <si>
    <t>11034 NE 26th Pl</t>
  </si>
  <si>
    <t>10774 155th Pl NE</t>
  </si>
  <si>
    <t>8090 Juanita Dr NE</t>
  </si>
  <si>
    <t>5700-5798 Wallingford Ave N</t>
  </si>
  <si>
    <t>3215 107th Ave SE</t>
  </si>
  <si>
    <t>3057 70th Ave SE</t>
  </si>
  <si>
    <t>4143 118th Ave NE</t>
  </si>
  <si>
    <t>5350 NE 16th St</t>
  </si>
  <si>
    <t>715 W Howe St</t>
  </si>
  <si>
    <t>104 6th St S</t>
  </si>
  <si>
    <t>1918 202nd Pl SE</t>
  </si>
  <si>
    <t>5220 SW Pritchard St</t>
  </si>
  <si>
    <t>3505 W McGraw St</t>
  </si>
  <si>
    <t>720 96th Ave NE</t>
  </si>
  <si>
    <t>6410 141st Ave SE</t>
  </si>
  <si>
    <t>1302 1st St</t>
  </si>
  <si>
    <t>2010 8th Ave N</t>
  </si>
  <si>
    <t>15736 NE 134th St</t>
  </si>
  <si>
    <t>2133 N 62nd St</t>
  </si>
  <si>
    <t>23711 NE 4th St</t>
  </si>
  <si>
    <t>124 NE 63rd St</t>
  </si>
  <si>
    <t>18200-18298 13th Ave NW</t>
  </si>
  <si>
    <t>13428 NE 12th Pl</t>
  </si>
  <si>
    <t>2548 111th Ave SE</t>
  </si>
  <si>
    <t>2432 267th Ct SE</t>
  </si>
  <si>
    <t>714 145th Ave SE</t>
  </si>
  <si>
    <t>9006 116th Ave NE</t>
  </si>
  <si>
    <t>2010 227th Ave SE</t>
  </si>
  <si>
    <t>14423 25th Ave SW</t>
  </si>
  <si>
    <t>5659 178th Ave SE</t>
  </si>
  <si>
    <t>1517-1519 17th Ave E</t>
  </si>
  <si>
    <t>3227 Whalley Pl W</t>
  </si>
  <si>
    <t>25758 SE 31st Pl</t>
  </si>
  <si>
    <t>8309 30th Ave NW</t>
  </si>
  <si>
    <t>1808 38th Ave E</t>
  </si>
  <si>
    <t>12440 NE 73rd St</t>
  </si>
  <si>
    <t>1414 Magnolia Blvd W</t>
  </si>
  <si>
    <t>2518 1st Ave W</t>
  </si>
  <si>
    <t>9000 Lake Washington Blvd NE</t>
  </si>
  <si>
    <t>2602 Shoreland Dr S</t>
  </si>
  <si>
    <t>3405 SW Seola Ln</t>
  </si>
  <si>
    <t>WA 98146</t>
  </si>
  <si>
    <t>4902 159th Pl SE</t>
  </si>
  <si>
    <t>9340 Mercerwood Dr</t>
  </si>
  <si>
    <t>13600 NE 36th Pl</t>
  </si>
  <si>
    <t>21502 NE 103rd St</t>
  </si>
  <si>
    <t>3655 NE 73rd St</t>
  </si>
  <si>
    <t>2827 43rd Ave W</t>
  </si>
  <si>
    <t>14626 Renton Issaquah Rd SE</t>
  </si>
  <si>
    <t>4511 87th Ave SE</t>
  </si>
  <si>
    <t>19400-19498 23rd Ave NW</t>
  </si>
  <si>
    <t>2721-3279 Lake Washington Blvd S</t>
  </si>
  <si>
    <t>5433 37th Ave SW</t>
  </si>
  <si>
    <t>WA 98126</t>
  </si>
  <si>
    <t>3601-3733 Greenbrier Ln</t>
  </si>
  <si>
    <t>3324 225th Ave SE</t>
  </si>
  <si>
    <t>20303 SE 40th St</t>
  </si>
  <si>
    <t>3041 37th Ave W</t>
  </si>
  <si>
    <t>2033 211th Pl SE</t>
  </si>
  <si>
    <t>1024 Washington Pl E</t>
  </si>
  <si>
    <t>14461 156th Ave NE</t>
  </si>
  <si>
    <t>16030 SE 45th Pl</t>
  </si>
  <si>
    <t>10815 110th Ave NE</t>
  </si>
  <si>
    <t>7006 35th Ave NW</t>
  </si>
  <si>
    <t>1414 235th Pl SE</t>
  </si>
  <si>
    <t>13003 13th Ave NW</t>
  </si>
  <si>
    <t>3700 W Fulton St</t>
  </si>
  <si>
    <t>2572 5th Ave W</t>
  </si>
  <si>
    <t>12599 NE 39th St</t>
  </si>
  <si>
    <t>12124 268th Dr NE</t>
  </si>
  <si>
    <t>Duvall</t>
  </si>
  <si>
    <t>WA 98019</t>
  </si>
  <si>
    <t>7590 86th Ave SE</t>
  </si>
  <si>
    <t>6511 37th Ave NE</t>
  </si>
  <si>
    <t>1901 25th Ave E</t>
  </si>
  <si>
    <t>6100 93rd Ave SE</t>
  </si>
  <si>
    <t>6135 79th Ave SE</t>
  </si>
  <si>
    <t>554-598 S 239th St</t>
  </si>
  <si>
    <t>Des Moines</t>
  </si>
  <si>
    <t>WA 98198</t>
  </si>
  <si>
    <t>832 Summerhill Ridge Dr NW</t>
  </si>
  <si>
    <t>5491 175th Pl SE</t>
  </si>
  <si>
    <t>15251 NE 6th St</t>
  </si>
  <si>
    <t>2913 NE Davis Loop</t>
  </si>
  <si>
    <t>4926 119th Pl NE</t>
  </si>
  <si>
    <t>7615 E Mercer Way</t>
  </si>
  <si>
    <t>8507 146th Pl SE</t>
  </si>
  <si>
    <t>10326 216th Ct NE</t>
  </si>
  <si>
    <t>10323 Valmay Ave NW</t>
  </si>
  <si>
    <t>20325 NE 198th St</t>
  </si>
  <si>
    <t>10413 SE 25th St</t>
  </si>
  <si>
    <t>9202 SE 46th St</t>
  </si>
  <si>
    <t>9723 NE 15th St</t>
  </si>
  <si>
    <t>3241 63rd Ave SW</t>
  </si>
  <si>
    <t>20122 Richmond Beach Dr NW</t>
  </si>
  <si>
    <t>128 NE 51st St</t>
  </si>
  <si>
    <t>4558 91st Ave SE</t>
  </si>
  <si>
    <t>6042 Sycamore Ave NW</t>
  </si>
  <si>
    <t>206 W Boston St</t>
  </si>
  <si>
    <t>3267 57th Ave SW</t>
  </si>
  <si>
    <t>223 98th Ave NE</t>
  </si>
  <si>
    <t>24035 NE Adair Rd</t>
  </si>
  <si>
    <t>14845 NE 73rd Way</t>
  </si>
  <si>
    <t>2418 10th Ave W</t>
  </si>
  <si>
    <t>2833 Cascadia Ave S</t>
  </si>
  <si>
    <t>1456 NW 185th St</t>
  </si>
  <si>
    <t>9155 NE 21st Pl</t>
  </si>
  <si>
    <t>1814 1st Ave W</t>
  </si>
  <si>
    <t>6525 Cascade Ave SE</t>
  </si>
  <si>
    <t>6046 126th Ave NE</t>
  </si>
  <si>
    <t>3446 77th Ave SE</t>
  </si>
  <si>
    <t>8211 Sedgewick Ln</t>
  </si>
  <si>
    <t>5310 236th Ave NE</t>
  </si>
  <si>
    <t>625 212th Ave SE</t>
  </si>
  <si>
    <t>6825 48th Ave NE</t>
  </si>
  <si>
    <t>17720 154th Ct NE</t>
  </si>
  <si>
    <t>1431 102nd Ave NE</t>
  </si>
  <si>
    <t>8950 237th Pl NE</t>
  </si>
  <si>
    <t>1718 44th Ave SW</t>
  </si>
  <si>
    <t>2822 NW 74th St</t>
  </si>
  <si>
    <t>6478 167th Ln SE</t>
  </si>
  <si>
    <t>21101-21199 NE 78th St</t>
  </si>
  <si>
    <t>3414 E Denny Way</t>
  </si>
  <si>
    <t>25707 SE 30th St</t>
  </si>
  <si>
    <t>14207 SE 52nd Pl</t>
  </si>
  <si>
    <t>26966 SE 22nd Way</t>
  </si>
  <si>
    <t>15243 NE 71st Ct</t>
  </si>
  <si>
    <t>2807 E Aloha St</t>
  </si>
  <si>
    <t>124 NE 61st St</t>
  </si>
  <si>
    <t>13417 218th Ave NE</t>
  </si>
  <si>
    <t>14583 NE 58th St</t>
  </si>
  <si>
    <t>408 172nd Pl NE</t>
  </si>
  <si>
    <t>15563 SE 67th Pl</t>
  </si>
  <si>
    <t>1630 28th Ave NE</t>
  </si>
  <si>
    <t>9400 SE 47th St</t>
  </si>
  <si>
    <t>4632 141st Ct SE</t>
  </si>
  <si>
    <t>6909 123rd Ave NE</t>
  </si>
  <si>
    <t>37739 Auburn Enumclaw Rd SE</t>
  </si>
  <si>
    <t>Auburn</t>
  </si>
  <si>
    <t>WA 98092</t>
  </si>
  <si>
    <t>3460 38th Ave SW</t>
  </si>
  <si>
    <t>3709 131st Ave NE</t>
  </si>
  <si>
    <t>539 145th Ave SE</t>
  </si>
  <si>
    <t>2940 72nd Ave SE</t>
  </si>
  <si>
    <t>3004 211th Ave NE</t>
  </si>
  <si>
    <t>5641 Keystone Pl N</t>
  </si>
  <si>
    <t>11672 91st Pl NE</t>
  </si>
  <si>
    <t>1235 Market St</t>
  </si>
  <si>
    <t>2411 NW Blue Ridge Dr</t>
  </si>
  <si>
    <t>4432 92nd Ave NE</t>
  </si>
  <si>
    <t>2615 109th Pl NE</t>
  </si>
  <si>
    <t>5558 W Mercer Way</t>
  </si>
  <si>
    <t>1852 271st Ave SE</t>
  </si>
  <si>
    <t>2220 5th Ave N</t>
  </si>
  <si>
    <t>4810 109th Ave NE</t>
  </si>
  <si>
    <t>6701 81st Ave SE</t>
  </si>
  <si>
    <t>1602 32nd Ave</t>
  </si>
  <si>
    <t>1816 2nd Ave N</t>
  </si>
  <si>
    <t>21837 NE 102nd St</t>
  </si>
  <si>
    <t>1926 E Lynn St</t>
  </si>
  <si>
    <t>7031 81st Ave SE</t>
  </si>
  <si>
    <t>3503 NE 43rd St</t>
  </si>
  <si>
    <t>6211 Ravenna Ave NE</t>
  </si>
  <si>
    <t>1227 243rd Ave NE</t>
  </si>
  <si>
    <t>14369 155th Ave NE</t>
  </si>
  <si>
    <t>17122 NE 117th St</t>
  </si>
  <si>
    <t>540 33rd Ave S</t>
  </si>
  <si>
    <t>6709 9th Ave NW</t>
  </si>
  <si>
    <t>5720 Princeton Ave NE</t>
  </si>
  <si>
    <t>3008 38th Ave SW</t>
  </si>
  <si>
    <t>16704 162nd Ave NE</t>
  </si>
  <si>
    <t>10599 Marine View Dr SW</t>
  </si>
  <si>
    <t>24142 SE 18th Pl</t>
  </si>
  <si>
    <t>4436-4446 W Mercer Way</t>
  </si>
  <si>
    <t>24119 SE 18th Pl</t>
  </si>
  <si>
    <t>2929 200th Ave SE</t>
  </si>
  <si>
    <t>2559 24th Ave W</t>
  </si>
  <si>
    <t>2424 109th Ave SE</t>
  </si>
  <si>
    <t>1223 269th Ave SE</t>
  </si>
  <si>
    <t>21033 SE 5th St</t>
  </si>
  <si>
    <t>2304 N 44th St</t>
  </si>
  <si>
    <t>1829 N 55th St</t>
  </si>
  <si>
    <t>5422 46th Ave SW</t>
  </si>
  <si>
    <t>6521 Fremont Ave N</t>
  </si>
  <si>
    <t>747 16th Ave E</t>
  </si>
  <si>
    <t>14305 214th Way NE</t>
  </si>
  <si>
    <t>22618 NE 143rd Ct</t>
  </si>
  <si>
    <t>7321 NE 120th St</t>
  </si>
  <si>
    <t>4410 Burke Ave N</t>
  </si>
  <si>
    <t>8770 Sand Point Way NE</t>
  </si>
  <si>
    <t>5003 E Mercer Way</t>
  </si>
  <si>
    <t>1919 Fairmount Ave SW</t>
  </si>
  <si>
    <t>200 E Lake Sammamish Pkwy NE</t>
  </si>
  <si>
    <t>2019 33rd Ave S</t>
  </si>
  <si>
    <t>7921 45th Ave SW</t>
  </si>
  <si>
    <t>18524 SE 60th St</t>
  </si>
  <si>
    <t>16534 NE 169th Pl</t>
  </si>
  <si>
    <t>15845 SE 44th Ct</t>
  </si>
  <si>
    <t>Nuthatch Trail</t>
  </si>
  <si>
    <t>2825 W Elmore Pl</t>
  </si>
  <si>
    <t>1571 237th Ct NE</t>
  </si>
  <si>
    <t>12040 201st Pl NE</t>
  </si>
  <si>
    <t>12623 198th Dr NE</t>
  </si>
  <si>
    <t>9622 242nd Way NE</t>
  </si>
  <si>
    <t>4209 NE 135th St</t>
  </si>
  <si>
    <t>3883 112th Ave NE</t>
  </si>
  <si>
    <t>10510 172nd Ct SE</t>
  </si>
  <si>
    <t>17012 SE 47th Way</t>
  </si>
  <si>
    <t>4651 175th Ave SE</t>
  </si>
  <si>
    <t>13009 NE 74th St</t>
  </si>
  <si>
    <t>15 Raye St</t>
  </si>
  <si>
    <t>15831 SE 43rd Pl</t>
  </si>
  <si>
    <t>10161 134th Pl NE</t>
  </si>
  <si>
    <t>2536 1st Ave W</t>
  </si>
  <si>
    <t>14302-14314 174th Ave NE</t>
  </si>
  <si>
    <t>120 214th Pl SE</t>
  </si>
  <si>
    <t>5334-5394 134th Ave SE</t>
  </si>
  <si>
    <t>14008 SE 45th Ct</t>
  </si>
  <si>
    <t>4412 170th Ave SE</t>
  </si>
  <si>
    <t>2505 Boyer Ave E</t>
  </si>
  <si>
    <t>19117-19123 Richmond Beach Dr NW</t>
  </si>
  <si>
    <t>2505 42nd Ave W</t>
  </si>
  <si>
    <t>2431 NW Neptune Pl</t>
  </si>
  <si>
    <t>6728 40th Ave SW</t>
  </si>
  <si>
    <t>3200 102nd Ave NE</t>
  </si>
  <si>
    <t>1498 Hillside Dr SE</t>
  </si>
  <si>
    <t>6407 282nd Ave SE</t>
  </si>
  <si>
    <t>11010 108th Ave NE</t>
  </si>
  <si>
    <t>11721 106th Ave NE</t>
  </si>
  <si>
    <t>7490 85th Ave SE</t>
  </si>
  <si>
    <t>8223 SE 71st St</t>
  </si>
  <si>
    <t>3914 88th Ave SE</t>
  </si>
  <si>
    <t>2515 263rd Ct NE</t>
  </si>
  <si>
    <t>7446-7498 Gatewood Rd SW</t>
  </si>
  <si>
    <t>408 W Lee St</t>
  </si>
  <si>
    <t>2015 42nd Ave E</t>
  </si>
  <si>
    <t>4015 Midvale Ave N</t>
  </si>
  <si>
    <t>9326 SW 216th St</t>
  </si>
  <si>
    <t>Vashon</t>
  </si>
  <si>
    <t>WA 98070</t>
  </si>
  <si>
    <t>4103 Hillcrest Ave SW</t>
  </si>
  <si>
    <t>805 30th Ave</t>
  </si>
  <si>
    <t>12810 440th Pl SE</t>
  </si>
  <si>
    <t>North Bend</t>
  </si>
  <si>
    <t>WA 98045</t>
  </si>
  <si>
    <t>7524 34th Ave NW</t>
  </si>
  <si>
    <t>906 17th Ave</t>
  </si>
  <si>
    <t>1917 3rd Ave W</t>
  </si>
  <si>
    <t>3539 NW 67th St</t>
  </si>
  <si>
    <t>615 289th Ave NE</t>
  </si>
  <si>
    <t>13527 231st Pl SE</t>
  </si>
  <si>
    <t>20525 NE 26th St</t>
  </si>
  <si>
    <t>2455 Queen Anne Ave N</t>
  </si>
  <si>
    <t>5036 36th Ave NE</t>
  </si>
  <si>
    <t>3672 SW Orchard St</t>
  </si>
  <si>
    <t>318 E Mercer St</t>
  </si>
  <si>
    <t>12237 198th Ave NE</t>
  </si>
  <si>
    <t>10904 SE 1st St</t>
  </si>
  <si>
    <t>18415 244th Ave NE</t>
  </si>
  <si>
    <t>10717 179th Ct NE</t>
  </si>
  <si>
    <t>1317 5th Ln</t>
  </si>
  <si>
    <t>1855-1899 212th Ave SE</t>
  </si>
  <si>
    <t>27231 8th Ave S</t>
  </si>
  <si>
    <t>32805 145th Pl SE</t>
  </si>
  <si>
    <t>4204 134th Ave NE</t>
  </si>
  <si>
    <t>12439 235th Pl NE</t>
  </si>
  <si>
    <t>5420 239th Pl NE</t>
  </si>
  <si>
    <t>4325 NE 43rd St</t>
  </si>
  <si>
    <t>15002 191st Ave NE</t>
  </si>
  <si>
    <t>3912 Ashworth Ave N</t>
  </si>
  <si>
    <t>14111 NE 4th St</t>
  </si>
  <si>
    <t>8359 NE Juanita Dr</t>
  </si>
  <si>
    <t>5022 Private Rd</t>
  </si>
  <si>
    <t>19601-19853 Newport Way NW</t>
  </si>
  <si>
    <t>4613 146th Pl SE</t>
  </si>
  <si>
    <t>2401 NE Daphne St</t>
  </si>
  <si>
    <t>12449 94th Ave NE</t>
  </si>
  <si>
    <t>14312 SE 45th St</t>
  </si>
  <si>
    <t>9342 221st PI NE</t>
  </si>
  <si>
    <t>1529 45th Ave SW</t>
  </si>
  <si>
    <t>11229 37th Ave SW</t>
  </si>
  <si>
    <t>2341 W Crockett St</t>
  </si>
  <si>
    <t>512 N 65th St</t>
  </si>
  <si>
    <t>6950 93rd Ave SE</t>
  </si>
  <si>
    <t>6736 40th Ave SW</t>
  </si>
  <si>
    <t>811 W Bertona St</t>
  </si>
  <si>
    <t>16614 SE 50th Pl</t>
  </si>
  <si>
    <t>9401 117th Ave NE</t>
  </si>
  <si>
    <t>19454 SE 27th Pl</t>
  </si>
  <si>
    <t>2000-2098 NE 68th St</t>
  </si>
  <si>
    <t>8024 117th Pl SE</t>
  </si>
  <si>
    <t>WA 98056</t>
  </si>
  <si>
    <t>8082-8160 142nd Ave NE</t>
  </si>
  <si>
    <t>401 S 289th St</t>
  </si>
  <si>
    <t>Federal Way</t>
  </si>
  <si>
    <t>WA 98003</t>
  </si>
  <si>
    <t>3215 37th Ave W</t>
  </si>
  <si>
    <t>12449 240th Pl NE</t>
  </si>
  <si>
    <t>3311 NW 75th St</t>
  </si>
  <si>
    <t>9714 132nd Ave NE</t>
  </si>
  <si>
    <t>6600 mango St</t>
  </si>
  <si>
    <t>321 246th Way SE</t>
  </si>
  <si>
    <t>7708 16th Ave NE</t>
  </si>
  <si>
    <t>1501 33rd Ave S</t>
  </si>
  <si>
    <t>4462 175th Pl SE</t>
  </si>
  <si>
    <t>2154 NE Morgan Ln</t>
  </si>
  <si>
    <t>20627 NE 25th Ct</t>
  </si>
  <si>
    <t>1322 Alki Ave SW</t>
  </si>
  <si>
    <t>2622 W Lake Sammamish Pkwy SE</t>
  </si>
  <si>
    <t>15031 SE 66th St</t>
  </si>
  <si>
    <t>9530 NE 5th St</t>
  </si>
  <si>
    <t>22857 NE 138th Ct</t>
  </si>
  <si>
    <t>17822 NE 154th St</t>
  </si>
  <si>
    <t>12519 SE 15th St</t>
  </si>
  <si>
    <t>19199 NE 43rd Ct</t>
  </si>
  <si>
    <t>14575 NE 57th St</t>
  </si>
  <si>
    <t>1218 19th Ave E</t>
  </si>
  <si>
    <t>14586 NE 58th St</t>
  </si>
  <si>
    <t>8510 258th Ave NE</t>
  </si>
  <si>
    <t>18015 15th Ave NW</t>
  </si>
  <si>
    <t>5710 SW Admiral Way</t>
  </si>
  <si>
    <t>3210 NW 58th St</t>
  </si>
  <si>
    <t>21481 SE 2nd Pl</t>
  </si>
  <si>
    <t>6908 135th Pl SE</t>
  </si>
  <si>
    <t>19107 NE 64th Way</t>
  </si>
  <si>
    <t>23216 NE 126th St</t>
  </si>
  <si>
    <t>6133 147th Pl NE</t>
  </si>
  <si>
    <t>2727 32nd Ave S</t>
  </si>
  <si>
    <t>2537 11th Ave W</t>
  </si>
  <si>
    <t>10060 SW Dock St</t>
  </si>
  <si>
    <t>33001 NE 24th St</t>
  </si>
  <si>
    <t>11406 NE 112th St</t>
  </si>
  <si>
    <t>11540 NE 91st St</t>
  </si>
  <si>
    <t>7234 91st Ave SE</t>
  </si>
  <si>
    <t>1105 273rd Pl SE</t>
  </si>
  <si>
    <t>1109 32nd Ave</t>
  </si>
  <si>
    <t>2565-2599 3rd Ave W</t>
  </si>
  <si>
    <t>1718 32nd Ave</t>
  </si>
  <si>
    <t>6116 Kirkwood Pl N</t>
  </si>
  <si>
    <t>301 NW 54th St</t>
  </si>
  <si>
    <t>18810 236th Ave NE</t>
  </si>
  <si>
    <t>19745 NE 127th Pl</t>
  </si>
  <si>
    <t>5002 Jasmine Ave SE</t>
  </si>
  <si>
    <t>420 Boylston Ave E</t>
  </si>
  <si>
    <t>16034 SE 47th Ln</t>
  </si>
  <si>
    <t>24927 NE 108th St</t>
  </si>
  <si>
    <t>1422 33rd Ave S</t>
  </si>
  <si>
    <t>4022 NE 95th St</t>
  </si>
  <si>
    <t>4432 30th Ave W</t>
  </si>
  <si>
    <t>2561 NE 85th St</t>
  </si>
  <si>
    <t>1009-1225 N 41st Pl</t>
  </si>
  <si>
    <t>20555 NE 27th Pl</t>
  </si>
  <si>
    <t>7215 NE 119th Pl</t>
  </si>
  <si>
    <t>15941 SE Cougar Mountain Way</t>
  </si>
  <si>
    <t>2500 22nd Ct NE</t>
  </si>
  <si>
    <t>4707 88th Ave SE</t>
  </si>
  <si>
    <t>26735 SE 271st St</t>
  </si>
  <si>
    <t>Ravensdale</t>
  </si>
  <si>
    <t>WA 98051</t>
  </si>
  <si>
    <t>1833 1st Ave N</t>
  </si>
  <si>
    <t>625 8th Ave</t>
  </si>
  <si>
    <t>3860 NE 157th Pl</t>
  </si>
  <si>
    <t>Lake Forest Park</t>
  </si>
  <si>
    <t>WA 98155</t>
  </si>
  <si>
    <t>1922 35th Ave W</t>
  </si>
  <si>
    <t>465 129th Pl NE</t>
  </si>
  <si>
    <t>11102 Upper Preston Rd SE</t>
  </si>
  <si>
    <t>144 NW 103rd St</t>
  </si>
  <si>
    <t>4039 4th Ave NE</t>
  </si>
  <si>
    <t>14102 SE 42nd St</t>
  </si>
  <si>
    <t>6466 195th Pl NE</t>
  </si>
  <si>
    <t>9900 SW Quartermaster Dr</t>
  </si>
  <si>
    <t>8930-9034 236th Ave NE</t>
  </si>
  <si>
    <t>570 Wilderness Peak Dr NW</t>
  </si>
  <si>
    <t>3110 E Jefferson St</t>
  </si>
  <si>
    <t>13528 SE 333rd Pl</t>
  </si>
  <si>
    <t>2500-2556 NW Alpine Crest Way</t>
  </si>
  <si>
    <t>3764 79th Ave SE</t>
  </si>
  <si>
    <t>4111 Woodland Park Ave N</t>
  </si>
  <si>
    <t>19851 NE Redmond Rd</t>
  </si>
  <si>
    <t>2354 NW Harmony Way</t>
  </si>
  <si>
    <t>1922 5th Ave W</t>
  </si>
  <si>
    <t>16810 SE 47th Way</t>
  </si>
  <si>
    <t>4801-4999 229th Ave SE</t>
  </si>
  <si>
    <t>18603 E Spring Lake Dr SE</t>
  </si>
  <si>
    <t>1937 10th Ave W</t>
  </si>
  <si>
    <t>13045 205th Pl SE</t>
  </si>
  <si>
    <t>8421 SE 72nd Pl</t>
  </si>
  <si>
    <t>8906-8914 236th Ave NE</t>
  </si>
  <si>
    <t>419 25th Ave E</t>
  </si>
  <si>
    <t>537 N 66th St</t>
  </si>
  <si>
    <t>1906 11th Ave W</t>
  </si>
  <si>
    <t>18913 SE 63rd Pl</t>
  </si>
  <si>
    <t>16904 NE 116th St</t>
  </si>
  <si>
    <t>3704 W Lawton St</t>
  </si>
  <si>
    <t>4904 145th Ave SE</t>
  </si>
  <si>
    <t>25916 SE 22nd Pl</t>
  </si>
  <si>
    <t>9009 27th Ave NE</t>
  </si>
  <si>
    <t>5428 Kirkwood Pl N</t>
  </si>
  <si>
    <t>18096-18162 NE 143rd Pl</t>
  </si>
  <si>
    <t>1458-1462 29th Pl NE</t>
  </si>
  <si>
    <t>12345 SE 23rd Pl</t>
  </si>
  <si>
    <t>122 27th Ave E</t>
  </si>
  <si>
    <t>171 Lake Washington Blvd</t>
  </si>
  <si>
    <t>14019 SE 61st Pl</t>
  </si>
  <si>
    <t>15105 262nd Ave SE</t>
  </si>
  <si>
    <t>18322 NE 99th Way</t>
  </si>
  <si>
    <t>23013 SE 44th St</t>
  </si>
  <si>
    <t>1614 33rd Ave</t>
  </si>
  <si>
    <t>1464 NW 95th St</t>
  </si>
  <si>
    <t>15905 Saybrook Dr NE</t>
  </si>
  <si>
    <t>170 Mt Quay Dr NW</t>
  </si>
  <si>
    <t>17323 NE 24th St</t>
  </si>
  <si>
    <t>2828 277th Terrace SE</t>
  </si>
  <si>
    <t>4520 Sunnyside Ave N</t>
  </si>
  <si>
    <t>6820 Pinehurst Ave SE</t>
  </si>
  <si>
    <t>23319 NE 15th St</t>
  </si>
  <si>
    <t>4811-4815 38th Ave NE</t>
  </si>
  <si>
    <t>8208 SE 26th St</t>
  </si>
  <si>
    <t>4854 E Mercer Way</t>
  </si>
  <si>
    <t>365 Crockett St</t>
  </si>
  <si>
    <t>34006 SE Salal St</t>
  </si>
  <si>
    <t>4117 Bagley Ave N</t>
  </si>
  <si>
    <t>384 218th Pl SE</t>
  </si>
  <si>
    <t>12849 Shorecrest Dr SW</t>
  </si>
  <si>
    <t>5028 157th Ave SE</t>
  </si>
  <si>
    <t>4201-4213 Island Crest Way</t>
  </si>
  <si>
    <t>11511 159th Ave NE</t>
  </si>
  <si>
    <t>14009 NE 85th Ct</t>
  </si>
  <si>
    <t>8107 31st Ave NE</t>
  </si>
  <si>
    <t>7335 35th Ave SW</t>
  </si>
  <si>
    <t>19014 233rd Ave NE</t>
  </si>
  <si>
    <t>2328 246th Ave SE</t>
  </si>
  <si>
    <t>5626 Keystone Pl N</t>
  </si>
  <si>
    <t>2065 NE Nelson Ln</t>
  </si>
  <si>
    <t>2667 11th Ave W</t>
  </si>
  <si>
    <t>5121 NE 180th St</t>
  </si>
  <si>
    <t>10805 177th Ct NE</t>
  </si>
  <si>
    <t>2101 31st Ave S</t>
  </si>
  <si>
    <t>3429 9th Ave W</t>
  </si>
  <si>
    <t>12108 NE 106th Pl</t>
  </si>
  <si>
    <t>Sunrise Loop Trail</t>
  </si>
  <si>
    <t>14214 SE 77th St</t>
  </si>
  <si>
    <t>516 16th Ave E</t>
  </si>
  <si>
    <t>11719 157th Ave NE</t>
  </si>
  <si>
    <t>11461-11577 172nd Ave NE</t>
  </si>
  <si>
    <t>1006 NE Ravenna Blvd</t>
  </si>
  <si>
    <t>10237 NE 64th St</t>
  </si>
  <si>
    <t>16512 SE 64th Pl</t>
  </si>
  <si>
    <t>11619 SE 73rd Pl</t>
  </si>
  <si>
    <t>2513 225th Pl NE</t>
  </si>
  <si>
    <t>1125 270th Pl SE</t>
  </si>
  <si>
    <t>330 NW 50th St</t>
  </si>
  <si>
    <t>427 27th Ave E</t>
  </si>
  <si>
    <t>6820 39th Ave NE</t>
  </si>
  <si>
    <t>7523 Mary Ave NW</t>
  </si>
  <si>
    <t>2160 50th Ave SW</t>
  </si>
  <si>
    <t>1447 21st Ave</t>
  </si>
  <si>
    <t>3621 45th Ave W</t>
  </si>
  <si>
    <t>20417 126th Ave NE</t>
  </si>
  <si>
    <t>Bothell</t>
  </si>
  <si>
    <t>WA 98011</t>
  </si>
  <si>
    <t>16420 SE 39th Pl</t>
  </si>
  <si>
    <t>821 NW 175th St</t>
  </si>
  <si>
    <t>18230 NE 146th Way</t>
  </si>
  <si>
    <t>17013 NE 133rd St</t>
  </si>
  <si>
    <t>12070 166th Pl NE</t>
  </si>
  <si>
    <t>1645 219th Pl SE</t>
  </si>
  <si>
    <t>1925 Walnut Ave SW</t>
  </si>
  <si>
    <t>7526 Jones Ave NW</t>
  </si>
  <si>
    <t>16327 Inglewood Pl NE</t>
  </si>
  <si>
    <t>16580 SE 57th Pl</t>
  </si>
  <si>
    <t>18119 NE 30th St</t>
  </si>
  <si>
    <t>11631 170th Ct NE</t>
  </si>
  <si>
    <t>10637 SE 29th St</t>
  </si>
  <si>
    <t>Beaux Arts Village</t>
  </si>
  <si>
    <t>27520 SE 28th Ct</t>
  </si>
  <si>
    <t>428 129th Pl NE</t>
  </si>
  <si>
    <t>7052 39th Ave NE</t>
  </si>
  <si>
    <t>6935 142nd Ct NE</t>
  </si>
  <si>
    <t>26592 SE 15th St</t>
  </si>
  <si>
    <t>4103 SW Kenyon St</t>
  </si>
  <si>
    <t>21306 NE 69th Ct</t>
  </si>
  <si>
    <t>9201-9231 SE 70th Pl</t>
  </si>
  <si>
    <t>1755 268th Pl SE</t>
  </si>
  <si>
    <t>1820 E Howell St</t>
  </si>
  <si>
    <t>12468 240th Pl NE</t>
  </si>
  <si>
    <t>28511 10th Ave S</t>
  </si>
  <si>
    <t>12537 41st Ave NE</t>
  </si>
  <si>
    <t>28412 SE 43rd St</t>
  </si>
  <si>
    <t>875 Cyprus Ct NW</t>
  </si>
  <si>
    <t>13622 NE 136th Pl</t>
  </si>
  <si>
    <t>7617 245th Way NE</t>
  </si>
  <si>
    <t>6520 154th Ave NE</t>
  </si>
  <si>
    <t>333 NW 84th St</t>
  </si>
  <si>
    <t>1714 NE Brockman Pl</t>
  </si>
  <si>
    <t>3602 212th Pl SE</t>
  </si>
  <si>
    <t>4280 E Lake Sammamish Pkwy SE</t>
  </si>
  <si>
    <t>6209 284th Way NE</t>
  </si>
  <si>
    <t>11814 167th Pl NE</t>
  </si>
  <si>
    <t>6326 20th Ave NE</t>
  </si>
  <si>
    <t>12115 Big Leaf Way NE</t>
  </si>
  <si>
    <t>7349 17th Ave NE</t>
  </si>
  <si>
    <t>10342 155th Ave NE</t>
  </si>
  <si>
    <t>8038 42nd Ave NE</t>
  </si>
  <si>
    <t>13555 Adair Creek Way NE</t>
  </si>
  <si>
    <t>2401-2599 Lorentz Pl N</t>
  </si>
  <si>
    <t>1750 10th Ave NE</t>
  </si>
  <si>
    <t>3243 NE Mulberry St</t>
  </si>
  <si>
    <t>14500-14526 NE 61st St</t>
  </si>
  <si>
    <t>Trossachs Blvd SE</t>
  </si>
  <si>
    <t>425 15th Ave E</t>
  </si>
  <si>
    <t>3613 40th Ave W</t>
  </si>
  <si>
    <t>3849 Cascadia Ave S</t>
  </si>
  <si>
    <t>3958 S Lucile St</t>
  </si>
  <si>
    <t>6815 26th Ave NE</t>
  </si>
  <si>
    <t>Eastridge Drive Promenade</t>
  </si>
  <si>
    <t>33518 161st Ln SE</t>
  </si>
  <si>
    <t>950 NW 60th St</t>
  </si>
  <si>
    <t>507 130th Pl SE</t>
  </si>
  <si>
    <t>3741 Belvidere Ave SW</t>
  </si>
  <si>
    <t>6123 37th Ave NW</t>
  </si>
  <si>
    <t>2049 144th Ave SE</t>
  </si>
  <si>
    <t>120 Mt Si Pl NW</t>
  </si>
  <si>
    <t>7741 29th Ave NW</t>
  </si>
  <si>
    <t>2913 278th Ave SE</t>
  </si>
  <si>
    <t>3635 41st Ave W</t>
  </si>
  <si>
    <t>3200 130th Ave NE</t>
  </si>
  <si>
    <t>112 10th Ave E</t>
  </si>
  <si>
    <t>24233 NE 131st Terrace</t>
  </si>
  <si>
    <t>7704 Heather Ave SE</t>
  </si>
  <si>
    <t>17161 SE 100th St</t>
  </si>
  <si>
    <t>3450 S King St</t>
  </si>
  <si>
    <t>4111 1st Ave NW</t>
  </si>
  <si>
    <t>211 140th Ave SE</t>
  </si>
  <si>
    <t>14404 NE 11th Pl</t>
  </si>
  <si>
    <t>1301 141st Pl NE</t>
  </si>
  <si>
    <t>10905 NE 48th St</t>
  </si>
  <si>
    <t>23115 SE 222nd St</t>
  </si>
  <si>
    <t>Maple Valley</t>
  </si>
  <si>
    <t>WA 98038</t>
  </si>
  <si>
    <t>13321 NE 92nd Way</t>
  </si>
  <si>
    <t>15317 NE 66th Ct</t>
  </si>
  <si>
    <t>13221 NE 93rd St</t>
  </si>
  <si>
    <t>11931 179th Pl NE</t>
  </si>
  <si>
    <t>812 N 47th St</t>
  </si>
  <si>
    <t>3609-3615 Whitman Ave N</t>
  </si>
  <si>
    <t>4554 Latona Ave NE</t>
  </si>
  <si>
    <t>18639 NE 202nd St</t>
  </si>
  <si>
    <t>2610 E Montlake Pl E</t>
  </si>
  <si>
    <t>10611 Slater Ave NE</t>
  </si>
  <si>
    <t>6839 126th Ave NE</t>
  </si>
  <si>
    <t>233 111th Ave SE</t>
  </si>
  <si>
    <t>2363 30th Ave NE</t>
  </si>
  <si>
    <t>1503 45th Ave SW</t>
  </si>
  <si>
    <t>22720 NE 46th St</t>
  </si>
  <si>
    <t>208 N 45th St</t>
  </si>
  <si>
    <t>10835 41st Ave SW</t>
  </si>
  <si>
    <t>35505 SE English St</t>
  </si>
  <si>
    <t>16451 NE 18th St</t>
  </si>
  <si>
    <t>17325 102nd Ave NE</t>
  </si>
  <si>
    <t>31215 SE 40th St</t>
  </si>
  <si>
    <t>24146 SE 45th Pl</t>
  </si>
  <si>
    <t>11433 NE 91st St</t>
  </si>
  <si>
    <t>7210 221st Ave NE</t>
  </si>
  <si>
    <t>3959 S Ferdinand St</t>
  </si>
  <si>
    <t>326 36th Ave E</t>
  </si>
  <si>
    <t>4760 47th Ave NE</t>
  </si>
  <si>
    <t>7325 Earl Ave NW</t>
  </si>
  <si>
    <t>4326 Greenwood Ave N</t>
  </si>
  <si>
    <t>10718 Exeter Ave NE</t>
  </si>
  <si>
    <t>4967 165th Pl SE</t>
  </si>
  <si>
    <t>23264 SE 54th Pl</t>
  </si>
  <si>
    <t>23744 NE 116th Pl</t>
  </si>
  <si>
    <t>918 272nd Pl SE</t>
  </si>
  <si>
    <t>3305 39th Ave W</t>
  </si>
  <si>
    <t>2416 70th Ave SE</t>
  </si>
  <si>
    <t>10414 SE 24th Pl</t>
  </si>
  <si>
    <t>27728 SE 268th St</t>
  </si>
  <si>
    <t>6248 189th Pl NE</t>
  </si>
  <si>
    <t>26008 SE 23rd Pl</t>
  </si>
  <si>
    <t>15502 SE 18th St</t>
  </si>
  <si>
    <t>3712 88th Ave SE</t>
  </si>
  <si>
    <t>2469 132nd Ave SE</t>
  </si>
  <si>
    <t>16469 Marine View Dr SW</t>
  </si>
  <si>
    <t>6625 188th Pl NE</t>
  </si>
  <si>
    <t>4532 Latona Ave NE</t>
  </si>
  <si>
    <t>2422 E McGraw St</t>
  </si>
  <si>
    <t>8250 Ashworth Ave N</t>
  </si>
  <si>
    <t>26054 SE 23rd Pl</t>
  </si>
  <si>
    <t>4324 NE 56th St</t>
  </si>
  <si>
    <t>4401 SW Hill St</t>
  </si>
  <si>
    <t>2145 N 88th St</t>
  </si>
  <si>
    <t>813 2nd Ave N</t>
  </si>
  <si>
    <t>4251 NE 125th St</t>
  </si>
  <si>
    <t>1903 32nd Ave S</t>
  </si>
  <si>
    <t>18307 NE 19th Pl</t>
  </si>
  <si>
    <t>23203 NE 78th Way</t>
  </si>
  <si>
    <t>4375 279th Ave NE</t>
  </si>
  <si>
    <t>24012 SE 13th Pl</t>
  </si>
  <si>
    <t>912 274th Way SE</t>
  </si>
  <si>
    <t>1122A 23rd Ave S</t>
  </si>
  <si>
    <t>901 18th Ave</t>
  </si>
  <si>
    <t>8708 12th Ave NW</t>
  </si>
  <si>
    <t>7735 27th Ave NW</t>
  </si>
  <si>
    <t>543 N 138th St</t>
  </si>
  <si>
    <t>WA 98133</t>
  </si>
  <si>
    <t>10050 11th Ave NW</t>
  </si>
  <si>
    <t>7529 Bagley Ave N</t>
  </si>
  <si>
    <t>2139 N 52nd St</t>
  </si>
  <si>
    <t>8216 Linden Ave N</t>
  </si>
  <si>
    <t>6818 Pinehurst Ave SE</t>
  </si>
  <si>
    <t>4421 145th Ave SE</t>
  </si>
  <si>
    <t>1010 274th Way SE</t>
  </si>
  <si>
    <t>7435 245th Way NE</t>
  </si>
  <si>
    <t>11332 30th Ave NE</t>
  </si>
  <si>
    <t>18534 186th Pl NE</t>
  </si>
  <si>
    <t>45804 SE 137th St</t>
  </si>
  <si>
    <t>3312 181st Pl NE</t>
  </si>
  <si>
    <t>5633 165th Pl SE</t>
  </si>
  <si>
    <t>4792-4798 281st Ave NE</t>
  </si>
  <si>
    <t>1118 235th Pl NE</t>
  </si>
  <si>
    <t>1306 236th Pl NE</t>
  </si>
  <si>
    <t>24038 SE 13th Pl</t>
  </si>
  <si>
    <t>1315 232nd Pl NE</t>
  </si>
  <si>
    <t>21548 SE 28th Ln</t>
  </si>
  <si>
    <t>922 N 72nd St</t>
  </si>
  <si>
    <t>34809 SE Garden Ct</t>
  </si>
  <si>
    <t>23337 NE 138th Way</t>
  </si>
  <si>
    <t>Valley View Trail</t>
  </si>
  <si>
    <t>7313 Chanticleer Ave SE</t>
  </si>
  <si>
    <t>6265 160th Ave SE</t>
  </si>
  <si>
    <t>9041 49th Ave NE</t>
  </si>
  <si>
    <t>4118 107th Pl NE</t>
  </si>
  <si>
    <t>2406 E Helen St</t>
  </si>
  <si>
    <t>110-112 209th Pl SE</t>
  </si>
  <si>
    <t>24127 SE 45th Pl</t>
  </si>
  <si>
    <t>25919 SE 37th Way</t>
  </si>
  <si>
    <t>11659 168th Ct NE</t>
  </si>
  <si>
    <t>4017 Corliss Ave N</t>
  </si>
  <si>
    <t>2505 E Calhoun St</t>
  </si>
  <si>
    <t>7341 20th Ave NE</t>
  </si>
  <si>
    <t>8921 42nd Ave NE</t>
  </si>
  <si>
    <t>423 N 50th St</t>
  </si>
  <si>
    <t>2314 10th Ave E</t>
  </si>
  <si>
    <t>16831 NE 176th St</t>
  </si>
  <si>
    <t>392 Wilderness Peak Dr NW</t>
  </si>
  <si>
    <t>12575 Corliss Ave N</t>
  </si>
  <si>
    <t>15222 SE 48th Dr</t>
  </si>
  <si>
    <t>3220 19th Ave S</t>
  </si>
  <si>
    <t>22401 NE 25th Way</t>
  </si>
  <si>
    <t>2632 232nd Pl SE</t>
  </si>
  <si>
    <t>7326 9th Ave NW</t>
  </si>
  <si>
    <t>28808 SE Mud Mountain Rd</t>
  </si>
  <si>
    <t>Enumclaw</t>
  </si>
  <si>
    <t>WA 98022</t>
  </si>
  <si>
    <t>13010 NE 74th St</t>
  </si>
  <si>
    <t>11727 9th Ave NW</t>
  </si>
  <si>
    <t>1407 19th Ave</t>
  </si>
  <si>
    <t>8750 Fauntlee Crest SW</t>
  </si>
  <si>
    <t>6231 Lake Washington Blvd SE</t>
  </si>
  <si>
    <t>5424 298th Ave SE</t>
  </si>
  <si>
    <t>Preston</t>
  </si>
  <si>
    <t>WA 98050</t>
  </si>
  <si>
    <t>16725 NE 42nd Ct</t>
  </si>
  <si>
    <t>546 NE 103rd St</t>
  </si>
  <si>
    <t>18630 NE 202nd St</t>
  </si>
  <si>
    <t>16314 NE 46th St</t>
  </si>
  <si>
    <t>716 W Etruria St</t>
  </si>
  <si>
    <t>322 16th Ave</t>
  </si>
  <si>
    <t>10821 151st Ave NE</t>
  </si>
  <si>
    <t>1224 N 27th Pl</t>
  </si>
  <si>
    <t>17813 NE 8th Pl</t>
  </si>
  <si>
    <t>4001 42nd Ave S</t>
  </si>
  <si>
    <t>3973 SW Arroyo Dr</t>
  </si>
  <si>
    <t>6032 35th Ave NE</t>
  </si>
  <si>
    <t>3440 NE Marion Ln</t>
  </si>
  <si>
    <t>1474-1476 29th Pl NE</t>
  </si>
  <si>
    <t>11000 243rd Ave NE</t>
  </si>
  <si>
    <t>537 N 70th St</t>
  </si>
  <si>
    <t>4718 11th Ave NE</t>
  </si>
  <si>
    <t>7510 45th Ave SW</t>
  </si>
  <si>
    <t>1023 NW 166th St</t>
  </si>
  <si>
    <t>5519 31st Ave NE</t>
  </si>
  <si>
    <t>9108 40th Ave SW</t>
  </si>
  <si>
    <t>4003 2nd Ave NE</t>
  </si>
  <si>
    <t>3046 Quail Creek Way NE</t>
  </si>
  <si>
    <t>7238 221st Ave NE</t>
  </si>
  <si>
    <t>1330 N Lucas Pl</t>
  </si>
  <si>
    <t>10721 Marine View Dr SW</t>
  </si>
  <si>
    <t>12037 6th Ave NW</t>
  </si>
  <si>
    <t>14301-14399 SE 63rd St</t>
  </si>
  <si>
    <t>11409 SE 71st Pl</t>
  </si>
  <si>
    <t>17428 7th Pl SW</t>
  </si>
  <si>
    <t>16822 NE 87th St</t>
  </si>
  <si>
    <t>2830 177th Ave NE</t>
  </si>
  <si>
    <t>10090 177th Ave NE</t>
  </si>
  <si>
    <t>23339 NE 126th St</t>
  </si>
  <si>
    <t>15017-15023 NE 144th St</t>
  </si>
  <si>
    <t>26007 SE 27th St</t>
  </si>
  <si>
    <t>22120 NE 26th Pl</t>
  </si>
  <si>
    <t>618 NW 49th St</t>
  </si>
  <si>
    <t>6227-6299 Whitaker Ln SE</t>
  </si>
  <si>
    <t>922 N 91st St</t>
  </si>
  <si>
    <t>3148 234th Ct SE</t>
  </si>
  <si>
    <t>22101 SE 28th St</t>
  </si>
  <si>
    <t>24588-24638 SE Issaquah-Fall City Rd</t>
  </si>
  <si>
    <t>8516 SE 78th St</t>
  </si>
  <si>
    <t>22615 SE 14th Pl</t>
  </si>
  <si>
    <t>8022 22nd Ave NW</t>
  </si>
  <si>
    <t>3249 E Ames Lake Dr NE</t>
  </si>
  <si>
    <t>4222 NE 72nd St</t>
  </si>
  <si>
    <t>2333 12th Ave E</t>
  </si>
  <si>
    <t>5625 SW Orleans St</t>
  </si>
  <si>
    <t>9400 44th Ave SW</t>
  </si>
  <si>
    <t>14717 245th Ave SE</t>
  </si>
  <si>
    <t>746 Boylston Ave E</t>
  </si>
  <si>
    <t>933 32nd Ave</t>
  </si>
  <si>
    <t>37927 SE 82nd Pl</t>
  </si>
  <si>
    <t>2522 227th Pl NE</t>
  </si>
  <si>
    <t>8044 20th Ave NW</t>
  </si>
  <si>
    <t>3533 SW 171st St</t>
  </si>
  <si>
    <t>18222 NE 186th St</t>
  </si>
  <si>
    <t>2148 NW 197th St</t>
  </si>
  <si>
    <t>667 237th Pl SE</t>
  </si>
  <si>
    <t>5627 167th Pl SE</t>
  </si>
  <si>
    <t>7535 18th Ave NE</t>
  </si>
  <si>
    <t>40201 292nd Ave SE</t>
  </si>
  <si>
    <t>3239 NW 64th St</t>
  </si>
  <si>
    <t>10030 44th Ave SW</t>
  </si>
  <si>
    <t>12115 SE 44th Pl</t>
  </si>
  <si>
    <t>7502 132nd Ave NE</t>
  </si>
  <si>
    <t>14623 SE 82nd Ct</t>
  </si>
  <si>
    <t>1345 232nd Pl NE</t>
  </si>
  <si>
    <t>2110 216th Pl NE</t>
  </si>
  <si>
    <t>324 NW 48th St</t>
  </si>
  <si>
    <t>5407 S Lucile St</t>
  </si>
  <si>
    <t>3907 S Edmunds St</t>
  </si>
  <si>
    <t>1604 1st Ave W</t>
  </si>
  <si>
    <t>20324 194th Pl NE</t>
  </si>
  <si>
    <t>15325 179th Ave NE</t>
  </si>
  <si>
    <t>7528 S Laurel St</t>
  </si>
  <si>
    <t>WA 98178</t>
  </si>
  <si>
    <t>7030 SW Maury Park Rd</t>
  </si>
  <si>
    <t>7028 20th Ave NW</t>
  </si>
  <si>
    <t>2552 57th Ave SW</t>
  </si>
  <si>
    <t>16426 NE 107th Pl</t>
  </si>
  <si>
    <t>2319 41st Ave SW</t>
  </si>
  <si>
    <t>4426 38th Ave SW</t>
  </si>
  <si>
    <t>8517 143rd Ct NE</t>
  </si>
  <si>
    <t>2739 31st Ave S</t>
  </si>
  <si>
    <t>12016 SE 42nd St</t>
  </si>
  <si>
    <t>24554 SE 39th Pl</t>
  </si>
  <si>
    <t>10741 242nd Pl NE</t>
  </si>
  <si>
    <t>15031 NE 144th St</t>
  </si>
  <si>
    <t>22518 SE 15th Pl</t>
  </si>
  <si>
    <t>21311 SE 20th St</t>
  </si>
  <si>
    <t>20850 NE 26th Pl</t>
  </si>
  <si>
    <t>768 N 75th St</t>
  </si>
  <si>
    <t>743 N 80th St</t>
  </si>
  <si>
    <t>6054 5th Ave NE</t>
  </si>
  <si>
    <t>2402 Delmar Dr E</t>
  </si>
  <si>
    <t>6040 27th Ave NE</t>
  </si>
  <si>
    <t>4318 Corliss Ave N</t>
  </si>
  <si>
    <t>220 17th Ave</t>
  </si>
  <si>
    <t>9314 Ash Ave SE</t>
  </si>
  <si>
    <t>6504-6618 NE 1st St</t>
  </si>
  <si>
    <t>11605 SE 45th Pl</t>
  </si>
  <si>
    <t>4115 NE 62nd St</t>
  </si>
  <si>
    <t>3738 86th Ave SE</t>
  </si>
  <si>
    <t>2651 230th Ave SE</t>
  </si>
  <si>
    <t>10326 Fischer Pl NE</t>
  </si>
  <si>
    <t>12923 206th Ct SE</t>
  </si>
  <si>
    <t>8830 McIntosh Ct SE</t>
  </si>
  <si>
    <t>32927 143rd Ct SE</t>
  </si>
  <si>
    <t>12423 NE 6th Pl</t>
  </si>
  <si>
    <t>1917 235th Ct NE</t>
  </si>
  <si>
    <t>5524 S Morgan St</t>
  </si>
  <si>
    <t>7615 3rd Ave NW</t>
  </si>
  <si>
    <t>6326 21st Ave NE</t>
  </si>
  <si>
    <t>4040 134th Ave SE</t>
  </si>
  <si>
    <t>11221 NE 106th Pl</t>
  </si>
  <si>
    <t>4730 162nd Ct SE</t>
  </si>
  <si>
    <t>2853 234th Ave SE</t>
  </si>
  <si>
    <t>225 246th Ct NE</t>
  </si>
  <si>
    <t>19218 189th Pl NE</t>
  </si>
  <si>
    <t>1806 15th Ave</t>
  </si>
  <si>
    <t>2172 NE Noble St</t>
  </si>
  <si>
    <t>8236 NE 115th Way</t>
  </si>
  <si>
    <t>25956 SE 37th Way</t>
  </si>
  <si>
    <t>2476 239th Pl NE</t>
  </si>
  <si>
    <t>34303 Elm Ave SE</t>
  </si>
  <si>
    <t>319 25th Ave E</t>
  </si>
  <si>
    <t>1411 112th Ave NE</t>
  </si>
  <si>
    <t>14245 SE 60th St</t>
  </si>
  <si>
    <t>3110 109th Ave SE</t>
  </si>
  <si>
    <t>28815 237th Pl SE</t>
  </si>
  <si>
    <t>Black Diamond</t>
  </si>
  <si>
    <t>WA 98010</t>
  </si>
  <si>
    <t>4316 331st Ave NE</t>
  </si>
  <si>
    <t>23836 SE 41st St</t>
  </si>
  <si>
    <t>7014 NE 139th St</t>
  </si>
  <si>
    <t>2719 63rd Ave SE</t>
  </si>
  <si>
    <t>22540 NE 92nd St</t>
  </si>
  <si>
    <t>1920 224th Pl NE</t>
  </si>
  <si>
    <t>1723 27th Ave</t>
  </si>
  <si>
    <t>1417 26th Ave</t>
  </si>
  <si>
    <t>118 N 84th St</t>
  </si>
  <si>
    <t>615 NW 92nd St</t>
  </si>
  <si>
    <t>1923 46th Ave SW</t>
  </si>
  <si>
    <t>9025 26th Ave NW</t>
  </si>
  <si>
    <t>830 W Armour St</t>
  </si>
  <si>
    <t>2811 14th Ave W</t>
  </si>
  <si>
    <t>21601-21799 NE 175th St</t>
  </si>
  <si>
    <t>29836 NE Tolt Hill Rd</t>
  </si>
  <si>
    <t>2436 Dexter Ave N</t>
  </si>
  <si>
    <t>137 18th Ave</t>
  </si>
  <si>
    <t>3008 233rd Ave SE</t>
  </si>
  <si>
    <t>36011 SE Kendall Peak St</t>
  </si>
  <si>
    <t>1727 Lake Washington Blvd S</t>
  </si>
  <si>
    <t>215 243rd Ave SE</t>
  </si>
  <si>
    <t>19585-19799 204th Ave NE</t>
  </si>
  <si>
    <t>4615 158th Ave SE</t>
  </si>
  <si>
    <t>8903 3rd Ave NW</t>
  </si>
  <si>
    <t>6316 26th Ave NW</t>
  </si>
  <si>
    <t>6723 17th Ave NW</t>
  </si>
  <si>
    <t>6901 123rd Ave NE</t>
  </si>
  <si>
    <t>1949-1953 9th Ave W</t>
  </si>
  <si>
    <t>633 NW 116th St</t>
  </si>
  <si>
    <t>1673 Rosemont Blvd</t>
  </si>
  <si>
    <t>15048 NE 11th Pl</t>
  </si>
  <si>
    <t>4117 211th Pl NE</t>
  </si>
  <si>
    <t>2504 225th Pl NE</t>
  </si>
  <si>
    <t>10514 14th Ave NW</t>
  </si>
  <si>
    <t>15003 NE 12th St</t>
  </si>
  <si>
    <t>3964 262nd Ave SE</t>
  </si>
  <si>
    <t>2834 220th Pl NE</t>
  </si>
  <si>
    <t>13202 NE 92nd Way</t>
  </si>
  <si>
    <t>6338 284th Way NE</t>
  </si>
  <si>
    <t>6729 Dibble Ave NW</t>
  </si>
  <si>
    <t>3060 124th Ave NE</t>
  </si>
  <si>
    <t>12020 SE 76th St</t>
  </si>
  <si>
    <t>11001-11025 169th Pl NE</t>
  </si>
  <si>
    <t>23359 NE 24th Pl</t>
  </si>
  <si>
    <t>1806 11th Ave</t>
  </si>
  <si>
    <t>1816 11th Ave</t>
  </si>
  <si>
    <t>8024 Corliss Ave N</t>
  </si>
  <si>
    <t>2647 22nd Ave W</t>
  </si>
  <si>
    <t>3526 Ashworth Ave N</t>
  </si>
  <si>
    <t>2955 36th Ave S</t>
  </si>
  <si>
    <t>8600-8698 30th Ave NE</t>
  </si>
  <si>
    <t>3415 9th Ave W</t>
  </si>
  <si>
    <t>1474 14th Pl NE</t>
  </si>
  <si>
    <t>14106 176th Ave NE</t>
  </si>
  <si>
    <t>13615 179th Ave NE</t>
  </si>
  <si>
    <t>3051 36th Ave W</t>
  </si>
  <si>
    <t>6533 193rd Pl NE</t>
  </si>
  <si>
    <t>6318 SW Marguerite Ct</t>
  </si>
  <si>
    <t>2069 211th Ave NE</t>
  </si>
  <si>
    <t>6517 Dibble Ave NW</t>
  </si>
  <si>
    <t>15018 NE 10th Pl</t>
  </si>
  <si>
    <t>10068 NE 142nd Pl</t>
  </si>
  <si>
    <t>9788-16090 NE Quail Creek Dr</t>
  </si>
  <si>
    <t>7815 Stroud Ave N</t>
  </si>
  <si>
    <t>3821 39th Ave S</t>
  </si>
  <si>
    <t>4131 51st Ave S</t>
  </si>
  <si>
    <t>34115 SE Ash St</t>
  </si>
  <si>
    <t>26021 NE 25th St</t>
  </si>
  <si>
    <t>3323-3325 33rd Ave SW</t>
  </si>
  <si>
    <t>9181 226th Pl NE</t>
  </si>
  <si>
    <t>21604 NE 22nd Ct</t>
  </si>
  <si>
    <t>2617 Queen Anne Ave N</t>
  </si>
  <si>
    <t>2900-2998 Fairmount Ave SW</t>
  </si>
  <si>
    <t>2598 NE Natalie Way</t>
  </si>
  <si>
    <t>25510 SE 159th St</t>
  </si>
  <si>
    <t>8820 NE 160th Pl</t>
  </si>
  <si>
    <t>10515 115th Pl NE</t>
  </si>
  <si>
    <t>11607 NE 103rd Pl</t>
  </si>
  <si>
    <t>3219 34th Ave W</t>
  </si>
  <si>
    <t>18808 215th Way NE</t>
  </si>
  <si>
    <t>329 NE Eagle Way</t>
  </si>
  <si>
    <t>2439 Piedmont Pl W</t>
  </si>
  <si>
    <t>8028 27th Ave NE</t>
  </si>
  <si>
    <t>Shangri-La Way NW</t>
  </si>
  <si>
    <t>6723 12th Ave NW</t>
  </si>
  <si>
    <t>30924 36th Ave SW</t>
  </si>
  <si>
    <t>WA 98023</t>
  </si>
  <si>
    <t>3297 S 366th St</t>
  </si>
  <si>
    <t>WA 98001</t>
  </si>
  <si>
    <t>2022 123rd Ave SE</t>
  </si>
  <si>
    <t>13987 SE 2nd St</t>
  </si>
  <si>
    <t>15924 NE 53rd St</t>
  </si>
  <si>
    <t>6619 147th Ct NE</t>
  </si>
  <si>
    <t>22922 NE 14th St</t>
  </si>
  <si>
    <t>512-598 21st Ave</t>
  </si>
  <si>
    <t>10 W Etruria St</t>
  </si>
  <si>
    <t>4754 26th Ave SW</t>
  </si>
  <si>
    <t>WA 98106</t>
  </si>
  <si>
    <t>9510 28th Ave NW</t>
  </si>
  <si>
    <t>6519 Sword Fern Ave SE</t>
  </si>
  <si>
    <t>16021 NE 203rd Pl</t>
  </si>
  <si>
    <t>14828 NE 163rd St</t>
  </si>
  <si>
    <t>3726 Gallagher Hill Rd</t>
  </si>
  <si>
    <t>12833 NE 101st Pl</t>
  </si>
  <si>
    <t>4009 97th Ave SE</t>
  </si>
  <si>
    <t>34823 Rhododendron Dr SE</t>
  </si>
  <si>
    <t>14523 NE 169th St</t>
  </si>
  <si>
    <t>23857 SE 98th Pl</t>
  </si>
  <si>
    <t>26118 SE 39th Ct</t>
  </si>
  <si>
    <t>4513 186th Ave SE</t>
  </si>
  <si>
    <t>2540 265th Ave NE</t>
  </si>
  <si>
    <t>8719 228th Way NE</t>
  </si>
  <si>
    <t>2215 E Miller St</t>
  </si>
  <si>
    <t>5255 39th Ave NE</t>
  </si>
  <si>
    <t>6509 10th Ave NW</t>
  </si>
  <si>
    <t>7558 32nd Ave NW</t>
  </si>
  <si>
    <t>4002 50th Ave SW</t>
  </si>
  <si>
    <t>11331 19th Ave NE</t>
  </si>
  <si>
    <t>6101-6149 Corliss Ave N</t>
  </si>
  <si>
    <t>2822 NW 90th Pl</t>
  </si>
  <si>
    <t>6731 Silent Creek Ave SE</t>
  </si>
  <si>
    <t>4802 122nd Ave SE</t>
  </si>
  <si>
    <t>1778 26th Ave NE</t>
  </si>
  <si>
    <t>3113 E Cherry St</t>
  </si>
  <si>
    <t>8537 135th Ave SE</t>
  </si>
  <si>
    <t>8044 14th Avenue Northeast</t>
  </si>
  <si>
    <t>308 NW 67th St</t>
  </si>
  <si>
    <t>8054 Brooklyn Ave NE</t>
  </si>
  <si>
    <t>6516 Denny Peak Dr SE</t>
  </si>
  <si>
    <t>7019 Brooklyn Ave NE</t>
  </si>
  <si>
    <t>24106 NE 6th Pl</t>
  </si>
  <si>
    <t>4003 W Emerson St</t>
  </si>
  <si>
    <t>23014 Vashon Hwy SW</t>
  </si>
  <si>
    <t>4941-4949 125th Ave SE</t>
  </si>
  <si>
    <t>14151 174th Pl NE</t>
  </si>
  <si>
    <t>2206 Sahalee Dr E</t>
  </si>
  <si>
    <t>7-19 210th Pl NE</t>
  </si>
  <si>
    <t>3219 37th Pl S</t>
  </si>
  <si>
    <t>601 22nd Ave</t>
  </si>
  <si>
    <t>3220 44th Ave SW</t>
  </si>
  <si>
    <t>7407-7411 28th Ave NW</t>
  </si>
  <si>
    <t>2425 Westview Dr W</t>
  </si>
  <si>
    <t>1813 177th Ave NE</t>
  </si>
  <si>
    <t>819 31st Ave</t>
  </si>
  <si>
    <t>5212 Wallingford Ave N</t>
  </si>
  <si>
    <t>373 NE Eagle Way</t>
  </si>
  <si>
    <t>820 Idylwood Dr SW</t>
  </si>
  <si>
    <t>23911 SE 6th St</t>
  </si>
  <si>
    <t>21132 NE 42nd St</t>
  </si>
  <si>
    <t>9319 45th Ave SW</t>
  </si>
  <si>
    <t>335-345 105th Ave SE</t>
  </si>
  <si>
    <t>6194-6470 E Mercer Way</t>
  </si>
  <si>
    <t>9954 227th Way NE</t>
  </si>
  <si>
    <t>21301-21399 SE 19th St</t>
  </si>
  <si>
    <t>431 26th Ave E</t>
  </si>
  <si>
    <t>9311 Nye Ave SE</t>
  </si>
  <si>
    <t>27465 254th Way SE</t>
  </si>
  <si>
    <t>3644 Phinney Ave N</t>
  </si>
  <si>
    <t>10500-10598 NE 168th St</t>
  </si>
  <si>
    <t>9754 228th Terrace NE</t>
  </si>
  <si>
    <t>1537 NW 58th St</t>
  </si>
  <si>
    <t>3047 21st Ave W</t>
  </si>
  <si>
    <t>3126 108th Ave SE</t>
  </si>
  <si>
    <t>128 NW 59th St</t>
  </si>
  <si>
    <t>12504 NE 163rd St</t>
  </si>
  <si>
    <t>2825 W Jameson St</t>
  </si>
  <si>
    <t>16901-17007 NE 160th Pl</t>
  </si>
  <si>
    <t>16674 SE 17th St</t>
  </si>
  <si>
    <t>15611 72nd Ave NE</t>
  </si>
  <si>
    <t>8113 120th Pl SE</t>
  </si>
  <si>
    <t>14150 176th Ave NE</t>
  </si>
  <si>
    <t>2408 178th Ave NE</t>
  </si>
  <si>
    <t>411 27th Ave E</t>
  </si>
  <si>
    <t>510 N 70th St</t>
  </si>
  <si>
    <t>1617-1621 3rd Ave W</t>
  </si>
  <si>
    <t>7102 Curtis Dr SE</t>
  </si>
  <si>
    <t>27318 10th Pl S</t>
  </si>
  <si>
    <t>19304 65th Ave NE</t>
  </si>
  <si>
    <t>12526 SE 61st St</t>
  </si>
  <si>
    <t>3823 242nd Ave SE</t>
  </si>
  <si>
    <t>7606 116th Ave SE</t>
  </si>
  <si>
    <t>23607 NE 72nd St</t>
  </si>
  <si>
    <t>6305 150th Ave NE</t>
  </si>
  <si>
    <t>19560 44th Ave NE</t>
  </si>
  <si>
    <t>12048 Standring Ct SW</t>
  </si>
  <si>
    <t>1800 172nd Ave NE</t>
  </si>
  <si>
    <t>5718 147th Ave NE</t>
  </si>
  <si>
    <t>12501 SE 4th Pl</t>
  </si>
  <si>
    <t>17221 102nd Ave NE</t>
  </si>
  <si>
    <t>31611 NE Cherry Valley Rd</t>
  </si>
  <si>
    <t>37124-37118 237th Pl SE</t>
  </si>
  <si>
    <t>31600-31726 SE Issaquah-Fall City Rd</t>
  </si>
  <si>
    <t>769-821 Big Tree Dr NW</t>
  </si>
  <si>
    <t>2830 216th Ave SE</t>
  </si>
  <si>
    <t>12362 76th Ct NE</t>
  </si>
  <si>
    <t>8410 NE 124th St</t>
  </si>
  <si>
    <t>12869-12951 NE 144th Way</t>
  </si>
  <si>
    <t>13507 62nd Ave NE</t>
  </si>
  <si>
    <t>14314 NE 72nd St</t>
  </si>
  <si>
    <t>22801-22899 NE 100th Pl</t>
  </si>
  <si>
    <t>17612 NE 30th Pl</t>
  </si>
  <si>
    <t>20322 NE 34th Ct</t>
  </si>
  <si>
    <t>547 NE 81st St</t>
  </si>
  <si>
    <t>816 Martin Luther King Jr Way</t>
  </si>
  <si>
    <t>122 16th Ave E</t>
  </si>
  <si>
    <t>100 20th Ave E</t>
  </si>
  <si>
    <t>4531 NE 106th St</t>
  </si>
  <si>
    <t>35019 SE Curtis Dr</t>
  </si>
  <si>
    <t>17308 167th Ave NE</t>
  </si>
  <si>
    <t>4222 186th Pl SE</t>
  </si>
  <si>
    <t>24702 132nd Ct SE</t>
  </si>
  <si>
    <t>Kent</t>
  </si>
  <si>
    <t>7928 150th Ct NE</t>
  </si>
  <si>
    <t>1501 NW 90th St</t>
  </si>
  <si>
    <t>4810 S Raymond St</t>
  </si>
  <si>
    <t>16604 NE 42nd Ct</t>
  </si>
  <si>
    <t>22631 SE 18th Pl</t>
  </si>
  <si>
    <t>427 N 63rd St</t>
  </si>
  <si>
    <t>125 30th Ave</t>
  </si>
  <si>
    <t>306 NW 82nd St</t>
  </si>
  <si>
    <t>3212 E Terrace St</t>
  </si>
  <si>
    <t>18905 240th Ave NE</t>
  </si>
  <si>
    <t>46300 SE 137th St</t>
  </si>
  <si>
    <t>2116 Sahalee Dr E</t>
  </si>
  <si>
    <t>8416 SE 36th St</t>
  </si>
  <si>
    <t>3449 Magnolia Blvd W</t>
  </si>
  <si>
    <t>12521 3rd Ave NW</t>
  </si>
  <si>
    <t>3616 Lincoln Ave NE</t>
  </si>
  <si>
    <t>7728 11th Ave NW</t>
  </si>
  <si>
    <t>1102 NW 56th St</t>
  </si>
  <si>
    <t>2318 N 60th St</t>
  </si>
  <si>
    <t>2726 Mayfair Ave N</t>
  </si>
  <si>
    <t>2201 223rd Pl NE</t>
  </si>
  <si>
    <t>8827 NE 148th Pl</t>
  </si>
  <si>
    <t>4757 41st Ave NE</t>
  </si>
  <si>
    <t>7542 42nd Ave NE</t>
  </si>
  <si>
    <t>2101-2499 NW Stoney Creek Dr</t>
  </si>
  <si>
    <t>800 NE 95th St</t>
  </si>
  <si>
    <t>18504 NE 21st St</t>
  </si>
  <si>
    <t>24231 NE 5th Pl</t>
  </si>
  <si>
    <t>Adair Creek Trail</t>
  </si>
  <si>
    <t>3040 273rd Ave NE</t>
  </si>
  <si>
    <t>7047 208th Ave NE</t>
  </si>
  <si>
    <t>1600-1608 25th Ave</t>
  </si>
  <si>
    <t>19615 182nd Ave NE</t>
  </si>
  <si>
    <t>4709 43rd Ave S</t>
  </si>
  <si>
    <t>16429 NE 18th St</t>
  </si>
  <si>
    <t>2862 S 354th Ln</t>
  </si>
  <si>
    <t>3419 241st Pl SE</t>
  </si>
  <si>
    <t>4765 NE 203rd St</t>
  </si>
  <si>
    <t>7264 27th Ave NE</t>
  </si>
  <si>
    <t>3627 48th Ave SW</t>
  </si>
  <si>
    <t>18823 SE 216th St</t>
  </si>
  <si>
    <t>27463 254th Pl SE</t>
  </si>
  <si>
    <t>24718 SE Mirrormont Dr</t>
  </si>
  <si>
    <t>22819 NE 166th St</t>
  </si>
  <si>
    <t>4405 40th Ave SW</t>
  </si>
  <si>
    <t>34917 SE Moffat St</t>
  </si>
  <si>
    <t>6907 Fairway Ave SE</t>
  </si>
  <si>
    <t>11611 106th Ave NE</t>
  </si>
  <si>
    <t>3406 60th Ave SW</t>
  </si>
  <si>
    <t>3228 36th Ave W</t>
  </si>
  <si>
    <t>10510 160th Ave NE</t>
  </si>
  <si>
    <t>8222 16th Ave NE</t>
  </si>
  <si>
    <t>8314 Jones Ave NW</t>
  </si>
  <si>
    <t>7734 39th Ave NE</t>
  </si>
  <si>
    <t>723 N 43rd St</t>
  </si>
  <si>
    <t>3118 264th Ave NE</t>
  </si>
  <si>
    <t>13013 NE 202nd Pl</t>
  </si>
  <si>
    <t>3840 Evanston Ave N</t>
  </si>
  <si>
    <t>3901 Park Ave N</t>
  </si>
  <si>
    <t>18206 McLean Rd SW</t>
  </si>
  <si>
    <t>4640 193rd Ave SE</t>
  </si>
  <si>
    <t>360 SE Bush St</t>
  </si>
  <si>
    <t>12458 Juanita Dr NE</t>
  </si>
  <si>
    <t>11826 NE 145th St</t>
  </si>
  <si>
    <t>3505 Monterey Ct NE</t>
  </si>
  <si>
    <t>7705 13th Ave NW</t>
  </si>
  <si>
    <t>111 NW 53rd St</t>
  </si>
  <si>
    <t>2637 22nd Ave W</t>
  </si>
  <si>
    <t>309 N 46th St</t>
  </si>
  <si>
    <t>2500 NE 100th St</t>
  </si>
  <si>
    <t>10613 SW 138th St</t>
  </si>
  <si>
    <t>2027 Eastlake Ave E</t>
  </si>
  <si>
    <t>4304B 36th Ave W</t>
  </si>
  <si>
    <t>1007 N 29th St</t>
  </si>
  <si>
    <t>2317-2399 185th Pl NE</t>
  </si>
  <si>
    <t>907 221st Ave NE</t>
  </si>
  <si>
    <t>21023-21029 NE 42nd St</t>
  </si>
  <si>
    <t>4254 33rd Ave W</t>
  </si>
  <si>
    <t>9214 Cyrus Ave NW</t>
  </si>
  <si>
    <t>7408 138th Pl NE</t>
  </si>
  <si>
    <t>1819-1827 25th Ave</t>
  </si>
  <si>
    <t>21404 SE 19th St</t>
  </si>
  <si>
    <t>13516 164th Ave SE</t>
  </si>
  <si>
    <t>601 NE 76th St</t>
  </si>
  <si>
    <t>5410 Greenwood Ave N</t>
  </si>
  <si>
    <t>1430-1920 W Lake Sammamish Pkwy SE</t>
  </si>
  <si>
    <t>620 151st Pl NE</t>
  </si>
  <si>
    <t>16541 NE 27th Pl</t>
  </si>
  <si>
    <t>2422 171 Ave SE</t>
  </si>
  <si>
    <t>1130 Oak Hill Pl NW</t>
  </si>
  <si>
    <t>4055 238th Pl SE</t>
  </si>
  <si>
    <t>4528 165th Ave NE</t>
  </si>
  <si>
    <t>17422 NE 28th St</t>
  </si>
  <si>
    <t>976 Jericho Pl NE</t>
  </si>
  <si>
    <t>3814 231st Ave SE</t>
  </si>
  <si>
    <t>8026 38th Ave NE</t>
  </si>
  <si>
    <t>4408 Thackeray Pl NE</t>
  </si>
  <si>
    <t>2107 NE 55th St</t>
  </si>
  <si>
    <t>1121 27th Ave</t>
  </si>
  <si>
    <t>12524 231st Ave NE</t>
  </si>
  <si>
    <t>129 25th Ave E</t>
  </si>
  <si>
    <t>540 Raymond Pl NW</t>
  </si>
  <si>
    <t>WA 98057</t>
  </si>
  <si>
    <t>25024 SE 41st Dr</t>
  </si>
  <si>
    <t>6737 5th Ave NW</t>
  </si>
  <si>
    <t>4045 46th Ave SW</t>
  </si>
  <si>
    <t>15125 78th Ave NE</t>
  </si>
  <si>
    <t>8817 28th Ave NW</t>
  </si>
  <si>
    <t>14117 175th Ave NE</t>
  </si>
  <si>
    <t>23444 10th Ave S</t>
  </si>
  <si>
    <t>480 SW 345th St</t>
  </si>
  <si>
    <t>460 Indigo Pl NW</t>
  </si>
  <si>
    <t>100 Mt Si Pl NW</t>
  </si>
  <si>
    <t>24716 142nd Ave SE</t>
  </si>
  <si>
    <t>4527-4553 NE 201st Pl</t>
  </si>
  <si>
    <t>22447 NE 9th Dr</t>
  </si>
  <si>
    <t>1128 10th Ave E</t>
  </si>
  <si>
    <t>1106 25th Ave E</t>
  </si>
  <si>
    <t>2002 28th Ave W</t>
  </si>
  <si>
    <t>8322 28th Ave NW</t>
  </si>
  <si>
    <t>5461 S Othello St</t>
  </si>
  <si>
    <t>7032 7th Ave NW</t>
  </si>
  <si>
    <t>4931 SW Forney St</t>
  </si>
  <si>
    <t>6720 4th Ave NW</t>
  </si>
  <si>
    <t>9423 Ash Ave SE</t>
  </si>
  <si>
    <t>1010 Greenwood Blvd SW</t>
  </si>
  <si>
    <t>7075-7131 Thompson Ave SE</t>
  </si>
  <si>
    <t>13322 SE 77th Ct</t>
  </si>
  <si>
    <t>17801 NE 102nd Ct</t>
  </si>
  <si>
    <t>21730 NE 29th St</t>
  </si>
  <si>
    <t>15201 93rd Pl NE</t>
  </si>
  <si>
    <t>12042 38th Ave NE</t>
  </si>
  <si>
    <t>3209 S Charles St</t>
  </si>
  <si>
    <t>16638 SE 167th St</t>
  </si>
  <si>
    <t>12933 SE 46th Ln</t>
  </si>
  <si>
    <t>4029-4035 252nd Ave SE</t>
  </si>
  <si>
    <t>12032-12038 SE 76th St</t>
  </si>
  <si>
    <t>7741 22nd Ave NE</t>
  </si>
  <si>
    <t>1715 46th Ave SW</t>
  </si>
  <si>
    <t>15816 NE 195th St</t>
  </si>
  <si>
    <t>31617 6th Ave SW</t>
  </si>
  <si>
    <t>5011 NE 180th St</t>
  </si>
  <si>
    <t>4123 13th Ave S</t>
  </si>
  <si>
    <t>WA 98108</t>
  </si>
  <si>
    <t>720 N 46th St</t>
  </si>
  <si>
    <t>10629 161st Avenue Northeast</t>
  </si>
  <si>
    <t>547 240th Ave SE</t>
  </si>
  <si>
    <t>25806 136th Ave SE</t>
  </si>
  <si>
    <t>2714 SW 164th Pl</t>
  </si>
  <si>
    <t>5519 236th Ave NE</t>
  </si>
  <si>
    <t>2202 238th Ave SE</t>
  </si>
  <si>
    <t>5404-5410 Beach Dr SW</t>
  </si>
  <si>
    <t>561 Mountain View Ln NW</t>
  </si>
  <si>
    <t>7913-7935 79th Way NE</t>
  </si>
  <si>
    <t>23238 NE 29th Ct</t>
  </si>
  <si>
    <t>7328 12th Ave NW</t>
  </si>
  <si>
    <t>6609 117th Ave SE</t>
  </si>
  <si>
    <t>527 171st Pl NE</t>
  </si>
  <si>
    <t>2146 NE Nelson Ln</t>
  </si>
  <si>
    <t>4621 193rd Pl SE</t>
  </si>
  <si>
    <t>27705 114th Ave SE</t>
  </si>
  <si>
    <t>WA 98030</t>
  </si>
  <si>
    <t>13547 SE 83rd St</t>
  </si>
  <si>
    <t>14021 NE 62nd St</t>
  </si>
  <si>
    <t>2525 276th Ct NE</t>
  </si>
  <si>
    <t>16222 SE 135th Pl</t>
  </si>
  <si>
    <t>14007 35th Ave NE</t>
  </si>
  <si>
    <t>1512 NW 62nd St</t>
  </si>
  <si>
    <t>3009 W Emerson St</t>
  </si>
  <si>
    <t>12440 NE 160th St</t>
  </si>
  <si>
    <t>23112 NE 127th Way</t>
  </si>
  <si>
    <t>15415 279th Pl NE</t>
  </si>
  <si>
    <t>3707 295th Ave SE</t>
  </si>
  <si>
    <t>3637 Phinney Ave N</t>
  </si>
  <si>
    <t>621 NW 44th St</t>
  </si>
  <si>
    <t>2008 Yale Ave E</t>
  </si>
  <si>
    <t>15703 NE 113th Ct</t>
  </si>
  <si>
    <t>920 163rd Ave SE</t>
  </si>
  <si>
    <t>14308 274th Pl NE</t>
  </si>
  <si>
    <t>1035 NE 95th St</t>
  </si>
  <si>
    <t>2037 Larchmount Dr NE</t>
  </si>
  <si>
    <t>3654 254th Ave SE</t>
  </si>
  <si>
    <t>24134 SE 20th St</t>
  </si>
  <si>
    <t>5200 S Frontenac St</t>
  </si>
  <si>
    <t>19211 SE 342nd St</t>
  </si>
  <si>
    <t>18500-18560 58th Ave NE</t>
  </si>
  <si>
    <t>6110 123rd Ave NE</t>
  </si>
  <si>
    <t>13135 NE 139th St</t>
  </si>
  <si>
    <t>12034 NE 67th St</t>
  </si>
  <si>
    <t>1641-1699 4th St</t>
  </si>
  <si>
    <t>5121 NE 187th St</t>
  </si>
  <si>
    <t>12637 SE 79th Ct</t>
  </si>
  <si>
    <t>8203 120th Pl SE</t>
  </si>
  <si>
    <t>612 Orcas Ave NE</t>
  </si>
  <si>
    <t>2501-2507 248th Terrace NE</t>
  </si>
  <si>
    <t>22912 NE 19th Dr</t>
  </si>
  <si>
    <t>325 NW 48th St</t>
  </si>
  <si>
    <t>10605 9th Ave NW</t>
  </si>
  <si>
    <t>7226 36th Ave SW</t>
  </si>
  <si>
    <t>6206 Phinney Ave N</t>
  </si>
  <si>
    <t>7353 16th Ave NW</t>
  </si>
  <si>
    <t>18960 131st Pl NE</t>
  </si>
  <si>
    <t>5927 35th Ave SW</t>
  </si>
  <si>
    <t>8328 14th Ave NW</t>
  </si>
  <si>
    <t>8519 28th Ave NW</t>
  </si>
  <si>
    <t>6132-6198 125th Ave SE</t>
  </si>
  <si>
    <t>4052 41st Ave SW</t>
  </si>
  <si>
    <t>729 23rd Ave</t>
  </si>
  <si>
    <t>3430 166th Ave SE</t>
  </si>
  <si>
    <t>17213 NE 32nd St</t>
  </si>
  <si>
    <t>14257 212th Dr NE</t>
  </si>
  <si>
    <t>739 SW 337th St</t>
  </si>
  <si>
    <t>1150 NE Park Dr</t>
  </si>
  <si>
    <t>13031 NE 70th Dr</t>
  </si>
  <si>
    <t>7736 38th Ave SW</t>
  </si>
  <si>
    <t>3763 SW Hinds St</t>
  </si>
  <si>
    <t>15800 SE 50th St</t>
  </si>
  <si>
    <t>11131 NE 162nd St</t>
  </si>
  <si>
    <t>24709 SE 278th St</t>
  </si>
  <si>
    <t>3005 177th Ave NE</t>
  </si>
  <si>
    <t>701 S 52nd St</t>
  </si>
  <si>
    <t>WA 98055</t>
  </si>
  <si>
    <t>3850 51st Ave SW</t>
  </si>
  <si>
    <t>409 Pasco Pl NE</t>
  </si>
  <si>
    <t>1962 SW 172nd St</t>
  </si>
  <si>
    <t>4109 W Bertona St</t>
  </si>
  <si>
    <t>2703 NE 123rd St</t>
  </si>
  <si>
    <t>1829 140th Ave SE</t>
  </si>
  <si>
    <t>15871 37th Ave NE</t>
  </si>
  <si>
    <t>19000 196th Ave SE</t>
  </si>
  <si>
    <t>1212 NW 105th St</t>
  </si>
  <si>
    <t>300 142nd Ave NE</t>
  </si>
  <si>
    <t>5010 Greenwood Ave N</t>
  </si>
  <si>
    <t>6008 29th Ave NE</t>
  </si>
  <si>
    <t>7002 22nd Ave NW</t>
  </si>
  <si>
    <t>9930 NE 197th St</t>
  </si>
  <si>
    <t>7928 NE 182nd Pl</t>
  </si>
  <si>
    <t>4007 Woodland Park Ave N</t>
  </si>
  <si>
    <t>3608 34th Ave SW</t>
  </si>
  <si>
    <t>11824 SE 290th Pl</t>
  </si>
  <si>
    <t>11815 SE 56th St</t>
  </si>
  <si>
    <t>2448 137th Ave SE</t>
  </si>
  <si>
    <t>268 145th Pl SE</t>
  </si>
  <si>
    <t>320 NW Boulder Pl</t>
  </si>
  <si>
    <t>6056 156th Ave NE</t>
  </si>
  <si>
    <t>5606 160th Ave NE</t>
  </si>
  <si>
    <t>13820 NE 72nd Pl</t>
  </si>
  <si>
    <t>4216 232nd Ave NE</t>
  </si>
  <si>
    <t>17010 NE 88th St</t>
  </si>
  <si>
    <t>8520 169th Ct NE</t>
  </si>
  <si>
    <t>919 N 33rd St</t>
  </si>
  <si>
    <t>5314 NE 17th Pl</t>
  </si>
  <si>
    <t>18647 108th Ave SE</t>
  </si>
  <si>
    <t>24811 SE 19th St</t>
  </si>
  <si>
    <t>3822 42nd Ave SW</t>
  </si>
  <si>
    <t>3946 SW Portland St</t>
  </si>
  <si>
    <t>10515 Ashworth Ave N</t>
  </si>
  <si>
    <t>929 24th Ave</t>
  </si>
  <si>
    <t>9417 25th Ave NE</t>
  </si>
  <si>
    <t>7820 Ashworth Ave N</t>
  </si>
  <si>
    <t>6810 31st Ave NE</t>
  </si>
  <si>
    <t>718 N 95th St</t>
  </si>
  <si>
    <t>15639 115th Ave SW</t>
  </si>
  <si>
    <t>34422 176th Ave SE</t>
  </si>
  <si>
    <t>10834 31st Ave SW</t>
  </si>
  <si>
    <t>13013 SW Bachelor Rd</t>
  </si>
  <si>
    <t>14324 250th Pl SE</t>
  </si>
  <si>
    <t>742 N 70th St</t>
  </si>
  <si>
    <t>8612 8th Ave NE</t>
  </si>
  <si>
    <t>12219 SE 80th Way</t>
  </si>
  <si>
    <t>17041 128th Pl NE</t>
  </si>
  <si>
    <t>769 N 74th St</t>
  </si>
  <si>
    <t>10746 38th Ave NE</t>
  </si>
  <si>
    <t>8007 Fremont Ave N</t>
  </si>
  <si>
    <t>6211 27th Ave NE</t>
  </si>
  <si>
    <t>15004 NE 8th Pl</t>
  </si>
  <si>
    <t>7730 33rd Ave NW</t>
  </si>
  <si>
    <t>2707 Queen Anne Ave N</t>
  </si>
  <si>
    <t>2930 S Edmunds St</t>
  </si>
  <si>
    <t>12710 89th Pl NE</t>
  </si>
  <si>
    <t>22514 101st Ln SW</t>
  </si>
  <si>
    <t>25733 SE 39th St</t>
  </si>
  <si>
    <t>18718 56th Ave NE</t>
  </si>
  <si>
    <t>15703 NE 54th Way</t>
  </si>
  <si>
    <t>14633 200th Ave SE</t>
  </si>
  <si>
    <t>615 Bronson Pl NE</t>
  </si>
  <si>
    <t>1801 193rd Ave SE</t>
  </si>
  <si>
    <t>8050 14th Ave NW</t>
  </si>
  <si>
    <t>4714 54th Ave S</t>
  </si>
  <si>
    <t>4331 5th Ave NW</t>
  </si>
  <si>
    <t>5726 28th Ave NE</t>
  </si>
  <si>
    <t>9106 5th Ave NE</t>
  </si>
  <si>
    <t>35229 SE Terrace St</t>
  </si>
  <si>
    <t>3022 254th Ave SE</t>
  </si>
  <si>
    <t>Schmitz Park to Alki Trail</t>
  </si>
  <si>
    <t>4226 250th Pl SE</t>
  </si>
  <si>
    <t>6710 Alonzo Ave NW</t>
  </si>
  <si>
    <t>11400-11598 SE 114th Pl</t>
  </si>
  <si>
    <t>3455 Meridian Ave N</t>
  </si>
  <si>
    <t>14836 Densmore Ave N</t>
  </si>
  <si>
    <t>19720 SE 21st St</t>
  </si>
  <si>
    <t>6208 SE 22nd St</t>
  </si>
  <si>
    <t>8336 Avalon Dr</t>
  </si>
  <si>
    <t>16200-16398 252nd Ave SE</t>
  </si>
  <si>
    <t>8511 170th Ct NE</t>
  </si>
  <si>
    <t>3810 145th Ave SE</t>
  </si>
  <si>
    <t>25218 SE 31st Pl</t>
  </si>
  <si>
    <t>493 S 187th Ln</t>
  </si>
  <si>
    <t>WA 98148</t>
  </si>
  <si>
    <t>4708 154th Pl SE</t>
  </si>
  <si>
    <t>136 128th Ave SE</t>
  </si>
  <si>
    <t>11175 NE 162nd St</t>
  </si>
  <si>
    <t>31907 NE 139th St</t>
  </si>
  <si>
    <t>25025 SE 42nd St</t>
  </si>
  <si>
    <t>24760 SE 276th Pl</t>
  </si>
  <si>
    <t>9003 172nd Ave NE</t>
  </si>
  <si>
    <t>26933 NE Union Hill Rd</t>
  </si>
  <si>
    <t>22607 NE 14th Dr</t>
  </si>
  <si>
    <t>3404 E Cherry St</t>
  </si>
  <si>
    <t>1032 NE 63rd St</t>
  </si>
  <si>
    <t>2511 NE 65th St</t>
  </si>
  <si>
    <t>2722 30th Ave S</t>
  </si>
  <si>
    <t>9055 Palatine Ave N</t>
  </si>
  <si>
    <t>4118 35th Ave SW</t>
  </si>
  <si>
    <t>2113 41st Ave SW</t>
  </si>
  <si>
    <t>416 NW 181st St</t>
  </si>
  <si>
    <t>17912 236th Pl NE</t>
  </si>
  <si>
    <t>3600-3698 Wells Ave N</t>
  </si>
  <si>
    <t>7874 148th Ct NE</t>
  </si>
  <si>
    <t>23022 NE 21st St</t>
  </si>
  <si>
    <t>23105 Marine View Dr S</t>
  </si>
  <si>
    <t>6917 28th Ave NW</t>
  </si>
  <si>
    <t>8018 Wallingford Ave N</t>
  </si>
  <si>
    <t>645 West Lake Sammamish Pkwy NE</t>
  </si>
  <si>
    <t>3715 NE 153rd St</t>
  </si>
  <si>
    <t>11004 NE 108th St</t>
  </si>
  <si>
    <t>9129 Nye Ave SE</t>
  </si>
  <si>
    <t>4002 258th Way SE</t>
  </si>
  <si>
    <t>1706 251st Pl SE</t>
  </si>
  <si>
    <t>5412 6th Ave NW</t>
  </si>
  <si>
    <t>4136 258th Ave SE</t>
  </si>
  <si>
    <t>16718-16726 171st Pl NE</t>
  </si>
  <si>
    <t>2550 Westmont Way W</t>
  </si>
  <si>
    <t>4501-4507 186th Ave SE</t>
  </si>
  <si>
    <t>4228 249th Ct SE</t>
  </si>
  <si>
    <t>20645 SE 123rd St</t>
  </si>
  <si>
    <t>7810 NE 199th St</t>
  </si>
  <si>
    <t>9115 227 Ave NE</t>
  </si>
  <si>
    <t>10526 157th Ave NE</t>
  </si>
  <si>
    <t>5351 NE 4th Ct</t>
  </si>
  <si>
    <t>463 243rd Pl SE</t>
  </si>
  <si>
    <t>501 NE Ravenna Blvd</t>
  </si>
  <si>
    <t>3027 NW 67th St</t>
  </si>
  <si>
    <t>1317 N 79th St</t>
  </si>
  <si>
    <t>2523 42nd Ave W</t>
  </si>
  <si>
    <t>6559 42nd Ave NE</t>
  </si>
  <si>
    <t>2108 W Bertona St</t>
  </si>
  <si>
    <t>10207 37th Ave SW</t>
  </si>
  <si>
    <t>14506 NE 184th Pl</t>
  </si>
  <si>
    <t>13440 NE 148th St</t>
  </si>
  <si>
    <t>2493 NE Laurel Crest Ln</t>
  </si>
  <si>
    <t>14855 SE 10th Pl</t>
  </si>
  <si>
    <t>1030 SE 10th St</t>
  </si>
  <si>
    <t>25756 SE 41st St</t>
  </si>
  <si>
    <t>10916 159th Ave NE</t>
  </si>
  <si>
    <t>22426 SE 300th St</t>
  </si>
  <si>
    <t>15102 91st Pl NE</t>
  </si>
  <si>
    <t>123 NW 78th St</t>
  </si>
  <si>
    <t>27699 SE 401st St</t>
  </si>
  <si>
    <t>353 Bronson Way NE</t>
  </si>
  <si>
    <t>3036-3040 36th Ave SW</t>
  </si>
  <si>
    <t>1600-1718 107th Ave SE</t>
  </si>
  <si>
    <t>12807 SE 67th St</t>
  </si>
  <si>
    <t>2711 126th Ave SE</t>
  </si>
  <si>
    <t>13607 SE 10th St</t>
  </si>
  <si>
    <t>227 152nd Pl SE</t>
  </si>
  <si>
    <t>4528 W Lake Sammamish Pkwy SE</t>
  </si>
  <si>
    <t>24610 SE 45th Way</t>
  </si>
  <si>
    <t>24844 SE Mirrormont Pl</t>
  </si>
  <si>
    <t>12418 NE 100th St</t>
  </si>
  <si>
    <t>404 SW 197th St</t>
  </si>
  <si>
    <t>23726 NE 134th Pl</t>
  </si>
  <si>
    <t>23438 NE 29th Pl</t>
  </si>
  <si>
    <t>20703 NE 42nd Pl</t>
  </si>
  <si>
    <t>2202 NE 83rd St</t>
  </si>
  <si>
    <t>2108 NE 54th St</t>
  </si>
  <si>
    <t>1901 NE 125th St</t>
  </si>
  <si>
    <t>7532 44th Ave NE</t>
  </si>
  <si>
    <t>209 NW 73rd St</t>
  </si>
  <si>
    <t>18926 NE 183rd St</t>
  </si>
  <si>
    <t>820 NW 64th St</t>
  </si>
  <si>
    <t>6015 5th Ave NW</t>
  </si>
  <si>
    <t>4531 SW Webster St</t>
  </si>
  <si>
    <t>15910 SE 42nd Pl</t>
  </si>
  <si>
    <t>1950 NW Goode Pl</t>
  </si>
  <si>
    <t>4746 Thackeray Pl NE</t>
  </si>
  <si>
    <t>12750 27th Ave NE</t>
  </si>
  <si>
    <t>7717 35th Ave NE</t>
  </si>
  <si>
    <t>28624 6th Pl S</t>
  </si>
  <si>
    <t>5130 Palatine Ave N</t>
  </si>
  <si>
    <t>25480 SE 275th Pl</t>
  </si>
  <si>
    <t>5155 54th Ave S</t>
  </si>
  <si>
    <t>3834 136th Ave SE</t>
  </si>
  <si>
    <t>14812 104th Ave NE</t>
  </si>
  <si>
    <t>27831 NE 153rd Pl</t>
  </si>
  <si>
    <t>3913 255th Pl SE</t>
  </si>
  <si>
    <t>25616 SE 152nd St</t>
  </si>
  <si>
    <t>20012 79th Ave NE</t>
  </si>
  <si>
    <t>12806 NE 141st Ct</t>
  </si>
  <si>
    <t>407 Kitsap Ave NE</t>
  </si>
  <si>
    <t>4924 SE 2nd Pl</t>
  </si>
  <si>
    <t>13559 SE 159th Pl</t>
  </si>
  <si>
    <t>213 26th Ave E</t>
  </si>
  <si>
    <t>2619 NW 60th St</t>
  </si>
  <si>
    <t>7349 24th Ave NW</t>
  </si>
  <si>
    <t>7550 14th Avenue Northeast</t>
  </si>
  <si>
    <t>2067 Gilman Dr W</t>
  </si>
  <si>
    <t>10340 38th Ave NE</t>
  </si>
  <si>
    <t>4017 36th Ave SW</t>
  </si>
  <si>
    <t>7557 35th Ave NE</t>
  </si>
  <si>
    <t>3 Ober Strasse</t>
  </si>
  <si>
    <t>Snoqualmie Pass</t>
  </si>
  <si>
    <t>WA 98068</t>
  </si>
  <si>
    <t>12415 NE 160th St</t>
  </si>
  <si>
    <t>12467 NE 171st Pl</t>
  </si>
  <si>
    <t>7360 19th Ave NW</t>
  </si>
  <si>
    <t>159 Fulton St</t>
  </si>
  <si>
    <t>3817-3821 Whitman Ave N</t>
  </si>
  <si>
    <t>1126 NW 58th St</t>
  </si>
  <si>
    <t>1020 163rd Ave SE</t>
  </si>
  <si>
    <t>3200 44th Ave SW</t>
  </si>
  <si>
    <t>6504 E Crest View Loop SE</t>
  </si>
  <si>
    <t>11725 NE 102nd Pl</t>
  </si>
  <si>
    <t>8605 169th Ct NE</t>
  </si>
  <si>
    <t>834 NE 97th St</t>
  </si>
  <si>
    <t>886 3rd Ave NE</t>
  </si>
  <si>
    <t>8020 NE 153rd Pl</t>
  </si>
  <si>
    <t>24020 SE 202nd St</t>
  </si>
  <si>
    <t>13342 30th Ave NE</t>
  </si>
  <si>
    <t>16203 170th Ave NE</t>
  </si>
  <si>
    <t>14012 163rd Pl SE</t>
  </si>
  <si>
    <t>2019 182nd Ave NE</t>
  </si>
  <si>
    <t>1316 SW 172nd St</t>
  </si>
  <si>
    <t>18107-18199 6th Ave SW</t>
  </si>
  <si>
    <t>1124 NW 56th St</t>
  </si>
  <si>
    <t>2527 154th Ave SE</t>
  </si>
  <si>
    <t>10342 162nd Pl NE</t>
  </si>
  <si>
    <t>8354 11th Ave NW</t>
  </si>
  <si>
    <t>1103 26th Ave</t>
  </si>
  <si>
    <t>416 19th Ave E</t>
  </si>
  <si>
    <t>4836 S Findlay St</t>
  </si>
  <si>
    <t>8816 Venn Ave SE</t>
  </si>
  <si>
    <t>14821 272nd Pl NE</t>
  </si>
  <si>
    <t>10723 NE 189th St</t>
  </si>
  <si>
    <t>8818 NE 150th St</t>
  </si>
  <si>
    <t>14811 89th Pl NE</t>
  </si>
  <si>
    <t>8230 NE 125th Ct</t>
  </si>
  <si>
    <t>5407 NE 3rd Pl</t>
  </si>
  <si>
    <t>5201 NE 11th Ct</t>
  </si>
  <si>
    <t>5609 9th Ave NW</t>
  </si>
  <si>
    <t>5609 11th Ave NW</t>
  </si>
  <si>
    <t>1920C SW Brandon St</t>
  </si>
  <si>
    <t>5906 44th Ave SW</t>
  </si>
  <si>
    <t>15043 Densmore Ave N</t>
  </si>
  <si>
    <t>36231 SE Isley St</t>
  </si>
  <si>
    <t>4052 SW Myrtle St</t>
  </si>
  <si>
    <t>25744 SE 37th St</t>
  </si>
  <si>
    <t>9226 36th Ave SW</t>
  </si>
  <si>
    <t>11125 115th Ave NE</t>
  </si>
  <si>
    <t>4530 48th Ave SW</t>
  </si>
  <si>
    <t>6528 3rd Ave NW</t>
  </si>
  <si>
    <t>7714 37th Ave NE</t>
  </si>
  <si>
    <t>14800-14822 88th Ave NE</t>
  </si>
  <si>
    <t>8520 19th Ave NW</t>
  </si>
  <si>
    <t>1518 150th Ave SE</t>
  </si>
  <si>
    <t>30734 229th Pl SE</t>
  </si>
  <si>
    <t>7517 128th Pl NE</t>
  </si>
  <si>
    <t>13304 69th Ave NE</t>
  </si>
  <si>
    <t>11240 106th Ave NE</t>
  </si>
  <si>
    <t>19615 55th Ave NE</t>
  </si>
  <si>
    <t>721 222nd Pl NE</t>
  </si>
  <si>
    <t>3821-3825 Whitman Ave N</t>
  </si>
  <si>
    <t>2252 NW 62nd St</t>
  </si>
  <si>
    <t>8205 20th Ave NE</t>
  </si>
  <si>
    <t>18121 197th Pl NE</t>
  </si>
  <si>
    <t>5221 NE 7th Pl</t>
  </si>
  <si>
    <t>78 145th Pl SE</t>
  </si>
  <si>
    <t>16630 SE 26th St</t>
  </si>
  <si>
    <t>15311 NE 62nd Ct</t>
  </si>
  <si>
    <t>12975-12983 SE 301st St</t>
  </si>
  <si>
    <t>10415 171st Ave NE</t>
  </si>
  <si>
    <t>17295-17403 SE 192nd Dr</t>
  </si>
  <si>
    <t>12200 Densmore Ave N</t>
  </si>
  <si>
    <t>16437 SE 8th St</t>
  </si>
  <si>
    <t>12723 11th Ave NW</t>
  </si>
  <si>
    <t>17922 3rd Ave NW</t>
  </si>
  <si>
    <t>12718 89th Pl NE</t>
  </si>
  <si>
    <t>12241 SE 62nd St</t>
  </si>
  <si>
    <t>24944 SE 43rd St</t>
  </si>
  <si>
    <t>4327 243rd Ave SE</t>
  </si>
  <si>
    <t>9311 NE 142nd St</t>
  </si>
  <si>
    <t>5138 NE 8th St</t>
  </si>
  <si>
    <t>21014 SE 14th Pl</t>
  </si>
  <si>
    <t>2000 Yale Ave E</t>
  </si>
  <si>
    <t>3019 30th Ave W</t>
  </si>
  <si>
    <t>414 14th Ave</t>
  </si>
  <si>
    <t>3467 Meridian Ave N</t>
  </si>
  <si>
    <t>4338 SW 307th St</t>
  </si>
  <si>
    <t>18649 22nd Pl NE</t>
  </si>
  <si>
    <t>21409 SE 215th St</t>
  </si>
  <si>
    <t>16805 NE 12th St</t>
  </si>
  <si>
    <t>2413 171 Ave SE</t>
  </si>
  <si>
    <t>4029 142nd Ave SE</t>
  </si>
  <si>
    <t>7617 NE 201st Pl</t>
  </si>
  <si>
    <t>17120 166th Pl NE</t>
  </si>
  <si>
    <t>8600-8604 NW 5th St</t>
  </si>
  <si>
    <t>7550 Roosevelt Way NE</t>
  </si>
  <si>
    <t>579 Alpine Ridge Pl NW</t>
  </si>
  <si>
    <t>9320 318th Pl NE</t>
  </si>
  <si>
    <t>4825 27th Ave S</t>
  </si>
  <si>
    <t>4024 Phinney Ave N</t>
  </si>
  <si>
    <t>16725 NE 22nd St</t>
  </si>
  <si>
    <t>5803 129th Ave SE</t>
  </si>
  <si>
    <t>265 Almak Ct NW</t>
  </si>
  <si>
    <t>3728 246th Ave SE</t>
  </si>
  <si>
    <t>3718 88th Ave SE</t>
  </si>
  <si>
    <t>9007 132nd Pl SE</t>
  </si>
  <si>
    <t>10218 147th Ave SE</t>
  </si>
  <si>
    <t>3903 Woodland Park Ave N</t>
  </si>
  <si>
    <t>5900 20th Ave NW</t>
  </si>
  <si>
    <t>921-927 18th Ave</t>
  </si>
  <si>
    <t>6209 40th Ave NE</t>
  </si>
  <si>
    <t>3004 NW 59th St</t>
  </si>
  <si>
    <t>14020 Meridian Ave N</t>
  </si>
  <si>
    <t>2226 NW 60th St</t>
  </si>
  <si>
    <t>3947 SW Austin St</t>
  </si>
  <si>
    <t>3006 NW 60th St</t>
  </si>
  <si>
    <t>18202 Dayton Ave N</t>
  </si>
  <si>
    <t>1141 SE 11th St</t>
  </si>
  <si>
    <t>26508 NE Kennedy Dr</t>
  </si>
  <si>
    <t>14812 113th Ave NE</t>
  </si>
  <si>
    <t>18460 SE 143rd St</t>
  </si>
  <si>
    <t>19296-19336 102nd Ave SE</t>
  </si>
  <si>
    <t>2537 13th Ave W</t>
  </si>
  <si>
    <t>729 Martin Luther King Jr Way S</t>
  </si>
  <si>
    <t>1733 NE 88th St</t>
  </si>
  <si>
    <t>611 N 46th St</t>
  </si>
  <si>
    <t>30929 NE Cherry Valley Rd</t>
  </si>
  <si>
    <t>14239 183rd Ave SE</t>
  </si>
  <si>
    <t>1107 SE 10th St</t>
  </si>
  <si>
    <t>30004 SE Lake Retreat S Dr</t>
  </si>
  <si>
    <t>16618 NE 91st St</t>
  </si>
  <si>
    <t>2841 13th Ave W</t>
  </si>
  <si>
    <t>3427 33rd Ave W</t>
  </si>
  <si>
    <t>7043 Mary Ave NW</t>
  </si>
  <si>
    <t>637 NW 74th St</t>
  </si>
  <si>
    <t>12412 243rd Terrace NE</t>
  </si>
  <si>
    <t>4304 NE 7th St</t>
  </si>
  <si>
    <t>12901 NE 136th St</t>
  </si>
  <si>
    <t>2086 Market St</t>
  </si>
  <si>
    <t>12926 SE 23rd St</t>
  </si>
  <si>
    <t>1981 24th Ave NE</t>
  </si>
  <si>
    <t>4417 47th Ave S</t>
  </si>
  <si>
    <t>1908 29th Ave S</t>
  </si>
  <si>
    <t>3512 253rd Ct SE</t>
  </si>
  <si>
    <t>219 NW 56th St</t>
  </si>
  <si>
    <t>6521-6599 S Norfolk St</t>
  </si>
  <si>
    <t>1805 154th Ave SE</t>
  </si>
  <si>
    <t>5918 128th Ave SE</t>
  </si>
  <si>
    <t>2433 SW 149th St</t>
  </si>
  <si>
    <t>43600-43610 244th Ave SE</t>
  </si>
  <si>
    <t>531 SW 181st St</t>
  </si>
  <si>
    <t>321 Hardie Ave NW</t>
  </si>
  <si>
    <t>22913 NE 20th Pl</t>
  </si>
  <si>
    <t>2609 21st Ave S</t>
  </si>
  <si>
    <t>633 N 138th St</t>
  </si>
  <si>
    <t>5954 24th Ave S</t>
  </si>
  <si>
    <t>3933 S Brandon St</t>
  </si>
  <si>
    <t>1273 NE Hickory Ln</t>
  </si>
  <si>
    <t>115 Blaine St</t>
  </si>
  <si>
    <t>5011 SW Dawson St</t>
  </si>
  <si>
    <t>1220 NW 199th Pl</t>
  </si>
  <si>
    <t>12039 NE 145th St</t>
  </si>
  <si>
    <t>520 NW 201st Pl</t>
  </si>
  <si>
    <t>14206 284th Pl NE</t>
  </si>
  <si>
    <t>1410 SW 10th St</t>
  </si>
  <si>
    <t>15017 253rd Ave SE</t>
  </si>
  <si>
    <t>639 NW 52nd St</t>
  </si>
  <si>
    <t>4401 NE 95th St</t>
  </si>
  <si>
    <t>4327 242nd Pl SE</t>
  </si>
  <si>
    <t>33247-33248 2nd Pl SW</t>
  </si>
  <si>
    <t>1400 10th Ave W</t>
  </si>
  <si>
    <t>4832 38th Ave SW</t>
  </si>
  <si>
    <t>26529 161st Ave SE</t>
  </si>
  <si>
    <t>15 Mt Pilchuck Ave NW</t>
  </si>
  <si>
    <t>7752 33rd Ave NW</t>
  </si>
  <si>
    <t>6506 3rd Ave NW</t>
  </si>
  <si>
    <t>2639 NW 86th St</t>
  </si>
  <si>
    <t>5294-5296 19th Pl S</t>
  </si>
  <si>
    <t>9237 7th Ave NW</t>
  </si>
  <si>
    <t>106 24th Ave E</t>
  </si>
  <si>
    <t>1746 NW 60th St</t>
  </si>
  <si>
    <t>7325 Heather Ave SE</t>
  </si>
  <si>
    <t>12977 NE 201st St</t>
  </si>
  <si>
    <t>16915 SE 325th Pl</t>
  </si>
  <si>
    <t>9243 NE 126th Pl</t>
  </si>
  <si>
    <t>8622 NE 139th St</t>
  </si>
  <si>
    <t>3309 S 194th St</t>
  </si>
  <si>
    <t>SeaTac</t>
  </si>
  <si>
    <t>WA 98188</t>
  </si>
  <si>
    <t>9110 25th Ave NE</t>
  </si>
  <si>
    <t>10822-10830 24th Ave NE</t>
  </si>
  <si>
    <t>6008 14th Ave NW</t>
  </si>
  <si>
    <t>6438 131st Ave SE</t>
  </si>
  <si>
    <t>8023 12th Ave NE</t>
  </si>
  <si>
    <t>6601-6699 28th Ave NW</t>
  </si>
  <si>
    <t>4800-4898 Whitman Ave N</t>
  </si>
  <si>
    <t>2514 E Denny Way</t>
  </si>
  <si>
    <t>6732 Mars Ave S</t>
  </si>
  <si>
    <t>4324 Dayton Ave N</t>
  </si>
  <si>
    <t>13345 SE 55th Pl</t>
  </si>
  <si>
    <t>5242 336th Ave SE</t>
  </si>
  <si>
    <t>509 SW 335th St</t>
  </si>
  <si>
    <t>23902 6th Ave S</t>
  </si>
  <si>
    <t>17435 SE 329th St</t>
  </si>
  <si>
    <t>24025 SE 42nd St</t>
  </si>
  <si>
    <t>21924 234th Ave SE</t>
  </si>
  <si>
    <t>3036 E Ames Lake Dr NE</t>
  </si>
  <si>
    <t>303 N 55th St</t>
  </si>
  <si>
    <t>5909 48th Ave SW</t>
  </si>
  <si>
    <t>1215 N 50th St</t>
  </si>
  <si>
    <t>3646 Dayton Ave N</t>
  </si>
  <si>
    <t>816 NW Market St</t>
  </si>
  <si>
    <t>11042 31st Ave SW</t>
  </si>
  <si>
    <t>216 20th Ave</t>
  </si>
  <si>
    <t>4242 NE 2nd Ct</t>
  </si>
  <si>
    <t>4844 47th Ave SW</t>
  </si>
  <si>
    <t>897 SE 11th St</t>
  </si>
  <si>
    <t>3911 147th Ave SE</t>
  </si>
  <si>
    <t>1820 24th Ave</t>
  </si>
  <si>
    <t>12033 20th Ave NE</t>
  </si>
  <si>
    <t>1022 215th Ave NE</t>
  </si>
  <si>
    <t>4507 Linden Ave N</t>
  </si>
  <si>
    <t>7219 Autumn Ave SE</t>
  </si>
  <si>
    <t>16218 195th Pl NE</t>
  </si>
  <si>
    <t>10600-10650 117th Pl NE</t>
  </si>
  <si>
    <t>1831 NE 29th Ct</t>
  </si>
  <si>
    <t>16905 33rd Ave SW</t>
  </si>
  <si>
    <t>44250 SE Edgewick Rd</t>
  </si>
  <si>
    <t>1006 S 286th Pl</t>
  </si>
  <si>
    <t>513 N 46th St</t>
  </si>
  <si>
    <t>4103 37th Ave SW</t>
  </si>
  <si>
    <t>305 158th Pl SE</t>
  </si>
  <si>
    <t>18713 66th Ave NE</t>
  </si>
  <si>
    <t>28030 185th Pl SE</t>
  </si>
  <si>
    <t>12570 SE 72nd St</t>
  </si>
  <si>
    <t>13341 12th Ave NE</t>
  </si>
  <si>
    <t>4422 Woodlawn Ave N</t>
  </si>
  <si>
    <t>2612 49th Ave SW</t>
  </si>
  <si>
    <t>7520 Jones Ave NW</t>
  </si>
  <si>
    <t>3149 35th Ave S</t>
  </si>
  <si>
    <t>2342 N 60th St</t>
  </si>
  <si>
    <t>35019 SE Terrace St</t>
  </si>
  <si>
    <t>7001 Autumn Ave SE</t>
  </si>
  <si>
    <t>18125 194th Ave NE</t>
  </si>
  <si>
    <t>26272 142nd Ave SE</t>
  </si>
  <si>
    <t>34623 SE Leitz St</t>
  </si>
  <si>
    <t>14211 SE 37th St</t>
  </si>
  <si>
    <t>915 6th Ave N</t>
  </si>
  <si>
    <t>15965 176th Ave NE</t>
  </si>
  <si>
    <t>4235 250th Pl SE</t>
  </si>
  <si>
    <t>6008 8th Ave NE</t>
  </si>
  <si>
    <t>14815 108th Pl NE</t>
  </si>
  <si>
    <t>2313 NW 65th St</t>
  </si>
  <si>
    <t>5149 S Graham St</t>
  </si>
  <si>
    <t>4415 29th Ave W</t>
  </si>
  <si>
    <t>6516 43rd Ave NE</t>
  </si>
  <si>
    <t>20331 NE 40th Ct</t>
  </si>
  <si>
    <t>9719 130th Ave NE</t>
  </si>
  <si>
    <t>5050-5132 Foster Ave SE</t>
  </si>
  <si>
    <t>1017 N 38th St</t>
  </si>
  <si>
    <t>4420 48th Ave SW</t>
  </si>
  <si>
    <t>2009 25th Ave NE</t>
  </si>
  <si>
    <t>13617 135th Ave NE</t>
  </si>
  <si>
    <t>12608 NE 134th Pl</t>
  </si>
  <si>
    <t>19523 53rd Ave NE</t>
  </si>
  <si>
    <t>996 SE 12th St</t>
  </si>
  <si>
    <t>15918 NE 113th Ct</t>
  </si>
  <si>
    <t>3304 288th Ave NE</t>
  </si>
  <si>
    <t>17202 NE 134th Pl</t>
  </si>
  <si>
    <t>5054 NE 23rd St</t>
  </si>
  <si>
    <t>16700 SE 161st St</t>
  </si>
  <si>
    <t>22013 NE 18th St</t>
  </si>
  <si>
    <t>419 Federal Ave E</t>
  </si>
  <si>
    <t>7008 19th Ave NW</t>
  </si>
  <si>
    <t>11719 33rd Pl NE</t>
  </si>
  <si>
    <t>11726 Phinney Ave N</t>
  </si>
  <si>
    <t>1027B NE 130th St</t>
  </si>
  <si>
    <t>11738 1st Ave NE</t>
  </si>
  <si>
    <t>7318 36th Ave SW</t>
  </si>
  <si>
    <t>15320 Corliss Pl N</t>
  </si>
  <si>
    <t>15024 Wallingford Ave N</t>
  </si>
  <si>
    <t>19132 Beall Rd SW</t>
  </si>
  <si>
    <t>20337 156th Ave NE</t>
  </si>
  <si>
    <t>3648 Francis Ave N</t>
  </si>
  <si>
    <t>10828 157th Ave NE</t>
  </si>
  <si>
    <t>6714 4th Ave NW</t>
  </si>
  <si>
    <t>7029 16th Ave NW</t>
  </si>
  <si>
    <t>20604 SE 24th St</t>
  </si>
  <si>
    <t>806 S 295th Pl</t>
  </si>
  <si>
    <t>2050 14th Ave W</t>
  </si>
  <si>
    <t>6811 16th Ave NE</t>
  </si>
  <si>
    <t>719 N 80th St</t>
  </si>
  <si>
    <t>23 Sunset Ct NW</t>
  </si>
  <si>
    <t>275 SE 10th Cir</t>
  </si>
  <si>
    <t>1165 SW 12th St</t>
  </si>
  <si>
    <t>6528 37th Ave SW</t>
  </si>
  <si>
    <t>2559 155th Ave SE</t>
  </si>
  <si>
    <t>14923 280th Pl NE</t>
  </si>
  <si>
    <t>5504 NE 190th St</t>
  </si>
  <si>
    <t>10406 126th Ave NE</t>
  </si>
  <si>
    <t>5319 NE 201st Pl</t>
  </si>
  <si>
    <t>29448 SE 208th St</t>
  </si>
  <si>
    <t>1815 Ilwaco Ave NE</t>
  </si>
  <si>
    <t>6737-6741 13th Ave NW</t>
  </si>
  <si>
    <t>5624 Wilson Ave S</t>
  </si>
  <si>
    <t>15200 287th Ave NE</t>
  </si>
  <si>
    <t>18626 136th Pl SE</t>
  </si>
  <si>
    <t>1911 E Columbia St</t>
  </si>
  <si>
    <t>20216 12th Ave NW</t>
  </si>
  <si>
    <t>6724 Alonzo Ave NW</t>
  </si>
  <si>
    <t>12000-12098 SE 71st Pl</t>
  </si>
  <si>
    <t>3169 NE 85th St</t>
  </si>
  <si>
    <t>6605-6609 141st Pl NE</t>
  </si>
  <si>
    <t>1427 NW 62nd St</t>
  </si>
  <si>
    <t>12033 Dayton Ave N</t>
  </si>
  <si>
    <t>5811 116th Ave NE</t>
  </si>
  <si>
    <t>7550 19th Ave NW</t>
  </si>
  <si>
    <t>463 Pasco Pl NE</t>
  </si>
  <si>
    <t>16231 NE 29th St</t>
  </si>
  <si>
    <t>5047 43rd Ave S</t>
  </si>
  <si>
    <t>14951 NE 204th St</t>
  </si>
  <si>
    <t>20028 18th Ave NW</t>
  </si>
  <si>
    <t>12533 SW 148th St</t>
  </si>
  <si>
    <t>29211 7th Pl S</t>
  </si>
  <si>
    <t>3040 SW Avalon Way</t>
  </si>
  <si>
    <t>15800-15898 15th Ave SW</t>
  </si>
  <si>
    <t>14216-14228 117th Ave NE</t>
  </si>
  <si>
    <t>11526 NE 116th St</t>
  </si>
  <si>
    <t>11618 NE 65th St</t>
  </si>
  <si>
    <t>21212 SE 260th St</t>
  </si>
  <si>
    <t>224 26th Ave E</t>
  </si>
  <si>
    <t>2716 E Yesler Way</t>
  </si>
  <si>
    <t>2915 NW 75th St</t>
  </si>
  <si>
    <t>3616 NE 65th St</t>
  </si>
  <si>
    <t>10424 12th Ave NE</t>
  </si>
  <si>
    <t>12215 Dayton Ave N</t>
  </si>
  <si>
    <t>16135 Densmore Ave N</t>
  </si>
  <si>
    <t>15812 182nd Ave NE</t>
  </si>
  <si>
    <t>14008 81st Ave NE</t>
  </si>
  <si>
    <t>2423 11th Ave W</t>
  </si>
  <si>
    <t>6617 Beveridge Pl SW</t>
  </si>
  <si>
    <t>12227 SE 55th Pl</t>
  </si>
  <si>
    <t>5055 NE 23rd St</t>
  </si>
  <si>
    <t>316 35th Ave</t>
  </si>
  <si>
    <t>14700 Burke Ave N</t>
  </si>
  <si>
    <t>14926 NE 202nd St</t>
  </si>
  <si>
    <t>12812 130th Ct NE</t>
  </si>
  <si>
    <t>4 151st Pl NE</t>
  </si>
  <si>
    <t>3474 Wells Ave S</t>
  </si>
  <si>
    <t>825 NE 63rd St</t>
  </si>
  <si>
    <t>5151 S Othello St</t>
  </si>
  <si>
    <t>13017 NE 100th St</t>
  </si>
  <si>
    <t>3419 Meadow Ave N</t>
  </si>
  <si>
    <t>11053 Greenwood Ave N</t>
  </si>
  <si>
    <t>19807 330th Ave NE</t>
  </si>
  <si>
    <t>24434 SE Mirrormont Blvd</t>
  </si>
  <si>
    <t>15801 63rd Ave NE</t>
  </si>
  <si>
    <t>27209 110th Ave SE</t>
  </si>
  <si>
    <t>9037 NE 132nd Pl</t>
  </si>
  <si>
    <t>19259-19499 40th Pl NE</t>
  </si>
  <si>
    <t>1406B NW 64th St</t>
  </si>
  <si>
    <t>7906 6th Ave NW</t>
  </si>
  <si>
    <t>3720 35th Ave SW</t>
  </si>
  <si>
    <t>4008 2nd Ave NW</t>
  </si>
  <si>
    <t>6503 39th Ave NE</t>
  </si>
  <si>
    <t>8030 18th Ave NW</t>
  </si>
  <si>
    <t>2646 48th Ave SW</t>
  </si>
  <si>
    <t>2221 SW 154th St</t>
  </si>
  <si>
    <t>8928 NE 176th St</t>
  </si>
  <si>
    <t>4525 119th Ave SE</t>
  </si>
  <si>
    <t>7031 18th Ave NW</t>
  </si>
  <si>
    <t>14301 Wallingford Ave N</t>
  </si>
  <si>
    <t>111 S 192nd St</t>
  </si>
  <si>
    <t>9607 NE 128th St</t>
  </si>
  <si>
    <t>9736 Dayton Ave N</t>
  </si>
  <si>
    <t>6539 41st Ave SW</t>
  </si>
  <si>
    <t>105 NW 178th St</t>
  </si>
  <si>
    <t>8927 NE 176th St</t>
  </si>
  <si>
    <t>9631 NE 198th St</t>
  </si>
  <si>
    <t>4402 4th Ave NE</t>
  </si>
  <si>
    <t>2000 NE 113th St</t>
  </si>
  <si>
    <t>14634 128th Ave NE</t>
  </si>
  <si>
    <t>1362 31st Ave S</t>
  </si>
  <si>
    <t>1626 S Bennett St</t>
  </si>
  <si>
    <t>24972 SE 30th St</t>
  </si>
  <si>
    <t>13205 39th Ave NE</t>
  </si>
  <si>
    <t>7000 Autumn Ave SE</t>
  </si>
  <si>
    <t>8208 138th Ave NE</t>
  </si>
  <si>
    <t>1118 U St NW</t>
  </si>
  <si>
    <t>16406 8th Ave SW</t>
  </si>
  <si>
    <t>16204 SE 2nd St</t>
  </si>
  <si>
    <t>24201-24231 SE 43rd Ct</t>
  </si>
  <si>
    <t>14013 101st Pl NE</t>
  </si>
  <si>
    <t>21625 4th Ave S</t>
  </si>
  <si>
    <t>45506 SE Tanner Rd</t>
  </si>
  <si>
    <t>16326 NE 43rd Ct</t>
  </si>
  <si>
    <t>17019 193rd Ave SE</t>
  </si>
  <si>
    <t>5100 NE 10th Pl</t>
  </si>
  <si>
    <t>18416 172nd Ct SE</t>
  </si>
  <si>
    <t>514 N 46th St</t>
  </si>
  <si>
    <t>301 27th Ave S</t>
  </si>
  <si>
    <t>9552 Phinney Ave N</t>
  </si>
  <si>
    <t>5606 8th Ave NE</t>
  </si>
  <si>
    <t>2711 NE 75th St</t>
  </si>
  <si>
    <t>8215 Stone Ave N</t>
  </si>
  <si>
    <t>14404 SE 216th St</t>
  </si>
  <si>
    <t>8527 374th Pl SE</t>
  </si>
  <si>
    <t>4404 SW 101st St</t>
  </si>
  <si>
    <t>16930 SE 144th St</t>
  </si>
  <si>
    <t>2500 Mulberry Walk NE</t>
  </si>
  <si>
    <t>7707 SW 259th St</t>
  </si>
  <si>
    <t>15619 SE 9th St</t>
  </si>
  <si>
    <t>13417 110th Pl NE</t>
  </si>
  <si>
    <t>510 175th Pl NE</t>
  </si>
  <si>
    <t>19311 59th Pl NE</t>
  </si>
  <si>
    <t>5321-5327 156th Dr NE</t>
  </si>
  <si>
    <t>9411 44th Pl NE</t>
  </si>
  <si>
    <t>1106 N 80th St</t>
  </si>
  <si>
    <t>7308 28th Ave SW</t>
  </si>
  <si>
    <t>4137 48th Ave SW</t>
  </si>
  <si>
    <t>4042 34th Ave SW</t>
  </si>
  <si>
    <t>2319 NE Marion Ln</t>
  </si>
  <si>
    <t>12112 NE 143rd Pl</t>
  </si>
  <si>
    <t>3617 NE 12th St</t>
  </si>
  <si>
    <t>7250 Rainier Ave S</t>
  </si>
  <si>
    <t>9853 Arrowsmith Ave S</t>
  </si>
  <si>
    <t>17081-17183 SE Wax Rd</t>
  </si>
  <si>
    <t>28312 NE 138th Pl</t>
  </si>
  <si>
    <t>36023 3rd Ave S</t>
  </si>
  <si>
    <t>2336 NE Park Dr</t>
  </si>
  <si>
    <t>14543 86th Pl NE</t>
  </si>
  <si>
    <t>6217 NE 156th St</t>
  </si>
  <si>
    <t>12234 NE 65th St</t>
  </si>
  <si>
    <t>16359 35th Ave NE</t>
  </si>
  <si>
    <t>3210 NE 163rd St</t>
  </si>
  <si>
    <t>13406 423rd Ave SE</t>
  </si>
  <si>
    <t>6201 147th Ct NE</t>
  </si>
  <si>
    <t>378 Nile Pl NE</t>
  </si>
  <si>
    <t>23211 190th Ave SE</t>
  </si>
  <si>
    <t>7341 27th Ave NW</t>
  </si>
  <si>
    <t>2301 California Ave SW</t>
  </si>
  <si>
    <t>9024 5th Ave NE</t>
  </si>
  <si>
    <t>2503 SW Portland Ct</t>
  </si>
  <si>
    <t>12722 15th Ave NE</t>
  </si>
  <si>
    <t>8309 24th Ave NW</t>
  </si>
  <si>
    <t>5421-5499 52nd Terrace S</t>
  </si>
  <si>
    <t>5516 2nd Ave NW</t>
  </si>
  <si>
    <t>3026 37th Ave SW</t>
  </si>
  <si>
    <t>12016 23rd Ave NE</t>
  </si>
  <si>
    <t>3920 42nd Ave SW</t>
  </si>
  <si>
    <t>8012 Wallingford Ave N</t>
  </si>
  <si>
    <t>21533 NE Woodinville Duvall Rd</t>
  </si>
  <si>
    <t>13800 453rd Ave SE</t>
  </si>
  <si>
    <t>7546 NE 204th Pl</t>
  </si>
  <si>
    <t>828 NE 83rd St</t>
  </si>
  <si>
    <t>7206 Douglas Ave SE</t>
  </si>
  <si>
    <t>9413 NE 137th St</t>
  </si>
  <si>
    <t>12610 NE 142nd St</t>
  </si>
  <si>
    <t>19293 Stone Ave N</t>
  </si>
  <si>
    <t>22614 SE 270th Pl</t>
  </si>
  <si>
    <t>7117 31st Ave SW</t>
  </si>
  <si>
    <t>27498 254th Pl SE</t>
  </si>
  <si>
    <t>3441 NW 59th St</t>
  </si>
  <si>
    <t>10356 Dibble Ave NW</t>
  </si>
  <si>
    <t>20402 63rd Ave NE</t>
  </si>
  <si>
    <t>11123 NE 141st Pl</t>
  </si>
  <si>
    <t>207 20th Ave</t>
  </si>
  <si>
    <t>10010 37th Ave SW</t>
  </si>
  <si>
    <t>20143 47th Ave NE</t>
  </si>
  <si>
    <t>21236 Tramp Harbor Rd SW</t>
  </si>
  <si>
    <t>16720 NE 23rd Pl</t>
  </si>
  <si>
    <t>18819 71st Ave NE</t>
  </si>
  <si>
    <t>19901-19999 SE 290th Pl</t>
  </si>
  <si>
    <t>1905 NE 29th Ct</t>
  </si>
  <si>
    <t>2847 NW 70th St</t>
  </si>
  <si>
    <t>1608 N 50th St</t>
  </si>
  <si>
    <t>3713 SW Sullivan St</t>
  </si>
  <si>
    <t>908 SW Austin St</t>
  </si>
  <si>
    <t>6444 Carleton Ave S</t>
  </si>
  <si>
    <t>8244 40th Ave NE</t>
  </si>
  <si>
    <t>17849 149th Ave NE</t>
  </si>
  <si>
    <t>2821 NE 16th St</t>
  </si>
  <si>
    <t>4290 326th Ave NE</t>
  </si>
  <si>
    <t>14808 104th Ave NE</t>
  </si>
  <si>
    <t>814 20th Ave S</t>
  </si>
  <si>
    <t>3423 33rd Ave W</t>
  </si>
  <si>
    <t>27518 NE 147th Ln</t>
  </si>
  <si>
    <t>13832 125th Ave NE</t>
  </si>
  <si>
    <t>17110-17116 146th Ave SE</t>
  </si>
  <si>
    <t>4508 NE 26th Ct</t>
  </si>
  <si>
    <t>1740 216th Pl NE</t>
  </si>
  <si>
    <t>14413 88th Ave NE</t>
  </si>
  <si>
    <t>5256 42nd Ave SW</t>
  </si>
  <si>
    <t>4319 SW Brandon St</t>
  </si>
  <si>
    <t>34214 SE Carmichael St</t>
  </si>
  <si>
    <t>12216 Greenwood Ave N</t>
  </si>
  <si>
    <t>17705 3rd Pl SW</t>
  </si>
  <si>
    <t>9700 174th Ave SE</t>
  </si>
  <si>
    <t>12211 SE 65th St</t>
  </si>
  <si>
    <t>2434 SW 170th St</t>
  </si>
  <si>
    <t>749 Mountain View Pl SW</t>
  </si>
  <si>
    <t>14114 75th Ave NE</t>
  </si>
  <si>
    <t>15118 119th Ave NE</t>
  </si>
  <si>
    <t>14450 105th Ct NE</t>
  </si>
  <si>
    <t>8919 NE 142nd Way</t>
  </si>
  <si>
    <t>20111 47th Ave NE</t>
  </si>
  <si>
    <t>19311 47th Ave NE</t>
  </si>
  <si>
    <t>43105 SE 149th St</t>
  </si>
  <si>
    <t>9319 167th Ave NE</t>
  </si>
  <si>
    <t>5120 NE 23rd St</t>
  </si>
  <si>
    <t>6411 22nd Ave NW</t>
  </si>
  <si>
    <t>7006 46th Ave SW</t>
  </si>
  <si>
    <t>9608 Roosevelt Way NE</t>
  </si>
  <si>
    <t>4231 Powell Pl S</t>
  </si>
  <si>
    <t>12220 Phinney Ave N</t>
  </si>
  <si>
    <t>5501 37th Ave NE</t>
  </si>
  <si>
    <t>13749 1st Ave NE</t>
  </si>
  <si>
    <t>6057-6061 50th Ave SW</t>
  </si>
  <si>
    <t>4527 48th Ave SW</t>
  </si>
  <si>
    <t>3934 S Hudson St</t>
  </si>
  <si>
    <t>34604 Cottonwood Dr SE</t>
  </si>
  <si>
    <t>3433 21st Ave W</t>
  </si>
  <si>
    <t>313 Mt Baker Pl NE</t>
  </si>
  <si>
    <t>31103 SE 85th Pl</t>
  </si>
  <si>
    <t>15524 SE 9th St</t>
  </si>
  <si>
    <t>14710 255th Ave SE</t>
  </si>
  <si>
    <t>3401-3599 Arapahoe Pl W</t>
  </si>
  <si>
    <t>18719 129th Ct NE</t>
  </si>
  <si>
    <t>16103 Kelly Rd NE</t>
  </si>
  <si>
    <t>14206 119th Ave NE</t>
  </si>
  <si>
    <t>2813 NE 4th Ct</t>
  </si>
  <si>
    <t>2003 NE 117th St</t>
  </si>
  <si>
    <t>18504 57th Ave NE</t>
  </si>
  <si>
    <t>848 NE 67th St</t>
  </si>
  <si>
    <t>2302 NE 91st St</t>
  </si>
  <si>
    <t>12711 470th Ave SE</t>
  </si>
  <si>
    <t>114 210th Ave NE</t>
  </si>
  <si>
    <t>309 NW 89th St</t>
  </si>
  <si>
    <t>23047 NE 130th St</t>
  </si>
  <si>
    <t>8619 169th Ct NE</t>
  </si>
  <si>
    <t>808 Hoquiam Ave NE</t>
  </si>
  <si>
    <t>9702 12th Ave NW</t>
  </si>
  <si>
    <t>16633 Westside Hwy SW</t>
  </si>
  <si>
    <t>16527 191st Pl NE</t>
  </si>
  <si>
    <t>16021-16299 Waynita Way NE</t>
  </si>
  <si>
    <t>133rd Ave SE</t>
  </si>
  <si>
    <t>3028 NW 68th St</t>
  </si>
  <si>
    <t>1156 N 93rd St</t>
  </si>
  <si>
    <t>1524 30th Ave</t>
  </si>
  <si>
    <t>5922 44th Ave SW</t>
  </si>
  <si>
    <t>7436 SE 76th St</t>
  </si>
  <si>
    <t>3824 35th Ave SW</t>
  </si>
  <si>
    <t>Tolt Pipeline Trail</t>
  </si>
  <si>
    <t>18447-18509 94th Ave NE</t>
  </si>
  <si>
    <t>16023 271st Pl NE</t>
  </si>
  <si>
    <t>28219 NE 149th Pl</t>
  </si>
  <si>
    <t>4309 327th Pl SE</t>
  </si>
  <si>
    <t>13009 230th Ave SE</t>
  </si>
  <si>
    <t>19011 SE 283rd St</t>
  </si>
  <si>
    <t>8528 NE 142nd St</t>
  </si>
  <si>
    <t>1356 Elma Pl NE</t>
  </si>
  <si>
    <t>576 Field Pl NE</t>
  </si>
  <si>
    <t>4202 4th Ave NE</t>
  </si>
  <si>
    <t>3465 21st Ave W</t>
  </si>
  <si>
    <t>802 NE 80th St</t>
  </si>
  <si>
    <t>9729 Dibble Ave NW</t>
  </si>
  <si>
    <t>1101 23rd Ave S</t>
  </si>
  <si>
    <t>1021 NE 120th St</t>
  </si>
  <si>
    <t>5451 Fauntleroy Way SW</t>
  </si>
  <si>
    <t>3306 NE 70th St</t>
  </si>
  <si>
    <t>830 Davis Pl S</t>
  </si>
  <si>
    <t>136 N 101st St</t>
  </si>
  <si>
    <t>13362 3rd Ave NE</t>
  </si>
  <si>
    <t>1111 NW 64th St</t>
  </si>
  <si>
    <t>7125 Silent Creek Ave SE</t>
  </si>
  <si>
    <t>6729 37th Ave S</t>
  </si>
  <si>
    <t>902 N 95th St</t>
  </si>
  <si>
    <t>16130 SE Newport Way</t>
  </si>
  <si>
    <t>2207 Kennewick Pl NE</t>
  </si>
  <si>
    <t>4702 S Juneau St</t>
  </si>
  <si>
    <t>6811 51st Ave S</t>
  </si>
  <si>
    <t>8516 Linden Ave N</t>
  </si>
  <si>
    <t>7311 Silent Creek Ave SE</t>
  </si>
  <si>
    <t>21013 NE 60th Pl</t>
  </si>
  <si>
    <t>7202 California Ave SW</t>
  </si>
  <si>
    <t>35317 SE Ridge St</t>
  </si>
  <si>
    <t>6527 41st Ave SW</t>
  </si>
  <si>
    <t>2309 Aberdeen Ave NE</t>
  </si>
  <si>
    <t>972 4th Ave NE</t>
  </si>
  <si>
    <t>10631 Forest Ave S</t>
  </si>
  <si>
    <t>975-1005 Greenwood Blvd SW</t>
  </si>
  <si>
    <t>20301 96th Ave S</t>
  </si>
  <si>
    <t>WA 98031</t>
  </si>
  <si>
    <t>19534 34th Ave NE</t>
  </si>
  <si>
    <t>2415 209th Ave NE</t>
  </si>
  <si>
    <t>1429 224th Ave NE</t>
  </si>
  <si>
    <t>6520-6588 8th Ave NW</t>
  </si>
  <si>
    <t>945 N 80th St</t>
  </si>
  <si>
    <t>5206 13th Ave S</t>
  </si>
  <si>
    <t>4822 48th Ave SW</t>
  </si>
  <si>
    <t>2310 15th Ave S</t>
  </si>
  <si>
    <t>6537 36th Ave SW</t>
  </si>
  <si>
    <t>3609 49th Ave SW</t>
  </si>
  <si>
    <t>8520 Interlake Ave N</t>
  </si>
  <si>
    <t>13524 22nd Ave NE</t>
  </si>
  <si>
    <t>7321 39th Ave NE</t>
  </si>
  <si>
    <t>8059 Loyal Way NW</t>
  </si>
  <si>
    <t>14540 5th Ave NE</t>
  </si>
  <si>
    <t>11049 Sand Point Way NE</t>
  </si>
  <si>
    <t>14522 271st Ct NE</t>
  </si>
  <si>
    <t>14007 SE 159th Pl</t>
  </si>
  <si>
    <t>24998 SE 155th Pl</t>
  </si>
  <si>
    <t>714 NE 10th St</t>
  </si>
  <si>
    <t>23039 NE 130th St</t>
  </si>
  <si>
    <t>526 Elma Pl NE</t>
  </si>
  <si>
    <t>9507 Ashworth Ave N</t>
  </si>
  <si>
    <t>8519 Fremont Ave N</t>
  </si>
  <si>
    <t>7554 Jones Ave NW</t>
  </si>
  <si>
    <t>SE 170th Pl</t>
  </si>
  <si>
    <t>1700 Dexter Ave N</t>
  </si>
  <si>
    <t>28461 54th Ave S</t>
  </si>
  <si>
    <t>44218 SE 161st Pl</t>
  </si>
  <si>
    <t>2411-2499 E Roy St</t>
  </si>
  <si>
    <t>807 N 42nd St</t>
  </si>
  <si>
    <t>3112 21st Ave S</t>
  </si>
  <si>
    <t>18563 173rd Way SE</t>
  </si>
  <si>
    <t>7821 NE 147th St</t>
  </si>
  <si>
    <t>24957 SE 279th St</t>
  </si>
  <si>
    <t>10500 185th Ave SE</t>
  </si>
  <si>
    <t>927 N 79th St</t>
  </si>
  <si>
    <t>21212 Occidental Ave S</t>
  </si>
  <si>
    <t>10559 NE 150th Ct</t>
  </si>
  <si>
    <t>9032 NE 176th St</t>
  </si>
  <si>
    <t>25238 SE 35th St</t>
  </si>
  <si>
    <t>7220 NE 152nd Pl</t>
  </si>
  <si>
    <t>26010 141st Ave SE</t>
  </si>
  <si>
    <t>13807 129th Pl NE</t>
  </si>
  <si>
    <t>12629 468th Ave SE</t>
  </si>
  <si>
    <t>27514 NE 31st Ct</t>
  </si>
  <si>
    <t>14011 NE 71st Pl</t>
  </si>
  <si>
    <t>824 Chelan Pl NE</t>
  </si>
  <si>
    <t>6311-6399 28th Ave NW</t>
  </si>
  <si>
    <t>2017 NW 59th St</t>
  </si>
  <si>
    <t>1018 NE 96th St</t>
  </si>
  <si>
    <t>3856 38th Ave S</t>
  </si>
  <si>
    <t>10134 Holman Rd NW</t>
  </si>
  <si>
    <t>2603 36th Ave W</t>
  </si>
  <si>
    <t>942 27th Ave</t>
  </si>
  <si>
    <t>9416 Templeton Ave SE</t>
  </si>
  <si>
    <t>16544 189th Ave NE</t>
  </si>
  <si>
    <t>10526 NE 139th St</t>
  </si>
  <si>
    <t>332 NW 84th St</t>
  </si>
  <si>
    <t>10320 NE 125th Pl</t>
  </si>
  <si>
    <t>11207 Evanston Ave N</t>
  </si>
  <si>
    <t>3717 S 189th Pl</t>
  </si>
  <si>
    <t>10815 E Lake Joy Dr NE</t>
  </si>
  <si>
    <t>13817 125th Ave NE</t>
  </si>
  <si>
    <t>4620 Kennedy Ave SE</t>
  </si>
  <si>
    <t>18223 129th Pl NE</t>
  </si>
  <si>
    <t>2971 NE Marquette Way</t>
  </si>
  <si>
    <t>8107 165th Ave NE</t>
  </si>
  <si>
    <t>4031 W Ames Lake Dr NE</t>
  </si>
  <si>
    <t>3608 NE Sunset Blvd</t>
  </si>
  <si>
    <t>7743 27th Ave NW</t>
  </si>
  <si>
    <t>3049 NE 90th St</t>
  </si>
  <si>
    <t>504 NW 175th Ct</t>
  </si>
  <si>
    <t>21700-21712 119th Ave SW</t>
  </si>
  <si>
    <t>13471 Adair Creek Way NE</t>
  </si>
  <si>
    <t>14114 SE 198th St</t>
  </si>
  <si>
    <t>7422-7426 NE 148th Ln</t>
  </si>
  <si>
    <t>9957 Rainier Ave S</t>
  </si>
  <si>
    <t>1212 168th Ave NE</t>
  </si>
  <si>
    <t>1015 158th Pl SE</t>
  </si>
  <si>
    <t>14025 93rd Ave NE</t>
  </si>
  <si>
    <t>27416 208th Ave SE</t>
  </si>
  <si>
    <t>115 NW 132nd St</t>
  </si>
  <si>
    <t>3825 138th Ave SE</t>
  </si>
  <si>
    <t>535 NE 117th St</t>
  </si>
  <si>
    <t>6321 51st Ave S</t>
  </si>
  <si>
    <t>759 Ilwaco Pl NE</t>
  </si>
  <si>
    <t>717 164th Ave SE</t>
  </si>
  <si>
    <t>14222 NE 80th Pl</t>
  </si>
  <si>
    <t>8019 NE 183rd St</t>
  </si>
  <si>
    <t>10842 Garden Pl S</t>
  </si>
  <si>
    <t>3720 S 312th Ln</t>
  </si>
  <si>
    <t>27927 NE 147th Cir</t>
  </si>
  <si>
    <t>8605 NE 137th St</t>
  </si>
  <si>
    <t>7815 116th Ave SE</t>
  </si>
  <si>
    <t>7209 SE 70th St</t>
  </si>
  <si>
    <t>13283 228th Pl NE</t>
  </si>
  <si>
    <t>10908 156th Ct NE</t>
  </si>
  <si>
    <t>681 Ilwaco Ave NE</t>
  </si>
  <si>
    <t>3307 NE 7th St</t>
  </si>
  <si>
    <t>17051 151st Ave SE</t>
  </si>
  <si>
    <t>18303 155th Pl SE</t>
  </si>
  <si>
    <t>564 Field Pl NE</t>
  </si>
  <si>
    <t>2922 NW 85th St</t>
  </si>
  <si>
    <t>7502 15th Ave NE</t>
  </si>
  <si>
    <t>4351 Jill Pl S</t>
  </si>
  <si>
    <t>4958 12th Ave S</t>
  </si>
  <si>
    <t>3510 NE 115th St</t>
  </si>
  <si>
    <t>7340 35th Ave SW</t>
  </si>
  <si>
    <t>720 N 193rd Pl</t>
  </si>
  <si>
    <t>18820 1st Ave NW</t>
  </si>
  <si>
    <t>1531 NE 172nd St</t>
  </si>
  <si>
    <t>69506 NE Money Creek Rd</t>
  </si>
  <si>
    <t>Skykomish</t>
  </si>
  <si>
    <t>WA 98288</t>
  </si>
  <si>
    <t>15505 180 Ave NE</t>
  </si>
  <si>
    <t>4724 NE 14th St</t>
  </si>
  <si>
    <t>23571-23613 NE Twinberry Way</t>
  </si>
  <si>
    <t>4118 32nd Ave SW</t>
  </si>
  <si>
    <t>5419 156th Ave NE</t>
  </si>
  <si>
    <t>32648-33020 10th Ave SW</t>
  </si>
  <si>
    <t>32119 199th Ave SE</t>
  </si>
  <si>
    <t>8329 27th Ave NW</t>
  </si>
  <si>
    <t>4902 12th Ave S</t>
  </si>
  <si>
    <t>2723 55th St SE</t>
  </si>
  <si>
    <t>35516 44th Ave S</t>
  </si>
  <si>
    <t>7302 127th Pl SE</t>
  </si>
  <si>
    <t>8309 36th Ave S</t>
  </si>
  <si>
    <t>17449 Sylvester Rd SW</t>
  </si>
  <si>
    <t>14429 22nd Ave SW</t>
  </si>
  <si>
    <t>13666 17th Ave SW</t>
  </si>
  <si>
    <t>560 SW Fernwood St</t>
  </si>
  <si>
    <t>10221 132nd Ave NE</t>
  </si>
  <si>
    <t>14214 81st Ave NE</t>
  </si>
  <si>
    <t>12721 83rd Ct NE</t>
  </si>
  <si>
    <t>3306 NE 185th St</t>
  </si>
  <si>
    <t>27645 236th Ct SE</t>
  </si>
  <si>
    <t>21709 SE 255th Pl</t>
  </si>
  <si>
    <t>7202 121st Pl SE</t>
  </si>
  <si>
    <t>1107 216th Ave NE</t>
  </si>
  <si>
    <t>2200 S Hanford St</t>
  </si>
  <si>
    <t>10711 Ashworth Ave N</t>
  </si>
  <si>
    <t>1919 42nd Ave SW</t>
  </si>
  <si>
    <t>2204 W Emerson St</t>
  </si>
  <si>
    <t>4611 SW Maple Way</t>
  </si>
  <si>
    <t>15568 11th Ave NE</t>
  </si>
  <si>
    <t>33823 SE Odell St</t>
  </si>
  <si>
    <t>26907 94th Ave SW</t>
  </si>
  <si>
    <t>929 N 88th St</t>
  </si>
  <si>
    <t>7416 Better Way Loop SE</t>
  </si>
  <si>
    <t>14014 SE 236th Pl</t>
  </si>
  <si>
    <t>12542 NE 160th Pl</t>
  </si>
  <si>
    <t>8124 24th Ave SW</t>
  </si>
  <si>
    <t>3742 S 192nd St</t>
  </si>
  <si>
    <t>7403 48th Ave S</t>
  </si>
  <si>
    <t>31229 NE 111th St</t>
  </si>
  <si>
    <t>4437 49th Ave SW</t>
  </si>
  <si>
    <t>312 NE 81st St</t>
  </si>
  <si>
    <t>10041 64th Ave S</t>
  </si>
  <si>
    <t>9126 45th Ave SW</t>
  </si>
  <si>
    <t>14323-14347 155th Ave NE</t>
  </si>
  <si>
    <t>2901 W Elmore St</t>
  </si>
  <si>
    <t>1018 S 226th St</t>
  </si>
  <si>
    <t>29414 2nd Ave SW</t>
  </si>
  <si>
    <t>10414 NE 131st St</t>
  </si>
  <si>
    <t>5471 NE 200th Pl</t>
  </si>
  <si>
    <t>16722 32nd Pl NE</t>
  </si>
  <si>
    <t>6019 210th Ave NE</t>
  </si>
  <si>
    <t>4839 NE 5th St</t>
  </si>
  <si>
    <t>16819 SE 171st Pl</t>
  </si>
  <si>
    <t>3009 229th Pl NE</t>
  </si>
  <si>
    <t>1321 208th Ave NE</t>
  </si>
  <si>
    <t>6301-6399 17th Ave NW</t>
  </si>
  <si>
    <t>12500-12578 10th Ave NE</t>
  </si>
  <si>
    <t>1111 29th Ave</t>
  </si>
  <si>
    <t>4131 SW Kenyon St</t>
  </si>
  <si>
    <t>9532 Phinney Ave N</t>
  </si>
  <si>
    <t>12711 37th Ave NE</t>
  </si>
  <si>
    <t>8221 21st Ave NE</t>
  </si>
  <si>
    <t>8502 Interlake Ave N</t>
  </si>
  <si>
    <t>2317 N 147th St</t>
  </si>
  <si>
    <t>19415 SE 342nd St</t>
  </si>
  <si>
    <t>4915 17th Ave S</t>
  </si>
  <si>
    <t>2360 Fairview Ave E</t>
  </si>
  <si>
    <t>427 SW 174th St</t>
  </si>
  <si>
    <t>13337 30th Ave NE</t>
  </si>
  <si>
    <t>3242 15th Ave S</t>
  </si>
  <si>
    <t>14806 279th Ln NE</t>
  </si>
  <si>
    <t>4235 4th Ave NW</t>
  </si>
  <si>
    <t>22728 10th Ave S</t>
  </si>
  <si>
    <t>2460 NE Park Dr</t>
  </si>
  <si>
    <t>24204-24298 142nd Ave SE</t>
  </si>
  <si>
    <t>13420 121st Ave NE</t>
  </si>
  <si>
    <t>2348 Fairview Ave E</t>
  </si>
  <si>
    <t>6530 21st Ave NW</t>
  </si>
  <si>
    <t>5001-5099 11th Ave NW</t>
  </si>
  <si>
    <t>3027 230th Pl NE</t>
  </si>
  <si>
    <t>38107 212th Ave SE</t>
  </si>
  <si>
    <t>27200-27218 52nd Ave S</t>
  </si>
  <si>
    <t>WA 98032</t>
  </si>
  <si>
    <t>15226 SE 1st Pl</t>
  </si>
  <si>
    <t>9808 NE 204th Pl</t>
  </si>
  <si>
    <t>27818 NE 141st St</t>
  </si>
  <si>
    <t>19744 324th Ave NE</t>
  </si>
  <si>
    <t>8018 NE 183rd St</t>
  </si>
  <si>
    <t>18917 72nd Ct NE</t>
  </si>
  <si>
    <t>20210 78th Pl NE</t>
  </si>
  <si>
    <t>7221 NE 156th St</t>
  </si>
  <si>
    <t>2811 Mill Ave S</t>
  </si>
  <si>
    <t>3704 NE 14th St</t>
  </si>
  <si>
    <t>22834 NE 25th Way</t>
  </si>
  <si>
    <t>3617 48th Ave SW</t>
  </si>
  <si>
    <t>3825 NE 87th St</t>
  </si>
  <si>
    <t>1108 29th Ave S</t>
  </si>
  <si>
    <t>12231 Densmore Ave N</t>
  </si>
  <si>
    <t>2150 N 128th St</t>
  </si>
  <si>
    <t>5440 42nd Ave SW</t>
  </si>
  <si>
    <t>3922 SW Kenyon St</t>
  </si>
  <si>
    <t>12001 Bartlett Ave NE</t>
  </si>
  <si>
    <t>17228 11th Ave NE</t>
  </si>
  <si>
    <t>18032 Burke Ave N</t>
  </si>
  <si>
    <t>2357 N 187th St</t>
  </si>
  <si>
    <t>17812-17818 Stone Ave N</t>
  </si>
  <si>
    <t>Brooktrails Trail 14</t>
  </si>
  <si>
    <t>15351 NE 202nd St</t>
  </si>
  <si>
    <t>9531 S 204th Pl</t>
  </si>
  <si>
    <t>2358 Fairview Ave E</t>
  </si>
  <si>
    <t>12303 Sand Point Way NE</t>
  </si>
  <si>
    <t>1770 19th Ave S</t>
  </si>
  <si>
    <t>11812 33rd Ave NE</t>
  </si>
  <si>
    <t>3630 NE 123rd St</t>
  </si>
  <si>
    <t>932-968 NE High St</t>
  </si>
  <si>
    <t>5535 Elaine Ave SE</t>
  </si>
  <si>
    <t>1559 N 130th St</t>
  </si>
  <si>
    <t>227 W Park St</t>
  </si>
  <si>
    <t>5048 35th Ave SW</t>
  </si>
  <si>
    <t>16126 SE 249th Pl</t>
  </si>
  <si>
    <t>16727 163rd Pl SE</t>
  </si>
  <si>
    <t>3209 63rd Ave SW</t>
  </si>
  <si>
    <t>29613-29615 232nd Ave SE</t>
  </si>
  <si>
    <t>6006 41st Ave SW</t>
  </si>
  <si>
    <t>11739 4th Ave NW</t>
  </si>
  <si>
    <t>9325 NE 133rd St</t>
  </si>
  <si>
    <t>22200 SE 255th St</t>
  </si>
  <si>
    <t>1000 Mountain View Blvd SE</t>
  </si>
  <si>
    <t>14327 24th Ave NE</t>
  </si>
  <si>
    <t>1337 14th Ave S</t>
  </si>
  <si>
    <t>7358 28th Ave SW</t>
  </si>
  <si>
    <t>24292 141st Pl SE</t>
  </si>
  <si>
    <t>13040 3rd Ave NE</t>
  </si>
  <si>
    <t>1106-1128 Lewis Ln SE</t>
  </si>
  <si>
    <t>3529 SW Webster St</t>
  </si>
  <si>
    <t>1323 145th Ave SE</t>
  </si>
  <si>
    <t>2716 SW 170th St</t>
  </si>
  <si>
    <t>24923 161st Pl SE</t>
  </si>
  <si>
    <t>475 SW Forest Dr</t>
  </si>
  <si>
    <t>12921 231st Ave SE</t>
  </si>
  <si>
    <t>19803 121st Ave SE</t>
  </si>
  <si>
    <t>13547 104th Pl NE</t>
  </si>
  <si>
    <t>6730 SE 5th St</t>
  </si>
  <si>
    <t>7505 Ravenna Ave NE</t>
  </si>
  <si>
    <t>4313 SW Willow St</t>
  </si>
  <si>
    <t>7350 31st Ave SW</t>
  </si>
  <si>
    <t>4517-4529 S Genesee St</t>
  </si>
  <si>
    <t>6215 30th Ave NW</t>
  </si>
  <si>
    <t>2000 30th Ave S</t>
  </si>
  <si>
    <t>548 NE 86th St</t>
  </si>
  <si>
    <t>8548 18th Ave NW</t>
  </si>
  <si>
    <t>16723 Corliss Pl N</t>
  </si>
  <si>
    <t>18625 Ridge Rd SW</t>
  </si>
  <si>
    <t>5940 California Ave SW</t>
  </si>
  <si>
    <t>11619 SE 200th St</t>
  </si>
  <si>
    <t>8715 17th Ave NW</t>
  </si>
  <si>
    <t>26309 235th Ave SE</t>
  </si>
  <si>
    <t>2709 NE 22nd St</t>
  </si>
  <si>
    <t>22835 16th Ave S</t>
  </si>
  <si>
    <t>25804-25810 Lake Wilderness Country Club Dr SE</t>
  </si>
  <si>
    <t>955 11th Ct SW</t>
  </si>
  <si>
    <t>1039 165th Pl NE</t>
  </si>
  <si>
    <t>2134 NW Boulder Way Dr</t>
  </si>
  <si>
    <t>30271 129th Ave SE</t>
  </si>
  <si>
    <t>15839 84th Ave NE</t>
  </si>
  <si>
    <t>17116 SE Covington Sawyer Rd</t>
  </si>
  <si>
    <t>14102 81st Pl NE</t>
  </si>
  <si>
    <t>1348 SW 175th St</t>
  </si>
  <si>
    <t>14223 SE 179th Pl</t>
  </si>
  <si>
    <t>16518-16526 147th Ave SE</t>
  </si>
  <si>
    <t>808 NE 117th St</t>
  </si>
  <si>
    <t>10111 32nd Pl SW</t>
  </si>
  <si>
    <t>4438 44th Ave SW</t>
  </si>
  <si>
    <t>7538 Roosevelt Way NE</t>
  </si>
  <si>
    <t>4146 20th Ave SW</t>
  </si>
  <si>
    <t>16714 NE 158th St</t>
  </si>
  <si>
    <t>206 Lingering Pine Dr NW</t>
  </si>
  <si>
    <t>32800 7th Ave SW</t>
  </si>
  <si>
    <t>2310 NE 191st St</t>
  </si>
  <si>
    <t>3738 SW Ida St</t>
  </si>
  <si>
    <t>14323 73rd Ave NE</t>
  </si>
  <si>
    <t>2148 N 115th St</t>
  </si>
  <si>
    <t>2043 NE 98th St</t>
  </si>
  <si>
    <t>16032 SE 170th Pl</t>
  </si>
  <si>
    <t>12632 93rd Pl NE</t>
  </si>
  <si>
    <t>18975 Marine View Dr SW</t>
  </si>
  <si>
    <t>1505 29th Ave</t>
  </si>
  <si>
    <t>801-921 Martin Luther King Jr Way S</t>
  </si>
  <si>
    <t>9881 244th Pl NE</t>
  </si>
  <si>
    <t>22500-22614 16th Ave S</t>
  </si>
  <si>
    <t>3613 Gilman Ave W</t>
  </si>
  <si>
    <t>9225-9305 Mitten Ave SE</t>
  </si>
  <si>
    <t>9215 NE 183rd St</t>
  </si>
  <si>
    <t>9014 34th Ave SW</t>
  </si>
  <si>
    <t>7310 SW Maury Park Rd</t>
  </si>
  <si>
    <t>4115 SW 106th St</t>
  </si>
  <si>
    <t>16204 SE 8th St</t>
  </si>
  <si>
    <t>6428 NE 184th St</t>
  </si>
  <si>
    <t>19215 58th Ave NE</t>
  </si>
  <si>
    <t>18901 SE 281st St</t>
  </si>
  <si>
    <t>23310 118th Pl SE</t>
  </si>
  <si>
    <t>26525 Woodland Way S</t>
  </si>
  <si>
    <t>9813 NE 140th St</t>
  </si>
  <si>
    <t>14407 88th Ave NE</t>
  </si>
  <si>
    <t>26920 229th Pl SE</t>
  </si>
  <si>
    <t>5115 NE 5th Pl</t>
  </si>
  <si>
    <t>23013 NE 28th St</t>
  </si>
  <si>
    <t>1915 E Marion St</t>
  </si>
  <si>
    <t>3405 35th Ave S</t>
  </si>
  <si>
    <t>10559 Evanston Ave N</t>
  </si>
  <si>
    <t>10037 Interlake Ave N</t>
  </si>
  <si>
    <t>7612 SW 258th Ct</t>
  </si>
  <si>
    <t>7556 NE 203rd St</t>
  </si>
  <si>
    <t>1021 NE 123rd St</t>
  </si>
  <si>
    <t>35131 SE Ridge St</t>
  </si>
  <si>
    <t>14911 57th Ave S</t>
  </si>
  <si>
    <t>22442-22446 Southeast 281st Court</t>
  </si>
  <si>
    <t>608 Riverside Dr SE</t>
  </si>
  <si>
    <t>8639 36th Ave SW</t>
  </si>
  <si>
    <t>19121 NE 173rd St</t>
  </si>
  <si>
    <t>425-445 Mt Defiance Cir SW</t>
  </si>
  <si>
    <t>11824 SE 203rd St</t>
  </si>
  <si>
    <t>3825 NE 117th St</t>
  </si>
  <si>
    <t>519 NE 79th St</t>
  </si>
  <si>
    <t>16044 33rd Ave NE</t>
  </si>
  <si>
    <t>1115 NE 168th St</t>
  </si>
  <si>
    <t>13602 SE 186th Pl</t>
  </si>
  <si>
    <t>26856 12th Ave S</t>
  </si>
  <si>
    <t>52435 SE 496th Pl</t>
  </si>
  <si>
    <t>18507 71st Ave NE</t>
  </si>
  <si>
    <t>19504 SE 324th St</t>
  </si>
  <si>
    <t>24729 SE 276th Pl</t>
  </si>
  <si>
    <t>2107 Davis Ave S</t>
  </si>
  <si>
    <t>4112 38th Ave SW</t>
  </si>
  <si>
    <t>2031 S Washington St</t>
  </si>
  <si>
    <t>4355 Jill Pl S</t>
  </si>
  <si>
    <t>8803 38th Ave S</t>
  </si>
  <si>
    <t>4218 SW Sullivan St</t>
  </si>
  <si>
    <t>5021 Fauntleroy Way SW</t>
  </si>
  <si>
    <t>4532 13th Ave S</t>
  </si>
  <si>
    <t>236 NW 176th Pl</t>
  </si>
  <si>
    <t>6601 NE 153rd Pl</t>
  </si>
  <si>
    <t>17510 12th Ave NE</t>
  </si>
  <si>
    <t>8430 8th Ave SW</t>
  </si>
  <si>
    <t>3429 49th Ave SW</t>
  </si>
  <si>
    <t>2082 NW Boulder Way Dr</t>
  </si>
  <si>
    <t>1709 NE 86th St</t>
  </si>
  <si>
    <t>11807 NE 105th Ct</t>
  </si>
  <si>
    <t>47518 SE 153rd St</t>
  </si>
  <si>
    <t>11303 146th Ave SE</t>
  </si>
  <si>
    <t>3508 S Genesee St</t>
  </si>
  <si>
    <t>14921 SE Auburn-Black Diamond Rd</t>
  </si>
  <si>
    <t>2048 NE 97th St</t>
  </si>
  <si>
    <t>41936 SE 168th St</t>
  </si>
  <si>
    <t>12341 10th Pl NE</t>
  </si>
  <si>
    <t>13327 30th Ave NE</t>
  </si>
  <si>
    <t>18318 Meridian Ave N</t>
  </si>
  <si>
    <t>2012 NW Boulder Way Dr</t>
  </si>
  <si>
    <t>25025 234th Pl SE</t>
  </si>
  <si>
    <t>9245-9249 Fremont Ave N</t>
  </si>
  <si>
    <t>2825 W Elmore St</t>
  </si>
  <si>
    <t>31207 22nd Ave SW</t>
  </si>
  <si>
    <t>3005 NE 194th St</t>
  </si>
  <si>
    <t>9801-9999 NE 183rd St</t>
  </si>
  <si>
    <t>475 S 190th St</t>
  </si>
  <si>
    <t>26004 18th Ave S</t>
  </si>
  <si>
    <t>16621 SE 235th St</t>
  </si>
  <si>
    <t>25921-25929 35th Pl S</t>
  </si>
  <si>
    <t>1826 4th St</t>
  </si>
  <si>
    <t>13607 128th Ave NE</t>
  </si>
  <si>
    <t>20404 289th Ave SE</t>
  </si>
  <si>
    <t>217 SW 191st St</t>
  </si>
  <si>
    <t>13780 NE 77th Pl</t>
  </si>
  <si>
    <t>10309 SE 190th Pl</t>
  </si>
  <si>
    <t>1700 E Columbia St</t>
  </si>
  <si>
    <t>6018 41st Ave SW</t>
  </si>
  <si>
    <t>2001 S Norman St</t>
  </si>
  <si>
    <t>3257 NW Market St</t>
  </si>
  <si>
    <t>6609 43rd Ave S</t>
  </si>
  <si>
    <t>549 27th Ave</t>
  </si>
  <si>
    <t>5230 S Rose St</t>
  </si>
  <si>
    <t>2475 NE 182nd Ct</t>
  </si>
  <si>
    <t>2145 N 178th St</t>
  </si>
  <si>
    <t>13300 NE 186th St</t>
  </si>
  <si>
    <t>8548 Nesbit Ave N</t>
  </si>
  <si>
    <t>8133 NE 158th St</t>
  </si>
  <si>
    <t>12401 NE 108th Ln</t>
  </si>
  <si>
    <t>243 Edmonds Pl NE</t>
  </si>
  <si>
    <t>2900-2948 S Irving St</t>
  </si>
  <si>
    <t>15616 173rd Ave NE</t>
  </si>
  <si>
    <t>108 NW 41st St</t>
  </si>
  <si>
    <t>25523 123rd Pl SE</t>
  </si>
  <si>
    <t>5232 36th Ave SW</t>
  </si>
  <si>
    <t>16016 Burke Ave N</t>
  </si>
  <si>
    <t>18581 134th Pl NE</t>
  </si>
  <si>
    <t>2522 230th Ave NE</t>
  </si>
  <si>
    <t>5537 S 119th St</t>
  </si>
  <si>
    <t>14556 Stone Ave N</t>
  </si>
  <si>
    <t>4607 SW Cloverdale St</t>
  </si>
  <si>
    <t>16803 426th Pl SE</t>
  </si>
  <si>
    <t>9233 25th Ave SW</t>
  </si>
  <si>
    <t>2320 N 161st St</t>
  </si>
  <si>
    <t>10536 NE 148th Ct</t>
  </si>
  <si>
    <t>27815 256th Ct SE</t>
  </si>
  <si>
    <t>2142 N 90th St</t>
  </si>
  <si>
    <t>3843 NE 113th St</t>
  </si>
  <si>
    <t>10867-11003 SE 295th St</t>
  </si>
  <si>
    <t>12713 SE 302nd St</t>
  </si>
  <si>
    <t>34711 5th Ave SW</t>
  </si>
  <si>
    <t>6340 NE 196th St</t>
  </si>
  <si>
    <t>13314 NE 104th St</t>
  </si>
  <si>
    <t>12054 NE 137th Ct</t>
  </si>
  <si>
    <t>43719 SE 142nd St</t>
  </si>
  <si>
    <t>5127 NE 4th Pl</t>
  </si>
  <si>
    <t>125 N Bowdoin Pl</t>
  </si>
  <si>
    <t>3825 S Angeline St</t>
  </si>
  <si>
    <t>307 NW 87th St</t>
  </si>
  <si>
    <t>9257 7th Ave NW</t>
  </si>
  <si>
    <t>3818 53rd Ave SW</t>
  </si>
  <si>
    <t>14744 31st Ave NE</t>
  </si>
  <si>
    <t>18015 25th Ave NE</t>
  </si>
  <si>
    <t>1743 NE 146th St</t>
  </si>
  <si>
    <t>2125 NE 6th Cir</t>
  </si>
  <si>
    <t>14001 28th Ave NE</t>
  </si>
  <si>
    <t>1716 California Ave SW</t>
  </si>
  <si>
    <t>8102 7th Ave SW</t>
  </si>
  <si>
    <t>932 223rd Pl NE</t>
  </si>
  <si>
    <t>8917 NE 151st Pl</t>
  </si>
  <si>
    <t>15303 75th Ave NE</t>
  </si>
  <si>
    <t>5411 Fauntleroy Way SW</t>
  </si>
  <si>
    <t>10010 44th Ave SW</t>
  </si>
  <si>
    <t>5901-5909 17th Ave SW</t>
  </si>
  <si>
    <t>13222 NE 193rd Pl</t>
  </si>
  <si>
    <t>17619 197th Ave NE</t>
  </si>
  <si>
    <t>4816 S 277th Pl</t>
  </si>
  <si>
    <t>2632 NW North Beach Dr</t>
  </si>
  <si>
    <t>15511 9th Ave NE</t>
  </si>
  <si>
    <t>19223 89th Ave NE</t>
  </si>
  <si>
    <t>8835 NE 138th St</t>
  </si>
  <si>
    <t>14923 SE 143rd Pl</t>
  </si>
  <si>
    <t>18120 145th Pl NE</t>
  </si>
  <si>
    <t>4125 158th Ave SE</t>
  </si>
  <si>
    <t>14937 20th Ave SW</t>
  </si>
  <si>
    <t>7343 NE 150th St</t>
  </si>
  <si>
    <t>29245 188 Ave SE</t>
  </si>
  <si>
    <t>17917 162nd Pl SE</t>
  </si>
  <si>
    <t>2803 SW Bataan St</t>
  </si>
  <si>
    <t>13727 1st Ave NE</t>
  </si>
  <si>
    <t>15929 Broadway Ave NE</t>
  </si>
  <si>
    <t>13124 SE 223rd Ct</t>
  </si>
  <si>
    <t>3011 SW Bataan St</t>
  </si>
  <si>
    <t>16501-16515 Carlyle Hall Rd N</t>
  </si>
  <si>
    <t>27433-27475 211th Ct SE</t>
  </si>
  <si>
    <t>28507 Vashon Hwy SW</t>
  </si>
  <si>
    <t>33415 41st Ave SW</t>
  </si>
  <si>
    <t>10734 Whitman Ave N</t>
  </si>
  <si>
    <t>150 NE 55th St</t>
  </si>
  <si>
    <t>417 SE Andrews St</t>
  </si>
  <si>
    <t>1124 29th Ave S</t>
  </si>
  <si>
    <t>9226 S 247th Pl</t>
  </si>
  <si>
    <t>4519 33rd Ave S</t>
  </si>
  <si>
    <t>28764 Redondo Beach Dr S</t>
  </si>
  <si>
    <t>10703 Greenwood Ave N</t>
  </si>
  <si>
    <t>27437 237th Ave SE</t>
  </si>
  <si>
    <t>8830 Midvale Ave N</t>
  </si>
  <si>
    <t>933 N 97th St</t>
  </si>
  <si>
    <t>13505 16th Ave NE</t>
  </si>
  <si>
    <t>7953 14th Ave SW</t>
  </si>
  <si>
    <t>10710 Lake City Way NE</t>
  </si>
  <si>
    <t>1231 NE 148th St</t>
  </si>
  <si>
    <t>20015 Burke Ave N</t>
  </si>
  <si>
    <t>19141 1st Ave NW</t>
  </si>
  <si>
    <t>3714 S 128th St</t>
  </si>
  <si>
    <t>17602 197th Pl NE</t>
  </si>
  <si>
    <t>29701-29727 138th Ave SE</t>
  </si>
  <si>
    <t>11317 82nd Ave S</t>
  </si>
  <si>
    <t>1633 N 192nd St</t>
  </si>
  <si>
    <t>13038 SE 184th Pl</t>
  </si>
  <si>
    <t>5608 Elizabeth Loop SE</t>
  </si>
  <si>
    <t>27721 48th Ave S</t>
  </si>
  <si>
    <t>15212 20th Ave SW</t>
  </si>
  <si>
    <t>709 N 94th St</t>
  </si>
  <si>
    <t>10304 Interlake Ave N</t>
  </si>
  <si>
    <t>42809 260th Ave SE</t>
  </si>
  <si>
    <t>7670 10th Ave NW</t>
  </si>
  <si>
    <t>28121 Maple Ridge Way SE</t>
  </si>
  <si>
    <t>1721 NE 136th St</t>
  </si>
  <si>
    <t>2520 Mulberry Walk NE</t>
  </si>
  <si>
    <t>43525 SE 149th St</t>
  </si>
  <si>
    <t>5968 44th Ave S</t>
  </si>
  <si>
    <t>7828 Douglas Ave SE</t>
  </si>
  <si>
    <t>14937 57th Ave S</t>
  </si>
  <si>
    <t>15523 187th Ave NE</t>
  </si>
  <si>
    <t>28635 226th Ave SE</t>
  </si>
  <si>
    <t>19584-19766 Meridian Ave N</t>
  </si>
  <si>
    <t>11516 103rd Ave SW</t>
  </si>
  <si>
    <t>4621 SW 327th Pl</t>
  </si>
  <si>
    <t>19228 73rd Ave NE</t>
  </si>
  <si>
    <t>15125 SE 278th Pl</t>
  </si>
  <si>
    <t>23884 140th Ln SE</t>
  </si>
  <si>
    <t>24920-24925 235th Way SE</t>
  </si>
  <si>
    <t>22710 SE 268th Pl</t>
  </si>
  <si>
    <t>1035 Duvall Pl NE</t>
  </si>
  <si>
    <t>14128 W Lake Kathleen Dr SE</t>
  </si>
  <si>
    <t>2107 13th Ave S</t>
  </si>
  <si>
    <t>9245a Interlake Ave N</t>
  </si>
  <si>
    <t>4038 Linden Ave N</t>
  </si>
  <si>
    <t>8526 Nesbit Ave N</t>
  </si>
  <si>
    <t>11830 6th Pl SW</t>
  </si>
  <si>
    <t>4541 11th Ave S</t>
  </si>
  <si>
    <t>18010 N Park Pl N</t>
  </si>
  <si>
    <t>32148-32298 33rd Ave SW</t>
  </si>
  <si>
    <t>10125 SE 220th Pl</t>
  </si>
  <si>
    <t>15550 NE 60th St</t>
  </si>
  <si>
    <t>13738 SE 199th Pl</t>
  </si>
  <si>
    <t>1523 30th Ave S</t>
  </si>
  <si>
    <t>1620 14th Ave</t>
  </si>
  <si>
    <t>323 25th Ave S</t>
  </si>
  <si>
    <t>7426 N Fork Rd SE</t>
  </si>
  <si>
    <t>14737 28th Ave NE</t>
  </si>
  <si>
    <t>7940 12th Ave SW</t>
  </si>
  <si>
    <t>25828 243rd Ave SE</t>
  </si>
  <si>
    <t>214 20th Ave S</t>
  </si>
  <si>
    <t>2023 Harrington Pl NE</t>
  </si>
  <si>
    <t>12251 SE 306th Ct</t>
  </si>
  <si>
    <t>31456 117th Pl SE</t>
  </si>
  <si>
    <t>1755 140th Ct SE</t>
  </si>
  <si>
    <t>18949 Mountain View Rd NE</t>
  </si>
  <si>
    <t>2110 S 373rd Ct</t>
  </si>
  <si>
    <t>9753 NE 127th Pl</t>
  </si>
  <si>
    <t>12411 84th Ave NE</t>
  </si>
  <si>
    <t>3037 NE 205th St</t>
  </si>
  <si>
    <t>22507 SE 279th St</t>
  </si>
  <si>
    <t>24246 229th Ave SE</t>
  </si>
  <si>
    <t>15617 160th Ct SE</t>
  </si>
  <si>
    <t>13826 SE 141st St</t>
  </si>
  <si>
    <t>8802 30th Ave SW</t>
  </si>
  <si>
    <t>9553 Interlake Ave N</t>
  </si>
  <si>
    <t>6003 Lanham Pl SW</t>
  </si>
  <si>
    <t>2471 S 116th Way</t>
  </si>
  <si>
    <t>1517 17th Ave S</t>
  </si>
  <si>
    <t>600 21st Ave</t>
  </si>
  <si>
    <t>3611 NE 137th St</t>
  </si>
  <si>
    <t>4430 Letitia Ave S</t>
  </si>
  <si>
    <t>6849 26th Ave NE</t>
  </si>
  <si>
    <t>16220 8th Ave NE</t>
  </si>
  <si>
    <t>1301 N 169th St</t>
  </si>
  <si>
    <t>10711 SW 111th Pl</t>
  </si>
  <si>
    <t>17129 NE 95th St</t>
  </si>
  <si>
    <t>18901-18937 114th Ct SE</t>
  </si>
  <si>
    <t>19335 133rd Pl SE</t>
  </si>
  <si>
    <t>3755 S 168th St</t>
  </si>
  <si>
    <t>11515 4th Ave NE</t>
  </si>
  <si>
    <t>35650 30th Ave S</t>
  </si>
  <si>
    <t>16729 Tiger Mountain Rd SE</t>
  </si>
  <si>
    <t>15637 156th Pl SE</t>
  </si>
  <si>
    <t>137 NE 193rd St</t>
  </si>
  <si>
    <t>2709 E Marion St</t>
  </si>
  <si>
    <t>4518 SE 4th St</t>
  </si>
  <si>
    <t>720 N 95th St</t>
  </si>
  <si>
    <t>15510 9th Ave NE</t>
  </si>
  <si>
    <t>14405 105th Ave NE</t>
  </si>
  <si>
    <t>12019 156th Ave SE</t>
  </si>
  <si>
    <t>1121 48th Ct SE</t>
  </si>
  <si>
    <t>10624 Sunrise Dr</t>
  </si>
  <si>
    <t>22207 Daeila Dr</t>
  </si>
  <si>
    <t>16528 SE Newport Way</t>
  </si>
  <si>
    <t>4533 21st Ave SW</t>
  </si>
  <si>
    <t>5404 Columbia Dr S</t>
  </si>
  <si>
    <t>2515 NE 19th St</t>
  </si>
  <si>
    <t>651 SW 134th St</t>
  </si>
  <si>
    <t>11674 SE 189th Pl</t>
  </si>
  <si>
    <t>14150-14198 SE 238th Ln</t>
  </si>
  <si>
    <t>352 17th Ave</t>
  </si>
  <si>
    <t>10636 60th Ave S</t>
  </si>
  <si>
    <t>10238 65th Ave S</t>
  </si>
  <si>
    <t>33336-33412 E Lake Holm Dr SE</t>
  </si>
  <si>
    <t>15154 SE Newport Way</t>
  </si>
  <si>
    <t>455 S 190th St</t>
  </si>
  <si>
    <t>31907 NE 102nd Pl</t>
  </si>
  <si>
    <t>11207 SE 272nd Pl</t>
  </si>
  <si>
    <t>12033 NE 136th Pl</t>
  </si>
  <si>
    <t>27019 228th Pl SE</t>
  </si>
  <si>
    <t>14319 165th Pl SE</t>
  </si>
  <si>
    <t>15801 SE 175th Pl</t>
  </si>
  <si>
    <t>12652 SE 160th St</t>
  </si>
  <si>
    <t>115 28th Ave S</t>
  </si>
  <si>
    <t>717 N 95th St</t>
  </si>
  <si>
    <t>1718-1748 21st Ave S</t>
  </si>
  <si>
    <t>1707 22nd Ave S</t>
  </si>
  <si>
    <t>5601 29th Ave SW</t>
  </si>
  <si>
    <t>8351 Jones Ave NW</t>
  </si>
  <si>
    <t>6439 Marshall Ave SW</t>
  </si>
  <si>
    <t>611 NE 165th St</t>
  </si>
  <si>
    <t>16000-16098 15th Ave NE</t>
  </si>
  <si>
    <t>440 Scenic Way</t>
  </si>
  <si>
    <t>1816 Talbot Rd S</t>
  </si>
  <si>
    <t>12331 A 10th Pl NE</t>
  </si>
  <si>
    <t>8005 46th Ave SW</t>
  </si>
  <si>
    <t>11008 Auburn Ave S</t>
  </si>
  <si>
    <t>28129 237th Ave SE</t>
  </si>
  <si>
    <t>2816 SW 110th Pl</t>
  </si>
  <si>
    <t>3322 261st Pl SE</t>
  </si>
  <si>
    <t>8101 NE 120th St</t>
  </si>
  <si>
    <t>8121 NE 147th Pl</t>
  </si>
  <si>
    <t>3002 SW 349th Pl</t>
  </si>
  <si>
    <t>24612 102nd Pl SE</t>
  </si>
  <si>
    <t>15634 129th Pl SE</t>
  </si>
  <si>
    <t>9219 Stone Ave N</t>
  </si>
  <si>
    <t>14040 24th Ave NE</t>
  </si>
  <si>
    <t>4813 S Findlay St</t>
  </si>
  <si>
    <t>4315 201st Ave NE</t>
  </si>
  <si>
    <t>16301 SE 139th Ct</t>
  </si>
  <si>
    <t>16016 SE 173rd St</t>
  </si>
  <si>
    <t>6510 34th Ave SW</t>
  </si>
  <si>
    <t>8116 8th Ave NE</t>
  </si>
  <si>
    <t>17050 14th Avenue Northeast</t>
  </si>
  <si>
    <t>1310 G St SE</t>
  </si>
  <si>
    <t>WA 98002</t>
  </si>
  <si>
    <t>14000 SE 241st St</t>
  </si>
  <si>
    <t>504 Shelton Ct NE</t>
  </si>
  <si>
    <t>1496 Aberdeen Ave NE</t>
  </si>
  <si>
    <t>18210 170th Pl SE</t>
  </si>
  <si>
    <t>2419 SW Barton St</t>
  </si>
  <si>
    <t>17512 Corliss Ave N</t>
  </si>
  <si>
    <t>5703 Charlotte Ave SE</t>
  </si>
  <si>
    <t>27622 195th Ave SE</t>
  </si>
  <si>
    <t>1807 17th Ave S</t>
  </si>
  <si>
    <t>8860 122nd Ct SE</t>
  </si>
  <si>
    <t>27305 245th Ave SE</t>
  </si>
  <si>
    <t>8202 37th Ave SW</t>
  </si>
  <si>
    <t>7936 10th Ave SW</t>
  </si>
  <si>
    <t>2016 S Pearl St</t>
  </si>
  <si>
    <t>20248 20th Ave NE</t>
  </si>
  <si>
    <t>7621 Orchard Ave SE</t>
  </si>
  <si>
    <t>4100 SW Othello St</t>
  </si>
  <si>
    <t>6000-6048 22nd Ave S</t>
  </si>
  <si>
    <t>15731 SE 253rd Pl</t>
  </si>
  <si>
    <t>14830 203rd Ave SE</t>
  </si>
  <si>
    <t>12551 Roosevelt Way NE</t>
  </si>
  <si>
    <t>11707 Greenwood Ave N</t>
  </si>
  <si>
    <t>14532-14536 31st Ave NE</t>
  </si>
  <si>
    <t>2277 NW Hidden Ln</t>
  </si>
  <si>
    <t>608 N 202nd St</t>
  </si>
  <si>
    <t>14213 SE 170th St</t>
  </si>
  <si>
    <t>10203 42nd Ave SW</t>
  </si>
  <si>
    <t>12008 35th Ave NE</t>
  </si>
  <si>
    <t>37540 32nd Pl S</t>
  </si>
  <si>
    <t>27610 SE Mud Mountain Rd</t>
  </si>
  <si>
    <t>8136 NE 147th Pl</t>
  </si>
  <si>
    <t>15216 SE 176th Pl</t>
  </si>
  <si>
    <t>15901-15999 131st Pl SE</t>
  </si>
  <si>
    <t>4618 NE 22nd Pl</t>
  </si>
  <si>
    <t>17217 Woodside Dr SE</t>
  </si>
  <si>
    <t>20532 SE 159th St</t>
  </si>
  <si>
    <t>5840 16th Ave S</t>
  </si>
  <si>
    <t>7325 18th Ave NW</t>
  </si>
  <si>
    <t>9055 37th Ave S</t>
  </si>
  <si>
    <t>9432 25th Ave SW</t>
  </si>
  <si>
    <t>4446 S 160th St</t>
  </si>
  <si>
    <t>11283-11399 5th Ave SW</t>
  </si>
  <si>
    <t>11515 SE 302nd Ct</t>
  </si>
  <si>
    <t>12413 84th Ave S</t>
  </si>
  <si>
    <t>13260 126 Ct NE</t>
  </si>
  <si>
    <t>29024 121st Way SE</t>
  </si>
  <si>
    <t>5811 NE 6th St</t>
  </si>
  <si>
    <t>2023 24th Ave S</t>
  </si>
  <si>
    <t>9716 4th Ave NW</t>
  </si>
  <si>
    <t>101-115 26th Ave</t>
  </si>
  <si>
    <t>23902 231st Pl SE</t>
  </si>
  <si>
    <t>27840 38th Pl S</t>
  </si>
  <si>
    <t>1015 SW 150th St</t>
  </si>
  <si>
    <t>4214 NE 2nd St</t>
  </si>
  <si>
    <t>3109 SE 17th Ct</t>
  </si>
  <si>
    <t>2919 E Harrison St</t>
  </si>
  <si>
    <t>2492 SW Webster St</t>
  </si>
  <si>
    <t>26418 NE Anderson St</t>
  </si>
  <si>
    <t>29678 130th Way SE</t>
  </si>
  <si>
    <t>15421 SE 4th Pl</t>
  </si>
  <si>
    <t>1047-1099 S 130th St</t>
  </si>
  <si>
    <t>32702 NE 202nd St</t>
  </si>
  <si>
    <t>32739 47th Ave SW</t>
  </si>
  <si>
    <t>1326 SW 340th St</t>
  </si>
  <si>
    <t>8442-8514 WA-900</t>
  </si>
  <si>
    <t>27631-27699 145th Pl SE</t>
  </si>
  <si>
    <t>24200-24498 144th Ave SE</t>
  </si>
  <si>
    <t>3716 S 253rd Pl</t>
  </si>
  <si>
    <t>22547 134th Pl SE</t>
  </si>
  <si>
    <t>614 Hazel Ave N</t>
  </si>
  <si>
    <t>23217 SE 239th St</t>
  </si>
  <si>
    <t>3430 S 173rd St</t>
  </si>
  <si>
    <t>3522 SW 107th St</t>
  </si>
  <si>
    <t>4536 42nd Ave SW</t>
  </si>
  <si>
    <t>4346 28th Ave S</t>
  </si>
  <si>
    <t>6544 18th Ave SW</t>
  </si>
  <si>
    <t>4117 Whitman Ave N</t>
  </si>
  <si>
    <t>5401 S Fletcher St</t>
  </si>
  <si>
    <t>10843-10857 8th Ave SW</t>
  </si>
  <si>
    <t>2704 NE 144th St</t>
  </si>
  <si>
    <t>17510 194th Ave NE</t>
  </si>
  <si>
    <t>38068 41st Pl S</t>
  </si>
  <si>
    <t>33800-33998 12th Pl SW</t>
  </si>
  <si>
    <t>23834 SE 248th Pl</t>
  </si>
  <si>
    <t>1142 S 23rd St</t>
  </si>
  <si>
    <t>10264 California Ave SW</t>
  </si>
  <si>
    <t>11221 Palatine Ave N</t>
  </si>
  <si>
    <t>Evergreen Way SE</t>
  </si>
  <si>
    <t>22639 SE 280th Pl</t>
  </si>
  <si>
    <t>2300 14th Ave S</t>
  </si>
  <si>
    <t>18124-18204 83rd Ave NE</t>
  </si>
  <si>
    <t>8127 22nd Ave SW</t>
  </si>
  <si>
    <t>6048 26th Ave SW</t>
  </si>
  <si>
    <t>19254 121st Pl SE</t>
  </si>
  <si>
    <t>23915 135th Pl SE</t>
  </si>
  <si>
    <t>11341-11399 4th Pl SW</t>
  </si>
  <si>
    <t>1915 Ginko St SE</t>
  </si>
  <si>
    <t>1512 10th Ct NW</t>
  </si>
  <si>
    <t>31720 NE 123rd St</t>
  </si>
  <si>
    <t>11103 SE 219th Pl</t>
  </si>
  <si>
    <t>15035-15041 SE Fairwood Blvd</t>
  </si>
  <si>
    <t>3510 S Holly St</t>
  </si>
  <si>
    <t>5020 Quincy Ave SE</t>
  </si>
  <si>
    <t>11406 Nile Ave NE</t>
  </si>
  <si>
    <t>8008 NE 183rd St</t>
  </si>
  <si>
    <t>4149-4399 19th Ave SW</t>
  </si>
  <si>
    <t>15717 126th Pl NE</t>
  </si>
  <si>
    <t>3809 SW Findlay St</t>
  </si>
  <si>
    <t>11709 3rd Ave NW</t>
  </si>
  <si>
    <t>1178 Camas Ave NE</t>
  </si>
  <si>
    <t>18401 124th Ave SE</t>
  </si>
  <si>
    <t>13110 NE 193rd Pl</t>
  </si>
  <si>
    <t>12621 SE 187th Pl</t>
  </si>
  <si>
    <t>18641 48th Pl S</t>
  </si>
  <si>
    <t>4602 S Fletcher St</t>
  </si>
  <si>
    <t>33316 E Lake Holm Dr SE</t>
  </si>
  <si>
    <t>14329 275th Ave NE</t>
  </si>
  <si>
    <t>33439 11th Pl SW</t>
  </si>
  <si>
    <t>26222 142nd Ave SE</t>
  </si>
  <si>
    <t>26300-26398 124th Ave SE</t>
  </si>
  <si>
    <t>11909 SE 228th Pl</t>
  </si>
  <si>
    <t>12813 81st Ave NE</t>
  </si>
  <si>
    <t>16304 128th Pl SE</t>
  </si>
  <si>
    <t>7354 27th Ave SW</t>
  </si>
  <si>
    <t>1505 S Plum St</t>
  </si>
  <si>
    <t>4443 S Camano Pl</t>
  </si>
  <si>
    <t>11502 Corliss Ave N</t>
  </si>
  <si>
    <t>7901-7911 39th Ave SW</t>
  </si>
  <si>
    <t>3620 SW Holden St</t>
  </si>
  <si>
    <t>9670 41st Ave S</t>
  </si>
  <si>
    <t>15812 14th Avenue Northeast</t>
  </si>
  <si>
    <t>43404 SE 76th St</t>
  </si>
  <si>
    <t>1636 SW 164th St</t>
  </si>
  <si>
    <t>15243 6th Ave NE</t>
  </si>
  <si>
    <t>21661 SE 265th Way</t>
  </si>
  <si>
    <t>8132 Wolcott Ave S</t>
  </si>
  <si>
    <t>11201 SE 190th Pl</t>
  </si>
  <si>
    <t>17403 159th Ave SE</t>
  </si>
  <si>
    <t>820 NW 95th St</t>
  </si>
  <si>
    <t>12234 1st Ave NW</t>
  </si>
  <si>
    <t>14405 274th Ct NE</t>
  </si>
  <si>
    <t>24223 232nd Pl SE</t>
  </si>
  <si>
    <t>25417 167th Pl SE</t>
  </si>
  <si>
    <t>10012 SE 244th Ct</t>
  </si>
  <si>
    <t>924 26th Ave S</t>
  </si>
  <si>
    <t>27619 245th Ave SE</t>
  </si>
  <si>
    <t>14007-14017 35th Ave NE</t>
  </si>
  <si>
    <t>3743 Belvidere Ave SW</t>
  </si>
  <si>
    <t>30841-30959 132nd Ave SE</t>
  </si>
  <si>
    <t>27515 44th Pl S</t>
  </si>
  <si>
    <t>833 SW 346th St</t>
  </si>
  <si>
    <t>5608 NE 204th St</t>
  </si>
  <si>
    <t>29234 158th Ave SE</t>
  </si>
  <si>
    <t>23625 SE 267th Ct</t>
  </si>
  <si>
    <t>Cedar to Green River Trail</t>
  </si>
  <si>
    <t>27102 227th Pl SE</t>
  </si>
  <si>
    <t>99 17th Ave</t>
  </si>
  <si>
    <t>Milton</t>
  </si>
  <si>
    <t>WA 98354</t>
  </si>
  <si>
    <t>17040 426th Ave SE</t>
  </si>
  <si>
    <t>48115 SE Mt Si Rd</t>
  </si>
  <si>
    <t>2525 NE 24th St</t>
  </si>
  <si>
    <t>16710 133rd Pl SE</t>
  </si>
  <si>
    <t>14712 SE 105th Pl</t>
  </si>
  <si>
    <t>10401 Holman Rd NW</t>
  </si>
  <si>
    <t>5107 Puget Blvd SW</t>
  </si>
  <si>
    <t>5201 23rd Ave SW</t>
  </si>
  <si>
    <t>10537 Interlake Ave N</t>
  </si>
  <si>
    <t>17722 199th Ave NE</t>
  </si>
  <si>
    <t>7057 S Lakeridge Dr</t>
  </si>
  <si>
    <t>16336 131st Ave SE</t>
  </si>
  <si>
    <t>11260 Marine View Dr SW</t>
  </si>
  <si>
    <t>3709 S 256th Ct</t>
  </si>
  <si>
    <t>15846 196th Pl NE</t>
  </si>
  <si>
    <t>4231 SW 323rd St</t>
  </si>
  <si>
    <t>1922 11th Ave W</t>
  </si>
  <si>
    <t>14201-14211 146th Pl SE</t>
  </si>
  <si>
    <t>21560 SE 275th Ct</t>
  </si>
  <si>
    <t>16703 133rd Pl SE</t>
  </si>
  <si>
    <t>6277-6399 S 129th St</t>
  </si>
  <si>
    <t>3100-3198 S Byron St</t>
  </si>
  <si>
    <t>13319 1st Ave NE</t>
  </si>
  <si>
    <t>32915 176th Ave SE</t>
  </si>
  <si>
    <t>11401 SE 219th Pl</t>
  </si>
  <si>
    <t>1522 55th Ct SE</t>
  </si>
  <si>
    <t>20312 102nd Pl SE</t>
  </si>
  <si>
    <t>25221 235th Way SE</t>
  </si>
  <si>
    <t>11521 22nd Ave NE</t>
  </si>
  <si>
    <t>7945 14th Ave SW</t>
  </si>
  <si>
    <t>20515 SE 333rd Pl</t>
  </si>
  <si>
    <t>32901 SE 43rd St</t>
  </si>
  <si>
    <t>11718 SE 203rd St</t>
  </si>
  <si>
    <t>12108 SE 218th Pl</t>
  </si>
  <si>
    <t>20825 135th Ave SE</t>
  </si>
  <si>
    <t>28001 232nd Pl SE</t>
  </si>
  <si>
    <t>10830 132nd Ave NE</t>
  </si>
  <si>
    <t>4726 S Orcas St</t>
  </si>
  <si>
    <t>2202 SW Elmgrove St</t>
  </si>
  <si>
    <t>5237 Martin Luther King Jr Way S</t>
  </si>
  <si>
    <t>10200-10216 56th Ave S</t>
  </si>
  <si>
    <t>4820 12th Ave S</t>
  </si>
  <si>
    <t>1715 NE 135th St</t>
  </si>
  <si>
    <t>5452 31st Ave SW</t>
  </si>
  <si>
    <t>34901-35199 Weyerhaeuser Way S</t>
  </si>
  <si>
    <t>37128 19th Way S</t>
  </si>
  <si>
    <t>26522 214th Ave SE</t>
  </si>
  <si>
    <t>24925 234th Pl SE</t>
  </si>
  <si>
    <t>15345 Stone Ave N</t>
  </si>
  <si>
    <t>24506 SE 276th Ct</t>
  </si>
  <si>
    <t>33027 47th Pl S</t>
  </si>
  <si>
    <t>306 S 15th St</t>
  </si>
  <si>
    <t>9404 Linden Ave N</t>
  </si>
  <si>
    <t>7558 19th Ave SW</t>
  </si>
  <si>
    <t>27369 245th Ave SE</t>
  </si>
  <si>
    <t>5021 Delridge Way SW</t>
  </si>
  <si>
    <t>9014 Ravenna Ave NE</t>
  </si>
  <si>
    <t>11716 16th Ave NE</t>
  </si>
  <si>
    <t>8653 Wabash Ave S</t>
  </si>
  <si>
    <t>4201 Regal St</t>
  </si>
  <si>
    <t>16218 163rd Pl SE</t>
  </si>
  <si>
    <t>19539 4th Ave S</t>
  </si>
  <si>
    <t>820 S 300th St</t>
  </si>
  <si>
    <t>18527 Kenlake Pl NE</t>
  </si>
  <si>
    <t>8308 NE 176th Pl</t>
  </si>
  <si>
    <t>21720 SE 299th Way</t>
  </si>
  <si>
    <t>42321 SE 171st St</t>
  </si>
  <si>
    <t>2714 NE 4th Ct</t>
  </si>
  <si>
    <t>6343 23rd Ave SW</t>
  </si>
  <si>
    <t>929 N 77th St</t>
  </si>
  <si>
    <t>11750 12th Ave NE</t>
  </si>
  <si>
    <t>9238 32nd Ave SW</t>
  </si>
  <si>
    <t>8833 14th Ave SW</t>
  </si>
  <si>
    <t>2109 N 161st Pl</t>
  </si>
  <si>
    <t>1909 N 195th St</t>
  </si>
  <si>
    <t>Bennett Ave SE</t>
  </si>
  <si>
    <t>1 View Ln NE</t>
  </si>
  <si>
    <t>17207 190th Ave SE</t>
  </si>
  <si>
    <t>42511 SE 175th Pl</t>
  </si>
  <si>
    <t>38071 39th Ave S</t>
  </si>
  <si>
    <t>23300-23306 10th Ave S</t>
  </si>
  <si>
    <t>7757 15th Ave SW</t>
  </si>
  <si>
    <t>5011-5021 Delridge Way SW</t>
  </si>
  <si>
    <t>203 Farrelly St</t>
  </si>
  <si>
    <t>5006 Highland Dr SE</t>
  </si>
  <si>
    <t>4611 51st Ave S</t>
  </si>
  <si>
    <t>501 N 143rd St</t>
  </si>
  <si>
    <t>11211 3rd Ave S</t>
  </si>
  <si>
    <t>11717 SE 234th Pl</t>
  </si>
  <si>
    <t>4751 Stephens Ave</t>
  </si>
  <si>
    <t>26905 NE Cherry St</t>
  </si>
  <si>
    <t>227 W 2nd St</t>
  </si>
  <si>
    <t>15562 9th Ave NE</t>
  </si>
  <si>
    <t>2314 Blaine Ave NE</t>
  </si>
  <si>
    <t>36415 12th Pl S</t>
  </si>
  <si>
    <t>29742 129th Pl SE</t>
  </si>
  <si>
    <t>22610 133rd Pl SE</t>
  </si>
  <si>
    <t>10606 NE 143rd Pl</t>
  </si>
  <si>
    <t>16084 SE 172nd Pl</t>
  </si>
  <si>
    <t>353 N 105th St</t>
  </si>
  <si>
    <t>15210 Mink Rd NE</t>
  </si>
  <si>
    <t>14244 140th Ave SE</t>
  </si>
  <si>
    <t>18429 W Lake Desire Dr SE</t>
  </si>
  <si>
    <t>30002 8th Ave SW</t>
  </si>
  <si>
    <t>4150 244th Pl SE</t>
  </si>
  <si>
    <t>4129 Hampton Way</t>
  </si>
  <si>
    <t>16423 126th Pl SE</t>
  </si>
  <si>
    <t>12633 SE 158th St</t>
  </si>
  <si>
    <t>16215 SE 172nd Ct</t>
  </si>
  <si>
    <t>7534 24th Ave NW</t>
  </si>
  <si>
    <t>5445 17th Ave SW</t>
  </si>
  <si>
    <t>5937 Delridge Way SW</t>
  </si>
  <si>
    <t>2825 NE 105th St</t>
  </si>
  <si>
    <t>12036 23rd Ave S</t>
  </si>
  <si>
    <t>2023 NE 175th St</t>
  </si>
  <si>
    <t>14717 58th Ave S</t>
  </si>
  <si>
    <t>15803 197th Pl NE</t>
  </si>
  <si>
    <t>23030 100th Ave SE</t>
  </si>
  <si>
    <t>13715 Wallingford Ave N</t>
  </si>
  <si>
    <t>7725 NE 143rd St</t>
  </si>
  <si>
    <t>12727 SE 191st Pl</t>
  </si>
  <si>
    <t>17547 11th Ave NE</t>
  </si>
  <si>
    <t>16225 10th Ave NE</t>
  </si>
  <si>
    <t>2411 57th St SE</t>
  </si>
  <si>
    <t>18923 SE 416th St</t>
  </si>
  <si>
    <t>26405 218th Ave SE</t>
  </si>
  <si>
    <t>1001 Whitman Ct NE</t>
  </si>
  <si>
    <t>16411 139th Pl SE</t>
  </si>
  <si>
    <t>5650 Fauntleroy Way SW</t>
  </si>
  <si>
    <t>7111 S Ryan St</t>
  </si>
  <si>
    <t>10516 Victory Ln NE</t>
  </si>
  <si>
    <t>11366 SE 298th Pl</t>
  </si>
  <si>
    <t>13328 SE 308 Ct</t>
  </si>
  <si>
    <t>606 5th St SE</t>
  </si>
  <si>
    <t>16940 NE 16th Pl</t>
  </si>
  <si>
    <t>17001 SE 263rd St</t>
  </si>
  <si>
    <t>278th Ave NE</t>
  </si>
  <si>
    <t>4815 SW 330th Ct</t>
  </si>
  <si>
    <t>4620 SW 333rd Ct</t>
  </si>
  <si>
    <t>36529 2nd Ave SW</t>
  </si>
  <si>
    <t>6615 NE 154th St</t>
  </si>
  <si>
    <t>22736 129th Pl SE</t>
  </si>
  <si>
    <t>12235 SE 259th Pl</t>
  </si>
  <si>
    <t>11831 SE 232nd Pl</t>
  </si>
  <si>
    <t>9526 S 221st Pl</t>
  </si>
  <si>
    <t>14200-14230 77th Ave NE</t>
  </si>
  <si>
    <t>13424 NE 80th St</t>
  </si>
  <si>
    <t>555 Index Ave NE</t>
  </si>
  <si>
    <t>12840 163rd Ave SE</t>
  </si>
  <si>
    <t>14229 SE 165th Pl</t>
  </si>
  <si>
    <t>17237 129th Ave SE</t>
  </si>
  <si>
    <t>723 N 105th St</t>
  </si>
  <si>
    <t>2559 NE 98th St</t>
  </si>
  <si>
    <t>13730 2nd Ave NW</t>
  </si>
  <si>
    <t>5338 15th Ave S</t>
  </si>
  <si>
    <t>6729 Shaffer Ave S</t>
  </si>
  <si>
    <t>11720 8th Ave S</t>
  </si>
  <si>
    <t>843 S Rose St</t>
  </si>
  <si>
    <t>8631 17th Ave SW</t>
  </si>
  <si>
    <t>1714 S Pearl St</t>
  </si>
  <si>
    <t>7920 34th Ave SW</t>
  </si>
  <si>
    <t>9807 22nd Ave SW</t>
  </si>
  <si>
    <t>13545 39th Ave NE</t>
  </si>
  <si>
    <t>14709 26th Ave NE</t>
  </si>
  <si>
    <t>315 NW 183rd St</t>
  </si>
  <si>
    <t>18218 Evanston Ave N</t>
  </si>
  <si>
    <t>2610 NE 145th St</t>
  </si>
  <si>
    <t>16036 6th Ave NE</t>
  </si>
  <si>
    <t>4809 Mill Pond Loop</t>
  </si>
  <si>
    <t>1212 NE 162nd St</t>
  </si>
  <si>
    <t>31317 41st Pl SW</t>
  </si>
  <si>
    <t>13228 SE 294th Pl</t>
  </si>
  <si>
    <t>4313 S 289th Pl</t>
  </si>
  <si>
    <t>20013 15th Ave NW</t>
  </si>
  <si>
    <t>29820 125th Pl SE</t>
  </si>
  <si>
    <t>18021 24th Ave NE</t>
  </si>
  <si>
    <t>6511 29th Ave S</t>
  </si>
  <si>
    <t>8041-8299 Beacon Ave S</t>
  </si>
  <si>
    <t>1400 S 359th St</t>
  </si>
  <si>
    <t>18438 SE 135th St</t>
  </si>
  <si>
    <t>18820 129th Pl SE</t>
  </si>
  <si>
    <t>2544 NE 203rd St</t>
  </si>
  <si>
    <t>29801-29829 23rd Avenue South</t>
  </si>
  <si>
    <t>24032 SE 263rd Pl</t>
  </si>
  <si>
    <t>16102 SE 251 St</t>
  </si>
  <si>
    <t>22840 SE 269th St</t>
  </si>
  <si>
    <t>419 Wetherbee Ln</t>
  </si>
  <si>
    <t>26715 Stanford Ct</t>
  </si>
  <si>
    <t>24312 226th Ave SE</t>
  </si>
  <si>
    <t>20208 1st Pl S</t>
  </si>
  <si>
    <t>19807-19813 10th Pl S</t>
  </si>
  <si>
    <t>1708 Franklin St</t>
  </si>
  <si>
    <t>23620 SE 243rd Pl</t>
  </si>
  <si>
    <t>17026 426th Ave SE</t>
  </si>
  <si>
    <t>507 Janet Ave NE</t>
  </si>
  <si>
    <t>530 Olympia Ave SE</t>
  </si>
  <si>
    <t>4108 25th Ave SW</t>
  </si>
  <si>
    <t>4020 21st Ave SW</t>
  </si>
  <si>
    <t>9047 4th Ave S</t>
  </si>
  <si>
    <t>10026 61st Ave S</t>
  </si>
  <si>
    <t>1829 29th Ave</t>
  </si>
  <si>
    <t>108 N 183rd St</t>
  </si>
  <si>
    <t>11400-11616 SE 266th St</t>
  </si>
  <si>
    <t>2604 S 357th St</t>
  </si>
  <si>
    <t>512 47th St SE</t>
  </si>
  <si>
    <t>17101-17103 SE 383rd St</t>
  </si>
  <si>
    <t>19358 114th Pl SE</t>
  </si>
  <si>
    <t>1012 Lynnwood Ave NE</t>
  </si>
  <si>
    <t>14405 SE 208th St</t>
  </si>
  <si>
    <t>10719 47th Ave S</t>
  </si>
  <si>
    <t>315 F St SE</t>
  </si>
  <si>
    <t>12621 SE 222nd Pl</t>
  </si>
  <si>
    <t>16529 10th Ave NE</t>
  </si>
  <si>
    <t>24815 180th Ave SE</t>
  </si>
  <si>
    <t>12816 84th Ave S</t>
  </si>
  <si>
    <t>13301 56th Ave S</t>
  </si>
  <si>
    <t>915 N 1st St</t>
  </si>
  <si>
    <t>32237 7th Ave SW</t>
  </si>
  <si>
    <t>25420 157th Ave SE</t>
  </si>
  <si>
    <t>1020 S 299th Pl</t>
  </si>
  <si>
    <t>22020 127th Ct SE</t>
  </si>
  <si>
    <t>28515 SE 228th St</t>
  </si>
  <si>
    <t>12611 SE 160th St</t>
  </si>
  <si>
    <t>312 Wells Ave N</t>
  </si>
  <si>
    <t>1901 Shattuck Ave S</t>
  </si>
  <si>
    <t>16232 11th Ave NE</t>
  </si>
  <si>
    <t>15821 4th Ave SW</t>
  </si>
  <si>
    <t>15827 7th Pl S</t>
  </si>
  <si>
    <t>10009 SE 247th Pl</t>
  </si>
  <si>
    <t>2826 Access Rd</t>
  </si>
  <si>
    <t>21114-21120 119th Ave SE</t>
  </si>
  <si>
    <t>28426 37th Ave S</t>
  </si>
  <si>
    <t>17814 SE 257th St</t>
  </si>
  <si>
    <t>710 Victor St</t>
  </si>
  <si>
    <t>4018 NE 6th Ct</t>
  </si>
  <si>
    <t>916 4th Ave NE</t>
  </si>
  <si>
    <t>15224 SE 175th Pl</t>
  </si>
  <si>
    <t>3901 NE 5th Pl</t>
  </si>
  <si>
    <t>5162 S 170th St</t>
  </si>
  <si>
    <t>22412 SE 243rd St</t>
  </si>
  <si>
    <t>8506 37th Ave SW</t>
  </si>
  <si>
    <t>8607 36th Ave SW</t>
  </si>
  <si>
    <t>4222 S 288th Pl</t>
  </si>
  <si>
    <t>33749 29th Ct SW</t>
  </si>
  <si>
    <t>27020 NE Ring St</t>
  </si>
  <si>
    <t>1724 Edmonds Way SE</t>
  </si>
  <si>
    <t>13304 24th Ave S</t>
  </si>
  <si>
    <t>20130 110th Terrace SE</t>
  </si>
  <si>
    <t>200 Taylor Ave S</t>
  </si>
  <si>
    <t>4733 Delridge Way SW</t>
  </si>
  <si>
    <t>32500-32514 35th Ave SW</t>
  </si>
  <si>
    <t>12840 SE 307th Pl</t>
  </si>
  <si>
    <t>157 Pike St NE</t>
  </si>
  <si>
    <t>20615 SE 334th St</t>
  </si>
  <si>
    <t>16014 16th Ave SW</t>
  </si>
  <si>
    <t>27924-27998 150th Pl SE</t>
  </si>
  <si>
    <t>13303 SE 227th St</t>
  </si>
  <si>
    <t>18716 35th Ave NE</t>
  </si>
  <si>
    <t>24108 SE 261st Pl</t>
  </si>
  <si>
    <t>10222 18th Ave SW</t>
  </si>
  <si>
    <t>7749-7999 31st Ave NW</t>
  </si>
  <si>
    <t>2802 SW Bataan St</t>
  </si>
  <si>
    <t>8723 S 117th St</t>
  </si>
  <si>
    <t>13332 30th Ave NE</t>
  </si>
  <si>
    <t>8024 S 130th St</t>
  </si>
  <si>
    <t>7339 46th Ave S</t>
  </si>
  <si>
    <t>15322 26th Ave NE</t>
  </si>
  <si>
    <t>4071 S 128th St</t>
  </si>
  <si>
    <t>15923 Vashon Hwy SW</t>
  </si>
  <si>
    <t>12654 156th Ave SE</t>
  </si>
  <si>
    <t>29700 217th Pl SE</t>
  </si>
  <si>
    <t>15012 133rd Ave SE</t>
  </si>
  <si>
    <t>10000-10026 S 100th St</t>
  </si>
  <si>
    <t>26526 111th Pl SE</t>
  </si>
  <si>
    <t>1109 N 28th Pl</t>
  </si>
  <si>
    <t>3706 140th Ave SE</t>
  </si>
  <si>
    <t>16221 Bagley Pl N</t>
  </si>
  <si>
    <t>17022 5th Ave NE</t>
  </si>
  <si>
    <t>228 NE 174th St</t>
  </si>
  <si>
    <t>20020 127th Pl SE</t>
  </si>
  <si>
    <t>10125 SE 242nd Pl</t>
  </si>
  <si>
    <t>26732 Carnaby Way</t>
  </si>
  <si>
    <t>30021 114th Way SE</t>
  </si>
  <si>
    <t>15611 SE 322nd Pl</t>
  </si>
  <si>
    <t>12307 SE 315th Pl</t>
  </si>
  <si>
    <t>31751 NE 110th St</t>
  </si>
  <si>
    <t>23825 14th Ave S</t>
  </si>
  <si>
    <t>1206 SW 349th St</t>
  </si>
  <si>
    <t>25011 119th Pl SE</t>
  </si>
  <si>
    <t>18738-18798 49th Pl NE</t>
  </si>
  <si>
    <t>44633 SE 151st St</t>
  </si>
  <si>
    <t>107 E 3rd St</t>
  </si>
  <si>
    <t>13219 424th Ave SE</t>
  </si>
  <si>
    <t>1048 Redmond Ave NE</t>
  </si>
  <si>
    <t>454 A St</t>
  </si>
  <si>
    <t>12410 SE 168th St</t>
  </si>
  <si>
    <t>9007 4th Ave NW</t>
  </si>
  <si>
    <t>11405 26th Ave SW</t>
  </si>
  <si>
    <t>8611 32nd Ave SW</t>
  </si>
  <si>
    <t>10424 2nd Ave S</t>
  </si>
  <si>
    <t>7704 376th Ave SE</t>
  </si>
  <si>
    <t>2640 S 227th Pl</t>
  </si>
  <si>
    <t>23103 125th Ave SE</t>
  </si>
  <si>
    <t>2401 S 359th St</t>
  </si>
  <si>
    <t>20101 137th Ave SE</t>
  </si>
  <si>
    <t>1809 Glenwood Ave SE</t>
  </si>
  <si>
    <t>9716 33rd Ave SW</t>
  </si>
  <si>
    <t>6421 S 124th St</t>
  </si>
  <si>
    <t>13101 NE 193rd Pl</t>
  </si>
  <si>
    <t>32900 19th Ave SW</t>
  </si>
  <si>
    <t>10020 18th Ave SW</t>
  </si>
  <si>
    <t>9615 58th Ave S</t>
  </si>
  <si>
    <t>428 Orchard Ave NE</t>
  </si>
  <si>
    <t>1711 Monroe Ave NE</t>
  </si>
  <si>
    <t>1101-1199 O St NE</t>
  </si>
  <si>
    <t>5403 23rd Ave SW</t>
  </si>
  <si>
    <t>18529 Ashworth Ave N</t>
  </si>
  <si>
    <t>23017 SE 281st Ct</t>
  </si>
  <si>
    <t>304 SW 316th St</t>
  </si>
  <si>
    <t>31607 45th Pl SW</t>
  </si>
  <si>
    <t>28616 28th Pl S</t>
  </si>
  <si>
    <t>24031 SE 262nd Pl</t>
  </si>
  <si>
    <t>23418 SE 282nd Pl</t>
  </si>
  <si>
    <t>44402 SE 142nd Pl</t>
  </si>
  <si>
    <t>5628 35th Ave SW</t>
  </si>
  <si>
    <t>4022 S Bozeman St</t>
  </si>
  <si>
    <t>9246 30th Ave SW</t>
  </si>
  <si>
    <t>2350 N 178th St</t>
  </si>
  <si>
    <t>15346-15348 25th Ave NE</t>
  </si>
  <si>
    <t>16341 Interlake Ave N</t>
  </si>
  <si>
    <t>3515 S 137th St</t>
  </si>
  <si>
    <t>16828 SE 251 St</t>
  </si>
  <si>
    <t>5619 S 149th St</t>
  </si>
  <si>
    <t>28206 130th Ave SE</t>
  </si>
  <si>
    <t>2414 SW Holden St</t>
  </si>
  <si>
    <t>3924 SW 316th St</t>
  </si>
  <si>
    <t>26133 242nd Ave SE</t>
  </si>
  <si>
    <t>44400 SE 159th St</t>
  </si>
  <si>
    <t>14608 SE 195th Pl</t>
  </si>
  <si>
    <t>5002 S 299th Pl</t>
  </si>
  <si>
    <t>2019 24th Ave S</t>
  </si>
  <si>
    <t>36816 55th Ave S</t>
  </si>
  <si>
    <t>2820 V Ct SE</t>
  </si>
  <si>
    <t>5307-5311 Quincy Ave SE</t>
  </si>
  <si>
    <t>13405 5th Ave SW</t>
  </si>
  <si>
    <t>19223 SE 259th Pl</t>
  </si>
  <si>
    <t>25139 11th Ave S</t>
  </si>
  <si>
    <t>32624 39th Pl SW</t>
  </si>
  <si>
    <t>20442 137th Ave SE</t>
  </si>
  <si>
    <t>20147 SE 152nd St</t>
  </si>
  <si>
    <t>17620 SE 121st Pl</t>
  </si>
  <si>
    <t>9122 23rd Ave NE</t>
  </si>
  <si>
    <t>1309 SW Webster St</t>
  </si>
  <si>
    <t>7703 S 128th St</t>
  </si>
  <si>
    <t>5601-5605 21st Ave SW</t>
  </si>
  <si>
    <t>10447 8th Ave S</t>
  </si>
  <si>
    <t>25209 45th Ave S</t>
  </si>
  <si>
    <t>4295 S 137th St</t>
  </si>
  <si>
    <t>13805 SE Fairwood Blvd</t>
  </si>
  <si>
    <t>23309 115th Pl SE</t>
  </si>
  <si>
    <t>680 Shelton Ave NE</t>
  </si>
  <si>
    <t>19827 SE Maple Valley Hwy</t>
  </si>
  <si>
    <t>12035-12225 61st Ave S</t>
  </si>
  <si>
    <t>22027 117th Ave SE</t>
  </si>
  <si>
    <t>19320 113th Ave SE</t>
  </si>
  <si>
    <t>12625 SE 228th Ct</t>
  </si>
  <si>
    <t>12519 SE 236th Pl</t>
  </si>
  <si>
    <t>556 N 167th St</t>
  </si>
  <si>
    <t>13436 Occidental Ave S</t>
  </si>
  <si>
    <t>11813 SE 219th Pl</t>
  </si>
  <si>
    <t>3644 Manchester Way</t>
  </si>
  <si>
    <t>3010 S Holden St</t>
  </si>
  <si>
    <t>16824 11th Pl NE</t>
  </si>
  <si>
    <t>17904 Military Rd S</t>
  </si>
  <si>
    <t>2831 SW 327th St</t>
  </si>
  <si>
    <t>1376 43rd St NE</t>
  </si>
  <si>
    <t>35039 41st Pl S</t>
  </si>
  <si>
    <t>11520 36th Ave NE</t>
  </si>
  <si>
    <t>4035 S 150th St</t>
  </si>
  <si>
    <t>32740-32998 30th Ave SW</t>
  </si>
  <si>
    <t>14217 SE 144th St</t>
  </si>
  <si>
    <t>7127 29th Ave SW</t>
  </si>
  <si>
    <t>33724 27th Pl SW</t>
  </si>
  <si>
    <t>26205 119th Dr SE</t>
  </si>
  <si>
    <t>8540 S 123rd Pl</t>
  </si>
  <si>
    <t>5257 23rd Ave SW</t>
  </si>
  <si>
    <t>1310 22nd St SE</t>
  </si>
  <si>
    <t>11549 SE 319th Pl</t>
  </si>
  <si>
    <t>29140 43rd Ave S</t>
  </si>
  <si>
    <t>32823 NE 195th St</t>
  </si>
  <si>
    <t>2714 SW 323rd St</t>
  </si>
  <si>
    <t>11009 SE 220th Pl</t>
  </si>
  <si>
    <t>9908 S 210th Pl</t>
  </si>
  <si>
    <t>22923 SE 282nd St</t>
  </si>
  <si>
    <t>23549 NE 111th St</t>
  </si>
  <si>
    <t>3704 NE 9th Ct</t>
  </si>
  <si>
    <t>600 Jefferson Ave NE</t>
  </si>
  <si>
    <t>16206 SE 134th St</t>
  </si>
  <si>
    <t>10005 16th Ave S</t>
  </si>
  <si>
    <t>11263-11611 Beacon Ave S</t>
  </si>
  <si>
    <t>15022 25th Ave NE</t>
  </si>
  <si>
    <t>26418 199th Pl SE</t>
  </si>
  <si>
    <t>34434 30th Ave SW</t>
  </si>
  <si>
    <t>2152 SW 323rd St</t>
  </si>
  <si>
    <t>9812 S 239th Pl</t>
  </si>
  <si>
    <t>2712 SW 322nd Pl</t>
  </si>
  <si>
    <t>12632 SE 214th St</t>
  </si>
  <si>
    <t>14435 SE 263rd St</t>
  </si>
  <si>
    <t>2150 S 262nd Ct</t>
  </si>
  <si>
    <t>36656 55th Pl S</t>
  </si>
  <si>
    <t>35219 26th Ct S</t>
  </si>
  <si>
    <t>9226 S 239th Pl</t>
  </si>
  <si>
    <t>22036 SE 268th St</t>
  </si>
  <si>
    <t>27621 221st Ave SE</t>
  </si>
  <si>
    <t>7327 33rd Ave S</t>
  </si>
  <si>
    <t>903 S 101st St</t>
  </si>
  <si>
    <t>157 SW 313th St</t>
  </si>
  <si>
    <t>20609 SE 271st St</t>
  </si>
  <si>
    <t>14710 57th Ave S</t>
  </si>
  <si>
    <t>142 11th St SE</t>
  </si>
  <si>
    <t>16241 19th Ave SW</t>
  </si>
  <si>
    <t>19307 4th Ave S</t>
  </si>
  <si>
    <t>32819 17th Ave SW</t>
  </si>
  <si>
    <t>23109 125th Ave SE</t>
  </si>
  <si>
    <t>29204 202nd Ave SE</t>
  </si>
  <si>
    <t>10904 SE 212th St</t>
  </si>
  <si>
    <t>3029 NE 178th St</t>
  </si>
  <si>
    <t>311 Dereks Pl</t>
  </si>
  <si>
    <t>Pacific</t>
  </si>
  <si>
    <t>WA 98047</t>
  </si>
  <si>
    <t>122 Greenlake Pl</t>
  </si>
  <si>
    <t>16603 113th Ave SE</t>
  </si>
  <si>
    <t>1518 25th Ave</t>
  </si>
  <si>
    <t>834 NE 189th St</t>
  </si>
  <si>
    <t>14218 NE 67th Ct</t>
  </si>
  <si>
    <t>24330 130th Ave SE</t>
  </si>
  <si>
    <t>4104 S 179th St</t>
  </si>
  <si>
    <t>1506 51st St NE</t>
  </si>
  <si>
    <t>25923 13th Ave S</t>
  </si>
  <si>
    <t>11834 SE 263rd Ct</t>
  </si>
  <si>
    <t>2931 NE 5th Pl</t>
  </si>
  <si>
    <t>11020 34th Ave NE</t>
  </si>
  <si>
    <t>26000-26198 Woodmont Dr S</t>
  </si>
  <si>
    <t>21659 SE 266th St</t>
  </si>
  <si>
    <t>533 S 330th Pl</t>
  </si>
  <si>
    <t>4473 192nd Ave SE</t>
  </si>
  <si>
    <t>13321 30th Ave NE</t>
  </si>
  <si>
    <t>200 Pike St SE</t>
  </si>
  <si>
    <t>2829 SW 342nd Pl</t>
  </si>
  <si>
    <t>833 SW 361st St</t>
  </si>
  <si>
    <t>23255 133rd Ave SE</t>
  </si>
  <si>
    <t>7615 SW 257th St</t>
  </si>
  <si>
    <t>1327 S 277th Pl</t>
  </si>
  <si>
    <t>11518 SE 221st Pl</t>
  </si>
  <si>
    <t>22018 8th Pl S</t>
  </si>
  <si>
    <t>11631 SE 308th Pl</t>
  </si>
  <si>
    <t>5130 Francis Ct SE</t>
  </si>
  <si>
    <t>22821 SE 288th St</t>
  </si>
  <si>
    <t>1422 S 282nd Pl</t>
  </si>
  <si>
    <t>11405 SE 229th St</t>
  </si>
  <si>
    <t>26300 127th Ave SE</t>
  </si>
  <si>
    <t>27456-27498 124th Ave SE</t>
  </si>
  <si>
    <t>19300 142nd Pl SE</t>
  </si>
  <si>
    <t>10740 Stone Ave N</t>
  </si>
  <si>
    <t>3822 Martin Luther King Jr Way S</t>
  </si>
  <si>
    <t>3017 SW Hinds St</t>
  </si>
  <si>
    <t>8019 S 117th St</t>
  </si>
  <si>
    <t>20234 20th Ave NE</t>
  </si>
  <si>
    <t>19627 SE Auburn-Black Diamond Rd</t>
  </si>
  <si>
    <t>1621 56th Ct SE</t>
  </si>
  <si>
    <t>28830 34th Ave S</t>
  </si>
  <si>
    <t>16726 SE 45th St</t>
  </si>
  <si>
    <t>21438 SE 277th St</t>
  </si>
  <si>
    <t>3015 S Graham St</t>
  </si>
  <si>
    <t>16708 N Park Ave N</t>
  </si>
  <si>
    <t>4821 S 175th St</t>
  </si>
  <si>
    <t>2628 S 309th St</t>
  </si>
  <si>
    <t>8850 34th Ave SW</t>
  </si>
  <si>
    <t>1033 S 316th St</t>
  </si>
  <si>
    <t>24217 181st Pl SE</t>
  </si>
  <si>
    <t>11414 SE 230th Pl</t>
  </si>
  <si>
    <t>506 Wells Ave N</t>
  </si>
  <si>
    <t>11457 70th Pl S</t>
  </si>
  <si>
    <t>4056 S 151st St</t>
  </si>
  <si>
    <t>37654 18th Pl S</t>
  </si>
  <si>
    <t>650 SW 137th St</t>
  </si>
  <si>
    <t>13105 SE 277th Pl</t>
  </si>
  <si>
    <t>1209 SW 347th Pl</t>
  </si>
  <si>
    <t>12902 SE 158th Pl</t>
  </si>
  <si>
    <t>12046 SE 214th St</t>
  </si>
  <si>
    <t>12224 SE 165th St</t>
  </si>
  <si>
    <t>12526 SE 232nd St</t>
  </si>
  <si>
    <t>16004 7th Ave SW</t>
  </si>
  <si>
    <t>240 S 198th St</t>
  </si>
  <si>
    <t>2025 W St NW</t>
  </si>
  <si>
    <t>3030 SW 346th Pl</t>
  </si>
  <si>
    <t>17941 Riviera Pl SW</t>
  </si>
  <si>
    <t>3652 SW 328th St</t>
  </si>
  <si>
    <t>29812 55th Pl S</t>
  </si>
  <si>
    <t>1201-1215 O St NE</t>
  </si>
  <si>
    <t>3812 I Pl NE</t>
  </si>
  <si>
    <t>249 S 163rd Pl</t>
  </si>
  <si>
    <t>19521 SE 271st Pl</t>
  </si>
  <si>
    <t>25816 13th Pl S</t>
  </si>
  <si>
    <t>20824-20836 Occidental Ave S</t>
  </si>
  <si>
    <t>2006 S 257th St</t>
  </si>
  <si>
    <t>2134 Montgomery Ave</t>
  </si>
  <si>
    <t>33015 4th Pl S</t>
  </si>
  <si>
    <t>10858 SE 200th St</t>
  </si>
  <si>
    <t>12033 SE 223rd Dr</t>
  </si>
  <si>
    <t>12206 SE 217th St</t>
  </si>
  <si>
    <t>4511 S 262nd St</t>
  </si>
  <si>
    <t>24911-24917 38th Ave S</t>
  </si>
  <si>
    <t>9603 NE 121st Ln</t>
  </si>
  <si>
    <t>27022 216th Ave SE</t>
  </si>
  <si>
    <t>22028 SE 269th St</t>
  </si>
  <si>
    <t>1705 Douglas Ct</t>
  </si>
  <si>
    <t>19415 107th Ave SE</t>
  </si>
  <si>
    <t>3218 S 148th St</t>
  </si>
  <si>
    <t>4356 SW Concord St</t>
  </si>
  <si>
    <t>12419 20th Ave S</t>
  </si>
  <si>
    <t>10217 Aurora Ave N</t>
  </si>
  <si>
    <t>17732 199th Pl NE</t>
  </si>
  <si>
    <t>628 SW 136th St</t>
  </si>
  <si>
    <t>19240 SE 259th Pl</t>
  </si>
  <si>
    <t>9412 24th Ave SW</t>
  </si>
  <si>
    <t>26449 171st Ave SE</t>
  </si>
  <si>
    <t>22115 104th Pl SE</t>
  </si>
  <si>
    <t>22119 123rd Ave SE</t>
  </si>
  <si>
    <t>26120-26126 120th Pl SE</t>
  </si>
  <si>
    <t>31825 197th Ave SE</t>
  </si>
  <si>
    <t>13124 113th Pl NE</t>
  </si>
  <si>
    <t>2431 T St NW</t>
  </si>
  <si>
    <t>3920 153rd Ave SE</t>
  </si>
  <si>
    <t>1501-1515 SW 327th St</t>
  </si>
  <si>
    <t>21620 SE 283rd St</t>
  </si>
  <si>
    <t>2052 S 132nd St</t>
  </si>
  <si>
    <t>6105 S 124th St</t>
  </si>
  <si>
    <t>4557 14th Ave S</t>
  </si>
  <si>
    <t>26303 191st Pl SE</t>
  </si>
  <si>
    <t>1714 SW 354th Pl</t>
  </si>
  <si>
    <t>495 Petersen Dr E</t>
  </si>
  <si>
    <t>10804 SE 218th St</t>
  </si>
  <si>
    <t>21635 SE 268th St</t>
  </si>
  <si>
    <t>12432 16th Ave S</t>
  </si>
  <si>
    <t>25425 34th Pl S</t>
  </si>
  <si>
    <t>11022 SE 319th Ct</t>
  </si>
  <si>
    <t>26th Ave SW</t>
  </si>
  <si>
    <t>2306 S 284th Pl</t>
  </si>
  <si>
    <t>11748 SE 264th St</t>
  </si>
  <si>
    <t>25813 117th Pl SE</t>
  </si>
  <si>
    <t>12145 SE 260th Pl</t>
  </si>
  <si>
    <t>11539 SE 221st Pl</t>
  </si>
  <si>
    <t>23221 SE 242nd St</t>
  </si>
  <si>
    <t>8301-8399 47th Ave S</t>
  </si>
  <si>
    <t>8833 Earl Ave NW</t>
  </si>
  <si>
    <t>8627 9th Ave SW</t>
  </si>
  <si>
    <t>8421 8th Ave SW</t>
  </si>
  <si>
    <t>12226 Phinney Ave N</t>
  </si>
  <si>
    <t>10412 Aqua Way S</t>
  </si>
  <si>
    <t>921 4th Ave N</t>
  </si>
  <si>
    <t>1256 SW 146th St</t>
  </si>
  <si>
    <t>1011 SW 118th St</t>
  </si>
  <si>
    <t>27529 SE High Point Way</t>
  </si>
  <si>
    <t>834 Lynnwood Ave NE</t>
  </si>
  <si>
    <t>23042 16th Ave S</t>
  </si>
  <si>
    <t>7231 NE 171st Ln</t>
  </si>
  <si>
    <t>8040 S 118th St</t>
  </si>
  <si>
    <t>11431 SE 229th St</t>
  </si>
  <si>
    <t>21611 SE 266th St</t>
  </si>
  <si>
    <t>21860 Military Rd S</t>
  </si>
  <si>
    <t>30027 58th Pl S</t>
  </si>
  <si>
    <t>24023 SE 282nd St</t>
  </si>
  <si>
    <t>1219 S 124th St</t>
  </si>
  <si>
    <t>31510 41st Ave SW</t>
  </si>
  <si>
    <t>1009 S 229th Pl</t>
  </si>
  <si>
    <t>42 43rd Ct NE</t>
  </si>
  <si>
    <t>17820 1st Avenue South</t>
  </si>
  <si>
    <t>450 NE Birch St</t>
  </si>
  <si>
    <t>43712 SE 150th St</t>
  </si>
  <si>
    <t>17451 42nd Ln S</t>
  </si>
  <si>
    <t>10720 Stone Ave N</t>
  </si>
  <si>
    <t>527 S Donovan St</t>
  </si>
  <si>
    <t>9817 26th Ave SW</t>
  </si>
  <si>
    <t>10025-10037 31st Ave SW</t>
  </si>
  <si>
    <t>1610 N 185th St</t>
  </si>
  <si>
    <t>36400-36452 51st Ave S</t>
  </si>
  <si>
    <t>26119 185th Pl SE</t>
  </si>
  <si>
    <t>33838 37th Ave SW</t>
  </si>
  <si>
    <t>13012 41st Ave S</t>
  </si>
  <si>
    <t>401 SW 322nd St</t>
  </si>
  <si>
    <t>26510 134th Ave SE</t>
  </si>
  <si>
    <t>15765 Simonds Rd NE</t>
  </si>
  <si>
    <t>3419 SW Morgan St</t>
  </si>
  <si>
    <t>26231 187th Pl SE</t>
  </si>
  <si>
    <t>18600 135th Pl SE</t>
  </si>
  <si>
    <t>21600 SE 18th Pl</t>
  </si>
  <si>
    <t>2868 258th Pl SE</t>
  </si>
  <si>
    <t>30036-30116 42nd Pl S</t>
  </si>
  <si>
    <t>5214 S 292nd St</t>
  </si>
  <si>
    <t>10241 126th Ave SE</t>
  </si>
  <si>
    <t>18504 38th Ave S</t>
  </si>
  <si>
    <t>3802 I Pl NE</t>
  </si>
  <si>
    <t>4235 SW 337th Pl</t>
  </si>
  <si>
    <t>26546 236th Pl SE</t>
  </si>
  <si>
    <t>2109 NE 8th St</t>
  </si>
  <si>
    <t>11050 24th Pl SW</t>
  </si>
  <si>
    <t>30221 8th Ave S</t>
  </si>
  <si>
    <t>11234 SE 320th Pl</t>
  </si>
  <si>
    <t>31845-31899 125th Pl SE</t>
  </si>
  <si>
    <t>13726-13736 8th Ave SW</t>
  </si>
  <si>
    <t>1630 S 231st Pl</t>
  </si>
  <si>
    <t>1783 Loraine St</t>
  </si>
  <si>
    <t>33015 22nd Pl S</t>
  </si>
  <si>
    <t>12034 SE 252 Pl</t>
  </si>
  <si>
    <t>17421 SE Covington Sawyer Rd</t>
  </si>
  <si>
    <t>766 Union Ave NE</t>
  </si>
  <si>
    <t>12522 SE 105th St</t>
  </si>
  <si>
    <t>2925 Morris Ave S</t>
  </si>
  <si>
    <t>18201-18223 114th Ave SE</t>
  </si>
  <si>
    <t>13002 23rd Ave S</t>
  </si>
  <si>
    <t>9413 34th Ave SW</t>
  </si>
  <si>
    <t>10546 Stone Ave N</t>
  </si>
  <si>
    <t>3002 SW Cycle Ct</t>
  </si>
  <si>
    <t>3003 SW Cycle Ct</t>
  </si>
  <si>
    <t>1712 S Dawson St</t>
  </si>
  <si>
    <t>5403 34th Ave SW</t>
  </si>
  <si>
    <t>8406 Railroad Ave</t>
  </si>
  <si>
    <t>4414 S 140th St</t>
  </si>
  <si>
    <t>4725 S 172nd St</t>
  </si>
  <si>
    <t>28509 NE 149th Pl</t>
  </si>
  <si>
    <t>10872 SE 318th Pl</t>
  </si>
  <si>
    <t>28 M St NE</t>
  </si>
  <si>
    <t>20214 8th Ave S</t>
  </si>
  <si>
    <t>26720 NE Stewart St</t>
  </si>
  <si>
    <t>3915 S 238th St</t>
  </si>
  <si>
    <t>11062 25th Ave SW</t>
  </si>
  <si>
    <t>23441 130th Ave SE</t>
  </si>
  <si>
    <t>429 Randolph Ave</t>
  </si>
  <si>
    <t>322 NE 163rd St</t>
  </si>
  <si>
    <t>1002 Pike St NE</t>
  </si>
  <si>
    <t>450 S 305th St</t>
  </si>
  <si>
    <t>30606 2nd Ave SW</t>
  </si>
  <si>
    <t>14221 W Lake Kathleen Dr SE</t>
  </si>
  <si>
    <t>31605-31625 51st Ave S</t>
  </si>
  <si>
    <t>14904 133rd Ave SE</t>
  </si>
  <si>
    <t>18827 SE 244th Pl</t>
  </si>
  <si>
    <t>24727 SE Mud Mountain Rd</t>
  </si>
  <si>
    <t>10642 SE 200th St</t>
  </si>
  <si>
    <t>213th Ave SE</t>
  </si>
  <si>
    <t>17018 124th Ave SE</t>
  </si>
  <si>
    <t>11915 SE 161st St</t>
  </si>
  <si>
    <t>880 Monroe Ave NE</t>
  </si>
  <si>
    <t>2508 NE 7th St</t>
  </si>
  <si>
    <t>13008 23rd Ave S</t>
  </si>
  <si>
    <t>17736 41st Ave S</t>
  </si>
  <si>
    <t>4424-4438 Martin Luther King Jr Way S</t>
  </si>
  <si>
    <t>6909 S 124th St</t>
  </si>
  <si>
    <t>10645 2nd Ave SW</t>
  </si>
  <si>
    <t>32838 38th Ave S</t>
  </si>
  <si>
    <t>14609 SE 195th Pl</t>
  </si>
  <si>
    <t>4217 Renton Ave S</t>
  </si>
  <si>
    <t>1206 NE 155th St</t>
  </si>
  <si>
    <t>16040 28th Ave NE</t>
  </si>
  <si>
    <t>1605 21st St NE</t>
  </si>
  <si>
    <t>11055 SE 295th St</t>
  </si>
  <si>
    <t>32701-32911 49th Pl SW</t>
  </si>
  <si>
    <t>10427 18th Ave S</t>
  </si>
  <si>
    <t>35839 14th Ave SW</t>
  </si>
  <si>
    <t>23403 120th Ave SE</t>
  </si>
  <si>
    <t>9025 15th Ave SW</t>
  </si>
  <si>
    <t>936 Pike Pl NE</t>
  </si>
  <si>
    <t>32744 30th Ave SW</t>
  </si>
  <si>
    <t>30410 128th Pl SE</t>
  </si>
  <si>
    <t>36721 34th Ave S</t>
  </si>
  <si>
    <t>29140 42nd Ave S</t>
  </si>
  <si>
    <t>238 SW 132nd St</t>
  </si>
  <si>
    <t>18035 SE 262nd Pl</t>
  </si>
  <si>
    <t>31711 7th Pl S</t>
  </si>
  <si>
    <t>903 S 317th St</t>
  </si>
  <si>
    <t>1405 E Maple St</t>
  </si>
  <si>
    <t>33023 SE 310th St</t>
  </si>
  <si>
    <t>24841 Redmond-Fall City Rd NE</t>
  </si>
  <si>
    <t>16411 120th Ave SE</t>
  </si>
  <si>
    <t>3311 SE 17th St</t>
  </si>
  <si>
    <t>4030-4198 S 186th St</t>
  </si>
  <si>
    <t>12446 21st Ave S</t>
  </si>
  <si>
    <t>4205 S 288th Pl</t>
  </si>
  <si>
    <t>214-220 N St NE</t>
  </si>
  <si>
    <t>32428-32598 5th Ave</t>
  </si>
  <si>
    <t>16 R Pl NE</t>
  </si>
  <si>
    <t>22124 112th Pl SE</t>
  </si>
  <si>
    <t>26825 33rd Ave S</t>
  </si>
  <si>
    <t>11644 SE 163rd St</t>
  </si>
  <si>
    <t>124 Mt Vista Pl SW</t>
  </si>
  <si>
    <t>37724 26th Dr S</t>
  </si>
  <si>
    <t>636 S 188th St</t>
  </si>
  <si>
    <t>18717 SE 258th St</t>
  </si>
  <si>
    <t>12021 SE 251 Pl</t>
  </si>
  <si>
    <t>1122 Harding St</t>
  </si>
  <si>
    <t>38205 45th Ave S</t>
  </si>
  <si>
    <t>2410 SW 323rd St</t>
  </si>
  <si>
    <t>767 Oakhurst Dr</t>
  </si>
  <si>
    <t>7943 13th Ave SW</t>
  </si>
  <si>
    <t>10102 33rd Ave SW</t>
  </si>
  <si>
    <t>11851 44th Pl S</t>
  </si>
  <si>
    <t>17459 SE 262nd St</t>
  </si>
  <si>
    <t>32110 12th Pl SW</t>
  </si>
  <si>
    <t>425 S 305th St</t>
  </si>
  <si>
    <t>31716 6th Ave S</t>
  </si>
  <si>
    <t>303 SW 108th St</t>
  </si>
  <si>
    <t>116 J St SE</t>
  </si>
  <si>
    <t>506 Harmony Ln</t>
  </si>
  <si>
    <t>2530 SW 325th Pl</t>
  </si>
  <si>
    <t>28107 240th Ave SE</t>
  </si>
  <si>
    <t>11257 Crestwood Dr S</t>
  </si>
  <si>
    <t>9455 8th Ave SW</t>
  </si>
  <si>
    <t>230 S 317th Pl</t>
  </si>
  <si>
    <t>24801-24805 11th Ave S</t>
  </si>
  <si>
    <t>10915 243rd Ave NE</t>
  </si>
  <si>
    <t>35301-35323 56th Ave S</t>
  </si>
  <si>
    <t>2496-2598 S 121st St</t>
  </si>
  <si>
    <t>1730 Washington Ave</t>
  </si>
  <si>
    <t>1625 SW 351st St</t>
  </si>
  <si>
    <t>2253 SW 313th St</t>
  </si>
  <si>
    <t>11428 SE 225th St</t>
  </si>
  <si>
    <t>4503 S 256th St</t>
  </si>
  <si>
    <t>26516 235th Ave SE</t>
  </si>
  <si>
    <t>127 Chicago Blvd S</t>
  </si>
  <si>
    <t>2906 Kennewick Pl NE</t>
  </si>
  <si>
    <t>2730 S 146th St</t>
  </si>
  <si>
    <t>7027 S 125th St</t>
  </si>
  <si>
    <t>4036 S 119th St</t>
  </si>
  <si>
    <t>26712 186th Ave SE</t>
  </si>
  <si>
    <t>16430 125th Ave SE</t>
  </si>
  <si>
    <t>27852 31st Pl S</t>
  </si>
  <si>
    <t>11002 SE 180th St</t>
  </si>
  <si>
    <t>32835 38th Ct SW</t>
  </si>
  <si>
    <t>7157 32nd Ave SW</t>
  </si>
  <si>
    <t>35632 52nd Ave S</t>
  </si>
  <si>
    <t>12450 2nd Ave S</t>
  </si>
  <si>
    <t>16251 12th Ave SW</t>
  </si>
  <si>
    <t>26306 127th Ave SE</t>
  </si>
  <si>
    <t>1121 E Guiberson St</t>
  </si>
  <si>
    <t>111 F St SE</t>
  </si>
  <si>
    <t>32113 112th Pl SE</t>
  </si>
  <si>
    <t>11803 SE 322nd Pl</t>
  </si>
  <si>
    <t>15252 20th Ave SW</t>
  </si>
  <si>
    <t>1626 S 245th Pl</t>
  </si>
  <si>
    <t>24429 12th Ave S</t>
  </si>
  <si>
    <t>33818 35th Ave SW</t>
  </si>
  <si>
    <t>2352 SW 338th St</t>
  </si>
  <si>
    <t>21922 34th Ave S</t>
  </si>
  <si>
    <t>9612-9618 Renton Ave S</t>
  </si>
  <si>
    <t>2126 N 130th St</t>
  </si>
  <si>
    <t>13045 6th Pl SW</t>
  </si>
  <si>
    <t>11247 11th Ave SW</t>
  </si>
  <si>
    <t>5612 18th Ave SW</t>
  </si>
  <si>
    <t>5031 Martin Luther King Jr Way S</t>
  </si>
  <si>
    <t>5145 S Roxbury St</t>
  </si>
  <si>
    <t>11048 21st Ave SW</t>
  </si>
  <si>
    <t>2601-2667 Alpine St SE</t>
  </si>
  <si>
    <t>33235 26th Ave SW</t>
  </si>
  <si>
    <t>12129 SE 277th Pl</t>
  </si>
  <si>
    <t>1812 33rd St SE</t>
  </si>
  <si>
    <t>35014 19th Ave SW</t>
  </si>
  <si>
    <t>5206 S 142nd St</t>
  </si>
  <si>
    <t>11440 69th Pl S</t>
  </si>
  <si>
    <t>604 Cedar Dr SE</t>
  </si>
  <si>
    <t>26607 190th Ave SE</t>
  </si>
  <si>
    <t>26118 189th Ct SE</t>
  </si>
  <si>
    <t>30105 10th Ave S</t>
  </si>
  <si>
    <t>33601-33799 35th Ave SW</t>
  </si>
  <si>
    <t>30640-30650 1st Pl S</t>
  </si>
  <si>
    <t>22123 103rd Pl SE</t>
  </si>
  <si>
    <t>5108 SW 316th Pl</t>
  </si>
  <si>
    <t>29031 40th Ave S</t>
  </si>
  <si>
    <t>5148 S Creston St</t>
  </si>
  <si>
    <t>1226 S 130th Pl</t>
  </si>
  <si>
    <t>12120-12198 24th Ave S</t>
  </si>
  <si>
    <t>701-711 26th Ave</t>
  </si>
  <si>
    <t>4207 SW Manning St</t>
  </si>
  <si>
    <t>30928 148th Ave SE</t>
  </si>
  <si>
    <t>11612 SE 258th St</t>
  </si>
  <si>
    <t>208 N St NE</t>
  </si>
  <si>
    <t>31519 121st Pl SE</t>
  </si>
  <si>
    <t>804 12th St NE</t>
  </si>
  <si>
    <t>34033 39th Ave S</t>
  </si>
  <si>
    <t>12824 7th Ave S</t>
  </si>
  <si>
    <t>17335 SE 265th St</t>
  </si>
  <si>
    <t>751 Redmond Ave NE</t>
  </si>
  <si>
    <t>602 Tacoma Ave NE</t>
  </si>
  <si>
    <t>19516-19598 108th Ave SE</t>
  </si>
  <si>
    <t>13315 88th Ave S</t>
  </si>
  <si>
    <t>14015 43rd Ave S</t>
  </si>
  <si>
    <t>214 SW 305th St</t>
  </si>
  <si>
    <t>23459 27th Ave S</t>
  </si>
  <si>
    <t>29910-29918 21st Ave S</t>
  </si>
  <si>
    <t>34021 40th Ave S</t>
  </si>
  <si>
    <t>3113 SE 6th St</t>
  </si>
  <si>
    <t>11226 57th Ave S</t>
  </si>
  <si>
    <t>10320 Dibble Ave NW</t>
  </si>
  <si>
    <t>4114 S 294th St</t>
  </si>
  <si>
    <t>2711 SW 344th Pl</t>
  </si>
  <si>
    <t>1535 Griffin Ave</t>
  </si>
  <si>
    <t>4531 S Lucile St</t>
  </si>
  <si>
    <t>28430 49th Ave S</t>
  </si>
  <si>
    <t>130 Main St</t>
  </si>
  <si>
    <t>Algona</t>
  </si>
  <si>
    <t>2601-2649 Shoreland Dr S</t>
  </si>
  <si>
    <t>18600-18698 SE 259th Pl</t>
  </si>
  <si>
    <t>24807 10th Ave S</t>
  </si>
  <si>
    <t>1168 Semanski St</t>
  </si>
  <si>
    <t>205 SW Gibson Ln</t>
  </si>
  <si>
    <t>11819 1st Avenue South</t>
  </si>
  <si>
    <t>34810 18th Ave SW</t>
  </si>
  <si>
    <t>6017-6199 31st Ave SW</t>
  </si>
  <si>
    <t>454 S 190th St</t>
  </si>
  <si>
    <t>2356 Rosemont Pl W</t>
  </si>
  <si>
    <t>12516 Military Rd S</t>
  </si>
  <si>
    <t>14490 57th Ave S</t>
  </si>
  <si>
    <t>124 SW 185th St</t>
  </si>
  <si>
    <t>8523 Dallas Ave S</t>
  </si>
  <si>
    <t>7414 S 118th Pl</t>
  </si>
  <si>
    <t>27523-27527 43rd Ave S</t>
  </si>
  <si>
    <t>2536 S 365th Pl</t>
  </si>
  <si>
    <t>29611 21st Ave S</t>
  </si>
  <si>
    <t>1916 Harrington Cir NE</t>
  </si>
  <si>
    <t>8044-8112 Rainier Ave S</t>
  </si>
  <si>
    <t>1215 S 211th St</t>
  </si>
  <si>
    <t>508 D St SE</t>
  </si>
  <si>
    <t>17026 124th Ave SE</t>
  </si>
  <si>
    <t>1525 79th Pl NE</t>
  </si>
  <si>
    <t>34016 33rd Ave SW</t>
  </si>
  <si>
    <t>12314-12426 24th Ave S</t>
  </si>
  <si>
    <t>312 S 328th Ln</t>
  </si>
  <si>
    <t>119 10th St SE</t>
  </si>
  <si>
    <t>2420 Dogwood St SE</t>
  </si>
  <si>
    <t>16433 12th Ave SW</t>
  </si>
  <si>
    <t>12208 20th Ave S</t>
  </si>
  <si>
    <t>10626 12th Ave SW</t>
  </si>
  <si>
    <t>3301 20th St SE</t>
  </si>
  <si>
    <t>704 26th St SE</t>
  </si>
  <si>
    <t>1028 SW 307th St</t>
  </si>
  <si>
    <t>22320 11th Ave S</t>
  </si>
  <si>
    <t>19654 SE 260th St</t>
  </si>
  <si>
    <t>24433 14th Ave S</t>
  </si>
  <si>
    <t>309 Hardie Ave NW</t>
  </si>
  <si>
    <t>13904 24th Ave S</t>
  </si>
  <si>
    <t>1001 SW 102nd St</t>
  </si>
  <si>
    <t>14219-14231 11th Ave SW</t>
  </si>
  <si>
    <t>472-598 Lind Ave NW</t>
  </si>
  <si>
    <t>14116 SE 193rd St</t>
  </si>
  <si>
    <t>1249 NE 168th St</t>
  </si>
  <si>
    <t>921 S 223rd St</t>
  </si>
  <si>
    <t>214 7th St SE</t>
  </si>
  <si>
    <t>31649-31799 44th Ave S</t>
  </si>
  <si>
    <t>30557 55th Ave S</t>
  </si>
  <si>
    <t>4342 S 299th St</t>
  </si>
  <si>
    <t>416 SW 130th St</t>
  </si>
  <si>
    <t>2401-2499 S 244th St</t>
  </si>
  <si>
    <t>22775 SE 242nd Pl</t>
  </si>
  <si>
    <t>4100 25th Ave SW</t>
  </si>
  <si>
    <t>8828 12th Ave SW</t>
  </si>
  <si>
    <t>3021-1/2 SW Harbor Ln</t>
  </si>
  <si>
    <t>26635 Timberlane Dr SE</t>
  </si>
  <si>
    <t>20721 9th Ave S</t>
  </si>
  <si>
    <t>829 S 310th Pl</t>
  </si>
  <si>
    <t>102-1/2 5th Ave SW</t>
  </si>
  <si>
    <t>10022 19th Ave SW</t>
  </si>
  <si>
    <t>10635 SE 196th St</t>
  </si>
  <si>
    <t>4804 S 378th St</t>
  </si>
  <si>
    <t>3402 261st Pl SE</t>
  </si>
  <si>
    <t>3108 SE 6th St</t>
  </si>
  <si>
    <t>15014 42nd Ave S</t>
  </si>
  <si>
    <t>1019 S 22nd Ct</t>
  </si>
  <si>
    <t>3009 W Ames Lake Dr NE</t>
  </si>
  <si>
    <t>17104 Military Rd S</t>
  </si>
  <si>
    <t>14426-14598 42nd Ave S</t>
  </si>
  <si>
    <t>17458 SE 262nd St</t>
  </si>
  <si>
    <t>13407 8th Ave S</t>
  </si>
  <si>
    <t>24709 13th Ave S</t>
  </si>
  <si>
    <t>8601-8633 26th Ave SW</t>
  </si>
  <si>
    <t>7554 14th Ave NW</t>
  </si>
  <si>
    <t>1419 Farrelly St</t>
  </si>
  <si>
    <t>36255 52nd Ave S</t>
  </si>
  <si>
    <t>13240 Occidental Ave S</t>
  </si>
  <si>
    <t>14301 Interurban Ave S</t>
  </si>
  <si>
    <t>11023 4th Ave S</t>
  </si>
  <si>
    <t>32955-32977 33rd Ave SW</t>
  </si>
  <si>
    <t>4018 S Lilac St</t>
  </si>
  <si>
    <t>21416 13th Ave S</t>
  </si>
  <si>
    <t>27204 116th Pl SE</t>
  </si>
  <si>
    <t>2802-2804 S 138th St</t>
  </si>
  <si>
    <t>17052 34th Ave S</t>
  </si>
  <si>
    <t>12662 60th Ave S</t>
  </si>
  <si>
    <t>20505 Vashon Ave</t>
  </si>
  <si>
    <t>20206-20212 108th Ave SE</t>
  </si>
  <si>
    <t>220 Garden Ave N</t>
  </si>
  <si>
    <t>29621 18th Ave S</t>
  </si>
  <si>
    <t>475-547 Monroe Ave NE</t>
  </si>
  <si>
    <t>8215 8th Ave S</t>
  </si>
  <si>
    <t>4812 S Chicago St</t>
  </si>
  <si>
    <t>3516 O St SE</t>
  </si>
  <si>
    <t>12015 75th Ave S</t>
  </si>
  <si>
    <t>11845 SE 319th Pl</t>
  </si>
  <si>
    <t>34025 39th Ave S</t>
  </si>
  <si>
    <t>1432 S 129th St</t>
  </si>
  <si>
    <t>13232 5th Ave SW</t>
  </si>
  <si>
    <t>10626 Kelly Rd NE</t>
  </si>
  <si>
    <t>1904 S 259th St</t>
  </si>
  <si>
    <t>10218 Aqua Way S</t>
  </si>
  <si>
    <t>8408 20th Ave SW</t>
  </si>
  <si>
    <t>27019 15th Ave S</t>
  </si>
  <si>
    <t>12701 2nd Ave SW</t>
  </si>
  <si>
    <t>10050 19th Ave SW</t>
  </si>
  <si>
    <t>10120-10198 34th Ave SW</t>
  </si>
  <si>
    <t>11626-11630 SE 323rd Pl</t>
  </si>
  <si>
    <t>9854 25th Ave SW</t>
  </si>
  <si>
    <t>7760 10th Ave SW</t>
  </si>
  <si>
    <t>14056 31st Ave S</t>
  </si>
  <si>
    <t>821 Dayton Ave NE</t>
  </si>
  <si>
    <t>25826 19th Ave S</t>
  </si>
  <si>
    <t>33610 51st Ave S</t>
  </si>
  <si>
    <t>755 Dayton Ave NE</t>
  </si>
  <si>
    <t>15416 SE Jones Rd</t>
  </si>
  <si>
    <t>9445 8th Ave SW</t>
  </si>
  <si>
    <t>6815 S 120th Pl</t>
  </si>
  <si>
    <t>5602 S Avon St</t>
  </si>
  <si>
    <t>1641 S 124th St</t>
  </si>
  <si>
    <t>4411 S 314th St</t>
  </si>
  <si>
    <t>9138 S 208th St</t>
  </si>
  <si>
    <t>12116 SE 261st Ct</t>
  </si>
  <si>
    <t>26429 106th Ave SE</t>
  </si>
  <si>
    <t>13712 SE 256th Pl</t>
  </si>
  <si>
    <t>17029 106th Ave SE</t>
  </si>
  <si>
    <t>821 Edmonds Ave NE</t>
  </si>
  <si>
    <t>31118 149th Ave SE</t>
  </si>
  <si>
    <t>34403 30th Ave SW</t>
  </si>
  <si>
    <t>19229 SE 272nd St</t>
  </si>
  <si>
    <t>14800 Kennedy Pl NE</t>
  </si>
  <si>
    <t>17827 Mountain View Rd NE</t>
  </si>
  <si>
    <t>34215 40th Ave S</t>
  </si>
  <si>
    <t>14917-14999 27th Pl S</t>
  </si>
  <si>
    <t>19693-19799 SE Maple Valley Hwy</t>
  </si>
  <si>
    <t>12231 14th Ave S</t>
  </si>
  <si>
    <t>23414 SE 269th St</t>
  </si>
  <si>
    <t>23819 SE 384th St</t>
  </si>
  <si>
    <t>9852 20th Ave SW</t>
  </si>
  <si>
    <t>1038 SW 152nd St</t>
  </si>
  <si>
    <t>1006 N 5th St</t>
  </si>
  <si>
    <t>14710 122nd Pl NE</t>
  </si>
  <si>
    <t>6621 S 131st Pl</t>
  </si>
  <si>
    <t>311 L St SE</t>
  </si>
  <si>
    <t>9033 NE 32nd St</t>
  </si>
  <si>
    <t>24007 196th Ave SE</t>
  </si>
  <si>
    <t>26017 189th Ave SE</t>
  </si>
  <si>
    <t>14440 51st Ave S</t>
  </si>
  <si>
    <t>Address</t>
  </si>
  <si>
    <t>City</t>
  </si>
  <si>
    <t>Price</t>
  </si>
  <si>
    <t>Bedrooms</t>
  </si>
  <si>
    <t>Bathrooms</t>
  </si>
  <si>
    <t>Living Area (SqFt)</t>
  </si>
  <si>
    <t>Price per SqFt</t>
  </si>
  <si>
    <t>Lot Size (Acres)</t>
  </si>
  <si>
    <t>Waterfront</t>
  </si>
  <si>
    <t>Basement</t>
  </si>
  <si>
    <t>View</t>
  </si>
  <si>
    <t>Condition</t>
  </si>
  <si>
    <t>Home Age</t>
  </si>
  <si>
    <t>Year Renovated</t>
  </si>
  <si>
    <t>Years Since Update</t>
  </si>
  <si>
    <t>Floors</t>
  </si>
  <si>
    <t>4442 95Th Ave Ne</t>
  </si>
  <si>
    <t>WA</t>
  </si>
  <si>
    <t>Yes</t>
  </si>
  <si>
    <t>Good</t>
  </si>
  <si>
    <t>Average</t>
  </si>
  <si>
    <t>Excellent</t>
  </si>
  <si>
    <t>1149-1199 91St Ave Ne</t>
  </si>
  <si>
    <t>No</t>
  </si>
  <si>
    <t>None</t>
  </si>
  <si>
    <t>1365 91St Ave Ne</t>
  </si>
  <si>
    <t>3222 78Th Pl Ne</t>
  </si>
  <si>
    <t>5243 Forest Ave Se</t>
  </si>
  <si>
    <t>11031 Champagne Point Rd Ne</t>
  </si>
  <si>
    <t>1291 Nw Elford Dr</t>
  </si>
  <si>
    <t>3239 78Th Pl Ne</t>
  </si>
  <si>
    <t>17834 Se 40Th Pl</t>
  </si>
  <si>
    <t>1010 6Th St W</t>
  </si>
  <si>
    <t>2826 21St Ave W</t>
  </si>
  <si>
    <t>4437 55Th Ave Ne</t>
  </si>
  <si>
    <t>Fair</t>
  </si>
  <si>
    <t>5719 Seaview Ave Nw</t>
  </si>
  <si>
    <t>Great</t>
  </si>
  <si>
    <t>2205 78Th Ave Ne</t>
  </si>
  <si>
    <t>1223 7Th Ave W</t>
  </si>
  <si>
    <t>9415 Ne 27Th St</t>
  </si>
  <si>
    <t>9403 Se 33Rd St</t>
  </si>
  <si>
    <t>511 98Th Ave Ne</t>
  </si>
  <si>
    <t>173 37Th Ave E</t>
  </si>
  <si>
    <t>7070 270Th Pl Se</t>
  </si>
  <si>
    <t>5170 Nw Sammamish Rd</t>
  </si>
  <si>
    <t>19009-19021 Se 266Th St</t>
  </si>
  <si>
    <t>4530 51St Ave Ne</t>
  </si>
  <si>
    <t>1500-1598 98Th Ave Ne</t>
  </si>
  <si>
    <t>2826 10Th Ave E</t>
  </si>
  <si>
    <t>7822 Ne 14Th St</t>
  </si>
  <si>
    <t>1646 100Th Pl Se</t>
  </si>
  <si>
    <t>2000-2098 102Nd Ave Ne</t>
  </si>
  <si>
    <t>18309 17Th Pl Nw</t>
  </si>
  <si>
    <t>4277 E Lake Sammamish Shore Ln Se</t>
  </si>
  <si>
    <t>923 14Th Ave E</t>
  </si>
  <si>
    <t>1210 22Nd Ave E</t>
  </si>
  <si>
    <t>2523-2533 103Rd Ave Se</t>
  </si>
  <si>
    <t>8105 Se 44Th St</t>
  </si>
  <si>
    <t>4612 92Nd Ave Ne</t>
  </si>
  <si>
    <t>13117 Ne 33Rd St</t>
  </si>
  <si>
    <t>9045 Ne 40Th Pl</t>
  </si>
  <si>
    <t>2526 104Th Ave Se</t>
  </si>
  <si>
    <t>10924 Ne 18Th Pl</t>
  </si>
  <si>
    <t>21909 Ne 141St St</t>
  </si>
  <si>
    <t>7845 Se 62Nd St</t>
  </si>
  <si>
    <t>1404-1418 100Th Ave Ne</t>
  </si>
  <si>
    <t>2625 82Nd Ave Ne</t>
  </si>
  <si>
    <t>6875 Se 33Rd St</t>
  </si>
  <si>
    <t>5355 84Th Pl Se</t>
  </si>
  <si>
    <t>1242 15Th Ave E</t>
  </si>
  <si>
    <t>18401 17Th Ave Nw</t>
  </si>
  <si>
    <t>3907 47Th Ave Ne</t>
  </si>
  <si>
    <t>1206 86Th Ave Ne</t>
  </si>
  <si>
    <t>6402-6412 105Th Ave Ne</t>
  </si>
  <si>
    <t>2860 West Lake Sammamish Pkwy Ne</t>
  </si>
  <si>
    <t>9625-9701 Se 5Th St</t>
  </si>
  <si>
    <t>3872 50Th Ave Ne</t>
  </si>
  <si>
    <t>3907 48Th Ave Ne</t>
  </si>
  <si>
    <t>6702 Se 28Th St</t>
  </si>
  <si>
    <t>9250 Se 36Th Pl</t>
  </si>
  <si>
    <t>29002 Ne 3Rd Way</t>
  </si>
  <si>
    <t>8240 Fairway Dr Ne</t>
  </si>
  <si>
    <t>1820 38Th Ave E</t>
  </si>
  <si>
    <t>4720 Somerset Ave Se</t>
  </si>
  <si>
    <t>2758 68Th Ave Se</t>
  </si>
  <si>
    <t>17780 13Th Ave Nw</t>
  </si>
  <si>
    <t>29236 Se 5Th St</t>
  </si>
  <si>
    <t>9410 Lake Washington Blvd Ne</t>
  </si>
  <si>
    <t>17200 Se 29Th Ct</t>
  </si>
  <si>
    <t>1249 Nw Elford Dr</t>
  </si>
  <si>
    <t>440 8Th Ave</t>
  </si>
  <si>
    <t>1216 86Th Ave Ne</t>
  </si>
  <si>
    <t>1527 39Th Ave E</t>
  </si>
  <si>
    <t>9563 Ne 1St St</t>
  </si>
  <si>
    <t>8126-8196 Forest Ave Se</t>
  </si>
  <si>
    <t>29433 Se 15Th Pl</t>
  </si>
  <si>
    <t>126Th Ln Ne</t>
  </si>
  <si>
    <t>1806 10Th Pl W</t>
  </si>
  <si>
    <t>8442 Se 36Th St</t>
  </si>
  <si>
    <t>1020 15Th Ave E</t>
  </si>
  <si>
    <t>1905 33Rd Ave S</t>
  </si>
  <si>
    <t>619 9Th Ave</t>
  </si>
  <si>
    <t>1206 9Th Ave W</t>
  </si>
  <si>
    <t>1116 33Rd Ave S</t>
  </si>
  <si>
    <t>2611 1St Ave N</t>
  </si>
  <si>
    <t>6324 160Th Pl Se</t>
  </si>
  <si>
    <t>4631 Somerset Ave Se</t>
  </si>
  <si>
    <t>10635 Se 2Nd St</t>
  </si>
  <si>
    <t>5700-5798 Sw Hinds St</t>
  </si>
  <si>
    <t>2278 72Nd Ave Se</t>
  </si>
  <si>
    <t>6515 112Th Ave Ne</t>
  </si>
  <si>
    <t>3418 96Th Ave Ne</t>
  </si>
  <si>
    <t>2855 36Th Ave W</t>
  </si>
  <si>
    <t>4600-4748 136Th Ave Se</t>
  </si>
  <si>
    <t>17892 Se 58Th Pl</t>
  </si>
  <si>
    <t>4646 88Th Ave Se</t>
  </si>
  <si>
    <t>6827 36Th Ave Nw</t>
  </si>
  <si>
    <t>5564 169Th Pl Se</t>
  </si>
  <si>
    <t>3832 43Rd Ave Ne</t>
  </si>
  <si>
    <t>22701 Ne 57Th Ct</t>
  </si>
  <si>
    <t>3017 42Nd Ave W</t>
  </si>
  <si>
    <t>15317 Se 58Th St</t>
  </si>
  <si>
    <t>1602 5Th Ave N</t>
  </si>
  <si>
    <t>9213 Se 68Th St</t>
  </si>
  <si>
    <t>9640 Ne 32Nd St</t>
  </si>
  <si>
    <t>1120 33Rd Ave S</t>
  </si>
  <si>
    <t>9426 Se 52Nd St</t>
  </si>
  <si>
    <t>1415 108Th Ave Se</t>
  </si>
  <si>
    <t>1024 15Th Ave E</t>
  </si>
  <si>
    <t>1228 9Th Ave W</t>
  </si>
  <si>
    <t>3524 Nw 67Th St</t>
  </si>
  <si>
    <t>2154-2398 94Th Ave Ne</t>
  </si>
  <si>
    <t>Se 21St Ct</t>
  </si>
  <si>
    <t>6133 160Th Ave Se</t>
  </si>
  <si>
    <t>2346 N 59Th St</t>
  </si>
  <si>
    <t>18051 Normandy Terrace Sw</t>
  </si>
  <si>
    <t>2306 Halleck Ave Sw</t>
  </si>
  <si>
    <t>1645 30Th Ave Ne</t>
  </si>
  <si>
    <t>731 Mcgilvra Blvd E</t>
  </si>
  <si>
    <t>1509 85Th Ave Ne</t>
  </si>
  <si>
    <t>5830 246Th Pl Ne</t>
  </si>
  <si>
    <t>186 34Th Ave E</t>
  </si>
  <si>
    <t>4510 89Th Ave Se</t>
  </si>
  <si>
    <t>2425 3Rd Ave W</t>
  </si>
  <si>
    <t>5726 61St Ave Ne</t>
  </si>
  <si>
    <t>1730 Walnut Ave Sw</t>
  </si>
  <si>
    <t>17069 Se 65Th Pl</t>
  </si>
  <si>
    <t>1622 38Th Ave E</t>
  </si>
  <si>
    <t>3014 Nw Esplanade</t>
  </si>
  <si>
    <t>17002 Se 14Th Ln</t>
  </si>
  <si>
    <t>4468 158Th Ave Se</t>
  </si>
  <si>
    <t>8726 Ne 11Th St</t>
  </si>
  <si>
    <t>10442 Se 13Th St</t>
  </si>
  <si>
    <t>8551 Se 80Th St</t>
  </si>
  <si>
    <t>5038 48Th Ave Ne</t>
  </si>
  <si>
    <t>5118 Sw Waite St</t>
  </si>
  <si>
    <t>7325 86Th Ave Se</t>
  </si>
  <si>
    <t>6151 168Th Pl Se</t>
  </si>
  <si>
    <t>16659 Se 69Th Way</t>
  </si>
  <si>
    <t>1037 106Th Ave Se</t>
  </si>
  <si>
    <t>16416 Ne 40Th St</t>
  </si>
  <si>
    <t>4007 48Th Ave Ne</t>
  </si>
  <si>
    <t>6851 51St Ave Ne</t>
  </si>
  <si>
    <t>9329 Se Shoreland Dr</t>
  </si>
  <si>
    <t>7024 Se 20Th St</t>
  </si>
  <si>
    <t>14203 Ne 40Th Pl</t>
  </si>
  <si>
    <t>20709 Se 4Th St</t>
  </si>
  <si>
    <t>25005 Ne Patterson Way</t>
  </si>
  <si>
    <t>4531 205Th Pl Ne</t>
  </si>
  <si>
    <t>2433 1St Ave N</t>
  </si>
  <si>
    <t>2551 5Th Ave N</t>
  </si>
  <si>
    <t>4625 Somerset Dr Se</t>
  </si>
  <si>
    <t>14511 164Th Ave Ne</t>
  </si>
  <si>
    <t>16864 Se 57Th Pl</t>
  </si>
  <si>
    <t>4911 Ne 65Th St</t>
  </si>
  <si>
    <t>4908 32Nd Ave Ne</t>
  </si>
  <si>
    <t>15527 Se 79Th Pl</t>
  </si>
  <si>
    <t>8264 154Th Ave Se</t>
  </si>
  <si>
    <t>19933 Ne 85Th St</t>
  </si>
  <si>
    <t>124 Ne 60Th St</t>
  </si>
  <si>
    <t>420 17Th Ave E</t>
  </si>
  <si>
    <t>5912 83Rd Pl Se</t>
  </si>
  <si>
    <t>2905 25Th Ave W</t>
  </si>
  <si>
    <t>2009 4Th Ave N</t>
  </si>
  <si>
    <t>723 16Th Ave E</t>
  </si>
  <si>
    <t>13204 Ne 45Th St</t>
  </si>
  <si>
    <t>7344 50Th Ave Ne</t>
  </si>
  <si>
    <t>1015 36Th Ave E</t>
  </si>
  <si>
    <t>810 5Th St</t>
  </si>
  <si>
    <t>5923 Beach Dr Sw</t>
  </si>
  <si>
    <t>4506 Lake Washington Blvd Ne</t>
  </si>
  <si>
    <t>1915 107Th Ave Se</t>
  </si>
  <si>
    <t>13128 Se Newport Way</t>
  </si>
  <si>
    <t>1226 22Nd Ave E</t>
  </si>
  <si>
    <t>2244 West Lake Sammamish Pkwy Ne</t>
  </si>
  <si>
    <t>16123 Se 44Th Way</t>
  </si>
  <si>
    <t>9824 Ne 13Th St</t>
  </si>
  <si>
    <t>4616 252Nd Ave Se</t>
  </si>
  <si>
    <t>10640 Ne 46Th St</t>
  </si>
  <si>
    <t>409 20Th Ave</t>
  </si>
  <si>
    <t>2942 222Nd Pl Se</t>
  </si>
  <si>
    <t>6310 Fairway Pl Se</t>
  </si>
  <si>
    <t>2407 4Th Ave N</t>
  </si>
  <si>
    <t>2800-2998 194Th Ave Se</t>
  </si>
  <si>
    <t>15445 Ne 144Th Pl</t>
  </si>
  <si>
    <t>19100 Se 174Th St</t>
  </si>
  <si>
    <t>16903 246Th Ave Ne</t>
  </si>
  <si>
    <t>18125 Brittany Dr Sw</t>
  </si>
  <si>
    <t>10022 Ne 110Th St</t>
  </si>
  <si>
    <t>709 7Th St S</t>
  </si>
  <si>
    <t>13800 Se 43Rd St</t>
  </si>
  <si>
    <t>2212 N 36Th St</t>
  </si>
  <si>
    <t>15530-15998 61St Ave Ne</t>
  </si>
  <si>
    <t>9827 47Th Ave Sw</t>
  </si>
  <si>
    <t>14235 160Th Ave Ne</t>
  </si>
  <si>
    <t>3108 142Nd Pl Ne</t>
  </si>
  <si>
    <t>4776 34Th Ave Ne</t>
  </si>
  <si>
    <t>1707-1713 3Rd Ave N</t>
  </si>
  <si>
    <t>4435 140Th Ave Se</t>
  </si>
  <si>
    <t>3244 112Th Ave Se</t>
  </si>
  <si>
    <t>7529 Lakemont Dr Ne</t>
  </si>
  <si>
    <t>5725 251St Ct Ne</t>
  </si>
  <si>
    <t>1532 Mcgilvra Blvd E</t>
  </si>
  <si>
    <t>11217 Ne 90Th St</t>
  </si>
  <si>
    <t>2420 30Th Ave W</t>
  </si>
  <si>
    <t>3063-3103 84Th Ave Se</t>
  </si>
  <si>
    <t>3107 37Th Pl S</t>
  </si>
  <si>
    <t>13704-13712 209Th Ave Ne</t>
  </si>
  <si>
    <t>16141 Se 45Th Pl</t>
  </si>
  <si>
    <t>2100 156Th Ave Se</t>
  </si>
  <si>
    <t>2646 168Th Ave Se</t>
  </si>
  <si>
    <t>6766 Cascade Ave Se</t>
  </si>
  <si>
    <t>3842 Ne 92Nd St</t>
  </si>
  <si>
    <t>6040 164Th Ave Se</t>
  </si>
  <si>
    <t>14212 Se 92Nd St</t>
  </si>
  <si>
    <t>4814 University View Pl Ne</t>
  </si>
  <si>
    <t>13828 Se 92Nd St</t>
  </si>
  <si>
    <t>130 97Th Ave Ne</t>
  </si>
  <si>
    <t>7811 126Th Ave Ne</t>
  </si>
  <si>
    <t>1630 204Th Pl Ne</t>
  </si>
  <si>
    <t>6729 Earl Ave Nw</t>
  </si>
  <si>
    <t>10441 Se 24Th Pl</t>
  </si>
  <si>
    <t>2603 Ne Davis Loop</t>
  </si>
  <si>
    <t>5160 235Th Pl Se</t>
  </si>
  <si>
    <t>3255 111Th Ave Se</t>
  </si>
  <si>
    <t>4564 162Nd Ln Se</t>
  </si>
  <si>
    <t>1313 4Th St</t>
  </si>
  <si>
    <t>11704 Ne 41St St</t>
  </si>
  <si>
    <t>17301 Ne 131St St</t>
  </si>
  <si>
    <t>27747 Se 24Th Way</t>
  </si>
  <si>
    <t>27125-27131 Se 175Th Pl</t>
  </si>
  <si>
    <t>2808 120Th Ave Ne</t>
  </si>
  <si>
    <t>10208 Ne 26Th St</t>
  </si>
  <si>
    <t>15124 Se 82Nd Ct</t>
  </si>
  <si>
    <t>1840-1846 9Th St W</t>
  </si>
  <si>
    <t>11034 Ne 26Th Pl</t>
  </si>
  <si>
    <t>10774 155Th Pl Ne</t>
  </si>
  <si>
    <t>8090 Juanita Dr Ne</t>
  </si>
  <si>
    <t>3215 107Th Ave Se</t>
  </si>
  <si>
    <t>3057 70Th Ave Se</t>
  </si>
  <si>
    <t>4143 118Th Ave Ne</t>
  </si>
  <si>
    <t>5350 Ne 16Th St</t>
  </si>
  <si>
    <t>104 6Th St S</t>
  </si>
  <si>
    <t>1918 202Nd Pl Se</t>
  </si>
  <si>
    <t>5220 Sw Pritchard St</t>
  </si>
  <si>
    <t>3505 W Mcgraw St</t>
  </si>
  <si>
    <t>720 96Th Ave Ne</t>
  </si>
  <si>
    <t>6410 141St Ave Se</t>
  </si>
  <si>
    <t>1302 1St St</t>
  </si>
  <si>
    <t>2010 8Th Ave N</t>
  </si>
  <si>
    <t>15736 Ne 134Th St</t>
  </si>
  <si>
    <t>2133 N 62Nd St</t>
  </si>
  <si>
    <t>23711 Ne 4Th St</t>
  </si>
  <si>
    <t>124 Ne 63Rd St</t>
  </si>
  <si>
    <t>18200-18298 13Th Ave Nw</t>
  </si>
  <si>
    <t>13428 Ne 12Th Pl</t>
  </si>
  <si>
    <t>2548 111Th Ave Se</t>
  </si>
  <si>
    <t>2432 267Th Ct Se</t>
  </si>
  <si>
    <t>714 145Th Ave Se</t>
  </si>
  <si>
    <t>9006 116Th Ave Ne</t>
  </si>
  <si>
    <t>2010 227Th Ave Se</t>
  </si>
  <si>
    <t>14423 25Th Ave Sw</t>
  </si>
  <si>
    <t>5659 178Th Ave Se</t>
  </si>
  <si>
    <t>1517-1519 17Th Ave E</t>
  </si>
  <si>
    <t>25758 Se 31St Pl</t>
  </si>
  <si>
    <t>8309 30Th Ave Nw</t>
  </si>
  <si>
    <t>1808 38Th Ave E</t>
  </si>
  <si>
    <t>12440 Ne 73Rd St</t>
  </si>
  <si>
    <t>2518 1St Ave W</t>
  </si>
  <si>
    <t>9000 Lake Washington Blvd Ne</t>
  </si>
  <si>
    <t>3405 Sw Seola Ln</t>
  </si>
  <si>
    <t>4902 159Th Pl Se</t>
  </si>
  <si>
    <t>13600 Ne 36Th Pl</t>
  </si>
  <si>
    <t>21502 Ne 103Rd St</t>
  </si>
  <si>
    <t>3655 Ne 73Rd St</t>
  </si>
  <si>
    <t>2827 43Rd Ave W</t>
  </si>
  <si>
    <t>14626 Renton Issaquah Rd Se</t>
  </si>
  <si>
    <t>4511 87Th Ave Se</t>
  </si>
  <si>
    <t>19400-19498 23Rd Ave Nw</t>
  </si>
  <si>
    <t>5433 37Th Ave Sw</t>
  </si>
  <si>
    <t>3324 225Th Ave Se</t>
  </si>
  <si>
    <t>20303 Se 40Th St</t>
  </si>
  <si>
    <t>3041 37Th Ave W</t>
  </si>
  <si>
    <t>2033 211Th Pl Se</t>
  </si>
  <si>
    <t>14461 156Th Ave Ne</t>
  </si>
  <si>
    <t>16030 Se 45Th Pl</t>
  </si>
  <si>
    <t>10815 110Th Ave Ne</t>
  </si>
  <si>
    <t>7006 35Th Ave Nw</t>
  </si>
  <si>
    <t>1414 235Th Pl Se</t>
  </si>
  <si>
    <t>13003 13Th Ave Nw</t>
  </si>
  <si>
    <t>2572 5Th Ave W</t>
  </si>
  <si>
    <t>12599 Ne 39Th St</t>
  </si>
  <si>
    <t>12124 268Th Dr Ne</t>
  </si>
  <si>
    <t>7590 86Th Ave Se</t>
  </si>
  <si>
    <t>6511 37Th Ave Ne</t>
  </si>
  <si>
    <t>1901 25Th Ave E</t>
  </si>
  <si>
    <t>6100 93Rd Ave Se</t>
  </si>
  <si>
    <t>6135 79Th Ave Se</t>
  </si>
  <si>
    <t>554-598 S 239Th St</t>
  </si>
  <si>
    <t>832 Summerhill Ridge Dr Nw</t>
  </si>
  <si>
    <t>5491 175Th Pl Se</t>
  </si>
  <si>
    <t>15251 Ne 6Th St</t>
  </si>
  <si>
    <t>2913 Ne Davis Loop</t>
  </si>
  <si>
    <t>4926 119Th Pl Ne</t>
  </si>
  <si>
    <t>8507 146Th Pl Se</t>
  </si>
  <si>
    <t>10326 216Th Ct Ne</t>
  </si>
  <si>
    <t>10323 Valmay Ave Nw</t>
  </si>
  <si>
    <t>20325 Ne 198Th St</t>
  </si>
  <si>
    <t>10413 Se 25Th St</t>
  </si>
  <si>
    <t>9202 Se 46Th St</t>
  </si>
  <si>
    <t>9723 Ne 15Th St</t>
  </si>
  <si>
    <t>3241 63Rd Ave Sw</t>
  </si>
  <si>
    <t>20122 Richmond Beach Dr Nw</t>
  </si>
  <si>
    <t>128 Ne 51St St</t>
  </si>
  <si>
    <t>4558 91St Ave Se</t>
  </si>
  <si>
    <t>6042 Sycamore Ave Nw</t>
  </si>
  <si>
    <t>3267 57Th Ave Sw</t>
  </si>
  <si>
    <t>223 98Th Ave Ne</t>
  </si>
  <si>
    <t>24035 Ne Adair Rd</t>
  </si>
  <si>
    <t>14845 Ne 73Rd Way</t>
  </si>
  <si>
    <t>2418 10Th Ave W</t>
  </si>
  <si>
    <t>1456 Nw 185Th St</t>
  </si>
  <si>
    <t>9155 Ne 21St Pl</t>
  </si>
  <si>
    <t>1814 1St Ave W</t>
  </si>
  <si>
    <t>6525 Cascade Ave Se</t>
  </si>
  <si>
    <t>6046 126Th Ave Ne</t>
  </si>
  <si>
    <t>3446 77Th Ave Se</t>
  </si>
  <si>
    <t>5310 236Th Ave Ne</t>
  </si>
  <si>
    <t>625 212Th Ave Se</t>
  </si>
  <si>
    <t>6825 48Th Ave Ne</t>
  </si>
  <si>
    <t>17720 154Th Ct Ne</t>
  </si>
  <si>
    <t>1431 102Nd Ave Ne</t>
  </si>
  <si>
    <t>8950 237Th Pl Ne</t>
  </si>
  <si>
    <t>1718 44Th Ave Sw</t>
  </si>
  <si>
    <t>2822 Nw 74Th St</t>
  </si>
  <si>
    <t>6478 167Th Ln Se</t>
  </si>
  <si>
    <t>21101-21199 Ne 78Th St</t>
  </si>
  <si>
    <t>25707 Se 30Th St</t>
  </si>
  <si>
    <t>14207 Se 52Nd Pl</t>
  </si>
  <si>
    <t>26966 Se 22Nd Way</t>
  </si>
  <si>
    <t>15243 Ne 71St Ct</t>
  </si>
  <si>
    <t>124 Ne 61St St</t>
  </si>
  <si>
    <t>13417 218Th Ave Ne</t>
  </si>
  <si>
    <t>14583 Ne 58Th St</t>
  </si>
  <si>
    <t>408 172Nd Pl Ne</t>
  </si>
  <si>
    <t>15563 Se 67Th Pl</t>
  </si>
  <si>
    <t>1630 28Th Ave Ne</t>
  </si>
  <si>
    <t>9400 Se 47Th St</t>
  </si>
  <si>
    <t>4632 141St Ct Se</t>
  </si>
  <si>
    <t>6909 123Rd Ave Ne</t>
  </si>
  <si>
    <t>37739 Auburn Enumclaw Rd Se</t>
  </si>
  <si>
    <t>3460 38Th Ave Sw</t>
  </si>
  <si>
    <t>3709 131St Ave Ne</t>
  </si>
  <si>
    <t>539 145Th Ave Se</t>
  </si>
  <si>
    <t>2940 72Nd Ave Se</t>
  </si>
  <si>
    <t>3004 211Th Ave Ne</t>
  </si>
  <si>
    <t>11672 91St Pl Ne</t>
  </si>
  <si>
    <t>2411 Nw Blue Ridge Dr</t>
  </si>
  <si>
    <t>4432 92Nd Ave Ne</t>
  </si>
  <si>
    <t>2615 109Th Pl Ne</t>
  </si>
  <si>
    <t>1852 271St Ave Se</t>
  </si>
  <si>
    <t>2220 5Th Ave N</t>
  </si>
  <si>
    <t>4810 109Th Ave Ne</t>
  </si>
  <si>
    <t>6701 81St Ave Se</t>
  </si>
  <si>
    <t>1602 32Nd Ave</t>
  </si>
  <si>
    <t>1816 2Nd Ave N</t>
  </si>
  <si>
    <t>21837 Ne 102Nd St</t>
  </si>
  <si>
    <t>7031 81St Ave Se</t>
  </si>
  <si>
    <t>3503 Ne 43Rd St</t>
  </si>
  <si>
    <t>6211 Ravenna Ave Ne</t>
  </si>
  <si>
    <t>1227 243Rd Ave Ne</t>
  </si>
  <si>
    <t>14369 155Th Ave Ne</t>
  </si>
  <si>
    <t>17122 Ne 117Th St</t>
  </si>
  <si>
    <t>540 33Rd Ave S</t>
  </si>
  <si>
    <t>6709 9Th Ave Nw</t>
  </si>
  <si>
    <t>5720 Princeton Ave Ne</t>
  </si>
  <si>
    <t>3008 38Th Ave Sw</t>
  </si>
  <si>
    <t>16704 162Nd Ave Ne</t>
  </si>
  <si>
    <t>10599 Marine View Dr Sw</t>
  </si>
  <si>
    <t>24142 Se 18Th Pl</t>
  </si>
  <si>
    <t>24119 Se 18Th Pl</t>
  </si>
  <si>
    <t>2929 200Th Ave Se</t>
  </si>
  <si>
    <t>2559 24Th Ave W</t>
  </si>
  <si>
    <t>2424 109Th Ave Se</t>
  </si>
  <si>
    <t>1223 269Th Ave Se</t>
  </si>
  <si>
    <t>21033 Se 5Th St</t>
  </si>
  <si>
    <t>2304 N 44Th St</t>
  </si>
  <si>
    <t>1829 N 55Th St</t>
  </si>
  <si>
    <t>5422 46Th Ave Sw</t>
  </si>
  <si>
    <t>747 16Th Ave E</t>
  </si>
  <si>
    <t>14305 214Th Way Ne</t>
  </si>
  <si>
    <t>22618 Ne 143Rd Ct</t>
  </si>
  <si>
    <t>7321 Ne 120Th St</t>
  </si>
  <si>
    <t>8770 Sand Point Way Ne</t>
  </si>
  <si>
    <t>1919 Fairmount Ave Sw</t>
  </si>
  <si>
    <t>200 E Lake Sammamish Pkwy Ne</t>
  </si>
  <si>
    <t>2019 33Rd Ave S</t>
  </si>
  <si>
    <t>7921 45Th Ave Sw</t>
  </si>
  <si>
    <t>18524 Se 60Th St</t>
  </si>
  <si>
    <t>16534 Ne 169Th Pl</t>
  </si>
  <si>
    <t>15845 Se 44Th Ct</t>
  </si>
  <si>
    <t>1571 237Th Ct Ne</t>
  </si>
  <si>
    <t>12040 201St Pl Ne</t>
  </si>
  <si>
    <t>12623 198Th Dr Ne</t>
  </si>
  <si>
    <t>9622 242Nd Way Ne</t>
  </si>
  <si>
    <t>4209 Ne 135Th St</t>
  </si>
  <si>
    <t>3883 112Th Ave Ne</t>
  </si>
  <si>
    <t>10510 172Nd Ct Se</t>
  </si>
  <si>
    <t>17012 Se 47Th Way</t>
  </si>
  <si>
    <t>4651 175Th Ave Se</t>
  </si>
  <si>
    <t>13009 Ne 74Th St</t>
  </si>
  <si>
    <t>15831 Se 43Rd Pl</t>
  </si>
  <si>
    <t>10161 134Th Pl Ne</t>
  </si>
  <si>
    <t>2536 1St Ave W</t>
  </si>
  <si>
    <t>14302-14314 174Th Ave Ne</t>
  </si>
  <si>
    <t>120 214Th Pl Se</t>
  </si>
  <si>
    <t>5334-5394 134Th Ave Se</t>
  </si>
  <si>
    <t>14008 Se 45Th Ct</t>
  </si>
  <si>
    <t>4412 170Th Ave Se</t>
  </si>
  <si>
    <t>19117-19123 Richmond Beach Dr Nw</t>
  </si>
  <si>
    <t>2505 42Nd Ave W</t>
  </si>
  <si>
    <t>2431 Nw Neptune Pl</t>
  </si>
  <si>
    <t>6728 40Th Ave Sw</t>
  </si>
  <si>
    <t>3200 102Nd Ave Ne</t>
  </si>
  <si>
    <t>1498 Hillside Dr Se</t>
  </si>
  <si>
    <t>6407 282Nd Ave Se</t>
  </si>
  <si>
    <t>11010 108Th Ave Ne</t>
  </si>
  <si>
    <t>11721 106Th Ave Ne</t>
  </si>
  <si>
    <t>7490 85Th Ave Se</t>
  </si>
  <si>
    <t>8223 Se 71St St</t>
  </si>
  <si>
    <t>3914 88Th Ave Se</t>
  </si>
  <si>
    <t>2515 263Rd Ct Ne</t>
  </si>
  <si>
    <t>7446-7498 Gatewood Rd Sw</t>
  </si>
  <si>
    <t>2015 42Nd Ave E</t>
  </si>
  <si>
    <t>9326 Sw 216Th St</t>
  </si>
  <si>
    <t>4103 Hillcrest Ave Sw</t>
  </si>
  <si>
    <t>805 30Th Ave</t>
  </si>
  <si>
    <t>12810 440Th Pl Se</t>
  </si>
  <si>
    <t>7524 34Th Ave Nw</t>
  </si>
  <si>
    <t>906 17Th Ave</t>
  </si>
  <si>
    <t>1917 3Rd Ave W</t>
  </si>
  <si>
    <t>3539 Nw 67Th St</t>
  </si>
  <si>
    <t>615 289Th Ave Ne</t>
  </si>
  <si>
    <t>13527 231St Pl Se</t>
  </si>
  <si>
    <t>20525 Ne 26Th St</t>
  </si>
  <si>
    <t>5036 36Th Ave Ne</t>
  </si>
  <si>
    <t>3672 Sw Orchard St</t>
  </si>
  <si>
    <t>12237 198Th Ave Ne</t>
  </si>
  <si>
    <t>10904 Se 1St St</t>
  </si>
  <si>
    <t>18415 244Th Ave Ne</t>
  </si>
  <si>
    <t>10717 179Th Ct Ne</t>
  </si>
  <si>
    <t>1317 5Th Ln</t>
  </si>
  <si>
    <t>1855-1899 212Th Ave Se</t>
  </si>
  <si>
    <t>27231 8Th Ave S</t>
  </si>
  <si>
    <t>32805 145Th Pl Se</t>
  </si>
  <si>
    <t>4204 134Th Ave Ne</t>
  </si>
  <si>
    <t>12439 235Th Pl Ne</t>
  </si>
  <si>
    <t>5420 239Th Pl Ne</t>
  </si>
  <si>
    <t>4325 Ne 43Rd St</t>
  </si>
  <si>
    <t>15002 191St Ave Ne</t>
  </si>
  <si>
    <t>14111 Ne 4Th St</t>
  </si>
  <si>
    <t>8359 Ne Juanita Dr</t>
  </si>
  <si>
    <t>19601-19853 Newport Way Nw</t>
  </si>
  <si>
    <t>4613 146Th Pl Se</t>
  </si>
  <si>
    <t>2401 Ne Daphne St</t>
  </si>
  <si>
    <t>12449 94Th Ave Ne</t>
  </si>
  <si>
    <t>14312 Se 45Th St</t>
  </si>
  <si>
    <t>9342 221St Pi Ne</t>
  </si>
  <si>
    <t>1529 45Th Ave Sw</t>
  </si>
  <si>
    <t>11229 37Th Ave Sw</t>
  </si>
  <si>
    <t>512 N 65Th St</t>
  </si>
  <si>
    <t>6950 93Rd Ave Se</t>
  </si>
  <si>
    <t>6736 40Th Ave Sw</t>
  </si>
  <si>
    <t>16614 Se 50Th Pl</t>
  </si>
  <si>
    <t>9401 117Th Ave Ne</t>
  </si>
  <si>
    <t>19454 Se 27Th Pl</t>
  </si>
  <si>
    <t>2000-2098 Ne 68Th St</t>
  </si>
  <si>
    <t>8024 117Th Pl Se</t>
  </si>
  <si>
    <t>8082-8160 142Nd Ave Ne</t>
  </si>
  <si>
    <t>401 S 289Th St</t>
  </si>
  <si>
    <t>3215 37Th Ave W</t>
  </si>
  <si>
    <t>12449 240Th Pl Ne</t>
  </si>
  <si>
    <t>3311 Nw 75Th St</t>
  </si>
  <si>
    <t>9714 132Nd Ave Ne</t>
  </si>
  <si>
    <t>6600 Mango St</t>
  </si>
  <si>
    <t>321 246Th Way Se</t>
  </si>
  <si>
    <t>7708 16Th Ave Ne</t>
  </si>
  <si>
    <t>1501 33Rd Ave S</t>
  </si>
  <si>
    <t>4462 175Th Pl Se</t>
  </si>
  <si>
    <t>2154 Ne Morgan Ln</t>
  </si>
  <si>
    <t>20627 Ne 25Th Ct</t>
  </si>
  <si>
    <t>1322 Alki Ave Sw</t>
  </si>
  <si>
    <t>2622 W Lake Sammamish Pkwy Se</t>
  </si>
  <si>
    <t>15031 Se 66Th St</t>
  </si>
  <si>
    <t>9530 Ne 5Th St</t>
  </si>
  <si>
    <t>22857 Ne 138Th Ct</t>
  </si>
  <si>
    <t>17822 Ne 154Th St</t>
  </si>
  <si>
    <t>12519 Se 15Th St</t>
  </si>
  <si>
    <t>19199 Ne 43Rd Ct</t>
  </si>
  <si>
    <t>14575 Ne 57Th St</t>
  </si>
  <si>
    <t>1218 19Th Ave E</t>
  </si>
  <si>
    <t>14586 Ne 58Th St</t>
  </si>
  <si>
    <t>8510 258Th Ave Ne</t>
  </si>
  <si>
    <t>18015 15Th Ave Nw</t>
  </si>
  <si>
    <t>5710 Sw Admiral Way</t>
  </si>
  <si>
    <t>3210 Nw 58Th St</t>
  </si>
  <si>
    <t>21481 Se 2Nd Pl</t>
  </si>
  <si>
    <t>6908 135Th Pl Se</t>
  </si>
  <si>
    <t>19107 Ne 64Th Way</t>
  </si>
  <si>
    <t>23216 Ne 126Th St</t>
  </si>
  <si>
    <t>6133 147Th Pl Ne</t>
  </si>
  <si>
    <t>2727 32Nd Ave S</t>
  </si>
  <si>
    <t>2537 11Th Ave W</t>
  </si>
  <si>
    <t>10060 Sw Dock St</t>
  </si>
  <si>
    <t>33001 Ne 24Th St</t>
  </si>
  <si>
    <t>11406 Ne 112Th St</t>
  </si>
  <si>
    <t>11540 Ne 91St St</t>
  </si>
  <si>
    <t>7234 91St Ave Se</t>
  </si>
  <si>
    <t>1105 273Rd Pl Se</t>
  </si>
  <si>
    <t>1109 32Nd Ave</t>
  </si>
  <si>
    <t>2565-2599 3Rd Ave W</t>
  </si>
  <si>
    <t>1718 32Nd Ave</t>
  </si>
  <si>
    <t>301 Nw 54Th St</t>
  </si>
  <si>
    <t>18810 236Th Ave Ne</t>
  </si>
  <si>
    <t>19745 Ne 127Th Pl</t>
  </si>
  <si>
    <t>5002 Jasmine Ave Se</t>
  </si>
  <si>
    <t>16034 Se 47Th Ln</t>
  </si>
  <si>
    <t>24927 Ne 108Th St</t>
  </si>
  <si>
    <t>1422 33Rd Ave S</t>
  </si>
  <si>
    <t>4022 Ne 95Th St</t>
  </si>
  <si>
    <t>4432 30Th Ave W</t>
  </si>
  <si>
    <t>2561 Ne 85Th St</t>
  </si>
  <si>
    <t>1009-1225 N 41St Pl</t>
  </si>
  <si>
    <t>20555 Ne 27Th Pl</t>
  </si>
  <si>
    <t>7215 Ne 119Th Pl</t>
  </si>
  <si>
    <t>15941 Se Cougar Mountain Way</t>
  </si>
  <si>
    <t>2500 22Nd Ct Ne</t>
  </si>
  <si>
    <t>4707 88Th Ave Se</t>
  </si>
  <si>
    <t>26735 Se 271St St</t>
  </si>
  <si>
    <t>1833 1St Ave N</t>
  </si>
  <si>
    <t>625 8Th Ave</t>
  </si>
  <si>
    <t>3860 Ne 157Th Pl</t>
  </si>
  <si>
    <t>1922 35Th Ave W</t>
  </si>
  <si>
    <t>465 129Th Pl Ne</t>
  </si>
  <si>
    <t>11102 Upper Preston Rd Se</t>
  </si>
  <si>
    <t>144 Nw 103Rd St</t>
  </si>
  <si>
    <t>4039 4Th Ave Ne</t>
  </si>
  <si>
    <t>14102 Se 42Nd St</t>
  </si>
  <si>
    <t>6466 195Th Pl Ne</t>
  </si>
  <si>
    <t>9900 Sw Quartermaster Dr</t>
  </si>
  <si>
    <t>8930-9034 236Th Ave Ne</t>
  </si>
  <si>
    <t>570 Wilderness Peak Dr Nw</t>
  </si>
  <si>
    <t>13528 Se 333Rd Pl</t>
  </si>
  <si>
    <t>2500-2556 Nw Alpine Crest Way</t>
  </si>
  <si>
    <t>3764 79Th Ave Se</t>
  </si>
  <si>
    <t>19851 Ne Redmond Rd</t>
  </si>
  <si>
    <t>2354 Nw Harmony Way</t>
  </si>
  <si>
    <t>1922 5Th Ave W</t>
  </si>
  <si>
    <t>16810 Se 47Th Way</t>
  </si>
  <si>
    <t>4801-4999 229Th Ave Se</t>
  </si>
  <si>
    <t>18603 E Spring Lake Dr Se</t>
  </si>
  <si>
    <t>1937 10Th Ave W</t>
  </si>
  <si>
    <t>13045 205Th Pl Se</t>
  </si>
  <si>
    <t>8421 Se 72Nd Pl</t>
  </si>
  <si>
    <t>8906-8914 236Th Ave Ne</t>
  </si>
  <si>
    <t>419 25Th Ave E</t>
  </si>
  <si>
    <t>537 N 66Th St</t>
  </si>
  <si>
    <t>1906 11Th Ave W</t>
  </si>
  <si>
    <t>18913 Se 63Rd Pl</t>
  </si>
  <si>
    <t>16904 Ne 116Th St</t>
  </si>
  <si>
    <t>4904 145Th Ave Se</t>
  </si>
  <si>
    <t>25916 Se 22Nd Pl</t>
  </si>
  <si>
    <t>9009 27Th Ave Ne</t>
  </si>
  <si>
    <t>18096-18162 Ne 143Rd Pl</t>
  </si>
  <si>
    <t>1458-1462 29Th Pl Ne</t>
  </si>
  <si>
    <t>12345 Se 23Rd Pl</t>
  </si>
  <si>
    <t>122 27Th Ave E</t>
  </si>
  <si>
    <t>14019 Se 61St Pl</t>
  </si>
  <si>
    <t>15105 262Nd Ave Se</t>
  </si>
  <si>
    <t>18322 Ne 99Th Way</t>
  </si>
  <si>
    <t>23013 Se 44Th St</t>
  </si>
  <si>
    <t>1614 33Rd Ave</t>
  </si>
  <si>
    <t>1464 Nw 95Th St</t>
  </si>
  <si>
    <t>15905 Saybrook Dr Ne</t>
  </si>
  <si>
    <t>170 Mt Quay Dr Nw</t>
  </si>
  <si>
    <t>17323 Ne 24Th St</t>
  </si>
  <si>
    <t>2828 277Th Terrace Se</t>
  </si>
  <si>
    <t>6820 Pinehurst Ave Se</t>
  </si>
  <si>
    <t>23319 Ne 15Th St</t>
  </si>
  <si>
    <t>4811-4815 38Th Ave Ne</t>
  </si>
  <si>
    <t>8208 Se 26Th St</t>
  </si>
  <si>
    <t>34006 Se Salal St</t>
  </si>
  <si>
    <t>384 218Th Pl Se</t>
  </si>
  <si>
    <t>12849 Shorecrest Dr Sw</t>
  </si>
  <si>
    <t>5028 157Th Ave Se</t>
  </si>
  <si>
    <t>11511 159Th Ave Ne</t>
  </si>
  <si>
    <t>14009 Ne 85Th Ct</t>
  </si>
  <si>
    <t>8107 31St Ave Ne</t>
  </si>
  <si>
    <t>7335 35Th Ave Sw</t>
  </si>
  <si>
    <t>19014 233Rd Ave Ne</t>
  </si>
  <si>
    <t>2328 246Th Ave Se</t>
  </si>
  <si>
    <t>2065 Ne Nelson Ln</t>
  </si>
  <si>
    <t>2667 11Th Ave W</t>
  </si>
  <si>
    <t>5121 Ne 180Th St</t>
  </si>
  <si>
    <t>10805 177Th Ct Ne</t>
  </si>
  <si>
    <t>2101 31St Ave S</t>
  </si>
  <si>
    <t>3429 9Th Ave W</t>
  </si>
  <si>
    <t>12108 Ne 106Th Pl</t>
  </si>
  <si>
    <t>14214 Se 77Th St</t>
  </si>
  <si>
    <t>516 16Th Ave E</t>
  </si>
  <si>
    <t>11719 157Th Ave Ne</t>
  </si>
  <si>
    <t>11461-11577 172Nd Ave Ne</t>
  </si>
  <si>
    <t>1006 Ne Ravenna Blvd</t>
  </si>
  <si>
    <t>10237 Ne 64Th St</t>
  </si>
  <si>
    <t>16512 Se 64Th Pl</t>
  </si>
  <si>
    <t>11619 Se 73Rd Pl</t>
  </si>
  <si>
    <t>2513 225Th Pl Ne</t>
  </si>
  <si>
    <t>1125 270Th Pl Se</t>
  </si>
  <si>
    <t>330 Nw 50Th St</t>
  </si>
  <si>
    <t>427 27Th Ave E</t>
  </si>
  <si>
    <t>6820 39Th Ave Ne</t>
  </si>
  <si>
    <t>7523 Mary Ave Nw</t>
  </si>
  <si>
    <t>2160 50Th Ave Sw</t>
  </si>
  <si>
    <t>1447 21St Ave</t>
  </si>
  <si>
    <t>3621 45Th Ave W</t>
  </si>
  <si>
    <t>20417 126Th Ave Ne</t>
  </si>
  <si>
    <t>16420 Se 39Th Pl</t>
  </si>
  <si>
    <t>821 Nw 175Th St</t>
  </si>
  <si>
    <t>18230 Ne 146Th Way</t>
  </si>
  <si>
    <t>17013 Ne 133Rd St</t>
  </si>
  <si>
    <t>12070 166Th Pl Ne</t>
  </si>
  <si>
    <t>1645 219Th Pl Se</t>
  </si>
  <si>
    <t>1925 Walnut Ave Sw</t>
  </si>
  <si>
    <t>7526 Jones Ave Nw</t>
  </si>
  <si>
    <t>16327 Inglewood Pl Ne</t>
  </si>
  <si>
    <t>16580 Se 57Th Pl</t>
  </si>
  <si>
    <t>18119 Ne 30Th St</t>
  </si>
  <si>
    <t>11631 170Th Ct Ne</t>
  </si>
  <si>
    <t>10637 Se 29Th St</t>
  </si>
  <si>
    <t>27520 Se 28Th Ct</t>
  </si>
  <si>
    <t>428 129Th Pl Ne</t>
  </si>
  <si>
    <t>7052 39Th Ave Ne</t>
  </si>
  <si>
    <t>6935 142Nd Ct Ne</t>
  </si>
  <si>
    <t>26592 Se 15Th St</t>
  </si>
  <si>
    <t>4103 Sw Kenyon St</t>
  </si>
  <si>
    <t>21306 Ne 69Th Ct</t>
  </si>
  <si>
    <t>9201-9231 Se 70Th Pl</t>
  </si>
  <si>
    <t>1755 268Th Pl Se</t>
  </si>
  <si>
    <t>12468 240Th Pl Ne</t>
  </si>
  <si>
    <t>28511 10Th Ave S</t>
  </si>
  <si>
    <t>12537 41St Ave Ne</t>
  </si>
  <si>
    <t>28412 Se 43Rd St</t>
  </si>
  <si>
    <t>875 Cyprus Ct Nw</t>
  </si>
  <si>
    <t>13622 Ne 136Th Pl</t>
  </si>
  <si>
    <t>7617 245Th Way Ne</t>
  </si>
  <si>
    <t>6520 154Th Ave Ne</t>
  </si>
  <si>
    <t>333 Nw 84Th St</t>
  </si>
  <si>
    <t>1714 Ne Brockman Pl</t>
  </si>
  <si>
    <t>3602 212Th Pl Se</t>
  </si>
  <si>
    <t>4280 E Lake Sammamish Pkwy Se</t>
  </si>
  <si>
    <t>6209 284Th Way Ne</t>
  </si>
  <si>
    <t>11814 167Th Pl Ne</t>
  </si>
  <si>
    <t>6326 20Th Ave Ne</t>
  </si>
  <si>
    <t>12115 Big Leaf Way Ne</t>
  </si>
  <si>
    <t>7349 17Th Ave Ne</t>
  </si>
  <si>
    <t>10342 155Th Ave Ne</t>
  </si>
  <si>
    <t>8038 42Nd Ave Ne</t>
  </si>
  <si>
    <t>13555 Adair Creek Way Ne</t>
  </si>
  <si>
    <t>1750 10Th Ave Ne</t>
  </si>
  <si>
    <t>3243 Ne Mulberry St</t>
  </si>
  <si>
    <t>14500-14526 Ne 61St St</t>
  </si>
  <si>
    <t>Trossachs Blvd Se</t>
  </si>
  <si>
    <t>425 15Th Ave E</t>
  </si>
  <si>
    <t>3613 40Th Ave W</t>
  </si>
  <si>
    <t>6815 26Th Ave Ne</t>
  </si>
  <si>
    <t>33518 161St Ln Se</t>
  </si>
  <si>
    <t>950 Nw 60Th St</t>
  </si>
  <si>
    <t>507 130Th Pl Se</t>
  </si>
  <si>
    <t>3741 Belvidere Ave Sw</t>
  </si>
  <si>
    <t>6123 37Th Ave Nw</t>
  </si>
  <si>
    <t>2049 144Th Ave Se</t>
  </si>
  <si>
    <t>120 Mt Si Pl Nw</t>
  </si>
  <si>
    <t>7741 29Th Ave Nw</t>
  </si>
  <si>
    <t>2913 278Th Ave Se</t>
  </si>
  <si>
    <t>3635 41St Ave W</t>
  </si>
  <si>
    <t>3200 130Th Ave Ne</t>
  </si>
  <si>
    <t>112 10Th Ave E</t>
  </si>
  <si>
    <t>24233 Ne 131St Terrace</t>
  </si>
  <si>
    <t>7704 Heather Ave Se</t>
  </si>
  <si>
    <t>17161 Se 100Th St</t>
  </si>
  <si>
    <t>4111 1St Ave Nw</t>
  </si>
  <si>
    <t>211 140Th Ave Se</t>
  </si>
  <si>
    <t>14404 Ne 11Th Pl</t>
  </si>
  <si>
    <t>1301 141St Pl Ne</t>
  </si>
  <si>
    <t>10905 Ne 48Th St</t>
  </si>
  <si>
    <t>23115 Se 222Nd St</t>
  </si>
  <si>
    <t>13321 Ne 92Nd Way</t>
  </si>
  <si>
    <t>15317 Ne 66Th Ct</t>
  </si>
  <si>
    <t>13221 Ne 93Rd St</t>
  </si>
  <si>
    <t>11931 179Th Pl Ne</t>
  </si>
  <si>
    <t>812 N 47Th St</t>
  </si>
  <si>
    <t>4554 Latona Ave Ne</t>
  </si>
  <si>
    <t>18639 Ne 202Nd St</t>
  </si>
  <si>
    <t>10611 Slater Ave Ne</t>
  </si>
  <si>
    <t>6839 126Th Ave Ne</t>
  </si>
  <si>
    <t>233 111Th Ave Se</t>
  </si>
  <si>
    <t>2363 30Th Ave Ne</t>
  </si>
  <si>
    <t>1503 45Th Ave Sw</t>
  </si>
  <si>
    <t>22720 Ne 46Th St</t>
  </si>
  <si>
    <t>208 N 45Th St</t>
  </si>
  <si>
    <t>10835 41St Ave Sw</t>
  </si>
  <si>
    <t>35505 Se English St</t>
  </si>
  <si>
    <t>16451 Ne 18Th St</t>
  </si>
  <si>
    <t>17325 102Nd Ave Ne</t>
  </si>
  <si>
    <t>31215 Se 40Th St</t>
  </si>
  <si>
    <t>24146 Se 45Th Pl</t>
  </si>
  <si>
    <t>11433 Ne 91St St</t>
  </si>
  <si>
    <t>7210 221St Ave Ne</t>
  </si>
  <si>
    <t>326 36Th Ave E</t>
  </si>
  <si>
    <t>4760 47Th Ave Ne</t>
  </si>
  <si>
    <t>7325 Earl Ave Nw</t>
  </si>
  <si>
    <t>10718 Exeter Ave Ne</t>
  </si>
  <si>
    <t>4967 165Th Pl Se</t>
  </si>
  <si>
    <t>23264 Se 54Th Pl</t>
  </si>
  <si>
    <t>23744 Ne 116Th Pl</t>
  </si>
  <si>
    <t>918 272Nd Pl Se</t>
  </si>
  <si>
    <t>3305 39Th Ave W</t>
  </si>
  <si>
    <t>2416 70Th Ave Se</t>
  </si>
  <si>
    <t>10414 Se 24Th Pl</t>
  </si>
  <si>
    <t>27728 Se 268Th St</t>
  </si>
  <si>
    <t>6248 189Th Pl Ne</t>
  </si>
  <si>
    <t>26008 Se 23Rd Pl</t>
  </si>
  <si>
    <t>15502 Se 18Th St</t>
  </si>
  <si>
    <t>3712 88Th Ave Se</t>
  </si>
  <si>
    <t>2469 132Nd Ave Se</t>
  </si>
  <si>
    <t>16469 Marine View Dr Sw</t>
  </si>
  <si>
    <t>6625 188Th Pl Ne</t>
  </si>
  <si>
    <t>4532 Latona Ave Ne</t>
  </si>
  <si>
    <t>2422 E Mcgraw St</t>
  </si>
  <si>
    <t>26054 Se 23Rd Pl</t>
  </si>
  <si>
    <t>4324 Ne 56Th St</t>
  </si>
  <si>
    <t>4401 Sw Hill St</t>
  </si>
  <si>
    <t>2145 N 88Th St</t>
  </si>
  <si>
    <t>813 2Nd Ave N</t>
  </si>
  <si>
    <t>4251 Ne 125Th St</t>
  </si>
  <si>
    <t>1903 32Nd Ave S</t>
  </si>
  <si>
    <t>18307 Ne 19Th Pl</t>
  </si>
  <si>
    <t>23203 Ne 78Th Way</t>
  </si>
  <si>
    <t>4375 279Th Ave Ne</t>
  </si>
  <si>
    <t>24012 Se 13Th Pl</t>
  </si>
  <si>
    <t>912 274Th Way Se</t>
  </si>
  <si>
    <t>1122A 23Rd Ave S</t>
  </si>
  <si>
    <t>901 18Th Ave</t>
  </si>
  <si>
    <t>8708 12Th Ave Nw</t>
  </si>
  <si>
    <t>7735 27Th Ave Nw</t>
  </si>
  <si>
    <t>543 N 138Th St</t>
  </si>
  <si>
    <t>10050 11Th Ave Nw</t>
  </si>
  <si>
    <t>2139 N 52Nd St</t>
  </si>
  <si>
    <t>6818 Pinehurst Ave Se</t>
  </si>
  <si>
    <t>4421 145Th Ave Se</t>
  </si>
  <si>
    <t>1010 274Th Way Se</t>
  </si>
  <si>
    <t>7435 245Th Way Ne</t>
  </si>
  <si>
    <t>11332 30Th Ave Ne</t>
  </si>
  <si>
    <t>18534 186Th Pl Ne</t>
  </si>
  <si>
    <t>45804 Se 137Th St</t>
  </si>
  <si>
    <t>3312 181St Pl Ne</t>
  </si>
  <si>
    <t>5633 165Th Pl Se</t>
  </si>
  <si>
    <t>4792-4798 281St Ave Ne</t>
  </si>
  <si>
    <t>1118 235Th Pl Ne</t>
  </si>
  <si>
    <t>1306 236Th Pl Ne</t>
  </si>
  <si>
    <t>24038 Se 13Th Pl</t>
  </si>
  <si>
    <t>1315 232Nd Pl Ne</t>
  </si>
  <si>
    <t>21548 Se 28Th Ln</t>
  </si>
  <si>
    <t>922 N 72Nd St</t>
  </si>
  <si>
    <t>34809 Se Garden Ct</t>
  </si>
  <si>
    <t>23337 Ne 138Th Way</t>
  </si>
  <si>
    <t>7313 Chanticleer Ave Se</t>
  </si>
  <si>
    <t>6265 160Th Ave Se</t>
  </si>
  <si>
    <t>9041 49Th Ave Ne</t>
  </si>
  <si>
    <t>4118 107Th Pl Ne</t>
  </si>
  <si>
    <t>110-112 209Th Pl Se</t>
  </si>
  <si>
    <t>24127 Se 45Th Pl</t>
  </si>
  <si>
    <t>25919 Se 37Th Way</t>
  </si>
  <si>
    <t>11659 168Th Ct Ne</t>
  </si>
  <si>
    <t>7341 20Th Ave Ne</t>
  </si>
  <si>
    <t>8921 42Nd Ave Ne</t>
  </si>
  <si>
    <t>423 N 50Th St</t>
  </si>
  <si>
    <t>2314 10Th Ave E</t>
  </si>
  <si>
    <t>16831 Ne 176Th St</t>
  </si>
  <si>
    <t>392 Wilderness Peak Dr Nw</t>
  </si>
  <si>
    <t>15222 Se 48Th Dr</t>
  </si>
  <si>
    <t>3220 19Th Ave S</t>
  </si>
  <si>
    <t>22401 Ne 25Th Way</t>
  </si>
  <si>
    <t>2632 232Nd Pl Se</t>
  </si>
  <si>
    <t>7326 9Th Ave Nw</t>
  </si>
  <si>
    <t>28808 Se Mud Mountain Rd</t>
  </si>
  <si>
    <t>13010 Ne 74Th St</t>
  </si>
  <si>
    <t>11727 9Th Ave Nw</t>
  </si>
  <si>
    <t>1407 19Th Ave</t>
  </si>
  <si>
    <t>8750 Fauntlee Crest Sw</t>
  </si>
  <si>
    <t>6231 Lake Washington Blvd Se</t>
  </si>
  <si>
    <t>5424 298Th Ave Se</t>
  </si>
  <si>
    <t>16725 Ne 42Nd Ct</t>
  </si>
  <si>
    <t>546 Ne 103Rd St</t>
  </si>
  <si>
    <t>18630 Ne 202Nd St</t>
  </si>
  <si>
    <t>16314 Ne 46Th St</t>
  </si>
  <si>
    <t>322 16Th Ave</t>
  </si>
  <si>
    <t>10821 151St Ave Ne</t>
  </si>
  <si>
    <t>1224 N 27Th Pl</t>
  </si>
  <si>
    <t>17813 Ne 8Th Pl</t>
  </si>
  <si>
    <t>4001 42Nd Ave S</t>
  </si>
  <si>
    <t>3973 Sw Arroyo Dr</t>
  </si>
  <si>
    <t>6032 35Th Ave Ne</t>
  </si>
  <si>
    <t>3440 Ne Marion Ln</t>
  </si>
  <si>
    <t>1474-1476 29Th Pl Ne</t>
  </si>
  <si>
    <t>11000 243Rd Ave Ne</t>
  </si>
  <si>
    <t>537 N 70Th St</t>
  </si>
  <si>
    <t>4718 11Th Ave Ne</t>
  </si>
  <si>
    <t>7510 45Th Ave Sw</t>
  </si>
  <si>
    <t>1023 Nw 166Th St</t>
  </si>
  <si>
    <t>5519 31St Ave Ne</t>
  </si>
  <si>
    <t>9108 40Th Ave Sw</t>
  </si>
  <si>
    <t>4003 2Nd Ave Ne</t>
  </si>
  <si>
    <t>3046 Quail Creek Way Ne</t>
  </si>
  <si>
    <t>7238 221St Ave Ne</t>
  </si>
  <si>
    <t>10721 Marine View Dr Sw</t>
  </si>
  <si>
    <t>12037 6Th Ave Nw</t>
  </si>
  <si>
    <t>14301-14399 Se 63Rd St</t>
  </si>
  <si>
    <t>11409 Se 71St Pl</t>
  </si>
  <si>
    <t>17428 7Th Pl Sw</t>
  </si>
  <si>
    <t>16822 Ne 87Th St</t>
  </si>
  <si>
    <t>2830 177Th Ave Ne</t>
  </si>
  <si>
    <t>10090 177Th Ave Ne</t>
  </si>
  <si>
    <t>23339 Ne 126Th St</t>
  </si>
  <si>
    <t>15017-15023 Ne 144Th St</t>
  </si>
  <si>
    <t>26007 Se 27Th St</t>
  </si>
  <si>
    <t>22120 Ne 26Th Pl</t>
  </si>
  <si>
    <t>618 Nw 49Th St</t>
  </si>
  <si>
    <t>6227-6299 Whitaker Ln Se</t>
  </si>
  <si>
    <t>922 N 91St St</t>
  </si>
  <si>
    <t>3148 234Th Ct Se</t>
  </si>
  <si>
    <t>22101 Se 28Th St</t>
  </si>
  <si>
    <t>24588-24638 Se Issaquah-Fall City Rd</t>
  </si>
  <si>
    <t>8516 Se 78Th St</t>
  </si>
  <si>
    <t>22615 Se 14Th Pl</t>
  </si>
  <si>
    <t>8022 22Nd Ave Nw</t>
  </si>
  <si>
    <t>3249 E Ames Lake Dr Ne</t>
  </si>
  <si>
    <t>4222 Ne 72Nd St</t>
  </si>
  <si>
    <t>2333 12Th Ave E</t>
  </si>
  <si>
    <t>5625 Sw Orleans St</t>
  </si>
  <si>
    <t>9400 44Th Ave Sw</t>
  </si>
  <si>
    <t>14717 245Th Ave Se</t>
  </si>
  <si>
    <t>933 32Nd Ave</t>
  </si>
  <si>
    <t>37927 Se 82Nd Pl</t>
  </si>
  <si>
    <t>2522 227Th Pl Ne</t>
  </si>
  <si>
    <t>8044 20Th Ave Nw</t>
  </si>
  <si>
    <t>3533 Sw 171St St</t>
  </si>
  <si>
    <t>18222 Ne 186Th St</t>
  </si>
  <si>
    <t>2148 Nw 197Th St</t>
  </si>
  <si>
    <t>667 237Th Pl Se</t>
  </si>
  <si>
    <t>5627 167Th Pl Se</t>
  </si>
  <si>
    <t>7535 18Th Ave Ne</t>
  </si>
  <si>
    <t>40201 292Nd Ave Se</t>
  </si>
  <si>
    <t>3239 Nw 64Th St</t>
  </si>
  <si>
    <t>10030 44Th Ave Sw</t>
  </si>
  <si>
    <t>12115 Se 44Th Pl</t>
  </si>
  <si>
    <t>7502 132Nd Ave Ne</t>
  </si>
  <si>
    <t>14623 Se 82Nd Ct</t>
  </si>
  <si>
    <t>1345 232Nd Pl Ne</t>
  </si>
  <si>
    <t>2110 216Th Pl Ne</t>
  </si>
  <si>
    <t>324 Nw 48Th St</t>
  </si>
  <si>
    <t>1604 1St Ave W</t>
  </si>
  <si>
    <t>20324 194Th Pl Ne</t>
  </si>
  <si>
    <t>15325 179Th Ave Ne</t>
  </si>
  <si>
    <t>7030 Sw Maury Park Rd</t>
  </si>
  <si>
    <t>7028 20Th Ave Nw</t>
  </si>
  <si>
    <t>2552 57Th Ave Sw</t>
  </si>
  <si>
    <t>16426 Ne 107Th Pl</t>
  </si>
  <si>
    <t>2319 41St Ave Sw</t>
  </si>
  <si>
    <t>4426 38Th Ave Sw</t>
  </si>
  <si>
    <t>8517 143Rd Ct Ne</t>
  </si>
  <si>
    <t>2739 31St Ave S</t>
  </si>
  <si>
    <t>12016 Se 42Nd St</t>
  </si>
  <si>
    <t>24554 Se 39Th Pl</t>
  </si>
  <si>
    <t>10741 242Nd Pl Ne</t>
  </si>
  <si>
    <t>15031 Ne 144Th St</t>
  </si>
  <si>
    <t>22518 Se 15Th Pl</t>
  </si>
  <si>
    <t>21311 Se 20Th St</t>
  </si>
  <si>
    <t>20850 Ne 26Th Pl</t>
  </si>
  <si>
    <t>768 N 75Th St</t>
  </si>
  <si>
    <t>743 N 80Th St</t>
  </si>
  <si>
    <t>6054 5Th Ave Ne</t>
  </si>
  <si>
    <t>6040 27Th Ave Ne</t>
  </si>
  <si>
    <t>220 17Th Ave</t>
  </si>
  <si>
    <t>9314 Ash Ave Se</t>
  </si>
  <si>
    <t>6504-6618 Ne 1St St</t>
  </si>
  <si>
    <t>11605 Se 45Th Pl</t>
  </si>
  <si>
    <t>4115 Ne 62Nd St</t>
  </si>
  <si>
    <t>3738 86Th Ave Se</t>
  </si>
  <si>
    <t>2651 230Th Ave Se</t>
  </si>
  <si>
    <t>10326 Fischer Pl Ne</t>
  </si>
  <si>
    <t>12923 206Th Ct Se</t>
  </si>
  <si>
    <t>8830 Mcintosh Ct Se</t>
  </si>
  <si>
    <t>32927 143Rd Ct Se</t>
  </si>
  <si>
    <t>12423 Ne 6Th Pl</t>
  </si>
  <si>
    <t>1917 235Th Ct Ne</t>
  </si>
  <si>
    <t>7615 3Rd Ave Nw</t>
  </si>
  <si>
    <t>6326 21St Ave Ne</t>
  </si>
  <si>
    <t>4040 134Th Ave Se</t>
  </si>
  <si>
    <t>11221 Ne 106Th Pl</t>
  </si>
  <si>
    <t>4730 162Nd Ct Se</t>
  </si>
  <si>
    <t>2853 234Th Ave Se</t>
  </si>
  <si>
    <t>225 246Th Ct Ne</t>
  </si>
  <si>
    <t>19218 189Th Pl Ne</t>
  </si>
  <si>
    <t>1806 15Th Ave</t>
  </si>
  <si>
    <t>2172 Ne Noble St</t>
  </si>
  <si>
    <t>8236 Ne 115Th Way</t>
  </si>
  <si>
    <t>25956 Se 37Th Way</t>
  </si>
  <si>
    <t>2476 239Th Pl Ne</t>
  </si>
  <si>
    <t>34303 Elm Ave Se</t>
  </si>
  <si>
    <t>319 25Th Ave E</t>
  </si>
  <si>
    <t>1411 112Th Ave Ne</t>
  </si>
  <si>
    <t>14245 Se 60Th St</t>
  </si>
  <si>
    <t>3110 109Th Ave Se</t>
  </si>
  <si>
    <t>28815 237Th Pl Se</t>
  </si>
  <si>
    <t>4316 331St Ave Ne</t>
  </si>
  <si>
    <t>23836 Se 41St St</t>
  </si>
  <si>
    <t>7014 Ne 139Th St</t>
  </si>
  <si>
    <t>2719 63Rd Ave Se</t>
  </si>
  <si>
    <t>22540 Ne 92Nd St</t>
  </si>
  <si>
    <t>1920 224Th Pl Ne</t>
  </si>
  <si>
    <t>1723 27Th Ave</t>
  </si>
  <si>
    <t>1417 26Th Ave</t>
  </si>
  <si>
    <t>118 N 84Th St</t>
  </si>
  <si>
    <t>615 Nw 92Nd St</t>
  </si>
  <si>
    <t>1923 46Th Ave Sw</t>
  </si>
  <si>
    <t>9025 26Th Ave Nw</t>
  </si>
  <si>
    <t>2811 14Th Ave W</t>
  </si>
  <si>
    <t>21601-21799 Ne 175Th St</t>
  </si>
  <si>
    <t>29836 Ne Tolt Hill Rd</t>
  </si>
  <si>
    <t>137 18Th Ave</t>
  </si>
  <si>
    <t>3008 233Rd Ave Se</t>
  </si>
  <si>
    <t>36011 Se Kendall Peak St</t>
  </si>
  <si>
    <t>215 243Rd Ave Se</t>
  </si>
  <si>
    <t>19585-19799 204Th Ave Ne</t>
  </si>
  <si>
    <t>4615 158Th Ave Se</t>
  </si>
  <si>
    <t>8903 3Rd Ave Nw</t>
  </si>
  <si>
    <t>6316 26Th Ave Nw</t>
  </si>
  <si>
    <t>6723 17Th Ave Nw</t>
  </si>
  <si>
    <t>6901 123Rd Ave Ne</t>
  </si>
  <si>
    <t>1949-1953 9Th Ave W</t>
  </si>
  <si>
    <t>633 Nw 116Th St</t>
  </si>
  <si>
    <t>15048 Ne 11Th Pl</t>
  </si>
  <si>
    <t>4117 211Th Pl Ne</t>
  </si>
  <si>
    <t>2504 225Th Pl Ne</t>
  </si>
  <si>
    <t>10514 14Th Ave Nw</t>
  </si>
  <si>
    <t>15003 Ne 12Th St</t>
  </si>
  <si>
    <t>3964 262Nd Ave Se</t>
  </si>
  <si>
    <t>2834 220Th Pl Ne</t>
  </si>
  <si>
    <t>13202 Ne 92Nd Way</t>
  </si>
  <si>
    <t>6338 284Th Way Ne</t>
  </si>
  <si>
    <t>6729 Dibble Ave Nw</t>
  </si>
  <si>
    <t>3060 124Th Ave Ne</t>
  </si>
  <si>
    <t>12020 Se 76Th St</t>
  </si>
  <si>
    <t>11001-11025 169Th Pl Ne</t>
  </si>
  <si>
    <t>23359 Ne 24Th Pl</t>
  </si>
  <si>
    <t>1806 11Th Ave</t>
  </si>
  <si>
    <t>1816 11Th Ave</t>
  </si>
  <si>
    <t>2647 22Nd Ave W</t>
  </si>
  <si>
    <t>2955 36Th Ave S</t>
  </si>
  <si>
    <t>8600-8698 30Th Ave Ne</t>
  </si>
  <si>
    <t>3415 9Th Ave W</t>
  </si>
  <si>
    <t>1474 14Th Pl Ne</t>
  </si>
  <si>
    <t>14106 176Th Ave Ne</t>
  </si>
  <si>
    <t>13615 179Th Ave Ne</t>
  </si>
  <si>
    <t>3051 36Th Ave W</t>
  </si>
  <si>
    <t>6533 193Rd Pl Ne</t>
  </si>
  <si>
    <t>6318 Sw Marguerite Ct</t>
  </si>
  <si>
    <t>2069 211Th Ave Ne</t>
  </si>
  <si>
    <t>6517 Dibble Ave Nw</t>
  </si>
  <si>
    <t>15018 Ne 10Th Pl</t>
  </si>
  <si>
    <t>10068 Ne 142Nd Pl</t>
  </si>
  <si>
    <t>9788-16090 Ne Quail Creek Dr</t>
  </si>
  <si>
    <t>3821 39Th Ave S</t>
  </si>
  <si>
    <t>4131 51St Ave S</t>
  </si>
  <si>
    <t>34115 Se Ash St</t>
  </si>
  <si>
    <t>26021 Ne 25Th St</t>
  </si>
  <si>
    <t>3323-3325 33Rd Ave Sw</t>
  </si>
  <si>
    <t>9181 226Th Pl Ne</t>
  </si>
  <si>
    <t>21604 Ne 22Nd Ct</t>
  </si>
  <si>
    <t>2900-2998 Fairmount Ave Sw</t>
  </si>
  <si>
    <t>2598 Ne Natalie Way</t>
  </si>
  <si>
    <t>25510 Se 159Th St</t>
  </si>
  <si>
    <t>8820 Ne 160Th Pl</t>
  </si>
  <si>
    <t>10515 115Th Pl Ne</t>
  </si>
  <si>
    <t>11607 Ne 103Rd Pl</t>
  </si>
  <si>
    <t>3219 34Th Ave W</t>
  </si>
  <si>
    <t>18808 215Th Way Ne</t>
  </si>
  <si>
    <t>329 Ne Eagle Way</t>
  </si>
  <si>
    <t>8028 27Th Ave Ne</t>
  </si>
  <si>
    <t>Shangri-La Way Nw</t>
  </si>
  <si>
    <t>6723 12Th Ave Nw</t>
  </si>
  <si>
    <t>30924 36Th Ave Sw</t>
  </si>
  <si>
    <t>3297 S 366Th St</t>
  </si>
  <si>
    <t>2022 123Rd Ave Se</t>
  </si>
  <si>
    <t>13987 Se 2Nd St</t>
  </si>
  <si>
    <t>15924 Ne 53Rd St</t>
  </si>
  <si>
    <t>6619 147Th Ct Ne</t>
  </si>
  <si>
    <t>22922 Ne 14Th St</t>
  </si>
  <si>
    <t>512-598 21St Ave</t>
  </si>
  <si>
    <t>4754 26Th Ave Sw</t>
  </si>
  <si>
    <t>9510 28Th Ave Nw</t>
  </si>
  <si>
    <t>6519 Sword Fern Ave Se</t>
  </si>
  <si>
    <t>16021 Ne 203Rd Pl</t>
  </si>
  <si>
    <t>14828 Ne 163Rd St</t>
  </si>
  <si>
    <t>12833 Ne 101St Pl</t>
  </si>
  <si>
    <t>4009 97Th Ave Se</t>
  </si>
  <si>
    <t>34823 Rhododendron Dr Se</t>
  </si>
  <si>
    <t>14523 Ne 169Th St</t>
  </si>
  <si>
    <t>23857 Se 98Th Pl</t>
  </si>
  <si>
    <t>26118 Se 39Th Ct</t>
  </si>
  <si>
    <t>4513 186Th Ave Se</t>
  </si>
  <si>
    <t>2540 265Th Ave Ne</t>
  </si>
  <si>
    <t>8719 228Th Way Ne</t>
  </si>
  <si>
    <t>5255 39Th Ave Ne</t>
  </si>
  <si>
    <t>6509 10Th Ave Nw</t>
  </si>
  <si>
    <t>7558 32Nd Ave Nw</t>
  </si>
  <si>
    <t>4002 50Th Ave Sw</t>
  </si>
  <si>
    <t>11331 19Th Ave Ne</t>
  </si>
  <si>
    <t>2822 Nw 90Th Pl</t>
  </si>
  <si>
    <t>6731 Silent Creek Ave Se</t>
  </si>
  <si>
    <t>4802 122Nd Ave Se</t>
  </si>
  <si>
    <t>1778 26Th Ave Ne</t>
  </si>
  <si>
    <t>8537 135Th Ave Se</t>
  </si>
  <si>
    <t>8044 14Th Avenue Northeast</t>
  </si>
  <si>
    <t>308 Nw 67Th St</t>
  </si>
  <si>
    <t>8054 Brooklyn Ave Ne</t>
  </si>
  <si>
    <t>6516 Denny Peak Dr Se</t>
  </si>
  <si>
    <t>7019 Brooklyn Ave Ne</t>
  </si>
  <si>
    <t>24106 Ne 6Th Pl</t>
  </si>
  <si>
    <t>23014 Vashon Hwy Sw</t>
  </si>
  <si>
    <t>4941-4949 125Th Ave Se</t>
  </si>
  <si>
    <t>14151 174Th Pl Ne</t>
  </si>
  <si>
    <t>7-19 210Th Pl Ne</t>
  </si>
  <si>
    <t>3219 37Th Pl S</t>
  </si>
  <si>
    <t>601 22Nd Ave</t>
  </si>
  <si>
    <t>3220 44Th Ave Sw</t>
  </si>
  <si>
    <t>7407-7411 28Th Ave Nw</t>
  </si>
  <si>
    <t>1813 177Th Ave Ne</t>
  </si>
  <si>
    <t>819 31St Ave</t>
  </si>
  <si>
    <t>373 Ne Eagle Way</t>
  </si>
  <si>
    <t>820 Idylwood Dr Sw</t>
  </si>
  <si>
    <t>23911 Se 6Th St</t>
  </si>
  <si>
    <t>21132 Ne 42Nd St</t>
  </si>
  <si>
    <t>9319 45Th Ave Sw</t>
  </si>
  <si>
    <t>335-345 105Th Ave Se</t>
  </si>
  <si>
    <t>9954 227Th Way Ne</t>
  </si>
  <si>
    <t>21301-21399 Se 19Th St</t>
  </si>
  <si>
    <t>431 26Th Ave E</t>
  </si>
  <si>
    <t>9311 Nye Ave Se</t>
  </si>
  <si>
    <t>27465 254Th Way Se</t>
  </si>
  <si>
    <t>10500-10598 Ne 168Th St</t>
  </si>
  <si>
    <t>9754 228Th Terrace Ne</t>
  </si>
  <si>
    <t>1537 Nw 58Th St</t>
  </si>
  <si>
    <t>3047 21St Ave W</t>
  </si>
  <si>
    <t>3126 108Th Ave Se</t>
  </si>
  <si>
    <t>128 Nw 59Th St</t>
  </si>
  <si>
    <t>12504 Ne 163Rd St</t>
  </si>
  <si>
    <t>16901-17007 Ne 160Th Pl</t>
  </si>
  <si>
    <t>16674 Se 17Th St</t>
  </si>
  <si>
    <t>15611 72Nd Ave Ne</t>
  </si>
  <si>
    <t>8113 120Th Pl Se</t>
  </si>
  <si>
    <t>14150 176Th Ave Ne</t>
  </si>
  <si>
    <t>2408 178Th Ave Ne</t>
  </si>
  <si>
    <t>411 27Th Ave E</t>
  </si>
  <si>
    <t>510 N 70Th St</t>
  </si>
  <si>
    <t>1617-1621 3Rd Ave W</t>
  </si>
  <si>
    <t>7102 Curtis Dr Se</t>
  </si>
  <si>
    <t>27318 10Th Pl S</t>
  </si>
  <si>
    <t>19304 65Th Ave Ne</t>
  </si>
  <si>
    <t>12526 Se 61St St</t>
  </si>
  <si>
    <t>3823 242Nd Ave Se</t>
  </si>
  <si>
    <t>7606 116Th Ave Se</t>
  </si>
  <si>
    <t>23607 Ne 72Nd St</t>
  </si>
  <si>
    <t>6305 150Th Ave Ne</t>
  </si>
  <si>
    <t>19560 44Th Ave Ne</t>
  </si>
  <si>
    <t>12048 Standring Ct Sw</t>
  </si>
  <si>
    <t>1800 172Nd Ave Ne</t>
  </si>
  <si>
    <t>5718 147Th Ave Ne</t>
  </si>
  <si>
    <t>12501 Se 4Th Pl</t>
  </si>
  <si>
    <t>17221 102Nd Ave Ne</t>
  </si>
  <si>
    <t>31611 Ne Cherry Valley Rd</t>
  </si>
  <si>
    <t>37124-37118 237Th Pl Se</t>
  </si>
  <si>
    <t>31600-31726 Se Issaquah-Fall City Rd</t>
  </si>
  <si>
    <t>769-821 Big Tree Dr Nw</t>
  </si>
  <si>
    <t>2830 216Th Ave Se</t>
  </si>
  <si>
    <t>12362 76Th Ct Ne</t>
  </si>
  <si>
    <t>8410 Ne 124Th St</t>
  </si>
  <si>
    <t>12869-12951 Ne 144Th Way</t>
  </si>
  <si>
    <t>13507 62Nd Ave Ne</t>
  </si>
  <si>
    <t>14314 Ne 72Nd St</t>
  </si>
  <si>
    <t>22801-22899 Ne 100Th Pl</t>
  </si>
  <si>
    <t>17612 Ne 30Th Pl</t>
  </si>
  <si>
    <t>20322 Ne 34Th Ct</t>
  </si>
  <si>
    <t>547 Ne 81St St</t>
  </si>
  <si>
    <t>122 16Th Ave E</t>
  </si>
  <si>
    <t>100 20Th Ave E</t>
  </si>
  <si>
    <t>4531 Ne 106Th St</t>
  </si>
  <si>
    <t>35019 Se Curtis Dr</t>
  </si>
  <si>
    <t>17308 167Th Ave Ne</t>
  </si>
  <si>
    <t>4222 186Th Pl Se</t>
  </si>
  <si>
    <t>24702 132Nd Ct Se</t>
  </si>
  <si>
    <t>7928 150Th Ct Ne</t>
  </si>
  <si>
    <t>1501 Nw 90Th St</t>
  </si>
  <si>
    <t>16604 Ne 42Nd Ct</t>
  </si>
  <si>
    <t>22631 Se 18Th Pl</t>
  </si>
  <si>
    <t>427 N 63Rd St</t>
  </si>
  <si>
    <t>125 30Th Ave</t>
  </si>
  <si>
    <t>306 Nw 82Nd St</t>
  </si>
  <si>
    <t>18905 240Th Ave Ne</t>
  </si>
  <si>
    <t>46300 Se 137Th St</t>
  </si>
  <si>
    <t>8416 Se 36Th St</t>
  </si>
  <si>
    <t>12521 3Rd Ave Nw</t>
  </si>
  <si>
    <t>3616 Lincoln Ave Ne</t>
  </si>
  <si>
    <t>7728 11Th Ave Nw</t>
  </si>
  <si>
    <t>1102 Nw 56Th St</t>
  </si>
  <si>
    <t>2318 N 60Th St</t>
  </si>
  <si>
    <t>2201 223Rd Pl Ne</t>
  </si>
  <si>
    <t>8827 Ne 148Th Pl</t>
  </si>
  <si>
    <t>4757 41St Ave Ne</t>
  </si>
  <si>
    <t>7542 42Nd Ave Ne</t>
  </si>
  <si>
    <t>2101-2499 Nw Stoney Creek Dr</t>
  </si>
  <si>
    <t>800 Ne 95Th St</t>
  </si>
  <si>
    <t>18504 Ne 21St St</t>
  </si>
  <si>
    <t>24231 Ne 5Th Pl</t>
  </si>
  <si>
    <t>3040 273Rd Ave Ne</t>
  </si>
  <si>
    <t>7047 208Th Ave Ne</t>
  </si>
  <si>
    <t>1600-1608 25Th Ave</t>
  </si>
  <si>
    <t>19615 182Nd Ave Ne</t>
  </si>
  <si>
    <t>4709 43Rd Ave S</t>
  </si>
  <si>
    <t>16429 Ne 18Th St</t>
  </si>
  <si>
    <t>2862 S 354Th Ln</t>
  </si>
  <si>
    <t>3419 241St Pl Se</t>
  </si>
  <si>
    <t>4765 Ne 203Rd St</t>
  </si>
  <si>
    <t>7264 27Th Ave Ne</t>
  </si>
  <si>
    <t>3627 48Th Ave Sw</t>
  </si>
  <si>
    <t>18823 Se 216Th St</t>
  </si>
  <si>
    <t>27463 254Th Pl Se</t>
  </si>
  <si>
    <t>24718 Se Mirrormont Dr</t>
  </si>
  <si>
    <t>22819 Ne 166Th St</t>
  </si>
  <si>
    <t>4405 40Th Ave Sw</t>
  </si>
  <si>
    <t>34917 Se Moffat St</t>
  </si>
  <si>
    <t>6907 Fairway Ave Se</t>
  </si>
  <si>
    <t>11611 106Th Ave Ne</t>
  </si>
  <si>
    <t>3406 60Th Ave Sw</t>
  </si>
  <si>
    <t>3228 36Th Ave W</t>
  </si>
  <si>
    <t>10510 160Th Ave Ne</t>
  </si>
  <si>
    <t>8222 16Th Ave Ne</t>
  </si>
  <si>
    <t>8314 Jones Ave Nw</t>
  </si>
  <si>
    <t>7734 39Th Ave Ne</t>
  </si>
  <si>
    <t>723 N 43Rd St</t>
  </si>
  <si>
    <t>3118 264Th Ave Ne</t>
  </si>
  <si>
    <t>13013 Ne 202Nd Pl</t>
  </si>
  <si>
    <t>18206 Mclean Rd Sw</t>
  </si>
  <si>
    <t>4640 193Rd Ave Se</t>
  </si>
  <si>
    <t>360 Se Bush St</t>
  </si>
  <si>
    <t>12458 Juanita Dr Ne</t>
  </si>
  <si>
    <t>11826 Ne 145Th St</t>
  </si>
  <si>
    <t>3505 Monterey Ct Ne</t>
  </si>
  <si>
    <t>7705 13Th Ave Nw</t>
  </si>
  <si>
    <t>111 Nw 53Rd St</t>
  </si>
  <si>
    <t>2637 22Nd Ave W</t>
  </si>
  <si>
    <t>309 N 46Th St</t>
  </si>
  <si>
    <t>2500 Ne 100Th St</t>
  </si>
  <si>
    <t>10613 Sw 138Th St</t>
  </si>
  <si>
    <t>4304B 36Th Ave W</t>
  </si>
  <si>
    <t>1007 N 29Th St</t>
  </si>
  <si>
    <t>2317-2399 185Th Pl Ne</t>
  </si>
  <si>
    <t>907 221St Ave Ne</t>
  </si>
  <si>
    <t>21023-21029 Ne 42Nd St</t>
  </si>
  <si>
    <t>4254 33Rd Ave W</t>
  </si>
  <si>
    <t>9214 Cyrus Ave Nw</t>
  </si>
  <si>
    <t>7408 138Th Pl Ne</t>
  </si>
  <si>
    <t>1819-1827 25Th Ave</t>
  </si>
  <si>
    <t>21404 Se 19Th St</t>
  </si>
  <si>
    <t>13516 164Th Ave Se</t>
  </si>
  <si>
    <t>601 Ne 76Th St</t>
  </si>
  <si>
    <t>1430-1920 W Lake Sammamish Pkwy Se</t>
  </si>
  <si>
    <t>620 151St Pl Ne</t>
  </si>
  <si>
    <t>16541 Ne 27Th Pl</t>
  </si>
  <si>
    <t>2422 171 Ave Se</t>
  </si>
  <si>
    <t>1130 Oak Hill Pl Nw</t>
  </si>
  <si>
    <t>4055 238Th Pl Se</t>
  </si>
  <si>
    <t>4528 165Th Ave Ne</t>
  </si>
  <si>
    <t>17422 Ne 28Th St</t>
  </si>
  <si>
    <t>976 Jericho Pl Ne</t>
  </si>
  <si>
    <t>3814 231St Ave Se</t>
  </si>
  <si>
    <t>8026 38Th Ave Ne</t>
  </si>
  <si>
    <t>4408 Thackeray Pl Ne</t>
  </si>
  <si>
    <t>2107 Ne 55Th St</t>
  </si>
  <si>
    <t>1121 27Th Ave</t>
  </si>
  <si>
    <t>12524 231St Ave Ne</t>
  </si>
  <si>
    <t>129 25Th Ave E</t>
  </si>
  <si>
    <t>540 Raymond Pl Nw</t>
  </si>
  <si>
    <t>25024 Se 41St Dr</t>
  </si>
  <si>
    <t>6737 5Th Ave Nw</t>
  </si>
  <si>
    <t>4045 46Th Ave Sw</t>
  </si>
  <si>
    <t>15125 78Th Ave Ne</t>
  </si>
  <si>
    <t>8817 28Th Ave Nw</t>
  </si>
  <si>
    <t>14117 175Th Ave Ne</t>
  </si>
  <si>
    <t>23444 10Th Ave S</t>
  </si>
  <si>
    <t>480 Sw 345Th St</t>
  </si>
  <si>
    <t>460 Indigo Pl Nw</t>
  </si>
  <si>
    <t>100 Mt Si Pl Nw</t>
  </si>
  <si>
    <t>24716 142Nd Ave Se</t>
  </si>
  <si>
    <t>4527-4553 Ne 201St Pl</t>
  </si>
  <si>
    <t>22447 Ne 9Th Dr</t>
  </si>
  <si>
    <t>1128 10Th Ave E</t>
  </si>
  <si>
    <t>1106 25Th Ave E</t>
  </si>
  <si>
    <t>2002 28Th Ave W</t>
  </si>
  <si>
    <t>8322 28Th Ave Nw</t>
  </si>
  <si>
    <t>7032 7Th Ave Nw</t>
  </si>
  <si>
    <t>4931 Sw Forney St</t>
  </si>
  <si>
    <t>6720 4Th Ave Nw</t>
  </si>
  <si>
    <t>9423 Ash Ave Se</t>
  </si>
  <si>
    <t>1010 Greenwood Blvd Sw</t>
  </si>
  <si>
    <t>7075-7131 Thompson Ave Se</t>
  </si>
  <si>
    <t>13322 Se 77Th Ct</t>
  </si>
  <si>
    <t>17801 Ne 102Nd Ct</t>
  </si>
  <si>
    <t>21730 Ne 29Th St</t>
  </si>
  <si>
    <t>15201 93Rd Pl Ne</t>
  </si>
  <si>
    <t>12042 38Th Ave Ne</t>
  </si>
  <si>
    <t>16638 Se 167Th St</t>
  </si>
  <si>
    <t>12933 Se 46Th Ln</t>
  </si>
  <si>
    <t>4029-4035 252Nd Ave Se</t>
  </si>
  <si>
    <t>12032-12038 Se 76Th St</t>
  </si>
  <si>
    <t>7741 22Nd Ave Ne</t>
  </si>
  <si>
    <t>1715 46Th Ave Sw</t>
  </si>
  <si>
    <t>15816 Ne 195Th St</t>
  </si>
  <si>
    <t>31617 6Th Ave Sw</t>
  </si>
  <si>
    <t>5011 Ne 180Th St</t>
  </si>
  <si>
    <t>4123 13Th Ave S</t>
  </si>
  <si>
    <t>720 N 46Th St</t>
  </si>
  <si>
    <t>10629 161St Avenue Northeast</t>
  </si>
  <si>
    <t>547 240Th Ave Se</t>
  </si>
  <si>
    <t>25806 136Th Ave Se</t>
  </si>
  <si>
    <t>2714 Sw 164Th Pl</t>
  </si>
  <si>
    <t>5519 236Th Ave Ne</t>
  </si>
  <si>
    <t>2202 238Th Ave Se</t>
  </si>
  <si>
    <t>5404-5410 Beach Dr Sw</t>
  </si>
  <si>
    <t>561 Mountain View Ln Nw</t>
  </si>
  <si>
    <t>7913-7935 79Th Way Ne</t>
  </si>
  <si>
    <t>23238 Ne 29Th Ct</t>
  </si>
  <si>
    <t>7328 12Th Ave Nw</t>
  </si>
  <si>
    <t>6609 117Th Ave Se</t>
  </si>
  <si>
    <t>527 171St Pl Ne</t>
  </si>
  <si>
    <t>2146 Ne Nelson Ln</t>
  </si>
  <si>
    <t>4621 193Rd Pl Se</t>
  </si>
  <si>
    <t>27705 114Th Ave Se</t>
  </si>
  <si>
    <t>13547 Se 83Rd St</t>
  </si>
  <si>
    <t>14021 Ne 62Nd St</t>
  </si>
  <si>
    <t>2525 276Th Ct Ne</t>
  </si>
  <si>
    <t>16222 Se 135Th Pl</t>
  </si>
  <si>
    <t>14007 35Th Ave Ne</t>
  </si>
  <si>
    <t>1512 Nw 62Nd St</t>
  </si>
  <si>
    <t>12440 Ne 160Th St</t>
  </si>
  <si>
    <t>23112 Ne 127Th Way</t>
  </si>
  <si>
    <t>15415 279Th Pl Ne</t>
  </si>
  <si>
    <t>3707 295Th Ave Se</t>
  </si>
  <si>
    <t>621 Nw 44Th St</t>
  </si>
  <si>
    <t>15703 Ne 113Th Ct</t>
  </si>
  <si>
    <t>920 163Rd Ave Se</t>
  </si>
  <si>
    <t>14308 274Th Pl Ne</t>
  </si>
  <si>
    <t>1035 Ne 95Th St</t>
  </si>
  <si>
    <t>2037 Larchmount Dr Ne</t>
  </si>
  <si>
    <t>3654 254Th Ave Se</t>
  </si>
  <si>
    <t>24134 Se 20Th St</t>
  </si>
  <si>
    <t>19211 Se 342Nd St</t>
  </si>
  <si>
    <t>18500-18560 58Th Ave Ne</t>
  </si>
  <si>
    <t>6110 123Rd Ave Ne</t>
  </si>
  <si>
    <t>13135 Ne 139Th St</t>
  </si>
  <si>
    <t>12034 Ne 67Th St</t>
  </si>
  <si>
    <t>1641-1699 4Th St</t>
  </si>
  <si>
    <t>5121 Ne 187Th St</t>
  </si>
  <si>
    <t>12637 Se 79Th Ct</t>
  </si>
  <si>
    <t>8203 120Th Pl Se</t>
  </si>
  <si>
    <t>612 Orcas Ave Ne</t>
  </si>
  <si>
    <t>2501-2507 248Th Terrace Ne</t>
  </si>
  <si>
    <t>22912 Ne 19Th Dr</t>
  </si>
  <si>
    <t>325 Nw 48Th St</t>
  </si>
  <si>
    <t>10605 9Th Ave Nw</t>
  </si>
  <si>
    <t>7226 36Th Ave Sw</t>
  </si>
  <si>
    <t>7353 16Th Ave Nw</t>
  </si>
  <si>
    <t>18960 131St Pl Ne</t>
  </si>
  <si>
    <t>5927 35Th Ave Sw</t>
  </si>
  <si>
    <t>8328 14Th Ave Nw</t>
  </si>
  <si>
    <t>8519 28Th Ave Nw</t>
  </si>
  <si>
    <t>6132-6198 125Th Ave Se</t>
  </si>
  <si>
    <t>4052 41St Ave Sw</t>
  </si>
  <si>
    <t>729 23Rd Ave</t>
  </si>
  <si>
    <t>3430 166Th Ave Se</t>
  </si>
  <si>
    <t>17213 Ne 32Nd St</t>
  </si>
  <si>
    <t>14257 212Th Dr Ne</t>
  </si>
  <si>
    <t>739 Sw 337Th St</t>
  </si>
  <si>
    <t>1150 Ne Park Dr</t>
  </si>
  <si>
    <t>13031 Ne 70Th Dr</t>
  </si>
  <si>
    <t>7736 38Th Ave Sw</t>
  </si>
  <si>
    <t>3763 Sw Hinds St</t>
  </si>
  <si>
    <t>15800 Se 50Th St</t>
  </si>
  <si>
    <t>11131 Ne 162Nd St</t>
  </si>
  <si>
    <t>24709 Se 278Th St</t>
  </si>
  <si>
    <t>3005 177Th Ave Ne</t>
  </si>
  <si>
    <t>701 S 52Nd St</t>
  </si>
  <si>
    <t>3850 51St Ave Sw</t>
  </si>
  <si>
    <t>409 Pasco Pl Ne</t>
  </si>
  <si>
    <t>1962 Sw 172Nd St</t>
  </si>
  <si>
    <t>2703 Ne 123Rd St</t>
  </si>
  <si>
    <t>1829 140Th Ave Se</t>
  </si>
  <si>
    <t>15871 37Th Ave Ne</t>
  </si>
  <si>
    <t>19000 196Th Ave Se</t>
  </si>
  <si>
    <t>1212 Nw 105Th St</t>
  </si>
  <si>
    <t>300 142Nd Ave Ne</t>
  </si>
  <si>
    <t>6008 29Th Ave Ne</t>
  </si>
  <si>
    <t>7002 22Nd Ave Nw</t>
  </si>
  <si>
    <t>9930 Ne 197Th St</t>
  </si>
  <si>
    <t>7928 Ne 182Nd Pl</t>
  </si>
  <si>
    <t>3608 34Th Ave Sw</t>
  </si>
  <si>
    <t>11824 Se 290Th Pl</t>
  </si>
  <si>
    <t>11815 Se 56Th St</t>
  </si>
  <si>
    <t>2448 137Th Ave Se</t>
  </si>
  <si>
    <t>268 145Th Pl Se</t>
  </si>
  <si>
    <t>320 Nw Boulder Pl</t>
  </si>
  <si>
    <t>6056 156Th Ave Ne</t>
  </si>
  <si>
    <t>Poor</t>
  </si>
  <si>
    <t>5606 160Th Ave Ne</t>
  </si>
  <si>
    <t>13820 Ne 72Nd Pl</t>
  </si>
  <si>
    <t>4216 232Nd Ave Ne</t>
  </si>
  <si>
    <t>17010 Ne 88Th St</t>
  </si>
  <si>
    <t>8520 169Th Ct Ne</t>
  </si>
  <si>
    <t>919 N 33Rd St</t>
  </si>
  <si>
    <t>5314 Ne 17Th Pl</t>
  </si>
  <si>
    <t>18647 108Th Ave Se</t>
  </si>
  <si>
    <t>24811 Se 19Th St</t>
  </si>
  <si>
    <t>3822 42Nd Ave Sw</t>
  </si>
  <si>
    <t>3946 Sw Portland St</t>
  </si>
  <si>
    <t>929 24Th Ave</t>
  </si>
  <si>
    <t>9417 25Th Ave Ne</t>
  </si>
  <si>
    <t>6810 31St Ave Ne</t>
  </si>
  <si>
    <t>718 N 95Th St</t>
  </si>
  <si>
    <t>15639 115Th Ave Sw</t>
  </si>
  <si>
    <t>34422 176Th Ave Se</t>
  </si>
  <si>
    <t>10834 31St Ave Sw</t>
  </si>
  <si>
    <t>13013 Sw Bachelor Rd</t>
  </si>
  <si>
    <t>14324 250Th Pl Se</t>
  </si>
  <si>
    <t>742 N 70Th St</t>
  </si>
  <si>
    <t>8612 8Th Ave Ne</t>
  </si>
  <si>
    <t>12219 Se 80Th Way</t>
  </si>
  <si>
    <t>17041 128Th Pl Ne</t>
  </si>
  <si>
    <t>769 N 74Th St</t>
  </si>
  <si>
    <t>10746 38Th Ave Ne</t>
  </si>
  <si>
    <t>6211 27Th Ave Ne</t>
  </si>
  <si>
    <t>15004 Ne 8Th Pl</t>
  </si>
  <si>
    <t>7730 33Rd Ave Nw</t>
  </si>
  <si>
    <t>12710 89Th Pl Ne</t>
  </si>
  <si>
    <t>22514 101St Ln Sw</t>
  </si>
  <si>
    <t>25733 Se 39Th St</t>
  </si>
  <si>
    <t>18718 56Th Ave Ne</t>
  </si>
  <si>
    <t>15703 Ne 54Th Way</t>
  </si>
  <si>
    <t>14633 200Th Ave Se</t>
  </si>
  <si>
    <t>615 Bronson Pl Ne</t>
  </si>
  <si>
    <t>1801 193Rd Ave Se</t>
  </si>
  <si>
    <t>8050 14Th Ave Nw</t>
  </si>
  <si>
    <t>4714 54Th Ave S</t>
  </si>
  <si>
    <t>4331 5Th Ave Nw</t>
  </si>
  <si>
    <t>5726 28Th Ave Ne</t>
  </si>
  <si>
    <t>9106 5Th Ave Ne</t>
  </si>
  <si>
    <t>35229 Se Terrace St</t>
  </si>
  <si>
    <t>3022 254Th Ave Se</t>
  </si>
  <si>
    <t>Schmitz Park To Alki Trail</t>
  </si>
  <si>
    <t>4226 250Th Pl Se</t>
  </si>
  <si>
    <t>6710 Alonzo Ave Nw</t>
  </si>
  <si>
    <t>11400-11598 Se 114Th Pl</t>
  </si>
  <si>
    <t>19720 Se 21St St</t>
  </si>
  <si>
    <t>6208 Se 22Nd St</t>
  </si>
  <si>
    <t>16200-16398 252Nd Ave Se</t>
  </si>
  <si>
    <t>8511 170Th Ct Ne</t>
  </si>
  <si>
    <t>3810 145Th Ave Se</t>
  </si>
  <si>
    <t>25218 Se 31St Pl</t>
  </si>
  <si>
    <t>493 S 187Th Ln</t>
  </si>
  <si>
    <t>4708 154Th Pl Se</t>
  </si>
  <si>
    <t>136 128Th Ave Se</t>
  </si>
  <si>
    <t>11175 Ne 162Nd St</t>
  </si>
  <si>
    <t>31907 Ne 139Th St</t>
  </si>
  <si>
    <t>25025 Se 42Nd St</t>
  </si>
  <si>
    <t>24760 Se 276Th Pl</t>
  </si>
  <si>
    <t>9003 172Nd Ave Ne</t>
  </si>
  <si>
    <t>26933 Ne Union Hill Rd</t>
  </si>
  <si>
    <t>22607 Ne 14Th Dr</t>
  </si>
  <si>
    <t>1032 Ne 63Rd St</t>
  </si>
  <si>
    <t>2511 Ne 65Th St</t>
  </si>
  <si>
    <t>2722 30Th Ave S</t>
  </si>
  <si>
    <t>4118 35Th Ave Sw</t>
  </si>
  <si>
    <t>2113 41St Ave Sw</t>
  </si>
  <si>
    <t>416 Nw 181St St</t>
  </si>
  <si>
    <t>17912 236Th Pl Ne</t>
  </si>
  <si>
    <t>7874 148Th Ct Ne</t>
  </si>
  <si>
    <t>23022 Ne 21St St</t>
  </si>
  <si>
    <t>6917 28Th Ave Nw</t>
  </si>
  <si>
    <t>645 West Lake Sammamish Pkwy Ne</t>
  </si>
  <si>
    <t>3715 Ne 153Rd St</t>
  </si>
  <si>
    <t>11004 Ne 108Th St</t>
  </si>
  <si>
    <t>9129 Nye Ave Se</t>
  </si>
  <si>
    <t>4002 258Th Way Se</t>
  </si>
  <si>
    <t>1706 251St Pl Se</t>
  </si>
  <si>
    <t>5412 6Th Ave Nw</t>
  </si>
  <si>
    <t>4136 258Th Ave Se</t>
  </si>
  <si>
    <t>16718-16726 171St Pl Ne</t>
  </si>
  <si>
    <t>4501-4507 186Th Ave Se</t>
  </si>
  <si>
    <t>4228 249Th Ct Se</t>
  </si>
  <si>
    <t>20645 Se 123Rd St</t>
  </si>
  <si>
    <t>7810 Ne 199Th St</t>
  </si>
  <si>
    <t>9115 227 Ave Ne</t>
  </si>
  <si>
    <t>10526 157Th Ave Ne</t>
  </si>
  <si>
    <t>5351 Ne 4Th Ct</t>
  </si>
  <si>
    <t>463 243Rd Pl Se</t>
  </si>
  <si>
    <t>501 Ne Ravenna Blvd</t>
  </si>
  <si>
    <t>3027 Nw 67Th St</t>
  </si>
  <si>
    <t>1317 N 79Th St</t>
  </si>
  <si>
    <t>2523 42Nd Ave W</t>
  </si>
  <si>
    <t>6559 42Nd Ave Ne</t>
  </si>
  <si>
    <t>10207 37Th Ave Sw</t>
  </si>
  <si>
    <t>14506 Ne 184Th Pl</t>
  </si>
  <si>
    <t>13440 Ne 148Th St</t>
  </si>
  <si>
    <t>2493 Ne Laurel Crest Ln</t>
  </si>
  <si>
    <t>14855 Se 10Th Pl</t>
  </si>
  <si>
    <t>1030 Se 10Th St</t>
  </si>
  <si>
    <t>25756 Se 41St St</t>
  </si>
  <si>
    <t>10916 159Th Ave Ne</t>
  </si>
  <si>
    <t>22426 Se 300Th St</t>
  </si>
  <si>
    <t>15102 91St Pl Ne</t>
  </si>
  <si>
    <t>123 Nw 78Th St</t>
  </si>
  <si>
    <t>27699 Se 401St St</t>
  </si>
  <si>
    <t>353 Bronson Way Ne</t>
  </si>
  <si>
    <t>3036-3040 36Th Ave Sw</t>
  </si>
  <si>
    <t>1600-1718 107Th Ave Se</t>
  </si>
  <si>
    <t>12807 Se 67Th St</t>
  </si>
  <si>
    <t>2711 126Th Ave Se</t>
  </si>
  <si>
    <t>13607 Se 10Th St</t>
  </si>
  <si>
    <t>227 152Nd Pl Se</t>
  </si>
  <si>
    <t>4528 W Lake Sammamish Pkwy Se</t>
  </si>
  <si>
    <t>24610 Se 45Th Way</t>
  </si>
  <si>
    <t>24844 Se Mirrormont Pl</t>
  </si>
  <si>
    <t>12418 Ne 100Th St</t>
  </si>
  <si>
    <t>404 Sw 197Th St</t>
  </si>
  <si>
    <t>23726 Ne 134Th Pl</t>
  </si>
  <si>
    <t>23438 Ne 29Th Pl</t>
  </si>
  <si>
    <t>20703 Ne 42Nd Pl</t>
  </si>
  <si>
    <t>2202 Ne 83Rd St</t>
  </si>
  <si>
    <t>2108 Ne 54Th St</t>
  </si>
  <si>
    <t>1901 Ne 125Th St</t>
  </si>
  <si>
    <t>7532 44Th Ave Ne</t>
  </si>
  <si>
    <t>209 Nw 73Rd St</t>
  </si>
  <si>
    <t>18926 Ne 183Rd St</t>
  </si>
  <si>
    <t>820 Nw 64Th St</t>
  </si>
  <si>
    <t>6015 5Th Ave Nw</t>
  </si>
  <si>
    <t>4531 Sw Webster St</t>
  </si>
  <si>
    <t>15910 Se 42Nd Pl</t>
  </si>
  <si>
    <t>1950 Nw Goode Pl</t>
  </si>
  <si>
    <t>4746 Thackeray Pl Ne</t>
  </si>
  <si>
    <t>12750 27Th Ave Ne</t>
  </si>
  <si>
    <t>7717 35Th Ave Ne</t>
  </si>
  <si>
    <t>28624 6Th Pl S</t>
  </si>
  <si>
    <t>25480 Se 275Th Pl</t>
  </si>
  <si>
    <t>5155 54Th Ave S</t>
  </si>
  <si>
    <t>3834 136Th Ave Se</t>
  </si>
  <si>
    <t>14812 104Th Ave Ne</t>
  </si>
  <si>
    <t>27831 Ne 153Rd Pl</t>
  </si>
  <si>
    <t>3913 255Th Pl Se</t>
  </si>
  <si>
    <t>25616 Se 152Nd St</t>
  </si>
  <si>
    <t>20012 79Th Ave Ne</t>
  </si>
  <si>
    <t>12806 Ne 141St Ct</t>
  </si>
  <si>
    <t>407 Kitsap Ave Ne</t>
  </si>
  <si>
    <t>4924 Se 2Nd Pl</t>
  </si>
  <si>
    <t>13559 Se 159Th Pl</t>
  </si>
  <si>
    <t>213 26Th Ave E</t>
  </si>
  <si>
    <t>2619 Nw 60Th St</t>
  </si>
  <si>
    <t>7349 24Th Ave Nw</t>
  </si>
  <si>
    <t>7550 14Th Avenue Northeast</t>
  </si>
  <si>
    <t>10340 38Th Ave Ne</t>
  </si>
  <si>
    <t>4017 36Th Ave Sw</t>
  </si>
  <si>
    <t>7557 35Th Ave Ne</t>
  </si>
  <si>
    <t>12415 Ne 160Th St</t>
  </si>
  <si>
    <t>12467 Ne 171St Pl</t>
  </si>
  <si>
    <t>7360 19Th Ave Nw</t>
  </si>
  <si>
    <t>1126 Nw 58Th St</t>
  </si>
  <si>
    <t>1020 163Rd Ave Se</t>
  </si>
  <si>
    <t>3200 44Th Ave Sw</t>
  </si>
  <si>
    <t>6504 E Crest View Loop Se</t>
  </si>
  <si>
    <t>11725 Ne 102Nd Pl</t>
  </si>
  <si>
    <t>8605 169Th Ct Ne</t>
  </si>
  <si>
    <t>834 Ne 97Th St</t>
  </si>
  <si>
    <t>886 3Rd Ave Ne</t>
  </si>
  <si>
    <t>8020 Ne 153Rd Pl</t>
  </si>
  <si>
    <t>24020 Se 202Nd St</t>
  </si>
  <si>
    <t>13342 30Th Ave Ne</t>
  </si>
  <si>
    <t>16203 170Th Ave Ne</t>
  </si>
  <si>
    <t>14012 163Rd Pl Se</t>
  </si>
  <si>
    <t>2019 182Nd Ave Ne</t>
  </si>
  <si>
    <t>1316 Sw 172Nd St</t>
  </si>
  <si>
    <t>18107-18199 6Th Ave Sw</t>
  </si>
  <si>
    <t>1124 Nw 56Th St</t>
  </si>
  <si>
    <t>2527 154Th Ave Se</t>
  </si>
  <si>
    <t>10342 162Nd Pl Ne</t>
  </si>
  <si>
    <t>8354 11Th Ave Nw</t>
  </si>
  <si>
    <t>1103 26Th Ave</t>
  </si>
  <si>
    <t>416 19Th Ave E</t>
  </si>
  <si>
    <t>8816 Venn Ave Se</t>
  </si>
  <si>
    <t>14821 272Nd Pl Ne</t>
  </si>
  <si>
    <t>10723 Ne 189Th St</t>
  </si>
  <si>
    <t>8818 Ne 150Th St</t>
  </si>
  <si>
    <t>14811 89Th Pl Ne</t>
  </si>
  <si>
    <t>8230 Ne 125Th Ct</t>
  </si>
  <si>
    <t>5407 Ne 3Rd Pl</t>
  </si>
  <si>
    <t>5201 Ne 11Th Ct</t>
  </si>
  <si>
    <t>5609 9Th Ave Nw</t>
  </si>
  <si>
    <t>5609 11Th Ave Nw</t>
  </si>
  <si>
    <t>1920C Sw Brandon St</t>
  </si>
  <si>
    <t>5906 44Th Ave Sw</t>
  </si>
  <si>
    <t>36231 Se Isley St</t>
  </si>
  <si>
    <t>4052 Sw Myrtle St</t>
  </si>
  <si>
    <t>25744 Se 37Th St</t>
  </si>
  <si>
    <t>9226 36Th Ave Sw</t>
  </si>
  <si>
    <t>11125 115Th Ave Ne</t>
  </si>
  <si>
    <t>4530 48Th Ave Sw</t>
  </si>
  <si>
    <t>6528 3Rd Ave Nw</t>
  </si>
  <si>
    <t>7714 37Th Ave Ne</t>
  </si>
  <si>
    <t>14800-14822 88Th Ave Ne</t>
  </si>
  <si>
    <t>8520 19Th Ave Nw</t>
  </si>
  <si>
    <t>1518 150Th Ave Se</t>
  </si>
  <si>
    <t>30734 229Th Pl Se</t>
  </si>
  <si>
    <t>7517 128Th Pl Ne</t>
  </si>
  <si>
    <t>13304 69Th Ave Ne</t>
  </si>
  <si>
    <t>11240 106Th Ave Ne</t>
  </si>
  <si>
    <t>19615 55Th Ave Ne</t>
  </si>
  <si>
    <t>721 222Nd Pl Ne</t>
  </si>
  <si>
    <t>2252 Nw 62Nd St</t>
  </si>
  <si>
    <t>8205 20Th Ave Ne</t>
  </si>
  <si>
    <t>18121 197Th Pl Ne</t>
  </si>
  <si>
    <t>5221 Ne 7Th Pl</t>
  </si>
  <si>
    <t>78 145Th Pl Se</t>
  </si>
  <si>
    <t>16630 Se 26Th St</t>
  </si>
  <si>
    <t>15311 Ne 62Nd Ct</t>
  </si>
  <si>
    <t>12975-12983 Se 301St St</t>
  </si>
  <si>
    <t>10415 171St Ave Ne</t>
  </si>
  <si>
    <t>17295-17403 Se 192Nd Dr</t>
  </si>
  <si>
    <t>16437 Se 8Th St</t>
  </si>
  <si>
    <t>12723 11Th Ave Nw</t>
  </si>
  <si>
    <t>17922 3Rd Ave Nw</t>
  </si>
  <si>
    <t>12718 89Th Pl Ne</t>
  </si>
  <si>
    <t>12241 Se 62Nd St</t>
  </si>
  <si>
    <t>24944 Se 43Rd St</t>
  </si>
  <si>
    <t>4327 243Rd Ave Se</t>
  </si>
  <si>
    <t>9311 Ne 142Nd St</t>
  </si>
  <si>
    <t>5138 Ne 8Th St</t>
  </si>
  <si>
    <t>21014 Se 14Th Pl</t>
  </si>
  <si>
    <t>3019 30Th Ave W</t>
  </si>
  <si>
    <t>414 14Th Ave</t>
  </si>
  <si>
    <t>4338 Sw 307Th St</t>
  </si>
  <si>
    <t>18649 22Nd Pl Ne</t>
  </si>
  <si>
    <t>21409 Se 215Th St</t>
  </si>
  <si>
    <t>16805 Ne 12Th St</t>
  </si>
  <si>
    <t>2413 171 Ave Se</t>
  </si>
  <si>
    <t>4029 142Nd Ave Se</t>
  </si>
  <si>
    <t>7617 Ne 201St Pl</t>
  </si>
  <si>
    <t>17120 166Th Pl Ne</t>
  </si>
  <si>
    <t>8600-8604 Nw 5Th St</t>
  </si>
  <si>
    <t>7550 Roosevelt Way Ne</t>
  </si>
  <si>
    <t>579 Alpine Ridge Pl Nw</t>
  </si>
  <si>
    <t>9320 318Th Pl Ne</t>
  </si>
  <si>
    <t>4825 27Th Ave S</t>
  </si>
  <si>
    <t>16725 Ne 22Nd St</t>
  </si>
  <si>
    <t>5803 129Th Ave Se</t>
  </si>
  <si>
    <t>265 Almak Ct Nw</t>
  </si>
  <si>
    <t>3728 246Th Ave Se</t>
  </si>
  <si>
    <t>3718 88Th Ave Se</t>
  </si>
  <si>
    <t>9007 132Nd Pl Se</t>
  </si>
  <si>
    <t>10218 147Th Ave Se</t>
  </si>
  <si>
    <t>5900 20Th Ave Nw</t>
  </si>
  <si>
    <t>921-927 18Th Ave</t>
  </si>
  <si>
    <t>6209 40Th Ave Ne</t>
  </si>
  <si>
    <t>3004 Nw 59Th St</t>
  </si>
  <si>
    <t>2226 Nw 60Th St</t>
  </si>
  <si>
    <t>3947 Sw Austin St</t>
  </si>
  <si>
    <t>3006 Nw 60Th St</t>
  </si>
  <si>
    <t>1141 Se 11Th St</t>
  </si>
  <si>
    <t>26508 Ne Kennedy Dr</t>
  </si>
  <si>
    <t>14812 113Th Ave Ne</t>
  </si>
  <si>
    <t>18460 Se 143Rd St</t>
  </si>
  <si>
    <t>19296-19336 102Nd Ave Se</t>
  </si>
  <si>
    <t>2537 13Th Ave W</t>
  </si>
  <si>
    <t>1733 Ne 88Th St</t>
  </si>
  <si>
    <t>611 N 46Th St</t>
  </si>
  <si>
    <t>30929 Ne Cherry Valley Rd</t>
  </si>
  <si>
    <t>14239 183Rd Ave Se</t>
  </si>
  <si>
    <t>1107 Se 10Th St</t>
  </si>
  <si>
    <t>30004 Se Lake Retreat S Dr</t>
  </si>
  <si>
    <t>16618 Ne 91St St</t>
  </si>
  <si>
    <t>2841 13Th Ave W</t>
  </si>
  <si>
    <t>3427 33Rd Ave W</t>
  </si>
  <si>
    <t>7043 Mary Ave Nw</t>
  </si>
  <si>
    <t>637 Nw 74Th St</t>
  </si>
  <si>
    <t>12412 243Rd Terrace Ne</t>
  </si>
  <si>
    <t>4304 Ne 7Th St</t>
  </si>
  <si>
    <t>12901 Ne 136Th St</t>
  </si>
  <si>
    <t>12926 Se 23Rd St</t>
  </si>
  <si>
    <t>1981 24Th Ave Ne</t>
  </si>
  <si>
    <t>4417 47Th Ave S</t>
  </si>
  <si>
    <t>1908 29Th Ave S</t>
  </si>
  <si>
    <t>3512 253Rd Ct Se</t>
  </si>
  <si>
    <t>219 Nw 56Th St</t>
  </si>
  <si>
    <t>1805 154Th Ave Se</t>
  </si>
  <si>
    <t>5918 128Th Ave Se</t>
  </si>
  <si>
    <t>2433 Sw 149Th St</t>
  </si>
  <si>
    <t>43600-43610 244Th Ave Se</t>
  </si>
  <si>
    <t>531 Sw 181St St</t>
  </si>
  <si>
    <t>321 Hardie Ave Nw</t>
  </si>
  <si>
    <t>22913 Ne 20Th Pl</t>
  </si>
  <si>
    <t>2609 21St Ave S</t>
  </si>
  <si>
    <t>633 N 138Th St</t>
  </si>
  <si>
    <t>5954 24Th Ave S</t>
  </si>
  <si>
    <t>1273 Ne Hickory Ln</t>
  </si>
  <si>
    <t>5011 Sw Dawson St</t>
  </si>
  <si>
    <t>1220 Nw 199Th Pl</t>
  </si>
  <si>
    <t>12039 Ne 145Th St</t>
  </si>
  <si>
    <t>520 Nw 201St Pl</t>
  </si>
  <si>
    <t>14206 284Th Pl Ne</t>
  </si>
  <si>
    <t>1410 Sw 10Th St</t>
  </si>
  <si>
    <t>15017 253Rd Ave Se</t>
  </si>
  <si>
    <t>639 Nw 52Nd St</t>
  </si>
  <si>
    <t>4401 Ne 95Th St</t>
  </si>
  <si>
    <t>4327 242Nd Pl Se</t>
  </si>
  <si>
    <t>33247-33248 2Nd Pl Sw</t>
  </si>
  <si>
    <t>1400 10Th Ave W</t>
  </si>
  <si>
    <t>4832 38Th Ave Sw</t>
  </si>
  <si>
    <t>26529 161St Ave Se</t>
  </si>
  <si>
    <t>15 Mt Pilchuck Ave Nw</t>
  </si>
  <si>
    <t>7752 33Rd Ave Nw</t>
  </si>
  <si>
    <t>6506 3Rd Ave Nw</t>
  </si>
  <si>
    <t>2639 Nw 86Th St</t>
  </si>
  <si>
    <t>5294-5296 19Th Pl S</t>
  </si>
  <si>
    <t>9237 7Th Ave Nw</t>
  </si>
  <si>
    <t>106 24Th Ave E</t>
  </si>
  <si>
    <t>1746 Nw 60Th St</t>
  </si>
  <si>
    <t>7325 Heather Ave Se</t>
  </si>
  <si>
    <t>12977 Ne 201St St</t>
  </si>
  <si>
    <t>16915 Se 325Th Pl</t>
  </si>
  <si>
    <t>9243 Ne 126Th Pl</t>
  </si>
  <si>
    <t>8622 Ne 139Th St</t>
  </si>
  <si>
    <t>3309 S 194Th St</t>
  </si>
  <si>
    <t>Seatac</t>
  </si>
  <si>
    <t>9110 25Th Ave Ne</t>
  </si>
  <si>
    <t>10822-10830 24Th Ave Ne</t>
  </si>
  <si>
    <t>6008 14Th Ave Nw</t>
  </si>
  <si>
    <t>6438 131St Ave Se</t>
  </si>
  <si>
    <t>8023 12Th Ave Ne</t>
  </si>
  <si>
    <t>6601-6699 28Th Ave Nw</t>
  </si>
  <si>
    <t>13345 Se 55Th Pl</t>
  </si>
  <si>
    <t>5242 336Th Ave Se</t>
  </si>
  <si>
    <t>509 Sw 335Th St</t>
  </si>
  <si>
    <t>23902 6Th Ave S</t>
  </si>
  <si>
    <t>17435 Se 329Th St</t>
  </si>
  <si>
    <t>24025 Se 42Nd St</t>
  </si>
  <si>
    <t>21924 234Th Ave Se</t>
  </si>
  <si>
    <t>3036 E Ames Lake Dr Ne</t>
  </si>
  <si>
    <t>303 N 55Th St</t>
  </si>
  <si>
    <t>5909 48Th Ave Sw</t>
  </si>
  <si>
    <t>1215 N 50Th St</t>
  </si>
  <si>
    <t>816 Nw Market St</t>
  </si>
  <si>
    <t>11042 31St Ave Sw</t>
  </si>
  <si>
    <t>216 20Th Ave</t>
  </si>
  <si>
    <t>4242 Ne 2Nd Ct</t>
  </si>
  <si>
    <t>4844 47Th Ave Sw</t>
  </si>
  <si>
    <t>897 Se 11Th St</t>
  </si>
  <si>
    <t>3911 147Th Ave Se</t>
  </si>
  <si>
    <t>1820 24Th Ave</t>
  </si>
  <si>
    <t>12033 20Th Ave Ne</t>
  </si>
  <si>
    <t>1022 215Th Ave Ne</t>
  </si>
  <si>
    <t>7219 Autumn Ave Se</t>
  </si>
  <si>
    <t>16218 195Th Pl Ne</t>
  </si>
  <si>
    <t>10600-10650 117Th Pl Ne</t>
  </si>
  <si>
    <t>1831 Ne 29Th Ct</t>
  </si>
  <si>
    <t>16905 33Rd Ave Sw</t>
  </si>
  <si>
    <t>44250 Se Edgewick Rd</t>
  </si>
  <si>
    <t>1006 S 286Th Pl</t>
  </si>
  <si>
    <t>513 N 46Th St</t>
  </si>
  <si>
    <t>4103 37Th Ave Sw</t>
  </si>
  <si>
    <t>305 158Th Pl Se</t>
  </si>
  <si>
    <t>18713 66Th Ave Ne</t>
  </si>
  <si>
    <t>28030 185Th Pl Se</t>
  </si>
  <si>
    <t>12570 Se 72Nd St</t>
  </si>
  <si>
    <t>13341 12Th Ave Ne</t>
  </si>
  <si>
    <t>2612 49Th Ave Sw</t>
  </si>
  <si>
    <t>7520 Jones Ave Nw</t>
  </si>
  <si>
    <t>3149 35Th Ave S</t>
  </si>
  <si>
    <t>2342 N 60Th St</t>
  </si>
  <si>
    <t>35019 Se Terrace St</t>
  </si>
  <si>
    <t>7001 Autumn Ave Se</t>
  </si>
  <si>
    <t>18125 194Th Ave Ne</t>
  </si>
  <si>
    <t>26272 142Nd Ave Se</t>
  </si>
  <si>
    <t>34623 Se Leitz St</t>
  </si>
  <si>
    <t>14211 Se 37Th St</t>
  </si>
  <si>
    <t>915 6Th Ave N</t>
  </si>
  <si>
    <t>15965 176Th Ave Ne</t>
  </si>
  <si>
    <t>4235 250Th Pl Se</t>
  </si>
  <si>
    <t>6008 8Th Ave Ne</t>
  </si>
  <si>
    <t>14815 108Th Pl Ne</t>
  </si>
  <si>
    <t>2313 Nw 65Th St</t>
  </si>
  <si>
    <t>4415 29Th Ave W</t>
  </si>
  <si>
    <t>6516 43Rd Ave Ne</t>
  </si>
  <si>
    <t>20331 Ne 40Th Ct</t>
  </si>
  <si>
    <t>9719 130Th Ave Ne</t>
  </si>
  <si>
    <t>5050-5132 Foster Ave Se</t>
  </si>
  <si>
    <t>1017 N 38Th St</t>
  </si>
  <si>
    <t>4420 48Th Ave Sw</t>
  </si>
  <si>
    <t>2009 25Th Ave Ne</t>
  </si>
  <si>
    <t>13617 135Th Ave Ne</t>
  </si>
  <si>
    <t>12608 Ne 134Th Pl</t>
  </si>
  <si>
    <t>19523 53Rd Ave Ne</t>
  </si>
  <si>
    <t>996 Se 12Th St</t>
  </si>
  <si>
    <t>15918 Ne 113Th Ct</t>
  </si>
  <si>
    <t>3304 288Th Ave Ne</t>
  </si>
  <si>
    <t>17202 Ne 134Th Pl</t>
  </si>
  <si>
    <t>5054 Ne 23Rd St</t>
  </si>
  <si>
    <t>16700 Se 161St St</t>
  </si>
  <si>
    <t>22013 Ne 18Th St</t>
  </si>
  <si>
    <t>7008 19Th Ave Nw</t>
  </si>
  <si>
    <t>11719 33Rd Pl Ne</t>
  </si>
  <si>
    <t>1027B Ne 130Th St</t>
  </si>
  <si>
    <t>11738 1St Ave Ne</t>
  </si>
  <si>
    <t>7318 36Th Ave Sw</t>
  </si>
  <si>
    <t>19132 Beall Rd Sw</t>
  </si>
  <si>
    <t>20337 156Th Ave Ne</t>
  </si>
  <si>
    <t>10828 157Th Ave Ne</t>
  </si>
  <si>
    <t>6714 4Th Ave Nw</t>
  </si>
  <si>
    <t>7029 16Th Ave Nw</t>
  </si>
  <si>
    <t>20604 Se 24Th St</t>
  </si>
  <si>
    <t>806 S 295Th Pl</t>
  </si>
  <si>
    <t>2050 14Th Ave W</t>
  </si>
  <si>
    <t>6811 16Th Ave Ne</t>
  </si>
  <si>
    <t>719 N 80Th St</t>
  </si>
  <si>
    <t>23 Sunset Ct Nw</t>
  </si>
  <si>
    <t>275 Se 10Th Cir</t>
  </si>
  <si>
    <t>1165 Sw 12Th St</t>
  </si>
  <si>
    <t>6528 37Th Ave Sw</t>
  </si>
  <si>
    <t>2559 155Th Ave Se</t>
  </si>
  <si>
    <t>14923 280Th Pl Ne</t>
  </si>
  <si>
    <t>5504 Ne 190Th St</t>
  </si>
  <si>
    <t>10406 126Th Ave Ne</t>
  </si>
  <si>
    <t>5319 Ne 201St Pl</t>
  </si>
  <si>
    <t>29448 Se 208Th St</t>
  </si>
  <si>
    <t>1815 Ilwaco Ave Ne</t>
  </si>
  <si>
    <t>6737-6741 13Th Ave Nw</t>
  </si>
  <si>
    <t>15200 287Th Ave Ne</t>
  </si>
  <si>
    <t>18626 136Th Pl Se</t>
  </si>
  <si>
    <t>20216 12Th Ave Nw</t>
  </si>
  <si>
    <t>6724 Alonzo Ave Nw</t>
  </si>
  <si>
    <t>12000-12098 Se 71St Pl</t>
  </si>
  <si>
    <t>3169 Ne 85Th St</t>
  </si>
  <si>
    <t>6605-6609 141St Pl Ne</t>
  </si>
  <si>
    <t>1427 Nw 62Nd St</t>
  </si>
  <si>
    <t>5811 116Th Ave Ne</t>
  </si>
  <si>
    <t>7550 19Th Ave Nw</t>
  </si>
  <si>
    <t>463 Pasco Pl Ne</t>
  </si>
  <si>
    <t>16231 Ne 29Th St</t>
  </si>
  <si>
    <t>5047 43Rd Ave S</t>
  </si>
  <si>
    <t>14951 Ne 204Th St</t>
  </si>
  <si>
    <t>20028 18Th Ave Nw</t>
  </si>
  <si>
    <t>12533 Sw 148Th St</t>
  </si>
  <si>
    <t>29211 7Th Pl S</t>
  </si>
  <si>
    <t>3040 Sw Avalon Way</t>
  </si>
  <si>
    <t>15800-15898 15Th Ave Sw</t>
  </si>
  <si>
    <t>14216-14228 117Th Ave Ne</t>
  </si>
  <si>
    <t>11526 Ne 116Th St</t>
  </si>
  <si>
    <t>11618 Ne 65Th St</t>
  </si>
  <si>
    <t>21212 Se 260Th St</t>
  </si>
  <si>
    <t>224 26Th Ave E</t>
  </si>
  <si>
    <t>2915 Nw 75Th St</t>
  </si>
  <si>
    <t>3616 Ne 65Th St</t>
  </si>
  <si>
    <t>10424 12Th Ave Ne</t>
  </si>
  <si>
    <t>15812 182Nd Ave Ne</t>
  </si>
  <si>
    <t>14008 81St Ave Ne</t>
  </si>
  <si>
    <t>2423 11Th Ave W</t>
  </si>
  <si>
    <t>6617 Beveridge Pl Sw</t>
  </si>
  <si>
    <t>12227 Se 55Th Pl</t>
  </si>
  <si>
    <t>5055 Ne 23Rd St</t>
  </si>
  <si>
    <t>316 35Th Ave</t>
  </si>
  <si>
    <t>14926 Ne 202Nd St</t>
  </si>
  <si>
    <t>12812 130Th Ct Ne</t>
  </si>
  <si>
    <t>4 151St Pl Ne</t>
  </si>
  <si>
    <t>825 Ne 63Rd St</t>
  </si>
  <si>
    <t>13017 Ne 100Th St</t>
  </si>
  <si>
    <t>19807 330Th Ave Ne</t>
  </si>
  <si>
    <t>24434 Se Mirrormont Blvd</t>
  </si>
  <si>
    <t>15801 63Rd Ave Ne</t>
  </si>
  <si>
    <t>27209 110Th Ave Se</t>
  </si>
  <si>
    <t>9037 Ne 132Nd Pl</t>
  </si>
  <si>
    <t>19259-19499 40Th Pl Ne</t>
  </si>
  <si>
    <t>1406B Nw 64Th St</t>
  </si>
  <si>
    <t>7906 6Th Ave Nw</t>
  </si>
  <si>
    <t>3720 35Th Ave Sw</t>
  </si>
  <si>
    <t>4008 2Nd Ave Nw</t>
  </si>
  <si>
    <t>6503 39Th Ave Ne</t>
  </si>
  <si>
    <t>8030 18Th Ave Nw</t>
  </si>
  <si>
    <t>2646 48Th Ave Sw</t>
  </si>
  <si>
    <t>2221 Sw 154Th St</t>
  </si>
  <si>
    <t>8928 Ne 176Th St</t>
  </si>
  <si>
    <t>4525 119Th Ave Se</t>
  </si>
  <si>
    <t>7031 18Th Ave Nw</t>
  </si>
  <si>
    <t>111 S 192Nd St</t>
  </si>
  <si>
    <t>9607 Ne 128Th St</t>
  </si>
  <si>
    <t>6539 41St Ave Sw</t>
  </si>
  <si>
    <t>105 Nw 178Th St</t>
  </si>
  <si>
    <t>8927 Ne 176Th St</t>
  </si>
  <si>
    <t>9631 Ne 198Th St</t>
  </si>
  <si>
    <t>4402 4Th Ave Ne</t>
  </si>
  <si>
    <t>2000 Ne 113Th St</t>
  </si>
  <si>
    <t>14634 128Th Ave Ne</t>
  </si>
  <si>
    <t>1362 31St Ave S</t>
  </si>
  <si>
    <t>24972 Se 30Th St</t>
  </si>
  <si>
    <t>13205 39Th Ave Ne</t>
  </si>
  <si>
    <t>7000 Autumn Ave Se</t>
  </si>
  <si>
    <t>8208 138Th Ave Ne</t>
  </si>
  <si>
    <t>1118 U St Nw</t>
  </si>
  <si>
    <t>16406 8Th Ave Sw</t>
  </si>
  <si>
    <t>16204 Se 2Nd St</t>
  </si>
  <si>
    <t>24201-24231 Se 43Rd Ct</t>
  </si>
  <si>
    <t>14013 101St Pl Ne</t>
  </si>
  <si>
    <t>21625 4Th Ave S</t>
  </si>
  <si>
    <t>45506 Se Tanner Rd</t>
  </si>
  <si>
    <t>16326 Ne 43Rd Ct</t>
  </si>
  <si>
    <t>17019 193Rd Ave Se</t>
  </si>
  <si>
    <t>5100 Ne 10Th Pl</t>
  </si>
  <si>
    <t>18416 172Nd Ct Se</t>
  </si>
  <si>
    <t>514 N 46Th St</t>
  </si>
  <si>
    <t>301 27Th Ave S</t>
  </si>
  <si>
    <t>5606 8Th Ave Ne</t>
  </si>
  <si>
    <t>2711 Ne 75Th St</t>
  </si>
  <si>
    <t>14404 Se 216Th St</t>
  </si>
  <si>
    <t>8527 374Th Pl Se</t>
  </si>
  <si>
    <t>4404 Sw 101St St</t>
  </si>
  <si>
    <t>16930 Se 144Th St</t>
  </si>
  <si>
    <t>2500 Mulberry Walk Ne</t>
  </si>
  <si>
    <t>7707 Sw 259Th St</t>
  </si>
  <si>
    <t>15619 Se 9Th St</t>
  </si>
  <si>
    <t>13417 110Th Pl Ne</t>
  </si>
  <si>
    <t>510 175Th Pl Ne</t>
  </si>
  <si>
    <t>19311 59Th Pl Ne</t>
  </si>
  <si>
    <t>5321-5327 156Th Dr Ne</t>
  </si>
  <si>
    <t>9411 44Th Pl Ne</t>
  </si>
  <si>
    <t>1106 N 80Th St</t>
  </si>
  <si>
    <t>7308 28Th Ave Sw</t>
  </si>
  <si>
    <t>4137 48Th Ave Sw</t>
  </si>
  <si>
    <t>4042 34Th Ave Sw</t>
  </si>
  <si>
    <t>2319 Ne Marion Ln</t>
  </si>
  <si>
    <t>12112 Ne 143Rd Pl</t>
  </si>
  <si>
    <t>3617 Ne 12Th St</t>
  </si>
  <si>
    <t>17081-17183 Se Wax Rd</t>
  </si>
  <si>
    <t>28312 Ne 138Th Pl</t>
  </si>
  <si>
    <t>36023 3Rd Ave S</t>
  </si>
  <si>
    <t>2336 Ne Park Dr</t>
  </si>
  <si>
    <t>14543 86Th Pl Ne</t>
  </si>
  <si>
    <t>6217 Ne 156Th St</t>
  </si>
  <si>
    <t>12234 Ne 65Th St</t>
  </si>
  <si>
    <t>16359 35Th Ave Ne</t>
  </si>
  <si>
    <t>3210 Ne 163Rd St</t>
  </si>
  <si>
    <t>13406 423Rd Ave Se</t>
  </si>
  <si>
    <t>6201 147Th Ct Ne</t>
  </si>
  <si>
    <t>378 Nile Pl Ne</t>
  </si>
  <si>
    <t>23211 190Th Ave Se</t>
  </si>
  <si>
    <t>7341 27Th Ave Nw</t>
  </si>
  <si>
    <t>2301 California Ave Sw</t>
  </si>
  <si>
    <t>9024 5Th Ave Ne</t>
  </si>
  <si>
    <t>2503 Sw Portland Ct</t>
  </si>
  <si>
    <t>12722 15Th Ave Ne</t>
  </si>
  <si>
    <t>8309 24Th Ave Nw</t>
  </si>
  <si>
    <t>5421-5499 52Nd Terrace S</t>
  </si>
  <si>
    <t>5516 2Nd Ave Nw</t>
  </si>
  <si>
    <t>3026 37Th Ave Sw</t>
  </si>
  <si>
    <t>12016 23Rd Ave Ne</t>
  </si>
  <si>
    <t>3920 42Nd Ave Sw</t>
  </si>
  <si>
    <t>21533 Ne Woodinville Duvall Rd</t>
  </si>
  <si>
    <t>13800 453Rd Ave Se</t>
  </si>
  <si>
    <t>7546 Ne 204Th Pl</t>
  </si>
  <si>
    <t>828 Ne 83Rd St</t>
  </si>
  <si>
    <t>7206 Douglas Ave Se</t>
  </si>
  <si>
    <t>9413 Ne 137Th St</t>
  </si>
  <si>
    <t>12610 Ne 142Nd St</t>
  </si>
  <si>
    <t>22614 Se 270Th Pl</t>
  </si>
  <si>
    <t>7117 31St Ave Sw</t>
  </si>
  <si>
    <t>27498 254Th Pl Se</t>
  </si>
  <si>
    <t>3441 Nw 59Th St</t>
  </si>
  <si>
    <t>10356 Dibble Ave Nw</t>
  </si>
  <si>
    <t>20402 63Rd Ave Ne</t>
  </si>
  <si>
    <t>11123 Ne 141St Pl</t>
  </si>
  <si>
    <t>207 20Th Ave</t>
  </si>
  <si>
    <t>10010 37Th Ave Sw</t>
  </si>
  <si>
    <t>20143 47Th Ave Ne</t>
  </si>
  <si>
    <t>21236 Tramp Harbor Rd Sw</t>
  </si>
  <si>
    <t>16720 Ne 23Rd Pl</t>
  </si>
  <si>
    <t>18819 71St Ave Ne</t>
  </si>
  <si>
    <t>19901-19999 Se 290Th Pl</t>
  </si>
  <si>
    <t>1905 Ne 29Th Ct</t>
  </si>
  <si>
    <t>2847 Nw 70Th St</t>
  </si>
  <si>
    <t>1608 N 50Th St</t>
  </si>
  <si>
    <t>3713 Sw Sullivan St</t>
  </si>
  <si>
    <t>908 Sw Austin St</t>
  </si>
  <si>
    <t>8244 40Th Ave Ne</t>
  </si>
  <si>
    <t>17849 149Th Ave Ne</t>
  </si>
  <si>
    <t>2821 Ne 16Th St</t>
  </si>
  <si>
    <t>4290 326Th Ave Ne</t>
  </si>
  <si>
    <t>14808 104Th Ave Ne</t>
  </si>
  <si>
    <t>814 20Th Ave S</t>
  </si>
  <si>
    <t>3423 33Rd Ave W</t>
  </si>
  <si>
    <t>27518 Ne 147Th Ln</t>
  </si>
  <si>
    <t>13832 125Th Ave Ne</t>
  </si>
  <si>
    <t>17110-17116 146Th Ave Se</t>
  </si>
  <si>
    <t>4508 Ne 26Th Ct</t>
  </si>
  <si>
    <t>1740 216Th Pl Ne</t>
  </si>
  <si>
    <t>14413 88Th Ave Ne</t>
  </si>
  <si>
    <t>5256 42Nd Ave Sw</t>
  </si>
  <si>
    <t>4319 Sw Brandon St</t>
  </si>
  <si>
    <t>34214 Se Carmichael St</t>
  </si>
  <si>
    <t>17705 3Rd Pl Sw</t>
  </si>
  <si>
    <t>9700 174Th Ave Se</t>
  </si>
  <si>
    <t>12211 Se 65Th St</t>
  </si>
  <si>
    <t>2434 Sw 170Th St</t>
  </si>
  <si>
    <t>749 Mountain View Pl Sw</t>
  </si>
  <si>
    <t>14114 75Th Ave Ne</t>
  </si>
  <si>
    <t>15118 119Th Ave Ne</t>
  </si>
  <si>
    <t>14450 105Th Ct Ne</t>
  </si>
  <si>
    <t>8919 Ne 142Nd Way</t>
  </si>
  <si>
    <t>20111 47Th Ave Ne</t>
  </si>
  <si>
    <t>19311 47Th Ave Ne</t>
  </si>
  <si>
    <t>43105 Se 149Th St</t>
  </si>
  <si>
    <t>9319 167Th Ave Ne</t>
  </si>
  <si>
    <t>5120 Ne 23Rd St</t>
  </si>
  <si>
    <t>6411 22Nd Ave Nw</t>
  </si>
  <si>
    <t>7006 46Th Ave Sw</t>
  </si>
  <si>
    <t>9608 Roosevelt Way Ne</t>
  </si>
  <si>
    <t>5501 37Th Ave Ne</t>
  </si>
  <si>
    <t>13749 1St Ave Ne</t>
  </si>
  <si>
    <t>6057-6061 50Th Ave Sw</t>
  </si>
  <si>
    <t>4527 48Th Ave Sw</t>
  </si>
  <si>
    <t>34604 Cottonwood Dr Se</t>
  </si>
  <si>
    <t>3433 21St Ave W</t>
  </si>
  <si>
    <t>313 Mt Baker Pl Ne</t>
  </si>
  <si>
    <t>31103 Se 85Th Pl</t>
  </si>
  <si>
    <t>15524 Se 9Th St</t>
  </si>
  <si>
    <t>14710 255Th Ave Se</t>
  </si>
  <si>
    <t>18719 129Th Ct Ne</t>
  </si>
  <si>
    <t>16103 Kelly Rd Ne</t>
  </si>
  <si>
    <t>14206 119Th Ave Ne</t>
  </si>
  <si>
    <t>2813 Ne 4Th Ct</t>
  </si>
  <si>
    <t>2003 Ne 117Th St</t>
  </si>
  <si>
    <t>18504 57Th Ave Ne</t>
  </si>
  <si>
    <t>848 Ne 67Th St</t>
  </si>
  <si>
    <t>2302 Ne 91St St</t>
  </si>
  <si>
    <t>12711 470Th Ave Se</t>
  </si>
  <si>
    <t>114 210Th Ave Ne</t>
  </si>
  <si>
    <t>309 Nw 89Th St</t>
  </si>
  <si>
    <t>23047 Ne 130Th St</t>
  </si>
  <si>
    <t>8619 169Th Ct Ne</t>
  </si>
  <si>
    <t>808 Hoquiam Ave Ne</t>
  </si>
  <si>
    <t>9702 12Th Ave Nw</t>
  </si>
  <si>
    <t>16633 Westside Hwy Sw</t>
  </si>
  <si>
    <t>16527 191St Pl Ne</t>
  </si>
  <si>
    <t>16021-16299 Waynita Way Ne</t>
  </si>
  <si>
    <t>133Rd Ave Se</t>
  </si>
  <si>
    <t>3028 Nw 68Th St</t>
  </si>
  <si>
    <t>1156 N 93Rd St</t>
  </si>
  <si>
    <t>1524 30Th Ave</t>
  </si>
  <si>
    <t>5922 44Th Ave Sw</t>
  </si>
  <si>
    <t>7436 Se 76Th St</t>
  </si>
  <si>
    <t>3824 35Th Ave Sw</t>
  </si>
  <si>
    <t>18447-18509 94Th Ave Ne</t>
  </si>
  <si>
    <t>16023 271St Pl Ne</t>
  </si>
  <si>
    <t>28219 Ne 149Th Pl</t>
  </si>
  <si>
    <t>4309 327Th Pl Se</t>
  </si>
  <si>
    <t>13009 230Th Ave Se</t>
  </si>
  <si>
    <t>19011 Se 283Rd St</t>
  </si>
  <si>
    <t>8528 Ne 142Nd St</t>
  </si>
  <si>
    <t>1356 Elma Pl Ne</t>
  </si>
  <si>
    <t>576 Field Pl Ne</t>
  </si>
  <si>
    <t>4202 4Th Ave Ne</t>
  </si>
  <si>
    <t>3465 21St Ave W</t>
  </si>
  <si>
    <t>802 Ne 80Th St</t>
  </si>
  <si>
    <t>9729 Dibble Ave Nw</t>
  </si>
  <si>
    <t>1101 23Rd Ave S</t>
  </si>
  <si>
    <t>1021 Ne 120Th St</t>
  </si>
  <si>
    <t>5451 Fauntleroy Way Sw</t>
  </si>
  <si>
    <t>3306 Ne 70Th St</t>
  </si>
  <si>
    <t>136 N 101St St</t>
  </si>
  <si>
    <t>13362 3Rd Ave Ne</t>
  </si>
  <si>
    <t>1111 Nw 64Th St</t>
  </si>
  <si>
    <t>7125 Silent Creek Ave Se</t>
  </si>
  <si>
    <t>6729 37Th Ave S</t>
  </si>
  <si>
    <t>902 N 95Th St</t>
  </si>
  <si>
    <t>16130 Se Newport Way</t>
  </si>
  <si>
    <t>2207 Kennewick Pl Ne</t>
  </si>
  <si>
    <t>6811 51St Ave S</t>
  </si>
  <si>
    <t>7311 Silent Creek Ave Se</t>
  </si>
  <si>
    <t>21013 Ne 60Th Pl</t>
  </si>
  <si>
    <t>7202 California Ave Sw</t>
  </si>
  <si>
    <t>35317 Se Ridge St</t>
  </si>
  <si>
    <t>6527 41St Ave Sw</t>
  </si>
  <si>
    <t>2309 Aberdeen Ave Ne</t>
  </si>
  <si>
    <t>972 4Th Ave Ne</t>
  </si>
  <si>
    <t>975-1005 Greenwood Blvd Sw</t>
  </si>
  <si>
    <t>20301 96Th Ave S</t>
  </si>
  <si>
    <t>19534 34Th Ave Ne</t>
  </si>
  <si>
    <t>2415 209Th Ave Ne</t>
  </si>
  <si>
    <t>1429 224Th Ave Ne</t>
  </si>
  <si>
    <t>6520-6588 8Th Ave Nw</t>
  </si>
  <si>
    <t>945 N 80Th St</t>
  </si>
  <si>
    <t>5206 13Th Ave S</t>
  </si>
  <si>
    <t>4822 48Th Ave Sw</t>
  </si>
  <si>
    <t>2310 15Th Ave S</t>
  </si>
  <si>
    <t>6537 36Th Ave Sw</t>
  </si>
  <si>
    <t>3609 49Th Ave Sw</t>
  </si>
  <si>
    <t>13524 22Nd Ave Ne</t>
  </si>
  <si>
    <t>7321 39Th Ave Ne</t>
  </si>
  <si>
    <t>8059 Loyal Way Nw</t>
  </si>
  <si>
    <t>14540 5Th Ave Ne</t>
  </si>
  <si>
    <t>11049 Sand Point Way Ne</t>
  </si>
  <si>
    <t>14522 271St Ct Ne</t>
  </si>
  <si>
    <t>14007 Se 159Th Pl</t>
  </si>
  <si>
    <t>24998 Se 155Th Pl</t>
  </si>
  <si>
    <t>714 Ne 10Th St</t>
  </si>
  <si>
    <t>23039 Ne 130Th St</t>
  </si>
  <si>
    <t>526 Elma Pl Ne</t>
  </si>
  <si>
    <t>7554 Jones Ave Nw</t>
  </si>
  <si>
    <t>Se 170Th Pl</t>
  </si>
  <si>
    <t>28461 54Th Ave S</t>
  </si>
  <si>
    <t>44218 Se 161St Pl</t>
  </si>
  <si>
    <t>807 N 42Nd St</t>
  </si>
  <si>
    <t>3112 21St Ave S</t>
  </si>
  <si>
    <t>18563 173Rd Way Se</t>
  </si>
  <si>
    <t>7821 Ne 147Th St</t>
  </si>
  <si>
    <t>24957 Se 279Th St</t>
  </si>
  <si>
    <t>10500 185Th Ave Se</t>
  </si>
  <si>
    <t>927 N 79Th St</t>
  </si>
  <si>
    <t>10559 Ne 150Th Ct</t>
  </si>
  <si>
    <t>9032 Ne 176Th St</t>
  </si>
  <si>
    <t>25238 Se 35Th St</t>
  </si>
  <si>
    <t>7220 Ne 152Nd Pl</t>
  </si>
  <si>
    <t>26010 141St Ave Se</t>
  </si>
  <si>
    <t>13807 129Th Pl Ne</t>
  </si>
  <si>
    <t>12629 468Th Ave Se</t>
  </si>
  <si>
    <t>27514 Ne 31St Ct</t>
  </si>
  <si>
    <t>14011 Ne 71St Pl</t>
  </si>
  <si>
    <t>824 Chelan Pl Ne</t>
  </si>
  <si>
    <t>6311-6399 28Th Ave Nw</t>
  </si>
  <si>
    <t>2017 Nw 59Th St</t>
  </si>
  <si>
    <t>1018 Ne 96Th St</t>
  </si>
  <si>
    <t>3856 38Th Ave S</t>
  </si>
  <si>
    <t>10134 Holman Rd Nw</t>
  </si>
  <si>
    <t>2603 36Th Ave W</t>
  </si>
  <si>
    <t>942 27Th Ave</t>
  </si>
  <si>
    <t>9416 Templeton Ave Se</t>
  </si>
  <si>
    <t>16544 189Th Ave Ne</t>
  </si>
  <si>
    <t>10526 Ne 139Th St</t>
  </si>
  <si>
    <t>332 Nw 84Th St</t>
  </si>
  <si>
    <t>10320 Ne 125Th Pl</t>
  </si>
  <si>
    <t>3717 S 189Th Pl</t>
  </si>
  <si>
    <t>10815 E Lake Joy Dr Ne</t>
  </si>
  <si>
    <t>13817 125Th Ave Ne</t>
  </si>
  <si>
    <t>4620 Kennedy Ave Se</t>
  </si>
  <si>
    <t>18223 129Th Pl Ne</t>
  </si>
  <si>
    <t>2971 Ne Marquette Way</t>
  </si>
  <si>
    <t>8107 165Th Ave Ne</t>
  </si>
  <si>
    <t>4031 W Ames Lake Dr Ne</t>
  </si>
  <si>
    <t>3608 Ne Sunset Blvd</t>
  </si>
  <si>
    <t>7743 27Th Ave Nw</t>
  </si>
  <si>
    <t>3049 Ne 90Th St</t>
  </si>
  <si>
    <t>504 Nw 175Th Ct</t>
  </si>
  <si>
    <t>21700-21712 119Th Ave Sw</t>
  </si>
  <si>
    <t>13471 Adair Creek Way Ne</t>
  </si>
  <si>
    <t>14114 Se 198Th St</t>
  </si>
  <si>
    <t>7422-7426 Ne 148Th Ln</t>
  </si>
  <si>
    <t>1212 168Th Ave Ne</t>
  </si>
  <si>
    <t>1015 158Th Pl Se</t>
  </si>
  <si>
    <t>14025 93Rd Ave Ne</t>
  </si>
  <si>
    <t>27416 208Th Ave Se</t>
  </si>
  <si>
    <t>115 Nw 132Nd St</t>
  </si>
  <si>
    <t>3825 138Th Ave Se</t>
  </si>
  <si>
    <t>535 Ne 117Th St</t>
  </si>
  <si>
    <t>6321 51St Ave S</t>
  </si>
  <si>
    <t>759 Ilwaco Pl Ne</t>
  </si>
  <si>
    <t>717 164Th Ave Se</t>
  </si>
  <si>
    <t>14222 Ne 80Th Pl</t>
  </si>
  <si>
    <t>8019 Ne 183Rd St</t>
  </si>
  <si>
    <t>3720 S 312Th Ln</t>
  </si>
  <si>
    <t>27927 Ne 147Th Cir</t>
  </si>
  <si>
    <t>8605 Ne 137Th St</t>
  </si>
  <si>
    <t>7815 116Th Ave Se</t>
  </si>
  <si>
    <t>7209 Se 70Th St</t>
  </si>
  <si>
    <t>13283 228Th Pl Ne</t>
  </si>
  <si>
    <t>10908 156Th Ct Ne</t>
  </si>
  <si>
    <t>681 Ilwaco Ave Ne</t>
  </si>
  <si>
    <t>3307 Ne 7Th St</t>
  </si>
  <si>
    <t>17051 151St Ave Se</t>
  </si>
  <si>
    <t>18303 155Th Pl Se</t>
  </si>
  <si>
    <t>564 Field Pl Ne</t>
  </si>
  <si>
    <t>2922 Nw 85Th St</t>
  </si>
  <si>
    <t>7502 15Th Ave Ne</t>
  </si>
  <si>
    <t>4958 12Th Ave S</t>
  </si>
  <si>
    <t>3510 Ne 115Th St</t>
  </si>
  <si>
    <t>7340 35Th Ave Sw</t>
  </si>
  <si>
    <t>720 N 193Rd Pl</t>
  </si>
  <si>
    <t>18820 1St Ave Nw</t>
  </si>
  <si>
    <t>1531 Ne 172Nd St</t>
  </si>
  <si>
    <t>69506 Ne Money Creek Rd</t>
  </si>
  <si>
    <t>15505 180 Ave Ne</t>
  </si>
  <si>
    <t>4724 Ne 14Th St</t>
  </si>
  <si>
    <t>23571-23613 Ne Twinberry Way</t>
  </si>
  <si>
    <t>4118 32Nd Ave Sw</t>
  </si>
  <si>
    <t>5419 156Th Ave Ne</t>
  </si>
  <si>
    <t>32648-33020 10Th Ave Sw</t>
  </si>
  <si>
    <t>32119 199Th Ave Se</t>
  </si>
  <si>
    <t>8329 27Th Ave Nw</t>
  </si>
  <si>
    <t>4902 12Th Ave S</t>
  </si>
  <si>
    <t>2723 55Th St Se</t>
  </si>
  <si>
    <t>35516 44Th Ave S</t>
  </si>
  <si>
    <t>7302 127Th Pl Se</t>
  </si>
  <si>
    <t>8309 36Th Ave S</t>
  </si>
  <si>
    <t>17449 Sylvester Rd Sw</t>
  </si>
  <si>
    <t>14429 22Nd Ave Sw</t>
  </si>
  <si>
    <t>13666 17Th Ave Sw</t>
  </si>
  <si>
    <t>560 Sw Fernwood St</t>
  </si>
  <si>
    <t>10221 132Nd Ave Ne</t>
  </si>
  <si>
    <t>14214 81St Ave Ne</t>
  </si>
  <si>
    <t>12721 83Rd Ct Ne</t>
  </si>
  <si>
    <t>3306 Ne 185Th St</t>
  </si>
  <si>
    <t>27645 236Th Ct Se</t>
  </si>
  <si>
    <t>21709 Se 255Th Pl</t>
  </si>
  <si>
    <t>7202 121St Pl Se</t>
  </si>
  <si>
    <t>1107 216Th Ave Ne</t>
  </si>
  <si>
    <t>1919 42Nd Ave Sw</t>
  </si>
  <si>
    <t>4611 Sw Maple Way</t>
  </si>
  <si>
    <t>15568 11Th Ave Ne</t>
  </si>
  <si>
    <t>33823 Se Odell St</t>
  </si>
  <si>
    <t>26907 94Th Ave Sw</t>
  </si>
  <si>
    <t>929 N 88Th St</t>
  </si>
  <si>
    <t>7416 Better Way Loop Se</t>
  </si>
  <si>
    <t>14014 Se 236Th Pl</t>
  </si>
  <si>
    <t>12542 Ne 160Th Pl</t>
  </si>
  <si>
    <t>8124 24Th Ave Sw</t>
  </si>
  <si>
    <t>3742 S 192Nd St</t>
  </si>
  <si>
    <t>7403 48Th Ave S</t>
  </si>
  <si>
    <t>31229 Ne 111Th St</t>
  </si>
  <si>
    <t>4437 49Th Ave Sw</t>
  </si>
  <si>
    <t>312 Ne 81St St</t>
  </si>
  <si>
    <t>10041 64Th Ave S</t>
  </si>
  <si>
    <t>9126 45Th Ave Sw</t>
  </si>
  <si>
    <t>14323-14347 155Th Ave Ne</t>
  </si>
  <si>
    <t>1018 S 226Th St</t>
  </si>
  <si>
    <t>29414 2Nd Ave Sw</t>
  </si>
  <si>
    <t>10414 Ne 131St St</t>
  </si>
  <si>
    <t>5471 Ne 200Th Pl</t>
  </si>
  <si>
    <t>16722 32Nd Pl Ne</t>
  </si>
  <si>
    <t>6019 210Th Ave Ne</t>
  </si>
  <si>
    <t>4839 Ne 5Th St</t>
  </si>
  <si>
    <t>16819 Se 171St Pl</t>
  </si>
  <si>
    <t>3009 229Th Pl Ne</t>
  </si>
  <si>
    <t>1321 208Th Ave Ne</t>
  </si>
  <si>
    <t>6301-6399 17Th Ave Nw</t>
  </si>
  <si>
    <t>12500-12578 10Th Ave Ne</t>
  </si>
  <si>
    <t>1111 29Th Ave</t>
  </si>
  <si>
    <t>4131 Sw Kenyon St</t>
  </si>
  <si>
    <t>12711 37Th Ave Ne</t>
  </si>
  <si>
    <t>8221 21St Ave Ne</t>
  </si>
  <si>
    <t>2317 N 147Th St</t>
  </si>
  <si>
    <t>19415 Se 342Nd St</t>
  </si>
  <si>
    <t>4915 17Th Ave S</t>
  </si>
  <si>
    <t>427 Sw 174Th St</t>
  </si>
  <si>
    <t>13337 30Th Ave Ne</t>
  </si>
  <si>
    <t>3242 15Th Ave S</t>
  </si>
  <si>
    <t>14806 279Th Ln Ne</t>
  </si>
  <si>
    <t>4235 4Th Ave Nw</t>
  </si>
  <si>
    <t>22728 10Th Ave S</t>
  </si>
  <si>
    <t>2460 Ne Park Dr</t>
  </si>
  <si>
    <t>24204-24298 142Nd Ave Se</t>
  </si>
  <si>
    <t>13420 121St Ave Ne</t>
  </si>
  <si>
    <t>6530 21St Ave Nw</t>
  </si>
  <si>
    <t>5001-5099 11Th Ave Nw</t>
  </si>
  <si>
    <t>3027 230Th Pl Ne</t>
  </si>
  <si>
    <t>38107 212Th Ave Se</t>
  </si>
  <si>
    <t>27200-27218 52Nd Ave S</t>
  </si>
  <si>
    <t>15226 Se 1St Pl</t>
  </si>
  <si>
    <t>9808 Ne 204Th Pl</t>
  </si>
  <si>
    <t>27818 Ne 141St St</t>
  </si>
  <si>
    <t>19744 324Th Ave Ne</t>
  </si>
  <si>
    <t>8018 Ne 183Rd St</t>
  </si>
  <si>
    <t>18917 72Nd Ct Ne</t>
  </si>
  <si>
    <t>20210 78Th Pl Ne</t>
  </si>
  <si>
    <t>7221 Ne 156Th St</t>
  </si>
  <si>
    <t>3704 Ne 14Th St</t>
  </si>
  <si>
    <t>22834 Ne 25Th Way</t>
  </si>
  <si>
    <t>3617 48Th Ave Sw</t>
  </si>
  <si>
    <t>3825 Ne 87Th St</t>
  </si>
  <si>
    <t>1108 29Th Ave S</t>
  </si>
  <si>
    <t>2150 N 128Th St</t>
  </si>
  <si>
    <t>5440 42Nd Ave Sw</t>
  </si>
  <si>
    <t>3922 Sw Kenyon St</t>
  </si>
  <si>
    <t>12001 Bartlett Ave Ne</t>
  </si>
  <si>
    <t>17228 11Th Ave Ne</t>
  </si>
  <si>
    <t>2357 N 187Th St</t>
  </si>
  <si>
    <t>15351 Ne 202Nd St</t>
  </si>
  <si>
    <t>9531 S 204Th Pl</t>
  </si>
  <si>
    <t>12303 Sand Point Way Ne</t>
  </si>
  <si>
    <t>1770 19Th Ave S</t>
  </si>
  <si>
    <t>11812 33Rd Ave Ne</t>
  </si>
  <si>
    <t>3630 Ne 123Rd St</t>
  </si>
  <si>
    <t>932-968 Ne High St</t>
  </si>
  <si>
    <t>5535 Elaine Ave Se</t>
  </si>
  <si>
    <t>1559 N 130Th St</t>
  </si>
  <si>
    <t>5048 35Th Ave Sw</t>
  </si>
  <si>
    <t>16126 Se 249Th Pl</t>
  </si>
  <si>
    <t>16727 163Rd Pl Se</t>
  </si>
  <si>
    <t>3209 63Rd Ave Sw</t>
  </si>
  <si>
    <t>29613-29615 232Nd Ave Se</t>
  </si>
  <si>
    <t>6006 41St Ave Sw</t>
  </si>
  <si>
    <t>11739 4Th Ave Nw</t>
  </si>
  <si>
    <t>9325 Ne 133Rd St</t>
  </si>
  <si>
    <t>22200 Se 255Th St</t>
  </si>
  <si>
    <t>1000 Mountain View Blvd Se</t>
  </si>
  <si>
    <t>14327 24Th Ave Ne</t>
  </si>
  <si>
    <t>1337 14Th Ave S</t>
  </si>
  <si>
    <t>7358 28Th Ave Sw</t>
  </si>
  <si>
    <t>24292 141St Pl Se</t>
  </si>
  <si>
    <t>13040 3Rd Ave Ne</t>
  </si>
  <si>
    <t>1106-1128 Lewis Ln Se</t>
  </si>
  <si>
    <t>3529 Sw Webster St</t>
  </si>
  <si>
    <t>1323 145Th Ave Se</t>
  </si>
  <si>
    <t>2716 Sw 170Th St</t>
  </si>
  <si>
    <t>24923 161St Pl Se</t>
  </si>
  <si>
    <t>475 Sw Forest Dr</t>
  </si>
  <si>
    <t>12921 231St Ave Se</t>
  </si>
  <si>
    <t>19803 121St Ave Se</t>
  </si>
  <si>
    <t>13547 104Th Pl Ne</t>
  </si>
  <si>
    <t>6730 Se 5Th St</t>
  </si>
  <si>
    <t>7505 Ravenna Ave Ne</t>
  </si>
  <si>
    <t>4313 Sw Willow St</t>
  </si>
  <si>
    <t>7350 31St Ave Sw</t>
  </si>
  <si>
    <t>6215 30Th Ave Nw</t>
  </si>
  <si>
    <t>2000 30Th Ave S</t>
  </si>
  <si>
    <t>548 Ne 86Th St</t>
  </si>
  <si>
    <t>8548 18Th Ave Nw</t>
  </si>
  <si>
    <t>18625 Ridge Rd Sw</t>
  </si>
  <si>
    <t>5940 California Ave Sw</t>
  </si>
  <si>
    <t>11619 Se 200Th St</t>
  </si>
  <si>
    <t>8715 17Th Ave Nw</t>
  </si>
  <si>
    <t>26309 235Th Ave Se</t>
  </si>
  <si>
    <t>2709 Ne 22Nd St</t>
  </si>
  <si>
    <t>22835 16Th Ave S</t>
  </si>
  <si>
    <t>25804-25810 Lake Wilderness Country Club Dr Se</t>
  </si>
  <si>
    <t>955 11Th Ct Sw</t>
  </si>
  <si>
    <t>1039 165Th Pl Ne</t>
  </si>
  <si>
    <t>2134 Nw Boulder Way Dr</t>
  </si>
  <si>
    <t>30271 129Th Ave Se</t>
  </si>
  <si>
    <t>15839 84Th Ave Ne</t>
  </si>
  <si>
    <t>17116 Se Covington Sawyer Rd</t>
  </si>
  <si>
    <t>14102 81St Pl Ne</t>
  </si>
  <si>
    <t>1348 Sw 175Th St</t>
  </si>
  <si>
    <t>14223 Se 179Th Pl</t>
  </si>
  <si>
    <t>16518-16526 147Th Ave Se</t>
  </si>
  <si>
    <t>808 Ne 117Th St</t>
  </si>
  <si>
    <t>10111 32Nd Pl Sw</t>
  </si>
  <si>
    <t>4438 44Th Ave Sw</t>
  </si>
  <si>
    <t>7538 Roosevelt Way Ne</t>
  </si>
  <si>
    <t>4146 20Th Ave Sw</t>
  </si>
  <si>
    <t>16714 Ne 158Th St</t>
  </si>
  <si>
    <t>206 Lingering Pine Dr Nw</t>
  </si>
  <si>
    <t>32800 7Th Ave Sw</t>
  </si>
  <si>
    <t>2310 Ne 191St St</t>
  </si>
  <si>
    <t>3738 Sw Ida St</t>
  </si>
  <si>
    <t>14323 73Rd Ave Ne</t>
  </si>
  <si>
    <t>2148 N 115Th St</t>
  </si>
  <si>
    <t>2043 Ne 98Th St</t>
  </si>
  <si>
    <t>16032 Se 170Th Pl</t>
  </si>
  <si>
    <t>12632 93Rd Pl Ne</t>
  </si>
  <si>
    <t>18975 Marine View Dr Sw</t>
  </si>
  <si>
    <t>1505 29Th Ave</t>
  </si>
  <si>
    <t>9881 244Th Pl Ne</t>
  </si>
  <si>
    <t>22500-22614 16Th Ave S</t>
  </si>
  <si>
    <t>9225-9305 Mitten Ave Se</t>
  </si>
  <si>
    <t>9215 Ne 183Rd St</t>
  </si>
  <si>
    <t>9014 34Th Ave Sw</t>
  </si>
  <si>
    <t>7310 Sw Maury Park Rd</t>
  </si>
  <si>
    <t>4115 Sw 106Th St</t>
  </si>
  <si>
    <t>16204 Se 8Th St</t>
  </si>
  <si>
    <t>6428 Ne 184Th St</t>
  </si>
  <si>
    <t>19215 58Th Ave Ne</t>
  </si>
  <si>
    <t>18901 Se 281St St</t>
  </si>
  <si>
    <t>23310 118Th Pl Se</t>
  </si>
  <si>
    <t>9813 Ne 140Th St</t>
  </si>
  <si>
    <t>14407 88Th Ave Ne</t>
  </si>
  <si>
    <t>26920 229Th Pl Se</t>
  </si>
  <si>
    <t>5115 Ne 5Th Pl</t>
  </si>
  <si>
    <t>23013 Ne 28Th St</t>
  </si>
  <si>
    <t>3405 35Th Ave S</t>
  </si>
  <si>
    <t>7612 Sw 258Th Ct</t>
  </si>
  <si>
    <t>7556 Ne 203Rd St</t>
  </si>
  <si>
    <t>1021 Ne 123Rd St</t>
  </si>
  <si>
    <t>35131 Se Ridge St</t>
  </si>
  <si>
    <t>14911 57Th Ave S</t>
  </si>
  <si>
    <t>22442-22446 Southeast 281St Court</t>
  </si>
  <si>
    <t>608 Riverside Dr Se</t>
  </si>
  <si>
    <t>8639 36Th Ave Sw</t>
  </si>
  <si>
    <t>19121 Ne 173Rd St</t>
  </si>
  <si>
    <t>425-445 Mt Defiance Cir Sw</t>
  </si>
  <si>
    <t>11824 Se 203Rd St</t>
  </si>
  <si>
    <t>3825 Ne 117Th St</t>
  </si>
  <si>
    <t>519 Ne 79Th St</t>
  </si>
  <si>
    <t>16044 33Rd Ave Ne</t>
  </si>
  <si>
    <t>1115 Ne 168Th St</t>
  </si>
  <si>
    <t>13602 Se 186Th Pl</t>
  </si>
  <si>
    <t>26856 12Th Ave S</t>
  </si>
  <si>
    <t>52435 Se 496Th Pl</t>
  </si>
  <si>
    <t>18507 71St Ave Ne</t>
  </si>
  <si>
    <t>19504 Se 324Th St</t>
  </si>
  <si>
    <t>24729 Se 276Th Pl</t>
  </si>
  <si>
    <t>4112 38Th Ave Sw</t>
  </si>
  <si>
    <t>8803 38Th Ave S</t>
  </si>
  <si>
    <t>4218 Sw Sullivan St</t>
  </si>
  <si>
    <t>5021 Fauntleroy Way Sw</t>
  </si>
  <si>
    <t>4532 13Th Ave S</t>
  </si>
  <si>
    <t>236 Nw 176Th Pl</t>
  </si>
  <si>
    <t>6601 Ne 153Rd Pl</t>
  </si>
  <si>
    <t>17510 12Th Ave Ne</t>
  </si>
  <si>
    <t>8430 8Th Ave Sw</t>
  </si>
  <si>
    <t>3429 49Th Ave Sw</t>
  </si>
  <si>
    <t>2082 Nw Boulder Way Dr</t>
  </si>
  <si>
    <t>1709 Ne 86Th St</t>
  </si>
  <si>
    <t>11807 Ne 105Th Ct</t>
  </si>
  <si>
    <t>47518 Se 153Rd St</t>
  </si>
  <si>
    <t>11303 146Th Ave Se</t>
  </si>
  <si>
    <t>14921 Se Auburn-Black Diamond Rd</t>
  </si>
  <si>
    <t>2048 Ne 97Th St</t>
  </si>
  <si>
    <t>41936 Se 168Th St</t>
  </si>
  <si>
    <t>12341 10Th Pl Ne</t>
  </si>
  <si>
    <t>13327 30Th Ave Ne</t>
  </si>
  <si>
    <t>2012 Nw Boulder Way Dr</t>
  </si>
  <si>
    <t>25025 234Th Pl Se</t>
  </si>
  <si>
    <t>31207 22Nd Ave Sw</t>
  </si>
  <si>
    <t>3005 Ne 194Th St</t>
  </si>
  <si>
    <t>9801-9999 Ne 183Rd St</t>
  </si>
  <si>
    <t>475 S 190Th St</t>
  </si>
  <si>
    <t>26004 18Th Ave S</t>
  </si>
  <si>
    <t>16621 Se 235Th St</t>
  </si>
  <si>
    <t>25921-25929 35Th Pl S</t>
  </si>
  <si>
    <t>1826 4Th St</t>
  </si>
  <si>
    <t>13607 128Th Ave Ne</t>
  </si>
  <si>
    <t>20404 289Th Ave Se</t>
  </si>
  <si>
    <t>217 Sw 191St St</t>
  </si>
  <si>
    <t>13780 Ne 77Th Pl</t>
  </si>
  <si>
    <t>10309 Se 190Th Pl</t>
  </si>
  <si>
    <t>6018 41St Ave Sw</t>
  </si>
  <si>
    <t>3257 Nw Market St</t>
  </si>
  <si>
    <t>6609 43Rd Ave S</t>
  </si>
  <si>
    <t>549 27Th Ave</t>
  </si>
  <si>
    <t>2475 Ne 182Nd Ct</t>
  </si>
  <si>
    <t>2145 N 178Th St</t>
  </si>
  <si>
    <t>13300 Ne 186Th St</t>
  </si>
  <si>
    <t>8133 Ne 158Th St</t>
  </si>
  <si>
    <t>12401 Ne 108Th Ln</t>
  </si>
  <si>
    <t>243 Edmonds Pl Ne</t>
  </si>
  <si>
    <t>15616 173Rd Ave Ne</t>
  </si>
  <si>
    <t>108 Nw 41St St</t>
  </si>
  <si>
    <t>25523 123Rd Pl Se</t>
  </si>
  <si>
    <t>5232 36Th Ave Sw</t>
  </si>
  <si>
    <t>18581 134Th Pl Ne</t>
  </si>
  <si>
    <t>2522 230Th Ave Ne</t>
  </si>
  <si>
    <t>5537 S 119Th St</t>
  </si>
  <si>
    <t>4607 Sw Cloverdale St</t>
  </si>
  <si>
    <t>16803 426Th Pl Se</t>
  </si>
  <si>
    <t>9233 25Th Ave Sw</t>
  </si>
  <si>
    <t>2320 N 161St St</t>
  </si>
  <si>
    <t>10536 Ne 148Th Ct</t>
  </si>
  <si>
    <t>27815 256Th Ct Se</t>
  </si>
  <si>
    <t>2142 N 90Th St</t>
  </si>
  <si>
    <t>3843 Ne 113Th St</t>
  </si>
  <si>
    <t>10867-11003 Se 295Th St</t>
  </si>
  <si>
    <t>12713 Se 302Nd St</t>
  </si>
  <si>
    <t>34711 5Th Ave Sw</t>
  </si>
  <si>
    <t>6340 Ne 196Th St</t>
  </si>
  <si>
    <t>13314 Ne 104Th St</t>
  </si>
  <si>
    <t>12054 Ne 137Th Ct</t>
  </si>
  <si>
    <t>43719 Se 142Nd St</t>
  </si>
  <si>
    <t>5127 Ne 4Th Pl</t>
  </si>
  <si>
    <t>307 Nw 87Th St</t>
  </si>
  <si>
    <t>9257 7Th Ave Nw</t>
  </si>
  <si>
    <t>3818 53Rd Ave Sw</t>
  </si>
  <si>
    <t>14744 31St Ave Ne</t>
  </si>
  <si>
    <t>18015 25Th Ave Ne</t>
  </si>
  <si>
    <t>1743 Ne 146Th St</t>
  </si>
  <si>
    <t>2125 Ne 6Th Cir</t>
  </si>
  <si>
    <t>14001 28Th Ave Ne</t>
  </si>
  <si>
    <t>1716 California Ave Sw</t>
  </si>
  <si>
    <t>8102 7Th Ave Sw</t>
  </si>
  <si>
    <t>932 223Rd Pl Ne</t>
  </si>
  <si>
    <t>8917 Ne 151St Pl</t>
  </si>
  <si>
    <t>15303 75Th Ave Ne</t>
  </si>
  <si>
    <t>5411 Fauntleroy Way Sw</t>
  </si>
  <si>
    <t>10010 44Th Ave Sw</t>
  </si>
  <si>
    <t>5901-5909 17Th Ave Sw</t>
  </si>
  <si>
    <t>13222 Ne 193Rd Pl</t>
  </si>
  <si>
    <t>17619 197Th Ave Ne</t>
  </si>
  <si>
    <t>4816 S 277Th Pl</t>
  </si>
  <si>
    <t>2632 Nw North Beach Dr</t>
  </si>
  <si>
    <t>15511 9Th Ave Ne</t>
  </si>
  <si>
    <t>19223 89Th Ave Ne</t>
  </si>
  <si>
    <t>8835 Ne 138Th St</t>
  </si>
  <si>
    <t>14923 Se 143Rd Pl</t>
  </si>
  <si>
    <t>18120 145Th Pl Ne</t>
  </si>
  <si>
    <t>4125 158Th Ave Se</t>
  </si>
  <si>
    <t>14937 20Th Ave Sw</t>
  </si>
  <si>
    <t>7343 Ne 150Th St</t>
  </si>
  <si>
    <t>29245 188 Ave Se</t>
  </si>
  <si>
    <t>17917 162Nd Pl Se</t>
  </si>
  <si>
    <t>2803 Sw Bataan St</t>
  </si>
  <si>
    <t>13727 1St Ave Ne</t>
  </si>
  <si>
    <t>15929 Broadway Ave Ne</t>
  </si>
  <si>
    <t>13124 Se 223Rd Ct</t>
  </si>
  <si>
    <t>3011 Sw Bataan St</t>
  </si>
  <si>
    <t>27433-27475 211Th Ct Se</t>
  </si>
  <si>
    <t>28507 Vashon Hwy Sw</t>
  </si>
  <si>
    <t>33415 41St Ave Sw</t>
  </si>
  <si>
    <t>150 Ne 55Th St</t>
  </si>
  <si>
    <t>417 Se Andrews St</t>
  </si>
  <si>
    <t>1124 29Th Ave S</t>
  </si>
  <si>
    <t>9226 S 247Th Pl</t>
  </si>
  <si>
    <t>4519 33Rd Ave S</t>
  </si>
  <si>
    <t>27437 237Th Ave Se</t>
  </si>
  <si>
    <t>933 N 97Th St</t>
  </si>
  <si>
    <t>13505 16Th Ave Ne</t>
  </si>
  <si>
    <t>7953 14Th Ave Sw</t>
  </si>
  <si>
    <t>10710 Lake City Way Ne</t>
  </si>
  <si>
    <t>1231 Ne 148Th St</t>
  </si>
  <si>
    <t>19141 1St Ave Nw</t>
  </si>
  <si>
    <t>3714 S 128Th St</t>
  </si>
  <si>
    <t>17602 197Th Pl Ne</t>
  </si>
  <si>
    <t>29701-29727 138Th Ave Se</t>
  </si>
  <si>
    <t>11317 82Nd Ave S</t>
  </si>
  <si>
    <t>1633 N 192Nd St</t>
  </si>
  <si>
    <t>13038 Se 184Th Pl</t>
  </si>
  <si>
    <t>5608 Elizabeth Loop Se</t>
  </si>
  <si>
    <t>27721 48Th Ave S</t>
  </si>
  <si>
    <t>15212 20Th Ave Sw</t>
  </si>
  <si>
    <t>709 N 94Th St</t>
  </si>
  <si>
    <t>42809 260Th Ave Se</t>
  </si>
  <si>
    <t>7670 10Th Ave Nw</t>
  </si>
  <si>
    <t>28121 Maple Ridge Way Se</t>
  </si>
  <si>
    <t>1721 Ne 136Th St</t>
  </si>
  <si>
    <t>2520 Mulberry Walk Ne</t>
  </si>
  <si>
    <t>43525 Se 149Th St</t>
  </si>
  <si>
    <t>5968 44Th Ave S</t>
  </si>
  <si>
    <t>7828 Douglas Ave Se</t>
  </si>
  <si>
    <t>14937 57Th Ave S</t>
  </si>
  <si>
    <t>15523 187Th Ave Ne</t>
  </si>
  <si>
    <t>28635 226Th Ave Se</t>
  </si>
  <si>
    <t>11516 103Rd Ave Sw</t>
  </si>
  <si>
    <t>4621 Sw 327Th Pl</t>
  </si>
  <si>
    <t>19228 73Rd Ave Ne</t>
  </si>
  <si>
    <t>15125 Se 278Th Pl</t>
  </si>
  <si>
    <t>23884 140Th Ln Se</t>
  </si>
  <si>
    <t>24920-24925 235Th Way Se</t>
  </si>
  <si>
    <t>22710 Se 268Th Pl</t>
  </si>
  <si>
    <t>1035 Duvall Pl Ne</t>
  </si>
  <si>
    <t>14128 W Lake Kathleen Dr Se</t>
  </si>
  <si>
    <t>2107 13Th Ave S</t>
  </si>
  <si>
    <t>9245A Interlake Ave N</t>
  </si>
  <si>
    <t>11830 6Th Pl Sw</t>
  </si>
  <si>
    <t>4541 11Th Ave S</t>
  </si>
  <si>
    <t>32148-32298 33Rd Ave Sw</t>
  </si>
  <si>
    <t>10125 Se 220Th Pl</t>
  </si>
  <si>
    <t>15550 Ne 60Th St</t>
  </si>
  <si>
    <t>13738 Se 199Th Pl</t>
  </si>
  <si>
    <t>1523 30Th Ave S</t>
  </si>
  <si>
    <t>1620 14Th Ave</t>
  </si>
  <si>
    <t>323 25Th Ave S</t>
  </si>
  <si>
    <t>7426 N Fork Rd Se</t>
  </si>
  <si>
    <t>14737 28Th Ave Ne</t>
  </si>
  <si>
    <t>7940 12Th Ave Sw</t>
  </si>
  <si>
    <t>25828 243Rd Ave Se</t>
  </si>
  <si>
    <t>214 20Th Ave S</t>
  </si>
  <si>
    <t>2023 Harrington Pl Ne</t>
  </si>
  <si>
    <t>12251 Se 306Th Ct</t>
  </si>
  <si>
    <t>31456 117Th Pl Se</t>
  </si>
  <si>
    <t>1755 140Th Ct Se</t>
  </si>
  <si>
    <t>18949 Mountain View Rd Ne</t>
  </si>
  <si>
    <t>2110 S 373Rd Ct</t>
  </si>
  <si>
    <t>9753 Ne 127Th Pl</t>
  </si>
  <si>
    <t>12411 84Th Ave Ne</t>
  </si>
  <si>
    <t>3037 Ne 205Th St</t>
  </si>
  <si>
    <t>22507 Se 279Th St</t>
  </si>
  <si>
    <t>24246 229Th Ave Se</t>
  </si>
  <si>
    <t>15617 160Th Ct Se</t>
  </si>
  <si>
    <t>13826 Se 141St St</t>
  </si>
  <si>
    <t>8802 30Th Ave Sw</t>
  </si>
  <si>
    <t>6003 Lanham Pl Sw</t>
  </si>
  <si>
    <t>2471 S 116Th Way</t>
  </si>
  <si>
    <t>1517 17Th Ave S</t>
  </si>
  <si>
    <t>600 21St Ave</t>
  </si>
  <si>
    <t>3611 Ne 137Th St</t>
  </si>
  <si>
    <t>6849 26Th Ave Ne</t>
  </si>
  <si>
    <t>16220 8Th Ave Ne</t>
  </si>
  <si>
    <t>1301 N 169Th St</t>
  </si>
  <si>
    <t>10711 Sw 111Th Pl</t>
  </si>
  <si>
    <t>17129 Ne 95Th St</t>
  </si>
  <si>
    <t>18901-18937 114Th Ct Se</t>
  </si>
  <si>
    <t>19335 133Rd Pl Se</t>
  </si>
  <si>
    <t>3755 S 168Th St</t>
  </si>
  <si>
    <t>11515 4Th Ave Ne</t>
  </si>
  <si>
    <t>35650 30Th Ave S</t>
  </si>
  <si>
    <t>16729 Tiger Mountain Rd Se</t>
  </si>
  <si>
    <t>15637 156Th Pl Se</t>
  </si>
  <si>
    <t>137 Ne 193Rd St</t>
  </si>
  <si>
    <t>4518 Se 4Th St</t>
  </si>
  <si>
    <t>720 N 95Th St</t>
  </si>
  <si>
    <t>15510 9Th Ave Ne</t>
  </si>
  <si>
    <t>14405 105Th Ave Ne</t>
  </si>
  <si>
    <t>12019 156Th Ave Se</t>
  </si>
  <si>
    <t>1121 48Th Ct Se</t>
  </si>
  <si>
    <t>16528 Se Newport Way</t>
  </si>
  <si>
    <t>4533 21St Ave Sw</t>
  </si>
  <si>
    <t>2515 Ne 19Th St</t>
  </si>
  <si>
    <t>651 Sw 134Th St</t>
  </si>
  <si>
    <t>11674 Se 189Th Pl</t>
  </si>
  <si>
    <t>14150-14198 Se 238Th Ln</t>
  </si>
  <si>
    <t>352 17Th Ave</t>
  </si>
  <si>
    <t>10636 60Th Ave S</t>
  </si>
  <si>
    <t>10238 65Th Ave S</t>
  </si>
  <si>
    <t>33336-33412 E Lake Holm Dr Se</t>
  </si>
  <si>
    <t>15154 Se Newport Way</t>
  </si>
  <si>
    <t>455 S 190Th St</t>
  </si>
  <si>
    <t>31907 Ne 102Nd Pl</t>
  </si>
  <si>
    <t>11207 Se 272Nd Pl</t>
  </si>
  <si>
    <t>12033 Ne 136Th Pl</t>
  </si>
  <si>
    <t>27019 228Th Pl Se</t>
  </si>
  <si>
    <t>14319 165Th Pl Se</t>
  </si>
  <si>
    <t>15801 Se 175Th Pl</t>
  </si>
  <si>
    <t>12652 Se 160Th St</t>
  </si>
  <si>
    <t>115 28Th Ave S</t>
  </si>
  <si>
    <t>717 N 95Th St</t>
  </si>
  <si>
    <t>1718-1748 21St Ave S</t>
  </si>
  <si>
    <t>1707 22Nd Ave S</t>
  </si>
  <si>
    <t>5601 29Th Ave Sw</t>
  </si>
  <si>
    <t>8351 Jones Ave Nw</t>
  </si>
  <si>
    <t>6439 Marshall Ave Sw</t>
  </si>
  <si>
    <t>611 Ne 165Th St</t>
  </si>
  <si>
    <t>16000-16098 15Th Ave Ne</t>
  </si>
  <si>
    <t>12331 A 10Th Pl Ne</t>
  </si>
  <si>
    <t>8005 46Th Ave Sw</t>
  </si>
  <si>
    <t>28129 237Th Ave Se</t>
  </si>
  <si>
    <t>2816 Sw 110Th Pl</t>
  </si>
  <si>
    <t>3322 261St Pl Se</t>
  </si>
  <si>
    <t>8101 Ne 120Th St</t>
  </si>
  <si>
    <t>8121 Ne 147Th Pl</t>
  </si>
  <si>
    <t>3002 Sw 349Th Pl</t>
  </si>
  <si>
    <t>24612 102Nd Pl Se</t>
  </si>
  <si>
    <t>15634 129Th Pl Se</t>
  </si>
  <si>
    <t>14040 24Th Ave Ne</t>
  </si>
  <si>
    <t>4315 201St Ave Ne</t>
  </si>
  <si>
    <t>16301 Se 139Th Ct</t>
  </si>
  <si>
    <t>16016 Se 173Rd St</t>
  </si>
  <si>
    <t>6510 34Th Ave Sw</t>
  </si>
  <si>
    <t>8116 8Th Ave Ne</t>
  </si>
  <si>
    <t>17050 14Th Avenue Northeast</t>
  </si>
  <si>
    <t>1310 G St Se</t>
  </si>
  <si>
    <t>14000 Se 241St St</t>
  </si>
  <si>
    <t>504 Shelton Ct Ne</t>
  </si>
  <si>
    <t>1496 Aberdeen Ave Ne</t>
  </si>
  <si>
    <t>18210 170Th Pl Se</t>
  </si>
  <si>
    <t>2419 Sw Barton St</t>
  </si>
  <si>
    <t>5703 Charlotte Ave Se</t>
  </si>
  <si>
    <t>27622 195Th Ave Se</t>
  </si>
  <si>
    <t>1807 17Th Ave S</t>
  </si>
  <si>
    <t>8860 122Nd Ct Se</t>
  </si>
  <si>
    <t>27305 245Th Ave Se</t>
  </si>
  <si>
    <t>8202 37Th Ave Sw</t>
  </si>
  <si>
    <t>7936 10Th Ave Sw</t>
  </si>
  <si>
    <t>20248 20Th Ave Ne</t>
  </si>
  <si>
    <t>7621 Orchard Ave Se</t>
  </si>
  <si>
    <t>4100 Sw Othello St</t>
  </si>
  <si>
    <t>6000-6048 22Nd Ave S</t>
  </si>
  <si>
    <t>15731 Se 253Rd Pl</t>
  </si>
  <si>
    <t>14830 203Rd Ave Se</t>
  </si>
  <si>
    <t>12551 Roosevelt Way Ne</t>
  </si>
  <si>
    <t>14532-14536 31St Ave Ne</t>
  </si>
  <si>
    <t>2277 Nw Hidden Ln</t>
  </si>
  <si>
    <t>608 N 202Nd St</t>
  </si>
  <si>
    <t>14213 Se 170Th St</t>
  </si>
  <si>
    <t>10203 42Nd Ave Sw</t>
  </si>
  <si>
    <t>12008 35Th Ave Ne</t>
  </si>
  <si>
    <t>37540 32Nd Pl S</t>
  </si>
  <si>
    <t>27610 Se Mud Mountain Rd</t>
  </si>
  <si>
    <t>8136 Ne 147Th Pl</t>
  </si>
  <si>
    <t>15216 Se 176Th Pl</t>
  </si>
  <si>
    <t>15901-15999 131St Pl Se</t>
  </si>
  <si>
    <t>4618 Ne 22Nd Pl</t>
  </si>
  <si>
    <t>17217 Woodside Dr Se</t>
  </si>
  <si>
    <t>20532 Se 159Th St</t>
  </si>
  <si>
    <t>5840 16Th Ave S</t>
  </si>
  <si>
    <t>7325 18Th Ave Nw</t>
  </si>
  <si>
    <t>9055 37Th Ave S</t>
  </si>
  <si>
    <t>9432 25Th Ave Sw</t>
  </si>
  <si>
    <t>4446 S 160Th St</t>
  </si>
  <si>
    <t>11283-11399 5Th Ave Sw</t>
  </si>
  <si>
    <t>11515 Se 302Nd Ct</t>
  </si>
  <si>
    <t>12413 84Th Ave S</t>
  </si>
  <si>
    <t>13260 126 Ct Ne</t>
  </si>
  <si>
    <t>29024 121St Way Se</t>
  </si>
  <si>
    <t>5811 Ne 6Th St</t>
  </si>
  <si>
    <t>2023 24Th Ave S</t>
  </si>
  <si>
    <t>9716 4Th Ave Nw</t>
  </si>
  <si>
    <t>101-115 26Th Ave</t>
  </si>
  <si>
    <t>23902 231St Pl Se</t>
  </si>
  <si>
    <t>27840 38Th Pl S</t>
  </si>
  <si>
    <t>1015 Sw 150Th St</t>
  </si>
  <si>
    <t>4214 Ne 2Nd St</t>
  </si>
  <si>
    <t>3109 Se 17Th Ct</t>
  </si>
  <si>
    <t>2492 Sw Webster St</t>
  </si>
  <si>
    <t>26418 Ne Anderson St</t>
  </si>
  <si>
    <t>29678 130Th Way Se</t>
  </si>
  <si>
    <t>15421 Se 4Th Pl</t>
  </si>
  <si>
    <t>1047-1099 S 130Th St</t>
  </si>
  <si>
    <t>32702 Ne 202Nd St</t>
  </si>
  <si>
    <t>32739 47Th Ave Sw</t>
  </si>
  <si>
    <t>1326 Sw 340Th St</t>
  </si>
  <si>
    <t>8442-8514 Wa-900</t>
  </si>
  <si>
    <t>27631-27699 145Th Pl Se</t>
  </si>
  <si>
    <t>24200-24498 144Th Ave Se</t>
  </si>
  <si>
    <t>3716 S 253Rd Pl</t>
  </si>
  <si>
    <t>22547 134Th Pl Se</t>
  </si>
  <si>
    <t>23217 Se 239Th St</t>
  </si>
  <si>
    <t>3430 S 173Rd St</t>
  </si>
  <si>
    <t>3522 Sw 107Th St</t>
  </si>
  <si>
    <t>4536 42Nd Ave Sw</t>
  </si>
  <si>
    <t>4346 28Th Ave S</t>
  </si>
  <si>
    <t>6544 18Th Ave Sw</t>
  </si>
  <si>
    <t>10843-10857 8Th Ave Sw</t>
  </si>
  <si>
    <t>2704 Ne 144Th St</t>
  </si>
  <si>
    <t>17510 194Th Ave Ne</t>
  </si>
  <si>
    <t>38068 41St Pl S</t>
  </si>
  <si>
    <t>33800-33998 12Th Pl Sw</t>
  </si>
  <si>
    <t>23834 Se 248Th Pl</t>
  </si>
  <si>
    <t>1142 S 23Rd St</t>
  </si>
  <si>
    <t>10264 California Ave Sw</t>
  </si>
  <si>
    <t>Evergreen Way Se</t>
  </si>
  <si>
    <t>22639 Se 280Th Pl</t>
  </si>
  <si>
    <t>2300 14Th Ave S</t>
  </si>
  <si>
    <t>18124-18204 83Rd Ave Ne</t>
  </si>
  <si>
    <t>8127 22Nd Ave Sw</t>
  </si>
  <si>
    <t>6048 26Th Ave Sw</t>
  </si>
  <si>
    <t>19254 121St Pl Se</t>
  </si>
  <si>
    <t>23915 135Th Pl Se</t>
  </si>
  <si>
    <t>11341-11399 4Th Pl Sw</t>
  </si>
  <si>
    <t>1915 Ginko St Se</t>
  </si>
  <si>
    <t>1512 10Th Ct Nw</t>
  </si>
  <si>
    <t>31720 Ne 123Rd St</t>
  </si>
  <si>
    <t>11103 Se 219Th Pl</t>
  </si>
  <si>
    <t>15035-15041 Se Fairwood Blvd</t>
  </si>
  <si>
    <t>5020 Quincy Ave Se</t>
  </si>
  <si>
    <t>11406 Nile Ave Ne</t>
  </si>
  <si>
    <t>8008 Ne 183Rd St</t>
  </si>
  <si>
    <t>4149-4399 19Th Ave Sw</t>
  </si>
  <si>
    <t>15717 126Th Pl Ne</t>
  </si>
  <si>
    <t>3809 Sw Findlay St</t>
  </si>
  <si>
    <t>11709 3Rd Ave Nw</t>
  </si>
  <si>
    <t>1178 Camas Ave Ne</t>
  </si>
  <si>
    <t>18401 124Th Ave Se</t>
  </si>
  <si>
    <t>13110 Ne 193Rd Pl</t>
  </si>
  <si>
    <t>12621 Se 187Th Pl</t>
  </si>
  <si>
    <t>18641 48Th Pl S</t>
  </si>
  <si>
    <t>33316 E Lake Holm Dr Se</t>
  </si>
  <si>
    <t>14329 275Th Ave Ne</t>
  </si>
  <si>
    <t>33439 11Th Pl Sw</t>
  </si>
  <si>
    <t>26222 142Nd Ave Se</t>
  </si>
  <si>
    <t>26300-26398 124Th Ave Se</t>
  </si>
  <si>
    <t>11909 Se 228Th Pl</t>
  </si>
  <si>
    <t>12813 81St Ave Ne</t>
  </si>
  <si>
    <t>16304 128Th Pl Se</t>
  </si>
  <si>
    <t>7354 27Th Ave Sw</t>
  </si>
  <si>
    <t>7901-7911 39Th Ave Sw</t>
  </si>
  <si>
    <t>3620 Sw Holden St</t>
  </si>
  <si>
    <t>9670 41St Ave S</t>
  </si>
  <si>
    <t>15812 14Th Avenue Northeast</t>
  </si>
  <si>
    <t>43404 Se 76Th St</t>
  </si>
  <si>
    <t>1636 Sw 164Th St</t>
  </si>
  <si>
    <t>15243 6Th Ave Ne</t>
  </si>
  <si>
    <t>21661 Se 265Th Way</t>
  </si>
  <si>
    <t>11201 Se 190Th Pl</t>
  </si>
  <si>
    <t>17403 159Th Ave Se</t>
  </si>
  <si>
    <t>820 Nw 95Th St</t>
  </si>
  <si>
    <t>12234 1St Ave Nw</t>
  </si>
  <si>
    <t>14405 274Th Ct Ne</t>
  </si>
  <si>
    <t>24223 232Nd Pl Se</t>
  </si>
  <si>
    <t>25417 167Th Pl Se</t>
  </si>
  <si>
    <t>10012 Se 244Th Ct</t>
  </si>
  <si>
    <t>924 26Th Ave S</t>
  </si>
  <si>
    <t>27619 245Th Ave Se</t>
  </si>
  <si>
    <t>14007-14017 35Th Ave Ne</t>
  </si>
  <si>
    <t>3743 Belvidere Ave Sw</t>
  </si>
  <si>
    <t>30841-30959 132Nd Ave Se</t>
  </si>
  <si>
    <t>27515 44Th Pl S</t>
  </si>
  <si>
    <t>833 Sw 346Th St</t>
  </si>
  <si>
    <t>5608 Ne 204Th St</t>
  </si>
  <si>
    <t>29234 158Th Ave Se</t>
  </si>
  <si>
    <t>23625 Se 267Th Ct</t>
  </si>
  <si>
    <t>Cedar To Green River Trail</t>
  </si>
  <si>
    <t>27102 227Th Pl Se</t>
  </si>
  <si>
    <t>99 17Th Ave</t>
  </si>
  <si>
    <t>17040 426Th Ave Se</t>
  </si>
  <si>
    <t>48115 Se Mt Si Rd</t>
  </si>
  <si>
    <t>2525 Ne 24Th St</t>
  </si>
  <si>
    <t>16710 133Rd Pl Se</t>
  </si>
  <si>
    <t>14712 Se 105Th Pl</t>
  </si>
  <si>
    <t>10401 Holman Rd Nw</t>
  </si>
  <si>
    <t>5107 Puget Blvd Sw</t>
  </si>
  <si>
    <t>5201 23Rd Ave Sw</t>
  </si>
  <si>
    <t>17722 199Th Ave Ne</t>
  </si>
  <si>
    <t>16336 131St Ave Se</t>
  </si>
  <si>
    <t>11260 Marine View Dr Sw</t>
  </si>
  <si>
    <t>3709 S 256Th Ct</t>
  </si>
  <si>
    <t>15846 196Th Pl Ne</t>
  </si>
  <si>
    <t>4231 Sw 323Rd St</t>
  </si>
  <si>
    <t>1922 11Th Ave W</t>
  </si>
  <si>
    <t>14201-14211 146Th Pl Se</t>
  </si>
  <si>
    <t>21560 Se 275Th Ct</t>
  </si>
  <si>
    <t>16703 133Rd Pl Se</t>
  </si>
  <si>
    <t>6277-6399 S 129Th St</t>
  </si>
  <si>
    <t>13319 1St Ave Ne</t>
  </si>
  <si>
    <t>32915 176Th Ave Se</t>
  </si>
  <si>
    <t>11401 Se 219Th Pl</t>
  </si>
  <si>
    <t>1522 55Th Ct Se</t>
  </si>
  <si>
    <t>20312 102Nd Pl Se</t>
  </si>
  <si>
    <t>25221 235Th Way Se</t>
  </si>
  <si>
    <t>11521 22Nd Ave Ne</t>
  </si>
  <si>
    <t>7945 14Th Ave Sw</t>
  </si>
  <si>
    <t>20515 Se 333Rd Pl</t>
  </si>
  <si>
    <t>32901 Se 43Rd St</t>
  </si>
  <si>
    <t>11718 Se 203Rd St</t>
  </si>
  <si>
    <t>12108 Se 218Th Pl</t>
  </si>
  <si>
    <t>20825 135Th Ave Se</t>
  </si>
  <si>
    <t>28001 232Nd Pl Se</t>
  </si>
  <si>
    <t>10830 132Nd Ave Ne</t>
  </si>
  <si>
    <t>2202 Sw Elmgrove St</t>
  </si>
  <si>
    <t>10200-10216 56Th Ave S</t>
  </si>
  <si>
    <t>4820 12Th Ave S</t>
  </si>
  <si>
    <t>1715 Ne 135Th St</t>
  </si>
  <si>
    <t>5452 31St Ave Sw</t>
  </si>
  <si>
    <t>37128 19Th Way S</t>
  </si>
  <si>
    <t>26522 214Th Ave Se</t>
  </si>
  <si>
    <t>24925 234Th Pl Se</t>
  </si>
  <si>
    <t>24506 Se 276Th Ct</t>
  </si>
  <si>
    <t>33027 47Th Pl S</t>
  </si>
  <si>
    <t>306 S 15Th St</t>
  </si>
  <si>
    <t>7558 19Th Ave Sw</t>
  </si>
  <si>
    <t>27369 245Th Ave Se</t>
  </si>
  <si>
    <t>5021 Delridge Way Sw</t>
  </si>
  <si>
    <t>9014 Ravenna Ave Ne</t>
  </si>
  <si>
    <t>11716 16Th Ave Ne</t>
  </si>
  <si>
    <t>16218 163Rd Pl Se</t>
  </si>
  <si>
    <t>19539 4Th Ave S</t>
  </si>
  <si>
    <t>820 S 300Th St</t>
  </si>
  <si>
    <t>18527 Kenlake Pl Ne</t>
  </si>
  <si>
    <t>8308 Ne 176Th Pl</t>
  </si>
  <si>
    <t>21720 Se 299Th Way</t>
  </si>
  <si>
    <t>42321 Se 171St St</t>
  </si>
  <si>
    <t>2714 Ne 4Th Ct</t>
  </si>
  <si>
    <t>6343 23Rd Ave Sw</t>
  </si>
  <si>
    <t>929 N 77Th St</t>
  </si>
  <si>
    <t>11750 12Th Ave Ne</t>
  </si>
  <si>
    <t>9238 32Nd Ave Sw</t>
  </si>
  <si>
    <t>8833 14Th Ave Sw</t>
  </si>
  <si>
    <t>2109 N 161St Pl</t>
  </si>
  <si>
    <t>1909 N 195Th St</t>
  </si>
  <si>
    <t>Bennett Ave Se</t>
  </si>
  <si>
    <t>1 View Ln Ne</t>
  </si>
  <si>
    <t>17207 190Th Ave Se</t>
  </si>
  <si>
    <t>42511 Se 175Th Pl</t>
  </si>
  <si>
    <t>38071 39Th Ave S</t>
  </si>
  <si>
    <t>23300-23306 10Th Ave S</t>
  </si>
  <si>
    <t>7757 15Th Ave Sw</t>
  </si>
  <si>
    <t>5011-5021 Delridge Way Sw</t>
  </si>
  <si>
    <t>5006 Highland Dr Se</t>
  </si>
  <si>
    <t>4611 51St Ave S</t>
  </si>
  <si>
    <t>501 N 143Rd St</t>
  </si>
  <si>
    <t>11211 3Rd Ave S</t>
  </si>
  <si>
    <t>11717 Se 234Th Pl</t>
  </si>
  <si>
    <t>26905 Ne Cherry St</t>
  </si>
  <si>
    <t>227 W 2Nd St</t>
  </si>
  <si>
    <t>15562 9Th Ave Ne</t>
  </si>
  <si>
    <t>2314 Blaine Ave Ne</t>
  </si>
  <si>
    <t>36415 12Th Pl S</t>
  </si>
  <si>
    <t>29742 129Th Pl Se</t>
  </si>
  <si>
    <t>22610 133Rd Pl Se</t>
  </si>
  <si>
    <t>10606 Ne 143Rd Pl</t>
  </si>
  <si>
    <t>16084 Se 172Nd Pl</t>
  </si>
  <si>
    <t>353 N 105Th St</t>
  </si>
  <si>
    <t>15210 Mink Rd Ne</t>
  </si>
  <si>
    <t>14244 140Th Ave Se</t>
  </si>
  <si>
    <t>18429 W Lake Desire Dr Se</t>
  </si>
  <si>
    <t>30002 8Th Ave Sw</t>
  </si>
  <si>
    <t>4150 244Th Pl Se</t>
  </si>
  <si>
    <t>16423 126Th Pl Se</t>
  </si>
  <si>
    <t>12633 Se 158Th St</t>
  </si>
  <si>
    <t>16215 Se 172Nd Ct</t>
  </si>
  <si>
    <t>7534 24Th Ave Nw</t>
  </si>
  <si>
    <t>5445 17Th Ave Sw</t>
  </si>
  <si>
    <t>5937 Delridge Way Sw</t>
  </si>
  <si>
    <t>2825 Ne 105Th St</t>
  </si>
  <si>
    <t>12036 23Rd Ave S</t>
  </si>
  <si>
    <t>2023 Ne 175Th St</t>
  </si>
  <si>
    <t>14717 58Th Ave S</t>
  </si>
  <si>
    <t>15803 197Th Pl Ne</t>
  </si>
  <si>
    <t>23030 100Th Ave Se</t>
  </si>
  <si>
    <t>7725 Ne 143Rd St</t>
  </si>
  <si>
    <t>12727 Se 191St Pl</t>
  </si>
  <si>
    <t>17547 11Th Ave Ne</t>
  </si>
  <si>
    <t>16225 10Th Ave Ne</t>
  </si>
  <si>
    <t>2411 57Th St Se</t>
  </si>
  <si>
    <t>18923 Se 416Th St</t>
  </si>
  <si>
    <t>26405 218Th Ave Se</t>
  </si>
  <si>
    <t>1001 Whitman Ct Ne</t>
  </si>
  <si>
    <t>16411 139Th Pl Se</t>
  </si>
  <si>
    <t>5650 Fauntleroy Way Sw</t>
  </si>
  <si>
    <t>10516 Victory Ln Ne</t>
  </si>
  <si>
    <t>11366 Se 298Th Pl</t>
  </si>
  <si>
    <t>13328 Se 308 Ct</t>
  </si>
  <si>
    <t>606 5Th St Se</t>
  </si>
  <si>
    <t>16940 Ne 16Th Pl</t>
  </si>
  <si>
    <t>17001 Se 263Rd St</t>
  </si>
  <si>
    <t>278Th Ave Ne</t>
  </si>
  <si>
    <t>4815 Sw 330Th Ct</t>
  </si>
  <si>
    <t>4620 Sw 333Rd Ct</t>
  </si>
  <si>
    <t>36529 2Nd Ave Sw</t>
  </si>
  <si>
    <t>6615 Ne 154Th St</t>
  </si>
  <si>
    <t>22736 129Th Pl Se</t>
  </si>
  <si>
    <t>12235 Se 259Th Pl</t>
  </si>
  <si>
    <t>11831 Se 232Nd Pl</t>
  </si>
  <si>
    <t>9526 S 221St Pl</t>
  </si>
  <si>
    <t>14200-14230 77Th Ave Ne</t>
  </si>
  <si>
    <t>13424 Ne 80Th St</t>
  </si>
  <si>
    <t>555 Index Ave Ne</t>
  </si>
  <si>
    <t>12840 163Rd Ave Se</t>
  </si>
  <si>
    <t>14229 Se 165Th Pl</t>
  </si>
  <si>
    <t>17237 129Th Ave Se</t>
  </si>
  <si>
    <t>723 N 105Th St</t>
  </si>
  <si>
    <t>2559 Ne 98Th St</t>
  </si>
  <si>
    <t>13730 2Nd Ave Nw</t>
  </si>
  <si>
    <t>5338 15Th Ave S</t>
  </si>
  <si>
    <t>11720 8Th Ave S</t>
  </si>
  <si>
    <t>8631 17Th Ave Sw</t>
  </si>
  <si>
    <t>7920 34Th Ave Sw</t>
  </si>
  <si>
    <t>9807 22Nd Ave Sw</t>
  </si>
  <si>
    <t>13545 39Th Ave Ne</t>
  </si>
  <si>
    <t>14709 26Th Ave Ne</t>
  </si>
  <si>
    <t>315 Nw 183Rd St</t>
  </si>
  <si>
    <t>2610 Ne 145Th St</t>
  </si>
  <si>
    <t>16036 6Th Ave Ne</t>
  </si>
  <si>
    <t>1212 Ne 162Nd St</t>
  </si>
  <si>
    <t>31317 41St Pl Sw</t>
  </si>
  <si>
    <t>13228 Se 294Th Pl</t>
  </si>
  <si>
    <t>4313 S 289Th Pl</t>
  </si>
  <si>
    <t>20013 15Th Ave Nw</t>
  </si>
  <si>
    <t>29820 125Th Pl Se</t>
  </si>
  <si>
    <t>18021 24Th Ave Ne</t>
  </si>
  <si>
    <t>6511 29Th Ave S</t>
  </si>
  <si>
    <t>1400 S 359Th St</t>
  </si>
  <si>
    <t>18438 Se 135Th St</t>
  </si>
  <si>
    <t>18820 129Th Pl Se</t>
  </si>
  <si>
    <t>2544 Ne 203Rd St</t>
  </si>
  <si>
    <t>29801-29829 23Rd Avenue South</t>
  </si>
  <si>
    <t>24032 Se 263Rd Pl</t>
  </si>
  <si>
    <t>16102 Se 251 St</t>
  </si>
  <si>
    <t>22840 Se 269Th St</t>
  </si>
  <si>
    <t>24312 226Th Ave Se</t>
  </si>
  <si>
    <t>20208 1St Pl S</t>
  </si>
  <si>
    <t>19807-19813 10Th Pl S</t>
  </si>
  <si>
    <t>23620 Se 243Rd Pl</t>
  </si>
  <si>
    <t>17026 426Th Ave Se</t>
  </si>
  <si>
    <t>507 Janet Ave Ne</t>
  </si>
  <si>
    <t>530 Olympia Ave Se</t>
  </si>
  <si>
    <t>4108 25Th Ave Sw</t>
  </si>
  <si>
    <t>4020 21St Ave Sw</t>
  </si>
  <si>
    <t>9047 4Th Ave S</t>
  </si>
  <si>
    <t>10026 61St Ave S</t>
  </si>
  <si>
    <t>1829 29Th Ave</t>
  </si>
  <si>
    <t>108 N 183Rd St</t>
  </si>
  <si>
    <t>11400-11616 Se 266Th St</t>
  </si>
  <si>
    <t>2604 S 357Th St</t>
  </si>
  <si>
    <t>512 47Th St Se</t>
  </si>
  <si>
    <t>17101-17103 Se 383Rd St</t>
  </si>
  <si>
    <t>19358 114Th Pl Se</t>
  </si>
  <si>
    <t>1012 Lynnwood Ave Ne</t>
  </si>
  <si>
    <t>14405 Se 208Th St</t>
  </si>
  <si>
    <t>10719 47Th Ave S</t>
  </si>
  <si>
    <t>315 F St Se</t>
  </si>
  <si>
    <t>12621 Se 222Nd Pl</t>
  </si>
  <si>
    <t>16529 10Th Ave Ne</t>
  </si>
  <si>
    <t>24815 180Th Ave Se</t>
  </si>
  <si>
    <t>12816 84Th Ave S</t>
  </si>
  <si>
    <t>13301 56Th Ave S</t>
  </si>
  <si>
    <t>915 N 1St St</t>
  </si>
  <si>
    <t>32237 7Th Ave Sw</t>
  </si>
  <si>
    <t>25420 157Th Ave Se</t>
  </si>
  <si>
    <t>1020 S 299Th Pl</t>
  </si>
  <si>
    <t>22020 127Th Ct Se</t>
  </si>
  <si>
    <t>28515 Se 228Th St</t>
  </si>
  <si>
    <t>12611 Se 160Th St</t>
  </si>
  <si>
    <t>16232 11Th Ave Ne</t>
  </si>
  <si>
    <t>15821 4Th Ave Sw</t>
  </si>
  <si>
    <t>15827 7Th Pl S</t>
  </si>
  <si>
    <t>10009 Se 247Th Pl</t>
  </si>
  <si>
    <t>21114-21120 119Th Ave Se</t>
  </si>
  <si>
    <t>28426 37Th Ave S</t>
  </si>
  <si>
    <t>17814 Se 257Th St</t>
  </si>
  <si>
    <t>4018 Ne 6Th Ct</t>
  </si>
  <si>
    <t>916 4Th Ave Ne</t>
  </si>
  <si>
    <t>15224 Se 175Th Pl</t>
  </si>
  <si>
    <t>3901 Ne 5Th Pl</t>
  </si>
  <si>
    <t>5162 S 170Th St</t>
  </si>
  <si>
    <t>22412 Se 243Rd St</t>
  </si>
  <si>
    <t>8506 37Th Ave Sw</t>
  </si>
  <si>
    <t>8607 36Th Ave Sw</t>
  </si>
  <si>
    <t>4222 S 288Th Pl</t>
  </si>
  <si>
    <t>33749 29Th Ct Sw</t>
  </si>
  <si>
    <t>27020 Ne Ring St</t>
  </si>
  <si>
    <t>1724 Edmonds Way Se</t>
  </si>
  <si>
    <t>13304 24Th Ave S</t>
  </si>
  <si>
    <t>20130 110Th Terrace Se</t>
  </si>
  <si>
    <t>4733 Delridge Way Sw</t>
  </si>
  <si>
    <t>32500-32514 35Th Ave Sw</t>
  </si>
  <si>
    <t>12840 Se 307Th Pl</t>
  </si>
  <si>
    <t>157 Pike St Ne</t>
  </si>
  <si>
    <t>20615 Se 334Th St</t>
  </si>
  <si>
    <t>16014 16Th Ave Sw</t>
  </si>
  <si>
    <t>27924-27998 150Th Pl Se</t>
  </si>
  <si>
    <t>13303 Se 227Th St</t>
  </si>
  <si>
    <t>18716 35Th Ave Ne</t>
  </si>
  <si>
    <t>24108 Se 261St Pl</t>
  </si>
  <si>
    <t>10222 18Th Ave Sw</t>
  </si>
  <si>
    <t>7749-7999 31St Ave Nw</t>
  </si>
  <si>
    <t>2802 Sw Bataan St</t>
  </si>
  <si>
    <t>8723 S 117Th St</t>
  </si>
  <si>
    <t>13332 30Th Ave Ne</t>
  </si>
  <si>
    <t>8024 S 130Th St</t>
  </si>
  <si>
    <t>7339 46Th Ave S</t>
  </si>
  <si>
    <t>15322 26Th Ave Ne</t>
  </si>
  <si>
    <t>4071 S 128Th St</t>
  </si>
  <si>
    <t>15923 Vashon Hwy Sw</t>
  </si>
  <si>
    <t>12654 156Th Ave Se</t>
  </si>
  <si>
    <t>29700 217Th Pl Se</t>
  </si>
  <si>
    <t>15012 133Rd Ave Se</t>
  </si>
  <si>
    <t>10000-10026 S 100Th St</t>
  </si>
  <si>
    <t>26526 111Th Pl Se</t>
  </si>
  <si>
    <t>1109 N 28Th Pl</t>
  </si>
  <si>
    <t>3706 140Th Ave Se</t>
  </si>
  <si>
    <t>17022 5Th Ave Ne</t>
  </si>
  <si>
    <t>228 Ne 174Th St</t>
  </si>
  <si>
    <t>20020 127Th Pl Se</t>
  </si>
  <si>
    <t>10125 Se 242Nd Pl</t>
  </si>
  <si>
    <t>30021 114Th Way Se</t>
  </si>
  <si>
    <t>15611 Se 322Nd Pl</t>
  </si>
  <si>
    <t>12307 Se 315Th Pl</t>
  </si>
  <si>
    <t>31751 Ne 110Th St</t>
  </si>
  <si>
    <t>23825 14Th Ave S</t>
  </si>
  <si>
    <t>1206 Sw 349Th St</t>
  </si>
  <si>
    <t>25011 119Th Pl Se</t>
  </si>
  <si>
    <t>18738-18798 49Th Pl Ne</t>
  </si>
  <si>
    <t>44633 Se 151St St</t>
  </si>
  <si>
    <t>107 E 3Rd St</t>
  </si>
  <si>
    <t>13219 424Th Ave Se</t>
  </si>
  <si>
    <t>1048 Redmond Ave Ne</t>
  </si>
  <si>
    <t>12410 Se 168Th St</t>
  </si>
  <si>
    <t>9007 4Th Ave Nw</t>
  </si>
  <si>
    <t>11405 26Th Ave Sw</t>
  </si>
  <si>
    <t>8611 32Nd Ave Sw</t>
  </si>
  <si>
    <t>10424 2Nd Ave S</t>
  </si>
  <si>
    <t>7704 376Th Ave Se</t>
  </si>
  <si>
    <t>2640 S 227Th Pl</t>
  </si>
  <si>
    <t>23103 125Th Ave Se</t>
  </si>
  <si>
    <t>2401 S 359Th St</t>
  </si>
  <si>
    <t>20101 137Th Ave Se</t>
  </si>
  <si>
    <t>1809 Glenwood Ave Se</t>
  </si>
  <si>
    <t>9716 33Rd Ave Sw</t>
  </si>
  <si>
    <t>6421 S 124Th St</t>
  </si>
  <si>
    <t>13101 Ne 193Rd Pl</t>
  </si>
  <si>
    <t>32900 19Th Ave Sw</t>
  </si>
  <si>
    <t>10020 18Th Ave Sw</t>
  </si>
  <si>
    <t>9615 58Th Ave S</t>
  </si>
  <si>
    <t>428 Orchard Ave Ne</t>
  </si>
  <si>
    <t>1711 Monroe Ave Ne</t>
  </si>
  <si>
    <t>1101-1199 O St Ne</t>
  </si>
  <si>
    <t>5403 23Rd Ave Sw</t>
  </si>
  <si>
    <t>23017 Se 281St Ct</t>
  </si>
  <si>
    <t>304 Sw 316Th St</t>
  </si>
  <si>
    <t>31607 45Th Pl Sw</t>
  </si>
  <si>
    <t>28616 28Th Pl S</t>
  </si>
  <si>
    <t>24031 Se 262Nd Pl</t>
  </si>
  <si>
    <t>23418 Se 282Nd Pl</t>
  </si>
  <si>
    <t>44402 Se 142Nd Pl</t>
  </si>
  <si>
    <t>5628 35Th Ave Sw</t>
  </si>
  <si>
    <t>9246 30Th Ave Sw</t>
  </si>
  <si>
    <t>2350 N 178Th St</t>
  </si>
  <si>
    <t>15346-15348 25Th Ave Ne</t>
  </si>
  <si>
    <t>3515 S 137Th St</t>
  </si>
  <si>
    <t>16828 Se 251 St</t>
  </si>
  <si>
    <t>5619 S 149Th St</t>
  </si>
  <si>
    <t>28206 130Th Ave Se</t>
  </si>
  <si>
    <t>2414 Sw Holden St</t>
  </si>
  <si>
    <t>3924 Sw 316Th St</t>
  </si>
  <si>
    <t>26133 242Nd Ave Se</t>
  </si>
  <si>
    <t>44400 Se 159Th St</t>
  </si>
  <si>
    <t>14608 Se 195Th Pl</t>
  </si>
  <si>
    <t>5002 S 299Th Pl</t>
  </si>
  <si>
    <t>2019 24Th Ave S</t>
  </si>
  <si>
    <t>36816 55Th Ave S</t>
  </si>
  <si>
    <t>2820 V Ct Se</t>
  </si>
  <si>
    <t>5307-5311 Quincy Ave Se</t>
  </si>
  <si>
    <t>13405 5Th Ave Sw</t>
  </si>
  <si>
    <t>19223 Se 259Th Pl</t>
  </si>
  <si>
    <t>25139 11Th Ave S</t>
  </si>
  <si>
    <t>32624 39Th Pl Sw</t>
  </si>
  <si>
    <t>20442 137Th Ave Se</t>
  </si>
  <si>
    <t>20147 Se 152Nd St</t>
  </si>
  <si>
    <t>17620 Se 121St Pl</t>
  </si>
  <si>
    <t>9122 23Rd Ave Ne</t>
  </si>
  <si>
    <t>1309 Sw Webster St</t>
  </si>
  <si>
    <t>7703 S 128Th St</t>
  </si>
  <si>
    <t>5601-5605 21St Ave Sw</t>
  </si>
  <si>
    <t>10447 8Th Ave S</t>
  </si>
  <si>
    <t>25209 45Th Ave S</t>
  </si>
  <si>
    <t>4295 S 137Th St</t>
  </si>
  <si>
    <t>13805 Se Fairwood Blvd</t>
  </si>
  <si>
    <t>23309 115Th Pl Se</t>
  </si>
  <si>
    <t>680 Shelton Ave Ne</t>
  </si>
  <si>
    <t>19827 Se Maple Valley Hwy</t>
  </si>
  <si>
    <t>12035-12225 61St Ave S</t>
  </si>
  <si>
    <t>22027 117Th Ave Se</t>
  </si>
  <si>
    <t>19320 113Th Ave Se</t>
  </si>
  <si>
    <t>12625 Se 228Th Ct</t>
  </si>
  <si>
    <t>12519 Se 236Th Pl</t>
  </si>
  <si>
    <t>556 N 167Th St</t>
  </si>
  <si>
    <t>11813 Se 219Th Pl</t>
  </si>
  <si>
    <t>16824 11Th Pl Ne</t>
  </si>
  <si>
    <t>2831 Sw 327Th St</t>
  </si>
  <si>
    <t>1376 43Rd St Ne</t>
  </si>
  <si>
    <t>35039 41St Pl S</t>
  </si>
  <si>
    <t>11520 36Th Ave Ne</t>
  </si>
  <si>
    <t>4035 S 150Th St</t>
  </si>
  <si>
    <t>32740-32998 30Th Ave Sw</t>
  </si>
  <si>
    <t>14217 Se 144Th St</t>
  </si>
  <si>
    <t>7127 29Th Ave Sw</t>
  </si>
  <si>
    <t>33724 27Th Pl Sw</t>
  </si>
  <si>
    <t>26205 119Th Dr Se</t>
  </si>
  <si>
    <t>8540 S 123Rd Pl</t>
  </si>
  <si>
    <t>5257 23Rd Ave Sw</t>
  </si>
  <si>
    <t>1310 22Nd St Se</t>
  </si>
  <si>
    <t>11549 Se 319Th Pl</t>
  </si>
  <si>
    <t>29140 43Rd Ave S</t>
  </si>
  <si>
    <t>32823 Ne 195Th St</t>
  </si>
  <si>
    <t>2714 Sw 323Rd St</t>
  </si>
  <si>
    <t>11009 Se 220Th Pl</t>
  </si>
  <si>
    <t>9908 S 210Th Pl</t>
  </si>
  <si>
    <t>22923 Se 282Nd St</t>
  </si>
  <si>
    <t>23549 Ne 111Th St</t>
  </si>
  <si>
    <t>3704 Ne 9Th Ct</t>
  </si>
  <si>
    <t>600 Jefferson Ave Ne</t>
  </si>
  <si>
    <t>16206 Se 134Th St</t>
  </si>
  <si>
    <t>10005 16Th Ave S</t>
  </si>
  <si>
    <t>15022 25Th Ave Ne</t>
  </si>
  <si>
    <t>26418 199Th Pl Se</t>
  </si>
  <si>
    <t>34434 30Th Ave Sw</t>
  </si>
  <si>
    <t>2152 Sw 323Rd St</t>
  </si>
  <si>
    <t>9812 S 239Th Pl</t>
  </si>
  <si>
    <t>2712 Sw 322Nd Pl</t>
  </si>
  <si>
    <t>12632 Se 214Th St</t>
  </si>
  <si>
    <t>14435 Se 263Rd St</t>
  </si>
  <si>
    <t>2150 S 262Nd Ct</t>
  </si>
  <si>
    <t>36656 55Th Pl S</t>
  </si>
  <si>
    <t>35219 26Th Ct S</t>
  </si>
  <si>
    <t>9226 S 239Th Pl</t>
  </si>
  <si>
    <t>22036 Se 268Th St</t>
  </si>
  <si>
    <t>27621 221St Ave Se</t>
  </si>
  <si>
    <t>7327 33Rd Ave S</t>
  </si>
  <si>
    <t>903 S 101St St</t>
  </si>
  <si>
    <t>157 Sw 313Th St</t>
  </si>
  <si>
    <t>20609 Se 271St St</t>
  </si>
  <si>
    <t>14710 57Th Ave S</t>
  </si>
  <si>
    <t>142 11Th St Se</t>
  </si>
  <si>
    <t>16241 19Th Ave Sw</t>
  </si>
  <si>
    <t>19307 4Th Ave S</t>
  </si>
  <si>
    <t>32819 17Th Ave Sw</t>
  </si>
  <si>
    <t>23109 125Th Ave Se</t>
  </si>
  <si>
    <t>29204 202Nd Ave Se</t>
  </si>
  <si>
    <t>10904 Se 212Th St</t>
  </si>
  <si>
    <t>3029 Ne 178Th St</t>
  </si>
  <si>
    <t>16603 113Th Ave Se</t>
  </si>
  <si>
    <t>1518 25Th Ave</t>
  </si>
  <si>
    <t>834 Ne 189Th St</t>
  </si>
  <si>
    <t>14218 Ne 67Th Ct</t>
  </si>
  <si>
    <t>24330 130Th Ave Se</t>
  </si>
  <si>
    <t>4104 S 179Th St</t>
  </si>
  <si>
    <t>1506 51St St Ne</t>
  </si>
  <si>
    <t>25923 13Th Ave S</t>
  </si>
  <si>
    <t>11834 Se 263Rd Ct</t>
  </si>
  <si>
    <t>2931 Ne 5Th Pl</t>
  </si>
  <si>
    <t>11020 34Th Ave Ne</t>
  </si>
  <si>
    <t>21659 Se 266Th St</t>
  </si>
  <si>
    <t>533 S 330Th Pl</t>
  </si>
  <si>
    <t>4473 192Nd Ave Se</t>
  </si>
  <si>
    <t>13321 30Th Ave Ne</t>
  </si>
  <si>
    <t>200 Pike St Se</t>
  </si>
  <si>
    <t>2829 Sw 342Nd Pl</t>
  </si>
  <si>
    <t>833 Sw 361St St</t>
  </si>
  <si>
    <t>23255 133Rd Ave Se</t>
  </si>
  <si>
    <t>7615 Sw 257Th St</t>
  </si>
  <si>
    <t>1327 S 277Th Pl</t>
  </si>
  <si>
    <t>11518 Se 221St Pl</t>
  </si>
  <si>
    <t>22018 8Th Pl S</t>
  </si>
  <si>
    <t>11631 Se 308Th Pl</t>
  </si>
  <si>
    <t>5130 Francis Ct Se</t>
  </si>
  <si>
    <t>22821 Se 288Th St</t>
  </si>
  <si>
    <t>1422 S 282Nd Pl</t>
  </si>
  <si>
    <t>11405 Se 229Th St</t>
  </si>
  <si>
    <t>26300 127Th Ave Se</t>
  </si>
  <si>
    <t>27456-27498 124Th Ave Se</t>
  </si>
  <si>
    <t>19300 142Nd Pl Se</t>
  </si>
  <si>
    <t>3017 Sw Hinds St</t>
  </si>
  <si>
    <t>8019 S 117Th St</t>
  </si>
  <si>
    <t>20234 20Th Ave Ne</t>
  </si>
  <si>
    <t>19627 Se Auburn-Black Diamond Rd</t>
  </si>
  <si>
    <t>1621 56Th Ct Se</t>
  </si>
  <si>
    <t>28830 34Th Ave S</t>
  </si>
  <si>
    <t>16726 Se 45Th St</t>
  </si>
  <si>
    <t>21438 Se 277Th St</t>
  </si>
  <si>
    <t>4821 S 175Th St</t>
  </si>
  <si>
    <t>2628 S 309Th St</t>
  </si>
  <si>
    <t>8850 34Th Ave Sw</t>
  </si>
  <si>
    <t>1033 S 316Th St</t>
  </si>
  <si>
    <t>24217 181St Pl Se</t>
  </si>
  <si>
    <t>11414 Se 230Th Pl</t>
  </si>
  <si>
    <t>11457 70Th Pl S</t>
  </si>
  <si>
    <t>4056 S 151St St</t>
  </si>
  <si>
    <t>37654 18Th Pl S</t>
  </si>
  <si>
    <t>650 Sw 137Th St</t>
  </si>
  <si>
    <t>13105 Se 277Th Pl</t>
  </si>
  <si>
    <t>1209 Sw 347Th Pl</t>
  </si>
  <si>
    <t>12902 Se 158Th Pl</t>
  </si>
  <si>
    <t>12046 Se 214Th St</t>
  </si>
  <si>
    <t>12224 Se 165Th St</t>
  </si>
  <si>
    <t>12526 Se 232Nd St</t>
  </si>
  <si>
    <t>16004 7Th Ave Sw</t>
  </si>
  <si>
    <t>240 S 198Th St</t>
  </si>
  <si>
    <t>2025 W St Nw</t>
  </si>
  <si>
    <t>3030 Sw 346Th Pl</t>
  </si>
  <si>
    <t>17941 Riviera Pl Sw</t>
  </si>
  <si>
    <t>3652 Sw 328Th St</t>
  </si>
  <si>
    <t>29812 55Th Pl S</t>
  </si>
  <si>
    <t>1201-1215 O St Ne</t>
  </si>
  <si>
    <t>3812 I Pl Ne</t>
  </si>
  <si>
    <t>249 S 163Rd Pl</t>
  </si>
  <si>
    <t>19521 Se 271St Pl</t>
  </si>
  <si>
    <t>25816 13Th Pl S</t>
  </si>
  <si>
    <t>2006 S 257Th St</t>
  </si>
  <si>
    <t>33015 4Th Pl S</t>
  </si>
  <si>
    <t>10858 Se 200Th St</t>
  </si>
  <si>
    <t>12033 Se 223Rd Dr</t>
  </si>
  <si>
    <t>12206 Se 217Th St</t>
  </si>
  <si>
    <t>4511 S 262Nd St</t>
  </si>
  <si>
    <t>24911-24917 38Th Ave S</t>
  </si>
  <si>
    <t>9603 Ne 121St Ln</t>
  </si>
  <si>
    <t>27022 216Th Ave Se</t>
  </si>
  <si>
    <t>22028 Se 269Th St</t>
  </si>
  <si>
    <t>19415 107Th Ave Se</t>
  </si>
  <si>
    <t>3218 S 148Th St</t>
  </si>
  <si>
    <t>4356 Sw Concord St</t>
  </si>
  <si>
    <t>12419 20Th Ave S</t>
  </si>
  <si>
    <t>17732 199Th Pl Ne</t>
  </si>
  <si>
    <t>628 Sw 136Th St</t>
  </si>
  <si>
    <t>19240 Se 259Th Pl</t>
  </si>
  <si>
    <t>9412 24Th Ave Sw</t>
  </si>
  <si>
    <t>26449 171St Ave Se</t>
  </si>
  <si>
    <t>22115 104Th Pl Se</t>
  </si>
  <si>
    <t>22119 123Rd Ave Se</t>
  </si>
  <si>
    <t>26120-26126 120Th Pl Se</t>
  </si>
  <si>
    <t>31825 197Th Ave Se</t>
  </si>
  <si>
    <t>13124 113Th Pl Ne</t>
  </si>
  <si>
    <t>2431 T St Nw</t>
  </si>
  <si>
    <t>3920 153Rd Ave Se</t>
  </si>
  <si>
    <t>1501-1515 Sw 327Th St</t>
  </si>
  <si>
    <t>21620 Se 283Rd St</t>
  </si>
  <si>
    <t>2052 S 132Nd St</t>
  </si>
  <si>
    <t>6105 S 124Th St</t>
  </si>
  <si>
    <t>4557 14Th Ave S</t>
  </si>
  <si>
    <t>26303 191St Pl Se</t>
  </si>
  <si>
    <t>1714 Sw 354Th Pl</t>
  </si>
  <si>
    <t>10804 Se 218Th St</t>
  </si>
  <si>
    <t>21635 Se 268Th St</t>
  </si>
  <si>
    <t>12432 16Th Ave S</t>
  </si>
  <si>
    <t>25425 34Th Pl S</t>
  </si>
  <si>
    <t>11022 Se 319Th Ct</t>
  </si>
  <si>
    <t>26Th Ave Sw</t>
  </si>
  <si>
    <t>2306 S 284Th Pl</t>
  </si>
  <si>
    <t>11748 Se 264Th St</t>
  </si>
  <si>
    <t>25813 117Th Pl Se</t>
  </si>
  <si>
    <t>12145 Se 260Th Pl</t>
  </si>
  <si>
    <t>11539 Se 221St Pl</t>
  </si>
  <si>
    <t>23221 Se 242Nd St</t>
  </si>
  <si>
    <t>8301-8399 47Th Ave S</t>
  </si>
  <si>
    <t>8833 Earl Ave Nw</t>
  </si>
  <si>
    <t>8627 9Th Ave Sw</t>
  </si>
  <si>
    <t>8421 8Th Ave Sw</t>
  </si>
  <si>
    <t>921 4Th Ave N</t>
  </si>
  <si>
    <t>1256 Sw 146Th St</t>
  </si>
  <si>
    <t>1011 Sw 118Th St</t>
  </si>
  <si>
    <t>27529 Se High Point Way</t>
  </si>
  <si>
    <t>834 Lynnwood Ave Ne</t>
  </si>
  <si>
    <t>23042 16Th Ave S</t>
  </si>
  <si>
    <t>7231 Ne 171St Ln</t>
  </si>
  <si>
    <t>8040 S 118Th St</t>
  </si>
  <si>
    <t>11431 Se 229Th St</t>
  </si>
  <si>
    <t>21611 Se 266Th St</t>
  </si>
  <si>
    <t>30027 58Th Pl S</t>
  </si>
  <si>
    <t>24023 Se 282Nd St</t>
  </si>
  <si>
    <t>1219 S 124Th St</t>
  </si>
  <si>
    <t>31510 41St Ave Sw</t>
  </si>
  <si>
    <t>1009 S 229Th Pl</t>
  </si>
  <si>
    <t>42 43Rd Ct Ne</t>
  </si>
  <si>
    <t>17820 1St Avenue South</t>
  </si>
  <si>
    <t>450 Ne Birch St</t>
  </si>
  <si>
    <t>43712 Se 150Th St</t>
  </si>
  <si>
    <t>17451 42Nd Ln S</t>
  </si>
  <si>
    <t>9817 26Th Ave Sw</t>
  </si>
  <si>
    <t>10025-10037 31St Ave Sw</t>
  </si>
  <si>
    <t>1610 N 185Th St</t>
  </si>
  <si>
    <t>36400-36452 51St Ave S</t>
  </si>
  <si>
    <t>26119 185Th Pl Se</t>
  </si>
  <si>
    <t>33838 37Th Ave Sw</t>
  </si>
  <si>
    <t>13012 41St Ave S</t>
  </si>
  <si>
    <t>401 Sw 322Nd St</t>
  </si>
  <si>
    <t>26510 134Th Ave Se</t>
  </si>
  <si>
    <t>15765 Simonds Rd Ne</t>
  </si>
  <si>
    <t>3419 Sw Morgan St</t>
  </si>
  <si>
    <t>26231 187Th Pl Se</t>
  </si>
  <si>
    <t>18600 135Th Pl Se</t>
  </si>
  <si>
    <t>21600 Se 18Th Pl</t>
  </si>
  <si>
    <t>2868 258Th Pl Se</t>
  </si>
  <si>
    <t>30036-30116 42Nd Pl S</t>
  </si>
  <si>
    <t>5214 S 292Nd St</t>
  </si>
  <si>
    <t>10241 126Th Ave Se</t>
  </si>
  <si>
    <t>18504 38Th Ave S</t>
  </si>
  <si>
    <t>3802 I Pl Ne</t>
  </si>
  <si>
    <t>4235 Sw 337Th Pl</t>
  </si>
  <si>
    <t>26546 236Th Pl Se</t>
  </si>
  <si>
    <t>2109 Ne 8Th St</t>
  </si>
  <si>
    <t>11050 24Th Pl Sw</t>
  </si>
  <si>
    <t>30221 8Th Ave S</t>
  </si>
  <si>
    <t>11234 Se 320Th Pl</t>
  </si>
  <si>
    <t>31845-31899 125Th Pl Se</t>
  </si>
  <si>
    <t>13726-13736 8Th Ave Sw</t>
  </si>
  <si>
    <t>1630 S 231St Pl</t>
  </si>
  <si>
    <t>33015 22Nd Pl S</t>
  </si>
  <si>
    <t>12034 Se 252 Pl</t>
  </si>
  <si>
    <t>17421 Se Covington Sawyer Rd</t>
  </si>
  <si>
    <t>766 Union Ave Ne</t>
  </si>
  <si>
    <t>12522 Se 105Th St</t>
  </si>
  <si>
    <t>18201-18223 114Th Ave Se</t>
  </si>
  <si>
    <t>13002 23Rd Ave S</t>
  </si>
  <si>
    <t>9413 34Th Ave Sw</t>
  </si>
  <si>
    <t>3002 Sw Cycle Ct</t>
  </si>
  <si>
    <t>3003 Sw Cycle Ct</t>
  </si>
  <si>
    <t>5403 34Th Ave Sw</t>
  </si>
  <si>
    <t>4414 S 140Th St</t>
  </si>
  <si>
    <t>4725 S 172Nd St</t>
  </si>
  <si>
    <t>28509 Ne 149Th Pl</t>
  </si>
  <si>
    <t>10872 Se 318Th Pl</t>
  </si>
  <si>
    <t>28 M St Ne</t>
  </si>
  <si>
    <t>20214 8Th Ave S</t>
  </si>
  <si>
    <t>26720 Ne Stewart St</t>
  </si>
  <si>
    <t>3915 S 238Th St</t>
  </si>
  <si>
    <t>11062 25Th Ave Sw</t>
  </si>
  <si>
    <t>23441 130Th Ave Se</t>
  </si>
  <si>
    <t>322 Ne 163Rd St</t>
  </si>
  <si>
    <t>1002 Pike St Ne</t>
  </si>
  <si>
    <t>450 S 305Th St</t>
  </si>
  <si>
    <t>30606 2Nd Ave Sw</t>
  </si>
  <si>
    <t>14221 W Lake Kathleen Dr Se</t>
  </si>
  <si>
    <t>31605-31625 51St Ave S</t>
  </si>
  <si>
    <t>14904 133Rd Ave Se</t>
  </si>
  <si>
    <t>18827 Se 244Th Pl</t>
  </si>
  <si>
    <t>24727 Se Mud Mountain Rd</t>
  </si>
  <si>
    <t>10642 Se 200Th St</t>
  </si>
  <si>
    <t>213Th Ave Se</t>
  </si>
  <si>
    <t>17018 124Th Ave Se</t>
  </si>
  <si>
    <t>11915 Se 161St St</t>
  </si>
  <si>
    <t>880 Monroe Ave Ne</t>
  </si>
  <si>
    <t>2508 Ne 7Th St</t>
  </si>
  <si>
    <t>13008 23Rd Ave S</t>
  </si>
  <si>
    <t>17736 41St Ave S</t>
  </si>
  <si>
    <t>6909 S 124Th St</t>
  </si>
  <si>
    <t>10645 2Nd Ave Sw</t>
  </si>
  <si>
    <t>32838 38Th Ave S</t>
  </si>
  <si>
    <t>14609 Se 195Th Pl</t>
  </si>
  <si>
    <t>1206 Ne 155Th St</t>
  </si>
  <si>
    <t>16040 28Th Ave Ne</t>
  </si>
  <si>
    <t>1605 21St St Ne</t>
  </si>
  <si>
    <t>11055 Se 295Th St</t>
  </si>
  <si>
    <t>32701-32911 49Th Pl Sw</t>
  </si>
  <si>
    <t>10427 18Th Ave S</t>
  </si>
  <si>
    <t>35839 14Th Ave Sw</t>
  </si>
  <si>
    <t>23403 120Th Ave Se</t>
  </si>
  <si>
    <t>9025 15Th Ave Sw</t>
  </si>
  <si>
    <t>936 Pike Pl Ne</t>
  </si>
  <si>
    <t>32744 30Th Ave Sw</t>
  </si>
  <si>
    <t>30410 128Th Pl Se</t>
  </si>
  <si>
    <t>36721 34Th Ave S</t>
  </si>
  <si>
    <t>29140 42Nd Ave S</t>
  </si>
  <si>
    <t>238 Sw 132Nd St</t>
  </si>
  <si>
    <t>18035 Se 262Nd Pl</t>
  </si>
  <si>
    <t>31711 7Th Pl S</t>
  </si>
  <si>
    <t>903 S 317Th St</t>
  </si>
  <si>
    <t>33023 Se 310Th St</t>
  </si>
  <si>
    <t>24841 Redmond-Fall City Rd Ne</t>
  </si>
  <si>
    <t>16411 120Th Ave Se</t>
  </si>
  <si>
    <t>3311 Se 17Th St</t>
  </si>
  <si>
    <t>4030-4198 S 186Th St</t>
  </si>
  <si>
    <t>12446 21St Ave S</t>
  </si>
  <si>
    <t>4205 S 288Th Pl</t>
  </si>
  <si>
    <t>214-220 N St Ne</t>
  </si>
  <si>
    <t>32428-32598 5Th Ave</t>
  </si>
  <si>
    <t>16 R Pl Ne</t>
  </si>
  <si>
    <t>22124 112Th Pl Se</t>
  </si>
  <si>
    <t>26825 33Rd Ave S</t>
  </si>
  <si>
    <t>11644 Se 163Rd St</t>
  </si>
  <si>
    <t>124 Mt Vista Pl Sw</t>
  </si>
  <si>
    <t>37724 26Th Dr S</t>
  </si>
  <si>
    <t>636 S 188Th St</t>
  </si>
  <si>
    <t>18717 Se 258Th St</t>
  </si>
  <si>
    <t>12021 Se 251 Pl</t>
  </si>
  <si>
    <t>38205 45Th Ave S</t>
  </si>
  <si>
    <t>2410 Sw 323Rd St</t>
  </si>
  <si>
    <t>7943 13Th Ave Sw</t>
  </si>
  <si>
    <t>10102 33Rd Ave Sw</t>
  </si>
  <si>
    <t>11851 44Th Pl S</t>
  </si>
  <si>
    <t>17459 Se 262Nd St</t>
  </si>
  <si>
    <t>32110 12Th Pl Sw</t>
  </si>
  <si>
    <t>425 S 305Th St</t>
  </si>
  <si>
    <t>31716 6Th Ave S</t>
  </si>
  <si>
    <t>303 Sw 108Th St</t>
  </si>
  <si>
    <t>116 J St Se</t>
  </si>
  <si>
    <t>2530 Sw 325Th Pl</t>
  </si>
  <si>
    <t>28107 240Th Ave Se</t>
  </si>
  <si>
    <t>9455 8Th Ave Sw</t>
  </si>
  <si>
    <t>230 S 317Th Pl</t>
  </si>
  <si>
    <t>24801-24805 11Th Ave S</t>
  </si>
  <si>
    <t>10915 243Rd Ave Ne</t>
  </si>
  <si>
    <t>35301-35323 56Th Ave S</t>
  </si>
  <si>
    <t>2496-2598 S 121St St</t>
  </si>
  <si>
    <t>1625 Sw 351St St</t>
  </si>
  <si>
    <t>2253 Sw 313Th St</t>
  </si>
  <si>
    <t>11428 Se 225Th St</t>
  </si>
  <si>
    <t>4503 S 256Th St</t>
  </si>
  <si>
    <t>26516 235Th Ave Se</t>
  </si>
  <si>
    <t>2906 Kennewick Pl Ne</t>
  </si>
  <si>
    <t>2730 S 146Th St</t>
  </si>
  <si>
    <t>7027 S 125Th St</t>
  </si>
  <si>
    <t>4036 S 119Th St</t>
  </si>
  <si>
    <t>26712 186Th Ave Se</t>
  </si>
  <si>
    <t>16430 125Th Ave Se</t>
  </si>
  <si>
    <t>27852 31St Pl S</t>
  </si>
  <si>
    <t>11002 Se 180Th St</t>
  </si>
  <si>
    <t>32835 38Th Ct Sw</t>
  </si>
  <si>
    <t>7157 32Nd Ave Sw</t>
  </si>
  <si>
    <t>35632 52Nd Ave S</t>
  </si>
  <si>
    <t>12450 2Nd Ave S</t>
  </si>
  <si>
    <t>16251 12Th Ave Sw</t>
  </si>
  <si>
    <t>26306 127Th Ave Se</t>
  </si>
  <si>
    <t>111 F St Se</t>
  </si>
  <si>
    <t>32113 112Th Pl Se</t>
  </si>
  <si>
    <t>11803 Se 322Nd Pl</t>
  </si>
  <si>
    <t>15252 20Th Ave Sw</t>
  </si>
  <si>
    <t>1626 S 245Th Pl</t>
  </si>
  <si>
    <t>24429 12Th Ave S</t>
  </si>
  <si>
    <t>33818 35Th Ave Sw</t>
  </si>
  <si>
    <t>2352 Sw 338Th St</t>
  </si>
  <si>
    <t>21922 34Th Ave S</t>
  </si>
  <si>
    <t>2126 N 130Th St</t>
  </si>
  <si>
    <t>13045 6Th Pl Sw</t>
  </si>
  <si>
    <t>11247 11Th Ave Sw</t>
  </si>
  <si>
    <t>5612 18Th Ave Sw</t>
  </si>
  <si>
    <t>11048 21St Ave Sw</t>
  </si>
  <si>
    <t>2601-2667 Alpine St Se</t>
  </si>
  <si>
    <t>33235 26Th Ave Sw</t>
  </si>
  <si>
    <t>12129 Se 277Th Pl</t>
  </si>
  <si>
    <t>1812 33Rd St Se</t>
  </si>
  <si>
    <t>35014 19Th Ave Sw</t>
  </si>
  <si>
    <t>5206 S 142Nd St</t>
  </si>
  <si>
    <t>11440 69Th Pl S</t>
  </si>
  <si>
    <t>604 Cedar Dr Se</t>
  </si>
  <si>
    <t>26607 190Th Ave Se</t>
  </si>
  <si>
    <t>26118 189Th Ct Se</t>
  </si>
  <si>
    <t>30105 10Th Ave S</t>
  </si>
  <si>
    <t>33601-33799 35Th Ave Sw</t>
  </si>
  <si>
    <t>30640-30650 1St Pl S</t>
  </si>
  <si>
    <t>22123 103Rd Pl Se</t>
  </si>
  <si>
    <t>5108 Sw 316Th Pl</t>
  </si>
  <si>
    <t>29031 40Th Ave S</t>
  </si>
  <si>
    <t>1226 S 130Th Pl</t>
  </si>
  <si>
    <t>12120-12198 24Th Ave S</t>
  </si>
  <si>
    <t>701-711 26Th Ave</t>
  </si>
  <si>
    <t>4207 Sw Manning St</t>
  </si>
  <si>
    <t>30928 148Th Ave Se</t>
  </si>
  <si>
    <t>11612 Se 258Th St</t>
  </si>
  <si>
    <t>208 N St Ne</t>
  </si>
  <si>
    <t>31519 121St Pl Se</t>
  </si>
  <si>
    <t>804 12Th St Ne</t>
  </si>
  <si>
    <t>34033 39Th Ave S</t>
  </si>
  <si>
    <t>12824 7Th Ave S</t>
  </si>
  <si>
    <t>17335 Se 265Th St</t>
  </si>
  <si>
    <t>751 Redmond Ave Ne</t>
  </si>
  <si>
    <t>602 Tacoma Ave Ne</t>
  </si>
  <si>
    <t>19516-19598 108Th Ave Se</t>
  </si>
  <si>
    <t>13315 88Th Ave S</t>
  </si>
  <si>
    <t>14015 43Rd Ave S</t>
  </si>
  <si>
    <t>214 Sw 305Th St</t>
  </si>
  <si>
    <t>23459 27Th Ave S</t>
  </si>
  <si>
    <t>29910-29918 21St Ave S</t>
  </si>
  <si>
    <t>34021 40Th Ave S</t>
  </si>
  <si>
    <t>3113 Se 6Th St</t>
  </si>
  <si>
    <t>11226 57Th Ave S</t>
  </si>
  <si>
    <t>10320 Dibble Ave Nw</t>
  </si>
  <si>
    <t>4114 S 294Th St</t>
  </si>
  <si>
    <t>2711 Sw 344Th Pl</t>
  </si>
  <si>
    <t>28430 49Th Ave S</t>
  </si>
  <si>
    <t>18600-18698 Se 259Th Pl</t>
  </si>
  <si>
    <t>24807 10Th Ave S</t>
  </si>
  <si>
    <t>205 Sw Gibson Ln</t>
  </si>
  <si>
    <t>11819 1St Avenue South</t>
  </si>
  <si>
    <t>34810 18Th Ave Sw</t>
  </si>
  <si>
    <t>6017-6199 31St Ave Sw</t>
  </si>
  <si>
    <t>454 S 190Th St</t>
  </si>
  <si>
    <t>14490 57Th Ave S</t>
  </si>
  <si>
    <t>124 Sw 185Th St</t>
  </si>
  <si>
    <t>7414 S 118Th Pl</t>
  </si>
  <si>
    <t>27523-27527 43Rd Ave S</t>
  </si>
  <si>
    <t>2536 S 365Th Pl</t>
  </si>
  <si>
    <t>29611 21St Ave S</t>
  </si>
  <si>
    <t>1916 Harrington Cir Ne</t>
  </si>
  <si>
    <t>1215 S 211Th St</t>
  </si>
  <si>
    <t>508 D St Se</t>
  </si>
  <si>
    <t>17026 124Th Ave Se</t>
  </si>
  <si>
    <t>1525 79Th Pl Ne</t>
  </si>
  <si>
    <t>34016 33Rd Ave Sw</t>
  </si>
  <si>
    <t>12314-12426 24Th Ave S</t>
  </si>
  <si>
    <t>312 S 328Th Ln</t>
  </si>
  <si>
    <t>119 10Th St Se</t>
  </si>
  <si>
    <t>2420 Dogwood St Se</t>
  </si>
  <si>
    <t>16433 12Th Ave Sw</t>
  </si>
  <si>
    <t>12208 20Th Ave S</t>
  </si>
  <si>
    <t>10626 12Th Ave Sw</t>
  </si>
  <si>
    <t>3301 20Th St Se</t>
  </si>
  <si>
    <t>704 26Th St Se</t>
  </si>
  <si>
    <t>1028 Sw 307Th St</t>
  </si>
  <si>
    <t>22320 11Th Ave S</t>
  </si>
  <si>
    <t>19654 Se 260Th St</t>
  </si>
  <si>
    <t>24433 14Th Ave S</t>
  </si>
  <si>
    <t>309 Hardie Ave Nw</t>
  </si>
  <si>
    <t>13904 24Th Ave S</t>
  </si>
  <si>
    <t>1001 Sw 102Nd St</t>
  </si>
  <si>
    <t>14219-14231 11Th Ave Sw</t>
  </si>
  <si>
    <t>472-598 Lind Ave Nw</t>
  </si>
  <si>
    <t>14116 Se 193Rd St</t>
  </si>
  <si>
    <t>1249 Ne 168Th St</t>
  </si>
  <si>
    <t>921 S 223Rd St</t>
  </si>
  <si>
    <t>214 7Th St Se</t>
  </si>
  <si>
    <t>31649-31799 44Th Ave S</t>
  </si>
  <si>
    <t>30557 55Th Ave S</t>
  </si>
  <si>
    <t>4342 S 299Th St</t>
  </si>
  <si>
    <t>416 Sw 130Th St</t>
  </si>
  <si>
    <t>2401-2499 S 244Th St</t>
  </si>
  <si>
    <t>22775 Se 242Nd Pl</t>
  </si>
  <si>
    <t>4100 25Th Ave Sw</t>
  </si>
  <si>
    <t>8828 12Th Ave Sw</t>
  </si>
  <si>
    <t>3021-1/2 Sw Harbor Ln</t>
  </si>
  <si>
    <t>26635 Timberlane Dr Se</t>
  </si>
  <si>
    <t>20721 9Th Ave S</t>
  </si>
  <si>
    <t>829 S 310Th Pl</t>
  </si>
  <si>
    <t>102-1/2 5Th Ave Sw</t>
  </si>
  <si>
    <t>10022 19Th Ave Sw</t>
  </si>
  <si>
    <t>10635 Se 196Th St</t>
  </si>
  <si>
    <t>4804 S 378Th St</t>
  </si>
  <si>
    <t>3402 261St Pl Se</t>
  </si>
  <si>
    <t>3108 Se 6Th St</t>
  </si>
  <si>
    <t>15014 42Nd Ave S</t>
  </si>
  <si>
    <t>1019 S 22Nd Ct</t>
  </si>
  <si>
    <t>3009 W Ames Lake Dr Ne</t>
  </si>
  <si>
    <t>14426-14598 42Nd Ave S</t>
  </si>
  <si>
    <t>17458 Se 262Nd St</t>
  </si>
  <si>
    <t>13407 8Th Ave S</t>
  </si>
  <si>
    <t>24709 13Th Ave S</t>
  </si>
  <si>
    <t>8601-8633 26Th Ave Sw</t>
  </si>
  <si>
    <t>7554 14Th Ave Nw</t>
  </si>
  <si>
    <t>36255 52Nd Ave S</t>
  </si>
  <si>
    <t>11023 4Th Ave S</t>
  </si>
  <si>
    <t>32955-32977 33Rd Ave Sw</t>
  </si>
  <si>
    <t>21416 13Th Ave S</t>
  </si>
  <si>
    <t>27204 116Th Pl Se</t>
  </si>
  <si>
    <t>2802-2804 S 138Th St</t>
  </si>
  <si>
    <t>17052 34Th Ave S</t>
  </si>
  <si>
    <t>12662 60Th Ave S</t>
  </si>
  <si>
    <t>20206-20212 108Th Ave Se</t>
  </si>
  <si>
    <t>29621 18Th Ave S</t>
  </si>
  <si>
    <t>475-547 Monroe Ave Ne</t>
  </si>
  <si>
    <t>8215 8Th Ave S</t>
  </si>
  <si>
    <t>3516 O St Se</t>
  </si>
  <si>
    <t>12015 75Th Ave S</t>
  </si>
  <si>
    <t>11845 Se 319Th Pl</t>
  </si>
  <si>
    <t>34025 39Th Ave S</t>
  </si>
  <si>
    <t>1432 S 129Th St</t>
  </si>
  <si>
    <t>13232 5Th Ave Sw</t>
  </si>
  <si>
    <t>10626 Kelly Rd Ne</t>
  </si>
  <si>
    <t>1904 S 259Th St</t>
  </si>
  <si>
    <t>8408 20Th Ave Sw</t>
  </si>
  <si>
    <t>27019 15Th Ave S</t>
  </si>
  <si>
    <t>12701 2Nd Ave Sw</t>
  </si>
  <si>
    <t>10050 19Th Ave Sw</t>
  </si>
  <si>
    <t>10120-10198 34Th Ave Sw</t>
  </si>
  <si>
    <t>11626-11630 Se 323Rd Pl</t>
  </si>
  <si>
    <t>9854 25Th Ave Sw</t>
  </si>
  <si>
    <t>7760 10Th Ave Sw</t>
  </si>
  <si>
    <t>14056 31St Ave S</t>
  </si>
  <si>
    <t>821 Dayton Ave Ne</t>
  </si>
  <si>
    <t>25826 19Th Ave S</t>
  </si>
  <si>
    <t>33610 51St Ave S</t>
  </si>
  <si>
    <t>755 Dayton Ave Ne</t>
  </si>
  <si>
    <t>15416 Se Jones Rd</t>
  </si>
  <si>
    <t>9445 8Th Ave Sw</t>
  </si>
  <si>
    <t>6815 S 120Th Pl</t>
  </si>
  <si>
    <t>1641 S 124Th St</t>
  </si>
  <si>
    <t>4411 S 314Th St</t>
  </si>
  <si>
    <t>9138 S 208Th St</t>
  </si>
  <si>
    <t>12116 Se 261St Ct</t>
  </si>
  <si>
    <t>26429 106Th Ave Se</t>
  </si>
  <si>
    <t>13712 Se 256Th Pl</t>
  </si>
  <si>
    <t>17029 106Th Ave Se</t>
  </si>
  <si>
    <t>821 Edmonds Ave Ne</t>
  </si>
  <si>
    <t>31118 149Th Ave Se</t>
  </si>
  <si>
    <t>34403 30Th Ave Sw</t>
  </si>
  <si>
    <t>19229 Se 272Nd St</t>
  </si>
  <si>
    <t>14800 Kennedy Pl Ne</t>
  </si>
  <si>
    <t>17827 Mountain View Rd Ne</t>
  </si>
  <si>
    <t>34215 40Th Ave S</t>
  </si>
  <si>
    <t>14917-14999 27Th Pl S</t>
  </si>
  <si>
    <t>19693-19799 Se Maple Valley Hwy</t>
  </si>
  <si>
    <t>12231 14Th Ave S</t>
  </si>
  <si>
    <t>23414 Se 269Th St</t>
  </si>
  <si>
    <t>23819 Se 384Th St</t>
  </si>
  <si>
    <t>9852 20Th Ave Sw</t>
  </si>
  <si>
    <t>1038 Sw 152Nd St</t>
  </si>
  <si>
    <t>1006 N 5Th St</t>
  </si>
  <si>
    <t>14710 122Nd Pl Ne</t>
  </si>
  <si>
    <t>6621 S 131St Pl</t>
  </si>
  <si>
    <t>311 L St Se</t>
  </si>
  <si>
    <t>9033 Ne 32Nd St</t>
  </si>
  <si>
    <t>24007 196Th Ave Se</t>
  </si>
  <si>
    <t>26017 189Th Ave Se</t>
  </si>
  <si>
    <t>14440 51St Ave S</t>
  </si>
  <si>
    <t>(All)</t>
  </si>
  <si>
    <t>Average of Price</t>
  </si>
  <si>
    <t>Average SqFt of Living Area</t>
  </si>
  <si>
    <t>Average Price per SqFt</t>
  </si>
  <si>
    <t>Number of Listings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</si>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</sst>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"/>
    <numFmt numFmtId="165" formatCode="m/d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3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6" fontId="0" fillId="0" borderId="0" xfId="0" applyNumberFormat="1"/>
    <xf numFmtId="49" fontId="0" fillId="0" borderId="0" xfId="0" applyNumberFormat="1" applyAlignment="1"/>
    <xf numFmtId="0" fontId="0" fillId="0" borderId="0" xfId="0" applyAlignment="1"/>
    <xf numFmtId="2" fontId="0" fillId="0" borderId="0" xfId="0" applyNumberFormat="1" applyAlignment="1"/>
    <xf numFmtId="6" fontId="0" fillId="0" borderId="0" xfId="0" applyNumberFormat="1" applyAlignment="1"/>
    <xf numFmtId="12" fontId="0" fillId="0" borderId="0" xfId="0" applyNumberFormat="1" applyAlignment="1"/>
    <xf numFmtId="3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alignment wrapText="0"/>
    </dxf>
    <dxf>
      <alignment wrapText="0"/>
    </dxf>
    <dxf>
      <alignment wrapText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wrapText="0"/>
    </dxf>
    <dxf>
      <alignment wrapText="0"/>
    </dxf>
    <dxf>
      <numFmt numFmtId="3" formatCode="#,##0"/>
      <alignment wrapText="0"/>
    </dxf>
    <dxf>
      <alignment wrapText="0"/>
    </dxf>
    <dxf>
      <numFmt numFmtId="10" formatCode="&quot;$&quot;#,##0_);[Red]\(&quot;$&quot;#,##0\)"/>
      <alignment wrapText="0"/>
    </dxf>
    <dxf>
      <numFmt numFmtId="3" formatCode="#,##0"/>
      <alignment wrapText="0"/>
    </dxf>
    <dxf>
      <numFmt numFmtId="3" formatCode="#,##0"/>
      <alignment wrapText="0"/>
    </dxf>
    <dxf>
      <numFmt numFmtId="2" formatCode="0.00"/>
      <alignment wrapText="0"/>
    </dxf>
    <dxf>
      <numFmt numFmtId="164" formatCode="&quot;$&quot;#,##0"/>
      <alignment wrapText="0"/>
    </dxf>
    <dxf>
      <alignment wrapText="0"/>
    </dxf>
    <dxf>
      <alignment wrapText="0"/>
    </dxf>
    <dxf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wrapText="0"/>
    </dxf>
    <dxf>
      <alignment wrapText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165" formatCode="m/d/yyyy;@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3" formatCode="#,##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82.960358449076" createdVersion="8" refreshedVersion="8" minRefreshableVersion="3" recordCount="4036" xr:uid="{0082F22A-76DB-4148-A443-21CBC8318FF2}">
  <cacheSource type="worksheet">
    <worksheetSource name="BuyerTable"/>
  </cacheSource>
  <cacheFields count="18">
    <cacheField name="Address" numFmtId="49">
      <sharedItems/>
    </cacheField>
    <cacheField name="City" numFmtId="0">
      <sharedItems count="43">
        <s v="Bellevue"/>
        <s v="Mercer Island"/>
        <s v="Clyde Hill"/>
        <s v="Medina"/>
        <s v="Kirkland"/>
        <s v="Seattle"/>
        <s v="Issaquah"/>
        <s v="Covington"/>
        <s v="Tukwila"/>
        <s v="Shoreline"/>
        <s v="Sammamish"/>
        <s v="Yarrow Point"/>
        <s v="Woodinville"/>
        <s v="Redmond"/>
        <s v="Carnation"/>
        <s v="Fall City"/>
        <s v="Normandy Park"/>
        <s v="Newcastle"/>
        <s v="Snoqualmie"/>
        <s v="Renton"/>
        <s v="Kenmore"/>
        <s v="Burien"/>
        <s v="Duvall"/>
        <s v="Des Moines"/>
        <s v="Auburn"/>
        <s v="Vashon"/>
        <s v="North Bend"/>
        <s v="Federal Way"/>
        <s v="Ravensdale"/>
        <s v="Lake Forest Park"/>
        <s v="Bothell"/>
        <s v="Beaux Arts Village"/>
        <s v="Maple Valley"/>
        <s v="Enumclaw"/>
        <s v="Preston"/>
        <s v="Black Diamond"/>
        <s v="Kent"/>
        <s v="Snoqualmie Pass"/>
        <s v="Seatac"/>
        <s v="Skykomish"/>
        <s v="Milton"/>
        <s v="Pacific"/>
        <s v="Algona"/>
      </sharedItems>
    </cacheField>
    <cacheField name="State" numFmtId="0">
      <sharedItems/>
    </cacheField>
    <cacheField name="Zip" numFmtId="0">
      <sharedItems containsSemiMixedTypes="0" containsString="0" containsNumber="1" containsInteger="1" minValue="98001" maxValue="98354"/>
    </cacheField>
    <cacheField name="Price" numFmtId="0">
      <sharedItems containsSemiMixedTypes="0" containsString="0" containsNumber="1" containsInteger="1" minValue="83000" maxValue="7062500"/>
    </cacheField>
    <cacheField name="Bedrooms" numFmtId="2">
      <sharedItems containsSemiMixedTypes="0" containsString="0" containsNumber="1" containsInteger="1" minValue="1" maxValue="8" count="8">
        <n v="5"/>
        <n v="4"/>
        <n v="6"/>
        <n v="3"/>
        <n v="8"/>
        <n v="7"/>
        <n v="2"/>
        <n v="1"/>
      </sharedItems>
    </cacheField>
    <cacheField name="Bathrooms" numFmtId="0">
      <sharedItems containsSemiMixedTypes="0" containsString="0" containsNumber="1" minValue="1" maxValue="6.75"/>
    </cacheField>
    <cacheField name="Living Area (SqFt)" numFmtId="0">
      <sharedItems containsSemiMixedTypes="0" containsString="0" containsNumber="1" containsInteger="1" minValue="520" maxValue="10040"/>
    </cacheField>
    <cacheField name="Price per SqFt" numFmtId="6">
      <sharedItems containsSemiMixedTypes="0" containsString="0" containsNumber="1" containsInteger="1" minValue="32" maxValue="1964"/>
    </cacheField>
    <cacheField name="Lot Size (Acres)" numFmtId="0">
      <sharedItems containsSemiMixedTypes="0" containsString="0" containsNumber="1" containsInteger="1" minValue="0" maxValue="25"/>
    </cacheField>
    <cacheField name="Waterfront" numFmtId="0">
      <sharedItems count="2">
        <s v="Yes"/>
        <s v="No"/>
      </sharedItems>
    </cacheField>
    <cacheField name="Basement" numFmtId="0">
      <sharedItems count="2">
        <s v="Yes"/>
        <s v="No"/>
      </sharedItems>
    </cacheField>
    <cacheField name="View" numFmtId="0">
      <sharedItems/>
    </cacheField>
    <cacheField name="Condition" numFmtId="0">
      <sharedItems/>
    </cacheField>
    <cacheField name="Home Age" numFmtId="0">
      <sharedItems containsSemiMixedTypes="0" containsString="0" containsNumber="1" containsInteger="1" minValue="11" maxValue="125"/>
    </cacheField>
    <cacheField name="Year Renovated" numFmtId="0">
      <sharedItems containsSemiMixedTypes="0" containsString="0" containsNumber="1" containsInteger="1" minValue="0" maxValue="2014"/>
    </cacheField>
    <cacheField name="Years Since Update" numFmtId="0">
      <sharedItems containsSemiMixedTypes="0" containsString="0" containsNumber="1" containsInteger="1" minValue="11" maxValue="125"/>
    </cacheField>
    <cacheField name="Floors" numFmtId="0">
      <sharedItems containsSemiMixedTypes="0" containsString="0" containsNumber="1" minValue="1" maxValue="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6">
  <r>
    <s v="4442 95Th Ave Ne"/>
    <x v="0"/>
    <s v="WA"/>
    <n v="98004"/>
    <n v="7062500"/>
    <x v="0"/>
    <n v="4.5"/>
    <n v="10040"/>
    <n v="703"/>
    <n v="1"/>
    <x v="0"/>
    <x v="0"/>
    <s v="Good"/>
    <s v="Average"/>
    <n v="85"/>
    <n v="2001"/>
    <n v="24"/>
    <n v="2"/>
  </r>
  <r>
    <s v="5044 Butterworth Rd"/>
    <x v="1"/>
    <s v="WA"/>
    <n v="98040"/>
    <n v="4668000"/>
    <x v="0"/>
    <n v="6.75"/>
    <n v="9640"/>
    <n v="484"/>
    <n v="0"/>
    <x v="0"/>
    <x v="0"/>
    <s v="Excellent"/>
    <s v="Average"/>
    <n v="42"/>
    <n v="2009"/>
    <n v="16"/>
    <n v="1"/>
  </r>
  <r>
    <s v="1149-1199 91St Ave Ne"/>
    <x v="0"/>
    <s v="WA"/>
    <n v="98004"/>
    <n v="4489000"/>
    <x v="1"/>
    <n v="3"/>
    <n v="6430"/>
    <n v="698"/>
    <n v="1"/>
    <x v="1"/>
    <x v="1"/>
    <s v="None"/>
    <s v="Average"/>
    <n v="24"/>
    <n v="0"/>
    <n v="24"/>
    <n v="2"/>
  </r>
  <r>
    <s v="1365 91St Ave Ne"/>
    <x v="2"/>
    <s v="WA"/>
    <n v="98004"/>
    <n v="3800000"/>
    <x v="0"/>
    <n v="5.5"/>
    <n v="7050"/>
    <n v="539"/>
    <n v="1"/>
    <x v="1"/>
    <x v="0"/>
    <s v="Good"/>
    <s v="Good"/>
    <n v="47"/>
    <n v="2000"/>
    <n v="25"/>
    <n v="1"/>
  </r>
  <r>
    <s v="3222 78Th Pl Ne"/>
    <x v="3"/>
    <s v="WA"/>
    <n v="98039"/>
    <n v="3710000"/>
    <x v="1"/>
    <n v="3.5"/>
    <n v="5550"/>
    <n v="668"/>
    <n v="1"/>
    <x v="1"/>
    <x v="0"/>
    <s v="Good"/>
    <s v="Good"/>
    <n v="25"/>
    <n v="0"/>
    <n v="25"/>
    <n v="2"/>
  </r>
  <r>
    <s v="5243 Forest Ave Se"/>
    <x v="1"/>
    <s v="WA"/>
    <n v="98040"/>
    <n v="3100000"/>
    <x v="2"/>
    <n v="4.25"/>
    <n v="6980"/>
    <n v="444"/>
    <n v="0"/>
    <x v="1"/>
    <x v="0"/>
    <s v="Excellent"/>
    <s v="Good"/>
    <n v="26"/>
    <n v="0"/>
    <n v="26"/>
    <n v="3"/>
  </r>
  <r>
    <s v="11031 Champagne Point Rd Ne"/>
    <x v="4"/>
    <s v="WA"/>
    <n v="98034"/>
    <n v="3000000"/>
    <x v="1"/>
    <n v="4.25"/>
    <n v="4850"/>
    <n v="619"/>
    <n v="0"/>
    <x v="0"/>
    <x v="0"/>
    <s v="Excellent"/>
    <s v="Excellent"/>
    <n v="36"/>
    <n v="0"/>
    <n v="36"/>
    <n v="2"/>
  </r>
  <r>
    <s v="1291 Nw Elford Dr"/>
    <x v="5"/>
    <s v="WA"/>
    <n v="98177"/>
    <n v="2888000"/>
    <x v="0"/>
    <n v="6.25"/>
    <n v="8670"/>
    <n v="333"/>
    <n v="1"/>
    <x v="1"/>
    <x v="0"/>
    <s v="Excellent"/>
    <s v="Average"/>
    <n v="60"/>
    <n v="2003"/>
    <n v="22"/>
    <n v="2"/>
  </r>
  <r>
    <s v="3239 78Th Pl Ne"/>
    <x v="3"/>
    <s v="WA"/>
    <n v="98039"/>
    <n v="2750000"/>
    <x v="1"/>
    <n v="3.25"/>
    <n v="4430"/>
    <n v="621"/>
    <n v="0"/>
    <x v="1"/>
    <x v="1"/>
    <s v="None"/>
    <s v="Average"/>
    <n v="73"/>
    <n v="2007"/>
    <n v="18"/>
    <n v="2"/>
  </r>
  <r>
    <s v="17834 Se 40Th Pl"/>
    <x v="0"/>
    <s v="WA"/>
    <n v="98008"/>
    <n v="2700000"/>
    <x v="1"/>
    <n v="3.25"/>
    <n v="4420"/>
    <n v="611"/>
    <n v="0"/>
    <x v="0"/>
    <x v="0"/>
    <s v="Excellent"/>
    <s v="Average"/>
    <n v="24"/>
    <n v="0"/>
    <n v="24"/>
    <n v="2"/>
  </r>
  <r>
    <s v="1010 6Th St W"/>
    <x v="4"/>
    <s v="WA"/>
    <n v="98033"/>
    <n v="2700000"/>
    <x v="0"/>
    <n v="4.75"/>
    <n v="5305"/>
    <n v="509"/>
    <n v="0"/>
    <x v="1"/>
    <x v="0"/>
    <s v="Good"/>
    <s v="Average"/>
    <n v="20"/>
    <n v="0"/>
    <n v="20"/>
    <n v="2"/>
  </r>
  <r>
    <s v="1209 Evergreen Point Rd"/>
    <x v="3"/>
    <s v="WA"/>
    <n v="98039"/>
    <n v="2680000"/>
    <x v="0"/>
    <n v="3"/>
    <n v="4290"/>
    <n v="625"/>
    <n v="0"/>
    <x v="1"/>
    <x v="1"/>
    <s v="None"/>
    <s v="Good"/>
    <n v="40"/>
    <n v="0"/>
    <n v="40"/>
    <n v="2"/>
  </r>
  <r>
    <s v="2826 21St Ave W"/>
    <x v="5"/>
    <s v="WA"/>
    <n v="98199"/>
    <n v="2560498"/>
    <x v="3"/>
    <n v="2.5"/>
    <n v="1710"/>
    <n v="1497"/>
    <n v="0"/>
    <x v="1"/>
    <x v="0"/>
    <s v="None"/>
    <s v="Excellent"/>
    <n v="22"/>
    <n v="0"/>
    <n v="22"/>
    <n v="2"/>
  </r>
  <r>
    <s v="4437 55Th Ave Ne"/>
    <x v="5"/>
    <s v="WA"/>
    <n v="98105"/>
    <n v="2555000"/>
    <x v="1"/>
    <n v="2.5"/>
    <n v="5300"/>
    <n v="482"/>
    <n v="1"/>
    <x v="0"/>
    <x v="0"/>
    <s v="Good"/>
    <s v="Fair"/>
    <n v="102"/>
    <n v="0"/>
    <n v="102"/>
    <n v="2"/>
  </r>
  <r>
    <s v="5719 Seaview Ave Nw"/>
    <x v="5"/>
    <s v="WA"/>
    <n v="98107"/>
    <n v="2475000"/>
    <x v="3"/>
    <n v="3.25"/>
    <n v="4340"/>
    <n v="570"/>
    <n v="0"/>
    <x v="1"/>
    <x v="0"/>
    <s v="Great"/>
    <s v="Average"/>
    <n v="32"/>
    <n v="0"/>
    <n v="32"/>
    <n v="2"/>
  </r>
  <r>
    <s v="1239 Parkside Dr E"/>
    <x v="5"/>
    <s v="WA"/>
    <n v="98112"/>
    <n v="2466350"/>
    <x v="0"/>
    <n v="4.75"/>
    <n v="6390"/>
    <n v="386"/>
    <n v="0"/>
    <x v="1"/>
    <x v="0"/>
    <s v="None"/>
    <s v="Average"/>
    <n v="85"/>
    <n v="1996"/>
    <n v="29"/>
    <n v="2"/>
  </r>
  <r>
    <s v="2205 78Th Ave Ne"/>
    <x v="3"/>
    <s v="WA"/>
    <n v="98039"/>
    <n v="2458000"/>
    <x v="1"/>
    <n v="5.25"/>
    <n v="6500"/>
    <n v="378"/>
    <n v="0"/>
    <x v="1"/>
    <x v="0"/>
    <s v="None"/>
    <s v="Average"/>
    <n v="24"/>
    <n v="0"/>
    <n v="24"/>
    <n v="2"/>
  </r>
  <r>
    <s v="1404 Broadmoor Dr E"/>
    <x v="5"/>
    <s v="WA"/>
    <n v="98112"/>
    <n v="2453500"/>
    <x v="1"/>
    <n v="3.5"/>
    <n v="4730"/>
    <n v="519"/>
    <n v="0"/>
    <x v="1"/>
    <x v="0"/>
    <s v="None"/>
    <s v="Excellent"/>
    <n v="90"/>
    <n v="0"/>
    <n v="90"/>
    <n v="1.5"/>
  </r>
  <r>
    <s v="1223 7Th Ave W"/>
    <x v="5"/>
    <s v="WA"/>
    <n v="98119"/>
    <n v="2400000"/>
    <x v="2"/>
    <n v="4.5"/>
    <n v="5480"/>
    <n v="438"/>
    <n v="0"/>
    <x v="1"/>
    <x v="0"/>
    <s v="Great"/>
    <s v="Good"/>
    <n v="26"/>
    <n v="0"/>
    <n v="26"/>
    <n v="2"/>
  </r>
  <r>
    <s v="309 W Prospect St"/>
    <x v="5"/>
    <s v="WA"/>
    <n v="98119"/>
    <n v="2400000"/>
    <x v="0"/>
    <n v="3.25"/>
    <n v="3410"/>
    <n v="704"/>
    <n v="0"/>
    <x v="1"/>
    <x v="0"/>
    <s v="Great"/>
    <s v="Average"/>
    <n v="113"/>
    <n v="1994"/>
    <n v="31"/>
    <n v="2"/>
  </r>
  <r>
    <s v="9415 Ne 27Th St"/>
    <x v="2"/>
    <s v="WA"/>
    <n v="98004"/>
    <n v="2400000"/>
    <x v="1"/>
    <n v="3.25"/>
    <n v="4140"/>
    <n v="580"/>
    <n v="0"/>
    <x v="1"/>
    <x v="0"/>
    <s v="Fair"/>
    <s v="Average"/>
    <n v="48"/>
    <n v="2005"/>
    <n v="20"/>
    <n v="1"/>
  </r>
  <r>
    <s v="7436 E Mercer Way"/>
    <x v="1"/>
    <s v="WA"/>
    <n v="98040"/>
    <n v="2367000"/>
    <x v="3"/>
    <n v="2.25"/>
    <n v="3530"/>
    <n v="671"/>
    <n v="0"/>
    <x v="0"/>
    <x v="0"/>
    <s v="Great"/>
    <s v="Average"/>
    <n v="95"/>
    <n v="1993"/>
    <n v="32"/>
    <n v="1"/>
  </r>
  <r>
    <s v="6410 E Mercer Way"/>
    <x v="1"/>
    <s v="WA"/>
    <n v="98040"/>
    <n v="2351956"/>
    <x v="1"/>
    <n v="4.25"/>
    <n v="5010"/>
    <n v="469"/>
    <n v="0"/>
    <x v="1"/>
    <x v="0"/>
    <s v="Fair"/>
    <s v="Average"/>
    <n v="11"/>
    <n v="0"/>
    <n v="11"/>
    <n v="2"/>
  </r>
  <r>
    <s v="9403 Se 33Rd St"/>
    <x v="1"/>
    <s v="WA"/>
    <n v="98040"/>
    <n v="2321000"/>
    <x v="0"/>
    <n v="4.75"/>
    <n v="5780"/>
    <n v="402"/>
    <n v="0"/>
    <x v="1"/>
    <x v="0"/>
    <s v="None"/>
    <s v="Average"/>
    <n v="19"/>
    <n v="0"/>
    <n v="19"/>
    <n v="2"/>
  </r>
  <r>
    <s v="1323 Willard Ave W"/>
    <x v="5"/>
    <s v="WA"/>
    <n v="98119"/>
    <n v="2300000"/>
    <x v="1"/>
    <n v="4.75"/>
    <n v="3970"/>
    <n v="579"/>
    <n v="0"/>
    <x v="1"/>
    <x v="0"/>
    <s v="Good"/>
    <s v="Good"/>
    <n v="97"/>
    <n v="0"/>
    <n v="97"/>
    <n v="2"/>
  </r>
  <r>
    <s v="511 98Th Ave Ne"/>
    <x v="0"/>
    <s v="WA"/>
    <n v="98004"/>
    <n v="2300000"/>
    <x v="1"/>
    <n v="3.25"/>
    <n v="4250"/>
    <n v="541"/>
    <n v="0"/>
    <x v="1"/>
    <x v="1"/>
    <s v="None"/>
    <s v="Average"/>
    <n v="21"/>
    <n v="2003"/>
    <n v="22"/>
    <n v="2"/>
  </r>
  <r>
    <s v="7623 Overlake Dr W"/>
    <x v="3"/>
    <s v="WA"/>
    <n v="98039"/>
    <n v="2271150"/>
    <x v="1"/>
    <n v="3.25"/>
    <n v="4040"/>
    <n v="562"/>
    <n v="0"/>
    <x v="1"/>
    <x v="1"/>
    <s v="None"/>
    <s v="Good"/>
    <n v="71"/>
    <n v="1979"/>
    <n v="46"/>
    <n v="1"/>
  </r>
  <r>
    <s v="173 37Th Ave E"/>
    <x v="5"/>
    <s v="WA"/>
    <n v="98112"/>
    <n v="2250000"/>
    <x v="0"/>
    <n v="4.25"/>
    <n v="4860"/>
    <n v="463"/>
    <n v="0"/>
    <x v="1"/>
    <x v="0"/>
    <s v="Fair"/>
    <s v="Excellent"/>
    <n v="120"/>
    <n v="0"/>
    <n v="120"/>
    <n v="1.5"/>
  </r>
  <r>
    <s v="7070 270Th Pl Se"/>
    <x v="6"/>
    <s v="WA"/>
    <n v="98029"/>
    <n v="2238888"/>
    <x v="0"/>
    <n v="6.5"/>
    <n v="7270"/>
    <n v="308"/>
    <n v="3"/>
    <x v="1"/>
    <x v="0"/>
    <s v="None"/>
    <s v="Average"/>
    <n v="15"/>
    <n v="0"/>
    <n v="15"/>
    <n v="2"/>
  </r>
  <r>
    <s v="5170 Nw Sammamish Rd"/>
    <x v="6"/>
    <s v="WA"/>
    <n v="98027"/>
    <n v="2200000"/>
    <x v="0"/>
    <n v="4.75"/>
    <n v="5990"/>
    <n v="367"/>
    <n v="0"/>
    <x v="0"/>
    <x v="0"/>
    <s v="Excellent"/>
    <s v="Average"/>
    <n v="23"/>
    <n v="0"/>
    <n v="23"/>
    <n v="2"/>
  </r>
  <r>
    <s v="19009-19021 Se 266Th St"/>
    <x v="7"/>
    <s v="WA"/>
    <n v="98042"/>
    <n v="2199900"/>
    <x v="1"/>
    <n v="1.5"/>
    <n v="1120"/>
    <n v="1964"/>
    <n v="0"/>
    <x v="1"/>
    <x v="1"/>
    <s v="None"/>
    <s v="Average"/>
    <n v="56"/>
    <n v="2014"/>
    <n v="11"/>
    <n v="1"/>
  </r>
  <r>
    <s v="4530 51St Ave Ne"/>
    <x v="5"/>
    <s v="WA"/>
    <n v="98105"/>
    <n v="2180000"/>
    <x v="2"/>
    <n v="2.75"/>
    <n v="4710"/>
    <n v="463"/>
    <n v="0"/>
    <x v="1"/>
    <x v="0"/>
    <s v="Great"/>
    <s v="Average"/>
    <n v="94"/>
    <n v="0"/>
    <n v="94"/>
    <n v="2"/>
  </r>
  <r>
    <s v="1500-1598 98Th Ave Ne"/>
    <x v="0"/>
    <s v="WA"/>
    <n v="98004"/>
    <n v="2150000"/>
    <x v="1"/>
    <n v="5.5"/>
    <n v="5060"/>
    <n v="425"/>
    <n v="0"/>
    <x v="1"/>
    <x v="1"/>
    <s v="None"/>
    <s v="Average"/>
    <n v="17"/>
    <n v="0"/>
    <n v="17"/>
    <n v="2"/>
  </r>
  <r>
    <s v="2826 10Th Ave E"/>
    <x v="5"/>
    <s v="WA"/>
    <n v="98102"/>
    <n v="2147500"/>
    <x v="3"/>
    <n v="3.5"/>
    <n v="4660"/>
    <n v="461"/>
    <n v="0"/>
    <x v="1"/>
    <x v="0"/>
    <s v="Excellent"/>
    <s v="Excellent"/>
    <n v="116"/>
    <n v="1988"/>
    <n v="37"/>
    <n v="2"/>
  </r>
  <r>
    <s v="12 Columbia Key"/>
    <x v="0"/>
    <s v="WA"/>
    <n v="98006"/>
    <n v="2110000"/>
    <x v="3"/>
    <n v="2.25"/>
    <n v="3230"/>
    <n v="653"/>
    <n v="0"/>
    <x v="1"/>
    <x v="1"/>
    <s v="None"/>
    <s v="Good"/>
    <n v="52"/>
    <n v="0"/>
    <n v="52"/>
    <n v="2"/>
  </r>
  <r>
    <s v="14070 Military Rd S"/>
    <x v="8"/>
    <s v="WA"/>
    <n v="98168"/>
    <n v="2110000"/>
    <x v="1"/>
    <n v="1"/>
    <n v="2100"/>
    <n v="1005"/>
    <n v="0"/>
    <x v="1"/>
    <x v="0"/>
    <s v="None"/>
    <s v="Average"/>
    <n v="66"/>
    <n v="1989"/>
    <n v="36"/>
    <n v="1"/>
  </r>
  <r>
    <s v="7822 Ne 14Th St"/>
    <x v="3"/>
    <s v="WA"/>
    <n v="98039"/>
    <n v="2100000"/>
    <x v="1"/>
    <n v="1.75"/>
    <n v="3550"/>
    <n v="592"/>
    <n v="0"/>
    <x v="1"/>
    <x v="1"/>
    <s v="None"/>
    <s v="Average"/>
    <n v="63"/>
    <n v="2002"/>
    <n v="23"/>
    <n v="2"/>
  </r>
  <r>
    <s v="1646 100Th Pl Se"/>
    <x v="0"/>
    <s v="WA"/>
    <n v="98004"/>
    <n v="2075000"/>
    <x v="1"/>
    <n v="3.5"/>
    <n v="4230"/>
    <n v="491"/>
    <n v="0"/>
    <x v="1"/>
    <x v="1"/>
    <s v="None"/>
    <s v="Average"/>
    <n v="28"/>
    <n v="0"/>
    <n v="28"/>
    <n v="2"/>
  </r>
  <r>
    <s v="2000-2098 102Nd Ave Ne"/>
    <x v="0"/>
    <s v="WA"/>
    <n v="98004"/>
    <n v="2065000"/>
    <x v="1"/>
    <n v="3.75"/>
    <n v="4350"/>
    <n v="475"/>
    <n v="0"/>
    <x v="1"/>
    <x v="1"/>
    <s v="None"/>
    <s v="Average"/>
    <n v="12"/>
    <n v="1923"/>
    <n v="102"/>
    <n v="2"/>
  </r>
  <r>
    <s v="4520 E Mercer Way"/>
    <x v="1"/>
    <s v="WA"/>
    <n v="98040"/>
    <n v="2027000"/>
    <x v="1"/>
    <n v="3.75"/>
    <n v="4100"/>
    <n v="494"/>
    <n v="1"/>
    <x v="1"/>
    <x v="0"/>
    <s v="Great"/>
    <s v="Excellent"/>
    <n v="91"/>
    <n v="1979"/>
    <n v="46"/>
    <n v="1.5"/>
  </r>
  <r>
    <s v="18309 17Th Pl Nw"/>
    <x v="9"/>
    <s v="WA"/>
    <n v="98177"/>
    <n v="2005000"/>
    <x v="2"/>
    <n v="4.5"/>
    <n v="3810"/>
    <n v="526"/>
    <n v="1"/>
    <x v="1"/>
    <x v="1"/>
    <s v="Excellent"/>
    <s v="Excellent"/>
    <n v="56"/>
    <n v="0"/>
    <n v="56"/>
    <n v="1"/>
  </r>
  <r>
    <s v="4277 E Lake Sammamish Shore Ln Se"/>
    <x v="10"/>
    <s v="WA"/>
    <n v="98075"/>
    <n v="2000000"/>
    <x v="0"/>
    <n v="4"/>
    <n v="4580"/>
    <n v="437"/>
    <n v="0"/>
    <x v="0"/>
    <x v="1"/>
    <s v="Excellent"/>
    <s v="Average"/>
    <n v="21"/>
    <n v="2003"/>
    <n v="22"/>
    <n v="3"/>
  </r>
  <r>
    <s v="4080 E Mercer Way"/>
    <x v="1"/>
    <s v="WA"/>
    <n v="98040"/>
    <n v="2000000"/>
    <x v="0"/>
    <n v="4.25"/>
    <n v="6490"/>
    <n v="308"/>
    <n v="0"/>
    <x v="1"/>
    <x v="0"/>
    <s v="Great"/>
    <s v="Good"/>
    <n v="34"/>
    <n v="0"/>
    <n v="34"/>
    <n v="2"/>
  </r>
  <r>
    <s v="923 14Th Ave E"/>
    <x v="5"/>
    <s v="WA"/>
    <n v="98112"/>
    <n v="1990000"/>
    <x v="0"/>
    <n v="3"/>
    <n v="4480"/>
    <n v="444"/>
    <n v="0"/>
    <x v="1"/>
    <x v="0"/>
    <s v="None"/>
    <s v="Excellent"/>
    <n v="123"/>
    <n v="0"/>
    <n v="123"/>
    <n v="2.5"/>
  </r>
  <r>
    <s v="1210 22Nd Ave E"/>
    <x v="5"/>
    <s v="WA"/>
    <n v="98112"/>
    <n v="1970000"/>
    <x v="4"/>
    <n v="3.5"/>
    <n v="4440"/>
    <n v="444"/>
    <n v="0"/>
    <x v="1"/>
    <x v="0"/>
    <s v="Great"/>
    <s v="Excellent"/>
    <n v="66"/>
    <n v="0"/>
    <n v="66"/>
    <n v="2"/>
  </r>
  <r>
    <s v="2523-2533 103Rd Ave Se"/>
    <x v="0"/>
    <s v="WA"/>
    <n v="98004"/>
    <n v="1965221"/>
    <x v="1"/>
    <n v="3.5"/>
    <n v="4370"/>
    <n v="450"/>
    <n v="0"/>
    <x v="1"/>
    <x v="0"/>
    <s v="Fair"/>
    <s v="Average"/>
    <n v="22"/>
    <n v="0"/>
    <n v="22"/>
    <n v="2"/>
  </r>
  <r>
    <s v="8105 Se 44Th St"/>
    <x v="1"/>
    <s v="WA"/>
    <n v="98040"/>
    <n v="1950000"/>
    <x v="5"/>
    <n v="3.5"/>
    <n v="4640"/>
    <n v="420"/>
    <n v="0"/>
    <x v="1"/>
    <x v="0"/>
    <s v="Fair"/>
    <s v="Average"/>
    <n v="60"/>
    <n v="2003"/>
    <n v="22"/>
    <n v="2"/>
  </r>
  <r>
    <s v="2653 Cascadia Ave S"/>
    <x v="5"/>
    <s v="WA"/>
    <n v="98144"/>
    <n v="1925000"/>
    <x v="0"/>
    <n v="4.25"/>
    <n v="4830"/>
    <n v="399"/>
    <n v="0"/>
    <x v="1"/>
    <x v="0"/>
    <s v="Good"/>
    <s v="Good"/>
    <n v="111"/>
    <n v="1945"/>
    <n v="80"/>
    <n v="2.5"/>
  </r>
  <r>
    <s v="3257 Evergreen Point Rd"/>
    <x v="3"/>
    <s v="WA"/>
    <n v="98039"/>
    <n v="1920000"/>
    <x v="1"/>
    <n v="2.5"/>
    <n v="3070"/>
    <n v="625"/>
    <n v="1"/>
    <x v="1"/>
    <x v="0"/>
    <s v="Great"/>
    <s v="Good"/>
    <n v="75"/>
    <n v="1983"/>
    <n v="42"/>
    <n v="1"/>
  </r>
  <r>
    <s v="4612 92Nd Ave Ne"/>
    <x v="11"/>
    <s v="WA"/>
    <n v="98004"/>
    <n v="1901000"/>
    <x v="3"/>
    <n v="2.5"/>
    <n v="2660"/>
    <n v="715"/>
    <n v="0"/>
    <x v="1"/>
    <x v="1"/>
    <s v="Good"/>
    <s v="Average"/>
    <n v="33"/>
    <n v="0"/>
    <n v="33"/>
    <n v="2"/>
  </r>
  <r>
    <s v="13117 Ne 33Rd St"/>
    <x v="0"/>
    <s v="WA"/>
    <n v="98005"/>
    <n v="1900000"/>
    <x v="1"/>
    <n v="3.25"/>
    <n v="4130"/>
    <n v="460"/>
    <n v="3"/>
    <x v="1"/>
    <x v="1"/>
    <s v="None"/>
    <s v="Average"/>
    <n v="47"/>
    <n v="0"/>
    <n v="47"/>
    <n v="2"/>
  </r>
  <r>
    <s v="9045 Ne 40Th Pl"/>
    <x v="11"/>
    <s v="WA"/>
    <n v="98004"/>
    <n v="1895000"/>
    <x v="0"/>
    <n v="2.25"/>
    <n v="3120"/>
    <n v="607"/>
    <n v="0"/>
    <x v="1"/>
    <x v="1"/>
    <s v="None"/>
    <s v="Good"/>
    <n v="56"/>
    <n v="0"/>
    <n v="56"/>
    <n v="2"/>
  </r>
  <r>
    <s v="2526 104Th Ave Se"/>
    <x v="0"/>
    <s v="WA"/>
    <n v="98004"/>
    <n v="1886700"/>
    <x v="0"/>
    <n v="3.5"/>
    <n v="4180"/>
    <n v="451"/>
    <n v="0"/>
    <x v="1"/>
    <x v="1"/>
    <s v="None"/>
    <s v="Average"/>
    <n v="21"/>
    <n v="2003"/>
    <n v="22"/>
    <n v="2"/>
  </r>
  <r>
    <s v="10924 Ne 18Th Pl"/>
    <x v="0"/>
    <s v="WA"/>
    <n v="98004"/>
    <n v="1875000"/>
    <x v="1"/>
    <n v="3.25"/>
    <n v="3930"/>
    <n v="477"/>
    <n v="0"/>
    <x v="1"/>
    <x v="1"/>
    <s v="None"/>
    <s v="Average"/>
    <n v="19"/>
    <n v="0"/>
    <n v="19"/>
    <n v="2"/>
  </r>
  <r>
    <s v="21909 Ne 141St St"/>
    <x v="12"/>
    <s v="WA"/>
    <n v="98077"/>
    <n v="1820000"/>
    <x v="1"/>
    <n v="4.5"/>
    <n v="6640"/>
    <n v="274"/>
    <n v="1"/>
    <x v="1"/>
    <x v="1"/>
    <s v="None"/>
    <s v="Average"/>
    <n v="32"/>
    <n v="0"/>
    <n v="32"/>
    <n v="2"/>
  </r>
  <r>
    <s v="7845 Se 62Nd St"/>
    <x v="1"/>
    <s v="WA"/>
    <n v="98040"/>
    <n v="1815000"/>
    <x v="0"/>
    <n v="3"/>
    <n v="3880"/>
    <n v="468"/>
    <n v="0"/>
    <x v="1"/>
    <x v="1"/>
    <s v="None"/>
    <s v="Average"/>
    <n v="53"/>
    <n v="2003"/>
    <n v="22"/>
    <n v="2"/>
  </r>
  <r>
    <s v="1404-1418 100Th Ave Ne"/>
    <x v="0"/>
    <s v="WA"/>
    <n v="98004"/>
    <n v="1800000"/>
    <x v="0"/>
    <n v="4.5"/>
    <n v="4400"/>
    <n v="409"/>
    <n v="0"/>
    <x v="1"/>
    <x v="0"/>
    <s v="None"/>
    <s v="Average"/>
    <n v="22"/>
    <n v="0"/>
    <n v="22"/>
    <n v="2"/>
  </r>
  <r>
    <s v="2625 82Nd Ave Ne"/>
    <x v="3"/>
    <s v="WA"/>
    <n v="98039"/>
    <n v="1800000"/>
    <x v="1"/>
    <n v="3.5"/>
    <n v="4460"/>
    <n v="404"/>
    <n v="0"/>
    <x v="1"/>
    <x v="0"/>
    <s v="None"/>
    <s v="Average"/>
    <n v="63"/>
    <n v="1994"/>
    <n v="31"/>
    <n v="1"/>
  </r>
  <r>
    <s v="6875 Se 33Rd St"/>
    <x v="1"/>
    <s v="WA"/>
    <n v="98040"/>
    <n v="1795000"/>
    <x v="1"/>
    <n v="3.25"/>
    <n v="4060"/>
    <n v="442"/>
    <n v="0"/>
    <x v="1"/>
    <x v="1"/>
    <s v="Great"/>
    <s v="Average"/>
    <n v="25"/>
    <n v="0"/>
    <n v="25"/>
    <n v="2"/>
  </r>
  <r>
    <s v="5355 84Th Pl Se"/>
    <x v="1"/>
    <s v="WA"/>
    <n v="98040"/>
    <n v="1795000"/>
    <x v="0"/>
    <n v="3.25"/>
    <n v="5270"/>
    <n v="341"/>
    <n v="0"/>
    <x v="1"/>
    <x v="0"/>
    <s v="Fair"/>
    <s v="Average"/>
    <n v="48"/>
    <n v="2003"/>
    <n v="22"/>
    <n v="2"/>
  </r>
  <r>
    <s v="1242 15Th Ave E"/>
    <x v="5"/>
    <s v="WA"/>
    <n v="98112"/>
    <n v="1755000"/>
    <x v="3"/>
    <n v="2"/>
    <n v="2360"/>
    <n v="744"/>
    <n v="0"/>
    <x v="1"/>
    <x v="1"/>
    <s v="None"/>
    <s v="Average"/>
    <n v="116"/>
    <n v="2014"/>
    <n v="11"/>
    <n v="2"/>
  </r>
  <r>
    <s v="1987 Shenandoah Dr E"/>
    <x v="5"/>
    <s v="WA"/>
    <n v="98112"/>
    <n v="1738000"/>
    <x v="1"/>
    <n v="2.25"/>
    <n v="2920"/>
    <n v="595"/>
    <n v="0"/>
    <x v="1"/>
    <x v="0"/>
    <s v="None"/>
    <s v="Good"/>
    <n v="88"/>
    <n v="0"/>
    <n v="88"/>
    <n v="2"/>
  </r>
  <r>
    <s v="18401 17Th Ave Nw"/>
    <x v="9"/>
    <s v="WA"/>
    <n v="98177"/>
    <n v="1735000"/>
    <x v="3"/>
    <n v="2.5"/>
    <n v="4310"/>
    <n v="403"/>
    <n v="1"/>
    <x v="1"/>
    <x v="0"/>
    <s v="Excellent"/>
    <s v="Excellent"/>
    <n v="43"/>
    <n v="0"/>
    <n v="43"/>
    <n v="1.5"/>
  </r>
  <r>
    <s v="3907 47Th Ave Ne"/>
    <x v="5"/>
    <s v="WA"/>
    <n v="98105"/>
    <n v="1735000"/>
    <x v="1"/>
    <n v="2.25"/>
    <n v="3040"/>
    <n v="571"/>
    <n v="0"/>
    <x v="1"/>
    <x v="0"/>
    <s v="Great"/>
    <s v="Good"/>
    <n v="99"/>
    <n v="1993"/>
    <n v="32"/>
    <n v="2"/>
  </r>
  <r>
    <s v="4419 Ferncroft Rd"/>
    <x v="1"/>
    <s v="WA"/>
    <n v="98040"/>
    <n v="1730000"/>
    <x v="0"/>
    <n v="3.5"/>
    <n v="5000"/>
    <n v="346"/>
    <n v="1"/>
    <x v="1"/>
    <x v="0"/>
    <s v="Great"/>
    <s v="Average"/>
    <n v="17"/>
    <n v="0"/>
    <n v="17"/>
    <n v="2"/>
  </r>
  <r>
    <s v="1206 86Th Ave Ne"/>
    <x v="0"/>
    <s v="WA"/>
    <n v="98004"/>
    <n v="1728000"/>
    <x v="1"/>
    <n v="3"/>
    <n v="3700"/>
    <n v="467"/>
    <n v="0"/>
    <x v="1"/>
    <x v="0"/>
    <s v="None"/>
    <s v="Good"/>
    <n v="49"/>
    <n v="1992"/>
    <n v="33"/>
    <n v="1"/>
  </r>
  <r>
    <s v="150 Highland Dr"/>
    <x v="5"/>
    <s v="WA"/>
    <n v="98109"/>
    <n v="1712500"/>
    <x v="3"/>
    <n v="3.25"/>
    <n v="2940"/>
    <n v="582"/>
    <n v="0"/>
    <x v="1"/>
    <x v="0"/>
    <s v="Great"/>
    <s v="Good"/>
    <n v="47"/>
    <n v="2000"/>
    <n v="25"/>
    <n v="3"/>
  </r>
  <r>
    <s v="6402-6412 105Th Ave Ne"/>
    <x v="4"/>
    <s v="WA"/>
    <n v="98033"/>
    <n v="1710000"/>
    <x v="0"/>
    <n v="4.5"/>
    <n v="4590"/>
    <n v="373"/>
    <n v="0"/>
    <x v="1"/>
    <x v="1"/>
    <s v="None"/>
    <s v="Average"/>
    <n v="16"/>
    <n v="0"/>
    <n v="16"/>
    <n v="2"/>
  </r>
  <r>
    <s v="2860 West Lake Sammamish Pkwy Ne"/>
    <x v="13"/>
    <s v="WA"/>
    <n v="98052"/>
    <n v="1700000"/>
    <x v="3"/>
    <n v="2.75"/>
    <n v="2810"/>
    <n v="605"/>
    <n v="0"/>
    <x v="0"/>
    <x v="1"/>
    <s v="Excellent"/>
    <s v="Good"/>
    <n v="51"/>
    <n v="0"/>
    <n v="51"/>
    <n v="2"/>
  </r>
  <r>
    <s v="9625-9701 Se 5Th St"/>
    <x v="0"/>
    <s v="WA"/>
    <n v="98004"/>
    <n v="1700000"/>
    <x v="0"/>
    <n v="3.5"/>
    <n v="5850"/>
    <n v="291"/>
    <n v="1"/>
    <x v="1"/>
    <x v="0"/>
    <s v="Good"/>
    <s v="Good"/>
    <n v="47"/>
    <n v="2000"/>
    <n v="25"/>
    <n v="2"/>
  </r>
  <r>
    <s v="308 Prospect St"/>
    <x v="5"/>
    <s v="WA"/>
    <n v="98109"/>
    <n v="1695000"/>
    <x v="6"/>
    <n v="2.25"/>
    <n v="3170"/>
    <n v="535"/>
    <n v="0"/>
    <x v="1"/>
    <x v="0"/>
    <s v="Good"/>
    <s v="Excellent"/>
    <n v="125"/>
    <n v="0"/>
    <n v="125"/>
    <n v="2"/>
  </r>
  <r>
    <s v="3333 S Plum St"/>
    <x v="5"/>
    <s v="WA"/>
    <n v="98144"/>
    <n v="1695000"/>
    <x v="1"/>
    <n v="2.75"/>
    <n v="3770"/>
    <n v="450"/>
    <n v="0"/>
    <x v="1"/>
    <x v="0"/>
    <s v="Good"/>
    <s v="Excellent"/>
    <n v="101"/>
    <n v="1956"/>
    <n v="69"/>
    <n v="2"/>
  </r>
  <r>
    <s v="3872 50Th Ave Ne"/>
    <x v="5"/>
    <s v="WA"/>
    <n v="98105"/>
    <n v="1690000"/>
    <x v="3"/>
    <n v="1.75"/>
    <n v="3400"/>
    <n v="497"/>
    <n v="0"/>
    <x v="1"/>
    <x v="0"/>
    <s v="Good"/>
    <s v="Excellent"/>
    <n v="68"/>
    <n v="0"/>
    <n v="68"/>
    <n v="1"/>
  </r>
  <r>
    <s v="3907 48Th Ave Ne"/>
    <x v="5"/>
    <s v="WA"/>
    <n v="98105"/>
    <n v="1688000"/>
    <x v="1"/>
    <n v="2.5"/>
    <n v="3000"/>
    <n v="563"/>
    <n v="0"/>
    <x v="1"/>
    <x v="1"/>
    <s v="None"/>
    <s v="Average"/>
    <n v="88"/>
    <n v="1994"/>
    <n v="31"/>
    <n v="2"/>
  </r>
  <r>
    <s v="6702 Se 28Th St"/>
    <x v="1"/>
    <s v="WA"/>
    <n v="98040"/>
    <n v="1681000"/>
    <x v="0"/>
    <n v="5.25"/>
    <n v="4830"/>
    <n v="348"/>
    <n v="0"/>
    <x v="1"/>
    <x v="0"/>
    <s v="Fair"/>
    <s v="Excellent"/>
    <n v="73"/>
    <n v="1998"/>
    <n v="27"/>
    <n v="2"/>
  </r>
  <r>
    <s v="9250 Se 36Th Pl"/>
    <x v="1"/>
    <s v="WA"/>
    <n v="98040"/>
    <n v="1680000"/>
    <x v="0"/>
    <n v="3.25"/>
    <n v="4860"/>
    <n v="346"/>
    <n v="1"/>
    <x v="1"/>
    <x v="0"/>
    <s v="Good"/>
    <s v="Good"/>
    <n v="36"/>
    <n v="0"/>
    <n v="36"/>
    <n v="2"/>
  </r>
  <r>
    <s v="29002 Ne 3Rd Way"/>
    <x v="14"/>
    <s v="WA"/>
    <n v="98014"/>
    <n v="1680000"/>
    <x v="1"/>
    <n v="4.25"/>
    <n v="5584"/>
    <n v="301"/>
    <n v="2"/>
    <x v="1"/>
    <x v="1"/>
    <s v="None"/>
    <s v="Average"/>
    <n v="27"/>
    <n v="2006"/>
    <n v="19"/>
    <n v="2"/>
  </r>
  <r>
    <s v="Burke-Gilman Trail"/>
    <x v="5"/>
    <s v="WA"/>
    <n v="98125"/>
    <n v="1675000"/>
    <x v="3"/>
    <n v="2.5"/>
    <n v="3490"/>
    <n v="480"/>
    <n v="0"/>
    <x v="0"/>
    <x v="0"/>
    <s v="Excellent"/>
    <s v="Good"/>
    <n v="86"/>
    <n v="1991"/>
    <n v="34"/>
    <n v="2"/>
  </r>
  <r>
    <s v="2441-2499 Crane Dr W"/>
    <x v="5"/>
    <s v="WA"/>
    <n v="98199"/>
    <n v="1655000"/>
    <x v="1"/>
    <n v="3.5"/>
    <n v="3080"/>
    <n v="537"/>
    <n v="0"/>
    <x v="1"/>
    <x v="0"/>
    <s v="Great"/>
    <s v="Average"/>
    <n v="88"/>
    <n v="2009"/>
    <n v="16"/>
    <n v="2"/>
  </r>
  <r>
    <s v="471 Wheeler St"/>
    <x v="5"/>
    <s v="WA"/>
    <n v="98109"/>
    <n v="1640000"/>
    <x v="3"/>
    <n v="3.25"/>
    <n v="3140"/>
    <n v="522"/>
    <n v="0"/>
    <x v="1"/>
    <x v="0"/>
    <s v="Great"/>
    <s v="Good"/>
    <n v="112"/>
    <n v="0"/>
    <n v="112"/>
    <n v="2"/>
  </r>
  <r>
    <s v="8240 Fairway Dr Ne"/>
    <x v="5"/>
    <s v="WA"/>
    <n v="98115"/>
    <n v="1636000"/>
    <x v="3"/>
    <n v="2.5"/>
    <n v="3110"/>
    <n v="526"/>
    <n v="0"/>
    <x v="1"/>
    <x v="0"/>
    <s v="Fair"/>
    <s v="Good"/>
    <n v="79"/>
    <n v="1989"/>
    <n v="36"/>
    <n v="2"/>
  </r>
  <r>
    <s v="400 Detwiller Ln"/>
    <x v="0"/>
    <s v="WA"/>
    <n v="98004"/>
    <n v="1635000"/>
    <x v="0"/>
    <n v="3.5"/>
    <n v="4220"/>
    <n v="387"/>
    <n v="1"/>
    <x v="1"/>
    <x v="0"/>
    <s v="None"/>
    <s v="Average"/>
    <n v="67"/>
    <n v="2006"/>
    <n v="19"/>
    <n v="1"/>
  </r>
  <r>
    <s v="1820 38Th Ave E"/>
    <x v="5"/>
    <s v="WA"/>
    <n v="98112"/>
    <n v="1625000"/>
    <x v="1"/>
    <n v="3.25"/>
    <n v="2980"/>
    <n v="545"/>
    <n v="0"/>
    <x v="1"/>
    <x v="0"/>
    <s v="None"/>
    <s v="Average"/>
    <n v="26"/>
    <n v="0"/>
    <n v="26"/>
    <n v="2"/>
  </r>
  <r>
    <s v="4720 Somerset Ave Se"/>
    <x v="0"/>
    <s v="WA"/>
    <n v="98006"/>
    <n v="1619999"/>
    <x v="1"/>
    <n v="3"/>
    <n v="3900"/>
    <n v="415"/>
    <n v="0"/>
    <x v="1"/>
    <x v="0"/>
    <s v="Excellent"/>
    <s v="Excellent"/>
    <n v="53"/>
    <n v="0"/>
    <n v="53"/>
    <n v="1"/>
  </r>
  <r>
    <s v="2758 68Th Ave Se"/>
    <x v="1"/>
    <s v="WA"/>
    <n v="98040"/>
    <n v="1610000"/>
    <x v="1"/>
    <n v="3.5"/>
    <n v="4390"/>
    <n v="367"/>
    <n v="0"/>
    <x v="1"/>
    <x v="0"/>
    <s v="Great"/>
    <s v="Average"/>
    <n v="35"/>
    <n v="2009"/>
    <n v="16"/>
    <n v="2"/>
  </r>
  <r>
    <s v="17780 13Th Ave Nw"/>
    <x v="5"/>
    <s v="WA"/>
    <n v="98177"/>
    <n v="1600000"/>
    <x v="3"/>
    <n v="3.25"/>
    <n v="3790"/>
    <n v="422"/>
    <n v="0"/>
    <x v="1"/>
    <x v="1"/>
    <s v="Excellent"/>
    <s v="Average"/>
    <n v="40"/>
    <n v="0"/>
    <n v="40"/>
    <n v="2"/>
  </r>
  <r>
    <s v="29236 Se 5Th St"/>
    <x v="15"/>
    <s v="WA"/>
    <n v="98024"/>
    <n v="1600000"/>
    <x v="2"/>
    <n v="5"/>
    <n v="6050"/>
    <n v="264"/>
    <n v="5"/>
    <x v="1"/>
    <x v="1"/>
    <s v="Great"/>
    <s v="Average"/>
    <n v="24"/>
    <n v="0"/>
    <n v="24"/>
    <n v="2"/>
  </r>
  <r>
    <s v="9410 Lake Washington Blvd Ne"/>
    <x v="0"/>
    <s v="WA"/>
    <n v="98004"/>
    <n v="1600000"/>
    <x v="3"/>
    <n v="2.5"/>
    <n v="3160"/>
    <n v="506"/>
    <n v="0"/>
    <x v="1"/>
    <x v="0"/>
    <s v="Good"/>
    <s v="Good"/>
    <n v="59"/>
    <n v="0"/>
    <n v="59"/>
    <n v="1"/>
  </r>
  <r>
    <s v="3221 E Morley Way"/>
    <x v="5"/>
    <s v="WA"/>
    <n v="98112"/>
    <n v="1600000"/>
    <x v="3"/>
    <n v="4.25"/>
    <n v="2820"/>
    <n v="567"/>
    <n v="0"/>
    <x v="1"/>
    <x v="0"/>
    <s v="None"/>
    <s v="Good"/>
    <n v="95"/>
    <n v="0"/>
    <n v="95"/>
    <n v="2"/>
  </r>
  <r>
    <s v="17200 Se 29Th Ct"/>
    <x v="0"/>
    <s v="WA"/>
    <n v="98008"/>
    <n v="1595000"/>
    <x v="0"/>
    <n v="3"/>
    <n v="3640"/>
    <n v="438"/>
    <n v="0"/>
    <x v="1"/>
    <x v="0"/>
    <s v="Great"/>
    <s v="Average"/>
    <n v="43"/>
    <n v="0"/>
    <n v="43"/>
    <n v="2"/>
  </r>
  <r>
    <s v="1249 Nw Elford Dr"/>
    <x v="5"/>
    <s v="WA"/>
    <n v="98177"/>
    <n v="1580000"/>
    <x v="1"/>
    <n v="2.5"/>
    <n v="4570"/>
    <n v="346"/>
    <n v="2"/>
    <x v="1"/>
    <x v="1"/>
    <s v="Excellent"/>
    <s v="Excellent"/>
    <n v="77"/>
    <n v="1985"/>
    <n v="40"/>
    <n v="2"/>
  </r>
  <r>
    <s v="440 8Th Ave"/>
    <x v="4"/>
    <s v="WA"/>
    <n v="98033"/>
    <n v="1580000"/>
    <x v="3"/>
    <n v="3.25"/>
    <n v="3690"/>
    <n v="428"/>
    <n v="0"/>
    <x v="1"/>
    <x v="1"/>
    <s v="None"/>
    <s v="Average"/>
    <n v="18"/>
    <n v="0"/>
    <n v="18"/>
    <n v="2"/>
  </r>
  <r>
    <s v="1216 86Th Ave Ne"/>
    <x v="0"/>
    <s v="WA"/>
    <n v="98004"/>
    <n v="1575000"/>
    <x v="0"/>
    <n v="2.75"/>
    <n v="3650"/>
    <n v="432"/>
    <n v="0"/>
    <x v="1"/>
    <x v="0"/>
    <s v="None"/>
    <s v="Good"/>
    <n v="50"/>
    <n v="0"/>
    <n v="50"/>
    <n v="1"/>
  </r>
  <r>
    <s v="1527 39Th Ave E"/>
    <x v="5"/>
    <s v="WA"/>
    <n v="98112"/>
    <n v="1570000"/>
    <x v="1"/>
    <n v="3.75"/>
    <n v="3070"/>
    <n v="511"/>
    <n v="0"/>
    <x v="1"/>
    <x v="0"/>
    <s v="None"/>
    <s v="Excellent"/>
    <n v="98"/>
    <n v="0"/>
    <n v="98"/>
    <n v="2"/>
  </r>
  <r>
    <s v="9563 Ne 1St St"/>
    <x v="0"/>
    <s v="WA"/>
    <n v="98004"/>
    <n v="1565000"/>
    <x v="1"/>
    <n v="2.75"/>
    <n v="2970"/>
    <n v="527"/>
    <n v="0"/>
    <x v="1"/>
    <x v="0"/>
    <s v="Fair"/>
    <s v="Good"/>
    <n v="107"/>
    <n v="1986"/>
    <n v="39"/>
    <n v="1.5"/>
  </r>
  <r>
    <s v="6812 Phinney Ave N"/>
    <x v="5"/>
    <s v="WA"/>
    <n v="98103"/>
    <n v="1555000"/>
    <x v="3"/>
    <n v="3.5"/>
    <n v="4360"/>
    <n v="357"/>
    <n v="0"/>
    <x v="1"/>
    <x v="0"/>
    <s v="Great"/>
    <s v="Average"/>
    <n v="17"/>
    <n v="0"/>
    <n v="17"/>
    <n v="2"/>
  </r>
  <r>
    <s v="8126-8196 Forest Ave Se"/>
    <x v="1"/>
    <s v="WA"/>
    <n v="98040"/>
    <n v="1550000"/>
    <x v="0"/>
    <n v="3.25"/>
    <n v="3370"/>
    <n v="460"/>
    <n v="0"/>
    <x v="1"/>
    <x v="0"/>
    <s v="Good"/>
    <s v="Excellent"/>
    <n v="43"/>
    <n v="0"/>
    <n v="43"/>
    <n v="1"/>
  </r>
  <r>
    <s v="29433 Se 15Th Pl"/>
    <x v="15"/>
    <s v="WA"/>
    <n v="98024"/>
    <n v="1550000"/>
    <x v="0"/>
    <n v="4.25"/>
    <n v="6070"/>
    <n v="255"/>
    <n v="4"/>
    <x v="1"/>
    <x v="1"/>
    <s v="None"/>
    <s v="Average"/>
    <n v="26"/>
    <n v="0"/>
    <n v="26"/>
    <n v="2"/>
  </r>
  <r>
    <s v="126Th Ln Ne"/>
    <x v="4"/>
    <s v="WA"/>
    <n v="98033"/>
    <n v="1550000"/>
    <x v="3"/>
    <n v="2.5"/>
    <n v="4460"/>
    <n v="348"/>
    <n v="1"/>
    <x v="1"/>
    <x v="1"/>
    <s v="None"/>
    <s v="Average"/>
    <n v="33"/>
    <n v="0"/>
    <n v="33"/>
    <n v="2"/>
  </r>
  <r>
    <s v="1806 10Th Pl W"/>
    <x v="4"/>
    <s v="WA"/>
    <n v="98033"/>
    <n v="1538000"/>
    <x v="3"/>
    <n v="2.25"/>
    <n v="2880"/>
    <n v="534"/>
    <n v="0"/>
    <x v="1"/>
    <x v="0"/>
    <s v="Good"/>
    <s v="Average"/>
    <n v="67"/>
    <n v="2002"/>
    <n v="23"/>
    <n v="1"/>
  </r>
  <r>
    <s v="3283 Conkling Pl W"/>
    <x v="5"/>
    <s v="WA"/>
    <n v="98119"/>
    <n v="1525000"/>
    <x v="1"/>
    <n v="3.25"/>
    <n v="3620"/>
    <n v="421"/>
    <n v="0"/>
    <x v="1"/>
    <x v="0"/>
    <s v="Great"/>
    <s v="Good"/>
    <n v="98"/>
    <n v="0"/>
    <n v="98"/>
    <n v="2"/>
  </r>
  <r>
    <s v="8442 Se 36Th St"/>
    <x v="1"/>
    <s v="WA"/>
    <n v="98040"/>
    <n v="1510000"/>
    <x v="0"/>
    <n v="3.25"/>
    <n v="4390"/>
    <n v="344"/>
    <n v="0"/>
    <x v="1"/>
    <x v="1"/>
    <s v="None"/>
    <s v="Average"/>
    <n v="18"/>
    <n v="0"/>
    <n v="18"/>
    <n v="2"/>
  </r>
  <r>
    <s v="1020 15Th Ave E"/>
    <x v="5"/>
    <s v="WA"/>
    <n v="98112"/>
    <n v="1506000"/>
    <x v="1"/>
    <n v="3.25"/>
    <n v="3660"/>
    <n v="411"/>
    <n v="0"/>
    <x v="1"/>
    <x v="0"/>
    <s v="None"/>
    <s v="Average"/>
    <n v="116"/>
    <n v="1995"/>
    <n v="30"/>
    <n v="2.5"/>
  </r>
  <r>
    <s v="1905 33Rd Ave S"/>
    <x v="5"/>
    <s v="WA"/>
    <n v="98144"/>
    <n v="1505000"/>
    <x v="1"/>
    <n v="3.5"/>
    <n v="3480"/>
    <n v="432"/>
    <n v="0"/>
    <x v="1"/>
    <x v="0"/>
    <s v="None"/>
    <s v="Average"/>
    <n v="99"/>
    <n v="2010"/>
    <n v="15"/>
    <n v="2"/>
  </r>
  <r>
    <s v="619 9Th Ave"/>
    <x v="4"/>
    <s v="WA"/>
    <n v="98033"/>
    <n v="1485000"/>
    <x v="1"/>
    <n v="3.75"/>
    <n v="4030"/>
    <n v="368"/>
    <n v="0"/>
    <x v="1"/>
    <x v="1"/>
    <s v="None"/>
    <s v="Average"/>
    <n v="19"/>
    <n v="0"/>
    <n v="19"/>
    <n v="2"/>
  </r>
  <r>
    <s v="1206 9Th Ave W"/>
    <x v="5"/>
    <s v="WA"/>
    <n v="98119"/>
    <n v="1465000"/>
    <x v="2"/>
    <n v="4.5"/>
    <n v="4230"/>
    <n v="346"/>
    <n v="0"/>
    <x v="1"/>
    <x v="0"/>
    <s v="Great"/>
    <s v="Good"/>
    <n v="109"/>
    <n v="0"/>
    <n v="109"/>
    <n v="2"/>
  </r>
  <r>
    <s v="1116 33Rd Ave S"/>
    <x v="5"/>
    <s v="WA"/>
    <n v="98144"/>
    <n v="1462497"/>
    <x v="0"/>
    <n v="3.25"/>
    <n v="3840"/>
    <n v="381"/>
    <n v="0"/>
    <x v="1"/>
    <x v="0"/>
    <s v="Great"/>
    <s v="Average"/>
    <n v="17"/>
    <n v="0"/>
    <n v="17"/>
    <n v="3"/>
  </r>
  <r>
    <s v="410 Wheeler St"/>
    <x v="5"/>
    <s v="WA"/>
    <n v="98109"/>
    <n v="1450000"/>
    <x v="1"/>
    <n v="3.25"/>
    <n v="3770"/>
    <n v="385"/>
    <n v="0"/>
    <x v="1"/>
    <x v="0"/>
    <s v="None"/>
    <s v="Excellent"/>
    <n v="100"/>
    <n v="0"/>
    <n v="100"/>
    <n v="2"/>
  </r>
  <r>
    <s v="2720 Boyer Ave E"/>
    <x v="5"/>
    <s v="WA"/>
    <n v="98102"/>
    <n v="1440000"/>
    <x v="3"/>
    <n v="3.5"/>
    <n v="3870"/>
    <n v="372"/>
    <n v="0"/>
    <x v="1"/>
    <x v="0"/>
    <s v="None"/>
    <s v="Average"/>
    <n v="23"/>
    <n v="0"/>
    <n v="23"/>
    <n v="2"/>
  </r>
  <r>
    <s v="2611 1St Ave N"/>
    <x v="5"/>
    <s v="WA"/>
    <n v="98109"/>
    <n v="1425000"/>
    <x v="1"/>
    <n v="4.25"/>
    <n v="4960"/>
    <n v="287"/>
    <n v="0"/>
    <x v="1"/>
    <x v="0"/>
    <s v="None"/>
    <s v="Average"/>
    <n v="116"/>
    <n v="2003"/>
    <n v="22"/>
    <n v="2.5"/>
  </r>
  <r>
    <s v="6324 160Th Pl Se"/>
    <x v="0"/>
    <s v="WA"/>
    <n v="98006"/>
    <n v="1415000"/>
    <x v="1"/>
    <n v="5.25"/>
    <n v="4670"/>
    <n v="303"/>
    <n v="1"/>
    <x v="1"/>
    <x v="1"/>
    <s v="None"/>
    <s v="Average"/>
    <n v="36"/>
    <n v="0"/>
    <n v="36"/>
    <n v="2"/>
  </r>
  <r>
    <s v="4631 Somerset Ave Se"/>
    <x v="0"/>
    <s v="WA"/>
    <n v="98006"/>
    <n v="1411600"/>
    <x v="6"/>
    <n v="2.5"/>
    <n v="3180"/>
    <n v="444"/>
    <n v="0"/>
    <x v="1"/>
    <x v="0"/>
    <s v="Excellent"/>
    <s v="Excellent"/>
    <n v="40"/>
    <n v="0"/>
    <n v="40"/>
    <n v="2"/>
  </r>
  <r>
    <s v="2520 Medina Cir"/>
    <x v="3"/>
    <s v="WA"/>
    <n v="98039"/>
    <n v="1410000"/>
    <x v="1"/>
    <n v="2.25"/>
    <n v="3250"/>
    <n v="434"/>
    <n v="0"/>
    <x v="1"/>
    <x v="1"/>
    <s v="None"/>
    <s v="Average"/>
    <n v="46"/>
    <n v="2014"/>
    <n v="11"/>
    <n v="2"/>
  </r>
  <r>
    <s v="10635 Se 2Nd St"/>
    <x v="0"/>
    <s v="WA"/>
    <n v="98004"/>
    <n v="1405000"/>
    <x v="1"/>
    <n v="3.5"/>
    <n v="3410"/>
    <n v="412"/>
    <n v="0"/>
    <x v="1"/>
    <x v="1"/>
    <s v="None"/>
    <s v="Average"/>
    <n v="17"/>
    <n v="0"/>
    <n v="17"/>
    <n v="2"/>
  </r>
  <r>
    <s v="5700-5798 Sw Hinds St"/>
    <x v="5"/>
    <s v="WA"/>
    <n v="98116"/>
    <n v="1400000"/>
    <x v="1"/>
    <n v="3.25"/>
    <n v="4700"/>
    <n v="298"/>
    <n v="0"/>
    <x v="1"/>
    <x v="0"/>
    <s v="Excellent"/>
    <s v="Average"/>
    <n v="20"/>
    <n v="0"/>
    <n v="20"/>
    <n v="1"/>
  </r>
  <r>
    <s v="2340 Magnolia Blvd W"/>
    <x v="5"/>
    <s v="WA"/>
    <n v="98199"/>
    <n v="1400000"/>
    <x v="3"/>
    <n v="2"/>
    <n v="2020"/>
    <n v="693"/>
    <n v="0"/>
    <x v="1"/>
    <x v="0"/>
    <s v="Great"/>
    <s v="Average"/>
    <n v="88"/>
    <n v="1999"/>
    <n v="26"/>
    <n v="1.5"/>
  </r>
  <r>
    <s v="3115 S Norman St"/>
    <x v="5"/>
    <s v="WA"/>
    <n v="98144"/>
    <n v="1400000"/>
    <x v="1"/>
    <n v="3.25"/>
    <n v="2980"/>
    <n v="470"/>
    <n v="0"/>
    <x v="1"/>
    <x v="0"/>
    <s v="Great"/>
    <s v="Average"/>
    <n v="125"/>
    <n v="2014"/>
    <n v="11"/>
    <n v="2"/>
  </r>
  <r>
    <s v="316 Lake Washington Blvd S"/>
    <x v="5"/>
    <s v="WA"/>
    <n v="98144"/>
    <n v="1400000"/>
    <x v="3"/>
    <n v="2.5"/>
    <n v="2550"/>
    <n v="549"/>
    <n v="0"/>
    <x v="1"/>
    <x v="1"/>
    <s v="Good"/>
    <s v="Average"/>
    <n v="44"/>
    <n v="2013"/>
    <n v="12"/>
    <n v="2"/>
  </r>
  <r>
    <s v="2278 72Nd Ave Se"/>
    <x v="1"/>
    <s v="WA"/>
    <n v="98040"/>
    <n v="1400000"/>
    <x v="0"/>
    <n v="4.25"/>
    <n v="3530"/>
    <n v="397"/>
    <n v="0"/>
    <x v="1"/>
    <x v="1"/>
    <s v="None"/>
    <s v="Average"/>
    <n v="24"/>
    <n v="0"/>
    <n v="24"/>
    <n v="2"/>
  </r>
  <r>
    <s v="6515 112Th Ave Ne"/>
    <x v="4"/>
    <s v="WA"/>
    <n v="98033"/>
    <n v="1399950"/>
    <x v="1"/>
    <n v="2.75"/>
    <n v="3870"/>
    <n v="362"/>
    <n v="0"/>
    <x v="1"/>
    <x v="1"/>
    <s v="None"/>
    <s v="Average"/>
    <n v="20"/>
    <n v="0"/>
    <n v="20"/>
    <n v="2"/>
  </r>
  <r>
    <s v="3418 96Th Ave Ne"/>
    <x v="2"/>
    <s v="WA"/>
    <n v="98004"/>
    <n v="1388000"/>
    <x v="1"/>
    <n v="3"/>
    <n v="4040"/>
    <n v="344"/>
    <n v="0"/>
    <x v="1"/>
    <x v="0"/>
    <s v="None"/>
    <s v="Average"/>
    <n v="53"/>
    <n v="2001"/>
    <n v="24"/>
    <n v="1"/>
  </r>
  <r>
    <s v="2855 36Th Ave W"/>
    <x v="5"/>
    <s v="WA"/>
    <n v="98199"/>
    <n v="1387800"/>
    <x v="3"/>
    <n v="3"/>
    <n v="2480"/>
    <n v="560"/>
    <n v="0"/>
    <x v="1"/>
    <x v="0"/>
    <s v="Great"/>
    <s v="Average"/>
    <n v="75"/>
    <n v="2005"/>
    <n v="20"/>
    <n v="2"/>
  </r>
  <r>
    <s v="4600-4748 136Th Ave Se"/>
    <x v="0"/>
    <s v="WA"/>
    <n v="98006"/>
    <n v="1385000"/>
    <x v="2"/>
    <n v="2.75"/>
    <n v="5700"/>
    <n v="243"/>
    <n v="0"/>
    <x v="1"/>
    <x v="0"/>
    <s v="Excellent"/>
    <s v="Good"/>
    <n v="48"/>
    <n v="0"/>
    <n v="48"/>
    <n v="1"/>
  </r>
  <r>
    <s v="17892 Se 58Th Pl"/>
    <x v="0"/>
    <s v="WA"/>
    <n v="98006"/>
    <n v="1384000"/>
    <x v="1"/>
    <n v="3.25"/>
    <n v="4290"/>
    <n v="323"/>
    <n v="0"/>
    <x v="1"/>
    <x v="0"/>
    <s v="Great"/>
    <s v="Average"/>
    <n v="28"/>
    <n v="0"/>
    <n v="28"/>
    <n v="1"/>
  </r>
  <r>
    <s v="4646 88Th Ave Se"/>
    <x v="1"/>
    <s v="WA"/>
    <n v="98040"/>
    <n v="1381000"/>
    <x v="1"/>
    <n v="3.75"/>
    <n v="3160"/>
    <n v="437"/>
    <n v="0"/>
    <x v="1"/>
    <x v="1"/>
    <s v="None"/>
    <s v="Average"/>
    <n v="28"/>
    <n v="0"/>
    <n v="28"/>
    <n v="2.5"/>
  </r>
  <r>
    <s v="6827 36Th Ave Nw"/>
    <x v="5"/>
    <s v="WA"/>
    <n v="98117"/>
    <n v="1370000"/>
    <x v="6"/>
    <n v="2.25"/>
    <n v="2460"/>
    <n v="557"/>
    <n v="0"/>
    <x v="1"/>
    <x v="0"/>
    <s v="Excellent"/>
    <s v="Good"/>
    <n v="89"/>
    <n v="0"/>
    <n v="89"/>
    <n v="1.5"/>
  </r>
  <r>
    <s v="5564 169Th Pl Se"/>
    <x v="0"/>
    <s v="WA"/>
    <n v="98006"/>
    <n v="1365000"/>
    <x v="0"/>
    <n v="3.5"/>
    <n v="4210"/>
    <n v="324"/>
    <n v="0"/>
    <x v="1"/>
    <x v="1"/>
    <s v="Great"/>
    <s v="Average"/>
    <n v="30"/>
    <n v="0"/>
    <n v="30"/>
    <n v="2"/>
  </r>
  <r>
    <s v="3832 43Rd Ave Ne"/>
    <x v="5"/>
    <s v="WA"/>
    <n v="98105"/>
    <n v="1365000"/>
    <x v="3"/>
    <n v="2.5"/>
    <n v="2090"/>
    <n v="653"/>
    <n v="0"/>
    <x v="1"/>
    <x v="1"/>
    <s v="None"/>
    <s v="Good"/>
    <n v="97"/>
    <n v="0"/>
    <n v="97"/>
    <n v="1.5"/>
  </r>
  <r>
    <s v="22701 Ne 57Th Ct"/>
    <x v="13"/>
    <s v="WA"/>
    <n v="98053"/>
    <n v="1360000"/>
    <x v="1"/>
    <n v="3"/>
    <n v="5430"/>
    <n v="250"/>
    <n v="3"/>
    <x v="1"/>
    <x v="1"/>
    <s v="None"/>
    <s v="Good"/>
    <n v="38"/>
    <n v="0"/>
    <n v="38"/>
    <n v="2"/>
  </r>
  <r>
    <s v="3017 42Nd Ave W"/>
    <x v="5"/>
    <s v="WA"/>
    <n v="98199"/>
    <n v="1356925"/>
    <x v="1"/>
    <n v="3.5"/>
    <n v="4270"/>
    <n v="318"/>
    <n v="0"/>
    <x v="1"/>
    <x v="0"/>
    <s v="Great"/>
    <s v="Excellent"/>
    <n v="88"/>
    <n v="0"/>
    <n v="88"/>
    <n v="2"/>
  </r>
  <r>
    <s v="15317 Se 58Th St"/>
    <x v="0"/>
    <s v="WA"/>
    <n v="98006"/>
    <n v="1355000"/>
    <x v="1"/>
    <n v="3.5"/>
    <n v="3550"/>
    <n v="382"/>
    <n v="0"/>
    <x v="1"/>
    <x v="0"/>
    <s v="Good"/>
    <s v="Average"/>
    <n v="26"/>
    <n v="0"/>
    <n v="26"/>
    <n v="1"/>
  </r>
  <r>
    <s v="1602 5Th Ave N"/>
    <x v="5"/>
    <s v="WA"/>
    <n v="98109"/>
    <n v="1355000"/>
    <x v="3"/>
    <n v="1.5"/>
    <n v="2680"/>
    <n v="506"/>
    <n v="0"/>
    <x v="1"/>
    <x v="0"/>
    <s v="Good"/>
    <s v="Excellent"/>
    <n v="112"/>
    <n v="0"/>
    <n v="112"/>
    <n v="2"/>
  </r>
  <r>
    <s v="9213 Se 68Th St"/>
    <x v="1"/>
    <s v="WA"/>
    <n v="98040"/>
    <n v="1350000"/>
    <x v="1"/>
    <n v="3.25"/>
    <n v="3300"/>
    <n v="409"/>
    <n v="0"/>
    <x v="1"/>
    <x v="1"/>
    <s v="None"/>
    <s v="Excellent"/>
    <n v="40"/>
    <n v="0"/>
    <n v="40"/>
    <n v="2"/>
  </r>
  <r>
    <s v="9640 Ne 32Nd St"/>
    <x v="2"/>
    <s v="WA"/>
    <n v="98004"/>
    <n v="1346400"/>
    <x v="0"/>
    <n v="1.75"/>
    <n v="3380"/>
    <n v="398"/>
    <n v="0"/>
    <x v="1"/>
    <x v="0"/>
    <s v="None"/>
    <s v="Good"/>
    <n v="62"/>
    <n v="0"/>
    <n v="62"/>
    <n v="1"/>
  </r>
  <r>
    <s v="1120 33Rd Ave S"/>
    <x v="5"/>
    <s v="WA"/>
    <n v="98144"/>
    <n v="1340000"/>
    <x v="1"/>
    <n v="3.5"/>
    <n v="3190"/>
    <n v="420"/>
    <n v="0"/>
    <x v="1"/>
    <x v="0"/>
    <s v="Great"/>
    <s v="Average"/>
    <n v="22"/>
    <n v="0"/>
    <n v="22"/>
    <n v="2"/>
  </r>
  <r>
    <s v="9426 Se 52Nd St"/>
    <x v="1"/>
    <s v="WA"/>
    <n v="98040"/>
    <n v="1339000"/>
    <x v="1"/>
    <n v="2.5"/>
    <n v="4250"/>
    <n v="315"/>
    <n v="0"/>
    <x v="1"/>
    <x v="0"/>
    <s v="Good"/>
    <s v="Good"/>
    <n v="53"/>
    <n v="0"/>
    <n v="53"/>
    <n v="2"/>
  </r>
  <r>
    <s v="1415 108Th Ave Se"/>
    <x v="0"/>
    <s v="WA"/>
    <n v="98004"/>
    <n v="1337044"/>
    <x v="1"/>
    <n v="3.5"/>
    <n v="4280"/>
    <n v="312"/>
    <n v="0"/>
    <x v="1"/>
    <x v="1"/>
    <s v="None"/>
    <s v="Average"/>
    <n v="20"/>
    <n v="0"/>
    <n v="20"/>
    <n v="2"/>
  </r>
  <r>
    <s v="1024 15Th Ave E"/>
    <x v="5"/>
    <s v="WA"/>
    <n v="98112"/>
    <n v="1335000"/>
    <x v="0"/>
    <n v="2.25"/>
    <n v="4200"/>
    <n v="318"/>
    <n v="0"/>
    <x v="1"/>
    <x v="0"/>
    <s v="None"/>
    <s v="Good"/>
    <n v="119"/>
    <n v="1990"/>
    <n v="35"/>
    <n v="2.5"/>
  </r>
  <r>
    <s v="1228 9Th Ave W"/>
    <x v="5"/>
    <s v="WA"/>
    <n v="98119"/>
    <n v="1330000"/>
    <x v="3"/>
    <n v="1.5"/>
    <n v="1940"/>
    <n v="686"/>
    <n v="0"/>
    <x v="1"/>
    <x v="1"/>
    <s v="Good"/>
    <s v="Average"/>
    <n v="125"/>
    <n v="2005"/>
    <n v="20"/>
    <n v="1.5"/>
  </r>
  <r>
    <s v="3524 Nw 67Th St"/>
    <x v="5"/>
    <s v="WA"/>
    <n v="98117"/>
    <n v="1325000"/>
    <x v="1"/>
    <n v="3"/>
    <n v="3370"/>
    <n v="393"/>
    <n v="0"/>
    <x v="1"/>
    <x v="0"/>
    <s v="Great"/>
    <s v="Average"/>
    <n v="37"/>
    <n v="2000"/>
    <n v="25"/>
    <n v="1"/>
  </r>
  <r>
    <s v="2154-2398 94Th Ave Ne"/>
    <x v="2"/>
    <s v="WA"/>
    <n v="98004"/>
    <n v="1325000"/>
    <x v="0"/>
    <n v="2.25"/>
    <n v="3200"/>
    <n v="414"/>
    <n v="0"/>
    <x v="1"/>
    <x v="0"/>
    <s v="None"/>
    <s v="Average"/>
    <n v="60"/>
    <n v="1993"/>
    <n v="32"/>
    <n v="1"/>
  </r>
  <r>
    <s v="Se 21St Ct"/>
    <x v="10"/>
    <s v="WA"/>
    <n v="98075"/>
    <n v="1325000"/>
    <x v="1"/>
    <n v="4"/>
    <n v="4420"/>
    <n v="300"/>
    <n v="0"/>
    <x v="1"/>
    <x v="1"/>
    <s v="None"/>
    <s v="Average"/>
    <n v="12"/>
    <n v="1923"/>
    <n v="102"/>
    <n v="2"/>
  </r>
  <r>
    <s v="400 W Highland Dr"/>
    <x v="5"/>
    <s v="WA"/>
    <n v="98119"/>
    <n v="1325000"/>
    <x v="1"/>
    <n v="2.5"/>
    <n v="2440"/>
    <n v="543"/>
    <n v="0"/>
    <x v="1"/>
    <x v="1"/>
    <s v="None"/>
    <s v="Good"/>
    <n v="123"/>
    <n v="0"/>
    <n v="123"/>
    <n v="2.5"/>
  </r>
  <r>
    <s v="6133 160Th Ave Se"/>
    <x v="0"/>
    <s v="WA"/>
    <n v="98006"/>
    <n v="1320000"/>
    <x v="1"/>
    <n v="3.5"/>
    <n v="4410"/>
    <n v="299"/>
    <n v="1"/>
    <x v="1"/>
    <x v="1"/>
    <s v="None"/>
    <s v="Average"/>
    <n v="36"/>
    <n v="0"/>
    <n v="36"/>
    <n v="2"/>
  </r>
  <r>
    <s v="2346 N 59Th St"/>
    <x v="5"/>
    <s v="WA"/>
    <n v="98103"/>
    <n v="1315000"/>
    <x v="1"/>
    <n v="3.5"/>
    <n v="3460"/>
    <n v="380"/>
    <n v="0"/>
    <x v="1"/>
    <x v="0"/>
    <s v="None"/>
    <s v="Average"/>
    <n v="21"/>
    <n v="2003"/>
    <n v="22"/>
    <n v="2"/>
  </r>
  <r>
    <s v="18051 Normandy Terrace Sw"/>
    <x v="16"/>
    <s v="WA"/>
    <n v="98166"/>
    <n v="1309500"/>
    <x v="1"/>
    <n v="2.5"/>
    <n v="2680"/>
    <n v="489"/>
    <n v="0"/>
    <x v="0"/>
    <x v="0"/>
    <s v="Excellent"/>
    <s v="Average"/>
    <n v="69"/>
    <n v="2001"/>
    <n v="24"/>
    <n v="1"/>
  </r>
  <r>
    <s v="7732 Seward Park Ave S"/>
    <x v="5"/>
    <s v="WA"/>
    <n v="98118"/>
    <n v="1309500"/>
    <x v="1"/>
    <n v="4.5"/>
    <n v="4750"/>
    <n v="276"/>
    <n v="0"/>
    <x v="1"/>
    <x v="0"/>
    <s v="Good"/>
    <s v="Average"/>
    <n v="20"/>
    <n v="0"/>
    <n v="20"/>
    <n v="2"/>
  </r>
  <r>
    <s v="2306 Halleck Ave Sw"/>
    <x v="5"/>
    <s v="WA"/>
    <n v="98116"/>
    <n v="1300000"/>
    <x v="2"/>
    <n v="4.5"/>
    <n v="3902"/>
    <n v="333"/>
    <n v="0"/>
    <x v="1"/>
    <x v="0"/>
    <s v="Excellent"/>
    <s v="Good"/>
    <n v="48"/>
    <n v="0"/>
    <n v="48"/>
    <n v="3"/>
  </r>
  <r>
    <s v="1645 30Th Ave Ne"/>
    <x v="6"/>
    <s v="WA"/>
    <n v="98029"/>
    <n v="1300000"/>
    <x v="1"/>
    <n v="4"/>
    <n v="4270"/>
    <n v="304"/>
    <n v="0"/>
    <x v="1"/>
    <x v="0"/>
    <s v="Great"/>
    <s v="Average"/>
    <n v="21"/>
    <n v="2003"/>
    <n v="22"/>
    <n v="2"/>
  </r>
  <r>
    <s v="731 Mcgilvra Blvd E"/>
    <x v="5"/>
    <s v="WA"/>
    <n v="98112"/>
    <n v="1300000"/>
    <x v="1"/>
    <n v="3.25"/>
    <n v="2330"/>
    <n v="558"/>
    <n v="0"/>
    <x v="1"/>
    <x v="1"/>
    <s v="Great"/>
    <s v="Average"/>
    <n v="107"/>
    <n v="0"/>
    <n v="107"/>
    <n v="2"/>
  </r>
  <r>
    <s v="2617 W Barrett St"/>
    <x v="5"/>
    <s v="WA"/>
    <n v="98199"/>
    <n v="1300000"/>
    <x v="0"/>
    <n v="4"/>
    <n v="3366"/>
    <n v="386"/>
    <n v="0"/>
    <x v="1"/>
    <x v="0"/>
    <s v="Good"/>
    <s v="Average"/>
    <n v="88"/>
    <n v="1999"/>
    <n v="26"/>
    <n v="2.5"/>
  </r>
  <r>
    <s v="1509 85Th Ave Ne"/>
    <x v="2"/>
    <s v="WA"/>
    <n v="98004"/>
    <n v="1300000"/>
    <x v="1"/>
    <n v="1.75"/>
    <n v="2610"/>
    <n v="498"/>
    <n v="0"/>
    <x v="1"/>
    <x v="1"/>
    <s v="None"/>
    <s v="Good"/>
    <n v="59"/>
    <n v="0"/>
    <n v="59"/>
    <n v="1"/>
  </r>
  <r>
    <s v="5830 246Th Pl Ne"/>
    <x v="13"/>
    <s v="WA"/>
    <n v="98053"/>
    <n v="1300000"/>
    <x v="1"/>
    <n v="3.5"/>
    <n v="4380"/>
    <n v="297"/>
    <n v="2"/>
    <x v="1"/>
    <x v="1"/>
    <s v="None"/>
    <s v="Average"/>
    <n v="24"/>
    <n v="0"/>
    <n v="24"/>
    <n v="1"/>
  </r>
  <r>
    <s v="186 34Th Ave E"/>
    <x v="5"/>
    <s v="WA"/>
    <n v="98112"/>
    <n v="1300000"/>
    <x v="1"/>
    <n v="2.25"/>
    <n v="2360"/>
    <n v="551"/>
    <n v="0"/>
    <x v="1"/>
    <x v="1"/>
    <s v="None"/>
    <s v="Average"/>
    <n v="12"/>
    <n v="1923"/>
    <n v="102"/>
    <n v="2"/>
  </r>
  <r>
    <s v="4510 89Th Ave Se"/>
    <x v="1"/>
    <s v="WA"/>
    <n v="98040"/>
    <n v="1298000"/>
    <x v="1"/>
    <n v="3.5"/>
    <n v="2790"/>
    <n v="465"/>
    <n v="0"/>
    <x v="1"/>
    <x v="1"/>
    <s v="None"/>
    <s v="Excellent"/>
    <n v="40"/>
    <n v="0"/>
    <n v="40"/>
    <n v="1.5"/>
  </r>
  <r>
    <s v="5529 Wallingford Ave N"/>
    <x v="5"/>
    <s v="WA"/>
    <n v="98103"/>
    <n v="1297000"/>
    <x v="2"/>
    <n v="2.75"/>
    <n v="2630"/>
    <n v="493"/>
    <n v="0"/>
    <x v="1"/>
    <x v="0"/>
    <s v="None"/>
    <s v="Excellent"/>
    <n v="125"/>
    <n v="0"/>
    <n v="125"/>
    <n v="2"/>
  </r>
  <r>
    <s v="2425 3Rd Ave W"/>
    <x v="5"/>
    <s v="WA"/>
    <n v="98119"/>
    <n v="1288333"/>
    <x v="2"/>
    <n v="4.5"/>
    <n v="3830"/>
    <n v="336"/>
    <n v="0"/>
    <x v="1"/>
    <x v="0"/>
    <s v="None"/>
    <s v="Average"/>
    <n v="106"/>
    <n v="2004"/>
    <n v="21"/>
    <n v="3"/>
  </r>
  <r>
    <s v="5726 61St Ave Ne"/>
    <x v="5"/>
    <s v="WA"/>
    <n v="98105"/>
    <n v="1285000"/>
    <x v="1"/>
    <n v="2.5"/>
    <n v="3240"/>
    <n v="397"/>
    <n v="0"/>
    <x v="1"/>
    <x v="0"/>
    <s v="None"/>
    <s v="Average"/>
    <n v="79"/>
    <n v="0"/>
    <n v="79"/>
    <n v="1"/>
  </r>
  <r>
    <s v="1730 Walnut Ave Sw"/>
    <x v="5"/>
    <s v="WA"/>
    <n v="98116"/>
    <n v="1280000"/>
    <x v="1"/>
    <n v="2.5"/>
    <n v="3160"/>
    <n v="405"/>
    <n v="0"/>
    <x v="1"/>
    <x v="0"/>
    <s v="Excellent"/>
    <s v="Average"/>
    <n v="108"/>
    <n v="2005"/>
    <n v="20"/>
    <n v="1.5"/>
  </r>
  <r>
    <s v="17069 Se 65Th Pl"/>
    <x v="0"/>
    <s v="WA"/>
    <n v="98006"/>
    <n v="1280000"/>
    <x v="1"/>
    <n v="3.5"/>
    <n v="4660"/>
    <n v="275"/>
    <n v="0"/>
    <x v="1"/>
    <x v="1"/>
    <s v="Good"/>
    <s v="Average"/>
    <n v="22"/>
    <n v="0"/>
    <n v="22"/>
    <n v="2"/>
  </r>
  <r>
    <s v="1622 38Th Ave E"/>
    <x v="5"/>
    <s v="WA"/>
    <n v="98112"/>
    <n v="1280000"/>
    <x v="1"/>
    <n v="3.5"/>
    <n v="3010"/>
    <n v="425"/>
    <n v="0"/>
    <x v="1"/>
    <x v="0"/>
    <s v="None"/>
    <s v="Average"/>
    <n v="26"/>
    <n v="0"/>
    <n v="26"/>
    <n v="2"/>
  </r>
  <r>
    <s v="3014 Nw Esplanade"/>
    <x v="5"/>
    <s v="WA"/>
    <n v="98117"/>
    <n v="1275000"/>
    <x v="1"/>
    <n v="2"/>
    <n v="2850"/>
    <n v="447"/>
    <n v="0"/>
    <x v="1"/>
    <x v="0"/>
    <s v="Excellent"/>
    <s v="Good"/>
    <n v="55"/>
    <n v="0"/>
    <n v="55"/>
    <n v="1"/>
  </r>
  <r>
    <s v="17002 Se 14Th Ln"/>
    <x v="0"/>
    <s v="WA"/>
    <n v="98008"/>
    <n v="1275000"/>
    <x v="3"/>
    <n v="2.5"/>
    <n v="3870"/>
    <n v="329"/>
    <n v="1"/>
    <x v="1"/>
    <x v="1"/>
    <s v="Great"/>
    <s v="Average"/>
    <n v="28"/>
    <n v="0"/>
    <n v="28"/>
    <n v="2"/>
  </r>
  <r>
    <s v="4468 158Th Ave Se"/>
    <x v="0"/>
    <s v="WA"/>
    <n v="98006"/>
    <n v="1270000"/>
    <x v="1"/>
    <n v="3"/>
    <n v="5520"/>
    <n v="230"/>
    <n v="0"/>
    <x v="1"/>
    <x v="0"/>
    <s v="Great"/>
    <s v="Average"/>
    <n v="17"/>
    <n v="0"/>
    <n v="17"/>
    <n v="2"/>
  </r>
  <r>
    <s v="8726 Ne 11Th St"/>
    <x v="0"/>
    <s v="WA"/>
    <n v="98004"/>
    <n v="1270000"/>
    <x v="0"/>
    <n v="2.5"/>
    <n v="3200"/>
    <n v="397"/>
    <n v="0"/>
    <x v="1"/>
    <x v="0"/>
    <s v="None"/>
    <s v="Average"/>
    <n v="73"/>
    <n v="2008"/>
    <n v="17"/>
    <n v="1"/>
  </r>
  <r>
    <s v="10442 Se 13Th St"/>
    <x v="0"/>
    <s v="WA"/>
    <n v="98004"/>
    <n v="1264000"/>
    <x v="1"/>
    <n v="3.75"/>
    <n v="3490"/>
    <n v="362"/>
    <n v="0"/>
    <x v="1"/>
    <x v="1"/>
    <s v="None"/>
    <s v="Average"/>
    <n v="13"/>
    <n v="1912"/>
    <n v="113"/>
    <n v="2"/>
  </r>
  <r>
    <s v="8551 Se 80Th St"/>
    <x v="1"/>
    <s v="WA"/>
    <n v="98040"/>
    <n v="1256500"/>
    <x v="1"/>
    <n v="2.5"/>
    <n v="3150"/>
    <n v="399"/>
    <n v="0"/>
    <x v="1"/>
    <x v="1"/>
    <s v="None"/>
    <s v="Good"/>
    <n v="59"/>
    <n v="0"/>
    <n v="59"/>
    <n v="2"/>
  </r>
  <r>
    <s v="5038 48Th Ave Ne"/>
    <x v="5"/>
    <s v="WA"/>
    <n v="98105"/>
    <n v="1255000"/>
    <x v="1"/>
    <n v="2.5"/>
    <n v="3200"/>
    <n v="392"/>
    <n v="0"/>
    <x v="1"/>
    <x v="1"/>
    <s v="None"/>
    <s v="Average"/>
    <n v="19"/>
    <n v="0"/>
    <n v="19"/>
    <n v="2"/>
  </r>
  <r>
    <s v="5118 Sw Waite St"/>
    <x v="5"/>
    <s v="WA"/>
    <n v="98116"/>
    <n v="1250000"/>
    <x v="3"/>
    <n v="3"/>
    <n v="3760"/>
    <n v="332"/>
    <n v="0"/>
    <x v="1"/>
    <x v="0"/>
    <s v="Great"/>
    <s v="Good"/>
    <n v="115"/>
    <n v="0"/>
    <n v="115"/>
    <n v="2.5"/>
  </r>
  <r>
    <s v="2440 Magnolia Blvd W"/>
    <x v="5"/>
    <s v="WA"/>
    <n v="98199"/>
    <n v="1250000"/>
    <x v="1"/>
    <n v="2.5"/>
    <n v="2920"/>
    <n v="428"/>
    <n v="0"/>
    <x v="1"/>
    <x v="0"/>
    <s v="Great"/>
    <s v="Average"/>
    <n v="68"/>
    <n v="2000"/>
    <n v="25"/>
    <n v="1"/>
  </r>
  <r>
    <s v="13 Cascade Key"/>
    <x v="0"/>
    <s v="WA"/>
    <n v="98006"/>
    <n v="1250000"/>
    <x v="1"/>
    <n v="2.5"/>
    <n v="3220"/>
    <n v="388"/>
    <n v="0"/>
    <x v="1"/>
    <x v="0"/>
    <s v="None"/>
    <s v="Excellent"/>
    <n v="52"/>
    <n v="0"/>
    <n v="52"/>
    <n v="1"/>
  </r>
  <r>
    <s v="7325 86Th Ave Se"/>
    <x v="1"/>
    <s v="WA"/>
    <n v="98040"/>
    <n v="1250000"/>
    <x v="0"/>
    <n v="3.25"/>
    <n v="3160"/>
    <n v="396"/>
    <n v="0"/>
    <x v="1"/>
    <x v="1"/>
    <s v="None"/>
    <s v="Excellent"/>
    <n v="53"/>
    <n v="0"/>
    <n v="53"/>
    <n v="2"/>
  </r>
  <r>
    <s v="6151 168Th Pl Se"/>
    <x v="0"/>
    <s v="WA"/>
    <n v="98006"/>
    <n v="1240000"/>
    <x v="0"/>
    <n v="3.5"/>
    <n v="5430"/>
    <n v="228"/>
    <n v="0"/>
    <x v="1"/>
    <x v="0"/>
    <s v="Good"/>
    <s v="Average"/>
    <n v="18"/>
    <n v="0"/>
    <n v="18"/>
    <n v="2"/>
  </r>
  <r>
    <s v="16659 Se 69Th Way"/>
    <x v="0"/>
    <s v="WA"/>
    <n v="98006"/>
    <n v="1240000"/>
    <x v="5"/>
    <n v="5.5"/>
    <n v="6630"/>
    <n v="187"/>
    <n v="0"/>
    <x v="1"/>
    <x v="0"/>
    <s v="None"/>
    <s v="Average"/>
    <n v="21"/>
    <n v="2003"/>
    <n v="22"/>
    <n v="2"/>
  </r>
  <r>
    <s v="1037 106Th Ave Se"/>
    <x v="0"/>
    <s v="WA"/>
    <n v="98004"/>
    <n v="1240000"/>
    <x v="1"/>
    <n v="3.5"/>
    <n v="3820"/>
    <n v="325"/>
    <n v="0"/>
    <x v="1"/>
    <x v="0"/>
    <s v="None"/>
    <s v="Average"/>
    <n v="35"/>
    <n v="2009"/>
    <n v="16"/>
    <n v="2"/>
  </r>
  <r>
    <s v="16416 Ne 40Th St"/>
    <x v="13"/>
    <s v="WA"/>
    <n v="98052"/>
    <n v="1240000"/>
    <x v="0"/>
    <n v="4"/>
    <n v="4410"/>
    <n v="281"/>
    <n v="0"/>
    <x v="1"/>
    <x v="1"/>
    <s v="None"/>
    <s v="Average"/>
    <n v="19"/>
    <n v="0"/>
    <n v="19"/>
    <n v="2"/>
  </r>
  <r>
    <s v="4007 48Th Ave Ne"/>
    <x v="5"/>
    <s v="WA"/>
    <n v="98105"/>
    <n v="1240000"/>
    <x v="0"/>
    <n v="3"/>
    <n v="2830"/>
    <n v="438"/>
    <n v="0"/>
    <x v="1"/>
    <x v="0"/>
    <s v="None"/>
    <s v="Average"/>
    <n v="102"/>
    <n v="1998"/>
    <n v="27"/>
    <n v="2"/>
  </r>
  <r>
    <s v="6851 51St Ave Ne"/>
    <x v="5"/>
    <s v="WA"/>
    <n v="98115"/>
    <n v="1234582"/>
    <x v="0"/>
    <n v="3.25"/>
    <n v="3240"/>
    <n v="381"/>
    <n v="0"/>
    <x v="1"/>
    <x v="0"/>
    <s v="Excellent"/>
    <s v="Good"/>
    <n v="86"/>
    <n v="1989"/>
    <n v="36"/>
    <n v="1.5"/>
  </r>
  <r>
    <s v="9329 Se Shoreland Dr"/>
    <x v="0"/>
    <s v="WA"/>
    <n v="98004"/>
    <n v="1230000"/>
    <x v="3"/>
    <n v="1.75"/>
    <n v="2200"/>
    <n v="559"/>
    <n v="0"/>
    <x v="1"/>
    <x v="1"/>
    <s v="Fair"/>
    <s v="Average"/>
    <n v="77"/>
    <n v="2003"/>
    <n v="22"/>
    <n v="1.5"/>
  </r>
  <r>
    <s v="7024 Se 20Th St"/>
    <x v="1"/>
    <s v="WA"/>
    <n v="98040"/>
    <n v="1230000"/>
    <x v="1"/>
    <n v="2.5"/>
    <n v="3040"/>
    <n v="405"/>
    <n v="0"/>
    <x v="1"/>
    <x v="1"/>
    <s v="None"/>
    <s v="Average"/>
    <n v="24"/>
    <n v="0"/>
    <n v="24"/>
    <n v="2"/>
  </r>
  <r>
    <s v="14203 Ne 40Th Pl"/>
    <x v="0"/>
    <s v="WA"/>
    <n v="98007"/>
    <n v="1229000"/>
    <x v="1"/>
    <n v="3.5"/>
    <n v="3770"/>
    <n v="326"/>
    <n v="1"/>
    <x v="1"/>
    <x v="0"/>
    <s v="None"/>
    <s v="Average"/>
    <n v="36"/>
    <n v="0"/>
    <n v="36"/>
    <n v="2"/>
  </r>
  <r>
    <s v="20709 Se 4Th St"/>
    <x v="10"/>
    <s v="WA"/>
    <n v="98074"/>
    <n v="1228000"/>
    <x v="1"/>
    <n v="2.5"/>
    <n v="5730"/>
    <n v="214"/>
    <n v="1"/>
    <x v="1"/>
    <x v="0"/>
    <s v="Excellent"/>
    <s v="Average"/>
    <n v="34"/>
    <n v="0"/>
    <n v="34"/>
    <n v="2"/>
  </r>
  <r>
    <s v="8434 W Mercer Way"/>
    <x v="1"/>
    <s v="WA"/>
    <n v="98040"/>
    <n v="1225000"/>
    <x v="1"/>
    <n v="2.25"/>
    <n v="3070"/>
    <n v="399"/>
    <n v="0"/>
    <x v="1"/>
    <x v="0"/>
    <s v="Great"/>
    <s v="Average"/>
    <n v="49"/>
    <n v="0"/>
    <n v="49"/>
    <n v="1"/>
  </r>
  <r>
    <s v="2557 Medina Cir"/>
    <x v="3"/>
    <s v="WA"/>
    <n v="98039"/>
    <n v="1225000"/>
    <x v="1"/>
    <n v="2.5"/>
    <n v="2740"/>
    <n v="447"/>
    <n v="0"/>
    <x v="1"/>
    <x v="1"/>
    <s v="None"/>
    <s v="Average"/>
    <n v="41"/>
    <n v="0"/>
    <n v="41"/>
    <n v="2"/>
  </r>
  <r>
    <s v="25005 Ne Patterson Way"/>
    <x v="13"/>
    <s v="WA"/>
    <n v="98053"/>
    <n v="1225000"/>
    <x v="1"/>
    <n v="4.5"/>
    <n v="5420"/>
    <n v="226"/>
    <n v="2"/>
    <x v="1"/>
    <x v="0"/>
    <s v="None"/>
    <s v="Average"/>
    <n v="24"/>
    <n v="0"/>
    <n v="24"/>
    <n v="1"/>
  </r>
  <r>
    <s v="4531 205Th Pl Ne"/>
    <x v="10"/>
    <s v="WA"/>
    <n v="98074"/>
    <n v="1222500"/>
    <x v="1"/>
    <n v="3.5"/>
    <n v="4910"/>
    <n v="249"/>
    <n v="0"/>
    <x v="1"/>
    <x v="0"/>
    <s v="None"/>
    <s v="Average"/>
    <n v="18"/>
    <n v="0"/>
    <n v="18"/>
    <n v="1.5"/>
  </r>
  <r>
    <s v="2433 1St Ave N"/>
    <x v="5"/>
    <s v="WA"/>
    <n v="98109"/>
    <n v="1220000"/>
    <x v="1"/>
    <n v="2.5"/>
    <n v="3240"/>
    <n v="377"/>
    <n v="0"/>
    <x v="1"/>
    <x v="0"/>
    <s v="None"/>
    <s v="Average"/>
    <n v="17"/>
    <n v="0"/>
    <n v="17"/>
    <n v="2"/>
  </r>
  <r>
    <s v="2551 5Th Ave N"/>
    <x v="5"/>
    <s v="WA"/>
    <n v="98109"/>
    <n v="1220000"/>
    <x v="1"/>
    <n v="3.75"/>
    <n v="3520"/>
    <n v="347"/>
    <n v="0"/>
    <x v="1"/>
    <x v="0"/>
    <s v="None"/>
    <s v="Excellent"/>
    <n v="112"/>
    <n v="0"/>
    <n v="112"/>
    <n v="1.5"/>
  </r>
  <r>
    <s v="4625 Somerset Dr Se"/>
    <x v="0"/>
    <s v="WA"/>
    <n v="98006"/>
    <n v="1216000"/>
    <x v="1"/>
    <n v="2.5"/>
    <n v="3190"/>
    <n v="381"/>
    <n v="0"/>
    <x v="1"/>
    <x v="0"/>
    <s v="Great"/>
    <s v="Excellent"/>
    <n v="58"/>
    <n v="0"/>
    <n v="58"/>
    <n v="1"/>
  </r>
  <r>
    <s v="14511 164Th Ave Ne"/>
    <x v="12"/>
    <s v="WA"/>
    <n v="98072"/>
    <n v="1215000"/>
    <x v="1"/>
    <n v="3.75"/>
    <n v="3820"/>
    <n v="318"/>
    <n v="1"/>
    <x v="1"/>
    <x v="1"/>
    <s v="None"/>
    <s v="Average"/>
    <n v="31"/>
    <n v="0"/>
    <n v="31"/>
    <n v="1"/>
  </r>
  <r>
    <s v="16864 Se 57Th Pl"/>
    <x v="0"/>
    <s v="WA"/>
    <n v="98006"/>
    <n v="1212500"/>
    <x v="1"/>
    <n v="3.5"/>
    <n v="4560"/>
    <n v="266"/>
    <n v="0"/>
    <x v="1"/>
    <x v="0"/>
    <s v="Great"/>
    <s v="Average"/>
    <n v="30"/>
    <n v="0"/>
    <n v="30"/>
    <n v="1"/>
  </r>
  <r>
    <s v="4911 Ne 65Th St"/>
    <x v="5"/>
    <s v="WA"/>
    <n v="98115"/>
    <n v="1210000"/>
    <x v="1"/>
    <n v="2.75"/>
    <n v="3650"/>
    <n v="332"/>
    <n v="0"/>
    <x v="1"/>
    <x v="0"/>
    <s v="Good"/>
    <s v="Good"/>
    <n v="74"/>
    <n v="2003"/>
    <n v="22"/>
    <n v="2"/>
  </r>
  <r>
    <s v="4908 32Nd Ave Ne"/>
    <x v="5"/>
    <s v="WA"/>
    <n v="98105"/>
    <n v="1205000"/>
    <x v="1"/>
    <n v="3.5"/>
    <n v="3150"/>
    <n v="383"/>
    <n v="0"/>
    <x v="1"/>
    <x v="1"/>
    <s v="None"/>
    <s v="Average"/>
    <n v="11"/>
    <n v="0"/>
    <n v="11"/>
    <n v="2"/>
  </r>
  <r>
    <s v="3603 W Mercer Way"/>
    <x v="1"/>
    <s v="WA"/>
    <n v="98040"/>
    <n v="1200000"/>
    <x v="3"/>
    <n v="1.75"/>
    <n v="1560"/>
    <n v="769"/>
    <n v="0"/>
    <x v="0"/>
    <x v="1"/>
    <s v="Excellent"/>
    <s v="Good"/>
    <n v="97"/>
    <n v="0"/>
    <n v="97"/>
    <n v="1.5"/>
  </r>
  <r>
    <s v="15527 Se 79Th Pl"/>
    <x v="17"/>
    <s v="WA"/>
    <n v="98059"/>
    <n v="1200000"/>
    <x v="1"/>
    <n v="1.75"/>
    <n v="3990"/>
    <n v="301"/>
    <n v="0"/>
    <x v="1"/>
    <x v="1"/>
    <s v="None"/>
    <s v="Average"/>
    <n v="19"/>
    <n v="0"/>
    <n v="19"/>
    <n v="2"/>
  </r>
  <r>
    <s v="8264 154Th Ave Se"/>
    <x v="17"/>
    <s v="WA"/>
    <n v="98059"/>
    <n v="1200000"/>
    <x v="1"/>
    <n v="3.5"/>
    <n v="4170"/>
    <n v="288"/>
    <n v="0"/>
    <x v="1"/>
    <x v="1"/>
    <s v="None"/>
    <s v="Average"/>
    <n v="21"/>
    <n v="2003"/>
    <n v="22"/>
    <n v="2"/>
  </r>
  <r>
    <s v="19933 Ne 85Th St"/>
    <x v="13"/>
    <s v="WA"/>
    <n v="98053"/>
    <n v="1200000"/>
    <x v="1"/>
    <n v="3.5"/>
    <n v="4740"/>
    <n v="253"/>
    <n v="4"/>
    <x v="1"/>
    <x v="1"/>
    <s v="None"/>
    <s v="Average"/>
    <n v="22"/>
    <n v="0"/>
    <n v="22"/>
    <n v="2"/>
  </r>
  <r>
    <s v="124 Ne 60Th St"/>
    <x v="5"/>
    <s v="WA"/>
    <n v="98115"/>
    <n v="1200000"/>
    <x v="1"/>
    <n v="2.5"/>
    <n v="2700"/>
    <n v="444"/>
    <n v="0"/>
    <x v="1"/>
    <x v="1"/>
    <s v="None"/>
    <s v="Average"/>
    <n v="21"/>
    <n v="2003"/>
    <n v="22"/>
    <n v="2"/>
  </r>
  <r>
    <s v="420 17Th Ave E"/>
    <x v="5"/>
    <s v="WA"/>
    <n v="98112"/>
    <n v="1200000"/>
    <x v="1"/>
    <n v="2"/>
    <n v="2120"/>
    <n v="566"/>
    <n v="0"/>
    <x v="1"/>
    <x v="1"/>
    <s v="None"/>
    <s v="Average"/>
    <n v="120"/>
    <n v="2010"/>
    <n v="15"/>
    <n v="2"/>
  </r>
  <r>
    <s v="2303 E Valley St"/>
    <x v="5"/>
    <s v="WA"/>
    <n v="98112"/>
    <n v="1198000"/>
    <x v="1"/>
    <n v="3.5"/>
    <n v="3400"/>
    <n v="352"/>
    <n v="0"/>
    <x v="1"/>
    <x v="0"/>
    <s v="None"/>
    <s v="Average"/>
    <n v="17"/>
    <n v="0"/>
    <n v="17"/>
    <n v="2.5"/>
  </r>
  <r>
    <s v="5912 83Rd Pl Se"/>
    <x v="1"/>
    <s v="WA"/>
    <n v="98040"/>
    <n v="1195000"/>
    <x v="0"/>
    <n v="2.75"/>
    <n v="3650"/>
    <n v="327"/>
    <n v="0"/>
    <x v="1"/>
    <x v="0"/>
    <s v="None"/>
    <s v="Excellent"/>
    <n v="56"/>
    <n v="0"/>
    <n v="56"/>
    <n v="2"/>
  </r>
  <r>
    <s v="7657-7801 E Mercer Way"/>
    <x v="1"/>
    <s v="WA"/>
    <n v="98040"/>
    <n v="1195000"/>
    <x v="0"/>
    <n v="3"/>
    <n v="3420"/>
    <n v="349"/>
    <n v="0"/>
    <x v="1"/>
    <x v="0"/>
    <s v="None"/>
    <s v="Average"/>
    <n v="73"/>
    <n v="2005"/>
    <n v="20"/>
    <n v="2"/>
  </r>
  <r>
    <s v="2905 25Th Ave W"/>
    <x v="5"/>
    <s v="WA"/>
    <n v="98199"/>
    <n v="1195000"/>
    <x v="1"/>
    <n v="3.5"/>
    <n v="3960"/>
    <n v="302"/>
    <n v="0"/>
    <x v="1"/>
    <x v="0"/>
    <s v="None"/>
    <s v="Average"/>
    <n v="19"/>
    <n v="0"/>
    <n v="19"/>
    <n v="2"/>
  </r>
  <r>
    <s v="2009 4Th Ave N"/>
    <x v="5"/>
    <s v="WA"/>
    <n v="98109"/>
    <n v="1190000"/>
    <x v="1"/>
    <n v="3"/>
    <n v="2240"/>
    <n v="531"/>
    <n v="0"/>
    <x v="1"/>
    <x v="0"/>
    <s v="None"/>
    <s v="Good"/>
    <n v="111"/>
    <n v="1945"/>
    <n v="80"/>
    <n v="1.5"/>
  </r>
  <r>
    <s v="723 16Th Ave E"/>
    <x v="5"/>
    <s v="WA"/>
    <n v="98112"/>
    <n v="1185001"/>
    <x v="3"/>
    <n v="2.75"/>
    <n v="2500"/>
    <n v="474"/>
    <n v="0"/>
    <x v="1"/>
    <x v="1"/>
    <s v="None"/>
    <s v="Excellent"/>
    <n v="120"/>
    <n v="0"/>
    <n v="120"/>
    <n v="2"/>
  </r>
  <r>
    <s v="13204 Ne 45Th St"/>
    <x v="0"/>
    <s v="WA"/>
    <n v="98005"/>
    <n v="1185000"/>
    <x v="3"/>
    <n v="2.25"/>
    <n v="2760"/>
    <n v="429"/>
    <n v="1"/>
    <x v="1"/>
    <x v="1"/>
    <s v="None"/>
    <s v="Excellent"/>
    <n v="47"/>
    <n v="0"/>
    <n v="47"/>
    <n v="2"/>
  </r>
  <r>
    <s v="7344 50Th Ave Ne"/>
    <x v="5"/>
    <s v="WA"/>
    <n v="98115"/>
    <n v="1184000"/>
    <x v="1"/>
    <n v="2.5"/>
    <n v="3200"/>
    <n v="370"/>
    <n v="0"/>
    <x v="1"/>
    <x v="0"/>
    <s v="Fair"/>
    <s v="Excellent"/>
    <n v="77"/>
    <n v="1985"/>
    <n v="40"/>
    <n v="1.5"/>
  </r>
  <r>
    <s v="1015 36Th Ave E"/>
    <x v="5"/>
    <s v="WA"/>
    <n v="98112"/>
    <n v="1180500"/>
    <x v="3"/>
    <n v="1.75"/>
    <n v="1610"/>
    <n v="733"/>
    <n v="0"/>
    <x v="1"/>
    <x v="0"/>
    <s v="None"/>
    <s v="Average"/>
    <n v="52"/>
    <n v="2013"/>
    <n v="12"/>
    <n v="1"/>
  </r>
  <r>
    <s v="810 5Th St"/>
    <x v="4"/>
    <s v="WA"/>
    <n v="98033"/>
    <n v="1180000"/>
    <x v="0"/>
    <n v="3.75"/>
    <n v="3630"/>
    <n v="325"/>
    <n v="0"/>
    <x v="1"/>
    <x v="0"/>
    <s v="None"/>
    <s v="Average"/>
    <n v="21"/>
    <n v="2003"/>
    <n v="22"/>
    <n v="1.5"/>
  </r>
  <r>
    <s v="5923 Beach Dr Sw"/>
    <x v="5"/>
    <s v="WA"/>
    <n v="98136"/>
    <n v="1175000"/>
    <x v="3"/>
    <n v="2.5"/>
    <n v="1970"/>
    <n v="596"/>
    <n v="1"/>
    <x v="0"/>
    <x v="0"/>
    <s v="Excellent"/>
    <s v="Average"/>
    <n v="88"/>
    <n v="1998"/>
    <n v="27"/>
    <n v="1"/>
  </r>
  <r>
    <s v="4506 Lake Washington Blvd Ne"/>
    <x v="4"/>
    <s v="WA"/>
    <n v="98033"/>
    <n v="1170000"/>
    <x v="3"/>
    <n v="2.75"/>
    <n v="2890"/>
    <n v="405"/>
    <n v="0"/>
    <x v="1"/>
    <x v="0"/>
    <s v="Great"/>
    <s v="Good"/>
    <n v="38"/>
    <n v="0"/>
    <n v="38"/>
    <n v="2"/>
  </r>
  <r>
    <s v="1915 107Th Ave Se"/>
    <x v="0"/>
    <s v="WA"/>
    <n v="98004"/>
    <n v="1170000"/>
    <x v="1"/>
    <n v="2.5"/>
    <n v="2570"/>
    <n v="455"/>
    <n v="0"/>
    <x v="1"/>
    <x v="1"/>
    <s v="None"/>
    <s v="Average"/>
    <n v="25"/>
    <n v="0"/>
    <n v="25"/>
    <n v="2"/>
  </r>
  <r>
    <s v="3809 E Alder St"/>
    <x v="5"/>
    <s v="WA"/>
    <n v="98122"/>
    <n v="1165000"/>
    <x v="3"/>
    <n v="3"/>
    <n v="3790"/>
    <n v="307"/>
    <n v="0"/>
    <x v="1"/>
    <x v="0"/>
    <s v="None"/>
    <s v="Average"/>
    <n v="36"/>
    <n v="0"/>
    <n v="36"/>
    <n v="2"/>
  </r>
  <r>
    <s v="13128 Se Newport Way"/>
    <x v="0"/>
    <s v="WA"/>
    <n v="98006"/>
    <n v="1160000"/>
    <x v="1"/>
    <n v="3.5"/>
    <n v="4680"/>
    <n v="248"/>
    <n v="0"/>
    <x v="1"/>
    <x v="0"/>
    <s v="None"/>
    <s v="Average"/>
    <n v="20"/>
    <n v="0"/>
    <n v="20"/>
    <n v="2"/>
  </r>
  <r>
    <s v="1226 22Nd Ave E"/>
    <x v="5"/>
    <s v="WA"/>
    <n v="98112"/>
    <n v="1157400"/>
    <x v="3"/>
    <n v="2.5"/>
    <n v="2740"/>
    <n v="422"/>
    <n v="0"/>
    <x v="1"/>
    <x v="1"/>
    <s v="Good"/>
    <s v="Average"/>
    <n v="112"/>
    <n v="1992"/>
    <n v="33"/>
    <n v="2"/>
  </r>
  <r>
    <s v="2244 West Lake Sammamish Pkwy Ne"/>
    <x v="13"/>
    <s v="WA"/>
    <n v="98052"/>
    <n v="1150000"/>
    <x v="3"/>
    <n v="1.5"/>
    <n v="2170"/>
    <n v="530"/>
    <n v="0"/>
    <x v="0"/>
    <x v="0"/>
    <s v="Good"/>
    <s v="Average"/>
    <n v="46"/>
    <n v="2014"/>
    <n v="11"/>
    <n v="1"/>
  </r>
  <r>
    <s v="16123 Se 44Th Way"/>
    <x v="0"/>
    <s v="WA"/>
    <n v="98006"/>
    <n v="1150000"/>
    <x v="3"/>
    <n v="2.5"/>
    <n v="3830"/>
    <n v="300"/>
    <n v="1"/>
    <x v="1"/>
    <x v="1"/>
    <s v="None"/>
    <s v="Average"/>
    <n v="34"/>
    <n v="0"/>
    <n v="34"/>
    <n v="2"/>
  </r>
  <r>
    <s v="9824 Ne 13Th St"/>
    <x v="0"/>
    <s v="WA"/>
    <n v="98004"/>
    <n v="1150000"/>
    <x v="3"/>
    <n v="2.5"/>
    <n v="2850"/>
    <n v="404"/>
    <n v="0"/>
    <x v="1"/>
    <x v="0"/>
    <s v="None"/>
    <s v="Good"/>
    <n v="71"/>
    <n v="1979"/>
    <n v="46"/>
    <n v="1"/>
  </r>
  <r>
    <s v="4616 252Nd Ave Se"/>
    <x v="6"/>
    <s v="WA"/>
    <n v="98029"/>
    <n v="1150000"/>
    <x v="2"/>
    <n v="4.5"/>
    <n v="6040"/>
    <n v="190"/>
    <n v="5"/>
    <x v="1"/>
    <x v="0"/>
    <s v="None"/>
    <s v="Average"/>
    <n v="29"/>
    <n v="0"/>
    <n v="29"/>
    <n v="2"/>
  </r>
  <r>
    <s v="10640 Ne 46Th St"/>
    <x v="4"/>
    <s v="WA"/>
    <n v="98033"/>
    <n v="1150000"/>
    <x v="1"/>
    <n v="2.5"/>
    <n v="3340"/>
    <n v="344"/>
    <n v="0"/>
    <x v="1"/>
    <x v="1"/>
    <s v="None"/>
    <s v="Average"/>
    <n v="29"/>
    <n v="0"/>
    <n v="29"/>
    <n v="2"/>
  </r>
  <r>
    <s v="409 20Th Ave"/>
    <x v="4"/>
    <s v="WA"/>
    <n v="98033"/>
    <n v="1150000"/>
    <x v="0"/>
    <n v="2.5"/>
    <n v="3580"/>
    <n v="321"/>
    <n v="0"/>
    <x v="1"/>
    <x v="1"/>
    <s v="None"/>
    <s v="Average"/>
    <n v="25"/>
    <n v="0"/>
    <n v="25"/>
    <n v="2"/>
  </r>
  <r>
    <s v="2942 222Nd Pl Se"/>
    <x v="10"/>
    <s v="WA"/>
    <n v="98075"/>
    <n v="1150000"/>
    <x v="3"/>
    <n v="2"/>
    <n v="2110"/>
    <n v="545"/>
    <n v="0"/>
    <x v="1"/>
    <x v="1"/>
    <s v="None"/>
    <s v="Excellent"/>
    <n v="46"/>
    <n v="0"/>
    <n v="46"/>
    <n v="2"/>
  </r>
  <r>
    <s v="6310 Fairway Pl Se"/>
    <x v="18"/>
    <s v="WA"/>
    <n v="98065"/>
    <n v="1149000"/>
    <x v="1"/>
    <n v="3"/>
    <n v="5940"/>
    <n v="193"/>
    <n v="0"/>
    <x v="1"/>
    <x v="0"/>
    <s v="Excellent"/>
    <s v="Average"/>
    <n v="21"/>
    <n v="2003"/>
    <n v="22"/>
    <n v="2"/>
  </r>
  <r>
    <s v="2407 4Th Ave N"/>
    <x v="5"/>
    <s v="WA"/>
    <n v="98109"/>
    <n v="1145000"/>
    <x v="3"/>
    <n v="2.5"/>
    <n v="2490"/>
    <n v="460"/>
    <n v="0"/>
    <x v="1"/>
    <x v="0"/>
    <s v="None"/>
    <s v="Excellent"/>
    <n v="107"/>
    <n v="0"/>
    <n v="107"/>
    <n v="2"/>
  </r>
  <r>
    <s v="2800-2998 194Th Ave Se"/>
    <x v="10"/>
    <s v="WA"/>
    <n v="98075"/>
    <n v="1140000"/>
    <x v="3"/>
    <n v="2.5"/>
    <n v="2780"/>
    <n v="410"/>
    <n v="1"/>
    <x v="1"/>
    <x v="0"/>
    <s v="Fair"/>
    <s v="Good"/>
    <n v="56"/>
    <n v="0"/>
    <n v="56"/>
    <n v="1.5"/>
  </r>
  <r>
    <s v="15445 Ne 144Th Pl"/>
    <x v="12"/>
    <s v="WA"/>
    <n v="98072"/>
    <n v="1140000"/>
    <x v="1"/>
    <n v="2.25"/>
    <n v="3310"/>
    <n v="344"/>
    <n v="3"/>
    <x v="1"/>
    <x v="1"/>
    <s v="None"/>
    <s v="Excellent"/>
    <n v="101"/>
    <n v="1956"/>
    <n v="69"/>
    <n v="2"/>
  </r>
  <r>
    <s v="19100 Se 174Th St"/>
    <x v="19"/>
    <s v="WA"/>
    <n v="98058"/>
    <n v="1135250"/>
    <x v="0"/>
    <n v="4"/>
    <n v="7320"/>
    <n v="155"/>
    <n v="5"/>
    <x v="1"/>
    <x v="1"/>
    <s v="None"/>
    <s v="Average"/>
    <n v="33"/>
    <n v="0"/>
    <n v="33"/>
    <n v="2"/>
  </r>
  <r>
    <s v="16903 246Th Ave Ne"/>
    <x v="12"/>
    <s v="WA"/>
    <n v="98077"/>
    <n v="1135000"/>
    <x v="2"/>
    <n v="4.25"/>
    <n v="6900"/>
    <n v="164"/>
    <n v="6"/>
    <x v="1"/>
    <x v="0"/>
    <s v="None"/>
    <s v="Good"/>
    <n v="23"/>
    <n v="0"/>
    <n v="23"/>
    <n v="2"/>
  </r>
  <r>
    <s v="18125 Brittany Dr Sw"/>
    <x v="16"/>
    <s v="WA"/>
    <n v="98166"/>
    <n v="1131000"/>
    <x v="3"/>
    <n v="2.25"/>
    <n v="2790"/>
    <n v="405"/>
    <n v="0"/>
    <x v="1"/>
    <x v="1"/>
    <s v="Great"/>
    <s v="Average"/>
    <n v="19"/>
    <n v="0"/>
    <n v="19"/>
    <n v="1"/>
  </r>
  <r>
    <s v="10022 Ne 110Th St"/>
    <x v="4"/>
    <s v="WA"/>
    <n v="98033"/>
    <n v="1130000"/>
    <x v="1"/>
    <n v="3.25"/>
    <n v="3810"/>
    <n v="297"/>
    <n v="0"/>
    <x v="1"/>
    <x v="0"/>
    <s v="Fair"/>
    <s v="Average"/>
    <n v="18"/>
    <n v="0"/>
    <n v="18"/>
    <n v="1"/>
  </r>
  <r>
    <s v="709 7Th St S"/>
    <x v="4"/>
    <s v="WA"/>
    <n v="98033"/>
    <n v="1127000"/>
    <x v="1"/>
    <n v="2.5"/>
    <n v="3160"/>
    <n v="357"/>
    <n v="0"/>
    <x v="1"/>
    <x v="1"/>
    <s v="None"/>
    <s v="Good"/>
    <n v="30"/>
    <n v="0"/>
    <n v="30"/>
    <n v="2"/>
  </r>
  <r>
    <s v="13800 Se 43Rd St"/>
    <x v="0"/>
    <s v="WA"/>
    <n v="98006"/>
    <n v="1126000"/>
    <x v="0"/>
    <n v="3.5"/>
    <n v="3880"/>
    <n v="290"/>
    <n v="0"/>
    <x v="1"/>
    <x v="0"/>
    <s v="Great"/>
    <s v="Good"/>
    <n v="46"/>
    <n v="0"/>
    <n v="46"/>
    <n v="2"/>
  </r>
  <r>
    <s v="8016 Meridian Ave N"/>
    <x v="5"/>
    <s v="WA"/>
    <n v="98103"/>
    <n v="1125000"/>
    <x v="2"/>
    <n v="3.75"/>
    <n v="3010"/>
    <n v="374"/>
    <n v="0"/>
    <x v="1"/>
    <x v="0"/>
    <s v="None"/>
    <s v="Average"/>
    <n v="11"/>
    <n v="0"/>
    <n v="11"/>
    <n v="2"/>
  </r>
  <r>
    <s v="2212 N 36Th St"/>
    <x v="5"/>
    <s v="WA"/>
    <n v="98103"/>
    <n v="1125000"/>
    <x v="2"/>
    <n v="3"/>
    <n v="2880"/>
    <n v="391"/>
    <n v="0"/>
    <x v="1"/>
    <x v="0"/>
    <s v="None"/>
    <s v="Good"/>
    <n v="106"/>
    <n v="1985"/>
    <n v="40"/>
    <n v="2"/>
  </r>
  <r>
    <s v="15530-15998 61St Ave Ne"/>
    <x v="20"/>
    <s v="WA"/>
    <n v="98028"/>
    <n v="1120000"/>
    <x v="0"/>
    <n v="2.75"/>
    <n v="4400"/>
    <n v="255"/>
    <n v="0"/>
    <x v="1"/>
    <x v="0"/>
    <s v="Great"/>
    <s v="Excellent"/>
    <n v="62"/>
    <n v="0"/>
    <n v="62"/>
    <n v="1"/>
  </r>
  <r>
    <s v="9827 47Th Ave Sw"/>
    <x v="5"/>
    <s v="WA"/>
    <n v="98136"/>
    <n v="1120000"/>
    <x v="0"/>
    <n v="1.5"/>
    <n v="2540"/>
    <n v="441"/>
    <n v="0"/>
    <x v="1"/>
    <x v="0"/>
    <s v="Great"/>
    <s v="Good"/>
    <n v="71"/>
    <n v="1979"/>
    <n v="46"/>
    <n v="2"/>
  </r>
  <r>
    <s v="14235 160Th Ave Ne"/>
    <x v="12"/>
    <s v="WA"/>
    <n v="98072"/>
    <n v="1120000"/>
    <x v="1"/>
    <n v="2.25"/>
    <n v="4470"/>
    <n v="251"/>
    <n v="1"/>
    <x v="1"/>
    <x v="1"/>
    <s v="None"/>
    <s v="Average"/>
    <n v="37"/>
    <n v="2000"/>
    <n v="25"/>
    <n v="2"/>
  </r>
  <r>
    <s v="3108 142Nd Pl Ne"/>
    <x v="0"/>
    <s v="WA"/>
    <n v="98007"/>
    <n v="1115000"/>
    <x v="1"/>
    <n v="2.5"/>
    <n v="3180"/>
    <n v="351"/>
    <n v="1"/>
    <x v="1"/>
    <x v="0"/>
    <s v="None"/>
    <s v="Good"/>
    <n v="47"/>
    <n v="2000"/>
    <n v="25"/>
    <n v="1"/>
  </r>
  <r>
    <s v="4776 34Th Ave Ne"/>
    <x v="5"/>
    <s v="WA"/>
    <n v="98105"/>
    <n v="1110000"/>
    <x v="0"/>
    <n v="3.25"/>
    <n v="3350"/>
    <n v="331"/>
    <n v="0"/>
    <x v="1"/>
    <x v="0"/>
    <s v="None"/>
    <s v="Good"/>
    <n v="28"/>
    <n v="0"/>
    <n v="28"/>
    <n v="2"/>
  </r>
  <r>
    <s v="1707-1713 3Rd Ave N"/>
    <x v="5"/>
    <s v="WA"/>
    <n v="98109"/>
    <n v="1105000"/>
    <x v="1"/>
    <n v="1.5"/>
    <n v="2740"/>
    <n v="403"/>
    <n v="0"/>
    <x v="1"/>
    <x v="0"/>
    <s v="None"/>
    <s v="Excellent"/>
    <n v="120"/>
    <n v="0"/>
    <n v="120"/>
    <n v="2"/>
  </r>
  <r>
    <s v="4435 140Th Ave Se"/>
    <x v="0"/>
    <s v="WA"/>
    <n v="98006"/>
    <n v="1100000"/>
    <x v="0"/>
    <n v="2.75"/>
    <n v="2660"/>
    <n v="414"/>
    <n v="0"/>
    <x v="1"/>
    <x v="0"/>
    <s v="Excellent"/>
    <s v="Excellent"/>
    <n v="56"/>
    <n v="0"/>
    <n v="56"/>
    <n v="1"/>
  </r>
  <r>
    <s v="3244 112Th Ave Se"/>
    <x v="0"/>
    <s v="WA"/>
    <n v="98004"/>
    <n v="1100000"/>
    <x v="3"/>
    <n v="2.5"/>
    <n v="2200"/>
    <n v="500"/>
    <n v="0"/>
    <x v="1"/>
    <x v="0"/>
    <s v="Fair"/>
    <s v="Average"/>
    <n v="73"/>
    <n v="2008"/>
    <n v="17"/>
    <n v="1"/>
  </r>
  <r>
    <s v="7529 Lakemont Dr Ne"/>
    <x v="5"/>
    <s v="WA"/>
    <n v="98115"/>
    <n v="1100000"/>
    <x v="3"/>
    <n v="2"/>
    <n v="2390"/>
    <n v="460"/>
    <n v="0"/>
    <x v="1"/>
    <x v="1"/>
    <s v="Fair"/>
    <s v="Excellent"/>
    <n v="86"/>
    <n v="0"/>
    <n v="86"/>
    <n v="2"/>
  </r>
  <r>
    <s v="5725 251St Ct Ne"/>
    <x v="13"/>
    <s v="WA"/>
    <n v="98053"/>
    <n v="1100000"/>
    <x v="1"/>
    <n v="3.75"/>
    <n v="5070"/>
    <n v="217"/>
    <n v="1"/>
    <x v="1"/>
    <x v="1"/>
    <s v="None"/>
    <s v="Average"/>
    <n v="25"/>
    <n v="0"/>
    <n v="25"/>
    <n v="2"/>
  </r>
  <r>
    <s v="1532 Mcgilvra Blvd E"/>
    <x v="5"/>
    <s v="WA"/>
    <n v="98112"/>
    <n v="1100000"/>
    <x v="3"/>
    <n v="2.75"/>
    <n v="2640"/>
    <n v="417"/>
    <n v="0"/>
    <x v="1"/>
    <x v="0"/>
    <s v="None"/>
    <s v="Excellent"/>
    <n v="99"/>
    <n v="0"/>
    <n v="99"/>
    <n v="1.5"/>
  </r>
  <r>
    <s v="115 W Raye St"/>
    <x v="5"/>
    <s v="WA"/>
    <n v="98119"/>
    <n v="1100000"/>
    <x v="1"/>
    <n v="3.75"/>
    <n v="2930"/>
    <n v="375"/>
    <n v="0"/>
    <x v="1"/>
    <x v="0"/>
    <s v="None"/>
    <s v="Excellent"/>
    <n v="100"/>
    <n v="0"/>
    <n v="100"/>
    <n v="1.5"/>
  </r>
  <r>
    <s v="11217 Ne 90Th St"/>
    <x v="4"/>
    <s v="WA"/>
    <n v="98033"/>
    <n v="1095000"/>
    <x v="1"/>
    <n v="2.75"/>
    <n v="3330"/>
    <n v="329"/>
    <n v="0"/>
    <x v="1"/>
    <x v="1"/>
    <s v="None"/>
    <s v="Good"/>
    <n v="30"/>
    <n v="0"/>
    <n v="30"/>
    <n v="2"/>
  </r>
  <r>
    <s v="2420 30Th Ave W"/>
    <x v="5"/>
    <s v="WA"/>
    <n v="98199"/>
    <n v="1095000"/>
    <x v="1"/>
    <n v="4"/>
    <n v="3530"/>
    <n v="310"/>
    <n v="0"/>
    <x v="1"/>
    <x v="0"/>
    <s v="None"/>
    <s v="Excellent"/>
    <n v="67"/>
    <n v="0"/>
    <n v="67"/>
    <n v="2"/>
  </r>
  <r>
    <s v="3063-3103 84Th Ave Se"/>
    <x v="1"/>
    <s v="WA"/>
    <n v="98040"/>
    <n v="1087500"/>
    <x v="6"/>
    <n v="2"/>
    <n v="2360"/>
    <n v="461"/>
    <n v="0"/>
    <x v="1"/>
    <x v="1"/>
    <s v="None"/>
    <s v="Average"/>
    <n v="28"/>
    <n v="0"/>
    <n v="28"/>
    <n v="1.5"/>
  </r>
  <r>
    <s v="3107 37Th Pl S"/>
    <x v="5"/>
    <s v="WA"/>
    <n v="98144"/>
    <n v="1085000"/>
    <x v="0"/>
    <n v="2.5"/>
    <n v="2340"/>
    <n v="464"/>
    <n v="0"/>
    <x v="1"/>
    <x v="1"/>
    <s v="None"/>
    <s v="Good"/>
    <n v="103"/>
    <n v="0"/>
    <n v="103"/>
    <n v="2"/>
  </r>
  <r>
    <s v="13704-13712 209Th Ave Ne"/>
    <x v="12"/>
    <s v="WA"/>
    <n v="98077"/>
    <n v="1085000"/>
    <x v="1"/>
    <n v="3.25"/>
    <n v="3740"/>
    <n v="290"/>
    <n v="0"/>
    <x v="1"/>
    <x v="0"/>
    <s v="None"/>
    <s v="Average"/>
    <n v="37"/>
    <n v="2000"/>
    <n v="25"/>
    <n v="1"/>
  </r>
  <r>
    <s v="5226 S Morgan St"/>
    <x v="5"/>
    <s v="WA"/>
    <n v="98118"/>
    <n v="1080000"/>
    <x v="3"/>
    <n v="2.75"/>
    <n v="3890"/>
    <n v="278"/>
    <n v="0"/>
    <x v="1"/>
    <x v="0"/>
    <s v="Fair"/>
    <s v="Average"/>
    <n v="58"/>
    <n v="2010"/>
    <n v="15"/>
    <n v="2"/>
  </r>
  <r>
    <s v="16141 Se 45Th Pl"/>
    <x v="0"/>
    <s v="WA"/>
    <n v="98006"/>
    <n v="1080000"/>
    <x v="1"/>
    <n v="3.5"/>
    <n v="3990"/>
    <n v="271"/>
    <n v="0"/>
    <x v="1"/>
    <x v="1"/>
    <s v="None"/>
    <s v="Average"/>
    <n v="17"/>
    <n v="0"/>
    <n v="17"/>
    <n v="2"/>
  </r>
  <r>
    <s v="2100 156Th Ave Se"/>
    <x v="0"/>
    <s v="WA"/>
    <n v="98007"/>
    <n v="1080000"/>
    <x v="3"/>
    <n v="3"/>
    <n v="4910"/>
    <n v="220"/>
    <n v="1"/>
    <x v="1"/>
    <x v="0"/>
    <s v="None"/>
    <s v="Good"/>
    <n v="36"/>
    <n v="0"/>
    <n v="36"/>
    <n v="2"/>
  </r>
  <r>
    <s v="2646 168Th Ave Se"/>
    <x v="0"/>
    <s v="WA"/>
    <n v="98008"/>
    <n v="1075000"/>
    <x v="1"/>
    <n v="3"/>
    <n v="3600"/>
    <n v="299"/>
    <n v="0"/>
    <x v="1"/>
    <x v="0"/>
    <s v="Excellent"/>
    <s v="Good"/>
    <n v="49"/>
    <n v="1992"/>
    <n v="33"/>
    <n v="1"/>
  </r>
  <r>
    <s v="6766 Cascade Ave Se"/>
    <x v="18"/>
    <s v="WA"/>
    <n v="98065"/>
    <n v="1075000"/>
    <x v="0"/>
    <n v="4.75"/>
    <n v="5180"/>
    <n v="208"/>
    <n v="0"/>
    <x v="1"/>
    <x v="0"/>
    <s v="Good"/>
    <s v="Average"/>
    <n v="24"/>
    <n v="0"/>
    <n v="24"/>
    <n v="2"/>
  </r>
  <r>
    <s v="3842 Ne 92Nd St"/>
    <x v="5"/>
    <s v="WA"/>
    <n v="98115"/>
    <n v="1075000"/>
    <x v="3"/>
    <n v="2.5"/>
    <n v="3280"/>
    <n v="328"/>
    <n v="0"/>
    <x v="1"/>
    <x v="0"/>
    <s v="None"/>
    <s v="Average"/>
    <n v="55"/>
    <n v="2014"/>
    <n v="11"/>
    <n v="1"/>
  </r>
  <r>
    <s v="6040 164Th Ave Se"/>
    <x v="0"/>
    <s v="WA"/>
    <n v="98006"/>
    <n v="1070000"/>
    <x v="1"/>
    <n v="2.5"/>
    <n v="3270"/>
    <n v="327"/>
    <n v="1"/>
    <x v="1"/>
    <x v="1"/>
    <s v="None"/>
    <s v="Average"/>
    <n v="36"/>
    <n v="0"/>
    <n v="36"/>
    <n v="2"/>
  </r>
  <r>
    <s v="14212 Se 92Nd St"/>
    <x v="17"/>
    <s v="WA"/>
    <n v="98059"/>
    <n v="1070000"/>
    <x v="1"/>
    <n v="3.75"/>
    <n v="4130"/>
    <n v="259"/>
    <n v="0"/>
    <x v="1"/>
    <x v="1"/>
    <s v="None"/>
    <s v="Average"/>
    <n v="24"/>
    <n v="0"/>
    <n v="24"/>
    <n v="2"/>
  </r>
  <r>
    <s v="4814 University View Pl Ne"/>
    <x v="5"/>
    <s v="WA"/>
    <n v="98105"/>
    <n v="1070000"/>
    <x v="3"/>
    <n v="3"/>
    <n v="2940"/>
    <n v="364"/>
    <n v="0"/>
    <x v="1"/>
    <x v="0"/>
    <s v="None"/>
    <s v="Good"/>
    <n v="37"/>
    <n v="0"/>
    <n v="37"/>
    <n v="2"/>
  </r>
  <r>
    <s v="13828 Se 92Nd St"/>
    <x v="17"/>
    <s v="WA"/>
    <n v="98059"/>
    <n v="1068000"/>
    <x v="0"/>
    <n v="3.5"/>
    <n v="3990"/>
    <n v="268"/>
    <n v="0"/>
    <x v="1"/>
    <x v="1"/>
    <s v="None"/>
    <s v="Average"/>
    <n v="24"/>
    <n v="0"/>
    <n v="24"/>
    <n v="2"/>
  </r>
  <r>
    <s v="130 97Th Ave Ne"/>
    <x v="0"/>
    <s v="WA"/>
    <n v="98004"/>
    <n v="1065000"/>
    <x v="6"/>
    <n v="1.75"/>
    <n v="1890"/>
    <n v="563"/>
    <n v="0"/>
    <x v="1"/>
    <x v="1"/>
    <s v="None"/>
    <s v="Average"/>
    <n v="38"/>
    <n v="2000"/>
    <n v="25"/>
    <n v="2"/>
  </r>
  <r>
    <s v="7811 126Th Ave Ne"/>
    <x v="4"/>
    <s v="WA"/>
    <n v="98033"/>
    <n v="1065000"/>
    <x v="1"/>
    <n v="3.75"/>
    <n v="4260"/>
    <n v="250"/>
    <n v="0"/>
    <x v="1"/>
    <x v="1"/>
    <s v="None"/>
    <s v="Average"/>
    <n v="17"/>
    <n v="0"/>
    <n v="17"/>
    <n v="2"/>
  </r>
  <r>
    <s v="1630 204Th Pl Ne"/>
    <x v="10"/>
    <s v="WA"/>
    <n v="98074"/>
    <n v="1060000"/>
    <x v="1"/>
    <n v="2.5"/>
    <n v="4570"/>
    <n v="232"/>
    <n v="0"/>
    <x v="1"/>
    <x v="1"/>
    <s v="Good"/>
    <s v="Average"/>
    <n v="35"/>
    <n v="2009"/>
    <n v="16"/>
    <n v="2"/>
  </r>
  <r>
    <s v="6729 Earl Ave Nw"/>
    <x v="5"/>
    <s v="WA"/>
    <n v="98117"/>
    <n v="1059500"/>
    <x v="0"/>
    <n v="3.25"/>
    <n v="3230"/>
    <n v="328"/>
    <n v="0"/>
    <x v="1"/>
    <x v="0"/>
    <s v="None"/>
    <s v="Average"/>
    <n v="11"/>
    <n v="0"/>
    <n v="11"/>
    <n v="2"/>
  </r>
  <r>
    <s v="10441 Se 24Th Pl"/>
    <x v="0"/>
    <s v="WA"/>
    <n v="98004"/>
    <n v="1058000"/>
    <x v="1"/>
    <n v="2"/>
    <n v="2290"/>
    <n v="462"/>
    <n v="0"/>
    <x v="1"/>
    <x v="1"/>
    <s v="None"/>
    <s v="Good"/>
    <n v="70"/>
    <n v="2009"/>
    <n v="16"/>
    <n v="1"/>
  </r>
  <r>
    <s v="3906 W Briarcliff Ln"/>
    <x v="5"/>
    <s v="WA"/>
    <n v="98199"/>
    <n v="1054690"/>
    <x v="1"/>
    <n v="3.5"/>
    <n v="3390"/>
    <n v="311"/>
    <n v="0"/>
    <x v="1"/>
    <x v="0"/>
    <s v="None"/>
    <s v="Average"/>
    <n v="11"/>
    <n v="0"/>
    <n v="11"/>
    <n v="2"/>
  </r>
  <r>
    <s v="2603 Ne Davis Loop"/>
    <x v="6"/>
    <s v="WA"/>
    <n v="98029"/>
    <n v="1051000"/>
    <x v="1"/>
    <n v="3.75"/>
    <n v="3860"/>
    <n v="272"/>
    <n v="0"/>
    <x v="1"/>
    <x v="1"/>
    <s v="None"/>
    <s v="Average"/>
    <n v="18"/>
    <n v="0"/>
    <n v="18"/>
    <n v="2.5"/>
  </r>
  <r>
    <s v="5160 235Th Pl Se"/>
    <x v="6"/>
    <s v="WA"/>
    <n v="98029"/>
    <n v="1050000"/>
    <x v="1"/>
    <n v="4.25"/>
    <n v="4390"/>
    <n v="239"/>
    <n v="0"/>
    <x v="1"/>
    <x v="0"/>
    <s v="Great"/>
    <s v="Average"/>
    <n v="22"/>
    <n v="0"/>
    <n v="22"/>
    <n v="2"/>
  </r>
  <r>
    <s v="3438-3474 S Charles St"/>
    <x v="5"/>
    <s v="WA"/>
    <n v="98144"/>
    <n v="1050000"/>
    <x v="1"/>
    <n v="2.5"/>
    <n v="2920"/>
    <n v="360"/>
    <n v="0"/>
    <x v="1"/>
    <x v="0"/>
    <s v="Great"/>
    <s v="Average"/>
    <n v="104"/>
    <n v="2006"/>
    <n v="19"/>
    <n v="1"/>
  </r>
  <r>
    <s v="3255 111Th Ave Se"/>
    <x v="0"/>
    <s v="WA"/>
    <n v="98004"/>
    <n v="1050000"/>
    <x v="1"/>
    <n v="2.5"/>
    <n v="3030"/>
    <n v="347"/>
    <n v="0"/>
    <x v="1"/>
    <x v="1"/>
    <s v="None"/>
    <s v="Good"/>
    <n v="37"/>
    <n v="0"/>
    <n v="37"/>
    <n v="1.5"/>
  </r>
  <r>
    <s v="4564 162Nd Ln Se"/>
    <x v="0"/>
    <s v="WA"/>
    <n v="98006"/>
    <n v="1050000"/>
    <x v="1"/>
    <n v="3.5"/>
    <n v="3450"/>
    <n v="304"/>
    <n v="0"/>
    <x v="1"/>
    <x v="1"/>
    <s v="None"/>
    <s v="Average"/>
    <n v="18"/>
    <n v="0"/>
    <n v="18"/>
    <n v="2"/>
  </r>
  <r>
    <s v="1313 4Th St"/>
    <x v="4"/>
    <s v="WA"/>
    <n v="98033"/>
    <n v="1050000"/>
    <x v="1"/>
    <n v="3.75"/>
    <n v="3280"/>
    <n v="320"/>
    <n v="0"/>
    <x v="1"/>
    <x v="0"/>
    <s v="None"/>
    <s v="Average"/>
    <n v="17"/>
    <n v="0"/>
    <n v="17"/>
    <n v="2"/>
  </r>
  <r>
    <s v="11704 Ne 41St St"/>
    <x v="4"/>
    <s v="WA"/>
    <n v="98033"/>
    <n v="1050000"/>
    <x v="1"/>
    <n v="3.25"/>
    <n v="3440"/>
    <n v="305"/>
    <n v="1"/>
    <x v="1"/>
    <x v="1"/>
    <s v="None"/>
    <s v="Average"/>
    <n v="42"/>
    <n v="2009"/>
    <n v="16"/>
    <n v="2"/>
  </r>
  <r>
    <s v="17301 Ne 131St St"/>
    <x v="13"/>
    <s v="WA"/>
    <n v="98052"/>
    <n v="1050000"/>
    <x v="3"/>
    <n v="4"/>
    <n v="4380"/>
    <n v="240"/>
    <n v="1"/>
    <x v="1"/>
    <x v="1"/>
    <s v="None"/>
    <s v="Excellent"/>
    <n v="42"/>
    <n v="0"/>
    <n v="42"/>
    <n v="2"/>
  </r>
  <r>
    <s v="27747 Se 24Th Way"/>
    <x v="10"/>
    <s v="WA"/>
    <n v="98075"/>
    <n v="1050000"/>
    <x v="1"/>
    <n v="3.25"/>
    <n v="4400"/>
    <n v="239"/>
    <n v="0"/>
    <x v="1"/>
    <x v="1"/>
    <s v="None"/>
    <s v="Average"/>
    <n v="22"/>
    <n v="0"/>
    <n v="22"/>
    <n v="2"/>
  </r>
  <r>
    <s v="2052 Boyer Ave E"/>
    <x v="5"/>
    <s v="WA"/>
    <n v="98112"/>
    <n v="1050000"/>
    <x v="1"/>
    <n v="2.75"/>
    <n v="2250"/>
    <n v="467"/>
    <n v="0"/>
    <x v="1"/>
    <x v="0"/>
    <s v="None"/>
    <s v="Average"/>
    <n v="98"/>
    <n v="2013"/>
    <n v="12"/>
    <n v="1.5"/>
  </r>
  <r>
    <s v="27125-27131 Se 175Th Pl"/>
    <x v="6"/>
    <s v="WA"/>
    <n v="98027"/>
    <n v="1049000"/>
    <x v="1"/>
    <n v="3.75"/>
    <n v="4740"/>
    <n v="221"/>
    <n v="3"/>
    <x v="1"/>
    <x v="1"/>
    <s v="None"/>
    <s v="Good"/>
    <n v="34"/>
    <n v="0"/>
    <n v="34"/>
    <n v="2"/>
  </r>
  <r>
    <s v="2808 120Th Ave Ne"/>
    <x v="0"/>
    <s v="WA"/>
    <n v="98005"/>
    <n v="1042031"/>
    <x v="1"/>
    <n v="5"/>
    <n v="4110"/>
    <n v="254"/>
    <n v="1"/>
    <x v="1"/>
    <x v="1"/>
    <s v="None"/>
    <s v="Good"/>
    <n v="47"/>
    <n v="2000"/>
    <n v="25"/>
    <n v="2"/>
  </r>
  <r>
    <s v="10208 Ne 26Th St"/>
    <x v="0"/>
    <s v="WA"/>
    <n v="98004"/>
    <n v="1038000"/>
    <x v="1"/>
    <n v="1.75"/>
    <n v="1440"/>
    <n v="721"/>
    <n v="0"/>
    <x v="1"/>
    <x v="1"/>
    <s v="None"/>
    <s v="Good"/>
    <n v="58"/>
    <n v="0"/>
    <n v="58"/>
    <n v="1"/>
  </r>
  <r>
    <s v="15124 Se 82Nd Ct"/>
    <x v="17"/>
    <s v="WA"/>
    <n v="98059"/>
    <n v="1037000"/>
    <x v="1"/>
    <n v="3.5"/>
    <n v="4440"/>
    <n v="234"/>
    <n v="0"/>
    <x v="1"/>
    <x v="1"/>
    <s v="None"/>
    <s v="Average"/>
    <n v="22"/>
    <n v="0"/>
    <n v="22"/>
    <n v="2"/>
  </r>
  <r>
    <s v="1502 Parkside Dr E"/>
    <x v="5"/>
    <s v="WA"/>
    <n v="98112"/>
    <n v="1036200"/>
    <x v="1"/>
    <n v="3.25"/>
    <n v="2500"/>
    <n v="414"/>
    <n v="0"/>
    <x v="1"/>
    <x v="0"/>
    <s v="None"/>
    <s v="Average"/>
    <n v="99"/>
    <n v="2003"/>
    <n v="22"/>
    <n v="1.5"/>
  </r>
  <r>
    <s v="Indian Trail"/>
    <x v="21"/>
    <s v="WA"/>
    <n v="98166"/>
    <n v="1035000"/>
    <x v="1"/>
    <n v="3.25"/>
    <n v="3450"/>
    <n v="300"/>
    <n v="0"/>
    <x v="1"/>
    <x v="0"/>
    <s v="Great"/>
    <s v="Good"/>
    <n v="65"/>
    <n v="2001"/>
    <n v="24"/>
    <n v="2"/>
  </r>
  <r>
    <s v="1840-1846 9Th St W"/>
    <x v="4"/>
    <s v="WA"/>
    <n v="98033"/>
    <n v="1035000"/>
    <x v="3"/>
    <n v="2.5"/>
    <n v="2230"/>
    <n v="464"/>
    <n v="0"/>
    <x v="1"/>
    <x v="1"/>
    <s v="None"/>
    <s v="Average"/>
    <n v="22"/>
    <n v="0"/>
    <n v="22"/>
    <n v="2"/>
  </r>
  <r>
    <s v="11034 Ne 26Th Pl"/>
    <x v="0"/>
    <s v="WA"/>
    <n v="98004"/>
    <n v="1034500"/>
    <x v="1"/>
    <n v="2.5"/>
    <n v="2370"/>
    <n v="436"/>
    <n v="0"/>
    <x v="1"/>
    <x v="1"/>
    <s v="None"/>
    <s v="Average"/>
    <n v="22"/>
    <n v="0"/>
    <n v="22"/>
    <n v="2"/>
  </r>
  <r>
    <s v="10774 155Th Pl Ne"/>
    <x v="13"/>
    <s v="WA"/>
    <n v="98052"/>
    <n v="1033888"/>
    <x v="1"/>
    <n v="3.25"/>
    <n v="3270"/>
    <n v="316"/>
    <n v="0"/>
    <x v="1"/>
    <x v="0"/>
    <s v="None"/>
    <s v="Average"/>
    <n v="11"/>
    <n v="0"/>
    <n v="11"/>
    <n v="2"/>
  </r>
  <r>
    <s v="8090 Juanita Dr Ne"/>
    <x v="4"/>
    <s v="WA"/>
    <n v="98034"/>
    <n v="1030000"/>
    <x v="3"/>
    <n v="4"/>
    <n v="3880"/>
    <n v="265"/>
    <n v="0"/>
    <x v="1"/>
    <x v="0"/>
    <s v="Great"/>
    <s v="Average"/>
    <n v="16"/>
    <n v="0"/>
    <n v="16"/>
    <n v="2"/>
  </r>
  <r>
    <s v="5700-5798 Wallingford Ave N"/>
    <x v="5"/>
    <s v="WA"/>
    <n v="98103"/>
    <n v="1030000"/>
    <x v="1"/>
    <n v="2.5"/>
    <n v="2750"/>
    <n v="375"/>
    <n v="0"/>
    <x v="1"/>
    <x v="0"/>
    <s v="None"/>
    <s v="Average"/>
    <n v="120"/>
    <n v="2005"/>
    <n v="20"/>
    <n v="2"/>
  </r>
  <r>
    <s v="3215 107Th Ave Se"/>
    <x v="0"/>
    <s v="WA"/>
    <n v="98004"/>
    <n v="1027000"/>
    <x v="3"/>
    <n v="2.5"/>
    <n v="2430"/>
    <n v="423"/>
    <n v="0"/>
    <x v="1"/>
    <x v="1"/>
    <s v="Fair"/>
    <s v="Average"/>
    <n v="36"/>
    <n v="0"/>
    <n v="36"/>
    <n v="2"/>
  </r>
  <r>
    <s v="3057 70Th Ave Se"/>
    <x v="1"/>
    <s v="WA"/>
    <n v="98040"/>
    <n v="1025000"/>
    <x v="3"/>
    <n v="1.75"/>
    <n v="2640"/>
    <n v="388"/>
    <n v="0"/>
    <x v="1"/>
    <x v="0"/>
    <s v="Great"/>
    <s v="Good"/>
    <n v="65"/>
    <n v="2001"/>
    <n v="24"/>
    <n v="1"/>
  </r>
  <r>
    <s v="8434 W Mercer Way"/>
    <x v="1"/>
    <s v="WA"/>
    <n v="98040"/>
    <n v="1025000"/>
    <x v="1"/>
    <n v="3.5"/>
    <n v="3320"/>
    <n v="309"/>
    <n v="0"/>
    <x v="1"/>
    <x v="0"/>
    <s v="Good"/>
    <s v="Good"/>
    <n v="48"/>
    <n v="0"/>
    <n v="48"/>
    <n v="1"/>
  </r>
  <r>
    <s v="4143 118Th Ave Ne"/>
    <x v="4"/>
    <s v="WA"/>
    <n v="98033"/>
    <n v="1025000"/>
    <x v="0"/>
    <n v="4"/>
    <n v="3760"/>
    <n v="273"/>
    <n v="1"/>
    <x v="1"/>
    <x v="1"/>
    <s v="None"/>
    <s v="Average"/>
    <n v="42"/>
    <n v="2009"/>
    <n v="16"/>
    <n v="2"/>
  </r>
  <r>
    <s v="5350 Ne 16Th St"/>
    <x v="19"/>
    <s v="WA"/>
    <n v="98059"/>
    <n v="1025000"/>
    <x v="1"/>
    <n v="3.5"/>
    <n v="4370"/>
    <n v="235"/>
    <n v="0"/>
    <x v="1"/>
    <x v="1"/>
    <s v="None"/>
    <s v="Average"/>
    <n v="17"/>
    <n v="0"/>
    <n v="17"/>
    <n v="2"/>
  </r>
  <r>
    <s v="715 W Howe St"/>
    <x v="5"/>
    <s v="WA"/>
    <n v="98119"/>
    <n v="1020000"/>
    <x v="3"/>
    <n v="2.25"/>
    <n v="1670"/>
    <n v="611"/>
    <n v="0"/>
    <x v="1"/>
    <x v="1"/>
    <s v="Great"/>
    <s v="Average"/>
    <n v="122"/>
    <n v="2005"/>
    <n v="20"/>
    <n v="1.5"/>
  </r>
  <r>
    <s v="104 6Th St S"/>
    <x v="4"/>
    <s v="WA"/>
    <n v="98033"/>
    <n v="1020000"/>
    <x v="1"/>
    <n v="3.5"/>
    <n v="3770"/>
    <n v="271"/>
    <n v="0"/>
    <x v="1"/>
    <x v="1"/>
    <s v="None"/>
    <s v="Average"/>
    <n v="17"/>
    <n v="0"/>
    <n v="17"/>
    <n v="2"/>
  </r>
  <r>
    <s v="1918 202Nd Pl Se"/>
    <x v="10"/>
    <s v="WA"/>
    <n v="98075"/>
    <n v="1020000"/>
    <x v="3"/>
    <n v="2.25"/>
    <n v="2950"/>
    <n v="346"/>
    <n v="2"/>
    <x v="1"/>
    <x v="1"/>
    <s v="None"/>
    <s v="Average"/>
    <n v="19"/>
    <n v="0"/>
    <n v="19"/>
    <n v="1.5"/>
  </r>
  <r>
    <s v="5220 Sw Pritchard St"/>
    <x v="5"/>
    <s v="WA"/>
    <n v="98116"/>
    <n v="1015000"/>
    <x v="3"/>
    <n v="2.5"/>
    <n v="2920"/>
    <n v="348"/>
    <n v="1"/>
    <x v="1"/>
    <x v="0"/>
    <s v="Excellent"/>
    <s v="Good"/>
    <n v="71"/>
    <n v="1983"/>
    <n v="42"/>
    <n v="1"/>
  </r>
  <r>
    <s v="3505 W Mcgraw St"/>
    <x v="5"/>
    <s v="WA"/>
    <n v="98199"/>
    <n v="1015000"/>
    <x v="3"/>
    <n v="3.25"/>
    <n v="3620"/>
    <n v="280"/>
    <n v="0"/>
    <x v="1"/>
    <x v="0"/>
    <s v="None"/>
    <s v="Average"/>
    <n v="20"/>
    <n v="0"/>
    <n v="20"/>
    <n v="2"/>
  </r>
  <r>
    <s v="720 96Th Ave Ne"/>
    <x v="0"/>
    <s v="WA"/>
    <n v="98004"/>
    <n v="1014250"/>
    <x v="3"/>
    <n v="1"/>
    <n v="1640"/>
    <n v="618"/>
    <n v="0"/>
    <x v="1"/>
    <x v="0"/>
    <s v="None"/>
    <s v="Excellent"/>
    <n v="105"/>
    <n v="0"/>
    <n v="105"/>
    <n v="1.5"/>
  </r>
  <r>
    <s v="6410 141St Ave Se"/>
    <x v="0"/>
    <s v="WA"/>
    <n v="98006"/>
    <n v="1012000"/>
    <x v="1"/>
    <n v="2.5"/>
    <n v="2980"/>
    <n v="340"/>
    <n v="0"/>
    <x v="1"/>
    <x v="1"/>
    <s v="None"/>
    <s v="Average"/>
    <n v="36"/>
    <n v="0"/>
    <n v="36"/>
    <n v="2"/>
  </r>
  <r>
    <s v="1302 1St St"/>
    <x v="4"/>
    <s v="WA"/>
    <n v="98033"/>
    <n v="1010000"/>
    <x v="6"/>
    <n v="2"/>
    <n v="1460"/>
    <n v="692"/>
    <n v="0"/>
    <x v="1"/>
    <x v="1"/>
    <s v="Good"/>
    <s v="Excellent"/>
    <n v="125"/>
    <n v="0"/>
    <n v="125"/>
    <n v="1"/>
  </r>
  <r>
    <s v="2010 8Th Ave N"/>
    <x v="5"/>
    <s v="WA"/>
    <n v="98109"/>
    <n v="1010000"/>
    <x v="3"/>
    <n v="3.25"/>
    <n v="2420"/>
    <n v="417"/>
    <n v="0"/>
    <x v="1"/>
    <x v="0"/>
    <s v="Good"/>
    <s v="Average"/>
    <n v="19"/>
    <n v="0"/>
    <n v="19"/>
    <n v="2"/>
  </r>
  <r>
    <s v="15736 Ne 134Th St"/>
    <x v="13"/>
    <s v="WA"/>
    <n v="98052"/>
    <n v="1010000"/>
    <x v="1"/>
    <n v="2.5"/>
    <n v="3760"/>
    <n v="269"/>
    <n v="1"/>
    <x v="1"/>
    <x v="1"/>
    <s v="None"/>
    <s v="Average"/>
    <n v="38"/>
    <n v="2000"/>
    <n v="25"/>
    <n v="2"/>
  </r>
  <r>
    <s v="2133 N 62Nd St"/>
    <x v="5"/>
    <s v="WA"/>
    <n v="98103"/>
    <n v="1008000"/>
    <x v="1"/>
    <n v="3.5"/>
    <n v="2650"/>
    <n v="380"/>
    <n v="0"/>
    <x v="1"/>
    <x v="0"/>
    <s v="None"/>
    <s v="Average"/>
    <n v="24"/>
    <n v="0"/>
    <n v="24"/>
    <n v="2"/>
  </r>
  <r>
    <s v="23711 Ne 4Th St"/>
    <x v="10"/>
    <s v="WA"/>
    <n v="98074"/>
    <n v="1005000"/>
    <x v="1"/>
    <n v="4.5"/>
    <n v="4225"/>
    <n v="238"/>
    <n v="7"/>
    <x v="1"/>
    <x v="1"/>
    <s v="None"/>
    <s v="Good"/>
    <n v="40"/>
    <n v="0"/>
    <n v="40"/>
    <n v="2"/>
  </r>
  <r>
    <s v="124 Ne 63Rd St"/>
    <x v="5"/>
    <s v="WA"/>
    <n v="98115"/>
    <n v="1003000"/>
    <x v="1"/>
    <n v="2.75"/>
    <n v="2290"/>
    <n v="438"/>
    <n v="0"/>
    <x v="1"/>
    <x v="0"/>
    <s v="None"/>
    <s v="Good"/>
    <n v="99"/>
    <n v="1993"/>
    <n v="32"/>
    <n v="2"/>
  </r>
  <r>
    <s v="18200-18298 13Th Ave Nw"/>
    <x v="9"/>
    <s v="WA"/>
    <n v="98177"/>
    <n v="1000000"/>
    <x v="6"/>
    <n v="1.75"/>
    <n v="2430"/>
    <n v="412"/>
    <n v="1"/>
    <x v="1"/>
    <x v="1"/>
    <s v="Excellent"/>
    <s v="Average"/>
    <n v="74"/>
    <n v="1994"/>
    <n v="31"/>
    <n v="1"/>
  </r>
  <r>
    <s v="13428 Ne 12Th Pl"/>
    <x v="0"/>
    <s v="WA"/>
    <n v="98005"/>
    <n v="1000000"/>
    <x v="3"/>
    <n v="2.5"/>
    <n v="2730"/>
    <n v="366"/>
    <n v="0"/>
    <x v="1"/>
    <x v="1"/>
    <s v="None"/>
    <s v="Average"/>
    <n v="27"/>
    <n v="2006"/>
    <n v="19"/>
    <n v="2"/>
  </r>
  <r>
    <s v="2548 111Th Ave Se"/>
    <x v="0"/>
    <s v="WA"/>
    <n v="98004"/>
    <n v="1000000"/>
    <x v="0"/>
    <n v="4.25"/>
    <n v="3920"/>
    <n v="255"/>
    <n v="0"/>
    <x v="1"/>
    <x v="0"/>
    <s v="None"/>
    <s v="Average"/>
    <n v="35"/>
    <n v="2009"/>
    <n v="16"/>
    <n v="2"/>
  </r>
  <r>
    <s v="2432 267Th Ct Se"/>
    <x v="10"/>
    <s v="WA"/>
    <n v="98075"/>
    <n v="1000000"/>
    <x v="1"/>
    <n v="3"/>
    <n v="4260"/>
    <n v="235"/>
    <n v="0"/>
    <x v="1"/>
    <x v="1"/>
    <s v="None"/>
    <s v="Average"/>
    <n v="29"/>
    <n v="0"/>
    <n v="29"/>
    <n v="2"/>
  </r>
  <r>
    <s v="714 145Th Ave Se"/>
    <x v="0"/>
    <s v="WA"/>
    <n v="98007"/>
    <n v="999000"/>
    <x v="5"/>
    <n v="4"/>
    <n v="3150"/>
    <n v="317"/>
    <n v="1"/>
    <x v="1"/>
    <x v="1"/>
    <s v="None"/>
    <s v="Average"/>
    <n v="68"/>
    <n v="2005"/>
    <n v="20"/>
    <n v="1"/>
  </r>
  <r>
    <s v="9006 116Th Ave Ne"/>
    <x v="4"/>
    <s v="WA"/>
    <n v="98033"/>
    <n v="999000"/>
    <x v="1"/>
    <n v="2.5"/>
    <n v="3130"/>
    <n v="319"/>
    <n v="0"/>
    <x v="1"/>
    <x v="1"/>
    <s v="None"/>
    <s v="Average"/>
    <n v="12"/>
    <n v="1923"/>
    <n v="102"/>
    <n v="2"/>
  </r>
  <r>
    <s v="2010 227Th Ave Se"/>
    <x v="10"/>
    <s v="WA"/>
    <n v="98075"/>
    <n v="999000"/>
    <x v="1"/>
    <n v="2.75"/>
    <n v="2800"/>
    <n v="357"/>
    <n v="0"/>
    <x v="1"/>
    <x v="1"/>
    <s v="None"/>
    <s v="Average"/>
    <n v="33"/>
    <n v="0"/>
    <n v="33"/>
    <n v="2"/>
  </r>
  <r>
    <s v="14423 25Th Ave Sw"/>
    <x v="21"/>
    <s v="WA"/>
    <n v="98166"/>
    <n v="995000"/>
    <x v="3"/>
    <n v="4.5"/>
    <n v="4380"/>
    <n v="227"/>
    <n v="1"/>
    <x v="0"/>
    <x v="0"/>
    <s v="Great"/>
    <s v="Average"/>
    <n v="57"/>
    <n v="1990"/>
    <n v="35"/>
    <n v="2"/>
  </r>
  <r>
    <s v="5659 178Th Ave Se"/>
    <x v="0"/>
    <s v="WA"/>
    <n v="98006"/>
    <n v="995000"/>
    <x v="1"/>
    <n v="4.5"/>
    <n v="3850"/>
    <n v="258"/>
    <n v="0"/>
    <x v="1"/>
    <x v="0"/>
    <s v="Good"/>
    <s v="Average"/>
    <n v="27"/>
    <n v="2006"/>
    <n v="19"/>
    <n v="2"/>
  </r>
  <r>
    <s v="1517-1519 17Th Ave E"/>
    <x v="5"/>
    <s v="WA"/>
    <n v="98112"/>
    <n v="994500"/>
    <x v="1"/>
    <n v="2.25"/>
    <n v="2870"/>
    <n v="347"/>
    <n v="0"/>
    <x v="1"/>
    <x v="0"/>
    <s v="None"/>
    <s v="Good"/>
    <n v="120"/>
    <n v="0"/>
    <n v="120"/>
    <n v="1.5"/>
  </r>
  <r>
    <s v="3227 Whalley Pl W"/>
    <x v="5"/>
    <s v="WA"/>
    <n v="98199"/>
    <n v="994000"/>
    <x v="3"/>
    <n v="2.25"/>
    <n v="2510"/>
    <n v="396"/>
    <n v="0"/>
    <x v="1"/>
    <x v="0"/>
    <s v="Good"/>
    <s v="Excellent"/>
    <n v="93"/>
    <n v="2002"/>
    <n v="23"/>
    <n v="1.5"/>
  </r>
  <r>
    <s v="25758 Se 31St Pl"/>
    <x v="10"/>
    <s v="WA"/>
    <n v="98075"/>
    <n v="989000"/>
    <x v="0"/>
    <n v="4.5"/>
    <n v="4030"/>
    <n v="245"/>
    <n v="0"/>
    <x v="1"/>
    <x v="1"/>
    <s v="None"/>
    <s v="Average"/>
    <n v="25"/>
    <n v="0"/>
    <n v="25"/>
    <n v="2"/>
  </r>
  <r>
    <s v="8309 30Th Ave Nw"/>
    <x v="5"/>
    <s v="WA"/>
    <n v="98117"/>
    <n v="989000"/>
    <x v="0"/>
    <n v="3.5"/>
    <n v="3280"/>
    <n v="302"/>
    <n v="0"/>
    <x v="1"/>
    <x v="0"/>
    <s v="None"/>
    <s v="Average"/>
    <n v="22"/>
    <n v="0"/>
    <n v="22"/>
    <n v="2"/>
  </r>
  <r>
    <s v="1808 38Th Ave E"/>
    <x v="5"/>
    <s v="WA"/>
    <n v="98112"/>
    <n v="985000"/>
    <x v="3"/>
    <n v="1.75"/>
    <n v="1670"/>
    <n v="590"/>
    <n v="0"/>
    <x v="1"/>
    <x v="1"/>
    <s v="None"/>
    <s v="Excellent"/>
    <n v="113"/>
    <n v="0"/>
    <n v="113"/>
    <n v="2"/>
  </r>
  <r>
    <s v="12440 Ne 73Rd St"/>
    <x v="4"/>
    <s v="WA"/>
    <n v="98033"/>
    <n v="982000"/>
    <x v="1"/>
    <n v="2.75"/>
    <n v="3610"/>
    <n v="272"/>
    <n v="0"/>
    <x v="1"/>
    <x v="1"/>
    <s v="None"/>
    <s v="Average"/>
    <n v="11"/>
    <n v="0"/>
    <n v="11"/>
    <n v="2"/>
  </r>
  <r>
    <s v="1414 Magnolia Blvd W"/>
    <x v="5"/>
    <s v="WA"/>
    <n v="98199"/>
    <n v="980000"/>
    <x v="1"/>
    <n v="3"/>
    <n v="3680"/>
    <n v="266"/>
    <n v="0"/>
    <x v="1"/>
    <x v="0"/>
    <s v="Great"/>
    <s v="Average"/>
    <n v="58"/>
    <n v="2011"/>
    <n v="14"/>
    <n v="1"/>
  </r>
  <r>
    <s v="2518 1St Ave W"/>
    <x v="5"/>
    <s v="WA"/>
    <n v="98119"/>
    <n v="980000"/>
    <x v="1"/>
    <n v="2.5"/>
    <n v="2730"/>
    <n v="359"/>
    <n v="0"/>
    <x v="1"/>
    <x v="0"/>
    <s v="None"/>
    <s v="Excellent"/>
    <n v="116"/>
    <n v="1988"/>
    <n v="37"/>
    <n v="1.5"/>
  </r>
  <r>
    <s v="9000 Lake Washington Blvd Ne"/>
    <x v="0"/>
    <s v="WA"/>
    <n v="98004"/>
    <n v="979000"/>
    <x v="3"/>
    <n v="1.5"/>
    <n v="1700"/>
    <n v="576"/>
    <n v="0"/>
    <x v="1"/>
    <x v="1"/>
    <s v="Fair"/>
    <s v="Good"/>
    <n v="71"/>
    <n v="1979"/>
    <n v="46"/>
    <n v="1"/>
  </r>
  <r>
    <s v="2602 Shoreland Dr S"/>
    <x v="5"/>
    <s v="WA"/>
    <n v="98144"/>
    <n v="978000"/>
    <x v="1"/>
    <n v="2.75"/>
    <n v="2620"/>
    <n v="373"/>
    <n v="0"/>
    <x v="1"/>
    <x v="0"/>
    <s v="Good"/>
    <s v="Good"/>
    <n v="99"/>
    <n v="1993"/>
    <n v="32"/>
    <n v="1.5"/>
  </r>
  <r>
    <s v="3405 Sw Seola Ln"/>
    <x v="5"/>
    <s v="WA"/>
    <n v="98146"/>
    <n v="975000"/>
    <x v="2"/>
    <n v="2.75"/>
    <n v="2520"/>
    <n v="387"/>
    <n v="1"/>
    <x v="0"/>
    <x v="1"/>
    <s v="Excellent"/>
    <s v="Average"/>
    <n v="71"/>
    <n v="2005"/>
    <n v="20"/>
    <n v="2"/>
  </r>
  <r>
    <s v="4902 159Th Pl Se"/>
    <x v="0"/>
    <s v="WA"/>
    <n v="98006"/>
    <n v="975000"/>
    <x v="1"/>
    <n v="2.5"/>
    <n v="3490"/>
    <n v="279"/>
    <n v="0"/>
    <x v="1"/>
    <x v="1"/>
    <s v="Great"/>
    <s v="Average"/>
    <n v="25"/>
    <n v="0"/>
    <n v="25"/>
    <n v="2"/>
  </r>
  <r>
    <s v="9340 Mercerwood Dr"/>
    <x v="1"/>
    <s v="WA"/>
    <n v="98040"/>
    <n v="975000"/>
    <x v="0"/>
    <n v="2.75"/>
    <n v="3100"/>
    <n v="315"/>
    <n v="0"/>
    <x v="1"/>
    <x v="0"/>
    <s v="Good"/>
    <s v="Good"/>
    <n v="52"/>
    <n v="0"/>
    <n v="52"/>
    <n v="1"/>
  </r>
  <r>
    <s v="13600 Ne 36Th Pl"/>
    <x v="0"/>
    <s v="WA"/>
    <n v="98005"/>
    <n v="975000"/>
    <x v="0"/>
    <n v="4"/>
    <n v="4850"/>
    <n v="201"/>
    <n v="1"/>
    <x v="1"/>
    <x v="1"/>
    <s v="None"/>
    <s v="Average"/>
    <n v="48"/>
    <n v="2004"/>
    <n v="21"/>
    <n v="2"/>
  </r>
  <r>
    <s v="21502 Ne 103Rd St"/>
    <x v="13"/>
    <s v="WA"/>
    <n v="98053"/>
    <n v="975000"/>
    <x v="1"/>
    <n v="2.5"/>
    <n v="4270"/>
    <n v="228"/>
    <n v="1"/>
    <x v="1"/>
    <x v="0"/>
    <s v="None"/>
    <s v="Average"/>
    <n v="34"/>
    <n v="0"/>
    <n v="34"/>
    <n v="1"/>
  </r>
  <r>
    <s v="3655 Ne 73Rd St"/>
    <x v="5"/>
    <s v="WA"/>
    <n v="98115"/>
    <n v="975000"/>
    <x v="0"/>
    <n v="3"/>
    <n v="2620"/>
    <n v="372"/>
    <n v="0"/>
    <x v="1"/>
    <x v="1"/>
    <s v="None"/>
    <s v="Average"/>
    <n v="16"/>
    <n v="0"/>
    <n v="16"/>
    <n v="2"/>
  </r>
  <r>
    <s v="2827 43Rd Ave W"/>
    <x v="5"/>
    <s v="WA"/>
    <n v="98199"/>
    <n v="972000"/>
    <x v="1"/>
    <n v="1.75"/>
    <n v="2010"/>
    <n v="484"/>
    <n v="0"/>
    <x v="1"/>
    <x v="0"/>
    <s v="Good"/>
    <s v="Excellent"/>
    <n v="88"/>
    <n v="0"/>
    <n v="88"/>
    <n v="1"/>
  </r>
  <r>
    <s v="14626 Renton Issaquah Rd Se"/>
    <x v="19"/>
    <s v="WA"/>
    <n v="98059"/>
    <n v="971971"/>
    <x v="1"/>
    <n v="3.75"/>
    <n v="3460"/>
    <n v="281"/>
    <n v="0"/>
    <x v="1"/>
    <x v="1"/>
    <s v="None"/>
    <s v="Average"/>
    <n v="12"/>
    <n v="1923"/>
    <n v="102"/>
    <n v="2"/>
  </r>
  <r>
    <s v="4511 87Th Ave Se"/>
    <x v="1"/>
    <s v="WA"/>
    <n v="98040"/>
    <n v="970500"/>
    <x v="3"/>
    <n v="2.75"/>
    <n v="2470"/>
    <n v="393"/>
    <n v="0"/>
    <x v="1"/>
    <x v="1"/>
    <s v="None"/>
    <s v="Average"/>
    <n v="65"/>
    <n v="2012"/>
    <n v="13"/>
    <n v="2"/>
  </r>
  <r>
    <s v="19400-19498 23Rd Ave Nw"/>
    <x v="9"/>
    <s v="WA"/>
    <n v="98177"/>
    <n v="970000"/>
    <x v="1"/>
    <n v="3.25"/>
    <n v="2790"/>
    <n v="348"/>
    <n v="0"/>
    <x v="1"/>
    <x v="0"/>
    <s v="Great"/>
    <s v="Average"/>
    <n v="62"/>
    <n v="2013"/>
    <n v="12"/>
    <n v="1"/>
  </r>
  <r>
    <s v="2721-3279 Lake Washington Blvd S"/>
    <x v="5"/>
    <s v="WA"/>
    <n v="98144"/>
    <n v="970000"/>
    <x v="3"/>
    <n v="2.25"/>
    <n v="3060"/>
    <n v="317"/>
    <n v="0"/>
    <x v="1"/>
    <x v="0"/>
    <s v="Good"/>
    <s v="Good"/>
    <n v="95"/>
    <n v="0"/>
    <n v="95"/>
    <n v="1.5"/>
  </r>
  <r>
    <s v="5433 37Th Ave Sw"/>
    <x v="5"/>
    <s v="WA"/>
    <n v="98126"/>
    <n v="970000"/>
    <x v="0"/>
    <n v="2.75"/>
    <n v="3500"/>
    <n v="277"/>
    <n v="0"/>
    <x v="1"/>
    <x v="0"/>
    <s v="Good"/>
    <s v="Average"/>
    <n v="98"/>
    <n v="2007"/>
    <n v="18"/>
    <n v="2"/>
  </r>
  <r>
    <s v="3601-3733 Greenbrier Ln"/>
    <x v="1"/>
    <s v="WA"/>
    <n v="98040"/>
    <n v="970000"/>
    <x v="0"/>
    <n v="3"/>
    <n v="3480"/>
    <n v="279"/>
    <n v="0"/>
    <x v="1"/>
    <x v="1"/>
    <s v="None"/>
    <s v="Good"/>
    <n v="61"/>
    <n v="0"/>
    <n v="61"/>
    <n v="2"/>
  </r>
  <r>
    <s v="3324 225Th Ave Se"/>
    <x v="10"/>
    <s v="WA"/>
    <n v="98075"/>
    <n v="969990"/>
    <x v="1"/>
    <n v="2.5"/>
    <n v="4150"/>
    <n v="234"/>
    <n v="0"/>
    <x v="1"/>
    <x v="1"/>
    <s v="None"/>
    <s v="Average"/>
    <n v="11"/>
    <n v="0"/>
    <n v="11"/>
    <n v="2"/>
  </r>
  <r>
    <s v="20303 Se 40Th St"/>
    <x v="10"/>
    <s v="WA"/>
    <n v="98075"/>
    <n v="968000"/>
    <x v="2"/>
    <n v="2.75"/>
    <n v="3610"/>
    <n v="268"/>
    <n v="0"/>
    <x v="1"/>
    <x v="0"/>
    <s v="Excellent"/>
    <s v="Excellent"/>
    <n v="66"/>
    <n v="0"/>
    <n v="66"/>
    <n v="1"/>
  </r>
  <r>
    <s v="3041 37Th Ave W"/>
    <x v="5"/>
    <s v="WA"/>
    <n v="98199"/>
    <n v="967500"/>
    <x v="3"/>
    <n v="3.75"/>
    <n v="3250"/>
    <n v="298"/>
    <n v="0"/>
    <x v="1"/>
    <x v="0"/>
    <s v="Good"/>
    <s v="Good"/>
    <n v="74"/>
    <n v="1999"/>
    <n v="26"/>
    <n v="2"/>
  </r>
  <r>
    <s v="2033 211Th Pl Se"/>
    <x v="10"/>
    <s v="WA"/>
    <n v="98075"/>
    <n v="966000"/>
    <x v="0"/>
    <n v="4.5"/>
    <n v="3810"/>
    <n v="254"/>
    <n v="0"/>
    <x v="1"/>
    <x v="1"/>
    <s v="None"/>
    <s v="Average"/>
    <n v="17"/>
    <n v="0"/>
    <n v="17"/>
    <n v="2"/>
  </r>
  <r>
    <s v="1024 Washington Pl E"/>
    <x v="5"/>
    <s v="WA"/>
    <n v="98112"/>
    <n v="965000"/>
    <x v="1"/>
    <n v="2.5"/>
    <n v="2460"/>
    <n v="392"/>
    <n v="0"/>
    <x v="1"/>
    <x v="0"/>
    <s v="None"/>
    <s v="Excellent"/>
    <n v="87"/>
    <n v="0"/>
    <n v="87"/>
    <n v="2"/>
  </r>
  <r>
    <s v="14461 156Th Ave Ne"/>
    <x v="12"/>
    <s v="WA"/>
    <n v="98072"/>
    <n v="965000"/>
    <x v="1"/>
    <n v="2.25"/>
    <n v="3160"/>
    <n v="305"/>
    <n v="1"/>
    <x v="1"/>
    <x v="1"/>
    <s v="None"/>
    <s v="Good"/>
    <n v="44"/>
    <n v="0"/>
    <n v="44"/>
    <n v="1"/>
  </r>
  <r>
    <s v="16030 Se 45Th Pl"/>
    <x v="0"/>
    <s v="WA"/>
    <n v="98006"/>
    <n v="963000"/>
    <x v="1"/>
    <n v="3.5"/>
    <n v="3280"/>
    <n v="294"/>
    <n v="0"/>
    <x v="1"/>
    <x v="1"/>
    <s v="None"/>
    <s v="Average"/>
    <n v="18"/>
    <n v="0"/>
    <n v="18"/>
    <n v="2"/>
  </r>
  <r>
    <s v="10815 110Th Ave Ne"/>
    <x v="4"/>
    <s v="WA"/>
    <n v="98033"/>
    <n v="963000"/>
    <x v="1"/>
    <n v="3.25"/>
    <n v="3530"/>
    <n v="273"/>
    <n v="0"/>
    <x v="1"/>
    <x v="1"/>
    <s v="None"/>
    <s v="Average"/>
    <n v="18"/>
    <n v="0"/>
    <n v="18"/>
    <n v="2"/>
  </r>
  <r>
    <s v="7006 35Th Ave Nw"/>
    <x v="5"/>
    <s v="WA"/>
    <n v="98117"/>
    <n v="960000"/>
    <x v="1"/>
    <n v="2.25"/>
    <n v="2410"/>
    <n v="398"/>
    <n v="0"/>
    <x v="1"/>
    <x v="0"/>
    <s v="Good"/>
    <s v="Excellent"/>
    <n v="96"/>
    <n v="0"/>
    <n v="96"/>
    <n v="2"/>
  </r>
  <r>
    <s v="1414 235Th Pl Se"/>
    <x v="10"/>
    <s v="WA"/>
    <n v="98075"/>
    <n v="960000"/>
    <x v="0"/>
    <n v="4"/>
    <n v="3720"/>
    <n v="258"/>
    <n v="0"/>
    <x v="1"/>
    <x v="1"/>
    <s v="None"/>
    <s v="Average"/>
    <n v="20"/>
    <n v="0"/>
    <n v="20"/>
    <n v="2"/>
  </r>
  <r>
    <s v="13003 13Th Ave Nw"/>
    <x v="5"/>
    <s v="WA"/>
    <n v="98177"/>
    <n v="960000"/>
    <x v="1"/>
    <n v="3"/>
    <n v="4590"/>
    <n v="209"/>
    <n v="0"/>
    <x v="1"/>
    <x v="0"/>
    <s v="None"/>
    <s v="Average"/>
    <n v="44"/>
    <n v="2013"/>
    <n v="12"/>
    <n v="2"/>
  </r>
  <r>
    <s v="3700 W Fulton St"/>
    <x v="5"/>
    <s v="WA"/>
    <n v="98199"/>
    <n v="957000"/>
    <x v="0"/>
    <n v="3.25"/>
    <n v="3160"/>
    <n v="303"/>
    <n v="0"/>
    <x v="1"/>
    <x v="0"/>
    <s v="Good"/>
    <s v="Average"/>
    <n v="20"/>
    <n v="0"/>
    <n v="20"/>
    <n v="2"/>
  </r>
  <r>
    <s v="2572 5Th Ave W"/>
    <x v="5"/>
    <s v="WA"/>
    <n v="98119"/>
    <n v="955500"/>
    <x v="1"/>
    <n v="1.75"/>
    <n v="2130"/>
    <n v="449"/>
    <n v="0"/>
    <x v="1"/>
    <x v="1"/>
    <s v="None"/>
    <s v="Average"/>
    <n v="111"/>
    <n v="1993"/>
    <n v="32"/>
    <n v="1.5"/>
  </r>
  <r>
    <s v="12599 Ne 39Th St"/>
    <x v="0"/>
    <s v="WA"/>
    <n v="98005"/>
    <n v="955000"/>
    <x v="3"/>
    <n v="2.25"/>
    <n v="3020"/>
    <n v="316"/>
    <n v="1"/>
    <x v="1"/>
    <x v="0"/>
    <s v="None"/>
    <s v="Average"/>
    <n v="56"/>
    <n v="2010"/>
    <n v="15"/>
    <n v="2"/>
  </r>
  <r>
    <s v="12124 268Th Dr Ne"/>
    <x v="22"/>
    <s v="WA"/>
    <n v="98019"/>
    <n v="955000"/>
    <x v="1"/>
    <n v="4.25"/>
    <n v="5660"/>
    <n v="169"/>
    <n v="4"/>
    <x v="1"/>
    <x v="0"/>
    <s v="None"/>
    <s v="Average"/>
    <n v="24"/>
    <n v="0"/>
    <n v="24"/>
    <n v="2"/>
  </r>
  <r>
    <s v="7590 86Th Ave Se"/>
    <x v="1"/>
    <s v="WA"/>
    <n v="98040"/>
    <n v="955000"/>
    <x v="0"/>
    <n v="2.25"/>
    <n v="2510"/>
    <n v="380"/>
    <n v="0"/>
    <x v="1"/>
    <x v="1"/>
    <s v="None"/>
    <s v="Average"/>
    <n v="53"/>
    <n v="2002"/>
    <n v="23"/>
    <n v="2"/>
  </r>
  <r>
    <s v="6511 37Th Ave Ne"/>
    <x v="5"/>
    <s v="WA"/>
    <n v="98115"/>
    <n v="953007"/>
    <x v="1"/>
    <n v="3.5"/>
    <n v="3120"/>
    <n v="305"/>
    <n v="0"/>
    <x v="1"/>
    <x v="0"/>
    <s v="None"/>
    <s v="Average"/>
    <n v="17"/>
    <n v="0"/>
    <n v="17"/>
    <n v="2"/>
  </r>
  <r>
    <s v="1901 25Th Ave E"/>
    <x v="5"/>
    <s v="WA"/>
    <n v="98112"/>
    <n v="952500"/>
    <x v="1"/>
    <n v="1.5"/>
    <n v="2550"/>
    <n v="374"/>
    <n v="0"/>
    <x v="1"/>
    <x v="1"/>
    <s v="None"/>
    <s v="Good"/>
    <n v="115"/>
    <n v="0"/>
    <n v="115"/>
    <n v="2"/>
  </r>
  <r>
    <s v="6100 93Rd Ave Se"/>
    <x v="1"/>
    <s v="WA"/>
    <n v="98040"/>
    <n v="950833"/>
    <x v="0"/>
    <n v="3"/>
    <n v="3330"/>
    <n v="286"/>
    <n v="0"/>
    <x v="1"/>
    <x v="0"/>
    <s v="None"/>
    <s v="Good"/>
    <n v="48"/>
    <n v="0"/>
    <n v="48"/>
    <n v="2"/>
  </r>
  <r>
    <s v="6135 79Th Ave Se"/>
    <x v="1"/>
    <s v="WA"/>
    <n v="98040"/>
    <n v="950100"/>
    <x v="1"/>
    <n v="2.5"/>
    <n v="3160"/>
    <n v="301"/>
    <n v="0"/>
    <x v="1"/>
    <x v="1"/>
    <s v="None"/>
    <s v="Excellent"/>
    <n v="60"/>
    <n v="0"/>
    <n v="60"/>
    <n v="2"/>
  </r>
  <r>
    <s v="554-598 S 239Th St"/>
    <x v="23"/>
    <s v="WA"/>
    <n v="98198"/>
    <n v="950000"/>
    <x v="3"/>
    <n v="3.25"/>
    <n v="3050"/>
    <n v="311"/>
    <n v="0"/>
    <x v="0"/>
    <x v="0"/>
    <s v="Excellent"/>
    <s v="Good"/>
    <n v="63"/>
    <n v="0"/>
    <n v="63"/>
    <n v="1"/>
  </r>
  <r>
    <s v="832 Summerhill Ridge Dr Nw"/>
    <x v="6"/>
    <s v="WA"/>
    <n v="98027"/>
    <n v="950000"/>
    <x v="0"/>
    <n v="3.75"/>
    <n v="5330"/>
    <n v="178"/>
    <n v="0"/>
    <x v="1"/>
    <x v="0"/>
    <s v="Good"/>
    <s v="Average"/>
    <n v="19"/>
    <n v="0"/>
    <n v="19"/>
    <n v="2"/>
  </r>
  <r>
    <s v="5491 175Th Pl Se"/>
    <x v="0"/>
    <s v="WA"/>
    <n v="98006"/>
    <n v="950000"/>
    <x v="1"/>
    <n v="2.5"/>
    <n v="3320"/>
    <n v="286"/>
    <n v="0"/>
    <x v="1"/>
    <x v="1"/>
    <s v="None"/>
    <s v="Average"/>
    <n v="30"/>
    <n v="0"/>
    <n v="30"/>
    <n v="2"/>
  </r>
  <r>
    <s v="15251 Ne 6Th St"/>
    <x v="0"/>
    <s v="WA"/>
    <n v="98007"/>
    <n v="950000"/>
    <x v="0"/>
    <n v="3.25"/>
    <n v="3400"/>
    <n v="279"/>
    <n v="0"/>
    <x v="1"/>
    <x v="1"/>
    <s v="None"/>
    <s v="Average"/>
    <n v="26"/>
    <n v="0"/>
    <n v="26"/>
    <n v="2"/>
  </r>
  <r>
    <s v="2913 Ne Davis Loop"/>
    <x v="6"/>
    <s v="WA"/>
    <n v="98029"/>
    <n v="950000"/>
    <x v="1"/>
    <n v="2.5"/>
    <n v="3670"/>
    <n v="259"/>
    <n v="0"/>
    <x v="1"/>
    <x v="1"/>
    <s v="None"/>
    <s v="Average"/>
    <n v="18"/>
    <n v="0"/>
    <n v="18"/>
    <n v="2.5"/>
  </r>
  <r>
    <s v="4926 119Th Pl Ne"/>
    <x v="4"/>
    <s v="WA"/>
    <n v="98033"/>
    <n v="950000"/>
    <x v="1"/>
    <n v="2.5"/>
    <n v="3360"/>
    <n v="283"/>
    <n v="0"/>
    <x v="1"/>
    <x v="1"/>
    <s v="None"/>
    <s v="Average"/>
    <n v="37"/>
    <n v="2000"/>
    <n v="25"/>
    <n v="2"/>
  </r>
  <r>
    <s v="7615 E Mercer Way"/>
    <x v="1"/>
    <s v="WA"/>
    <n v="98040"/>
    <n v="950000"/>
    <x v="1"/>
    <n v="1.75"/>
    <n v="2500"/>
    <n v="380"/>
    <n v="2"/>
    <x v="1"/>
    <x v="0"/>
    <s v="None"/>
    <s v="Good"/>
    <n v="55"/>
    <n v="0"/>
    <n v="55"/>
    <n v="1"/>
  </r>
  <r>
    <s v="8507 146Th Pl Se"/>
    <x v="17"/>
    <s v="WA"/>
    <n v="98059"/>
    <n v="950000"/>
    <x v="1"/>
    <n v="3.5"/>
    <n v="4140"/>
    <n v="229"/>
    <n v="0"/>
    <x v="1"/>
    <x v="1"/>
    <s v="None"/>
    <s v="Average"/>
    <n v="25"/>
    <n v="0"/>
    <n v="25"/>
    <n v="2"/>
  </r>
  <r>
    <s v="10326 216Th Ct Ne"/>
    <x v="13"/>
    <s v="WA"/>
    <n v="98053"/>
    <n v="950000"/>
    <x v="1"/>
    <n v="2.5"/>
    <n v="3770"/>
    <n v="252"/>
    <n v="1"/>
    <x v="1"/>
    <x v="1"/>
    <s v="None"/>
    <s v="Average"/>
    <n v="36"/>
    <n v="0"/>
    <n v="36"/>
    <n v="2"/>
  </r>
  <r>
    <s v="10323 Valmay Ave Nw"/>
    <x v="5"/>
    <s v="WA"/>
    <n v="98177"/>
    <n v="950000"/>
    <x v="3"/>
    <n v="2.5"/>
    <n v="3480"/>
    <n v="273"/>
    <n v="0"/>
    <x v="1"/>
    <x v="0"/>
    <s v="None"/>
    <s v="Good"/>
    <n v="84"/>
    <n v="1998"/>
    <n v="27"/>
    <n v="1"/>
  </r>
  <r>
    <s v="20325 Ne 198Th St"/>
    <x v="12"/>
    <s v="WA"/>
    <n v="98077"/>
    <n v="950000"/>
    <x v="0"/>
    <n v="3"/>
    <n v="4530"/>
    <n v="210"/>
    <n v="6"/>
    <x v="1"/>
    <x v="0"/>
    <s v="None"/>
    <s v="Good"/>
    <n v="22"/>
    <n v="0"/>
    <n v="22"/>
    <n v="1.5"/>
  </r>
  <r>
    <s v="10413 Se 25Th St"/>
    <x v="0"/>
    <s v="WA"/>
    <n v="98004"/>
    <n v="949880"/>
    <x v="1"/>
    <n v="2.25"/>
    <n v="2290"/>
    <n v="415"/>
    <n v="0"/>
    <x v="1"/>
    <x v="1"/>
    <s v="None"/>
    <s v="Average"/>
    <n v="47"/>
    <n v="0"/>
    <n v="47"/>
    <n v="2"/>
  </r>
  <r>
    <s v="Indian Trail"/>
    <x v="21"/>
    <s v="WA"/>
    <n v="98166"/>
    <n v="947500"/>
    <x v="3"/>
    <n v="2.75"/>
    <n v="2980"/>
    <n v="318"/>
    <n v="1"/>
    <x v="0"/>
    <x v="0"/>
    <s v="Good"/>
    <s v="Excellent"/>
    <n v="108"/>
    <n v="0"/>
    <n v="108"/>
    <n v="1.5"/>
  </r>
  <r>
    <s v="9202 Se 46Th St"/>
    <x v="1"/>
    <s v="WA"/>
    <n v="98040"/>
    <n v="947500"/>
    <x v="1"/>
    <n v="2.25"/>
    <n v="3290"/>
    <n v="288"/>
    <n v="0"/>
    <x v="1"/>
    <x v="1"/>
    <s v="None"/>
    <s v="Good"/>
    <n v="57"/>
    <n v="0"/>
    <n v="57"/>
    <n v="1.5"/>
  </r>
  <r>
    <s v="9723 Ne 15Th St"/>
    <x v="2"/>
    <s v="WA"/>
    <n v="98004"/>
    <n v="945000"/>
    <x v="1"/>
    <n v="2"/>
    <n v="2840"/>
    <n v="333"/>
    <n v="0"/>
    <x v="1"/>
    <x v="0"/>
    <s v="None"/>
    <s v="Average"/>
    <n v="73"/>
    <n v="2008"/>
    <n v="17"/>
    <n v="1"/>
  </r>
  <r>
    <s v="3241 63Rd Ave Sw"/>
    <x v="5"/>
    <s v="WA"/>
    <n v="98116"/>
    <n v="945000"/>
    <x v="6"/>
    <n v="2.5"/>
    <n v="2540"/>
    <n v="372"/>
    <n v="0"/>
    <x v="1"/>
    <x v="1"/>
    <s v="None"/>
    <s v="Average"/>
    <n v="21"/>
    <n v="2003"/>
    <n v="22"/>
    <n v="2"/>
  </r>
  <r>
    <s v="20122 Richmond Beach Dr Nw"/>
    <x v="9"/>
    <s v="WA"/>
    <n v="98177"/>
    <n v="941500"/>
    <x v="0"/>
    <n v="3.5"/>
    <n v="3490"/>
    <n v="270"/>
    <n v="0"/>
    <x v="1"/>
    <x v="0"/>
    <s v="Excellent"/>
    <s v="Average"/>
    <n v="45"/>
    <n v="0"/>
    <n v="45"/>
    <n v="2"/>
  </r>
  <r>
    <s v="128 Ne 51St St"/>
    <x v="5"/>
    <s v="WA"/>
    <n v="98105"/>
    <n v="941000"/>
    <x v="1"/>
    <n v="1.75"/>
    <n v="2320"/>
    <n v="406"/>
    <n v="0"/>
    <x v="1"/>
    <x v="0"/>
    <s v="None"/>
    <s v="Excellent"/>
    <n v="99"/>
    <n v="0"/>
    <n v="99"/>
    <n v="1.5"/>
  </r>
  <r>
    <s v="4558 91St Ave Se"/>
    <x v="1"/>
    <s v="WA"/>
    <n v="98040"/>
    <n v="940000"/>
    <x v="1"/>
    <n v="2"/>
    <n v="2490"/>
    <n v="378"/>
    <n v="0"/>
    <x v="1"/>
    <x v="1"/>
    <s v="None"/>
    <s v="Excellent"/>
    <n v="57"/>
    <n v="0"/>
    <n v="57"/>
    <n v="2"/>
  </r>
  <r>
    <s v="6042 Sycamore Ave Nw"/>
    <x v="5"/>
    <s v="WA"/>
    <n v="98107"/>
    <n v="940000"/>
    <x v="1"/>
    <n v="2.75"/>
    <n v="2080"/>
    <n v="452"/>
    <n v="0"/>
    <x v="1"/>
    <x v="1"/>
    <s v="None"/>
    <s v="Average"/>
    <n v="113"/>
    <n v="2000"/>
    <n v="25"/>
    <n v="1.5"/>
  </r>
  <r>
    <s v="206 W Boston St"/>
    <x v="5"/>
    <s v="WA"/>
    <n v="98119"/>
    <n v="937000"/>
    <x v="3"/>
    <n v="1.75"/>
    <n v="2450"/>
    <n v="382"/>
    <n v="0"/>
    <x v="1"/>
    <x v="0"/>
    <s v="None"/>
    <s v="Average"/>
    <n v="110"/>
    <n v="0"/>
    <n v="110"/>
    <n v="2"/>
  </r>
  <r>
    <s v="3267 57Th Ave Sw"/>
    <x v="5"/>
    <s v="WA"/>
    <n v="98116"/>
    <n v="936000"/>
    <x v="3"/>
    <n v="1.75"/>
    <n v="2960"/>
    <n v="316"/>
    <n v="0"/>
    <x v="1"/>
    <x v="0"/>
    <s v="Good"/>
    <s v="Good"/>
    <n v="73"/>
    <n v="0"/>
    <n v="73"/>
    <n v="1"/>
  </r>
  <r>
    <s v="223 98Th Ave Ne"/>
    <x v="0"/>
    <s v="WA"/>
    <n v="98004"/>
    <n v="935000"/>
    <x v="6"/>
    <n v="2.5"/>
    <n v="1780"/>
    <n v="525"/>
    <n v="0"/>
    <x v="1"/>
    <x v="1"/>
    <s v="None"/>
    <s v="Excellent"/>
    <n v="51"/>
    <n v="0"/>
    <n v="51"/>
    <n v="2"/>
  </r>
  <r>
    <s v="24035 Ne Adair Rd"/>
    <x v="13"/>
    <s v="WA"/>
    <n v="98053"/>
    <n v="930000"/>
    <x v="6"/>
    <n v="2.5"/>
    <n v="2680"/>
    <n v="347"/>
    <n v="0"/>
    <x v="1"/>
    <x v="1"/>
    <s v="None"/>
    <s v="Average"/>
    <n v="19"/>
    <n v="0"/>
    <n v="19"/>
    <n v="1"/>
  </r>
  <r>
    <s v="14845 Ne 73Rd Way"/>
    <x v="13"/>
    <s v="WA"/>
    <n v="98052"/>
    <n v="930000"/>
    <x v="3"/>
    <n v="2.5"/>
    <n v="3290"/>
    <n v="283"/>
    <n v="0"/>
    <x v="1"/>
    <x v="1"/>
    <s v="None"/>
    <s v="Average"/>
    <n v="25"/>
    <n v="0"/>
    <n v="25"/>
    <n v="2"/>
  </r>
  <r>
    <s v="2418 10Th Ave W"/>
    <x v="5"/>
    <s v="WA"/>
    <n v="98119"/>
    <n v="930000"/>
    <x v="1"/>
    <n v="2.5"/>
    <n v="2200"/>
    <n v="423"/>
    <n v="0"/>
    <x v="1"/>
    <x v="0"/>
    <s v="None"/>
    <s v="Excellent"/>
    <n v="117"/>
    <n v="0"/>
    <n v="117"/>
    <n v="2"/>
  </r>
  <r>
    <s v="2833 Cascadia Ave S"/>
    <x v="5"/>
    <s v="WA"/>
    <n v="98144"/>
    <n v="930000"/>
    <x v="0"/>
    <n v="2"/>
    <n v="3530"/>
    <n v="263"/>
    <n v="0"/>
    <x v="1"/>
    <x v="1"/>
    <s v="None"/>
    <s v="Average"/>
    <n v="100"/>
    <n v="2002"/>
    <n v="23"/>
    <n v="1.5"/>
  </r>
  <r>
    <s v="1456 Nw 185Th St"/>
    <x v="9"/>
    <s v="WA"/>
    <n v="98177"/>
    <n v="930000"/>
    <x v="3"/>
    <n v="2.5"/>
    <n v="3100"/>
    <n v="300"/>
    <n v="0"/>
    <x v="1"/>
    <x v="1"/>
    <s v="None"/>
    <s v="Average"/>
    <n v="71"/>
    <n v="2005"/>
    <n v="20"/>
    <n v="1"/>
  </r>
  <r>
    <s v="9155 Ne 21St Pl"/>
    <x v="2"/>
    <s v="WA"/>
    <n v="98004"/>
    <n v="927000"/>
    <x v="1"/>
    <n v="2.75"/>
    <n v="3300"/>
    <n v="281"/>
    <n v="0"/>
    <x v="1"/>
    <x v="1"/>
    <s v="None"/>
    <s v="Average"/>
    <n v="72"/>
    <n v="0"/>
    <n v="72"/>
    <n v="2"/>
  </r>
  <r>
    <s v="1814 1St Ave W"/>
    <x v="5"/>
    <s v="WA"/>
    <n v="98119"/>
    <n v="926300"/>
    <x v="3"/>
    <n v="1.5"/>
    <n v="1660"/>
    <n v="558"/>
    <n v="0"/>
    <x v="1"/>
    <x v="1"/>
    <s v="None"/>
    <s v="Average"/>
    <n v="118"/>
    <n v="1983"/>
    <n v="42"/>
    <n v="2"/>
  </r>
  <r>
    <s v="6525 Cascade Ave Se"/>
    <x v="18"/>
    <s v="WA"/>
    <n v="98065"/>
    <n v="925000"/>
    <x v="0"/>
    <n v="5.5"/>
    <n v="5190"/>
    <n v="178"/>
    <n v="0"/>
    <x v="1"/>
    <x v="1"/>
    <s v="Good"/>
    <s v="Average"/>
    <n v="24"/>
    <n v="0"/>
    <n v="24"/>
    <n v="2"/>
  </r>
  <r>
    <s v="6046 126Th Ave Ne"/>
    <x v="4"/>
    <s v="WA"/>
    <n v="98033"/>
    <n v="925000"/>
    <x v="1"/>
    <n v="2.25"/>
    <n v="2260"/>
    <n v="409"/>
    <n v="1"/>
    <x v="1"/>
    <x v="1"/>
    <s v="None"/>
    <s v="Good"/>
    <n v="58"/>
    <n v="0"/>
    <n v="58"/>
    <n v="1"/>
  </r>
  <r>
    <s v="3446 77Th Ave Se"/>
    <x v="1"/>
    <s v="WA"/>
    <n v="98040"/>
    <n v="925000"/>
    <x v="1"/>
    <n v="2.5"/>
    <n v="2190"/>
    <n v="422"/>
    <n v="0"/>
    <x v="1"/>
    <x v="1"/>
    <s v="None"/>
    <s v="Excellent"/>
    <n v="67"/>
    <n v="0"/>
    <n v="67"/>
    <n v="2.5"/>
  </r>
  <r>
    <s v="8211 Sedgewick Ln"/>
    <x v="1"/>
    <s v="WA"/>
    <n v="98040"/>
    <n v="925000"/>
    <x v="1"/>
    <n v="2"/>
    <n v="3140"/>
    <n v="295"/>
    <n v="0"/>
    <x v="1"/>
    <x v="0"/>
    <s v="None"/>
    <s v="Good"/>
    <n v="66"/>
    <n v="0"/>
    <n v="66"/>
    <n v="1"/>
  </r>
  <r>
    <s v="5310 236Th Ave Ne"/>
    <x v="13"/>
    <s v="WA"/>
    <n v="98053"/>
    <n v="925000"/>
    <x v="1"/>
    <n v="2.5"/>
    <n v="3280"/>
    <n v="282"/>
    <n v="5"/>
    <x v="1"/>
    <x v="1"/>
    <s v="None"/>
    <s v="Average"/>
    <n v="31"/>
    <n v="0"/>
    <n v="31"/>
    <n v="2"/>
  </r>
  <r>
    <s v="625 212Th Ave Se"/>
    <x v="10"/>
    <s v="WA"/>
    <n v="98074"/>
    <n v="925000"/>
    <x v="1"/>
    <n v="2.75"/>
    <n v="3730"/>
    <n v="248"/>
    <n v="0"/>
    <x v="1"/>
    <x v="1"/>
    <s v="None"/>
    <s v="Average"/>
    <n v="13"/>
    <n v="1912"/>
    <n v="113"/>
    <n v="2"/>
  </r>
  <r>
    <s v="6825 48Th Ave Ne"/>
    <x v="5"/>
    <s v="WA"/>
    <n v="98115"/>
    <n v="925000"/>
    <x v="3"/>
    <n v="2.5"/>
    <n v="2690"/>
    <n v="344"/>
    <n v="0"/>
    <x v="1"/>
    <x v="0"/>
    <s v="None"/>
    <s v="Excellent"/>
    <n v="82"/>
    <n v="0"/>
    <n v="82"/>
    <n v="2"/>
  </r>
  <r>
    <s v="17720 154Th Ct Ne"/>
    <x v="12"/>
    <s v="WA"/>
    <n v="98072"/>
    <n v="925000"/>
    <x v="1"/>
    <n v="3"/>
    <n v="3580"/>
    <n v="258"/>
    <n v="1"/>
    <x v="1"/>
    <x v="1"/>
    <s v="None"/>
    <s v="Average"/>
    <n v="40"/>
    <n v="0"/>
    <n v="40"/>
    <n v="1.5"/>
  </r>
  <r>
    <s v="1431 102Nd Ave Ne"/>
    <x v="0"/>
    <s v="WA"/>
    <n v="98004"/>
    <n v="921000"/>
    <x v="1"/>
    <n v="1.5"/>
    <n v="2220"/>
    <n v="415"/>
    <n v="0"/>
    <x v="1"/>
    <x v="0"/>
    <s v="None"/>
    <s v="Good"/>
    <n v="71"/>
    <n v="1979"/>
    <n v="46"/>
    <n v="1"/>
  </r>
  <r>
    <s v="8950 237Th Pl Ne"/>
    <x v="13"/>
    <s v="WA"/>
    <n v="98053"/>
    <n v="920000"/>
    <x v="1"/>
    <n v="3.5"/>
    <n v="4080"/>
    <n v="225"/>
    <n v="0"/>
    <x v="1"/>
    <x v="1"/>
    <s v="None"/>
    <s v="Average"/>
    <n v="20"/>
    <n v="0"/>
    <n v="20"/>
    <n v="2"/>
  </r>
  <r>
    <s v="1718 44Th Ave Sw"/>
    <x v="5"/>
    <s v="WA"/>
    <n v="98116"/>
    <n v="920000"/>
    <x v="1"/>
    <n v="2.75"/>
    <n v="2880"/>
    <n v="319"/>
    <n v="0"/>
    <x v="1"/>
    <x v="0"/>
    <s v="None"/>
    <s v="Excellent"/>
    <n v="97"/>
    <n v="1970"/>
    <n v="55"/>
    <n v="1.5"/>
  </r>
  <r>
    <s v="2822 Nw 74Th St"/>
    <x v="5"/>
    <s v="WA"/>
    <n v="98117"/>
    <n v="919204"/>
    <x v="1"/>
    <n v="3.5"/>
    <n v="3760"/>
    <n v="244"/>
    <n v="0"/>
    <x v="1"/>
    <x v="0"/>
    <s v="None"/>
    <s v="Average"/>
    <n v="11"/>
    <n v="0"/>
    <n v="11"/>
    <n v="2"/>
  </r>
  <r>
    <s v="6478 167Th Ln Se"/>
    <x v="0"/>
    <s v="WA"/>
    <n v="98006"/>
    <n v="915000"/>
    <x v="2"/>
    <n v="3.75"/>
    <n v="2930"/>
    <n v="312"/>
    <n v="0"/>
    <x v="1"/>
    <x v="1"/>
    <s v="Great"/>
    <s v="Average"/>
    <n v="12"/>
    <n v="1923"/>
    <n v="102"/>
    <n v="2"/>
  </r>
  <r>
    <s v="21101-21199 Ne 78Th St"/>
    <x v="13"/>
    <s v="WA"/>
    <n v="98053"/>
    <n v="915000"/>
    <x v="3"/>
    <n v="4.5"/>
    <n v="3850"/>
    <n v="238"/>
    <n v="1"/>
    <x v="1"/>
    <x v="0"/>
    <s v="None"/>
    <s v="Average"/>
    <n v="12"/>
    <n v="1923"/>
    <n v="102"/>
    <n v="2"/>
  </r>
  <r>
    <s v="3414 E Denny Way"/>
    <x v="5"/>
    <s v="WA"/>
    <n v="98122"/>
    <n v="915000"/>
    <x v="3"/>
    <n v="3.25"/>
    <n v="2660"/>
    <n v="344"/>
    <n v="0"/>
    <x v="1"/>
    <x v="0"/>
    <s v="None"/>
    <s v="Average"/>
    <n v="22"/>
    <n v="0"/>
    <n v="22"/>
    <n v="2"/>
  </r>
  <r>
    <s v="25707 Se 30Th St"/>
    <x v="10"/>
    <s v="WA"/>
    <n v="98075"/>
    <n v="914500"/>
    <x v="1"/>
    <n v="2.5"/>
    <n v="3950"/>
    <n v="232"/>
    <n v="0"/>
    <x v="1"/>
    <x v="1"/>
    <s v="None"/>
    <s v="Average"/>
    <n v="12"/>
    <n v="1923"/>
    <n v="102"/>
    <n v="3"/>
  </r>
  <r>
    <s v="14207 Se 52Nd Pl"/>
    <x v="0"/>
    <s v="WA"/>
    <n v="98006"/>
    <n v="913888"/>
    <x v="0"/>
    <n v="2.25"/>
    <n v="2370"/>
    <n v="386"/>
    <n v="0"/>
    <x v="1"/>
    <x v="1"/>
    <s v="None"/>
    <s v="Good"/>
    <n v="44"/>
    <n v="0"/>
    <n v="44"/>
    <n v="2"/>
  </r>
  <r>
    <s v="26966 Se 22Nd Way"/>
    <x v="10"/>
    <s v="WA"/>
    <n v="98075"/>
    <n v="913000"/>
    <x v="1"/>
    <n v="2.5"/>
    <n v="3640"/>
    <n v="251"/>
    <n v="0"/>
    <x v="1"/>
    <x v="1"/>
    <s v="None"/>
    <s v="Average"/>
    <n v="26"/>
    <n v="0"/>
    <n v="26"/>
    <n v="2"/>
  </r>
  <r>
    <s v="15243 Ne 71St Ct"/>
    <x v="13"/>
    <s v="WA"/>
    <n v="98052"/>
    <n v="910000"/>
    <x v="1"/>
    <n v="3.25"/>
    <n v="3340"/>
    <n v="272"/>
    <n v="0"/>
    <x v="1"/>
    <x v="0"/>
    <s v="None"/>
    <s v="Average"/>
    <n v="62"/>
    <n v="2000"/>
    <n v="25"/>
    <n v="1.5"/>
  </r>
  <r>
    <s v="2807 E Aloha St"/>
    <x v="5"/>
    <s v="WA"/>
    <n v="98112"/>
    <n v="910000"/>
    <x v="0"/>
    <n v="2.5"/>
    <n v="2350"/>
    <n v="387"/>
    <n v="0"/>
    <x v="1"/>
    <x v="1"/>
    <s v="None"/>
    <s v="Average"/>
    <n v="32"/>
    <n v="0"/>
    <n v="32"/>
    <n v="2"/>
  </r>
  <r>
    <s v="124 Ne 61St St"/>
    <x v="5"/>
    <s v="WA"/>
    <n v="98115"/>
    <n v="910000"/>
    <x v="3"/>
    <n v="2"/>
    <n v="2700"/>
    <n v="337"/>
    <n v="0"/>
    <x v="1"/>
    <x v="0"/>
    <s v="None"/>
    <s v="Good"/>
    <n v="63"/>
    <n v="0"/>
    <n v="63"/>
    <n v="1"/>
  </r>
  <r>
    <s v="13417 218Th Ave Ne"/>
    <x v="12"/>
    <s v="WA"/>
    <n v="98077"/>
    <n v="910000"/>
    <x v="1"/>
    <n v="3.5"/>
    <n v="4040"/>
    <n v="225"/>
    <n v="1"/>
    <x v="1"/>
    <x v="1"/>
    <s v="None"/>
    <s v="Average"/>
    <n v="38"/>
    <n v="2000"/>
    <n v="25"/>
    <n v="2"/>
  </r>
  <r>
    <s v="14583 Ne 58Th St"/>
    <x v="0"/>
    <s v="WA"/>
    <n v="98007"/>
    <n v="907500"/>
    <x v="1"/>
    <n v="2.5"/>
    <n v="2770"/>
    <n v="328"/>
    <n v="0"/>
    <x v="1"/>
    <x v="1"/>
    <s v="None"/>
    <s v="Good"/>
    <n v="38"/>
    <n v="0"/>
    <n v="38"/>
    <n v="2"/>
  </r>
  <r>
    <s v="408 172Nd Pl Ne"/>
    <x v="0"/>
    <s v="WA"/>
    <n v="98008"/>
    <n v="905000"/>
    <x v="0"/>
    <n v="3.5"/>
    <n v="3100"/>
    <n v="292"/>
    <n v="0"/>
    <x v="1"/>
    <x v="0"/>
    <s v="Excellent"/>
    <s v="Average"/>
    <n v="55"/>
    <n v="2014"/>
    <n v="11"/>
    <n v="1"/>
  </r>
  <r>
    <s v="15563 Se 67Th Pl"/>
    <x v="0"/>
    <s v="WA"/>
    <n v="98006"/>
    <n v="905000"/>
    <x v="0"/>
    <n v="3.5"/>
    <n v="3500"/>
    <n v="259"/>
    <n v="0"/>
    <x v="1"/>
    <x v="0"/>
    <s v="None"/>
    <s v="Average"/>
    <n v="29"/>
    <n v="0"/>
    <n v="29"/>
    <n v="2"/>
  </r>
  <r>
    <s v="1630 28Th Ave Ne"/>
    <x v="6"/>
    <s v="WA"/>
    <n v="98029"/>
    <n v="905000"/>
    <x v="1"/>
    <n v="3.25"/>
    <n v="3440"/>
    <n v="263"/>
    <n v="0"/>
    <x v="1"/>
    <x v="1"/>
    <s v="None"/>
    <s v="Average"/>
    <n v="19"/>
    <n v="0"/>
    <n v="19"/>
    <n v="2"/>
  </r>
  <r>
    <s v="9400 Se 47Th St"/>
    <x v="1"/>
    <s v="WA"/>
    <n v="98040"/>
    <n v="905000"/>
    <x v="1"/>
    <n v="3.5"/>
    <n v="2970"/>
    <n v="305"/>
    <n v="0"/>
    <x v="1"/>
    <x v="0"/>
    <s v="None"/>
    <s v="Average"/>
    <n v="28"/>
    <n v="0"/>
    <n v="28"/>
    <n v="2"/>
  </r>
  <r>
    <s v="4632 141St Ct Se"/>
    <x v="0"/>
    <s v="WA"/>
    <n v="98006"/>
    <n v="902000"/>
    <x v="1"/>
    <n v="2.25"/>
    <n v="2530"/>
    <n v="357"/>
    <n v="0"/>
    <x v="1"/>
    <x v="0"/>
    <s v="None"/>
    <s v="Excellent"/>
    <n v="49"/>
    <n v="0"/>
    <n v="49"/>
    <n v="1"/>
  </r>
  <r>
    <s v="6909 123Rd Ave Ne"/>
    <x v="4"/>
    <s v="WA"/>
    <n v="98033"/>
    <n v="902000"/>
    <x v="1"/>
    <n v="2.5"/>
    <n v="3030"/>
    <n v="298"/>
    <n v="0"/>
    <x v="1"/>
    <x v="1"/>
    <s v="None"/>
    <s v="Average"/>
    <n v="22"/>
    <n v="0"/>
    <n v="22"/>
    <n v="2"/>
  </r>
  <r>
    <s v="37739 Auburn Enumclaw Rd Se"/>
    <x v="24"/>
    <s v="WA"/>
    <n v="98092"/>
    <n v="900000"/>
    <x v="3"/>
    <n v="3.5"/>
    <n v="4080"/>
    <n v="221"/>
    <n v="5"/>
    <x v="1"/>
    <x v="1"/>
    <s v="Great"/>
    <s v="Average"/>
    <n v="25"/>
    <n v="0"/>
    <n v="25"/>
    <n v="1.5"/>
  </r>
  <r>
    <s v="3460 38Th Ave Sw"/>
    <x v="5"/>
    <s v="WA"/>
    <n v="98126"/>
    <n v="900000"/>
    <x v="1"/>
    <n v="3.5"/>
    <n v="3370"/>
    <n v="267"/>
    <n v="0"/>
    <x v="1"/>
    <x v="0"/>
    <s v="Good"/>
    <s v="Average"/>
    <n v="17"/>
    <n v="0"/>
    <n v="17"/>
    <n v="2"/>
  </r>
  <r>
    <s v="3709 131St Ave Ne"/>
    <x v="0"/>
    <s v="WA"/>
    <n v="98005"/>
    <n v="900000"/>
    <x v="1"/>
    <n v="3.25"/>
    <n v="4700"/>
    <n v="191"/>
    <n v="1"/>
    <x v="1"/>
    <x v="0"/>
    <s v="None"/>
    <s v="Average"/>
    <n v="47"/>
    <n v="0"/>
    <n v="47"/>
    <n v="2"/>
  </r>
  <r>
    <s v="539 145Th Ave Se"/>
    <x v="0"/>
    <s v="WA"/>
    <n v="98007"/>
    <n v="900000"/>
    <x v="1"/>
    <n v="2.25"/>
    <n v="2460"/>
    <n v="366"/>
    <n v="1"/>
    <x v="1"/>
    <x v="1"/>
    <s v="None"/>
    <s v="Good"/>
    <n v="68"/>
    <n v="2001"/>
    <n v="24"/>
    <n v="1"/>
  </r>
  <r>
    <s v="2940 72Nd Ave Se"/>
    <x v="1"/>
    <s v="WA"/>
    <n v="98040"/>
    <n v="900000"/>
    <x v="2"/>
    <n v="2.75"/>
    <n v="2300"/>
    <n v="391"/>
    <n v="1"/>
    <x v="1"/>
    <x v="1"/>
    <s v="None"/>
    <s v="Good"/>
    <n v="75"/>
    <n v="1985"/>
    <n v="40"/>
    <n v="1.5"/>
  </r>
  <r>
    <s v="3004 211Th Ave Ne"/>
    <x v="10"/>
    <s v="WA"/>
    <n v="98074"/>
    <n v="900000"/>
    <x v="3"/>
    <n v="2.5"/>
    <n v="3180"/>
    <n v="283"/>
    <n v="0"/>
    <x v="1"/>
    <x v="1"/>
    <s v="None"/>
    <s v="Good"/>
    <n v="47"/>
    <n v="2000"/>
    <n v="25"/>
    <n v="2"/>
  </r>
  <r>
    <s v="5641 Keystone Pl N"/>
    <x v="5"/>
    <s v="WA"/>
    <n v="98103"/>
    <n v="900000"/>
    <x v="1"/>
    <n v="2.5"/>
    <n v="2230"/>
    <n v="404"/>
    <n v="0"/>
    <x v="1"/>
    <x v="0"/>
    <s v="None"/>
    <s v="Excellent"/>
    <n v="90"/>
    <n v="0"/>
    <n v="90"/>
    <n v="2"/>
  </r>
  <r>
    <s v="11672 91St Pl Ne"/>
    <x v="4"/>
    <s v="WA"/>
    <n v="98034"/>
    <n v="899950"/>
    <x v="1"/>
    <n v="3.5"/>
    <n v="3290"/>
    <n v="274"/>
    <n v="0"/>
    <x v="1"/>
    <x v="0"/>
    <s v="Fair"/>
    <s v="Average"/>
    <n v="19"/>
    <n v="0"/>
    <n v="19"/>
    <n v="2"/>
  </r>
  <r>
    <s v="1235 Market St"/>
    <x v="4"/>
    <s v="WA"/>
    <n v="98033"/>
    <n v="899900"/>
    <x v="1"/>
    <n v="2.5"/>
    <n v="2580"/>
    <n v="349"/>
    <n v="0"/>
    <x v="1"/>
    <x v="1"/>
    <s v="None"/>
    <s v="Average"/>
    <n v="12"/>
    <n v="1923"/>
    <n v="102"/>
    <n v="2"/>
  </r>
  <r>
    <s v="2411 Nw Blue Ridge Dr"/>
    <x v="5"/>
    <s v="WA"/>
    <n v="98177"/>
    <n v="899000"/>
    <x v="1"/>
    <n v="2.25"/>
    <n v="2370"/>
    <n v="379"/>
    <n v="0"/>
    <x v="1"/>
    <x v="0"/>
    <s v="Good"/>
    <s v="Average"/>
    <n v="66"/>
    <n v="1989"/>
    <n v="36"/>
    <n v="1"/>
  </r>
  <r>
    <s v="4432 92Nd Ave Ne"/>
    <x v="11"/>
    <s v="WA"/>
    <n v="98004"/>
    <n v="899000"/>
    <x v="3"/>
    <n v="1"/>
    <n v="1480"/>
    <n v="607"/>
    <n v="0"/>
    <x v="1"/>
    <x v="1"/>
    <s v="None"/>
    <s v="Good"/>
    <n v="76"/>
    <n v="1985"/>
    <n v="40"/>
    <n v="2"/>
  </r>
  <r>
    <s v="2615 109Th Pl Ne"/>
    <x v="0"/>
    <s v="WA"/>
    <n v="98004"/>
    <n v="898000"/>
    <x v="0"/>
    <n v="1.5"/>
    <n v="2680"/>
    <n v="335"/>
    <n v="1"/>
    <x v="1"/>
    <x v="0"/>
    <s v="None"/>
    <s v="Good"/>
    <n v="62"/>
    <n v="0"/>
    <n v="62"/>
    <n v="1"/>
  </r>
  <r>
    <s v="5558 W Mercer Way"/>
    <x v="1"/>
    <s v="WA"/>
    <n v="98040"/>
    <n v="895000"/>
    <x v="0"/>
    <n v="3"/>
    <n v="2876"/>
    <n v="311"/>
    <n v="0"/>
    <x v="1"/>
    <x v="0"/>
    <s v="Good"/>
    <s v="Good"/>
    <n v="52"/>
    <n v="0"/>
    <n v="52"/>
    <n v="1"/>
  </r>
  <r>
    <s v="11034 Ne 26Th Pl"/>
    <x v="0"/>
    <s v="WA"/>
    <n v="98004"/>
    <n v="895000"/>
    <x v="0"/>
    <n v="2.5"/>
    <n v="2550"/>
    <n v="351"/>
    <n v="0"/>
    <x v="1"/>
    <x v="0"/>
    <s v="None"/>
    <s v="Good"/>
    <n v="72"/>
    <n v="1983"/>
    <n v="42"/>
    <n v="1"/>
  </r>
  <r>
    <s v="1852 271St Ave Se"/>
    <x v="10"/>
    <s v="WA"/>
    <n v="98075"/>
    <n v="895000"/>
    <x v="1"/>
    <n v="3"/>
    <n v="3240"/>
    <n v="276"/>
    <n v="0"/>
    <x v="1"/>
    <x v="1"/>
    <s v="None"/>
    <s v="Average"/>
    <n v="12"/>
    <n v="1923"/>
    <n v="102"/>
    <n v="2"/>
  </r>
  <r>
    <s v="2220 5Th Ave N"/>
    <x v="5"/>
    <s v="WA"/>
    <n v="98109"/>
    <n v="895000"/>
    <x v="1"/>
    <n v="2.25"/>
    <n v="1950"/>
    <n v="459"/>
    <n v="0"/>
    <x v="1"/>
    <x v="0"/>
    <s v="None"/>
    <s v="Average"/>
    <n v="78"/>
    <n v="2012"/>
    <n v="13"/>
    <n v="1"/>
  </r>
  <r>
    <s v="4810 109Th Ave Ne"/>
    <x v="4"/>
    <s v="WA"/>
    <n v="98033"/>
    <n v="890000"/>
    <x v="3"/>
    <n v="2.25"/>
    <n v="2060"/>
    <n v="432"/>
    <n v="0"/>
    <x v="1"/>
    <x v="1"/>
    <s v="None"/>
    <s v="Good"/>
    <n v="59"/>
    <n v="0"/>
    <n v="59"/>
    <n v="1"/>
  </r>
  <r>
    <s v="6701 81St Ave Se"/>
    <x v="1"/>
    <s v="WA"/>
    <n v="98040"/>
    <n v="890000"/>
    <x v="1"/>
    <n v="2.25"/>
    <n v="2770"/>
    <n v="321"/>
    <n v="0"/>
    <x v="1"/>
    <x v="1"/>
    <s v="None"/>
    <s v="Average"/>
    <n v="51"/>
    <n v="0"/>
    <n v="51"/>
    <n v="2"/>
  </r>
  <r>
    <s v="1602 32Nd Ave"/>
    <x v="5"/>
    <s v="WA"/>
    <n v="98122"/>
    <n v="890000"/>
    <x v="1"/>
    <n v="2.75"/>
    <n v="2310"/>
    <n v="385"/>
    <n v="0"/>
    <x v="1"/>
    <x v="1"/>
    <s v="None"/>
    <s v="Excellent"/>
    <n v="46"/>
    <n v="0"/>
    <n v="46"/>
    <n v="3"/>
  </r>
  <r>
    <s v="1816 2Nd Ave N"/>
    <x v="5"/>
    <s v="WA"/>
    <n v="98109"/>
    <n v="890000"/>
    <x v="1"/>
    <n v="1"/>
    <n v="2550"/>
    <n v="349"/>
    <n v="0"/>
    <x v="1"/>
    <x v="0"/>
    <s v="None"/>
    <s v="Average"/>
    <n v="120"/>
    <n v="2010"/>
    <n v="15"/>
    <n v="2"/>
  </r>
  <r>
    <s v="21837 Ne 102Nd St"/>
    <x v="13"/>
    <s v="WA"/>
    <n v="98053"/>
    <n v="888550"/>
    <x v="3"/>
    <n v="2.5"/>
    <n v="3540"/>
    <n v="251"/>
    <n v="1"/>
    <x v="1"/>
    <x v="1"/>
    <s v="None"/>
    <s v="Average"/>
    <n v="36"/>
    <n v="0"/>
    <n v="36"/>
    <n v="2"/>
  </r>
  <r>
    <s v="1926 E Lynn St"/>
    <x v="5"/>
    <s v="WA"/>
    <n v="98112"/>
    <n v="886000"/>
    <x v="1"/>
    <n v="2"/>
    <n v="2660"/>
    <n v="333"/>
    <n v="0"/>
    <x v="1"/>
    <x v="0"/>
    <s v="None"/>
    <s v="Good"/>
    <n v="102"/>
    <n v="0"/>
    <n v="102"/>
    <n v="1.5"/>
  </r>
  <r>
    <s v="7031 81St Ave Se"/>
    <x v="1"/>
    <s v="WA"/>
    <n v="98040"/>
    <n v="885000"/>
    <x v="3"/>
    <n v="2.25"/>
    <n v="2060"/>
    <n v="430"/>
    <n v="0"/>
    <x v="1"/>
    <x v="0"/>
    <s v="None"/>
    <s v="Good"/>
    <n v="50"/>
    <n v="0"/>
    <n v="50"/>
    <n v="1"/>
  </r>
  <r>
    <s v="3503 Ne 43Rd St"/>
    <x v="5"/>
    <s v="WA"/>
    <n v="98105"/>
    <n v="885000"/>
    <x v="1"/>
    <n v="2.5"/>
    <n v="2830"/>
    <n v="313"/>
    <n v="0"/>
    <x v="1"/>
    <x v="1"/>
    <s v="None"/>
    <s v="Average"/>
    <n v="30"/>
    <n v="0"/>
    <n v="30"/>
    <n v="2"/>
  </r>
  <r>
    <s v="6211 Ravenna Ave Ne"/>
    <x v="5"/>
    <s v="WA"/>
    <n v="98115"/>
    <n v="885000"/>
    <x v="1"/>
    <n v="2.75"/>
    <n v="2730"/>
    <n v="324"/>
    <n v="0"/>
    <x v="1"/>
    <x v="0"/>
    <s v="None"/>
    <s v="Average"/>
    <n v="104"/>
    <n v="2007"/>
    <n v="18"/>
    <n v="1.5"/>
  </r>
  <r>
    <s v="1227 243Rd Ave Ne"/>
    <x v="10"/>
    <s v="WA"/>
    <n v="98074"/>
    <n v="883000"/>
    <x v="1"/>
    <n v="2.5"/>
    <n v="3670"/>
    <n v="241"/>
    <n v="1"/>
    <x v="1"/>
    <x v="1"/>
    <s v="None"/>
    <s v="Average"/>
    <n v="26"/>
    <n v="0"/>
    <n v="26"/>
    <n v="2"/>
  </r>
  <r>
    <s v="14369 155Th Ave Ne"/>
    <x v="12"/>
    <s v="WA"/>
    <n v="98072"/>
    <n v="883000"/>
    <x v="1"/>
    <n v="2.5"/>
    <n v="2960"/>
    <n v="298"/>
    <n v="1"/>
    <x v="1"/>
    <x v="1"/>
    <s v="None"/>
    <s v="Average"/>
    <n v="40"/>
    <n v="0"/>
    <n v="40"/>
    <n v="2"/>
  </r>
  <r>
    <s v="17122 Ne 117Th St"/>
    <x v="13"/>
    <s v="WA"/>
    <n v="98052"/>
    <n v="882566"/>
    <x v="1"/>
    <n v="2.5"/>
    <n v="3560"/>
    <n v="248"/>
    <n v="0"/>
    <x v="1"/>
    <x v="1"/>
    <s v="None"/>
    <s v="Average"/>
    <n v="11"/>
    <n v="0"/>
    <n v="11"/>
    <n v="3"/>
  </r>
  <r>
    <s v="540 33Rd Ave S"/>
    <x v="5"/>
    <s v="WA"/>
    <n v="98144"/>
    <n v="881000"/>
    <x v="0"/>
    <n v="3"/>
    <n v="2510"/>
    <n v="351"/>
    <n v="0"/>
    <x v="1"/>
    <x v="0"/>
    <s v="Great"/>
    <s v="Excellent"/>
    <n v="100"/>
    <n v="0"/>
    <n v="100"/>
    <n v="1.5"/>
  </r>
  <r>
    <s v="6709 9Th Ave Nw"/>
    <x v="5"/>
    <s v="WA"/>
    <n v="98117"/>
    <n v="880000"/>
    <x v="1"/>
    <n v="2.5"/>
    <n v="3030"/>
    <n v="290"/>
    <n v="0"/>
    <x v="1"/>
    <x v="1"/>
    <s v="None"/>
    <s v="Average"/>
    <n v="20"/>
    <n v="0"/>
    <n v="20"/>
    <n v="3"/>
  </r>
  <r>
    <s v="5720 Princeton Ave Ne"/>
    <x v="5"/>
    <s v="WA"/>
    <n v="98105"/>
    <n v="880000"/>
    <x v="1"/>
    <n v="2.75"/>
    <n v="3220"/>
    <n v="273"/>
    <n v="0"/>
    <x v="1"/>
    <x v="0"/>
    <s v="None"/>
    <s v="Good"/>
    <n v="94"/>
    <n v="0"/>
    <n v="94"/>
    <n v="1.5"/>
  </r>
  <r>
    <s v="3008 38Th Ave Sw"/>
    <x v="5"/>
    <s v="WA"/>
    <n v="98126"/>
    <n v="880000"/>
    <x v="2"/>
    <n v="2.5"/>
    <n v="2640"/>
    <n v="333"/>
    <n v="0"/>
    <x v="1"/>
    <x v="0"/>
    <s v="None"/>
    <s v="Excellent"/>
    <n v="103"/>
    <n v="1956"/>
    <n v="69"/>
    <n v="2"/>
  </r>
  <r>
    <s v="16704 162Nd Ave Ne"/>
    <x v="12"/>
    <s v="WA"/>
    <n v="98072"/>
    <n v="880000"/>
    <x v="3"/>
    <n v="2"/>
    <n v="2130"/>
    <n v="413"/>
    <n v="1"/>
    <x v="1"/>
    <x v="1"/>
    <s v="None"/>
    <s v="Good"/>
    <n v="36"/>
    <n v="0"/>
    <n v="36"/>
    <n v="1"/>
  </r>
  <r>
    <s v="10599 Marine View Dr Sw"/>
    <x v="5"/>
    <s v="WA"/>
    <n v="98146"/>
    <n v="879950"/>
    <x v="1"/>
    <n v="2.25"/>
    <n v="3500"/>
    <n v="251"/>
    <n v="0"/>
    <x v="1"/>
    <x v="0"/>
    <s v="Excellent"/>
    <s v="Good"/>
    <n v="87"/>
    <n v="0"/>
    <n v="87"/>
    <n v="1"/>
  </r>
  <r>
    <s v="24142 Se 18Th Pl"/>
    <x v="10"/>
    <s v="WA"/>
    <n v="98075"/>
    <n v="879000"/>
    <x v="1"/>
    <n v="2.5"/>
    <n v="3360"/>
    <n v="262"/>
    <n v="1"/>
    <x v="1"/>
    <x v="1"/>
    <s v="None"/>
    <s v="Average"/>
    <n v="31"/>
    <n v="0"/>
    <n v="31"/>
    <n v="2"/>
  </r>
  <r>
    <s v="4436-4446 W Mercer Way"/>
    <x v="1"/>
    <s v="WA"/>
    <n v="98040"/>
    <n v="876650"/>
    <x v="3"/>
    <n v="3.25"/>
    <n v="2170"/>
    <n v="404"/>
    <n v="0"/>
    <x v="1"/>
    <x v="0"/>
    <s v="None"/>
    <s v="Excellent"/>
    <n v="97"/>
    <n v="1970"/>
    <n v="55"/>
    <n v="1.5"/>
  </r>
  <r>
    <s v="24119 Se 18Th Pl"/>
    <x v="10"/>
    <s v="WA"/>
    <n v="98075"/>
    <n v="875000"/>
    <x v="1"/>
    <n v="3.5"/>
    <n v="3110"/>
    <n v="281"/>
    <n v="2"/>
    <x v="1"/>
    <x v="1"/>
    <s v="Good"/>
    <s v="Good"/>
    <n v="46"/>
    <n v="0"/>
    <n v="46"/>
    <n v="2"/>
  </r>
  <r>
    <s v="2929 200Th Ave Se"/>
    <x v="10"/>
    <s v="WA"/>
    <n v="98075"/>
    <n v="875000"/>
    <x v="1"/>
    <n v="2.25"/>
    <n v="3720"/>
    <n v="235"/>
    <n v="0"/>
    <x v="1"/>
    <x v="0"/>
    <s v="Good"/>
    <s v="Excellent"/>
    <n v="55"/>
    <n v="0"/>
    <n v="55"/>
    <n v="1"/>
  </r>
  <r>
    <s v="2559 24Th Ave W"/>
    <x v="5"/>
    <s v="WA"/>
    <n v="98199"/>
    <n v="875000"/>
    <x v="3"/>
    <n v="2"/>
    <n v="2220"/>
    <n v="394"/>
    <n v="0"/>
    <x v="1"/>
    <x v="0"/>
    <s v="Good"/>
    <s v="Good"/>
    <n v="78"/>
    <n v="1988"/>
    <n v="37"/>
    <n v="1"/>
  </r>
  <r>
    <s v="2424 109Th Ave Se"/>
    <x v="0"/>
    <s v="WA"/>
    <n v="98004"/>
    <n v="875000"/>
    <x v="3"/>
    <n v="1.5"/>
    <n v="1820"/>
    <n v="481"/>
    <n v="0"/>
    <x v="1"/>
    <x v="1"/>
    <s v="None"/>
    <s v="Good"/>
    <n v="73"/>
    <n v="0"/>
    <n v="73"/>
    <n v="1"/>
  </r>
  <r>
    <s v="1223 269Th Ave Se"/>
    <x v="10"/>
    <s v="WA"/>
    <n v="98075"/>
    <n v="875000"/>
    <x v="1"/>
    <n v="2.75"/>
    <n v="3790"/>
    <n v="231"/>
    <n v="0"/>
    <x v="1"/>
    <x v="1"/>
    <s v="None"/>
    <s v="Average"/>
    <n v="26"/>
    <n v="0"/>
    <n v="26"/>
    <n v="2"/>
  </r>
  <r>
    <s v="21033 Se 5Th St"/>
    <x v="10"/>
    <s v="WA"/>
    <n v="98074"/>
    <n v="875000"/>
    <x v="0"/>
    <n v="3.5"/>
    <n v="3840"/>
    <n v="228"/>
    <n v="0"/>
    <x v="1"/>
    <x v="1"/>
    <s v="None"/>
    <s v="Average"/>
    <n v="24"/>
    <n v="0"/>
    <n v="24"/>
    <n v="2"/>
  </r>
  <r>
    <s v="2304 N 44Th St"/>
    <x v="5"/>
    <s v="WA"/>
    <n v="98103"/>
    <n v="875000"/>
    <x v="1"/>
    <n v="1.5"/>
    <n v="1800"/>
    <n v="486"/>
    <n v="0"/>
    <x v="1"/>
    <x v="1"/>
    <s v="None"/>
    <s v="Good"/>
    <n v="96"/>
    <n v="0"/>
    <n v="96"/>
    <n v="1.5"/>
  </r>
  <r>
    <s v="1829 N 55Th St"/>
    <x v="5"/>
    <s v="WA"/>
    <n v="98103"/>
    <n v="875000"/>
    <x v="3"/>
    <n v="2.75"/>
    <n v="2280"/>
    <n v="384"/>
    <n v="0"/>
    <x v="1"/>
    <x v="0"/>
    <s v="None"/>
    <s v="Excellent"/>
    <n v="108"/>
    <n v="0"/>
    <n v="108"/>
    <n v="1"/>
  </r>
  <r>
    <s v="5422 46Th Ave Sw"/>
    <x v="5"/>
    <s v="WA"/>
    <n v="98136"/>
    <n v="875000"/>
    <x v="3"/>
    <n v="3.5"/>
    <n v="3250"/>
    <n v="269"/>
    <n v="0"/>
    <x v="1"/>
    <x v="0"/>
    <s v="None"/>
    <s v="Average"/>
    <n v="24"/>
    <n v="0"/>
    <n v="24"/>
    <n v="2"/>
  </r>
  <r>
    <s v="6521 Fremont Ave N"/>
    <x v="5"/>
    <s v="WA"/>
    <n v="98103"/>
    <n v="875000"/>
    <x v="1"/>
    <n v="2"/>
    <n v="2520"/>
    <n v="347"/>
    <n v="0"/>
    <x v="1"/>
    <x v="0"/>
    <s v="None"/>
    <s v="Average"/>
    <n v="104"/>
    <n v="2007"/>
    <n v="18"/>
    <n v="1"/>
  </r>
  <r>
    <s v="747 16Th Ave E"/>
    <x v="5"/>
    <s v="WA"/>
    <n v="98112"/>
    <n v="875000"/>
    <x v="0"/>
    <n v="2.5"/>
    <n v="2920"/>
    <n v="300"/>
    <n v="0"/>
    <x v="1"/>
    <x v="0"/>
    <s v="None"/>
    <s v="Average"/>
    <n v="119"/>
    <n v="2014"/>
    <n v="11"/>
    <n v="2"/>
  </r>
  <r>
    <s v="14305 214Th Way Ne"/>
    <x v="12"/>
    <s v="WA"/>
    <n v="98077"/>
    <n v="875000"/>
    <x v="1"/>
    <n v="2.5"/>
    <n v="3220"/>
    <n v="272"/>
    <n v="1"/>
    <x v="1"/>
    <x v="1"/>
    <s v="None"/>
    <s v="Average"/>
    <n v="29"/>
    <n v="0"/>
    <n v="29"/>
    <n v="2"/>
  </r>
  <r>
    <s v="22618 Ne 143Rd Ct"/>
    <x v="12"/>
    <s v="WA"/>
    <n v="98077"/>
    <n v="875000"/>
    <x v="1"/>
    <n v="2.5"/>
    <n v="3470"/>
    <n v="252"/>
    <n v="1"/>
    <x v="1"/>
    <x v="1"/>
    <s v="None"/>
    <s v="Average"/>
    <n v="30"/>
    <n v="0"/>
    <n v="30"/>
    <n v="2"/>
  </r>
  <r>
    <s v="7321 Ne 120Th St"/>
    <x v="4"/>
    <s v="WA"/>
    <n v="98034"/>
    <n v="874150"/>
    <x v="1"/>
    <n v="3.5"/>
    <n v="3530"/>
    <n v="248"/>
    <n v="0"/>
    <x v="1"/>
    <x v="0"/>
    <s v="Fair"/>
    <s v="Average"/>
    <n v="38"/>
    <n v="2000"/>
    <n v="25"/>
    <n v="2"/>
  </r>
  <r>
    <s v="4410 Burke Ave N"/>
    <x v="5"/>
    <s v="WA"/>
    <n v="98103"/>
    <n v="870300"/>
    <x v="1"/>
    <n v="2.5"/>
    <n v="2350"/>
    <n v="370"/>
    <n v="0"/>
    <x v="1"/>
    <x v="0"/>
    <s v="None"/>
    <s v="Good"/>
    <n v="115"/>
    <n v="0"/>
    <n v="115"/>
    <n v="1.5"/>
  </r>
  <r>
    <s v="8770 Sand Point Way Ne"/>
    <x v="5"/>
    <s v="WA"/>
    <n v="98115"/>
    <n v="870000"/>
    <x v="1"/>
    <n v="4.25"/>
    <n v="3010"/>
    <n v="289"/>
    <n v="0"/>
    <x v="1"/>
    <x v="0"/>
    <s v="Great"/>
    <s v="Good"/>
    <n v="74"/>
    <n v="1996"/>
    <n v="29"/>
    <n v="2"/>
  </r>
  <r>
    <s v="5003 E Mercer Way"/>
    <x v="1"/>
    <s v="WA"/>
    <n v="98040"/>
    <n v="870000"/>
    <x v="1"/>
    <n v="3"/>
    <n v="4500"/>
    <n v="193"/>
    <n v="1"/>
    <x v="1"/>
    <x v="0"/>
    <s v="Good"/>
    <s v="Average"/>
    <n v="45"/>
    <n v="0"/>
    <n v="45"/>
    <n v="2"/>
  </r>
  <r>
    <s v="1919 Fairmount Ave Sw"/>
    <x v="5"/>
    <s v="WA"/>
    <n v="98126"/>
    <n v="870000"/>
    <x v="1"/>
    <n v="2.5"/>
    <n v="3340"/>
    <n v="260"/>
    <n v="0"/>
    <x v="1"/>
    <x v="0"/>
    <s v="Fair"/>
    <s v="Average"/>
    <n v="27"/>
    <n v="2006"/>
    <n v="19"/>
    <n v="2"/>
  </r>
  <r>
    <s v="200 E Lake Sammamish Pkwy Ne"/>
    <x v="10"/>
    <s v="WA"/>
    <n v="98074"/>
    <n v="870000"/>
    <x v="1"/>
    <n v="3"/>
    <n v="3040"/>
    <n v="286"/>
    <n v="1"/>
    <x v="1"/>
    <x v="0"/>
    <s v="None"/>
    <s v="Average"/>
    <n v="102"/>
    <n v="2014"/>
    <n v="11"/>
    <n v="1.5"/>
  </r>
  <r>
    <s v="2019 33Rd Ave S"/>
    <x v="5"/>
    <s v="WA"/>
    <n v="98144"/>
    <n v="870000"/>
    <x v="1"/>
    <n v="2.75"/>
    <n v="2840"/>
    <n v="306"/>
    <n v="0"/>
    <x v="1"/>
    <x v="0"/>
    <s v="None"/>
    <s v="Excellent"/>
    <n v="113"/>
    <n v="0"/>
    <n v="113"/>
    <n v="1.5"/>
  </r>
  <r>
    <s v="7921 45Th Ave Sw"/>
    <x v="5"/>
    <s v="WA"/>
    <n v="98136"/>
    <n v="870000"/>
    <x v="1"/>
    <n v="2.5"/>
    <n v="3520"/>
    <n v="247"/>
    <n v="0"/>
    <x v="1"/>
    <x v="0"/>
    <s v="None"/>
    <s v="Average"/>
    <n v="19"/>
    <n v="0"/>
    <n v="19"/>
    <n v="2.5"/>
  </r>
  <r>
    <s v="18524 Se 60Th St"/>
    <x v="6"/>
    <s v="WA"/>
    <n v="98027"/>
    <n v="869000"/>
    <x v="0"/>
    <n v="3.25"/>
    <n v="4180"/>
    <n v="208"/>
    <n v="1"/>
    <x v="1"/>
    <x v="0"/>
    <s v="None"/>
    <s v="Good"/>
    <n v="46"/>
    <n v="0"/>
    <n v="46"/>
    <n v="2"/>
  </r>
  <r>
    <s v="16534 Ne 169Th Pl"/>
    <x v="12"/>
    <s v="WA"/>
    <n v="98072"/>
    <n v="869000"/>
    <x v="1"/>
    <n v="3"/>
    <n v="3740"/>
    <n v="232"/>
    <n v="1"/>
    <x v="1"/>
    <x v="0"/>
    <s v="None"/>
    <s v="Average"/>
    <n v="37"/>
    <n v="2000"/>
    <n v="25"/>
    <n v="2"/>
  </r>
  <r>
    <s v="15845 Se 44Th Ct"/>
    <x v="0"/>
    <s v="WA"/>
    <n v="98006"/>
    <n v="866059"/>
    <x v="0"/>
    <n v="3.5"/>
    <n v="3130"/>
    <n v="277"/>
    <n v="0"/>
    <x v="1"/>
    <x v="0"/>
    <s v="None"/>
    <s v="Average"/>
    <n v="11"/>
    <n v="0"/>
    <n v="11"/>
    <n v="2"/>
  </r>
  <r>
    <s v="Nuthatch Trail"/>
    <x v="13"/>
    <s v="WA"/>
    <n v="98053"/>
    <n v="866000"/>
    <x v="1"/>
    <n v="3.25"/>
    <n v="3990"/>
    <n v="217"/>
    <n v="0"/>
    <x v="1"/>
    <x v="1"/>
    <s v="None"/>
    <s v="Average"/>
    <n v="21"/>
    <n v="2003"/>
    <n v="22"/>
    <n v="2"/>
  </r>
  <r>
    <s v="2825 W Elmore Pl"/>
    <x v="5"/>
    <s v="WA"/>
    <n v="98199"/>
    <n v="865000"/>
    <x v="3"/>
    <n v="1.75"/>
    <n v="2090"/>
    <n v="414"/>
    <n v="0"/>
    <x v="1"/>
    <x v="0"/>
    <s v="None"/>
    <s v="Average"/>
    <n v="78"/>
    <n v="2013"/>
    <n v="12"/>
    <n v="2"/>
  </r>
  <r>
    <s v="1571 237Th Ct Ne"/>
    <x v="10"/>
    <s v="WA"/>
    <n v="98074"/>
    <n v="863000"/>
    <x v="1"/>
    <n v="2.5"/>
    <n v="4120"/>
    <n v="209"/>
    <n v="1"/>
    <x v="1"/>
    <x v="1"/>
    <s v="None"/>
    <s v="Average"/>
    <n v="28"/>
    <n v="0"/>
    <n v="28"/>
    <n v="2"/>
  </r>
  <r>
    <s v="12040 201St Pl Ne"/>
    <x v="12"/>
    <s v="WA"/>
    <n v="98077"/>
    <n v="862500"/>
    <x v="1"/>
    <n v="2.75"/>
    <n v="3280"/>
    <n v="263"/>
    <n v="1"/>
    <x v="1"/>
    <x v="1"/>
    <s v="None"/>
    <s v="Average"/>
    <n v="29"/>
    <n v="0"/>
    <n v="29"/>
    <n v="2"/>
  </r>
  <r>
    <s v="12623 198Th Dr Ne"/>
    <x v="12"/>
    <s v="WA"/>
    <n v="98077"/>
    <n v="862000"/>
    <x v="1"/>
    <n v="2.5"/>
    <n v="3190"/>
    <n v="270"/>
    <n v="0"/>
    <x v="1"/>
    <x v="1"/>
    <s v="None"/>
    <s v="Average"/>
    <n v="35"/>
    <n v="2009"/>
    <n v="16"/>
    <n v="2"/>
  </r>
  <r>
    <s v="9622 242Nd Way Ne"/>
    <x v="13"/>
    <s v="WA"/>
    <n v="98053"/>
    <n v="861990"/>
    <x v="0"/>
    <n v="2.75"/>
    <n v="3595"/>
    <n v="240"/>
    <n v="0"/>
    <x v="1"/>
    <x v="1"/>
    <s v="None"/>
    <s v="Average"/>
    <n v="11"/>
    <n v="0"/>
    <n v="11"/>
    <n v="2"/>
  </r>
  <r>
    <s v="4209 Ne 135Th St"/>
    <x v="5"/>
    <s v="WA"/>
    <n v="98125"/>
    <n v="860000"/>
    <x v="0"/>
    <n v="3.25"/>
    <n v="4500"/>
    <n v="191"/>
    <n v="0"/>
    <x v="1"/>
    <x v="0"/>
    <s v="Excellent"/>
    <s v="Good"/>
    <n v="57"/>
    <n v="0"/>
    <n v="57"/>
    <n v="2"/>
  </r>
  <r>
    <s v="3883 112Th Ave Ne"/>
    <x v="0"/>
    <s v="WA"/>
    <n v="98004"/>
    <n v="860000"/>
    <x v="1"/>
    <n v="2.5"/>
    <n v="3560"/>
    <n v="242"/>
    <n v="0"/>
    <x v="1"/>
    <x v="0"/>
    <s v="Good"/>
    <s v="Average"/>
    <n v="39"/>
    <n v="0"/>
    <n v="39"/>
    <n v="1"/>
  </r>
  <r>
    <s v="10510 172Nd Ct Se"/>
    <x v="19"/>
    <s v="WA"/>
    <n v="98059"/>
    <n v="860000"/>
    <x v="3"/>
    <n v="3.25"/>
    <n v="4720"/>
    <n v="182"/>
    <n v="1"/>
    <x v="1"/>
    <x v="0"/>
    <s v="Good"/>
    <s v="Average"/>
    <n v="27"/>
    <n v="2006"/>
    <n v="19"/>
    <n v="2"/>
  </r>
  <r>
    <s v="17012 Se 47Th Way"/>
    <x v="0"/>
    <s v="WA"/>
    <n v="98006"/>
    <n v="860000"/>
    <x v="3"/>
    <n v="2.5"/>
    <n v="2770"/>
    <n v="310"/>
    <n v="0"/>
    <x v="1"/>
    <x v="1"/>
    <s v="None"/>
    <s v="Average"/>
    <n v="34"/>
    <n v="0"/>
    <n v="34"/>
    <n v="2"/>
  </r>
  <r>
    <s v="4651 175Th Ave Se"/>
    <x v="0"/>
    <s v="WA"/>
    <n v="98006"/>
    <n v="860000"/>
    <x v="3"/>
    <n v="2.25"/>
    <n v="3060"/>
    <n v="281"/>
    <n v="0"/>
    <x v="1"/>
    <x v="1"/>
    <s v="None"/>
    <s v="Average"/>
    <n v="42"/>
    <n v="2009"/>
    <n v="16"/>
    <n v="2"/>
  </r>
  <r>
    <s v="13009 Ne 74Th St"/>
    <x v="4"/>
    <s v="WA"/>
    <n v="98033"/>
    <n v="860000"/>
    <x v="1"/>
    <n v="2.75"/>
    <n v="3160"/>
    <n v="272"/>
    <n v="0"/>
    <x v="1"/>
    <x v="1"/>
    <s v="None"/>
    <s v="Average"/>
    <n v="11"/>
    <n v="0"/>
    <n v="11"/>
    <n v="2"/>
  </r>
  <r>
    <s v="15 Raye St"/>
    <x v="5"/>
    <s v="WA"/>
    <n v="98109"/>
    <n v="860000"/>
    <x v="1"/>
    <n v="1.75"/>
    <n v="1880"/>
    <n v="457"/>
    <n v="0"/>
    <x v="1"/>
    <x v="1"/>
    <s v="None"/>
    <s v="Good"/>
    <n v="101"/>
    <n v="0"/>
    <n v="101"/>
    <n v="1.5"/>
  </r>
  <r>
    <s v="15831 Se 43Rd Pl"/>
    <x v="0"/>
    <s v="WA"/>
    <n v="98006"/>
    <n v="859000"/>
    <x v="1"/>
    <n v="2.25"/>
    <n v="3550"/>
    <n v="242"/>
    <n v="0"/>
    <x v="1"/>
    <x v="0"/>
    <s v="None"/>
    <s v="Average"/>
    <n v="15"/>
    <n v="0"/>
    <n v="15"/>
    <n v="1"/>
  </r>
  <r>
    <s v="10161 134Th Pl Ne"/>
    <x v="4"/>
    <s v="WA"/>
    <n v="98033"/>
    <n v="857000"/>
    <x v="1"/>
    <n v="3"/>
    <n v="3720"/>
    <n v="230"/>
    <n v="1"/>
    <x v="1"/>
    <x v="1"/>
    <s v="None"/>
    <s v="Average"/>
    <n v="34"/>
    <n v="0"/>
    <n v="34"/>
    <n v="2"/>
  </r>
  <r>
    <s v="2536 1St Ave W"/>
    <x v="5"/>
    <s v="WA"/>
    <n v="98119"/>
    <n v="855000"/>
    <x v="1"/>
    <n v="2.25"/>
    <n v="2190"/>
    <n v="390"/>
    <n v="0"/>
    <x v="1"/>
    <x v="0"/>
    <s v="None"/>
    <s v="Average"/>
    <n v="107"/>
    <n v="0"/>
    <n v="107"/>
    <n v="2"/>
  </r>
  <r>
    <s v="14302-14314 174Th Ave Ne"/>
    <x v="13"/>
    <s v="WA"/>
    <n v="98052"/>
    <n v="854000"/>
    <x v="1"/>
    <n v="2.75"/>
    <n v="3150"/>
    <n v="271"/>
    <n v="1"/>
    <x v="1"/>
    <x v="0"/>
    <s v="None"/>
    <s v="Average"/>
    <n v="39"/>
    <n v="0"/>
    <n v="39"/>
    <n v="1"/>
  </r>
  <r>
    <s v="120 214Th Pl Se"/>
    <x v="10"/>
    <s v="WA"/>
    <n v="98074"/>
    <n v="852880"/>
    <x v="1"/>
    <n v="3.25"/>
    <n v="3450"/>
    <n v="247"/>
    <n v="0"/>
    <x v="1"/>
    <x v="1"/>
    <s v="None"/>
    <s v="Average"/>
    <n v="11"/>
    <n v="0"/>
    <n v="11"/>
    <n v="2"/>
  </r>
  <r>
    <s v="5334-5394 134Th Ave Se"/>
    <x v="0"/>
    <s v="WA"/>
    <n v="98006"/>
    <n v="852600"/>
    <x v="1"/>
    <n v="2.5"/>
    <n v="3320"/>
    <n v="257"/>
    <n v="0"/>
    <x v="1"/>
    <x v="0"/>
    <s v="None"/>
    <s v="Excellent"/>
    <n v="48"/>
    <n v="0"/>
    <n v="48"/>
    <n v="2"/>
  </r>
  <r>
    <s v="14008 Se 45Th Ct"/>
    <x v="0"/>
    <s v="WA"/>
    <n v="98006"/>
    <n v="852500"/>
    <x v="3"/>
    <n v="2.5"/>
    <n v="2630"/>
    <n v="324"/>
    <n v="0"/>
    <x v="1"/>
    <x v="0"/>
    <s v="None"/>
    <s v="Good"/>
    <n v="58"/>
    <n v="0"/>
    <n v="58"/>
    <n v="1"/>
  </r>
  <r>
    <s v="4412 170Th Ave Se"/>
    <x v="0"/>
    <s v="WA"/>
    <n v="98006"/>
    <n v="851000"/>
    <x v="0"/>
    <n v="3.25"/>
    <n v="3760"/>
    <n v="226"/>
    <n v="0"/>
    <x v="1"/>
    <x v="0"/>
    <s v="None"/>
    <s v="Average"/>
    <n v="41"/>
    <n v="0"/>
    <n v="41"/>
    <n v="2"/>
  </r>
  <r>
    <s v="2505 Boyer Ave E"/>
    <x v="5"/>
    <s v="WA"/>
    <n v="98102"/>
    <n v="850830"/>
    <x v="3"/>
    <n v="2.5"/>
    <n v="2070"/>
    <n v="411"/>
    <n v="0"/>
    <x v="1"/>
    <x v="0"/>
    <s v="None"/>
    <s v="Excellent"/>
    <n v="115"/>
    <n v="0"/>
    <n v="115"/>
    <n v="1.5"/>
  </r>
  <r>
    <s v="19117-19123 Richmond Beach Dr Nw"/>
    <x v="9"/>
    <s v="WA"/>
    <n v="98177"/>
    <n v="850000"/>
    <x v="1"/>
    <n v="3.25"/>
    <n v="3090"/>
    <n v="275"/>
    <n v="0"/>
    <x v="1"/>
    <x v="1"/>
    <s v="Excellent"/>
    <s v="Average"/>
    <n v="12"/>
    <n v="1923"/>
    <n v="102"/>
    <n v="2"/>
  </r>
  <r>
    <s v="2505 42Nd Ave W"/>
    <x v="5"/>
    <s v="WA"/>
    <n v="98199"/>
    <n v="850000"/>
    <x v="6"/>
    <n v="1.75"/>
    <n v="1590"/>
    <n v="535"/>
    <n v="0"/>
    <x v="1"/>
    <x v="0"/>
    <s v="Great"/>
    <s v="Average"/>
    <n v="98"/>
    <n v="2011"/>
    <n v="14"/>
    <n v="1.5"/>
  </r>
  <r>
    <s v="2431 Nw Neptune Pl"/>
    <x v="5"/>
    <s v="WA"/>
    <n v="98117"/>
    <n v="850000"/>
    <x v="3"/>
    <n v="2.5"/>
    <n v="3230"/>
    <n v="263"/>
    <n v="0"/>
    <x v="1"/>
    <x v="0"/>
    <s v="Good"/>
    <s v="Excellent"/>
    <n v="80"/>
    <n v="0"/>
    <n v="80"/>
    <n v="2"/>
  </r>
  <r>
    <s v="6728 40Th Ave Sw"/>
    <x v="5"/>
    <s v="WA"/>
    <n v="98136"/>
    <n v="850000"/>
    <x v="1"/>
    <n v="3.5"/>
    <n v="2640"/>
    <n v="322"/>
    <n v="0"/>
    <x v="1"/>
    <x v="1"/>
    <s v="Good"/>
    <s v="Average"/>
    <n v="88"/>
    <n v="1998"/>
    <n v="27"/>
    <n v="2"/>
  </r>
  <r>
    <s v="3200 102Nd Ave Ne"/>
    <x v="0"/>
    <s v="WA"/>
    <n v="98004"/>
    <n v="850000"/>
    <x v="0"/>
    <n v="2"/>
    <n v="2310"/>
    <n v="368"/>
    <n v="0"/>
    <x v="1"/>
    <x v="1"/>
    <s v="None"/>
    <s v="Good"/>
    <n v="59"/>
    <n v="0"/>
    <n v="59"/>
    <n v="1.5"/>
  </r>
  <r>
    <s v="1498 Hillside Dr Se"/>
    <x v="6"/>
    <s v="WA"/>
    <n v="98027"/>
    <n v="850000"/>
    <x v="0"/>
    <n v="2.75"/>
    <n v="2920"/>
    <n v="291"/>
    <n v="0"/>
    <x v="1"/>
    <x v="0"/>
    <s v="None"/>
    <s v="Excellent"/>
    <n v="57"/>
    <n v="0"/>
    <n v="57"/>
    <n v="1"/>
  </r>
  <r>
    <s v="6407 282Nd Ave Se"/>
    <x v="6"/>
    <s v="WA"/>
    <n v="98027"/>
    <n v="850000"/>
    <x v="1"/>
    <n v="3.25"/>
    <n v="4350"/>
    <n v="195"/>
    <n v="3"/>
    <x v="1"/>
    <x v="0"/>
    <s v="None"/>
    <s v="Average"/>
    <n v="19"/>
    <n v="0"/>
    <n v="19"/>
    <n v="1"/>
  </r>
  <r>
    <s v="11010 108Th Ave Ne"/>
    <x v="4"/>
    <s v="WA"/>
    <n v="98033"/>
    <n v="850000"/>
    <x v="0"/>
    <n v="3.5"/>
    <n v="3450"/>
    <n v="246"/>
    <n v="1"/>
    <x v="1"/>
    <x v="0"/>
    <s v="None"/>
    <s v="Excellent"/>
    <n v="53"/>
    <n v="0"/>
    <n v="53"/>
    <n v="1"/>
  </r>
  <r>
    <s v="11721 106Th Ave Ne"/>
    <x v="4"/>
    <s v="WA"/>
    <n v="98034"/>
    <n v="850000"/>
    <x v="1"/>
    <n v="3.5"/>
    <n v="4140"/>
    <n v="205"/>
    <n v="0"/>
    <x v="1"/>
    <x v="0"/>
    <s v="None"/>
    <s v="Average"/>
    <n v="22"/>
    <n v="0"/>
    <n v="22"/>
    <n v="2"/>
  </r>
  <r>
    <s v="7490 85Th Ave Se"/>
    <x v="1"/>
    <s v="WA"/>
    <n v="98040"/>
    <n v="850000"/>
    <x v="1"/>
    <n v="2.25"/>
    <n v="2130"/>
    <n v="399"/>
    <n v="0"/>
    <x v="1"/>
    <x v="1"/>
    <s v="None"/>
    <s v="Good"/>
    <n v="53"/>
    <n v="0"/>
    <n v="53"/>
    <n v="2"/>
  </r>
  <r>
    <s v="8223 Se 71St St"/>
    <x v="1"/>
    <s v="WA"/>
    <n v="98040"/>
    <n v="850000"/>
    <x v="1"/>
    <n v="1.75"/>
    <n v="2350"/>
    <n v="362"/>
    <n v="0"/>
    <x v="1"/>
    <x v="1"/>
    <s v="None"/>
    <s v="Good"/>
    <n v="64"/>
    <n v="2001"/>
    <n v="24"/>
    <n v="1"/>
  </r>
  <r>
    <s v="3914 88Th Ave Se"/>
    <x v="1"/>
    <s v="WA"/>
    <n v="98040"/>
    <n v="850000"/>
    <x v="3"/>
    <n v="2"/>
    <n v="2470"/>
    <n v="344"/>
    <n v="0"/>
    <x v="1"/>
    <x v="1"/>
    <s v="None"/>
    <s v="Average"/>
    <n v="64"/>
    <n v="2004"/>
    <n v="21"/>
    <n v="2"/>
  </r>
  <r>
    <s v="2515 263Rd Ct Ne"/>
    <x v="13"/>
    <s v="WA"/>
    <n v="98053"/>
    <n v="850000"/>
    <x v="1"/>
    <n v="3.5"/>
    <n v="3920"/>
    <n v="217"/>
    <n v="1"/>
    <x v="1"/>
    <x v="1"/>
    <s v="None"/>
    <s v="Average"/>
    <n v="29"/>
    <n v="0"/>
    <n v="29"/>
    <n v="2"/>
  </r>
  <r>
    <s v="7446-7498 Gatewood Rd Sw"/>
    <x v="5"/>
    <s v="WA"/>
    <n v="98136"/>
    <n v="850000"/>
    <x v="3"/>
    <n v="2.25"/>
    <n v="2870"/>
    <n v="296"/>
    <n v="0"/>
    <x v="1"/>
    <x v="0"/>
    <s v="None"/>
    <s v="Average"/>
    <n v="30"/>
    <n v="0"/>
    <n v="30"/>
    <n v="2"/>
  </r>
  <r>
    <s v="408 W Lee St"/>
    <x v="5"/>
    <s v="WA"/>
    <n v="98119"/>
    <n v="850000"/>
    <x v="3"/>
    <n v="2.5"/>
    <n v="2650"/>
    <n v="321"/>
    <n v="0"/>
    <x v="1"/>
    <x v="0"/>
    <s v="None"/>
    <s v="Average"/>
    <n v="105"/>
    <n v="1979"/>
    <n v="46"/>
    <n v="2"/>
  </r>
  <r>
    <s v="2015 42Nd Ave E"/>
    <x v="5"/>
    <s v="WA"/>
    <n v="98112"/>
    <n v="850000"/>
    <x v="3"/>
    <n v="1.75"/>
    <n v="1370"/>
    <n v="620"/>
    <n v="0"/>
    <x v="1"/>
    <x v="0"/>
    <s v="None"/>
    <s v="Excellent"/>
    <n v="114"/>
    <n v="1988"/>
    <n v="37"/>
    <n v="1"/>
  </r>
  <r>
    <s v="4015 Midvale Ave N"/>
    <x v="5"/>
    <s v="WA"/>
    <n v="98103"/>
    <n v="850000"/>
    <x v="1"/>
    <n v="3"/>
    <n v="3330"/>
    <n v="255"/>
    <n v="0"/>
    <x v="1"/>
    <x v="0"/>
    <s v="None"/>
    <s v="Average"/>
    <n v="67"/>
    <n v="2004"/>
    <n v="21"/>
    <n v="1"/>
  </r>
  <r>
    <s v="9326 Sw 216Th St"/>
    <x v="25"/>
    <s v="WA"/>
    <n v="98070"/>
    <n v="849900"/>
    <x v="6"/>
    <n v="2"/>
    <n v="2280"/>
    <n v="373"/>
    <n v="15"/>
    <x v="1"/>
    <x v="1"/>
    <s v="None"/>
    <s v="Average"/>
    <n v="35"/>
    <n v="2009"/>
    <n v="16"/>
    <n v="2"/>
  </r>
  <r>
    <s v="4103 Hillcrest Ave Sw"/>
    <x v="5"/>
    <s v="WA"/>
    <n v="98116"/>
    <n v="849000"/>
    <x v="1"/>
    <n v="2"/>
    <n v="2160"/>
    <n v="393"/>
    <n v="0"/>
    <x v="1"/>
    <x v="1"/>
    <s v="Fair"/>
    <s v="Good"/>
    <n v="97"/>
    <n v="0"/>
    <n v="97"/>
    <n v="1.5"/>
  </r>
  <r>
    <s v="805 30Th Ave"/>
    <x v="5"/>
    <s v="WA"/>
    <n v="98122"/>
    <n v="847000"/>
    <x v="0"/>
    <n v="1"/>
    <n v="2550"/>
    <n v="332"/>
    <n v="0"/>
    <x v="1"/>
    <x v="1"/>
    <s v="None"/>
    <s v="Good"/>
    <n v="120"/>
    <n v="0"/>
    <n v="120"/>
    <n v="2.5"/>
  </r>
  <r>
    <s v="12810 440Th Pl Se"/>
    <x v="26"/>
    <s v="WA"/>
    <n v="98045"/>
    <n v="845000"/>
    <x v="1"/>
    <n v="2.75"/>
    <n v="4070"/>
    <n v="208"/>
    <n v="3"/>
    <x v="1"/>
    <x v="1"/>
    <s v="None"/>
    <s v="Average"/>
    <n v="23"/>
    <n v="0"/>
    <n v="23"/>
    <n v="2"/>
  </r>
  <r>
    <s v="7524 34Th Ave Nw"/>
    <x v="5"/>
    <s v="WA"/>
    <n v="98117"/>
    <n v="845000"/>
    <x v="3"/>
    <n v="2"/>
    <n v="2540"/>
    <n v="333"/>
    <n v="0"/>
    <x v="1"/>
    <x v="0"/>
    <s v="None"/>
    <s v="Excellent"/>
    <n v="95"/>
    <n v="0"/>
    <n v="95"/>
    <n v="1.5"/>
  </r>
  <r>
    <s v="906 17Th Ave"/>
    <x v="5"/>
    <s v="WA"/>
    <n v="98122"/>
    <n v="842500"/>
    <x v="1"/>
    <n v="2.5"/>
    <n v="2160"/>
    <n v="390"/>
    <n v="0"/>
    <x v="1"/>
    <x v="1"/>
    <s v="None"/>
    <s v="Good"/>
    <n v="123"/>
    <n v="0"/>
    <n v="123"/>
    <n v="2.5"/>
  </r>
  <r>
    <s v="1917 3Rd Ave W"/>
    <x v="5"/>
    <s v="WA"/>
    <n v="98119"/>
    <n v="840500"/>
    <x v="3"/>
    <n v="2"/>
    <n v="2520"/>
    <n v="334"/>
    <n v="0"/>
    <x v="1"/>
    <x v="0"/>
    <s v="None"/>
    <s v="Good"/>
    <n v="119"/>
    <n v="1990"/>
    <n v="35"/>
    <n v="1.5"/>
  </r>
  <r>
    <s v="3539 Nw 67Th St"/>
    <x v="5"/>
    <s v="WA"/>
    <n v="98117"/>
    <n v="840000"/>
    <x v="1"/>
    <n v="1.75"/>
    <n v="2930"/>
    <n v="287"/>
    <n v="0"/>
    <x v="1"/>
    <x v="0"/>
    <s v="Great"/>
    <s v="Average"/>
    <n v="78"/>
    <n v="2012"/>
    <n v="13"/>
    <n v="1"/>
  </r>
  <r>
    <s v="615 289Th Ave Ne"/>
    <x v="14"/>
    <s v="WA"/>
    <n v="98014"/>
    <n v="840000"/>
    <x v="1"/>
    <n v="3.5"/>
    <n v="3840"/>
    <n v="219"/>
    <n v="2"/>
    <x v="1"/>
    <x v="1"/>
    <s v="None"/>
    <s v="Average"/>
    <n v="27"/>
    <n v="2006"/>
    <n v="19"/>
    <n v="2"/>
  </r>
  <r>
    <s v="13527 231St Pl Se"/>
    <x v="6"/>
    <s v="WA"/>
    <n v="98027"/>
    <n v="840000"/>
    <x v="5"/>
    <n v="4.5"/>
    <n v="4290"/>
    <n v="196"/>
    <n v="1"/>
    <x v="1"/>
    <x v="1"/>
    <s v="None"/>
    <s v="Excellent"/>
    <n v="43"/>
    <n v="0"/>
    <n v="43"/>
    <n v="1.5"/>
  </r>
  <r>
    <s v="20525 Ne 26Th St"/>
    <x v="10"/>
    <s v="WA"/>
    <n v="98074"/>
    <n v="840000"/>
    <x v="1"/>
    <n v="2.5"/>
    <n v="3420"/>
    <n v="246"/>
    <n v="0"/>
    <x v="1"/>
    <x v="1"/>
    <s v="None"/>
    <s v="Average"/>
    <n v="25"/>
    <n v="0"/>
    <n v="25"/>
    <n v="2"/>
  </r>
  <r>
    <s v="2455 Queen Anne Ave N"/>
    <x v="5"/>
    <s v="WA"/>
    <n v="98109"/>
    <n v="840000"/>
    <x v="1"/>
    <n v="2.75"/>
    <n v="2600"/>
    <n v="323"/>
    <n v="0"/>
    <x v="1"/>
    <x v="0"/>
    <s v="None"/>
    <s v="Average"/>
    <n v="89"/>
    <n v="0"/>
    <n v="89"/>
    <n v="1.5"/>
  </r>
  <r>
    <s v="5036 36Th Ave Ne"/>
    <x v="5"/>
    <s v="WA"/>
    <n v="98105"/>
    <n v="840000"/>
    <x v="1"/>
    <n v="1.75"/>
    <n v="2330"/>
    <n v="361"/>
    <n v="0"/>
    <x v="1"/>
    <x v="0"/>
    <s v="None"/>
    <s v="Excellent"/>
    <n v="101"/>
    <n v="1956"/>
    <n v="69"/>
    <n v="2"/>
  </r>
  <r>
    <s v="3672 Sw Orchard St"/>
    <x v="5"/>
    <s v="WA"/>
    <n v="98126"/>
    <n v="840000"/>
    <x v="3"/>
    <n v="2"/>
    <n v="2783"/>
    <n v="302"/>
    <n v="0"/>
    <x v="1"/>
    <x v="1"/>
    <s v="None"/>
    <s v="Average"/>
    <n v="115"/>
    <n v="1999"/>
    <n v="26"/>
    <n v="2"/>
  </r>
  <r>
    <s v="318 E Mercer St"/>
    <x v="5"/>
    <s v="WA"/>
    <n v="98102"/>
    <n v="840000"/>
    <x v="1"/>
    <n v="2.75"/>
    <n v="3040"/>
    <n v="276"/>
    <n v="0"/>
    <x v="1"/>
    <x v="0"/>
    <s v="None"/>
    <s v="Average"/>
    <n v="119"/>
    <n v="2014"/>
    <n v="11"/>
    <n v="2"/>
  </r>
  <r>
    <s v="12237 198Th Ave Ne"/>
    <x v="12"/>
    <s v="WA"/>
    <n v="98077"/>
    <n v="840000"/>
    <x v="1"/>
    <n v="3.5"/>
    <n v="3860"/>
    <n v="218"/>
    <n v="0"/>
    <x v="1"/>
    <x v="0"/>
    <s v="None"/>
    <s v="Average"/>
    <n v="29"/>
    <n v="0"/>
    <n v="29"/>
    <n v="2"/>
  </r>
  <r>
    <s v="10904 Se 1St St"/>
    <x v="0"/>
    <s v="WA"/>
    <n v="98004"/>
    <n v="839000"/>
    <x v="3"/>
    <n v="1"/>
    <n v="1230"/>
    <n v="682"/>
    <n v="0"/>
    <x v="1"/>
    <x v="1"/>
    <s v="None"/>
    <s v="Average"/>
    <n v="70"/>
    <n v="1990"/>
    <n v="35"/>
    <n v="1"/>
  </r>
  <r>
    <s v="18415 244Th Ave Ne"/>
    <x v="12"/>
    <s v="WA"/>
    <n v="98077"/>
    <n v="839000"/>
    <x v="3"/>
    <n v="2.5"/>
    <n v="3200"/>
    <n v="262"/>
    <n v="5"/>
    <x v="1"/>
    <x v="1"/>
    <s v="None"/>
    <s v="Average"/>
    <n v="25"/>
    <n v="0"/>
    <n v="25"/>
    <n v="1"/>
  </r>
  <r>
    <s v="10717 179Th Ct Ne"/>
    <x v="13"/>
    <s v="WA"/>
    <n v="98052"/>
    <n v="837700"/>
    <x v="0"/>
    <n v="2.75"/>
    <n v="3010"/>
    <n v="278"/>
    <n v="0"/>
    <x v="1"/>
    <x v="1"/>
    <s v="None"/>
    <s v="Average"/>
    <n v="31"/>
    <n v="0"/>
    <n v="31"/>
    <n v="2"/>
  </r>
  <r>
    <s v="1317 5Th Ln"/>
    <x v="4"/>
    <s v="WA"/>
    <n v="98033"/>
    <n v="837500"/>
    <x v="1"/>
    <n v="2.5"/>
    <n v="2700"/>
    <n v="310"/>
    <n v="0"/>
    <x v="1"/>
    <x v="1"/>
    <s v="None"/>
    <s v="Good"/>
    <n v="31"/>
    <n v="0"/>
    <n v="31"/>
    <n v="2"/>
  </r>
  <r>
    <s v="1855-1899 212Th Ave Se"/>
    <x v="10"/>
    <s v="WA"/>
    <n v="98075"/>
    <n v="837219"/>
    <x v="0"/>
    <n v="2.75"/>
    <n v="3030"/>
    <n v="276"/>
    <n v="0"/>
    <x v="1"/>
    <x v="1"/>
    <s v="None"/>
    <s v="Average"/>
    <n v="11"/>
    <n v="0"/>
    <n v="11"/>
    <n v="2"/>
  </r>
  <r>
    <s v="27231 8Th Ave S"/>
    <x v="23"/>
    <s v="WA"/>
    <n v="98198"/>
    <n v="835000"/>
    <x v="3"/>
    <n v="3"/>
    <n v="2790"/>
    <n v="299"/>
    <n v="0"/>
    <x v="0"/>
    <x v="0"/>
    <s v="Excellent"/>
    <s v="Good"/>
    <n v="48"/>
    <n v="0"/>
    <n v="48"/>
    <n v="2"/>
  </r>
  <r>
    <s v="32805 145Th Pl Se"/>
    <x v="24"/>
    <s v="WA"/>
    <n v="98092"/>
    <n v="835000"/>
    <x v="1"/>
    <n v="4.25"/>
    <n v="4930"/>
    <n v="169"/>
    <n v="1"/>
    <x v="1"/>
    <x v="1"/>
    <s v="None"/>
    <s v="Average"/>
    <n v="20"/>
    <n v="0"/>
    <n v="20"/>
    <n v="2"/>
  </r>
  <r>
    <s v="4204 134Th Ave Ne"/>
    <x v="0"/>
    <s v="WA"/>
    <n v="98005"/>
    <n v="835000"/>
    <x v="3"/>
    <n v="2.25"/>
    <n v="2120"/>
    <n v="394"/>
    <n v="1"/>
    <x v="1"/>
    <x v="1"/>
    <s v="None"/>
    <s v="Good"/>
    <n v="61"/>
    <n v="0"/>
    <n v="61"/>
    <n v="2"/>
  </r>
  <r>
    <s v="12439 235Th Pl Ne"/>
    <x v="13"/>
    <s v="WA"/>
    <n v="98053"/>
    <n v="835000"/>
    <x v="6"/>
    <n v="2"/>
    <n v="2280"/>
    <n v="366"/>
    <n v="0"/>
    <x v="1"/>
    <x v="1"/>
    <s v="None"/>
    <s v="Average"/>
    <n v="23"/>
    <n v="0"/>
    <n v="23"/>
    <n v="1"/>
  </r>
  <r>
    <s v="5420 239Th Pl Ne"/>
    <x v="13"/>
    <s v="WA"/>
    <n v="98053"/>
    <n v="835000"/>
    <x v="1"/>
    <n v="2.5"/>
    <n v="3030"/>
    <n v="276"/>
    <n v="1"/>
    <x v="1"/>
    <x v="1"/>
    <s v="None"/>
    <s v="Average"/>
    <n v="27"/>
    <n v="2006"/>
    <n v="19"/>
    <n v="2"/>
  </r>
  <r>
    <s v="4325 Ne 43Rd St"/>
    <x v="5"/>
    <s v="WA"/>
    <n v="98105"/>
    <n v="835000"/>
    <x v="1"/>
    <n v="2.75"/>
    <n v="1550"/>
    <n v="539"/>
    <n v="0"/>
    <x v="1"/>
    <x v="1"/>
    <s v="None"/>
    <s v="Average"/>
    <n v="95"/>
    <n v="1997"/>
    <n v="28"/>
    <n v="1.5"/>
  </r>
  <r>
    <s v="15002 191St Ave Ne"/>
    <x v="12"/>
    <s v="WA"/>
    <n v="98072"/>
    <n v="831500"/>
    <x v="0"/>
    <n v="2.5"/>
    <n v="4470"/>
    <n v="186"/>
    <n v="1"/>
    <x v="1"/>
    <x v="1"/>
    <s v="None"/>
    <s v="Average"/>
    <n v="41"/>
    <n v="0"/>
    <n v="41"/>
    <n v="2.5"/>
  </r>
  <r>
    <s v="3912 Ashworth Ave N"/>
    <x v="5"/>
    <s v="WA"/>
    <n v="98103"/>
    <n v="831000"/>
    <x v="1"/>
    <n v="2.5"/>
    <n v="2030"/>
    <n v="409"/>
    <n v="0"/>
    <x v="1"/>
    <x v="0"/>
    <s v="None"/>
    <s v="Good"/>
    <n v="99"/>
    <n v="1993"/>
    <n v="32"/>
    <n v="1.5"/>
  </r>
  <r>
    <s v="14111 Ne 4Th St"/>
    <x v="0"/>
    <s v="WA"/>
    <n v="98007"/>
    <n v="830000"/>
    <x v="0"/>
    <n v="2.25"/>
    <n v="2780"/>
    <n v="299"/>
    <n v="0"/>
    <x v="1"/>
    <x v="1"/>
    <s v="None"/>
    <s v="Good"/>
    <n v="47"/>
    <n v="2000"/>
    <n v="25"/>
    <n v="2"/>
  </r>
  <r>
    <s v="8359 Ne Juanita Dr"/>
    <x v="4"/>
    <s v="WA"/>
    <n v="98034"/>
    <n v="830000"/>
    <x v="3"/>
    <n v="3"/>
    <n v="2080"/>
    <n v="399"/>
    <n v="0"/>
    <x v="1"/>
    <x v="1"/>
    <s v="None"/>
    <s v="Average"/>
    <n v="21"/>
    <n v="2003"/>
    <n v="22"/>
    <n v="1.5"/>
  </r>
  <r>
    <s v="5022 Private Rd"/>
    <x v="13"/>
    <s v="WA"/>
    <n v="98052"/>
    <n v="830000"/>
    <x v="1"/>
    <n v="2.5"/>
    <n v="1850"/>
    <n v="449"/>
    <n v="1"/>
    <x v="1"/>
    <x v="0"/>
    <s v="None"/>
    <s v="Average"/>
    <n v="47"/>
    <n v="0"/>
    <n v="47"/>
    <n v="1"/>
  </r>
  <r>
    <s v="19601-19853 Newport Way Nw"/>
    <x v="6"/>
    <s v="WA"/>
    <n v="98027"/>
    <n v="828950"/>
    <x v="1"/>
    <n v="3.5"/>
    <n v="3930"/>
    <n v="211"/>
    <n v="0"/>
    <x v="1"/>
    <x v="0"/>
    <s v="Fair"/>
    <s v="Average"/>
    <n v="12"/>
    <n v="1923"/>
    <n v="102"/>
    <n v="2"/>
  </r>
  <r>
    <s v="4613 146Th Pl Se"/>
    <x v="0"/>
    <s v="WA"/>
    <n v="98006"/>
    <n v="827000"/>
    <x v="1"/>
    <n v="2.5"/>
    <n v="3230"/>
    <n v="256"/>
    <n v="0"/>
    <x v="1"/>
    <x v="0"/>
    <s v="None"/>
    <s v="Average"/>
    <n v="48"/>
    <n v="2004"/>
    <n v="21"/>
    <n v="1"/>
  </r>
  <r>
    <s v="2401 Ne Daphne St"/>
    <x v="6"/>
    <s v="WA"/>
    <n v="98029"/>
    <n v="826000"/>
    <x v="1"/>
    <n v="2.5"/>
    <n v="3060"/>
    <n v="270"/>
    <n v="0"/>
    <x v="1"/>
    <x v="1"/>
    <s v="None"/>
    <s v="Average"/>
    <n v="19"/>
    <n v="0"/>
    <n v="19"/>
    <n v="2"/>
  </r>
  <r>
    <s v="12449 94Th Ave Ne"/>
    <x v="4"/>
    <s v="WA"/>
    <n v="98034"/>
    <n v="825500"/>
    <x v="3"/>
    <n v="2.5"/>
    <n v="2780"/>
    <n v="297"/>
    <n v="0"/>
    <x v="1"/>
    <x v="1"/>
    <s v="None"/>
    <s v="Average"/>
    <n v="16"/>
    <n v="0"/>
    <n v="16"/>
    <n v="2"/>
  </r>
  <r>
    <s v="14312 Se 45Th St"/>
    <x v="0"/>
    <s v="WA"/>
    <n v="98006"/>
    <n v="825000"/>
    <x v="1"/>
    <n v="2.5"/>
    <n v="2810"/>
    <n v="294"/>
    <n v="0"/>
    <x v="1"/>
    <x v="0"/>
    <s v="None"/>
    <s v="Good"/>
    <n v="52"/>
    <n v="0"/>
    <n v="52"/>
    <n v="1"/>
  </r>
  <r>
    <s v="9342 221St Pi Ne"/>
    <x v="13"/>
    <s v="WA"/>
    <n v="98053"/>
    <n v="825000"/>
    <x v="1"/>
    <n v="2.75"/>
    <n v="3990"/>
    <n v="207"/>
    <n v="0"/>
    <x v="1"/>
    <x v="1"/>
    <s v="None"/>
    <s v="Average"/>
    <n v="22"/>
    <n v="0"/>
    <n v="22"/>
    <n v="2"/>
  </r>
  <r>
    <s v="1529 45Th Ave Sw"/>
    <x v="5"/>
    <s v="WA"/>
    <n v="98116"/>
    <n v="825000"/>
    <x v="1"/>
    <n v="1.5"/>
    <n v="1890"/>
    <n v="437"/>
    <n v="0"/>
    <x v="1"/>
    <x v="1"/>
    <s v="None"/>
    <s v="Average"/>
    <n v="106"/>
    <n v="2001"/>
    <n v="24"/>
    <n v="1.5"/>
  </r>
  <r>
    <s v="11229 37Th Ave Sw"/>
    <x v="5"/>
    <s v="WA"/>
    <n v="98146"/>
    <n v="825000"/>
    <x v="1"/>
    <n v="3.5"/>
    <n v="3810"/>
    <n v="217"/>
    <n v="0"/>
    <x v="1"/>
    <x v="1"/>
    <s v="None"/>
    <s v="Average"/>
    <n v="87"/>
    <n v="2013"/>
    <n v="12"/>
    <n v="2"/>
  </r>
  <r>
    <s v="2341 W Crockett St"/>
    <x v="5"/>
    <s v="WA"/>
    <n v="98199"/>
    <n v="824000"/>
    <x v="5"/>
    <n v="4.25"/>
    <n v="3670"/>
    <n v="225"/>
    <n v="0"/>
    <x v="1"/>
    <x v="0"/>
    <s v="Fair"/>
    <s v="Average"/>
    <n v="61"/>
    <n v="2000"/>
    <n v="25"/>
    <n v="2"/>
  </r>
  <r>
    <s v="512 N 65Th St"/>
    <x v="5"/>
    <s v="WA"/>
    <n v="98103"/>
    <n v="822500"/>
    <x v="0"/>
    <n v="3.5"/>
    <n v="2320"/>
    <n v="355"/>
    <n v="0"/>
    <x v="1"/>
    <x v="0"/>
    <s v="None"/>
    <s v="Excellent"/>
    <n v="99"/>
    <n v="0"/>
    <n v="99"/>
    <n v="2"/>
  </r>
  <r>
    <s v="6950 93Rd Ave Se"/>
    <x v="1"/>
    <s v="WA"/>
    <n v="98040"/>
    <n v="821000"/>
    <x v="3"/>
    <n v="2.75"/>
    <n v="2760"/>
    <n v="297"/>
    <n v="0"/>
    <x v="1"/>
    <x v="0"/>
    <s v="None"/>
    <s v="Good"/>
    <n v="58"/>
    <n v="0"/>
    <n v="58"/>
    <n v="1"/>
  </r>
  <r>
    <s v="6736 40Th Ave Sw"/>
    <x v="5"/>
    <s v="WA"/>
    <n v="98136"/>
    <n v="820000"/>
    <x v="3"/>
    <n v="2.5"/>
    <n v="2510"/>
    <n v="327"/>
    <n v="0"/>
    <x v="1"/>
    <x v="1"/>
    <s v="Good"/>
    <s v="Average"/>
    <n v="30"/>
    <n v="0"/>
    <n v="30"/>
    <n v="2"/>
  </r>
  <r>
    <s v="811 W Bertona St"/>
    <x v="5"/>
    <s v="WA"/>
    <n v="98119"/>
    <n v="820000"/>
    <x v="1"/>
    <n v="2.25"/>
    <n v="2280"/>
    <n v="360"/>
    <n v="0"/>
    <x v="1"/>
    <x v="0"/>
    <s v="Good"/>
    <s v="Average"/>
    <n v="85"/>
    <n v="1984"/>
    <n v="41"/>
    <n v="1.5"/>
  </r>
  <r>
    <s v="16614 Se 50Th Pl"/>
    <x v="0"/>
    <s v="WA"/>
    <n v="98006"/>
    <n v="820000"/>
    <x v="3"/>
    <n v="2.25"/>
    <n v="2880"/>
    <n v="285"/>
    <n v="0"/>
    <x v="1"/>
    <x v="1"/>
    <s v="None"/>
    <s v="Average"/>
    <n v="36"/>
    <n v="0"/>
    <n v="36"/>
    <n v="2"/>
  </r>
  <r>
    <s v="9401 117Th Ave Ne"/>
    <x v="4"/>
    <s v="WA"/>
    <n v="98033"/>
    <n v="820000"/>
    <x v="1"/>
    <n v="2.5"/>
    <n v="3170"/>
    <n v="259"/>
    <n v="0"/>
    <x v="1"/>
    <x v="1"/>
    <s v="None"/>
    <s v="Average"/>
    <n v="17"/>
    <n v="0"/>
    <n v="17"/>
    <n v="2"/>
  </r>
  <r>
    <s v="19454 Se 27Th Pl"/>
    <x v="10"/>
    <s v="WA"/>
    <n v="98075"/>
    <n v="820000"/>
    <x v="1"/>
    <n v="2.5"/>
    <n v="3670"/>
    <n v="223"/>
    <n v="0"/>
    <x v="1"/>
    <x v="1"/>
    <s v="None"/>
    <s v="Average"/>
    <n v="20"/>
    <n v="0"/>
    <n v="20"/>
    <n v="2"/>
  </r>
  <r>
    <s v="2000-2098 Ne 68Th St"/>
    <x v="5"/>
    <s v="WA"/>
    <n v="98115"/>
    <n v="820000"/>
    <x v="3"/>
    <n v="1.75"/>
    <n v="2160"/>
    <n v="380"/>
    <n v="0"/>
    <x v="1"/>
    <x v="0"/>
    <s v="None"/>
    <s v="Good"/>
    <n v="65"/>
    <n v="2001"/>
    <n v="24"/>
    <n v="1"/>
  </r>
  <r>
    <s v="8024 117Th Pl Se"/>
    <x v="17"/>
    <s v="WA"/>
    <n v="98056"/>
    <n v="819995"/>
    <x v="0"/>
    <n v="2.75"/>
    <n v="3030"/>
    <n v="271"/>
    <n v="0"/>
    <x v="1"/>
    <x v="1"/>
    <s v="None"/>
    <s v="Average"/>
    <n v="12"/>
    <n v="1923"/>
    <n v="102"/>
    <n v="2"/>
  </r>
  <r>
    <s v="8082-8160 142Nd Ave Ne"/>
    <x v="13"/>
    <s v="WA"/>
    <n v="98052"/>
    <n v="819900"/>
    <x v="0"/>
    <n v="2.75"/>
    <n v="3150"/>
    <n v="260"/>
    <n v="0"/>
    <x v="1"/>
    <x v="1"/>
    <s v="None"/>
    <s v="Average"/>
    <n v="12"/>
    <n v="1923"/>
    <n v="102"/>
    <n v="2"/>
  </r>
  <r>
    <s v="401 S 289Th St"/>
    <x v="27"/>
    <s v="WA"/>
    <n v="98003"/>
    <n v="819000"/>
    <x v="3"/>
    <n v="2.75"/>
    <n v="3176"/>
    <n v="258"/>
    <n v="0"/>
    <x v="1"/>
    <x v="0"/>
    <s v="Great"/>
    <s v="Good"/>
    <n v="40"/>
    <n v="0"/>
    <n v="40"/>
    <n v="2"/>
  </r>
  <r>
    <s v="3215 37Th Ave W"/>
    <x v="5"/>
    <s v="WA"/>
    <n v="98199"/>
    <n v="819000"/>
    <x v="3"/>
    <n v="3.5"/>
    <n v="2130"/>
    <n v="385"/>
    <n v="0"/>
    <x v="1"/>
    <x v="0"/>
    <s v="Good"/>
    <s v="Excellent"/>
    <n v="117"/>
    <n v="0"/>
    <n v="117"/>
    <n v="2"/>
  </r>
  <r>
    <s v="12449 240Th Pl Ne"/>
    <x v="13"/>
    <s v="WA"/>
    <n v="98053"/>
    <n v="818000"/>
    <x v="6"/>
    <n v="2.5"/>
    <n v="2380"/>
    <n v="344"/>
    <n v="0"/>
    <x v="1"/>
    <x v="1"/>
    <s v="Good"/>
    <s v="Average"/>
    <n v="14"/>
    <n v="0"/>
    <n v="14"/>
    <n v="1"/>
  </r>
  <r>
    <s v="3311 Nw 75Th St"/>
    <x v="5"/>
    <s v="WA"/>
    <n v="98117"/>
    <n v="815000"/>
    <x v="1"/>
    <n v="2.75"/>
    <n v="2620"/>
    <n v="311"/>
    <n v="0"/>
    <x v="1"/>
    <x v="0"/>
    <s v="Good"/>
    <s v="Good"/>
    <n v="76"/>
    <n v="1985"/>
    <n v="40"/>
    <n v="1"/>
  </r>
  <r>
    <s v="9714 132Nd Ave Ne"/>
    <x v="4"/>
    <s v="WA"/>
    <n v="98033"/>
    <n v="815000"/>
    <x v="1"/>
    <n v="2.5"/>
    <n v="3150"/>
    <n v="259"/>
    <n v="0"/>
    <x v="1"/>
    <x v="1"/>
    <s v="None"/>
    <s v="Average"/>
    <n v="23"/>
    <n v="0"/>
    <n v="23"/>
    <n v="2"/>
  </r>
  <r>
    <s v="6600 Mango St"/>
    <x v="1"/>
    <s v="WA"/>
    <n v="98040"/>
    <n v="815000"/>
    <x v="3"/>
    <n v="2"/>
    <n v="2270"/>
    <n v="359"/>
    <n v="0"/>
    <x v="1"/>
    <x v="1"/>
    <s v="None"/>
    <s v="Good"/>
    <n v="57"/>
    <n v="0"/>
    <n v="57"/>
    <n v="1"/>
  </r>
  <r>
    <s v="321 246Th Way Se"/>
    <x v="13"/>
    <s v="WA"/>
    <n v="98074"/>
    <n v="815000"/>
    <x v="1"/>
    <n v="2.75"/>
    <n v="3488"/>
    <n v="234"/>
    <n v="0"/>
    <x v="1"/>
    <x v="1"/>
    <s v="None"/>
    <s v="Average"/>
    <n v="27"/>
    <n v="2006"/>
    <n v="19"/>
    <n v="2"/>
  </r>
  <r>
    <s v="7708 16Th Ave Ne"/>
    <x v="5"/>
    <s v="WA"/>
    <n v="98115"/>
    <n v="815000"/>
    <x v="1"/>
    <n v="2.25"/>
    <n v="2000"/>
    <n v="408"/>
    <n v="0"/>
    <x v="1"/>
    <x v="1"/>
    <s v="None"/>
    <s v="Average"/>
    <n v="24"/>
    <n v="0"/>
    <n v="24"/>
    <n v="2"/>
  </r>
  <r>
    <s v="1501 33Rd Ave S"/>
    <x v="5"/>
    <s v="WA"/>
    <n v="98144"/>
    <n v="813000"/>
    <x v="1"/>
    <n v="2.75"/>
    <n v="3370"/>
    <n v="241"/>
    <n v="0"/>
    <x v="1"/>
    <x v="0"/>
    <s v="Great"/>
    <s v="Good"/>
    <n v="77"/>
    <n v="0"/>
    <n v="77"/>
    <n v="1"/>
  </r>
  <r>
    <s v="4462 175Th Pl Se"/>
    <x v="0"/>
    <s v="WA"/>
    <n v="98006"/>
    <n v="812650"/>
    <x v="1"/>
    <n v="2.5"/>
    <n v="3700"/>
    <n v="220"/>
    <n v="0"/>
    <x v="1"/>
    <x v="0"/>
    <s v="Excellent"/>
    <s v="Average"/>
    <n v="37"/>
    <n v="2000"/>
    <n v="25"/>
    <n v="1"/>
  </r>
  <r>
    <s v="2154 Ne Morgan Ln"/>
    <x v="6"/>
    <s v="WA"/>
    <n v="98029"/>
    <n v="812000"/>
    <x v="1"/>
    <n v="3.5"/>
    <n v="3370"/>
    <n v="241"/>
    <n v="0"/>
    <x v="1"/>
    <x v="0"/>
    <s v="None"/>
    <s v="Average"/>
    <n v="18"/>
    <n v="0"/>
    <n v="18"/>
    <n v="2"/>
  </r>
  <r>
    <s v="20627 Ne 25Th Ct"/>
    <x v="10"/>
    <s v="WA"/>
    <n v="98074"/>
    <n v="812000"/>
    <x v="3"/>
    <n v="3.25"/>
    <n v="3240"/>
    <n v="251"/>
    <n v="0"/>
    <x v="1"/>
    <x v="1"/>
    <s v="None"/>
    <s v="Average"/>
    <n v="24"/>
    <n v="0"/>
    <n v="24"/>
    <n v="2"/>
  </r>
  <r>
    <s v="1322 Alki Ave Sw"/>
    <x v="5"/>
    <s v="WA"/>
    <n v="98116"/>
    <n v="810000"/>
    <x v="1"/>
    <n v="1.75"/>
    <n v="2000"/>
    <n v="405"/>
    <n v="0"/>
    <x v="1"/>
    <x v="0"/>
    <s v="Excellent"/>
    <s v="Good"/>
    <n v="67"/>
    <n v="1972"/>
    <n v="53"/>
    <n v="1"/>
  </r>
  <r>
    <s v="2622 W Lake Sammamish Pkwy Se"/>
    <x v="0"/>
    <s v="WA"/>
    <n v="98008"/>
    <n v="810000"/>
    <x v="3"/>
    <n v="1.75"/>
    <n v="1980"/>
    <n v="409"/>
    <n v="0"/>
    <x v="1"/>
    <x v="0"/>
    <s v="Good"/>
    <s v="Good"/>
    <n v="73"/>
    <n v="0"/>
    <n v="73"/>
    <n v="1"/>
  </r>
  <r>
    <s v="15031 Se 66Th St"/>
    <x v="0"/>
    <s v="WA"/>
    <n v="98006"/>
    <n v="810000"/>
    <x v="1"/>
    <n v="2.5"/>
    <n v="2810"/>
    <n v="288"/>
    <n v="0"/>
    <x v="1"/>
    <x v="1"/>
    <s v="None"/>
    <s v="Average"/>
    <n v="36"/>
    <n v="0"/>
    <n v="36"/>
    <n v="2"/>
  </r>
  <r>
    <s v="9530 Ne 5Th St"/>
    <x v="0"/>
    <s v="WA"/>
    <n v="98004"/>
    <n v="810000"/>
    <x v="3"/>
    <n v="1.5"/>
    <n v="1520"/>
    <n v="533"/>
    <n v="0"/>
    <x v="1"/>
    <x v="1"/>
    <s v="None"/>
    <s v="Good"/>
    <n v="71"/>
    <n v="1979"/>
    <n v="46"/>
    <n v="1"/>
  </r>
  <r>
    <s v="22857 Ne 138Th Ct"/>
    <x v="13"/>
    <s v="WA"/>
    <n v="98053"/>
    <n v="810000"/>
    <x v="6"/>
    <n v="2.75"/>
    <n v="2700"/>
    <n v="300"/>
    <n v="0"/>
    <x v="1"/>
    <x v="1"/>
    <s v="None"/>
    <s v="Average"/>
    <n v="18"/>
    <n v="0"/>
    <n v="18"/>
    <n v="1"/>
  </r>
  <r>
    <s v="17822 Ne 154Th St"/>
    <x v="12"/>
    <s v="WA"/>
    <n v="98072"/>
    <n v="810000"/>
    <x v="1"/>
    <n v="2.5"/>
    <n v="3480"/>
    <n v="233"/>
    <n v="1"/>
    <x v="1"/>
    <x v="1"/>
    <s v="None"/>
    <s v="Average"/>
    <n v="37"/>
    <n v="2000"/>
    <n v="25"/>
    <n v="2"/>
  </r>
  <r>
    <s v="12519 Se 15Th St"/>
    <x v="0"/>
    <s v="WA"/>
    <n v="98005"/>
    <n v="809950"/>
    <x v="1"/>
    <n v="2"/>
    <n v="2230"/>
    <n v="363"/>
    <n v="0"/>
    <x v="1"/>
    <x v="1"/>
    <s v="None"/>
    <s v="Excellent"/>
    <n v="66"/>
    <n v="0"/>
    <n v="66"/>
    <n v="1.5"/>
  </r>
  <r>
    <s v="19199 Ne 43Rd Ct"/>
    <x v="10"/>
    <s v="WA"/>
    <n v="98074"/>
    <n v="809950"/>
    <x v="1"/>
    <n v="2.5"/>
    <n v="3280"/>
    <n v="247"/>
    <n v="0"/>
    <x v="1"/>
    <x v="1"/>
    <s v="None"/>
    <s v="Average"/>
    <n v="24"/>
    <n v="0"/>
    <n v="24"/>
    <n v="2"/>
  </r>
  <r>
    <s v="14575 Ne 57Th St"/>
    <x v="0"/>
    <s v="WA"/>
    <n v="98007"/>
    <n v="809000"/>
    <x v="3"/>
    <n v="2.5"/>
    <n v="2590"/>
    <n v="312"/>
    <n v="0"/>
    <x v="1"/>
    <x v="1"/>
    <s v="None"/>
    <s v="Average"/>
    <n v="37"/>
    <n v="2000"/>
    <n v="25"/>
    <n v="2"/>
  </r>
  <r>
    <s v="1218 19Th Ave E"/>
    <x v="5"/>
    <s v="WA"/>
    <n v="98112"/>
    <n v="809000"/>
    <x v="1"/>
    <n v="1.5"/>
    <n v="1840"/>
    <n v="440"/>
    <n v="0"/>
    <x v="1"/>
    <x v="1"/>
    <s v="None"/>
    <s v="Good"/>
    <n v="108"/>
    <n v="0"/>
    <n v="108"/>
    <n v="2"/>
  </r>
  <r>
    <s v="14586 Ne 58Th St"/>
    <x v="0"/>
    <s v="WA"/>
    <n v="98007"/>
    <n v="808000"/>
    <x v="1"/>
    <n v="2.25"/>
    <n v="2500"/>
    <n v="323"/>
    <n v="0"/>
    <x v="1"/>
    <x v="1"/>
    <s v="None"/>
    <s v="Good"/>
    <n v="38"/>
    <n v="0"/>
    <n v="38"/>
    <n v="2"/>
  </r>
  <r>
    <s v="8510 258Th Ave Ne"/>
    <x v="13"/>
    <s v="WA"/>
    <n v="98053"/>
    <n v="806000"/>
    <x v="1"/>
    <n v="2.5"/>
    <n v="2500"/>
    <n v="322"/>
    <n v="5"/>
    <x v="1"/>
    <x v="1"/>
    <s v="None"/>
    <s v="Average"/>
    <n v="28"/>
    <n v="0"/>
    <n v="28"/>
    <n v="1"/>
  </r>
  <r>
    <s v="18015 15Th Ave Nw"/>
    <x v="9"/>
    <s v="WA"/>
    <n v="98177"/>
    <n v="805000"/>
    <x v="0"/>
    <n v="2.5"/>
    <n v="4600"/>
    <n v="175"/>
    <n v="0"/>
    <x v="1"/>
    <x v="0"/>
    <s v="Great"/>
    <s v="Average"/>
    <n v="69"/>
    <n v="2013"/>
    <n v="12"/>
    <n v="1"/>
  </r>
  <r>
    <s v="5710 Sw Admiral Way"/>
    <x v="5"/>
    <s v="WA"/>
    <n v="98116"/>
    <n v="805000"/>
    <x v="3"/>
    <n v="2.75"/>
    <n v="2600"/>
    <n v="310"/>
    <n v="0"/>
    <x v="1"/>
    <x v="0"/>
    <s v="Good"/>
    <s v="Excellent"/>
    <n v="96"/>
    <n v="0"/>
    <n v="96"/>
    <n v="1.5"/>
  </r>
  <r>
    <s v="3210 Nw 58Th St"/>
    <x v="5"/>
    <s v="WA"/>
    <n v="98107"/>
    <n v="805000"/>
    <x v="1"/>
    <n v="2.75"/>
    <n v="2410"/>
    <n v="334"/>
    <n v="0"/>
    <x v="1"/>
    <x v="0"/>
    <s v="None"/>
    <s v="Excellent"/>
    <n v="75"/>
    <n v="0"/>
    <n v="75"/>
    <n v="1"/>
  </r>
  <r>
    <s v="21481 Se 2Nd Pl"/>
    <x v="10"/>
    <s v="WA"/>
    <n v="98074"/>
    <n v="804995"/>
    <x v="0"/>
    <n v="1.5"/>
    <n v="3360"/>
    <n v="240"/>
    <n v="0"/>
    <x v="1"/>
    <x v="1"/>
    <s v="None"/>
    <s v="Average"/>
    <n v="11"/>
    <n v="0"/>
    <n v="11"/>
    <n v="2"/>
  </r>
  <r>
    <s v="6908 135Th Pl Se"/>
    <x v="17"/>
    <s v="WA"/>
    <n v="98059"/>
    <n v="804100"/>
    <x v="1"/>
    <n v="2.5"/>
    <n v="3070"/>
    <n v="262"/>
    <n v="0"/>
    <x v="1"/>
    <x v="1"/>
    <s v="None"/>
    <s v="Average"/>
    <n v="20"/>
    <n v="0"/>
    <n v="20"/>
    <n v="2"/>
  </r>
  <r>
    <s v="19107 Ne 64Th Way"/>
    <x v="13"/>
    <s v="WA"/>
    <n v="98052"/>
    <n v="803100"/>
    <x v="1"/>
    <n v="2.5"/>
    <n v="3310"/>
    <n v="243"/>
    <n v="0"/>
    <x v="1"/>
    <x v="1"/>
    <s v="None"/>
    <s v="Average"/>
    <n v="21"/>
    <n v="2003"/>
    <n v="22"/>
    <n v="2"/>
  </r>
  <r>
    <s v="23216 Ne 126Th St"/>
    <x v="13"/>
    <s v="WA"/>
    <n v="98053"/>
    <n v="802000"/>
    <x v="6"/>
    <n v="2.5"/>
    <n v="2210"/>
    <n v="363"/>
    <n v="0"/>
    <x v="1"/>
    <x v="1"/>
    <s v="None"/>
    <s v="Average"/>
    <n v="22"/>
    <n v="0"/>
    <n v="22"/>
    <n v="1"/>
  </r>
  <r>
    <s v="6133 147Th Pl Ne"/>
    <x v="13"/>
    <s v="WA"/>
    <n v="98052"/>
    <n v="802000"/>
    <x v="3"/>
    <n v="2.5"/>
    <n v="2580"/>
    <n v="311"/>
    <n v="0"/>
    <x v="1"/>
    <x v="1"/>
    <s v="None"/>
    <s v="Average"/>
    <n v="39"/>
    <n v="0"/>
    <n v="39"/>
    <n v="2"/>
  </r>
  <r>
    <s v="2727 32Nd Ave S"/>
    <x v="5"/>
    <s v="WA"/>
    <n v="98144"/>
    <n v="802000"/>
    <x v="3"/>
    <n v="1.75"/>
    <n v="2870"/>
    <n v="279"/>
    <n v="0"/>
    <x v="1"/>
    <x v="0"/>
    <s v="None"/>
    <s v="Good"/>
    <n v="118"/>
    <n v="0"/>
    <n v="118"/>
    <n v="1.5"/>
  </r>
  <r>
    <s v="2537 11Th Ave W"/>
    <x v="5"/>
    <s v="WA"/>
    <n v="98119"/>
    <n v="800000"/>
    <x v="1"/>
    <n v="3.75"/>
    <n v="2690"/>
    <n v="297"/>
    <n v="0"/>
    <x v="1"/>
    <x v="0"/>
    <s v="Great"/>
    <s v="Good"/>
    <n v="116"/>
    <n v="1989"/>
    <n v="36"/>
    <n v="2"/>
  </r>
  <r>
    <s v="10060 Sw Dock St"/>
    <x v="25"/>
    <s v="WA"/>
    <n v="98070"/>
    <n v="800000"/>
    <x v="6"/>
    <n v="2.25"/>
    <n v="1730"/>
    <n v="462"/>
    <n v="1"/>
    <x v="0"/>
    <x v="1"/>
    <s v="Good"/>
    <s v="Good"/>
    <n v="78"/>
    <n v="1988"/>
    <n v="37"/>
    <n v="2"/>
  </r>
  <r>
    <s v="33001 Ne 24Th St"/>
    <x v="14"/>
    <s v="WA"/>
    <n v="98014"/>
    <n v="800000"/>
    <x v="1"/>
    <n v="3.25"/>
    <n v="3540"/>
    <n v="226"/>
    <n v="4"/>
    <x v="1"/>
    <x v="1"/>
    <s v="None"/>
    <s v="Average"/>
    <n v="18"/>
    <n v="0"/>
    <n v="18"/>
    <n v="2"/>
  </r>
  <r>
    <s v="11406 Ne 112Th St"/>
    <x v="4"/>
    <s v="WA"/>
    <n v="98033"/>
    <n v="800000"/>
    <x v="3"/>
    <n v="1.75"/>
    <n v="2080"/>
    <n v="385"/>
    <n v="2"/>
    <x v="1"/>
    <x v="1"/>
    <s v="None"/>
    <s v="Average"/>
    <n v="67"/>
    <n v="2004"/>
    <n v="21"/>
    <n v="1"/>
  </r>
  <r>
    <s v="11540 Ne 91St St"/>
    <x v="4"/>
    <s v="WA"/>
    <n v="98033"/>
    <n v="800000"/>
    <x v="1"/>
    <n v="2.5"/>
    <n v="2680"/>
    <n v="299"/>
    <n v="0"/>
    <x v="1"/>
    <x v="0"/>
    <s v="None"/>
    <s v="Average"/>
    <n v="73"/>
    <n v="2013"/>
    <n v="12"/>
    <n v="1"/>
  </r>
  <r>
    <s v="7234 91St Ave Se"/>
    <x v="1"/>
    <s v="WA"/>
    <n v="98040"/>
    <n v="800000"/>
    <x v="3"/>
    <n v="2.25"/>
    <n v="2380"/>
    <n v="336"/>
    <n v="0"/>
    <x v="1"/>
    <x v="0"/>
    <s v="None"/>
    <s v="Good"/>
    <n v="53"/>
    <n v="0"/>
    <n v="53"/>
    <n v="1"/>
  </r>
  <r>
    <s v="1105 273Rd Pl Se"/>
    <x v="10"/>
    <s v="WA"/>
    <n v="98075"/>
    <n v="800000"/>
    <x v="1"/>
    <n v="2.75"/>
    <n v="3150"/>
    <n v="254"/>
    <n v="0"/>
    <x v="1"/>
    <x v="1"/>
    <s v="None"/>
    <s v="Average"/>
    <n v="21"/>
    <n v="2003"/>
    <n v="22"/>
    <n v="2"/>
  </r>
  <r>
    <s v="1109 32Nd Ave"/>
    <x v="5"/>
    <s v="WA"/>
    <n v="98122"/>
    <n v="800000"/>
    <x v="3"/>
    <n v="1"/>
    <n v="1700"/>
    <n v="471"/>
    <n v="0"/>
    <x v="1"/>
    <x v="1"/>
    <s v="None"/>
    <s v="Good"/>
    <n v="119"/>
    <n v="1990"/>
    <n v="35"/>
    <n v="1.5"/>
  </r>
  <r>
    <s v="2565-2599 3Rd Ave W"/>
    <x v="5"/>
    <s v="WA"/>
    <n v="98119"/>
    <n v="800000"/>
    <x v="3"/>
    <n v="2.25"/>
    <n v="1620"/>
    <n v="494"/>
    <n v="0"/>
    <x v="1"/>
    <x v="1"/>
    <s v="None"/>
    <s v="Good"/>
    <n v="99"/>
    <n v="1993"/>
    <n v="32"/>
    <n v="2"/>
  </r>
  <r>
    <s v="1718 32Nd Ave"/>
    <x v="5"/>
    <s v="WA"/>
    <n v="98122"/>
    <n v="800000"/>
    <x v="3"/>
    <n v="2.75"/>
    <n v="2220"/>
    <n v="360"/>
    <n v="0"/>
    <x v="1"/>
    <x v="0"/>
    <s v="None"/>
    <s v="Average"/>
    <n v="111"/>
    <n v="2000"/>
    <n v="25"/>
    <n v="2"/>
  </r>
  <r>
    <s v="6116 Kirkwood Pl N"/>
    <x v="5"/>
    <s v="WA"/>
    <n v="98103"/>
    <n v="800000"/>
    <x v="6"/>
    <n v="1"/>
    <n v="1740"/>
    <n v="460"/>
    <n v="0"/>
    <x v="1"/>
    <x v="1"/>
    <s v="None"/>
    <s v="Average"/>
    <n v="70"/>
    <n v="2005"/>
    <n v="20"/>
    <n v="1"/>
  </r>
  <r>
    <s v="301 Nw 54Th St"/>
    <x v="5"/>
    <s v="WA"/>
    <n v="98107"/>
    <n v="800000"/>
    <x v="1"/>
    <n v="3"/>
    <n v="3520"/>
    <n v="227"/>
    <n v="0"/>
    <x v="1"/>
    <x v="0"/>
    <s v="None"/>
    <s v="Average"/>
    <n v="71"/>
    <n v="2005"/>
    <n v="20"/>
    <n v="1"/>
  </r>
  <r>
    <s v="18810 236Th Ave Ne"/>
    <x v="12"/>
    <s v="WA"/>
    <n v="98077"/>
    <n v="800000"/>
    <x v="3"/>
    <n v="3.5"/>
    <n v="3830"/>
    <n v="209"/>
    <n v="5"/>
    <x v="1"/>
    <x v="0"/>
    <s v="None"/>
    <s v="Average"/>
    <n v="32"/>
    <n v="0"/>
    <n v="32"/>
    <n v="2"/>
  </r>
  <r>
    <s v="19745 Ne 127Th Pl"/>
    <x v="12"/>
    <s v="WA"/>
    <n v="98077"/>
    <n v="800000"/>
    <x v="1"/>
    <n v="2.5"/>
    <n v="2990"/>
    <n v="268"/>
    <n v="0"/>
    <x v="1"/>
    <x v="1"/>
    <s v="None"/>
    <s v="Average"/>
    <n v="35"/>
    <n v="2009"/>
    <n v="16"/>
    <n v="2"/>
  </r>
  <r>
    <s v="5002 Jasmine Ave Se"/>
    <x v="24"/>
    <s v="WA"/>
    <n v="98092"/>
    <n v="799950"/>
    <x v="1"/>
    <n v="3.5"/>
    <n v="4220"/>
    <n v="190"/>
    <n v="5"/>
    <x v="1"/>
    <x v="1"/>
    <s v="None"/>
    <s v="Average"/>
    <n v="32"/>
    <n v="0"/>
    <n v="32"/>
    <n v="2"/>
  </r>
  <r>
    <s v="420 Boylston Ave E"/>
    <x v="5"/>
    <s v="WA"/>
    <n v="98102"/>
    <n v="799200"/>
    <x v="2"/>
    <n v="3"/>
    <n v="2890"/>
    <n v="277"/>
    <n v="0"/>
    <x v="1"/>
    <x v="0"/>
    <s v="None"/>
    <s v="Average"/>
    <n v="119"/>
    <n v="2014"/>
    <n v="11"/>
    <n v="2.5"/>
  </r>
  <r>
    <s v="16034 Se 47Th Ln"/>
    <x v="0"/>
    <s v="WA"/>
    <n v="98006"/>
    <n v="799000"/>
    <x v="1"/>
    <n v="3.5"/>
    <n v="3500"/>
    <n v="228"/>
    <n v="0"/>
    <x v="1"/>
    <x v="0"/>
    <s v="None"/>
    <s v="Average"/>
    <n v="31"/>
    <n v="0"/>
    <n v="31"/>
    <n v="2"/>
  </r>
  <r>
    <s v="24927 Ne 108Th St"/>
    <x v="13"/>
    <s v="WA"/>
    <n v="98053"/>
    <n v="799000"/>
    <x v="1"/>
    <n v="3"/>
    <n v="2580"/>
    <n v="310"/>
    <n v="5"/>
    <x v="1"/>
    <x v="1"/>
    <s v="None"/>
    <s v="Average"/>
    <n v="41"/>
    <n v="0"/>
    <n v="41"/>
    <n v="2"/>
  </r>
  <r>
    <s v="1422 33Rd Ave S"/>
    <x v="5"/>
    <s v="WA"/>
    <n v="98144"/>
    <n v="799000"/>
    <x v="3"/>
    <n v="1.5"/>
    <n v="2210"/>
    <n v="362"/>
    <n v="0"/>
    <x v="1"/>
    <x v="1"/>
    <s v="None"/>
    <s v="Excellent"/>
    <n v="109"/>
    <n v="0"/>
    <n v="109"/>
    <n v="1.5"/>
  </r>
  <r>
    <s v="4022 Ne 95Th St"/>
    <x v="5"/>
    <s v="WA"/>
    <n v="98115"/>
    <n v="799000"/>
    <x v="1"/>
    <n v="2.5"/>
    <n v="2590"/>
    <n v="308"/>
    <n v="0"/>
    <x v="1"/>
    <x v="1"/>
    <s v="None"/>
    <s v="Average"/>
    <n v="24"/>
    <n v="0"/>
    <n v="24"/>
    <n v="2"/>
  </r>
  <r>
    <s v="4432 30Th Ave W"/>
    <x v="5"/>
    <s v="WA"/>
    <n v="98199"/>
    <n v="799000"/>
    <x v="3"/>
    <n v="2.5"/>
    <n v="2860"/>
    <n v="279"/>
    <n v="0"/>
    <x v="1"/>
    <x v="1"/>
    <s v="None"/>
    <s v="Average"/>
    <n v="25"/>
    <n v="0"/>
    <n v="25"/>
    <n v="2"/>
  </r>
  <r>
    <s v="2561 Ne 85Th St"/>
    <x v="5"/>
    <s v="WA"/>
    <n v="98115"/>
    <n v="799000"/>
    <x v="1"/>
    <n v="3.25"/>
    <n v="3120"/>
    <n v="256"/>
    <n v="0"/>
    <x v="1"/>
    <x v="0"/>
    <s v="None"/>
    <s v="Average"/>
    <n v="20"/>
    <n v="0"/>
    <n v="20"/>
    <n v="2"/>
  </r>
  <r>
    <s v="1009-1225 N 41St Pl"/>
    <x v="19"/>
    <s v="WA"/>
    <n v="98056"/>
    <n v="798800"/>
    <x v="3"/>
    <n v="2.75"/>
    <n v="2670"/>
    <n v="299"/>
    <n v="0"/>
    <x v="1"/>
    <x v="0"/>
    <s v="None"/>
    <s v="Average"/>
    <n v="12"/>
    <n v="1923"/>
    <n v="102"/>
    <n v="1"/>
  </r>
  <r>
    <s v="20555 Ne 27Th Pl"/>
    <x v="10"/>
    <s v="WA"/>
    <n v="98074"/>
    <n v="798000"/>
    <x v="3"/>
    <n v="3.5"/>
    <n v="3590"/>
    <n v="222"/>
    <n v="0"/>
    <x v="1"/>
    <x v="1"/>
    <s v="None"/>
    <s v="Average"/>
    <n v="26"/>
    <n v="0"/>
    <n v="26"/>
    <n v="2"/>
  </r>
  <r>
    <s v="7215 Ne 119Th Pl"/>
    <x v="4"/>
    <s v="WA"/>
    <n v="98034"/>
    <n v="795000"/>
    <x v="3"/>
    <n v="2"/>
    <n v="2420"/>
    <n v="329"/>
    <n v="0"/>
    <x v="1"/>
    <x v="0"/>
    <s v="Fair"/>
    <s v="Excellent"/>
    <n v="46"/>
    <n v="0"/>
    <n v="46"/>
    <n v="1"/>
  </r>
  <r>
    <s v="15941 Se Cougar Mountain Way"/>
    <x v="0"/>
    <s v="WA"/>
    <n v="98006"/>
    <n v="795000"/>
    <x v="1"/>
    <n v="2.5"/>
    <n v="2890"/>
    <n v="275"/>
    <n v="0"/>
    <x v="1"/>
    <x v="1"/>
    <s v="None"/>
    <s v="Average"/>
    <n v="20"/>
    <n v="0"/>
    <n v="20"/>
    <n v="2"/>
  </r>
  <r>
    <s v="2500 22Nd Ct Ne"/>
    <x v="6"/>
    <s v="WA"/>
    <n v="98029"/>
    <n v="795000"/>
    <x v="1"/>
    <n v="3.5"/>
    <n v="3200"/>
    <n v="248"/>
    <n v="0"/>
    <x v="1"/>
    <x v="0"/>
    <s v="None"/>
    <s v="Average"/>
    <n v="18"/>
    <n v="0"/>
    <n v="18"/>
    <n v="2"/>
  </r>
  <r>
    <s v="4707 88Th Ave Se"/>
    <x v="1"/>
    <s v="WA"/>
    <n v="98040"/>
    <n v="795000"/>
    <x v="1"/>
    <n v="2.25"/>
    <n v="2070"/>
    <n v="384"/>
    <n v="0"/>
    <x v="1"/>
    <x v="0"/>
    <s v="None"/>
    <s v="Good"/>
    <n v="58"/>
    <n v="0"/>
    <n v="58"/>
    <n v="1"/>
  </r>
  <r>
    <s v="26735 Se 271St St"/>
    <x v="28"/>
    <s v="WA"/>
    <n v="98051"/>
    <n v="792500"/>
    <x v="1"/>
    <n v="2.5"/>
    <n v="4290"/>
    <n v="185"/>
    <n v="4"/>
    <x v="1"/>
    <x v="1"/>
    <s v="None"/>
    <s v="Average"/>
    <n v="21"/>
    <n v="2003"/>
    <n v="22"/>
    <n v="2"/>
  </r>
  <r>
    <s v="1833 1St Ave N"/>
    <x v="5"/>
    <s v="WA"/>
    <n v="98109"/>
    <n v="792000"/>
    <x v="3"/>
    <n v="1.5"/>
    <n v="1570"/>
    <n v="504"/>
    <n v="0"/>
    <x v="1"/>
    <x v="1"/>
    <s v="None"/>
    <s v="Average"/>
    <n v="110"/>
    <n v="0"/>
    <n v="110"/>
    <n v="2"/>
  </r>
  <r>
    <s v="625 8Th Ave"/>
    <x v="4"/>
    <s v="WA"/>
    <n v="98033"/>
    <n v="791000"/>
    <x v="3"/>
    <n v="2.25"/>
    <n v="2430"/>
    <n v="326"/>
    <n v="0"/>
    <x v="1"/>
    <x v="0"/>
    <s v="None"/>
    <s v="Average"/>
    <n v="36"/>
    <n v="0"/>
    <n v="36"/>
    <n v="2"/>
  </r>
  <r>
    <s v="3860 Ne 157Th Pl"/>
    <x v="29"/>
    <s v="WA"/>
    <n v="98155"/>
    <n v="790000"/>
    <x v="1"/>
    <n v="1.75"/>
    <n v="2050"/>
    <n v="385"/>
    <n v="0"/>
    <x v="1"/>
    <x v="0"/>
    <s v="Great"/>
    <s v="Average"/>
    <n v="51"/>
    <n v="0"/>
    <n v="51"/>
    <n v="1"/>
  </r>
  <r>
    <s v="1922 35Th Ave W"/>
    <x v="5"/>
    <s v="WA"/>
    <n v="98199"/>
    <n v="790000"/>
    <x v="3"/>
    <n v="1.75"/>
    <n v="1790"/>
    <n v="441"/>
    <n v="0"/>
    <x v="1"/>
    <x v="0"/>
    <s v="Good"/>
    <s v="Average"/>
    <n v="85"/>
    <n v="1996"/>
    <n v="29"/>
    <n v="1"/>
  </r>
  <r>
    <s v="465 129Th Pl Ne"/>
    <x v="0"/>
    <s v="WA"/>
    <n v="98005"/>
    <n v="790000"/>
    <x v="0"/>
    <n v="3.25"/>
    <n v="2900"/>
    <n v="272"/>
    <n v="0"/>
    <x v="1"/>
    <x v="0"/>
    <s v="None"/>
    <s v="Good"/>
    <n v="58"/>
    <n v="0"/>
    <n v="58"/>
    <n v="1"/>
  </r>
  <r>
    <s v="11102 Upper Preston Rd Se"/>
    <x v="6"/>
    <s v="WA"/>
    <n v="98027"/>
    <n v="790000"/>
    <x v="1"/>
    <n v="3.5"/>
    <n v="3190"/>
    <n v="248"/>
    <n v="1"/>
    <x v="1"/>
    <x v="1"/>
    <s v="None"/>
    <s v="Average"/>
    <n v="15"/>
    <n v="0"/>
    <n v="15"/>
    <n v="2"/>
  </r>
  <r>
    <s v="144 Nw 103Rd St"/>
    <x v="5"/>
    <s v="WA"/>
    <n v="98177"/>
    <n v="790000"/>
    <x v="1"/>
    <n v="2.5"/>
    <n v="2310"/>
    <n v="342"/>
    <n v="0"/>
    <x v="1"/>
    <x v="1"/>
    <s v="None"/>
    <s v="Average"/>
    <n v="12"/>
    <n v="1923"/>
    <n v="102"/>
    <n v="2"/>
  </r>
  <r>
    <s v="4039 4Th Ave Ne"/>
    <x v="5"/>
    <s v="WA"/>
    <n v="98105"/>
    <n v="790000"/>
    <x v="1"/>
    <n v="3.25"/>
    <n v="2420"/>
    <n v="326"/>
    <n v="0"/>
    <x v="1"/>
    <x v="0"/>
    <s v="None"/>
    <s v="Excellent"/>
    <n v="114"/>
    <n v="1984"/>
    <n v="41"/>
    <n v="1.5"/>
  </r>
  <r>
    <s v="14102 Se 42Nd St"/>
    <x v="0"/>
    <s v="WA"/>
    <n v="98006"/>
    <n v="789900"/>
    <x v="3"/>
    <n v="2.5"/>
    <n v="3420"/>
    <n v="231"/>
    <n v="1"/>
    <x v="1"/>
    <x v="0"/>
    <s v="None"/>
    <s v="Good"/>
    <n v="38"/>
    <n v="0"/>
    <n v="38"/>
    <n v="1"/>
  </r>
  <r>
    <s v="6466 195Th Pl Ne"/>
    <x v="13"/>
    <s v="WA"/>
    <n v="98052"/>
    <n v="789500"/>
    <x v="1"/>
    <n v="2.5"/>
    <n v="3010"/>
    <n v="262"/>
    <n v="0"/>
    <x v="1"/>
    <x v="1"/>
    <s v="None"/>
    <s v="Average"/>
    <n v="20"/>
    <n v="0"/>
    <n v="20"/>
    <n v="2"/>
  </r>
  <r>
    <s v="9900 Sw Quartermaster Dr"/>
    <x v="25"/>
    <s v="WA"/>
    <n v="98070"/>
    <n v="789000"/>
    <x v="3"/>
    <n v="3"/>
    <n v="3740"/>
    <n v="211"/>
    <n v="1"/>
    <x v="1"/>
    <x v="1"/>
    <s v="Good"/>
    <s v="Average"/>
    <n v="34"/>
    <n v="0"/>
    <n v="34"/>
    <n v="2"/>
  </r>
  <r>
    <s v="8930-9034 236Th Ave Ne"/>
    <x v="13"/>
    <s v="WA"/>
    <n v="98053"/>
    <n v="788600"/>
    <x v="1"/>
    <n v="2.75"/>
    <n v="3500"/>
    <n v="225"/>
    <n v="0"/>
    <x v="1"/>
    <x v="1"/>
    <s v="None"/>
    <s v="Average"/>
    <n v="20"/>
    <n v="0"/>
    <n v="20"/>
    <n v="2"/>
  </r>
  <r>
    <s v="570 Wilderness Peak Dr Nw"/>
    <x v="6"/>
    <s v="WA"/>
    <n v="98027"/>
    <n v="788000"/>
    <x v="1"/>
    <n v="3.25"/>
    <n v="3680"/>
    <n v="214"/>
    <n v="0"/>
    <x v="1"/>
    <x v="0"/>
    <s v="None"/>
    <s v="Average"/>
    <n v="22"/>
    <n v="0"/>
    <n v="22"/>
    <n v="2"/>
  </r>
  <r>
    <s v="3110 E Jefferson St"/>
    <x v="5"/>
    <s v="WA"/>
    <n v="98122"/>
    <n v="785200"/>
    <x v="3"/>
    <n v="2.25"/>
    <n v="1840"/>
    <n v="427"/>
    <n v="0"/>
    <x v="1"/>
    <x v="0"/>
    <s v="None"/>
    <s v="Excellent"/>
    <n v="115"/>
    <n v="0"/>
    <n v="115"/>
    <n v="1.5"/>
  </r>
  <r>
    <s v="13528 Se 333Rd Pl"/>
    <x v="24"/>
    <s v="WA"/>
    <n v="98092"/>
    <n v="785000"/>
    <x v="3"/>
    <n v="3.5"/>
    <n v="4500"/>
    <n v="174"/>
    <n v="1"/>
    <x v="1"/>
    <x v="1"/>
    <s v="None"/>
    <s v="Average"/>
    <n v="21"/>
    <n v="2003"/>
    <n v="22"/>
    <n v="2"/>
  </r>
  <r>
    <s v="2500-2556 Nw Alpine Crest Way"/>
    <x v="6"/>
    <s v="WA"/>
    <n v="98027"/>
    <n v="785000"/>
    <x v="1"/>
    <n v="3.5"/>
    <n v="3070"/>
    <n v="256"/>
    <n v="0"/>
    <x v="1"/>
    <x v="0"/>
    <s v="None"/>
    <s v="Average"/>
    <n v="16"/>
    <n v="0"/>
    <n v="16"/>
    <n v="2"/>
  </r>
  <r>
    <s v="3764 79Th Ave Se"/>
    <x v="1"/>
    <s v="WA"/>
    <n v="98040"/>
    <n v="785000"/>
    <x v="3"/>
    <n v="1.75"/>
    <n v="1670"/>
    <n v="470"/>
    <n v="0"/>
    <x v="1"/>
    <x v="1"/>
    <s v="None"/>
    <s v="Excellent"/>
    <n v="64"/>
    <n v="0"/>
    <n v="64"/>
    <n v="1"/>
  </r>
  <r>
    <s v="4111 Woodland Park Ave N"/>
    <x v="5"/>
    <s v="WA"/>
    <n v="98103"/>
    <n v="785000"/>
    <x v="3"/>
    <n v="2"/>
    <n v="2180"/>
    <n v="360"/>
    <n v="0"/>
    <x v="1"/>
    <x v="0"/>
    <s v="None"/>
    <s v="Excellent"/>
    <n v="121"/>
    <n v="0"/>
    <n v="121"/>
    <n v="1"/>
  </r>
  <r>
    <s v="19851 Ne Redmond Rd"/>
    <x v="13"/>
    <s v="WA"/>
    <n v="98053"/>
    <n v="784000"/>
    <x v="3"/>
    <n v="3.5"/>
    <n v="3950"/>
    <n v="198"/>
    <n v="3"/>
    <x v="1"/>
    <x v="0"/>
    <s v="None"/>
    <s v="Average"/>
    <n v="36"/>
    <n v="0"/>
    <n v="36"/>
    <n v="1.5"/>
  </r>
  <r>
    <s v="2354 Nw Harmony Way"/>
    <x v="6"/>
    <s v="WA"/>
    <n v="98027"/>
    <n v="782900"/>
    <x v="1"/>
    <n v="3.25"/>
    <n v="3060"/>
    <n v="256"/>
    <n v="0"/>
    <x v="1"/>
    <x v="0"/>
    <s v="None"/>
    <s v="Average"/>
    <n v="11"/>
    <n v="0"/>
    <n v="11"/>
    <n v="2"/>
  </r>
  <r>
    <s v="1922 5Th Ave W"/>
    <x v="5"/>
    <s v="WA"/>
    <n v="98119"/>
    <n v="782000"/>
    <x v="6"/>
    <n v="1.5"/>
    <n v="1570"/>
    <n v="498"/>
    <n v="0"/>
    <x v="1"/>
    <x v="0"/>
    <s v="Good"/>
    <s v="Good"/>
    <n v="119"/>
    <n v="1990"/>
    <n v="35"/>
    <n v="1.5"/>
  </r>
  <r>
    <s v="16810 Se 47Th Way"/>
    <x v="0"/>
    <s v="WA"/>
    <n v="98006"/>
    <n v="782000"/>
    <x v="1"/>
    <n v="2.5"/>
    <n v="2380"/>
    <n v="329"/>
    <n v="0"/>
    <x v="1"/>
    <x v="1"/>
    <s v="None"/>
    <s v="Good"/>
    <n v="34"/>
    <n v="0"/>
    <n v="34"/>
    <n v="2"/>
  </r>
  <r>
    <s v="4801-4999 229Th Ave Se"/>
    <x v="6"/>
    <s v="WA"/>
    <n v="98029"/>
    <n v="782000"/>
    <x v="1"/>
    <n v="3.5"/>
    <n v="3910"/>
    <n v="200"/>
    <n v="0"/>
    <x v="1"/>
    <x v="0"/>
    <s v="None"/>
    <s v="Average"/>
    <n v="18"/>
    <n v="0"/>
    <n v="18"/>
    <n v="2"/>
  </r>
  <r>
    <s v="18603 E Spring Lake Dr Se"/>
    <x v="19"/>
    <s v="WA"/>
    <n v="98058"/>
    <n v="782000"/>
    <x v="1"/>
    <n v="3.5"/>
    <n v="5270"/>
    <n v="148"/>
    <n v="1"/>
    <x v="1"/>
    <x v="0"/>
    <s v="None"/>
    <s v="Average"/>
    <n v="21"/>
    <n v="2003"/>
    <n v="22"/>
    <n v="2"/>
  </r>
  <r>
    <s v="1937 10Th Ave W"/>
    <x v="5"/>
    <s v="WA"/>
    <n v="98119"/>
    <n v="780000"/>
    <x v="1"/>
    <n v="2"/>
    <n v="2600"/>
    <n v="300"/>
    <n v="0"/>
    <x v="1"/>
    <x v="0"/>
    <s v="Good"/>
    <s v="Average"/>
    <n v="72"/>
    <n v="0"/>
    <n v="72"/>
    <n v="1"/>
  </r>
  <r>
    <s v="13045 205Th Pl Se"/>
    <x v="6"/>
    <s v="WA"/>
    <n v="98027"/>
    <n v="780000"/>
    <x v="1"/>
    <n v="3.5"/>
    <n v="3910"/>
    <n v="199"/>
    <n v="1"/>
    <x v="1"/>
    <x v="0"/>
    <s v="None"/>
    <s v="Good"/>
    <n v="38"/>
    <n v="0"/>
    <n v="38"/>
    <n v="2"/>
  </r>
  <r>
    <s v="8421 Se 72Nd Pl"/>
    <x v="1"/>
    <s v="WA"/>
    <n v="98040"/>
    <n v="780000"/>
    <x v="3"/>
    <n v="1.75"/>
    <n v="2340"/>
    <n v="333"/>
    <n v="0"/>
    <x v="1"/>
    <x v="1"/>
    <s v="None"/>
    <s v="Good"/>
    <n v="58"/>
    <n v="0"/>
    <n v="58"/>
    <n v="1"/>
  </r>
  <r>
    <s v="8906-8914 236Th Ave Ne"/>
    <x v="13"/>
    <s v="WA"/>
    <n v="98053"/>
    <n v="780000"/>
    <x v="1"/>
    <n v="2.5"/>
    <n v="3500"/>
    <n v="223"/>
    <n v="0"/>
    <x v="1"/>
    <x v="1"/>
    <s v="None"/>
    <s v="Average"/>
    <n v="20"/>
    <n v="0"/>
    <n v="20"/>
    <n v="2"/>
  </r>
  <r>
    <s v="419 25Th Ave E"/>
    <x v="5"/>
    <s v="WA"/>
    <n v="98112"/>
    <n v="780000"/>
    <x v="6"/>
    <n v="2.5"/>
    <n v="2560"/>
    <n v="305"/>
    <n v="0"/>
    <x v="1"/>
    <x v="0"/>
    <s v="None"/>
    <s v="Excellent"/>
    <n v="124"/>
    <n v="0"/>
    <n v="124"/>
    <n v="2"/>
  </r>
  <r>
    <s v="537 N 66Th St"/>
    <x v="5"/>
    <s v="WA"/>
    <n v="98103"/>
    <n v="780000"/>
    <x v="3"/>
    <n v="2.25"/>
    <n v="2140"/>
    <n v="364"/>
    <n v="0"/>
    <x v="1"/>
    <x v="1"/>
    <s v="None"/>
    <s v="Average"/>
    <n v="120"/>
    <n v="2006"/>
    <n v="19"/>
    <n v="2"/>
  </r>
  <r>
    <s v="1906 11Th Ave W"/>
    <x v="5"/>
    <s v="WA"/>
    <n v="98119"/>
    <n v="780000"/>
    <x v="3"/>
    <n v="3"/>
    <n v="2520"/>
    <n v="310"/>
    <n v="0"/>
    <x v="1"/>
    <x v="0"/>
    <s v="None"/>
    <s v="Average"/>
    <n v="100"/>
    <n v="2006"/>
    <n v="19"/>
    <n v="1.5"/>
  </r>
  <r>
    <s v="18913 Se 63Rd Pl"/>
    <x v="6"/>
    <s v="WA"/>
    <n v="98027"/>
    <n v="777000"/>
    <x v="3"/>
    <n v="3.25"/>
    <n v="3610"/>
    <n v="215"/>
    <n v="1"/>
    <x v="1"/>
    <x v="0"/>
    <s v="None"/>
    <s v="Average"/>
    <n v="22"/>
    <n v="0"/>
    <n v="22"/>
    <n v="2"/>
  </r>
  <r>
    <s v="16904 Ne 116Th St"/>
    <x v="13"/>
    <s v="WA"/>
    <n v="98052"/>
    <n v="775950"/>
    <x v="1"/>
    <n v="2.5"/>
    <n v="2970"/>
    <n v="261"/>
    <n v="0"/>
    <x v="1"/>
    <x v="1"/>
    <s v="None"/>
    <s v="Average"/>
    <n v="11"/>
    <n v="0"/>
    <n v="11"/>
    <n v="2"/>
  </r>
  <r>
    <s v="3704 W Lawton St"/>
    <x v="5"/>
    <s v="WA"/>
    <n v="98199"/>
    <n v="775000"/>
    <x v="1"/>
    <n v="2"/>
    <n v="3140"/>
    <n v="247"/>
    <n v="0"/>
    <x v="1"/>
    <x v="0"/>
    <s v="Fair"/>
    <s v="Average"/>
    <n v="86"/>
    <n v="1969"/>
    <n v="56"/>
    <n v="1"/>
  </r>
  <r>
    <s v="4904 145Th Ave Se"/>
    <x v="0"/>
    <s v="WA"/>
    <n v="98006"/>
    <n v="775000"/>
    <x v="3"/>
    <n v="2.75"/>
    <n v="2850"/>
    <n v="272"/>
    <n v="0"/>
    <x v="1"/>
    <x v="0"/>
    <s v="None"/>
    <s v="Good"/>
    <n v="49"/>
    <n v="1992"/>
    <n v="33"/>
    <n v="1"/>
  </r>
  <r>
    <s v="25916 Se 22Nd Pl"/>
    <x v="10"/>
    <s v="WA"/>
    <n v="98075"/>
    <n v="775000"/>
    <x v="1"/>
    <n v="2.75"/>
    <n v="3010"/>
    <n v="257"/>
    <n v="0"/>
    <x v="1"/>
    <x v="1"/>
    <s v="None"/>
    <s v="Average"/>
    <n v="29"/>
    <n v="0"/>
    <n v="29"/>
    <n v="2"/>
  </r>
  <r>
    <s v="9009 27Th Ave Ne"/>
    <x v="5"/>
    <s v="WA"/>
    <n v="98115"/>
    <n v="775000"/>
    <x v="1"/>
    <n v="2.5"/>
    <n v="2300"/>
    <n v="337"/>
    <n v="0"/>
    <x v="1"/>
    <x v="1"/>
    <s v="None"/>
    <s v="Average"/>
    <n v="26"/>
    <n v="0"/>
    <n v="26"/>
    <n v="2"/>
  </r>
  <r>
    <s v="5428 Kirkwood Pl N"/>
    <x v="5"/>
    <s v="WA"/>
    <n v="98103"/>
    <n v="775000"/>
    <x v="2"/>
    <n v="2.75"/>
    <n v="2980"/>
    <n v="260"/>
    <n v="0"/>
    <x v="1"/>
    <x v="0"/>
    <s v="None"/>
    <s v="Average"/>
    <n v="109"/>
    <n v="1986"/>
    <n v="39"/>
    <n v="1.5"/>
  </r>
  <r>
    <s v="18096-18162 Ne 143Rd Pl"/>
    <x v="12"/>
    <s v="WA"/>
    <n v="98072"/>
    <n v="775000"/>
    <x v="1"/>
    <n v="3.25"/>
    <n v="4100"/>
    <n v="189"/>
    <n v="6"/>
    <x v="1"/>
    <x v="0"/>
    <s v="None"/>
    <s v="Average"/>
    <n v="44"/>
    <n v="2013"/>
    <n v="12"/>
    <n v="2"/>
  </r>
  <r>
    <s v="1458-1462 29Th Pl Ne"/>
    <x v="6"/>
    <s v="WA"/>
    <n v="98029"/>
    <n v="773000"/>
    <x v="3"/>
    <n v="2.75"/>
    <n v="2470"/>
    <n v="313"/>
    <n v="0"/>
    <x v="1"/>
    <x v="1"/>
    <s v="None"/>
    <s v="Average"/>
    <n v="18"/>
    <n v="0"/>
    <n v="18"/>
    <n v="2"/>
  </r>
  <r>
    <s v="12345 Se 23Rd Pl"/>
    <x v="0"/>
    <s v="WA"/>
    <n v="98005"/>
    <n v="772650"/>
    <x v="1"/>
    <n v="2.5"/>
    <n v="2660"/>
    <n v="290"/>
    <n v="0"/>
    <x v="1"/>
    <x v="1"/>
    <s v="None"/>
    <s v="Average"/>
    <n v="70"/>
    <n v="2014"/>
    <n v="11"/>
    <n v="1"/>
  </r>
  <r>
    <s v="122 27Th Ave E"/>
    <x v="5"/>
    <s v="WA"/>
    <n v="98112"/>
    <n v="772000"/>
    <x v="3"/>
    <n v="2.25"/>
    <n v="1640"/>
    <n v="471"/>
    <n v="0"/>
    <x v="1"/>
    <x v="1"/>
    <s v="None"/>
    <s v="Average"/>
    <n v="11"/>
    <n v="0"/>
    <n v="11"/>
    <n v="3"/>
  </r>
  <r>
    <s v="171 Lake Washington Blvd"/>
    <x v="5"/>
    <s v="WA"/>
    <n v="98122"/>
    <n v="771000"/>
    <x v="3"/>
    <n v="2.25"/>
    <n v="1780"/>
    <n v="433"/>
    <n v="0"/>
    <x v="1"/>
    <x v="0"/>
    <s v="None"/>
    <s v="Good"/>
    <n v="98"/>
    <n v="0"/>
    <n v="98"/>
    <n v="1.5"/>
  </r>
  <r>
    <s v="14019 Se 61St Pl"/>
    <x v="0"/>
    <s v="WA"/>
    <n v="98006"/>
    <n v="770000"/>
    <x v="1"/>
    <n v="2.5"/>
    <n v="2350"/>
    <n v="328"/>
    <n v="0"/>
    <x v="1"/>
    <x v="1"/>
    <s v="None"/>
    <s v="Good"/>
    <n v="38"/>
    <n v="0"/>
    <n v="38"/>
    <n v="2"/>
  </r>
  <r>
    <s v="15105 262Nd Ave Se"/>
    <x v="6"/>
    <s v="WA"/>
    <n v="98027"/>
    <n v="770000"/>
    <x v="3"/>
    <n v="2.5"/>
    <n v="2430"/>
    <n v="317"/>
    <n v="1"/>
    <x v="1"/>
    <x v="1"/>
    <s v="None"/>
    <s v="Average"/>
    <n v="38"/>
    <n v="2000"/>
    <n v="25"/>
    <n v="2"/>
  </r>
  <r>
    <s v="18322 Ne 99Th Way"/>
    <x v="13"/>
    <s v="WA"/>
    <n v="98052"/>
    <n v="770000"/>
    <x v="3"/>
    <n v="2.25"/>
    <n v="2910"/>
    <n v="265"/>
    <n v="0"/>
    <x v="1"/>
    <x v="1"/>
    <s v="None"/>
    <s v="Average"/>
    <n v="35"/>
    <n v="2009"/>
    <n v="16"/>
    <n v="2"/>
  </r>
  <r>
    <s v="23013 Se 44Th St"/>
    <x v="10"/>
    <s v="WA"/>
    <n v="98075"/>
    <n v="770000"/>
    <x v="1"/>
    <n v="2.5"/>
    <n v="3920"/>
    <n v="196"/>
    <n v="0"/>
    <x v="1"/>
    <x v="1"/>
    <s v="None"/>
    <s v="Average"/>
    <n v="28"/>
    <n v="0"/>
    <n v="28"/>
    <n v="2"/>
  </r>
  <r>
    <s v="1614 33Rd Ave"/>
    <x v="5"/>
    <s v="WA"/>
    <n v="98122"/>
    <n v="770000"/>
    <x v="3"/>
    <n v="1.75"/>
    <n v="1720"/>
    <n v="448"/>
    <n v="0"/>
    <x v="1"/>
    <x v="1"/>
    <s v="None"/>
    <s v="Average"/>
    <n v="71"/>
    <n v="2014"/>
    <n v="11"/>
    <n v="1"/>
  </r>
  <r>
    <s v="1464 Nw 95Th St"/>
    <x v="5"/>
    <s v="WA"/>
    <n v="98117"/>
    <n v="767450"/>
    <x v="3"/>
    <n v="2"/>
    <n v="1630"/>
    <n v="471"/>
    <n v="0"/>
    <x v="1"/>
    <x v="1"/>
    <s v="None"/>
    <s v="Average"/>
    <n v="19"/>
    <n v="0"/>
    <n v="19"/>
    <n v="1"/>
  </r>
  <r>
    <s v="15905 Saybrook Dr Ne"/>
    <x v="12"/>
    <s v="WA"/>
    <n v="98077"/>
    <n v="766950"/>
    <x v="3"/>
    <n v="2.5"/>
    <n v="3030"/>
    <n v="253"/>
    <n v="1"/>
    <x v="1"/>
    <x v="1"/>
    <s v="None"/>
    <s v="Good"/>
    <n v="33"/>
    <n v="0"/>
    <n v="33"/>
    <n v="1.5"/>
  </r>
  <r>
    <s v="170 Mt Quay Dr Nw"/>
    <x v="6"/>
    <s v="WA"/>
    <n v="98027"/>
    <n v="765000"/>
    <x v="0"/>
    <n v="3.75"/>
    <n v="3580"/>
    <n v="214"/>
    <n v="0"/>
    <x v="1"/>
    <x v="0"/>
    <s v="None"/>
    <s v="Average"/>
    <n v="26"/>
    <n v="0"/>
    <n v="26"/>
    <n v="2"/>
  </r>
  <r>
    <s v="17323 Ne 24Th St"/>
    <x v="13"/>
    <s v="WA"/>
    <n v="98052"/>
    <n v="765000"/>
    <x v="1"/>
    <n v="2.25"/>
    <n v="2560"/>
    <n v="299"/>
    <n v="0"/>
    <x v="1"/>
    <x v="0"/>
    <s v="None"/>
    <s v="Good"/>
    <n v="49"/>
    <n v="1992"/>
    <n v="33"/>
    <n v="1"/>
  </r>
  <r>
    <s v="2828 277Th Terrace Se"/>
    <x v="10"/>
    <s v="WA"/>
    <n v="98075"/>
    <n v="765000"/>
    <x v="1"/>
    <n v="4"/>
    <n v="3010"/>
    <n v="254"/>
    <n v="0"/>
    <x v="1"/>
    <x v="1"/>
    <s v="None"/>
    <s v="Average"/>
    <n v="21"/>
    <n v="2003"/>
    <n v="22"/>
    <n v="2"/>
  </r>
  <r>
    <s v="4520 Sunnyside Ave N"/>
    <x v="5"/>
    <s v="WA"/>
    <n v="98103"/>
    <n v="765000"/>
    <x v="0"/>
    <n v="3"/>
    <n v="2870"/>
    <n v="267"/>
    <n v="0"/>
    <x v="1"/>
    <x v="0"/>
    <s v="None"/>
    <s v="Average"/>
    <n v="61"/>
    <n v="2000"/>
    <n v="25"/>
    <n v="1"/>
  </r>
  <r>
    <s v="6820 Pinehurst Ave Se"/>
    <x v="18"/>
    <s v="WA"/>
    <n v="98065"/>
    <n v="765000"/>
    <x v="1"/>
    <n v="3"/>
    <n v="4410"/>
    <n v="173"/>
    <n v="0"/>
    <x v="1"/>
    <x v="0"/>
    <s v="None"/>
    <s v="Average"/>
    <n v="19"/>
    <n v="0"/>
    <n v="19"/>
    <n v="2"/>
  </r>
  <r>
    <s v="23319 Ne 15Th St"/>
    <x v="10"/>
    <s v="WA"/>
    <n v="98074"/>
    <n v="764000"/>
    <x v="1"/>
    <n v="2.5"/>
    <n v="2790"/>
    <n v="274"/>
    <n v="0"/>
    <x v="1"/>
    <x v="1"/>
    <s v="None"/>
    <s v="Average"/>
    <n v="28"/>
    <n v="0"/>
    <n v="28"/>
    <n v="2"/>
  </r>
  <r>
    <s v="4811-4815 38Th Ave Ne"/>
    <x v="5"/>
    <s v="WA"/>
    <n v="98105"/>
    <n v="763101"/>
    <x v="3"/>
    <n v="1.75"/>
    <n v="1990"/>
    <n v="383"/>
    <n v="0"/>
    <x v="1"/>
    <x v="0"/>
    <s v="None"/>
    <s v="Good"/>
    <n v="86"/>
    <n v="1989"/>
    <n v="36"/>
    <n v="1"/>
  </r>
  <r>
    <s v="8208 Se 26Th St"/>
    <x v="1"/>
    <s v="WA"/>
    <n v="98040"/>
    <n v="762500"/>
    <x v="1"/>
    <n v="2.75"/>
    <n v="2610"/>
    <n v="292"/>
    <n v="0"/>
    <x v="1"/>
    <x v="0"/>
    <s v="None"/>
    <s v="Good"/>
    <n v="47"/>
    <n v="2000"/>
    <n v="25"/>
    <n v="1"/>
  </r>
  <r>
    <s v="4854 E Mercer Way"/>
    <x v="1"/>
    <s v="WA"/>
    <n v="98040"/>
    <n v="762400"/>
    <x v="3"/>
    <n v="1.75"/>
    <n v="2430"/>
    <n v="314"/>
    <n v="0"/>
    <x v="1"/>
    <x v="0"/>
    <s v="Fair"/>
    <s v="Average"/>
    <n v="76"/>
    <n v="1970"/>
    <n v="55"/>
    <n v="1"/>
  </r>
  <r>
    <s v="365 Crockett St"/>
    <x v="5"/>
    <s v="WA"/>
    <n v="98109"/>
    <n v="762000"/>
    <x v="0"/>
    <n v="2"/>
    <n v="3370"/>
    <n v="226"/>
    <n v="0"/>
    <x v="1"/>
    <x v="0"/>
    <s v="None"/>
    <s v="Good"/>
    <n v="118"/>
    <n v="0"/>
    <n v="118"/>
    <n v="1.5"/>
  </r>
  <r>
    <s v="34006 Se Salal St"/>
    <x v="18"/>
    <s v="WA"/>
    <n v="98065"/>
    <n v="762000"/>
    <x v="1"/>
    <n v="3.5"/>
    <n v="4000"/>
    <n v="191"/>
    <n v="0"/>
    <x v="1"/>
    <x v="1"/>
    <s v="None"/>
    <s v="Average"/>
    <n v="18"/>
    <n v="0"/>
    <n v="18"/>
    <n v="2"/>
  </r>
  <r>
    <s v="4117 Bagley Ave N"/>
    <x v="5"/>
    <s v="WA"/>
    <n v="98103"/>
    <n v="760500"/>
    <x v="3"/>
    <n v="2"/>
    <n v="1990"/>
    <n v="382"/>
    <n v="0"/>
    <x v="1"/>
    <x v="0"/>
    <s v="None"/>
    <s v="Excellent"/>
    <n v="113"/>
    <n v="0"/>
    <n v="113"/>
    <n v="1"/>
  </r>
  <r>
    <s v="384 218Th Pl Se"/>
    <x v="10"/>
    <s v="WA"/>
    <n v="98074"/>
    <n v="760005"/>
    <x v="1"/>
    <n v="2.75"/>
    <n v="3090"/>
    <n v="246"/>
    <n v="0"/>
    <x v="1"/>
    <x v="1"/>
    <s v="None"/>
    <s v="Average"/>
    <n v="15"/>
    <n v="0"/>
    <n v="15"/>
    <n v="2"/>
  </r>
  <r>
    <s v="12849 Shorecrest Dr Sw"/>
    <x v="21"/>
    <s v="WA"/>
    <n v="98146"/>
    <n v="760000"/>
    <x v="1"/>
    <n v="2.5"/>
    <n v="2420"/>
    <n v="314"/>
    <n v="0"/>
    <x v="1"/>
    <x v="0"/>
    <s v="Excellent"/>
    <s v="Average"/>
    <n v="67"/>
    <n v="2004"/>
    <n v="21"/>
    <n v="1"/>
  </r>
  <r>
    <s v="5028 157Th Ave Se"/>
    <x v="0"/>
    <s v="WA"/>
    <n v="98006"/>
    <n v="760000"/>
    <x v="1"/>
    <n v="1.75"/>
    <n v="2450"/>
    <n v="310"/>
    <n v="0"/>
    <x v="1"/>
    <x v="0"/>
    <s v="Good"/>
    <s v="Good"/>
    <n v="38"/>
    <n v="0"/>
    <n v="38"/>
    <n v="1"/>
  </r>
  <r>
    <s v="4201-4213 Island Crest Way"/>
    <x v="1"/>
    <s v="WA"/>
    <n v="98040"/>
    <n v="760000"/>
    <x v="3"/>
    <n v="2.5"/>
    <n v="1980"/>
    <n v="384"/>
    <n v="0"/>
    <x v="1"/>
    <x v="1"/>
    <s v="None"/>
    <s v="Excellent"/>
    <n v="66"/>
    <n v="0"/>
    <n v="66"/>
    <n v="1"/>
  </r>
  <r>
    <s v="11511 159Th Ave Ne"/>
    <x v="13"/>
    <s v="WA"/>
    <n v="98052"/>
    <n v="760000"/>
    <x v="1"/>
    <n v="2.5"/>
    <n v="2730"/>
    <n v="278"/>
    <n v="1"/>
    <x v="1"/>
    <x v="1"/>
    <s v="None"/>
    <s v="Average"/>
    <n v="39"/>
    <n v="0"/>
    <n v="39"/>
    <n v="2"/>
  </r>
  <r>
    <s v="14009 Ne 85Th Ct"/>
    <x v="13"/>
    <s v="WA"/>
    <n v="98052"/>
    <n v="760000"/>
    <x v="1"/>
    <n v="2.5"/>
    <n v="3330"/>
    <n v="228"/>
    <n v="0"/>
    <x v="1"/>
    <x v="1"/>
    <s v="None"/>
    <s v="Average"/>
    <n v="16"/>
    <n v="0"/>
    <n v="16"/>
    <n v="2"/>
  </r>
  <r>
    <s v="8107 31St Ave Ne"/>
    <x v="5"/>
    <s v="WA"/>
    <n v="98115"/>
    <n v="760000"/>
    <x v="1"/>
    <n v="2.5"/>
    <n v="2760"/>
    <n v="275"/>
    <n v="0"/>
    <x v="1"/>
    <x v="0"/>
    <s v="None"/>
    <s v="Excellent"/>
    <n v="83"/>
    <n v="0"/>
    <n v="83"/>
    <n v="2"/>
  </r>
  <r>
    <s v="7335 35Th Ave Sw"/>
    <x v="5"/>
    <s v="WA"/>
    <n v="98126"/>
    <n v="760000"/>
    <x v="1"/>
    <n v="2.25"/>
    <n v="3300"/>
    <n v="230"/>
    <n v="0"/>
    <x v="1"/>
    <x v="1"/>
    <s v="None"/>
    <s v="Average"/>
    <n v="11"/>
    <n v="0"/>
    <n v="11"/>
    <n v="3"/>
  </r>
  <r>
    <s v="19014 233Rd Ave Ne"/>
    <x v="12"/>
    <s v="WA"/>
    <n v="98077"/>
    <n v="760000"/>
    <x v="1"/>
    <n v="2.5"/>
    <n v="3300"/>
    <n v="230"/>
    <n v="4"/>
    <x v="1"/>
    <x v="1"/>
    <s v="None"/>
    <s v="Average"/>
    <n v="41"/>
    <n v="0"/>
    <n v="41"/>
    <n v="2"/>
  </r>
  <r>
    <s v="2328 246Th Ave Se"/>
    <x v="10"/>
    <s v="WA"/>
    <n v="98075"/>
    <n v="759950"/>
    <x v="3"/>
    <n v="2.5"/>
    <n v="3100"/>
    <n v="245"/>
    <n v="1"/>
    <x v="1"/>
    <x v="1"/>
    <s v="None"/>
    <s v="Average"/>
    <n v="23"/>
    <n v="0"/>
    <n v="23"/>
    <n v="2"/>
  </r>
  <r>
    <s v="5626 Keystone Pl N"/>
    <x v="5"/>
    <s v="WA"/>
    <n v="98103"/>
    <n v="759000"/>
    <x v="1"/>
    <n v="1.75"/>
    <n v="2100"/>
    <n v="361"/>
    <n v="0"/>
    <x v="1"/>
    <x v="0"/>
    <s v="None"/>
    <s v="Average"/>
    <n v="50"/>
    <n v="0"/>
    <n v="50"/>
    <n v="1"/>
  </r>
  <r>
    <s v="2065 Ne Nelson Ln"/>
    <x v="6"/>
    <s v="WA"/>
    <n v="98029"/>
    <n v="757000"/>
    <x v="3"/>
    <n v="3.25"/>
    <n v="3190"/>
    <n v="237"/>
    <n v="0"/>
    <x v="1"/>
    <x v="1"/>
    <s v="None"/>
    <s v="Average"/>
    <n v="18"/>
    <n v="0"/>
    <n v="18"/>
    <n v="2"/>
  </r>
  <r>
    <s v="2667 11Th Ave W"/>
    <x v="5"/>
    <s v="WA"/>
    <n v="98119"/>
    <n v="756000"/>
    <x v="1"/>
    <n v="2.25"/>
    <n v="2160"/>
    <n v="350"/>
    <n v="0"/>
    <x v="1"/>
    <x v="0"/>
    <s v="None"/>
    <s v="Excellent"/>
    <n v="78"/>
    <n v="0"/>
    <n v="78"/>
    <n v="1"/>
  </r>
  <r>
    <s v="5121 Ne 180Th St"/>
    <x v="29"/>
    <s v="WA"/>
    <n v="98155"/>
    <n v="755000"/>
    <x v="0"/>
    <n v="2.5"/>
    <n v="3260"/>
    <n v="232"/>
    <n v="1"/>
    <x v="1"/>
    <x v="0"/>
    <s v="Fair"/>
    <s v="Good"/>
    <n v="75"/>
    <n v="1983"/>
    <n v="42"/>
    <n v="1.5"/>
  </r>
  <r>
    <s v="10805 177Th Ct Ne"/>
    <x v="13"/>
    <s v="WA"/>
    <n v="98052"/>
    <n v="755000"/>
    <x v="1"/>
    <n v="2.5"/>
    <n v="2660"/>
    <n v="284"/>
    <n v="0"/>
    <x v="1"/>
    <x v="1"/>
    <s v="None"/>
    <s v="Average"/>
    <n v="32"/>
    <n v="0"/>
    <n v="32"/>
    <n v="2"/>
  </r>
  <r>
    <s v="2101 31St Ave S"/>
    <x v="5"/>
    <s v="WA"/>
    <n v="98144"/>
    <n v="755000"/>
    <x v="1"/>
    <n v="2.75"/>
    <n v="2880"/>
    <n v="262"/>
    <n v="0"/>
    <x v="1"/>
    <x v="0"/>
    <s v="None"/>
    <s v="Average"/>
    <n v="113"/>
    <n v="2000"/>
    <n v="25"/>
    <n v="1.5"/>
  </r>
  <r>
    <s v="3429 9Th Ave W"/>
    <x v="5"/>
    <s v="WA"/>
    <n v="98119"/>
    <n v="755000"/>
    <x v="2"/>
    <n v="2"/>
    <n v="2150"/>
    <n v="351"/>
    <n v="0"/>
    <x v="1"/>
    <x v="0"/>
    <s v="None"/>
    <s v="Average"/>
    <n v="73"/>
    <n v="2008"/>
    <n v="17"/>
    <n v="1"/>
  </r>
  <r>
    <s v="12108 Ne 106Th Pl"/>
    <x v="4"/>
    <s v="WA"/>
    <n v="98033"/>
    <n v="754950"/>
    <x v="3"/>
    <n v="2.5"/>
    <n v="2610"/>
    <n v="289"/>
    <n v="0"/>
    <x v="1"/>
    <x v="1"/>
    <s v="None"/>
    <s v="Average"/>
    <n v="11"/>
    <n v="0"/>
    <n v="11"/>
    <n v="2"/>
  </r>
  <r>
    <s v="Sunrise Loop Trail"/>
    <x v="13"/>
    <s v="WA"/>
    <n v="98053"/>
    <n v="754800"/>
    <x v="6"/>
    <n v="2.5"/>
    <n v="2770"/>
    <n v="272"/>
    <n v="0"/>
    <x v="1"/>
    <x v="1"/>
    <s v="None"/>
    <s v="Average"/>
    <n v="19"/>
    <n v="0"/>
    <n v="19"/>
    <n v="2"/>
  </r>
  <r>
    <s v="14214 Se 77Th St"/>
    <x v="17"/>
    <s v="WA"/>
    <n v="98059"/>
    <n v="752000"/>
    <x v="1"/>
    <n v="2.5"/>
    <n v="2940"/>
    <n v="256"/>
    <n v="0"/>
    <x v="1"/>
    <x v="1"/>
    <s v="None"/>
    <s v="Good"/>
    <n v="34"/>
    <n v="0"/>
    <n v="34"/>
    <n v="2"/>
  </r>
  <r>
    <s v="516 16Th Ave E"/>
    <x v="5"/>
    <s v="WA"/>
    <n v="98112"/>
    <n v="751750"/>
    <x v="6"/>
    <n v="2"/>
    <n v="1880"/>
    <n v="400"/>
    <n v="0"/>
    <x v="1"/>
    <x v="1"/>
    <s v="None"/>
    <s v="Average"/>
    <n v="123"/>
    <n v="0"/>
    <n v="123"/>
    <n v="1.5"/>
  </r>
  <r>
    <s v="11719 157Th Ave Ne"/>
    <x v="13"/>
    <s v="WA"/>
    <n v="98052"/>
    <n v="751000"/>
    <x v="1"/>
    <n v="3.25"/>
    <n v="3090"/>
    <n v="243"/>
    <n v="0"/>
    <x v="1"/>
    <x v="0"/>
    <s v="None"/>
    <s v="Average"/>
    <n v="21"/>
    <n v="2003"/>
    <n v="22"/>
    <n v="2"/>
  </r>
  <r>
    <s v="11461-11577 172Nd Ave Ne"/>
    <x v="13"/>
    <s v="WA"/>
    <n v="98052"/>
    <n v="751000"/>
    <x v="1"/>
    <n v="2.5"/>
    <n v="3110"/>
    <n v="241"/>
    <n v="0"/>
    <x v="1"/>
    <x v="1"/>
    <s v="None"/>
    <s v="Average"/>
    <n v="21"/>
    <n v="2003"/>
    <n v="22"/>
    <n v="2"/>
  </r>
  <r>
    <s v="1006 Ne Ravenna Blvd"/>
    <x v="5"/>
    <s v="WA"/>
    <n v="98105"/>
    <n v="750500"/>
    <x v="0"/>
    <n v="3"/>
    <n v="2170"/>
    <n v="346"/>
    <n v="0"/>
    <x v="1"/>
    <x v="0"/>
    <s v="None"/>
    <s v="Good"/>
    <n v="114"/>
    <n v="1966"/>
    <n v="59"/>
    <n v="1.5"/>
  </r>
  <r>
    <s v="10237 Ne 64Th St"/>
    <x v="4"/>
    <s v="WA"/>
    <n v="98033"/>
    <n v="750000"/>
    <x v="0"/>
    <n v="3.25"/>
    <n v="2750"/>
    <n v="273"/>
    <n v="0"/>
    <x v="1"/>
    <x v="0"/>
    <s v="Fair"/>
    <s v="Average"/>
    <n v="88"/>
    <n v="1997"/>
    <n v="28"/>
    <n v="2"/>
  </r>
  <r>
    <s v="16512 Se 64Th Pl"/>
    <x v="0"/>
    <s v="WA"/>
    <n v="98006"/>
    <n v="750000"/>
    <x v="1"/>
    <n v="2.5"/>
    <n v="2980"/>
    <n v="252"/>
    <n v="0"/>
    <x v="1"/>
    <x v="0"/>
    <s v="None"/>
    <s v="Average"/>
    <n v="25"/>
    <n v="0"/>
    <n v="25"/>
    <n v="2"/>
  </r>
  <r>
    <s v="11619 Se 73Rd Pl"/>
    <x v="17"/>
    <s v="WA"/>
    <n v="98059"/>
    <n v="750000"/>
    <x v="3"/>
    <n v="3.5"/>
    <n v="3390"/>
    <n v="221"/>
    <n v="0"/>
    <x v="1"/>
    <x v="0"/>
    <s v="None"/>
    <s v="Average"/>
    <n v="13"/>
    <n v="1912"/>
    <n v="113"/>
    <n v="2"/>
  </r>
  <r>
    <s v="2513 225Th Pl Ne"/>
    <x v="10"/>
    <s v="WA"/>
    <n v="98074"/>
    <n v="750000"/>
    <x v="1"/>
    <n v="2.25"/>
    <n v="3190"/>
    <n v="235"/>
    <n v="0"/>
    <x v="1"/>
    <x v="0"/>
    <s v="None"/>
    <s v="Average"/>
    <n v="41"/>
    <n v="0"/>
    <n v="41"/>
    <n v="2"/>
  </r>
  <r>
    <s v="1125 270Th Pl Se"/>
    <x v="10"/>
    <s v="WA"/>
    <n v="98075"/>
    <n v="750000"/>
    <x v="1"/>
    <n v="2.5"/>
    <n v="3020"/>
    <n v="248"/>
    <n v="0"/>
    <x v="1"/>
    <x v="1"/>
    <s v="None"/>
    <s v="Average"/>
    <n v="21"/>
    <n v="2003"/>
    <n v="22"/>
    <n v="2"/>
  </r>
  <r>
    <s v="330 Nw 50Th St"/>
    <x v="5"/>
    <s v="WA"/>
    <n v="98107"/>
    <n v="750000"/>
    <x v="3"/>
    <n v="1.5"/>
    <n v="1840"/>
    <n v="408"/>
    <n v="0"/>
    <x v="1"/>
    <x v="0"/>
    <s v="None"/>
    <s v="Excellent"/>
    <n v="110"/>
    <n v="0"/>
    <n v="110"/>
    <n v="1.5"/>
  </r>
  <r>
    <s v="427 27Th Ave E"/>
    <x v="5"/>
    <s v="WA"/>
    <n v="98112"/>
    <n v="750000"/>
    <x v="1"/>
    <n v="3.25"/>
    <n v="2050"/>
    <n v="366"/>
    <n v="0"/>
    <x v="1"/>
    <x v="0"/>
    <s v="None"/>
    <s v="Good"/>
    <n v="38"/>
    <n v="0"/>
    <n v="38"/>
    <n v="2"/>
  </r>
  <r>
    <s v="6820 39Th Ave Ne"/>
    <x v="5"/>
    <s v="WA"/>
    <n v="98115"/>
    <n v="750000"/>
    <x v="1"/>
    <n v="2.75"/>
    <n v="2600"/>
    <n v="288"/>
    <n v="0"/>
    <x v="1"/>
    <x v="0"/>
    <s v="None"/>
    <s v="Average"/>
    <n v="49"/>
    <n v="0"/>
    <n v="49"/>
    <n v="1"/>
  </r>
  <r>
    <s v="7523 Mary Ave Nw"/>
    <x v="5"/>
    <s v="WA"/>
    <n v="98117"/>
    <n v="750000"/>
    <x v="3"/>
    <n v="1.75"/>
    <n v="2610"/>
    <n v="287"/>
    <n v="0"/>
    <x v="1"/>
    <x v="0"/>
    <s v="None"/>
    <s v="Average"/>
    <n v="91"/>
    <n v="1978"/>
    <n v="47"/>
    <n v="1.5"/>
  </r>
  <r>
    <s v="2160 50Th Ave Sw"/>
    <x v="5"/>
    <s v="WA"/>
    <n v="98116"/>
    <n v="750000"/>
    <x v="3"/>
    <n v="2"/>
    <n v="1820"/>
    <n v="412"/>
    <n v="0"/>
    <x v="1"/>
    <x v="0"/>
    <s v="None"/>
    <s v="Good"/>
    <n v="84"/>
    <n v="1998"/>
    <n v="27"/>
    <n v="1.5"/>
  </r>
  <r>
    <s v="1447 21St Ave"/>
    <x v="5"/>
    <s v="WA"/>
    <n v="98122"/>
    <n v="750000"/>
    <x v="1"/>
    <n v="2.75"/>
    <n v="1750"/>
    <n v="429"/>
    <n v="0"/>
    <x v="1"/>
    <x v="1"/>
    <s v="None"/>
    <s v="Average"/>
    <n v="122"/>
    <n v="2005"/>
    <n v="20"/>
    <n v="1.5"/>
  </r>
  <r>
    <s v="3621 45Th Ave W"/>
    <x v="5"/>
    <s v="WA"/>
    <n v="98199"/>
    <n v="750000"/>
    <x v="3"/>
    <n v="1.75"/>
    <n v="1700"/>
    <n v="441"/>
    <n v="0"/>
    <x v="1"/>
    <x v="0"/>
    <s v="None"/>
    <s v="Average"/>
    <n v="78"/>
    <n v="2012"/>
    <n v="13"/>
    <n v="1"/>
  </r>
  <r>
    <s v="20417 126Th Ave Ne"/>
    <x v="30"/>
    <s v="WA"/>
    <n v="98011"/>
    <n v="749995"/>
    <x v="1"/>
    <n v="3.25"/>
    <n v="3430"/>
    <n v="219"/>
    <n v="0"/>
    <x v="1"/>
    <x v="1"/>
    <s v="None"/>
    <s v="Average"/>
    <n v="11"/>
    <n v="0"/>
    <n v="11"/>
    <n v="2"/>
  </r>
  <r>
    <s v="16420 Se 39Th Pl"/>
    <x v="0"/>
    <s v="WA"/>
    <n v="98008"/>
    <n v="749950"/>
    <x v="3"/>
    <n v="2.5"/>
    <n v="2770"/>
    <n v="271"/>
    <n v="0"/>
    <x v="1"/>
    <x v="1"/>
    <s v="Good"/>
    <s v="Average"/>
    <n v="33"/>
    <n v="0"/>
    <n v="33"/>
    <n v="2"/>
  </r>
  <r>
    <s v="821 Nw 175Th St"/>
    <x v="9"/>
    <s v="WA"/>
    <n v="98177"/>
    <n v="749950"/>
    <x v="1"/>
    <n v="2.75"/>
    <n v="2910"/>
    <n v="258"/>
    <n v="0"/>
    <x v="1"/>
    <x v="0"/>
    <s v="None"/>
    <s v="Average"/>
    <n v="68"/>
    <n v="1995"/>
    <n v="30"/>
    <n v="1"/>
  </r>
  <r>
    <s v="18230 Ne 146Th Way"/>
    <x v="12"/>
    <s v="WA"/>
    <n v="98072"/>
    <n v="749950"/>
    <x v="1"/>
    <n v="2.75"/>
    <n v="3110"/>
    <n v="241"/>
    <n v="1"/>
    <x v="1"/>
    <x v="1"/>
    <s v="None"/>
    <s v="Good"/>
    <n v="42"/>
    <n v="0"/>
    <n v="42"/>
    <n v="2"/>
  </r>
  <r>
    <s v="17013 Ne 133Rd St"/>
    <x v="13"/>
    <s v="WA"/>
    <n v="98052"/>
    <n v="749400"/>
    <x v="1"/>
    <n v="2.5"/>
    <n v="3240"/>
    <n v="231"/>
    <n v="0"/>
    <x v="1"/>
    <x v="1"/>
    <s v="None"/>
    <s v="Average"/>
    <n v="40"/>
    <n v="0"/>
    <n v="40"/>
    <n v="2"/>
  </r>
  <r>
    <s v="12070 166Th Pl Ne"/>
    <x v="13"/>
    <s v="WA"/>
    <n v="98052"/>
    <n v="749000"/>
    <x v="3"/>
    <n v="2.75"/>
    <n v="2820"/>
    <n v="266"/>
    <n v="0"/>
    <x v="1"/>
    <x v="1"/>
    <s v="None"/>
    <s v="Average"/>
    <n v="17"/>
    <n v="0"/>
    <n v="17"/>
    <n v="2"/>
  </r>
  <r>
    <s v="1645 219Th Pl Se"/>
    <x v="10"/>
    <s v="WA"/>
    <n v="98075"/>
    <n v="749000"/>
    <x v="1"/>
    <n v="2.5"/>
    <n v="2930"/>
    <n v="256"/>
    <n v="0"/>
    <x v="1"/>
    <x v="1"/>
    <s v="None"/>
    <s v="Average"/>
    <n v="27"/>
    <n v="2006"/>
    <n v="19"/>
    <n v="2"/>
  </r>
  <r>
    <s v="1925 Walnut Ave Sw"/>
    <x v="5"/>
    <s v="WA"/>
    <n v="98116"/>
    <n v="749000"/>
    <x v="1"/>
    <n v="2.75"/>
    <n v="2700"/>
    <n v="277"/>
    <n v="0"/>
    <x v="1"/>
    <x v="0"/>
    <s v="None"/>
    <s v="Good"/>
    <n v="115"/>
    <n v="0"/>
    <n v="115"/>
    <n v="2"/>
  </r>
  <r>
    <s v="7526 Jones Ave Nw"/>
    <x v="5"/>
    <s v="WA"/>
    <n v="98117"/>
    <n v="749000"/>
    <x v="3"/>
    <n v="1"/>
    <n v="1580"/>
    <n v="474"/>
    <n v="0"/>
    <x v="1"/>
    <x v="1"/>
    <s v="None"/>
    <s v="Average"/>
    <n v="99"/>
    <n v="2003"/>
    <n v="22"/>
    <n v="1.5"/>
  </r>
  <r>
    <s v="16327 Inglewood Pl Ne"/>
    <x v="20"/>
    <s v="WA"/>
    <n v="98028"/>
    <n v="747500"/>
    <x v="1"/>
    <n v="2.25"/>
    <n v="2350"/>
    <n v="318"/>
    <n v="0"/>
    <x v="1"/>
    <x v="1"/>
    <s v="None"/>
    <s v="Good"/>
    <n v="48"/>
    <n v="0"/>
    <n v="48"/>
    <n v="2"/>
  </r>
  <r>
    <s v="16580 Se 57Th Pl"/>
    <x v="0"/>
    <s v="WA"/>
    <n v="98006"/>
    <n v="746000"/>
    <x v="3"/>
    <n v="2.5"/>
    <n v="2620"/>
    <n v="285"/>
    <n v="0"/>
    <x v="1"/>
    <x v="1"/>
    <s v="None"/>
    <s v="Average"/>
    <n v="33"/>
    <n v="0"/>
    <n v="33"/>
    <n v="2"/>
  </r>
  <r>
    <s v="18119 Ne 30Th St"/>
    <x v="13"/>
    <s v="WA"/>
    <n v="98052"/>
    <n v="746000"/>
    <x v="3"/>
    <n v="2.25"/>
    <n v="2370"/>
    <n v="315"/>
    <n v="0"/>
    <x v="1"/>
    <x v="0"/>
    <s v="None"/>
    <s v="Good"/>
    <n v="52"/>
    <n v="0"/>
    <n v="52"/>
    <n v="1"/>
  </r>
  <r>
    <s v="11631 170Th Ct Ne"/>
    <x v="13"/>
    <s v="WA"/>
    <n v="98052"/>
    <n v="745641"/>
    <x v="1"/>
    <n v="2.5"/>
    <n v="2440"/>
    <n v="306"/>
    <n v="0"/>
    <x v="1"/>
    <x v="1"/>
    <s v="None"/>
    <s v="Average"/>
    <n v="12"/>
    <n v="1923"/>
    <n v="102"/>
    <n v="2"/>
  </r>
  <r>
    <s v="10637 Se 29Th St"/>
    <x v="31"/>
    <s v="WA"/>
    <n v="98004"/>
    <n v="745000"/>
    <x v="3"/>
    <n v="1.75"/>
    <n v="1490"/>
    <n v="500"/>
    <n v="0"/>
    <x v="1"/>
    <x v="0"/>
    <s v="None"/>
    <s v="Good"/>
    <n v="78"/>
    <n v="1988"/>
    <n v="37"/>
    <n v="1"/>
  </r>
  <r>
    <s v="27520 Se 28Th Ct"/>
    <x v="10"/>
    <s v="WA"/>
    <n v="98075"/>
    <n v="745000"/>
    <x v="1"/>
    <n v="3.25"/>
    <n v="3490"/>
    <n v="213"/>
    <n v="0"/>
    <x v="1"/>
    <x v="1"/>
    <s v="None"/>
    <s v="Average"/>
    <n v="19"/>
    <n v="0"/>
    <n v="19"/>
    <n v="2"/>
  </r>
  <r>
    <s v="428 129Th Pl Ne"/>
    <x v="0"/>
    <s v="WA"/>
    <n v="98005"/>
    <n v="744500"/>
    <x v="0"/>
    <n v="2.5"/>
    <n v="2700"/>
    <n v="276"/>
    <n v="0"/>
    <x v="1"/>
    <x v="0"/>
    <s v="None"/>
    <s v="Good"/>
    <n v="58"/>
    <n v="0"/>
    <n v="58"/>
    <n v="1"/>
  </r>
  <r>
    <s v="7052 39Th Ave Ne"/>
    <x v="5"/>
    <s v="WA"/>
    <n v="98115"/>
    <n v="744313"/>
    <x v="1"/>
    <n v="2.5"/>
    <n v="2800"/>
    <n v="266"/>
    <n v="0"/>
    <x v="1"/>
    <x v="0"/>
    <s v="None"/>
    <s v="Average"/>
    <n v="62"/>
    <n v="2008"/>
    <n v="17"/>
    <n v="1"/>
  </r>
  <r>
    <s v="6935 142Nd Ct Ne"/>
    <x v="13"/>
    <s v="WA"/>
    <n v="98052"/>
    <n v="744000"/>
    <x v="3"/>
    <n v="2.5"/>
    <n v="2670"/>
    <n v="279"/>
    <n v="0"/>
    <x v="1"/>
    <x v="1"/>
    <s v="None"/>
    <s v="Average"/>
    <n v="39"/>
    <n v="0"/>
    <n v="39"/>
    <n v="2"/>
  </r>
  <r>
    <s v="26592 Se 15Th St"/>
    <x v="10"/>
    <s v="WA"/>
    <n v="98075"/>
    <n v="744000"/>
    <x v="1"/>
    <n v="2.75"/>
    <n v="2830"/>
    <n v="263"/>
    <n v="0"/>
    <x v="1"/>
    <x v="1"/>
    <s v="None"/>
    <s v="Average"/>
    <n v="27"/>
    <n v="2006"/>
    <n v="19"/>
    <n v="2"/>
  </r>
  <r>
    <s v="4103 Sw Kenyon St"/>
    <x v="5"/>
    <s v="WA"/>
    <n v="98136"/>
    <n v="744000"/>
    <x v="1"/>
    <n v="3"/>
    <n v="1980"/>
    <n v="376"/>
    <n v="0"/>
    <x v="1"/>
    <x v="1"/>
    <s v="None"/>
    <s v="Average"/>
    <n v="84"/>
    <n v="2005"/>
    <n v="20"/>
    <n v="2.5"/>
  </r>
  <r>
    <s v="21306 Ne 69Th Ct"/>
    <x v="13"/>
    <s v="WA"/>
    <n v="98053"/>
    <n v="743700"/>
    <x v="1"/>
    <n v="2.5"/>
    <n v="2610"/>
    <n v="285"/>
    <n v="1"/>
    <x v="1"/>
    <x v="1"/>
    <s v="None"/>
    <s v="Average"/>
    <n v="37"/>
    <n v="2000"/>
    <n v="25"/>
    <n v="2"/>
  </r>
  <r>
    <s v="9201-9231 Se 70Th Pl"/>
    <x v="1"/>
    <s v="WA"/>
    <n v="98040"/>
    <n v="743000"/>
    <x v="3"/>
    <n v="1.75"/>
    <n v="2110"/>
    <n v="352"/>
    <n v="0"/>
    <x v="1"/>
    <x v="1"/>
    <s v="None"/>
    <s v="Good"/>
    <n v="64"/>
    <n v="2001"/>
    <n v="24"/>
    <n v="1"/>
  </r>
  <r>
    <s v="1755 268Th Pl Se"/>
    <x v="10"/>
    <s v="WA"/>
    <n v="98075"/>
    <n v="742000"/>
    <x v="1"/>
    <n v="2.5"/>
    <n v="2810"/>
    <n v="264"/>
    <n v="0"/>
    <x v="1"/>
    <x v="1"/>
    <s v="None"/>
    <s v="Average"/>
    <n v="28"/>
    <n v="0"/>
    <n v="28"/>
    <n v="2"/>
  </r>
  <r>
    <s v="1820 E Howell St"/>
    <x v="5"/>
    <s v="WA"/>
    <n v="98122"/>
    <n v="742000"/>
    <x v="3"/>
    <n v="3.25"/>
    <n v="1540"/>
    <n v="482"/>
    <n v="0"/>
    <x v="1"/>
    <x v="1"/>
    <s v="None"/>
    <s v="Average"/>
    <n v="14"/>
    <n v="0"/>
    <n v="14"/>
    <n v="3"/>
  </r>
  <r>
    <s v="12468 240Th Pl Ne"/>
    <x v="13"/>
    <s v="WA"/>
    <n v="98053"/>
    <n v="741500"/>
    <x v="6"/>
    <n v="2.5"/>
    <n v="2150"/>
    <n v="345"/>
    <n v="0"/>
    <x v="1"/>
    <x v="1"/>
    <s v="None"/>
    <s v="Average"/>
    <n v="15"/>
    <n v="0"/>
    <n v="15"/>
    <n v="1"/>
  </r>
  <r>
    <s v="28511 10Th Ave S"/>
    <x v="27"/>
    <s v="WA"/>
    <n v="98003"/>
    <n v="740000"/>
    <x v="0"/>
    <n v="5"/>
    <n v="5774"/>
    <n v="128"/>
    <n v="1"/>
    <x v="1"/>
    <x v="0"/>
    <s v="Good"/>
    <s v="Average"/>
    <n v="41"/>
    <n v="0"/>
    <n v="41"/>
    <n v="1"/>
  </r>
  <r>
    <s v="12537 41St Ave Ne"/>
    <x v="5"/>
    <s v="WA"/>
    <n v="98125"/>
    <n v="740000"/>
    <x v="1"/>
    <n v="2.75"/>
    <n v="2490"/>
    <n v="297"/>
    <n v="0"/>
    <x v="1"/>
    <x v="0"/>
    <s v="Good"/>
    <s v="Average"/>
    <n v="46"/>
    <n v="2014"/>
    <n v="11"/>
    <n v="2"/>
  </r>
  <r>
    <s v="28412 Se 43Rd St"/>
    <x v="15"/>
    <s v="WA"/>
    <n v="98024"/>
    <n v="740000"/>
    <x v="1"/>
    <n v="2.25"/>
    <n v="2920"/>
    <n v="253"/>
    <n v="1"/>
    <x v="1"/>
    <x v="1"/>
    <s v="None"/>
    <s v="Good"/>
    <n v="27"/>
    <n v="0"/>
    <n v="27"/>
    <n v="2"/>
  </r>
  <r>
    <s v="875 Cyprus Ct Nw"/>
    <x v="6"/>
    <s v="WA"/>
    <n v="98027"/>
    <n v="740000"/>
    <x v="1"/>
    <n v="2.5"/>
    <n v="3000"/>
    <n v="247"/>
    <n v="0"/>
    <x v="1"/>
    <x v="1"/>
    <s v="None"/>
    <s v="Average"/>
    <n v="30"/>
    <n v="0"/>
    <n v="30"/>
    <n v="2"/>
  </r>
  <r>
    <s v="13622 Ne 136Th Pl"/>
    <x v="4"/>
    <s v="WA"/>
    <n v="98034"/>
    <n v="740000"/>
    <x v="1"/>
    <n v="2.5"/>
    <n v="3430"/>
    <n v="216"/>
    <n v="0"/>
    <x v="1"/>
    <x v="1"/>
    <s v="None"/>
    <s v="Average"/>
    <n v="25"/>
    <n v="0"/>
    <n v="25"/>
    <n v="2"/>
  </r>
  <r>
    <s v="7617 245Th Way Ne"/>
    <x v="13"/>
    <s v="WA"/>
    <n v="98053"/>
    <n v="740000"/>
    <x v="3"/>
    <n v="2.5"/>
    <n v="3000"/>
    <n v="247"/>
    <n v="1"/>
    <x v="1"/>
    <x v="1"/>
    <s v="None"/>
    <s v="Average"/>
    <n v="30"/>
    <n v="0"/>
    <n v="30"/>
    <n v="2"/>
  </r>
  <r>
    <s v="6520 154Th Ave Ne"/>
    <x v="13"/>
    <s v="WA"/>
    <n v="98052"/>
    <n v="740000"/>
    <x v="1"/>
    <n v="2.5"/>
    <n v="3360"/>
    <n v="220"/>
    <n v="0"/>
    <x v="1"/>
    <x v="1"/>
    <s v="None"/>
    <s v="Average"/>
    <n v="28"/>
    <n v="0"/>
    <n v="28"/>
    <n v="2"/>
  </r>
  <r>
    <s v="333 Nw 84Th St"/>
    <x v="5"/>
    <s v="WA"/>
    <n v="98117"/>
    <n v="740000"/>
    <x v="6"/>
    <n v="1.75"/>
    <n v="2080"/>
    <n v="356"/>
    <n v="0"/>
    <x v="1"/>
    <x v="0"/>
    <s v="None"/>
    <s v="Excellent"/>
    <n v="102"/>
    <n v="0"/>
    <n v="102"/>
    <n v="1"/>
  </r>
  <r>
    <s v="1714 Ne Brockman Pl"/>
    <x v="5"/>
    <s v="WA"/>
    <n v="98125"/>
    <n v="740000"/>
    <x v="0"/>
    <n v="3.75"/>
    <n v="3990"/>
    <n v="185"/>
    <n v="0"/>
    <x v="1"/>
    <x v="0"/>
    <s v="None"/>
    <s v="Average"/>
    <n v="88"/>
    <n v="2010"/>
    <n v="15"/>
    <n v="2"/>
  </r>
  <r>
    <s v="3602 212Th Pl Se"/>
    <x v="10"/>
    <s v="WA"/>
    <n v="98075"/>
    <n v="739900"/>
    <x v="0"/>
    <n v="2.5"/>
    <n v="3290"/>
    <n v="225"/>
    <n v="0"/>
    <x v="1"/>
    <x v="1"/>
    <s v="None"/>
    <s v="Average"/>
    <n v="21"/>
    <n v="2003"/>
    <n v="22"/>
    <n v="2"/>
  </r>
  <r>
    <s v="4280 E Lake Sammamish Pkwy Se"/>
    <x v="10"/>
    <s v="WA"/>
    <n v="98075"/>
    <n v="739888"/>
    <x v="3"/>
    <n v="2.5"/>
    <n v="2420"/>
    <n v="306"/>
    <n v="1"/>
    <x v="1"/>
    <x v="0"/>
    <s v="Excellent"/>
    <s v="Good"/>
    <n v="36"/>
    <n v="0"/>
    <n v="36"/>
    <n v="2"/>
  </r>
  <r>
    <s v="6209 284Th Way Ne"/>
    <x v="14"/>
    <s v="WA"/>
    <n v="98014"/>
    <n v="739000"/>
    <x v="1"/>
    <n v="2.5"/>
    <n v="2800"/>
    <n v="264"/>
    <n v="6"/>
    <x v="1"/>
    <x v="1"/>
    <s v="None"/>
    <s v="Average"/>
    <n v="26"/>
    <n v="0"/>
    <n v="26"/>
    <n v="2"/>
  </r>
  <r>
    <s v="11814 167Th Pl Ne"/>
    <x v="13"/>
    <s v="WA"/>
    <n v="98052"/>
    <n v="739000"/>
    <x v="3"/>
    <n v="2.5"/>
    <n v="2810"/>
    <n v="263"/>
    <n v="0"/>
    <x v="1"/>
    <x v="1"/>
    <s v="None"/>
    <s v="Average"/>
    <n v="20"/>
    <n v="0"/>
    <n v="20"/>
    <n v="2"/>
  </r>
  <r>
    <s v="6326 20Th Ave Ne"/>
    <x v="5"/>
    <s v="WA"/>
    <n v="98115"/>
    <n v="739000"/>
    <x v="1"/>
    <n v="3"/>
    <n v="2720"/>
    <n v="272"/>
    <n v="0"/>
    <x v="1"/>
    <x v="0"/>
    <s v="None"/>
    <s v="Excellent"/>
    <n v="106"/>
    <n v="1934"/>
    <n v="91"/>
    <n v="2"/>
  </r>
  <r>
    <s v="12115 Big Leaf Way Ne"/>
    <x v="13"/>
    <s v="WA"/>
    <n v="98053"/>
    <n v="738500"/>
    <x v="3"/>
    <n v="2.5"/>
    <n v="2300"/>
    <n v="321"/>
    <n v="0"/>
    <x v="1"/>
    <x v="1"/>
    <s v="None"/>
    <s v="Average"/>
    <n v="20"/>
    <n v="0"/>
    <n v="20"/>
    <n v="1"/>
  </r>
  <r>
    <s v="7349 17Th Ave Ne"/>
    <x v="5"/>
    <s v="WA"/>
    <n v="98115"/>
    <n v="738191"/>
    <x v="3"/>
    <n v="2.5"/>
    <n v="2300"/>
    <n v="321"/>
    <n v="0"/>
    <x v="1"/>
    <x v="0"/>
    <s v="None"/>
    <s v="Average"/>
    <n v="95"/>
    <n v="2002"/>
    <n v="23"/>
    <n v="1.5"/>
  </r>
  <r>
    <s v="10342 155Th Ave Ne"/>
    <x v="13"/>
    <s v="WA"/>
    <n v="98052"/>
    <n v="738000"/>
    <x v="3"/>
    <n v="3"/>
    <n v="2630"/>
    <n v="281"/>
    <n v="0"/>
    <x v="1"/>
    <x v="1"/>
    <s v="None"/>
    <s v="Average"/>
    <n v="19"/>
    <n v="0"/>
    <n v="19"/>
    <n v="2"/>
  </r>
  <r>
    <s v="8038 42Nd Ave Ne"/>
    <x v="5"/>
    <s v="WA"/>
    <n v="98115"/>
    <n v="737500"/>
    <x v="3"/>
    <n v="1.75"/>
    <n v="2320"/>
    <n v="318"/>
    <n v="0"/>
    <x v="1"/>
    <x v="1"/>
    <s v="None"/>
    <s v="Average"/>
    <n v="90"/>
    <n v="1974"/>
    <n v="51"/>
    <n v="2"/>
  </r>
  <r>
    <s v="13555 Adair Creek Way Ne"/>
    <x v="13"/>
    <s v="WA"/>
    <n v="98053"/>
    <n v="737000"/>
    <x v="6"/>
    <n v="2.25"/>
    <n v="2290"/>
    <n v="322"/>
    <n v="0"/>
    <x v="1"/>
    <x v="1"/>
    <s v="None"/>
    <s v="Average"/>
    <n v="18"/>
    <n v="0"/>
    <n v="18"/>
    <n v="1"/>
  </r>
  <r>
    <s v="2401-2599 Lorentz Pl N"/>
    <x v="5"/>
    <s v="WA"/>
    <n v="98109"/>
    <n v="736000"/>
    <x v="6"/>
    <n v="1"/>
    <n v="1500"/>
    <n v="491"/>
    <n v="0"/>
    <x v="1"/>
    <x v="0"/>
    <s v="None"/>
    <s v="Average"/>
    <n v="92"/>
    <n v="0"/>
    <n v="92"/>
    <n v="1"/>
  </r>
  <r>
    <s v="1750 10Th Ave Ne"/>
    <x v="6"/>
    <s v="WA"/>
    <n v="98029"/>
    <n v="735000"/>
    <x v="1"/>
    <n v="2.75"/>
    <n v="2450"/>
    <n v="300"/>
    <n v="0"/>
    <x v="1"/>
    <x v="1"/>
    <s v="Good"/>
    <s v="Average"/>
    <n v="15"/>
    <n v="0"/>
    <n v="15"/>
    <n v="2"/>
  </r>
  <r>
    <s v="3243 Ne Mulberry St"/>
    <x v="6"/>
    <s v="WA"/>
    <n v="98029"/>
    <n v="735000"/>
    <x v="3"/>
    <n v="2.5"/>
    <n v="2820"/>
    <n v="261"/>
    <n v="0"/>
    <x v="1"/>
    <x v="1"/>
    <s v="None"/>
    <s v="Average"/>
    <n v="21"/>
    <n v="2003"/>
    <n v="22"/>
    <n v="2"/>
  </r>
  <r>
    <s v="14500-14526 Ne 61St St"/>
    <x v="13"/>
    <s v="WA"/>
    <n v="98052"/>
    <n v="735000"/>
    <x v="3"/>
    <n v="2.5"/>
    <n v="2390"/>
    <n v="308"/>
    <n v="0"/>
    <x v="1"/>
    <x v="1"/>
    <s v="None"/>
    <s v="Average"/>
    <n v="41"/>
    <n v="0"/>
    <n v="41"/>
    <n v="2"/>
  </r>
  <r>
    <s v="Trossachs Blvd Se"/>
    <x v="10"/>
    <s v="WA"/>
    <n v="98075"/>
    <n v="735000"/>
    <x v="0"/>
    <n v="2.75"/>
    <n v="3390"/>
    <n v="217"/>
    <n v="0"/>
    <x v="1"/>
    <x v="1"/>
    <s v="None"/>
    <s v="Average"/>
    <n v="21"/>
    <n v="2003"/>
    <n v="22"/>
    <n v="2"/>
  </r>
  <r>
    <s v="425 15Th Ave E"/>
    <x v="5"/>
    <s v="WA"/>
    <n v="98112"/>
    <n v="735000"/>
    <x v="3"/>
    <n v="2.25"/>
    <n v="1490"/>
    <n v="493"/>
    <n v="0"/>
    <x v="1"/>
    <x v="0"/>
    <s v="None"/>
    <s v="Average"/>
    <n v="14"/>
    <n v="0"/>
    <n v="14"/>
    <n v="2"/>
  </r>
  <r>
    <s v="3613 40Th Ave W"/>
    <x v="5"/>
    <s v="WA"/>
    <n v="98199"/>
    <n v="735000"/>
    <x v="1"/>
    <n v="2.25"/>
    <n v="2270"/>
    <n v="324"/>
    <n v="0"/>
    <x v="1"/>
    <x v="0"/>
    <s v="None"/>
    <s v="Excellent"/>
    <n v="71"/>
    <n v="0"/>
    <n v="71"/>
    <n v="1"/>
  </r>
  <r>
    <s v="3849 Cascadia Ave S"/>
    <x v="5"/>
    <s v="WA"/>
    <n v="98118"/>
    <n v="735000"/>
    <x v="1"/>
    <n v="3"/>
    <n v="2840"/>
    <n v="259"/>
    <n v="0"/>
    <x v="1"/>
    <x v="0"/>
    <s v="None"/>
    <s v="Good"/>
    <n v="94"/>
    <n v="0"/>
    <n v="94"/>
    <n v="1.5"/>
  </r>
  <r>
    <s v="3958 S Lucile St"/>
    <x v="5"/>
    <s v="WA"/>
    <n v="98118"/>
    <n v="735000"/>
    <x v="1"/>
    <n v="2.5"/>
    <n v="2820"/>
    <n v="261"/>
    <n v="0"/>
    <x v="1"/>
    <x v="0"/>
    <s v="None"/>
    <s v="Average"/>
    <n v="12"/>
    <n v="1923"/>
    <n v="102"/>
    <n v="2"/>
  </r>
  <r>
    <s v="6815 26Th Ave Ne"/>
    <x v="5"/>
    <s v="WA"/>
    <n v="98115"/>
    <n v="735000"/>
    <x v="1"/>
    <n v="1.75"/>
    <n v="2460"/>
    <n v="299"/>
    <n v="0"/>
    <x v="1"/>
    <x v="0"/>
    <s v="None"/>
    <s v="Excellent"/>
    <n v="116"/>
    <n v="1988"/>
    <n v="37"/>
    <n v="1.5"/>
  </r>
  <r>
    <s v="Eastridge Drive Promenade"/>
    <x v="13"/>
    <s v="WA"/>
    <n v="98053"/>
    <n v="734990"/>
    <x v="1"/>
    <n v="2.5"/>
    <n v="2650"/>
    <n v="277"/>
    <n v="0"/>
    <x v="1"/>
    <x v="1"/>
    <s v="None"/>
    <s v="Average"/>
    <n v="13"/>
    <n v="1912"/>
    <n v="113"/>
    <n v="2"/>
  </r>
  <r>
    <s v="33518 161St Ln Se"/>
    <x v="24"/>
    <s v="WA"/>
    <n v="98092"/>
    <n v="734950"/>
    <x v="1"/>
    <n v="3.25"/>
    <n v="4280"/>
    <n v="172"/>
    <n v="1"/>
    <x v="1"/>
    <x v="0"/>
    <s v="None"/>
    <s v="Average"/>
    <n v="23"/>
    <n v="0"/>
    <n v="23"/>
    <n v="2"/>
  </r>
  <r>
    <s v="950 Nw 60Th St"/>
    <x v="5"/>
    <s v="WA"/>
    <n v="98107"/>
    <n v="734200"/>
    <x v="1"/>
    <n v="2.5"/>
    <n v="2760"/>
    <n v="266"/>
    <n v="0"/>
    <x v="1"/>
    <x v="0"/>
    <s v="None"/>
    <s v="Excellent"/>
    <n v="97"/>
    <n v="1970"/>
    <n v="55"/>
    <n v="1.5"/>
  </r>
  <r>
    <s v="507 130Th Pl Se"/>
    <x v="0"/>
    <s v="WA"/>
    <n v="98005"/>
    <n v="732600"/>
    <x v="1"/>
    <n v="2.5"/>
    <n v="2130"/>
    <n v="344"/>
    <n v="0"/>
    <x v="1"/>
    <x v="0"/>
    <s v="None"/>
    <s v="Good"/>
    <n v="62"/>
    <n v="0"/>
    <n v="62"/>
    <n v="1"/>
  </r>
  <r>
    <s v="3741 Belvidere Ave Sw"/>
    <x v="5"/>
    <s v="WA"/>
    <n v="98126"/>
    <n v="732000"/>
    <x v="3"/>
    <n v="3.75"/>
    <n v="2670"/>
    <n v="274"/>
    <n v="0"/>
    <x v="1"/>
    <x v="0"/>
    <s v="Excellent"/>
    <s v="Good"/>
    <n v="48"/>
    <n v="0"/>
    <n v="48"/>
    <n v="2.5"/>
  </r>
  <r>
    <s v="6123 37Th Ave Nw"/>
    <x v="5"/>
    <s v="WA"/>
    <n v="98107"/>
    <n v="732000"/>
    <x v="3"/>
    <n v="2.5"/>
    <n v="2330"/>
    <n v="314"/>
    <n v="0"/>
    <x v="1"/>
    <x v="0"/>
    <s v="Excellent"/>
    <s v="Average"/>
    <n v="21"/>
    <n v="2003"/>
    <n v="22"/>
    <n v="2"/>
  </r>
  <r>
    <s v="2049 144Th Ave Se"/>
    <x v="0"/>
    <s v="WA"/>
    <n v="98007"/>
    <n v="732000"/>
    <x v="3"/>
    <n v="2"/>
    <n v="1940"/>
    <n v="377"/>
    <n v="1"/>
    <x v="1"/>
    <x v="1"/>
    <s v="None"/>
    <s v="Excellent"/>
    <n v="71"/>
    <n v="0"/>
    <n v="71"/>
    <n v="1"/>
  </r>
  <r>
    <s v="120 Mt Si Pl Nw"/>
    <x v="6"/>
    <s v="WA"/>
    <n v="98027"/>
    <n v="730100"/>
    <x v="1"/>
    <n v="2.5"/>
    <n v="3120"/>
    <n v="234"/>
    <n v="0"/>
    <x v="1"/>
    <x v="1"/>
    <s v="None"/>
    <s v="Average"/>
    <n v="22"/>
    <n v="0"/>
    <n v="22"/>
    <n v="2"/>
  </r>
  <r>
    <s v="7741 29Th Ave Nw"/>
    <x v="5"/>
    <s v="WA"/>
    <n v="98117"/>
    <n v="730001"/>
    <x v="3"/>
    <n v="2"/>
    <n v="1840"/>
    <n v="397"/>
    <n v="0"/>
    <x v="1"/>
    <x v="0"/>
    <s v="None"/>
    <s v="Excellent"/>
    <n v="74"/>
    <n v="0"/>
    <n v="74"/>
    <n v="1"/>
  </r>
  <r>
    <s v="2913 278Th Ave Se"/>
    <x v="10"/>
    <s v="WA"/>
    <n v="98075"/>
    <n v="730000"/>
    <x v="1"/>
    <n v="2.5"/>
    <n v="3230"/>
    <n v="226"/>
    <n v="0"/>
    <x v="1"/>
    <x v="1"/>
    <s v="None"/>
    <s v="Average"/>
    <n v="21"/>
    <n v="2003"/>
    <n v="22"/>
    <n v="2"/>
  </r>
  <r>
    <s v="3635 41St Ave W"/>
    <x v="5"/>
    <s v="WA"/>
    <n v="98199"/>
    <n v="730000"/>
    <x v="1"/>
    <n v="2"/>
    <n v="2360"/>
    <n v="309"/>
    <n v="0"/>
    <x v="1"/>
    <x v="0"/>
    <s v="None"/>
    <s v="Excellent"/>
    <n v="86"/>
    <n v="0"/>
    <n v="86"/>
    <n v="1"/>
  </r>
  <r>
    <s v="3200 130Th Ave Ne"/>
    <x v="0"/>
    <s v="WA"/>
    <n v="98005"/>
    <n v="729032"/>
    <x v="1"/>
    <n v="2.5"/>
    <n v="2840"/>
    <n v="257"/>
    <n v="0"/>
    <x v="1"/>
    <x v="0"/>
    <s v="None"/>
    <s v="Good"/>
    <n v="48"/>
    <n v="0"/>
    <n v="48"/>
    <n v="1"/>
  </r>
  <r>
    <s v="112 10Th Ave E"/>
    <x v="5"/>
    <s v="WA"/>
    <n v="98102"/>
    <n v="729000"/>
    <x v="3"/>
    <n v="1"/>
    <n v="1580"/>
    <n v="461"/>
    <n v="0"/>
    <x v="1"/>
    <x v="1"/>
    <s v="None"/>
    <s v="Average"/>
    <n v="117"/>
    <n v="1988"/>
    <n v="37"/>
    <n v="2"/>
  </r>
  <r>
    <s v="24233 Ne 131St Terrace"/>
    <x v="13"/>
    <s v="WA"/>
    <n v="98053"/>
    <n v="728050"/>
    <x v="3"/>
    <n v="2.5"/>
    <n v="2320"/>
    <n v="314"/>
    <n v="0"/>
    <x v="1"/>
    <x v="1"/>
    <s v="None"/>
    <s v="Average"/>
    <n v="17"/>
    <n v="0"/>
    <n v="17"/>
    <n v="1"/>
  </r>
  <r>
    <s v="7704 Heather Ave Se"/>
    <x v="18"/>
    <s v="WA"/>
    <n v="98065"/>
    <n v="725995"/>
    <x v="1"/>
    <n v="2.5"/>
    <n v="3190"/>
    <n v="228"/>
    <n v="0"/>
    <x v="1"/>
    <x v="1"/>
    <s v="Good"/>
    <s v="Average"/>
    <n v="24"/>
    <n v="0"/>
    <n v="24"/>
    <n v="2"/>
  </r>
  <r>
    <s v="17161 Se 100Th St"/>
    <x v="19"/>
    <s v="WA"/>
    <n v="98059"/>
    <n v="725000"/>
    <x v="1"/>
    <n v="3.25"/>
    <n v="3940"/>
    <n v="184"/>
    <n v="1"/>
    <x v="1"/>
    <x v="0"/>
    <s v="Great"/>
    <s v="Average"/>
    <n v="25"/>
    <n v="0"/>
    <n v="25"/>
    <n v="2"/>
  </r>
  <r>
    <s v="3450 S King St"/>
    <x v="5"/>
    <s v="WA"/>
    <n v="98144"/>
    <n v="725000"/>
    <x v="3"/>
    <n v="1.75"/>
    <n v="1860"/>
    <n v="390"/>
    <n v="0"/>
    <x v="1"/>
    <x v="1"/>
    <s v="Good"/>
    <s v="Good"/>
    <n v="66"/>
    <n v="0"/>
    <n v="66"/>
    <n v="2"/>
  </r>
  <r>
    <s v="4111 1St Ave Nw"/>
    <x v="5"/>
    <s v="WA"/>
    <n v="98107"/>
    <n v="725000"/>
    <x v="3"/>
    <n v="1.5"/>
    <n v="2500"/>
    <n v="290"/>
    <n v="0"/>
    <x v="1"/>
    <x v="0"/>
    <s v="Good"/>
    <s v="Average"/>
    <n v="85"/>
    <n v="1996"/>
    <n v="29"/>
    <n v="1.5"/>
  </r>
  <r>
    <s v="211 140Th Ave Se"/>
    <x v="0"/>
    <s v="WA"/>
    <n v="98005"/>
    <n v="725000"/>
    <x v="1"/>
    <n v="2.5"/>
    <n v="2650"/>
    <n v="274"/>
    <n v="0"/>
    <x v="1"/>
    <x v="1"/>
    <s v="None"/>
    <s v="Average"/>
    <n v="39"/>
    <n v="0"/>
    <n v="39"/>
    <n v="2"/>
  </r>
  <r>
    <s v="14404 Ne 11Th Pl"/>
    <x v="0"/>
    <s v="WA"/>
    <n v="98007"/>
    <n v="725000"/>
    <x v="0"/>
    <n v="2.5"/>
    <n v="3210"/>
    <n v="226"/>
    <n v="0"/>
    <x v="1"/>
    <x v="0"/>
    <s v="None"/>
    <s v="Good"/>
    <n v="57"/>
    <n v="0"/>
    <n v="57"/>
    <n v="1"/>
  </r>
  <r>
    <s v="1301 141St Pl Ne"/>
    <x v="0"/>
    <s v="WA"/>
    <n v="98007"/>
    <n v="725000"/>
    <x v="1"/>
    <n v="2.75"/>
    <n v="2420"/>
    <n v="300"/>
    <n v="0"/>
    <x v="1"/>
    <x v="0"/>
    <s v="None"/>
    <s v="Average"/>
    <n v="48"/>
    <n v="2004"/>
    <n v="21"/>
    <n v="1"/>
  </r>
  <r>
    <s v="10905 Ne 48Th St"/>
    <x v="4"/>
    <s v="WA"/>
    <n v="98033"/>
    <n v="725000"/>
    <x v="3"/>
    <n v="1.75"/>
    <n v="1610"/>
    <n v="450"/>
    <n v="0"/>
    <x v="1"/>
    <x v="1"/>
    <s v="None"/>
    <s v="Excellent"/>
    <n v="63"/>
    <n v="0"/>
    <n v="63"/>
    <n v="1"/>
  </r>
  <r>
    <s v="23115 Se 222Nd St"/>
    <x v="32"/>
    <s v="WA"/>
    <n v="98038"/>
    <n v="725000"/>
    <x v="3"/>
    <n v="2.5"/>
    <n v="3580"/>
    <n v="203"/>
    <n v="1"/>
    <x v="1"/>
    <x v="1"/>
    <s v="None"/>
    <s v="Average"/>
    <n v="35"/>
    <n v="2009"/>
    <n v="16"/>
    <n v="1.5"/>
  </r>
  <r>
    <s v="13321 Ne 92Nd Way"/>
    <x v="13"/>
    <s v="WA"/>
    <n v="98052"/>
    <n v="725000"/>
    <x v="1"/>
    <n v="2.5"/>
    <n v="2490"/>
    <n v="291"/>
    <n v="0"/>
    <x v="1"/>
    <x v="1"/>
    <s v="None"/>
    <s v="Good"/>
    <n v="25"/>
    <n v="0"/>
    <n v="25"/>
    <n v="2"/>
  </r>
  <r>
    <s v="15317 Ne 66Th Ct"/>
    <x v="13"/>
    <s v="WA"/>
    <n v="98052"/>
    <n v="725000"/>
    <x v="3"/>
    <n v="2.5"/>
    <n v="2610"/>
    <n v="278"/>
    <n v="0"/>
    <x v="1"/>
    <x v="1"/>
    <s v="None"/>
    <s v="Average"/>
    <n v="29"/>
    <n v="0"/>
    <n v="29"/>
    <n v="2"/>
  </r>
  <r>
    <s v="13221 Ne 93Rd St"/>
    <x v="13"/>
    <s v="WA"/>
    <n v="98052"/>
    <n v="725000"/>
    <x v="1"/>
    <n v="2.75"/>
    <n v="2630"/>
    <n v="276"/>
    <n v="0"/>
    <x v="1"/>
    <x v="1"/>
    <s v="None"/>
    <s v="Average"/>
    <n v="31"/>
    <n v="0"/>
    <n v="31"/>
    <n v="2"/>
  </r>
  <r>
    <s v="11931 179Th Pl Ne"/>
    <x v="13"/>
    <s v="WA"/>
    <n v="98052"/>
    <n v="725000"/>
    <x v="0"/>
    <n v="2.75"/>
    <n v="2830"/>
    <n v="256"/>
    <n v="0"/>
    <x v="1"/>
    <x v="1"/>
    <s v="None"/>
    <s v="Average"/>
    <n v="19"/>
    <n v="0"/>
    <n v="19"/>
    <n v="2"/>
  </r>
  <r>
    <s v="812 N 47Th St"/>
    <x v="5"/>
    <s v="WA"/>
    <n v="98103"/>
    <n v="725000"/>
    <x v="2"/>
    <n v="3"/>
    <n v="3110"/>
    <n v="233"/>
    <n v="0"/>
    <x v="1"/>
    <x v="0"/>
    <s v="None"/>
    <s v="Excellent"/>
    <n v="104"/>
    <n v="0"/>
    <n v="104"/>
    <n v="1.5"/>
  </r>
  <r>
    <s v="3609-3615 Whitman Ave N"/>
    <x v="5"/>
    <s v="WA"/>
    <n v="98103"/>
    <n v="725000"/>
    <x v="6"/>
    <n v="1.75"/>
    <n v="1950"/>
    <n v="372"/>
    <n v="0"/>
    <x v="1"/>
    <x v="0"/>
    <s v="None"/>
    <s v="Excellent"/>
    <n v="106"/>
    <n v="1934"/>
    <n v="91"/>
    <n v="1"/>
  </r>
  <r>
    <s v="4554 Latona Ave Ne"/>
    <x v="5"/>
    <s v="WA"/>
    <n v="98105"/>
    <n v="725000"/>
    <x v="2"/>
    <n v="1.75"/>
    <n v="2380"/>
    <n v="305"/>
    <n v="0"/>
    <x v="1"/>
    <x v="1"/>
    <s v="None"/>
    <s v="Average"/>
    <n v="108"/>
    <n v="2009"/>
    <n v="16"/>
    <n v="2"/>
  </r>
  <r>
    <s v="18639 Ne 202Nd St"/>
    <x v="12"/>
    <s v="WA"/>
    <n v="98077"/>
    <n v="725000"/>
    <x v="1"/>
    <n v="2.5"/>
    <n v="3420"/>
    <n v="212"/>
    <n v="1"/>
    <x v="1"/>
    <x v="1"/>
    <s v="None"/>
    <s v="Average"/>
    <n v="37"/>
    <n v="2000"/>
    <n v="25"/>
    <n v="2"/>
  </r>
  <r>
    <s v="2610 E Montlake Pl E"/>
    <x v="5"/>
    <s v="WA"/>
    <n v="98112"/>
    <n v="724800"/>
    <x v="3"/>
    <n v="2"/>
    <n v="2050"/>
    <n v="354"/>
    <n v="0"/>
    <x v="1"/>
    <x v="0"/>
    <s v="None"/>
    <s v="Average"/>
    <n v="99"/>
    <n v="2001"/>
    <n v="24"/>
    <n v="1"/>
  </r>
  <r>
    <s v="10611 Slater Ave Ne"/>
    <x v="4"/>
    <s v="WA"/>
    <n v="98033"/>
    <n v="723244"/>
    <x v="1"/>
    <n v="2.75"/>
    <n v="3010"/>
    <n v="240"/>
    <n v="0"/>
    <x v="1"/>
    <x v="1"/>
    <s v="None"/>
    <s v="Average"/>
    <n v="11"/>
    <n v="0"/>
    <n v="11"/>
    <n v="2"/>
  </r>
  <r>
    <s v="6839 126Th Ave Ne"/>
    <x v="4"/>
    <s v="WA"/>
    <n v="98033"/>
    <n v="723244"/>
    <x v="1"/>
    <n v="2.75"/>
    <n v="3270"/>
    <n v="221"/>
    <n v="0"/>
    <x v="1"/>
    <x v="1"/>
    <s v="None"/>
    <s v="Average"/>
    <n v="11"/>
    <n v="0"/>
    <n v="11"/>
    <n v="2"/>
  </r>
  <r>
    <s v="233 111Th Ave Se"/>
    <x v="0"/>
    <s v="WA"/>
    <n v="98004"/>
    <n v="723000"/>
    <x v="1"/>
    <n v="2.25"/>
    <n v="1960"/>
    <n v="369"/>
    <n v="0"/>
    <x v="1"/>
    <x v="0"/>
    <s v="None"/>
    <s v="Good"/>
    <n v="66"/>
    <n v="0"/>
    <n v="66"/>
    <n v="1"/>
  </r>
  <r>
    <s v="2363 30Th Ave Ne"/>
    <x v="6"/>
    <s v="WA"/>
    <n v="98029"/>
    <n v="723000"/>
    <x v="1"/>
    <n v="2.5"/>
    <n v="2700"/>
    <n v="268"/>
    <n v="0"/>
    <x v="1"/>
    <x v="1"/>
    <s v="None"/>
    <s v="Average"/>
    <n v="21"/>
    <n v="2003"/>
    <n v="22"/>
    <n v="2"/>
  </r>
  <r>
    <s v="1503 45Th Ave Sw"/>
    <x v="5"/>
    <s v="WA"/>
    <n v="98116"/>
    <n v="723000"/>
    <x v="1"/>
    <n v="2.25"/>
    <n v="2430"/>
    <n v="298"/>
    <n v="0"/>
    <x v="1"/>
    <x v="0"/>
    <s v="None"/>
    <s v="Average"/>
    <n v="97"/>
    <n v="1954"/>
    <n v="71"/>
    <n v="1.5"/>
  </r>
  <r>
    <s v="22720 Ne 46Th St"/>
    <x v="13"/>
    <s v="WA"/>
    <n v="98053"/>
    <n v="720500"/>
    <x v="1"/>
    <n v="2.5"/>
    <n v="3350"/>
    <n v="215"/>
    <n v="1"/>
    <x v="1"/>
    <x v="1"/>
    <s v="None"/>
    <s v="Good"/>
    <n v="40"/>
    <n v="0"/>
    <n v="40"/>
    <n v="2"/>
  </r>
  <r>
    <s v="208 N 45Th St"/>
    <x v="5"/>
    <s v="WA"/>
    <n v="98103"/>
    <n v="720000"/>
    <x v="3"/>
    <n v="2.5"/>
    <n v="2020"/>
    <n v="356"/>
    <n v="0"/>
    <x v="1"/>
    <x v="1"/>
    <s v="Great"/>
    <s v="Average"/>
    <n v="25"/>
    <n v="0"/>
    <n v="25"/>
    <n v="3"/>
  </r>
  <r>
    <s v="10835 41St Ave Sw"/>
    <x v="5"/>
    <s v="WA"/>
    <n v="98146"/>
    <n v="720000"/>
    <x v="6"/>
    <n v="1"/>
    <n v="2020"/>
    <n v="356"/>
    <n v="0"/>
    <x v="1"/>
    <x v="0"/>
    <s v="Great"/>
    <s v="Good"/>
    <n v="78"/>
    <n v="1988"/>
    <n v="37"/>
    <n v="1"/>
  </r>
  <r>
    <s v="35505 Se English St"/>
    <x v="18"/>
    <s v="WA"/>
    <n v="98065"/>
    <n v="720000"/>
    <x v="1"/>
    <n v="2.5"/>
    <n v="3340"/>
    <n v="216"/>
    <n v="0"/>
    <x v="1"/>
    <x v="1"/>
    <s v="Good"/>
    <s v="Average"/>
    <n v="26"/>
    <n v="0"/>
    <n v="26"/>
    <n v="2"/>
  </r>
  <r>
    <s v="16451 Ne 18Th St"/>
    <x v="0"/>
    <s v="WA"/>
    <n v="98008"/>
    <n v="720000"/>
    <x v="1"/>
    <n v="2.25"/>
    <n v="2410"/>
    <n v="299"/>
    <n v="0"/>
    <x v="1"/>
    <x v="1"/>
    <s v="None"/>
    <s v="Excellent"/>
    <n v="60"/>
    <n v="0"/>
    <n v="60"/>
    <n v="2"/>
  </r>
  <r>
    <s v="17325 102Nd Ave Ne"/>
    <x v="30"/>
    <s v="WA"/>
    <n v="98011"/>
    <n v="720000"/>
    <x v="1"/>
    <n v="3"/>
    <n v="3550"/>
    <n v="203"/>
    <n v="0"/>
    <x v="1"/>
    <x v="0"/>
    <s v="None"/>
    <s v="Good"/>
    <n v="35"/>
    <n v="0"/>
    <n v="35"/>
    <n v="1.5"/>
  </r>
  <r>
    <s v="31215 Se 40Th St"/>
    <x v="15"/>
    <s v="WA"/>
    <n v="98024"/>
    <n v="720000"/>
    <x v="3"/>
    <n v="2.5"/>
    <n v="3150"/>
    <n v="229"/>
    <n v="3"/>
    <x v="1"/>
    <x v="1"/>
    <s v="None"/>
    <s v="Average"/>
    <n v="18"/>
    <n v="0"/>
    <n v="18"/>
    <n v="2"/>
  </r>
  <r>
    <s v="24146 Se 45Th Pl"/>
    <x v="6"/>
    <s v="WA"/>
    <n v="98029"/>
    <n v="720000"/>
    <x v="1"/>
    <n v="2.5"/>
    <n v="2870"/>
    <n v="251"/>
    <n v="0"/>
    <x v="1"/>
    <x v="1"/>
    <s v="None"/>
    <s v="Good"/>
    <n v="39"/>
    <n v="0"/>
    <n v="39"/>
    <n v="2"/>
  </r>
  <r>
    <s v="11433 Ne 91St St"/>
    <x v="4"/>
    <s v="WA"/>
    <n v="98033"/>
    <n v="720000"/>
    <x v="1"/>
    <n v="2.5"/>
    <n v="2650"/>
    <n v="272"/>
    <n v="0"/>
    <x v="1"/>
    <x v="0"/>
    <s v="None"/>
    <s v="Average"/>
    <n v="37"/>
    <n v="2000"/>
    <n v="25"/>
    <n v="2"/>
  </r>
  <r>
    <s v="7210 221St Ave Ne"/>
    <x v="13"/>
    <s v="WA"/>
    <n v="98053"/>
    <n v="720000"/>
    <x v="1"/>
    <n v="2.5"/>
    <n v="2440"/>
    <n v="295"/>
    <n v="1"/>
    <x v="1"/>
    <x v="1"/>
    <s v="None"/>
    <s v="Average"/>
    <n v="38"/>
    <n v="2000"/>
    <n v="25"/>
    <n v="2"/>
  </r>
  <r>
    <s v="3959 S Ferdinand St"/>
    <x v="5"/>
    <s v="WA"/>
    <n v="98118"/>
    <n v="718500"/>
    <x v="3"/>
    <n v="2"/>
    <n v="2910"/>
    <n v="247"/>
    <n v="0"/>
    <x v="1"/>
    <x v="0"/>
    <s v="None"/>
    <s v="Good"/>
    <n v="125"/>
    <n v="1988"/>
    <n v="37"/>
    <n v="2"/>
  </r>
  <r>
    <s v="326 36Th Ave E"/>
    <x v="5"/>
    <s v="WA"/>
    <n v="98112"/>
    <n v="718500"/>
    <x v="3"/>
    <n v="1.5"/>
    <n v="1200"/>
    <n v="599"/>
    <n v="0"/>
    <x v="1"/>
    <x v="0"/>
    <s v="None"/>
    <s v="Average"/>
    <n v="73"/>
    <n v="2008"/>
    <n v="17"/>
    <n v="1"/>
  </r>
  <r>
    <s v="4760 47Th Ave Ne"/>
    <x v="5"/>
    <s v="WA"/>
    <n v="98105"/>
    <n v="718000"/>
    <x v="3"/>
    <n v="1"/>
    <n v="1030"/>
    <n v="697"/>
    <n v="0"/>
    <x v="1"/>
    <x v="1"/>
    <s v="None"/>
    <s v="Excellent"/>
    <n v="73"/>
    <n v="1998"/>
    <n v="27"/>
    <n v="1"/>
  </r>
  <r>
    <s v="7325 Earl Ave Nw"/>
    <x v="5"/>
    <s v="WA"/>
    <n v="98117"/>
    <n v="717000"/>
    <x v="3"/>
    <n v="1.5"/>
    <n v="1310"/>
    <n v="547"/>
    <n v="0"/>
    <x v="1"/>
    <x v="0"/>
    <s v="None"/>
    <s v="Average"/>
    <n v="69"/>
    <n v="2001"/>
    <n v="24"/>
    <n v="1"/>
  </r>
  <r>
    <s v="4326 Greenwood Ave N"/>
    <x v="5"/>
    <s v="WA"/>
    <n v="98103"/>
    <n v="715000"/>
    <x v="3"/>
    <n v="4"/>
    <n v="2080"/>
    <n v="344"/>
    <n v="0"/>
    <x v="1"/>
    <x v="1"/>
    <s v="Excellent"/>
    <s v="Average"/>
    <n v="28"/>
    <n v="0"/>
    <n v="28"/>
    <n v="3"/>
  </r>
  <r>
    <s v="10718 Exeter Ave Ne"/>
    <x v="5"/>
    <s v="WA"/>
    <n v="98125"/>
    <n v="715000"/>
    <x v="1"/>
    <n v="1.75"/>
    <n v="3420"/>
    <n v="209"/>
    <n v="0"/>
    <x v="1"/>
    <x v="0"/>
    <s v="Great"/>
    <s v="Excellent"/>
    <n v="78"/>
    <n v="0"/>
    <n v="78"/>
    <n v="1"/>
  </r>
  <r>
    <s v="4967 165Th Pl Se"/>
    <x v="0"/>
    <s v="WA"/>
    <n v="98006"/>
    <n v="715000"/>
    <x v="3"/>
    <n v="2.5"/>
    <n v="2550"/>
    <n v="280"/>
    <n v="0"/>
    <x v="1"/>
    <x v="1"/>
    <s v="None"/>
    <s v="Average"/>
    <n v="35"/>
    <n v="2009"/>
    <n v="16"/>
    <n v="2"/>
  </r>
  <r>
    <s v="23264 Se 54Th Pl"/>
    <x v="6"/>
    <s v="WA"/>
    <n v="98029"/>
    <n v="715000"/>
    <x v="1"/>
    <n v="2.5"/>
    <n v="2650"/>
    <n v="270"/>
    <n v="1"/>
    <x v="1"/>
    <x v="0"/>
    <s v="None"/>
    <s v="Good"/>
    <n v="65"/>
    <n v="2001"/>
    <n v="24"/>
    <n v="1"/>
  </r>
  <r>
    <s v="23744 Ne 116Th Pl"/>
    <x v="13"/>
    <s v="WA"/>
    <n v="98053"/>
    <n v="715000"/>
    <x v="6"/>
    <n v="2.5"/>
    <n v="2160"/>
    <n v="331"/>
    <n v="0"/>
    <x v="1"/>
    <x v="1"/>
    <s v="None"/>
    <s v="Average"/>
    <n v="23"/>
    <n v="0"/>
    <n v="23"/>
    <n v="1"/>
  </r>
  <r>
    <s v="918 272Nd Pl Se"/>
    <x v="10"/>
    <s v="WA"/>
    <n v="98075"/>
    <n v="715000"/>
    <x v="1"/>
    <n v="2.5"/>
    <n v="3290"/>
    <n v="217"/>
    <n v="0"/>
    <x v="1"/>
    <x v="1"/>
    <s v="None"/>
    <s v="Average"/>
    <n v="22"/>
    <n v="0"/>
    <n v="22"/>
    <n v="2"/>
  </r>
  <r>
    <s v="3305 39Th Ave W"/>
    <x v="5"/>
    <s v="WA"/>
    <n v="98199"/>
    <n v="715000"/>
    <x v="1"/>
    <n v="2.25"/>
    <n v="2060"/>
    <n v="347"/>
    <n v="0"/>
    <x v="1"/>
    <x v="0"/>
    <s v="None"/>
    <s v="Excellent"/>
    <n v="84"/>
    <n v="0"/>
    <n v="84"/>
    <n v="1"/>
  </r>
  <r>
    <s v="2416 70Th Ave Se"/>
    <x v="1"/>
    <s v="WA"/>
    <n v="98040"/>
    <n v="713250"/>
    <x v="3"/>
    <n v="2"/>
    <n v="2050"/>
    <n v="348"/>
    <n v="0"/>
    <x v="1"/>
    <x v="1"/>
    <s v="None"/>
    <s v="Good"/>
    <n v="74"/>
    <n v="1999"/>
    <n v="26"/>
    <n v="1"/>
  </r>
  <r>
    <s v="10414 Se 24Th Pl"/>
    <x v="0"/>
    <s v="WA"/>
    <n v="98004"/>
    <n v="712500"/>
    <x v="3"/>
    <n v="1.5"/>
    <n v="1660"/>
    <n v="429"/>
    <n v="0"/>
    <x v="1"/>
    <x v="1"/>
    <s v="None"/>
    <s v="Good"/>
    <n v="69"/>
    <n v="0"/>
    <n v="69"/>
    <n v="1"/>
  </r>
  <r>
    <s v="27728 Se 268Th St"/>
    <x v="28"/>
    <s v="WA"/>
    <n v="98051"/>
    <n v="712000"/>
    <x v="1"/>
    <n v="2.5"/>
    <n v="3400"/>
    <n v="209"/>
    <n v="6"/>
    <x v="1"/>
    <x v="1"/>
    <s v="None"/>
    <s v="Average"/>
    <n v="24"/>
    <n v="0"/>
    <n v="24"/>
    <n v="2"/>
  </r>
  <r>
    <s v="6248 189Th Pl Ne"/>
    <x v="13"/>
    <s v="WA"/>
    <n v="98052"/>
    <n v="712000"/>
    <x v="3"/>
    <n v="2.5"/>
    <n v="2375"/>
    <n v="300"/>
    <n v="0"/>
    <x v="1"/>
    <x v="1"/>
    <s v="None"/>
    <s v="Average"/>
    <n v="23"/>
    <n v="0"/>
    <n v="23"/>
    <n v="2"/>
  </r>
  <r>
    <s v="26008 Se 23Rd Pl"/>
    <x v="10"/>
    <s v="WA"/>
    <n v="98075"/>
    <n v="712000"/>
    <x v="3"/>
    <n v="2.75"/>
    <n v="3200"/>
    <n v="223"/>
    <n v="0"/>
    <x v="1"/>
    <x v="1"/>
    <s v="None"/>
    <s v="Average"/>
    <n v="21"/>
    <n v="2003"/>
    <n v="22"/>
    <n v="2"/>
  </r>
  <r>
    <s v="15502 Se 18Th St"/>
    <x v="0"/>
    <s v="WA"/>
    <n v="98007"/>
    <n v="711600"/>
    <x v="1"/>
    <n v="3"/>
    <n v="3580"/>
    <n v="199"/>
    <n v="0"/>
    <x v="1"/>
    <x v="0"/>
    <s v="None"/>
    <s v="Average"/>
    <n v="34"/>
    <n v="0"/>
    <n v="34"/>
    <n v="2.5"/>
  </r>
  <r>
    <s v="3712 88Th Ave Se"/>
    <x v="1"/>
    <s v="WA"/>
    <n v="98040"/>
    <n v="711000"/>
    <x v="1"/>
    <n v="1.75"/>
    <n v="1980"/>
    <n v="359"/>
    <n v="0"/>
    <x v="1"/>
    <x v="0"/>
    <s v="None"/>
    <s v="Excellent"/>
    <n v="77"/>
    <n v="1985"/>
    <n v="40"/>
    <n v="1"/>
  </r>
  <r>
    <s v="2469 132Nd Ave Se"/>
    <x v="0"/>
    <s v="WA"/>
    <n v="98005"/>
    <n v="710000"/>
    <x v="3"/>
    <n v="3.5"/>
    <n v="2440"/>
    <n v="291"/>
    <n v="0"/>
    <x v="1"/>
    <x v="0"/>
    <s v="None"/>
    <s v="Average"/>
    <n v="25"/>
    <n v="0"/>
    <n v="25"/>
    <n v="2"/>
  </r>
  <r>
    <s v="16469 Marine View Dr Sw"/>
    <x v="21"/>
    <s v="WA"/>
    <n v="98166"/>
    <n v="710000"/>
    <x v="3"/>
    <n v="3.25"/>
    <n v="3740"/>
    <n v="190"/>
    <n v="3"/>
    <x v="1"/>
    <x v="0"/>
    <s v="None"/>
    <s v="Average"/>
    <n v="35"/>
    <n v="2009"/>
    <n v="16"/>
    <n v="2.5"/>
  </r>
  <r>
    <s v="6625 188Th Pl Ne"/>
    <x v="13"/>
    <s v="WA"/>
    <n v="98052"/>
    <n v="710000"/>
    <x v="3"/>
    <n v="2.5"/>
    <n v="2440"/>
    <n v="291"/>
    <n v="0"/>
    <x v="1"/>
    <x v="1"/>
    <s v="None"/>
    <s v="Average"/>
    <n v="22"/>
    <n v="0"/>
    <n v="22"/>
    <n v="2"/>
  </r>
  <r>
    <s v="4532 Latona Ave Ne"/>
    <x v="5"/>
    <s v="WA"/>
    <n v="98105"/>
    <n v="710000"/>
    <x v="6"/>
    <n v="1.5"/>
    <n v="1640"/>
    <n v="433"/>
    <n v="0"/>
    <x v="1"/>
    <x v="0"/>
    <s v="None"/>
    <s v="Excellent"/>
    <n v="109"/>
    <n v="0"/>
    <n v="109"/>
    <n v="1.5"/>
  </r>
  <r>
    <s v="2422 E Mcgraw St"/>
    <x v="5"/>
    <s v="WA"/>
    <n v="98112"/>
    <n v="710000"/>
    <x v="6"/>
    <n v="1"/>
    <n v="1790"/>
    <n v="397"/>
    <n v="0"/>
    <x v="1"/>
    <x v="0"/>
    <s v="None"/>
    <s v="Good"/>
    <n v="102"/>
    <n v="0"/>
    <n v="102"/>
    <n v="1"/>
  </r>
  <r>
    <s v="8250 Ashworth Ave N"/>
    <x v="5"/>
    <s v="WA"/>
    <n v="98103"/>
    <n v="710000"/>
    <x v="3"/>
    <n v="2"/>
    <n v="2140"/>
    <n v="332"/>
    <n v="0"/>
    <x v="1"/>
    <x v="0"/>
    <s v="None"/>
    <s v="Good"/>
    <n v="97"/>
    <n v="0"/>
    <n v="97"/>
    <n v="1"/>
  </r>
  <r>
    <s v="26054 Se 23Rd Pl"/>
    <x v="10"/>
    <s v="WA"/>
    <n v="98075"/>
    <n v="707000"/>
    <x v="1"/>
    <n v="3.25"/>
    <n v="3200"/>
    <n v="221"/>
    <n v="0"/>
    <x v="1"/>
    <x v="1"/>
    <s v="None"/>
    <s v="Average"/>
    <n v="21"/>
    <n v="2003"/>
    <n v="22"/>
    <n v="2"/>
  </r>
  <r>
    <s v="4324 Ne 56Th St"/>
    <x v="5"/>
    <s v="WA"/>
    <n v="98105"/>
    <n v="706000"/>
    <x v="3"/>
    <n v="2.75"/>
    <n v="1900"/>
    <n v="372"/>
    <n v="0"/>
    <x v="1"/>
    <x v="0"/>
    <s v="None"/>
    <s v="Excellent"/>
    <n v="83"/>
    <n v="0"/>
    <n v="83"/>
    <n v="1"/>
  </r>
  <r>
    <s v="4401 Sw Hill St"/>
    <x v="5"/>
    <s v="WA"/>
    <n v="98116"/>
    <n v="703000"/>
    <x v="3"/>
    <n v="2"/>
    <n v="1360"/>
    <n v="517"/>
    <n v="0"/>
    <x v="1"/>
    <x v="1"/>
    <s v="None"/>
    <s v="Average"/>
    <n v="80"/>
    <n v="2008"/>
    <n v="17"/>
    <n v="1.5"/>
  </r>
  <r>
    <s v="2145 N 88Th St"/>
    <x v="5"/>
    <s v="WA"/>
    <n v="98103"/>
    <n v="702500"/>
    <x v="3"/>
    <n v="1.5"/>
    <n v="2360"/>
    <n v="298"/>
    <n v="0"/>
    <x v="1"/>
    <x v="0"/>
    <s v="None"/>
    <s v="Excellent"/>
    <n v="99"/>
    <n v="0"/>
    <n v="99"/>
    <n v="2"/>
  </r>
  <r>
    <s v="813 2Nd Ave N"/>
    <x v="5"/>
    <s v="WA"/>
    <n v="98109"/>
    <n v="700000"/>
    <x v="3"/>
    <n v="2.5"/>
    <n v="1660"/>
    <n v="422"/>
    <n v="0"/>
    <x v="1"/>
    <x v="0"/>
    <s v="Good"/>
    <s v="Average"/>
    <n v="23"/>
    <n v="0"/>
    <n v="23"/>
    <n v="2"/>
  </r>
  <r>
    <s v="4251 Ne 125Th St"/>
    <x v="5"/>
    <s v="WA"/>
    <n v="98125"/>
    <n v="700000"/>
    <x v="0"/>
    <n v="2.75"/>
    <n v="3100"/>
    <n v="226"/>
    <n v="0"/>
    <x v="1"/>
    <x v="1"/>
    <s v="Good"/>
    <s v="Good"/>
    <n v="75"/>
    <n v="1982"/>
    <n v="43"/>
    <n v="2"/>
  </r>
  <r>
    <s v="1903 32Nd Ave S"/>
    <x v="5"/>
    <s v="WA"/>
    <n v="98144"/>
    <n v="700000"/>
    <x v="6"/>
    <n v="1.75"/>
    <n v="2320"/>
    <n v="302"/>
    <n v="0"/>
    <x v="1"/>
    <x v="0"/>
    <s v="Good"/>
    <s v="Average"/>
    <n v="100"/>
    <n v="2000"/>
    <n v="25"/>
    <n v="1.5"/>
  </r>
  <r>
    <s v="18307 Ne 19Th Pl"/>
    <x v="0"/>
    <s v="WA"/>
    <n v="98008"/>
    <n v="700000"/>
    <x v="3"/>
    <n v="2.5"/>
    <n v="2030"/>
    <n v="345"/>
    <n v="0"/>
    <x v="1"/>
    <x v="1"/>
    <s v="None"/>
    <s v="Good"/>
    <n v="50"/>
    <n v="0"/>
    <n v="50"/>
    <n v="2"/>
  </r>
  <r>
    <s v="23203 Ne 78Th Way"/>
    <x v="13"/>
    <s v="WA"/>
    <n v="98053"/>
    <n v="700000"/>
    <x v="3"/>
    <n v="2.5"/>
    <n v="2490"/>
    <n v="281"/>
    <n v="1"/>
    <x v="1"/>
    <x v="1"/>
    <s v="None"/>
    <s v="Average"/>
    <n v="32"/>
    <n v="0"/>
    <n v="32"/>
    <n v="2"/>
  </r>
  <r>
    <s v="4375 279Th Ave Ne"/>
    <x v="13"/>
    <s v="WA"/>
    <n v="98053"/>
    <n v="700000"/>
    <x v="1"/>
    <n v="2.5"/>
    <n v="3010"/>
    <n v="233"/>
    <n v="1"/>
    <x v="1"/>
    <x v="1"/>
    <s v="None"/>
    <s v="Average"/>
    <n v="29"/>
    <n v="0"/>
    <n v="29"/>
    <n v="2"/>
  </r>
  <r>
    <s v="24012 Se 13Th Pl"/>
    <x v="10"/>
    <s v="WA"/>
    <n v="98075"/>
    <n v="700000"/>
    <x v="1"/>
    <n v="3"/>
    <n v="3150"/>
    <n v="222"/>
    <n v="0"/>
    <x v="1"/>
    <x v="1"/>
    <s v="None"/>
    <s v="Average"/>
    <n v="25"/>
    <n v="0"/>
    <n v="25"/>
    <n v="2"/>
  </r>
  <r>
    <s v="912 274Th Way Se"/>
    <x v="10"/>
    <s v="WA"/>
    <n v="98075"/>
    <n v="700000"/>
    <x v="1"/>
    <n v="2.5"/>
    <n v="2770"/>
    <n v="253"/>
    <n v="0"/>
    <x v="1"/>
    <x v="1"/>
    <s v="None"/>
    <s v="Average"/>
    <n v="21"/>
    <n v="2003"/>
    <n v="22"/>
    <n v="2"/>
  </r>
  <r>
    <s v="1122A 23Rd Ave S"/>
    <x v="5"/>
    <s v="WA"/>
    <n v="98144"/>
    <n v="700000"/>
    <x v="3"/>
    <n v="1"/>
    <n v="1410"/>
    <n v="496"/>
    <n v="0"/>
    <x v="1"/>
    <x v="1"/>
    <s v="None"/>
    <s v="Good"/>
    <n v="124"/>
    <n v="0"/>
    <n v="124"/>
    <n v="2"/>
  </r>
  <r>
    <s v="901 18Th Ave"/>
    <x v="5"/>
    <s v="WA"/>
    <n v="98122"/>
    <n v="700000"/>
    <x v="3"/>
    <n v="1.75"/>
    <n v="2010"/>
    <n v="348"/>
    <n v="0"/>
    <x v="1"/>
    <x v="0"/>
    <s v="None"/>
    <s v="Excellent"/>
    <n v="113"/>
    <n v="0"/>
    <n v="113"/>
    <n v="1"/>
  </r>
  <r>
    <s v="8708 12Th Ave Nw"/>
    <x v="5"/>
    <s v="WA"/>
    <n v="98117"/>
    <n v="700000"/>
    <x v="3"/>
    <n v="2.5"/>
    <n v="2050"/>
    <n v="341"/>
    <n v="0"/>
    <x v="1"/>
    <x v="1"/>
    <s v="None"/>
    <s v="Average"/>
    <n v="14"/>
    <n v="0"/>
    <n v="14"/>
    <n v="2"/>
  </r>
  <r>
    <s v="7735 27Th Ave Nw"/>
    <x v="5"/>
    <s v="WA"/>
    <n v="98117"/>
    <n v="700000"/>
    <x v="3"/>
    <n v="2"/>
    <n v="2080"/>
    <n v="337"/>
    <n v="0"/>
    <x v="1"/>
    <x v="0"/>
    <s v="None"/>
    <s v="Excellent"/>
    <n v="71"/>
    <n v="0"/>
    <n v="71"/>
    <n v="1"/>
  </r>
  <r>
    <s v="543 N 138Th St"/>
    <x v="5"/>
    <s v="WA"/>
    <n v="98133"/>
    <n v="700000"/>
    <x v="1"/>
    <n v="3.25"/>
    <n v="2780"/>
    <n v="252"/>
    <n v="0"/>
    <x v="1"/>
    <x v="1"/>
    <s v="None"/>
    <s v="Average"/>
    <n v="19"/>
    <n v="0"/>
    <n v="19"/>
    <n v="2"/>
  </r>
  <r>
    <s v="10050 11Th Ave Nw"/>
    <x v="5"/>
    <s v="WA"/>
    <n v="98177"/>
    <n v="700000"/>
    <x v="3"/>
    <n v="2.75"/>
    <n v="2500"/>
    <n v="280"/>
    <n v="0"/>
    <x v="1"/>
    <x v="0"/>
    <s v="None"/>
    <s v="Excellent"/>
    <n v="77"/>
    <n v="1985"/>
    <n v="40"/>
    <n v="1"/>
  </r>
  <r>
    <s v="7529 Bagley Ave N"/>
    <x v="5"/>
    <s v="WA"/>
    <n v="98103"/>
    <n v="700000"/>
    <x v="3"/>
    <n v="1.75"/>
    <n v="1910"/>
    <n v="366"/>
    <n v="0"/>
    <x v="1"/>
    <x v="0"/>
    <s v="None"/>
    <s v="Average"/>
    <n v="66"/>
    <n v="1989"/>
    <n v="36"/>
    <n v="1"/>
  </r>
  <r>
    <s v="2139 N 52Nd St"/>
    <x v="5"/>
    <s v="WA"/>
    <n v="98103"/>
    <n v="700000"/>
    <x v="1"/>
    <n v="1"/>
    <n v="1680"/>
    <n v="417"/>
    <n v="0"/>
    <x v="1"/>
    <x v="1"/>
    <s v="None"/>
    <s v="Average"/>
    <n v="104"/>
    <n v="2000"/>
    <n v="25"/>
    <n v="1.5"/>
  </r>
  <r>
    <s v="8216 Linden Ave N"/>
    <x v="5"/>
    <s v="WA"/>
    <n v="98103"/>
    <n v="700000"/>
    <x v="1"/>
    <n v="2.5"/>
    <n v="2310"/>
    <n v="303"/>
    <n v="0"/>
    <x v="1"/>
    <x v="0"/>
    <s v="None"/>
    <s v="Average"/>
    <n v="98"/>
    <n v="2014"/>
    <n v="11"/>
    <n v="1.5"/>
  </r>
  <r>
    <s v="6818 Pinehurst Ave Se"/>
    <x v="18"/>
    <s v="WA"/>
    <n v="98065"/>
    <n v="700000"/>
    <x v="1"/>
    <n v="3.5"/>
    <n v="4490"/>
    <n v="156"/>
    <n v="0"/>
    <x v="1"/>
    <x v="0"/>
    <s v="None"/>
    <s v="Average"/>
    <n v="19"/>
    <n v="0"/>
    <n v="19"/>
    <n v="2"/>
  </r>
  <r>
    <s v="4421 145Th Ave Se"/>
    <x v="0"/>
    <s v="WA"/>
    <n v="98006"/>
    <n v="699900"/>
    <x v="1"/>
    <n v="2.5"/>
    <n v="2190"/>
    <n v="320"/>
    <n v="0"/>
    <x v="1"/>
    <x v="0"/>
    <s v="None"/>
    <s v="Good"/>
    <n v="53"/>
    <n v="0"/>
    <n v="53"/>
    <n v="1"/>
  </r>
  <r>
    <s v="1010 274Th Way Se"/>
    <x v="10"/>
    <s v="WA"/>
    <n v="98075"/>
    <n v="699850"/>
    <x v="1"/>
    <n v="3.5"/>
    <n v="2690"/>
    <n v="260"/>
    <n v="0"/>
    <x v="1"/>
    <x v="1"/>
    <s v="None"/>
    <s v="Average"/>
    <n v="23"/>
    <n v="0"/>
    <n v="23"/>
    <n v="2"/>
  </r>
  <r>
    <s v="7435 245Th Way Ne"/>
    <x v="13"/>
    <s v="WA"/>
    <n v="98053"/>
    <n v="699000"/>
    <x v="1"/>
    <n v="2.5"/>
    <n v="3280"/>
    <n v="213"/>
    <n v="1"/>
    <x v="1"/>
    <x v="1"/>
    <s v="None"/>
    <s v="Average"/>
    <n v="29"/>
    <n v="0"/>
    <n v="29"/>
    <n v="2"/>
  </r>
  <r>
    <s v="11332 30Th Ave Ne"/>
    <x v="5"/>
    <s v="WA"/>
    <n v="98125"/>
    <n v="699000"/>
    <x v="1"/>
    <n v="2.5"/>
    <n v="2650"/>
    <n v="264"/>
    <n v="0"/>
    <x v="1"/>
    <x v="1"/>
    <s v="None"/>
    <s v="Average"/>
    <n v="19"/>
    <n v="0"/>
    <n v="19"/>
    <n v="2"/>
  </r>
  <r>
    <s v="18534 186Th Pl Ne"/>
    <x v="12"/>
    <s v="WA"/>
    <n v="98077"/>
    <n v="697000"/>
    <x v="1"/>
    <n v="2.75"/>
    <n v="3650"/>
    <n v="191"/>
    <n v="1"/>
    <x v="1"/>
    <x v="1"/>
    <s v="None"/>
    <s v="Good"/>
    <n v="47"/>
    <n v="2000"/>
    <n v="25"/>
    <n v="1.5"/>
  </r>
  <r>
    <s v="45804 Se 137Th St"/>
    <x v="26"/>
    <s v="WA"/>
    <n v="98045"/>
    <n v="696000"/>
    <x v="1"/>
    <n v="3.5"/>
    <n v="3650"/>
    <n v="191"/>
    <n v="1"/>
    <x v="1"/>
    <x v="0"/>
    <s v="None"/>
    <s v="Average"/>
    <n v="29"/>
    <n v="0"/>
    <n v="29"/>
    <n v="2"/>
  </r>
  <r>
    <s v="3312 181St Pl Ne"/>
    <x v="13"/>
    <s v="WA"/>
    <n v="98052"/>
    <n v="695500"/>
    <x v="0"/>
    <n v="2.75"/>
    <n v="2510"/>
    <n v="277"/>
    <n v="0"/>
    <x v="1"/>
    <x v="0"/>
    <s v="Fair"/>
    <s v="Good"/>
    <n v="50"/>
    <n v="0"/>
    <n v="50"/>
    <n v="1"/>
  </r>
  <r>
    <s v="5633 165Th Pl Se"/>
    <x v="0"/>
    <s v="WA"/>
    <n v="98006"/>
    <n v="695000"/>
    <x v="3"/>
    <n v="2.75"/>
    <n v="2590"/>
    <n v="268"/>
    <n v="0"/>
    <x v="1"/>
    <x v="1"/>
    <s v="None"/>
    <s v="Average"/>
    <n v="32"/>
    <n v="0"/>
    <n v="32"/>
    <n v="2"/>
  </r>
  <r>
    <s v="4792-4798 281St Ave Ne"/>
    <x v="13"/>
    <s v="WA"/>
    <n v="98053"/>
    <n v="695000"/>
    <x v="3"/>
    <n v="2.5"/>
    <n v="2550"/>
    <n v="273"/>
    <n v="1"/>
    <x v="1"/>
    <x v="1"/>
    <s v="None"/>
    <s v="Average"/>
    <n v="24"/>
    <n v="0"/>
    <n v="24"/>
    <n v="2"/>
  </r>
  <r>
    <s v="1118 235Th Pl Ne"/>
    <x v="10"/>
    <s v="WA"/>
    <n v="98074"/>
    <n v="695000"/>
    <x v="3"/>
    <n v="2.5"/>
    <n v="2390"/>
    <n v="291"/>
    <n v="0"/>
    <x v="1"/>
    <x v="1"/>
    <s v="None"/>
    <s v="Average"/>
    <n v="19"/>
    <n v="0"/>
    <n v="19"/>
    <n v="2"/>
  </r>
  <r>
    <s v="1306 236Th Pl Ne"/>
    <x v="10"/>
    <s v="WA"/>
    <n v="98074"/>
    <n v="695000"/>
    <x v="3"/>
    <n v="2.75"/>
    <n v="2540"/>
    <n v="274"/>
    <n v="0"/>
    <x v="1"/>
    <x v="1"/>
    <s v="None"/>
    <s v="Average"/>
    <n v="20"/>
    <n v="0"/>
    <n v="20"/>
    <n v="2"/>
  </r>
  <r>
    <s v="24038 Se 13Th Pl"/>
    <x v="10"/>
    <s v="WA"/>
    <n v="98075"/>
    <n v="695000"/>
    <x v="1"/>
    <n v="3"/>
    <n v="3150"/>
    <n v="221"/>
    <n v="0"/>
    <x v="1"/>
    <x v="1"/>
    <s v="None"/>
    <s v="Average"/>
    <n v="24"/>
    <n v="0"/>
    <n v="24"/>
    <n v="2"/>
  </r>
  <r>
    <s v="1315 232Nd Pl Ne"/>
    <x v="10"/>
    <s v="WA"/>
    <n v="98074"/>
    <n v="695000"/>
    <x v="3"/>
    <n v="2.5"/>
    <n v="4560"/>
    <n v="152"/>
    <n v="0"/>
    <x v="1"/>
    <x v="0"/>
    <s v="None"/>
    <s v="Good"/>
    <n v="39"/>
    <n v="0"/>
    <n v="39"/>
    <n v="2"/>
  </r>
  <r>
    <s v="21548 Se 28Th Ln"/>
    <x v="10"/>
    <s v="WA"/>
    <n v="98075"/>
    <n v="695000"/>
    <x v="1"/>
    <n v="2.5"/>
    <n v="2961"/>
    <n v="235"/>
    <n v="0"/>
    <x v="1"/>
    <x v="1"/>
    <s v="None"/>
    <s v="Average"/>
    <n v="27"/>
    <n v="2006"/>
    <n v="19"/>
    <n v="2"/>
  </r>
  <r>
    <s v="922 N 72Nd St"/>
    <x v="5"/>
    <s v="WA"/>
    <n v="98103"/>
    <n v="695000"/>
    <x v="3"/>
    <n v="2"/>
    <n v="2500"/>
    <n v="278"/>
    <n v="0"/>
    <x v="1"/>
    <x v="0"/>
    <s v="None"/>
    <s v="Excellent"/>
    <n v="103"/>
    <n v="1956"/>
    <n v="69"/>
    <n v="1.5"/>
  </r>
  <r>
    <s v="34809 Se Garden Ct"/>
    <x v="18"/>
    <s v="WA"/>
    <n v="98065"/>
    <n v="695000"/>
    <x v="1"/>
    <n v="3.5"/>
    <n v="3510"/>
    <n v="198"/>
    <n v="0"/>
    <x v="1"/>
    <x v="1"/>
    <s v="None"/>
    <s v="Average"/>
    <n v="24"/>
    <n v="0"/>
    <n v="24"/>
    <n v="2"/>
  </r>
  <r>
    <s v="23337 Ne 138Th Way"/>
    <x v="12"/>
    <s v="WA"/>
    <n v="98077"/>
    <n v="695000"/>
    <x v="3"/>
    <n v="2.5"/>
    <n v="2620"/>
    <n v="265"/>
    <n v="1"/>
    <x v="1"/>
    <x v="1"/>
    <s v="None"/>
    <s v="Average"/>
    <n v="27"/>
    <n v="2006"/>
    <n v="19"/>
    <n v="2"/>
  </r>
  <r>
    <s v="Valley View Trail"/>
    <x v="13"/>
    <s v="WA"/>
    <n v="98052"/>
    <n v="693000"/>
    <x v="3"/>
    <n v="2.5"/>
    <n v="2460"/>
    <n v="282"/>
    <n v="0"/>
    <x v="1"/>
    <x v="1"/>
    <s v="None"/>
    <s v="Average"/>
    <n v="29"/>
    <n v="0"/>
    <n v="29"/>
    <n v="2"/>
  </r>
  <r>
    <s v="7313 Chanticleer Ave Se"/>
    <x v="18"/>
    <s v="WA"/>
    <n v="98065"/>
    <n v="692500"/>
    <x v="1"/>
    <n v="2.75"/>
    <n v="3710"/>
    <n v="187"/>
    <n v="0"/>
    <x v="1"/>
    <x v="1"/>
    <s v="None"/>
    <s v="Average"/>
    <n v="26"/>
    <n v="0"/>
    <n v="26"/>
    <n v="2"/>
  </r>
  <r>
    <s v="6265 160Th Ave Se"/>
    <x v="0"/>
    <s v="WA"/>
    <n v="98006"/>
    <n v="692000"/>
    <x v="1"/>
    <n v="3.25"/>
    <n v="5010"/>
    <n v="138"/>
    <n v="1"/>
    <x v="1"/>
    <x v="1"/>
    <s v="None"/>
    <s v="Average"/>
    <n v="37"/>
    <n v="2000"/>
    <n v="25"/>
    <n v="2"/>
  </r>
  <r>
    <s v="9041 49Th Ave Ne"/>
    <x v="5"/>
    <s v="WA"/>
    <n v="98115"/>
    <n v="691500"/>
    <x v="1"/>
    <n v="2.5"/>
    <n v="2600"/>
    <n v="266"/>
    <n v="0"/>
    <x v="1"/>
    <x v="1"/>
    <s v="None"/>
    <s v="Average"/>
    <n v="63"/>
    <n v="2002"/>
    <n v="23"/>
    <n v="2"/>
  </r>
  <r>
    <s v="4118 107Th Pl Ne"/>
    <x v="4"/>
    <s v="WA"/>
    <n v="98033"/>
    <n v="691000"/>
    <x v="1"/>
    <n v="2.75"/>
    <n v="2550"/>
    <n v="271"/>
    <n v="0"/>
    <x v="1"/>
    <x v="0"/>
    <s v="None"/>
    <s v="Average"/>
    <n v="53"/>
    <n v="2002"/>
    <n v="23"/>
    <n v="1"/>
  </r>
  <r>
    <s v="2406 E Helen St"/>
    <x v="5"/>
    <s v="WA"/>
    <n v="98112"/>
    <n v="690500"/>
    <x v="0"/>
    <n v="2"/>
    <n v="2000"/>
    <n v="345"/>
    <n v="0"/>
    <x v="1"/>
    <x v="0"/>
    <s v="Good"/>
    <s v="Good"/>
    <n v="117"/>
    <n v="0"/>
    <n v="117"/>
    <n v="1.5"/>
  </r>
  <r>
    <s v="110-112 209Th Pl Se"/>
    <x v="10"/>
    <s v="WA"/>
    <n v="98074"/>
    <n v="690409"/>
    <x v="1"/>
    <n v="2.5"/>
    <n v="3210"/>
    <n v="215"/>
    <n v="0"/>
    <x v="1"/>
    <x v="1"/>
    <s v="None"/>
    <s v="Average"/>
    <n v="30"/>
    <n v="0"/>
    <n v="30"/>
    <n v="2"/>
  </r>
  <r>
    <s v="24127 Se 45Th Pl"/>
    <x v="6"/>
    <s v="WA"/>
    <n v="98029"/>
    <n v="690000"/>
    <x v="1"/>
    <n v="2.5"/>
    <n v="2670"/>
    <n v="258"/>
    <n v="0"/>
    <x v="1"/>
    <x v="1"/>
    <s v="None"/>
    <s v="Good"/>
    <n v="36"/>
    <n v="0"/>
    <n v="36"/>
    <n v="2"/>
  </r>
  <r>
    <s v="25919 Se 37Th Way"/>
    <x v="6"/>
    <s v="WA"/>
    <n v="98029"/>
    <n v="690000"/>
    <x v="1"/>
    <n v="2.5"/>
    <n v="2920"/>
    <n v="236"/>
    <n v="0"/>
    <x v="1"/>
    <x v="1"/>
    <s v="None"/>
    <s v="Good"/>
    <n v="35"/>
    <n v="0"/>
    <n v="35"/>
    <n v="2"/>
  </r>
  <r>
    <s v="11659 168Th Ct Ne"/>
    <x v="13"/>
    <s v="WA"/>
    <n v="98052"/>
    <n v="690000"/>
    <x v="1"/>
    <n v="2.5"/>
    <n v="2700"/>
    <n v="256"/>
    <n v="0"/>
    <x v="1"/>
    <x v="1"/>
    <s v="None"/>
    <s v="Average"/>
    <n v="21"/>
    <n v="2003"/>
    <n v="22"/>
    <n v="2"/>
  </r>
  <r>
    <s v="4017 Corliss Ave N"/>
    <x v="5"/>
    <s v="WA"/>
    <n v="98103"/>
    <n v="690000"/>
    <x v="6"/>
    <n v="1"/>
    <n v="970"/>
    <n v="711"/>
    <n v="0"/>
    <x v="1"/>
    <x v="1"/>
    <s v="None"/>
    <s v="Good"/>
    <n v="118"/>
    <n v="0"/>
    <n v="118"/>
    <n v="1"/>
  </r>
  <r>
    <s v="2505 E Calhoun St"/>
    <x v="5"/>
    <s v="WA"/>
    <n v="98112"/>
    <n v="690000"/>
    <x v="6"/>
    <n v="1.75"/>
    <n v="1600"/>
    <n v="431"/>
    <n v="0"/>
    <x v="1"/>
    <x v="0"/>
    <s v="None"/>
    <s v="Excellent"/>
    <n v="107"/>
    <n v="0"/>
    <n v="107"/>
    <n v="1"/>
  </r>
  <r>
    <s v="7341 20Th Ave Ne"/>
    <x v="5"/>
    <s v="WA"/>
    <n v="98115"/>
    <n v="690000"/>
    <x v="3"/>
    <n v="2"/>
    <n v="1610"/>
    <n v="429"/>
    <n v="0"/>
    <x v="1"/>
    <x v="1"/>
    <s v="None"/>
    <s v="Excellent"/>
    <n v="85"/>
    <n v="0"/>
    <n v="85"/>
    <n v="1.5"/>
  </r>
  <r>
    <s v="8921 42Nd Ave Ne"/>
    <x v="5"/>
    <s v="WA"/>
    <n v="98115"/>
    <n v="690000"/>
    <x v="0"/>
    <n v="3.5"/>
    <n v="2720"/>
    <n v="254"/>
    <n v="0"/>
    <x v="1"/>
    <x v="0"/>
    <s v="None"/>
    <s v="Average"/>
    <n v="32"/>
    <n v="0"/>
    <n v="32"/>
    <n v="2"/>
  </r>
  <r>
    <s v="423 N 50Th St"/>
    <x v="5"/>
    <s v="WA"/>
    <n v="98103"/>
    <n v="690000"/>
    <x v="3"/>
    <n v="3.25"/>
    <n v="1540"/>
    <n v="448"/>
    <n v="0"/>
    <x v="1"/>
    <x v="1"/>
    <s v="None"/>
    <s v="Average"/>
    <n v="12"/>
    <n v="1923"/>
    <n v="102"/>
    <n v="3"/>
  </r>
  <r>
    <s v="2314 10Th Ave E"/>
    <x v="5"/>
    <s v="WA"/>
    <n v="98102"/>
    <n v="690000"/>
    <x v="3"/>
    <n v="1.5"/>
    <n v="1760"/>
    <n v="392"/>
    <n v="0"/>
    <x v="1"/>
    <x v="1"/>
    <s v="None"/>
    <s v="Average"/>
    <n v="103"/>
    <n v="2008"/>
    <n v="17"/>
    <n v="2"/>
  </r>
  <r>
    <s v="16831 Ne 176Th St"/>
    <x v="12"/>
    <s v="WA"/>
    <n v="98072"/>
    <n v="690000"/>
    <x v="1"/>
    <n v="2.5"/>
    <n v="3220"/>
    <n v="214"/>
    <n v="1"/>
    <x v="1"/>
    <x v="1"/>
    <s v="None"/>
    <s v="Average"/>
    <n v="34"/>
    <n v="0"/>
    <n v="34"/>
    <n v="2"/>
  </r>
  <r>
    <s v="392 Wilderness Peak Dr Nw"/>
    <x v="6"/>
    <s v="WA"/>
    <n v="98027"/>
    <n v="689900"/>
    <x v="1"/>
    <n v="3.25"/>
    <n v="2740"/>
    <n v="252"/>
    <n v="0"/>
    <x v="1"/>
    <x v="0"/>
    <s v="None"/>
    <s v="Average"/>
    <n v="22"/>
    <n v="0"/>
    <n v="22"/>
    <n v="2"/>
  </r>
  <r>
    <s v="12575 Corliss Ave N"/>
    <x v="5"/>
    <s v="WA"/>
    <n v="98133"/>
    <n v="689800"/>
    <x v="3"/>
    <n v="2.75"/>
    <n v="2390"/>
    <n v="289"/>
    <n v="0"/>
    <x v="1"/>
    <x v="0"/>
    <s v="None"/>
    <s v="Excellent"/>
    <n v="83"/>
    <n v="0"/>
    <n v="83"/>
    <n v="1"/>
  </r>
  <r>
    <s v="15222 Se 48Th Dr"/>
    <x v="0"/>
    <s v="WA"/>
    <n v="98006"/>
    <n v="689000"/>
    <x v="3"/>
    <n v="1.75"/>
    <n v="2200"/>
    <n v="313"/>
    <n v="0"/>
    <x v="1"/>
    <x v="0"/>
    <s v="None"/>
    <s v="Excellent"/>
    <n v="47"/>
    <n v="0"/>
    <n v="47"/>
    <n v="1"/>
  </r>
  <r>
    <s v="3220 19Th Ave S"/>
    <x v="5"/>
    <s v="WA"/>
    <n v="98144"/>
    <n v="688000"/>
    <x v="1"/>
    <n v="3"/>
    <n v="3000"/>
    <n v="229"/>
    <n v="0"/>
    <x v="1"/>
    <x v="0"/>
    <s v="Great"/>
    <s v="Average"/>
    <n v="112"/>
    <n v="2014"/>
    <n v="11"/>
    <n v="1.5"/>
  </r>
  <r>
    <s v="22401 Ne 25Th Way"/>
    <x v="10"/>
    <s v="WA"/>
    <n v="98074"/>
    <n v="688000"/>
    <x v="3"/>
    <n v="3"/>
    <n v="3450"/>
    <n v="199"/>
    <n v="0"/>
    <x v="1"/>
    <x v="1"/>
    <s v="None"/>
    <s v="Average"/>
    <n v="42"/>
    <n v="2009"/>
    <n v="16"/>
    <n v="2"/>
  </r>
  <r>
    <s v="2632 232Nd Pl Se"/>
    <x v="10"/>
    <s v="WA"/>
    <n v="98075"/>
    <n v="687500"/>
    <x v="1"/>
    <n v="2.75"/>
    <n v="3190"/>
    <n v="216"/>
    <n v="0"/>
    <x v="1"/>
    <x v="1"/>
    <s v="None"/>
    <s v="Average"/>
    <n v="31"/>
    <n v="0"/>
    <n v="31"/>
    <n v="2"/>
  </r>
  <r>
    <s v="7326 9Th Ave Nw"/>
    <x v="5"/>
    <s v="WA"/>
    <n v="98117"/>
    <n v="687500"/>
    <x v="1"/>
    <n v="1.75"/>
    <n v="2330"/>
    <n v="295"/>
    <n v="0"/>
    <x v="1"/>
    <x v="0"/>
    <s v="None"/>
    <s v="Good"/>
    <n v="96"/>
    <n v="0"/>
    <n v="96"/>
    <n v="1.5"/>
  </r>
  <r>
    <s v="28808 Se Mud Mountain Rd"/>
    <x v="33"/>
    <s v="WA"/>
    <n v="98022"/>
    <n v="687000"/>
    <x v="1"/>
    <n v="3.25"/>
    <n v="4400"/>
    <n v="156"/>
    <n v="4"/>
    <x v="1"/>
    <x v="1"/>
    <s v="None"/>
    <s v="Good"/>
    <n v="32"/>
    <n v="0"/>
    <n v="32"/>
    <n v="2"/>
  </r>
  <r>
    <s v="13010 Ne 74Th St"/>
    <x v="4"/>
    <s v="WA"/>
    <n v="98033"/>
    <n v="687000"/>
    <x v="1"/>
    <n v="2.5"/>
    <n v="2370"/>
    <n v="290"/>
    <n v="0"/>
    <x v="1"/>
    <x v="1"/>
    <s v="None"/>
    <s v="Excellent"/>
    <n v="59"/>
    <n v="0"/>
    <n v="59"/>
    <n v="2"/>
  </r>
  <r>
    <s v="11727 9Th Ave Nw"/>
    <x v="5"/>
    <s v="WA"/>
    <n v="98177"/>
    <n v="686000"/>
    <x v="3"/>
    <n v="1.5"/>
    <n v="1840"/>
    <n v="373"/>
    <n v="0"/>
    <x v="1"/>
    <x v="1"/>
    <s v="None"/>
    <s v="Excellent"/>
    <n v="64"/>
    <n v="0"/>
    <n v="64"/>
    <n v="2"/>
  </r>
  <r>
    <s v="1407 19Th Ave"/>
    <x v="5"/>
    <s v="WA"/>
    <n v="98122"/>
    <n v="685000"/>
    <x v="6"/>
    <n v="1.5"/>
    <n v="1300"/>
    <n v="527"/>
    <n v="0"/>
    <x v="1"/>
    <x v="1"/>
    <s v="Good"/>
    <s v="Average"/>
    <n v="82"/>
    <n v="2002"/>
    <n v="23"/>
    <n v="1"/>
  </r>
  <r>
    <s v="8750 Fauntlee Crest Sw"/>
    <x v="5"/>
    <s v="WA"/>
    <n v="98136"/>
    <n v="685000"/>
    <x v="3"/>
    <n v="1.75"/>
    <n v="1940"/>
    <n v="353"/>
    <n v="0"/>
    <x v="1"/>
    <x v="0"/>
    <s v="Fair"/>
    <s v="Good"/>
    <n v="65"/>
    <n v="2001"/>
    <n v="24"/>
    <n v="1"/>
  </r>
  <r>
    <s v="6231 Lake Washington Blvd Se"/>
    <x v="0"/>
    <s v="WA"/>
    <n v="98006"/>
    <n v="685000"/>
    <x v="3"/>
    <n v="2.5"/>
    <n v="2810"/>
    <n v="244"/>
    <n v="0"/>
    <x v="1"/>
    <x v="1"/>
    <s v="None"/>
    <s v="Average"/>
    <n v="24"/>
    <n v="0"/>
    <n v="24"/>
    <n v="2"/>
  </r>
  <r>
    <s v="5424 298Th Ave Se"/>
    <x v="34"/>
    <s v="WA"/>
    <n v="98050"/>
    <n v="685000"/>
    <x v="3"/>
    <n v="2.75"/>
    <n v="3150"/>
    <n v="217"/>
    <n v="5"/>
    <x v="1"/>
    <x v="0"/>
    <s v="None"/>
    <s v="Good"/>
    <n v="35"/>
    <n v="0"/>
    <n v="35"/>
    <n v="2"/>
  </r>
  <r>
    <s v="16725 Ne 42Nd Ct"/>
    <x v="13"/>
    <s v="WA"/>
    <n v="98052"/>
    <n v="685000"/>
    <x v="3"/>
    <n v="3.25"/>
    <n v="2030"/>
    <n v="337"/>
    <n v="0"/>
    <x v="1"/>
    <x v="1"/>
    <s v="None"/>
    <s v="Good"/>
    <n v="45"/>
    <n v="0"/>
    <n v="45"/>
    <n v="2"/>
  </r>
  <r>
    <s v="546 Ne 103Rd St"/>
    <x v="5"/>
    <s v="WA"/>
    <n v="98125"/>
    <n v="685000"/>
    <x v="1"/>
    <n v="3.5"/>
    <n v="2840"/>
    <n v="241"/>
    <n v="0"/>
    <x v="1"/>
    <x v="1"/>
    <s v="None"/>
    <s v="Average"/>
    <n v="17"/>
    <n v="0"/>
    <n v="17"/>
    <n v="3"/>
  </r>
  <r>
    <s v="18630 Ne 202Nd St"/>
    <x v="12"/>
    <s v="WA"/>
    <n v="98077"/>
    <n v="685000"/>
    <x v="1"/>
    <n v="2.5"/>
    <n v="2770"/>
    <n v="247"/>
    <n v="1"/>
    <x v="1"/>
    <x v="1"/>
    <s v="None"/>
    <s v="Good"/>
    <n v="36"/>
    <n v="0"/>
    <n v="36"/>
    <n v="2"/>
  </r>
  <r>
    <s v="16314 Ne 46Th St"/>
    <x v="13"/>
    <s v="WA"/>
    <n v="98052"/>
    <n v="684680"/>
    <x v="1"/>
    <n v="2.25"/>
    <n v="2370"/>
    <n v="289"/>
    <n v="0"/>
    <x v="1"/>
    <x v="1"/>
    <s v="None"/>
    <s v="Good"/>
    <n v="46"/>
    <n v="0"/>
    <n v="46"/>
    <n v="2"/>
  </r>
  <r>
    <s v="716 W Etruria St"/>
    <x v="5"/>
    <s v="WA"/>
    <n v="98119"/>
    <n v="683500"/>
    <x v="3"/>
    <n v="1.5"/>
    <n v="1820"/>
    <n v="376"/>
    <n v="0"/>
    <x v="1"/>
    <x v="0"/>
    <s v="None"/>
    <s v="Average"/>
    <n v="79"/>
    <n v="0"/>
    <n v="79"/>
    <n v="1.5"/>
  </r>
  <r>
    <s v="322 16Th Ave"/>
    <x v="5"/>
    <s v="WA"/>
    <n v="98122"/>
    <n v="682000"/>
    <x v="3"/>
    <n v="1.75"/>
    <n v="1830"/>
    <n v="373"/>
    <n v="0"/>
    <x v="1"/>
    <x v="1"/>
    <s v="Good"/>
    <s v="Excellent"/>
    <n v="122"/>
    <n v="0"/>
    <n v="122"/>
    <n v="1.5"/>
  </r>
  <r>
    <s v="10821 151St Ave Ne"/>
    <x v="13"/>
    <s v="WA"/>
    <n v="98052"/>
    <n v="681966"/>
    <x v="1"/>
    <n v="2.5"/>
    <n v="2683"/>
    <n v="254"/>
    <n v="1"/>
    <x v="1"/>
    <x v="1"/>
    <s v="None"/>
    <s v="Good"/>
    <n v="38"/>
    <n v="0"/>
    <n v="38"/>
    <n v="2"/>
  </r>
  <r>
    <s v="1224 N 27Th Pl"/>
    <x v="19"/>
    <s v="WA"/>
    <n v="98056"/>
    <n v="681716"/>
    <x v="1"/>
    <n v="2.5"/>
    <n v="3150"/>
    <n v="216"/>
    <n v="0"/>
    <x v="1"/>
    <x v="1"/>
    <s v="None"/>
    <s v="Average"/>
    <n v="19"/>
    <n v="0"/>
    <n v="19"/>
    <n v="2"/>
  </r>
  <r>
    <s v="17813 Ne 8Th Pl"/>
    <x v="0"/>
    <s v="WA"/>
    <n v="98008"/>
    <n v="681500"/>
    <x v="0"/>
    <n v="2.75"/>
    <n v="3260"/>
    <n v="209"/>
    <n v="0"/>
    <x v="1"/>
    <x v="0"/>
    <s v="None"/>
    <s v="Average"/>
    <n v="61"/>
    <n v="2000"/>
    <n v="25"/>
    <n v="1"/>
  </r>
  <r>
    <s v="4001 42Nd Ave S"/>
    <x v="5"/>
    <s v="WA"/>
    <n v="98118"/>
    <n v="681000"/>
    <x v="3"/>
    <n v="1"/>
    <n v="1700"/>
    <n v="401"/>
    <n v="0"/>
    <x v="1"/>
    <x v="1"/>
    <s v="None"/>
    <s v="Average"/>
    <n v="118"/>
    <n v="1983"/>
    <n v="42"/>
    <n v="1.5"/>
  </r>
  <r>
    <s v="3973 Sw Arroyo Dr"/>
    <x v="5"/>
    <s v="WA"/>
    <n v="98146"/>
    <n v="680000"/>
    <x v="1"/>
    <n v="1.5"/>
    <n v="1880"/>
    <n v="362"/>
    <n v="0"/>
    <x v="1"/>
    <x v="0"/>
    <s v="Good"/>
    <s v="Excellent"/>
    <n v="71"/>
    <n v="0"/>
    <n v="71"/>
    <n v="1"/>
  </r>
  <r>
    <s v="6032 35Th Ave Ne"/>
    <x v="5"/>
    <s v="WA"/>
    <n v="98115"/>
    <n v="680000"/>
    <x v="3"/>
    <n v="2.25"/>
    <n v="2330"/>
    <n v="292"/>
    <n v="0"/>
    <x v="1"/>
    <x v="0"/>
    <s v="Good"/>
    <s v="Excellent"/>
    <n v="98"/>
    <n v="0"/>
    <n v="98"/>
    <n v="1.5"/>
  </r>
  <r>
    <s v="3440 Ne Marion Ln"/>
    <x v="6"/>
    <s v="WA"/>
    <n v="98029"/>
    <n v="680000"/>
    <x v="1"/>
    <n v="2.75"/>
    <n v="2330"/>
    <n v="292"/>
    <n v="0"/>
    <x v="1"/>
    <x v="1"/>
    <s v="None"/>
    <s v="Average"/>
    <n v="20"/>
    <n v="0"/>
    <n v="20"/>
    <n v="2"/>
  </r>
  <r>
    <s v="1474-1476 29Th Pl Ne"/>
    <x v="6"/>
    <s v="WA"/>
    <n v="98029"/>
    <n v="680000"/>
    <x v="3"/>
    <n v="2.5"/>
    <n v="2570"/>
    <n v="265"/>
    <n v="0"/>
    <x v="1"/>
    <x v="1"/>
    <s v="None"/>
    <s v="Average"/>
    <n v="18"/>
    <n v="0"/>
    <n v="18"/>
    <n v="2.5"/>
  </r>
  <r>
    <s v="11000 243Rd Ave Ne"/>
    <x v="13"/>
    <s v="WA"/>
    <n v="98053"/>
    <n v="680000"/>
    <x v="1"/>
    <n v="2.75"/>
    <n v="2500"/>
    <n v="272"/>
    <n v="0"/>
    <x v="1"/>
    <x v="1"/>
    <s v="None"/>
    <s v="Average"/>
    <n v="15"/>
    <n v="0"/>
    <n v="15"/>
    <n v="2"/>
  </r>
  <r>
    <s v="537 N 70Th St"/>
    <x v="5"/>
    <s v="WA"/>
    <n v="98103"/>
    <n v="680000"/>
    <x v="3"/>
    <n v="2"/>
    <n v="1780"/>
    <n v="382"/>
    <n v="0"/>
    <x v="1"/>
    <x v="0"/>
    <s v="None"/>
    <s v="Excellent"/>
    <n v="100"/>
    <n v="0"/>
    <n v="100"/>
    <n v="1"/>
  </r>
  <r>
    <s v="4718 11Th Ave Ne"/>
    <x v="5"/>
    <s v="WA"/>
    <n v="98105"/>
    <n v="680000"/>
    <x v="2"/>
    <n v="2"/>
    <n v="1670"/>
    <n v="407"/>
    <n v="0"/>
    <x v="1"/>
    <x v="0"/>
    <s v="None"/>
    <s v="Excellent"/>
    <n v="114"/>
    <n v="1984"/>
    <n v="41"/>
    <n v="1"/>
  </r>
  <r>
    <s v="7510 45Th Ave Sw"/>
    <x v="5"/>
    <s v="WA"/>
    <n v="98136"/>
    <n v="680000"/>
    <x v="3"/>
    <n v="1.75"/>
    <n v="1760"/>
    <n v="386"/>
    <n v="0"/>
    <x v="1"/>
    <x v="0"/>
    <s v="None"/>
    <s v="Good"/>
    <n v="65"/>
    <n v="2001"/>
    <n v="24"/>
    <n v="1"/>
  </r>
  <r>
    <s v="1023 Nw 166Th St"/>
    <x v="9"/>
    <s v="WA"/>
    <n v="98177"/>
    <n v="680000"/>
    <x v="3"/>
    <n v="2.25"/>
    <n v="2270"/>
    <n v="300"/>
    <n v="1"/>
    <x v="1"/>
    <x v="0"/>
    <s v="None"/>
    <s v="Average"/>
    <n v="50"/>
    <n v="0"/>
    <n v="50"/>
    <n v="1"/>
  </r>
  <r>
    <s v="5519 31St Ave Ne"/>
    <x v="5"/>
    <s v="WA"/>
    <n v="98105"/>
    <n v="679000"/>
    <x v="1"/>
    <n v="2.75"/>
    <n v="2100"/>
    <n v="323"/>
    <n v="0"/>
    <x v="1"/>
    <x v="0"/>
    <s v="None"/>
    <s v="Good"/>
    <n v="97"/>
    <n v="0"/>
    <n v="97"/>
    <n v="1.5"/>
  </r>
  <r>
    <s v="9108 40Th Ave Sw"/>
    <x v="5"/>
    <s v="WA"/>
    <n v="98136"/>
    <n v="678500"/>
    <x v="3"/>
    <n v="2"/>
    <n v="2460"/>
    <n v="276"/>
    <n v="0"/>
    <x v="1"/>
    <x v="0"/>
    <s v="Good"/>
    <s v="Good"/>
    <n v="73"/>
    <n v="0"/>
    <n v="73"/>
    <n v="1"/>
  </r>
  <r>
    <s v="4003 2Nd Ave Ne"/>
    <x v="5"/>
    <s v="WA"/>
    <n v="98105"/>
    <n v="678333"/>
    <x v="3"/>
    <n v="2.5"/>
    <n v="1840"/>
    <n v="369"/>
    <n v="0"/>
    <x v="1"/>
    <x v="0"/>
    <s v="None"/>
    <s v="Average"/>
    <n v="99"/>
    <n v="2003"/>
    <n v="22"/>
    <n v="1"/>
  </r>
  <r>
    <s v="3046 Quail Creek Way Ne"/>
    <x v="13"/>
    <s v="WA"/>
    <n v="98053"/>
    <n v="677100"/>
    <x v="1"/>
    <n v="2.5"/>
    <n v="2150"/>
    <n v="315"/>
    <n v="1"/>
    <x v="1"/>
    <x v="1"/>
    <s v="None"/>
    <s v="Average"/>
    <n v="28"/>
    <n v="0"/>
    <n v="28"/>
    <n v="2"/>
  </r>
  <r>
    <s v="7238 221St Ave Ne"/>
    <x v="13"/>
    <s v="WA"/>
    <n v="98053"/>
    <n v="677100"/>
    <x v="1"/>
    <n v="2.5"/>
    <n v="2540"/>
    <n v="267"/>
    <n v="1"/>
    <x v="1"/>
    <x v="1"/>
    <s v="None"/>
    <s v="Average"/>
    <n v="38"/>
    <n v="2000"/>
    <n v="25"/>
    <n v="2"/>
  </r>
  <r>
    <s v="1330 N Lucas Pl"/>
    <x v="5"/>
    <s v="WA"/>
    <n v="98103"/>
    <n v="677000"/>
    <x v="3"/>
    <n v="2"/>
    <n v="2000"/>
    <n v="339"/>
    <n v="0"/>
    <x v="1"/>
    <x v="0"/>
    <s v="None"/>
    <s v="Good"/>
    <n v="109"/>
    <n v="0"/>
    <n v="109"/>
    <n v="1"/>
  </r>
  <r>
    <s v="10721 Marine View Dr Sw"/>
    <x v="5"/>
    <s v="WA"/>
    <n v="98146"/>
    <n v="675000"/>
    <x v="2"/>
    <n v="1.75"/>
    <n v="2740"/>
    <n v="246"/>
    <n v="0"/>
    <x v="1"/>
    <x v="0"/>
    <s v="Great"/>
    <s v="Average"/>
    <n v="72"/>
    <n v="0"/>
    <n v="72"/>
    <n v="1"/>
  </r>
  <r>
    <s v="12037 6Th Ave Nw"/>
    <x v="5"/>
    <s v="WA"/>
    <n v="98177"/>
    <n v="675000"/>
    <x v="3"/>
    <n v="2.5"/>
    <n v="2540"/>
    <n v="266"/>
    <n v="0"/>
    <x v="1"/>
    <x v="1"/>
    <s v="Fair"/>
    <s v="Good"/>
    <n v="85"/>
    <n v="2001"/>
    <n v="24"/>
    <n v="2"/>
  </r>
  <r>
    <s v="14301-14399 Se 63Rd St"/>
    <x v="0"/>
    <s v="WA"/>
    <n v="98006"/>
    <n v="675000"/>
    <x v="0"/>
    <n v="2.25"/>
    <n v="2900"/>
    <n v="233"/>
    <n v="0"/>
    <x v="1"/>
    <x v="0"/>
    <s v="None"/>
    <s v="Average"/>
    <n v="40"/>
    <n v="0"/>
    <n v="40"/>
    <n v="1"/>
  </r>
  <r>
    <s v="11409 Se 71St Pl"/>
    <x v="17"/>
    <s v="WA"/>
    <n v="98056"/>
    <n v="675000"/>
    <x v="1"/>
    <n v="2.5"/>
    <n v="3000"/>
    <n v="225"/>
    <n v="0"/>
    <x v="1"/>
    <x v="1"/>
    <s v="None"/>
    <s v="Average"/>
    <n v="19"/>
    <n v="0"/>
    <n v="19"/>
    <n v="2"/>
  </r>
  <r>
    <s v="17428 7Th Pl Sw"/>
    <x v="16"/>
    <s v="WA"/>
    <n v="98166"/>
    <n v="675000"/>
    <x v="1"/>
    <n v="3"/>
    <n v="2690"/>
    <n v="251"/>
    <n v="1"/>
    <x v="1"/>
    <x v="1"/>
    <s v="None"/>
    <s v="Average"/>
    <n v="71"/>
    <n v="1999"/>
    <n v="26"/>
    <n v="1"/>
  </r>
  <r>
    <s v="16822 Ne 87Th St"/>
    <x v="13"/>
    <s v="WA"/>
    <n v="98052"/>
    <n v="675000"/>
    <x v="3"/>
    <n v="2.25"/>
    <n v="1990"/>
    <n v="339"/>
    <n v="0"/>
    <x v="1"/>
    <x v="1"/>
    <s v="None"/>
    <s v="Good"/>
    <n v="38"/>
    <n v="0"/>
    <n v="38"/>
    <n v="2"/>
  </r>
  <r>
    <s v="2830 177Th Ave Ne"/>
    <x v="13"/>
    <s v="WA"/>
    <n v="98052"/>
    <n v="675000"/>
    <x v="0"/>
    <n v="3"/>
    <n v="3410"/>
    <n v="198"/>
    <n v="0"/>
    <x v="1"/>
    <x v="0"/>
    <s v="None"/>
    <s v="Good"/>
    <n v="57"/>
    <n v="0"/>
    <n v="57"/>
    <n v="1"/>
  </r>
  <r>
    <s v="10090 177Th Ave Ne"/>
    <x v="13"/>
    <s v="WA"/>
    <n v="98052"/>
    <n v="675000"/>
    <x v="3"/>
    <n v="2.25"/>
    <n v="2610"/>
    <n v="259"/>
    <n v="0"/>
    <x v="1"/>
    <x v="1"/>
    <s v="None"/>
    <s v="Average"/>
    <n v="37"/>
    <n v="2000"/>
    <n v="25"/>
    <n v="2"/>
  </r>
  <r>
    <s v="23339 Ne 126Th St"/>
    <x v="13"/>
    <s v="WA"/>
    <n v="98053"/>
    <n v="675000"/>
    <x v="3"/>
    <n v="3.5"/>
    <n v="2300"/>
    <n v="293"/>
    <n v="0"/>
    <x v="1"/>
    <x v="1"/>
    <s v="None"/>
    <s v="Average"/>
    <n v="21"/>
    <n v="2003"/>
    <n v="22"/>
    <n v="1"/>
  </r>
  <r>
    <s v="15017-15023 Ne 144Th St"/>
    <x v="13"/>
    <s v="WA"/>
    <n v="98052"/>
    <n v="675000"/>
    <x v="3"/>
    <n v="3"/>
    <n v="2980"/>
    <n v="227"/>
    <n v="1"/>
    <x v="1"/>
    <x v="0"/>
    <s v="None"/>
    <s v="Average"/>
    <n v="44"/>
    <n v="2013"/>
    <n v="12"/>
    <n v="1"/>
  </r>
  <r>
    <s v="26007 Se 27Th St"/>
    <x v="10"/>
    <s v="WA"/>
    <n v="98075"/>
    <n v="675000"/>
    <x v="1"/>
    <n v="2.5"/>
    <n v="2560"/>
    <n v="264"/>
    <n v="1"/>
    <x v="1"/>
    <x v="1"/>
    <s v="None"/>
    <s v="Good"/>
    <n v="38"/>
    <n v="0"/>
    <n v="38"/>
    <n v="2"/>
  </r>
  <r>
    <s v="22120 Ne 26Th Pl"/>
    <x v="10"/>
    <s v="WA"/>
    <n v="98074"/>
    <n v="675000"/>
    <x v="1"/>
    <n v="2.5"/>
    <n v="2810"/>
    <n v="240"/>
    <n v="0"/>
    <x v="1"/>
    <x v="1"/>
    <s v="None"/>
    <s v="Average"/>
    <n v="43"/>
    <n v="0"/>
    <n v="43"/>
    <n v="2"/>
  </r>
  <r>
    <s v="618 Nw 49Th St"/>
    <x v="5"/>
    <s v="WA"/>
    <n v="98107"/>
    <n v="675000"/>
    <x v="1"/>
    <n v="3"/>
    <n v="2400"/>
    <n v="281"/>
    <n v="0"/>
    <x v="1"/>
    <x v="0"/>
    <s v="None"/>
    <s v="Good"/>
    <n v="61"/>
    <n v="0"/>
    <n v="61"/>
    <n v="1"/>
  </r>
  <r>
    <s v="6227-6299 Whitaker Ln Se"/>
    <x v="18"/>
    <s v="WA"/>
    <n v="98065"/>
    <n v="675000"/>
    <x v="0"/>
    <n v="2.5"/>
    <n v="3200"/>
    <n v="211"/>
    <n v="0"/>
    <x v="1"/>
    <x v="1"/>
    <s v="None"/>
    <s v="Average"/>
    <n v="16"/>
    <n v="0"/>
    <n v="16"/>
    <n v="2"/>
  </r>
  <r>
    <s v="922 N 91St St"/>
    <x v="5"/>
    <s v="WA"/>
    <n v="98103"/>
    <n v="674600"/>
    <x v="1"/>
    <n v="2.5"/>
    <n v="2610"/>
    <n v="258"/>
    <n v="0"/>
    <x v="1"/>
    <x v="1"/>
    <s v="None"/>
    <s v="Average"/>
    <n v="19"/>
    <n v="0"/>
    <n v="19"/>
    <n v="2"/>
  </r>
  <r>
    <s v="3148 234Th Ct Se"/>
    <x v="10"/>
    <s v="WA"/>
    <n v="98075"/>
    <n v="673477"/>
    <x v="1"/>
    <n v="2.5"/>
    <n v="2740"/>
    <n v="246"/>
    <n v="0"/>
    <x v="1"/>
    <x v="1"/>
    <s v="None"/>
    <s v="Good"/>
    <n v="35"/>
    <n v="0"/>
    <n v="35"/>
    <n v="2"/>
  </r>
  <r>
    <s v="22101 Se 28Th St"/>
    <x v="10"/>
    <s v="WA"/>
    <n v="98075"/>
    <n v="673477"/>
    <x v="1"/>
    <n v="2.5"/>
    <n v="1820"/>
    <n v="370"/>
    <n v="0"/>
    <x v="1"/>
    <x v="1"/>
    <s v="None"/>
    <s v="Average"/>
    <n v="38"/>
    <n v="2000"/>
    <n v="25"/>
    <n v="2"/>
  </r>
  <r>
    <s v="24588-24638 Se Issaquah-Fall City Rd"/>
    <x v="6"/>
    <s v="WA"/>
    <n v="98029"/>
    <n v="673000"/>
    <x v="3"/>
    <n v="2.75"/>
    <n v="2830"/>
    <n v="238"/>
    <n v="0"/>
    <x v="1"/>
    <x v="1"/>
    <s v="None"/>
    <s v="Average"/>
    <n v="13"/>
    <n v="1912"/>
    <n v="113"/>
    <n v="2"/>
  </r>
  <r>
    <s v="8516 Se 78Th St"/>
    <x v="1"/>
    <s v="WA"/>
    <n v="98040"/>
    <n v="672500"/>
    <x v="1"/>
    <n v="2.25"/>
    <n v="2420"/>
    <n v="278"/>
    <n v="0"/>
    <x v="1"/>
    <x v="1"/>
    <s v="None"/>
    <s v="Good"/>
    <n v="52"/>
    <n v="0"/>
    <n v="52"/>
    <n v="2"/>
  </r>
  <r>
    <s v="22615 Se 14Th Pl"/>
    <x v="10"/>
    <s v="WA"/>
    <n v="98075"/>
    <n v="672500"/>
    <x v="1"/>
    <n v="2.75"/>
    <n v="2620"/>
    <n v="257"/>
    <n v="0"/>
    <x v="1"/>
    <x v="1"/>
    <s v="None"/>
    <s v="Average"/>
    <n v="25"/>
    <n v="0"/>
    <n v="25"/>
    <n v="2"/>
  </r>
  <r>
    <s v="8022 22Nd Ave Nw"/>
    <x v="5"/>
    <s v="WA"/>
    <n v="98117"/>
    <n v="672500"/>
    <x v="3"/>
    <n v="2.25"/>
    <n v="2400"/>
    <n v="280"/>
    <n v="0"/>
    <x v="1"/>
    <x v="0"/>
    <s v="None"/>
    <s v="Good"/>
    <n v="86"/>
    <n v="1989"/>
    <n v="36"/>
    <n v="1.5"/>
  </r>
  <r>
    <s v="3249 E Ames Lake Dr Ne"/>
    <x v="13"/>
    <s v="WA"/>
    <n v="98053"/>
    <n v="672000"/>
    <x v="3"/>
    <n v="2.5"/>
    <n v="2620"/>
    <n v="256"/>
    <n v="0"/>
    <x v="1"/>
    <x v="1"/>
    <s v="None"/>
    <s v="Average"/>
    <n v="33"/>
    <n v="0"/>
    <n v="33"/>
    <n v="2"/>
  </r>
  <r>
    <s v="4222 Ne 72Nd St"/>
    <x v="5"/>
    <s v="WA"/>
    <n v="98115"/>
    <n v="671000"/>
    <x v="1"/>
    <n v="3"/>
    <n v="3130"/>
    <n v="214"/>
    <n v="0"/>
    <x v="1"/>
    <x v="0"/>
    <s v="None"/>
    <s v="Average"/>
    <n v="72"/>
    <n v="0"/>
    <n v="72"/>
    <n v="1.5"/>
  </r>
  <r>
    <s v="2333 12Th Ave E"/>
    <x v="5"/>
    <s v="WA"/>
    <n v="98102"/>
    <n v="670500"/>
    <x v="1"/>
    <n v="2"/>
    <n v="1590"/>
    <n v="422"/>
    <n v="0"/>
    <x v="1"/>
    <x v="1"/>
    <s v="None"/>
    <s v="Average"/>
    <n v="74"/>
    <n v="1994"/>
    <n v="31"/>
    <n v="1"/>
  </r>
  <r>
    <s v="5625 Sw Orleans St"/>
    <x v="5"/>
    <s v="WA"/>
    <n v="98116"/>
    <n v="670000"/>
    <x v="3"/>
    <n v="2.5"/>
    <n v="2050"/>
    <n v="327"/>
    <n v="0"/>
    <x v="1"/>
    <x v="0"/>
    <s v="Great"/>
    <s v="Average"/>
    <n v="69"/>
    <n v="2001"/>
    <n v="24"/>
    <n v="1"/>
  </r>
  <r>
    <s v="9400 44Th Ave Sw"/>
    <x v="5"/>
    <s v="WA"/>
    <n v="98136"/>
    <n v="670000"/>
    <x v="3"/>
    <n v="2.5"/>
    <n v="3310"/>
    <n v="202"/>
    <n v="0"/>
    <x v="1"/>
    <x v="0"/>
    <s v="Good"/>
    <s v="Average"/>
    <n v="17"/>
    <n v="0"/>
    <n v="17"/>
    <n v="2"/>
  </r>
  <r>
    <s v="14717 245Th Ave Se"/>
    <x v="6"/>
    <s v="WA"/>
    <n v="98027"/>
    <n v="670000"/>
    <x v="2"/>
    <n v="3"/>
    <n v="4050"/>
    <n v="165"/>
    <n v="1"/>
    <x v="1"/>
    <x v="0"/>
    <s v="None"/>
    <s v="Good"/>
    <n v="55"/>
    <n v="0"/>
    <n v="55"/>
    <n v="2"/>
  </r>
  <r>
    <s v="746 Boylston Ave E"/>
    <x v="5"/>
    <s v="WA"/>
    <n v="98102"/>
    <n v="670000"/>
    <x v="3"/>
    <n v="2.5"/>
    <n v="2700"/>
    <n v="248"/>
    <n v="0"/>
    <x v="1"/>
    <x v="0"/>
    <s v="None"/>
    <s v="Average"/>
    <n v="22"/>
    <n v="0"/>
    <n v="22"/>
    <n v="2"/>
  </r>
  <r>
    <s v="933 32Nd Ave"/>
    <x v="5"/>
    <s v="WA"/>
    <n v="98122"/>
    <n v="670000"/>
    <x v="3"/>
    <n v="1.5"/>
    <n v="1490"/>
    <n v="450"/>
    <n v="0"/>
    <x v="1"/>
    <x v="1"/>
    <s v="None"/>
    <s v="Good"/>
    <n v="119"/>
    <n v="1990"/>
    <n v="35"/>
    <n v="1.5"/>
  </r>
  <r>
    <s v="37927 Se 82Nd Pl"/>
    <x v="18"/>
    <s v="WA"/>
    <n v="98065"/>
    <n v="670000"/>
    <x v="0"/>
    <n v="2.5"/>
    <n v="2860"/>
    <n v="234"/>
    <n v="2"/>
    <x v="1"/>
    <x v="1"/>
    <s v="None"/>
    <s v="Excellent"/>
    <n v="67"/>
    <n v="0"/>
    <n v="67"/>
    <n v="2"/>
  </r>
  <r>
    <s v="2522 227Th Pl Ne"/>
    <x v="10"/>
    <s v="WA"/>
    <n v="98074"/>
    <n v="669950"/>
    <x v="1"/>
    <n v="2.5"/>
    <n v="2670"/>
    <n v="251"/>
    <n v="0"/>
    <x v="1"/>
    <x v="1"/>
    <s v="None"/>
    <s v="Average"/>
    <n v="29"/>
    <n v="0"/>
    <n v="29"/>
    <n v="2"/>
  </r>
  <r>
    <s v="8044 20Th Ave Nw"/>
    <x v="5"/>
    <s v="WA"/>
    <n v="98117"/>
    <n v="669500"/>
    <x v="1"/>
    <n v="2.25"/>
    <n v="2500"/>
    <n v="268"/>
    <n v="0"/>
    <x v="1"/>
    <x v="0"/>
    <s v="None"/>
    <s v="Good"/>
    <n v="85"/>
    <n v="2001"/>
    <n v="24"/>
    <n v="1.5"/>
  </r>
  <r>
    <s v="3533 Sw 171St St"/>
    <x v="21"/>
    <s v="WA"/>
    <n v="98166"/>
    <n v="669000"/>
    <x v="6"/>
    <n v="1.75"/>
    <n v="1950"/>
    <n v="343"/>
    <n v="0"/>
    <x v="1"/>
    <x v="0"/>
    <s v="Great"/>
    <s v="Good"/>
    <n v="73"/>
    <n v="0"/>
    <n v="73"/>
    <n v="1"/>
  </r>
  <r>
    <s v="18222 Ne 186Th St"/>
    <x v="12"/>
    <s v="WA"/>
    <n v="98077"/>
    <n v="669000"/>
    <x v="1"/>
    <n v="2.75"/>
    <n v="2700"/>
    <n v="248"/>
    <n v="1"/>
    <x v="1"/>
    <x v="1"/>
    <s v="None"/>
    <s v="Excellent"/>
    <n v="49"/>
    <n v="0"/>
    <n v="49"/>
    <n v="2"/>
  </r>
  <r>
    <s v="2148 Nw 197Th St"/>
    <x v="9"/>
    <s v="WA"/>
    <n v="98177"/>
    <n v="668750"/>
    <x v="1"/>
    <n v="2.5"/>
    <n v="2340"/>
    <n v="286"/>
    <n v="0"/>
    <x v="1"/>
    <x v="0"/>
    <s v="Good"/>
    <s v="Average"/>
    <n v="61"/>
    <n v="2000"/>
    <n v="25"/>
    <n v="1"/>
  </r>
  <r>
    <s v="667 237Th Pl Se"/>
    <x v="10"/>
    <s v="WA"/>
    <n v="98074"/>
    <n v="668500"/>
    <x v="1"/>
    <n v="2.5"/>
    <n v="2710"/>
    <n v="247"/>
    <n v="0"/>
    <x v="1"/>
    <x v="1"/>
    <s v="None"/>
    <s v="Average"/>
    <n v="26"/>
    <n v="0"/>
    <n v="26"/>
    <n v="2"/>
  </r>
  <r>
    <s v="5627 167Th Pl Se"/>
    <x v="0"/>
    <s v="WA"/>
    <n v="98006"/>
    <n v="667781"/>
    <x v="0"/>
    <n v="2.75"/>
    <n v="3040"/>
    <n v="220"/>
    <n v="0"/>
    <x v="1"/>
    <x v="1"/>
    <s v="None"/>
    <s v="Average"/>
    <n v="32"/>
    <n v="0"/>
    <n v="32"/>
    <n v="2"/>
  </r>
  <r>
    <s v="7535 18Th Ave Ne"/>
    <x v="5"/>
    <s v="WA"/>
    <n v="98115"/>
    <n v="667500"/>
    <x v="3"/>
    <n v="2"/>
    <n v="1880"/>
    <n v="355"/>
    <n v="0"/>
    <x v="1"/>
    <x v="0"/>
    <s v="None"/>
    <s v="Excellent"/>
    <n v="98"/>
    <n v="0"/>
    <n v="98"/>
    <n v="1"/>
  </r>
  <r>
    <s v="40201 292Nd Ave Se"/>
    <x v="33"/>
    <s v="WA"/>
    <n v="98022"/>
    <n v="667000"/>
    <x v="3"/>
    <n v="1.75"/>
    <n v="3320"/>
    <n v="201"/>
    <n v="11"/>
    <x v="1"/>
    <x v="0"/>
    <s v="Great"/>
    <s v="Good"/>
    <n v="92"/>
    <n v="1982"/>
    <n v="43"/>
    <n v="1.5"/>
  </r>
  <r>
    <s v="3239 Nw 64Th St"/>
    <x v="5"/>
    <s v="WA"/>
    <n v="98107"/>
    <n v="667000"/>
    <x v="3"/>
    <n v="1.5"/>
    <n v="1720"/>
    <n v="388"/>
    <n v="0"/>
    <x v="1"/>
    <x v="1"/>
    <s v="None"/>
    <s v="Average"/>
    <n v="118"/>
    <n v="1983"/>
    <n v="42"/>
    <n v="2"/>
  </r>
  <r>
    <s v="10030 44Th Ave Sw"/>
    <x v="5"/>
    <s v="WA"/>
    <n v="98146"/>
    <n v="665900"/>
    <x v="1"/>
    <n v="2.25"/>
    <n v="2870"/>
    <n v="232"/>
    <n v="0"/>
    <x v="1"/>
    <x v="0"/>
    <s v="Fair"/>
    <s v="Good"/>
    <n v="99"/>
    <n v="1993"/>
    <n v="32"/>
    <n v="2"/>
  </r>
  <r>
    <s v="12115 Se 44Th Pl"/>
    <x v="0"/>
    <s v="WA"/>
    <n v="98006"/>
    <n v="665000"/>
    <x v="3"/>
    <n v="2.75"/>
    <n v="1800"/>
    <n v="369"/>
    <n v="0"/>
    <x v="1"/>
    <x v="0"/>
    <s v="None"/>
    <s v="Good"/>
    <n v="59"/>
    <n v="0"/>
    <n v="59"/>
    <n v="1"/>
  </r>
  <r>
    <s v="7502 132Nd Ave Ne"/>
    <x v="4"/>
    <s v="WA"/>
    <n v="98033"/>
    <n v="665000"/>
    <x v="0"/>
    <n v="2"/>
    <n v="2800"/>
    <n v="238"/>
    <n v="0"/>
    <x v="1"/>
    <x v="0"/>
    <s v="None"/>
    <s v="Good"/>
    <n v="62"/>
    <n v="0"/>
    <n v="62"/>
    <n v="1"/>
  </r>
  <r>
    <s v="14623 Se 82Nd Ct"/>
    <x v="17"/>
    <s v="WA"/>
    <n v="98059"/>
    <n v="665000"/>
    <x v="1"/>
    <n v="2.5"/>
    <n v="2600"/>
    <n v="256"/>
    <n v="0"/>
    <x v="1"/>
    <x v="1"/>
    <s v="None"/>
    <s v="Average"/>
    <n v="29"/>
    <n v="0"/>
    <n v="29"/>
    <n v="2"/>
  </r>
  <r>
    <s v="1345 232Nd Pl Ne"/>
    <x v="10"/>
    <s v="WA"/>
    <n v="98074"/>
    <n v="665000"/>
    <x v="3"/>
    <n v="2.5"/>
    <n v="2190"/>
    <n v="304"/>
    <n v="0"/>
    <x v="1"/>
    <x v="1"/>
    <s v="None"/>
    <s v="Average"/>
    <n v="38"/>
    <n v="2000"/>
    <n v="25"/>
    <n v="2"/>
  </r>
  <r>
    <s v="2110 216Th Pl Ne"/>
    <x v="10"/>
    <s v="WA"/>
    <n v="98074"/>
    <n v="665000"/>
    <x v="1"/>
    <n v="2.5"/>
    <n v="2720"/>
    <n v="244"/>
    <n v="0"/>
    <x v="1"/>
    <x v="1"/>
    <s v="None"/>
    <s v="Average"/>
    <n v="38"/>
    <n v="2000"/>
    <n v="25"/>
    <n v="2"/>
  </r>
  <r>
    <s v="324 Nw 48Th St"/>
    <x v="5"/>
    <s v="WA"/>
    <n v="98107"/>
    <n v="665000"/>
    <x v="3"/>
    <n v="2"/>
    <n v="1940"/>
    <n v="343"/>
    <n v="0"/>
    <x v="1"/>
    <x v="0"/>
    <s v="None"/>
    <s v="Excellent"/>
    <n v="81"/>
    <n v="0"/>
    <n v="81"/>
    <n v="1.5"/>
  </r>
  <r>
    <s v="5407 S Lucile St"/>
    <x v="5"/>
    <s v="WA"/>
    <n v="98118"/>
    <n v="665000"/>
    <x v="2"/>
    <n v="2.75"/>
    <n v="2840"/>
    <n v="234"/>
    <n v="0"/>
    <x v="1"/>
    <x v="0"/>
    <s v="None"/>
    <s v="Excellent"/>
    <n v="64"/>
    <n v="0"/>
    <n v="64"/>
    <n v="1"/>
  </r>
  <r>
    <s v="3907 S Edmunds St"/>
    <x v="5"/>
    <s v="WA"/>
    <n v="98118"/>
    <n v="665000"/>
    <x v="2"/>
    <n v="3"/>
    <n v="4250"/>
    <n v="156"/>
    <n v="0"/>
    <x v="1"/>
    <x v="0"/>
    <s v="None"/>
    <s v="Good"/>
    <n v="123"/>
    <n v="0"/>
    <n v="123"/>
    <n v="2.5"/>
  </r>
  <r>
    <s v="1604 1St Ave W"/>
    <x v="5"/>
    <s v="WA"/>
    <n v="98119"/>
    <n v="665000"/>
    <x v="6"/>
    <n v="1"/>
    <n v="1110"/>
    <n v="599"/>
    <n v="0"/>
    <x v="1"/>
    <x v="1"/>
    <s v="None"/>
    <s v="Average"/>
    <n v="100"/>
    <n v="2002"/>
    <n v="23"/>
    <n v="1"/>
  </r>
  <r>
    <s v="20324 194Th Pl Ne"/>
    <x v="12"/>
    <s v="WA"/>
    <n v="98077"/>
    <n v="665000"/>
    <x v="1"/>
    <n v="2.5"/>
    <n v="2790"/>
    <n v="238"/>
    <n v="1"/>
    <x v="1"/>
    <x v="1"/>
    <s v="None"/>
    <s v="Good"/>
    <n v="36"/>
    <n v="0"/>
    <n v="36"/>
    <n v="2"/>
  </r>
  <r>
    <s v="15325 179Th Ave Ne"/>
    <x v="12"/>
    <s v="WA"/>
    <n v="98072"/>
    <n v="665000"/>
    <x v="3"/>
    <n v="2.5"/>
    <n v="2610"/>
    <n v="255"/>
    <n v="1"/>
    <x v="1"/>
    <x v="1"/>
    <s v="None"/>
    <s v="Average"/>
    <n v="37"/>
    <n v="2000"/>
    <n v="25"/>
    <n v="2"/>
  </r>
  <r>
    <s v="7528 S Laurel St"/>
    <x v="5"/>
    <s v="WA"/>
    <n v="98178"/>
    <n v="664950"/>
    <x v="0"/>
    <n v="3"/>
    <n v="3190"/>
    <n v="208"/>
    <n v="0"/>
    <x v="1"/>
    <x v="0"/>
    <s v="Good"/>
    <s v="Average"/>
    <n v="12"/>
    <n v="1923"/>
    <n v="102"/>
    <n v="1"/>
  </r>
  <r>
    <s v="7030 Sw Maury Park Rd"/>
    <x v="25"/>
    <s v="WA"/>
    <n v="98070"/>
    <n v="663000"/>
    <x v="3"/>
    <n v="2.5"/>
    <n v="2480"/>
    <n v="267"/>
    <n v="1"/>
    <x v="0"/>
    <x v="1"/>
    <s v="Great"/>
    <s v="Good"/>
    <n v="51"/>
    <n v="0"/>
    <n v="51"/>
    <n v="1.5"/>
  </r>
  <r>
    <s v="7028 20Th Ave Nw"/>
    <x v="5"/>
    <s v="WA"/>
    <n v="98117"/>
    <n v="663000"/>
    <x v="3"/>
    <n v="2"/>
    <n v="1480"/>
    <n v="448"/>
    <n v="0"/>
    <x v="1"/>
    <x v="0"/>
    <s v="None"/>
    <s v="Excellent"/>
    <n v="97"/>
    <n v="1970"/>
    <n v="55"/>
    <n v="1"/>
  </r>
  <r>
    <s v="2552 57Th Ave Sw"/>
    <x v="5"/>
    <s v="WA"/>
    <n v="98116"/>
    <n v="662990"/>
    <x v="3"/>
    <n v="1.75"/>
    <n v="1240"/>
    <n v="535"/>
    <n v="0"/>
    <x v="1"/>
    <x v="1"/>
    <s v="None"/>
    <s v="Excellent"/>
    <n v="99"/>
    <n v="0"/>
    <n v="99"/>
    <n v="1.5"/>
  </r>
  <r>
    <s v="16426 Ne 107Th Pl"/>
    <x v="13"/>
    <s v="WA"/>
    <n v="98052"/>
    <n v="661500"/>
    <x v="0"/>
    <n v="2.5"/>
    <n v="2500"/>
    <n v="265"/>
    <n v="0"/>
    <x v="1"/>
    <x v="0"/>
    <s v="None"/>
    <s v="Good"/>
    <n v="48"/>
    <n v="0"/>
    <n v="48"/>
    <n v="1"/>
  </r>
  <r>
    <s v="2319 41St Ave Sw"/>
    <x v="5"/>
    <s v="WA"/>
    <n v="98116"/>
    <n v="661254"/>
    <x v="1"/>
    <n v="4"/>
    <n v="2290"/>
    <n v="289"/>
    <n v="0"/>
    <x v="1"/>
    <x v="0"/>
    <s v="None"/>
    <s v="Excellent"/>
    <n v="85"/>
    <n v="0"/>
    <n v="85"/>
    <n v="1.5"/>
  </r>
  <r>
    <s v="4426 38Th Ave Sw"/>
    <x v="5"/>
    <s v="WA"/>
    <n v="98126"/>
    <n v="661000"/>
    <x v="1"/>
    <n v="2.25"/>
    <n v="1990"/>
    <n v="332"/>
    <n v="0"/>
    <x v="1"/>
    <x v="0"/>
    <s v="Good"/>
    <s v="Good"/>
    <n v="93"/>
    <n v="1958"/>
    <n v="67"/>
    <n v="1.5"/>
  </r>
  <r>
    <s v="8517 143Rd Ct Ne"/>
    <x v="13"/>
    <s v="WA"/>
    <n v="98052"/>
    <n v="661000"/>
    <x v="1"/>
    <n v="2.5"/>
    <n v="2496"/>
    <n v="265"/>
    <n v="0"/>
    <x v="1"/>
    <x v="1"/>
    <s v="None"/>
    <s v="Average"/>
    <n v="27"/>
    <n v="2006"/>
    <n v="19"/>
    <n v="2"/>
  </r>
  <r>
    <s v="2739 31St Ave S"/>
    <x v="5"/>
    <s v="WA"/>
    <n v="98144"/>
    <n v="660500"/>
    <x v="0"/>
    <n v="2.5"/>
    <n v="2950"/>
    <n v="224"/>
    <n v="0"/>
    <x v="1"/>
    <x v="0"/>
    <s v="None"/>
    <s v="Excellent"/>
    <n v="107"/>
    <n v="0"/>
    <n v="107"/>
    <n v="1.5"/>
  </r>
  <r>
    <s v="12016 Se 42Nd St"/>
    <x v="0"/>
    <s v="WA"/>
    <n v="98006"/>
    <n v="660000"/>
    <x v="3"/>
    <n v="1"/>
    <n v="1210"/>
    <n v="545"/>
    <n v="0"/>
    <x v="1"/>
    <x v="1"/>
    <s v="Fair"/>
    <s v="Average"/>
    <n v="70"/>
    <n v="2009"/>
    <n v="16"/>
    <n v="1"/>
  </r>
  <r>
    <s v="24554 Se 39Th Pl"/>
    <x v="6"/>
    <s v="WA"/>
    <n v="98029"/>
    <n v="660000"/>
    <x v="1"/>
    <n v="3.25"/>
    <n v="3030"/>
    <n v="218"/>
    <n v="0"/>
    <x v="1"/>
    <x v="1"/>
    <s v="None"/>
    <s v="Excellent"/>
    <n v="37"/>
    <n v="0"/>
    <n v="37"/>
    <n v="2"/>
  </r>
  <r>
    <s v="10741 242Nd Pl Ne"/>
    <x v="13"/>
    <s v="WA"/>
    <n v="98053"/>
    <n v="660000"/>
    <x v="3"/>
    <n v="2.5"/>
    <n v="2450"/>
    <n v="269"/>
    <n v="0"/>
    <x v="1"/>
    <x v="1"/>
    <s v="None"/>
    <s v="Average"/>
    <n v="15"/>
    <n v="0"/>
    <n v="15"/>
    <n v="2"/>
  </r>
  <r>
    <s v="15031 Ne 144Th St"/>
    <x v="13"/>
    <s v="WA"/>
    <n v="98052"/>
    <n v="660000"/>
    <x v="3"/>
    <n v="2"/>
    <n v="2570"/>
    <n v="257"/>
    <n v="1"/>
    <x v="1"/>
    <x v="0"/>
    <s v="None"/>
    <s v="Average"/>
    <n v="42"/>
    <n v="2009"/>
    <n v="16"/>
    <n v="1"/>
  </r>
  <r>
    <s v="22518 Se 15Th Pl"/>
    <x v="10"/>
    <s v="WA"/>
    <n v="98075"/>
    <n v="660000"/>
    <x v="1"/>
    <n v="2.5"/>
    <n v="2510"/>
    <n v="263"/>
    <n v="0"/>
    <x v="1"/>
    <x v="1"/>
    <s v="None"/>
    <s v="Average"/>
    <n v="23"/>
    <n v="0"/>
    <n v="23"/>
    <n v="2"/>
  </r>
  <r>
    <s v="21311 Se 20Th St"/>
    <x v="10"/>
    <s v="WA"/>
    <n v="98075"/>
    <n v="660000"/>
    <x v="3"/>
    <n v="2.25"/>
    <n v="2675"/>
    <n v="247"/>
    <n v="1"/>
    <x v="1"/>
    <x v="1"/>
    <s v="None"/>
    <s v="Average"/>
    <n v="41"/>
    <n v="0"/>
    <n v="41"/>
    <n v="2"/>
  </r>
  <r>
    <s v="20850 Ne 26Th Pl"/>
    <x v="10"/>
    <s v="WA"/>
    <n v="98074"/>
    <n v="660000"/>
    <x v="1"/>
    <n v="1.75"/>
    <n v="2780"/>
    <n v="237"/>
    <n v="0"/>
    <x v="1"/>
    <x v="1"/>
    <s v="None"/>
    <s v="Good"/>
    <n v="47"/>
    <n v="2000"/>
    <n v="25"/>
    <n v="2"/>
  </r>
  <r>
    <s v="768 N 75Th St"/>
    <x v="5"/>
    <s v="WA"/>
    <n v="98103"/>
    <n v="660000"/>
    <x v="3"/>
    <n v="1"/>
    <n v="1240"/>
    <n v="532"/>
    <n v="0"/>
    <x v="1"/>
    <x v="1"/>
    <s v="None"/>
    <s v="Good"/>
    <n v="98"/>
    <n v="0"/>
    <n v="98"/>
    <n v="1"/>
  </r>
  <r>
    <s v="743 N 80Th St"/>
    <x v="5"/>
    <s v="WA"/>
    <n v="98103"/>
    <n v="660000"/>
    <x v="3"/>
    <n v="3"/>
    <n v="2340"/>
    <n v="282"/>
    <n v="0"/>
    <x v="1"/>
    <x v="0"/>
    <s v="None"/>
    <s v="Excellent"/>
    <n v="100"/>
    <n v="0"/>
    <n v="100"/>
    <n v="2"/>
  </r>
  <r>
    <s v="6054 5Th Ave Ne"/>
    <x v="5"/>
    <s v="WA"/>
    <n v="98115"/>
    <n v="660000"/>
    <x v="6"/>
    <n v="2.25"/>
    <n v="2550"/>
    <n v="259"/>
    <n v="0"/>
    <x v="1"/>
    <x v="0"/>
    <s v="None"/>
    <s v="Excellent"/>
    <n v="123"/>
    <n v="0"/>
    <n v="123"/>
    <n v="2"/>
  </r>
  <r>
    <s v="2402 Delmar Dr E"/>
    <x v="5"/>
    <s v="WA"/>
    <n v="98102"/>
    <n v="660000"/>
    <x v="3"/>
    <n v="2.5"/>
    <n v="2290"/>
    <n v="288"/>
    <n v="0"/>
    <x v="1"/>
    <x v="1"/>
    <s v="None"/>
    <s v="Good"/>
    <n v="72"/>
    <n v="1983"/>
    <n v="42"/>
    <n v="3"/>
  </r>
  <r>
    <s v="6040 27Th Ave Ne"/>
    <x v="5"/>
    <s v="WA"/>
    <n v="98115"/>
    <n v="660000"/>
    <x v="3"/>
    <n v="1.75"/>
    <n v="1980"/>
    <n v="333"/>
    <n v="0"/>
    <x v="1"/>
    <x v="0"/>
    <s v="None"/>
    <s v="Good"/>
    <n v="99"/>
    <n v="1993"/>
    <n v="32"/>
    <n v="1.5"/>
  </r>
  <r>
    <s v="4318 Corliss Ave N"/>
    <x v="5"/>
    <s v="WA"/>
    <n v="98103"/>
    <n v="660000"/>
    <x v="3"/>
    <n v="3.25"/>
    <n v="1980"/>
    <n v="333"/>
    <n v="0"/>
    <x v="1"/>
    <x v="1"/>
    <s v="None"/>
    <s v="Average"/>
    <n v="38"/>
    <n v="2000"/>
    <n v="25"/>
    <n v="3"/>
  </r>
  <r>
    <s v="220 17Th Ave"/>
    <x v="5"/>
    <s v="WA"/>
    <n v="98122"/>
    <n v="660000"/>
    <x v="2"/>
    <n v="1.75"/>
    <n v="1840"/>
    <n v="359"/>
    <n v="0"/>
    <x v="1"/>
    <x v="0"/>
    <s v="None"/>
    <s v="Average"/>
    <n v="125"/>
    <n v="2005"/>
    <n v="20"/>
    <n v="1"/>
  </r>
  <r>
    <s v="9314 Ash Ave Se"/>
    <x v="18"/>
    <s v="WA"/>
    <n v="98065"/>
    <n v="660000"/>
    <x v="1"/>
    <n v="3.5"/>
    <n v="3400"/>
    <n v="194"/>
    <n v="0"/>
    <x v="1"/>
    <x v="1"/>
    <s v="None"/>
    <s v="Average"/>
    <n v="13"/>
    <n v="1912"/>
    <n v="113"/>
    <n v="2"/>
  </r>
  <r>
    <s v="6504-6618 Ne 1St St"/>
    <x v="19"/>
    <s v="WA"/>
    <n v="98059"/>
    <n v="659950"/>
    <x v="1"/>
    <n v="2.75"/>
    <n v="3510"/>
    <n v="188"/>
    <n v="0"/>
    <x v="1"/>
    <x v="1"/>
    <s v="None"/>
    <s v="Average"/>
    <n v="11"/>
    <n v="0"/>
    <n v="11"/>
    <n v="2"/>
  </r>
  <r>
    <s v="11605 Se 45Th Pl"/>
    <x v="0"/>
    <s v="WA"/>
    <n v="98006"/>
    <n v="659500"/>
    <x v="1"/>
    <n v="3"/>
    <n v="2620"/>
    <n v="252"/>
    <n v="0"/>
    <x v="1"/>
    <x v="0"/>
    <s v="None"/>
    <s v="Good"/>
    <n v="69"/>
    <n v="0"/>
    <n v="69"/>
    <n v="1"/>
  </r>
  <r>
    <s v="4115 Ne 62Nd St"/>
    <x v="5"/>
    <s v="WA"/>
    <n v="98115"/>
    <n v="659500"/>
    <x v="3"/>
    <n v="1.75"/>
    <n v="1820"/>
    <n v="362"/>
    <n v="0"/>
    <x v="1"/>
    <x v="0"/>
    <s v="None"/>
    <s v="Good"/>
    <n v="68"/>
    <n v="2001"/>
    <n v="24"/>
    <n v="1"/>
  </r>
  <r>
    <s v="3738 86Th Ave Se"/>
    <x v="1"/>
    <s v="WA"/>
    <n v="98040"/>
    <n v="659000"/>
    <x v="1"/>
    <n v="2"/>
    <n v="2090"/>
    <n v="315"/>
    <n v="0"/>
    <x v="1"/>
    <x v="1"/>
    <s v="None"/>
    <s v="Good"/>
    <n v="74"/>
    <n v="1999"/>
    <n v="26"/>
    <n v="1"/>
  </r>
  <r>
    <s v="2651 230Th Ave Se"/>
    <x v="10"/>
    <s v="WA"/>
    <n v="98075"/>
    <n v="659000"/>
    <x v="3"/>
    <n v="2.5"/>
    <n v="2510"/>
    <n v="263"/>
    <n v="0"/>
    <x v="1"/>
    <x v="1"/>
    <s v="None"/>
    <s v="Average"/>
    <n v="29"/>
    <n v="0"/>
    <n v="29"/>
    <n v="2"/>
  </r>
  <r>
    <s v="10326 Fischer Pl Ne"/>
    <x v="5"/>
    <s v="WA"/>
    <n v="98125"/>
    <n v="659000"/>
    <x v="1"/>
    <n v="2.5"/>
    <n v="3190"/>
    <n v="207"/>
    <n v="0"/>
    <x v="1"/>
    <x v="0"/>
    <s v="None"/>
    <s v="Excellent"/>
    <n v="79"/>
    <n v="0"/>
    <n v="79"/>
    <n v="1"/>
  </r>
  <r>
    <s v="12923 206Th Ct Se"/>
    <x v="6"/>
    <s v="WA"/>
    <n v="98027"/>
    <n v="658588"/>
    <x v="3"/>
    <n v="2.25"/>
    <n v="2560"/>
    <n v="257"/>
    <n v="1"/>
    <x v="1"/>
    <x v="1"/>
    <s v="None"/>
    <s v="Average"/>
    <n v="39"/>
    <n v="0"/>
    <n v="39"/>
    <n v="2"/>
  </r>
  <r>
    <s v="8830 Mcintosh Ct Se"/>
    <x v="18"/>
    <s v="WA"/>
    <n v="98065"/>
    <n v="658000"/>
    <x v="1"/>
    <n v="2.75"/>
    <n v="3310"/>
    <n v="199"/>
    <n v="0"/>
    <x v="1"/>
    <x v="1"/>
    <s v="None"/>
    <s v="Average"/>
    <n v="17"/>
    <n v="0"/>
    <n v="17"/>
    <n v="2"/>
  </r>
  <r>
    <s v="32927 143Rd Ct Se"/>
    <x v="24"/>
    <s v="WA"/>
    <n v="98092"/>
    <n v="657500"/>
    <x v="1"/>
    <n v="2.75"/>
    <n v="4140"/>
    <n v="159"/>
    <n v="1"/>
    <x v="1"/>
    <x v="1"/>
    <s v="None"/>
    <s v="Average"/>
    <n v="23"/>
    <n v="0"/>
    <n v="23"/>
    <n v="2"/>
  </r>
  <r>
    <s v="12423 Ne 6Th Pl"/>
    <x v="0"/>
    <s v="WA"/>
    <n v="98005"/>
    <n v="657500"/>
    <x v="3"/>
    <n v="2"/>
    <n v="2320"/>
    <n v="283"/>
    <n v="0"/>
    <x v="1"/>
    <x v="0"/>
    <s v="None"/>
    <s v="Average"/>
    <n v="69"/>
    <n v="2001"/>
    <n v="24"/>
    <n v="1"/>
  </r>
  <r>
    <s v="1917 235Th Ct Ne"/>
    <x v="10"/>
    <s v="WA"/>
    <n v="98074"/>
    <n v="657500"/>
    <x v="3"/>
    <n v="2.5"/>
    <n v="2670"/>
    <n v="246"/>
    <n v="0"/>
    <x v="1"/>
    <x v="1"/>
    <s v="None"/>
    <s v="Average"/>
    <n v="36"/>
    <n v="0"/>
    <n v="36"/>
    <n v="2"/>
  </r>
  <r>
    <s v="5524 S Morgan St"/>
    <x v="5"/>
    <s v="WA"/>
    <n v="98118"/>
    <n v="657000"/>
    <x v="1"/>
    <n v="1.75"/>
    <n v="2740"/>
    <n v="240"/>
    <n v="0"/>
    <x v="1"/>
    <x v="0"/>
    <s v="Good"/>
    <s v="Average"/>
    <n v="71"/>
    <n v="2005"/>
    <n v="20"/>
    <n v="1"/>
  </r>
  <r>
    <s v="7615 3Rd Ave Nw"/>
    <x v="5"/>
    <s v="WA"/>
    <n v="98117"/>
    <n v="657000"/>
    <x v="1"/>
    <n v="2.5"/>
    <n v="2180"/>
    <n v="301"/>
    <n v="0"/>
    <x v="1"/>
    <x v="0"/>
    <s v="None"/>
    <s v="Good"/>
    <n v="99"/>
    <n v="1993"/>
    <n v="32"/>
    <n v="1.5"/>
  </r>
  <r>
    <s v="6326 21St Ave Ne"/>
    <x v="5"/>
    <s v="WA"/>
    <n v="98115"/>
    <n v="656500"/>
    <x v="1"/>
    <n v="2"/>
    <n v="2710"/>
    <n v="242"/>
    <n v="0"/>
    <x v="1"/>
    <x v="0"/>
    <s v="None"/>
    <s v="Good"/>
    <n v="106"/>
    <n v="1985"/>
    <n v="40"/>
    <n v="1"/>
  </r>
  <r>
    <s v="4040 134Th Ave Se"/>
    <x v="0"/>
    <s v="WA"/>
    <n v="98006"/>
    <n v="655275"/>
    <x v="3"/>
    <n v="1.75"/>
    <n v="2050"/>
    <n v="320"/>
    <n v="0"/>
    <x v="1"/>
    <x v="0"/>
    <s v="None"/>
    <s v="Average"/>
    <n v="63"/>
    <n v="2003"/>
    <n v="22"/>
    <n v="1"/>
  </r>
  <r>
    <s v="11221 Ne 106Th Pl"/>
    <x v="4"/>
    <s v="WA"/>
    <n v="98033"/>
    <n v="655000"/>
    <x v="1"/>
    <n v="3.5"/>
    <n v="2350"/>
    <n v="279"/>
    <n v="0"/>
    <x v="1"/>
    <x v="0"/>
    <s v="Great"/>
    <s v="Average"/>
    <n v="31"/>
    <n v="0"/>
    <n v="31"/>
    <n v="2"/>
  </r>
  <r>
    <s v="4730 162Nd Ct Se"/>
    <x v="0"/>
    <s v="WA"/>
    <n v="98006"/>
    <n v="655000"/>
    <x v="1"/>
    <n v="2.25"/>
    <n v="2060"/>
    <n v="318"/>
    <n v="0"/>
    <x v="1"/>
    <x v="0"/>
    <s v="None"/>
    <s v="Average"/>
    <n v="42"/>
    <n v="2009"/>
    <n v="16"/>
    <n v="1"/>
  </r>
  <r>
    <s v="2853 234Th Ave Se"/>
    <x v="10"/>
    <s v="WA"/>
    <n v="98075"/>
    <n v="655000"/>
    <x v="1"/>
    <n v="2.5"/>
    <n v="2860"/>
    <n v="229"/>
    <n v="0"/>
    <x v="1"/>
    <x v="1"/>
    <s v="None"/>
    <s v="Average"/>
    <n v="26"/>
    <n v="0"/>
    <n v="26"/>
    <n v="2"/>
  </r>
  <r>
    <s v="225 246Th Ct Ne"/>
    <x v="10"/>
    <s v="WA"/>
    <n v="98074"/>
    <n v="655000"/>
    <x v="1"/>
    <n v="2.5"/>
    <n v="2990"/>
    <n v="219"/>
    <n v="0"/>
    <x v="1"/>
    <x v="1"/>
    <s v="None"/>
    <s v="Average"/>
    <n v="22"/>
    <n v="0"/>
    <n v="22"/>
    <n v="2"/>
  </r>
  <r>
    <s v="19218 189Th Pl Ne"/>
    <x v="12"/>
    <s v="WA"/>
    <n v="98077"/>
    <n v="654950"/>
    <x v="1"/>
    <n v="2.5"/>
    <n v="2790"/>
    <n v="235"/>
    <n v="1"/>
    <x v="1"/>
    <x v="1"/>
    <s v="None"/>
    <s v="Average"/>
    <n v="38"/>
    <n v="2000"/>
    <n v="25"/>
    <n v="2"/>
  </r>
  <r>
    <s v="1806 15Th Ave"/>
    <x v="5"/>
    <s v="WA"/>
    <n v="98122"/>
    <n v="654000"/>
    <x v="3"/>
    <n v="3.25"/>
    <n v="1530"/>
    <n v="427"/>
    <n v="0"/>
    <x v="1"/>
    <x v="0"/>
    <s v="None"/>
    <s v="Average"/>
    <n v="20"/>
    <n v="0"/>
    <n v="20"/>
    <n v="2"/>
  </r>
  <r>
    <s v="2172 Ne Noble St"/>
    <x v="6"/>
    <s v="WA"/>
    <n v="98029"/>
    <n v="653000"/>
    <x v="3"/>
    <n v="2.5"/>
    <n v="2290"/>
    <n v="285"/>
    <n v="0"/>
    <x v="1"/>
    <x v="1"/>
    <s v="None"/>
    <s v="Average"/>
    <n v="19"/>
    <n v="0"/>
    <n v="19"/>
    <n v="2"/>
  </r>
  <r>
    <s v="8236 Ne 115Th Way"/>
    <x v="4"/>
    <s v="WA"/>
    <n v="98034"/>
    <n v="653000"/>
    <x v="3"/>
    <n v="2.5"/>
    <n v="2680"/>
    <n v="244"/>
    <n v="0"/>
    <x v="1"/>
    <x v="0"/>
    <s v="None"/>
    <s v="Good"/>
    <n v="46"/>
    <n v="0"/>
    <n v="46"/>
    <n v="1"/>
  </r>
  <r>
    <s v="25956 Se 37Th Way"/>
    <x v="6"/>
    <s v="WA"/>
    <n v="98029"/>
    <n v="652500"/>
    <x v="1"/>
    <n v="2.5"/>
    <n v="2700"/>
    <n v="242"/>
    <n v="0"/>
    <x v="1"/>
    <x v="1"/>
    <s v="None"/>
    <s v="Average"/>
    <n v="35"/>
    <n v="2009"/>
    <n v="16"/>
    <n v="2"/>
  </r>
  <r>
    <s v="2476 239Th Pl Ne"/>
    <x v="10"/>
    <s v="WA"/>
    <n v="98074"/>
    <n v="651000"/>
    <x v="1"/>
    <n v="2.5"/>
    <n v="2740"/>
    <n v="238"/>
    <n v="0"/>
    <x v="1"/>
    <x v="1"/>
    <s v="None"/>
    <s v="Average"/>
    <n v="32"/>
    <n v="0"/>
    <n v="32"/>
    <n v="2"/>
  </r>
  <r>
    <s v="34303 Elm Ave Se"/>
    <x v="18"/>
    <s v="WA"/>
    <n v="98065"/>
    <n v="650880"/>
    <x v="3"/>
    <n v="2.5"/>
    <n v="2930"/>
    <n v="222"/>
    <n v="0"/>
    <x v="1"/>
    <x v="1"/>
    <s v="None"/>
    <s v="Average"/>
    <n v="17"/>
    <n v="0"/>
    <n v="17"/>
    <n v="2"/>
  </r>
  <r>
    <s v="319 25Th Ave E"/>
    <x v="5"/>
    <s v="WA"/>
    <n v="98112"/>
    <n v="650000"/>
    <x v="6"/>
    <n v="2.5"/>
    <n v="1740"/>
    <n v="374"/>
    <n v="0"/>
    <x v="1"/>
    <x v="0"/>
    <s v="Good"/>
    <s v="Average"/>
    <n v="31"/>
    <n v="0"/>
    <n v="31"/>
    <n v="2"/>
  </r>
  <r>
    <s v="1411 112Th Ave Ne"/>
    <x v="0"/>
    <s v="WA"/>
    <n v="98004"/>
    <n v="650000"/>
    <x v="3"/>
    <n v="1.75"/>
    <n v="2140"/>
    <n v="304"/>
    <n v="0"/>
    <x v="1"/>
    <x v="0"/>
    <s v="None"/>
    <s v="Average"/>
    <n v="72"/>
    <n v="0"/>
    <n v="72"/>
    <n v="1"/>
  </r>
  <r>
    <s v="14245 Se 60Th St"/>
    <x v="0"/>
    <s v="WA"/>
    <n v="98006"/>
    <n v="650000"/>
    <x v="3"/>
    <n v="1.75"/>
    <n v="2920"/>
    <n v="223"/>
    <n v="0"/>
    <x v="1"/>
    <x v="0"/>
    <s v="None"/>
    <s v="Good"/>
    <n v="44"/>
    <n v="0"/>
    <n v="44"/>
    <n v="1"/>
  </r>
  <r>
    <s v="3110 109Th Ave Se"/>
    <x v="0"/>
    <s v="WA"/>
    <n v="98004"/>
    <n v="650000"/>
    <x v="3"/>
    <n v="1.5"/>
    <n v="1320"/>
    <n v="492"/>
    <n v="0"/>
    <x v="1"/>
    <x v="1"/>
    <s v="None"/>
    <s v="Average"/>
    <n v="74"/>
    <n v="1994"/>
    <n v="31"/>
    <n v="1"/>
  </r>
  <r>
    <s v="28815 237Th Pl Se"/>
    <x v="35"/>
    <s v="WA"/>
    <n v="98010"/>
    <n v="650000"/>
    <x v="1"/>
    <n v="2.5"/>
    <n v="3350"/>
    <n v="194"/>
    <n v="1"/>
    <x v="1"/>
    <x v="1"/>
    <s v="None"/>
    <s v="Average"/>
    <n v="21"/>
    <n v="2003"/>
    <n v="22"/>
    <n v="2"/>
  </r>
  <r>
    <s v="4316 331St Ave Ne"/>
    <x v="14"/>
    <s v="WA"/>
    <n v="98014"/>
    <n v="650000"/>
    <x v="1"/>
    <n v="3"/>
    <n v="3720"/>
    <n v="175"/>
    <n v="1"/>
    <x v="1"/>
    <x v="0"/>
    <s v="None"/>
    <s v="Average"/>
    <n v="22"/>
    <n v="0"/>
    <n v="22"/>
    <n v="1"/>
  </r>
  <r>
    <s v="23836 Se 41St St"/>
    <x v="6"/>
    <s v="WA"/>
    <n v="98029"/>
    <n v="650000"/>
    <x v="1"/>
    <n v="2.5"/>
    <n v="2400"/>
    <n v="271"/>
    <n v="0"/>
    <x v="1"/>
    <x v="1"/>
    <s v="None"/>
    <s v="Average"/>
    <n v="35"/>
    <n v="2009"/>
    <n v="16"/>
    <n v="2"/>
  </r>
  <r>
    <s v="7014 Ne 139Th St"/>
    <x v="4"/>
    <s v="WA"/>
    <n v="98034"/>
    <n v="650000"/>
    <x v="1"/>
    <n v="2.25"/>
    <n v="2560"/>
    <n v="254"/>
    <n v="0"/>
    <x v="1"/>
    <x v="1"/>
    <s v="None"/>
    <s v="Good"/>
    <n v="52"/>
    <n v="0"/>
    <n v="52"/>
    <n v="2"/>
  </r>
  <r>
    <s v="2719 63Rd Ave Se"/>
    <x v="1"/>
    <s v="WA"/>
    <n v="98040"/>
    <n v="650000"/>
    <x v="3"/>
    <n v="1.5"/>
    <n v="1380"/>
    <n v="471"/>
    <n v="0"/>
    <x v="1"/>
    <x v="1"/>
    <s v="None"/>
    <s v="Excellent"/>
    <n v="65"/>
    <n v="0"/>
    <n v="65"/>
    <n v="1"/>
  </r>
  <r>
    <s v="22540 Ne 92Nd St"/>
    <x v="13"/>
    <s v="WA"/>
    <n v="98053"/>
    <n v="650000"/>
    <x v="1"/>
    <n v="2.5"/>
    <n v="3040"/>
    <n v="214"/>
    <n v="0"/>
    <x v="1"/>
    <x v="1"/>
    <s v="None"/>
    <s v="Average"/>
    <n v="22"/>
    <n v="0"/>
    <n v="22"/>
    <n v="2"/>
  </r>
  <r>
    <s v="1920 224Th Pl Ne"/>
    <x v="10"/>
    <s v="WA"/>
    <n v="98074"/>
    <n v="650000"/>
    <x v="1"/>
    <n v="2.5"/>
    <n v="2840"/>
    <n v="229"/>
    <n v="0"/>
    <x v="1"/>
    <x v="1"/>
    <s v="None"/>
    <s v="Average"/>
    <n v="35"/>
    <n v="2009"/>
    <n v="16"/>
    <n v="2"/>
  </r>
  <r>
    <s v="1723 27Th Ave"/>
    <x v="5"/>
    <s v="WA"/>
    <n v="98122"/>
    <n v="650000"/>
    <x v="6"/>
    <n v="1"/>
    <n v="1050"/>
    <n v="619"/>
    <n v="0"/>
    <x v="1"/>
    <x v="0"/>
    <s v="None"/>
    <s v="Average"/>
    <n v="121"/>
    <n v="0"/>
    <n v="121"/>
    <n v="1"/>
  </r>
  <r>
    <s v="1417 26Th Ave"/>
    <x v="5"/>
    <s v="WA"/>
    <n v="98122"/>
    <n v="650000"/>
    <x v="0"/>
    <n v="2.75"/>
    <n v="2550"/>
    <n v="255"/>
    <n v="0"/>
    <x v="1"/>
    <x v="1"/>
    <s v="None"/>
    <s v="Excellent"/>
    <n v="123"/>
    <n v="0"/>
    <n v="123"/>
    <n v="1.5"/>
  </r>
  <r>
    <s v="118 N 84Th St"/>
    <x v="5"/>
    <s v="WA"/>
    <n v="98103"/>
    <n v="650000"/>
    <x v="1"/>
    <n v="2.75"/>
    <n v="2610"/>
    <n v="249"/>
    <n v="0"/>
    <x v="1"/>
    <x v="0"/>
    <s v="None"/>
    <s v="Excellent"/>
    <n v="115"/>
    <n v="0"/>
    <n v="115"/>
    <n v="3"/>
  </r>
  <r>
    <s v="615 Nw 92Nd St"/>
    <x v="5"/>
    <s v="WA"/>
    <n v="98117"/>
    <n v="650000"/>
    <x v="1"/>
    <n v="2.5"/>
    <n v="2210"/>
    <n v="294"/>
    <n v="0"/>
    <x v="1"/>
    <x v="1"/>
    <s v="None"/>
    <s v="Average"/>
    <n v="12"/>
    <n v="1923"/>
    <n v="102"/>
    <n v="2"/>
  </r>
  <r>
    <s v="1923 46Th Ave Sw"/>
    <x v="5"/>
    <s v="WA"/>
    <n v="98116"/>
    <n v="650000"/>
    <x v="6"/>
    <n v="1"/>
    <n v="1030"/>
    <n v="631"/>
    <n v="0"/>
    <x v="1"/>
    <x v="1"/>
    <s v="None"/>
    <s v="Excellent"/>
    <n v="97"/>
    <n v="1970"/>
    <n v="55"/>
    <n v="1"/>
  </r>
  <r>
    <s v="9025 26Th Ave Nw"/>
    <x v="5"/>
    <s v="WA"/>
    <n v="98117"/>
    <n v="650000"/>
    <x v="1"/>
    <n v="2.75"/>
    <n v="1910"/>
    <n v="340"/>
    <n v="0"/>
    <x v="1"/>
    <x v="0"/>
    <s v="None"/>
    <s v="Good"/>
    <n v="85"/>
    <n v="2001"/>
    <n v="24"/>
    <n v="1"/>
  </r>
  <r>
    <s v="830 W Armour St"/>
    <x v="5"/>
    <s v="WA"/>
    <n v="98119"/>
    <n v="650000"/>
    <x v="0"/>
    <n v="1.75"/>
    <n v="1260"/>
    <n v="516"/>
    <n v="0"/>
    <x v="1"/>
    <x v="1"/>
    <s v="None"/>
    <s v="Average"/>
    <n v="99"/>
    <n v="2003"/>
    <n v="22"/>
    <n v="1.5"/>
  </r>
  <r>
    <s v="2811 14Th Ave W"/>
    <x v="5"/>
    <s v="WA"/>
    <n v="98119"/>
    <n v="649950"/>
    <x v="3"/>
    <n v="2.5"/>
    <n v="1500"/>
    <n v="433"/>
    <n v="0"/>
    <x v="1"/>
    <x v="0"/>
    <s v="None"/>
    <s v="Average"/>
    <n v="11"/>
    <n v="0"/>
    <n v="11"/>
    <n v="2"/>
  </r>
  <r>
    <s v="21601-21799 Ne 175Th St"/>
    <x v="12"/>
    <s v="WA"/>
    <n v="98077"/>
    <n v="649950"/>
    <x v="1"/>
    <n v="2.5"/>
    <n v="2350"/>
    <n v="277"/>
    <n v="1"/>
    <x v="1"/>
    <x v="1"/>
    <s v="None"/>
    <s v="Good"/>
    <n v="31"/>
    <n v="0"/>
    <n v="31"/>
    <n v="2"/>
  </r>
  <r>
    <s v="29836 Ne Tolt Hill Rd"/>
    <x v="14"/>
    <s v="WA"/>
    <n v="98014"/>
    <n v="649000"/>
    <x v="6"/>
    <n v="1.75"/>
    <n v="2260"/>
    <n v="287"/>
    <n v="6"/>
    <x v="1"/>
    <x v="0"/>
    <s v="Good"/>
    <s v="Average"/>
    <n v="20"/>
    <n v="0"/>
    <n v="20"/>
    <n v="2"/>
  </r>
  <r>
    <s v="2436 Dexter Ave N"/>
    <x v="5"/>
    <s v="WA"/>
    <n v="98109"/>
    <n v="648475"/>
    <x v="1"/>
    <n v="2.75"/>
    <n v="2250"/>
    <n v="288"/>
    <n v="0"/>
    <x v="1"/>
    <x v="0"/>
    <s v="None"/>
    <s v="Average"/>
    <n v="74"/>
    <n v="1994"/>
    <n v="31"/>
    <n v="1"/>
  </r>
  <r>
    <s v="137 18Th Ave"/>
    <x v="4"/>
    <s v="WA"/>
    <n v="98033"/>
    <n v="648360"/>
    <x v="1"/>
    <n v="1.75"/>
    <n v="2260"/>
    <n v="287"/>
    <n v="0"/>
    <x v="1"/>
    <x v="0"/>
    <s v="Fair"/>
    <s v="Good"/>
    <n v="78"/>
    <n v="1988"/>
    <n v="37"/>
    <n v="1"/>
  </r>
  <r>
    <s v="3008 233Rd Ave Se"/>
    <x v="6"/>
    <s v="WA"/>
    <n v="98075"/>
    <n v="648000"/>
    <x v="1"/>
    <n v="2.5"/>
    <n v="2380"/>
    <n v="272"/>
    <n v="0"/>
    <x v="1"/>
    <x v="1"/>
    <s v="None"/>
    <s v="Average"/>
    <n v="33"/>
    <n v="0"/>
    <n v="33"/>
    <n v="2"/>
  </r>
  <r>
    <s v="36011 Se Kendall Peak St"/>
    <x v="18"/>
    <s v="WA"/>
    <n v="98065"/>
    <n v="648000"/>
    <x v="1"/>
    <n v="2.5"/>
    <n v="3290"/>
    <n v="197"/>
    <n v="0"/>
    <x v="1"/>
    <x v="1"/>
    <s v="None"/>
    <s v="Average"/>
    <n v="17"/>
    <n v="0"/>
    <n v="17"/>
    <n v="2"/>
  </r>
  <r>
    <s v="1727 Lake Washington Blvd S"/>
    <x v="5"/>
    <s v="WA"/>
    <n v="98144"/>
    <n v="647500"/>
    <x v="3"/>
    <n v="1.75"/>
    <n v="1290"/>
    <n v="502"/>
    <n v="0"/>
    <x v="1"/>
    <x v="1"/>
    <s v="None"/>
    <s v="Excellent"/>
    <n v="109"/>
    <n v="0"/>
    <n v="109"/>
    <n v="1"/>
  </r>
  <r>
    <s v="215 243Rd Ave Se"/>
    <x v="10"/>
    <s v="WA"/>
    <n v="98074"/>
    <n v="647000"/>
    <x v="1"/>
    <n v="2.5"/>
    <n v="3040"/>
    <n v="213"/>
    <n v="0"/>
    <x v="1"/>
    <x v="1"/>
    <s v="None"/>
    <s v="Average"/>
    <n v="26"/>
    <n v="0"/>
    <n v="26"/>
    <n v="2"/>
  </r>
  <r>
    <s v="19585-19799 204Th Ave Ne"/>
    <x v="12"/>
    <s v="WA"/>
    <n v="98077"/>
    <n v="646213"/>
    <x v="1"/>
    <n v="2.5"/>
    <n v="3430"/>
    <n v="188"/>
    <n v="1"/>
    <x v="1"/>
    <x v="1"/>
    <s v="None"/>
    <s v="Average"/>
    <n v="12"/>
    <n v="1923"/>
    <n v="102"/>
    <n v="2"/>
  </r>
  <r>
    <s v="4615 158Th Ave Se"/>
    <x v="0"/>
    <s v="WA"/>
    <n v="98006"/>
    <n v="646000"/>
    <x v="1"/>
    <n v="2.25"/>
    <n v="2500"/>
    <n v="258"/>
    <n v="0"/>
    <x v="1"/>
    <x v="0"/>
    <s v="None"/>
    <s v="Good"/>
    <n v="47"/>
    <n v="2000"/>
    <n v="25"/>
    <n v="1"/>
  </r>
  <r>
    <s v="8903 3Rd Ave Nw"/>
    <x v="5"/>
    <s v="WA"/>
    <n v="98117"/>
    <n v="646000"/>
    <x v="1"/>
    <n v="2.5"/>
    <n v="2310"/>
    <n v="280"/>
    <n v="0"/>
    <x v="1"/>
    <x v="1"/>
    <s v="None"/>
    <s v="Average"/>
    <n v="17"/>
    <n v="0"/>
    <n v="17"/>
    <n v="2"/>
  </r>
  <r>
    <s v="6316 26Th Ave Nw"/>
    <x v="5"/>
    <s v="WA"/>
    <n v="98107"/>
    <n v="646000"/>
    <x v="0"/>
    <n v="2.75"/>
    <n v="2870"/>
    <n v="225"/>
    <n v="0"/>
    <x v="1"/>
    <x v="0"/>
    <s v="None"/>
    <s v="Average"/>
    <n v="49"/>
    <n v="0"/>
    <n v="49"/>
    <n v="1"/>
  </r>
  <r>
    <s v="6723 17Th Ave Nw"/>
    <x v="5"/>
    <s v="WA"/>
    <n v="98117"/>
    <n v="645500"/>
    <x v="6"/>
    <n v="1"/>
    <n v="1890"/>
    <n v="342"/>
    <n v="0"/>
    <x v="1"/>
    <x v="1"/>
    <s v="None"/>
    <s v="Good"/>
    <n v="116"/>
    <n v="1989"/>
    <n v="36"/>
    <n v="1.5"/>
  </r>
  <r>
    <s v="6901 123Rd Ave Ne"/>
    <x v="4"/>
    <s v="WA"/>
    <n v="98033"/>
    <n v="645325"/>
    <x v="3"/>
    <n v="2.5"/>
    <n v="2670"/>
    <n v="242"/>
    <n v="0"/>
    <x v="1"/>
    <x v="1"/>
    <s v="None"/>
    <s v="Average"/>
    <n v="22"/>
    <n v="0"/>
    <n v="22"/>
    <n v="2"/>
  </r>
  <r>
    <s v="1949-1953 9Th Ave W"/>
    <x v="5"/>
    <s v="WA"/>
    <n v="98119"/>
    <n v="645000"/>
    <x v="3"/>
    <n v="3.25"/>
    <n v="1730"/>
    <n v="373"/>
    <n v="0"/>
    <x v="1"/>
    <x v="0"/>
    <s v="Good"/>
    <s v="Average"/>
    <n v="17"/>
    <n v="0"/>
    <n v="17"/>
    <n v="2"/>
  </r>
  <r>
    <s v="633 Nw 116Th St"/>
    <x v="5"/>
    <s v="WA"/>
    <n v="98177"/>
    <n v="645000"/>
    <x v="3"/>
    <n v="2.75"/>
    <n v="1850"/>
    <n v="349"/>
    <n v="0"/>
    <x v="1"/>
    <x v="1"/>
    <s v="Good"/>
    <s v="Good"/>
    <n v="72"/>
    <n v="1983"/>
    <n v="42"/>
    <n v="1"/>
  </r>
  <r>
    <s v="1673 Rosemont Blvd"/>
    <x v="0"/>
    <s v="WA"/>
    <n v="98008"/>
    <n v="645000"/>
    <x v="3"/>
    <n v="2.5"/>
    <n v="1740"/>
    <n v="371"/>
    <n v="0"/>
    <x v="1"/>
    <x v="1"/>
    <s v="None"/>
    <s v="Good"/>
    <n v="50"/>
    <n v="0"/>
    <n v="50"/>
    <n v="2"/>
  </r>
  <r>
    <s v="15048 Ne 11Th Pl"/>
    <x v="0"/>
    <s v="WA"/>
    <n v="98007"/>
    <n v="645000"/>
    <x v="1"/>
    <n v="2.5"/>
    <n v="2430"/>
    <n v="265"/>
    <n v="0"/>
    <x v="1"/>
    <x v="0"/>
    <s v="None"/>
    <s v="Excellent"/>
    <n v="62"/>
    <n v="0"/>
    <n v="62"/>
    <n v="1"/>
  </r>
  <r>
    <s v="4117 211Th Pl Ne"/>
    <x v="10"/>
    <s v="WA"/>
    <n v="98074"/>
    <n v="645000"/>
    <x v="1"/>
    <n v="2.5"/>
    <n v="2690"/>
    <n v="240"/>
    <n v="0"/>
    <x v="1"/>
    <x v="1"/>
    <s v="None"/>
    <s v="Average"/>
    <n v="40"/>
    <n v="0"/>
    <n v="40"/>
    <n v="2"/>
  </r>
  <r>
    <s v="2504 225Th Pl Ne"/>
    <x v="10"/>
    <s v="WA"/>
    <n v="98074"/>
    <n v="645000"/>
    <x v="1"/>
    <n v="2.5"/>
    <n v="3160"/>
    <n v="204"/>
    <n v="0"/>
    <x v="1"/>
    <x v="1"/>
    <s v="None"/>
    <s v="Average"/>
    <n v="42"/>
    <n v="2009"/>
    <n v="16"/>
    <n v="2"/>
  </r>
  <r>
    <s v="10514 14Th Ave Nw"/>
    <x v="5"/>
    <s v="WA"/>
    <n v="98177"/>
    <n v="645000"/>
    <x v="3"/>
    <n v="1.75"/>
    <n v="2270"/>
    <n v="284"/>
    <n v="0"/>
    <x v="1"/>
    <x v="0"/>
    <s v="None"/>
    <s v="Good"/>
    <n v="69"/>
    <n v="0"/>
    <n v="69"/>
    <n v="1"/>
  </r>
  <r>
    <s v="15003 Ne 12Th St"/>
    <x v="0"/>
    <s v="WA"/>
    <n v="98007"/>
    <n v="642000"/>
    <x v="1"/>
    <n v="2.5"/>
    <n v="2550"/>
    <n v="252"/>
    <n v="0"/>
    <x v="1"/>
    <x v="0"/>
    <s v="None"/>
    <s v="Average"/>
    <n v="61"/>
    <n v="2000"/>
    <n v="25"/>
    <n v="1"/>
  </r>
  <r>
    <s v="3964 262Nd Ave Se"/>
    <x v="6"/>
    <s v="WA"/>
    <n v="98029"/>
    <n v="642000"/>
    <x v="1"/>
    <n v="2.5"/>
    <n v="2560"/>
    <n v="251"/>
    <n v="0"/>
    <x v="1"/>
    <x v="1"/>
    <s v="None"/>
    <s v="Average"/>
    <n v="33"/>
    <n v="0"/>
    <n v="33"/>
    <n v="2"/>
  </r>
  <r>
    <s v="2834 220Th Pl Ne"/>
    <x v="10"/>
    <s v="WA"/>
    <n v="98074"/>
    <n v="642000"/>
    <x v="3"/>
    <n v="2.5"/>
    <n v="2670"/>
    <n v="240"/>
    <n v="0"/>
    <x v="1"/>
    <x v="1"/>
    <s v="None"/>
    <s v="Average"/>
    <n v="38"/>
    <n v="2000"/>
    <n v="25"/>
    <n v="1"/>
  </r>
  <r>
    <s v="13202 Ne 92Nd Way"/>
    <x v="13"/>
    <s v="WA"/>
    <n v="98052"/>
    <n v="641633"/>
    <x v="3"/>
    <n v="2.5"/>
    <n v="2480"/>
    <n v="259"/>
    <n v="0"/>
    <x v="1"/>
    <x v="1"/>
    <s v="None"/>
    <s v="Average"/>
    <n v="25"/>
    <n v="0"/>
    <n v="25"/>
    <n v="2"/>
  </r>
  <r>
    <s v="6338 284Th Way Ne"/>
    <x v="14"/>
    <s v="WA"/>
    <n v="98014"/>
    <n v="641000"/>
    <x v="1"/>
    <n v="2.5"/>
    <n v="2770"/>
    <n v="231"/>
    <n v="1"/>
    <x v="1"/>
    <x v="1"/>
    <s v="None"/>
    <s v="Average"/>
    <n v="28"/>
    <n v="0"/>
    <n v="28"/>
    <n v="2"/>
  </r>
  <r>
    <s v="6729 Dibble Ave Nw"/>
    <x v="5"/>
    <s v="WA"/>
    <n v="98117"/>
    <n v="641000"/>
    <x v="3"/>
    <n v="1.75"/>
    <n v="1620"/>
    <n v="396"/>
    <n v="0"/>
    <x v="1"/>
    <x v="0"/>
    <s v="None"/>
    <s v="Excellent"/>
    <n v="99"/>
    <n v="0"/>
    <n v="99"/>
    <n v="1"/>
  </r>
  <r>
    <s v="3060 124Th Ave Ne"/>
    <x v="0"/>
    <s v="WA"/>
    <n v="98005"/>
    <n v="640000"/>
    <x v="3"/>
    <n v="2.25"/>
    <n v="1980"/>
    <n v="323"/>
    <n v="0"/>
    <x v="1"/>
    <x v="1"/>
    <s v="None"/>
    <s v="Average"/>
    <n v="66"/>
    <n v="1989"/>
    <n v="36"/>
    <n v="1"/>
  </r>
  <r>
    <s v="12020 Se 76Th St"/>
    <x v="17"/>
    <s v="WA"/>
    <n v="98056"/>
    <n v="640000"/>
    <x v="3"/>
    <n v="2.5"/>
    <n v="2370"/>
    <n v="270"/>
    <n v="0"/>
    <x v="1"/>
    <x v="1"/>
    <s v="None"/>
    <s v="Average"/>
    <n v="32"/>
    <n v="0"/>
    <n v="32"/>
    <n v="2"/>
  </r>
  <r>
    <s v="11001-11025 169Th Pl Ne"/>
    <x v="13"/>
    <s v="WA"/>
    <n v="98052"/>
    <n v="640000"/>
    <x v="1"/>
    <n v="2.5"/>
    <n v="2341"/>
    <n v="273"/>
    <n v="0"/>
    <x v="1"/>
    <x v="1"/>
    <s v="None"/>
    <s v="Average"/>
    <n v="28"/>
    <n v="0"/>
    <n v="28"/>
    <n v="2"/>
  </r>
  <r>
    <s v="23359 Ne 24Th Pl"/>
    <x v="10"/>
    <s v="WA"/>
    <n v="98074"/>
    <n v="640000"/>
    <x v="3"/>
    <n v="2.5"/>
    <n v="2140"/>
    <n v="299"/>
    <n v="0"/>
    <x v="1"/>
    <x v="1"/>
    <s v="None"/>
    <s v="Average"/>
    <n v="34"/>
    <n v="0"/>
    <n v="34"/>
    <n v="2"/>
  </r>
  <r>
    <s v="1806 11Th Ave"/>
    <x v="5"/>
    <s v="WA"/>
    <n v="98122"/>
    <n v="640000"/>
    <x v="6"/>
    <n v="2.25"/>
    <n v="1540"/>
    <n v="416"/>
    <n v="0"/>
    <x v="1"/>
    <x v="1"/>
    <s v="None"/>
    <s v="Average"/>
    <n v="18"/>
    <n v="0"/>
    <n v="18"/>
    <n v="3"/>
  </r>
  <r>
    <s v="1816 11Th Ave"/>
    <x v="5"/>
    <s v="WA"/>
    <n v="98122"/>
    <n v="640000"/>
    <x v="6"/>
    <n v="2.25"/>
    <n v="1540"/>
    <n v="416"/>
    <n v="0"/>
    <x v="1"/>
    <x v="1"/>
    <s v="None"/>
    <s v="Average"/>
    <n v="18"/>
    <n v="0"/>
    <n v="18"/>
    <n v="3"/>
  </r>
  <r>
    <s v="8024 Corliss Ave N"/>
    <x v="5"/>
    <s v="WA"/>
    <n v="98103"/>
    <n v="640000"/>
    <x v="3"/>
    <n v="1.75"/>
    <n v="1620"/>
    <n v="395"/>
    <n v="0"/>
    <x v="1"/>
    <x v="0"/>
    <s v="None"/>
    <s v="Excellent"/>
    <n v="78"/>
    <n v="0"/>
    <n v="78"/>
    <n v="1"/>
  </r>
  <r>
    <s v="2647 22Nd Ave W"/>
    <x v="5"/>
    <s v="WA"/>
    <n v="98199"/>
    <n v="640000"/>
    <x v="3"/>
    <n v="2.5"/>
    <n v="1690"/>
    <n v="379"/>
    <n v="0"/>
    <x v="1"/>
    <x v="1"/>
    <s v="None"/>
    <s v="Average"/>
    <n v="18"/>
    <n v="0"/>
    <n v="18"/>
    <n v="2.5"/>
  </r>
  <r>
    <s v="3526 Ashworth Ave N"/>
    <x v="5"/>
    <s v="WA"/>
    <n v="98103"/>
    <n v="640000"/>
    <x v="6"/>
    <n v="1.75"/>
    <n v="1760"/>
    <n v="364"/>
    <n v="0"/>
    <x v="1"/>
    <x v="0"/>
    <s v="None"/>
    <s v="Good"/>
    <n v="95"/>
    <n v="0"/>
    <n v="95"/>
    <n v="1"/>
  </r>
  <r>
    <s v="2955 36Th Ave S"/>
    <x v="5"/>
    <s v="WA"/>
    <n v="98144"/>
    <n v="640000"/>
    <x v="3"/>
    <n v="1.75"/>
    <n v="2340"/>
    <n v="274"/>
    <n v="0"/>
    <x v="1"/>
    <x v="0"/>
    <s v="None"/>
    <s v="Excellent"/>
    <n v="108"/>
    <n v="0"/>
    <n v="108"/>
    <n v="1"/>
  </r>
  <r>
    <s v="8600-8698 30Th Ave Ne"/>
    <x v="5"/>
    <s v="WA"/>
    <n v="98115"/>
    <n v="640000"/>
    <x v="1"/>
    <n v="2"/>
    <n v="2560"/>
    <n v="250"/>
    <n v="0"/>
    <x v="1"/>
    <x v="0"/>
    <s v="None"/>
    <s v="Good"/>
    <n v="78"/>
    <n v="1988"/>
    <n v="37"/>
    <n v="1"/>
  </r>
  <r>
    <s v="3415 9Th Ave W"/>
    <x v="5"/>
    <s v="WA"/>
    <n v="98119"/>
    <n v="640000"/>
    <x v="3"/>
    <n v="2"/>
    <n v="1380"/>
    <n v="464"/>
    <n v="0"/>
    <x v="1"/>
    <x v="1"/>
    <s v="None"/>
    <s v="Average"/>
    <n v="77"/>
    <n v="1994"/>
    <n v="31"/>
    <n v="1"/>
  </r>
  <r>
    <s v="1474 14Th Pl Ne"/>
    <x v="6"/>
    <s v="WA"/>
    <n v="98029"/>
    <n v="639888"/>
    <x v="1"/>
    <n v="2.5"/>
    <n v="2050"/>
    <n v="312"/>
    <n v="0"/>
    <x v="1"/>
    <x v="1"/>
    <s v="None"/>
    <s v="Average"/>
    <n v="13"/>
    <n v="1912"/>
    <n v="113"/>
    <n v="2"/>
  </r>
  <r>
    <s v="14106 176Th Ave Ne"/>
    <x v="13"/>
    <s v="WA"/>
    <n v="98052"/>
    <n v="639500"/>
    <x v="1"/>
    <n v="2.25"/>
    <n v="2330"/>
    <n v="274"/>
    <n v="0"/>
    <x v="1"/>
    <x v="1"/>
    <s v="None"/>
    <s v="Average"/>
    <n v="39"/>
    <n v="0"/>
    <n v="39"/>
    <n v="2"/>
  </r>
  <r>
    <s v="13615 179Th Ave Ne"/>
    <x v="13"/>
    <s v="WA"/>
    <n v="98052"/>
    <n v="639000"/>
    <x v="1"/>
    <n v="2.5"/>
    <n v="2150"/>
    <n v="297"/>
    <n v="0"/>
    <x v="1"/>
    <x v="1"/>
    <s v="None"/>
    <s v="Good"/>
    <n v="43"/>
    <n v="2011"/>
    <n v="14"/>
    <n v="2"/>
  </r>
  <r>
    <s v="3051 36Th Ave W"/>
    <x v="5"/>
    <s v="WA"/>
    <n v="98199"/>
    <n v="639000"/>
    <x v="1"/>
    <n v="2"/>
    <n v="1840"/>
    <n v="347"/>
    <n v="0"/>
    <x v="1"/>
    <x v="0"/>
    <s v="None"/>
    <s v="Good"/>
    <n v="83"/>
    <n v="1982"/>
    <n v="43"/>
    <n v="1"/>
  </r>
  <r>
    <s v="6533 193Rd Pl Ne"/>
    <x v="13"/>
    <s v="WA"/>
    <n v="98052"/>
    <n v="638000"/>
    <x v="3"/>
    <n v="2.5"/>
    <n v="2110"/>
    <n v="302"/>
    <n v="0"/>
    <x v="1"/>
    <x v="1"/>
    <s v="None"/>
    <s v="Average"/>
    <n v="20"/>
    <n v="0"/>
    <n v="20"/>
    <n v="2"/>
  </r>
  <r>
    <s v="6318 Sw Marguerite Ct"/>
    <x v="5"/>
    <s v="WA"/>
    <n v="98116"/>
    <n v="638000"/>
    <x v="3"/>
    <n v="2"/>
    <n v="1660"/>
    <n v="384"/>
    <n v="0"/>
    <x v="1"/>
    <x v="0"/>
    <s v="None"/>
    <s v="Excellent"/>
    <n v="103"/>
    <n v="1956"/>
    <n v="69"/>
    <n v="1"/>
  </r>
  <r>
    <s v="2069 211Th Ave Ne"/>
    <x v="10"/>
    <s v="WA"/>
    <n v="98074"/>
    <n v="635700"/>
    <x v="1"/>
    <n v="2.5"/>
    <n v="3240"/>
    <n v="196"/>
    <n v="0"/>
    <x v="1"/>
    <x v="0"/>
    <s v="None"/>
    <s v="Average"/>
    <n v="48"/>
    <n v="2004"/>
    <n v="21"/>
    <n v="1"/>
  </r>
  <r>
    <s v="6517 Dibble Ave Nw"/>
    <x v="5"/>
    <s v="WA"/>
    <n v="98117"/>
    <n v="635200"/>
    <x v="1"/>
    <n v="1.75"/>
    <n v="1640"/>
    <n v="387"/>
    <n v="0"/>
    <x v="1"/>
    <x v="0"/>
    <s v="None"/>
    <s v="Excellent"/>
    <n v="104"/>
    <n v="0"/>
    <n v="104"/>
    <n v="1"/>
  </r>
  <r>
    <s v="15018 Ne 10Th Pl"/>
    <x v="0"/>
    <s v="WA"/>
    <n v="98007"/>
    <n v="635000"/>
    <x v="1"/>
    <n v="1.75"/>
    <n v="1950"/>
    <n v="326"/>
    <n v="0"/>
    <x v="1"/>
    <x v="0"/>
    <s v="None"/>
    <s v="Good"/>
    <n v="56"/>
    <n v="0"/>
    <n v="56"/>
    <n v="1"/>
  </r>
  <r>
    <s v="10068 Ne 142Nd Pl"/>
    <x v="4"/>
    <s v="WA"/>
    <n v="98034"/>
    <n v="635000"/>
    <x v="3"/>
    <n v="2.5"/>
    <n v="3350"/>
    <n v="190"/>
    <n v="0"/>
    <x v="1"/>
    <x v="0"/>
    <s v="None"/>
    <s v="Average"/>
    <n v="20"/>
    <n v="0"/>
    <n v="20"/>
    <n v="2"/>
  </r>
  <r>
    <s v="9788-16090 Ne Quail Creek Dr"/>
    <x v="13"/>
    <s v="WA"/>
    <n v="98053"/>
    <n v="635000"/>
    <x v="1"/>
    <n v="2.5"/>
    <n v="3080"/>
    <n v="206"/>
    <n v="1"/>
    <x v="1"/>
    <x v="1"/>
    <s v="None"/>
    <s v="Average"/>
    <n v="28"/>
    <n v="0"/>
    <n v="28"/>
    <n v="2"/>
  </r>
  <r>
    <s v="7815 Stroud Ave N"/>
    <x v="5"/>
    <s v="WA"/>
    <n v="98103"/>
    <n v="635000"/>
    <x v="3"/>
    <n v="2.5"/>
    <n v="1570"/>
    <n v="404"/>
    <n v="0"/>
    <x v="1"/>
    <x v="1"/>
    <s v="None"/>
    <s v="Average"/>
    <n v="15"/>
    <n v="0"/>
    <n v="15"/>
    <n v="3"/>
  </r>
  <r>
    <s v="2739 31St Ave S"/>
    <x v="5"/>
    <s v="WA"/>
    <n v="98144"/>
    <n v="635000"/>
    <x v="3"/>
    <n v="2.5"/>
    <n v="2300"/>
    <n v="276"/>
    <n v="0"/>
    <x v="1"/>
    <x v="0"/>
    <s v="None"/>
    <s v="Good"/>
    <n v="104"/>
    <n v="0"/>
    <n v="104"/>
    <n v="1.5"/>
  </r>
  <r>
    <s v="3821 39Th Ave S"/>
    <x v="5"/>
    <s v="WA"/>
    <n v="98118"/>
    <n v="635000"/>
    <x v="1"/>
    <n v="2.25"/>
    <n v="2750"/>
    <n v="231"/>
    <n v="0"/>
    <x v="1"/>
    <x v="0"/>
    <s v="None"/>
    <s v="Good"/>
    <n v="77"/>
    <n v="0"/>
    <n v="77"/>
    <n v="1"/>
  </r>
  <r>
    <s v="4131 51St Ave S"/>
    <x v="5"/>
    <s v="WA"/>
    <n v="98118"/>
    <n v="635000"/>
    <x v="3"/>
    <n v="2.5"/>
    <n v="1960"/>
    <n v="324"/>
    <n v="0"/>
    <x v="1"/>
    <x v="0"/>
    <s v="None"/>
    <s v="Good"/>
    <n v="85"/>
    <n v="2001"/>
    <n v="24"/>
    <n v="1"/>
  </r>
  <r>
    <s v="34115 Se Ash St"/>
    <x v="18"/>
    <s v="WA"/>
    <n v="98065"/>
    <n v="633634"/>
    <x v="1"/>
    <n v="3.5"/>
    <n v="2960"/>
    <n v="214"/>
    <n v="0"/>
    <x v="1"/>
    <x v="1"/>
    <s v="None"/>
    <s v="Average"/>
    <n v="11"/>
    <n v="0"/>
    <n v="11"/>
    <n v="2"/>
  </r>
  <r>
    <s v="26021 Ne 25Th St"/>
    <x v="13"/>
    <s v="WA"/>
    <n v="98053"/>
    <n v="633100"/>
    <x v="1"/>
    <n v="2.5"/>
    <n v="2470"/>
    <n v="256"/>
    <n v="1"/>
    <x v="1"/>
    <x v="1"/>
    <s v="None"/>
    <s v="Average"/>
    <n v="32"/>
    <n v="0"/>
    <n v="32"/>
    <n v="2"/>
  </r>
  <r>
    <s v="3323-3325 33Rd Ave Sw"/>
    <x v="5"/>
    <s v="WA"/>
    <n v="98126"/>
    <n v="633000"/>
    <x v="1"/>
    <n v="2.5"/>
    <n v="2360"/>
    <n v="268"/>
    <n v="0"/>
    <x v="1"/>
    <x v="0"/>
    <s v="Great"/>
    <s v="Average"/>
    <n v="48"/>
    <n v="2004"/>
    <n v="21"/>
    <n v="1"/>
  </r>
  <r>
    <s v="9181 226Th Pl Ne"/>
    <x v="13"/>
    <s v="WA"/>
    <n v="98053"/>
    <n v="632500"/>
    <x v="0"/>
    <n v="2.5"/>
    <n v="2640"/>
    <n v="240"/>
    <n v="0"/>
    <x v="1"/>
    <x v="1"/>
    <s v="None"/>
    <s v="Average"/>
    <n v="22"/>
    <n v="0"/>
    <n v="22"/>
    <n v="2"/>
  </r>
  <r>
    <s v="21604 Ne 22Nd Ct"/>
    <x v="10"/>
    <s v="WA"/>
    <n v="98074"/>
    <n v="632500"/>
    <x v="1"/>
    <n v="2.5"/>
    <n v="2090"/>
    <n v="303"/>
    <n v="0"/>
    <x v="1"/>
    <x v="1"/>
    <s v="None"/>
    <s v="Average"/>
    <n v="39"/>
    <n v="0"/>
    <n v="39"/>
    <n v="2"/>
  </r>
  <r>
    <s v="2617 Queen Anne Ave N"/>
    <x v="5"/>
    <s v="WA"/>
    <n v="98109"/>
    <n v="631500"/>
    <x v="6"/>
    <n v="1"/>
    <n v="1130"/>
    <n v="559"/>
    <n v="0"/>
    <x v="1"/>
    <x v="1"/>
    <s v="None"/>
    <s v="Good"/>
    <n v="98"/>
    <n v="0"/>
    <n v="98"/>
    <n v="1"/>
  </r>
  <r>
    <s v="2900-2998 Fairmount Ave Sw"/>
    <x v="5"/>
    <s v="WA"/>
    <n v="98116"/>
    <n v="631500"/>
    <x v="1"/>
    <n v="2"/>
    <n v="2530"/>
    <n v="250"/>
    <n v="0"/>
    <x v="1"/>
    <x v="0"/>
    <s v="None"/>
    <s v="Good"/>
    <n v="115"/>
    <n v="0"/>
    <n v="115"/>
    <n v="1.5"/>
  </r>
  <r>
    <s v="2598 Ne Natalie Way"/>
    <x v="6"/>
    <s v="WA"/>
    <n v="98029"/>
    <n v="630000"/>
    <x v="6"/>
    <n v="2.5"/>
    <n v="2290"/>
    <n v="275"/>
    <n v="0"/>
    <x v="1"/>
    <x v="1"/>
    <s v="None"/>
    <s v="Average"/>
    <n v="20"/>
    <n v="0"/>
    <n v="20"/>
    <n v="2"/>
  </r>
  <r>
    <s v="25510 Se 159Th St"/>
    <x v="6"/>
    <s v="WA"/>
    <n v="98027"/>
    <n v="630000"/>
    <x v="1"/>
    <n v="3.75"/>
    <n v="4610"/>
    <n v="137"/>
    <n v="1"/>
    <x v="1"/>
    <x v="0"/>
    <s v="None"/>
    <s v="Good"/>
    <n v="45"/>
    <n v="0"/>
    <n v="45"/>
    <n v="1"/>
  </r>
  <r>
    <s v="8820 Ne 160Th Pl"/>
    <x v="20"/>
    <s v="WA"/>
    <n v="98028"/>
    <n v="630000"/>
    <x v="1"/>
    <n v="2.5"/>
    <n v="2807"/>
    <n v="224"/>
    <n v="0"/>
    <x v="1"/>
    <x v="1"/>
    <s v="None"/>
    <s v="Average"/>
    <n v="29"/>
    <n v="0"/>
    <n v="29"/>
    <n v="2"/>
  </r>
  <r>
    <s v="10515 115Th Pl Ne"/>
    <x v="4"/>
    <s v="WA"/>
    <n v="98033"/>
    <n v="630000"/>
    <x v="3"/>
    <n v="1.75"/>
    <n v="1710"/>
    <n v="368"/>
    <n v="0"/>
    <x v="1"/>
    <x v="1"/>
    <s v="None"/>
    <s v="Good"/>
    <n v="39"/>
    <n v="0"/>
    <n v="39"/>
    <n v="1"/>
  </r>
  <r>
    <s v="11607 Ne 103Rd Pl"/>
    <x v="4"/>
    <s v="WA"/>
    <n v="98033"/>
    <n v="630000"/>
    <x v="1"/>
    <n v="2.5"/>
    <n v="2190"/>
    <n v="288"/>
    <n v="0"/>
    <x v="1"/>
    <x v="0"/>
    <s v="None"/>
    <s v="Good"/>
    <n v="46"/>
    <n v="0"/>
    <n v="46"/>
    <n v="1"/>
  </r>
  <r>
    <s v="3219 34Th Ave W"/>
    <x v="5"/>
    <s v="WA"/>
    <n v="98199"/>
    <n v="630000"/>
    <x v="1"/>
    <n v="2"/>
    <n v="1770"/>
    <n v="356"/>
    <n v="0"/>
    <x v="1"/>
    <x v="1"/>
    <s v="None"/>
    <s v="Excellent"/>
    <n v="114"/>
    <n v="1981"/>
    <n v="44"/>
    <n v="2"/>
  </r>
  <r>
    <s v="18808 215Th Way Ne"/>
    <x v="12"/>
    <s v="WA"/>
    <n v="98077"/>
    <n v="630000"/>
    <x v="1"/>
    <n v="2.5"/>
    <n v="2740"/>
    <n v="230"/>
    <n v="1"/>
    <x v="1"/>
    <x v="1"/>
    <s v="None"/>
    <s v="Average"/>
    <n v="32"/>
    <n v="0"/>
    <n v="32"/>
    <n v="2"/>
  </r>
  <r>
    <s v="329 Ne Eagle Way"/>
    <x v="6"/>
    <s v="WA"/>
    <n v="98029"/>
    <n v="629800"/>
    <x v="3"/>
    <n v="2.5"/>
    <n v="2390"/>
    <n v="264"/>
    <n v="0"/>
    <x v="1"/>
    <x v="0"/>
    <s v="None"/>
    <s v="Average"/>
    <n v="17"/>
    <n v="0"/>
    <n v="17"/>
    <n v="2"/>
  </r>
  <r>
    <s v="2439 Piedmont Pl W"/>
    <x v="5"/>
    <s v="WA"/>
    <n v="98199"/>
    <n v="629000"/>
    <x v="3"/>
    <n v="2"/>
    <n v="1760"/>
    <n v="357"/>
    <n v="0"/>
    <x v="1"/>
    <x v="0"/>
    <s v="None"/>
    <s v="Excellent"/>
    <n v="105"/>
    <n v="0"/>
    <n v="105"/>
    <n v="1"/>
  </r>
  <r>
    <s v="8028 27Th Ave Ne"/>
    <x v="5"/>
    <s v="WA"/>
    <n v="98115"/>
    <n v="628000"/>
    <x v="1"/>
    <n v="2"/>
    <n v="2260"/>
    <n v="278"/>
    <n v="0"/>
    <x v="1"/>
    <x v="0"/>
    <s v="None"/>
    <s v="Average"/>
    <n v="67"/>
    <n v="2004"/>
    <n v="21"/>
    <n v="1"/>
  </r>
  <r>
    <s v="Shangri-La Way Nw"/>
    <x v="6"/>
    <s v="WA"/>
    <n v="98027"/>
    <n v="627000"/>
    <x v="3"/>
    <n v="3.5"/>
    <n v="2710"/>
    <n v="231"/>
    <n v="0"/>
    <x v="1"/>
    <x v="0"/>
    <s v="None"/>
    <s v="Average"/>
    <n v="20"/>
    <n v="0"/>
    <n v="20"/>
    <n v="2"/>
  </r>
  <r>
    <s v="6723 12Th Ave Nw"/>
    <x v="5"/>
    <s v="WA"/>
    <n v="98117"/>
    <n v="626000"/>
    <x v="3"/>
    <n v="1.75"/>
    <n v="2430"/>
    <n v="258"/>
    <n v="0"/>
    <x v="1"/>
    <x v="0"/>
    <s v="None"/>
    <s v="Good"/>
    <n v="80"/>
    <n v="0"/>
    <n v="80"/>
    <n v="2"/>
  </r>
  <r>
    <s v="30924 36Th Ave Sw"/>
    <x v="27"/>
    <s v="WA"/>
    <n v="98023"/>
    <n v="625000"/>
    <x v="1"/>
    <n v="3.25"/>
    <n v="4240"/>
    <n v="147"/>
    <n v="1"/>
    <x v="1"/>
    <x v="0"/>
    <s v="Great"/>
    <s v="Average"/>
    <n v="36"/>
    <n v="0"/>
    <n v="36"/>
    <n v="2"/>
  </r>
  <r>
    <s v="3297 S 366Th St"/>
    <x v="24"/>
    <s v="WA"/>
    <n v="98001"/>
    <n v="625000"/>
    <x v="3"/>
    <n v="1.75"/>
    <n v="3160"/>
    <n v="198"/>
    <n v="2"/>
    <x v="1"/>
    <x v="0"/>
    <s v="None"/>
    <s v="Good"/>
    <n v="47"/>
    <n v="2000"/>
    <n v="25"/>
    <n v="1"/>
  </r>
  <r>
    <s v="2022 123Rd Ave Se"/>
    <x v="0"/>
    <s v="WA"/>
    <n v="98005"/>
    <n v="625000"/>
    <x v="3"/>
    <n v="1.75"/>
    <n v="2210"/>
    <n v="283"/>
    <n v="0"/>
    <x v="1"/>
    <x v="0"/>
    <s v="None"/>
    <s v="Average"/>
    <n v="67"/>
    <n v="2004"/>
    <n v="21"/>
    <n v="1"/>
  </r>
  <r>
    <s v="13987 Se 2Nd St"/>
    <x v="0"/>
    <s v="WA"/>
    <n v="98005"/>
    <n v="625000"/>
    <x v="0"/>
    <n v="2.5"/>
    <n v="2700"/>
    <n v="231"/>
    <n v="0"/>
    <x v="1"/>
    <x v="0"/>
    <s v="None"/>
    <s v="Good"/>
    <n v="70"/>
    <n v="2009"/>
    <n v="16"/>
    <n v="1"/>
  </r>
  <r>
    <s v="619 9Th Ave"/>
    <x v="4"/>
    <s v="WA"/>
    <n v="98033"/>
    <n v="625000"/>
    <x v="3"/>
    <n v="1.5"/>
    <n v="1300"/>
    <n v="481"/>
    <n v="0"/>
    <x v="1"/>
    <x v="1"/>
    <s v="None"/>
    <s v="Excellent"/>
    <n v="65"/>
    <n v="0"/>
    <n v="65"/>
    <n v="1"/>
  </r>
  <r>
    <s v="15924 Ne 53Rd St"/>
    <x v="13"/>
    <s v="WA"/>
    <n v="98052"/>
    <n v="625000"/>
    <x v="1"/>
    <n v="2.75"/>
    <n v="1680"/>
    <n v="372"/>
    <n v="0"/>
    <x v="1"/>
    <x v="1"/>
    <s v="None"/>
    <s v="Good"/>
    <n v="59"/>
    <n v="0"/>
    <n v="59"/>
    <n v="1"/>
  </r>
  <r>
    <s v="6619 147Th Ct Ne"/>
    <x v="13"/>
    <s v="WA"/>
    <n v="98052"/>
    <n v="625000"/>
    <x v="3"/>
    <n v="1.75"/>
    <n v="2060"/>
    <n v="303"/>
    <n v="0"/>
    <x v="1"/>
    <x v="0"/>
    <s v="None"/>
    <s v="Good"/>
    <n v="41"/>
    <n v="0"/>
    <n v="41"/>
    <n v="1"/>
  </r>
  <r>
    <s v="22922 Ne 14Th St"/>
    <x v="10"/>
    <s v="WA"/>
    <n v="98074"/>
    <n v="625000"/>
    <x v="3"/>
    <n v="2.5"/>
    <n v="2600"/>
    <n v="240"/>
    <n v="0"/>
    <x v="1"/>
    <x v="1"/>
    <s v="None"/>
    <s v="Average"/>
    <n v="41"/>
    <n v="0"/>
    <n v="41"/>
    <n v="1"/>
  </r>
  <r>
    <s v="512-598 21St Ave"/>
    <x v="5"/>
    <s v="WA"/>
    <n v="98122"/>
    <n v="625000"/>
    <x v="3"/>
    <n v="3.5"/>
    <n v="1810"/>
    <n v="345"/>
    <n v="0"/>
    <x v="1"/>
    <x v="0"/>
    <s v="None"/>
    <s v="Good"/>
    <n v="16"/>
    <n v="0"/>
    <n v="16"/>
    <n v="2"/>
  </r>
  <r>
    <s v="10 W Etruria St"/>
    <x v="5"/>
    <s v="WA"/>
    <n v="98119"/>
    <n v="625000"/>
    <x v="3"/>
    <n v="3"/>
    <n v="1820"/>
    <n v="343"/>
    <n v="0"/>
    <x v="1"/>
    <x v="0"/>
    <s v="None"/>
    <s v="Average"/>
    <n v="19"/>
    <n v="0"/>
    <n v="19"/>
    <n v="3"/>
  </r>
  <r>
    <s v="4754 26Th Ave Sw"/>
    <x v="5"/>
    <s v="WA"/>
    <n v="98106"/>
    <n v="625000"/>
    <x v="3"/>
    <n v="2.5"/>
    <n v="2440"/>
    <n v="256"/>
    <n v="0"/>
    <x v="1"/>
    <x v="1"/>
    <s v="None"/>
    <s v="Average"/>
    <n v="11"/>
    <n v="0"/>
    <n v="11"/>
    <n v="2"/>
  </r>
  <r>
    <s v="9510 28Th Ave Nw"/>
    <x v="5"/>
    <s v="WA"/>
    <n v="98117"/>
    <n v="625000"/>
    <x v="1"/>
    <n v="1"/>
    <n v="1600"/>
    <n v="391"/>
    <n v="0"/>
    <x v="1"/>
    <x v="1"/>
    <s v="None"/>
    <s v="Good"/>
    <n v="79"/>
    <n v="1989"/>
    <n v="36"/>
    <n v="1.5"/>
  </r>
  <r>
    <s v="6519 Sword Fern Ave Se"/>
    <x v="18"/>
    <s v="WA"/>
    <n v="98065"/>
    <n v="625000"/>
    <x v="1"/>
    <n v="2.5"/>
    <n v="3550"/>
    <n v="176"/>
    <n v="0"/>
    <x v="1"/>
    <x v="1"/>
    <s v="None"/>
    <s v="Average"/>
    <n v="18"/>
    <n v="0"/>
    <n v="18"/>
    <n v="2"/>
  </r>
  <r>
    <s v="16021 Ne 203Rd Pl"/>
    <x v="12"/>
    <s v="WA"/>
    <n v="98072"/>
    <n v="625000"/>
    <x v="1"/>
    <n v="2.5"/>
    <n v="2630"/>
    <n v="238"/>
    <n v="1"/>
    <x v="1"/>
    <x v="1"/>
    <s v="None"/>
    <s v="Average"/>
    <n v="39"/>
    <n v="0"/>
    <n v="39"/>
    <n v="2"/>
  </r>
  <r>
    <s v="14828 Ne 163Rd St"/>
    <x v="12"/>
    <s v="WA"/>
    <n v="98072"/>
    <n v="625000"/>
    <x v="3"/>
    <n v="2.5"/>
    <n v="2410"/>
    <n v="259"/>
    <n v="1"/>
    <x v="1"/>
    <x v="0"/>
    <s v="None"/>
    <s v="Good"/>
    <n v="49"/>
    <n v="1992"/>
    <n v="33"/>
    <n v="1"/>
  </r>
  <r>
    <s v="3726 Gallagher Hill Rd"/>
    <x v="1"/>
    <s v="WA"/>
    <n v="98040"/>
    <n v="624800"/>
    <x v="3"/>
    <n v="2"/>
    <n v="2250"/>
    <n v="278"/>
    <n v="0"/>
    <x v="1"/>
    <x v="0"/>
    <s v="None"/>
    <s v="Good"/>
    <n v="61"/>
    <n v="0"/>
    <n v="61"/>
    <n v="1"/>
  </r>
  <r>
    <s v="12833 Ne 101St Pl"/>
    <x v="4"/>
    <s v="WA"/>
    <n v="98033"/>
    <n v="623000"/>
    <x v="3"/>
    <n v="2.5"/>
    <n v="1850"/>
    <n v="337"/>
    <n v="0"/>
    <x v="1"/>
    <x v="1"/>
    <s v="None"/>
    <s v="Excellent"/>
    <n v="36"/>
    <n v="0"/>
    <n v="36"/>
    <n v="2"/>
  </r>
  <r>
    <s v="4009 97Th Ave Se"/>
    <x v="1"/>
    <s v="WA"/>
    <n v="98040"/>
    <n v="623000"/>
    <x v="3"/>
    <n v="1.75"/>
    <n v="2050"/>
    <n v="304"/>
    <n v="0"/>
    <x v="1"/>
    <x v="1"/>
    <s v="None"/>
    <s v="Fair"/>
    <n v="52"/>
    <n v="0"/>
    <n v="52"/>
    <n v="1"/>
  </r>
  <r>
    <s v="34823 Rhododendron Dr Se"/>
    <x v="18"/>
    <s v="WA"/>
    <n v="98065"/>
    <n v="622500"/>
    <x v="1"/>
    <n v="2.5"/>
    <n v="2980"/>
    <n v="209"/>
    <n v="0"/>
    <x v="1"/>
    <x v="1"/>
    <s v="None"/>
    <s v="Average"/>
    <n v="25"/>
    <n v="0"/>
    <n v="25"/>
    <n v="2"/>
  </r>
  <r>
    <s v="14523 Ne 169Th St"/>
    <x v="12"/>
    <s v="WA"/>
    <n v="98072"/>
    <n v="622500"/>
    <x v="0"/>
    <n v="2.75"/>
    <n v="3320"/>
    <n v="188"/>
    <n v="1"/>
    <x v="1"/>
    <x v="0"/>
    <s v="None"/>
    <s v="Good"/>
    <n v="50"/>
    <n v="0"/>
    <n v="50"/>
    <n v="2"/>
  </r>
  <r>
    <s v="23857 Se 98Th Pl"/>
    <x v="6"/>
    <s v="WA"/>
    <n v="98027"/>
    <n v="620000"/>
    <x v="3"/>
    <n v="2"/>
    <n v="2460"/>
    <n v="252"/>
    <n v="1"/>
    <x v="1"/>
    <x v="1"/>
    <s v="None"/>
    <s v="Good"/>
    <n v="37"/>
    <n v="0"/>
    <n v="37"/>
    <n v="1"/>
  </r>
  <r>
    <s v="26118 Se 39Th Ct"/>
    <x v="6"/>
    <s v="WA"/>
    <n v="98029"/>
    <n v="620000"/>
    <x v="1"/>
    <n v="2.5"/>
    <n v="2680"/>
    <n v="231"/>
    <n v="0"/>
    <x v="1"/>
    <x v="1"/>
    <s v="None"/>
    <s v="Average"/>
    <n v="36"/>
    <n v="0"/>
    <n v="36"/>
    <n v="2"/>
  </r>
  <r>
    <s v="4513 186Th Ave Se"/>
    <x v="6"/>
    <s v="WA"/>
    <n v="98027"/>
    <n v="620000"/>
    <x v="1"/>
    <n v="2.5"/>
    <n v="1910"/>
    <n v="325"/>
    <n v="0"/>
    <x v="1"/>
    <x v="1"/>
    <s v="None"/>
    <s v="Average"/>
    <n v="38"/>
    <n v="2000"/>
    <n v="25"/>
    <n v="2"/>
  </r>
  <r>
    <s v="2540 265Th Ave Ne"/>
    <x v="13"/>
    <s v="WA"/>
    <n v="98053"/>
    <n v="620000"/>
    <x v="1"/>
    <n v="2.5"/>
    <n v="2450"/>
    <n v="253"/>
    <n v="1"/>
    <x v="1"/>
    <x v="1"/>
    <s v="None"/>
    <s v="Average"/>
    <n v="31"/>
    <n v="0"/>
    <n v="31"/>
    <n v="2"/>
  </r>
  <r>
    <s v="8719 228Th Way Ne"/>
    <x v="13"/>
    <s v="WA"/>
    <n v="98053"/>
    <n v="620000"/>
    <x v="3"/>
    <n v="2.5"/>
    <n v="2480"/>
    <n v="250"/>
    <n v="0"/>
    <x v="1"/>
    <x v="1"/>
    <s v="None"/>
    <s v="Average"/>
    <n v="21"/>
    <n v="2003"/>
    <n v="22"/>
    <n v="2"/>
  </r>
  <r>
    <s v="2215 E Miller St"/>
    <x v="5"/>
    <s v="WA"/>
    <n v="98112"/>
    <n v="620000"/>
    <x v="6"/>
    <n v="1"/>
    <n v="1430"/>
    <n v="434"/>
    <n v="0"/>
    <x v="1"/>
    <x v="0"/>
    <s v="None"/>
    <s v="Average"/>
    <n v="96"/>
    <n v="0"/>
    <n v="96"/>
    <n v="1.5"/>
  </r>
  <r>
    <s v="5255 39Th Ave Ne"/>
    <x v="5"/>
    <s v="WA"/>
    <n v="98105"/>
    <n v="620000"/>
    <x v="3"/>
    <n v="2.25"/>
    <n v="1720"/>
    <n v="360"/>
    <n v="0"/>
    <x v="1"/>
    <x v="0"/>
    <s v="None"/>
    <s v="Good"/>
    <n v="104"/>
    <n v="0"/>
    <n v="104"/>
    <n v="1.5"/>
  </r>
  <r>
    <s v="6509 10Th Ave Nw"/>
    <x v="5"/>
    <s v="WA"/>
    <n v="98117"/>
    <n v="620000"/>
    <x v="1"/>
    <n v="2.25"/>
    <n v="2400"/>
    <n v="258"/>
    <n v="0"/>
    <x v="1"/>
    <x v="0"/>
    <s v="None"/>
    <s v="Good"/>
    <n v="96"/>
    <n v="0"/>
    <n v="96"/>
    <n v="1.5"/>
  </r>
  <r>
    <s v="7558 32Nd Ave Nw"/>
    <x v="5"/>
    <s v="WA"/>
    <n v="98117"/>
    <n v="620000"/>
    <x v="0"/>
    <n v="2.5"/>
    <n v="2540"/>
    <n v="244"/>
    <n v="0"/>
    <x v="1"/>
    <x v="0"/>
    <s v="None"/>
    <s v="Excellent"/>
    <n v="96"/>
    <n v="0"/>
    <n v="96"/>
    <n v="2"/>
  </r>
  <r>
    <s v="4002 50Th Ave Sw"/>
    <x v="5"/>
    <s v="WA"/>
    <n v="98116"/>
    <n v="620000"/>
    <x v="1"/>
    <n v="3"/>
    <n v="2130"/>
    <n v="291"/>
    <n v="0"/>
    <x v="1"/>
    <x v="0"/>
    <s v="None"/>
    <s v="Excellent"/>
    <n v="77"/>
    <n v="1985"/>
    <n v="40"/>
    <n v="1"/>
  </r>
  <r>
    <s v="11331 19Th Ave Ne"/>
    <x v="5"/>
    <s v="WA"/>
    <n v="98125"/>
    <n v="620000"/>
    <x v="3"/>
    <n v="2.5"/>
    <n v="2590"/>
    <n v="239"/>
    <n v="0"/>
    <x v="1"/>
    <x v="1"/>
    <s v="None"/>
    <s v="Average"/>
    <n v="21"/>
    <n v="2003"/>
    <n v="22"/>
    <n v="2"/>
  </r>
  <r>
    <s v="6101-6149 Corliss Ave N"/>
    <x v="5"/>
    <s v="WA"/>
    <n v="98103"/>
    <n v="620000"/>
    <x v="3"/>
    <n v="1"/>
    <n v="1710"/>
    <n v="363"/>
    <n v="0"/>
    <x v="1"/>
    <x v="1"/>
    <s v="None"/>
    <s v="Average"/>
    <n v="116"/>
    <n v="2004"/>
    <n v="21"/>
    <n v="1.5"/>
  </r>
  <r>
    <s v="2822 Nw 90Th Pl"/>
    <x v="5"/>
    <s v="WA"/>
    <n v="98117"/>
    <n v="620000"/>
    <x v="3"/>
    <n v="1.5"/>
    <n v="1620"/>
    <n v="383"/>
    <n v="0"/>
    <x v="1"/>
    <x v="0"/>
    <s v="None"/>
    <s v="Average"/>
    <n v="71"/>
    <n v="2005"/>
    <n v="20"/>
    <n v="1"/>
  </r>
  <r>
    <s v="6731 Silent Creek Ave Se"/>
    <x v="18"/>
    <s v="WA"/>
    <n v="98065"/>
    <n v="620000"/>
    <x v="2"/>
    <n v="3.5"/>
    <n v="3600"/>
    <n v="172"/>
    <n v="0"/>
    <x v="1"/>
    <x v="0"/>
    <s v="None"/>
    <s v="Average"/>
    <n v="21"/>
    <n v="2003"/>
    <n v="22"/>
    <n v="2"/>
  </r>
  <r>
    <s v="4802 122Nd Ave Se"/>
    <x v="0"/>
    <s v="WA"/>
    <n v="98006"/>
    <n v="619850"/>
    <x v="1"/>
    <n v="2.5"/>
    <n v="2270"/>
    <n v="273"/>
    <n v="0"/>
    <x v="1"/>
    <x v="0"/>
    <s v="None"/>
    <s v="Excellent"/>
    <n v="53"/>
    <n v="0"/>
    <n v="53"/>
    <n v="1"/>
  </r>
  <r>
    <s v="1778 26Th Ave Ne"/>
    <x v="6"/>
    <s v="WA"/>
    <n v="98029"/>
    <n v="619500"/>
    <x v="3"/>
    <n v="2.5"/>
    <n v="2170"/>
    <n v="285"/>
    <n v="0"/>
    <x v="1"/>
    <x v="1"/>
    <s v="None"/>
    <s v="Average"/>
    <n v="22"/>
    <n v="0"/>
    <n v="22"/>
    <n v="2"/>
  </r>
  <r>
    <s v="3113 E Cherry St"/>
    <x v="5"/>
    <s v="WA"/>
    <n v="98122"/>
    <n v="619500"/>
    <x v="3"/>
    <n v="2.5"/>
    <n v="1700"/>
    <n v="364"/>
    <n v="0"/>
    <x v="1"/>
    <x v="1"/>
    <s v="None"/>
    <s v="Average"/>
    <n v="33"/>
    <n v="0"/>
    <n v="33"/>
    <n v="2"/>
  </r>
  <r>
    <s v="8537 135Th Ave Se"/>
    <x v="17"/>
    <s v="WA"/>
    <n v="98059"/>
    <n v="619420"/>
    <x v="1"/>
    <n v="2.75"/>
    <n v="2450"/>
    <n v="253"/>
    <n v="0"/>
    <x v="1"/>
    <x v="1"/>
    <s v="None"/>
    <s v="Good"/>
    <n v="37"/>
    <n v="0"/>
    <n v="37"/>
    <n v="2"/>
  </r>
  <r>
    <s v="8044 14Th Avenue Northeast"/>
    <x v="5"/>
    <s v="WA"/>
    <n v="98115"/>
    <n v="619400"/>
    <x v="1"/>
    <n v="2"/>
    <n v="2090"/>
    <n v="296"/>
    <n v="0"/>
    <x v="1"/>
    <x v="0"/>
    <s v="None"/>
    <s v="Excellent"/>
    <n v="98"/>
    <n v="0"/>
    <n v="98"/>
    <n v="1.5"/>
  </r>
  <r>
    <s v="308 Nw 67Th St"/>
    <x v="5"/>
    <s v="WA"/>
    <n v="98117"/>
    <n v="619000"/>
    <x v="1"/>
    <n v="2"/>
    <n v="2300"/>
    <n v="269"/>
    <n v="0"/>
    <x v="1"/>
    <x v="0"/>
    <s v="None"/>
    <s v="Excellent"/>
    <n v="110"/>
    <n v="0"/>
    <n v="110"/>
    <n v="1.5"/>
  </r>
  <r>
    <s v="8054 Brooklyn Ave Ne"/>
    <x v="5"/>
    <s v="WA"/>
    <n v="98115"/>
    <n v="619000"/>
    <x v="1"/>
    <n v="1.75"/>
    <n v="1660"/>
    <n v="373"/>
    <n v="0"/>
    <x v="1"/>
    <x v="1"/>
    <s v="None"/>
    <s v="Average"/>
    <n v="99"/>
    <n v="2003"/>
    <n v="22"/>
    <n v="1.5"/>
  </r>
  <r>
    <s v="6516 Denny Peak Dr Se"/>
    <x v="18"/>
    <s v="WA"/>
    <n v="98065"/>
    <n v="619000"/>
    <x v="3"/>
    <n v="2.5"/>
    <n v="2720"/>
    <n v="228"/>
    <n v="0"/>
    <x v="1"/>
    <x v="1"/>
    <s v="None"/>
    <s v="Average"/>
    <n v="20"/>
    <n v="0"/>
    <n v="20"/>
    <n v="2"/>
  </r>
  <r>
    <s v="7019 Brooklyn Ave Ne"/>
    <x v="5"/>
    <s v="WA"/>
    <n v="98115"/>
    <n v="618250"/>
    <x v="1"/>
    <n v="3.25"/>
    <n v="2520"/>
    <n v="245"/>
    <n v="0"/>
    <x v="1"/>
    <x v="0"/>
    <s v="None"/>
    <s v="Good"/>
    <n v="94"/>
    <n v="0"/>
    <n v="94"/>
    <n v="1.5"/>
  </r>
  <r>
    <s v="24106 Ne 6Th Pl"/>
    <x v="10"/>
    <s v="WA"/>
    <n v="98074"/>
    <n v="616000"/>
    <x v="1"/>
    <n v="2.5"/>
    <n v="2490"/>
    <n v="247"/>
    <n v="0"/>
    <x v="1"/>
    <x v="1"/>
    <s v="None"/>
    <s v="Average"/>
    <n v="42"/>
    <n v="2009"/>
    <n v="16"/>
    <n v="2"/>
  </r>
  <r>
    <s v="4003 W Emerson St"/>
    <x v="5"/>
    <s v="WA"/>
    <n v="98199"/>
    <n v="616000"/>
    <x v="1"/>
    <n v="1.75"/>
    <n v="1700"/>
    <n v="362"/>
    <n v="0"/>
    <x v="1"/>
    <x v="1"/>
    <s v="None"/>
    <s v="Average"/>
    <n v="68"/>
    <n v="2000"/>
    <n v="25"/>
    <n v="1"/>
  </r>
  <r>
    <s v="23014 Vashon Hwy Sw"/>
    <x v="25"/>
    <s v="WA"/>
    <n v="98070"/>
    <n v="615000"/>
    <x v="6"/>
    <n v="1.75"/>
    <n v="2040"/>
    <n v="301"/>
    <n v="1"/>
    <x v="0"/>
    <x v="1"/>
    <s v="Great"/>
    <s v="Good"/>
    <n v="106"/>
    <n v="1990"/>
    <n v="35"/>
    <n v="1.5"/>
  </r>
  <r>
    <s v="4941-4949 125Th Ave Se"/>
    <x v="0"/>
    <s v="WA"/>
    <n v="98006"/>
    <n v="615000"/>
    <x v="1"/>
    <n v="2.75"/>
    <n v="2820"/>
    <n v="218"/>
    <n v="0"/>
    <x v="1"/>
    <x v="0"/>
    <s v="None"/>
    <s v="Average"/>
    <n v="60"/>
    <n v="1993"/>
    <n v="32"/>
    <n v="1"/>
  </r>
  <r>
    <s v="14151 174Th Pl Ne"/>
    <x v="13"/>
    <s v="WA"/>
    <n v="98052"/>
    <n v="615000"/>
    <x v="1"/>
    <n v="2.5"/>
    <n v="2150"/>
    <n v="286"/>
    <n v="0"/>
    <x v="1"/>
    <x v="1"/>
    <s v="None"/>
    <s v="Good"/>
    <n v="40"/>
    <n v="0"/>
    <n v="40"/>
    <n v="2"/>
  </r>
  <r>
    <s v="2206 Sahalee Dr E"/>
    <x v="10"/>
    <s v="WA"/>
    <n v="98074"/>
    <n v="615000"/>
    <x v="0"/>
    <n v="2.25"/>
    <n v="2480"/>
    <n v="248"/>
    <n v="0"/>
    <x v="1"/>
    <x v="1"/>
    <s v="None"/>
    <s v="Average"/>
    <n v="47"/>
    <n v="0"/>
    <n v="47"/>
    <n v="2"/>
  </r>
  <r>
    <s v="7-19 210Th Pl Ne"/>
    <x v="10"/>
    <s v="WA"/>
    <n v="98074"/>
    <n v="615000"/>
    <x v="3"/>
    <n v="1.75"/>
    <n v="2350"/>
    <n v="262"/>
    <n v="0"/>
    <x v="1"/>
    <x v="0"/>
    <s v="None"/>
    <s v="Good"/>
    <n v="47"/>
    <n v="2000"/>
    <n v="25"/>
    <n v="1"/>
  </r>
  <r>
    <s v="3219 37Th Pl S"/>
    <x v="5"/>
    <s v="WA"/>
    <n v="98144"/>
    <n v="615000"/>
    <x v="3"/>
    <n v="1.75"/>
    <n v="1720"/>
    <n v="358"/>
    <n v="0"/>
    <x v="1"/>
    <x v="0"/>
    <s v="None"/>
    <s v="Good"/>
    <n v="101"/>
    <n v="0"/>
    <n v="101"/>
    <n v="1"/>
  </r>
  <r>
    <s v="601 22Nd Ave"/>
    <x v="5"/>
    <s v="WA"/>
    <n v="98122"/>
    <n v="615000"/>
    <x v="3"/>
    <n v="2.25"/>
    <n v="1760"/>
    <n v="349"/>
    <n v="0"/>
    <x v="1"/>
    <x v="1"/>
    <s v="None"/>
    <s v="Average"/>
    <n v="11"/>
    <n v="0"/>
    <n v="11"/>
    <n v="3"/>
  </r>
  <r>
    <s v="3220 44Th Ave Sw"/>
    <x v="5"/>
    <s v="WA"/>
    <n v="98116"/>
    <n v="615000"/>
    <x v="0"/>
    <n v="2"/>
    <n v="2130"/>
    <n v="289"/>
    <n v="0"/>
    <x v="1"/>
    <x v="0"/>
    <s v="None"/>
    <s v="Excellent"/>
    <n v="99"/>
    <n v="0"/>
    <n v="99"/>
    <n v="1.5"/>
  </r>
  <r>
    <s v="7407-7411 28Th Ave Nw"/>
    <x v="5"/>
    <s v="WA"/>
    <n v="98117"/>
    <n v="615000"/>
    <x v="6"/>
    <n v="1"/>
    <n v="1270"/>
    <n v="484"/>
    <n v="0"/>
    <x v="1"/>
    <x v="0"/>
    <s v="None"/>
    <s v="Average"/>
    <n v="76"/>
    <n v="1998"/>
    <n v="27"/>
    <n v="1"/>
  </r>
  <r>
    <s v="2425 Westview Dr W"/>
    <x v="5"/>
    <s v="WA"/>
    <n v="98119"/>
    <n v="613000"/>
    <x v="6"/>
    <n v="2"/>
    <n v="1170"/>
    <n v="524"/>
    <n v="0"/>
    <x v="1"/>
    <x v="1"/>
    <s v="Fair"/>
    <s v="Good"/>
    <n v="98"/>
    <n v="0"/>
    <n v="98"/>
    <n v="1.5"/>
  </r>
  <r>
    <s v="1813 177Th Ave Ne"/>
    <x v="0"/>
    <s v="WA"/>
    <n v="98008"/>
    <n v="613000"/>
    <x v="0"/>
    <n v="2.5"/>
    <n v="2070"/>
    <n v="296"/>
    <n v="0"/>
    <x v="1"/>
    <x v="0"/>
    <s v="None"/>
    <s v="Good"/>
    <n v="58"/>
    <n v="0"/>
    <n v="58"/>
    <n v="1"/>
  </r>
  <r>
    <s v="819 31St Ave"/>
    <x v="5"/>
    <s v="WA"/>
    <n v="98122"/>
    <n v="613000"/>
    <x v="3"/>
    <n v="2.5"/>
    <n v="1350"/>
    <n v="454"/>
    <n v="0"/>
    <x v="1"/>
    <x v="1"/>
    <s v="None"/>
    <s v="Average"/>
    <n v="34"/>
    <n v="0"/>
    <n v="34"/>
    <n v="2"/>
  </r>
  <r>
    <s v="5212 Wallingford Ave N"/>
    <x v="5"/>
    <s v="WA"/>
    <n v="98103"/>
    <n v="613000"/>
    <x v="1"/>
    <n v="2"/>
    <n v="1550"/>
    <n v="395"/>
    <n v="0"/>
    <x v="1"/>
    <x v="1"/>
    <s v="None"/>
    <s v="Average"/>
    <n v="116"/>
    <n v="2004"/>
    <n v="21"/>
    <n v="1.5"/>
  </r>
  <r>
    <s v="373 Ne Eagle Way"/>
    <x v="6"/>
    <s v="WA"/>
    <n v="98029"/>
    <n v="611000"/>
    <x v="3"/>
    <n v="2.5"/>
    <n v="2134"/>
    <n v="286"/>
    <n v="0"/>
    <x v="1"/>
    <x v="1"/>
    <s v="None"/>
    <s v="Average"/>
    <n v="17"/>
    <n v="0"/>
    <n v="17"/>
    <n v="2.5"/>
  </r>
  <r>
    <s v="820 Idylwood Dr Sw"/>
    <x v="6"/>
    <s v="WA"/>
    <n v="98027"/>
    <n v="611000"/>
    <x v="2"/>
    <n v="2.5"/>
    <n v="3820"/>
    <n v="160"/>
    <n v="1"/>
    <x v="1"/>
    <x v="0"/>
    <s v="None"/>
    <s v="Good"/>
    <n v="51"/>
    <n v="0"/>
    <n v="51"/>
    <n v="1"/>
  </r>
  <r>
    <s v="23911 Se 6Th St"/>
    <x v="13"/>
    <s v="WA"/>
    <n v="98074"/>
    <n v="611000"/>
    <x v="1"/>
    <n v="2.5"/>
    <n v="2460"/>
    <n v="248"/>
    <n v="0"/>
    <x v="1"/>
    <x v="1"/>
    <s v="None"/>
    <s v="Average"/>
    <n v="27"/>
    <n v="2006"/>
    <n v="19"/>
    <n v="2"/>
  </r>
  <r>
    <s v="21132 Ne 42Nd St"/>
    <x v="10"/>
    <s v="WA"/>
    <n v="98074"/>
    <n v="610750"/>
    <x v="1"/>
    <n v="2.25"/>
    <n v="2180"/>
    <n v="280"/>
    <n v="0"/>
    <x v="1"/>
    <x v="1"/>
    <s v="None"/>
    <s v="Average"/>
    <n v="41"/>
    <n v="0"/>
    <n v="41"/>
    <n v="2"/>
  </r>
  <r>
    <s v="9319 45Th Ave Sw"/>
    <x v="5"/>
    <s v="WA"/>
    <n v="98136"/>
    <n v="610000"/>
    <x v="1"/>
    <n v="3"/>
    <n v="2110"/>
    <n v="289"/>
    <n v="0"/>
    <x v="1"/>
    <x v="0"/>
    <s v="Good"/>
    <s v="Good"/>
    <n v="95"/>
    <n v="0"/>
    <n v="95"/>
    <n v="1.5"/>
  </r>
  <r>
    <s v="335-345 105Th Ave Se"/>
    <x v="0"/>
    <s v="WA"/>
    <n v="98004"/>
    <n v="610000"/>
    <x v="3"/>
    <n v="2"/>
    <n v="2300"/>
    <n v="265"/>
    <n v="0"/>
    <x v="1"/>
    <x v="0"/>
    <s v="None"/>
    <s v="Average"/>
    <n v="70"/>
    <n v="2005"/>
    <n v="20"/>
    <n v="1"/>
  </r>
  <r>
    <s v="6194-6470 E Mercer Way"/>
    <x v="1"/>
    <s v="WA"/>
    <n v="98040"/>
    <n v="610000"/>
    <x v="1"/>
    <n v="1.75"/>
    <n v="1830"/>
    <n v="333"/>
    <n v="1"/>
    <x v="1"/>
    <x v="0"/>
    <s v="None"/>
    <s v="Average"/>
    <n v="35"/>
    <n v="2009"/>
    <n v="16"/>
    <n v="2"/>
  </r>
  <r>
    <s v="9954 227Th Way Ne"/>
    <x v="13"/>
    <s v="WA"/>
    <n v="98053"/>
    <n v="610000"/>
    <x v="3"/>
    <n v="2.5"/>
    <n v="2630"/>
    <n v="232"/>
    <n v="0"/>
    <x v="1"/>
    <x v="1"/>
    <s v="None"/>
    <s v="Average"/>
    <n v="24"/>
    <n v="0"/>
    <n v="24"/>
    <n v="2"/>
  </r>
  <r>
    <s v="21301-21399 Se 19Th St"/>
    <x v="10"/>
    <s v="WA"/>
    <n v="98075"/>
    <n v="610000"/>
    <x v="1"/>
    <n v="2.75"/>
    <n v="2600"/>
    <n v="235"/>
    <n v="1"/>
    <x v="1"/>
    <x v="0"/>
    <s v="None"/>
    <s v="Excellent"/>
    <n v="49"/>
    <n v="0"/>
    <n v="49"/>
    <n v="1"/>
  </r>
  <r>
    <s v="431 26Th Ave E"/>
    <x v="5"/>
    <s v="WA"/>
    <n v="98112"/>
    <n v="610000"/>
    <x v="0"/>
    <n v="2.5"/>
    <n v="3990"/>
    <n v="153"/>
    <n v="0"/>
    <x v="1"/>
    <x v="0"/>
    <s v="None"/>
    <s v="Good"/>
    <n v="63"/>
    <n v="0"/>
    <n v="63"/>
    <n v="1"/>
  </r>
  <r>
    <s v="9311 Nye Ave Se"/>
    <x v="18"/>
    <s v="WA"/>
    <n v="98065"/>
    <n v="610000"/>
    <x v="1"/>
    <n v="3.5"/>
    <n v="2910"/>
    <n v="210"/>
    <n v="0"/>
    <x v="1"/>
    <x v="1"/>
    <s v="None"/>
    <s v="Average"/>
    <n v="13"/>
    <n v="1912"/>
    <n v="113"/>
    <n v="2"/>
  </r>
  <r>
    <s v="27465 254Th Way Se"/>
    <x v="32"/>
    <s v="WA"/>
    <n v="98038"/>
    <n v="609900"/>
    <x v="1"/>
    <n v="2.5"/>
    <n v="3190"/>
    <n v="191"/>
    <n v="0"/>
    <x v="1"/>
    <x v="1"/>
    <s v="None"/>
    <s v="Average"/>
    <n v="19"/>
    <n v="0"/>
    <n v="19"/>
    <n v="2"/>
  </r>
  <r>
    <s v="3644 Phinney Ave N"/>
    <x v="5"/>
    <s v="WA"/>
    <n v="98103"/>
    <n v="609000"/>
    <x v="3"/>
    <n v="1.75"/>
    <n v="1630"/>
    <n v="374"/>
    <n v="0"/>
    <x v="1"/>
    <x v="1"/>
    <s v="None"/>
    <s v="Average"/>
    <n v="11"/>
    <n v="0"/>
    <n v="11"/>
    <n v="3"/>
  </r>
  <r>
    <s v="10500-10598 Ne 168Th St"/>
    <x v="30"/>
    <s v="WA"/>
    <n v="98011"/>
    <n v="608000"/>
    <x v="1"/>
    <n v="2.75"/>
    <n v="2490"/>
    <n v="244"/>
    <n v="0"/>
    <x v="1"/>
    <x v="0"/>
    <s v="None"/>
    <s v="Good"/>
    <n v="42"/>
    <n v="0"/>
    <n v="42"/>
    <n v="1"/>
  </r>
  <r>
    <s v="9754 228Th Terrace Ne"/>
    <x v="13"/>
    <s v="WA"/>
    <n v="98053"/>
    <n v="608000"/>
    <x v="1"/>
    <n v="2.5"/>
    <n v="2690"/>
    <n v="226"/>
    <n v="0"/>
    <x v="1"/>
    <x v="1"/>
    <s v="None"/>
    <s v="Average"/>
    <n v="24"/>
    <n v="0"/>
    <n v="24"/>
    <n v="2"/>
  </r>
  <r>
    <s v="1537 Nw 58Th St"/>
    <x v="5"/>
    <s v="WA"/>
    <n v="98107"/>
    <n v="607500"/>
    <x v="3"/>
    <n v="3.25"/>
    <n v="1530"/>
    <n v="397"/>
    <n v="0"/>
    <x v="1"/>
    <x v="1"/>
    <s v="None"/>
    <s v="Average"/>
    <n v="19"/>
    <n v="0"/>
    <n v="19"/>
    <n v="3"/>
  </r>
  <r>
    <s v="3047 21St Ave W"/>
    <x v="5"/>
    <s v="WA"/>
    <n v="98199"/>
    <n v="607500"/>
    <x v="0"/>
    <n v="1.75"/>
    <n v="2220"/>
    <n v="274"/>
    <n v="0"/>
    <x v="1"/>
    <x v="0"/>
    <s v="None"/>
    <s v="Average"/>
    <n v="102"/>
    <n v="1998"/>
    <n v="27"/>
    <n v="1.5"/>
  </r>
  <r>
    <s v="3126 108Th Ave Se"/>
    <x v="0"/>
    <s v="WA"/>
    <n v="98004"/>
    <n v="607000"/>
    <x v="3"/>
    <n v="1"/>
    <n v="1230"/>
    <n v="493"/>
    <n v="0"/>
    <x v="1"/>
    <x v="1"/>
    <s v="None"/>
    <s v="Good"/>
    <n v="74"/>
    <n v="1999"/>
    <n v="26"/>
    <n v="1"/>
  </r>
  <r>
    <s v="128 Nw 59Th St"/>
    <x v="5"/>
    <s v="WA"/>
    <n v="98107"/>
    <n v="606000"/>
    <x v="3"/>
    <n v="1"/>
    <n v="1500"/>
    <n v="404"/>
    <n v="0"/>
    <x v="1"/>
    <x v="0"/>
    <s v="None"/>
    <s v="Average"/>
    <n v="78"/>
    <n v="2012"/>
    <n v="13"/>
    <n v="1"/>
  </r>
  <r>
    <s v="12504 Ne 163Rd St"/>
    <x v="12"/>
    <s v="WA"/>
    <n v="98072"/>
    <n v="605500"/>
    <x v="3"/>
    <n v="2.5"/>
    <n v="2830"/>
    <n v="214"/>
    <n v="0"/>
    <x v="1"/>
    <x v="1"/>
    <s v="None"/>
    <s v="Average"/>
    <n v="36"/>
    <n v="0"/>
    <n v="36"/>
    <n v="2"/>
  </r>
  <r>
    <s v="2825 W Jameson St"/>
    <x v="5"/>
    <s v="WA"/>
    <n v="98199"/>
    <n v="605004"/>
    <x v="1"/>
    <n v="2"/>
    <n v="1370"/>
    <n v="442"/>
    <n v="0"/>
    <x v="1"/>
    <x v="1"/>
    <s v="None"/>
    <s v="Average"/>
    <n v="74"/>
    <n v="1994"/>
    <n v="31"/>
    <n v="2"/>
  </r>
  <r>
    <s v="16901-17007 Ne 160Th Pl"/>
    <x v="12"/>
    <s v="WA"/>
    <n v="98072"/>
    <n v="605000"/>
    <x v="3"/>
    <n v="2.5"/>
    <n v="2670"/>
    <n v="227"/>
    <n v="1"/>
    <x v="1"/>
    <x v="1"/>
    <s v="Great"/>
    <s v="Average"/>
    <n v="44"/>
    <n v="2013"/>
    <n v="12"/>
    <n v="2"/>
  </r>
  <r>
    <s v="16674 Se 17Th St"/>
    <x v="0"/>
    <s v="WA"/>
    <n v="98008"/>
    <n v="605000"/>
    <x v="1"/>
    <n v="2.5"/>
    <n v="2800"/>
    <n v="216"/>
    <n v="0"/>
    <x v="1"/>
    <x v="0"/>
    <s v="None"/>
    <s v="Average"/>
    <n v="55"/>
    <n v="2014"/>
    <n v="11"/>
    <n v="1"/>
  </r>
  <r>
    <s v="15611 72Nd Ave Ne"/>
    <x v="20"/>
    <s v="WA"/>
    <n v="98028"/>
    <n v="605000"/>
    <x v="1"/>
    <n v="2.25"/>
    <n v="2940"/>
    <n v="206"/>
    <n v="1"/>
    <x v="1"/>
    <x v="0"/>
    <s v="None"/>
    <s v="Excellent"/>
    <n v="64"/>
    <n v="0"/>
    <n v="64"/>
    <n v="1"/>
  </r>
  <r>
    <s v="8113 120Th Pl Se"/>
    <x v="17"/>
    <s v="WA"/>
    <n v="98056"/>
    <n v="605000"/>
    <x v="1"/>
    <n v="2.5"/>
    <n v="2620"/>
    <n v="231"/>
    <n v="0"/>
    <x v="1"/>
    <x v="1"/>
    <s v="None"/>
    <s v="Average"/>
    <n v="29"/>
    <n v="0"/>
    <n v="29"/>
    <n v="2"/>
  </r>
  <r>
    <s v="14150 176Th Ave Ne"/>
    <x v="13"/>
    <s v="WA"/>
    <n v="98052"/>
    <n v="605000"/>
    <x v="3"/>
    <n v="2.25"/>
    <n v="2010"/>
    <n v="301"/>
    <n v="0"/>
    <x v="1"/>
    <x v="1"/>
    <s v="None"/>
    <s v="Average"/>
    <n v="40"/>
    <n v="0"/>
    <n v="40"/>
    <n v="2"/>
  </r>
  <r>
    <s v="2408 178Th Ave Ne"/>
    <x v="13"/>
    <s v="WA"/>
    <n v="98052"/>
    <n v="605000"/>
    <x v="3"/>
    <n v="2.25"/>
    <n v="2080"/>
    <n v="291"/>
    <n v="0"/>
    <x v="1"/>
    <x v="0"/>
    <s v="None"/>
    <s v="Good"/>
    <n v="52"/>
    <n v="0"/>
    <n v="52"/>
    <n v="1"/>
  </r>
  <r>
    <s v="411 27Th Ave E"/>
    <x v="5"/>
    <s v="WA"/>
    <n v="98112"/>
    <n v="605000"/>
    <x v="3"/>
    <n v="2.25"/>
    <n v="1290"/>
    <n v="469"/>
    <n v="0"/>
    <x v="1"/>
    <x v="1"/>
    <s v="None"/>
    <s v="Good"/>
    <n v="38"/>
    <n v="0"/>
    <n v="38"/>
    <n v="2"/>
  </r>
  <r>
    <s v="510 N 70Th St"/>
    <x v="5"/>
    <s v="WA"/>
    <n v="98103"/>
    <n v="605000"/>
    <x v="3"/>
    <n v="2"/>
    <n v="2060"/>
    <n v="294"/>
    <n v="0"/>
    <x v="1"/>
    <x v="0"/>
    <s v="None"/>
    <s v="Good"/>
    <n v="78"/>
    <n v="1988"/>
    <n v="37"/>
    <n v="1"/>
  </r>
  <r>
    <s v="1617-1621 3Rd Ave W"/>
    <x v="5"/>
    <s v="WA"/>
    <n v="98119"/>
    <n v="605000"/>
    <x v="6"/>
    <n v="1"/>
    <n v="910"/>
    <n v="665"/>
    <n v="0"/>
    <x v="1"/>
    <x v="1"/>
    <s v="None"/>
    <s v="Good"/>
    <n v="116"/>
    <n v="1989"/>
    <n v="36"/>
    <n v="1"/>
  </r>
  <r>
    <s v="7102 Curtis Dr Se"/>
    <x v="18"/>
    <s v="WA"/>
    <n v="98065"/>
    <n v="605000"/>
    <x v="3"/>
    <n v="2.5"/>
    <n v="2610"/>
    <n v="232"/>
    <n v="0"/>
    <x v="1"/>
    <x v="1"/>
    <s v="None"/>
    <s v="Average"/>
    <n v="24"/>
    <n v="0"/>
    <n v="24"/>
    <n v="2"/>
  </r>
  <r>
    <s v="27318 10Th Pl S"/>
    <x v="23"/>
    <s v="WA"/>
    <n v="98198"/>
    <n v="604700"/>
    <x v="1"/>
    <n v="2.75"/>
    <n v="2750"/>
    <n v="220"/>
    <n v="0"/>
    <x v="1"/>
    <x v="0"/>
    <s v="Great"/>
    <s v="Average"/>
    <n v="44"/>
    <n v="2013"/>
    <n v="12"/>
    <n v="1"/>
  </r>
  <r>
    <s v="19304 65Th Ave Ne"/>
    <x v="20"/>
    <s v="WA"/>
    <n v="98028"/>
    <n v="603500"/>
    <x v="1"/>
    <n v="2.5"/>
    <n v="4060"/>
    <n v="149"/>
    <n v="0"/>
    <x v="1"/>
    <x v="0"/>
    <s v="Excellent"/>
    <s v="Average"/>
    <n v="48"/>
    <n v="2004"/>
    <n v="21"/>
    <n v="1"/>
  </r>
  <r>
    <s v="12526 Se 61St St"/>
    <x v="0"/>
    <s v="WA"/>
    <n v="98006"/>
    <n v="603500"/>
    <x v="2"/>
    <n v="2.75"/>
    <n v="2660"/>
    <n v="227"/>
    <n v="0"/>
    <x v="1"/>
    <x v="0"/>
    <s v="None"/>
    <s v="Excellent"/>
    <n v="63"/>
    <n v="0"/>
    <n v="63"/>
    <n v="1"/>
  </r>
  <r>
    <s v="3823 242Nd Ave Se"/>
    <x v="6"/>
    <s v="WA"/>
    <n v="98029"/>
    <n v="602761"/>
    <x v="1"/>
    <n v="2.5"/>
    <n v="2770"/>
    <n v="218"/>
    <n v="0"/>
    <x v="1"/>
    <x v="1"/>
    <s v="None"/>
    <s v="Average"/>
    <n v="36"/>
    <n v="0"/>
    <n v="36"/>
    <n v="2"/>
  </r>
  <r>
    <s v="7606 116Th Ave Se"/>
    <x v="17"/>
    <s v="WA"/>
    <n v="98056"/>
    <n v="602500"/>
    <x v="1"/>
    <n v="2.5"/>
    <n v="2760"/>
    <n v="218"/>
    <n v="0"/>
    <x v="1"/>
    <x v="1"/>
    <s v="None"/>
    <s v="Average"/>
    <n v="26"/>
    <n v="0"/>
    <n v="26"/>
    <n v="2"/>
  </r>
  <r>
    <s v="23607 Ne 72Nd St"/>
    <x v="13"/>
    <s v="WA"/>
    <n v="98053"/>
    <n v="602000"/>
    <x v="1"/>
    <n v="1.75"/>
    <n v="2420"/>
    <n v="249"/>
    <n v="1"/>
    <x v="1"/>
    <x v="0"/>
    <s v="None"/>
    <s v="Good"/>
    <n v="44"/>
    <n v="0"/>
    <n v="44"/>
    <n v="1"/>
  </r>
  <r>
    <s v="6305 150Th Ave Ne"/>
    <x v="13"/>
    <s v="WA"/>
    <n v="98052"/>
    <n v="602000"/>
    <x v="0"/>
    <n v="1.75"/>
    <n v="3290"/>
    <n v="183"/>
    <n v="0"/>
    <x v="1"/>
    <x v="1"/>
    <s v="None"/>
    <s v="Average"/>
    <n v="52"/>
    <n v="2013"/>
    <n v="12"/>
    <n v="1.5"/>
  </r>
  <r>
    <s v="19560 44Th Ave Ne"/>
    <x v="29"/>
    <s v="WA"/>
    <n v="98155"/>
    <n v="600000"/>
    <x v="1"/>
    <n v="3.25"/>
    <n v="4690"/>
    <n v="128"/>
    <n v="0"/>
    <x v="1"/>
    <x v="0"/>
    <s v="Good"/>
    <s v="Average"/>
    <n v="30"/>
    <n v="0"/>
    <n v="30"/>
    <n v="2"/>
  </r>
  <r>
    <s v="12048 Standring Ct Sw"/>
    <x v="21"/>
    <s v="WA"/>
    <n v="98146"/>
    <n v="600000"/>
    <x v="1"/>
    <n v="2.5"/>
    <n v="1960"/>
    <n v="306"/>
    <n v="0"/>
    <x v="1"/>
    <x v="0"/>
    <s v="Fair"/>
    <s v="Good"/>
    <n v="67"/>
    <n v="1972"/>
    <n v="53"/>
    <n v="1"/>
  </r>
  <r>
    <s v="1800 172Nd Ave Ne"/>
    <x v="0"/>
    <s v="WA"/>
    <n v="98008"/>
    <n v="600000"/>
    <x v="1"/>
    <n v="1.75"/>
    <n v="1740"/>
    <n v="345"/>
    <n v="0"/>
    <x v="1"/>
    <x v="1"/>
    <s v="None"/>
    <s v="Excellent"/>
    <n v="57"/>
    <n v="0"/>
    <n v="57"/>
    <n v="1"/>
  </r>
  <r>
    <s v="5718 147Th Ave Ne"/>
    <x v="0"/>
    <s v="WA"/>
    <n v="98007"/>
    <n v="600000"/>
    <x v="3"/>
    <n v="2.25"/>
    <n v="2230"/>
    <n v="269"/>
    <n v="0"/>
    <x v="1"/>
    <x v="1"/>
    <s v="None"/>
    <s v="Good"/>
    <n v="38"/>
    <n v="0"/>
    <n v="38"/>
    <n v="2"/>
  </r>
  <r>
    <s v="12501 Se 4Th Pl"/>
    <x v="0"/>
    <s v="WA"/>
    <n v="98005"/>
    <n v="600000"/>
    <x v="3"/>
    <n v="1.75"/>
    <n v="1580"/>
    <n v="380"/>
    <n v="0"/>
    <x v="1"/>
    <x v="0"/>
    <s v="None"/>
    <s v="Average"/>
    <n v="58"/>
    <n v="2011"/>
    <n v="14"/>
    <n v="1"/>
  </r>
  <r>
    <s v="17221 102Nd Ave Ne"/>
    <x v="30"/>
    <s v="WA"/>
    <n v="98011"/>
    <n v="600000"/>
    <x v="6"/>
    <n v="2.5"/>
    <n v="2510"/>
    <n v="239"/>
    <n v="0"/>
    <x v="1"/>
    <x v="1"/>
    <s v="None"/>
    <s v="Average"/>
    <n v="35"/>
    <n v="2009"/>
    <n v="16"/>
    <n v="2"/>
  </r>
  <r>
    <s v="31611 Ne Cherry Valley Rd"/>
    <x v="22"/>
    <s v="WA"/>
    <n v="98019"/>
    <n v="600000"/>
    <x v="3"/>
    <n v="2.5"/>
    <n v="2630"/>
    <n v="228"/>
    <n v="2"/>
    <x v="1"/>
    <x v="1"/>
    <s v="None"/>
    <s v="Average"/>
    <n v="21"/>
    <n v="2003"/>
    <n v="22"/>
    <n v="2"/>
  </r>
  <r>
    <s v="37124-37118 237Th Pl Se"/>
    <x v="33"/>
    <s v="WA"/>
    <n v="98022"/>
    <n v="600000"/>
    <x v="3"/>
    <n v="2"/>
    <n v="2540"/>
    <n v="236"/>
    <n v="5"/>
    <x v="1"/>
    <x v="1"/>
    <s v="None"/>
    <s v="Average"/>
    <n v="18"/>
    <n v="0"/>
    <n v="18"/>
    <n v="1"/>
  </r>
  <r>
    <s v="31600-31726 Se Issaquah-Fall City Rd"/>
    <x v="15"/>
    <s v="WA"/>
    <n v="98024"/>
    <n v="600000"/>
    <x v="6"/>
    <n v="2.5"/>
    <n v="2410"/>
    <n v="249"/>
    <n v="2"/>
    <x v="1"/>
    <x v="0"/>
    <s v="None"/>
    <s v="Good"/>
    <n v="113"/>
    <n v="1989"/>
    <n v="36"/>
    <n v="1"/>
  </r>
  <r>
    <s v="769-821 Big Tree Dr Nw"/>
    <x v="6"/>
    <s v="WA"/>
    <n v="98027"/>
    <n v="600000"/>
    <x v="3"/>
    <n v="2.5"/>
    <n v="2320"/>
    <n v="259"/>
    <n v="0"/>
    <x v="1"/>
    <x v="1"/>
    <s v="None"/>
    <s v="Average"/>
    <n v="22"/>
    <n v="0"/>
    <n v="22"/>
    <n v="2"/>
  </r>
  <r>
    <s v="2830 216Th Ave Se"/>
    <x v="6"/>
    <s v="WA"/>
    <n v="98075"/>
    <n v="600000"/>
    <x v="1"/>
    <n v="2.5"/>
    <n v="2620"/>
    <n v="229"/>
    <n v="0"/>
    <x v="1"/>
    <x v="1"/>
    <s v="None"/>
    <s v="Average"/>
    <n v="38"/>
    <n v="2000"/>
    <n v="25"/>
    <n v="2"/>
  </r>
  <r>
    <s v="12362 76Th Ct Ne"/>
    <x v="4"/>
    <s v="WA"/>
    <n v="98034"/>
    <n v="600000"/>
    <x v="1"/>
    <n v="2.5"/>
    <n v="2250"/>
    <n v="267"/>
    <n v="0"/>
    <x v="1"/>
    <x v="1"/>
    <s v="None"/>
    <s v="Average"/>
    <n v="34"/>
    <n v="0"/>
    <n v="34"/>
    <n v="2"/>
  </r>
  <r>
    <s v="8410 Ne 124Th St"/>
    <x v="4"/>
    <s v="WA"/>
    <n v="98034"/>
    <n v="600000"/>
    <x v="1"/>
    <n v="2.5"/>
    <n v="2360"/>
    <n v="254"/>
    <n v="0"/>
    <x v="1"/>
    <x v="1"/>
    <s v="None"/>
    <s v="Average"/>
    <n v="24"/>
    <n v="0"/>
    <n v="24"/>
    <n v="2"/>
  </r>
  <r>
    <s v="12869-12951 Ne 144Th Way"/>
    <x v="4"/>
    <s v="WA"/>
    <n v="98034"/>
    <n v="600000"/>
    <x v="1"/>
    <n v="2.25"/>
    <n v="3070"/>
    <n v="195"/>
    <n v="0"/>
    <x v="1"/>
    <x v="1"/>
    <s v="None"/>
    <s v="Good"/>
    <n v="55"/>
    <n v="0"/>
    <n v="55"/>
    <n v="2"/>
  </r>
  <r>
    <s v="13507 62Nd Ave Ne"/>
    <x v="4"/>
    <s v="WA"/>
    <n v="98034"/>
    <n v="600000"/>
    <x v="1"/>
    <n v="2"/>
    <n v="2510"/>
    <n v="239"/>
    <n v="1"/>
    <x v="1"/>
    <x v="1"/>
    <s v="None"/>
    <s v="Average"/>
    <n v="65"/>
    <n v="2012"/>
    <n v="13"/>
    <n v="1"/>
  </r>
  <r>
    <s v="14314 Ne 72Nd St"/>
    <x v="13"/>
    <s v="WA"/>
    <n v="98052"/>
    <n v="600000"/>
    <x v="0"/>
    <n v="2"/>
    <n v="2190"/>
    <n v="274"/>
    <n v="0"/>
    <x v="1"/>
    <x v="0"/>
    <s v="None"/>
    <s v="Excellent"/>
    <n v="60"/>
    <n v="0"/>
    <n v="60"/>
    <n v="1"/>
  </r>
  <r>
    <s v="22801-22899 Ne 100Th Pl"/>
    <x v="13"/>
    <s v="WA"/>
    <n v="98053"/>
    <n v="600000"/>
    <x v="1"/>
    <n v="2.5"/>
    <n v="2560"/>
    <n v="234"/>
    <n v="0"/>
    <x v="1"/>
    <x v="1"/>
    <s v="None"/>
    <s v="Average"/>
    <n v="24"/>
    <n v="0"/>
    <n v="24"/>
    <n v="2"/>
  </r>
  <r>
    <s v="17612 Ne 30Th Pl"/>
    <x v="13"/>
    <s v="WA"/>
    <n v="98052"/>
    <n v="600000"/>
    <x v="0"/>
    <n v="2.25"/>
    <n v="3000"/>
    <n v="200"/>
    <n v="0"/>
    <x v="1"/>
    <x v="1"/>
    <s v="None"/>
    <s v="Good"/>
    <n v="50"/>
    <n v="0"/>
    <n v="50"/>
    <n v="2"/>
  </r>
  <r>
    <s v="20322 Ne 34Th Ct"/>
    <x v="10"/>
    <s v="WA"/>
    <n v="98074"/>
    <n v="600000"/>
    <x v="3"/>
    <n v="2.5"/>
    <n v="2260"/>
    <n v="265"/>
    <n v="0"/>
    <x v="1"/>
    <x v="1"/>
    <s v="None"/>
    <s v="Average"/>
    <n v="38"/>
    <n v="2000"/>
    <n v="25"/>
    <n v="2"/>
  </r>
  <r>
    <s v="547 Ne 81St St"/>
    <x v="5"/>
    <s v="WA"/>
    <n v="98115"/>
    <n v="600000"/>
    <x v="3"/>
    <n v="1.75"/>
    <n v="1650"/>
    <n v="364"/>
    <n v="0"/>
    <x v="1"/>
    <x v="0"/>
    <s v="None"/>
    <s v="Excellent"/>
    <n v="117"/>
    <n v="0"/>
    <n v="117"/>
    <n v="1"/>
  </r>
  <r>
    <s v="816 Martin Luther King Jr Way"/>
    <x v="5"/>
    <s v="WA"/>
    <n v="98122"/>
    <n v="600000"/>
    <x v="3"/>
    <n v="2.25"/>
    <n v="1480"/>
    <n v="405"/>
    <n v="0"/>
    <x v="1"/>
    <x v="1"/>
    <s v="None"/>
    <s v="Good"/>
    <n v="111"/>
    <n v="1945"/>
    <n v="80"/>
    <n v="2"/>
  </r>
  <r>
    <s v="122 16Th Ave E"/>
    <x v="5"/>
    <s v="WA"/>
    <n v="98112"/>
    <n v="600000"/>
    <x v="6"/>
    <n v="1"/>
    <n v="1040"/>
    <n v="577"/>
    <n v="0"/>
    <x v="1"/>
    <x v="1"/>
    <s v="None"/>
    <s v="Good"/>
    <n v="106"/>
    <n v="1980"/>
    <n v="45"/>
    <n v="1"/>
  </r>
  <r>
    <s v="100 20Th Ave E"/>
    <x v="5"/>
    <s v="WA"/>
    <n v="98112"/>
    <n v="600000"/>
    <x v="6"/>
    <n v="1"/>
    <n v="910"/>
    <n v="659"/>
    <n v="0"/>
    <x v="1"/>
    <x v="1"/>
    <s v="None"/>
    <s v="Average"/>
    <n v="125"/>
    <n v="2005"/>
    <n v="20"/>
    <n v="1.5"/>
  </r>
  <r>
    <s v="4531 Ne 106Th St"/>
    <x v="5"/>
    <s v="WA"/>
    <n v="98125"/>
    <n v="600000"/>
    <x v="0"/>
    <n v="2.25"/>
    <n v="2980"/>
    <n v="201"/>
    <n v="0"/>
    <x v="1"/>
    <x v="0"/>
    <s v="None"/>
    <s v="Average"/>
    <n v="65"/>
    <n v="2012"/>
    <n v="13"/>
    <n v="1"/>
  </r>
  <r>
    <s v="35019 Se Curtis Dr"/>
    <x v="18"/>
    <s v="WA"/>
    <n v="98065"/>
    <n v="600000"/>
    <x v="3"/>
    <n v="2.5"/>
    <n v="3240"/>
    <n v="185"/>
    <n v="0"/>
    <x v="1"/>
    <x v="0"/>
    <s v="None"/>
    <s v="Average"/>
    <n v="21"/>
    <n v="2003"/>
    <n v="22"/>
    <n v="2"/>
  </r>
  <r>
    <s v="17308 167Th Ave Ne"/>
    <x v="12"/>
    <s v="WA"/>
    <n v="98072"/>
    <n v="600000"/>
    <x v="3"/>
    <n v="2.25"/>
    <n v="1900"/>
    <n v="316"/>
    <n v="1"/>
    <x v="1"/>
    <x v="0"/>
    <s v="None"/>
    <s v="Good"/>
    <n v="56"/>
    <n v="0"/>
    <n v="56"/>
    <n v="1.5"/>
  </r>
  <r>
    <s v="4222 186Th Pl Se"/>
    <x v="6"/>
    <s v="WA"/>
    <n v="98027"/>
    <n v="599990"/>
    <x v="3"/>
    <n v="2.25"/>
    <n v="2680"/>
    <n v="224"/>
    <n v="0"/>
    <x v="1"/>
    <x v="0"/>
    <s v="None"/>
    <s v="Average"/>
    <n v="47"/>
    <n v="0"/>
    <n v="47"/>
    <n v="1"/>
  </r>
  <r>
    <s v="24702 132Nd Ct Se"/>
    <x v="36"/>
    <s v="WA"/>
    <n v="98042"/>
    <n v="599950"/>
    <x v="1"/>
    <n v="3.5"/>
    <n v="3730"/>
    <n v="161"/>
    <n v="0"/>
    <x v="1"/>
    <x v="0"/>
    <s v="Good"/>
    <s v="Average"/>
    <n v="34"/>
    <n v="0"/>
    <n v="34"/>
    <n v="2"/>
  </r>
  <r>
    <s v="7928 150Th Ct Ne"/>
    <x v="13"/>
    <s v="WA"/>
    <n v="98052"/>
    <n v="599950"/>
    <x v="1"/>
    <n v="3.5"/>
    <n v="2500"/>
    <n v="240"/>
    <n v="0"/>
    <x v="1"/>
    <x v="0"/>
    <s v="None"/>
    <s v="Average"/>
    <n v="17"/>
    <n v="0"/>
    <n v="17"/>
    <n v="2"/>
  </r>
  <r>
    <s v="1501 Nw 90Th St"/>
    <x v="5"/>
    <s v="WA"/>
    <n v="98117"/>
    <n v="599950"/>
    <x v="3"/>
    <n v="3.25"/>
    <n v="1830"/>
    <n v="328"/>
    <n v="0"/>
    <x v="1"/>
    <x v="1"/>
    <s v="None"/>
    <s v="Average"/>
    <n v="11"/>
    <n v="0"/>
    <n v="11"/>
    <n v="3"/>
  </r>
  <r>
    <s v="4810 S Raymond St"/>
    <x v="5"/>
    <s v="WA"/>
    <n v="98118"/>
    <n v="599950"/>
    <x v="3"/>
    <n v="2.5"/>
    <n v="2660"/>
    <n v="226"/>
    <n v="0"/>
    <x v="1"/>
    <x v="1"/>
    <s v="None"/>
    <s v="Average"/>
    <n v="11"/>
    <n v="0"/>
    <n v="11"/>
    <n v="2"/>
  </r>
  <r>
    <s v="16604 Ne 42Nd Ct"/>
    <x v="13"/>
    <s v="WA"/>
    <n v="98052"/>
    <n v="599000"/>
    <x v="3"/>
    <n v="2"/>
    <n v="2560"/>
    <n v="234"/>
    <n v="0"/>
    <x v="1"/>
    <x v="0"/>
    <s v="None"/>
    <s v="Average"/>
    <n v="38"/>
    <n v="2000"/>
    <n v="25"/>
    <n v="1"/>
  </r>
  <r>
    <s v="22631 Se 18Th Pl"/>
    <x v="10"/>
    <s v="WA"/>
    <n v="98075"/>
    <n v="599000"/>
    <x v="0"/>
    <n v="2.75"/>
    <n v="2730"/>
    <n v="219"/>
    <n v="1"/>
    <x v="1"/>
    <x v="0"/>
    <s v="None"/>
    <s v="Average"/>
    <n v="57"/>
    <n v="1992"/>
    <n v="33"/>
    <n v="1"/>
  </r>
  <r>
    <s v="427 N 63Rd St"/>
    <x v="5"/>
    <s v="WA"/>
    <n v="98103"/>
    <n v="599000"/>
    <x v="3"/>
    <n v="2.75"/>
    <n v="1960"/>
    <n v="306"/>
    <n v="0"/>
    <x v="1"/>
    <x v="0"/>
    <s v="None"/>
    <s v="Excellent"/>
    <n v="99"/>
    <n v="0"/>
    <n v="99"/>
    <n v="1.5"/>
  </r>
  <r>
    <s v="125 30Th Ave"/>
    <x v="5"/>
    <s v="WA"/>
    <n v="98122"/>
    <n v="599000"/>
    <x v="5"/>
    <n v="2.5"/>
    <n v="2580"/>
    <n v="232"/>
    <n v="0"/>
    <x v="1"/>
    <x v="0"/>
    <s v="None"/>
    <s v="Good"/>
    <n v="124"/>
    <n v="0"/>
    <n v="124"/>
    <n v="1"/>
  </r>
  <r>
    <s v="306 Nw 82Nd St"/>
    <x v="5"/>
    <s v="WA"/>
    <n v="98117"/>
    <n v="599000"/>
    <x v="0"/>
    <n v="2.75"/>
    <n v="2820"/>
    <n v="212"/>
    <n v="0"/>
    <x v="1"/>
    <x v="0"/>
    <s v="None"/>
    <s v="Average"/>
    <n v="58"/>
    <n v="2011"/>
    <n v="14"/>
    <n v="1"/>
  </r>
  <r>
    <s v="3212 E Terrace St"/>
    <x v="5"/>
    <s v="WA"/>
    <n v="98122"/>
    <n v="599000"/>
    <x v="1"/>
    <n v="2.75"/>
    <n v="2020"/>
    <n v="297"/>
    <n v="0"/>
    <x v="1"/>
    <x v="0"/>
    <s v="None"/>
    <s v="Average"/>
    <n v="108"/>
    <n v="2014"/>
    <n v="11"/>
    <n v="1"/>
  </r>
  <r>
    <s v="18905 240Th Ave Ne"/>
    <x v="12"/>
    <s v="WA"/>
    <n v="98077"/>
    <n v="599000"/>
    <x v="1"/>
    <n v="2.5"/>
    <n v="2790"/>
    <n v="215"/>
    <n v="5"/>
    <x v="1"/>
    <x v="1"/>
    <s v="None"/>
    <s v="Average"/>
    <n v="36"/>
    <n v="0"/>
    <n v="36"/>
    <n v="2"/>
  </r>
  <r>
    <s v="46300 Se 137Th St"/>
    <x v="26"/>
    <s v="WA"/>
    <n v="98045"/>
    <n v="598000"/>
    <x v="1"/>
    <n v="2.5"/>
    <n v="3130"/>
    <n v="191"/>
    <n v="1"/>
    <x v="1"/>
    <x v="1"/>
    <s v="None"/>
    <s v="Average"/>
    <n v="31"/>
    <n v="0"/>
    <n v="31"/>
    <n v="2"/>
  </r>
  <r>
    <s v="2116 Sahalee Dr E"/>
    <x v="10"/>
    <s v="WA"/>
    <n v="98074"/>
    <n v="598000"/>
    <x v="0"/>
    <n v="2.25"/>
    <n v="2890"/>
    <n v="207"/>
    <n v="0"/>
    <x v="1"/>
    <x v="1"/>
    <s v="None"/>
    <s v="Average"/>
    <n v="48"/>
    <n v="2004"/>
    <n v="21"/>
    <n v="2"/>
  </r>
  <r>
    <s v="8416 Se 36Th St"/>
    <x v="1"/>
    <s v="WA"/>
    <n v="98040"/>
    <n v="597326"/>
    <x v="1"/>
    <n v="4"/>
    <n v="3570"/>
    <n v="167"/>
    <n v="0"/>
    <x v="1"/>
    <x v="0"/>
    <s v="None"/>
    <s v="Average"/>
    <n v="12"/>
    <n v="1923"/>
    <n v="102"/>
    <n v="2"/>
  </r>
  <r>
    <s v="3449 Magnolia Blvd W"/>
    <x v="5"/>
    <s v="WA"/>
    <n v="98199"/>
    <n v="596165"/>
    <x v="1"/>
    <n v="2"/>
    <n v="2580"/>
    <n v="231"/>
    <n v="0"/>
    <x v="1"/>
    <x v="0"/>
    <s v="None"/>
    <s v="Excellent"/>
    <n v="75"/>
    <n v="0"/>
    <n v="75"/>
    <n v="1"/>
  </r>
  <r>
    <s v="12521 3Rd Ave Nw"/>
    <x v="5"/>
    <s v="WA"/>
    <n v="98177"/>
    <n v="595888"/>
    <x v="3"/>
    <n v="1.75"/>
    <n v="1870"/>
    <n v="319"/>
    <n v="0"/>
    <x v="1"/>
    <x v="1"/>
    <s v="None"/>
    <s v="Excellent"/>
    <n v="67"/>
    <n v="0"/>
    <n v="67"/>
    <n v="1"/>
  </r>
  <r>
    <s v="3616 Lincoln Ave Ne"/>
    <x v="17"/>
    <s v="WA"/>
    <n v="98056"/>
    <n v="595000"/>
    <x v="3"/>
    <n v="2.75"/>
    <n v="3290"/>
    <n v="181"/>
    <n v="1"/>
    <x v="1"/>
    <x v="1"/>
    <s v="None"/>
    <s v="Good"/>
    <n v="32"/>
    <n v="0"/>
    <n v="32"/>
    <n v="2"/>
  </r>
  <r>
    <s v="7728 11Th Ave Nw"/>
    <x v="5"/>
    <s v="WA"/>
    <n v="98117"/>
    <n v="595000"/>
    <x v="3"/>
    <n v="2"/>
    <n v="1480"/>
    <n v="402"/>
    <n v="0"/>
    <x v="1"/>
    <x v="0"/>
    <s v="None"/>
    <s v="Good"/>
    <n v="97"/>
    <n v="0"/>
    <n v="97"/>
    <n v="1"/>
  </r>
  <r>
    <s v="1102 Nw 56Th St"/>
    <x v="5"/>
    <s v="WA"/>
    <n v="98107"/>
    <n v="595000"/>
    <x v="1"/>
    <n v="2.5"/>
    <n v="1990"/>
    <n v="299"/>
    <n v="0"/>
    <x v="1"/>
    <x v="0"/>
    <s v="None"/>
    <s v="Average"/>
    <n v="20"/>
    <n v="0"/>
    <n v="20"/>
    <n v="2"/>
  </r>
  <r>
    <s v="2318 N 60Th St"/>
    <x v="5"/>
    <s v="WA"/>
    <n v="98103"/>
    <n v="595000"/>
    <x v="1"/>
    <n v="3.25"/>
    <n v="3730"/>
    <n v="160"/>
    <n v="0"/>
    <x v="1"/>
    <x v="0"/>
    <s v="None"/>
    <s v="Average"/>
    <n v="12"/>
    <n v="1923"/>
    <n v="102"/>
    <n v="2"/>
  </r>
  <r>
    <s v="2726 Mayfair Ave N"/>
    <x v="5"/>
    <s v="WA"/>
    <n v="98109"/>
    <n v="595000"/>
    <x v="6"/>
    <n v="1.5"/>
    <n v="1030"/>
    <n v="578"/>
    <n v="0"/>
    <x v="1"/>
    <x v="0"/>
    <s v="None"/>
    <s v="Average"/>
    <n v="101"/>
    <n v="2011"/>
    <n v="14"/>
    <n v="1"/>
  </r>
  <r>
    <s v="2201 223Rd Pl Ne"/>
    <x v="10"/>
    <s v="WA"/>
    <n v="98074"/>
    <n v="594950"/>
    <x v="1"/>
    <n v="2.5"/>
    <n v="2720"/>
    <n v="219"/>
    <n v="0"/>
    <x v="1"/>
    <x v="1"/>
    <s v="None"/>
    <s v="Average"/>
    <n v="36"/>
    <n v="0"/>
    <n v="36"/>
    <n v="2"/>
  </r>
  <r>
    <s v="8827 Ne 148Th Pl"/>
    <x v="20"/>
    <s v="WA"/>
    <n v="98028"/>
    <n v="594000"/>
    <x v="1"/>
    <n v="2.75"/>
    <n v="2720"/>
    <n v="218"/>
    <n v="0"/>
    <x v="1"/>
    <x v="1"/>
    <s v="None"/>
    <s v="Average"/>
    <n v="20"/>
    <n v="0"/>
    <n v="20"/>
    <n v="2"/>
  </r>
  <r>
    <s v="4757 41St Ave Ne"/>
    <x v="5"/>
    <s v="WA"/>
    <n v="98105"/>
    <n v="594000"/>
    <x v="3"/>
    <n v="2.25"/>
    <n v="1270"/>
    <n v="468"/>
    <n v="0"/>
    <x v="1"/>
    <x v="0"/>
    <s v="None"/>
    <s v="Average"/>
    <n v="11"/>
    <n v="0"/>
    <n v="11"/>
    <n v="2"/>
  </r>
  <r>
    <s v="7542 42Nd Ave Ne"/>
    <x v="5"/>
    <s v="WA"/>
    <n v="98115"/>
    <n v="594000"/>
    <x v="1"/>
    <n v="1.75"/>
    <n v="1870"/>
    <n v="318"/>
    <n v="0"/>
    <x v="1"/>
    <x v="0"/>
    <s v="None"/>
    <s v="Good"/>
    <n v="88"/>
    <n v="0"/>
    <n v="88"/>
    <n v="2"/>
  </r>
  <r>
    <s v="2101-2499 Nw Stoney Creek Dr"/>
    <x v="6"/>
    <s v="WA"/>
    <n v="98027"/>
    <n v="593000"/>
    <x v="3"/>
    <n v="2.75"/>
    <n v="1830"/>
    <n v="324"/>
    <n v="0"/>
    <x v="1"/>
    <x v="0"/>
    <s v="None"/>
    <s v="Average"/>
    <n v="14"/>
    <n v="0"/>
    <n v="14"/>
    <n v="2"/>
  </r>
  <r>
    <s v="800 Ne 95Th St"/>
    <x v="5"/>
    <s v="WA"/>
    <n v="98115"/>
    <n v="592500"/>
    <x v="6"/>
    <n v="2"/>
    <n v="1420"/>
    <n v="417"/>
    <n v="0"/>
    <x v="1"/>
    <x v="1"/>
    <s v="Good"/>
    <s v="Excellent"/>
    <n v="97"/>
    <n v="1970"/>
    <n v="55"/>
    <n v="1.5"/>
  </r>
  <r>
    <s v="18504 Ne 21St St"/>
    <x v="13"/>
    <s v="WA"/>
    <n v="98052"/>
    <n v="592500"/>
    <x v="1"/>
    <n v="3"/>
    <n v="2170"/>
    <n v="273"/>
    <n v="0"/>
    <x v="1"/>
    <x v="0"/>
    <s v="None"/>
    <s v="Good"/>
    <n v="57"/>
    <n v="0"/>
    <n v="57"/>
    <n v="1"/>
  </r>
  <r>
    <s v="24231 Ne 5Th Pl"/>
    <x v="10"/>
    <s v="WA"/>
    <n v="98074"/>
    <n v="592500"/>
    <x v="1"/>
    <n v="2.5"/>
    <n v="2240"/>
    <n v="265"/>
    <n v="0"/>
    <x v="1"/>
    <x v="1"/>
    <s v="None"/>
    <s v="Average"/>
    <n v="42"/>
    <n v="2009"/>
    <n v="16"/>
    <n v="1"/>
  </r>
  <r>
    <s v="Adair Creek Trail"/>
    <x v="13"/>
    <s v="WA"/>
    <n v="98053"/>
    <n v="592350"/>
    <x v="6"/>
    <n v="2"/>
    <n v="1570"/>
    <n v="377"/>
    <n v="0"/>
    <x v="1"/>
    <x v="1"/>
    <s v="None"/>
    <s v="Average"/>
    <n v="19"/>
    <n v="0"/>
    <n v="19"/>
    <n v="1"/>
  </r>
  <r>
    <s v="3040 273Rd Ave Ne"/>
    <x v="13"/>
    <s v="WA"/>
    <n v="98053"/>
    <n v="592106"/>
    <x v="3"/>
    <n v="2.5"/>
    <n v="1640"/>
    <n v="361"/>
    <n v="1"/>
    <x v="1"/>
    <x v="1"/>
    <s v="None"/>
    <s v="Average"/>
    <n v="33"/>
    <n v="0"/>
    <n v="33"/>
    <n v="2"/>
  </r>
  <r>
    <s v="7047 208Th Ave Ne"/>
    <x v="13"/>
    <s v="WA"/>
    <n v="98053"/>
    <n v="592106"/>
    <x v="3"/>
    <n v="2.5"/>
    <n v="2650"/>
    <n v="223"/>
    <n v="1"/>
    <x v="1"/>
    <x v="1"/>
    <s v="None"/>
    <s v="Average"/>
    <n v="31"/>
    <n v="0"/>
    <n v="31"/>
    <n v="2"/>
  </r>
  <r>
    <s v="1600-1608 25Th Ave"/>
    <x v="5"/>
    <s v="WA"/>
    <n v="98122"/>
    <n v="591000"/>
    <x v="3"/>
    <n v="1.75"/>
    <n v="1680"/>
    <n v="352"/>
    <n v="0"/>
    <x v="1"/>
    <x v="0"/>
    <s v="None"/>
    <s v="Excellent"/>
    <n v="103"/>
    <n v="1956"/>
    <n v="69"/>
    <n v="1"/>
  </r>
  <r>
    <s v="19615 182Nd Ave Ne"/>
    <x v="12"/>
    <s v="WA"/>
    <n v="98077"/>
    <n v="591000"/>
    <x v="1"/>
    <n v="2.25"/>
    <n v="2710"/>
    <n v="218"/>
    <n v="1"/>
    <x v="1"/>
    <x v="1"/>
    <s v="None"/>
    <s v="Good"/>
    <n v="48"/>
    <n v="0"/>
    <n v="48"/>
    <n v="2"/>
  </r>
  <r>
    <s v="4709 43Rd Ave S"/>
    <x v="5"/>
    <s v="WA"/>
    <n v="98118"/>
    <n v="590300"/>
    <x v="3"/>
    <n v="1.5"/>
    <n v="1470"/>
    <n v="402"/>
    <n v="0"/>
    <x v="1"/>
    <x v="1"/>
    <s v="None"/>
    <s v="Good"/>
    <n v="118"/>
    <n v="0"/>
    <n v="118"/>
    <n v="2"/>
  </r>
  <r>
    <s v="16429 Ne 18Th St"/>
    <x v="0"/>
    <s v="WA"/>
    <n v="98008"/>
    <n v="590000"/>
    <x v="1"/>
    <n v="2.5"/>
    <n v="3220"/>
    <n v="183"/>
    <n v="0"/>
    <x v="1"/>
    <x v="1"/>
    <s v="None"/>
    <s v="Good"/>
    <n v="59"/>
    <n v="0"/>
    <n v="59"/>
    <n v="1.5"/>
  </r>
  <r>
    <s v="2862 S 354Th Ln"/>
    <x v="27"/>
    <s v="WA"/>
    <n v="98003"/>
    <n v="590000"/>
    <x v="1"/>
    <n v="4.25"/>
    <n v="2360"/>
    <n v="250"/>
    <n v="1"/>
    <x v="1"/>
    <x v="1"/>
    <s v="None"/>
    <s v="Good"/>
    <n v="86"/>
    <n v="1987"/>
    <n v="38"/>
    <n v="2"/>
  </r>
  <r>
    <s v="3419 241St Pl Se"/>
    <x v="6"/>
    <s v="WA"/>
    <n v="98029"/>
    <n v="590000"/>
    <x v="1"/>
    <n v="2.5"/>
    <n v="2010"/>
    <n v="294"/>
    <n v="0"/>
    <x v="1"/>
    <x v="1"/>
    <s v="None"/>
    <s v="Good"/>
    <n v="36"/>
    <n v="0"/>
    <n v="36"/>
    <n v="2"/>
  </r>
  <r>
    <s v="4765 Ne 203Rd St"/>
    <x v="29"/>
    <s v="WA"/>
    <n v="98155"/>
    <n v="590000"/>
    <x v="3"/>
    <n v="2.5"/>
    <n v="2650"/>
    <n v="223"/>
    <n v="0"/>
    <x v="1"/>
    <x v="0"/>
    <s v="None"/>
    <s v="Excellent"/>
    <n v="50"/>
    <n v="0"/>
    <n v="50"/>
    <n v="1"/>
  </r>
  <r>
    <s v="7264 27Th Ave Ne"/>
    <x v="5"/>
    <s v="WA"/>
    <n v="98115"/>
    <n v="590000"/>
    <x v="3"/>
    <n v="2"/>
    <n v="1410"/>
    <n v="418"/>
    <n v="0"/>
    <x v="1"/>
    <x v="0"/>
    <s v="None"/>
    <s v="Good"/>
    <n v="78"/>
    <n v="1988"/>
    <n v="37"/>
    <n v="1"/>
  </r>
  <r>
    <s v="3627 48Th Ave Sw"/>
    <x v="5"/>
    <s v="WA"/>
    <n v="98116"/>
    <n v="590000"/>
    <x v="3"/>
    <n v="2"/>
    <n v="1650"/>
    <n v="358"/>
    <n v="0"/>
    <x v="1"/>
    <x v="1"/>
    <s v="None"/>
    <s v="Good"/>
    <n v="99"/>
    <n v="1993"/>
    <n v="32"/>
    <n v="2"/>
  </r>
  <r>
    <s v="18823 Se 216Th St"/>
    <x v="19"/>
    <s v="WA"/>
    <n v="98058"/>
    <n v="589950"/>
    <x v="0"/>
    <n v="3"/>
    <n v="2790"/>
    <n v="211"/>
    <n v="0"/>
    <x v="1"/>
    <x v="0"/>
    <s v="Great"/>
    <s v="Excellent"/>
    <n v="52"/>
    <n v="0"/>
    <n v="52"/>
    <n v="1"/>
  </r>
  <r>
    <s v="27463 254Th Pl Se"/>
    <x v="32"/>
    <s v="WA"/>
    <n v="98038"/>
    <n v="589950"/>
    <x v="1"/>
    <n v="2.5"/>
    <n v="3190"/>
    <n v="185"/>
    <n v="0"/>
    <x v="1"/>
    <x v="1"/>
    <s v="None"/>
    <s v="Average"/>
    <n v="19"/>
    <n v="0"/>
    <n v="19"/>
    <n v="2"/>
  </r>
  <r>
    <s v="24718 Se Mirrormont Dr"/>
    <x v="6"/>
    <s v="WA"/>
    <n v="98027"/>
    <n v="589900"/>
    <x v="1"/>
    <n v="4.5"/>
    <n v="3870"/>
    <n v="152"/>
    <n v="1"/>
    <x v="1"/>
    <x v="0"/>
    <s v="None"/>
    <s v="Average"/>
    <n v="24"/>
    <n v="0"/>
    <n v="24"/>
    <n v="2"/>
  </r>
  <r>
    <s v="22819 Ne 166Th St"/>
    <x v="12"/>
    <s v="WA"/>
    <n v="98077"/>
    <n v="589900"/>
    <x v="6"/>
    <n v="3"/>
    <n v="3160"/>
    <n v="187"/>
    <n v="2"/>
    <x v="1"/>
    <x v="1"/>
    <s v="None"/>
    <s v="Average"/>
    <n v="32"/>
    <n v="0"/>
    <n v="32"/>
    <n v="2"/>
  </r>
  <r>
    <s v="4405 40Th Ave Sw"/>
    <x v="5"/>
    <s v="WA"/>
    <n v="98116"/>
    <n v="589500"/>
    <x v="3"/>
    <n v="3.25"/>
    <n v="2310"/>
    <n v="255"/>
    <n v="0"/>
    <x v="1"/>
    <x v="0"/>
    <s v="None"/>
    <s v="Average"/>
    <n v="20"/>
    <n v="0"/>
    <n v="20"/>
    <n v="2"/>
  </r>
  <r>
    <s v="34917 Se Moffat St"/>
    <x v="18"/>
    <s v="WA"/>
    <n v="98065"/>
    <n v="589500"/>
    <x v="1"/>
    <n v="2.5"/>
    <n v="2630"/>
    <n v="224"/>
    <n v="0"/>
    <x v="1"/>
    <x v="1"/>
    <s v="None"/>
    <s v="Average"/>
    <n v="17"/>
    <n v="0"/>
    <n v="17"/>
    <n v="2"/>
  </r>
  <r>
    <s v="6907 Fairway Ave Se"/>
    <x v="18"/>
    <s v="WA"/>
    <n v="98065"/>
    <n v="589000"/>
    <x v="1"/>
    <n v="2.5"/>
    <n v="2910"/>
    <n v="202"/>
    <n v="0"/>
    <x v="1"/>
    <x v="1"/>
    <s v="Good"/>
    <s v="Average"/>
    <n v="27"/>
    <n v="2006"/>
    <n v="19"/>
    <n v="2"/>
  </r>
  <r>
    <s v="11611 106Th Ave Ne"/>
    <x v="4"/>
    <s v="WA"/>
    <n v="98034"/>
    <n v="589000"/>
    <x v="1"/>
    <n v="3"/>
    <n v="2440"/>
    <n v="241"/>
    <n v="0"/>
    <x v="1"/>
    <x v="1"/>
    <s v="None"/>
    <s v="Excellent"/>
    <n v="64"/>
    <n v="0"/>
    <n v="64"/>
    <n v="2"/>
  </r>
  <r>
    <s v="3406 60Th Ave Sw"/>
    <x v="5"/>
    <s v="WA"/>
    <n v="98116"/>
    <n v="589000"/>
    <x v="3"/>
    <n v="2"/>
    <n v="2250"/>
    <n v="262"/>
    <n v="0"/>
    <x v="1"/>
    <x v="0"/>
    <s v="None"/>
    <s v="Good"/>
    <n v="100"/>
    <n v="1968"/>
    <n v="57"/>
    <n v="1"/>
  </r>
  <r>
    <s v="3228 36Th Ave W"/>
    <x v="5"/>
    <s v="WA"/>
    <n v="98199"/>
    <n v="589000"/>
    <x v="3"/>
    <n v="1"/>
    <n v="1110"/>
    <n v="531"/>
    <n v="0"/>
    <x v="1"/>
    <x v="1"/>
    <s v="None"/>
    <s v="Excellent"/>
    <n v="93"/>
    <n v="2002"/>
    <n v="23"/>
    <n v="1.5"/>
  </r>
  <r>
    <s v="10510 160Th Ave Ne"/>
    <x v="13"/>
    <s v="WA"/>
    <n v="98052"/>
    <n v="588000"/>
    <x v="3"/>
    <n v="2.25"/>
    <n v="2030"/>
    <n v="290"/>
    <n v="0"/>
    <x v="1"/>
    <x v="0"/>
    <s v="None"/>
    <s v="Good"/>
    <n v="48"/>
    <n v="0"/>
    <n v="48"/>
    <n v="1"/>
  </r>
  <r>
    <s v="8222 16Th Ave Ne"/>
    <x v="5"/>
    <s v="WA"/>
    <n v="98115"/>
    <n v="588000"/>
    <x v="3"/>
    <n v="2"/>
    <n v="1860"/>
    <n v="316"/>
    <n v="0"/>
    <x v="1"/>
    <x v="1"/>
    <s v="None"/>
    <s v="Excellent"/>
    <n v="117"/>
    <n v="0"/>
    <n v="117"/>
    <n v="2"/>
  </r>
  <r>
    <s v="8314 Jones Ave Nw"/>
    <x v="5"/>
    <s v="WA"/>
    <n v="98117"/>
    <n v="588000"/>
    <x v="0"/>
    <n v="3"/>
    <n v="2190"/>
    <n v="268"/>
    <n v="0"/>
    <x v="1"/>
    <x v="0"/>
    <s v="None"/>
    <s v="Excellent"/>
    <n v="85"/>
    <n v="0"/>
    <n v="85"/>
    <n v="2"/>
  </r>
  <r>
    <s v="7734 39Th Ave Ne"/>
    <x v="5"/>
    <s v="WA"/>
    <n v="98115"/>
    <n v="588000"/>
    <x v="1"/>
    <n v="2"/>
    <n v="1680"/>
    <n v="350"/>
    <n v="0"/>
    <x v="1"/>
    <x v="0"/>
    <s v="None"/>
    <s v="Average"/>
    <n v="75"/>
    <n v="2005"/>
    <n v="20"/>
    <n v="1"/>
  </r>
  <r>
    <s v="723 N 43Rd St"/>
    <x v="5"/>
    <s v="WA"/>
    <n v="98103"/>
    <n v="587206"/>
    <x v="3"/>
    <n v="3.5"/>
    <n v="1890"/>
    <n v="311"/>
    <n v="0"/>
    <x v="1"/>
    <x v="0"/>
    <s v="None"/>
    <s v="Average"/>
    <n v="26"/>
    <n v="0"/>
    <n v="26"/>
    <n v="2"/>
  </r>
  <r>
    <s v="3118 264Th Ave Ne"/>
    <x v="13"/>
    <s v="WA"/>
    <n v="98053"/>
    <n v="587000"/>
    <x v="3"/>
    <n v="2.25"/>
    <n v="2370"/>
    <n v="248"/>
    <n v="5"/>
    <x v="1"/>
    <x v="1"/>
    <s v="None"/>
    <s v="Average"/>
    <n v="46"/>
    <n v="2014"/>
    <n v="11"/>
    <n v="2"/>
  </r>
  <r>
    <s v="13013 Ne 202Nd Pl"/>
    <x v="12"/>
    <s v="WA"/>
    <n v="98072"/>
    <n v="587000"/>
    <x v="1"/>
    <n v="2.5"/>
    <n v="2550"/>
    <n v="230"/>
    <n v="0"/>
    <x v="1"/>
    <x v="1"/>
    <s v="None"/>
    <s v="Average"/>
    <n v="33"/>
    <n v="0"/>
    <n v="33"/>
    <n v="2"/>
  </r>
  <r>
    <s v="3840 Evanston Ave N"/>
    <x v="5"/>
    <s v="WA"/>
    <n v="98103"/>
    <n v="586500"/>
    <x v="3"/>
    <n v="2.5"/>
    <n v="1780"/>
    <n v="329"/>
    <n v="0"/>
    <x v="1"/>
    <x v="0"/>
    <s v="None"/>
    <s v="Average"/>
    <n v="19"/>
    <n v="0"/>
    <n v="19"/>
    <n v="3"/>
  </r>
  <r>
    <s v="3901 Park Ave N"/>
    <x v="19"/>
    <s v="WA"/>
    <n v="98056"/>
    <n v="585000"/>
    <x v="1"/>
    <n v="1.75"/>
    <n v="3000"/>
    <n v="195"/>
    <n v="1"/>
    <x v="1"/>
    <x v="0"/>
    <s v="Great"/>
    <s v="Average"/>
    <n v="75"/>
    <n v="2005"/>
    <n v="20"/>
    <n v="1"/>
  </r>
  <r>
    <s v="18206 Mclean Rd Sw"/>
    <x v="25"/>
    <s v="WA"/>
    <n v="98070"/>
    <n v="585000"/>
    <x v="1"/>
    <n v="1.75"/>
    <n v="2470"/>
    <n v="237"/>
    <n v="3"/>
    <x v="1"/>
    <x v="1"/>
    <s v="Good"/>
    <s v="Average"/>
    <n v="88"/>
    <n v="1999"/>
    <n v="26"/>
    <n v="2"/>
  </r>
  <r>
    <s v="4640 193Rd Ave Se"/>
    <x v="6"/>
    <s v="WA"/>
    <n v="98027"/>
    <n v="585000"/>
    <x v="3"/>
    <n v="1.75"/>
    <n v="1850"/>
    <n v="316"/>
    <n v="0"/>
    <x v="1"/>
    <x v="1"/>
    <s v="None"/>
    <s v="Good"/>
    <n v="42"/>
    <n v="0"/>
    <n v="42"/>
    <n v="1"/>
  </r>
  <r>
    <s v="360 Se Bush St"/>
    <x v="6"/>
    <s v="WA"/>
    <n v="98027"/>
    <n v="585000"/>
    <x v="1"/>
    <n v="2.5"/>
    <n v="2430"/>
    <n v="241"/>
    <n v="0"/>
    <x v="1"/>
    <x v="1"/>
    <s v="None"/>
    <s v="Average"/>
    <n v="17"/>
    <n v="0"/>
    <n v="17"/>
    <n v="2"/>
  </r>
  <r>
    <s v="12458 Juanita Dr Ne"/>
    <x v="4"/>
    <s v="WA"/>
    <n v="98034"/>
    <n v="585000"/>
    <x v="1"/>
    <n v="2.5"/>
    <n v="2840"/>
    <n v="206"/>
    <n v="0"/>
    <x v="1"/>
    <x v="1"/>
    <s v="None"/>
    <s v="Average"/>
    <n v="24"/>
    <n v="0"/>
    <n v="24"/>
    <n v="2"/>
  </r>
  <r>
    <s v="11826 Ne 145Th St"/>
    <x v="4"/>
    <s v="WA"/>
    <n v="98034"/>
    <n v="585000"/>
    <x v="1"/>
    <n v="2.75"/>
    <n v="2890"/>
    <n v="202"/>
    <n v="0"/>
    <x v="1"/>
    <x v="0"/>
    <s v="None"/>
    <s v="Average"/>
    <n v="52"/>
    <n v="2013"/>
    <n v="12"/>
    <n v="1"/>
  </r>
  <r>
    <s v="3505 Monterey Ct Ne"/>
    <x v="19"/>
    <s v="WA"/>
    <n v="98056"/>
    <n v="585000"/>
    <x v="1"/>
    <n v="2.5"/>
    <n v="2630"/>
    <n v="222"/>
    <n v="0"/>
    <x v="1"/>
    <x v="1"/>
    <s v="None"/>
    <s v="Average"/>
    <n v="26"/>
    <n v="0"/>
    <n v="26"/>
    <n v="2"/>
  </r>
  <r>
    <s v="7705 13Th Ave Nw"/>
    <x v="5"/>
    <s v="WA"/>
    <n v="98117"/>
    <n v="585000"/>
    <x v="3"/>
    <n v="2"/>
    <n v="1670"/>
    <n v="350"/>
    <n v="0"/>
    <x v="1"/>
    <x v="1"/>
    <s v="None"/>
    <s v="Average"/>
    <n v="94"/>
    <n v="0"/>
    <n v="94"/>
    <n v="1.5"/>
  </r>
  <r>
    <s v="111 Nw 53Rd St"/>
    <x v="5"/>
    <s v="WA"/>
    <n v="98107"/>
    <n v="585000"/>
    <x v="3"/>
    <n v="1"/>
    <n v="1870"/>
    <n v="313"/>
    <n v="0"/>
    <x v="1"/>
    <x v="0"/>
    <s v="None"/>
    <s v="Good"/>
    <n v="98"/>
    <n v="0"/>
    <n v="98"/>
    <n v="1.5"/>
  </r>
  <r>
    <s v="2637 22Nd Ave W"/>
    <x v="5"/>
    <s v="WA"/>
    <n v="98199"/>
    <n v="585000"/>
    <x v="3"/>
    <n v="2.5"/>
    <n v="1910"/>
    <n v="306"/>
    <n v="0"/>
    <x v="1"/>
    <x v="0"/>
    <s v="None"/>
    <s v="Average"/>
    <n v="18"/>
    <n v="0"/>
    <n v="18"/>
    <n v="2.5"/>
  </r>
  <r>
    <s v="309 N 46Th St"/>
    <x v="5"/>
    <s v="WA"/>
    <n v="98103"/>
    <n v="585000"/>
    <x v="0"/>
    <n v="1.75"/>
    <n v="2000"/>
    <n v="293"/>
    <n v="0"/>
    <x v="1"/>
    <x v="1"/>
    <s v="None"/>
    <s v="Good"/>
    <n v="104"/>
    <n v="0"/>
    <n v="104"/>
    <n v="2"/>
  </r>
  <r>
    <s v="2500 Ne 100Th St"/>
    <x v="5"/>
    <s v="WA"/>
    <n v="98125"/>
    <n v="585000"/>
    <x v="0"/>
    <n v="2.5"/>
    <n v="2670"/>
    <n v="219"/>
    <n v="0"/>
    <x v="1"/>
    <x v="0"/>
    <s v="None"/>
    <s v="Good"/>
    <n v="105"/>
    <n v="0"/>
    <n v="105"/>
    <n v="1.5"/>
  </r>
  <r>
    <s v="10613 Sw 138Th St"/>
    <x v="25"/>
    <s v="WA"/>
    <n v="98070"/>
    <n v="585000"/>
    <x v="3"/>
    <n v="2.5"/>
    <n v="2270"/>
    <n v="258"/>
    <n v="2"/>
    <x v="1"/>
    <x v="1"/>
    <s v="None"/>
    <s v="Average"/>
    <n v="27"/>
    <n v="2006"/>
    <n v="19"/>
    <n v="2"/>
  </r>
  <r>
    <s v="2027 Eastlake Ave E"/>
    <x v="5"/>
    <s v="WA"/>
    <n v="98102"/>
    <n v="584000"/>
    <x v="3"/>
    <n v="2.5"/>
    <n v="1480"/>
    <n v="395"/>
    <n v="0"/>
    <x v="1"/>
    <x v="0"/>
    <s v="None"/>
    <s v="Average"/>
    <n v="18"/>
    <n v="0"/>
    <n v="18"/>
    <n v="2"/>
  </r>
  <r>
    <s v="4304B 36Th Ave W"/>
    <x v="5"/>
    <s v="WA"/>
    <n v="98199"/>
    <n v="584000"/>
    <x v="3"/>
    <n v="1.75"/>
    <n v="1490"/>
    <n v="392"/>
    <n v="0"/>
    <x v="1"/>
    <x v="0"/>
    <s v="None"/>
    <s v="Average"/>
    <n v="17"/>
    <n v="0"/>
    <n v="17"/>
    <n v="2"/>
  </r>
  <r>
    <s v="1007 N 29Th St"/>
    <x v="19"/>
    <s v="WA"/>
    <n v="98056"/>
    <n v="583000"/>
    <x v="3"/>
    <n v="2.5"/>
    <n v="2600"/>
    <n v="224"/>
    <n v="0"/>
    <x v="1"/>
    <x v="1"/>
    <s v="Fair"/>
    <s v="Average"/>
    <n v="27"/>
    <n v="2006"/>
    <n v="19"/>
    <n v="2"/>
  </r>
  <r>
    <s v="2317-2399 185Th Pl Ne"/>
    <x v="13"/>
    <s v="WA"/>
    <n v="98052"/>
    <n v="583000"/>
    <x v="2"/>
    <n v="2.75"/>
    <n v="2630"/>
    <n v="222"/>
    <n v="0"/>
    <x v="1"/>
    <x v="0"/>
    <s v="None"/>
    <s v="Good"/>
    <n v="51"/>
    <n v="0"/>
    <n v="51"/>
    <n v="1"/>
  </r>
  <r>
    <s v="907 221St Ave Ne"/>
    <x v="10"/>
    <s v="WA"/>
    <n v="98074"/>
    <n v="583000"/>
    <x v="3"/>
    <n v="2.5"/>
    <n v="1790"/>
    <n v="326"/>
    <n v="0"/>
    <x v="1"/>
    <x v="1"/>
    <s v="None"/>
    <s v="Average"/>
    <n v="36"/>
    <n v="0"/>
    <n v="36"/>
    <n v="2"/>
  </r>
  <r>
    <s v="21023-21029 Ne 42Nd St"/>
    <x v="10"/>
    <s v="WA"/>
    <n v="98074"/>
    <n v="582800"/>
    <x v="1"/>
    <n v="2.75"/>
    <n v="2550"/>
    <n v="229"/>
    <n v="0"/>
    <x v="1"/>
    <x v="0"/>
    <s v="None"/>
    <s v="Average"/>
    <n v="39"/>
    <n v="0"/>
    <n v="39"/>
    <n v="1"/>
  </r>
  <r>
    <s v="4254 33Rd Ave W"/>
    <x v="5"/>
    <s v="WA"/>
    <n v="98199"/>
    <n v="582500"/>
    <x v="6"/>
    <n v="1.5"/>
    <n v="1159"/>
    <n v="503"/>
    <n v="0"/>
    <x v="1"/>
    <x v="1"/>
    <s v="None"/>
    <s v="Average"/>
    <n v="77"/>
    <n v="1994"/>
    <n v="31"/>
    <n v="1"/>
  </r>
  <r>
    <s v="9214 Cyrus Ave Nw"/>
    <x v="5"/>
    <s v="WA"/>
    <n v="98117"/>
    <n v="582000"/>
    <x v="1"/>
    <n v="1.75"/>
    <n v="2120"/>
    <n v="275"/>
    <n v="0"/>
    <x v="1"/>
    <x v="0"/>
    <s v="Fair"/>
    <s v="Average"/>
    <n v="74"/>
    <n v="1994"/>
    <n v="31"/>
    <n v="1"/>
  </r>
  <r>
    <s v="7408 138Th Pl Ne"/>
    <x v="13"/>
    <s v="WA"/>
    <n v="98052"/>
    <n v="581000"/>
    <x v="1"/>
    <n v="1.75"/>
    <n v="2090"/>
    <n v="278"/>
    <n v="0"/>
    <x v="1"/>
    <x v="0"/>
    <s v="None"/>
    <s v="Good"/>
    <n v="62"/>
    <n v="0"/>
    <n v="62"/>
    <n v="1"/>
  </r>
  <r>
    <s v="1819-1827 25Th Ave"/>
    <x v="5"/>
    <s v="WA"/>
    <n v="98122"/>
    <n v="581000"/>
    <x v="1"/>
    <n v="1"/>
    <n v="1630"/>
    <n v="356"/>
    <n v="0"/>
    <x v="1"/>
    <x v="1"/>
    <s v="None"/>
    <s v="Average"/>
    <n v="104"/>
    <n v="2000"/>
    <n v="25"/>
    <n v="1.5"/>
  </r>
  <r>
    <s v="21404 Se 19Th St"/>
    <x v="10"/>
    <s v="WA"/>
    <n v="98075"/>
    <n v="580379"/>
    <x v="1"/>
    <n v="2.75"/>
    <n v="2240"/>
    <n v="259"/>
    <n v="1"/>
    <x v="1"/>
    <x v="1"/>
    <s v="None"/>
    <s v="Good"/>
    <n v="49"/>
    <n v="1992"/>
    <n v="33"/>
    <n v="1.5"/>
  </r>
  <r>
    <s v="13516 164Th Ave Se"/>
    <x v="19"/>
    <s v="WA"/>
    <n v="98059"/>
    <n v="580135"/>
    <x v="1"/>
    <n v="2.5"/>
    <n v="3150"/>
    <n v="184"/>
    <n v="0"/>
    <x v="1"/>
    <x v="1"/>
    <s v="None"/>
    <s v="Average"/>
    <n v="11"/>
    <n v="0"/>
    <n v="11"/>
    <n v="2"/>
  </r>
  <r>
    <s v="601 Ne 76Th St"/>
    <x v="5"/>
    <s v="WA"/>
    <n v="98115"/>
    <n v="580050"/>
    <x v="3"/>
    <n v="2.5"/>
    <n v="2360"/>
    <n v="246"/>
    <n v="0"/>
    <x v="1"/>
    <x v="1"/>
    <s v="Great"/>
    <s v="Average"/>
    <n v="29"/>
    <n v="0"/>
    <n v="29"/>
    <n v="2"/>
  </r>
  <r>
    <s v="5410 Greenwood Ave N"/>
    <x v="5"/>
    <s v="WA"/>
    <n v="98103"/>
    <n v="580000"/>
    <x v="3"/>
    <n v="2.5"/>
    <n v="1620"/>
    <n v="358"/>
    <n v="0"/>
    <x v="1"/>
    <x v="0"/>
    <s v="Excellent"/>
    <s v="Average"/>
    <n v="17"/>
    <n v="0"/>
    <n v="17"/>
    <n v="3"/>
  </r>
  <r>
    <s v="1430-1920 W Lake Sammamish Pkwy Se"/>
    <x v="0"/>
    <s v="WA"/>
    <n v="98008"/>
    <n v="580000"/>
    <x v="3"/>
    <n v="2.5"/>
    <n v="2200"/>
    <n v="264"/>
    <n v="0"/>
    <x v="1"/>
    <x v="1"/>
    <s v="Good"/>
    <s v="Average"/>
    <n v="47"/>
    <n v="0"/>
    <n v="47"/>
    <n v="2"/>
  </r>
  <r>
    <s v="620 151St Pl Ne"/>
    <x v="0"/>
    <s v="WA"/>
    <n v="98007"/>
    <n v="580000"/>
    <x v="0"/>
    <n v="2"/>
    <n v="2700"/>
    <n v="215"/>
    <n v="0"/>
    <x v="1"/>
    <x v="0"/>
    <s v="None"/>
    <s v="Good"/>
    <n v="63"/>
    <n v="0"/>
    <n v="63"/>
    <n v="1"/>
  </r>
  <r>
    <s v="16541 Ne 27Th Pl"/>
    <x v="0"/>
    <s v="WA"/>
    <n v="98008"/>
    <n v="580000"/>
    <x v="0"/>
    <n v="2"/>
    <n v="2290"/>
    <n v="253"/>
    <n v="0"/>
    <x v="1"/>
    <x v="0"/>
    <s v="None"/>
    <s v="Average"/>
    <n v="61"/>
    <n v="2000"/>
    <n v="25"/>
    <n v="1"/>
  </r>
  <r>
    <s v="2422 171 Ave Se"/>
    <x v="0"/>
    <s v="WA"/>
    <n v="98008"/>
    <n v="580000"/>
    <x v="1"/>
    <n v="2.25"/>
    <n v="2160"/>
    <n v="269"/>
    <n v="0"/>
    <x v="1"/>
    <x v="1"/>
    <s v="None"/>
    <s v="Average"/>
    <n v="56"/>
    <n v="2010"/>
    <n v="15"/>
    <n v="1"/>
  </r>
  <r>
    <s v="1130 Oak Hill Pl Nw"/>
    <x v="6"/>
    <s v="WA"/>
    <n v="98027"/>
    <n v="580000"/>
    <x v="3"/>
    <n v="2.25"/>
    <n v="1940"/>
    <n v="299"/>
    <n v="0"/>
    <x v="1"/>
    <x v="0"/>
    <s v="None"/>
    <s v="Average"/>
    <n v="38"/>
    <n v="2000"/>
    <n v="25"/>
    <n v="1"/>
  </r>
  <r>
    <s v="4055 238Th Pl Se"/>
    <x v="6"/>
    <s v="WA"/>
    <n v="98029"/>
    <n v="580000"/>
    <x v="1"/>
    <n v="2.5"/>
    <n v="2220"/>
    <n v="261"/>
    <n v="0"/>
    <x v="1"/>
    <x v="1"/>
    <s v="None"/>
    <s v="Average"/>
    <n v="37"/>
    <n v="2000"/>
    <n v="25"/>
    <n v="2"/>
  </r>
  <r>
    <s v="4528 165Th Ave Ne"/>
    <x v="13"/>
    <s v="WA"/>
    <n v="98052"/>
    <n v="580000"/>
    <x v="1"/>
    <n v="1.75"/>
    <n v="1720"/>
    <n v="337"/>
    <n v="0"/>
    <x v="1"/>
    <x v="0"/>
    <s v="None"/>
    <s v="Average"/>
    <n v="50"/>
    <n v="0"/>
    <n v="50"/>
    <n v="1"/>
  </r>
  <r>
    <s v="17422 Ne 28Th St"/>
    <x v="13"/>
    <s v="WA"/>
    <n v="98052"/>
    <n v="580000"/>
    <x v="3"/>
    <n v="2.5"/>
    <n v="2040"/>
    <n v="284"/>
    <n v="0"/>
    <x v="1"/>
    <x v="1"/>
    <s v="None"/>
    <s v="Average"/>
    <n v="33"/>
    <n v="0"/>
    <n v="33"/>
    <n v="2"/>
  </r>
  <r>
    <s v="976 Jericho Pl Ne"/>
    <x v="19"/>
    <s v="WA"/>
    <n v="98059"/>
    <n v="580000"/>
    <x v="1"/>
    <n v="2.5"/>
    <n v="3250"/>
    <n v="178"/>
    <n v="0"/>
    <x v="1"/>
    <x v="1"/>
    <s v="None"/>
    <s v="Average"/>
    <n v="17"/>
    <n v="0"/>
    <n v="17"/>
    <n v="2"/>
  </r>
  <r>
    <s v="3814 231St Ave Se"/>
    <x v="10"/>
    <s v="WA"/>
    <n v="98075"/>
    <n v="580000"/>
    <x v="1"/>
    <n v="2.5"/>
    <n v="2130"/>
    <n v="272"/>
    <n v="1"/>
    <x v="1"/>
    <x v="0"/>
    <s v="None"/>
    <s v="Average"/>
    <n v="45"/>
    <n v="0"/>
    <n v="45"/>
    <n v="1"/>
  </r>
  <r>
    <s v="8026 38Th Ave Ne"/>
    <x v="5"/>
    <s v="WA"/>
    <n v="98115"/>
    <n v="580000"/>
    <x v="0"/>
    <n v="2"/>
    <n v="1940"/>
    <n v="299"/>
    <n v="0"/>
    <x v="1"/>
    <x v="0"/>
    <s v="None"/>
    <s v="Excellent"/>
    <n v="80"/>
    <n v="0"/>
    <n v="80"/>
    <n v="1"/>
  </r>
  <r>
    <s v="4408 Thackeray Pl Ne"/>
    <x v="5"/>
    <s v="WA"/>
    <n v="98105"/>
    <n v="580000"/>
    <x v="3"/>
    <n v="1.75"/>
    <n v="1850"/>
    <n v="314"/>
    <n v="0"/>
    <x v="1"/>
    <x v="0"/>
    <s v="None"/>
    <s v="Average"/>
    <n v="116"/>
    <n v="2004"/>
    <n v="21"/>
    <n v="1"/>
  </r>
  <r>
    <s v="2107 Ne 55Th St"/>
    <x v="5"/>
    <s v="WA"/>
    <n v="98105"/>
    <n v="580000"/>
    <x v="0"/>
    <n v="2"/>
    <n v="2060"/>
    <n v="282"/>
    <n v="0"/>
    <x v="1"/>
    <x v="1"/>
    <s v="None"/>
    <s v="Average"/>
    <n v="122"/>
    <n v="2005"/>
    <n v="20"/>
    <n v="2"/>
  </r>
  <r>
    <s v="1121 27Th Ave"/>
    <x v="5"/>
    <s v="WA"/>
    <n v="98122"/>
    <n v="580000"/>
    <x v="3"/>
    <n v="2.25"/>
    <n v="1900"/>
    <n v="305"/>
    <n v="0"/>
    <x v="1"/>
    <x v="0"/>
    <s v="None"/>
    <s v="Average"/>
    <n v="120"/>
    <n v="2010"/>
    <n v="15"/>
    <n v="1.5"/>
  </r>
  <r>
    <s v="12524 231St Ave Ne"/>
    <x v="13"/>
    <s v="WA"/>
    <n v="98053"/>
    <n v="579000"/>
    <x v="6"/>
    <n v="2"/>
    <n v="1870"/>
    <n v="310"/>
    <n v="0"/>
    <x v="1"/>
    <x v="1"/>
    <s v="None"/>
    <s v="Average"/>
    <n v="22"/>
    <n v="0"/>
    <n v="22"/>
    <n v="1"/>
  </r>
  <r>
    <s v="129 25Th Ave E"/>
    <x v="5"/>
    <s v="WA"/>
    <n v="98112"/>
    <n v="579000"/>
    <x v="3"/>
    <n v="2.5"/>
    <n v="1640"/>
    <n v="353"/>
    <n v="0"/>
    <x v="1"/>
    <x v="1"/>
    <s v="None"/>
    <s v="Average"/>
    <n v="16"/>
    <n v="0"/>
    <n v="16"/>
    <n v="3"/>
  </r>
  <r>
    <s v="540 Raymond Pl Nw"/>
    <x v="19"/>
    <s v="WA"/>
    <n v="98057"/>
    <n v="578000"/>
    <x v="1"/>
    <n v="2.5"/>
    <n v="3140"/>
    <n v="184"/>
    <n v="0"/>
    <x v="1"/>
    <x v="0"/>
    <s v="Good"/>
    <s v="Excellent"/>
    <n v="59"/>
    <n v="0"/>
    <n v="59"/>
    <n v="1"/>
  </r>
  <r>
    <s v="25024 Se 41St Dr"/>
    <x v="6"/>
    <s v="WA"/>
    <n v="98029"/>
    <n v="578000"/>
    <x v="1"/>
    <n v="2.5"/>
    <n v="2070"/>
    <n v="279"/>
    <n v="0"/>
    <x v="1"/>
    <x v="1"/>
    <s v="None"/>
    <s v="Average"/>
    <n v="29"/>
    <n v="0"/>
    <n v="29"/>
    <n v="2"/>
  </r>
  <r>
    <s v="6737 5Th Ave Nw"/>
    <x v="5"/>
    <s v="WA"/>
    <n v="98117"/>
    <n v="577438"/>
    <x v="1"/>
    <n v="2.5"/>
    <n v="2110"/>
    <n v="274"/>
    <n v="0"/>
    <x v="1"/>
    <x v="1"/>
    <s v="None"/>
    <s v="Average"/>
    <n v="25"/>
    <n v="0"/>
    <n v="25"/>
    <n v="2"/>
  </r>
  <r>
    <s v="4045 46Th Ave Sw"/>
    <x v="5"/>
    <s v="WA"/>
    <n v="98116"/>
    <n v="577000"/>
    <x v="3"/>
    <n v="2.5"/>
    <n v="2060"/>
    <n v="280"/>
    <n v="0"/>
    <x v="1"/>
    <x v="0"/>
    <s v="None"/>
    <s v="Average"/>
    <n v="49"/>
    <n v="0"/>
    <n v="49"/>
    <n v="1"/>
  </r>
  <r>
    <s v="15125 78Th Ave Ne"/>
    <x v="20"/>
    <s v="WA"/>
    <n v="98028"/>
    <n v="576000"/>
    <x v="1"/>
    <n v="2.5"/>
    <n v="2440"/>
    <n v="236"/>
    <n v="1"/>
    <x v="1"/>
    <x v="1"/>
    <s v="None"/>
    <s v="Average"/>
    <n v="23"/>
    <n v="0"/>
    <n v="23"/>
    <n v="2"/>
  </r>
  <r>
    <s v="8817 28Th Ave Nw"/>
    <x v="5"/>
    <s v="WA"/>
    <n v="98117"/>
    <n v="576000"/>
    <x v="3"/>
    <n v="2.5"/>
    <n v="1940"/>
    <n v="297"/>
    <n v="0"/>
    <x v="1"/>
    <x v="0"/>
    <s v="None"/>
    <s v="Good"/>
    <n v="77"/>
    <n v="0"/>
    <n v="77"/>
    <n v="1"/>
  </r>
  <r>
    <s v="14117 175Th Ave Ne"/>
    <x v="13"/>
    <s v="WA"/>
    <n v="98052"/>
    <n v="575550"/>
    <x v="1"/>
    <n v="2.5"/>
    <n v="2060"/>
    <n v="279"/>
    <n v="0"/>
    <x v="1"/>
    <x v="0"/>
    <s v="None"/>
    <s v="Average"/>
    <n v="40"/>
    <n v="0"/>
    <n v="40"/>
    <n v="1"/>
  </r>
  <r>
    <s v="23444 10Th Ave S"/>
    <x v="23"/>
    <s v="WA"/>
    <n v="98198"/>
    <n v="575000"/>
    <x v="0"/>
    <n v="3"/>
    <n v="3690"/>
    <n v="156"/>
    <n v="1"/>
    <x v="1"/>
    <x v="0"/>
    <s v="Good"/>
    <s v="Average"/>
    <n v="65"/>
    <n v="2012"/>
    <n v="13"/>
    <n v="1"/>
  </r>
  <r>
    <s v="480 Sw 345Th St"/>
    <x v="27"/>
    <s v="WA"/>
    <n v="98023"/>
    <n v="575000"/>
    <x v="1"/>
    <n v="2.5"/>
    <n v="4620"/>
    <n v="124"/>
    <n v="0"/>
    <x v="1"/>
    <x v="1"/>
    <s v="None"/>
    <s v="Good"/>
    <n v="34"/>
    <n v="0"/>
    <n v="34"/>
    <n v="2"/>
  </r>
  <r>
    <s v="460 Indigo Pl Nw"/>
    <x v="6"/>
    <s v="WA"/>
    <n v="98027"/>
    <n v="575000"/>
    <x v="1"/>
    <n v="2.5"/>
    <n v="2120"/>
    <n v="271"/>
    <n v="0"/>
    <x v="1"/>
    <x v="1"/>
    <s v="None"/>
    <s v="Average"/>
    <n v="40"/>
    <n v="0"/>
    <n v="40"/>
    <n v="2"/>
  </r>
  <r>
    <s v="100 Mt Si Pl Nw"/>
    <x v="6"/>
    <s v="WA"/>
    <n v="98027"/>
    <n v="575000"/>
    <x v="3"/>
    <n v="1.75"/>
    <n v="2680"/>
    <n v="215"/>
    <n v="0"/>
    <x v="1"/>
    <x v="0"/>
    <s v="None"/>
    <s v="Excellent"/>
    <n v="51"/>
    <n v="0"/>
    <n v="51"/>
    <n v="1"/>
  </r>
  <r>
    <s v="24716 142Nd Ave Se"/>
    <x v="36"/>
    <s v="WA"/>
    <n v="98042"/>
    <n v="575000"/>
    <x v="3"/>
    <n v="2.25"/>
    <n v="3800"/>
    <n v="151"/>
    <n v="1"/>
    <x v="1"/>
    <x v="0"/>
    <s v="None"/>
    <s v="Good"/>
    <n v="49"/>
    <n v="1992"/>
    <n v="33"/>
    <n v="1"/>
  </r>
  <r>
    <s v="4527-4553 Ne 201St Pl"/>
    <x v="29"/>
    <s v="WA"/>
    <n v="98155"/>
    <n v="575000"/>
    <x v="1"/>
    <n v="2.5"/>
    <n v="3020"/>
    <n v="190"/>
    <n v="0"/>
    <x v="1"/>
    <x v="0"/>
    <s v="None"/>
    <s v="Average"/>
    <n v="46"/>
    <n v="2014"/>
    <n v="11"/>
    <n v="1"/>
  </r>
  <r>
    <s v="22447 Ne 9Th Dr"/>
    <x v="10"/>
    <s v="WA"/>
    <n v="98074"/>
    <n v="575000"/>
    <x v="1"/>
    <n v="2.5"/>
    <n v="2400"/>
    <n v="240"/>
    <n v="0"/>
    <x v="1"/>
    <x v="1"/>
    <s v="None"/>
    <s v="Average"/>
    <n v="35"/>
    <n v="2009"/>
    <n v="16"/>
    <n v="2"/>
  </r>
  <r>
    <s v="1128 10Th Ave E"/>
    <x v="5"/>
    <s v="WA"/>
    <n v="98102"/>
    <n v="575000"/>
    <x v="3"/>
    <n v="3"/>
    <n v="1384"/>
    <n v="415"/>
    <n v="0"/>
    <x v="1"/>
    <x v="0"/>
    <s v="None"/>
    <s v="Average"/>
    <n v="19"/>
    <n v="0"/>
    <n v="19"/>
    <n v="2"/>
  </r>
  <r>
    <s v="1106 25Th Ave E"/>
    <x v="5"/>
    <s v="WA"/>
    <n v="98112"/>
    <n v="575000"/>
    <x v="6"/>
    <n v="1"/>
    <n v="1490"/>
    <n v="386"/>
    <n v="0"/>
    <x v="1"/>
    <x v="0"/>
    <s v="None"/>
    <s v="Average"/>
    <n v="79"/>
    <n v="0"/>
    <n v="79"/>
    <n v="1"/>
  </r>
  <r>
    <s v="2002 28Th Ave W"/>
    <x v="5"/>
    <s v="WA"/>
    <n v="98199"/>
    <n v="575000"/>
    <x v="6"/>
    <n v="1"/>
    <n v="1510"/>
    <n v="381"/>
    <n v="0"/>
    <x v="1"/>
    <x v="0"/>
    <s v="None"/>
    <s v="Average"/>
    <n v="90"/>
    <n v="1974"/>
    <n v="51"/>
    <n v="1.5"/>
  </r>
  <r>
    <s v="8322 28Th Ave Nw"/>
    <x v="5"/>
    <s v="WA"/>
    <n v="98117"/>
    <n v="575000"/>
    <x v="3"/>
    <n v="2.25"/>
    <n v="2400"/>
    <n v="240"/>
    <n v="0"/>
    <x v="1"/>
    <x v="0"/>
    <s v="None"/>
    <s v="Good"/>
    <n v="99"/>
    <n v="1993"/>
    <n v="32"/>
    <n v="1.5"/>
  </r>
  <r>
    <s v="5461 S Othello St"/>
    <x v="5"/>
    <s v="WA"/>
    <n v="98118"/>
    <n v="575000"/>
    <x v="3"/>
    <n v="1.75"/>
    <n v="1580"/>
    <n v="364"/>
    <n v="0"/>
    <x v="1"/>
    <x v="0"/>
    <s v="None"/>
    <s v="Good"/>
    <n v="74"/>
    <n v="1999"/>
    <n v="26"/>
    <n v="1"/>
  </r>
  <r>
    <s v="7032 7Th Ave Nw"/>
    <x v="5"/>
    <s v="WA"/>
    <n v="98117"/>
    <n v="575000"/>
    <x v="1"/>
    <n v="1.75"/>
    <n v="1280"/>
    <n v="449"/>
    <n v="0"/>
    <x v="1"/>
    <x v="0"/>
    <s v="None"/>
    <s v="Average"/>
    <n v="99"/>
    <n v="2003"/>
    <n v="22"/>
    <n v="1"/>
  </r>
  <r>
    <s v="4931 Sw Forney St"/>
    <x v="5"/>
    <s v="WA"/>
    <n v="98116"/>
    <n v="575000"/>
    <x v="3"/>
    <n v="1.75"/>
    <n v="1530"/>
    <n v="376"/>
    <n v="0"/>
    <x v="1"/>
    <x v="0"/>
    <s v="None"/>
    <s v="Average"/>
    <n v="70"/>
    <n v="2005"/>
    <n v="20"/>
    <n v="1"/>
  </r>
  <r>
    <s v="6720 4Th Ave Nw"/>
    <x v="5"/>
    <s v="WA"/>
    <n v="98117"/>
    <n v="575000"/>
    <x v="3"/>
    <n v="2.25"/>
    <n v="1700"/>
    <n v="338"/>
    <n v="0"/>
    <x v="1"/>
    <x v="0"/>
    <s v="None"/>
    <s v="Average"/>
    <n v="101"/>
    <n v="2011"/>
    <n v="14"/>
    <n v="1.5"/>
  </r>
  <r>
    <s v="9423 Ash Ave Se"/>
    <x v="18"/>
    <s v="WA"/>
    <n v="98065"/>
    <n v="575000"/>
    <x v="1"/>
    <n v="2.75"/>
    <n v="3120"/>
    <n v="184"/>
    <n v="0"/>
    <x v="1"/>
    <x v="1"/>
    <s v="None"/>
    <s v="Average"/>
    <n v="15"/>
    <n v="0"/>
    <n v="15"/>
    <n v="2"/>
  </r>
  <r>
    <s v="34115 Se Ash St"/>
    <x v="18"/>
    <s v="WA"/>
    <n v="98065"/>
    <n v="575000"/>
    <x v="1"/>
    <n v="2.5"/>
    <n v="2500"/>
    <n v="230"/>
    <n v="0"/>
    <x v="1"/>
    <x v="1"/>
    <s v="None"/>
    <s v="Average"/>
    <n v="12"/>
    <n v="1923"/>
    <n v="102"/>
    <n v="2"/>
  </r>
  <r>
    <s v="1010 Greenwood Blvd Sw"/>
    <x v="6"/>
    <s v="WA"/>
    <n v="98027"/>
    <n v="574950"/>
    <x v="0"/>
    <n v="3.25"/>
    <n v="3160"/>
    <n v="182"/>
    <n v="0"/>
    <x v="1"/>
    <x v="1"/>
    <s v="None"/>
    <s v="Good"/>
    <n v="45"/>
    <n v="0"/>
    <n v="45"/>
    <n v="2"/>
  </r>
  <r>
    <s v="7075-7131 Thompson Ave Se"/>
    <x v="18"/>
    <s v="WA"/>
    <n v="98065"/>
    <n v="574000"/>
    <x v="3"/>
    <n v="2.5"/>
    <n v="2380"/>
    <n v="241"/>
    <n v="0"/>
    <x v="1"/>
    <x v="1"/>
    <s v="None"/>
    <s v="Average"/>
    <n v="23"/>
    <n v="0"/>
    <n v="23"/>
    <n v="2"/>
  </r>
  <r>
    <s v="13322 Se 77Th Ct"/>
    <x v="17"/>
    <s v="WA"/>
    <n v="98059"/>
    <n v="572500"/>
    <x v="3"/>
    <n v="2.25"/>
    <n v="2030"/>
    <n v="282"/>
    <n v="0"/>
    <x v="1"/>
    <x v="0"/>
    <s v="None"/>
    <s v="Good"/>
    <n v="41"/>
    <n v="0"/>
    <n v="41"/>
    <n v="1"/>
  </r>
  <r>
    <s v="17801 Ne 102Nd Ct"/>
    <x v="13"/>
    <s v="WA"/>
    <n v="98052"/>
    <n v="572000"/>
    <x v="3"/>
    <n v="2.25"/>
    <n v="1830"/>
    <n v="313"/>
    <n v="0"/>
    <x v="1"/>
    <x v="0"/>
    <s v="None"/>
    <s v="Good"/>
    <n v="39"/>
    <n v="0"/>
    <n v="39"/>
    <n v="1"/>
  </r>
  <r>
    <s v="21730 Ne 29Th St"/>
    <x v="10"/>
    <s v="WA"/>
    <n v="98074"/>
    <n v="571986"/>
    <x v="3"/>
    <n v="2.5"/>
    <n v="3720"/>
    <n v="154"/>
    <n v="0"/>
    <x v="1"/>
    <x v="1"/>
    <s v="None"/>
    <s v="Average"/>
    <n v="43"/>
    <n v="0"/>
    <n v="43"/>
    <n v="2"/>
  </r>
  <r>
    <s v="15201 93Rd Pl Ne"/>
    <x v="30"/>
    <s v="WA"/>
    <n v="98011"/>
    <n v="571000"/>
    <x v="3"/>
    <n v="2.5"/>
    <n v="2600"/>
    <n v="220"/>
    <n v="0"/>
    <x v="1"/>
    <x v="1"/>
    <s v="None"/>
    <s v="Average"/>
    <n v="37"/>
    <n v="2000"/>
    <n v="25"/>
    <n v="2"/>
  </r>
  <r>
    <s v="12042 38Th Ave Ne"/>
    <x v="5"/>
    <s v="WA"/>
    <n v="98125"/>
    <n v="571000"/>
    <x v="1"/>
    <n v="2"/>
    <n v="2750"/>
    <n v="208"/>
    <n v="0"/>
    <x v="1"/>
    <x v="0"/>
    <s v="None"/>
    <s v="Excellent"/>
    <n v="109"/>
    <n v="0"/>
    <n v="109"/>
    <n v="1.5"/>
  </r>
  <r>
    <s v="3209 S Charles St"/>
    <x v="5"/>
    <s v="WA"/>
    <n v="98144"/>
    <n v="570000"/>
    <x v="3"/>
    <n v="2"/>
    <n v="1640"/>
    <n v="348"/>
    <n v="0"/>
    <x v="1"/>
    <x v="0"/>
    <s v="Great"/>
    <s v="Good"/>
    <n v="101"/>
    <n v="0"/>
    <n v="101"/>
    <n v="1"/>
  </r>
  <r>
    <s v="16638 Se 167Th St"/>
    <x v="19"/>
    <s v="WA"/>
    <n v="98058"/>
    <n v="570000"/>
    <x v="2"/>
    <n v="3.75"/>
    <n v="4000"/>
    <n v="143"/>
    <n v="0"/>
    <x v="1"/>
    <x v="0"/>
    <s v="Good"/>
    <s v="Average"/>
    <n v="21"/>
    <n v="2003"/>
    <n v="22"/>
    <n v="2"/>
  </r>
  <r>
    <s v="12933 Se 46Th Ln"/>
    <x v="0"/>
    <s v="WA"/>
    <n v="98006"/>
    <n v="570000"/>
    <x v="3"/>
    <n v="2"/>
    <n v="1890"/>
    <n v="302"/>
    <n v="1"/>
    <x v="1"/>
    <x v="0"/>
    <s v="None"/>
    <s v="Average"/>
    <n v="76"/>
    <n v="2013"/>
    <n v="12"/>
    <n v="1"/>
  </r>
  <r>
    <s v="4029-4035 252Nd Ave Se"/>
    <x v="6"/>
    <s v="WA"/>
    <n v="98029"/>
    <n v="570000"/>
    <x v="1"/>
    <n v="2.5"/>
    <n v="2290"/>
    <n v="249"/>
    <n v="0"/>
    <x v="1"/>
    <x v="1"/>
    <s v="None"/>
    <s v="Average"/>
    <n v="29"/>
    <n v="0"/>
    <n v="29"/>
    <n v="2"/>
  </r>
  <r>
    <s v="12032-12038 Se 76Th St"/>
    <x v="17"/>
    <s v="WA"/>
    <n v="98056"/>
    <n v="570000"/>
    <x v="3"/>
    <n v="2.5"/>
    <n v="2400"/>
    <n v="238"/>
    <n v="0"/>
    <x v="1"/>
    <x v="1"/>
    <s v="None"/>
    <s v="Average"/>
    <n v="32"/>
    <n v="0"/>
    <n v="32"/>
    <n v="2"/>
  </r>
  <r>
    <s v="7741 22Nd Ave Ne"/>
    <x v="5"/>
    <s v="WA"/>
    <n v="98115"/>
    <n v="570000"/>
    <x v="3"/>
    <n v="2"/>
    <n v="1530"/>
    <n v="373"/>
    <n v="0"/>
    <x v="1"/>
    <x v="1"/>
    <s v="None"/>
    <s v="Good"/>
    <n v="88"/>
    <n v="0"/>
    <n v="88"/>
    <n v="1"/>
  </r>
  <r>
    <s v="1715 46Th Ave Sw"/>
    <x v="5"/>
    <s v="WA"/>
    <n v="98116"/>
    <n v="570000"/>
    <x v="6"/>
    <n v="1.75"/>
    <n v="1540"/>
    <n v="370"/>
    <n v="0"/>
    <x v="1"/>
    <x v="0"/>
    <s v="None"/>
    <s v="Good"/>
    <n v="117"/>
    <n v="0"/>
    <n v="117"/>
    <n v="1"/>
  </r>
  <r>
    <s v="15816 Ne 195Th St"/>
    <x v="12"/>
    <s v="WA"/>
    <n v="98072"/>
    <n v="570000"/>
    <x v="3"/>
    <n v="1.75"/>
    <n v="1930"/>
    <n v="295"/>
    <n v="1"/>
    <x v="1"/>
    <x v="1"/>
    <s v="None"/>
    <s v="Average"/>
    <n v="48"/>
    <n v="2004"/>
    <n v="21"/>
    <n v="1"/>
  </r>
  <r>
    <s v="31617 6Th Ave Sw"/>
    <x v="27"/>
    <s v="WA"/>
    <n v="98023"/>
    <n v="569950"/>
    <x v="0"/>
    <n v="4.5"/>
    <n v="4850"/>
    <n v="118"/>
    <n v="1"/>
    <x v="1"/>
    <x v="1"/>
    <s v="None"/>
    <s v="Average"/>
    <n v="24"/>
    <n v="0"/>
    <n v="24"/>
    <n v="2"/>
  </r>
  <r>
    <s v="5011 Ne 180Th St"/>
    <x v="29"/>
    <s v="WA"/>
    <n v="98155"/>
    <n v="569000"/>
    <x v="0"/>
    <n v="3"/>
    <n v="3670"/>
    <n v="155"/>
    <n v="0"/>
    <x v="1"/>
    <x v="0"/>
    <s v="None"/>
    <s v="Excellent"/>
    <n v="73"/>
    <n v="1998"/>
    <n v="27"/>
    <n v="1"/>
  </r>
  <r>
    <s v="4123 13Th Ave S"/>
    <x v="5"/>
    <s v="WA"/>
    <n v="98108"/>
    <n v="569000"/>
    <x v="3"/>
    <n v="3.25"/>
    <n v="2220"/>
    <n v="256"/>
    <n v="0"/>
    <x v="1"/>
    <x v="0"/>
    <s v="None"/>
    <s v="Excellent"/>
    <n v="96"/>
    <n v="0"/>
    <n v="96"/>
    <n v="1.5"/>
  </r>
  <r>
    <s v="720 N 46Th St"/>
    <x v="5"/>
    <s v="WA"/>
    <n v="98103"/>
    <n v="569000"/>
    <x v="1"/>
    <n v="2"/>
    <n v="1730"/>
    <n v="329"/>
    <n v="0"/>
    <x v="1"/>
    <x v="0"/>
    <s v="None"/>
    <s v="Excellent"/>
    <n v="101"/>
    <n v="1956"/>
    <n v="69"/>
    <n v="1"/>
  </r>
  <r>
    <s v="10629 161St Avenue Northeast"/>
    <x v="13"/>
    <s v="WA"/>
    <n v="98052"/>
    <n v="568500"/>
    <x v="3"/>
    <n v="2.75"/>
    <n v="2180"/>
    <n v="261"/>
    <n v="0"/>
    <x v="1"/>
    <x v="0"/>
    <s v="None"/>
    <s v="Good"/>
    <n v="44"/>
    <n v="0"/>
    <n v="44"/>
    <n v="1"/>
  </r>
  <r>
    <s v="547 240Th Ave Se"/>
    <x v="10"/>
    <s v="WA"/>
    <n v="98074"/>
    <n v="568500"/>
    <x v="1"/>
    <n v="2.5"/>
    <n v="2460"/>
    <n v="231"/>
    <n v="0"/>
    <x v="1"/>
    <x v="1"/>
    <s v="None"/>
    <s v="Average"/>
    <n v="27"/>
    <n v="2006"/>
    <n v="19"/>
    <n v="2"/>
  </r>
  <r>
    <s v="25806 136Th Ave Se"/>
    <x v="36"/>
    <s v="WA"/>
    <n v="98042"/>
    <n v="568450"/>
    <x v="0"/>
    <n v="3.5"/>
    <n v="3260"/>
    <n v="174"/>
    <n v="1"/>
    <x v="1"/>
    <x v="1"/>
    <s v="None"/>
    <s v="Good"/>
    <n v="56"/>
    <n v="0"/>
    <n v="56"/>
    <n v="2"/>
  </r>
  <r>
    <s v="2714 Sw 164Th Pl"/>
    <x v="21"/>
    <s v="WA"/>
    <n v="98166"/>
    <n v="568000"/>
    <x v="1"/>
    <n v="1.75"/>
    <n v="2790"/>
    <n v="204"/>
    <n v="0"/>
    <x v="1"/>
    <x v="0"/>
    <s v="Good"/>
    <s v="Average"/>
    <n v="69"/>
    <n v="2001"/>
    <n v="24"/>
    <n v="1"/>
  </r>
  <r>
    <s v="5519 236Th Ave Ne"/>
    <x v="13"/>
    <s v="WA"/>
    <n v="98053"/>
    <n v="568000"/>
    <x v="1"/>
    <n v="1.75"/>
    <n v="2110"/>
    <n v="269"/>
    <n v="6"/>
    <x v="1"/>
    <x v="1"/>
    <s v="None"/>
    <s v="Good"/>
    <n v="46"/>
    <n v="0"/>
    <n v="46"/>
    <n v="1"/>
  </r>
  <r>
    <s v="2202 238Th Ave Se"/>
    <x v="10"/>
    <s v="WA"/>
    <n v="98075"/>
    <n v="568000"/>
    <x v="1"/>
    <n v="2"/>
    <n v="2340"/>
    <n v="243"/>
    <n v="1"/>
    <x v="1"/>
    <x v="0"/>
    <s v="None"/>
    <s v="Good"/>
    <n v="59"/>
    <n v="0"/>
    <n v="59"/>
    <n v="1"/>
  </r>
  <r>
    <s v="5404-5410 Beach Dr Sw"/>
    <x v="5"/>
    <s v="WA"/>
    <n v="98136"/>
    <n v="568000"/>
    <x v="3"/>
    <n v="1.75"/>
    <n v="2050"/>
    <n v="277"/>
    <n v="0"/>
    <x v="1"/>
    <x v="0"/>
    <s v="None"/>
    <s v="Good"/>
    <n v="48"/>
    <n v="0"/>
    <n v="48"/>
    <n v="1"/>
  </r>
  <r>
    <s v="561 Mountain View Ln Nw"/>
    <x v="6"/>
    <s v="WA"/>
    <n v="98027"/>
    <n v="567500"/>
    <x v="3"/>
    <n v="2.5"/>
    <n v="2280"/>
    <n v="249"/>
    <n v="0"/>
    <x v="1"/>
    <x v="0"/>
    <s v="None"/>
    <s v="Average"/>
    <n v="19"/>
    <n v="0"/>
    <n v="19"/>
    <n v="2"/>
  </r>
  <r>
    <s v="7075-7131 Thompson Ave Se"/>
    <x v="18"/>
    <s v="WA"/>
    <n v="98065"/>
    <n v="567500"/>
    <x v="3"/>
    <n v="2.5"/>
    <n v="2300"/>
    <n v="247"/>
    <n v="0"/>
    <x v="1"/>
    <x v="1"/>
    <s v="None"/>
    <s v="Average"/>
    <n v="24"/>
    <n v="0"/>
    <n v="24"/>
    <n v="2"/>
  </r>
  <r>
    <s v="7913-7935 79Th Way Ne"/>
    <x v="4"/>
    <s v="WA"/>
    <n v="98034"/>
    <n v="567000"/>
    <x v="3"/>
    <n v="2.5"/>
    <n v="2540"/>
    <n v="223"/>
    <n v="0"/>
    <x v="1"/>
    <x v="1"/>
    <s v="None"/>
    <s v="Average"/>
    <n v="26"/>
    <n v="0"/>
    <n v="26"/>
    <n v="2"/>
  </r>
  <r>
    <s v="23238 Ne 29Th Ct"/>
    <x v="10"/>
    <s v="WA"/>
    <n v="98074"/>
    <n v="566000"/>
    <x v="1"/>
    <n v="2.25"/>
    <n v="2170"/>
    <n v="261"/>
    <n v="0"/>
    <x v="1"/>
    <x v="1"/>
    <s v="None"/>
    <s v="Average"/>
    <n v="38"/>
    <n v="2000"/>
    <n v="25"/>
    <n v="2"/>
  </r>
  <r>
    <s v="7328 12Th Ave Nw"/>
    <x v="5"/>
    <s v="WA"/>
    <n v="98117"/>
    <n v="566000"/>
    <x v="1"/>
    <n v="1.75"/>
    <n v="2440"/>
    <n v="232"/>
    <n v="0"/>
    <x v="1"/>
    <x v="0"/>
    <s v="None"/>
    <s v="Average"/>
    <n v="71"/>
    <n v="2005"/>
    <n v="20"/>
    <n v="1"/>
  </r>
  <r>
    <s v="6609 117Th Ave Se"/>
    <x v="0"/>
    <s v="WA"/>
    <n v="98006"/>
    <n v="565000"/>
    <x v="3"/>
    <n v="2.75"/>
    <n v="2390"/>
    <n v="236"/>
    <n v="0"/>
    <x v="1"/>
    <x v="0"/>
    <s v="None"/>
    <s v="Excellent"/>
    <n v="48"/>
    <n v="0"/>
    <n v="48"/>
    <n v="1"/>
  </r>
  <r>
    <s v="527 171St Pl Ne"/>
    <x v="0"/>
    <s v="WA"/>
    <n v="98008"/>
    <n v="565000"/>
    <x v="0"/>
    <n v="2.5"/>
    <n v="2650"/>
    <n v="213"/>
    <n v="0"/>
    <x v="1"/>
    <x v="0"/>
    <s v="None"/>
    <s v="Average"/>
    <n v="64"/>
    <n v="2004"/>
    <n v="21"/>
    <n v="1"/>
  </r>
  <r>
    <s v="2146 Ne Nelson Ln"/>
    <x v="6"/>
    <s v="WA"/>
    <n v="98029"/>
    <n v="565000"/>
    <x v="6"/>
    <n v="1.75"/>
    <n v="1670"/>
    <n v="338"/>
    <n v="0"/>
    <x v="1"/>
    <x v="1"/>
    <s v="None"/>
    <s v="Average"/>
    <n v="20"/>
    <n v="0"/>
    <n v="20"/>
    <n v="1"/>
  </r>
  <r>
    <s v="4621 193Rd Pl Se"/>
    <x v="6"/>
    <s v="WA"/>
    <n v="98027"/>
    <n v="565000"/>
    <x v="1"/>
    <n v="2.25"/>
    <n v="2110"/>
    <n v="268"/>
    <n v="0"/>
    <x v="1"/>
    <x v="1"/>
    <s v="None"/>
    <s v="Good"/>
    <n v="46"/>
    <n v="0"/>
    <n v="46"/>
    <n v="2"/>
  </r>
  <r>
    <s v="27705 114Th Ave Se"/>
    <x v="36"/>
    <s v="WA"/>
    <n v="98030"/>
    <n v="565000"/>
    <x v="1"/>
    <n v="2.75"/>
    <n v="3130"/>
    <n v="181"/>
    <n v="3"/>
    <x v="1"/>
    <x v="1"/>
    <s v="None"/>
    <s v="Good"/>
    <n v="44"/>
    <n v="0"/>
    <n v="44"/>
    <n v="2"/>
  </r>
  <r>
    <s v="13547 Se 83Rd St"/>
    <x v="17"/>
    <s v="WA"/>
    <n v="98059"/>
    <n v="565000"/>
    <x v="1"/>
    <n v="2.5"/>
    <n v="2240"/>
    <n v="252"/>
    <n v="0"/>
    <x v="1"/>
    <x v="1"/>
    <s v="None"/>
    <s v="Good"/>
    <n v="36"/>
    <n v="0"/>
    <n v="36"/>
    <n v="2"/>
  </r>
  <r>
    <s v="14021 Ne 62Nd St"/>
    <x v="13"/>
    <s v="WA"/>
    <n v="98052"/>
    <n v="565000"/>
    <x v="1"/>
    <n v="2.5"/>
    <n v="2230"/>
    <n v="253"/>
    <n v="0"/>
    <x v="1"/>
    <x v="0"/>
    <s v="None"/>
    <s v="Good"/>
    <n v="56"/>
    <n v="0"/>
    <n v="56"/>
    <n v="1"/>
  </r>
  <r>
    <s v="2525 276Th Ct Ne"/>
    <x v="13"/>
    <s v="WA"/>
    <n v="98053"/>
    <n v="565000"/>
    <x v="1"/>
    <n v="2.5"/>
    <n v="2440"/>
    <n v="232"/>
    <n v="1"/>
    <x v="1"/>
    <x v="1"/>
    <s v="None"/>
    <s v="Average"/>
    <n v="29"/>
    <n v="0"/>
    <n v="29"/>
    <n v="2"/>
  </r>
  <r>
    <s v="16222 Se 135Th Pl"/>
    <x v="19"/>
    <s v="WA"/>
    <n v="98059"/>
    <n v="565000"/>
    <x v="1"/>
    <n v="2.75"/>
    <n v="3260"/>
    <n v="173"/>
    <n v="0"/>
    <x v="1"/>
    <x v="1"/>
    <s v="None"/>
    <s v="Average"/>
    <n v="12"/>
    <n v="1923"/>
    <n v="102"/>
    <n v="2"/>
  </r>
  <r>
    <s v="14007 35Th Ave Ne"/>
    <x v="5"/>
    <s v="WA"/>
    <n v="98125"/>
    <n v="565000"/>
    <x v="5"/>
    <n v="4.5"/>
    <n v="4140"/>
    <n v="136"/>
    <n v="0"/>
    <x v="1"/>
    <x v="0"/>
    <s v="None"/>
    <s v="Average"/>
    <n v="47"/>
    <n v="0"/>
    <n v="47"/>
    <n v="1"/>
  </r>
  <r>
    <s v="1512 Nw 62Nd St"/>
    <x v="5"/>
    <s v="WA"/>
    <n v="98107"/>
    <n v="565000"/>
    <x v="3"/>
    <n v="2.25"/>
    <n v="1520"/>
    <n v="372"/>
    <n v="0"/>
    <x v="1"/>
    <x v="1"/>
    <s v="None"/>
    <s v="Average"/>
    <n v="12"/>
    <n v="1923"/>
    <n v="102"/>
    <n v="3"/>
  </r>
  <r>
    <s v="3009 W Emerson St"/>
    <x v="5"/>
    <s v="WA"/>
    <n v="98199"/>
    <n v="565000"/>
    <x v="6"/>
    <n v="1.75"/>
    <n v="1330"/>
    <n v="425"/>
    <n v="0"/>
    <x v="1"/>
    <x v="0"/>
    <s v="None"/>
    <s v="Good"/>
    <n v="111"/>
    <n v="1945"/>
    <n v="80"/>
    <n v="1"/>
  </r>
  <r>
    <s v="12440 Ne 160Th St"/>
    <x v="12"/>
    <s v="WA"/>
    <n v="98072"/>
    <n v="565000"/>
    <x v="3"/>
    <n v="2.5"/>
    <n v="2500"/>
    <n v="226"/>
    <n v="0"/>
    <x v="1"/>
    <x v="1"/>
    <s v="None"/>
    <s v="Average"/>
    <n v="35"/>
    <n v="2009"/>
    <n v="16"/>
    <n v="2"/>
  </r>
  <r>
    <s v="23112 Ne 127Th Way"/>
    <x v="13"/>
    <s v="WA"/>
    <n v="98053"/>
    <n v="564000"/>
    <x v="6"/>
    <n v="2"/>
    <n v="1690"/>
    <n v="334"/>
    <n v="0"/>
    <x v="1"/>
    <x v="1"/>
    <s v="None"/>
    <s v="Average"/>
    <n v="21"/>
    <n v="2003"/>
    <n v="22"/>
    <n v="1"/>
  </r>
  <r>
    <s v="15415 279Th Pl Ne"/>
    <x v="22"/>
    <s v="WA"/>
    <n v="98019"/>
    <n v="563500"/>
    <x v="1"/>
    <n v="2.5"/>
    <n v="2800"/>
    <n v="201"/>
    <n v="0"/>
    <x v="1"/>
    <x v="1"/>
    <s v="None"/>
    <s v="Average"/>
    <n v="24"/>
    <n v="0"/>
    <n v="24"/>
    <n v="2"/>
  </r>
  <r>
    <s v="3707 295Th Ave Se"/>
    <x v="15"/>
    <s v="WA"/>
    <n v="98024"/>
    <n v="563500"/>
    <x v="1"/>
    <n v="1.75"/>
    <n v="2085"/>
    <n v="270"/>
    <n v="4"/>
    <x v="1"/>
    <x v="0"/>
    <s v="None"/>
    <s v="Average"/>
    <n v="61"/>
    <n v="2000"/>
    <n v="25"/>
    <n v="1"/>
  </r>
  <r>
    <s v="3637 Phinney Ave N"/>
    <x v="5"/>
    <s v="WA"/>
    <n v="98103"/>
    <n v="563500"/>
    <x v="3"/>
    <n v="2.5"/>
    <n v="1400"/>
    <n v="403"/>
    <n v="0"/>
    <x v="1"/>
    <x v="1"/>
    <s v="None"/>
    <s v="Average"/>
    <n v="18"/>
    <n v="0"/>
    <n v="18"/>
    <n v="3.5"/>
  </r>
  <r>
    <s v="621 Nw 44Th St"/>
    <x v="5"/>
    <s v="WA"/>
    <n v="98107"/>
    <n v="563000"/>
    <x v="1"/>
    <n v="1"/>
    <n v="1410"/>
    <n v="399"/>
    <n v="0"/>
    <x v="1"/>
    <x v="1"/>
    <s v="None"/>
    <s v="Excellent"/>
    <n v="114"/>
    <n v="1984"/>
    <n v="41"/>
    <n v="1.5"/>
  </r>
  <r>
    <s v="2008 Yale Ave E"/>
    <x v="5"/>
    <s v="WA"/>
    <n v="98102"/>
    <n v="562500"/>
    <x v="3"/>
    <n v="2.25"/>
    <n v="1300"/>
    <n v="433"/>
    <n v="0"/>
    <x v="1"/>
    <x v="0"/>
    <s v="None"/>
    <s v="Average"/>
    <n v="19"/>
    <n v="0"/>
    <n v="19"/>
    <n v="2"/>
  </r>
  <r>
    <s v="15703 Ne 113Th Ct"/>
    <x v="13"/>
    <s v="WA"/>
    <n v="98052"/>
    <n v="562100"/>
    <x v="3"/>
    <n v="2.25"/>
    <n v="2090"/>
    <n v="269"/>
    <n v="0"/>
    <x v="1"/>
    <x v="1"/>
    <s v="None"/>
    <s v="Average"/>
    <n v="42"/>
    <n v="2009"/>
    <n v="16"/>
    <n v="2"/>
  </r>
  <r>
    <s v="920 163Rd Ave Se"/>
    <x v="0"/>
    <s v="WA"/>
    <n v="98008"/>
    <n v="562000"/>
    <x v="3"/>
    <n v="1.5"/>
    <n v="1830"/>
    <n v="307"/>
    <n v="0"/>
    <x v="1"/>
    <x v="1"/>
    <s v="None"/>
    <s v="Good"/>
    <n v="68"/>
    <n v="2001"/>
    <n v="24"/>
    <n v="1"/>
  </r>
  <r>
    <s v="14308 274Th Pl Ne"/>
    <x v="22"/>
    <s v="WA"/>
    <n v="98019"/>
    <n v="562000"/>
    <x v="0"/>
    <n v="3"/>
    <n v="2795"/>
    <n v="201"/>
    <n v="0"/>
    <x v="1"/>
    <x v="1"/>
    <s v="None"/>
    <s v="Average"/>
    <n v="29"/>
    <n v="0"/>
    <n v="29"/>
    <n v="2"/>
  </r>
  <r>
    <s v="1035 Ne 95Th St"/>
    <x v="5"/>
    <s v="WA"/>
    <n v="98115"/>
    <n v="561500"/>
    <x v="3"/>
    <n v="1.75"/>
    <n v="1960"/>
    <n v="286"/>
    <n v="0"/>
    <x v="1"/>
    <x v="0"/>
    <s v="None"/>
    <s v="Good"/>
    <n v="86"/>
    <n v="1989"/>
    <n v="36"/>
    <n v="1"/>
  </r>
  <r>
    <s v="2037 Larchmount Dr Ne"/>
    <x v="6"/>
    <s v="WA"/>
    <n v="98029"/>
    <n v="561000"/>
    <x v="3"/>
    <n v="2.25"/>
    <n v="1710"/>
    <n v="328"/>
    <n v="0"/>
    <x v="1"/>
    <x v="1"/>
    <s v="None"/>
    <s v="Average"/>
    <n v="21"/>
    <n v="2003"/>
    <n v="22"/>
    <n v="2"/>
  </r>
  <r>
    <s v="3654 254Th Ave Se"/>
    <x v="6"/>
    <s v="WA"/>
    <n v="98029"/>
    <n v="561000"/>
    <x v="1"/>
    <n v="2.5"/>
    <n v="2570"/>
    <n v="218"/>
    <n v="0"/>
    <x v="1"/>
    <x v="1"/>
    <s v="None"/>
    <s v="Average"/>
    <n v="35"/>
    <n v="2009"/>
    <n v="16"/>
    <n v="2"/>
  </r>
  <r>
    <s v="24134 Se 20Th St"/>
    <x v="10"/>
    <s v="WA"/>
    <n v="98075"/>
    <n v="560200"/>
    <x v="3"/>
    <n v="2.5"/>
    <n v="1990"/>
    <n v="282"/>
    <n v="0"/>
    <x v="1"/>
    <x v="1"/>
    <s v="None"/>
    <s v="Average"/>
    <n v="21"/>
    <n v="2003"/>
    <n v="22"/>
    <n v="2"/>
  </r>
  <r>
    <s v="5200 S Frontenac St"/>
    <x v="5"/>
    <s v="WA"/>
    <n v="98118"/>
    <n v="560000"/>
    <x v="3"/>
    <n v="2"/>
    <n v="2340"/>
    <n v="239"/>
    <n v="0"/>
    <x v="1"/>
    <x v="0"/>
    <s v="Fair"/>
    <s v="Excellent"/>
    <n v="54"/>
    <n v="0"/>
    <n v="54"/>
    <n v="1"/>
  </r>
  <r>
    <s v="19211 Se 342Nd St"/>
    <x v="24"/>
    <s v="WA"/>
    <n v="98092"/>
    <n v="560000"/>
    <x v="3"/>
    <n v="2"/>
    <n v="2560"/>
    <n v="219"/>
    <n v="5"/>
    <x v="1"/>
    <x v="1"/>
    <s v="None"/>
    <s v="Average"/>
    <n v="39"/>
    <n v="0"/>
    <n v="39"/>
    <n v="1"/>
  </r>
  <r>
    <s v="18500-18560 58Th Ave Ne"/>
    <x v="20"/>
    <s v="WA"/>
    <n v="98028"/>
    <n v="560000"/>
    <x v="1"/>
    <n v="2.5"/>
    <n v="2480"/>
    <n v="226"/>
    <n v="0"/>
    <x v="1"/>
    <x v="0"/>
    <s v="None"/>
    <s v="Excellent"/>
    <n v="66"/>
    <n v="0"/>
    <n v="66"/>
    <n v="1"/>
  </r>
  <r>
    <s v="6110 123Rd Ave Ne"/>
    <x v="4"/>
    <s v="WA"/>
    <n v="98033"/>
    <n v="560000"/>
    <x v="3"/>
    <n v="1.75"/>
    <n v="2000"/>
    <n v="280"/>
    <n v="0"/>
    <x v="1"/>
    <x v="0"/>
    <s v="None"/>
    <s v="Excellent"/>
    <n v="62"/>
    <n v="0"/>
    <n v="62"/>
    <n v="1"/>
  </r>
  <r>
    <s v="13135 Ne 139Th St"/>
    <x v="4"/>
    <s v="WA"/>
    <n v="98034"/>
    <n v="560000"/>
    <x v="1"/>
    <n v="2.5"/>
    <n v="2260"/>
    <n v="248"/>
    <n v="0"/>
    <x v="1"/>
    <x v="1"/>
    <s v="None"/>
    <s v="Average"/>
    <n v="22"/>
    <n v="0"/>
    <n v="22"/>
    <n v="2"/>
  </r>
  <r>
    <s v="12034 Ne 67Th St"/>
    <x v="4"/>
    <s v="WA"/>
    <n v="98033"/>
    <n v="560000"/>
    <x v="1"/>
    <n v="2.25"/>
    <n v="1950"/>
    <n v="287"/>
    <n v="0"/>
    <x v="1"/>
    <x v="0"/>
    <s v="None"/>
    <s v="Average"/>
    <n v="57"/>
    <n v="1997"/>
    <n v="28"/>
    <n v="1"/>
  </r>
  <r>
    <s v="1641-1699 4Th St"/>
    <x v="4"/>
    <s v="WA"/>
    <n v="98033"/>
    <n v="560000"/>
    <x v="6"/>
    <n v="1"/>
    <n v="1010"/>
    <n v="554"/>
    <n v="0"/>
    <x v="1"/>
    <x v="1"/>
    <s v="None"/>
    <s v="Good"/>
    <n v="65"/>
    <n v="2001"/>
    <n v="24"/>
    <n v="1"/>
  </r>
  <r>
    <s v="5121 Ne 187Th St"/>
    <x v="29"/>
    <s v="WA"/>
    <n v="98155"/>
    <n v="560000"/>
    <x v="3"/>
    <n v="2.25"/>
    <n v="2070"/>
    <n v="271"/>
    <n v="0"/>
    <x v="1"/>
    <x v="1"/>
    <s v="None"/>
    <s v="Average"/>
    <n v="70"/>
    <n v="2013"/>
    <n v="12"/>
    <n v="1.5"/>
  </r>
  <r>
    <s v="12637 Se 79Th Ct"/>
    <x v="17"/>
    <s v="WA"/>
    <n v="98056"/>
    <n v="560000"/>
    <x v="3"/>
    <n v="2.5"/>
    <n v="1960"/>
    <n v="286"/>
    <n v="0"/>
    <x v="1"/>
    <x v="1"/>
    <s v="None"/>
    <s v="Good"/>
    <n v="36"/>
    <n v="0"/>
    <n v="36"/>
    <n v="2"/>
  </r>
  <r>
    <s v="8203 120Th Pl Se"/>
    <x v="17"/>
    <s v="WA"/>
    <n v="98056"/>
    <n v="560000"/>
    <x v="3"/>
    <n v="2.5"/>
    <n v="2070"/>
    <n v="271"/>
    <n v="0"/>
    <x v="1"/>
    <x v="1"/>
    <s v="None"/>
    <s v="Average"/>
    <n v="29"/>
    <n v="0"/>
    <n v="29"/>
    <n v="2"/>
  </r>
  <r>
    <s v="612 Orcas Ave Ne"/>
    <x v="19"/>
    <s v="WA"/>
    <n v="98059"/>
    <n v="560000"/>
    <x v="1"/>
    <n v="2.5"/>
    <n v="2710"/>
    <n v="207"/>
    <n v="0"/>
    <x v="1"/>
    <x v="1"/>
    <s v="None"/>
    <s v="Average"/>
    <n v="22"/>
    <n v="0"/>
    <n v="22"/>
    <n v="2"/>
  </r>
  <r>
    <s v="2501-2507 248Th Terrace Ne"/>
    <x v="10"/>
    <s v="WA"/>
    <n v="98074"/>
    <n v="560000"/>
    <x v="3"/>
    <n v="2.5"/>
    <n v="1960"/>
    <n v="286"/>
    <n v="0"/>
    <x v="1"/>
    <x v="1"/>
    <s v="None"/>
    <s v="Average"/>
    <n v="23"/>
    <n v="0"/>
    <n v="23"/>
    <n v="2"/>
  </r>
  <r>
    <s v="22912 Ne 19Th Dr"/>
    <x v="10"/>
    <s v="WA"/>
    <n v="98074"/>
    <n v="560000"/>
    <x v="1"/>
    <n v="2.5"/>
    <n v="2300"/>
    <n v="243"/>
    <n v="0"/>
    <x v="1"/>
    <x v="1"/>
    <s v="None"/>
    <s v="Average"/>
    <n v="35"/>
    <n v="2009"/>
    <n v="16"/>
    <n v="2"/>
  </r>
  <r>
    <s v="325 Nw 48Th St"/>
    <x v="5"/>
    <s v="WA"/>
    <n v="98107"/>
    <n v="560000"/>
    <x v="1"/>
    <n v="1.75"/>
    <n v="1880"/>
    <n v="298"/>
    <n v="0"/>
    <x v="1"/>
    <x v="0"/>
    <s v="None"/>
    <s v="Good"/>
    <n v="81"/>
    <n v="0"/>
    <n v="81"/>
    <n v="1.5"/>
  </r>
  <r>
    <s v="10605 9Th Ave Nw"/>
    <x v="5"/>
    <s v="WA"/>
    <n v="98177"/>
    <n v="560000"/>
    <x v="3"/>
    <n v="1.5"/>
    <n v="2000"/>
    <n v="280"/>
    <n v="0"/>
    <x v="1"/>
    <x v="1"/>
    <s v="None"/>
    <s v="Average"/>
    <n v="72"/>
    <n v="0"/>
    <n v="72"/>
    <n v="1"/>
  </r>
  <r>
    <s v="7226 36Th Ave Sw"/>
    <x v="5"/>
    <s v="WA"/>
    <n v="98126"/>
    <n v="560000"/>
    <x v="0"/>
    <n v="1"/>
    <n v="1710"/>
    <n v="327"/>
    <n v="0"/>
    <x v="1"/>
    <x v="0"/>
    <s v="None"/>
    <s v="Good"/>
    <n v="99"/>
    <n v="1993"/>
    <n v="32"/>
    <n v="1.5"/>
  </r>
  <r>
    <s v="6206 Phinney Ave N"/>
    <x v="5"/>
    <s v="WA"/>
    <n v="98103"/>
    <n v="560000"/>
    <x v="3"/>
    <n v="1"/>
    <n v="1440"/>
    <n v="389"/>
    <n v="0"/>
    <x v="1"/>
    <x v="1"/>
    <s v="None"/>
    <s v="Average"/>
    <n v="115"/>
    <n v="2006"/>
    <n v="19"/>
    <n v="2"/>
  </r>
  <r>
    <s v="7353 16Th Ave Nw"/>
    <x v="5"/>
    <s v="WA"/>
    <n v="98117"/>
    <n v="560000"/>
    <x v="1"/>
    <n v="1"/>
    <n v="1660"/>
    <n v="337"/>
    <n v="0"/>
    <x v="1"/>
    <x v="0"/>
    <s v="None"/>
    <s v="Average"/>
    <n v="80"/>
    <n v="2010"/>
    <n v="15"/>
    <n v="1.5"/>
  </r>
  <r>
    <s v="18960 131St Pl Ne"/>
    <x v="12"/>
    <s v="WA"/>
    <n v="98072"/>
    <n v="559900"/>
    <x v="3"/>
    <n v="2.75"/>
    <n v="2930"/>
    <n v="191"/>
    <n v="0"/>
    <x v="1"/>
    <x v="0"/>
    <s v="None"/>
    <s v="Average"/>
    <n v="21"/>
    <n v="2003"/>
    <n v="22"/>
    <n v="1"/>
  </r>
  <r>
    <s v="5927 35Th Ave Sw"/>
    <x v="5"/>
    <s v="WA"/>
    <n v="98126"/>
    <n v="559000"/>
    <x v="6"/>
    <n v="1"/>
    <n v="1240"/>
    <n v="451"/>
    <n v="0"/>
    <x v="1"/>
    <x v="0"/>
    <s v="Fair"/>
    <s v="Good"/>
    <n v="87"/>
    <n v="0"/>
    <n v="87"/>
    <n v="1"/>
  </r>
  <r>
    <s v="8328 14Th Ave Nw"/>
    <x v="5"/>
    <s v="WA"/>
    <n v="98117"/>
    <n v="559000"/>
    <x v="3"/>
    <n v="1.5"/>
    <n v="2070"/>
    <n v="270"/>
    <n v="0"/>
    <x v="1"/>
    <x v="0"/>
    <s v="None"/>
    <s v="Good"/>
    <n v="77"/>
    <n v="0"/>
    <n v="77"/>
    <n v="1"/>
  </r>
  <r>
    <s v="8519 28Th Ave Nw"/>
    <x v="5"/>
    <s v="WA"/>
    <n v="98117"/>
    <n v="558654"/>
    <x v="3"/>
    <n v="2.5"/>
    <n v="1530"/>
    <n v="365"/>
    <n v="0"/>
    <x v="1"/>
    <x v="0"/>
    <s v="None"/>
    <s v="Excellent"/>
    <n v="97"/>
    <n v="1970"/>
    <n v="55"/>
    <n v="1.5"/>
  </r>
  <r>
    <s v="6132-6198 125Th Ave Se"/>
    <x v="0"/>
    <s v="WA"/>
    <n v="98006"/>
    <n v="558000"/>
    <x v="1"/>
    <n v="2.25"/>
    <n v="2060"/>
    <n v="271"/>
    <n v="0"/>
    <x v="1"/>
    <x v="0"/>
    <s v="None"/>
    <s v="Good"/>
    <n v="63"/>
    <n v="0"/>
    <n v="63"/>
    <n v="1"/>
  </r>
  <r>
    <s v="4052 41St Ave Sw"/>
    <x v="5"/>
    <s v="WA"/>
    <n v="98116"/>
    <n v="558000"/>
    <x v="6"/>
    <n v="2"/>
    <n v="1580"/>
    <n v="353"/>
    <n v="0"/>
    <x v="1"/>
    <x v="0"/>
    <s v="None"/>
    <s v="Excellent"/>
    <n v="115"/>
    <n v="0"/>
    <n v="115"/>
    <n v="1"/>
  </r>
  <r>
    <s v="729 23Rd Ave"/>
    <x v="5"/>
    <s v="WA"/>
    <n v="98122"/>
    <n v="558000"/>
    <x v="1"/>
    <n v="2"/>
    <n v="2180"/>
    <n v="256"/>
    <n v="0"/>
    <x v="1"/>
    <x v="0"/>
    <s v="None"/>
    <s v="Average"/>
    <n v="125"/>
    <n v="2005"/>
    <n v="20"/>
    <n v="1"/>
  </r>
  <r>
    <s v="3430 166Th Ave Se"/>
    <x v="0"/>
    <s v="WA"/>
    <n v="98008"/>
    <n v="557500"/>
    <x v="3"/>
    <n v="1.75"/>
    <n v="1900"/>
    <n v="293"/>
    <n v="0"/>
    <x v="1"/>
    <x v="1"/>
    <s v="None"/>
    <s v="Good"/>
    <n v="66"/>
    <n v="0"/>
    <n v="66"/>
    <n v="1"/>
  </r>
  <r>
    <s v="17213 Ne 32Nd St"/>
    <x v="13"/>
    <s v="WA"/>
    <n v="98052"/>
    <n v="557500"/>
    <x v="3"/>
    <n v="2.25"/>
    <n v="1820"/>
    <n v="306"/>
    <n v="0"/>
    <x v="1"/>
    <x v="1"/>
    <s v="None"/>
    <s v="Average"/>
    <n v="41"/>
    <n v="0"/>
    <n v="41"/>
    <n v="2"/>
  </r>
  <r>
    <s v="14257 212Th Dr Ne"/>
    <x v="12"/>
    <s v="WA"/>
    <n v="98077"/>
    <n v="557125"/>
    <x v="1"/>
    <n v="2.75"/>
    <n v="3370"/>
    <n v="165"/>
    <n v="0"/>
    <x v="1"/>
    <x v="1"/>
    <s v="None"/>
    <s v="Average"/>
    <n v="34"/>
    <n v="0"/>
    <n v="34"/>
    <n v="2"/>
  </r>
  <r>
    <s v="739 Sw 337Th St"/>
    <x v="27"/>
    <s v="WA"/>
    <n v="98023"/>
    <n v="556000"/>
    <x v="0"/>
    <n v="2.5"/>
    <n v="3840"/>
    <n v="145"/>
    <n v="0"/>
    <x v="1"/>
    <x v="1"/>
    <s v="None"/>
    <s v="Average"/>
    <n v="34"/>
    <n v="0"/>
    <n v="34"/>
    <n v="2"/>
  </r>
  <r>
    <s v="1150 Ne Park Dr"/>
    <x v="6"/>
    <s v="WA"/>
    <n v="98029"/>
    <n v="556000"/>
    <x v="3"/>
    <n v="3"/>
    <n v="1960"/>
    <n v="284"/>
    <n v="0"/>
    <x v="1"/>
    <x v="0"/>
    <s v="None"/>
    <s v="Average"/>
    <n v="18"/>
    <n v="0"/>
    <n v="18"/>
    <n v="2"/>
  </r>
  <r>
    <s v="13031 Ne 70Th Dr"/>
    <x v="4"/>
    <s v="WA"/>
    <n v="98033"/>
    <n v="556000"/>
    <x v="3"/>
    <n v="2.25"/>
    <n v="2020"/>
    <n v="275"/>
    <n v="0"/>
    <x v="1"/>
    <x v="1"/>
    <s v="None"/>
    <s v="Average"/>
    <n v="27"/>
    <n v="2006"/>
    <n v="19"/>
    <n v="2"/>
  </r>
  <r>
    <s v="7736 38Th Ave Sw"/>
    <x v="5"/>
    <s v="WA"/>
    <n v="98126"/>
    <n v="556000"/>
    <x v="3"/>
    <n v="1.75"/>
    <n v="1640"/>
    <n v="339"/>
    <n v="0"/>
    <x v="1"/>
    <x v="0"/>
    <s v="None"/>
    <s v="Average"/>
    <n v="77"/>
    <n v="1994"/>
    <n v="31"/>
    <n v="1"/>
  </r>
  <r>
    <s v="3763 Sw Hinds St"/>
    <x v="5"/>
    <s v="WA"/>
    <n v="98126"/>
    <n v="555000"/>
    <x v="3"/>
    <n v="2"/>
    <n v="2180"/>
    <n v="255"/>
    <n v="0"/>
    <x v="1"/>
    <x v="0"/>
    <s v="Good"/>
    <s v="Good"/>
    <n v="95"/>
    <n v="0"/>
    <n v="95"/>
    <n v="1.5"/>
  </r>
  <r>
    <s v="15800 Se 50Th St"/>
    <x v="0"/>
    <s v="WA"/>
    <n v="98006"/>
    <n v="555000"/>
    <x v="1"/>
    <n v="2.25"/>
    <n v="2350"/>
    <n v="236"/>
    <n v="0"/>
    <x v="1"/>
    <x v="0"/>
    <s v="None"/>
    <s v="Good"/>
    <n v="48"/>
    <n v="0"/>
    <n v="48"/>
    <n v="1"/>
  </r>
  <r>
    <s v="11131 Ne 162Nd St"/>
    <x v="30"/>
    <s v="WA"/>
    <n v="98011"/>
    <n v="555000"/>
    <x v="3"/>
    <n v="2.5"/>
    <n v="3160"/>
    <n v="176"/>
    <n v="0"/>
    <x v="1"/>
    <x v="0"/>
    <s v="None"/>
    <s v="Average"/>
    <n v="19"/>
    <n v="0"/>
    <n v="19"/>
    <n v="2"/>
  </r>
  <r>
    <s v="24709 Se 278Th St"/>
    <x v="32"/>
    <s v="WA"/>
    <n v="98038"/>
    <n v="555000"/>
    <x v="0"/>
    <n v="3"/>
    <n v="3640"/>
    <n v="152"/>
    <n v="0"/>
    <x v="1"/>
    <x v="1"/>
    <s v="None"/>
    <s v="Average"/>
    <n v="21"/>
    <n v="2003"/>
    <n v="22"/>
    <n v="2"/>
  </r>
  <r>
    <s v="3005 177Th Ave Ne"/>
    <x v="13"/>
    <s v="WA"/>
    <n v="98052"/>
    <n v="555000"/>
    <x v="1"/>
    <n v="2.75"/>
    <n v="2020"/>
    <n v="275"/>
    <n v="0"/>
    <x v="1"/>
    <x v="0"/>
    <s v="None"/>
    <s v="Good"/>
    <n v="49"/>
    <n v="1992"/>
    <n v="33"/>
    <n v="1"/>
  </r>
  <r>
    <s v="701 S 52Nd St"/>
    <x v="19"/>
    <s v="WA"/>
    <n v="98055"/>
    <n v="555000"/>
    <x v="3"/>
    <n v="2.5"/>
    <n v="3050"/>
    <n v="182"/>
    <n v="4"/>
    <x v="1"/>
    <x v="1"/>
    <s v="None"/>
    <s v="Good"/>
    <n v="38"/>
    <n v="0"/>
    <n v="38"/>
    <n v="1"/>
  </r>
  <r>
    <s v="3850 51St Ave Sw"/>
    <x v="5"/>
    <s v="WA"/>
    <n v="98116"/>
    <n v="555000"/>
    <x v="3"/>
    <n v="1.75"/>
    <n v="2040"/>
    <n v="272"/>
    <n v="0"/>
    <x v="1"/>
    <x v="0"/>
    <s v="None"/>
    <s v="Excellent"/>
    <n v="67"/>
    <n v="0"/>
    <n v="67"/>
    <n v="1"/>
  </r>
  <r>
    <s v="409 Pasco Pl Ne"/>
    <x v="19"/>
    <s v="WA"/>
    <n v="98059"/>
    <n v="554950"/>
    <x v="3"/>
    <n v="2.5"/>
    <n v="2950"/>
    <n v="188"/>
    <n v="0"/>
    <x v="1"/>
    <x v="1"/>
    <s v="None"/>
    <s v="Average"/>
    <n v="19"/>
    <n v="0"/>
    <n v="19"/>
    <n v="2"/>
  </r>
  <r>
    <s v="1962 Sw 172Nd St"/>
    <x v="21"/>
    <s v="WA"/>
    <n v="98166"/>
    <n v="554820"/>
    <x v="1"/>
    <n v="2"/>
    <n v="3510"/>
    <n v="158"/>
    <n v="0"/>
    <x v="1"/>
    <x v="0"/>
    <s v="Good"/>
    <s v="Average"/>
    <n v="60"/>
    <n v="1982"/>
    <n v="43"/>
    <n v="1"/>
  </r>
  <r>
    <s v="4109 W Bertona St"/>
    <x v="5"/>
    <s v="WA"/>
    <n v="98199"/>
    <n v="554729"/>
    <x v="1"/>
    <n v="2.5"/>
    <n v="2020"/>
    <n v="275"/>
    <n v="0"/>
    <x v="1"/>
    <x v="0"/>
    <s v="None"/>
    <s v="Excellent"/>
    <n v="82"/>
    <n v="0"/>
    <n v="82"/>
    <n v="2"/>
  </r>
  <r>
    <s v="2703 Ne 123Rd St"/>
    <x v="5"/>
    <s v="WA"/>
    <n v="98125"/>
    <n v="554250"/>
    <x v="3"/>
    <n v="2.5"/>
    <n v="1490"/>
    <n v="372"/>
    <n v="0"/>
    <x v="1"/>
    <x v="1"/>
    <s v="None"/>
    <s v="Average"/>
    <n v="21"/>
    <n v="2003"/>
    <n v="22"/>
    <n v="3"/>
  </r>
  <r>
    <s v="1829 140Th Ave Se"/>
    <x v="0"/>
    <s v="WA"/>
    <n v="98005"/>
    <n v="554000"/>
    <x v="3"/>
    <n v="1.75"/>
    <n v="1760"/>
    <n v="315"/>
    <n v="0"/>
    <x v="1"/>
    <x v="1"/>
    <s v="None"/>
    <s v="Average"/>
    <n v="48"/>
    <n v="2004"/>
    <n v="21"/>
    <n v="1"/>
  </r>
  <r>
    <s v="15871 37Th Ave Ne"/>
    <x v="29"/>
    <s v="WA"/>
    <n v="98155"/>
    <n v="554000"/>
    <x v="0"/>
    <n v="2.25"/>
    <n v="1870"/>
    <n v="296"/>
    <n v="0"/>
    <x v="1"/>
    <x v="0"/>
    <s v="None"/>
    <s v="Good"/>
    <n v="64"/>
    <n v="2001"/>
    <n v="24"/>
    <n v="1"/>
  </r>
  <r>
    <s v="19000 196Th Ave Se"/>
    <x v="19"/>
    <s v="WA"/>
    <n v="98058"/>
    <n v="554000"/>
    <x v="3"/>
    <n v="3.5"/>
    <n v="3380"/>
    <n v="164"/>
    <n v="3"/>
    <x v="1"/>
    <x v="0"/>
    <s v="None"/>
    <s v="Average"/>
    <n v="26"/>
    <n v="0"/>
    <n v="26"/>
    <n v="2"/>
  </r>
  <r>
    <s v="1212 Nw 105Th St"/>
    <x v="5"/>
    <s v="WA"/>
    <n v="98177"/>
    <n v="554000"/>
    <x v="1"/>
    <n v="1"/>
    <n v="1120"/>
    <n v="495"/>
    <n v="0"/>
    <x v="1"/>
    <x v="1"/>
    <s v="None"/>
    <s v="Average"/>
    <n v="79"/>
    <n v="0"/>
    <n v="79"/>
    <n v="1.5"/>
  </r>
  <r>
    <s v="300 142Nd Ave Ne"/>
    <x v="0"/>
    <s v="WA"/>
    <n v="98007"/>
    <n v="552000"/>
    <x v="3"/>
    <n v="2.5"/>
    <n v="1840"/>
    <n v="300"/>
    <n v="0"/>
    <x v="1"/>
    <x v="1"/>
    <s v="None"/>
    <s v="Average"/>
    <n v="47"/>
    <n v="0"/>
    <n v="47"/>
    <n v="1"/>
  </r>
  <r>
    <s v="5010 Greenwood Ave N"/>
    <x v="5"/>
    <s v="WA"/>
    <n v="98103"/>
    <n v="552000"/>
    <x v="6"/>
    <n v="2.5"/>
    <n v="1380"/>
    <n v="400"/>
    <n v="0"/>
    <x v="1"/>
    <x v="1"/>
    <s v="None"/>
    <s v="Average"/>
    <n v="19"/>
    <n v="0"/>
    <n v="19"/>
    <n v="3"/>
  </r>
  <r>
    <s v="6008 29Th Ave Ne"/>
    <x v="5"/>
    <s v="WA"/>
    <n v="98115"/>
    <n v="552000"/>
    <x v="3"/>
    <n v="1"/>
    <n v="1430"/>
    <n v="386"/>
    <n v="0"/>
    <x v="1"/>
    <x v="0"/>
    <s v="None"/>
    <s v="Good"/>
    <n v="106"/>
    <n v="1985"/>
    <n v="40"/>
    <n v="1"/>
  </r>
  <r>
    <s v="7002 22Nd Ave Nw"/>
    <x v="5"/>
    <s v="WA"/>
    <n v="98117"/>
    <n v="552000"/>
    <x v="3"/>
    <n v="1"/>
    <n v="1120"/>
    <n v="493"/>
    <n v="0"/>
    <x v="1"/>
    <x v="0"/>
    <s v="None"/>
    <s v="Good"/>
    <n v="113"/>
    <n v="1989"/>
    <n v="36"/>
    <n v="1"/>
  </r>
  <r>
    <s v="9930 Ne 197Th St"/>
    <x v="30"/>
    <s v="WA"/>
    <n v="98011"/>
    <n v="551000"/>
    <x v="6"/>
    <n v="2"/>
    <n v="2260"/>
    <n v="244"/>
    <n v="0"/>
    <x v="1"/>
    <x v="1"/>
    <s v="None"/>
    <s v="Average"/>
    <n v="35"/>
    <n v="2009"/>
    <n v="16"/>
    <n v="1"/>
  </r>
  <r>
    <s v="7928 Ne 182Nd Pl"/>
    <x v="20"/>
    <s v="WA"/>
    <n v="98028"/>
    <n v="551000"/>
    <x v="3"/>
    <n v="2.5"/>
    <n v="2830"/>
    <n v="195"/>
    <n v="0"/>
    <x v="1"/>
    <x v="1"/>
    <s v="None"/>
    <s v="Average"/>
    <n v="24"/>
    <n v="0"/>
    <n v="24"/>
    <n v="2"/>
  </r>
  <r>
    <s v="4007 Woodland Park Ave N"/>
    <x v="5"/>
    <s v="WA"/>
    <n v="98103"/>
    <n v="550607"/>
    <x v="1"/>
    <n v="2"/>
    <n v="1660"/>
    <n v="332"/>
    <n v="0"/>
    <x v="1"/>
    <x v="1"/>
    <s v="None"/>
    <s v="Average"/>
    <n v="103"/>
    <n v="2008"/>
    <n v="17"/>
    <n v="1.5"/>
  </r>
  <r>
    <s v="3608 34Th Ave Sw"/>
    <x v="5"/>
    <s v="WA"/>
    <n v="98126"/>
    <n v="550000"/>
    <x v="3"/>
    <n v="2"/>
    <n v="1970"/>
    <n v="279"/>
    <n v="0"/>
    <x v="1"/>
    <x v="0"/>
    <s v="Great"/>
    <s v="Excellent"/>
    <n v="96"/>
    <n v="0"/>
    <n v="96"/>
    <n v="2"/>
  </r>
  <r>
    <s v="11824 Se 290Th Pl"/>
    <x v="24"/>
    <s v="WA"/>
    <n v="98092"/>
    <n v="550000"/>
    <x v="1"/>
    <n v="3.5"/>
    <n v="4150"/>
    <n v="133"/>
    <n v="0"/>
    <x v="1"/>
    <x v="1"/>
    <s v="None"/>
    <s v="Average"/>
    <n v="19"/>
    <n v="0"/>
    <n v="19"/>
    <n v="2"/>
  </r>
  <r>
    <s v="11815 Se 56Th St"/>
    <x v="0"/>
    <s v="WA"/>
    <n v="98006"/>
    <n v="550000"/>
    <x v="3"/>
    <n v="2"/>
    <n v="1830"/>
    <n v="301"/>
    <n v="0"/>
    <x v="1"/>
    <x v="1"/>
    <s v="None"/>
    <s v="Excellent"/>
    <n v="66"/>
    <n v="0"/>
    <n v="66"/>
    <n v="1"/>
  </r>
  <r>
    <s v="2448 137Th Ave Se"/>
    <x v="0"/>
    <s v="WA"/>
    <n v="98005"/>
    <n v="550000"/>
    <x v="1"/>
    <n v="2"/>
    <n v="2250"/>
    <n v="244"/>
    <n v="0"/>
    <x v="1"/>
    <x v="0"/>
    <s v="None"/>
    <s v="Excellent"/>
    <n v="69"/>
    <n v="0"/>
    <n v="69"/>
    <n v="1"/>
  </r>
  <r>
    <s v="268 145Th Pl Se"/>
    <x v="0"/>
    <s v="WA"/>
    <n v="98007"/>
    <n v="550000"/>
    <x v="3"/>
    <n v="2.5"/>
    <n v="1900"/>
    <n v="289"/>
    <n v="0"/>
    <x v="1"/>
    <x v="1"/>
    <s v="None"/>
    <s v="Average"/>
    <n v="37"/>
    <n v="2000"/>
    <n v="25"/>
    <n v="2"/>
  </r>
  <r>
    <s v="320 Nw Boulder Pl"/>
    <x v="6"/>
    <s v="WA"/>
    <n v="98027"/>
    <n v="550000"/>
    <x v="3"/>
    <n v="3.5"/>
    <n v="2490"/>
    <n v="221"/>
    <n v="0"/>
    <x v="1"/>
    <x v="0"/>
    <s v="None"/>
    <s v="Average"/>
    <n v="20"/>
    <n v="0"/>
    <n v="20"/>
    <n v="2"/>
  </r>
  <r>
    <s v="6056 156Th Ave Ne"/>
    <x v="13"/>
    <s v="WA"/>
    <n v="98052"/>
    <n v="550000"/>
    <x v="1"/>
    <n v="1"/>
    <n v="1660"/>
    <n v="331"/>
    <n v="1"/>
    <x v="1"/>
    <x v="0"/>
    <s v="None"/>
    <s v="Poor"/>
    <n v="92"/>
    <n v="0"/>
    <n v="92"/>
    <n v="1"/>
  </r>
  <r>
    <s v="5606 160Th Ave Ne"/>
    <x v="13"/>
    <s v="WA"/>
    <n v="98052"/>
    <n v="550000"/>
    <x v="3"/>
    <n v="2.25"/>
    <n v="1720"/>
    <n v="320"/>
    <n v="0"/>
    <x v="1"/>
    <x v="0"/>
    <s v="None"/>
    <s v="Good"/>
    <n v="58"/>
    <n v="0"/>
    <n v="58"/>
    <n v="1"/>
  </r>
  <r>
    <s v="13820 Ne 72Nd Pl"/>
    <x v="13"/>
    <s v="WA"/>
    <n v="98052"/>
    <n v="550000"/>
    <x v="3"/>
    <n v="1.75"/>
    <n v="1840"/>
    <n v="299"/>
    <n v="0"/>
    <x v="1"/>
    <x v="1"/>
    <s v="None"/>
    <s v="Good"/>
    <n v="61"/>
    <n v="0"/>
    <n v="61"/>
    <n v="1"/>
  </r>
  <r>
    <s v="4216 232Nd Ave Ne"/>
    <x v="13"/>
    <s v="WA"/>
    <n v="98053"/>
    <n v="550000"/>
    <x v="3"/>
    <n v="2.25"/>
    <n v="1980"/>
    <n v="278"/>
    <n v="1"/>
    <x v="1"/>
    <x v="1"/>
    <s v="None"/>
    <s v="Good"/>
    <n v="45"/>
    <n v="0"/>
    <n v="45"/>
    <n v="1"/>
  </r>
  <r>
    <s v="17010 Ne 88Th St"/>
    <x v="13"/>
    <s v="WA"/>
    <n v="98052"/>
    <n v="550000"/>
    <x v="1"/>
    <n v="1.75"/>
    <n v="2150"/>
    <n v="256"/>
    <n v="0"/>
    <x v="1"/>
    <x v="0"/>
    <s v="None"/>
    <s v="Good"/>
    <n v="59"/>
    <n v="0"/>
    <n v="59"/>
    <n v="1"/>
  </r>
  <r>
    <s v="8520 169Th Ct Ne"/>
    <x v="13"/>
    <s v="WA"/>
    <n v="98052"/>
    <n v="550000"/>
    <x v="1"/>
    <n v="2.5"/>
    <n v="2170"/>
    <n v="253"/>
    <n v="0"/>
    <x v="1"/>
    <x v="0"/>
    <s v="None"/>
    <s v="Average"/>
    <n v="45"/>
    <n v="0"/>
    <n v="45"/>
    <n v="1"/>
  </r>
  <r>
    <s v="919 N 33Rd St"/>
    <x v="19"/>
    <s v="WA"/>
    <n v="98056"/>
    <n v="550000"/>
    <x v="3"/>
    <n v="2.5"/>
    <n v="2510"/>
    <n v="219"/>
    <n v="0"/>
    <x v="1"/>
    <x v="1"/>
    <s v="None"/>
    <s v="Average"/>
    <n v="33"/>
    <n v="0"/>
    <n v="33"/>
    <n v="2"/>
  </r>
  <r>
    <s v="5314 Ne 17Th Pl"/>
    <x v="19"/>
    <s v="WA"/>
    <n v="98059"/>
    <n v="550000"/>
    <x v="1"/>
    <n v="2.5"/>
    <n v="2700"/>
    <n v="204"/>
    <n v="0"/>
    <x v="1"/>
    <x v="1"/>
    <s v="None"/>
    <s v="Average"/>
    <n v="18"/>
    <n v="0"/>
    <n v="18"/>
    <n v="2"/>
  </r>
  <r>
    <s v="18647 108Th Ave Se"/>
    <x v="19"/>
    <s v="WA"/>
    <n v="98055"/>
    <n v="550000"/>
    <x v="1"/>
    <n v="1.5"/>
    <n v="2750"/>
    <n v="200"/>
    <n v="3"/>
    <x v="1"/>
    <x v="0"/>
    <s v="None"/>
    <s v="Fair"/>
    <n v="67"/>
    <n v="0"/>
    <n v="67"/>
    <n v="1"/>
  </r>
  <r>
    <s v="24811 Se 19Th St"/>
    <x v="10"/>
    <s v="WA"/>
    <n v="98075"/>
    <n v="550000"/>
    <x v="3"/>
    <n v="2.5"/>
    <n v="2260"/>
    <n v="243"/>
    <n v="0"/>
    <x v="1"/>
    <x v="1"/>
    <s v="None"/>
    <s v="Average"/>
    <n v="20"/>
    <n v="0"/>
    <n v="20"/>
    <n v="2"/>
  </r>
  <r>
    <s v="3822 42Nd Ave Sw"/>
    <x v="5"/>
    <s v="WA"/>
    <n v="98116"/>
    <n v="550000"/>
    <x v="1"/>
    <n v="1"/>
    <n v="1440"/>
    <n v="382"/>
    <n v="0"/>
    <x v="1"/>
    <x v="1"/>
    <s v="None"/>
    <s v="Good"/>
    <n v="101"/>
    <n v="0"/>
    <n v="101"/>
    <n v="1.5"/>
  </r>
  <r>
    <s v="3946 Sw Portland St"/>
    <x v="5"/>
    <s v="WA"/>
    <n v="98136"/>
    <n v="550000"/>
    <x v="1"/>
    <n v="2.5"/>
    <n v="2700"/>
    <n v="204"/>
    <n v="0"/>
    <x v="1"/>
    <x v="0"/>
    <s v="None"/>
    <s v="Good"/>
    <n v="57"/>
    <n v="0"/>
    <n v="57"/>
    <n v="1"/>
  </r>
  <r>
    <s v="10515 Ashworth Ave N"/>
    <x v="5"/>
    <s v="WA"/>
    <n v="98133"/>
    <n v="550000"/>
    <x v="0"/>
    <n v="2"/>
    <n v="2450"/>
    <n v="224"/>
    <n v="0"/>
    <x v="1"/>
    <x v="0"/>
    <s v="None"/>
    <s v="Good"/>
    <n v="125"/>
    <n v="1955"/>
    <n v="70"/>
    <n v="1"/>
  </r>
  <r>
    <s v="929 24Th Ave"/>
    <x v="5"/>
    <s v="WA"/>
    <n v="98122"/>
    <n v="550000"/>
    <x v="3"/>
    <n v="1.75"/>
    <n v="1380"/>
    <n v="399"/>
    <n v="0"/>
    <x v="1"/>
    <x v="1"/>
    <s v="None"/>
    <s v="Average"/>
    <n v="125"/>
    <n v="2000"/>
    <n v="25"/>
    <n v="1.5"/>
  </r>
  <r>
    <s v="9417 25Th Ave Ne"/>
    <x v="5"/>
    <s v="WA"/>
    <n v="98115"/>
    <n v="550000"/>
    <x v="1"/>
    <n v="2.75"/>
    <n v="2160"/>
    <n v="255"/>
    <n v="0"/>
    <x v="1"/>
    <x v="0"/>
    <s v="None"/>
    <s v="Average"/>
    <n v="38"/>
    <n v="2000"/>
    <n v="25"/>
    <n v="1"/>
  </r>
  <r>
    <s v="7820 Ashworth Ave N"/>
    <x v="5"/>
    <s v="WA"/>
    <n v="98103"/>
    <n v="550000"/>
    <x v="3"/>
    <n v="2"/>
    <n v="1810"/>
    <n v="304"/>
    <n v="0"/>
    <x v="1"/>
    <x v="1"/>
    <s v="None"/>
    <s v="Average"/>
    <n v="100"/>
    <n v="2002"/>
    <n v="23"/>
    <n v="1.5"/>
  </r>
  <r>
    <s v="6810 31St Ave Ne"/>
    <x v="5"/>
    <s v="WA"/>
    <n v="98115"/>
    <n v="550000"/>
    <x v="3"/>
    <n v="1.5"/>
    <n v="1900"/>
    <n v="289"/>
    <n v="0"/>
    <x v="1"/>
    <x v="0"/>
    <s v="None"/>
    <s v="Average"/>
    <n v="99"/>
    <n v="2003"/>
    <n v="22"/>
    <n v="1.5"/>
  </r>
  <r>
    <s v="718 N 95Th St"/>
    <x v="5"/>
    <s v="WA"/>
    <n v="98103"/>
    <n v="550000"/>
    <x v="5"/>
    <n v="4"/>
    <n v="3440"/>
    <n v="160"/>
    <n v="0"/>
    <x v="1"/>
    <x v="1"/>
    <s v="None"/>
    <s v="Average"/>
    <n v="55"/>
    <n v="2014"/>
    <n v="11"/>
    <n v="2"/>
  </r>
  <r>
    <s v="15639 115Th Ave Sw"/>
    <x v="25"/>
    <s v="WA"/>
    <n v="98070"/>
    <n v="550000"/>
    <x v="3"/>
    <n v="1.75"/>
    <n v="2240"/>
    <n v="246"/>
    <n v="2"/>
    <x v="1"/>
    <x v="1"/>
    <s v="None"/>
    <s v="Excellent"/>
    <n v="49"/>
    <n v="0"/>
    <n v="49"/>
    <n v="2"/>
  </r>
  <r>
    <s v="34422 176Th Ave Se"/>
    <x v="24"/>
    <s v="WA"/>
    <n v="98092"/>
    <n v="549900"/>
    <x v="1"/>
    <n v="3"/>
    <n v="2830"/>
    <n v="194"/>
    <n v="5"/>
    <x v="1"/>
    <x v="1"/>
    <s v="None"/>
    <s v="Good"/>
    <n v="38"/>
    <n v="0"/>
    <n v="38"/>
    <n v="2"/>
  </r>
  <r>
    <s v="10834 31St Ave Sw"/>
    <x v="5"/>
    <s v="WA"/>
    <n v="98146"/>
    <n v="549900"/>
    <x v="0"/>
    <n v="2.75"/>
    <n v="3060"/>
    <n v="180"/>
    <n v="0"/>
    <x v="1"/>
    <x v="0"/>
    <s v="None"/>
    <s v="Excellent"/>
    <n v="46"/>
    <n v="0"/>
    <n v="46"/>
    <n v="1"/>
  </r>
  <r>
    <s v="13013 Sw Bachelor Rd"/>
    <x v="25"/>
    <s v="WA"/>
    <n v="98070"/>
    <n v="549000"/>
    <x v="6"/>
    <n v="1"/>
    <n v="2034"/>
    <n v="270"/>
    <n v="0"/>
    <x v="0"/>
    <x v="0"/>
    <s v="Excellent"/>
    <s v="Excellent"/>
    <n v="78"/>
    <n v="0"/>
    <n v="78"/>
    <n v="1"/>
  </r>
  <r>
    <s v="14324 250Th Pl Se"/>
    <x v="6"/>
    <s v="WA"/>
    <n v="98027"/>
    <n v="549000"/>
    <x v="1"/>
    <n v="2.25"/>
    <n v="2740"/>
    <n v="200"/>
    <n v="2"/>
    <x v="1"/>
    <x v="1"/>
    <s v="None"/>
    <s v="Average"/>
    <n v="34"/>
    <n v="0"/>
    <n v="34"/>
    <n v="2"/>
  </r>
  <r>
    <s v="742 N 70Th St"/>
    <x v="5"/>
    <s v="WA"/>
    <n v="98103"/>
    <n v="549000"/>
    <x v="1"/>
    <n v="1.75"/>
    <n v="1290"/>
    <n v="426"/>
    <n v="0"/>
    <x v="1"/>
    <x v="1"/>
    <s v="None"/>
    <s v="Good"/>
    <n v="119"/>
    <n v="1990"/>
    <n v="35"/>
    <n v="2"/>
  </r>
  <r>
    <s v="8612 8Th Ave Ne"/>
    <x v="5"/>
    <s v="WA"/>
    <n v="98115"/>
    <n v="548800"/>
    <x v="1"/>
    <n v="1"/>
    <n v="1660"/>
    <n v="331"/>
    <n v="0"/>
    <x v="1"/>
    <x v="0"/>
    <s v="None"/>
    <s v="Average"/>
    <n v="95"/>
    <n v="1997"/>
    <n v="28"/>
    <n v="1.5"/>
  </r>
  <r>
    <s v="12219 Se 80Th Way"/>
    <x v="17"/>
    <s v="WA"/>
    <n v="98056"/>
    <n v="548000"/>
    <x v="1"/>
    <n v="2.5"/>
    <n v="2440"/>
    <n v="225"/>
    <n v="0"/>
    <x v="1"/>
    <x v="1"/>
    <s v="None"/>
    <s v="Average"/>
    <n v="31"/>
    <n v="0"/>
    <n v="31"/>
    <n v="2"/>
  </r>
  <r>
    <s v="17041 128Th Pl Ne"/>
    <x v="12"/>
    <s v="WA"/>
    <n v="98072"/>
    <n v="548000"/>
    <x v="3"/>
    <n v="2.5"/>
    <n v="2110"/>
    <n v="260"/>
    <n v="0"/>
    <x v="1"/>
    <x v="1"/>
    <s v="None"/>
    <s v="Average"/>
    <n v="24"/>
    <n v="0"/>
    <n v="24"/>
    <n v="2"/>
  </r>
  <r>
    <s v="769 N 74Th St"/>
    <x v="5"/>
    <s v="WA"/>
    <n v="98103"/>
    <n v="547500"/>
    <x v="3"/>
    <n v="3.5"/>
    <n v="1650"/>
    <n v="332"/>
    <n v="0"/>
    <x v="1"/>
    <x v="1"/>
    <s v="None"/>
    <s v="Average"/>
    <n v="15"/>
    <n v="0"/>
    <n v="15"/>
    <n v="3"/>
  </r>
  <r>
    <s v="10746 38Th Ave Ne"/>
    <x v="5"/>
    <s v="WA"/>
    <n v="98125"/>
    <n v="547000"/>
    <x v="3"/>
    <n v="2.5"/>
    <n v="1480"/>
    <n v="370"/>
    <n v="0"/>
    <x v="1"/>
    <x v="1"/>
    <s v="None"/>
    <s v="Good"/>
    <n v="57"/>
    <n v="0"/>
    <n v="57"/>
    <n v="1"/>
  </r>
  <r>
    <s v="8007 Fremont Ave N"/>
    <x v="5"/>
    <s v="WA"/>
    <n v="98103"/>
    <n v="547000"/>
    <x v="0"/>
    <n v="2.5"/>
    <n v="2200"/>
    <n v="249"/>
    <n v="0"/>
    <x v="1"/>
    <x v="0"/>
    <s v="None"/>
    <s v="Excellent"/>
    <n v="109"/>
    <n v="0"/>
    <n v="109"/>
    <n v="1.5"/>
  </r>
  <r>
    <s v="6211 27Th Ave Ne"/>
    <x v="5"/>
    <s v="WA"/>
    <n v="98115"/>
    <n v="547000"/>
    <x v="1"/>
    <n v="1"/>
    <n v="1720"/>
    <n v="318"/>
    <n v="0"/>
    <x v="1"/>
    <x v="0"/>
    <s v="None"/>
    <s v="Good"/>
    <n v="99"/>
    <n v="1993"/>
    <n v="32"/>
    <n v="1.5"/>
  </r>
  <r>
    <s v="15004 Ne 8Th Pl"/>
    <x v="0"/>
    <s v="WA"/>
    <n v="98007"/>
    <n v="546000"/>
    <x v="3"/>
    <n v="2.5"/>
    <n v="1530"/>
    <n v="357"/>
    <n v="0"/>
    <x v="1"/>
    <x v="1"/>
    <s v="None"/>
    <s v="Average"/>
    <n v="27"/>
    <n v="2006"/>
    <n v="19"/>
    <n v="2"/>
  </r>
  <r>
    <s v="7730 33Rd Ave Nw"/>
    <x v="5"/>
    <s v="WA"/>
    <n v="98117"/>
    <n v="546000"/>
    <x v="3"/>
    <n v="1.75"/>
    <n v="2000"/>
    <n v="273"/>
    <n v="0"/>
    <x v="1"/>
    <x v="0"/>
    <s v="None"/>
    <s v="Good"/>
    <n v="104"/>
    <n v="0"/>
    <n v="104"/>
    <n v="1"/>
  </r>
  <r>
    <s v="2707 Queen Anne Ave N"/>
    <x v="5"/>
    <s v="WA"/>
    <n v="98109"/>
    <n v="546000"/>
    <x v="6"/>
    <n v="1"/>
    <n v="970"/>
    <n v="563"/>
    <n v="0"/>
    <x v="1"/>
    <x v="1"/>
    <s v="None"/>
    <s v="Average"/>
    <n v="101"/>
    <n v="2011"/>
    <n v="14"/>
    <n v="1"/>
  </r>
  <r>
    <s v="2930 S Edmunds St"/>
    <x v="5"/>
    <s v="WA"/>
    <n v="98108"/>
    <n v="545500"/>
    <x v="3"/>
    <n v="2.5"/>
    <n v="1560"/>
    <n v="350"/>
    <n v="0"/>
    <x v="1"/>
    <x v="0"/>
    <s v="None"/>
    <s v="Good"/>
    <n v="89"/>
    <n v="0"/>
    <n v="89"/>
    <n v="1.5"/>
  </r>
  <r>
    <s v="12710 89Th Pl Ne"/>
    <x v="4"/>
    <s v="WA"/>
    <n v="98034"/>
    <n v="545000"/>
    <x v="3"/>
    <n v="2.5"/>
    <n v="1940"/>
    <n v="281"/>
    <n v="0"/>
    <x v="1"/>
    <x v="0"/>
    <s v="Good"/>
    <s v="Average"/>
    <n v="50"/>
    <n v="0"/>
    <n v="50"/>
    <n v="1"/>
  </r>
  <r>
    <s v="22514 101St Ln Sw"/>
    <x v="25"/>
    <s v="WA"/>
    <n v="98070"/>
    <n v="545000"/>
    <x v="6"/>
    <n v="2"/>
    <n v="2930"/>
    <n v="186"/>
    <n v="0"/>
    <x v="1"/>
    <x v="0"/>
    <s v="Good"/>
    <s v="Good"/>
    <n v="45"/>
    <n v="0"/>
    <n v="45"/>
    <n v="1"/>
  </r>
  <r>
    <s v="25733 Se 39Th St"/>
    <x v="6"/>
    <s v="WA"/>
    <n v="98029"/>
    <n v="545000"/>
    <x v="1"/>
    <n v="2.5"/>
    <n v="2090"/>
    <n v="261"/>
    <n v="0"/>
    <x v="1"/>
    <x v="1"/>
    <s v="None"/>
    <s v="Average"/>
    <n v="35"/>
    <n v="2009"/>
    <n v="16"/>
    <n v="2"/>
  </r>
  <r>
    <s v="18718 56Th Ave Ne"/>
    <x v="20"/>
    <s v="WA"/>
    <n v="98028"/>
    <n v="545000"/>
    <x v="0"/>
    <n v="2.5"/>
    <n v="2730"/>
    <n v="200"/>
    <n v="0"/>
    <x v="1"/>
    <x v="0"/>
    <s v="None"/>
    <s v="Excellent"/>
    <n v="67"/>
    <n v="0"/>
    <n v="67"/>
    <n v="1"/>
  </r>
  <r>
    <s v="15703 Ne 54Th Way"/>
    <x v="13"/>
    <s v="WA"/>
    <n v="98052"/>
    <n v="545000"/>
    <x v="1"/>
    <n v="2.25"/>
    <n v="2030"/>
    <n v="268"/>
    <n v="0"/>
    <x v="1"/>
    <x v="0"/>
    <s v="None"/>
    <s v="Good"/>
    <n v="58"/>
    <n v="0"/>
    <n v="58"/>
    <n v="1"/>
  </r>
  <r>
    <s v="14633 200Th Ave Se"/>
    <x v="19"/>
    <s v="WA"/>
    <n v="98059"/>
    <n v="545000"/>
    <x v="3"/>
    <n v="1.75"/>
    <n v="1700"/>
    <n v="321"/>
    <n v="1"/>
    <x v="1"/>
    <x v="1"/>
    <s v="None"/>
    <s v="Excellent"/>
    <n v="94"/>
    <n v="0"/>
    <n v="94"/>
    <n v="1.5"/>
  </r>
  <r>
    <s v="615 Bronson Pl Ne"/>
    <x v="19"/>
    <s v="WA"/>
    <n v="98056"/>
    <n v="545000"/>
    <x v="3"/>
    <n v="2.5"/>
    <n v="2760"/>
    <n v="197"/>
    <n v="0"/>
    <x v="1"/>
    <x v="1"/>
    <s v="None"/>
    <s v="Average"/>
    <n v="23"/>
    <n v="0"/>
    <n v="23"/>
    <n v="2"/>
  </r>
  <r>
    <s v="1801 193Rd Ave Se"/>
    <x v="10"/>
    <s v="WA"/>
    <n v="98075"/>
    <n v="545000"/>
    <x v="3"/>
    <n v="2.5"/>
    <n v="2180"/>
    <n v="250"/>
    <n v="0"/>
    <x v="1"/>
    <x v="0"/>
    <s v="None"/>
    <s v="Good"/>
    <n v="46"/>
    <n v="0"/>
    <n v="46"/>
    <n v="1"/>
  </r>
  <r>
    <s v="8050 14Th Ave Nw"/>
    <x v="5"/>
    <s v="WA"/>
    <n v="98117"/>
    <n v="545000"/>
    <x v="6"/>
    <n v="1.25"/>
    <n v="1240"/>
    <n v="440"/>
    <n v="0"/>
    <x v="1"/>
    <x v="1"/>
    <s v="None"/>
    <s v="Average"/>
    <n v="11"/>
    <n v="0"/>
    <n v="11"/>
    <n v="2"/>
  </r>
  <r>
    <s v="4714 54Th Ave S"/>
    <x v="5"/>
    <s v="WA"/>
    <n v="98118"/>
    <n v="545000"/>
    <x v="3"/>
    <n v="2"/>
    <n v="1340"/>
    <n v="407"/>
    <n v="0"/>
    <x v="1"/>
    <x v="1"/>
    <s v="None"/>
    <s v="Good"/>
    <n v="102"/>
    <n v="0"/>
    <n v="102"/>
    <n v="1.5"/>
  </r>
  <r>
    <s v="4331 5Th Ave Nw"/>
    <x v="5"/>
    <s v="WA"/>
    <n v="98107"/>
    <n v="545000"/>
    <x v="3"/>
    <n v="1.75"/>
    <n v="1810"/>
    <n v="301"/>
    <n v="0"/>
    <x v="1"/>
    <x v="1"/>
    <s v="None"/>
    <s v="Good"/>
    <n v="122"/>
    <n v="0"/>
    <n v="122"/>
    <n v="1.5"/>
  </r>
  <r>
    <s v="5726 28Th Ave Ne"/>
    <x v="5"/>
    <s v="WA"/>
    <n v="98105"/>
    <n v="545000"/>
    <x v="3"/>
    <n v="1"/>
    <n v="1510"/>
    <n v="361"/>
    <n v="0"/>
    <x v="1"/>
    <x v="1"/>
    <s v="None"/>
    <s v="Average"/>
    <n v="116"/>
    <n v="2004"/>
    <n v="21"/>
    <n v="1.5"/>
  </r>
  <r>
    <s v="9106 5Th Ave Ne"/>
    <x v="5"/>
    <s v="WA"/>
    <n v="98115"/>
    <n v="545000"/>
    <x v="1"/>
    <n v="2.5"/>
    <n v="2040"/>
    <n v="267"/>
    <n v="0"/>
    <x v="1"/>
    <x v="1"/>
    <s v="None"/>
    <s v="Average"/>
    <n v="35"/>
    <n v="2009"/>
    <n v="16"/>
    <n v="2"/>
  </r>
  <r>
    <s v="35229 Se Terrace St"/>
    <x v="18"/>
    <s v="WA"/>
    <n v="98065"/>
    <n v="545000"/>
    <x v="1"/>
    <n v="2.5"/>
    <n v="2720"/>
    <n v="200"/>
    <n v="0"/>
    <x v="1"/>
    <x v="1"/>
    <s v="None"/>
    <s v="Average"/>
    <n v="13"/>
    <n v="1912"/>
    <n v="113"/>
    <n v="2"/>
  </r>
  <r>
    <s v="3022 254Th Ave Se"/>
    <x v="6"/>
    <s v="WA"/>
    <n v="98075"/>
    <n v="544500"/>
    <x v="1"/>
    <n v="2.5"/>
    <n v="2230"/>
    <n v="244"/>
    <n v="0"/>
    <x v="1"/>
    <x v="0"/>
    <s v="None"/>
    <s v="Excellent"/>
    <n v="51"/>
    <n v="0"/>
    <n v="51"/>
    <n v="1"/>
  </r>
  <r>
    <s v="Schmitz Park To Alki Trail"/>
    <x v="5"/>
    <s v="WA"/>
    <n v="98116"/>
    <n v="544000"/>
    <x v="3"/>
    <n v="1.5"/>
    <n v="1790"/>
    <n v="304"/>
    <n v="0"/>
    <x v="1"/>
    <x v="1"/>
    <s v="Fair"/>
    <s v="Average"/>
    <n v="115"/>
    <n v="2006"/>
    <n v="19"/>
    <n v="1.5"/>
  </r>
  <r>
    <s v="4226 250Th Pl Se"/>
    <x v="6"/>
    <s v="WA"/>
    <n v="98029"/>
    <n v="544000"/>
    <x v="1"/>
    <n v="2.5"/>
    <n v="2030"/>
    <n v="268"/>
    <n v="0"/>
    <x v="1"/>
    <x v="1"/>
    <s v="None"/>
    <s v="Average"/>
    <n v="31"/>
    <n v="0"/>
    <n v="31"/>
    <n v="2"/>
  </r>
  <r>
    <s v="6710 Alonzo Ave Nw"/>
    <x v="5"/>
    <s v="WA"/>
    <n v="98117"/>
    <n v="544000"/>
    <x v="3"/>
    <n v="2.5"/>
    <n v="1460"/>
    <n v="373"/>
    <n v="0"/>
    <x v="1"/>
    <x v="0"/>
    <s v="None"/>
    <s v="Average"/>
    <n v="18"/>
    <n v="0"/>
    <n v="18"/>
    <n v="2"/>
  </r>
  <r>
    <s v="11400-11598 Se 114Th Pl"/>
    <x v="6"/>
    <s v="WA"/>
    <n v="98027"/>
    <n v="543000"/>
    <x v="6"/>
    <n v="2"/>
    <n v="2370"/>
    <n v="229"/>
    <n v="5"/>
    <x v="1"/>
    <x v="0"/>
    <s v="None"/>
    <s v="Average"/>
    <n v="33"/>
    <n v="0"/>
    <n v="33"/>
    <n v="1.5"/>
  </r>
  <r>
    <s v="3455 Meridian Ave N"/>
    <x v="5"/>
    <s v="WA"/>
    <n v="98103"/>
    <n v="543000"/>
    <x v="3"/>
    <n v="2.25"/>
    <n v="1240"/>
    <n v="438"/>
    <n v="0"/>
    <x v="1"/>
    <x v="1"/>
    <s v="None"/>
    <s v="Average"/>
    <n v="17"/>
    <n v="0"/>
    <n v="17"/>
    <n v="3"/>
  </r>
  <r>
    <s v="14836 Densmore Ave N"/>
    <x v="9"/>
    <s v="WA"/>
    <n v="98133"/>
    <n v="543000"/>
    <x v="3"/>
    <n v="2.5"/>
    <n v="2090"/>
    <n v="260"/>
    <n v="0"/>
    <x v="1"/>
    <x v="0"/>
    <s v="None"/>
    <s v="Average"/>
    <n v="63"/>
    <n v="2014"/>
    <n v="11"/>
    <n v="1"/>
  </r>
  <r>
    <s v="19720 Se 21St St"/>
    <x v="10"/>
    <s v="WA"/>
    <n v="98075"/>
    <n v="542805"/>
    <x v="0"/>
    <n v="2.75"/>
    <n v="2910"/>
    <n v="187"/>
    <n v="1"/>
    <x v="1"/>
    <x v="0"/>
    <s v="None"/>
    <s v="Average"/>
    <n v="48"/>
    <n v="2004"/>
    <n v="21"/>
    <n v="1"/>
  </r>
  <r>
    <s v="6208 Se 22Nd St"/>
    <x v="1"/>
    <s v="WA"/>
    <n v="98040"/>
    <n v="542500"/>
    <x v="0"/>
    <n v="2.75"/>
    <n v="3831"/>
    <n v="142"/>
    <n v="0"/>
    <x v="0"/>
    <x v="1"/>
    <s v="Excellent"/>
    <s v="Average"/>
    <n v="66"/>
    <n v="1980"/>
    <n v="45"/>
    <n v="2"/>
  </r>
  <r>
    <s v="8336 Avalon Dr"/>
    <x v="1"/>
    <s v="WA"/>
    <n v="98040"/>
    <n v="542500"/>
    <x v="0"/>
    <n v="2.75"/>
    <n v="2520"/>
    <n v="215"/>
    <n v="0"/>
    <x v="1"/>
    <x v="0"/>
    <s v="Great"/>
    <s v="Good"/>
    <n v="65"/>
    <n v="2001"/>
    <n v="24"/>
    <n v="1"/>
  </r>
  <r>
    <s v="16200-16398 252Nd Ave Se"/>
    <x v="6"/>
    <s v="WA"/>
    <n v="98027"/>
    <n v="542500"/>
    <x v="0"/>
    <n v="3.25"/>
    <n v="3010"/>
    <n v="180"/>
    <n v="25"/>
    <x v="1"/>
    <x v="0"/>
    <s v="None"/>
    <s v="Excellent"/>
    <n v="94"/>
    <n v="0"/>
    <n v="94"/>
    <n v="1.5"/>
  </r>
  <r>
    <s v="8511 170Th Ct Ne"/>
    <x v="13"/>
    <s v="WA"/>
    <n v="98052"/>
    <n v="542500"/>
    <x v="3"/>
    <n v="2.5"/>
    <n v="2040"/>
    <n v="266"/>
    <n v="0"/>
    <x v="1"/>
    <x v="1"/>
    <s v="None"/>
    <s v="Average"/>
    <n v="38"/>
    <n v="2000"/>
    <n v="25"/>
    <n v="2"/>
  </r>
  <r>
    <s v="3810 145Th Ave Se"/>
    <x v="0"/>
    <s v="WA"/>
    <n v="98006"/>
    <n v="542000"/>
    <x v="1"/>
    <n v="1.75"/>
    <n v="1900"/>
    <n v="285"/>
    <n v="0"/>
    <x v="1"/>
    <x v="0"/>
    <s v="None"/>
    <s v="Good"/>
    <n v="70"/>
    <n v="2009"/>
    <n v="16"/>
    <n v="1"/>
  </r>
  <r>
    <s v="13820 Ne 72Nd Pl"/>
    <x v="13"/>
    <s v="WA"/>
    <n v="98052"/>
    <n v="542000"/>
    <x v="3"/>
    <n v="1.75"/>
    <n v="1070"/>
    <n v="507"/>
    <n v="0"/>
    <x v="1"/>
    <x v="1"/>
    <s v="None"/>
    <s v="Average"/>
    <n v="59"/>
    <n v="2014"/>
    <n v="11"/>
    <n v="1"/>
  </r>
  <r>
    <s v="25218 Se 31St Pl"/>
    <x v="10"/>
    <s v="WA"/>
    <n v="98075"/>
    <n v="540833"/>
    <x v="3"/>
    <n v="2"/>
    <n v="1640"/>
    <n v="330"/>
    <n v="0"/>
    <x v="1"/>
    <x v="1"/>
    <s v="None"/>
    <s v="Good"/>
    <n v="48"/>
    <n v="0"/>
    <n v="48"/>
    <n v="1"/>
  </r>
  <r>
    <s v="493 S 187Th Ln"/>
    <x v="21"/>
    <s v="WA"/>
    <n v="98148"/>
    <n v="540500"/>
    <x v="0"/>
    <n v="3.75"/>
    <n v="3090"/>
    <n v="175"/>
    <n v="0"/>
    <x v="1"/>
    <x v="1"/>
    <s v="None"/>
    <s v="Average"/>
    <n v="11"/>
    <n v="0"/>
    <n v="11"/>
    <n v="2"/>
  </r>
  <r>
    <s v="4708 154Th Pl Se"/>
    <x v="0"/>
    <s v="WA"/>
    <n v="98006"/>
    <n v="540000"/>
    <x v="3"/>
    <n v="2.75"/>
    <n v="2750"/>
    <n v="196"/>
    <n v="0"/>
    <x v="1"/>
    <x v="0"/>
    <s v="Good"/>
    <s v="Excellent"/>
    <n v="47"/>
    <n v="0"/>
    <n v="47"/>
    <n v="1"/>
  </r>
  <r>
    <s v="136 128Th Ave Se"/>
    <x v="0"/>
    <s v="WA"/>
    <n v="98005"/>
    <n v="540000"/>
    <x v="1"/>
    <n v="2.25"/>
    <n v="1330"/>
    <n v="406"/>
    <n v="0"/>
    <x v="1"/>
    <x v="1"/>
    <s v="None"/>
    <s v="Average"/>
    <n v="63"/>
    <n v="2003"/>
    <n v="22"/>
    <n v="1.5"/>
  </r>
  <r>
    <s v="11175 Ne 162Nd St"/>
    <x v="30"/>
    <s v="WA"/>
    <n v="98011"/>
    <n v="540000"/>
    <x v="0"/>
    <n v="3"/>
    <n v="2870"/>
    <n v="188"/>
    <n v="0"/>
    <x v="1"/>
    <x v="0"/>
    <s v="None"/>
    <s v="Average"/>
    <n v="18"/>
    <n v="0"/>
    <n v="18"/>
    <n v="2"/>
  </r>
  <r>
    <s v="31907 Ne 139Th St"/>
    <x v="22"/>
    <s v="WA"/>
    <n v="98019"/>
    <n v="540000"/>
    <x v="1"/>
    <n v="2.25"/>
    <n v="2540"/>
    <n v="213"/>
    <n v="5"/>
    <x v="1"/>
    <x v="0"/>
    <s v="None"/>
    <s v="Average"/>
    <n v="35"/>
    <n v="2009"/>
    <n v="16"/>
    <n v="1"/>
  </r>
  <r>
    <s v="25025 Se 42Nd St"/>
    <x v="6"/>
    <s v="WA"/>
    <n v="98029"/>
    <n v="540000"/>
    <x v="1"/>
    <n v="2.5"/>
    <n v="1780"/>
    <n v="303"/>
    <n v="0"/>
    <x v="1"/>
    <x v="1"/>
    <s v="None"/>
    <s v="Average"/>
    <n v="31"/>
    <n v="0"/>
    <n v="31"/>
    <n v="2"/>
  </r>
  <r>
    <s v="24760 Se 276Th Pl"/>
    <x v="32"/>
    <s v="WA"/>
    <n v="98038"/>
    <n v="540000"/>
    <x v="0"/>
    <n v="3"/>
    <n v="3610"/>
    <n v="150"/>
    <n v="0"/>
    <x v="1"/>
    <x v="1"/>
    <s v="None"/>
    <s v="Average"/>
    <n v="22"/>
    <n v="0"/>
    <n v="22"/>
    <n v="2"/>
  </r>
  <r>
    <s v="9003 172Nd Ave Ne"/>
    <x v="13"/>
    <s v="WA"/>
    <n v="98052"/>
    <n v="540000"/>
    <x v="1"/>
    <n v="2.5"/>
    <n v="2180"/>
    <n v="248"/>
    <n v="0"/>
    <x v="1"/>
    <x v="0"/>
    <s v="None"/>
    <s v="Good"/>
    <n v="57"/>
    <n v="0"/>
    <n v="57"/>
    <n v="1"/>
  </r>
  <r>
    <s v="26933 Ne Union Hill Rd"/>
    <x v="13"/>
    <s v="WA"/>
    <n v="98053"/>
    <n v="540000"/>
    <x v="3"/>
    <n v="1.75"/>
    <n v="1300"/>
    <n v="415"/>
    <n v="1"/>
    <x v="1"/>
    <x v="1"/>
    <s v="None"/>
    <s v="Average"/>
    <n v="42"/>
    <n v="2009"/>
    <n v="16"/>
    <n v="1"/>
  </r>
  <r>
    <s v="22607 Ne 14Th Dr"/>
    <x v="10"/>
    <s v="WA"/>
    <n v="98074"/>
    <n v="540000"/>
    <x v="3"/>
    <n v="1.75"/>
    <n v="2050"/>
    <n v="263"/>
    <n v="0"/>
    <x v="1"/>
    <x v="0"/>
    <s v="None"/>
    <s v="Average"/>
    <n v="41"/>
    <n v="0"/>
    <n v="41"/>
    <n v="1"/>
  </r>
  <r>
    <s v="3404 E Cherry St"/>
    <x v="5"/>
    <s v="WA"/>
    <n v="98122"/>
    <n v="540000"/>
    <x v="3"/>
    <n v="2.25"/>
    <n v="1320"/>
    <n v="409"/>
    <n v="0"/>
    <x v="1"/>
    <x v="1"/>
    <s v="None"/>
    <s v="Average"/>
    <n v="31"/>
    <n v="0"/>
    <n v="31"/>
    <n v="2"/>
  </r>
  <r>
    <s v="1032 Ne 63Rd St"/>
    <x v="5"/>
    <s v="WA"/>
    <n v="98115"/>
    <n v="540000"/>
    <x v="3"/>
    <n v="2"/>
    <n v="1470"/>
    <n v="367"/>
    <n v="0"/>
    <x v="1"/>
    <x v="0"/>
    <s v="None"/>
    <s v="Average"/>
    <n v="18"/>
    <n v="0"/>
    <n v="18"/>
    <n v="2"/>
  </r>
  <r>
    <s v="2511 Ne 65Th St"/>
    <x v="5"/>
    <s v="WA"/>
    <n v="98115"/>
    <n v="540000"/>
    <x v="3"/>
    <n v="1"/>
    <n v="1050"/>
    <n v="514"/>
    <n v="0"/>
    <x v="1"/>
    <x v="1"/>
    <s v="None"/>
    <s v="Good"/>
    <n v="100"/>
    <n v="1968"/>
    <n v="57"/>
    <n v="1"/>
  </r>
  <r>
    <s v="2722 30Th Ave S"/>
    <x v="5"/>
    <s v="WA"/>
    <n v="98144"/>
    <n v="540000"/>
    <x v="1"/>
    <n v="1.75"/>
    <n v="1720"/>
    <n v="314"/>
    <n v="0"/>
    <x v="1"/>
    <x v="0"/>
    <s v="None"/>
    <s v="Good"/>
    <n v="100"/>
    <n v="1968"/>
    <n v="57"/>
    <n v="1.5"/>
  </r>
  <r>
    <s v="9055 Palatine Ave N"/>
    <x v="5"/>
    <s v="WA"/>
    <n v="98103"/>
    <n v="540000"/>
    <x v="7"/>
    <n v="1"/>
    <n v="1140"/>
    <n v="474"/>
    <n v="0"/>
    <x v="1"/>
    <x v="1"/>
    <s v="None"/>
    <s v="Average"/>
    <n v="105"/>
    <n v="1979"/>
    <n v="46"/>
    <n v="1.5"/>
  </r>
  <r>
    <s v="4118 35Th Ave Sw"/>
    <x v="5"/>
    <s v="WA"/>
    <n v="98126"/>
    <n v="540000"/>
    <x v="3"/>
    <n v="1.5"/>
    <n v="2600"/>
    <n v="208"/>
    <n v="0"/>
    <x v="1"/>
    <x v="0"/>
    <s v="None"/>
    <s v="Good"/>
    <n v="85"/>
    <n v="2001"/>
    <n v="24"/>
    <n v="1"/>
  </r>
  <r>
    <s v="2113 41St Ave Sw"/>
    <x v="5"/>
    <s v="WA"/>
    <n v="98116"/>
    <n v="540000"/>
    <x v="1"/>
    <n v="4.25"/>
    <n v="1960"/>
    <n v="276"/>
    <n v="0"/>
    <x v="1"/>
    <x v="1"/>
    <s v="None"/>
    <s v="Average"/>
    <n v="85"/>
    <n v="2003"/>
    <n v="22"/>
    <n v="2"/>
  </r>
  <r>
    <s v="416 Nw 181St St"/>
    <x v="9"/>
    <s v="WA"/>
    <n v="98177"/>
    <n v="540000"/>
    <x v="3"/>
    <n v="1.75"/>
    <n v="1970"/>
    <n v="274"/>
    <n v="0"/>
    <x v="1"/>
    <x v="0"/>
    <s v="None"/>
    <s v="Excellent"/>
    <n v="62"/>
    <n v="0"/>
    <n v="62"/>
    <n v="1"/>
  </r>
  <r>
    <s v="17912 236Th Pl Ne"/>
    <x v="12"/>
    <s v="WA"/>
    <n v="98077"/>
    <n v="540000"/>
    <x v="1"/>
    <n v="2.5"/>
    <n v="2050"/>
    <n v="263"/>
    <n v="1"/>
    <x v="1"/>
    <x v="1"/>
    <s v="None"/>
    <s v="Good"/>
    <n v="36"/>
    <n v="0"/>
    <n v="36"/>
    <n v="2"/>
  </r>
  <r>
    <s v="3600-3698 Wells Ave N"/>
    <x v="19"/>
    <s v="WA"/>
    <n v="98056"/>
    <n v="539950"/>
    <x v="3"/>
    <n v="2.25"/>
    <n v="2190"/>
    <n v="247"/>
    <n v="0"/>
    <x v="1"/>
    <x v="0"/>
    <s v="Fair"/>
    <s v="Good"/>
    <n v="62"/>
    <n v="0"/>
    <n v="62"/>
    <n v="1"/>
  </r>
  <r>
    <s v="7874 148Th Ct Ne"/>
    <x v="13"/>
    <s v="WA"/>
    <n v="98052"/>
    <n v="539000"/>
    <x v="3"/>
    <n v="2.5"/>
    <n v="1710"/>
    <n v="315"/>
    <n v="0"/>
    <x v="1"/>
    <x v="0"/>
    <s v="None"/>
    <s v="Average"/>
    <n v="20"/>
    <n v="0"/>
    <n v="20"/>
    <n v="2"/>
  </r>
  <r>
    <s v="21132 Ne 42Nd St"/>
    <x v="10"/>
    <s v="WA"/>
    <n v="98074"/>
    <n v="539000"/>
    <x v="3"/>
    <n v="2"/>
    <n v="2260"/>
    <n v="238"/>
    <n v="0"/>
    <x v="1"/>
    <x v="0"/>
    <s v="None"/>
    <s v="Average"/>
    <n v="40"/>
    <n v="0"/>
    <n v="40"/>
    <n v="1"/>
  </r>
  <r>
    <s v="23022 Ne 21St St"/>
    <x v="10"/>
    <s v="WA"/>
    <n v="98074"/>
    <n v="538888"/>
    <x v="0"/>
    <n v="2.75"/>
    <n v="2080"/>
    <n v="259"/>
    <n v="0"/>
    <x v="1"/>
    <x v="1"/>
    <s v="None"/>
    <s v="Average"/>
    <n v="38"/>
    <n v="2000"/>
    <n v="25"/>
    <n v="2"/>
  </r>
  <r>
    <s v="23105 Marine View Dr S"/>
    <x v="23"/>
    <s v="WA"/>
    <n v="98198"/>
    <n v="538250"/>
    <x v="3"/>
    <n v="2.25"/>
    <n v="2590"/>
    <n v="208"/>
    <n v="0"/>
    <x v="1"/>
    <x v="1"/>
    <s v="Great"/>
    <s v="Average"/>
    <n v="41"/>
    <n v="0"/>
    <n v="41"/>
    <n v="2"/>
  </r>
  <r>
    <s v="6917 28Th Ave Nw"/>
    <x v="5"/>
    <s v="WA"/>
    <n v="98117"/>
    <n v="538000"/>
    <x v="3"/>
    <n v="1.75"/>
    <n v="1400"/>
    <n v="384"/>
    <n v="0"/>
    <x v="1"/>
    <x v="0"/>
    <s v="None"/>
    <s v="Good"/>
    <n v="121"/>
    <n v="0"/>
    <n v="121"/>
    <n v="1.5"/>
  </r>
  <r>
    <s v="8018 Wallingford Ave N"/>
    <x v="5"/>
    <s v="WA"/>
    <n v="98103"/>
    <n v="538000"/>
    <x v="3"/>
    <n v="1"/>
    <n v="1460"/>
    <n v="368"/>
    <n v="0"/>
    <x v="1"/>
    <x v="0"/>
    <s v="None"/>
    <s v="Average"/>
    <n v="119"/>
    <n v="2014"/>
    <n v="11"/>
    <n v="1"/>
  </r>
  <r>
    <s v="645 West Lake Sammamish Pkwy Ne"/>
    <x v="0"/>
    <s v="WA"/>
    <n v="98008"/>
    <n v="537500"/>
    <x v="1"/>
    <n v="3"/>
    <n v="2920"/>
    <n v="184"/>
    <n v="1"/>
    <x v="1"/>
    <x v="0"/>
    <s v="Great"/>
    <s v="Excellent"/>
    <n v="61"/>
    <n v="0"/>
    <n v="61"/>
    <n v="1"/>
  </r>
  <r>
    <s v="3715 Ne 153Rd St"/>
    <x v="29"/>
    <s v="WA"/>
    <n v="98155"/>
    <n v="537000"/>
    <x v="3"/>
    <n v="3"/>
    <n v="2410"/>
    <n v="223"/>
    <n v="0"/>
    <x v="1"/>
    <x v="1"/>
    <s v="Good"/>
    <s v="Average"/>
    <n v="83"/>
    <n v="1988"/>
    <n v="37"/>
    <n v="2"/>
  </r>
  <r>
    <s v="11004 Ne 108Th St"/>
    <x v="4"/>
    <s v="WA"/>
    <n v="98033"/>
    <n v="537000"/>
    <x v="3"/>
    <n v="2.5"/>
    <n v="1550"/>
    <n v="346"/>
    <n v="0"/>
    <x v="1"/>
    <x v="1"/>
    <s v="None"/>
    <s v="Excellent"/>
    <n v="26"/>
    <n v="0"/>
    <n v="26"/>
    <n v="2"/>
  </r>
  <r>
    <s v="9129 Nye Ave Se"/>
    <x v="18"/>
    <s v="WA"/>
    <n v="98065"/>
    <n v="536751"/>
    <x v="3"/>
    <n v="1.75"/>
    <n v="1930"/>
    <n v="278"/>
    <n v="0"/>
    <x v="1"/>
    <x v="1"/>
    <s v="None"/>
    <s v="Average"/>
    <n v="12"/>
    <n v="1923"/>
    <n v="102"/>
    <n v="1"/>
  </r>
  <r>
    <s v="4002 258Th Way Se"/>
    <x v="6"/>
    <s v="WA"/>
    <n v="98029"/>
    <n v="536000"/>
    <x v="1"/>
    <n v="2.25"/>
    <n v="1990"/>
    <n v="269"/>
    <n v="0"/>
    <x v="1"/>
    <x v="1"/>
    <s v="None"/>
    <s v="Average"/>
    <n v="34"/>
    <n v="0"/>
    <n v="34"/>
    <n v="2"/>
  </r>
  <r>
    <s v="1706 251St Pl Se"/>
    <x v="10"/>
    <s v="WA"/>
    <n v="98075"/>
    <n v="536000"/>
    <x v="3"/>
    <n v="2.5"/>
    <n v="1900"/>
    <n v="282"/>
    <n v="0"/>
    <x v="1"/>
    <x v="1"/>
    <s v="None"/>
    <s v="Average"/>
    <n v="20"/>
    <n v="0"/>
    <n v="20"/>
    <n v="2"/>
  </r>
  <r>
    <s v="5412 6Th Ave Nw"/>
    <x v="5"/>
    <s v="WA"/>
    <n v="98107"/>
    <n v="536000"/>
    <x v="6"/>
    <n v="1.5"/>
    <n v="1130"/>
    <n v="474"/>
    <n v="0"/>
    <x v="1"/>
    <x v="0"/>
    <s v="None"/>
    <s v="Average"/>
    <n v="16"/>
    <n v="0"/>
    <n v="16"/>
    <n v="2"/>
  </r>
  <r>
    <s v="4136 258Th Ave Se"/>
    <x v="6"/>
    <s v="WA"/>
    <n v="98029"/>
    <n v="535800"/>
    <x v="1"/>
    <n v="2.5"/>
    <n v="1900"/>
    <n v="282"/>
    <n v="0"/>
    <x v="1"/>
    <x v="1"/>
    <s v="None"/>
    <s v="Average"/>
    <n v="31"/>
    <n v="0"/>
    <n v="31"/>
    <n v="2"/>
  </r>
  <r>
    <s v="16718-16726 171St Pl Ne"/>
    <x v="12"/>
    <s v="WA"/>
    <n v="98072"/>
    <n v="535500"/>
    <x v="3"/>
    <n v="1.5"/>
    <n v="1730"/>
    <n v="310"/>
    <n v="1"/>
    <x v="1"/>
    <x v="1"/>
    <s v="None"/>
    <s v="Good"/>
    <n v="42"/>
    <n v="0"/>
    <n v="42"/>
    <n v="2"/>
  </r>
  <r>
    <s v="2550 Westmont Way W"/>
    <x v="5"/>
    <s v="WA"/>
    <n v="98199"/>
    <n v="535000"/>
    <x v="1"/>
    <n v="2.25"/>
    <n v="2980"/>
    <n v="180"/>
    <n v="0"/>
    <x v="1"/>
    <x v="0"/>
    <s v="Good"/>
    <s v="Good"/>
    <n v="90"/>
    <n v="0"/>
    <n v="90"/>
    <n v="1.5"/>
  </r>
  <r>
    <s v="4501-4507 186Th Ave Se"/>
    <x v="6"/>
    <s v="WA"/>
    <n v="98027"/>
    <n v="535000"/>
    <x v="3"/>
    <n v="2.5"/>
    <n v="1690"/>
    <n v="317"/>
    <n v="0"/>
    <x v="1"/>
    <x v="1"/>
    <s v="None"/>
    <s v="Average"/>
    <n v="41"/>
    <n v="0"/>
    <n v="41"/>
    <n v="2"/>
  </r>
  <r>
    <s v="4228 249Th Ct Se"/>
    <x v="6"/>
    <s v="WA"/>
    <n v="98029"/>
    <n v="535000"/>
    <x v="3"/>
    <n v="2.5"/>
    <n v="1720"/>
    <n v="311"/>
    <n v="0"/>
    <x v="1"/>
    <x v="1"/>
    <s v="None"/>
    <s v="Average"/>
    <n v="31"/>
    <n v="0"/>
    <n v="31"/>
    <n v="2"/>
  </r>
  <r>
    <s v="20645 Se 123Rd St"/>
    <x v="6"/>
    <s v="WA"/>
    <n v="98027"/>
    <n v="535000"/>
    <x v="0"/>
    <n v="2.25"/>
    <n v="2520"/>
    <n v="212"/>
    <n v="1"/>
    <x v="1"/>
    <x v="1"/>
    <s v="None"/>
    <s v="Good"/>
    <n v="47"/>
    <n v="2000"/>
    <n v="25"/>
    <n v="2"/>
  </r>
  <r>
    <s v="7810 Ne 199Th St"/>
    <x v="20"/>
    <s v="WA"/>
    <n v="98028"/>
    <n v="535000"/>
    <x v="1"/>
    <n v="2.5"/>
    <n v="2610"/>
    <n v="205"/>
    <n v="0"/>
    <x v="1"/>
    <x v="1"/>
    <s v="None"/>
    <s v="Average"/>
    <n v="17"/>
    <n v="0"/>
    <n v="17"/>
    <n v="2"/>
  </r>
  <r>
    <s v="9115 227 Ave Ne"/>
    <x v="13"/>
    <s v="WA"/>
    <n v="98053"/>
    <n v="535000"/>
    <x v="3"/>
    <n v="2"/>
    <n v="2120"/>
    <n v="252"/>
    <n v="0"/>
    <x v="1"/>
    <x v="1"/>
    <s v="None"/>
    <s v="Average"/>
    <n v="22"/>
    <n v="0"/>
    <n v="22"/>
    <n v="2"/>
  </r>
  <r>
    <s v="10526 157Th Ave Ne"/>
    <x v="13"/>
    <s v="WA"/>
    <n v="98052"/>
    <n v="535000"/>
    <x v="3"/>
    <n v="2.5"/>
    <n v="2210"/>
    <n v="242"/>
    <n v="0"/>
    <x v="1"/>
    <x v="1"/>
    <s v="None"/>
    <s v="Average"/>
    <n v="31"/>
    <n v="0"/>
    <n v="31"/>
    <n v="2"/>
  </r>
  <r>
    <s v="5351 Ne 4Th Ct"/>
    <x v="19"/>
    <s v="WA"/>
    <n v="98059"/>
    <n v="535000"/>
    <x v="1"/>
    <n v="2.75"/>
    <n v="3070"/>
    <n v="174"/>
    <n v="0"/>
    <x v="1"/>
    <x v="1"/>
    <s v="None"/>
    <s v="Average"/>
    <n v="19"/>
    <n v="0"/>
    <n v="19"/>
    <n v="2"/>
  </r>
  <r>
    <s v="463 243Rd Pl Se"/>
    <x v="10"/>
    <s v="WA"/>
    <n v="98074"/>
    <n v="535000"/>
    <x v="3"/>
    <n v="2.5"/>
    <n v="2070"/>
    <n v="258"/>
    <n v="0"/>
    <x v="1"/>
    <x v="1"/>
    <s v="None"/>
    <s v="Average"/>
    <n v="26"/>
    <n v="0"/>
    <n v="26"/>
    <n v="2"/>
  </r>
  <r>
    <s v="501 Ne Ravenna Blvd"/>
    <x v="5"/>
    <s v="WA"/>
    <n v="98115"/>
    <n v="535000"/>
    <x v="3"/>
    <n v="2.5"/>
    <n v="1360"/>
    <n v="393"/>
    <n v="0"/>
    <x v="1"/>
    <x v="0"/>
    <s v="None"/>
    <s v="Average"/>
    <n v="22"/>
    <n v="0"/>
    <n v="22"/>
    <n v="3"/>
  </r>
  <r>
    <s v="3027 Nw 67Th St"/>
    <x v="5"/>
    <s v="WA"/>
    <n v="98117"/>
    <n v="535000"/>
    <x v="1"/>
    <n v="1.75"/>
    <n v="1420"/>
    <n v="377"/>
    <n v="0"/>
    <x v="1"/>
    <x v="1"/>
    <s v="None"/>
    <s v="Good"/>
    <n v="80"/>
    <n v="0"/>
    <n v="80"/>
    <n v="1.5"/>
  </r>
  <r>
    <s v="1317 N 79Th St"/>
    <x v="5"/>
    <s v="WA"/>
    <n v="98103"/>
    <n v="535000"/>
    <x v="6"/>
    <n v="1"/>
    <n v="1030"/>
    <n v="519"/>
    <n v="0"/>
    <x v="1"/>
    <x v="0"/>
    <s v="None"/>
    <s v="Average"/>
    <n v="86"/>
    <n v="1969"/>
    <n v="56"/>
    <n v="1"/>
  </r>
  <r>
    <s v="2523 42Nd Ave W"/>
    <x v="5"/>
    <s v="WA"/>
    <n v="98199"/>
    <n v="535000"/>
    <x v="1"/>
    <n v="2.25"/>
    <n v="2290"/>
    <n v="234"/>
    <n v="0"/>
    <x v="1"/>
    <x v="0"/>
    <s v="None"/>
    <s v="Good"/>
    <n v="67"/>
    <n v="1972"/>
    <n v="53"/>
    <n v="2"/>
  </r>
  <r>
    <s v="6559 42Nd Ave Ne"/>
    <x v="5"/>
    <s v="WA"/>
    <n v="98115"/>
    <n v="535000"/>
    <x v="6"/>
    <n v="1"/>
    <n v="1040"/>
    <n v="514"/>
    <n v="0"/>
    <x v="1"/>
    <x v="1"/>
    <s v="None"/>
    <s v="Average"/>
    <n v="74"/>
    <n v="1994"/>
    <n v="31"/>
    <n v="1"/>
  </r>
  <r>
    <s v="2108 W Bertona St"/>
    <x v="5"/>
    <s v="WA"/>
    <n v="98199"/>
    <n v="535000"/>
    <x v="3"/>
    <n v="1"/>
    <n v="1580"/>
    <n v="339"/>
    <n v="0"/>
    <x v="1"/>
    <x v="0"/>
    <s v="None"/>
    <s v="Average"/>
    <n v="100"/>
    <n v="2002"/>
    <n v="23"/>
    <n v="1"/>
  </r>
  <r>
    <s v="10207 37Th Ave Sw"/>
    <x v="5"/>
    <s v="WA"/>
    <n v="98146"/>
    <n v="535000"/>
    <x v="1"/>
    <n v="2.5"/>
    <n v="2340"/>
    <n v="229"/>
    <n v="0"/>
    <x v="1"/>
    <x v="1"/>
    <s v="None"/>
    <s v="Average"/>
    <n v="104"/>
    <n v="2013"/>
    <n v="12"/>
    <n v="2"/>
  </r>
  <r>
    <s v="14506 Ne 184Th Pl"/>
    <x v="12"/>
    <s v="WA"/>
    <n v="98072"/>
    <n v="535000"/>
    <x v="3"/>
    <n v="1.75"/>
    <n v="2330"/>
    <n v="230"/>
    <n v="0"/>
    <x v="1"/>
    <x v="0"/>
    <s v="None"/>
    <s v="Average"/>
    <n v="42"/>
    <n v="2009"/>
    <n v="16"/>
    <n v="1"/>
  </r>
  <r>
    <s v="13440 Ne 148Th St"/>
    <x v="12"/>
    <s v="WA"/>
    <n v="98072"/>
    <n v="534640"/>
    <x v="3"/>
    <n v="2.5"/>
    <n v="2130"/>
    <n v="251"/>
    <n v="0"/>
    <x v="1"/>
    <x v="0"/>
    <s v="None"/>
    <s v="Good"/>
    <n v="31"/>
    <n v="0"/>
    <n v="31"/>
    <n v="1"/>
  </r>
  <r>
    <s v="2493 Ne Laurel Crest Ln"/>
    <x v="6"/>
    <s v="WA"/>
    <n v="98029"/>
    <n v="534500"/>
    <x v="3"/>
    <n v="2.5"/>
    <n v="1700"/>
    <n v="314"/>
    <n v="0"/>
    <x v="1"/>
    <x v="1"/>
    <s v="None"/>
    <s v="Average"/>
    <n v="20"/>
    <n v="0"/>
    <n v="20"/>
    <n v="2"/>
  </r>
  <r>
    <s v="14855 Se 10Th Pl"/>
    <x v="0"/>
    <s v="WA"/>
    <n v="98007"/>
    <n v="534333"/>
    <x v="3"/>
    <n v="2.5"/>
    <n v="1460"/>
    <n v="366"/>
    <n v="0"/>
    <x v="1"/>
    <x v="1"/>
    <s v="None"/>
    <s v="Average"/>
    <n v="42"/>
    <n v="2009"/>
    <n v="16"/>
    <n v="2"/>
  </r>
  <r>
    <s v="1030 Se 10Th St"/>
    <x v="26"/>
    <s v="WA"/>
    <n v="98045"/>
    <n v="533112"/>
    <x v="1"/>
    <n v="2.75"/>
    <n v="2790"/>
    <n v="191"/>
    <n v="0"/>
    <x v="1"/>
    <x v="1"/>
    <s v="None"/>
    <s v="Average"/>
    <n v="12"/>
    <n v="1923"/>
    <n v="102"/>
    <n v="2"/>
  </r>
  <r>
    <s v="1149-1199 91St Ave Ne"/>
    <x v="0"/>
    <s v="WA"/>
    <n v="98004"/>
    <n v="532500"/>
    <x v="6"/>
    <n v="1.75"/>
    <n v="2050"/>
    <n v="260"/>
    <n v="0"/>
    <x v="1"/>
    <x v="1"/>
    <s v="None"/>
    <s v="Good"/>
    <n v="75"/>
    <n v="1983"/>
    <n v="42"/>
    <n v="1"/>
  </r>
  <r>
    <s v="25756 Se 41St St"/>
    <x v="6"/>
    <s v="WA"/>
    <n v="98029"/>
    <n v="532000"/>
    <x v="3"/>
    <n v="2.5"/>
    <n v="1820"/>
    <n v="292"/>
    <n v="0"/>
    <x v="1"/>
    <x v="1"/>
    <s v="None"/>
    <s v="Average"/>
    <n v="32"/>
    <n v="0"/>
    <n v="32"/>
    <n v="2"/>
  </r>
  <r>
    <s v="10916 159Th Ave Ne"/>
    <x v="13"/>
    <s v="WA"/>
    <n v="98052"/>
    <n v="532000"/>
    <x v="1"/>
    <n v="1.75"/>
    <n v="2020"/>
    <n v="263"/>
    <n v="0"/>
    <x v="1"/>
    <x v="0"/>
    <s v="None"/>
    <s v="Good"/>
    <n v="46"/>
    <n v="0"/>
    <n v="46"/>
    <n v="1"/>
  </r>
  <r>
    <s v="22426 Se 300Th St"/>
    <x v="35"/>
    <s v="WA"/>
    <n v="98010"/>
    <n v="531500"/>
    <x v="1"/>
    <n v="2.75"/>
    <n v="3110"/>
    <n v="171"/>
    <n v="1"/>
    <x v="1"/>
    <x v="1"/>
    <s v="None"/>
    <s v="Good"/>
    <n v="67"/>
    <n v="1972"/>
    <n v="53"/>
    <n v="1"/>
  </r>
  <r>
    <s v="15102 91St Pl Ne"/>
    <x v="30"/>
    <s v="WA"/>
    <n v="98011"/>
    <n v="531000"/>
    <x v="3"/>
    <n v="2.5"/>
    <n v="2120"/>
    <n v="250"/>
    <n v="0"/>
    <x v="1"/>
    <x v="1"/>
    <s v="None"/>
    <s v="Average"/>
    <n v="37"/>
    <n v="2000"/>
    <n v="25"/>
    <n v="2"/>
  </r>
  <r>
    <s v="123 Nw 78Th St"/>
    <x v="5"/>
    <s v="WA"/>
    <n v="98117"/>
    <n v="530100"/>
    <x v="3"/>
    <n v="1"/>
    <n v="1540"/>
    <n v="344"/>
    <n v="0"/>
    <x v="1"/>
    <x v="0"/>
    <s v="None"/>
    <s v="Average"/>
    <n v="99"/>
    <n v="2003"/>
    <n v="22"/>
    <n v="1.5"/>
  </r>
  <r>
    <s v="27699 Se 401St St"/>
    <x v="33"/>
    <s v="WA"/>
    <n v="98022"/>
    <n v="530000"/>
    <x v="3"/>
    <n v="2.5"/>
    <n v="3660"/>
    <n v="145"/>
    <n v="1"/>
    <x v="1"/>
    <x v="0"/>
    <s v="Good"/>
    <s v="Good"/>
    <n v="36"/>
    <n v="0"/>
    <n v="36"/>
    <n v="2"/>
  </r>
  <r>
    <s v="353 Bronson Way Ne"/>
    <x v="19"/>
    <s v="WA"/>
    <n v="98056"/>
    <n v="530000"/>
    <x v="3"/>
    <n v="2.75"/>
    <n v="3400"/>
    <n v="156"/>
    <n v="0"/>
    <x v="1"/>
    <x v="0"/>
    <s v="Good"/>
    <s v="Average"/>
    <n v="16"/>
    <n v="0"/>
    <n v="16"/>
    <n v="2"/>
  </r>
  <r>
    <s v="3036-3040 36Th Ave Sw"/>
    <x v="5"/>
    <s v="WA"/>
    <n v="98126"/>
    <n v="530000"/>
    <x v="6"/>
    <n v="1.5"/>
    <n v="1580"/>
    <n v="335"/>
    <n v="0"/>
    <x v="1"/>
    <x v="0"/>
    <s v="Good"/>
    <s v="Average"/>
    <n v="84"/>
    <n v="1994"/>
    <n v="31"/>
    <n v="1"/>
  </r>
  <r>
    <s v="1600-1718 107Th Ave Se"/>
    <x v="0"/>
    <s v="WA"/>
    <n v="98004"/>
    <n v="530000"/>
    <x v="6"/>
    <n v="2.5"/>
    <n v="1785"/>
    <n v="297"/>
    <n v="0"/>
    <x v="1"/>
    <x v="0"/>
    <s v="None"/>
    <s v="Average"/>
    <n v="50"/>
    <n v="0"/>
    <n v="50"/>
    <n v="2"/>
  </r>
  <r>
    <s v="12807 Se 67Th St"/>
    <x v="0"/>
    <s v="WA"/>
    <n v="98006"/>
    <n v="530000"/>
    <x v="1"/>
    <n v="2.25"/>
    <n v="2210"/>
    <n v="240"/>
    <n v="0"/>
    <x v="1"/>
    <x v="1"/>
    <s v="None"/>
    <s v="Good"/>
    <n v="57"/>
    <n v="0"/>
    <n v="57"/>
    <n v="2"/>
  </r>
  <r>
    <s v="2711 126Th Ave Se"/>
    <x v="0"/>
    <s v="WA"/>
    <n v="98005"/>
    <n v="530000"/>
    <x v="3"/>
    <n v="1.75"/>
    <n v="1690"/>
    <n v="314"/>
    <n v="0"/>
    <x v="1"/>
    <x v="1"/>
    <s v="None"/>
    <s v="Good"/>
    <n v="67"/>
    <n v="1972"/>
    <n v="53"/>
    <n v="1"/>
  </r>
  <r>
    <s v="13607 Se 10Th St"/>
    <x v="0"/>
    <s v="WA"/>
    <n v="98005"/>
    <n v="530000"/>
    <x v="3"/>
    <n v="2"/>
    <n v="2330"/>
    <n v="227"/>
    <n v="1"/>
    <x v="1"/>
    <x v="1"/>
    <s v="None"/>
    <s v="Average"/>
    <n v="38"/>
    <n v="2000"/>
    <n v="25"/>
    <n v="2.5"/>
  </r>
  <r>
    <s v="227 152Nd Pl Se"/>
    <x v="0"/>
    <s v="WA"/>
    <n v="98007"/>
    <n v="530000"/>
    <x v="0"/>
    <n v="2.25"/>
    <n v="2140"/>
    <n v="248"/>
    <n v="0"/>
    <x v="1"/>
    <x v="0"/>
    <s v="None"/>
    <s v="Average"/>
    <n v="63"/>
    <n v="2003"/>
    <n v="22"/>
    <n v="1"/>
  </r>
  <r>
    <s v="4528 W Lake Sammamish Pkwy Se"/>
    <x v="6"/>
    <s v="WA"/>
    <n v="98027"/>
    <n v="530000"/>
    <x v="3"/>
    <n v="2.5"/>
    <n v="1790"/>
    <n v="296"/>
    <n v="0"/>
    <x v="1"/>
    <x v="1"/>
    <s v="None"/>
    <s v="Average"/>
    <n v="15"/>
    <n v="0"/>
    <n v="15"/>
    <n v="2"/>
  </r>
  <r>
    <s v="24610 Se 45Th Way"/>
    <x v="6"/>
    <s v="WA"/>
    <n v="98029"/>
    <n v="530000"/>
    <x v="1"/>
    <n v="2.5"/>
    <n v="2050"/>
    <n v="259"/>
    <n v="0"/>
    <x v="1"/>
    <x v="1"/>
    <s v="None"/>
    <s v="Average"/>
    <n v="37"/>
    <n v="2000"/>
    <n v="25"/>
    <n v="2"/>
  </r>
  <r>
    <s v="24844 Se Mirrormont Pl"/>
    <x v="6"/>
    <s v="WA"/>
    <n v="98027"/>
    <n v="530000"/>
    <x v="1"/>
    <n v="3.25"/>
    <n v="4160"/>
    <n v="127"/>
    <n v="1"/>
    <x v="1"/>
    <x v="0"/>
    <s v="None"/>
    <s v="Average"/>
    <n v="52"/>
    <n v="2013"/>
    <n v="12"/>
    <n v="2"/>
  </r>
  <r>
    <s v="12418 Ne 100Th St"/>
    <x v="4"/>
    <s v="WA"/>
    <n v="98033"/>
    <n v="530000"/>
    <x v="3"/>
    <n v="3.5"/>
    <n v="2320"/>
    <n v="228"/>
    <n v="0"/>
    <x v="1"/>
    <x v="0"/>
    <s v="None"/>
    <s v="Average"/>
    <n v="28"/>
    <n v="0"/>
    <n v="28"/>
    <n v="2"/>
  </r>
  <r>
    <s v="404 Sw 197Th St"/>
    <x v="16"/>
    <s v="WA"/>
    <n v="98166"/>
    <n v="530000"/>
    <x v="1"/>
    <n v="2.75"/>
    <n v="2450"/>
    <n v="216"/>
    <n v="0"/>
    <x v="1"/>
    <x v="1"/>
    <s v="None"/>
    <s v="Excellent"/>
    <n v="51"/>
    <n v="0"/>
    <n v="51"/>
    <n v="1"/>
  </r>
  <r>
    <s v="23726 Ne 134Th Pl"/>
    <x v="13"/>
    <s v="WA"/>
    <n v="98053"/>
    <n v="530000"/>
    <x v="6"/>
    <n v="2"/>
    <n v="1680"/>
    <n v="315"/>
    <n v="0"/>
    <x v="1"/>
    <x v="1"/>
    <s v="None"/>
    <s v="Average"/>
    <n v="19"/>
    <n v="0"/>
    <n v="19"/>
    <n v="1"/>
  </r>
  <r>
    <s v="23438 Ne 29Th Pl"/>
    <x v="10"/>
    <s v="WA"/>
    <n v="98074"/>
    <n v="530000"/>
    <x v="3"/>
    <n v="2.5"/>
    <n v="1950"/>
    <n v="272"/>
    <n v="0"/>
    <x v="1"/>
    <x v="1"/>
    <s v="None"/>
    <s v="Average"/>
    <n v="37"/>
    <n v="2000"/>
    <n v="25"/>
    <n v="2"/>
  </r>
  <r>
    <s v="20703 Ne 42Nd Pl"/>
    <x v="10"/>
    <s v="WA"/>
    <n v="98074"/>
    <n v="530000"/>
    <x v="1"/>
    <n v="2.25"/>
    <n v="1980"/>
    <n v="268"/>
    <n v="0"/>
    <x v="1"/>
    <x v="1"/>
    <s v="None"/>
    <s v="Average"/>
    <n v="44"/>
    <n v="2013"/>
    <n v="12"/>
    <n v="2"/>
  </r>
  <r>
    <s v="2202 Ne 83Rd St"/>
    <x v="5"/>
    <s v="WA"/>
    <n v="98115"/>
    <n v="530000"/>
    <x v="3"/>
    <n v="1.75"/>
    <n v="1250"/>
    <n v="424"/>
    <n v="0"/>
    <x v="1"/>
    <x v="1"/>
    <s v="None"/>
    <s v="Excellent"/>
    <n v="83"/>
    <n v="0"/>
    <n v="83"/>
    <n v="1.5"/>
  </r>
  <r>
    <s v="2108 Ne 54Th St"/>
    <x v="5"/>
    <s v="WA"/>
    <n v="98105"/>
    <n v="530000"/>
    <x v="3"/>
    <n v="1.75"/>
    <n v="1320"/>
    <n v="402"/>
    <n v="0"/>
    <x v="1"/>
    <x v="0"/>
    <s v="None"/>
    <s v="Average"/>
    <n v="107"/>
    <n v="0"/>
    <n v="107"/>
    <n v="1"/>
  </r>
  <r>
    <s v="1901 Ne 125Th St"/>
    <x v="5"/>
    <s v="WA"/>
    <n v="98125"/>
    <n v="530000"/>
    <x v="3"/>
    <n v="2.5"/>
    <n v="1930"/>
    <n v="275"/>
    <n v="0"/>
    <x v="1"/>
    <x v="1"/>
    <s v="None"/>
    <s v="Average"/>
    <n v="20"/>
    <n v="0"/>
    <n v="20"/>
    <n v="2"/>
  </r>
  <r>
    <s v="7532 44Th Ave Ne"/>
    <x v="5"/>
    <s v="WA"/>
    <n v="98115"/>
    <n v="530000"/>
    <x v="1"/>
    <n v="1.75"/>
    <n v="1814"/>
    <n v="292"/>
    <n v="0"/>
    <x v="1"/>
    <x v="0"/>
    <s v="None"/>
    <s v="Good"/>
    <n v="74"/>
    <n v="1999"/>
    <n v="26"/>
    <n v="1"/>
  </r>
  <r>
    <s v="209 Nw 73Rd St"/>
    <x v="5"/>
    <s v="WA"/>
    <n v="98117"/>
    <n v="530000"/>
    <x v="3"/>
    <n v="1.75"/>
    <n v="1550"/>
    <n v="342"/>
    <n v="0"/>
    <x v="1"/>
    <x v="0"/>
    <s v="None"/>
    <s v="Average"/>
    <n v="98"/>
    <n v="2011"/>
    <n v="14"/>
    <n v="1"/>
  </r>
  <r>
    <s v="18926 Ne 183Rd St"/>
    <x v="12"/>
    <s v="WA"/>
    <n v="98077"/>
    <n v="530000"/>
    <x v="1"/>
    <n v="1.75"/>
    <n v="2860"/>
    <n v="185"/>
    <n v="1"/>
    <x v="1"/>
    <x v="0"/>
    <s v="None"/>
    <s v="Average"/>
    <n v="47"/>
    <n v="0"/>
    <n v="47"/>
    <n v="1"/>
  </r>
  <r>
    <s v="820 Nw 64Th St"/>
    <x v="5"/>
    <s v="WA"/>
    <n v="98107"/>
    <n v="529950"/>
    <x v="3"/>
    <n v="1"/>
    <n v="1240"/>
    <n v="427"/>
    <n v="0"/>
    <x v="1"/>
    <x v="1"/>
    <s v="None"/>
    <s v="Excellent"/>
    <n v="116"/>
    <n v="1988"/>
    <n v="37"/>
    <n v="1.5"/>
  </r>
  <r>
    <s v="6015 5Th Ave Nw"/>
    <x v="5"/>
    <s v="WA"/>
    <n v="98107"/>
    <n v="529000"/>
    <x v="3"/>
    <n v="1"/>
    <n v="1210"/>
    <n v="437"/>
    <n v="0"/>
    <x v="1"/>
    <x v="1"/>
    <s v="None"/>
    <s v="Good"/>
    <n v="101"/>
    <n v="0"/>
    <n v="101"/>
    <n v="1.5"/>
  </r>
  <r>
    <s v="4531 Sw Webster St"/>
    <x v="5"/>
    <s v="WA"/>
    <n v="98136"/>
    <n v="529000"/>
    <x v="3"/>
    <n v="1"/>
    <n v="1590"/>
    <n v="333"/>
    <n v="0"/>
    <x v="1"/>
    <x v="1"/>
    <s v="None"/>
    <s v="Average"/>
    <n v="81"/>
    <n v="0"/>
    <n v="81"/>
    <n v="1"/>
  </r>
  <r>
    <s v="15910 Se 42Nd Pl"/>
    <x v="0"/>
    <s v="WA"/>
    <n v="98006"/>
    <n v="527700"/>
    <x v="0"/>
    <n v="2.5"/>
    <n v="2820"/>
    <n v="187"/>
    <n v="0"/>
    <x v="1"/>
    <x v="0"/>
    <s v="None"/>
    <s v="Good"/>
    <n v="57"/>
    <n v="0"/>
    <n v="57"/>
    <n v="1"/>
  </r>
  <r>
    <s v="1950 Nw Goode Pl"/>
    <x v="6"/>
    <s v="WA"/>
    <n v="98027"/>
    <n v="527500"/>
    <x v="3"/>
    <n v="1.75"/>
    <n v="2310"/>
    <n v="228"/>
    <n v="2"/>
    <x v="1"/>
    <x v="0"/>
    <s v="None"/>
    <s v="Average"/>
    <n v="48"/>
    <n v="2004"/>
    <n v="21"/>
    <n v="1"/>
  </r>
  <r>
    <s v="4746 Thackeray Pl Ne"/>
    <x v="5"/>
    <s v="WA"/>
    <n v="98105"/>
    <n v="527000"/>
    <x v="6"/>
    <n v="1.75"/>
    <n v="1640"/>
    <n v="321"/>
    <n v="0"/>
    <x v="1"/>
    <x v="0"/>
    <s v="None"/>
    <s v="Average"/>
    <n v="104"/>
    <n v="2000"/>
    <n v="25"/>
    <n v="1"/>
  </r>
  <r>
    <s v="12750 27Th Ave Ne"/>
    <x v="5"/>
    <s v="WA"/>
    <n v="98125"/>
    <n v="527000"/>
    <x v="2"/>
    <n v="3.5"/>
    <n v="3000"/>
    <n v="176"/>
    <n v="0"/>
    <x v="1"/>
    <x v="0"/>
    <s v="None"/>
    <s v="Average"/>
    <n v="46"/>
    <n v="2014"/>
    <n v="11"/>
    <n v="1"/>
  </r>
  <r>
    <s v="7717 35Th Ave Ne"/>
    <x v="5"/>
    <s v="WA"/>
    <n v="98115"/>
    <n v="526000"/>
    <x v="3"/>
    <n v="1.75"/>
    <n v="1680"/>
    <n v="313"/>
    <n v="0"/>
    <x v="1"/>
    <x v="0"/>
    <s v="None"/>
    <s v="Average"/>
    <n v="33"/>
    <n v="0"/>
    <n v="33"/>
    <n v="1"/>
  </r>
  <r>
    <s v="28624 6Th Pl S"/>
    <x v="23"/>
    <s v="WA"/>
    <n v="98198"/>
    <n v="525000"/>
    <x v="3"/>
    <n v="3"/>
    <n v="2600"/>
    <n v="202"/>
    <n v="0"/>
    <x v="1"/>
    <x v="0"/>
    <s v="Great"/>
    <s v="Average"/>
    <n v="36"/>
    <n v="0"/>
    <n v="36"/>
    <n v="1.5"/>
  </r>
  <r>
    <s v="5130 Palatine Ave N"/>
    <x v="5"/>
    <s v="WA"/>
    <n v="98103"/>
    <n v="525000"/>
    <x v="6"/>
    <n v="1"/>
    <n v="1080"/>
    <n v="486"/>
    <n v="0"/>
    <x v="1"/>
    <x v="1"/>
    <s v="Great"/>
    <s v="Average"/>
    <n v="101"/>
    <n v="2011"/>
    <n v="14"/>
    <n v="1"/>
  </r>
  <r>
    <s v="25480 Se 275Th Pl"/>
    <x v="32"/>
    <s v="WA"/>
    <n v="98038"/>
    <n v="525000"/>
    <x v="1"/>
    <n v="2.5"/>
    <n v="2910"/>
    <n v="180"/>
    <n v="0"/>
    <x v="1"/>
    <x v="1"/>
    <s v="Good"/>
    <s v="Average"/>
    <n v="19"/>
    <n v="0"/>
    <n v="19"/>
    <n v="2"/>
  </r>
  <r>
    <s v="5155 54Th Ave S"/>
    <x v="5"/>
    <s v="WA"/>
    <n v="98118"/>
    <n v="525000"/>
    <x v="3"/>
    <n v="1"/>
    <n v="1450"/>
    <n v="362"/>
    <n v="0"/>
    <x v="1"/>
    <x v="0"/>
    <s v="Fair"/>
    <s v="Good"/>
    <n v="77"/>
    <n v="0"/>
    <n v="77"/>
    <n v="1"/>
  </r>
  <r>
    <s v="3834 136Th Ave Se"/>
    <x v="0"/>
    <s v="WA"/>
    <n v="98006"/>
    <n v="525000"/>
    <x v="1"/>
    <n v="1.75"/>
    <n v="1710"/>
    <n v="307"/>
    <n v="0"/>
    <x v="1"/>
    <x v="1"/>
    <s v="None"/>
    <s v="Good"/>
    <n v="70"/>
    <n v="2009"/>
    <n v="16"/>
    <n v="1"/>
  </r>
  <r>
    <s v="14812 104Th Ave Ne"/>
    <x v="30"/>
    <s v="WA"/>
    <n v="98011"/>
    <n v="525000"/>
    <x v="1"/>
    <n v="2.75"/>
    <n v="2910"/>
    <n v="180"/>
    <n v="0"/>
    <x v="1"/>
    <x v="0"/>
    <s v="None"/>
    <s v="Average"/>
    <n v="40"/>
    <n v="0"/>
    <n v="40"/>
    <n v="1"/>
  </r>
  <r>
    <s v="27831 Ne 153Rd Pl"/>
    <x v="22"/>
    <s v="WA"/>
    <n v="98019"/>
    <n v="525000"/>
    <x v="0"/>
    <n v="2.5"/>
    <n v="2630"/>
    <n v="200"/>
    <n v="0"/>
    <x v="1"/>
    <x v="1"/>
    <s v="None"/>
    <s v="Average"/>
    <n v="22"/>
    <n v="0"/>
    <n v="22"/>
    <n v="2"/>
  </r>
  <r>
    <s v="3913 255Th Pl Se"/>
    <x v="6"/>
    <s v="WA"/>
    <n v="98029"/>
    <n v="525000"/>
    <x v="3"/>
    <n v="2.5"/>
    <n v="2030"/>
    <n v="259"/>
    <n v="0"/>
    <x v="1"/>
    <x v="1"/>
    <s v="None"/>
    <s v="Good"/>
    <n v="34"/>
    <n v="0"/>
    <n v="34"/>
    <n v="2"/>
  </r>
  <r>
    <s v="25616 Se 152Nd St"/>
    <x v="6"/>
    <s v="WA"/>
    <n v="98027"/>
    <n v="525000"/>
    <x v="3"/>
    <n v="3"/>
    <n v="2470"/>
    <n v="213"/>
    <n v="1"/>
    <x v="1"/>
    <x v="1"/>
    <s v="None"/>
    <s v="Good"/>
    <n v="45"/>
    <n v="0"/>
    <n v="45"/>
    <n v="2"/>
  </r>
  <r>
    <s v="20012 79Th Ave Ne"/>
    <x v="20"/>
    <s v="WA"/>
    <n v="98028"/>
    <n v="525000"/>
    <x v="1"/>
    <n v="2.75"/>
    <n v="2360"/>
    <n v="222"/>
    <n v="0"/>
    <x v="1"/>
    <x v="1"/>
    <s v="None"/>
    <s v="Average"/>
    <n v="17"/>
    <n v="0"/>
    <n v="17"/>
    <n v="2"/>
  </r>
  <r>
    <s v="12806 Ne 141St Ct"/>
    <x v="4"/>
    <s v="WA"/>
    <n v="98034"/>
    <n v="525000"/>
    <x v="0"/>
    <n v="2.75"/>
    <n v="2440"/>
    <n v="215"/>
    <n v="0"/>
    <x v="1"/>
    <x v="0"/>
    <s v="None"/>
    <s v="Good"/>
    <n v="53"/>
    <n v="0"/>
    <n v="53"/>
    <n v="1"/>
  </r>
  <r>
    <s v="407 Kitsap Ave Ne"/>
    <x v="19"/>
    <s v="WA"/>
    <n v="98059"/>
    <n v="525000"/>
    <x v="0"/>
    <n v="2.75"/>
    <n v="2880"/>
    <n v="182"/>
    <n v="0"/>
    <x v="1"/>
    <x v="1"/>
    <s v="None"/>
    <s v="Average"/>
    <n v="19"/>
    <n v="0"/>
    <n v="19"/>
    <n v="2"/>
  </r>
  <r>
    <s v="4924 Se 2Nd Pl"/>
    <x v="19"/>
    <s v="WA"/>
    <n v="98059"/>
    <n v="525000"/>
    <x v="1"/>
    <n v="2.75"/>
    <n v="3030"/>
    <n v="173"/>
    <n v="0"/>
    <x v="1"/>
    <x v="1"/>
    <s v="None"/>
    <s v="Average"/>
    <n v="14"/>
    <n v="0"/>
    <n v="14"/>
    <n v="2"/>
  </r>
  <r>
    <s v="13559 Se 159Th Pl"/>
    <x v="19"/>
    <s v="WA"/>
    <n v="98058"/>
    <n v="525000"/>
    <x v="1"/>
    <n v="2.5"/>
    <n v="3670"/>
    <n v="143"/>
    <n v="0"/>
    <x v="1"/>
    <x v="1"/>
    <s v="None"/>
    <s v="Average"/>
    <n v="20"/>
    <n v="0"/>
    <n v="20"/>
    <n v="2"/>
  </r>
  <r>
    <s v="213 26Th Ave E"/>
    <x v="5"/>
    <s v="WA"/>
    <n v="98112"/>
    <n v="525000"/>
    <x v="3"/>
    <n v="2.5"/>
    <n v="1580"/>
    <n v="332"/>
    <n v="0"/>
    <x v="1"/>
    <x v="0"/>
    <s v="None"/>
    <s v="Average"/>
    <n v="17"/>
    <n v="0"/>
    <n v="17"/>
    <n v="2"/>
  </r>
  <r>
    <s v="2619 Nw 60Th St"/>
    <x v="5"/>
    <s v="WA"/>
    <n v="98107"/>
    <n v="525000"/>
    <x v="3"/>
    <n v="2.25"/>
    <n v="1750"/>
    <n v="300"/>
    <n v="0"/>
    <x v="1"/>
    <x v="1"/>
    <s v="None"/>
    <s v="Average"/>
    <n v="24"/>
    <n v="0"/>
    <n v="24"/>
    <n v="3"/>
  </r>
  <r>
    <s v="7349 24Th Ave Nw"/>
    <x v="5"/>
    <s v="WA"/>
    <n v="98117"/>
    <n v="525000"/>
    <x v="0"/>
    <n v="3"/>
    <n v="2450"/>
    <n v="214"/>
    <n v="0"/>
    <x v="1"/>
    <x v="1"/>
    <s v="None"/>
    <s v="Average"/>
    <n v="31"/>
    <n v="0"/>
    <n v="31"/>
    <n v="2"/>
  </r>
  <r>
    <s v="7550 14Th Avenue Northeast"/>
    <x v="5"/>
    <s v="WA"/>
    <n v="98115"/>
    <n v="525000"/>
    <x v="0"/>
    <n v="3"/>
    <n v="2750"/>
    <n v="191"/>
    <n v="0"/>
    <x v="1"/>
    <x v="0"/>
    <s v="None"/>
    <s v="Excellent"/>
    <n v="99"/>
    <n v="0"/>
    <n v="99"/>
    <n v="1.5"/>
  </r>
  <r>
    <s v="2067 Gilman Dr W"/>
    <x v="5"/>
    <s v="WA"/>
    <n v="98119"/>
    <n v="525000"/>
    <x v="6"/>
    <n v="2.5"/>
    <n v="1160"/>
    <n v="453"/>
    <n v="0"/>
    <x v="1"/>
    <x v="0"/>
    <s v="None"/>
    <s v="Average"/>
    <n v="13"/>
    <n v="1912"/>
    <n v="113"/>
    <n v="2"/>
  </r>
  <r>
    <s v="10340 38Th Ave Ne"/>
    <x v="5"/>
    <s v="WA"/>
    <n v="98125"/>
    <n v="525000"/>
    <x v="3"/>
    <n v="2"/>
    <n v="1540"/>
    <n v="341"/>
    <n v="0"/>
    <x v="1"/>
    <x v="1"/>
    <s v="None"/>
    <s v="Average"/>
    <n v="21"/>
    <n v="2003"/>
    <n v="22"/>
    <n v="1"/>
  </r>
  <r>
    <s v="4017 36Th Ave Sw"/>
    <x v="5"/>
    <s v="WA"/>
    <n v="98126"/>
    <n v="525000"/>
    <x v="3"/>
    <n v="1.5"/>
    <n v="1540"/>
    <n v="341"/>
    <n v="0"/>
    <x v="1"/>
    <x v="1"/>
    <s v="None"/>
    <s v="Average"/>
    <n v="84"/>
    <n v="2009"/>
    <n v="16"/>
    <n v="2"/>
  </r>
  <r>
    <s v="7557 35Th Ave Ne"/>
    <x v="5"/>
    <s v="WA"/>
    <n v="98115"/>
    <n v="525000"/>
    <x v="3"/>
    <n v="1.75"/>
    <n v="1600"/>
    <n v="328"/>
    <n v="0"/>
    <x v="1"/>
    <x v="1"/>
    <s v="None"/>
    <s v="Average"/>
    <n v="101"/>
    <n v="2011"/>
    <n v="14"/>
    <n v="1.5"/>
  </r>
  <r>
    <s v="3 Ober Strasse"/>
    <x v="37"/>
    <s v="WA"/>
    <n v="98068"/>
    <n v="525000"/>
    <x v="3"/>
    <n v="2.75"/>
    <n v="2100"/>
    <n v="250"/>
    <n v="0"/>
    <x v="1"/>
    <x v="0"/>
    <s v="None"/>
    <s v="Average"/>
    <n v="27"/>
    <n v="2006"/>
    <n v="19"/>
    <n v="2"/>
  </r>
  <r>
    <s v="12415 Ne 160Th St"/>
    <x v="12"/>
    <s v="WA"/>
    <n v="98072"/>
    <n v="525000"/>
    <x v="3"/>
    <n v="2.5"/>
    <n v="2700"/>
    <n v="194"/>
    <n v="0"/>
    <x v="1"/>
    <x v="1"/>
    <s v="None"/>
    <s v="Average"/>
    <n v="34"/>
    <n v="0"/>
    <n v="34"/>
    <n v="2"/>
  </r>
  <r>
    <s v="12467 Ne 171St Pl"/>
    <x v="12"/>
    <s v="WA"/>
    <n v="98072"/>
    <n v="525000"/>
    <x v="3"/>
    <n v="3.5"/>
    <n v="2876"/>
    <n v="183"/>
    <n v="0"/>
    <x v="1"/>
    <x v="0"/>
    <s v="None"/>
    <s v="Average"/>
    <n v="18"/>
    <n v="0"/>
    <n v="18"/>
    <n v="2"/>
  </r>
  <r>
    <s v="7360 19Th Ave Nw"/>
    <x v="5"/>
    <s v="WA"/>
    <n v="98117"/>
    <n v="524950"/>
    <x v="3"/>
    <n v="1.75"/>
    <n v="1890"/>
    <n v="278"/>
    <n v="0"/>
    <x v="1"/>
    <x v="0"/>
    <s v="None"/>
    <s v="Average"/>
    <n v="51"/>
    <n v="0"/>
    <n v="51"/>
    <n v="1"/>
  </r>
  <r>
    <s v="159 Fulton St"/>
    <x v="5"/>
    <s v="WA"/>
    <n v="98109"/>
    <n v="524000"/>
    <x v="6"/>
    <n v="1"/>
    <n v="1120"/>
    <n v="468"/>
    <n v="0"/>
    <x v="1"/>
    <x v="1"/>
    <s v="None"/>
    <s v="Average"/>
    <n v="115"/>
    <n v="2006"/>
    <n v="19"/>
    <n v="1.5"/>
  </r>
  <r>
    <s v="3817-3821 Whitman Ave N"/>
    <x v="5"/>
    <s v="WA"/>
    <n v="98103"/>
    <n v="523950"/>
    <x v="3"/>
    <n v="2.25"/>
    <n v="1420"/>
    <n v="369"/>
    <n v="0"/>
    <x v="1"/>
    <x v="1"/>
    <s v="None"/>
    <s v="Average"/>
    <n v="19"/>
    <n v="0"/>
    <n v="19"/>
    <n v="3"/>
  </r>
  <r>
    <s v="1126 Nw 58Th St"/>
    <x v="5"/>
    <s v="WA"/>
    <n v="98107"/>
    <n v="523460"/>
    <x v="0"/>
    <n v="1.75"/>
    <n v="1890"/>
    <n v="277"/>
    <n v="0"/>
    <x v="1"/>
    <x v="0"/>
    <s v="None"/>
    <s v="Average"/>
    <n v="119"/>
    <n v="2014"/>
    <n v="11"/>
    <n v="1.5"/>
  </r>
  <r>
    <s v="1020 163Rd Ave Se"/>
    <x v="0"/>
    <s v="WA"/>
    <n v="98008"/>
    <n v="523000"/>
    <x v="3"/>
    <n v="1.5"/>
    <n v="1240"/>
    <n v="422"/>
    <n v="0"/>
    <x v="1"/>
    <x v="1"/>
    <s v="None"/>
    <s v="Good"/>
    <n v="68"/>
    <n v="2001"/>
    <n v="24"/>
    <n v="1"/>
  </r>
  <r>
    <s v="3200 44Th Ave Sw"/>
    <x v="5"/>
    <s v="WA"/>
    <n v="98116"/>
    <n v="523000"/>
    <x v="3"/>
    <n v="1.5"/>
    <n v="1260"/>
    <n v="415"/>
    <n v="0"/>
    <x v="1"/>
    <x v="1"/>
    <s v="None"/>
    <s v="Average"/>
    <n v="94"/>
    <n v="0"/>
    <n v="94"/>
    <n v="1.5"/>
  </r>
  <r>
    <s v="6504 E Crest View Loop Se"/>
    <x v="18"/>
    <s v="WA"/>
    <n v="98065"/>
    <n v="522500"/>
    <x v="3"/>
    <n v="2.5"/>
    <n v="2370"/>
    <n v="220"/>
    <n v="0"/>
    <x v="1"/>
    <x v="1"/>
    <s v="None"/>
    <s v="Average"/>
    <n v="22"/>
    <n v="0"/>
    <n v="22"/>
    <n v="2"/>
  </r>
  <r>
    <s v="11725 Ne 102Nd Pl"/>
    <x v="4"/>
    <s v="WA"/>
    <n v="98033"/>
    <n v="522000"/>
    <x v="1"/>
    <n v="2.25"/>
    <n v="1800"/>
    <n v="290"/>
    <n v="0"/>
    <x v="1"/>
    <x v="0"/>
    <s v="None"/>
    <s v="Good"/>
    <n v="45"/>
    <n v="0"/>
    <n v="45"/>
    <n v="1"/>
  </r>
  <r>
    <s v="8605 169Th Ct Ne"/>
    <x v="13"/>
    <s v="WA"/>
    <n v="98052"/>
    <n v="522000"/>
    <x v="3"/>
    <n v="1.75"/>
    <n v="1730"/>
    <n v="302"/>
    <n v="0"/>
    <x v="1"/>
    <x v="0"/>
    <s v="None"/>
    <s v="Good"/>
    <n v="45"/>
    <n v="0"/>
    <n v="45"/>
    <n v="1"/>
  </r>
  <r>
    <s v="834 Ne 97Th St"/>
    <x v="5"/>
    <s v="WA"/>
    <n v="98115"/>
    <n v="520500"/>
    <x v="3"/>
    <n v="2"/>
    <n v="1900"/>
    <n v="274"/>
    <n v="0"/>
    <x v="1"/>
    <x v="0"/>
    <s v="None"/>
    <s v="Good"/>
    <n v="85"/>
    <n v="2001"/>
    <n v="24"/>
    <n v="1"/>
  </r>
  <r>
    <s v="886 3Rd Ave Ne"/>
    <x v="6"/>
    <s v="WA"/>
    <n v="98029"/>
    <n v="520000"/>
    <x v="3"/>
    <n v="3.25"/>
    <n v="1540"/>
    <n v="338"/>
    <n v="0"/>
    <x v="1"/>
    <x v="1"/>
    <s v="None"/>
    <s v="Average"/>
    <n v="14"/>
    <n v="0"/>
    <n v="14"/>
    <n v="2"/>
  </r>
  <r>
    <s v="8020 Ne 153Rd Pl"/>
    <x v="20"/>
    <s v="WA"/>
    <n v="98028"/>
    <n v="520000"/>
    <x v="1"/>
    <n v="2.5"/>
    <n v="3290"/>
    <n v="158"/>
    <n v="0"/>
    <x v="1"/>
    <x v="1"/>
    <s v="None"/>
    <s v="Average"/>
    <n v="33"/>
    <n v="0"/>
    <n v="33"/>
    <n v="2"/>
  </r>
  <r>
    <s v="24020 Se 202Nd St"/>
    <x v="32"/>
    <s v="WA"/>
    <n v="98038"/>
    <n v="520000"/>
    <x v="3"/>
    <n v="1.75"/>
    <n v="1940"/>
    <n v="268"/>
    <n v="5"/>
    <x v="1"/>
    <x v="1"/>
    <s v="None"/>
    <s v="Average"/>
    <n v="34"/>
    <n v="0"/>
    <n v="34"/>
    <n v="1"/>
  </r>
  <r>
    <s v="13342 30Th Ave Ne"/>
    <x v="5"/>
    <s v="WA"/>
    <n v="98125"/>
    <n v="520000"/>
    <x v="1"/>
    <n v="3.5"/>
    <n v="2680"/>
    <n v="194"/>
    <n v="0"/>
    <x v="1"/>
    <x v="0"/>
    <s v="None"/>
    <s v="Average"/>
    <n v="83"/>
    <n v="2014"/>
    <n v="11"/>
    <n v="2"/>
  </r>
  <r>
    <s v="16203 170Th Ave Ne"/>
    <x v="12"/>
    <s v="WA"/>
    <n v="98072"/>
    <n v="520000"/>
    <x v="3"/>
    <n v="1.75"/>
    <n v="2300"/>
    <n v="226"/>
    <n v="1"/>
    <x v="1"/>
    <x v="1"/>
    <s v="None"/>
    <s v="Average"/>
    <n v="41"/>
    <n v="0"/>
    <n v="41"/>
    <n v="1"/>
  </r>
  <r>
    <s v="14012 163Rd Pl Se"/>
    <x v="19"/>
    <s v="WA"/>
    <n v="98059"/>
    <n v="519995"/>
    <x v="1"/>
    <n v="3"/>
    <n v="2590"/>
    <n v="201"/>
    <n v="0"/>
    <x v="1"/>
    <x v="1"/>
    <s v="None"/>
    <s v="Average"/>
    <n v="11"/>
    <n v="0"/>
    <n v="11"/>
    <n v="2"/>
  </r>
  <r>
    <s v="2019 182Nd Ave Ne"/>
    <x v="13"/>
    <s v="WA"/>
    <n v="98052"/>
    <n v="519900"/>
    <x v="1"/>
    <n v="2"/>
    <n v="1820"/>
    <n v="286"/>
    <n v="0"/>
    <x v="1"/>
    <x v="1"/>
    <s v="None"/>
    <s v="Good"/>
    <n v="58"/>
    <n v="0"/>
    <n v="58"/>
    <n v="1"/>
  </r>
  <r>
    <s v="1316 Sw 172Nd St"/>
    <x v="16"/>
    <s v="WA"/>
    <n v="98166"/>
    <n v="519000"/>
    <x v="0"/>
    <n v="2.25"/>
    <n v="2570"/>
    <n v="202"/>
    <n v="0"/>
    <x v="1"/>
    <x v="0"/>
    <s v="Fair"/>
    <s v="Average"/>
    <n v="75"/>
    <n v="1992"/>
    <n v="33"/>
    <n v="1"/>
  </r>
  <r>
    <s v="18107-18199 6Th Ave Sw"/>
    <x v="16"/>
    <s v="WA"/>
    <n v="98166"/>
    <n v="519000"/>
    <x v="3"/>
    <n v="2.75"/>
    <n v="2020"/>
    <n v="257"/>
    <n v="0"/>
    <x v="1"/>
    <x v="0"/>
    <s v="None"/>
    <s v="Excellent"/>
    <n v="71"/>
    <n v="0"/>
    <n v="71"/>
    <n v="1"/>
  </r>
  <r>
    <s v="8216 Linden Ave N"/>
    <x v="5"/>
    <s v="WA"/>
    <n v="98103"/>
    <n v="519000"/>
    <x v="6"/>
    <n v="1"/>
    <n v="830"/>
    <n v="625"/>
    <n v="0"/>
    <x v="1"/>
    <x v="1"/>
    <s v="None"/>
    <s v="Good"/>
    <n v="105"/>
    <n v="0"/>
    <n v="105"/>
    <n v="1"/>
  </r>
  <r>
    <s v="1124 Nw 56Th St"/>
    <x v="5"/>
    <s v="WA"/>
    <n v="98107"/>
    <n v="519000"/>
    <x v="1"/>
    <n v="2.5"/>
    <n v="1950"/>
    <n v="266"/>
    <n v="0"/>
    <x v="1"/>
    <x v="0"/>
    <s v="None"/>
    <s v="Good"/>
    <n v="115"/>
    <n v="0"/>
    <n v="115"/>
    <n v="1.5"/>
  </r>
  <r>
    <s v="2527 154Th Ave Se"/>
    <x v="0"/>
    <s v="WA"/>
    <n v="98007"/>
    <n v="518000"/>
    <x v="3"/>
    <n v="1.5"/>
    <n v="1430"/>
    <n v="362"/>
    <n v="0"/>
    <x v="1"/>
    <x v="1"/>
    <s v="None"/>
    <s v="Good"/>
    <n v="69"/>
    <n v="0"/>
    <n v="69"/>
    <n v="1"/>
  </r>
  <r>
    <s v="10342 162Nd Pl Ne"/>
    <x v="13"/>
    <s v="WA"/>
    <n v="98052"/>
    <n v="518000"/>
    <x v="1"/>
    <n v="2.5"/>
    <n v="1740"/>
    <n v="298"/>
    <n v="0"/>
    <x v="1"/>
    <x v="0"/>
    <s v="None"/>
    <s v="Good"/>
    <n v="49"/>
    <n v="1992"/>
    <n v="33"/>
    <n v="1"/>
  </r>
  <r>
    <s v="8354 11Th Ave Nw"/>
    <x v="5"/>
    <s v="WA"/>
    <n v="98117"/>
    <n v="518000"/>
    <x v="3"/>
    <n v="2.5"/>
    <n v="1680"/>
    <n v="308"/>
    <n v="0"/>
    <x v="1"/>
    <x v="0"/>
    <s v="None"/>
    <s v="Average"/>
    <n v="17"/>
    <n v="0"/>
    <n v="17"/>
    <n v="2"/>
  </r>
  <r>
    <s v="1103 26Th Ave"/>
    <x v="5"/>
    <s v="WA"/>
    <n v="98122"/>
    <n v="517000"/>
    <x v="6"/>
    <n v="1.5"/>
    <n v="1920"/>
    <n v="269"/>
    <n v="0"/>
    <x v="1"/>
    <x v="0"/>
    <s v="None"/>
    <s v="Good"/>
    <n v="113"/>
    <n v="1989"/>
    <n v="36"/>
    <n v="1"/>
  </r>
  <r>
    <s v="416 19Th Ave E"/>
    <x v="5"/>
    <s v="WA"/>
    <n v="98112"/>
    <n v="516500"/>
    <x v="7"/>
    <n v="1.25"/>
    <n v="1100"/>
    <n v="470"/>
    <n v="0"/>
    <x v="1"/>
    <x v="1"/>
    <s v="None"/>
    <s v="Average"/>
    <n v="11"/>
    <n v="0"/>
    <n v="11"/>
    <n v="3"/>
  </r>
  <r>
    <s v="4836 S Findlay St"/>
    <x v="5"/>
    <s v="WA"/>
    <n v="98118"/>
    <n v="516200"/>
    <x v="3"/>
    <n v="2"/>
    <n v="2110"/>
    <n v="245"/>
    <n v="0"/>
    <x v="1"/>
    <x v="0"/>
    <s v="None"/>
    <s v="Excellent"/>
    <n v="106"/>
    <n v="1934"/>
    <n v="91"/>
    <n v="1"/>
  </r>
  <r>
    <s v="8816 Venn Ave Se"/>
    <x v="18"/>
    <s v="WA"/>
    <n v="98065"/>
    <n v="516000"/>
    <x v="1"/>
    <n v="3.5"/>
    <n v="2550"/>
    <n v="202"/>
    <n v="0"/>
    <x v="1"/>
    <x v="1"/>
    <s v="None"/>
    <s v="Average"/>
    <n v="18"/>
    <n v="0"/>
    <n v="18"/>
    <n v="2"/>
  </r>
  <r>
    <s v="14821 272Nd Pl Ne"/>
    <x v="22"/>
    <s v="WA"/>
    <n v="98019"/>
    <n v="515500"/>
    <x v="1"/>
    <n v="2.5"/>
    <n v="2920"/>
    <n v="177"/>
    <n v="0"/>
    <x v="1"/>
    <x v="1"/>
    <s v="None"/>
    <s v="Average"/>
    <n v="22"/>
    <n v="0"/>
    <n v="22"/>
    <n v="2"/>
  </r>
  <r>
    <s v="10723 Ne 189Th St"/>
    <x v="30"/>
    <s v="WA"/>
    <n v="98011"/>
    <n v="515000"/>
    <x v="0"/>
    <n v="3.25"/>
    <n v="2740"/>
    <n v="188"/>
    <n v="0"/>
    <x v="1"/>
    <x v="0"/>
    <s v="None"/>
    <s v="Excellent"/>
    <n v="48"/>
    <n v="0"/>
    <n v="48"/>
    <n v="1"/>
  </r>
  <r>
    <s v="8818 Ne 150Th St"/>
    <x v="20"/>
    <s v="WA"/>
    <n v="98028"/>
    <n v="515000"/>
    <x v="3"/>
    <n v="2.5"/>
    <n v="2010"/>
    <n v="256"/>
    <n v="0"/>
    <x v="1"/>
    <x v="1"/>
    <s v="None"/>
    <s v="Average"/>
    <n v="31"/>
    <n v="0"/>
    <n v="31"/>
    <n v="2"/>
  </r>
  <r>
    <s v="14811 89Th Pl Ne"/>
    <x v="20"/>
    <s v="WA"/>
    <n v="98028"/>
    <n v="515000"/>
    <x v="3"/>
    <n v="2.5"/>
    <n v="2600"/>
    <n v="198"/>
    <n v="0"/>
    <x v="1"/>
    <x v="1"/>
    <s v="None"/>
    <s v="Average"/>
    <n v="22"/>
    <n v="0"/>
    <n v="22"/>
    <n v="2"/>
  </r>
  <r>
    <s v="8230 Ne 125Th Ct"/>
    <x v="4"/>
    <s v="WA"/>
    <n v="98034"/>
    <n v="515000"/>
    <x v="3"/>
    <n v="2.5"/>
    <n v="1800"/>
    <n v="286"/>
    <n v="0"/>
    <x v="1"/>
    <x v="1"/>
    <s v="None"/>
    <s v="Average"/>
    <n v="29"/>
    <n v="0"/>
    <n v="29"/>
    <n v="2"/>
  </r>
  <r>
    <s v="5407 Ne 3Rd Pl"/>
    <x v="19"/>
    <s v="WA"/>
    <n v="98059"/>
    <n v="515000"/>
    <x v="1"/>
    <n v="2.5"/>
    <n v="2670"/>
    <n v="193"/>
    <n v="0"/>
    <x v="1"/>
    <x v="1"/>
    <s v="None"/>
    <s v="Average"/>
    <n v="19"/>
    <n v="0"/>
    <n v="19"/>
    <n v="2"/>
  </r>
  <r>
    <s v="5201 Ne 11Th Ct"/>
    <x v="19"/>
    <s v="WA"/>
    <n v="98059"/>
    <n v="515000"/>
    <x v="1"/>
    <n v="2.5"/>
    <n v="3200"/>
    <n v="161"/>
    <n v="0"/>
    <x v="1"/>
    <x v="1"/>
    <s v="None"/>
    <s v="Average"/>
    <n v="20"/>
    <n v="0"/>
    <n v="20"/>
    <n v="2"/>
  </r>
  <r>
    <s v="5609 9Th Ave Nw"/>
    <x v="5"/>
    <s v="WA"/>
    <n v="98107"/>
    <n v="515000"/>
    <x v="6"/>
    <n v="1"/>
    <n v="1050"/>
    <n v="490"/>
    <n v="0"/>
    <x v="1"/>
    <x v="1"/>
    <s v="None"/>
    <s v="Excellent"/>
    <n v="118"/>
    <n v="0"/>
    <n v="118"/>
    <n v="1"/>
  </r>
  <r>
    <s v="5609 11Th Ave Nw"/>
    <x v="5"/>
    <s v="WA"/>
    <n v="98107"/>
    <n v="515000"/>
    <x v="3"/>
    <n v="3.5"/>
    <n v="1360"/>
    <n v="379"/>
    <n v="0"/>
    <x v="1"/>
    <x v="0"/>
    <s v="None"/>
    <s v="Average"/>
    <n v="18"/>
    <n v="0"/>
    <n v="18"/>
    <n v="2"/>
  </r>
  <r>
    <s v="1920C Sw Brandon St"/>
    <x v="5"/>
    <s v="WA"/>
    <n v="98106"/>
    <n v="515000"/>
    <x v="0"/>
    <n v="3.25"/>
    <n v="2910"/>
    <n v="177"/>
    <n v="0"/>
    <x v="1"/>
    <x v="0"/>
    <s v="None"/>
    <s v="Average"/>
    <n v="12"/>
    <n v="1923"/>
    <n v="102"/>
    <n v="2"/>
  </r>
  <r>
    <s v="5906 44Th Ave Sw"/>
    <x v="5"/>
    <s v="WA"/>
    <n v="98136"/>
    <n v="515000"/>
    <x v="6"/>
    <n v="1"/>
    <n v="1680"/>
    <n v="307"/>
    <n v="0"/>
    <x v="1"/>
    <x v="0"/>
    <s v="None"/>
    <s v="Good"/>
    <n v="84"/>
    <n v="1998"/>
    <n v="27"/>
    <n v="1"/>
  </r>
  <r>
    <s v="15043 Densmore Ave N"/>
    <x v="9"/>
    <s v="WA"/>
    <n v="98133"/>
    <n v="515000"/>
    <x v="3"/>
    <n v="2.5"/>
    <n v="3370"/>
    <n v="153"/>
    <n v="0"/>
    <x v="1"/>
    <x v="0"/>
    <s v="None"/>
    <s v="Average"/>
    <n v="74"/>
    <n v="1994"/>
    <n v="31"/>
    <n v="2"/>
  </r>
  <r>
    <s v="36231 Se Isley St"/>
    <x v="18"/>
    <s v="WA"/>
    <n v="98065"/>
    <n v="515000"/>
    <x v="1"/>
    <n v="2.5"/>
    <n v="2680"/>
    <n v="192"/>
    <n v="0"/>
    <x v="1"/>
    <x v="1"/>
    <s v="None"/>
    <s v="Average"/>
    <n v="21"/>
    <n v="2003"/>
    <n v="22"/>
    <n v="2"/>
  </r>
  <r>
    <s v="4052 Sw Myrtle St"/>
    <x v="5"/>
    <s v="WA"/>
    <n v="98136"/>
    <n v="514000"/>
    <x v="3"/>
    <n v="1.75"/>
    <n v="1720"/>
    <n v="299"/>
    <n v="0"/>
    <x v="1"/>
    <x v="0"/>
    <s v="Fair"/>
    <s v="Average"/>
    <n v="39"/>
    <n v="0"/>
    <n v="39"/>
    <n v="1"/>
  </r>
  <r>
    <s v="25744 Se 37Th St"/>
    <x v="6"/>
    <s v="WA"/>
    <n v="98029"/>
    <n v="513000"/>
    <x v="3"/>
    <n v="2.5"/>
    <n v="1810"/>
    <n v="283"/>
    <n v="0"/>
    <x v="1"/>
    <x v="1"/>
    <s v="None"/>
    <s v="Average"/>
    <n v="33"/>
    <n v="0"/>
    <n v="33"/>
    <n v="2"/>
  </r>
  <r>
    <s v="9226 36Th Ave Sw"/>
    <x v="5"/>
    <s v="WA"/>
    <n v="98126"/>
    <n v="513000"/>
    <x v="1"/>
    <n v="2.75"/>
    <n v="2020"/>
    <n v="254"/>
    <n v="0"/>
    <x v="1"/>
    <x v="0"/>
    <s v="None"/>
    <s v="Excellent"/>
    <n v="67"/>
    <n v="0"/>
    <n v="67"/>
    <n v="1"/>
  </r>
  <r>
    <s v="11125 115Th Ave Ne"/>
    <x v="4"/>
    <s v="WA"/>
    <n v="98033"/>
    <n v="512500"/>
    <x v="3"/>
    <n v="2.5"/>
    <n v="1900"/>
    <n v="270"/>
    <n v="0"/>
    <x v="1"/>
    <x v="1"/>
    <s v="None"/>
    <s v="Average"/>
    <n v="35"/>
    <n v="2009"/>
    <n v="16"/>
    <n v="2"/>
  </r>
  <r>
    <s v="4530 48Th Ave Sw"/>
    <x v="5"/>
    <s v="WA"/>
    <n v="98116"/>
    <n v="512500"/>
    <x v="3"/>
    <n v="2.5"/>
    <n v="1840"/>
    <n v="279"/>
    <n v="0"/>
    <x v="1"/>
    <x v="1"/>
    <s v="None"/>
    <s v="Good"/>
    <n v="28"/>
    <n v="0"/>
    <n v="28"/>
    <n v="2"/>
  </r>
  <r>
    <s v="6528 3Rd Ave Nw"/>
    <x v="5"/>
    <s v="WA"/>
    <n v="98117"/>
    <n v="512031"/>
    <x v="3"/>
    <n v="1.75"/>
    <n v="1540"/>
    <n v="332"/>
    <n v="0"/>
    <x v="1"/>
    <x v="0"/>
    <s v="Good"/>
    <s v="Average"/>
    <n v="105"/>
    <n v="1979"/>
    <n v="46"/>
    <n v="1"/>
  </r>
  <r>
    <s v="7714 37Th Ave Ne"/>
    <x v="5"/>
    <s v="WA"/>
    <n v="98115"/>
    <n v="511500"/>
    <x v="1"/>
    <n v="1"/>
    <n v="1360"/>
    <n v="376"/>
    <n v="0"/>
    <x v="1"/>
    <x v="1"/>
    <s v="None"/>
    <s v="Average"/>
    <n v="108"/>
    <n v="2009"/>
    <n v="16"/>
    <n v="1.5"/>
  </r>
  <r>
    <s v="14800-14822 88Th Ave Ne"/>
    <x v="20"/>
    <s v="WA"/>
    <n v="98028"/>
    <n v="511000"/>
    <x v="3"/>
    <n v="2.5"/>
    <n v="1820"/>
    <n v="281"/>
    <n v="0"/>
    <x v="1"/>
    <x v="1"/>
    <s v="None"/>
    <s v="Average"/>
    <n v="20"/>
    <n v="0"/>
    <n v="20"/>
    <n v="2"/>
  </r>
  <r>
    <s v="8520 19Th Ave Nw"/>
    <x v="5"/>
    <s v="WA"/>
    <n v="98117"/>
    <n v="510250"/>
    <x v="3"/>
    <n v="1.75"/>
    <n v="1400"/>
    <n v="364"/>
    <n v="0"/>
    <x v="1"/>
    <x v="0"/>
    <s v="None"/>
    <s v="Average"/>
    <n v="74"/>
    <n v="1994"/>
    <n v="31"/>
    <n v="1"/>
  </r>
  <r>
    <s v="1518 150Th Ave Se"/>
    <x v="0"/>
    <s v="WA"/>
    <n v="98007"/>
    <n v="510000"/>
    <x v="1"/>
    <n v="1.5"/>
    <n v="2040"/>
    <n v="250"/>
    <n v="0"/>
    <x v="1"/>
    <x v="0"/>
    <s v="None"/>
    <s v="Good"/>
    <n v="64"/>
    <n v="2001"/>
    <n v="24"/>
    <n v="1"/>
  </r>
  <r>
    <s v="30734 229Th Pl Se"/>
    <x v="35"/>
    <s v="WA"/>
    <n v="98010"/>
    <n v="510000"/>
    <x v="3"/>
    <n v="1.75"/>
    <n v="1750"/>
    <n v="291"/>
    <n v="0"/>
    <x v="1"/>
    <x v="1"/>
    <s v="None"/>
    <s v="Average"/>
    <n v="91"/>
    <n v="1978"/>
    <n v="47"/>
    <n v="2"/>
  </r>
  <r>
    <s v="7517 128Th Pl Ne"/>
    <x v="4"/>
    <s v="WA"/>
    <n v="98033"/>
    <n v="510000"/>
    <x v="3"/>
    <n v="1.75"/>
    <n v="1480"/>
    <n v="345"/>
    <n v="0"/>
    <x v="1"/>
    <x v="1"/>
    <s v="None"/>
    <s v="Average"/>
    <n v="51"/>
    <n v="0"/>
    <n v="51"/>
    <n v="1"/>
  </r>
  <r>
    <s v="13304 69Th Ave Ne"/>
    <x v="4"/>
    <s v="WA"/>
    <n v="98034"/>
    <n v="510000"/>
    <x v="3"/>
    <n v="1.75"/>
    <n v="1600"/>
    <n v="319"/>
    <n v="0"/>
    <x v="1"/>
    <x v="1"/>
    <s v="None"/>
    <s v="Good"/>
    <n v="58"/>
    <n v="0"/>
    <n v="58"/>
    <n v="1"/>
  </r>
  <r>
    <s v="11240 106Th Ave Ne"/>
    <x v="4"/>
    <s v="WA"/>
    <n v="98033"/>
    <n v="510000"/>
    <x v="1"/>
    <n v="1.5"/>
    <n v="1320"/>
    <n v="386"/>
    <n v="0"/>
    <x v="1"/>
    <x v="1"/>
    <s v="None"/>
    <s v="Good"/>
    <n v="71"/>
    <n v="1979"/>
    <n v="46"/>
    <n v="1"/>
  </r>
  <r>
    <s v="19615 55Th Ave Ne"/>
    <x v="29"/>
    <s v="WA"/>
    <n v="98155"/>
    <n v="510000"/>
    <x v="1"/>
    <n v="2.5"/>
    <n v="2610"/>
    <n v="195"/>
    <n v="0"/>
    <x v="1"/>
    <x v="1"/>
    <s v="None"/>
    <s v="Average"/>
    <n v="27"/>
    <n v="2006"/>
    <n v="19"/>
    <n v="2"/>
  </r>
  <r>
    <s v="721 222Nd Pl Ne"/>
    <x v="10"/>
    <s v="WA"/>
    <n v="98074"/>
    <n v="510000"/>
    <x v="3"/>
    <n v="1.75"/>
    <n v="2170"/>
    <n v="235"/>
    <n v="1"/>
    <x v="1"/>
    <x v="0"/>
    <s v="None"/>
    <s v="Average"/>
    <n v="39"/>
    <n v="0"/>
    <n v="39"/>
    <n v="1"/>
  </r>
  <r>
    <s v="3821-3825 Whitman Ave N"/>
    <x v="5"/>
    <s v="WA"/>
    <n v="98103"/>
    <n v="510000"/>
    <x v="3"/>
    <n v="2.25"/>
    <n v="1420"/>
    <n v="359"/>
    <n v="0"/>
    <x v="1"/>
    <x v="1"/>
    <s v="None"/>
    <s v="Average"/>
    <n v="19"/>
    <n v="0"/>
    <n v="19"/>
    <n v="3"/>
  </r>
  <r>
    <s v="2252 Nw 62Nd St"/>
    <x v="5"/>
    <s v="WA"/>
    <n v="98107"/>
    <n v="510000"/>
    <x v="3"/>
    <n v="2.5"/>
    <n v="1420"/>
    <n v="359"/>
    <n v="0"/>
    <x v="1"/>
    <x v="1"/>
    <s v="None"/>
    <s v="Average"/>
    <n v="11"/>
    <n v="0"/>
    <n v="11"/>
    <n v="3"/>
  </r>
  <r>
    <s v="8205 20Th Ave Ne"/>
    <x v="5"/>
    <s v="WA"/>
    <n v="98115"/>
    <n v="510000"/>
    <x v="3"/>
    <n v="1.5"/>
    <n v="2240"/>
    <n v="228"/>
    <n v="0"/>
    <x v="1"/>
    <x v="0"/>
    <s v="None"/>
    <s v="Average"/>
    <n v="96"/>
    <n v="0"/>
    <n v="96"/>
    <n v="2"/>
  </r>
  <r>
    <s v="18121 197Th Pl Ne"/>
    <x v="12"/>
    <s v="WA"/>
    <n v="98077"/>
    <n v="510000"/>
    <x v="1"/>
    <n v="2.25"/>
    <n v="2450"/>
    <n v="208"/>
    <n v="1"/>
    <x v="1"/>
    <x v="1"/>
    <s v="None"/>
    <s v="Average"/>
    <n v="49"/>
    <n v="0"/>
    <n v="49"/>
    <n v="2"/>
  </r>
  <r>
    <s v="5221 Ne 7Th Pl"/>
    <x v="19"/>
    <s v="WA"/>
    <n v="98059"/>
    <n v="509900"/>
    <x v="3"/>
    <n v="2.5"/>
    <n v="3030"/>
    <n v="168"/>
    <n v="0"/>
    <x v="1"/>
    <x v="1"/>
    <s v="None"/>
    <s v="Average"/>
    <n v="16"/>
    <n v="0"/>
    <n v="16"/>
    <n v="2"/>
  </r>
  <r>
    <s v="78 145Th Pl Se"/>
    <x v="0"/>
    <s v="WA"/>
    <n v="98007"/>
    <n v="509000"/>
    <x v="6"/>
    <n v="1.5"/>
    <n v="1930"/>
    <n v="264"/>
    <n v="0"/>
    <x v="1"/>
    <x v="1"/>
    <s v="None"/>
    <s v="Average"/>
    <n v="36"/>
    <n v="0"/>
    <n v="36"/>
    <n v="2"/>
  </r>
  <r>
    <s v="16630 Se 26Th St"/>
    <x v="0"/>
    <s v="WA"/>
    <n v="98008"/>
    <n v="507500"/>
    <x v="3"/>
    <n v="2"/>
    <n v="2020"/>
    <n v="251"/>
    <n v="0"/>
    <x v="1"/>
    <x v="0"/>
    <s v="None"/>
    <s v="Average"/>
    <n v="62"/>
    <n v="2008"/>
    <n v="17"/>
    <n v="1"/>
  </r>
  <r>
    <s v="15311 Ne 62Nd Ct"/>
    <x v="13"/>
    <s v="WA"/>
    <n v="98052"/>
    <n v="507500"/>
    <x v="3"/>
    <n v="1.75"/>
    <n v="1990"/>
    <n v="255"/>
    <n v="0"/>
    <x v="1"/>
    <x v="0"/>
    <s v="None"/>
    <s v="Average"/>
    <n v="48"/>
    <n v="2004"/>
    <n v="21"/>
    <n v="1"/>
  </r>
  <r>
    <s v="12975-12983 Se 301St St"/>
    <x v="24"/>
    <s v="WA"/>
    <n v="98092"/>
    <n v="507000"/>
    <x v="0"/>
    <n v="3.25"/>
    <n v="3850"/>
    <n v="132"/>
    <n v="0"/>
    <x v="1"/>
    <x v="0"/>
    <s v="Good"/>
    <s v="Average"/>
    <n v="23"/>
    <n v="0"/>
    <n v="23"/>
    <n v="2"/>
  </r>
  <r>
    <s v="10415 171St Ave Ne"/>
    <x v="13"/>
    <s v="WA"/>
    <n v="98052"/>
    <n v="507000"/>
    <x v="1"/>
    <n v="1.75"/>
    <n v="1770"/>
    <n v="286"/>
    <n v="0"/>
    <x v="1"/>
    <x v="0"/>
    <s v="None"/>
    <s v="Good"/>
    <n v="57"/>
    <n v="0"/>
    <n v="57"/>
    <n v="1"/>
  </r>
  <r>
    <s v="17295-17403 Se 192Nd Dr"/>
    <x v="19"/>
    <s v="WA"/>
    <n v="98058"/>
    <n v="507000"/>
    <x v="3"/>
    <n v="1.75"/>
    <n v="2140"/>
    <n v="237"/>
    <n v="1"/>
    <x v="1"/>
    <x v="0"/>
    <s v="None"/>
    <s v="Excellent"/>
    <n v="75"/>
    <n v="0"/>
    <n v="75"/>
    <n v="1"/>
  </r>
  <r>
    <s v="12200 Densmore Ave N"/>
    <x v="5"/>
    <s v="WA"/>
    <n v="98133"/>
    <n v="507000"/>
    <x v="3"/>
    <n v="2.5"/>
    <n v="2120"/>
    <n v="239"/>
    <n v="0"/>
    <x v="1"/>
    <x v="1"/>
    <s v="None"/>
    <s v="Average"/>
    <n v="22"/>
    <n v="0"/>
    <n v="22"/>
    <n v="2"/>
  </r>
  <r>
    <s v="16437 Se 8Th St"/>
    <x v="0"/>
    <s v="WA"/>
    <n v="98008"/>
    <n v="506000"/>
    <x v="0"/>
    <n v="3"/>
    <n v="2430"/>
    <n v="208"/>
    <n v="0"/>
    <x v="1"/>
    <x v="0"/>
    <s v="None"/>
    <s v="Good"/>
    <n v="68"/>
    <n v="2001"/>
    <n v="24"/>
    <n v="1"/>
  </r>
  <r>
    <s v="12723 11Th Ave Nw"/>
    <x v="5"/>
    <s v="WA"/>
    <n v="98177"/>
    <n v="506000"/>
    <x v="6"/>
    <n v="1"/>
    <n v="1570"/>
    <n v="322"/>
    <n v="0"/>
    <x v="1"/>
    <x v="0"/>
    <s v="None"/>
    <s v="Good"/>
    <n v="73"/>
    <n v="0"/>
    <n v="73"/>
    <n v="1"/>
  </r>
  <r>
    <s v="17922 3Rd Ave Nw"/>
    <x v="9"/>
    <s v="WA"/>
    <n v="98177"/>
    <n v="506000"/>
    <x v="3"/>
    <n v="1.75"/>
    <n v="2180"/>
    <n v="232"/>
    <n v="0"/>
    <x v="1"/>
    <x v="0"/>
    <s v="None"/>
    <s v="Average"/>
    <n v="64"/>
    <n v="2004"/>
    <n v="21"/>
    <n v="1"/>
  </r>
  <r>
    <s v="12718 89Th Pl Ne"/>
    <x v="4"/>
    <s v="WA"/>
    <n v="98034"/>
    <n v="505000"/>
    <x v="3"/>
    <n v="1.75"/>
    <n v="1640"/>
    <n v="308"/>
    <n v="0"/>
    <x v="1"/>
    <x v="1"/>
    <s v="Good"/>
    <s v="Average"/>
    <n v="50"/>
    <n v="0"/>
    <n v="50"/>
    <n v="1"/>
  </r>
  <r>
    <s v="12241 Se 62Nd St"/>
    <x v="0"/>
    <s v="WA"/>
    <n v="98006"/>
    <n v="505000"/>
    <x v="1"/>
    <n v="2.75"/>
    <n v="2200"/>
    <n v="230"/>
    <n v="0"/>
    <x v="1"/>
    <x v="0"/>
    <s v="None"/>
    <s v="Good"/>
    <n v="63"/>
    <n v="0"/>
    <n v="63"/>
    <n v="1"/>
  </r>
  <r>
    <s v="24944 Se 43Rd St"/>
    <x v="6"/>
    <s v="WA"/>
    <n v="98029"/>
    <n v="505000"/>
    <x v="3"/>
    <n v="2.5"/>
    <n v="1610"/>
    <n v="314"/>
    <n v="0"/>
    <x v="1"/>
    <x v="1"/>
    <s v="None"/>
    <s v="Average"/>
    <n v="29"/>
    <n v="0"/>
    <n v="29"/>
    <n v="2"/>
  </r>
  <r>
    <s v="4327 243Rd Ave Se"/>
    <x v="6"/>
    <s v="WA"/>
    <n v="98029"/>
    <n v="505000"/>
    <x v="3"/>
    <n v="2.5"/>
    <n v="1860"/>
    <n v="272"/>
    <n v="0"/>
    <x v="1"/>
    <x v="1"/>
    <s v="None"/>
    <s v="Good"/>
    <n v="38"/>
    <n v="0"/>
    <n v="38"/>
    <n v="2"/>
  </r>
  <r>
    <s v="9311 Ne 142Nd St"/>
    <x v="4"/>
    <s v="WA"/>
    <n v="98034"/>
    <n v="505000"/>
    <x v="1"/>
    <n v="2.5"/>
    <n v="2780"/>
    <n v="182"/>
    <n v="0"/>
    <x v="1"/>
    <x v="0"/>
    <s v="None"/>
    <s v="Average"/>
    <n v="47"/>
    <n v="0"/>
    <n v="47"/>
    <n v="1"/>
  </r>
  <r>
    <s v="5138 Ne 8Th St"/>
    <x v="19"/>
    <s v="WA"/>
    <n v="98059"/>
    <n v="505000"/>
    <x v="1"/>
    <n v="2.5"/>
    <n v="2790"/>
    <n v="181"/>
    <n v="0"/>
    <x v="1"/>
    <x v="1"/>
    <s v="None"/>
    <s v="Average"/>
    <n v="16"/>
    <n v="0"/>
    <n v="16"/>
    <n v="2"/>
  </r>
  <r>
    <s v="21014 Se 14Th Pl"/>
    <x v="10"/>
    <s v="WA"/>
    <n v="98075"/>
    <n v="505000"/>
    <x v="6"/>
    <n v="1"/>
    <n v="1240"/>
    <n v="407"/>
    <n v="1"/>
    <x v="1"/>
    <x v="1"/>
    <s v="None"/>
    <s v="Average"/>
    <n v="63"/>
    <n v="2003"/>
    <n v="22"/>
    <n v="1"/>
  </r>
  <r>
    <s v="2000 Yale Ave E"/>
    <x v="5"/>
    <s v="WA"/>
    <n v="98102"/>
    <n v="505000"/>
    <x v="6"/>
    <n v="2.25"/>
    <n v="1060"/>
    <n v="476"/>
    <n v="0"/>
    <x v="1"/>
    <x v="0"/>
    <s v="None"/>
    <s v="Average"/>
    <n v="19"/>
    <n v="0"/>
    <n v="19"/>
    <n v="2"/>
  </r>
  <r>
    <s v="3019 30Th Ave W"/>
    <x v="5"/>
    <s v="WA"/>
    <n v="98199"/>
    <n v="505000"/>
    <x v="3"/>
    <n v="2.25"/>
    <n v="1670"/>
    <n v="302"/>
    <n v="0"/>
    <x v="1"/>
    <x v="0"/>
    <s v="None"/>
    <s v="Average"/>
    <n v="23"/>
    <n v="0"/>
    <n v="23"/>
    <n v="2"/>
  </r>
  <r>
    <s v="414 14Th Ave"/>
    <x v="5"/>
    <s v="WA"/>
    <n v="98122"/>
    <n v="505000"/>
    <x v="1"/>
    <n v="1.75"/>
    <n v="1940"/>
    <n v="260"/>
    <n v="0"/>
    <x v="1"/>
    <x v="0"/>
    <s v="None"/>
    <s v="Excellent"/>
    <n v="103"/>
    <n v="1956"/>
    <n v="69"/>
    <n v="1"/>
  </r>
  <r>
    <s v="3467 Meridian Ave N"/>
    <x v="5"/>
    <s v="WA"/>
    <n v="98103"/>
    <n v="504200"/>
    <x v="6"/>
    <n v="1.5"/>
    <n v="1200"/>
    <n v="420"/>
    <n v="0"/>
    <x v="1"/>
    <x v="1"/>
    <s v="None"/>
    <s v="Average"/>
    <n v="17"/>
    <n v="0"/>
    <n v="17"/>
    <n v="3"/>
  </r>
  <r>
    <s v="4338 Sw 307Th St"/>
    <x v="27"/>
    <s v="WA"/>
    <n v="98023"/>
    <n v="503000"/>
    <x v="6"/>
    <n v="1.75"/>
    <n v="2860"/>
    <n v="176"/>
    <n v="1"/>
    <x v="0"/>
    <x v="0"/>
    <s v="Excellent"/>
    <s v="Average"/>
    <n v="77"/>
    <n v="2003"/>
    <n v="22"/>
    <n v="1"/>
  </r>
  <r>
    <s v="18649 22Nd Pl Ne"/>
    <x v="29"/>
    <s v="WA"/>
    <n v="98155"/>
    <n v="503000"/>
    <x v="3"/>
    <n v="2.5"/>
    <n v="2190"/>
    <n v="230"/>
    <n v="0"/>
    <x v="1"/>
    <x v="1"/>
    <s v="None"/>
    <s v="Average"/>
    <n v="26"/>
    <n v="0"/>
    <n v="26"/>
    <n v="2"/>
  </r>
  <r>
    <s v="21409 Se 215Th St"/>
    <x v="32"/>
    <s v="WA"/>
    <n v="98038"/>
    <n v="503000"/>
    <x v="3"/>
    <n v="2"/>
    <n v="2590"/>
    <n v="194"/>
    <n v="3"/>
    <x v="1"/>
    <x v="0"/>
    <s v="None"/>
    <s v="Average"/>
    <n v="37"/>
    <n v="2000"/>
    <n v="25"/>
    <n v="2"/>
  </r>
  <r>
    <s v="16805 Ne 12Th St"/>
    <x v="0"/>
    <s v="WA"/>
    <n v="98008"/>
    <n v="502000"/>
    <x v="3"/>
    <n v="1.75"/>
    <n v="1300"/>
    <n v="386"/>
    <n v="0"/>
    <x v="1"/>
    <x v="1"/>
    <s v="None"/>
    <s v="Good"/>
    <n v="62"/>
    <n v="0"/>
    <n v="62"/>
    <n v="1"/>
  </r>
  <r>
    <s v="2413 171 Ave Se"/>
    <x v="0"/>
    <s v="WA"/>
    <n v="98008"/>
    <n v="502000"/>
    <x v="2"/>
    <n v="2.5"/>
    <n v="2890"/>
    <n v="174"/>
    <n v="0"/>
    <x v="1"/>
    <x v="0"/>
    <s v="None"/>
    <s v="Average"/>
    <n v="48"/>
    <n v="2004"/>
    <n v="21"/>
    <n v="1"/>
  </r>
  <r>
    <s v="4029 142Nd Ave Se"/>
    <x v="0"/>
    <s v="WA"/>
    <n v="98006"/>
    <n v="502000"/>
    <x v="3"/>
    <n v="2"/>
    <n v="1300"/>
    <n v="386"/>
    <n v="0"/>
    <x v="1"/>
    <x v="1"/>
    <s v="None"/>
    <s v="Average"/>
    <n v="70"/>
    <n v="2013"/>
    <n v="12"/>
    <n v="1"/>
  </r>
  <r>
    <s v="7617 Ne 201St Pl"/>
    <x v="20"/>
    <s v="WA"/>
    <n v="98028"/>
    <n v="502000"/>
    <x v="1"/>
    <n v="2.5"/>
    <n v="2040"/>
    <n v="246"/>
    <n v="0"/>
    <x v="1"/>
    <x v="1"/>
    <s v="None"/>
    <s v="Average"/>
    <n v="13"/>
    <n v="1912"/>
    <n v="113"/>
    <n v="2"/>
  </r>
  <r>
    <s v="17120 166Th Pl Ne"/>
    <x v="12"/>
    <s v="WA"/>
    <n v="98072"/>
    <n v="502000"/>
    <x v="3"/>
    <n v="2.25"/>
    <n v="1600"/>
    <n v="314"/>
    <n v="1"/>
    <x v="1"/>
    <x v="1"/>
    <s v="None"/>
    <s v="Good"/>
    <n v="42"/>
    <n v="0"/>
    <n v="42"/>
    <n v="2"/>
  </r>
  <r>
    <s v="8600-8604 Nw 5Th St"/>
    <x v="19"/>
    <s v="WA"/>
    <n v="98057"/>
    <n v="501000"/>
    <x v="3"/>
    <n v="1.75"/>
    <n v="1970"/>
    <n v="254"/>
    <n v="0"/>
    <x v="1"/>
    <x v="0"/>
    <s v="Great"/>
    <s v="Excellent"/>
    <n v="49"/>
    <n v="0"/>
    <n v="49"/>
    <n v="1"/>
  </r>
  <r>
    <s v="7550 Roosevelt Way Ne"/>
    <x v="5"/>
    <s v="WA"/>
    <n v="98115"/>
    <n v="501000"/>
    <x v="6"/>
    <n v="1"/>
    <n v="1010"/>
    <n v="496"/>
    <n v="0"/>
    <x v="1"/>
    <x v="1"/>
    <s v="None"/>
    <s v="Excellent"/>
    <n v="101"/>
    <n v="1956"/>
    <n v="69"/>
    <n v="1"/>
  </r>
  <r>
    <s v="579 Alpine Ridge Pl Nw"/>
    <x v="6"/>
    <s v="WA"/>
    <n v="98027"/>
    <n v="500324"/>
    <x v="3"/>
    <n v="2.5"/>
    <n v="2280"/>
    <n v="219"/>
    <n v="0"/>
    <x v="1"/>
    <x v="0"/>
    <s v="None"/>
    <s v="Average"/>
    <n v="19"/>
    <n v="0"/>
    <n v="19"/>
    <n v="2"/>
  </r>
  <r>
    <s v="9320 318Th Pl Ne"/>
    <x v="14"/>
    <s v="WA"/>
    <n v="98014"/>
    <n v="500000"/>
    <x v="3"/>
    <n v="2.5"/>
    <n v="2840"/>
    <n v="176"/>
    <n v="1"/>
    <x v="1"/>
    <x v="0"/>
    <s v="Great"/>
    <s v="Average"/>
    <n v="31"/>
    <n v="0"/>
    <n v="31"/>
    <n v="1"/>
  </r>
  <r>
    <s v="4825 27Th Ave S"/>
    <x v="5"/>
    <s v="WA"/>
    <n v="98108"/>
    <n v="500000"/>
    <x v="3"/>
    <n v="2"/>
    <n v="1720"/>
    <n v="291"/>
    <n v="0"/>
    <x v="1"/>
    <x v="0"/>
    <s v="Good"/>
    <s v="Excellent"/>
    <n v="84"/>
    <n v="0"/>
    <n v="84"/>
    <n v="1"/>
  </r>
  <r>
    <s v="4024 Phinney Ave N"/>
    <x v="5"/>
    <s v="WA"/>
    <n v="98103"/>
    <n v="500000"/>
    <x v="6"/>
    <n v="1"/>
    <n v="950"/>
    <n v="526"/>
    <n v="0"/>
    <x v="1"/>
    <x v="0"/>
    <s v="Good"/>
    <s v="Average"/>
    <n v="99"/>
    <n v="2003"/>
    <n v="22"/>
    <n v="1"/>
  </r>
  <r>
    <s v="16725 Ne 22Nd St"/>
    <x v="0"/>
    <s v="WA"/>
    <n v="98008"/>
    <n v="500000"/>
    <x v="1"/>
    <n v="1.75"/>
    <n v="2240"/>
    <n v="223"/>
    <n v="0"/>
    <x v="1"/>
    <x v="1"/>
    <s v="None"/>
    <s v="Good"/>
    <n v="60"/>
    <n v="0"/>
    <n v="60"/>
    <n v="1.5"/>
  </r>
  <r>
    <s v="5803 129Th Ave Se"/>
    <x v="0"/>
    <s v="WA"/>
    <n v="98006"/>
    <n v="500000"/>
    <x v="1"/>
    <n v="2.5"/>
    <n v="2040"/>
    <n v="245"/>
    <n v="0"/>
    <x v="1"/>
    <x v="0"/>
    <s v="None"/>
    <s v="Average"/>
    <n v="62"/>
    <n v="2008"/>
    <n v="17"/>
    <n v="1"/>
  </r>
  <r>
    <s v="265 Almak Ct Nw"/>
    <x v="6"/>
    <s v="WA"/>
    <n v="98027"/>
    <n v="500000"/>
    <x v="0"/>
    <n v="3.25"/>
    <n v="3130"/>
    <n v="160"/>
    <n v="0"/>
    <x v="1"/>
    <x v="0"/>
    <s v="None"/>
    <s v="Average"/>
    <n v="50"/>
    <n v="0"/>
    <n v="50"/>
    <n v="2"/>
  </r>
  <r>
    <s v="3728 246Th Ave Se"/>
    <x v="6"/>
    <s v="WA"/>
    <n v="98029"/>
    <n v="500000"/>
    <x v="3"/>
    <n v="2.25"/>
    <n v="1760"/>
    <n v="284"/>
    <n v="0"/>
    <x v="1"/>
    <x v="1"/>
    <s v="None"/>
    <s v="Average"/>
    <n v="37"/>
    <n v="2000"/>
    <n v="25"/>
    <n v="2"/>
  </r>
  <r>
    <s v="3718 88Th Ave Se"/>
    <x v="1"/>
    <s v="WA"/>
    <n v="98040"/>
    <n v="500000"/>
    <x v="3"/>
    <n v="1.75"/>
    <n v="1540"/>
    <n v="325"/>
    <n v="0"/>
    <x v="1"/>
    <x v="0"/>
    <s v="None"/>
    <s v="Excellent"/>
    <n v="78"/>
    <n v="0"/>
    <n v="78"/>
    <n v="1"/>
  </r>
  <r>
    <s v="9007 132Nd Pl Se"/>
    <x v="17"/>
    <s v="WA"/>
    <n v="98059"/>
    <n v="500000"/>
    <x v="1"/>
    <n v="2.75"/>
    <n v="2280"/>
    <n v="219"/>
    <n v="0"/>
    <x v="1"/>
    <x v="1"/>
    <s v="None"/>
    <s v="Excellent"/>
    <n v="65"/>
    <n v="0"/>
    <n v="65"/>
    <n v="1"/>
  </r>
  <r>
    <s v="10218 147Th Ave Se"/>
    <x v="19"/>
    <s v="WA"/>
    <n v="98059"/>
    <n v="500000"/>
    <x v="1"/>
    <n v="3"/>
    <n v="3720"/>
    <n v="134"/>
    <n v="0"/>
    <x v="1"/>
    <x v="1"/>
    <s v="None"/>
    <s v="Average"/>
    <n v="46"/>
    <n v="2014"/>
    <n v="11"/>
    <n v="3"/>
  </r>
  <r>
    <s v="3903 Woodland Park Ave N"/>
    <x v="5"/>
    <s v="WA"/>
    <n v="98103"/>
    <n v="500000"/>
    <x v="3"/>
    <n v="2.5"/>
    <n v="1210"/>
    <n v="413"/>
    <n v="0"/>
    <x v="1"/>
    <x v="1"/>
    <s v="None"/>
    <s v="Average"/>
    <n v="17"/>
    <n v="0"/>
    <n v="17"/>
    <n v="3"/>
  </r>
  <r>
    <s v="5900 20Th Ave Nw"/>
    <x v="5"/>
    <s v="WA"/>
    <n v="98107"/>
    <n v="500000"/>
    <x v="6"/>
    <n v="2.25"/>
    <n v="1290"/>
    <n v="388"/>
    <n v="0"/>
    <x v="1"/>
    <x v="1"/>
    <s v="None"/>
    <s v="Average"/>
    <n v="18"/>
    <n v="0"/>
    <n v="18"/>
    <n v="3"/>
  </r>
  <r>
    <s v="921-927 18Th Ave"/>
    <x v="5"/>
    <s v="WA"/>
    <n v="98122"/>
    <n v="500000"/>
    <x v="6"/>
    <n v="2.5"/>
    <n v="1310"/>
    <n v="382"/>
    <n v="0"/>
    <x v="1"/>
    <x v="0"/>
    <s v="None"/>
    <s v="Average"/>
    <n v="19"/>
    <n v="0"/>
    <n v="19"/>
    <n v="2"/>
  </r>
  <r>
    <s v="6209 40Th Ave Ne"/>
    <x v="5"/>
    <s v="WA"/>
    <n v="98115"/>
    <n v="500000"/>
    <x v="3"/>
    <n v="1.75"/>
    <n v="1620"/>
    <n v="309"/>
    <n v="0"/>
    <x v="1"/>
    <x v="0"/>
    <s v="None"/>
    <s v="Excellent"/>
    <n v="80"/>
    <n v="0"/>
    <n v="80"/>
    <n v="1"/>
  </r>
  <r>
    <s v="3004 Nw 59Th St"/>
    <x v="5"/>
    <s v="WA"/>
    <n v="98107"/>
    <n v="500000"/>
    <x v="1"/>
    <n v="1"/>
    <n v="1720"/>
    <n v="291"/>
    <n v="0"/>
    <x v="1"/>
    <x v="1"/>
    <s v="None"/>
    <s v="Good"/>
    <n v="121"/>
    <n v="0"/>
    <n v="121"/>
    <n v="1.5"/>
  </r>
  <r>
    <s v="14020 Meridian Ave N"/>
    <x v="5"/>
    <s v="WA"/>
    <n v="98133"/>
    <n v="500000"/>
    <x v="3"/>
    <n v="2.5"/>
    <n v="1720"/>
    <n v="291"/>
    <n v="0"/>
    <x v="1"/>
    <x v="1"/>
    <s v="None"/>
    <s v="Average"/>
    <n v="14"/>
    <n v="0"/>
    <n v="14"/>
    <n v="2"/>
  </r>
  <r>
    <s v="2226 Nw 60Th St"/>
    <x v="5"/>
    <s v="WA"/>
    <n v="98107"/>
    <n v="500000"/>
    <x v="3"/>
    <n v="1.5"/>
    <n v="1190"/>
    <n v="420"/>
    <n v="0"/>
    <x v="1"/>
    <x v="0"/>
    <s v="None"/>
    <s v="Average"/>
    <n v="85"/>
    <n v="1996"/>
    <n v="29"/>
    <n v="1"/>
  </r>
  <r>
    <s v="3947 Sw Austin St"/>
    <x v="5"/>
    <s v="WA"/>
    <n v="98136"/>
    <n v="500000"/>
    <x v="3"/>
    <n v="1"/>
    <n v="1150"/>
    <n v="435"/>
    <n v="0"/>
    <x v="1"/>
    <x v="1"/>
    <s v="None"/>
    <s v="Average"/>
    <n v="114"/>
    <n v="2005"/>
    <n v="20"/>
    <n v="2"/>
  </r>
  <r>
    <s v="3006 Nw 60Th St"/>
    <x v="5"/>
    <s v="WA"/>
    <n v="98107"/>
    <n v="500000"/>
    <x v="1"/>
    <n v="1"/>
    <n v="1440"/>
    <n v="347"/>
    <n v="0"/>
    <x v="1"/>
    <x v="1"/>
    <s v="None"/>
    <s v="Average"/>
    <n v="119"/>
    <n v="2014"/>
    <n v="11"/>
    <n v="1.5"/>
  </r>
  <r>
    <s v="18202 Dayton Ave N"/>
    <x v="9"/>
    <s v="WA"/>
    <n v="98133"/>
    <n v="500000"/>
    <x v="0"/>
    <n v="3"/>
    <n v="2920"/>
    <n v="171"/>
    <n v="0"/>
    <x v="1"/>
    <x v="1"/>
    <s v="None"/>
    <s v="Average"/>
    <n v="22"/>
    <n v="0"/>
    <n v="22"/>
    <n v="2"/>
  </r>
  <r>
    <s v="1141 Se 11Th St"/>
    <x v="26"/>
    <s v="WA"/>
    <n v="98045"/>
    <n v="499990"/>
    <x v="1"/>
    <n v="2.75"/>
    <n v="2910"/>
    <n v="172"/>
    <n v="0"/>
    <x v="1"/>
    <x v="1"/>
    <s v="None"/>
    <s v="Average"/>
    <n v="12"/>
    <n v="1923"/>
    <n v="102"/>
    <n v="2"/>
  </r>
  <r>
    <s v="26508 Ne Kennedy Dr"/>
    <x v="22"/>
    <s v="WA"/>
    <n v="98019"/>
    <n v="499950"/>
    <x v="3"/>
    <n v="2.5"/>
    <n v="2370"/>
    <n v="211"/>
    <n v="0"/>
    <x v="1"/>
    <x v="1"/>
    <s v="None"/>
    <s v="Average"/>
    <n v="24"/>
    <n v="0"/>
    <n v="24"/>
    <n v="2"/>
  </r>
  <r>
    <s v="14812 113Th Ave Ne"/>
    <x v="4"/>
    <s v="WA"/>
    <n v="98034"/>
    <n v="499950"/>
    <x v="1"/>
    <n v="1.75"/>
    <n v="1520"/>
    <n v="329"/>
    <n v="0"/>
    <x v="1"/>
    <x v="1"/>
    <s v="None"/>
    <s v="Good"/>
    <n v="58"/>
    <n v="0"/>
    <n v="58"/>
    <n v="1"/>
  </r>
  <r>
    <s v="18460 Se 143Rd St"/>
    <x v="19"/>
    <s v="WA"/>
    <n v="98059"/>
    <n v="499950"/>
    <x v="0"/>
    <n v="3.5"/>
    <n v="3200"/>
    <n v="156"/>
    <n v="1"/>
    <x v="1"/>
    <x v="1"/>
    <s v="None"/>
    <s v="Average"/>
    <n v="36"/>
    <n v="0"/>
    <n v="36"/>
    <n v="2"/>
  </r>
  <r>
    <s v="19296-19336 102Nd Ave Se"/>
    <x v="19"/>
    <s v="WA"/>
    <n v="98055"/>
    <n v="499950"/>
    <x v="1"/>
    <n v="2.5"/>
    <n v="2798"/>
    <n v="179"/>
    <n v="0"/>
    <x v="1"/>
    <x v="1"/>
    <s v="None"/>
    <s v="Average"/>
    <n v="13"/>
    <n v="1912"/>
    <n v="113"/>
    <n v="2"/>
  </r>
  <r>
    <s v="2008 Yale Ave E"/>
    <x v="5"/>
    <s v="WA"/>
    <n v="98102"/>
    <n v="499950"/>
    <x v="6"/>
    <n v="2.25"/>
    <n v="1060"/>
    <n v="472"/>
    <n v="0"/>
    <x v="1"/>
    <x v="0"/>
    <s v="None"/>
    <s v="Average"/>
    <n v="20"/>
    <n v="0"/>
    <n v="20"/>
    <n v="2"/>
  </r>
  <r>
    <s v="2537 13Th Ave W"/>
    <x v="5"/>
    <s v="WA"/>
    <n v="98119"/>
    <n v="499950"/>
    <x v="3"/>
    <n v="2.5"/>
    <n v="1520"/>
    <n v="329"/>
    <n v="0"/>
    <x v="1"/>
    <x v="0"/>
    <s v="None"/>
    <s v="Average"/>
    <n v="18"/>
    <n v="0"/>
    <n v="18"/>
    <n v="2"/>
  </r>
  <r>
    <s v="729 Martin Luther King Jr Way S"/>
    <x v="5"/>
    <s v="WA"/>
    <n v="98144"/>
    <n v="499950"/>
    <x v="3"/>
    <n v="3.5"/>
    <n v="1820"/>
    <n v="275"/>
    <n v="0"/>
    <x v="1"/>
    <x v="0"/>
    <s v="None"/>
    <s v="Average"/>
    <n v="11"/>
    <n v="0"/>
    <n v="11"/>
    <n v="2"/>
  </r>
  <r>
    <s v="1733 Ne 88Th St"/>
    <x v="5"/>
    <s v="WA"/>
    <n v="98115"/>
    <n v="499950"/>
    <x v="3"/>
    <n v="1"/>
    <n v="980"/>
    <n v="510"/>
    <n v="0"/>
    <x v="1"/>
    <x v="0"/>
    <s v="None"/>
    <s v="Average"/>
    <n v="84"/>
    <n v="1994"/>
    <n v="31"/>
    <n v="1"/>
  </r>
  <r>
    <s v="611 N 46Th St"/>
    <x v="5"/>
    <s v="WA"/>
    <n v="98103"/>
    <n v="499950"/>
    <x v="3"/>
    <n v="1"/>
    <n v="1830"/>
    <n v="273"/>
    <n v="0"/>
    <x v="1"/>
    <x v="0"/>
    <s v="None"/>
    <s v="Average"/>
    <n v="99"/>
    <n v="2003"/>
    <n v="22"/>
    <n v="1.5"/>
  </r>
  <r>
    <s v="30929 Ne Cherry Valley Rd"/>
    <x v="22"/>
    <s v="WA"/>
    <n v="98019"/>
    <n v="499500"/>
    <x v="3"/>
    <n v="2.5"/>
    <n v="2520"/>
    <n v="198"/>
    <n v="1"/>
    <x v="1"/>
    <x v="1"/>
    <s v="None"/>
    <s v="Average"/>
    <n v="37"/>
    <n v="2000"/>
    <n v="25"/>
    <n v="1.5"/>
  </r>
  <r>
    <s v="14239 183Rd Ave Se"/>
    <x v="19"/>
    <s v="WA"/>
    <n v="98059"/>
    <n v="499500"/>
    <x v="3"/>
    <n v="2.5"/>
    <n v="2970"/>
    <n v="168"/>
    <n v="1"/>
    <x v="1"/>
    <x v="1"/>
    <s v="None"/>
    <s v="Average"/>
    <n v="27"/>
    <n v="2006"/>
    <n v="19"/>
    <n v="2"/>
  </r>
  <r>
    <s v="1107 Se 10Th St"/>
    <x v="26"/>
    <s v="WA"/>
    <n v="98045"/>
    <n v="499431"/>
    <x v="1"/>
    <n v="2.75"/>
    <n v="2620"/>
    <n v="191"/>
    <n v="0"/>
    <x v="1"/>
    <x v="1"/>
    <s v="None"/>
    <s v="Average"/>
    <n v="12"/>
    <n v="1923"/>
    <n v="102"/>
    <n v="2"/>
  </r>
  <r>
    <s v="30004 Se Lake Retreat S Dr"/>
    <x v="28"/>
    <s v="WA"/>
    <n v="98051"/>
    <n v="499000"/>
    <x v="3"/>
    <n v="2"/>
    <n v="2090"/>
    <n v="239"/>
    <n v="1"/>
    <x v="1"/>
    <x v="1"/>
    <s v="None"/>
    <s v="Average"/>
    <n v="66"/>
    <n v="1998"/>
    <n v="27"/>
    <n v="1.5"/>
  </r>
  <r>
    <s v="16618 Ne 91St St"/>
    <x v="13"/>
    <s v="WA"/>
    <n v="98052"/>
    <n v="499000"/>
    <x v="3"/>
    <n v="1.75"/>
    <n v="1750"/>
    <n v="285"/>
    <n v="0"/>
    <x v="1"/>
    <x v="0"/>
    <s v="None"/>
    <s v="Good"/>
    <n v="57"/>
    <n v="0"/>
    <n v="57"/>
    <n v="1"/>
  </r>
  <r>
    <s v="2841 13Th Ave W"/>
    <x v="5"/>
    <s v="WA"/>
    <n v="98119"/>
    <n v="499000"/>
    <x v="3"/>
    <n v="2.5"/>
    <n v="1540"/>
    <n v="324"/>
    <n v="0"/>
    <x v="1"/>
    <x v="0"/>
    <s v="None"/>
    <s v="Average"/>
    <n v="30"/>
    <n v="0"/>
    <n v="30"/>
    <n v="3"/>
  </r>
  <r>
    <s v="3427 33Rd Ave W"/>
    <x v="5"/>
    <s v="WA"/>
    <n v="98199"/>
    <n v="499000"/>
    <x v="3"/>
    <n v="3.5"/>
    <n v="1690"/>
    <n v="295"/>
    <n v="0"/>
    <x v="1"/>
    <x v="0"/>
    <s v="None"/>
    <s v="Average"/>
    <n v="17"/>
    <n v="0"/>
    <n v="17"/>
    <n v="2"/>
  </r>
  <r>
    <s v="7043 Mary Ave Nw"/>
    <x v="5"/>
    <s v="WA"/>
    <n v="98117"/>
    <n v="499000"/>
    <x v="3"/>
    <n v="1.75"/>
    <n v="1840"/>
    <n v="271"/>
    <n v="0"/>
    <x v="1"/>
    <x v="0"/>
    <s v="None"/>
    <s v="Good"/>
    <n v="115"/>
    <n v="0"/>
    <n v="115"/>
    <n v="1"/>
  </r>
  <r>
    <s v="637 Nw 74Th St"/>
    <x v="5"/>
    <s v="WA"/>
    <n v="98117"/>
    <n v="499000"/>
    <x v="6"/>
    <n v="1"/>
    <n v="1220"/>
    <n v="409"/>
    <n v="0"/>
    <x v="1"/>
    <x v="0"/>
    <s v="None"/>
    <s v="Average"/>
    <n v="99"/>
    <n v="2003"/>
    <n v="22"/>
    <n v="1"/>
  </r>
  <r>
    <s v="12412 243Rd Terrace Ne"/>
    <x v="13"/>
    <s v="WA"/>
    <n v="98053"/>
    <n v="498800"/>
    <x v="6"/>
    <n v="1.75"/>
    <n v="1350"/>
    <n v="369"/>
    <n v="0"/>
    <x v="1"/>
    <x v="1"/>
    <s v="None"/>
    <s v="Average"/>
    <n v="17"/>
    <n v="0"/>
    <n v="17"/>
    <n v="1"/>
  </r>
  <r>
    <s v="4304 Ne 7Th St"/>
    <x v="19"/>
    <s v="WA"/>
    <n v="98059"/>
    <n v="498500"/>
    <x v="0"/>
    <n v="2.75"/>
    <n v="2990"/>
    <n v="167"/>
    <n v="0"/>
    <x v="1"/>
    <x v="1"/>
    <s v="None"/>
    <s v="Average"/>
    <n v="29"/>
    <n v="0"/>
    <n v="29"/>
    <n v="2"/>
  </r>
  <r>
    <s v="12901 Ne 136Th St"/>
    <x v="4"/>
    <s v="WA"/>
    <n v="98034"/>
    <n v="498000"/>
    <x v="1"/>
    <n v="2.75"/>
    <n v="2270"/>
    <n v="219"/>
    <n v="0"/>
    <x v="1"/>
    <x v="0"/>
    <s v="None"/>
    <s v="Good"/>
    <n v="52"/>
    <n v="0"/>
    <n v="52"/>
    <n v="1"/>
  </r>
  <r>
    <s v="2086 Market St"/>
    <x v="4"/>
    <s v="WA"/>
    <n v="98033"/>
    <n v="498000"/>
    <x v="6"/>
    <n v="2"/>
    <n v="1140"/>
    <n v="437"/>
    <n v="0"/>
    <x v="1"/>
    <x v="1"/>
    <s v="None"/>
    <s v="Average"/>
    <n v="101"/>
    <n v="2009"/>
    <n v="16"/>
    <n v="1"/>
  </r>
  <r>
    <s v="12926 Se 23Rd St"/>
    <x v="0"/>
    <s v="WA"/>
    <n v="98005"/>
    <n v="497333"/>
    <x v="3"/>
    <n v="1.75"/>
    <n v="1760"/>
    <n v="283"/>
    <n v="0"/>
    <x v="1"/>
    <x v="0"/>
    <s v="None"/>
    <s v="Good"/>
    <n v="58"/>
    <n v="0"/>
    <n v="58"/>
    <n v="1"/>
  </r>
  <r>
    <s v="1981 24Th Ave Ne"/>
    <x v="6"/>
    <s v="WA"/>
    <n v="98029"/>
    <n v="497000"/>
    <x v="3"/>
    <n v="2.25"/>
    <n v="1630"/>
    <n v="305"/>
    <n v="0"/>
    <x v="1"/>
    <x v="1"/>
    <s v="None"/>
    <s v="Average"/>
    <n v="20"/>
    <n v="0"/>
    <n v="20"/>
    <n v="2"/>
  </r>
  <r>
    <s v="4417 47Th Ave S"/>
    <x v="5"/>
    <s v="WA"/>
    <n v="98118"/>
    <n v="497000"/>
    <x v="1"/>
    <n v="2.5"/>
    <n v="2240"/>
    <n v="222"/>
    <n v="0"/>
    <x v="1"/>
    <x v="1"/>
    <s v="None"/>
    <s v="Average"/>
    <n v="30"/>
    <n v="0"/>
    <n v="30"/>
    <n v="2"/>
  </r>
  <r>
    <s v="1908 29Th Ave S"/>
    <x v="5"/>
    <s v="WA"/>
    <n v="98144"/>
    <n v="496752"/>
    <x v="6"/>
    <n v="1"/>
    <n v="1980"/>
    <n v="251"/>
    <n v="0"/>
    <x v="1"/>
    <x v="0"/>
    <s v="None"/>
    <s v="Good"/>
    <n v="102"/>
    <n v="0"/>
    <n v="102"/>
    <n v="1"/>
  </r>
  <r>
    <s v="3512 253Rd Ct Se"/>
    <x v="6"/>
    <s v="WA"/>
    <n v="98029"/>
    <n v="496700"/>
    <x v="3"/>
    <n v="2.5"/>
    <n v="1740"/>
    <n v="285"/>
    <n v="0"/>
    <x v="1"/>
    <x v="1"/>
    <s v="None"/>
    <s v="Good"/>
    <n v="36"/>
    <n v="0"/>
    <n v="36"/>
    <n v="2"/>
  </r>
  <r>
    <s v="219 Nw 56Th St"/>
    <x v="5"/>
    <s v="WA"/>
    <n v="98107"/>
    <n v="496000"/>
    <x v="6"/>
    <n v="1"/>
    <n v="900"/>
    <n v="551"/>
    <n v="0"/>
    <x v="1"/>
    <x v="1"/>
    <s v="None"/>
    <s v="Average"/>
    <n v="79"/>
    <n v="0"/>
    <n v="79"/>
    <n v="1"/>
  </r>
  <r>
    <s v="6521-6599 S Norfolk St"/>
    <x v="5"/>
    <s v="WA"/>
    <n v="98118"/>
    <n v="495000"/>
    <x v="3"/>
    <n v="3.5"/>
    <n v="2380"/>
    <n v="208"/>
    <n v="0"/>
    <x v="1"/>
    <x v="0"/>
    <s v="Great"/>
    <s v="Average"/>
    <n v="28"/>
    <n v="0"/>
    <n v="28"/>
    <n v="2"/>
  </r>
  <r>
    <s v="1805 154Th Ave Se"/>
    <x v="0"/>
    <s v="WA"/>
    <n v="98007"/>
    <n v="495000"/>
    <x v="1"/>
    <n v="2.25"/>
    <n v="1940"/>
    <n v="255"/>
    <n v="0"/>
    <x v="1"/>
    <x v="0"/>
    <s v="None"/>
    <s v="Good"/>
    <n v="69"/>
    <n v="0"/>
    <n v="69"/>
    <n v="1"/>
  </r>
  <r>
    <s v="5918 128Th Ave Se"/>
    <x v="0"/>
    <s v="WA"/>
    <n v="98006"/>
    <n v="495000"/>
    <x v="1"/>
    <n v="2.25"/>
    <n v="2220"/>
    <n v="223"/>
    <n v="0"/>
    <x v="1"/>
    <x v="0"/>
    <s v="None"/>
    <s v="Good"/>
    <n v="64"/>
    <n v="2001"/>
    <n v="24"/>
    <n v="1"/>
  </r>
  <r>
    <s v="2433 Sw 149Th St"/>
    <x v="21"/>
    <s v="WA"/>
    <n v="98166"/>
    <n v="495000"/>
    <x v="3"/>
    <n v="2"/>
    <n v="2950"/>
    <n v="168"/>
    <n v="0"/>
    <x v="1"/>
    <x v="0"/>
    <s v="None"/>
    <s v="Good"/>
    <n v="107"/>
    <n v="1974"/>
    <n v="51"/>
    <n v="2"/>
  </r>
  <r>
    <s v="43600-43610 244Th Ave Se"/>
    <x v="33"/>
    <s v="WA"/>
    <n v="98022"/>
    <n v="495000"/>
    <x v="3"/>
    <n v="2"/>
    <n v="2660"/>
    <n v="186"/>
    <n v="4"/>
    <x v="1"/>
    <x v="1"/>
    <s v="None"/>
    <s v="Good"/>
    <n v="61"/>
    <n v="0"/>
    <n v="61"/>
    <n v="1"/>
  </r>
  <r>
    <s v="531 Sw 181St St"/>
    <x v="16"/>
    <s v="WA"/>
    <n v="98166"/>
    <n v="495000"/>
    <x v="3"/>
    <n v="2"/>
    <n v="1769"/>
    <n v="280"/>
    <n v="0"/>
    <x v="1"/>
    <x v="1"/>
    <s v="None"/>
    <s v="Good"/>
    <n v="70"/>
    <n v="2009"/>
    <n v="16"/>
    <n v="1"/>
  </r>
  <r>
    <s v="321 Hardie Ave Nw"/>
    <x v="19"/>
    <s v="WA"/>
    <n v="98057"/>
    <n v="495000"/>
    <x v="2"/>
    <n v="5"/>
    <n v="3440"/>
    <n v="144"/>
    <n v="0"/>
    <x v="1"/>
    <x v="0"/>
    <s v="None"/>
    <s v="Average"/>
    <n v="18"/>
    <n v="0"/>
    <n v="18"/>
    <n v="2"/>
  </r>
  <r>
    <s v="22913 Ne 20Th Pl"/>
    <x v="10"/>
    <s v="WA"/>
    <n v="98074"/>
    <n v="495000"/>
    <x v="3"/>
    <n v="1.75"/>
    <n v="1440"/>
    <n v="344"/>
    <n v="0"/>
    <x v="1"/>
    <x v="1"/>
    <s v="None"/>
    <s v="Average"/>
    <n v="42"/>
    <n v="2009"/>
    <n v="16"/>
    <n v="1"/>
  </r>
  <r>
    <s v="2609 21St Ave S"/>
    <x v="5"/>
    <s v="WA"/>
    <n v="98144"/>
    <n v="495000"/>
    <x v="1"/>
    <n v="2"/>
    <n v="2050"/>
    <n v="241"/>
    <n v="0"/>
    <x v="1"/>
    <x v="0"/>
    <s v="None"/>
    <s v="Excellent"/>
    <n v="84"/>
    <n v="0"/>
    <n v="84"/>
    <n v="1.5"/>
  </r>
  <r>
    <s v="633 N 138Th St"/>
    <x v="5"/>
    <s v="WA"/>
    <n v="98133"/>
    <n v="495000"/>
    <x v="1"/>
    <n v="2.5"/>
    <n v="2140"/>
    <n v="231"/>
    <n v="0"/>
    <x v="1"/>
    <x v="1"/>
    <s v="None"/>
    <s v="Average"/>
    <n v="22"/>
    <n v="0"/>
    <n v="22"/>
    <n v="2"/>
  </r>
  <r>
    <s v="5954 24Th Ave S"/>
    <x v="5"/>
    <s v="WA"/>
    <n v="98108"/>
    <n v="495000"/>
    <x v="0"/>
    <n v="3"/>
    <n v="2440"/>
    <n v="203"/>
    <n v="0"/>
    <x v="1"/>
    <x v="0"/>
    <s v="None"/>
    <s v="Average"/>
    <n v="19"/>
    <n v="0"/>
    <n v="19"/>
    <n v="1"/>
  </r>
  <r>
    <s v="3933 S Brandon St"/>
    <x v="5"/>
    <s v="WA"/>
    <n v="98118"/>
    <n v="495000"/>
    <x v="3"/>
    <n v="2.5"/>
    <n v="1750"/>
    <n v="283"/>
    <n v="0"/>
    <x v="1"/>
    <x v="1"/>
    <s v="None"/>
    <s v="Average"/>
    <n v="12"/>
    <n v="1923"/>
    <n v="102"/>
    <n v="3"/>
  </r>
  <r>
    <s v="1273 Ne Hickory Ln"/>
    <x v="6"/>
    <s v="WA"/>
    <n v="98029"/>
    <n v="494815"/>
    <x v="3"/>
    <n v="2.5"/>
    <n v="1910"/>
    <n v="259"/>
    <n v="0"/>
    <x v="1"/>
    <x v="1"/>
    <s v="None"/>
    <s v="Average"/>
    <n v="11"/>
    <n v="0"/>
    <n v="11"/>
    <n v="2"/>
  </r>
  <r>
    <s v="115 Blaine St"/>
    <x v="5"/>
    <s v="WA"/>
    <n v="98109"/>
    <n v="494400"/>
    <x v="6"/>
    <n v="1.75"/>
    <n v="1560"/>
    <n v="317"/>
    <n v="0"/>
    <x v="1"/>
    <x v="0"/>
    <s v="None"/>
    <s v="Good"/>
    <n v="121"/>
    <n v="0"/>
    <n v="121"/>
    <n v="1"/>
  </r>
  <r>
    <s v="5011 Sw Dawson St"/>
    <x v="5"/>
    <s v="WA"/>
    <n v="98136"/>
    <n v="494000"/>
    <x v="1"/>
    <n v="1.75"/>
    <n v="2090"/>
    <n v="236"/>
    <n v="0"/>
    <x v="1"/>
    <x v="0"/>
    <s v="None"/>
    <s v="Good"/>
    <n v="100"/>
    <n v="1968"/>
    <n v="57"/>
    <n v="1.5"/>
  </r>
  <r>
    <s v="1220 Nw 199Th Pl"/>
    <x v="9"/>
    <s v="WA"/>
    <n v="98177"/>
    <n v="494000"/>
    <x v="1"/>
    <n v="2.5"/>
    <n v="1830"/>
    <n v="270"/>
    <n v="0"/>
    <x v="1"/>
    <x v="0"/>
    <s v="None"/>
    <s v="Good"/>
    <n v="52"/>
    <n v="0"/>
    <n v="52"/>
    <n v="1"/>
  </r>
  <r>
    <s v="12039 Ne 145Th St"/>
    <x v="4"/>
    <s v="WA"/>
    <n v="98034"/>
    <n v="493000"/>
    <x v="1"/>
    <n v="1.75"/>
    <n v="2030"/>
    <n v="243"/>
    <n v="0"/>
    <x v="1"/>
    <x v="1"/>
    <s v="None"/>
    <s v="Good"/>
    <n v="50"/>
    <n v="0"/>
    <n v="50"/>
    <n v="1.5"/>
  </r>
  <r>
    <s v="520 Nw 201St Pl"/>
    <x v="9"/>
    <s v="WA"/>
    <n v="98177"/>
    <n v="492650"/>
    <x v="1"/>
    <n v="1.75"/>
    <n v="2120"/>
    <n v="232"/>
    <n v="0"/>
    <x v="1"/>
    <x v="0"/>
    <s v="None"/>
    <s v="Average"/>
    <n v="58"/>
    <n v="2011"/>
    <n v="14"/>
    <n v="1"/>
  </r>
  <r>
    <s v="14206 284Th Pl Ne"/>
    <x v="22"/>
    <s v="WA"/>
    <n v="98019"/>
    <n v="492500"/>
    <x v="0"/>
    <n v="2.5"/>
    <n v="2570"/>
    <n v="192"/>
    <n v="0"/>
    <x v="1"/>
    <x v="1"/>
    <s v="None"/>
    <s v="Average"/>
    <n v="19"/>
    <n v="0"/>
    <n v="19"/>
    <n v="2"/>
  </r>
  <r>
    <s v="1410 Sw 10Th St"/>
    <x v="26"/>
    <s v="WA"/>
    <n v="98045"/>
    <n v="492000"/>
    <x v="1"/>
    <n v="3.75"/>
    <n v="2810"/>
    <n v="175"/>
    <n v="0"/>
    <x v="1"/>
    <x v="0"/>
    <s v="Good"/>
    <s v="Good"/>
    <n v="31"/>
    <n v="0"/>
    <n v="31"/>
    <n v="2"/>
  </r>
  <r>
    <s v="15017 253Rd Ave Se"/>
    <x v="6"/>
    <s v="WA"/>
    <n v="98027"/>
    <n v="492000"/>
    <x v="3"/>
    <n v="1.75"/>
    <n v="2770"/>
    <n v="178"/>
    <n v="1"/>
    <x v="1"/>
    <x v="0"/>
    <s v="None"/>
    <s v="Good"/>
    <n v="47"/>
    <n v="2000"/>
    <n v="25"/>
    <n v="1"/>
  </r>
  <r>
    <s v="639 Nw 52Nd St"/>
    <x v="5"/>
    <s v="WA"/>
    <n v="98107"/>
    <n v="492000"/>
    <x v="1"/>
    <n v="2"/>
    <n v="1640"/>
    <n v="300"/>
    <n v="0"/>
    <x v="1"/>
    <x v="1"/>
    <s v="None"/>
    <s v="Average"/>
    <n v="118"/>
    <n v="1983"/>
    <n v="42"/>
    <n v="2"/>
  </r>
  <r>
    <s v="4401 Ne 95Th St"/>
    <x v="5"/>
    <s v="WA"/>
    <n v="98115"/>
    <n v="491950"/>
    <x v="3"/>
    <n v="2.25"/>
    <n v="2090"/>
    <n v="235"/>
    <n v="0"/>
    <x v="1"/>
    <x v="0"/>
    <s v="None"/>
    <s v="Average"/>
    <n v="67"/>
    <n v="2004"/>
    <n v="21"/>
    <n v="1"/>
  </r>
  <r>
    <s v="4327 242Nd Pl Se"/>
    <x v="6"/>
    <s v="WA"/>
    <n v="98029"/>
    <n v="491500"/>
    <x v="3"/>
    <n v="2.25"/>
    <n v="1470"/>
    <n v="334"/>
    <n v="0"/>
    <x v="1"/>
    <x v="1"/>
    <s v="None"/>
    <s v="Average"/>
    <n v="40"/>
    <n v="0"/>
    <n v="40"/>
    <n v="2"/>
  </r>
  <r>
    <s v="33247-33248 2Nd Pl Sw"/>
    <x v="27"/>
    <s v="WA"/>
    <n v="98023"/>
    <n v="490600"/>
    <x v="3"/>
    <n v="2.5"/>
    <n v="3316"/>
    <n v="148"/>
    <n v="0"/>
    <x v="1"/>
    <x v="1"/>
    <s v="None"/>
    <s v="Average"/>
    <n v="39"/>
    <n v="0"/>
    <n v="39"/>
    <n v="2"/>
  </r>
  <r>
    <s v="1400 10Th Ave W"/>
    <x v="5"/>
    <s v="WA"/>
    <n v="98119"/>
    <n v="490000"/>
    <x v="0"/>
    <n v="3.5"/>
    <n v="4460"/>
    <n v="110"/>
    <n v="0"/>
    <x v="1"/>
    <x v="0"/>
    <s v="Good"/>
    <s v="Average"/>
    <n v="12"/>
    <n v="1923"/>
    <n v="102"/>
    <n v="3"/>
  </r>
  <r>
    <s v="4832 38Th Ave Sw"/>
    <x v="5"/>
    <s v="WA"/>
    <n v="98126"/>
    <n v="490000"/>
    <x v="3"/>
    <n v="1.75"/>
    <n v="1920"/>
    <n v="255"/>
    <n v="0"/>
    <x v="1"/>
    <x v="0"/>
    <s v="Good"/>
    <s v="Good"/>
    <n v="78"/>
    <n v="1988"/>
    <n v="37"/>
    <n v="1"/>
  </r>
  <r>
    <s v="26529 161St Ave Se"/>
    <x v="7"/>
    <s v="WA"/>
    <n v="98042"/>
    <n v="490000"/>
    <x v="1"/>
    <n v="2.5"/>
    <n v="3020"/>
    <n v="162"/>
    <n v="0"/>
    <x v="1"/>
    <x v="1"/>
    <s v="None"/>
    <s v="Good"/>
    <n v="31"/>
    <n v="0"/>
    <n v="31"/>
    <n v="2"/>
  </r>
  <r>
    <s v="15 Mt Pilchuck Ave Nw"/>
    <x v="6"/>
    <s v="WA"/>
    <n v="98027"/>
    <n v="490000"/>
    <x v="3"/>
    <n v="2"/>
    <n v="2220"/>
    <n v="221"/>
    <n v="0"/>
    <x v="1"/>
    <x v="0"/>
    <s v="None"/>
    <s v="Average"/>
    <n v="45"/>
    <n v="0"/>
    <n v="45"/>
    <n v="2"/>
  </r>
  <r>
    <s v="7752 33Rd Ave Nw"/>
    <x v="5"/>
    <s v="WA"/>
    <n v="98117"/>
    <n v="490000"/>
    <x v="6"/>
    <n v="1"/>
    <n v="1160"/>
    <n v="422"/>
    <n v="0"/>
    <x v="1"/>
    <x v="1"/>
    <s v="None"/>
    <s v="Good"/>
    <n v="88"/>
    <n v="0"/>
    <n v="88"/>
    <n v="1"/>
  </r>
  <r>
    <s v="6506 3Rd Ave Nw"/>
    <x v="5"/>
    <s v="WA"/>
    <n v="98117"/>
    <n v="490000"/>
    <x v="3"/>
    <n v="2.25"/>
    <n v="1470"/>
    <n v="333"/>
    <n v="0"/>
    <x v="1"/>
    <x v="0"/>
    <s v="None"/>
    <s v="Average"/>
    <n v="41"/>
    <n v="0"/>
    <n v="41"/>
    <n v="2"/>
  </r>
  <r>
    <s v="2639 Nw 86Th St"/>
    <x v="5"/>
    <s v="WA"/>
    <n v="98117"/>
    <n v="490000"/>
    <x v="3"/>
    <n v="3"/>
    <n v="1730"/>
    <n v="283"/>
    <n v="0"/>
    <x v="1"/>
    <x v="1"/>
    <s v="None"/>
    <s v="Average"/>
    <n v="40"/>
    <n v="0"/>
    <n v="40"/>
    <n v="3"/>
  </r>
  <r>
    <s v="5294-5296 19Th Pl S"/>
    <x v="5"/>
    <s v="WA"/>
    <n v="98108"/>
    <n v="490000"/>
    <x v="1"/>
    <n v="3"/>
    <n v="2330"/>
    <n v="210"/>
    <n v="0"/>
    <x v="1"/>
    <x v="0"/>
    <s v="None"/>
    <s v="Average"/>
    <n v="22"/>
    <n v="0"/>
    <n v="22"/>
    <n v="2"/>
  </r>
  <r>
    <s v="9237 7Th Ave Nw"/>
    <x v="5"/>
    <s v="WA"/>
    <n v="98117"/>
    <n v="490000"/>
    <x v="3"/>
    <n v="1"/>
    <n v="1910"/>
    <n v="257"/>
    <n v="0"/>
    <x v="1"/>
    <x v="0"/>
    <s v="None"/>
    <s v="Good"/>
    <n v="79"/>
    <n v="1989"/>
    <n v="36"/>
    <n v="1"/>
  </r>
  <r>
    <s v="106 24Th Ave E"/>
    <x v="5"/>
    <s v="WA"/>
    <n v="98112"/>
    <n v="490000"/>
    <x v="6"/>
    <n v="2.5"/>
    <n v="1230"/>
    <n v="398"/>
    <n v="0"/>
    <x v="1"/>
    <x v="0"/>
    <s v="None"/>
    <s v="Average"/>
    <n v="21"/>
    <n v="2003"/>
    <n v="22"/>
    <n v="2"/>
  </r>
  <r>
    <s v="1746 Nw 60Th St"/>
    <x v="5"/>
    <s v="WA"/>
    <n v="98107"/>
    <n v="490000"/>
    <x v="3"/>
    <n v="2"/>
    <n v="1450"/>
    <n v="338"/>
    <n v="0"/>
    <x v="1"/>
    <x v="1"/>
    <s v="None"/>
    <s v="Average"/>
    <n v="125"/>
    <n v="2003"/>
    <n v="22"/>
    <n v="1.5"/>
  </r>
  <r>
    <s v="7325 Heather Ave Se"/>
    <x v="18"/>
    <s v="WA"/>
    <n v="98065"/>
    <n v="490000"/>
    <x v="3"/>
    <n v="2.5"/>
    <n v="2230"/>
    <n v="220"/>
    <n v="0"/>
    <x v="1"/>
    <x v="1"/>
    <s v="None"/>
    <s v="Average"/>
    <n v="25"/>
    <n v="0"/>
    <n v="25"/>
    <n v="2"/>
  </r>
  <r>
    <s v="12977 Ne 201St St"/>
    <x v="12"/>
    <s v="WA"/>
    <n v="98072"/>
    <n v="490000"/>
    <x v="1"/>
    <n v="2.5"/>
    <n v="2360"/>
    <n v="208"/>
    <n v="0"/>
    <x v="1"/>
    <x v="1"/>
    <s v="None"/>
    <s v="Average"/>
    <n v="22"/>
    <n v="0"/>
    <n v="22"/>
    <n v="2"/>
  </r>
  <r>
    <s v="16915 Se 325Th Pl"/>
    <x v="24"/>
    <s v="WA"/>
    <n v="98092"/>
    <n v="489950"/>
    <x v="1"/>
    <n v="2.25"/>
    <n v="2640"/>
    <n v="186"/>
    <n v="1"/>
    <x v="1"/>
    <x v="1"/>
    <s v="None"/>
    <s v="Good"/>
    <n v="39"/>
    <n v="0"/>
    <n v="39"/>
    <n v="1"/>
  </r>
  <r>
    <s v="9243 Ne 126Th Pl"/>
    <x v="4"/>
    <s v="WA"/>
    <n v="98034"/>
    <n v="489950"/>
    <x v="3"/>
    <n v="2.25"/>
    <n v="1820"/>
    <n v="269"/>
    <n v="0"/>
    <x v="1"/>
    <x v="1"/>
    <s v="None"/>
    <s v="Average"/>
    <n v="42"/>
    <n v="2009"/>
    <n v="16"/>
    <n v="2"/>
  </r>
  <r>
    <s v="8622 Ne 139Th St"/>
    <x v="4"/>
    <s v="WA"/>
    <n v="98034"/>
    <n v="489200"/>
    <x v="3"/>
    <n v="2.75"/>
    <n v="1850"/>
    <n v="264"/>
    <n v="0"/>
    <x v="1"/>
    <x v="1"/>
    <s v="None"/>
    <s v="Excellent"/>
    <n v="60"/>
    <n v="0"/>
    <n v="60"/>
    <n v="1.5"/>
  </r>
  <r>
    <s v="3309 S 194Th St"/>
    <x v="38"/>
    <s v="WA"/>
    <n v="98188"/>
    <n v="489000"/>
    <x v="3"/>
    <n v="3"/>
    <n v="3700"/>
    <n v="132"/>
    <n v="0"/>
    <x v="1"/>
    <x v="1"/>
    <s v="None"/>
    <s v="Average"/>
    <n v="43"/>
    <n v="0"/>
    <n v="43"/>
    <n v="2"/>
  </r>
  <r>
    <s v="9110 25Th Ave Ne"/>
    <x v="5"/>
    <s v="WA"/>
    <n v="98115"/>
    <n v="489000"/>
    <x v="3"/>
    <n v="1.5"/>
    <n v="1020"/>
    <n v="479"/>
    <n v="0"/>
    <x v="1"/>
    <x v="0"/>
    <s v="None"/>
    <s v="Average"/>
    <n v="95"/>
    <n v="1997"/>
    <n v="28"/>
    <n v="1"/>
  </r>
  <r>
    <s v="10822-10830 24Th Ave Ne"/>
    <x v="5"/>
    <s v="WA"/>
    <n v="98125"/>
    <n v="489000"/>
    <x v="1"/>
    <n v="2"/>
    <n v="2120"/>
    <n v="231"/>
    <n v="0"/>
    <x v="1"/>
    <x v="0"/>
    <s v="None"/>
    <s v="Good"/>
    <n v="85"/>
    <n v="2001"/>
    <n v="24"/>
    <n v="1"/>
  </r>
  <r>
    <s v="6008 14Th Ave Nw"/>
    <x v="5"/>
    <s v="WA"/>
    <n v="98107"/>
    <n v="489000"/>
    <x v="3"/>
    <n v="3.5"/>
    <n v="1500"/>
    <n v="326"/>
    <n v="0"/>
    <x v="1"/>
    <x v="0"/>
    <s v="None"/>
    <s v="Average"/>
    <n v="21"/>
    <n v="2003"/>
    <n v="22"/>
    <n v="2"/>
  </r>
  <r>
    <s v="6438 131St Ave Se"/>
    <x v="0"/>
    <s v="WA"/>
    <n v="98006"/>
    <n v="488800"/>
    <x v="1"/>
    <n v="2.25"/>
    <n v="2170"/>
    <n v="225"/>
    <n v="0"/>
    <x v="1"/>
    <x v="0"/>
    <s v="None"/>
    <s v="Good"/>
    <n v="49"/>
    <n v="1992"/>
    <n v="33"/>
    <n v="1"/>
  </r>
  <r>
    <s v="8023 12Th Ave Ne"/>
    <x v="5"/>
    <s v="WA"/>
    <n v="98115"/>
    <n v="488000"/>
    <x v="6"/>
    <n v="2"/>
    <n v="1360"/>
    <n v="359"/>
    <n v="0"/>
    <x v="1"/>
    <x v="0"/>
    <s v="None"/>
    <s v="Average"/>
    <n v="81"/>
    <n v="0"/>
    <n v="81"/>
    <n v="1"/>
  </r>
  <r>
    <s v="6601-6699 28Th Ave Nw"/>
    <x v="5"/>
    <s v="WA"/>
    <n v="98117"/>
    <n v="488000"/>
    <x v="3"/>
    <n v="2.5"/>
    <n v="1590"/>
    <n v="307"/>
    <n v="0"/>
    <x v="1"/>
    <x v="1"/>
    <s v="None"/>
    <s v="Average"/>
    <n v="40"/>
    <n v="0"/>
    <n v="40"/>
    <n v="3"/>
  </r>
  <r>
    <s v="4800-4898 Whitman Ave N"/>
    <x v="5"/>
    <s v="WA"/>
    <n v="98103"/>
    <n v="487250"/>
    <x v="1"/>
    <n v="2"/>
    <n v="1690"/>
    <n v="288"/>
    <n v="0"/>
    <x v="1"/>
    <x v="0"/>
    <s v="None"/>
    <s v="Average"/>
    <n v="124"/>
    <n v="0"/>
    <n v="124"/>
    <n v="1.5"/>
  </r>
  <r>
    <s v="2514 E Denny Way"/>
    <x v="5"/>
    <s v="WA"/>
    <n v="98122"/>
    <n v="487028"/>
    <x v="6"/>
    <n v="1.5"/>
    <n v="1295"/>
    <n v="376"/>
    <n v="0"/>
    <x v="1"/>
    <x v="0"/>
    <s v="None"/>
    <s v="Average"/>
    <n v="18"/>
    <n v="0"/>
    <n v="18"/>
    <n v="2"/>
  </r>
  <r>
    <s v="6732 Mars Ave S"/>
    <x v="5"/>
    <s v="WA"/>
    <n v="98108"/>
    <n v="487000"/>
    <x v="1"/>
    <n v="2.5"/>
    <n v="2540"/>
    <n v="192"/>
    <n v="0"/>
    <x v="1"/>
    <x v="1"/>
    <s v="None"/>
    <s v="Average"/>
    <n v="20"/>
    <n v="0"/>
    <n v="20"/>
    <n v="2"/>
  </r>
  <r>
    <s v="4324 Dayton Ave N"/>
    <x v="5"/>
    <s v="WA"/>
    <n v="98103"/>
    <n v="486895"/>
    <x v="3"/>
    <n v="1"/>
    <n v="1890"/>
    <n v="258"/>
    <n v="0"/>
    <x v="1"/>
    <x v="0"/>
    <s v="None"/>
    <s v="Good"/>
    <n v="124"/>
    <n v="0"/>
    <n v="124"/>
    <n v="1.5"/>
  </r>
  <r>
    <s v="13345 Se 55Th Pl"/>
    <x v="0"/>
    <s v="WA"/>
    <n v="98006"/>
    <n v="486446"/>
    <x v="3"/>
    <n v="1.75"/>
    <n v="1880"/>
    <n v="259"/>
    <n v="0"/>
    <x v="1"/>
    <x v="1"/>
    <s v="None"/>
    <s v="Good"/>
    <n v="41"/>
    <n v="0"/>
    <n v="41"/>
    <n v="1"/>
  </r>
  <r>
    <s v="5242 336Th Ave Se"/>
    <x v="15"/>
    <s v="WA"/>
    <n v="98024"/>
    <n v="486000"/>
    <x v="1"/>
    <n v="2.5"/>
    <n v="2150"/>
    <n v="226"/>
    <n v="1"/>
    <x v="1"/>
    <x v="0"/>
    <s v="None"/>
    <s v="Average"/>
    <n v="47"/>
    <n v="0"/>
    <n v="47"/>
    <n v="1"/>
  </r>
  <r>
    <s v="509 Sw 335Th St"/>
    <x v="27"/>
    <s v="WA"/>
    <n v="98023"/>
    <n v="486000"/>
    <x v="1"/>
    <n v="2.5"/>
    <n v="3560"/>
    <n v="137"/>
    <n v="0"/>
    <x v="1"/>
    <x v="1"/>
    <s v="None"/>
    <s v="Average"/>
    <n v="37"/>
    <n v="2000"/>
    <n v="25"/>
    <n v="2"/>
  </r>
  <r>
    <s v="23902 6Th Ave S"/>
    <x v="23"/>
    <s v="WA"/>
    <n v="98198"/>
    <n v="485000"/>
    <x v="3"/>
    <n v="1.75"/>
    <n v="2200"/>
    <n v="220"/>
    <n v="0"/>
    <x v="1"/>
    <x v="1"/>
    <s v="Good"/>
    <s v="Average"/>
    <n v="117"/>
    <n v="1988"/>
    <n v="37"/>
    <n v="2"/>
  </r>
  <r>
    <s v="17435 Se 329Th St"/>
    <x v="24"/>
    <s v="WA"/>
    <n v="98092"/>
    <n v="485000"/>
    <x v="1"/>
    <n v="2.5"/>
    <n v="2470"/>
    <n v="196"/>
    <n v="1"/>
    <x v="1"/>
    <x v="1"/>
    <s v="None"/>
    <s v="Average"/>
    <n v="36"/>
    <n v="0"/>
    <n v="36"/>
    <n v="2"/>
  </r>
  <r>
    <s v="24025 Se 42Nd St"/>
    <x v="6"/>
    <s v="WA"/>
    <n v="98029"/>
    <n v="485000"/>
    <x v="3"/>
    <n v="2.5"/>
    <n v="1580"/>
    <n v="307"/>
    <n v="0"/>
    <x v="1"/>
    <x v="1"/>
    <s v="None"/>
    <s v="Average"/>
    <n v="40"/>
    <n v="0"/>
    <n v="40"/>
    <n v="2"/>
  </r>
  <r>
    <s v="21924 234Th Ave Se"/>
    <x v="32"/>
    <s v="WA"/>
    <n v="98038"/>
    <n v="485000"/>
    <x v="3"/>
    <n v="2.5"/>
    <n v="2340"/>
    <n v="207"/>
    <n v="1"/>
    <x v="1"/>
    <x v="1"/>
    <s v="None"/>
    <s v="Average"/>
    <n v="40"/>
    <n v="0"/>
    <n v="40"/>
    <n v="1"/>
  </r>
  <r>
    <s v="3036 E Ames Lake Dr Ne"/>
    <x v="13"/>
    <s v="WA"/>
    <n v="98053"/>
    <n v="485000"/>
    <x v="3"/>
    <n v="2.25"/>
    <n v="2440"/>
    <n v="199"/>
    <n v="1"/>
    <x v="1"/>
    <x v="0"/>
    <s v="None"/>
    <s v="Average"/>
    <n v="34"/>
    <n v="0"/>
    <n v="34"/>
    <n v="2"/>
  </r>
  <r>
    <s v="303 N 55Th St"/>
    <x v="5"/>
    <s v="WA"/>
    <n v="98103"/>
    <n v="485000"/>
    <x v="6"/>
    <n v="2.5"/>
    <n v="1430"/>
    <n v="339"/>
    <n v="0"/>
    <x v="1"/>
    <x v="0"/>
    <s v="None"/>
    <s v="Average"/>
    <n v="17"/>
    <n v="0"/>
    <n v="17"/>
    <n v="3"/>
  </r>
  <r>
    <s v="5909 48Th Ave Sw"/>
    <x v="5"/>
    <s v="WA"/>
    <n v="98136"/>
    <n v="485000"/>
    <x v="3"/>
    <n v="2.5"/>
    <n v="1500"/>
    <n v="323"/>
    <n v="0"/>
    <x v="1"/>
    <x v="0"/>
    <s v="None"/>
    <s v="Excellent"/>
    <n v="105"/>
    <n v="0"/>
    <n v="105"/>
    <n v="1"/>
  </r>
  <r>
    <s v="1215 N 50Th St"/>
    <x v="5"/>
    <s v="WA"/>
    <n v="98103"/>
    <n v="485000"/>
    <x v="1"/>
    <n v="1"/>
    <n v="1600"/>
    <n v="303"/>
    <n v="0"/>
    <x v="1"/>
    <x v="1"/>
    <s v="None"/>
    <s v="Good"/>
    <n v="109"/>
    <n v="0"/>
    <n v="109"/>
    <n v="1.5"/>
  </r>
  <r>
    <s v="3646 Dayton Ave N"/>
    <x v="5"/>
    <s v="WA"/>
    <n v="98103"/>
    <n v="485000"/>
    <x v="6"/>
    <n v="2.25"/>
    <n v="1260"/>
    <n v="385"/>
    <n v="0"/>
    <x v="1"/>
    <x v="1"/>
    <s v="None"/>
    <s v="Average"/>
    <n v="21"/>
    <n v="2003"/>
    <n v="22"/>
    <n v="3"/>
  </r>
  <r>
    <s v="816 Nw Market St"/>
    <x v="5"/>
    <s v="WA"/>
    <n v="98107"/>
    <n v="485000"/>
    <x v="3"/>
    <n v="1"/>
    <n v="1500"/>
    <n v="323"/>
    <n v="0"/>
    <x v="1"/>
    <x v="0"/>
    <s v="None"/>
    <s v="Average"/>
    <n v="99"/>
    <n v="2003"/>
    <n v="22"/>
    <n v="1.5"/>
  </r>
  <r>
    <s v="11042 31St Ave Sw"/>
    <x v="5"/>
    <s v="WA"/>
    <n v="98146"/>
    <n v="485000"/>
    <x v="1"/>
    <n v="2.25"/>
    <n v="1900"/>
    <n v="255"/>
    <n v="0"/>
    <x v="1"/>
    <x v="0"/>
    <s v="None"/>
    <s v="Average"/>
    <n v="48"/>
    <n v="2004"/>
    <n v="21"/>
    <n v="1"/>
  </r>
  <r>
    <s v="216 20Th Ave"/>
    <x v="5"/>
    <s v="WA"/>
    <n v="98122"/>
    <n v="485000"/>
    <x v="1"/>
    <n v="1.75"/>
    <n v="1430"/>
    <n v="339"/>
    <n v="0"/>
    <x v="1"/>
    <x v="1"/>
    <s v="None"/>
    <s v="Average"/>
    <n v="125"/>
    <n v="2005"/>
    <n v="20"/>
    <n v="2"/>
  </r>
  <r>
    <s v="4242 Ne 2Nd Ct"/>
    <x v="19"/>
    <s v="WA"/>
    <n v="98059"/>
    <n v="484992"/>
    <x v="1"/>
    <n v="2.75"/>
    <n v="2320"/>
    <n v="209"/>
    <n v="0"/>
    <x v="1"/>
    <x v="1"/>
    <s v="None"/>
    <s v="Average"/>
    <n v="13"/>
    <n v="1912"/>
    <n v="113"/>
    <n v="2"/>
  </r>
  <r>
    <s v="4844 47Th Ave Sw"/>
    <x v="5"/>
    <s v="WA"/>
    <n v="98116"/>
    <n v="483945"/>
    <x v="6"/>
    <n v="1.75"/>
    <n v="1480"/>
    <n v="327"/>
    <n v="0"/>
    <x v="1"/>
    <x v="0"/>
    <s v="None"/>
    <s v="Good"/>
    <n v="74"/>
    <n v="1999"/>
    <n v="26"/>
    <n v="1"/>
  </r>
  <r>
    <s v="897 Se 11Th St"/>
    <x v="26"/>
    <s v="WA"/>
    <n v="98045"/>
    <n v="483453"/>
    <x v="1"/>
    <n v="2.75"/>
    <n v="2790"/>
    <n v="173"/>
    <n v="0"/>
    <x v="1"/>
    <x v="1"/>
    <s v="None"/>
    <s v="Average"/>
    <n v="11"/>
    <n v="0"/>
    <n v="11"/>
    <n v="2"/>
  </r>
  <r>
    <s v="3911 147Th Ave Se"/>
    <x v="0"/>
    <s v="WA"/>
    <n v="98006"/>
    <n v="483300"/>
    <x v="1"/>
    <n v="2"/>
    <n v="1210"/>
    <n v="399"/>
    <n v="0"/>
    <x v="1"/>
    <x v="1"/>
    <s v="None"/>
    <s v="Good"/>
    <n v="70"/>
    <n v="2009"/>
    <n v="16"/>
    <n v="1"/>
  </r>
  <r>
    <s v="1820 24Th Ave"/>
    <x v="5"/>
    <s v="WA"/>
    <n v="98122"/>
    <n v="482500"/>
    <x v="3"/>
    <n v="2.25"/>
    <n v="1450"/>
    <n v="333"/>
    <n v="0"/>
    <x v="1"/>
    <x v="0"/>
    <s v="None"/>
    <s v="Average"/>
    <n v="20"/>
    <n v="0"/>
    <n v="20"/>
    <n v="2"/>
  </r>
  <r>
    <s v="12033 20Th Ave Ne"/>
    <x v="5"/>
    <s v="WA"/>
    <n v="98125"/>
    <n v="482500"/>
    <x v="1"/>
    <n v="3"/>
    <n v="1630"/>
    <n v="296"/>
    <n v="0"/>
    <x v="1"/>
    <x v="0"/>
    <s v="None"/>
    <s v="Excellent"/>
    <n v="35"/>
    <n v="0"/>
    <n v="35"/>
    <n v="1"/>
  </r>
  <r>
    <s v="1022 215Th Ave Ne"/>
    <x v="10"/>
    <s v="WA"/>
    <n v="98074"/>
    <n v="482000"/>
    <x v="3"/>
    <n v="2.25"/>
    <n v="1710"/>
    <n v="282"/>
    <n v="0"/>
    <x v="1"/>
    <x v="1"/>
    <s v="None"/>
    <s v="Average"/>
    <n v="36"/>
    <n v="0"/>
    <n v="36"/>
    <n v="2"/>
  </r>
  <r>
    <s v="4507 Linden Ave N"/>
    <x v="5"/>
    <s v="WA"/>
    <n v="98103"/>
    <n v="482000"/>
    <x v="3"/>
    <n v="3.25"/>
    <n v="1380"/>
    <n v="349"/>
    <n v="0"/>
    <x v="1"/>
    <x v="1"/>
    <s v="None"/>
    <s v="Average"/>
    <n v="17"/>
    <n v="0"/>
    <n v="17"/>
    <n v="3"/>
  </r>
  <r>
    <s v="7219 Autumn Ave Se"/>
    <x v="18"/>
    <s v="WA"/>
    <n v="98065"/>
    <n v="482000"/>
    <x v="3"/>
    <n v="2.5"/>
    <n v="2420"/>
    <n v="199"/>
    <n v="0"/>
    <x v="1"/>
    <x v="1"/>
    <s v="None"/>
    <s v="Average"/>
    <n v="27"/>
    <n v="2006"/>
    <n v="19"/>
    <n v="2"/>
  </r>
  <r>
    <s v="16218 195Th Pl Ne"/>
    <x v="12"/>
    <s v="WA"/>
    <n v="98077"/>
    <n v="482000"/>
    <x v="0"/>
    <n v="2.25"/>
    <n v="2230"/>
    <n v="216"/>
    <n v="0"/>
    <x v="1"/>
    <x v="0"/>
    <s v="None"/>
    <s v="Average"/>
    <n v="47"/>
    <n v="0"/>
    <n v="47"/>
    <n v="1"/>
  </r>
  <r>
    <s v="10600-10650 117Th Pl Ne"/>
    <x v="4"/>
    <s v="WA"/>
    <n v="98033"/>
    <n v="481015"/>
    <x v="3"/>
    <n v="2.25"/>
    <n v="1550"/>
    <n v="310"/>
    <n v="0"/>
    <x v="1"/>
    <x v="1"/>
    <s v="None"/>
    <s v="Average"/>
    <n v="38"/>
    <n v="2000"/>
    <n v="25"/>
    <n v="2"/>
  </r>
  <r>
    <s v="1831 Ne 29Th Ct"/>
    <x v="19"/>
    <s v="WA"/>
    <n v="98056"/>
    <n v="481000"/>
    <x v="1"/>
    <n v="2.5"/>
    <n v="2286"/>
    <n v="210"/>
    <n v="0"/>
    <x v="1"/>
    <x v="1"/>
    <s v="None"/>
    <s v="Average"/>
    <n v="23"/>
    <n v="0"/>
    <n v="23"/>
    <n v="2"/>
  </r>
  <r>
    <s v="16905 33Rd Ave Sw"/>
    <x v="21"/>
    <s v="WA"/>
    <n v="98166"/>
    <n v="480000"/>
    <x v="1"/>
    <n v="1.75"/>
    <n v="2220"/>
    <n v="216"/>
    <n v="0"/>
    <x v="1"/>
    <x v="1"/>
    <s v="Great"/>
    <s v="Good"/>
    <n v="61"/>
    <n v="0"/>
    <n v="61"/>
    <n v="2"/>
  </r>
  <r>
    <s v="44250 Se Edgewick Rd"/>
    <x v="26"/>
    <s v="WA"/>
    <n v="98045"/>
    <n v="480000"/>
    <x v="1"/>
    <n v="3.5"/>
    <n v="3370"/>
    <n v="142"/>
    <n v="10"/>
    <x v="1"/>
    <x v="1"/>
    <s v="Great"/>
    <s v="Average"/>
    <n v="20"/>
    <n v="0"/>
    <n v="20"/>
    <n v="2"/>
  </r>
  <r>
    <s v="1006 S 286Th Pl"/>
    <x v="27"/>
    <s v="WA"/>
    <n v="98003"/>
    <n v="480000"/>
    <x v="0"/>
    <n v="2.5"/>
    <n v="2732"/>
    <n v="176"/>
    <n v="0"/>
    <x v="1"/>
    <x v="0"/>
    <s v="Good"/>
    <s v="Good"/>
    <n v="50"/>
    <n v="0"/>
    <n v="50"/>
    <n v="1"/>
  </r>
  <r>
    <s v="513 N 46Th St"/>
    <x v="5"/>
    <s v="WA"/>
    <n v="98103"/>
    <n v="480000"/>
    <x v="3"/>
    <n v="2.5"/>
    <n v="1250"/>
    <n v="384"/>
    <n v="0"/>
    <x v="1"/>
    <x v="1"/>
    <s v="Good"/>
    <s v="Average"/>
    <n v="20"/>
    <n v="0"/>
    <n v="20"/>
    <n v="3"/>
  </r>
  <r>
    <s v="4103 37Th Ave Sw"/>
    <x v="5"/>
    <s v="WA"/>
    <n v="98126"/>
    <n v="480000"/>
    <x v="3"/>
    <n v="1"/>
    <n v="1150"/>
    <n v="417"/>
    <n v="0"/>
    <x v="1"/>
    <x v="1"/>
    <s v="Good"/>
    <s v="Average"/>
    <n v="82"/>
    <n v="2002"/>
    <n v="23"/>
    <n v="1"/>
  </r>
  <r>
    <s v="305 158Th Pl Se"/>
    <x v="0"/>
    <s v="WA"/>
    <n v="98008"/>
    <n v="480000"/>
    <x v="3"/>
    <n v="2.25"/>
    <n v="1680"/>
    <n v="286"/>
    <n v="0"/>
    <x v="1"/>
    <x v="0"/>
    <s v="None"/>
    <s v="Good"/>
    <n v="66"/>
    <n v="0"/>
    <n v="66"/>
    <n v="1"/>
  </r>
  <r>
    <s v="18713 66Th Ave Ne"/>
    <x v="20"/>
    <s v="WA"/>
    <n v="98028"/>
    <n v="480000"/>
    <x v="1"/>
    <n v="3"/>
    <n v="2440"/>
    <n v="197"/>
    <n v="0"/>
    <x v="1"/>
    <x v="0"/>
    <s v="None"/>
    <s v="Average"/>
    <n v="44"/>
    <n v="2013"/>
    <n v="12"/>
    <n v="2"/>
  </r>
  <r>
    <s v="28030 185Th Pl Se"/>
    <x v="36"/>
    <s v="WA"/>
    <n v="98042"/>
    <n v="480000"/>
    <x v="1"/>
    <n v="2.25"/>
    <n v="3250"/>
    <n v="148"/>
    <n v="1"/>
    <x v="1"/>
    <x v="1"/>
    <s v="None"/>
    <s v="Good"/>
    <n v="42"/>
    <n v="0"/>
    <n v="42"/>
    <n v="2"/>
  </r>
  <r>
    <s v="12570 Se 72Nd St"/>
    <x v="17"/>
    <s v="WA"/>
    <n v="98056"/>
    <n v="480000"/>
    <x v="0"/>
    <n v="2.75"/>
    <n v="2550"/>
    <n v="188"/>
    <n v="0"/>
    <x v="1"/>
    <x v="0"/>
    <s v="None"/>
    <s v="Excellent"/>
    <n v="58"/>
    <n v="0"/>
    <n v="58"/>
    <n v="1"/>
  </r>
  <r>
    <s v="13341 12Th Ave Ne"/>
    <x v="5"/>
    <s v="WA"/>
    <n v="98125"/>
    <n v="480000"/>
    <x v="3"/>
    <n v="2"/>
    <n v="1470"/>
    <n v="327"/>
    <n v="0"/>
    <x v="1"/>
    <x v="1"/>
    <s v="None"/>
    <s v="Good"/>
    <n v="69"/>
    <n v="0"/>
    <n v="69"/>
    <n v="1"/>
  </r>
  <r>
    <s v="4422 Woodlawn Ave N"/>
    <x v="5"/>
    <s v="WA"/>
    <n v="98103"/>
    <n v="480000"/>
    <x v="6"/>
    <n v="1"/>
    <n v="1500"/>
    <n v="320"/>
    <n v="0"/>
    <x v="1"/>
    <x v="1"/>
    <s v="None"/>
    <s v="Average"/>
    <n v="123"/>
    <n v="0"/>
    <n v="123"/>
    <n v="1"/>
  </r>
  <r>
    <s v="2612 49Th Ave Sw"/>
    <x v="5"/>
    <s v="WA"/>
    <n v="98116"/>
    <n v="480000"/>
    <x v="1"/>
    <n v="2.75"/>
    <n v="2050"/>
    <n v="234"/>
    <n v="0"/>
    <x v="1"/>
    <x v="0"/>
    <s v="None"/>
    <s v="Good"/>
    <n v="39"/>
    <n v="0"/>
    <n v="39"/>
    <n v="1"/>
  </r>
  <r>
    <s v="7520 Jones Ave Nw"/>
    <x v="5"/>
    <s v="WA"/>
    <n v="98117"/>
    <n v="480000"/>
    <x v="1"/>
    <n v="1"/>
    <n v="2080"/>
    <n v="231"/>
    <n v="0"/>
    <x v="1"/>
    <x v="0"/>
    <s v="None"/>
    <s v="Average"/>
    <n v="84"/>
    <n v="1994"/>
    <n v="31"/>
    <n v="1"/>
  </r>
  <r>
    <s v="3149 35Th Ave S"/>
    <x v="5"/>
    <s v="WA"/>
    <n v="98144"/>
    <n v="480000"/>
    <x v="1"/>
    <n v="1.75"/>
    <n v="2320"/>
    <n v="207"/>
    <n v="0"/>
    <x v="1"/>
    <x v="0"/>
    <s v="None"/>
    <s v="Average"/>
    <n v="115"/>
    <n v="2006"/>
    <n v="19"/>
    <n v="1"/>
  </r>
  <r>
    <s v="2342 N 60Th St"/>
    <x v="5"/>
    <s v="WA"/>
    <n v="98103"/>
    <n v="480000"/>
    <x v="6"/>
    <n v="1"/>
    <n v="1060"/>
    <n v="453"/>
    <n v="0"/>
    <x v="1"/>
    <x v="0"/>
    <s v="None"/>
    <s v="Average"/>
    <n v="101"/>
    <n v="2011"/>
    <n v="14"/>
    <n v="1"/>
  </r>
  <r>
    <s v="35019 Se Terrace St"/>
    <x v="18"/>
    <s v="WA"/>
    <n v="98065"/>
    <n v="480000"/>
    <x v="1"/>
    <n v="2.5"/>
    <n v="2430"/>
    <n v="198"/>
    <n v="0"/>
    <x v="1"/>
    <x v="1"/>
    <s v="None"/>
    <s v="Average"/>
    <n v="16"/>
    <n v="0"/>
    <n v="16"/>
    <n v="2"/>
  </r>
  <r>
    <s v="7001 Autumn Ave Se"/>
    <x v="18"/>
    <s v="WA"/>
    <n v="98065"/>
    <n v="480000"/>
    <x v="0"/>
    <n v="2.5"/>
    <n v="2160"/>
    <n v="222"/>
    <n v="0"/>
    <x v="1"/>
    <x v="1"/>
    <s v="None"/>
    <s v="Average"/>
    <n v="27"/>
    <n v="2006"/>
    <n v="19"/>
    <n v="2"/>
  </r>
  <r>
    <s v="18125 194Th Ave Ne"/>
    <x v="12"/>
    <s v="WA"/>
    <n v="98077"/>
    <n v="480000"/>
    <x v="0"/>
    <n v="4.75"/>
    <n v="3830"/>
    <n v="125"/>
    <n v="1"/>
    <x v="1"/>
    <x v="0"/>
    <s v="None"/>
    <s v="Average"/>
    <n v="49"/>
    <n v="0"/>
    <n v="49"/>
    <n v="1"/>
  </r>
  <r>
    <s v="26272 142Nd Ave Se"/>
    <x v="36"/>
    <s v="WA"/>
    <n v="98042"/>
    <n v="479900"/>
    <x v="3"/>
    <n v="2"/>
    <n v="1980"/>
    <n v="242"/>
    <n v="0"/>
    <x v="1"/>
    <x v="1"/>
    <s v="None"/>
    <s v="Average"/>
    <n v="31"/>
    <n v="0"/>
    <n v="31"/>
    <n v="1"/>
  </r>
  <r>
    <s v="34623 Se Leitz St"/>
    <x v="18"/>
    <s v="WA"/>
    <n v="98065"/>
    <n v="479500"/>
    <x v="3"/>
    <n v="2.75"/>
    <n v="2300"/>
    <n v="208"/>
    <n v="0"/>
    <x v="1"/>
    <x v="1"/>
    <s v="None"/>
    <s v="Average"/>
    <n v="17"/>
    <n v="0"/>
    <n v="17"/>
    <n v="2"/>
  </r>
  <r>
    <s v="14211 Se 37Th St"/>
    <x v="0"/>
    <s v="WA"/>
    <n v="98006"/>
    <n v="479000"/>
    <x v="3"/>
    <n v="1"/>
    <n v="1340"/>
    <n v="357"/>
    <n v="0"/>
    <x v="1"/>
    <x v="1"/>
    <s v="None"/>
    <s v="Good"/>
    <n v="70"/>
    <n v="2009"/>
    <n v="16"/>
    <n v="1"/>
  </r>
  <r>
    <s v="915 6Th Ave N"/>
    <x v="5"/>
    <s v="WA"/>
    <n v="98109"/>
    <n v="479000"/>
    <x v="3"/>
    <n v="2.5"/>
    <n v="1260"/>
    <n v="380"/>
    <n v="0"/>
    <x v="1"/>
    <x v="1"/>
    <s v="None"/>
    <s v="Average"/>
    <n v="17"/>
    <n v="0"/>
    <n v="17"/>
    <n v="3"/>
  </r>
  <r>
    <s v="611 N 46Th St"/>
    <x v="5"/>
    <s v="WA"/>
    <n v="98103"/>
    <n v="479000"/>
    <x v="3"/>
    <n v="1"/>
    <n v="1370"/>
    <n v="350"/>
    <n v="0"/>
    <x v="1"/>
    <x v="1"/>
    <s v="None"/>
    <s v="Average"/>
    <n v="101"/>
    <n v="2011"/>
    <n v="14"/>
    <n v="1.5"/>
  </r>
  <r>
    <s v="15965 176Th Ave Ne"/>
    <x v="12"/>
    <s v="WA"/>
    <n v="98072"/>
    <n v="479000"/>
    <x v="3"/>
    <n v="2.25"/>
    <n v="2110"/>
    <n v="227"/>
    <n v="0"/>
    <x v="1"/>
    <x v="1"/>
    <s v="None"/>
    <s v="Good"/>
    <n v="47"/>
    <n v="2000"/>
    <n v="25"/>
    <n v="2"/>
  </r>
  <r>
    <s v="4235 250Th Pl Se"/>
    <x v="6"/>
    <s v="WA"/>
    <n v="98029"/>
    <n v="478000"/>
    <x v="3"/>
    <n v="2.25"/>
    <n v="1640"/>
    <n v="291"/>
    <n v="0"/>
    <x v="1"/>
    <x v="1"/>
    <s v="None"/>
    <s v="Average"/>
    <n v="31"/>
    <n v="0"/>
    <n v="31"/>
    <n v="2"/>
  </r>
  <r>
    <s v="6008 8Th Ave Ne"/>
    <x v="5"/>
    <s v="WA"/>
    <n v="98115"/>
    <n v="478000"/>
    <x v="3"/>
    <n v="1"/>
    <n v="1280"/>
    <n v="373"/>
    <n v="0"/>
    <x v="1"/>
    <x v="1"/>
    <s v="None"/>
    <s v="Average"/>
    <n v="115"/>
    <n v="2014"/>
    <n v="11"/>
    <n v="1.5"/>
  </r>
  <r>
    <s v="14815 108Th Pl Ne"/>
    <x v="30"/>
    <s v="WA"/>
    <n v="98011"/>
    <n v="477000"/>
    <x v="3"/>
    <n v="1.75"/>
    <n v="1780"/>
    <n v="268"/>
    <n v="0"/>
    <x v="1"/>
    <x v="0"/>
    <s v="None"/>
    <s v="Average"/>
    <n v="49"/>
    <n v="0"/>
    <n v="49"/>
    <n v="1"/>
  </r>
  <r>
    <s v="2313 Nw 65Th St"/>
    <x v="5"/>
    <s v="WA"/>
    <n v="98117"/>
    <n v="477000"/>
    <x v="3"/>
    <n v="2.5"/>
    <n v="1350"/>
    <n v="353"/>
    <n v="0"/>
    <x v="1"/>
    <x v="1"/>
    <s v="None"/>
    <s v="Average"/>
    <n v="20"/>
    <n v="0"/>
    <n v="20"/>
    <n v="3"/>
  </r>
  <r>
    <s v="5149 S Graham St"/>
    <x v="5"/>
    <s v="WA"/>
    <n v="98118"/>
    <n v="477000"/>
    <x v="1"/>
    <n v="2.75"/>
    <n v="1720"/>
    <n v="277"/>
    <n v="0"/>
    <x v="1"/>
    <x v="1"/>
    <s v="None"/>
    <s v="Average"/>
    <n v="47"/>
    <n v="0"/>
    <n v="47"/>
    <n v="2"/>
  </r>
  <r>
    <s v="4415 29Th Ave W"/>
    <x v="5"/>
    <s v="WA"/>
    <n v="98199"/>
    <n v="476000"/>
    <x v="3"/>
    <n v="1"/>
    <n v="1140"/>
    <n v="418"/>
    <n v="0"/>
    <x v="1"/>
    <x v="1"/>
    <s v="None"/>
    <s v="Good"/>
    <n v="117"/>
    <n v="0"/>
    <n v="117"/>
    <n v="1.5"/>
  </r>
  <r>
    <s v="6516 43Rd Ave Ne"/>
    <x v="5"/>
    <s v="WA"/>
    <n v="98115"/>
    <n v="476000"/>
    <x v="1"/>
    <n v="3"/>
    <n v="2890"/>
    <n v="165"/>
    <n v="0"/>
    <x v="1"/>
    <x v="0"/>
    <s v="None"/>
    <s v="Average"/>
    <n v="80"/>
    <n v="2013"/>
    <n v="12"/>
    <n v="1"/>
  </r>
  <r>
    <s v="20331 Ne 40Th Ct"/>
    <x v="10"/>
    <s v="WA"/>
    <n v="98074"/>
    <n v="475580"/>
    <x v="3"/>
    <n v="1.75"/>
    <n v="1520"/>
    <n v="313"/>
    <n v="0"/>
    <x v="1"/>
    <x v="1"/>
    <s v="None"/>
    <s v="Average"/>
    <n v="42"/>
    <n v="2009"/>
    <n v="16"/>
    <n v="1"/>
  </r>
  <r>
    <s v="9719 130Th Ave Ne"/>
    <x v="4"/>
    <s v="WA"/>
    <n v="98033"/>
    <n v="475300"/>
    <x v="3"/>
    <n v="1"/>
    <n v="2110"/>
    <n v="225"/>
    <n v="0"/>
    <x v="1"/>
    <x v="0"/>
    <s v="None"/>
    <s v="Excellent"/>
    <n v="101"/>
    <n v="1956"/>
    <n v="69"/>
    <n v="1"/>
  </r>
  <r>
    <s v="5050-5132 Foster Ave Se"/>
    <x v="24"/>
    <s v="WA"/>
    <n v="98092"/>
    <n v="475000"/>
    <x v="6"/>
    <n v="1.75"/>
    <n v="1490"/>
    <n v="319"/>
    <n v="5"/>
    <x v="1"/>
    <x v="1"/>
    <s v="Good"/>
    <s v="Average"/>
    <n v="42"/>
    <n v="2009"/>
    <n v="16"/>
    <n v="1"/>
  </r>
  <r>
    <s v="1017 N 38Th St"/>
    <x v="5"/>
    <s v="WA"/>
    <n v="98103"/>
    <n v="475000"/>
    <x v="1"/>
    <n v="2"/>
    <n v="1790"/>
    <n v="265"/>
    <n v="0"/>
    <x v="1"/>
    <x v="0"/>
    <s v="Good"/>
    <s v="Good"/>
    <n v="116"/>
    <n v="1989"/>
    <n v="36"/>
    <n v="1"/>
  </r>
  <r>
    <s v="4420 48Th Ave Sw"/>
    <x v="5"/>
    <s v="WA"/>
    <n v="98116"/>
    <n v="475000"/>
    <x v="3"/>
    <n v="2.25"/>
    <n v="2280"/>
    <n v="208"/>
    <n v="0"/>
    <x v="1"/>
    <x v="0"/>
    <s v="Fair"/>
    <s v="Good"/>
    <n v="40"/>
    <n v="0"/>
    <n v="40"/>
    <n v="1"/>
  </r>
  <r>
    <s v="2009 25Th Ave Ne"/>
    <x v="6"/>
    <s v="WA"/>
    <n v="98029"/>
    <n v="475000"/>
    <x v="3"/>
    <n v="2.25"/>
    <n v="1630"/>
    <n v="291"/>
    <n v="0"/>
    <x v="1"/>
    <x v="1"/>
    <s v="None"/>
    <s v="Average"/>
    <n v="20"/>
    <n v="0"/>
    <n v="20"/>
    <n v="2"/>
  </r>
  <r>
    <s v="13617 135Th Ave Ne"/>
    <x v="4"/>
    <s v="WA"/>
    <n v="98034"/>
    <n v="475000"/>
    <x v="1"/>
    <n v="2.5"/>
    <n v="1850"/>
    <n v="257"/>
    <n v="0"/>
    <x v="1"/>
    <x v="1"/>
    <s v="None"/>
    <s v="Excellent"/>
    <n v="44"/>
    <n v="0"/>
    <n v="44"/>
    <n v="2"/>
  </r>
  <r>
    <s v="12608 Ne 134Th Pl"/>
    <x v="4"/>
    <s v="WA"/>
    <n v="98034"/>
    <n v="475000"/>
    <x v="0"/>
    <n v="2.5"/>
    <n v="2510"/>
    <n v="189"/>
    <n v="0"/>
    <x v="1"/>
    <x v="0"/>
    <s v="None"/>
    <s v="Good"/>
    <n v="48"/>
    <n v="0"/>
    <n v="48"/>
    <n v="1"/>
  </r>
  <r>
    <s v="19523 53Rd Ave Ne"/>
    <x v="29"/>
    <s v="WA"/>
    <n v="98155"/>
    <n v="475000"/>
    <x v="1"/>
    <n v="2.75"/>
    <n v="1980"/>
    <n v="240"/>
    <n v="0"/>
    <x v="1"/>
    <x v="1"/>
    <s v="None"/>
    <s v="Excellent"/>
    <n v="73"/>
    <n v="1998"/>
    <n v="27"/>
    <n v="1"/>
  </r>
  <r>
    <s v="996 Se 12Th St"/>
    <x v="26"/>
    <s v="WA"/>
    <n v="98045"/>
    <n v="475000"/>
    <x v="1"/>
    <n v="2.75"/>
    <n v="2620"/>
    <n v="181"/>
    <n v="0"/>
    <x v="1"/>
    <x v="1"/>
    <s v="None"/>
    <s v="Average"/>
    <n v="12"/>
    <n v="1923"/>
    <n v="102"/>
    <n v="2"/>
  </r>
  <r>
    <s v="15918 Ne 113Th Ct"/>
    <x v="13"/>
    <s v="WA"/>
    <n v="98052"/>
    <n v="475000"/>
    <x v="3"/>
    <n v="2"/>
    <n v="1230"/>
    <n v="386"/>
    <n v="0"/>
    <x v="1"/>
    <x v="1"/>
    <s v="None"/>
    <s v="Good"/>
    <n v="41"/>
    <n v="0"/>
    <n v="41"/>
    <n v="1"/>
  </r>
  <r>
    <s v="3304 288Th Ave Ne"/>
    <x v="13"/>
    <s v="WA"/>
    <n v="98053"/>
    <n v="475000"/>
    <x v="6"/>
    <n v="2"/>
    <n v="1540"/>
    <n v="308"/>
    <n v="1"/>
    <x v="1"/>
    <x v="1"/>
    <s v="None"/>
    <s v="Average"/>
    <n v="42"/>
    <n v="2009"/>
    <n v="16"/>
    <n v="2"/>
  </r>
  <r>
    <s v="17202 Ne 134Th Pl"/>
    <x v="13"/>
    <s v="WA"/>
    <n v="98052"/>
    <n v="475000"/>
    <x v="3"/>
    <n v="2.25"/>
    <n v="1820"/>
    <n v="261"/>
    <n v="0"/>
    <x v="1"/>
    <x v="0"/>
    <s v="None"/>
    <s v="Average"/>
    <n v="44"/>
    <n v="2013"/>
    <n v="12"/>
    <n v="1"/>
  </r>
  <r>
    <s v="5054 Ne 23Rd St"/>
    <x v="19"/>
    <s v="WA"/>
    <n v="98059"/>
    <n v="475000"/>
    <x v="3"/>
    <n v="2.5"/>
    <n v="2600"/>
    <n v="183"/>
    <n v="0"/>
    <x v="1"/>
    <x v="1"/>
    <s v="None"/>
    <s v="Average"/>
    <n v="36"/>
    <n v="0"/>
    <n v="36"/>
    <n v="2"/>
  </r>
  <r>
    <s v="16700 Se 161St St"/>
    <x v="19"/>
    <s v="WA"/>
    <n v="98058"/>
    <n v="475000"/>
    <x v="1"/>
    <n v="2.5"/>
    <n v="3740"/>
    <n v="127"/>
    <n v="0"/>
    <x v="1"/>
    <x v="0"/>
    <s v="None"/>
    <s v="Average"/>
    <n v="21"/>
    <n v="2003"/>
    <n v="22"/>
    <n v="1"/>
  </r>
  <r>
    <s v="22013 Ne 18Th St"/>
    <x v="10"/>
    <s v="WA"/>
    <n v="98074"/>
    <n v="475000"/>
    <x v="3"/>
    <n v="2.25"/>
    <n v="1580"/>
    <n v="301"/>
    <n v="0"/>
    <x v="1"/>
    <x v="0"/>
    <s v="None"/>
    <s v="Average"/>
    <n v="44"/>
    <n v="2013"/>
    <n v="12"/>
    <n v="1"/>
  </r>
  <r>
    <s v="419 Federal Ave E"/>
    <x v="5"/>
    <s v="WA"/>
    <n v="98102"/>
    <n v="475000"/>
    <x v="3"/>
    <n v="2.5"/>
    <n v="950"/>
    <n v="500"/>
    <n v="0"/>
    <x v="1"/>
    <x v="1"/>
    <s v="None"/>
    <s v="Average"/>
    <n v="22"/>
    <n v="0"/>
    <n v="22"/>
    <n v="2"/>
  </r>
  <r>
    <s v="7008 19Th Ave Nw"/>
    <x v="5"/>
    <s v="WA"/>
    <n v="98117"/>
    <n v="475000"/>
    <x v="6"/>
    <n v="1"/>
    <n v="1490"/>
    <n v="319"/>
    <n v="0"/>
    <x v="1"/>
    <x v="0"/>
    <s v="None"/>
    <s v="Average"/>
    <n v="96"/>
    <n v="0"/>
    <n v="96"/>
    <n v="1"/>
  </r>
  <r>
    <s v="11719 33Rd Pl Ne"/>
    <x v="5"/>
    <s v="WA"/>
    <n v="98125"/>
    <n v="475000"/>
    <x v="1"/>
    <n v="2"/>
    <n v="2100"/>
    <n v="226"/>
    <n v="0"/>
    <x v="1"/>
    <x v="0"/>
    <s v="None"/>
    <s v="Excellent"/>
    <n v="63"/>
    <n v="0"/>
    <n v="63"/>
    <n v="1"/>
  </r>
  <r>
    <s v="11726 Phinney Ave N"/>
    <x v="5"/>
    <s v="WA"/>
    <n v="98133"/>
    <n v="475000"/>
    <x v="1"/>
    <n v="1.75"/>
    <n v="1650"/>
    <n v="288"/>
    <n v="0"/>
    <x v="1"/>
    <x v="0"/>
    <s v="None"/>
    <s v="Good"/>
    <n v="75"/>
    <n v="1983"/>
    <n v="42"/>
    <n v="1"/>
  </r>
  <r>
    <s v="1027B Ne 130Th St"/>
    <x v="5"/>
    <s v="WA"/>
    <n v="98125"/>
    <n v="475000"/>
    <x v="3"/>
    <n v="1.75"/>
    <n v="1700"/>
    <n v="279"/>
    <n v="0"/>
    <x v="1"/>
    <x v="0"/>
    <s v="None"/>
    <s v="Average"/>
    <n v="48"/>
    <n v="2004"/>
    <n v="21"/>
    <n v="1"/>
  </r>
  <r>
    <s v="11738 1St Ave Ne"/>
    <x v="5"/>
    <s v="WA"/>
    <n v="98125"/>
    <n v="475000"/>
    <x v="5"/>
    <n v="3.5"/>
    <n v="2870"/>
    <n v="166"/>
    <n v="1"/>
    <x v="1"/>
    <x v="0"/>
    <s v="None"/>
    <s v="Average"/>
    <n v="64"/>
    <n v="2004"/>
    <n v="21"/>
    <n v="1"/>
  </r>
  <r>
    <s v="7318 36Th Ave Sw"/>
    <x v="5"/>
    <s v="WA"/>
    <n v="98126"/>
    <n v="475000"/>
    <x v="3"/>
    <n v="2.5"/>
    <n v="1700"/>
    <n v="279"/>
    <n v="0"/>
    <x v="1"/>
    <x v="0"/>
    <s v="None"/>
    <s v="Average"/>
    <n v="27"/>
    <n v="2006"/>
    <n v="19"/>
    <n v="1"/>
  </r>
  <r>
    <s v="15320 Corliss Pl N"/>
    <x v="9"/>
    <s v="WA"/>
    <n v="98133"/>
    <n v="475000"/>
    <x v="1"/>
    <n v="2.5"/>
    <n v="2040"/>
    <n v="233"/>
    <n v="0"/>
    <x v="1"/>
    <x v="1"/>
    <s v="None"/>
    <s v="Good"/>
    <n v="62"/>
    <n v="0"/>
    <n v="62"/>
    <n v="2"/>
  </r>
  <r>
    <s v="15024 Wallingford Ave N"/>
    <x v="9"/>
    <s v="WA"/>
    <n v="98133"/>
    <n v="475000"/>
    <x v="1"/>
    <n v="2.5"/>
    <n v="3060"/>
    <n v="155"/>
    <n v="0"/>
    <x v="1"/>
    <x v="0"/>
    <s v="None"/>
    <s v="Good"/>
    <n v="57"/>
    <n v="0"/>
    <n v="57"/>
    <n v="1"/>
  </r>
  <r>
    <s v="19132 Beall Rd Sw"/>
    <x v="25"/>
    <s v="WA"/>
    <n v="98070"/>
    <n v="475000"/>
    <x v="1"/>
    <n v="3.5"/>
    <n v="3400"/>
    <n v="140"/>
    <n v="5"/>
    <x v="1"/>
    <x v="0"/>
    <s v="None"/>
    <s v="Average"/>
    <n v="34"/>
    <n v="0"/>
    <n v="34"/>
    <n v="2"/>
  </r>
  <r>
    <s v="20337 156Th Ave Ne"/>
    <x v="12"/>
    <s v="WA"/>
    <n v="98072"/>
    <n v="474900"/>
    <x v="3"/>
    <n v="2.25"/>
    <n v="1800"/>
    <n v="264"/>
    <n v="1"/>
    <x v="1"/>
    <x v="1"/>
    <s v="None"/>
    <s v="Good"/>
    <n v="49"/>
    <n v="1992"/>
    <n v="33"/>
    <n v="1"/>
  </r>
  <r>
    <s v="3648 Francis Ave N"/>
    <x v="5"/>
    <s v="WA"/>
    <n v="98103"/>
    <n v="474800"/>
    <x v="6"/>
    <n v="3.25"/>
    <n v="1400"/>
    <n v="339"/>
    <n v="0"/>
    <x v="1"/>
    <x v="1"/>
    <s v="None"/>
    <s v="Average"/>
    <n v="25"/>
    <n v="0"/>
    <n v="25"/>
    <n v="3"/>
  </r>
  <r>
    <s v="10828 157Th Ave Ne"/>
    <x v="13"/>
    <s v="WA"/>
    <n v="98052"/>
    <n v="474000"/>
    <x v="3"/>
    <n v="1.75"/>
    <n v="1530"/>
    <n v="310"/>
    <n v="0"/>
    <x v="1"/>
    <x v="1"/>
    <s v="None"/>
    <s v="Average"/>
    <n v="47"/>
    <n v="0"/>
    <n v="47"/>
    <n v="2"/>
  </r>
  <r>
    <s v="6714 4Th Ave Nw"/>
    <x v="5"/>
    <s v="WA"/>
    <n v="98117"/>
    <n v="473200"/>
    <x v="3"/>
    <n v="1.5"/>
    <n v="1740"/>
    <n v="272"/>
    <n v="0"/>
    <x v="1"/>
    <x v="0"/>
    <s v="None"/>
    <s v="Good"/>
    <n v="105"/>
    <n v="0"/>
    <n v="105"/>
    <n v="1.5"/>
  </r>
  <r>
    <s v="7029 16Th Ave Nw"/>
    <x v="5"/>
    <s v="WA"/>
    <n v="98117"/>
    <n v="473000"/>
    <x v="6"/>
    <n v="1"/>
    <n v="900"/>
    <n v="526"/>
    <n v="0"/>
    <x v="1"/>
    <x v="1"/>
    <s v="None"/>
    <s v="Good"/>
    <n v="116"/>
    <n v="1989"/>
    <n v="36"/>
    <n v="1"/>
  </r>
  <r>
    <s v="20604 Se 24Th St"/>
    <x v="10"/>
    <s v="WA"/>
    <n v="98075"/>
    <n v="472500"/>
    <x v="3"/>
    <n v="2"/>
    <n v="1750"/>
    <n v="270"/>
    <n v="0"/>
    <x v="1"/>
    <x v="0"/>
    <s v="None"/>
    <s v="Average"/>
    <n v="43"/>
    <n v="0"/>
    <n v="43"/>
    <n v="1"/>
  </r>
  <r>
    <s v="806 S 295Th Pl"/>
    <x v="27"/>
    <s v="WA"/>
    <n v="98003"/>
    <n v="472000"/>
    <x v="2"/>
    <n v="2.5"/>
    <n v="4410"/>
    <n v="107"/>
    <n v="0"/>
    <x v="1"/>
    <x v="0"/>
    <s v="Good"/>
    <s v="Good"/>
    <n v="60"/>
    <n v="0"/>
    <n v="60"/>
    <n v="1"/>
  </r>
  <r>
    <s v="2050 14Th Ave W"/>
    <x v="5"/>
    <s v="WA"/>
    <n v="98119"/>
    <n v="472000"/>
    <x v="3"/>
    <n v="2.5"/>
    <n v="1180"/>
    <n v="400"/>
    <n v="0"/>
    <x v="1"/>
    <x v="1"/>
    <s v="None"/>
    <s v="Average"/>
    <n v="15"/>
    <n v="0"/>
    <n v="15"/>
    <n v="3"/>
  </r>
  <r>
    <s v="6811 16Th Ave Ne"/>
    <x v="5"/>
    <s v="WA"/>
    <n v="98115"/>
    <n v="471500"/>
    <x v="1"/>
    <n v="3"/>
    <n v="2370"/>
    <n v="199"/>
    <n v="0"/>
    <x v="1"/>
    <x v="0"/>
    <s v="None"/>
    <s v="Excellent"/>
    <n v="109"/>
    <n v="0"/>
    <n v="109"/>
    <n v="1.5"/>
  </r>
  <r>
    <s v="719 N 80Th St"/>
    <x v="5"/>
    <s v="WA"/>
    <n v="98103"/>
    <n v="471001"/>
    <x v="3"/>
    <n v="1.75"/>
    <n v="1800"/>
    <n v="262"/>
    <n v="0"/>
    <x v="1"/>
    <x v="0"/>
    <s v="None"/>
    <s v="Excellent"/>
    <n v="120"/>
    <n v="0"/>
    <n v="120"/>
    <n v="1"/>
  </r>
  <r>
    <s v="23 Sunset Ct Nw"/>
    <x v="6"/>
    <s v="WA"/>
    <n v="98027"/>
    <n v="471000"/>
    <x v="3"/>
    <n v="2.5"/>
    <n v="2030"/>
    <n v="232"/>
    <n v="0"/>
    <x v="1"/>
    <x v="0"/>
    <s v="None"/>
    <s v="Average"/>
    <n v="24"/>
    <n v="0"/>
    <n v="24"/>
    <n v="2"/>
  </r>
  <r>
    <s v="275 Se 10Th Cir"/>
    <x v="26"/>
    <s v="WA"/>
    <n v="98045"/>
    <n v="471000"/>
    <x v="1"/>
    <n v="2.5"/>
    <n v="2330"/>
    <n v="202"/>
    <n v="0"/>
    <x v="1"/>
    <x v="1"/>
    <s v="None"/>
    <s v="Average"/>
    <n v="27"/>
    <n v="2006"/>
    <n v="19"/>
    <n v="2"/>
  </r>
  <r>
    <s v="1165 Sw 12Th St"/>
    <x v="26"/>
    <s v="WA"/>
    <n v="98045"/>
    <n v="471000"/>
    <x v="1"/>
    <n v="2.5"/>
    <n v="3030"/>
    <n v="155"/>
    <n v="0"/>
    <x v="1"/>
    <x v="0"/>
    <s v="None"/>
    <s v="Average"/>
    <n v="27"/>
    <n v="2006"/>
    <n v="19"/>
    <n v="2"/>
  </r>
  <r>
    <s v="6528 37Th Ave Sw"/>
    <x v="5"/>
    <s v="WA"/>
    <n v="98126"/>
    <n v="471000"/>
    <x v="6"/>
    <n v="1.75"/>
    <n v="1240"/>
    <n v="380"/>
    <n v="0"/>
    <x v="1"/>
    <x v="1"/>
    <s v="None"/>
    <s v="Excellent"/>
    <n v="101"/>
    <n v="1956"/>
    <n v="69"/>
    <n v="1"/>
  </r>
  <r>
    <s v="2559 155Th Ave Se"/>
    <x v="0"/>
    <s v="WA"/>
    <n v="98007"/>
    <n v="470000"/>
    <x v="3"/>
    <n v="1.5"/>
    <n v="1510"/>
    <n v="311"/>
    <n v="0"/>
    <x v="1"/>
    <x v="1"/>
    <s v="None"/>
    <s v="Good"/>
    <n v="69"/>
    <n v="0"/>
    <n v="69"/>
    <n v="1"/>
  </r>
  <r>
    <s v="14923 280Th Pl Ne"/>
    <x v="22"/>
    <s v="WA"/>
    <n v="98019"/>
    <n v="470000"/>
    <x v="1"/>
    <n v="2.5"/>
    <n v="2310"/>
    <n v="203"/>
    <n v="0"/>
    <x v="1"/>
    <x v="1"/>
    <s v="None"/>
    <s v="Average"/>
    <n v="34"/>
    <n v="0"/>
    <n v="34"/>
    <n v="2"/>
  </r>
  <r>
    <s v="5504 Ne 190Th St"/>
    <x v="20"/>
    <s v="WA"/>
    <n v="98028"/>
    <n v="470000"/>
    <x v="1"/>
    <n v="2.25"/>
    <n v="2380"/>
    <n v="197"/>
    <n v="0"/>
    <x v="1"/>
    <x v="0"/>
    <s v="None"/>
    <s v="Average"/>
    <n v="46"/>
    <n v="2014"/>
    <n v="11"/>
    <n v="2"/>
  </r>
  <r>
    <s v="10406 126Th Ave Ne"/>
    <x v="4"/>
    <s v="WA"/>
    <n v="98033"/>
    <n v="470000"/>
    <x v="3"/>
    <n v="2"/>
    <n v="1800"/>
    <n v="261"/>
    <n v="0"/>
    <x v="1"/>
    <x v="1"/>
    <s v="None"/>
    <s v="Average"/>
    <n v="69"/>
    <n v="1990"/>
    <n v="35"/>
    <n v="1"/>
  </r>
  <r>
    <s v="5319 Ne 201St Pl"/>
    <x v="29"/>
    <s v="WA"/>
    <n v="98155"/>
    <n v="470000"/>
    <x v="3"/>
    <n v="1.75"/>
    <n v="2290"/>
    <n v="205"/>
    <n v="0"/>
    <x v="1"/>
    <x v="0"/>
    <s v="None"/>
    <s v="Average"/>
    <n v="60"/>
    <n v="1993"/>
    <n v="32"/>
    <n v="1"/>
  </r>
  <r>
    <s v="29448 Se 208Th St"/>
    <x v="32"/>
    <s v="WA"/>
    <n v="98038"/>
    <n v="470000"/>
    <x v="3"/>
    <n v="2"/>
    <n v="1730"/>
    <n v="272"/>
    <n v="1"/>
    <x v="1"/>
    <x v="1"/>
    <s v="None"/>
    <s v="Average"/>
    <n v="28"/>
    <n v="0"/>
    <n v="28"/>
    <n v="1"/>
  </r>
  <r>
    <s v="1815 Ilwaco Ave Ne"/>
    <x v="19"/>
    <s v="WA"/>
    <n v="98059"/>
    <n v="470000"/>
    <x v="3"/>
    <n v="2.5"/>
    <n v="2150"/>
    <n v="219"/>
    <n v="0"/>
    <x v="1"/>
    <x v="1"/>
    <s v="None"/>
    <s v="Average"/>
    <n v="33"/>
    <n v="0"/>
    <n v="33"/>
    <n v="2"/>
  </r>
  <r>
    <s v="6737-6741 13Th Ave Nw"/>
    <x v="5"/>
    <s v="WA"/>
    <n v="98117"/>
    <n v="470000"/>
    <x v="3"/>
    <n v="1.5"/>
    <n v="1500"/>
    <n v="313"/>
    <n v="0"/>
    <x v="1"/>
    <x v="0"/>
    <s v="None"/>
    <s v="Good"/>
    <n v="98"/>
    <n v="0"/>
    <n v="98"/>
    <n v="1.5"/>
  </r>
  <r>
    <s v="5624 Wilson Ave S"/>
    <x v="5"/>
    <s v="WA"/>
    <n v="98118"/>
    <n v="470000"/>
    <x v="3"/>
    <n v="1.5"/>
    <n v="1760"/>
    <n v="267"/>
    <n v="0"/>
    <x v="1"/>
    <x v="0"/>
    <s v="None"/>
    <s v="Average"/>
    <n v="67"/>
    <n v="2004"/>
    <n v="21"/>
    <n v="1"/>
  </r>
  <r>
    <s v="15200 287Th Ave Ne"/>
    <x v="22"/>
    <s v="WA"/>
    <n v="98019"/>
    <n v="469950"/>
    <x v="1"/>
    <n v="2.75"/>
    <n v="2530"/>
    <n v="186"/>
    <n v="0"/>
    <x v="1"/>
    <x v="1"/>
    <s v="None"/>
    <s v="Average"/>
    <n v="28"/>
    <n v="0"/>
    <n v="28"/>
    <n v="2"/>
  </r>
  <r>
    <s v="18626 136Th Pl Se"/>
    <x v="19"/>
    <s v="WA"/>
    <n v="98058"/>
    <n v="469900"/>
    <x v="1"/>
    <n v="2.5"/>
    <n v="2990"/>
    <n v="157"/>
    <n v="0"/>
    <x v="1"/>
    <x v="1"/>
    <s v="None"/>
    <s v="Good"/>
    <n v="34"/>
    <n v="0"/>
    <n v="34"/>
    <n v="2"/>
  </r>
  <r>
    <s v="1911 E Columbia St"/>
    <x v="5"/>
    <s v="WA"/>
    <n v="98122"/>
    <n v="469000"/>
    <x v="3"/>
    <n v="1"/>
    <n v="950"/>
    <n v="494"/>
    <n v="0"/>
    <x v="1"/>
    <x v="1"/>
    <s v="None"/>
    <s v="Excellent"/>
    <n v="77"/>
    <n v="1985"/>
    <n v="40"/>
    <n v="1.5"/>
  </r>
  <r>
    <s v="20216 12Th Ave Nw"/>
    <x v="9"/>
    <s v="WA"/>
    <n v="98177"/>
    <n v="469000"/>
    <x v="0"/>
    <n v="2.5"/>
    <n v="2240"/>
    <n v="209"/>
    <n v="0"/>
    <x v="1"/>
    <x v="0"/>
    <s v="None"/>
    <s v="Average"/>
    <n v="59"/>
    <n v="1963"/>
    <n v="62"/>
    <n v="1"/>
  </r>
  <r>
    <s v="6724 Alonzo Ave Nw"/>
    <x v="5"/>
    <s v="WA"/>
    <n v="98117"/>
    <n v="468500"/>
    <x v="3"/>
    <n v="2.5"/>
    <n v="1350"/>
    <n v="347"/>
    <n v="0"/>
    <x v="1"/>
    <x v="0"/>
    <s v="None"/>
    <s v="Average"/>
    <n v="18"/>
    <n v="0"/>
    <n v="18"/>
    <n v="2"/>
  </r>
  <r>
    <s v="12000-12098 Se 71St Pl"/>
    <x v="17"/>
    <s v="WA"/>
    <n v="98056"/>
    <n v="468000"/>
    <x v="3"/>
    <n v="1.5"/>
    <n v="1830"/>
    <n v="256"/>
    <n v="0"/>
    <x v="1"/>
    <x v="1"/>
    <s v="None"/>
    <s v="Excellent"/>
    <n v="63"/>
    <n v="0"/>
    <n v="63"/>
    <n v="1"/>
  </r>
  <r>
    <s v="3169 Ne 85Th St"/>
    <x v="5"/>
    <s v="WA"/>
    <n v="98115"/>
    <n v="468000"/>
    <x v="6"/>
    <n v="1"/>
    <n v="1160"/>
    <n v="403"/>
    <n v="0"/>
    <x v="1"/>
    <x v="0"/>
    <s v="None"/>
    <s v="Good"/>
    <n v="83"/>
    <n v="1982"/>
    <n v="43"/>
    <n v="1"/>
  </r>
  <r>
    <s v="6605-6609 141St Pl Ne"/>
    <x v="13"/>
    <s v="WA"/>
    <n v="98052"/>
    <n v="467100"/>
    <x v="3"/>
    <n v="1.75"/>
    <n v="1620"/>
    <n v="288"/>
    <n v="0"/>
    <x v="1"/>
    <x v="0"/>
    <s v="None"/>
    <s v="Average"/>
    <n v="52"/>
    <n v="2013"/>
    <n v="12"/>
    <n v="1"/>
  </r>
  <r>
    <s v="1427 Nw 62Nd St"/>
    <x v="5"/>
    <s v="WA"/>
    <n v="98107"/>
    <n v="467000"/>
    <x v="3"/>
    <n v="2.25"/>
    <n v="1270"/>
    <n v="368"/>
    <n v="0"/>
    <x v="1"/>
    <x v="0"/>
    <s v="None"/>
    <s v="Average"/>
    <n v="20"/>
    <n v="0"/>
    <n v="20"/>
    <n v="2"/>
  </r>
  <r>
    <s v="12033 Dayton Ave N"/>
    <x v="5"/>
    <s v="WA"/>
    <n v="98133"/>
    <n v="467000"/>
    <x v="3"/>
    <n v="1"/>
    <n v="1660"/>
    <n v="281"/>
    <n v="0"/>
    <x v="1"/>
    <x v="0"/>
    <s v="None"/>
    <s v="Excellent"/>
    <n v="79"/>
    <n v="0"/>
    <n v="79"/>
    <n v="1"/>
  </r>
  <r>
    <s v="5811 116Th Ave Ne"/>
    <x v="4"/>
    <s v="WA"/>
    <n v="98033"/>
    <n v="466800"/>
    <x v="3"/>
    <n v="2.5"/>
    <n v="1480"/>
    <n v="315"/>
    <n v="0"/>
    <x v="1"/>
    <x v="1"/>
    <s v="None"/>
    <s v="Average"/>
    <n v="29"/>
    <n v="0"/>
    <n v="29"/>
    <n v="2"/>
  </r>
  <r>
    <s v="7550 19Th Ave Nw"/>
    <x v="5"/>
    <s v="WA"/>
    <n v="98117"/>
    <n v="466500"/>
    <x v="3"/>
    <n v="1"/>
    <n v="1430"/>
    <n v="326"/>
    <n v="0"/>
    <x v="1"/>
    <x v="0"/>
    <s v="None"/>
    <s v="Average"/>
    <n v="80"/>
    <n v="2010"/>
    <n v="15"/>
    <n v="1"/>
  </r>
  <r>
    <s v="463 Pasco Pl Ne"/>
    <x v="19"/>
    <s v="WA"/>
    <n v="98059"/>
    <n v="465950"/>
    <x v="1"/>
    <n v="2.5"/>
    <n v="2340"/>
    <n v="199"/>
    <n v="0"/>
    <x v="1"/>
    <x v="1"/>
    <s v="None"/>
    <s v="Average"/>
    <n v="24"/>
    <n v="0"/>
    <n v="24"/>
    <n v="2"/>
  </r>
  <r>
    <s v="16231 Ne 29Th St"/>
    <x v="0"/>
    <s v="WA"/>
    <n v="98008"/>
    <n v="465750"/>
    <x v="3"/>
    <n v="1.5"/>
    <n v="1260"/>
    <n v="370"/>
    <n v="0"/>
    <x v="1"/>
    <x v="1"/>
    <s v="None"/>
    <s v="Average"/>
    <n v="66"/>
    <n v="1989"/>
    <n v="36"/>
    <n v="1"/>
  </r>
  <r>
    <s v="5047 43Rd Ave S"/>
    <x v="5"/>
    <s v="WA"/>
    <n v="98118"/>
    <n v="465500"/>
    <x v="3"/>
    <n v="1.75"/>
    <n v="1890"/>
    <n v="246"/>
    <n v="0"/>
    <x v="1"/>
    <x v="0"/>
    <s v="None"/>
    <s v="Average"/>
    <n v="60"/>
    <n v="1993"/>
    <n v="32"/>
    <n v="1"/>
  </r>
  <r>
    <s v="14951 Ne 204Th St"/>
    <x v="12"/>
    <s v="WA"/>
    <n v="98072"/>
    <n v="465425"/>
    <x v="1"/>
    <n v="2.75"/>
    <n v="2430"/>
    <n v="192"/>
    <n v="0"/>
    <x v="1"/>
    <x v="1"/>
    <s v="None"/>
    <s v="Average"/>
    <n v="58"/>
    <n v="2011"/>
    <n v="14"/>
    <n v="1"/>
  </r>
  <r>
    <s v="20028 18Th Ave Nw"/>
    <x v="9"/>
    <s v="WA"/>
    <n v="98177"/>
    <n v="465250"/>
    <x v="0"/>
    <n v="2"/>
    <n v="1940"/>
    <n v="240"/>
    <n v="0"/>
    <x v="1"/>
    <x v="1"/>
    <s v="None"/>
    <s v="Average"/>
    <n v="68"/>
    <n v="2000"/>
    <n v="25"/>
    <n v="1.5"/>
  </r>
  <r>
    <s v="12533 Sw 148Th St"/>
    <x v="25"/>
    <s v="WA"/>
    <n v="98070"/>
    <n v="465000"/>
    <x v="6"/>
    <n v="2"/>
    <n v="1494"/>
    <n v="311"/>
    <n v="0"/>
    <x v="0"/>
    <x v="1"/>
    <s v="Excellent"/>
    <s v="Average"/>
    <n v="82"/>
    <n v="1997"/>
    <n v="28"/>
    <n v="2"/>
  </r>
  <r>
    <s v="29211 7Th Pl S"/>
    <x v="27"/>
    <s v="WA"/>
    <n v="98003"/>
    <n v="465000"/>
    <x v="2"/>
    <n v="3.25"/>
    <n v="4250"/>
    <n v="109"/>
    <n v="1"/>
    <x v="1"/>
    <x v="0"/>
    <s v="Great"/>
    <s v="Average"/>
    <n v="58"/>
    <n v="2011"/>
    <n v="14"/>
    <n v="1"/>
  </r>
  <r>
    <s v="3040 Sw Avalon Way"/>
    <x v="5"/>
    <s v="WA"/>
    <n v="98126"/>
    <n v="465000"/>
    <x v="3"/>
    <n v="1.75"/>
    <n v="1510"/>
    <n v="308"/>
    <n v="0"/>
    <x v="1"/>
    <x v="0"/>
    <s v="Good"/>
    <s v="Average"/>
    <n v="100"/>
    <n v="2011"/>
    <n v="14"/>
    <n v="1"/>
  </r>
  <r>
    <s v="15800-15898 15Th Ave Sw"/>
    <x v="21"/>
    <s v="WA"/>
    <n v="98166"/>
    <n v="465000"/>
    <x v="3"/>
    <n v="2.25"/>
    <n v="2670"/>
    <n v="174"/>
    <n v="0"/>
    <x v="1"/>
    <x v="0"/>
    <s v="None"/>
    <s v="Good"/>
    <n v="59"/>
    <n v="0"/>
    <n v="59"/>
    <n v="1"/>
  </r>
  <r>
    <s v="14216-14228 117Th Ave Ne"/>
    <x v="4"/>
    <s v="WA"/>
    <n v="98034"/>
    <n v="465000"/>
    <x v="3"/>
    <n v="2"/>
    <n v="1560"/>
    <n v="298"/>
    <n v="0"/>
    <x v="1"/>
    <x v="1"/>
    <s v="None"/>
    <s v="Excellent"/>
    <n v="58"/>
    <n v="0"/>
    <n v="58"/>
    <n v="1"/>
  </r>
  <r>
    <s v="11526 Ne 116Th St"/>
    <x v="4"/>
    <s v="WA"/>
    <n v="98034"/>
    <n v="465000"/>
    <x v="3"/>
    <n v="2.25"/>
    <n v="1840"/>
    <n v="253"/>
    <n v="0"/>
    <x v="1"/>
    <x v="1"/>
    <s v="None"/>
    <s v="Average"/>
    <n v="22"/>
    <n v="0"/>
    <n v="22"/>
    <n v="2"/>
  </r>
  <r>
    <s v="11618 Ne 65Th St"/>
    <x v="4"/>
    <s v="WA"/>
    <n v="98033"/>
    <n v="465000"/>
    <x v="3"/>
    <n v="1.5"/>
    <n v="2020"/>
    <n v="230"/>
    <n v="0"/>
    <x v="1"/>
    <x v="0"/>
    <s v="None"/>
    <s v="Good"/>
    <n v="69"/>
    <n v="0"/>
    <n v="69"/>
    <n v="1"/>
  </r>
  <r>
    <s v="21212 Se 260Th St"/>
    <x v="32"/>
    <s v="WA"/>
    <n v="98038"/>
    <n v="465000"/>
    <x v="1"/>
    <n v="2.5"/>
    <n v="3060"/>
    <n v="152"/>
    <n v="0"/>
    <x v="1"/>
    <x v="1"/>
    <s v="None"/>
    <s v="Average"/>
    <n v="13"/>
    <n v="1912"/>
    <n v="113"/>
    <n v="2"/>
  </r>
  <r>
    <s v="224 26Th Ave E"/>
    <x v="5"/>
    <s v="WA"/>
    <n v="98112"/>
    <n v="465000"/>
    <x v="6"/>
    <n v="2.75"/>
    <n v="1430"/>
    <n v="325"/>
    <n v="0"/>
    <x v="1"/>
    <x v="0"/>
    <s v="None"/>
    <s v="Average"/>
    <n v="19"/>
    <n v="0"/>
    <n v="19"/>
    <n v="2"/>
  </r>
  <r>
    <s v="2716 E Yesler Way"/>
    <x v="5"/>
    <s v="WA"/>
    <n v="98122"/>
    <n v="465000"/>
    <x v="3"/>
    <n v="2.25"/>
    <n v="1530"/>
    <n v="304"/>
    <n v="0"/>
    <x v="1"/>
    <x v="0"/>
    <s v="None"/>
    <s v="Average"/>
    <n v="11"/>
    <n v="0"/>
    <n v="11"/>
    <n v="2"/>
  </r>
  <r>
    <s v="2915 Nw 75Th St"/>
    <x v="5"/>
    <s v="WA"/>
    <n v="98117"/>
    <n v="465000"/>
    <x v="3"/>
    <n v="1"/>
    <n v="910"/>
    <n v="511"/>
    <n v="0"/>
    <x v="1"/>
    <x v="1"/>
    <s v="None"/>
    <s v="Average"/>
    <n v="77"/>
    <n v="1994"/>
    <n v="31"/>
    <n v="1"/>
  </r>
  <r>
    <s v="3616 Ne 65Th St"/>
    <x v="5"/>
    <s v="WA"/>
    <n v="98115"/>
    <n v="465000"/>
    <x v="3"/>
    <n v="1.5"/>
    <n v="1270"/>
    <n v="366"/>
    <n v="0"/>
    <x v="1"/>
    <x v="1"/>
    <s v="None"/>
    <s v="Average"/>
    <n v="75"/>
    <n v="2005"/>
    <n v="20"/>
    <n v="1"/>
  </r>
  <r>
    <s v="10424 12Th Ave Ne"/>
    <x v="5"/>
    <s v="WA"/>
    <n v="98125"/>
    <n v="465000"/>
    <x v="1"/>
    <n v="1.75"/>
    <n v="1470"/>
    <n v="316"/>
    <n v="0"/>
    <x v="1"/>
    <x v="0"/>
    <s v="None"/>
    <s v="Average"/>
    <n v="70"/>
    <n v="2005"/>
    <n v="20"/>
    <n v="1"/>
  </r>
  <r>
    <s v="12215 Dayton Ave N"/>
    <x v="5"/>
    <s v="WA"/>
    <n v="98133"/>
    <n v="465000"/>
    <x v="3"/>
    <n v="1.75"/>
    <n v="1410"/>
    <n v="330"/>
    <n v="0"/>
    <x v="1"/>
    <x v="1"/>
    <s v="None"/>
    <s v="Average"/>
    <n v="101"/>
    <n v="2013"/>
    <n v="12"/>
    <n v="1"/>
  </r>
  <r>
    <s v="16135 Densmore Ave N"/>
    <x v="9"/>
    <s v="WA"/>
    <n v="98133"/>
    <n v="465000"/>
    <x v="1"/>
    <n v="2.5"/>
    <n v="2090"/>
    <n v="222"/>
    <n v="0"/>
    <x v="1"/>
    <x v="0"/>
    <s v="None"/>
    <s v="Excellent"/>
    <n v="60"/>
    <n v="0"/>
    <n v="60"/>
    <n v="1"/>
  </r>
  <r>
    <s v="15812 182Nd Ave Ne"/>
    <x v="12"/>
    <s v="WA"/>
    <n v="98072"/>
    <n v="465000"/>
    <x v="1"/>
    <n v="2.25"/>
    <n v="1820"/>
    <n v="255"/>
    <n v="0"/>
    <x v="1"/>
    <x v="0"/>
    <s v="None"/>
    <s v="Excellent"/>
    <n v="48"/>
    <n v="0"/>
    <n v="48"/>
    <n v="1"/>
  </r>
  <r>
    <s v="14008 81St Ave Ne"/>
    <x v="4"/>
    <s v="WA"/>
    <n v="98034"/>
    <n v="464900"/>
    <x v="1"/>
    <n v="2.25"/>
    <n v="2020"/>
    <n v="230"/>
    <n v="0"/>
    <x v="1"/>
    <x v="0"/>
    <s v="None"/>
    <s v="Good"/>
    <n v="46"/>
    <n v="0"/>
    <n v="46"/>
    <n v="1"/>
  </r>
  <r>
    <s v="2423 11Th Ave W"/>
    <x v="5"/>
    <s v="WA"/>
    <n v="98119"/>
    <n v="464600"/>
    <x v="6"/>
    <n v="1"/>
    <n v="840"/>
    <n v="553"/>
    <n v="0"/>
    <x v="1"/>
    <x v="1"/>
    <s v="Good"/>
    <s v="Good"/>
    <n v="101"/>
    <n v="0"/>
    <n v="101"/>
    <n v="1"/>
  </r>
  <r>
    <s v="6617 Beveridge Pl Sw"/>
    <x v="5"/>
    <s v="WA"/>
    <n v="98136"/>
    <n v="464600"/>
    <x v="3"/>
    <n v="1.75"/>
    <n v="1120"/>
    <n v="415"/>
    <n v="0"/>
    <x v="1"/>
    <x v="1"/>
    <s v="None"/>
    <s v="Good"/>
    <n v="100"/>
    <n v="1968"/>
    <n v="57"/>
    <n v="1.5"/>
  </r>
  <r>
    <s v="12227 Se 55Th Pl"/>
    <x v="0"/>
    <s v="WA"/>
    <n v="98006"/>
    <n v="464500"/>
    <x v="3"/>
    <n v="1.75"/>
    <n v="1150"/>
    <n v="404"/>
    <n v="0"/>
    <x v="1"/>
    <x v="1"/>
    <s v="None"/>
    <s v="Excellent"/>
    <n v="66"/>
    <n v="0"/>
    <n v="66"/>
    <n v="1"/>
  </r>
  <r>
    <s v="5055 Ne 23Rd St"/>
    <x v="19"/>
    <s v="WA"/>
    <n v="98059"/>
    <n v="464000"/>
    <x v="1"/>
    <n v="2.5"/>
    <n v="2180"/>
    <n v="213"/>
    <n v="0"/>
    <x v="1"/>
    <x v="1"/>
    <s v="None"/>
    <s v="Good"/>
    <n v="36"/>
    <n v="0"/>
    <n v="36"/>
    <n v="2"/>
  </r>
  <r>
    <s v="316 35Th Ave"/>
    <x v="5"/>
    <s v="WA"/>
    <n v="98122"/>
    <n v="464000"/>
    <x v="3"/>
    <n v="1"/>
    <n v="1320"/>
    <n v="352"/>
    <n v="0"/>
    <x v="1"/>
    <x v="1"/>
    <s v="None"/>
    <s v="Average"/>
    <n v="125"/>
    <n v="2005"/>
    <n v="20"/>
    <n v="2"/>
  </r>
  <r>
    <s v="14700 Burke Ave N"/>
    <x v="9"/>
    <s v="WA"/>
    <n v="98133"/>
    <n v="464000"/>
    <x v="0"/>
    <n v="2.5"/>
    <n v="3400"/>
    <n v="136"/>
    <n v="0"/>
    <x v="1"/>
    <x v="0"/>
    <s v="None"/>
    <s v="Good"/>
    <n v="66"/>
    <n v="0"/>
    <n v="66"/>
    <n v="1"/>
  </r>
  <r>
    <s v="14926 Ne 202Nd St"/>
    <x v="12"/>
    <s v="WA"/>
    <n v="98072"/>
    <n v="464000"/>
    <x v="3"/>
    <n v="1.75"/>
    <n v="1630"/>
    <n v="285"/>
    <n v="1"/>
    <x v="1"/>
    <x v="1"/>
    <s v="None"/>
    <s v="Average"/>
    <n v="58"/>
    <n v="2011"/>
    <n v="14"/>
    <n v="1"/>
  </r>
  <r>
    <s v="12812 130Th Ct Ne"/>
    <x v="4"/>
    <s v="WA"/>
    <n v="98034"/>
    <n v="463000"/>
    <x v="1"/>
    <n v="2.5"/>
    <n v="1980"/>
    <n v="234"/>
    <n v="0"/>
    <x v="1"/>
    <x v="1"/>
    <s v="None"/>
    <s v="Good"/>
    <n v="51"/>
    <n v="0"/>
    <n v="51"/>
    <n v="2"/>
  </r>
  <r>
    <s v="4 151St Pl Ne"/>
    <x v="0"/>
    <s v="WA"/>
    <n v="98007"/>
    <n v="462000"/>
    <x v="0"/>
    <n v="1.75"/>
    <n v="1250"/>
    <n v="370"/>
    <n v="0"/>
    <x v="1"/>
    <x v="1"/>
    <s v="None"/>
    <s v="Good"/>
    <n v="59"/>
    <n v="0"/>
    <n v="59"/>
    <n v="1"/>
  </r>
  <r>
    <s v="3474 Wells Ave S"/>
    <x v="19"/>
    <s v="WA"/>
    <n v="98055"/>
    <n v="462000"/>
    <x v="1"/>
    <n v="2.5"/>
    <n v="3070"/>
    <n v="150"/>
    <n v="0"/>
    <x v="1"/>
    <x v="1"/>
    <s v="None"/>
    <s v="Average"/>
    <n v="19"/>
    <n v="0"/>
    <n v="19"/>
    <n v="2"/>
  </r>
  <r>
    <s v="825 Ne 63Rd St"/>
    <x v="5"/>
    <s v="WA"/>
    <n v="98115"/>
    <n v="462000"/>
    <x v="3"/>
    <n v="1.75"/>
    <n v="1300"/>
    <n v="355"/>
    <n v="0"/>
    <x v="1"/>
    <x v="0"/>
    <s v="None"/>
    <s v="Excellent"/>
    <n v="106"/>
    <n v="1934"/>
    <n v="91"/>
    <n v="1"/>
  </r>
  <r>
    <s v="5151 S Othello St"/>
    <x v="5"/>
    <s v="WA"/>
    <n v="98118"/>
    <n v="462000"/>
    <x v="3"/>
    <n v="1.5"/>
    <n v="1710"/>
    <n v="270"/>
    <n v="0"/>
    <x v="1"/>
    <x v="0"/>
    <s v="None"/>
    <s v="Average"/>
    <n v="97"/>
    <n v="1954"/>
    <n v="71"/>
    <n v="1.5"/>
  </r>
  <r>
    <s v="13017 Ne 100Th St"/>
    <x v="4"/>
    <s v="WA"/>
    <n v="98033"/>
    <n v="461000"/>
    <x v="3"/>
    <n v="1.75"/>
    <n v="3600"/>
    <n v="128"/>
    <n v="0"/>
    <x v="1"/>
    <x v="0"/>
    <s v="None"/>
    <s v="Good"/>
    <n v="77"/>
    <n v="0"/>
    <n v="77"/>
    <n v="2"/>
  </r>
  <r>
    <s v="3419 Meadow Ave N"/>
    <x v="19"/>
    <s v="WA"/>
    <n v="98056"/>
    <n v="461000"/>
    <x v="3"/>
    <n v="3.25"/>
    <n v="2770"/>
    <n v="166"/>
    <n v="0"/>
    <x v="1"/>
    <x v="0"/>
    <s v="None"/>
    <s v="Average"/>
    <n v="19"/>
    <n v="0"/>
    <n v="19"/>
    <n v="2"/>
  </r>
  <r>
    <s v="11053 Greenwood Ave N"/>
    <x v="5"/>
    <s v="WA"/>
    <n v="98133"/>
    <n v="461000"/>
    <x v="6"/>
    <n v="1"/>
    <n v="1060"/>
    <n v="435"/>
    <n v="0"/>
    <x v="1"/>
    <x v="1"/>
    <s v="None"/>
    <s v="Average"/>
    <n v="99"/>
    <n v="2003"/>
    <n v="22"/>
    <n v="1"/>
  </r>
  <r>
    <s v="19807 330Th Ave Ne"/>
    <x v="22"/>
    <s v="WA"/>
    <n v="98019"/>
    <n v="460000"/>
    <x v="6"/>
    <n v="1.5"/>
    <n v="2730"/>
    <n v="168"/>
    <n v="0"/>
    <x v="1"/>
    <x v="0"/>
    <s v="None"/>
    <s v="Good"/>
    <n v="49"/>
    <n v="1992"/>
    <n v="33"/>
    <n v="1"/>
  </r>
  <r>
    <s v="24434 Se Mirrormont Blvd"/>
    <x v="6"/>
    <s v="WA"/>
    <n v="98027"/>
    <n v="460000"/>
    <x v="1"/>
    <n v="2.5"/>
    <n v="2110"/>
    <n v="218"/>
    <n v="1"/>
    <x v="1"/>
    <x v="0"/>
    <s v="None"/>
    <s v="Good"/>
    <n v="40"/>
    <n v="0"/>
    <n v="40"/>
    <n v="1"/>
  </r>
  <r>
    <s v="15801 63Rd Ave Ne"/>
    <x v="20"/>
    <s v="WA"/>
    <n v="98028"/>
    <n v="460000"/>
    <x v="3"/>
    <n v="2.25"/>
    <n v="2350"/>
    <n v="196"/>
    <n v="0"/>
    <x v="1"/>
    <x v="0"/>
    <s v="None"/>
    <s v="Average"/>
    <n v="48"/>
    <n v="2004"/>
    <n v="21"/>
    <n v="1"/>
  </r>
  <r>
    <s v="27209 110Th Ave Se"/>
    <x v="36"/>
    <s v="WA"/>
    <n v="98030"/>
    <n v="460000"/>
    <x v="1"/>
    <n v="3"/>
    <n v="2230"/>
    <n v="206"/>
    <n v="1"/>
    <x v="1"/>
    <x v="1"/>
    <s v="None"/>
    <s v="Average"/>
    <n v="34"/>
    <n v="0"/>
    <n v="34"/>
    <n v="2"/>
  </r>
  <r>
    <s v="9037 Ne 132Nd Pl"/>
    <x v="4"/>
    <s v="WA"/>
    <n v="98034"/>
    <n v="460000"/>
    <x v="3"/>
    <n v="2.5"/>
    <n v="1730"/>
    <n v="266"/>
    <n v="0"/>
    <x v="1"/>
    <x v="0"/>
    <s v="None"/>
    <s v="Average"/>
    <n v="56"/>
    <n v="2010"/>
    <n v="15"/>
    <n v="1"/>
  </r>
  <r>
    <s v="19259-19499 40Th Pl Ne"/>
    <x v="29"/>
    <s v="WA"/>
    <n v="98155"/>
    <n v="460000"/>
    <x v="1"/>
    <n v="2.5"/>
    <n v="2550"/>
    <n v="180"/>
    <n v="0"/>
    <x v="1"/>
    <x v="0"/>
    <s v="None"/>
    <s v="Good"/>
    <n v="64"/>
    <n v="2001"/>
    <n v="24"/>
    <n v="1"/>
  </r>
  <r>
    <s v="1406B Nw 64Th St"/>
    <x v="5"/>
    <s v="WA"/>
    <n v="98107"/>
    <n v="460000"/>
    <x v="3"/>
    <n v="2.5"/>
    <n v="1450"/>
    <n v="317"/>
    <n v="0"/>
    <x v="1"/>
    <x v="0"/>
    <s v="None"/>
    <s v="Average"/>
    <n v="17"/>
    <n v="0"/>
    <n v="17"/>
    <n v="2"/>
  </r>
  <r>
    <s v="7906 6Th Ave Nw"/>
    <x v="5"/>
    <s v="WA"/>
    <n v="98117"/>
    <n v="460000"/>
    <x v="3"/>
    <n v="3.5"/>
    <n v="1600"/>
    <n v="288"/>
    <n v="0"/>
    <x v="1"/>
    <x v="0"/>
    <s v="None"/>
    <s v="Average"/>
    <n v="19"/>
    <n v="0"/>
    <n v="19"/>
    <n v="2"/>
  </r>
  <r>
    <s v="3720 35Th Ave Sw"/>
    <x v="5"/>
    <s v="WA"/>
    <n v="98126"/>
    <n v="460000"/>
    <x v="3"/>
    <n v="2"/>
    <n v="2060"/>
    <n v="223"/>
    <n v="0"/>
    <x v="1"/>
    <x v="0"/>
    <s v="None"/>
    <s v="Average"/>
    <n v="96"/>
    <n v="0"/>
    <n v="96"/>
    <n v="1"/>
  </r>
  <r>
    <s v="4008 2Nd Ave Nw"/>
    <x v="5"/>
    <s v="WA"/>
    <n v="98107"/>
    <n v="460000"/>
    <x v="6"/>
    <n v="1"/>
    <n v="890"/>
    <n v="517"/>
    <n v="0"/>
    <x v="1"/>
    <x v="0"/>
    <s v="None"/>
    <s v="Good"/>
    <n v="106"/>
    <n v="1985"/>
    <n v="40"/>
    <n v="1"/>
  </r>
  <r>
    <s v="6503 39Th Ave Ne"/>
    <x v="5"/>
    <s v="WA"/>
    <n v="98115"/>
    <n v="460000"/>
    <x v="3"/>
    <n v="1.75"/>
    <n v="1550"/>
    <n v="297"/>
    <n v="0"/>
    <x v="1"/>
    <x v="0"/>
    <s v="None"/>
    <s v="Good"/>
    <n v="76"/>
    <n v="1985"/>
    <n v="40"/>
    <n v="1"/>
  </r>
  <r>
    <s v="8030 18Th Ave Nw"/>
    <x v="5"/>
    <s v="WA"/>
    <n v="98117"/>
    <n v="460000"/>
    <x v="3"/>
    <n v="1"/>
    <n v="1670"/>
    <n v="275"/>
    <n v="0"/>
    <x v="1"/>
    <x v="0"/>
    <s v="None"/>
    <s v="Good"/>
    <n v="86"/>
    <n v="1989"/>
    <n v="36"/>
    <n v="1.5"/>
  </r>
  <r>
    <s v="2646 48Th Ave Sw"/>
    <x v="5"/>
    <s v="WA"/>
    <n v="98116"/>
    <n v="460000"/>
    <x v="6"/>
    <n v="1.5"/>
    <n v="1090"/>
    <n v="422"/>
    <n v="0"/>
    <x v="1"/>
    <x v="0"/>
    <s v="None"/>
    <s v="Average"/>
    <n v="74"/>
    <n v="1994"/>
    <n v="31"/>
    <n v="1"/>
  </r>
  <r>
    <s v="2221 Sw 154Th St"/>
    <x v="21"/>
    <s v="WA"/>
    <n v="98166"/>
    <n v="459950"/>
    <x v="3"/>
    <n v="1.75"/>
    <n v="1850"/>
    <n v="249"/>
    <n v="0"/>
    <x v="1"/>
    <x v="0"/>
    <s v="Good"/>
    <s v="Excellent"/>
    <n v="106"/>
    <n v="1934"/>
    <n v="91"/>
    <n v="1"/>
  </r>
  <r>
    <s v="8928 Ne 176Th St"/>
    <x v="30"/>
    <s v="WA"/>
    <n v="98011"/>
    <n v="459950"/>
    <x v="1"/>
    <n v="2.5"/>
    <n v="2000"/>
    <n v="230"/>
    <n v="0"/>
    <x v="1"/>
    <x v="1"/>
    <s v="None"/>
    <s v="Average"/>
    <n v="22"/>
    <n v="0"/>
    <n v="22"/>
    <n v="2"/>
  </r>
  <r>
    <s v="4525 119Th Ave Se"/>
    <x v="0"/>
    <s v="WA"/>
    <n v="98006"/>
    <n v="459900"/>
    <x v="3"/>
    <n v="1.75"/>
    <n v="2580"/>
    <n v="178"/>
    <n v="0"/>
    <x v="1"/>
    <x v="0"/>
    <s v="None"/>
    <s v="Good"/>
    <n v="74"/>
    <n v="1999"/>
    <n v="26"/>
    <n v="1"/>
  </r>
  <r>
    <s v="7031 18Th Ave Nw"/>
    <x v="5"/>
    <s v="WA"/>
    <n v="98117"/>
    <n v="459500"/>
    <x v="6"/>
    <n v="1"/>
    <n v="1250"/>
    <n v="368"/>
    <n v="0"/>
    <x v="1"/>
    <x v="0"/>
    <s v="None"/>
    <s v="Average"/>
    <n v="96"/>
    <n v="0"/>
    <n v="96"/>
    <n v="1"/>
  </r>
  <r>
    <s v="14301 Wallingford Ave N"/>
    <x v="5"/>
    <s v="WA"/>
    <n v="98133"/>
    <n v="459500"/>
    <x v="3"/>
    <n v="1.75"/>
    <n v="1470"/>
    <n v="313"/>
    <n v="0"/>
    <x v="1"/>
    <x v="0"/>
    <s v="None"/>
    <s v="Average"/>
    <n v="41"/>
    <n v="0"/>
    <n v="41"/>
    <n v="1"/>
  </r>
  <r>
    <s v="111 S 192Nd St"/>
    <x v="21"/>
    <s v="WA"/>
    <n v="98148"/>
    <n v="459000"/>
    <x v="1"/>
    <n v="3"/>
    <n v="2530"/>
    <n v="181"/>
    <n v="0"/>
    <x v="1"/>
    <x v="1"/>
    <s v="None"/>
    <s v="Average"/>
    <n v="12"/>
    <n v="1923"/>
    <n v="102"/>
    <n v="2"/>
  </r>
  <r>
    <s v="9607 Ne 128Th St"/>
    <x v="4"/>
    <s v="WA"/>
    <n v="98034"/>
    <n v="459000"/>
    <x v="3"/>
    <n v="1.75"/>
    <n v="1620"/>
    <n v="283"/>
    <n v="0"/>
    <x v="1"/>
    <x v="0"/>
    <s v="None"/>
    <s v="Good"/>
    <n v="51"/>
    <n v="0"/>
    <n v="51"/>
    <n v="1"/>
  </r>
  <r>
    <s v="9736 Dayton Ave N"/>
    <x v="5"/>
    <s v="WA"/>
    <n v="98103"/>
    <n v="458664"/>
    <x v="6"/>
    <n v="1"/>
    <n v="1470"/>
    <n v="312"/>
    <n v="0"/>
    <x v="1"/>
    <x v="0"/>
    <s v="None"/>
    <s v="Average"/>
    <n v="84"/>
    <n v="1994"/>
    <n v="31"/>
    <n v="1"/>
  </r>
  <r>
    <s v="6539 41St Ave Sw"/>
    <x v="5"/>
    <s v="WA"/>
    <n v="98136"/>
    <n v="458500"/>
    <x v="3"/>
    <n v="2"/>
    <n v="1890"/>
    <n v="243"/>
    <n v="0"/>
    <x v="1"/>
    <x v="0"/>
    <s v="None"/>
    <s v="Average"/>
    <n v="13"/>
    <n v="1912"/>
    <n v="113"/>
    <n v="2"/>
  </r>
  <r>
    <s v="105 Nw 178Th St"/>
    <x v="9"/>
    <s v="WA"/>
    <n v="98177"/>
    <n v="458400"/>
    <x v="1"/>
    <n v="2.5"/>
    <n v="1910"/>
    <n v="240"/>
    <n v="0"/>
    <x v="1"/>
    <x v="1"/>
    <s v="None"/>
    <s v="Average"/>
    <n v="104"/>
    <n v="1968"/>
    <n v="57"/>
    <n v="1"/>
  </r>
  <r>
    <s v="8927 Ne 176Th St"/>
    <x v="30"/>
    <s v="WA"/>
    <n v="98011"/>
    <n v="458000"/>
    <x v="3"/>
    <n v="2.5"/>
    <n v="1870"/>
    <n v="245"/>
    <n v="0"/>
    <x v="1"/>
    <x v="1"/>
    <s v="None"/>
    <s v="Average"/>
    <n v="22"/>
    <n v="0"/>
    <n v="22"/>
    <n v="2"/>
  </r>
  <r>
    <s v="9631 Ne 198Th St"/>
    <x v="30"/>
    <s v="WA"/>
    <n v="98011"/>
    <n v="458000"/>
    <x v="0"/>
    <n v="2.5"/>
    <n v="3090"/>
    <n v="148"/>
    <n v="1"/>
    <x v="1"/>
    <x v="0"/>
    <s v="None"/>
    <s v="Average"/>
    <n v="68"/>
    <n v="2000"/>
    <n v="25"/>
    <n v="1"/>
  </r>
  <r>
    <s v="4402 4Th Ave Ne"/>
    <x v="5"/>
    <s v="WA"/>
    <n v="98105"/>
    <n v="458000"/>
    <x v="1"/>
    <n v="1.5"/>
    <n v="1550"/>
    <n v="295"/>
    <n v="0"/>
    <x v="1"/>
    <x v="0"/>
    <s v="None"/>
    <s v="Average"/>
    <n v="107"/>
    <n v="0"/>
    <n v="107"/>
    <n v="1.5"/>
  </r>
  <r>
    <s v="2000 Ne 113Th St"/>
    <x v="5"/>
    <s v="WA"/>
    <n v="98125"/>
    <n v="458000"/>
    <x v="3"/>
    <n v="1"/>
    <n v="1660"/>
    <n v="276"/>
    <n v="0"/>
    <x v="1"/>
    <x v="0"/>
    <s v="None"/>
    <s v="Good"/>
    <n v="85"/>
    <n v="2001"/>
    <n v="24"/>
    <n v="1"/>
  </r>
  <r>
    <s v="14634 128Th Ave Ne"/>
    <x v="12"/>
    <s v="WA"/>
    <n v="98072"/>
    <n v="458000"/>
    <x v="7"/>
    <n v="2.25"/>
    <n v="2140"/>
    <n v="214"/>
    <n v="0"/>
    <x v="1"/>
    <x v="0"/>
    <s v="None"/>
    <s v="Average"/>
    <n v="49"/>
    <n v="0"/>
    <n v="49"/>
    <n v="1"/>
  </r>
  <r>
    <s v="1362 31St Ave S"/>
    <x v="5"/>
    <s v="WA"/>
    <n v="98144"/>
    <n v="457500"/>
    <x v="3"/>
    <n v="2.25"/>
    <n v="1430"/>
    <n v="320"/>
    <n v="0"/>
    <x v="1"/>
    <x v="0"/>
    <s v="None"/>
    <s v="Average"/>
    <n v="29"/>
    <n v="0"/>
    <n v="29"/>
    <n v="2"/>
  </r>
  <r>
    <s v="1626 S Bennett St"/>
    <x v="5"/>
    <s v="WA"/>
    <n v="98108"/>
    <n v="457500"/>
    <x v="3"/>
    <n v="1.75"/>
    <n v="1840"/>
    <n v="249"/>
    <n v="0"/>
    <x v="1"/>
    <x v="0"/>
    <s v="None"/>
    <s v="Excellent"/>
    <n v="100"/>
    <n v="0"/>
    <n v="100"/>
    <n v="1"/>
  </r>
  <r>
    <s v="24972 Se 30Th St"/>
    <x v="10"/>
    <s v="WA"/>
    <n v="98075"/>
    <n v="456000"/>
    <x v="3"/>
    <n v="1.5"/>
    <n v="1440"/>
    <n v="317"/>
    <n v="1"/>
    <x v="1"/>
    <x v="1"/>
    <s v="None"/>
    <s v="Good"/>
    <n v="50"/>
    <n v="0"/>
    <n v="50"/>
    <n v="1"/>
  </r>
  <r>
    <s v="13205 39Th Ave Ne"/>
    <x v="5"/>
    <s v="WA"/>
    <n v="98125"/>
    <n v="456000"/>
    <x v="1"/>
    <n v="1.75"/>
    <n v="1670"/>
    <n v="273"/>
    <n v="0"/>
    <x v="1"/>
    <x v="1"/>
    <s v="None"/>
    <s v="Excellent"/>
    <n v="78"/>
    <n v="0"/>
    <n v="78"/>
    <n v="1"/>
  </r>
  <r>
    <s v="7000 Autumn Ave Se"/>
    <x v="18"/>
    <s v="WA"/>
    <n v="98065"/>
    <n v="455600"/>
    <x v="3"/>
    <n v="2.5"/>
    <n v="2420"/>
    <n v="188"/>
    <n v="0"/>
    <x v="1"/>
    <x v="1"/>
    <s v="None"/>
    <s v="Average"/>
    <n v="27"/>
    <n v="2006"/>
    <n v="19"/>
    <n v="2"/>
  </r>
  <r>
    <s v="8208 138Th Ave Ne"/>
    <x v="13"/>
    <s v="WA"/>
    <n v="98052"/>
    <n v="455500"/>
    <x v="3"/>
    <n v="2"/>
    <n v="1460"/>
    <n v="312"/>
    <n v="0"/>
    <x v="1"/>
    <x v="1"/>
    <s v="None"/>
    <s v="Good"/>
    <n v="50"/>
    <n v="0"/>
    <n v="50"/>
    <n v="1"/>
  </r>
  <r>
    <s v="1118 U St Nw"/>
    <x v="24"/>
    <s v="WA"/>
    <n v="98001"/>
    <n v="455000"/>
    <x v="1"/>
    <n v="2.5"/>
    <n v="3170"/>
    <n v="144"/>
    <n v="0"/>
    <x v="1"/>
    <x v="1"/>
    <s v="Good"/>
    <s v="Average"/>
    <n v="24"/>
    <n v="0"/>
    <n v="24"/>
    <n v="2"/>
  </r>
  <r>
    <s v="16406 8Th Ave Sw"/>
    <x v="21"/>
    <s v="WA"/>
    <n v="98166"/>
    <n v="455000"/>
    <x v="1"/>
    <n v="2.25"/>
    <n v="2450"/>
    <n v="186"/>
    <n v="0"/>
    <x v="1"/>
    <x v="0"/>
    <s v="Good"/>
    <s v="Good"/>
    <n v="71"/>
    <n v="1979"/>
    <n v="46"/>
    <n v="1"/>
  </r>
  <r>
    <s v="16204 Se 2Nd St"/>
    <x v="0"/>
    <s v="WA"/>
    <n v="98008"/>
    <n v="455000"/>
    <x v="1"/>
    <n v="2.25"/>
    <n v="1740"/>
    <n v="261"/>
    <n v="0"/>
    <x v="1"/>
    <x v="0"/>
    <s v="None"/>
    <s v="Good"/>
    <n v="67"/>
    <n v="1972"/>
    <n v="53"/>
    <n v="1"/>
  </r>
  <r>
    <s v="24201-24231 Se 43Rd Ct"/>
    <x v="6"/>
    <s v="WA"/>
    <n v="98029"/>
    <n v="455000"/>
    <x v="3"/>
    <n v="2.25"/>
    <n v="1470"/>
    <n v="310"/>
    <n v="0"/>
    <x v="1"/>
    <x v="1"/>
    <s v="None"/>
    <s v="Good"/>
    <n v="40"/>
    <n v="0"/>
    <n v="40"/>
    <n v="2"/>
  </r>
  <r>
    <s v="14013 101St Pl Ne"/>
    <x v="4"/>
    <s v="WA"/>
    <n v="98034"/>
    <n v="455000"/>
    <x v="3"/>
    <n v="2.5"/>
    <n v="1870"/>
    <n v="243"/>
    <n v="0"/>
    <x v="1"/>
    <x v="0"/>
    <s v="None"/>
    <s v="Average"/>
    <n v="45"/>
    <n v="0"/>
    <n v="45"/>
    <n v="1"/>
  </r>
  <r>
    <s v="21625 4Th Ave S"/>
    <x v="16"/>
    <s v="WA"/>
    <n v="98198"/>
    <n v="455000"/>
    <x v="1"/>
    <n v="3.5"/>
    <n v="3440"/>
    <n v="132"/>
    <n v="0"/>
    <x v="1"/>
    <x v="1"/>
    <s v="None"/>
    <s v="Good"/>
    <n v="23"/>
    <n v="0"/>
    <n v="23"/>
    <n v="2"/>
  </r>
  <r>
    <s v="45506 Se Tanner Rd"/>
    <x v="26"/>
    <s v="WA"/>
    <n v="98045"/>
    <n v="455000"/>
    <x v="3"/>
    <n v="1.75"/>
    <n v="1180"/>
    <n v="386"/>
    <n v="0"/>
    <x v="1"/>
    <x v="1"/>
    <s v="None"/>
    <s v="Average"/>
    <n v="44"/>
    <n v="2013"/>
    <n v="12"/>
    <n v="1"/>
  </r>
  <r>
    <s v="16326 Ne 43Rd Ct"/>
    <x v="13"/>
    <s v="WA"/>
    <n v="98052"/>
    <n v="455000"/>
    <x v="6"/>
    <n v="1.5"/>
    <n v="1310"/>
    <n v="347"/>
    <n v="0"/>
    <x v="1"/>
    <x v="1"/>
    <s v="None"/>
    <s v="Average"/>
    <n v="55"/>
    <n v="2014"/>
    <n v="11"/>
    <n v="1.5"/>
  </r>
  <r>
    <s v="17019 193Rd Ave Se"/>
    <x v="19"/>
    <s v="WA"/>
    <n v="98058"/>
    <n v="455000"/>
    <x v="1"/>
    <n v="1.75"/>
    <n v="2050"/>
    <n v="222"/>
    <n v="2"/>
    <x v="1"/>
    <x v="0"/>
    <s v="None"/>
    <s v="Good"/>
    <n v="66"/>
    <n v="0"/>
    <n v="66"/>
    <n v="1"/>
  </r>
  <r>
    <s v="5100 Ne 10Th Pl"/>
    <x v="19"/>
    <s v="WA"/>
    <n v="98059"/>
    <n v="455000"/>
    <x v="1"/>
    <n v="2.5"/>
    <n v="2950"/>
    <n v="154"/>
    <n v="0"/>
    <x v="1"/>
    <x v="1"/>
    <s v="None"/>
    <s v="Average"/>
    <n v="20"/>
    <n v="0"/>
    <n v="20"/>
    <n v="2"/>
  </r>
  <r>
    <s v="18416 172Nd Ct Se"/>
    <x v="19"/>
    <s v="WA"/>
    <n v="98058"/>
    <n v="455000"/>
    <x v="1"/>
    <n v="2.5"/>
    <n v="3360"/>
    <n v="135"/>
    <n v="0"/>
    <x v="1"/>
    <x v="1"/>
    <s v="None"/>
    <s v="Average"/>
    <n v="24"/>
    <n v="0"/>
    <n v="24"/>
    <n v="2"/>
  </r>
  <r>
    <s v="514 N 46Th St"/>
    <x v="5"/>
    <s v="WA"/>
    <n v="98103"/>
    <n v="455000"/>
    <x v="3"/>
    <n v="1.75"/>
    <n v="1420"/>
    <n v="320"/>
    <n v="0"/>
    <x v="1"/>
    <x v="1"/>
    <s v="None"/>
    <s v="Average"/>
    <n v="19"/>
    <n v="0"/>
    <n v="19"/>
    <n v="3"/>
  </r>
  <r>
    <s v="301 27Th Ave S"/>
    <x v="5"/>
    <s v="WA"/>
    <n v="98144"/>
    <n v="455000"/>
    <x v="6"/>
    <n v="1.5"/>
    <n v="1200"/>
    <n v="379"/>
    <n v="0"/>
    <x v="1"/>
    <x v="0"/>
    <s v="None"/>
    <s v="Average"/>
    <n v="12"/>
    <n v="1923"/>
    <n v="102"/>
    <n v="2"/>
  </r>
  <r>
    <s v="9552 Phinney Ave N"/>
    <x v="5"/>
    <s v="WA"/>
    <n v="98103"/>
    <n v="455000"/>
    <x v="6"/>
    <n v="1"/>
    <n v="1170"/>
    <n v="389"/>
    <n v="0"/>
    <x v="1"/>
    <x v="0"/>
    <s v="None"/>
    <s v="Good"/>
    <n v="84"/>
    <n v="1998"/>
    <n v="27"/>
    <n v="1"/>
  </r>
  <r>
    <s v="5606 8Th Ave Ne"/>
    <x v="5"/>
    <s v="WA"/>
    <n v="98105"/>
    <n v="455000"/>
    <x v="3"/>
    <n v="1"/>
    <n v="1300"/>
    <n v="350"/>
    <n v="0"/>
    <x v="1"/>
    <x v="1"/>
    <s v="None"/>
    <s v="Average"/>
    <n v="98"/>
    <n v="2011"/>
    <n v="14"/>
    <n v="1.5"/>
  </r>
  <r>
    <s v="2711 Ne 75Th St"/>
    <x v="5"/>
    <s v="WA"/>
    <n v="98115"/>
    <n v="455000"/>
    <x v="6"/>
    <n v="1"/>
    <n v="1140"/>
    <n v="399"/>
    <n v="0"/>
    <x v="1"/>
    <x v="0"/>
    <s v="None"/>
    <s v="Average"/>
    <n v="78"/>
    <n v="2012"/>
    <n v="13"/>
    <n v="1"/>
  </r>
  <r>
    <s v="8215 Stone Ave N"/>
    <x v="5"/>
    <s v="WA"/>
    <n v="98103"/>
    <n v="454790"/>
    <x v="6"/>
    <n v="1.75"/>
    <n v="1990"/>
    <n v="229"/>
    <n v="0"/>
    <x v="1"/>
    <x v="0"/>
    <s v="None"/>
    <s v="Excellent"/>
    <n v="73"/>
    <n v="1998"/>
    <n v="27"/>
    <n v="1"/>
  </r>
  <r>
    <s v="14404 Se 216Th St"/>
    <x v="36"/>
    <s v="WA"/>
    <n v="98042"/>
    <n v="454000"/>
    <x v="1"/>
    <n v="2.25"/>
    <n v="2630"/>
    <n v="173"/>
    <n v="1"/>
    <x v="1"/>
    <x v="1"/>
    <s v="None"/>
    <s v="Average"/>
    <n v="46"/>
    <n v="2014"/>
    <n v="11"/>
    <n v="2"/>
  </r>
  <r>
    <s v="8527 374Th Pl Se"/>
    <x v="18"/>
    <s v="WA"/>
    <n v="98065"/>
    <n v="454000"/>
    <x v="3"/>
    <n v="1"/>
    <n v="1970"/>
    <n v="230"/>
    <n v="1"/>
    <x v="1"/>
    <x v="1"/>
    <s v="None"/>
    <s v="Good"/>
    <n v="55"/>
    <n v="0"/>
    <n v="55"/>
    <n v="1"/>
  </r>
  <r>
    <s v="4404 Sw 101St St"/>
    <x v="5"/>
    <s v="WA"/>
    <n v="98146"/>
    <n v="453500"/>
    <x v="1"/>
    <n v="1.75"/>
    <n v="2000"/>
    <n v="227"/>
    <n v="0"/>
    <x v="1"/>
    <x v="0"/>
    <s v="Good"/>
    <s v="Average"/>
    <n v="66"/>
    <n v="1989"/>
    <n v="36"/>
    <n v="1"/>
  </r>
  <r>
    <s v="16930 Se 144Th St"/>
    <x v="19"/>
    <s v="WA"/>
    <n v="98059"/>
    <n v="453500"/>
    <x v="0"/>
    <n v="2.5"/>
    <n v="2300"/>
    <n v="197"/>
    <n v="1"/>
    <x v="1"/>
    <x v="0"/>
    <s v="None"/>
    <s v="Excellent"/>
    <n v="58"/>
    <n v="0"/>
    <n v="58"/>
    <n v="1"/>
  </r>
  <r>
    <s v="2500 Mulberry Walk Ne"/>
    <x v="6"/>
    <s v="WA"/>
    <n v="98029"/>
    <n v="453246"/>
    <x v="3"/>
    <n v="2.5"/>
    <n v="2010"/>
    <n v="225"/>
    <n v="0"/>
    <x v="1"/>
    <x v="0"/>
    <s v="None"/>
    <s v="Average"/>
    <n v="11"/>
    <n v="0"/>
    <n v="11"/>
    <n v="2"/>
  </r>
  <r>
    <s v="7707 Sw 259Th St"/>
    <x v="25"/>
    <s v="WA"/>
    <n v="98070"/>
    <n v="453000"/>
    <x v="1"/>
    <n v="2.75"/>
    <n v="2300"/>
    <n v="197"/>
    <n v="1"/>
    <x v="1"/>
    <x v="0"/>
    <s v="Great"/>
    <s v="Excellent"/>
    <n v="46"/>
    <n v="0"/>
    <n v="46"/>
    <n v="1"/>
  </r>
  <r>
    <s v="15619 Se 9Th St"/>
    <x v="0"/>
    <s v="WA"/>
    <n v="98008"/>
    <n v="453000"/>
    <x v="1"/>
    <n v="1.75"/>
    <n v="2120"/>
    <n v="214"/>
    <n v="0"/>
    <x v="1"/>
    <x v="0"/>
    <s v="None"/>
    <s v="Good"/>
    <n v="69"/>
    <n v="0"/>
    <n v="69"/>
    <n v="1"/>
  </r>
  <r>
    <s v="13417 110Th Pl Ne"/>
    <x v="4"/>
    <s v="WA"/>
    <n v="98034"/>
    <n v="453000"/>
    <x v="3"/>
    <n v="2"/>
    <n v="1660"/>
    <n v="273"/>
    <n v="0"/>
    <x v="1"/>
    <x v="0"/>
    <s v="None"/>
    <s v="Average"/>
    <n v="42"/>
    <n v="2009"/>
    <n v="16"/>
    <n v="1"/>
  </r>
  <r>
    <s v="510 175Th Pl Ne"/>
    <x v="0"/>
    <s v="WA"/>
    <n v="98008"/>
    <n v="452500"/>
    <x v="0"/>
    <n v="3.5"/>
    <n v="5960"/>
    <n v="76"/>
    <n v="0"/>
    <x v="1"/>
    <x v="0"/>
    <s v="Good"/>
    <s v="Average"/>
    <n v="41"/>
    <n v="0"/>
    <n v="41"/>
    <n v="2"/>
  </r>
  <r>
    <s v="19311 59Th Pl Ne"/>
    <x v="20"/>
    <s v="WA"/>
    <n v="98028"/>
    <n v="452000"/>
    <x v="1"/>
    <n v="2.25"/>
    <n v="2590"/>
    <n v="175"/>
    <n v="0"/>
    <x v="1"/>
    <x v="0"/>
    <s v="None"/>
    <s v="Good"/>
    <n v="57"/>
    <n v="0"/>
    <n v="57"/>
    <n v="1"/>
  </r>
  <r>
    <s v="5321-5327 156Th Dr Ne"/>
    <x v="13"/>
    <s v="WA"/>
    <n v="98052"/>
    <n v="452000"/>
    <x v="3"/>
    <n v="1.75"/>
    <n v="1110"/>
    <n v="407"/>
    <n v="0"/>
    <x v="1"/>
    <x v="1"/>
    <s v="None"/>
    <s v="Good"/>
    <n v="59"/>
    <n v="0"/>
    <n v="59"/>
    <n v="1"/>
  </r>
  <r>
    <s v="9411 44Th Pl Ne"/>
    <x v="5"/>
    <s v="WA"/>
    <n v="98115"/>
    <n v="452000"/>
    <x v="6"/>
    <n v="1.75"/>
    <n v="1740"/>
    <n v="260"/>
    <n v="0"/>
    <x v="1"/>
    <x v="0"/>
    <s v="None"/>
    <s v="Good"/>
    <n v="79"/>
    <n v="1989"/>
    <n v="36"/>
    <n v="1"/>
  </r>
  <r>
    <s v="1106 N 80Th St"/>
    <x v="5"/>
    <s v="WA"/>
    <n v="98103"/>
    <n v="452000"/>
    <x v="1"/>
    <n v="1"/>
    <n v="1210"/>
    <n v="374"/>
    <n v="0"/>
    <x v="1"/>
    <x v="1"/>
    <s v="None"/>
    <s v="Average"/>
    <n v="125"/>
    <n v="2005"/>
    <n v="20"/>
    <n v="1.5"/>
  </r>
  <r>
    <s v="7308 28Th Ave Sw"/>
    <x v="5"/>
    <s v="WA"/>
    <n v="98126"/>
    <n v="452000"/>
    <x v="1"/>
    <n v="2"/>
    <n v="1660"/>
    <n v="272"/>
    <n v="0"/>
    <x v="1"/>
    <x v="0"/>
    <s v="None"/>
    <s v="Average"/>
    <n v="80"/>
    <n v="2010"/>
    <n v="15"/>
    <n v="1"/>
  </r>
  <r>
    <s v="4137 48Th Ave Sw"/>
    <x v="5"/>
    <s v="WA"/>
    <n v="98116"/>
    <n v="451555"/>
    <x v="6"/>
    <n v="1"/>
    <n v="1320"/>
    <n v="342"/>
    <n v="0"/>
    <x v="1"/>
    <x v="1"/>
    <s v="Fair"/>
    <s v="Average"/>
    <n v="113"/>
    <n v="1971"/>
    <n v="54"/>
    <n v="1"/>
  </r>
  <r>
    <s v="4042 34Th Ave Sw"/>
    <x v="5"/>
    <s v="WA"/>
    <n v="98126"/>
    <n v="451000"/>
    <x v="3"/>
    <n v="1.75"/>
    <n v="1560"/>
    <n v="289"/>
    <n v="0"/>
    <x v="1"/>
    <x v="0"/>
    <s v="Good"/>
    <s v="Average"/>
    <n v="99"/>
    <n v="2003"/>
    <n v="22"/>
    <n v="1.5"/>
  </r>
  <r>
    <s v="2319 Ne Marion Ln"/>
    <x v="6"/>
    <s v="WA"/>
    <n v="98029"/>
    <n v="451000"/>
    <x v="1"/>
    <n v="2.5"/>
    <n v="1670"/>
    <n v="270"/>
    <n v="0"/>
    <x v="1"/>
    <x v="1"/>
    <s v="None"/>
    <s v="Average"/>
    <n v="20"/>
    <n v="0"/>
    <n v="20"/>
    <n v="2"/>
  </r>
  <r>
    <s v="12112 Ne 143Rd Pl"/>
    <x v="4"/>
    <s v="WA"/>
    <n v="98034"/>
    <n v="451000"/>
    <x v="0"/>
    <n v="2.75"/>
    <n v="2830"/>
    <n v="159"/>
    <n v="0"/>
    <x v="1"/>
    <x v="1"/>
    <s v="None"/>
    <s v="Average"/>
    <n v="58"/>
    <n v="2011"/>
    <n v="14"/>
    <n v="1.5"/>
  </r>
  <r>
    <s v="3617 Ne 12Th St"/>
    <x v="19"/>
    <s v="WA"/>
    <n v="98056"/>
    <n v="450800"/>
    <x v="1"/>
    <n v="3.25"/>
    <n v="2510"/>
    <n v="180"/>
    <n v="0"/>
    <x v="1"/>
    <x v="1"/>
    <s v="None"/>
    <s v="Average"/>
    <n v="16"/>
    <n v="0"/>
    <n v="16"/>
    <n v="2"/>
  </r>
  <r>
    <s v="7250 Rainier Ave S"/>
    <x v="5"/>
    <s v="WA"/>
    <n v="98118"/>
    <n v="450386"/>
    <x v="3"/>
    <n v="2"/>
    <n v="1300"/>
    <n v="346"/>
    <n v="0"/>
    <x v="1"/>
    <x v="0"/>
    <s v="None"/>
    <s v="Average"/>
    <n v="32"/>
    <n v="0"/>
    <n v="32"/>
    <n v="1"/>
  </r>
  <r>
    <s v="9853 Arrowsmith Ave S"/>
    <x v="5"/>
    <s v="WA"/>
    <n v="98118"/>
    <n v="450000"/>
    <x v="1"/>
    <n v="2.75"/>
    <n v="2310"/>
    <n v="195"/>
    <n v="0"/>
    <x v="1"/>
    <x v="0"/>
    <s v="Good"/>
    <s v="Average"/>
    <n v="73"/>
    <n v="2012"/>
    <n v="13"/>
    <n v="1"/>
  </r>
  <r>
    <s v="17081-17183 Se Wax Rd"/>
    <x v="7"/>
    <s v="WA"/>
    <n v="98042"/>
    <n v="450000"/>
    <x v="3"/>
    <n v="2.25"/>
    <n v="2450"/>
    <n v="184"/>
    <n v="1"/>
    <x v="1"/>
    <x v="1"/>
    <s v="None"/>
    <s v="Good"/>
    <n v="47"/>
    <n v="2000"/>
    <n v="25"/>
    <n v="1"/>
  </r>
  <r>
    <s v="28312 Ne 138Th Pl"/>
    <x v="22"/>
    <s v="WA"/>
    <n v="98019"/>
    <n v="450000"/>
    <x v="1"/>
    <n v="2.5"/>
    <n v="2520"/>
    <n v="179"/>
    <n v="0"/>
    <x v="1"/>
    <x v="1"/>
    <s v="None"/>
    <s v="Average"/>
    <n v="26"/>
    <n v="0"/>
    <n v="26"/>
    <n v="2"/>
  </r>
  <r>
    <s v="36023 3Rd Ave S"/>
    <x v="27"/>
    <s v="WA"/>
    <n v="98003"/>
    <n v="450000"/>
    <x v="3"/>
    <n v="2.5"/>
    <n v="2910"/>
    <n v="155"/>
    <n v="0"/>
    <x v="1"/>
    <x v="1"/>
    <s v="None"/>
    <s v="Average"/>
    <n v="36"/>
    <n v="0"/>
    <n v="36"/>
    <n v="2"/>
  </r>
  <r>
    <s v="2336 Ne Park Dr"/>
    <x v="6"/>
    <s v="WA"/>
    <n v="98029"/>
    <n v="450000"/>
    <x v="3"/>
    <n v="2.5"/>
    <n v="1480"/>
    <n v="304"/>
    <n v="0"/>
    <x v="1"/>
    <x v="1"/>
    <s v="None"/>
    <s v="Average"/>
    <n v="20"/>
    <n v="0"/>
    <n v="20"/>
    <n v="2"/>
  </r>
  <r>
    <s v="14543 86Th Pl Ne"/>
    <x v="20"/>
    <s v="WA"/>
    <n v="98028"/>
    <n v="450000"/>
    <x v="3"/>
    <n v="2.5"/>
    <n v="1990"/>
    <n v="226"/>
    <n v="0"/>
    <x v="1"/>
    <x v="1"/>
    <s v="None"/>
    <s v="Average"/>
    <n v="32"/>
    <n v="0"/>
    <n v="32"/>
    <n v="2"/>
  </r>
  <r>
    <s v="6217 Ne 156Th St"/>
    <x v="20"/>
    <s v="WA"/>
    <n v="98028"/>
    <n v="450000"/>
    <x v="3"/>
    <n v="1.75"/>
    <n v="1400"/>
    <n v="321"/>
    <n v="0"/>
    <x v="1"/>
    <x v="1"/>
    <s v="None"/>
    <s v="Average"/>
    <n v="62"/>
    <n v="2008"/>
    <n v="17"/>
    <n v="1"/>
  </r>
  <r>
    <s v="12234 Ne 65Th St"/>
    <x v="4"/>
    <s v="WA"/>
    <n v="98033"/>
    <n v="450000"/>
    <x v="3"/>
    <n v="1.75"/>
    <n v="1610"/>
    <n v="280"/>
    <n v="0"/>
    <x v="1"/>
    <x v="1"/>
    <s v="None"/>
    <s v="Average"/>
    <n v="70"/>
    <n v="2005"/>
    <n v="20"/>
    <n v="1"/>
  </r>
  <r>
    <s v="16359 35Th Ave Ne"/>
    <x v="29"/>
    <s v="WA"/>
    <n v="98155"/>
    <n v="450000"/>
    <x v="3"/>
    <n v="1.5"/>
    <n v="2330"/>
    <n v="193"/>
    <n v="0"/>
    <x v="1"/>
    <x v="0"/>
    <s v="None"/>
    <s v="Average"/>
    <n v="71"/>
    <n v="2005"/>
    <n v="20"/>
    <n v="1"/>
  </r>
  <r>
    <s v="3210 Ne 163Rd St"/>
    <x v="29"/>
    <s v="WA"/>
    <n v="98155"/>
    <n v="450000"/>
    <x v="3"/>
    <n v="1.5"/>
    <n v="1530"/>
    <n v="294"/>
    <n v="1"/>
    <x v="1"/>
    <x v="1"/>
    <s v="None"/>
    <s v="Average"/>
    <n v="73"/>
    <n v="2008"/>
    <n v="17"/>
    <n v="1"/>
  </r>
  <r>
    <s v="13406 423Rd Ave Se"/>
    <x v="26"/>
    <s v="WA"/>
    <n v="98045"/>
    <n v="450000"/>
    <x v="1"/>
    <n v="2.5"/>
    <n v="2300"/>
    <n v="196"/>
    <n v="0"/>
    <x v="1"/>
    <x v="1"/>
    <s v="None"/>
    <s v="Good"/>
    <n v="70"/>
    <n v="2009"/>
    <n v="16"/>
    <n v="1"/>
  </r>
  <r>
    <s v="6201 147Th Ct Ne"/>
    <x v="13"/>
    <s v="WA"/>
    <n v="98052"/>
    <n v="450000"/>
    <x v="3"/>
    <n v="1.75"/>
    <n v="1480"/>
    <n v="304"/>
    <n v="0"/>
    <x v="1"/>
    <x v="1"/>
    <s v="None"/>
    <s v="Good"/>
    <n v="54"/>
    <n v="0"/>
    <n v="54"/>
    <n v="1"/>
  </r>
  <r>
    <s v="378 Nile Pl Ne"/>
    <x v="19"/>
    <s v="WA"/>
    <n v="98059"/>
    <n v="450000"/>
    <x v="1"/>
    <n v="2.5"/>
    <n v="2400"/>
    <n v="188"/>
    <n v="0"/>
    <x v="1"/>
    <x v="1"/>
    <s v="None"/>
    <s v="Average"/>
    <n v="22"/>
    <n v="0"/>
    <n v="22"/>
    <n v="2"/>
  </r>
  <r>
    <s v="23211 190Th Ave Se"/>
    <x v="19"/>
    <s v="WA"/>
    <n v="98058"/>
    <n v="450000"/>
    <x v="0"/>
    <n v="2.5"/>
    <n v="2850"/>
    <n v="158"/>
    <n v="5"/>
    <x v="1"/>
    <x v="0"/>
    <s v="None"/>
    <s v="Good"/>
    <n v="100"/>
    <n v="1968"/>
    <n v="57"/>
    <n v="1"/>
  </r>
  <r>
    <s v="7341 27Th Ave Nw"/>
    <x v="5"/>
    <s v="WA"/>
    <n v="98117"/>
    <n v="450000"/>
    <x v="3"/>
    <n v="1.75"/>
    <n v="1180"/>
    <n v="381"/>
    <n v="0"/>
    <x v="1"/>
    <x v="0"/>
    <s v="None"/>
    <s v="Good"/>
    <n v="97"/>
    <n v="0"/>
    <n v="97"/>
    <n v="1"/>
  </r>
  <r>
    <s v="2301 California Ave Sw"/>
    <x v="5"/>
    <s v="WA"/>
    <n v="98116"/>
    <n v="450000"/>
    <x v="3"/>
    <n v="2.75"/>
    <n v="1250"/>
    <n v="360"/>
    <n v="0"/>
    <x v="1"/>
    <x v="0"/>
    <s v="None"/>
    <s v="Average"/>
    <n v="15"/>
    <n v="0"/>
    <n v="15"/>
    <n v="2"/>
  </r>
  <r>
    <s v="9024 5Th Ave Ne"/>
    <x v="5"/>
    <s v="WA"/>
    <n v="98115"/>
    <n v="450000"/>
    <x v="6"/>
    <n v="1"/>
    <n v="1380"/>
    <n v="326"/>
    <n v="0"/>
    <x v="1"/>
    <x v="0"/>
    <s v="None"/>
    <s v="Good"/>
    <n v="94"/>
    <n v="0"/>
    <n v="94"/>
    <n v="1"/>
  </r>
  <r>
    <s v="2503 Sw Portland Ct"/>
    <x v="5"/>
    <s v="WA"/>
    <n v="98106"/>
    <n v="450000"/>
    <x v="1"/>
    <n v="2"/>
    <n v="2240"/>
    <n v="201"/>
    <n v="0"/>
    <x v="1"/>
    <x v="0"/>
    <s v="None"/>
    <s v="Excellent"/>
    <n v="69"/>
    <n v="0"/>
    <n v="69"/>
    <n v="1"/>
  </r>
  <r>
    <s v="12722 15Th Ave Ne"/>
    <x v="5"/>
    <s v="WA"/>
    <n v="98125"/>
    <n v="450000"/>
    <x v="2"/>
    <n v="2.25"/>
    <n v="3550"/>
    <n v="127"/>
    <n v="0"/>
    <x v="1"/>
    <x v="0"/>
    <s v="None"/>
    <s v="Good"/>
    <n v="77"/>
    <n v="0"/>
    <n v="77"/>
    <n v="1"/>
  </r>
  <r>
    <s v="8309 24Th Ave Nw"/>
    <x v="5"/>
    <s v="WA"/>
    <n v="98117"/>
    <n v="450000"/>
    <x v="1"/>
    <n v="1.75"/>
    <n v="2160"/>
    <n v="208"/>
    <n v="0"/>
    <x v="1"/>
    <x v="0"/>
    <s v="None"/>
    <s v="Good"/>
    <n v="83"/>
    <n v="1982"/>
    <n v="43"/>
    <n v="1"/>
  </r>
  <r>
    <s v="5421-5499 52Nd Terrace S"/>
    <x v="5"/>
    <s v="WA"/>
    <n v="98118"/>
    <n v="450000"/>
    <x v="1"/>
    <n v="1"/>
    <n v="2000"/>
    <n v="225"/>
    <n v="0"/>
    <x v="1"/>
    <x v="0"/>
    <s v="None"/>
    <s v="Average"/>
    <n v="109"/>
    <n v="1986"/>
    <n v="39"/>
    <n v="1.5"/>
  </r>
  <r>
    <s v="5516 2Nd Ave Nw"/>
    <x v="5"/>
    <s v="WA"/>
    <n v="98107"/>
    <n v="450000"/>
    <x v="6"/>
    <n v="1.75"/>
    <n v="840"/>
    <n v="536"/>
    <n v="0"/>
    <x v="1"/>
    <x v="0"/>
    <s v="None"/>
    <s v="Average"/>
    <n v="113"/>
    <n v="1994"/>
    <n v="31"/>
    <n v="1"/>
  </r>
  <r>
    <s v="3026 37Th Ave Sw"/>
    <x v="5"/>
    <s v="WA"/>
    <n v="98126"/>
    <n v="450000"/>
    <x v="6"/>
    <n v="1"/>
    <n v="1200"/>
    <n v="375"/>
    <n v="0"/>
    <x v="1"/>
    <x v="0"/>
    <s v="None"/>
    <s v="Average"/>
    <n v="85"/>
    <n v="1996"/>
    <n v="29"/>
    <n v="1"/>
  </r>
  <r>
    <s v="12016 23Rd Ave Ne"/>
    <x v="5"/>
    <s v="WA"/>
    <n v="98125"/>
    <n v="450000"/>
    <x v="3"/>
    <n v="1.75"/>
    <n v="1640"/>
    <n v="274"/>
    <n v="0"/>
    <x v="1"/>
    <x v="0"/>
    <s v="None"/>
    <s v="Average"/>
    <n v="85"/>
    <n v="1996"/>
    <n v="29"/>
    <n v="1"/>
  </r>
  <r>
    <s v="3920 42Nd Ave Sw"/>
    <x v="5"/>
    <s v="WA"/>
    <n v="98116"/>
    <n v="450000"/>
    <x v="3"/>
    <n v="1"/>
    <n v="1100"/>
    <n v="409"/>
    <n v="0"/>
    <x v="1"/>
    <x v="1"/>
    <s v="None"/>
    <s v="Average"/>
    <n v="108"/>
    <n v="2009"/>
    <n v="16"/>
    <n v="1"/>
  </r>
  <r>
    <s v="8012 Wallingford Ave N"/>
    <x v="5"/>
    <s v="WA"/>
    <n v="98103"/>
    <n v="450000"/>
    <x v="3"/>
    <n v="2"/>
    <n v="1430"/>
    <n v="315"/>
    <n v="0"/>
    <x v="1"/>
    <x v="0"/>
    <s v="None"/>
    <s v="Average"/>
    <n v="78"/>
    <n v="2012"/>
    <n v="13"/>
    <n v="1"/>
  </r>
  <r>
    <s v="21533 Ne Woodinville Duvall Rd"/>
    <x v="12"/>
    <s v="WA"/>
    <n v="98077"/>
    <n v="450000"/>
    <x v="3"/>
    <n v="1.5"/>
    <n v="2060"/>
    <n v="218"/>
    <n v="1"/>
    <x v="1"/>
    <x v="1"/>
    <s v="None"/>
    <s v="Average"/>
    <n v="72"/>
    <n v="0"/>
    <n v="72"/>
    <n v="1"/>
  </r>
  <r>
    <s v="13800 453Rd Ave Se"/>
    <x v="26"/>
    <s v="WA"/>
    <n v="98045"/>
    <n v="449990"/>
    <x v="1"/>
    <n v="2.5"/>
    <n v="2680"/>
    <n v="168"/>
    <n v="0"/>
    <x v="1"/>
    <x v="1"/>
    <s v="None"/>
    <s v="Average"/>
    <n v="12"/>
    <n v="1923"/>
    <n v="102"/>
    <n v="2"/>
  </r>
  <r>
    <s v="7546 Ne 204Th Pl"/>
    <x v="20"/>
    <s v="WA"/>
    <n v="98028"/>
    <n v="449950"/>
    <x v="3"/>
    <n v="2.5"/>
    <n v="2170"/>
    <n v="207"/>
    <n v="0"/>
    <x v="1"/>
    <x v="1"/>
    <s v="None"/>
    <s v="Average"/>
    <n v="22"/>
    <n v="0"/>
    <n v="22"/>
    <n v="2"/>
  </r>
  <r>
    <s v="828 Ne 83Rd St"/>
    <x v="5"/>
    <s v="WA"/>
    <n v="98115"/>
    <n v="449950"/>
    <x v="3"/>
    <n v="2"/>
    <n v="1560"/>
    <n v="288"/>
    <n v="0"/>
    <x v="1"/>
    <x v="1"/>
    <s v="None"/>
    <s v="Average"/>
    <n v="102"/>
    <n v="1982"/>
    <n v="43"/>
    <n v="2"/>
  </r>
  <r>
    <s v="7206 Douglas Ave Se"/>
    <x v="18"/>
    <s v="WA"/>
    <n v="98065"/>
    <n v="449950"/>
    <x v="1"/>
    <n v="2.5"/>
    <n v="2470"/>
    <n v="182"/>
    <n v="0"/>
    <x v="1"/>
    <x v="1"/>
    <s v="None"/>
    <s v="Average"/>
    <n v="26"/>
    <n v="0"/>
    <n v="26"/>
    <n v="2"/>
  </r>
  <r>
    <s v="9413 Ne 137Th St"/>
    <x v="4"/>
    <s v="WA"/>
    <n v="98034"/>
    <n v="449500"/>
    <x v="3"/>
    <n v="2.25"/>
    <n v="1780"/>
    <n v="253"/>
    <n v="0"/>
    <x v="1"/>
    <x v="0"/>
    <s v="Good"/>
    <s v="Average"/>
    <n v="53"/>
    <n v="2002"/>
    <n v="23"/>
    <n v="1"/>
  </r>
  <r>
    <s v="12610 Ne 142Nd St"/>
    <x v="4"/>
    <s v="WA"/>
    <n v="98034"/>
    <n v="449500"/>
    <x v="0"/>
    <n v="2.75"/>
    <n v="2040"/>
    <n v="220"/>
    <n v="0"/>
    <x v="1"/>
    <x v="0"/>
    <s v="None"/>
    <s v="Good"/>
    <n v="56"/>
    <n v="0"/>
    <n v="56"/>
    <n v="1"/>
  </r>
  <r>
    <s v="19293 Stone Ave N"/>
    <x v="9"/>
    <s v="WA"/>
    <n v="98133"/>
    <n v="449500"/>
    <x v="3"/>
    <n v="2"/>
    <n v="1770"/>
    <n v="254"/>
    <n v="0"/>
    <x v="1"/>
    <x v="0"/>
    <s v="None"/>
    <s v="Good"/>
    <n v="71"/>
    <n v="1979"/>
    <n v="46"/>
    <n v="1"/>
  </r>
  <r>
    <s v="22614 Se 270Th Pl"/>
    <x v="32"/>
    <s v="WA"/>
    <n v="98038"/>
    <n v="449000"/>
    <x v="1"/>
    <n v="2.5"/>
    <n v="2960"/>
    <n v="152"/>
    <n v="0"/>
    <x v="1"/>
    <x v="1"/>
    <s v="None"/>
    <s v="Average"/>
    <n v="20"/>
    <n v="0"/>
    <n v="20"/>
    <n v="2"/>
  </r>
  <r>
    <s v="7117 31St Ave Sw"/>
    <x v="5"/>
    <s v="WA"/>
    <n v="98126"/>
    <n v="449000"/>
    <x v="1"/>
    <n v="2.5"/>
    <n v="1850"/>
    <n v="243"/>
    <n v="0"/>
    <x v="1"/>
    <x v="0"/>
    <s v="None"/>
    <s v="Average"/>
    <n v="95"/>
    <n v="2013"/>
    <n v="12"/>
    <n v="1"/>
  </r>
  <r>
    <s v="27498 254Th Pl Se"/>
    <x v="32"/>
    <s v="WA"/>
    <n v="98038"/>
    <n v="448000"/>
    <x v="1"/>
    <n v="2.5"/>
    <n v="2510"/>
    <n v="178"/>
    <n v="0"/>
    <x v="1"/>
    <x v="1"/>
    <s v="Good"/>
    <s v="Average"/>
    <n v="19"/>
    <n v="0"/>
    <n v="19"/>
    <n v="2"/>
  </r>
  <r>
    <s v="3441 Nw 59Th St"/>
    <x v="5"/>
    <s v="WA"/>
    <n v="98107"/>
    <n v="448000"/>
    <x v="6"/>
    <n v="1.5"/>
    <n v="1630"/>
    <n v="275"/>
    <n v="0"/>
    <x v="1"/>
    <x v="0"/>
    <s v="None"/>
    <s v="Good"/>
    <n v="85"/>
    <n v="2001"/>
    <n v="24"/>
    <n v="1"/>
  </r>
  <r>
    <s v="10356 Dibble Ave Nw"/>
    <x v="5"/>
    <s v="WA"/>
    <n v="98177"/>
    <n v="447000"/>
    <x v="6"/>
    <n v="1"/>
    <n v="1320"/>
    <n v="339"/>
    <n v="0"/>
    <x v="1"/>
    <x v="1"/>
    <s v="None"/>
    <s v="Average"/>
    <n v="72"/>
    <n v="0"/>
    <n v="72"/>
    <n v="1"/>
  </r>
  <r>
    <s v="20402 63Rd Ave Ne"/>
    <x v="20"/>
    <s v="WA"/>
    <n v="98028"/>
    <n v="446000"/>
    <x v="0"/>
    <n v="2.75"/>
    <n v="2190"/>
    <n v="204"/>
    <n v="0"/>
    <x v="1"/>
    <x v="0"/>
    <s v="None"/>
    <s v="Excellent"/>
    <n v="47"/>
    <n v="0"/>
    <n v="47"/>
    <n v="1"/>
  </r>
  <r>
    <s v="11123 Ne 141St Pl"/>
    <x v="4"/>
    <s v="WA"/>
    <n v="98034"/>
    <n v="446000"/>
    <x v="1"/>
    <n v="2.25"/>
    <n v="2270"/>
    <n v="196"/>
    <n v="0"/>
    <x v="1"/>
    <x v="0"/>
    <s v="None"/>
    <s v="Average"/>
    <n v="48"/>
    <n v="2004"/>
    <n v="21"/>
    <n v="1"/>
  </r>
  <r>
    <s v="207 20Th Ave"/>
    <x v="5"/>
    <s v="WA"/>
    <n v="98122"/>
    <n v="446000"/>
    <x v="6"/>
    <n v="1.5"/>
    <n v="1370"/>
    <n v="326"/>
    <n v="0"/>
    <x v="1"/>
    <x v="0"/>
    <s v="None"/>
    <s v="Average"/>
    <n v="17"/>
    <n v="0"/>
    <n v="17"/>
    <n v="2"/>
  </r>
  <r>
    <s v="10010 37Th Ave Sw"/>
    <x v="5"/>
    <s v="WA"/>
    <n v="98146"/>
    <n v="445838"/>
    <x v="3"/>
    <n v="2.5"/>
    <n v="2250"/>
    <n v="198"/>
    <n v="0"/>
    <x v="1"/>
    <x v="1"/>
    <s v="None"/>
    <s v="Average"/>
    <n v="25"/>
    <n v="0"/>
    <n v="25"/>
    <n v="2"/>
  </r>
  <r>
    <s v="20143 47Th Ave Ne"/>
    <x v="29"/>
    <s v="WA"/>
    <n v="98155"/>
    <n v="445800"/>
    <x v="1"/>
    <n v="2.25"/>
    <n v="2070"/>
    <n v="215"/>
    <n v="1"/>
    <x v="1"/>
    <x v="0"/>
    <s v="None"/>
    <s v="Average"/>
    <n v="48"/>
    <n v="2004"/>
    <n v="21"/>
    <n v="1"/>
  </r>
  <r>
    <s v="21236 Tramp Harbor Rd Sw"/>
    <x v="25"/>
    <s v="WA"/>
    <n v="98070"/>
    <n v="445000"/>
    <x v="3"/>
    <n v="1.75"/>
    <n v="1890"/>
    <n v="235"/>
    <n v="1"/>
    <x v="1"/>
    <x v="1"/>
    <s v="Great"/>
    <s v="Average"/>
    <n v="49"/>
    <n v="0"/>
    <n v="49"/>
    <n v="1.5"/>
  </r>
  <r>
    <s v="16720 Ne 23Rd Pl"/>
    <x v="0"/>
    <s v="WA"/>
    <n v="98008"/>
    <n v="445000"/>
    <x v="1"/>
    <n v="2"/>
    <n v="1470"/>
    <n v="303"/>
    <n v="0"/>
    <x v="1"/>
    <x v="1"/>
    <s v="None"/>
    <s v="Good"/>
    <n v="60"/>
    <n v="0"/>
    <n v="60"/>
    <n v="1"/>
  </r>
  <r>
    <s v="18819 71St Ave Ne"/>
    <x v="20"/>
    <s v="WA"/>
    <n v="98028"/>
    <n v="445000"/>
    <x v="3"/>
    <n v="3"/>
    <n v="1970"/>
    <n v="226"/>
    <n v="1"/>
    <x v="1"/>
    <x v="1"/>
    <s v="None"/>
    <s v="Average"/>
    <n v="15"/>
    <n v="0"/>
    <n v="15"/>
    <n v="1"/>
  </r>
  <r>
    <s v="19901-19999 Se 290Th Pl"/>
    <x v="36"/>
    <s v="WA"/>
    <n v="98042"/>
    <n v="445000"/>
    <x v="1"/>
    <n v="2.5"/>
    <n v="2280"/>
    <n v="195"/>
    <n v="1"/>
    <x v="1"/>
    <x v="1"/>
    <s v="None"/>
    <s v="Average"/>
    <n v="31"/>
    <n v="0"/>
    <n v="31"/>
    <n v="2"/>
  </r>
  <r>
    <s v="1905 Ne 29Th Ct"/>
    <x v="19"/>
    <s v="WA"/>
    <n v="98056"/>
    <n v="445000"/>
    <x v="3"/>
    <n v="2"/>
    <n v="1630"/>
    <n v="273"/>
    <n v="0"/>
    <x v="1"/>
    <x v="1"/>
    <s v="None"/>
    <s v="Average"/>
    <n v="38"/>
    <n v="2000"/>
    <n v="25"/>
    <n v="1"/>
  </r>
  <r>
    <s v="2847 Nw 70Th St"/>
    <x v="5"/>
    <s v="WA"/>
    <n v="98117"/>
    <n v="445000"/>
    <x v="6"/>
    <n v="2"/>
    <n v="1240"/>
    <n v="359"/>
    <n v="0"/>
    <x v="1"/>
    <x v="1"/>
    <s v="None"/>
    <s v="Average"/>
    <n v="40"/>
    <n v="0"/>
    <n v="40"/>
    <n v="2"/>
  </r>
  <r>
    <s v="1608 N 50Th St"/>
    <x v="5"/>
    <s v="WA"/>
    <n v="98103"/>
    <n v="445000"/>
    <x v="6"/>
    <n v="1"/>
    <n v="1440"/>
    <n v="309"/>
    <n v="0"/>
    <x v="1"/>
    <x v="0"/>
    <s v="None"/>
    <s v="Average"/>
    <n v="110"/>
    <n v="0"/>
    <n v="110"/>
    <n v="1"/>
  </r>
  <r>
    <s v="3713 Sw Sullivan St"/>
    <x v="5"/>
    <s v="WA"/>
    <n v="98126"/>
    <n v="445000"/>
    <x v="1"/>
    <n v="1.75"/>
    <n v="1990"/>
    <n v="224"/>
    <n v="0"/>
    <x v="1"/>
    <x v="0"/>
    <s v="None"/>
    <s v="Good"/>
    <n v="81"/>
    <n v="0"/>
    <n v="81"/>
    <n v="1.5"/>
  </r>
  <r>
    <s v="908 Sw Austin St"/>
    <x v="5"/>
    <s v="WA"/>
    <n v="98106"/>
    <n v="445000"/>
    <x v="1"/>
    <n v="2.5"/>
    <n v="2340"/>
    <n v="190"/>
    <n v="0"/>
    <x v="1"/>
    <x v="1"/>
    <s v="None"/>
    <s v="Average"/>
    <n v="17"/>
    <n v="0"/>
    <n v="17"/>
    <n v="2"/>
  </r>
  <r>
    <s v="6444 Carleton Ave S"/>
    <x v="5"/>
    <s v="WA"/>
    <n v="98108"/>
    <n v="445000"/>
    <x v="0"/>
    <n v="1.75"/>
    <n v="2460"/>
    <n v="181"/>
    <n v="0"/>
    <x v="1"/>
    <x v="0"/>
    <s v="None"/>
    <s v="Excellent"/>
    <n v="114"/>
    <n v="1984"/>
    <n v="41"/>
    <n v="1.5"/>
  </r>
  <r>
    <s v="8244 40Th Ave Ne"/>
    <x v="5"/>
    <s v="WA"/>
    <n v="98115"/>
    <n v="445000"/>
    <x v="3"/>
    <n v="1"/>
    <n v="1050"/>
    <n v="424"/>
    <n v="0"/>
    <x v="1"/>
    <x v="0"/>
    <s v="None"/>
    <s v="Good"/>
    <n v="78"/>
    <n v="1988"/>
    <n v="37"/>
    <n v="1"/>
  </r>
  <r>
    <s v="17849 149Th Ave Ne"/>
    <x v="12"/>
    <s v="WA"/>
    <n v="98072"/>
    <n v="445000"/>
    <x v="3"/>
    <n v="2.25"/>
    <n v="1990"/>
    <n v="224"/>
    <n v="0"/>
    <x v="1"/>
    <x v="1"/>
    <s v="None"/>
    <s v="Average"/>
    <n v="41"/>
    <n v="0"/>
    <n v="41"/>
    <n v="2"/>
  </r>
  <r>
    <s v="2821 Ne 16Th St"/>
    <x v="19"/>
    <s v="WA"/>
    <n v="98056"/>
    <n v="444845"/>
    <x v="3"/>
    <n v="2.5"/>
    <n v="1600"/>
    <n v="278"/>
    <n v="0"/>
    <x v="1"/>
    <x v="1"/>
    <s v="None"/>
    <s v="Average"/>
    <n v="12"/>
    <n v="1923"/>
    <n v="102"/>
    <n v="2"/>
  </r>
  <r>
    <s v="4290 326Th Ave Ne"/>
    <x v="14"/>
    <s v="WA"/>
    <n v="98014"/>
    <n v="443500"/>
    <x v="1"/>
    <n v="2.5"/>
    <n v="2040"/>
    <n v="217"/>
    <n v="1"/>
    <x v="1"/>
    <x v="1"/>
    <s v="None"/>
    <s v="Average"/>
    <n v="31"/>
    <n v="0"/>
    <n v="31"/>
    <n v="2"/>
  </r>
  <r>
    <s v="14808 104Th Ave Ne"/>
    <x v="30"/>
    <s v="WA"/>
    <n v="98011"/>
    <n v="443000"/>
    <x v="3"/>
    <n v="2.25"/>
    <n v="1920"/>
    <n v="231"/>
    <n v="0"/>
    <x v="1"/>
    <x v="1"/>
    <s v="None"/>
    <s v="Good"/>
    <n v="36"/>
    <n v="0"/>
    <n v="36"/>
    <n v="2"/>
  </r>
  <r>
    <s v="814 20Th Ave S"/>
    <x v="5"/>
    <s v="WA"/>
    <n v="98144"/>
    <n v="443000"/>
    <x v="0"/>
    <n v="1.75"/>
    <n v="1650"/>
    <n v="268"/>
    <n v="0"/>
    <x v="1"/>
    <x v="1"/>
    <s v="None"/>
    <s v="Average"/>
    <n v="123"/>
    <n v="0"/>
    <n v="123"/>
    <n v="1.5"/>
  </r>
  <r>
    <s v="3423 33Rd Ave W"/>
    <x v="5"/>
    <s v="WA"/>
    <n v="98199"/>
    <n v="442900"/>
    <x v="1"/>
    <n v="1.75"/>
    <n v="1780"/>
    <n v="249"/>
    <n v="0"/>
    <x v="1"/>
    <x v="0"/>
    <s v="None"/>
    <s v="Good"/>
    <n v="82"/>
    <n v="0"/>
    <n v="82"/>
    <n v="1"/>
  </r>
  <r>
    <s v="27518 Ne 147Th Ln"/>
    <x v="22"/>
    <s v="WA"/>
    <n v="98019"/>
    <n v="442500"/>
    <x v="1"/>
    <n v="2.5"/>
    <n v="2170"/>
    <n v="204"/>
    <n v="0"/>
    <x v="1"/>
    <x v="1"/>
    <s v="None"/>
    <s v="Average"/>
    <n v="33"/>
    <n v="0"/>
    <n v="33"/>
    <n v="2"/>
  </r>
  <r>
    <s v="13832 125Th Ave Ne"/>
    <x v="4"/>
    <s v="WA"/>
    <n v="98034"/>
    <n v="442500"/>
    <x v="3"/>
    <n v="1.75"/>
    <n v="1600"/>
    <n v="277"/>
    <n v="0"/>
    <x v="1"/>
    <x v="0"/>
    <s v="None"/>
    <s v="Average"/>
    <n v="48"/>
    <n v="2004"/>
    <n v="21"/>
    <n v="1"/>
  </r>
  <r>
    <s v="17110-17116 146Th Ave Se"/>
    <x v="19"/>
    <s v="WA"/>
    <n v="98058"/>
    <n v="442500"/>
    <x v="3"/>
    <n v="1.75"/>
    <n v="1800"/>
    <n v="246"/>
    <n v="0"/>
    <x v="1"/>
    <x v="1"/>
    <s v="None"/>
    <s v="Average"/>
    <n v="58"/>
    <n v="2011"/>
    <n v="14"/>
    <n v="1"/>
  </r>
  <r>
    <s v="4508 Ne 26Th Ct"/>
    <x v="19"/>
    <s v="WA"/>
    <n v="98059"/>
    <n v="442000"/>
    <x v="1"/>
    <n v="2.5"/>
    <n v="2520"/>
    <n v="175"/>
    <n v="0"/>
    <x v="1"/>
    <x v="1"/>
    <s v="None"/>
    <s v="Average"/>
    <n v="35"/>
    <n v="2009"/>
    <n v="16"/>
    <n v="2"/>
  </r>
  <r>
    <s v="1740 216Th Pl Ne"/>
    <x v="10"/>
    <s v="WA"/>
    <n v="98074"/>
    <n v="442000"/>
    <x v="1"/>
    <n v="2.25"/>
    <n v="2080"/>
    <n v="213"/>
    <n v="0"/>
    <x v="1"/>
    <x v="0"/>
    <s v="None"/>
    <s v="Good"/>
    <n v="46"/>
    <n v="0"/>
    <n v="46"/>
    <n v="1"/>
  </r>
  <r>
    <s v="14413 88Th Ave Ne"/>
    <x v="4"/>
    <s v="WA"/>
    <n v="98034"/>
    <n v="441000"/>
    <x v="3"/>
    <n v="2.75"/>
    <n v="1910"/>
    <n v="231"/>
    <n v="0"/>
    <x v="1"/>
    <x v="0"/>
    <s v="None"/>
    <s v="Average"/>
    <n v="46"/>
    <n v="2014"/>
    <n v="11"/>
    <n v="1"/>
  </r>
  <r>
    <s v="6008 8Th Ave Ne"/>
    <x v="5"/>
    <s v="WA"/>
    <n v="98115"/>
    <n v="441000"/>
    <x v="6"/>
    <n v="1.5"/>
    <n v="1190"/>
    <n v="371"/>
    <n v="0"/>
    <x v="1"/>
    <x v="0"/>
    <s v="None"/>
    <s v="Average"/>
    <n v="106"/>
    <n v="2001"/>
    <n v="24"/>
    <n v="1"/>
  </r>
  <r>
    <s v="5256 42Nd Ave Sw"/>
    <x v="5"/>
    <s v="WA"/>
    <n v="98136"/>
    <n v="440825"/>
    <x v="3"/>
    <n v="1.75"/>
    <n v="1980"/>
    <n v="223"/>
    <n v="0"/>
    <x v="1"/>
    <x v="0"/>
    <s v="Fair"/>
    <s v="Excellent"/>
    <n v="115"/>
    <n v="0"/>
    <n v="115"/>
    <n v="1"/>
  </r>
  <r>
    <s v="4319 Sw Brandon St"/>
    <x v="5"/>
    <s v="WA"/>
    <n v="98136"/>
    <n v="440825"/>
    <x v="3"/>
    <n v="1.75"/>
    <n v="2150"/>
    <n v="205"/>
    <n v="0"/>
    <x v="1"/>
    <x v="0"/>
    <s v="None"/>
    <s v="Average"/>
    <n v="69"/>
    <n v="2001"/>
    <n v="24"/>
    <n v="1"/>
  </r>
  <r>
    <s v="34214 Se Carmichael St"/>
    <x v="18"/>
    <s v="WA"/>
    <n v="98065"/>
    <n v="440500"/>
    <x v="3"/>
    <n v="2.5"/>
    <n v="2460"/>
    <n v="179"/>
    <n v="0"/>
    <x v="1"/>
    <x v="1"/>
    <s v="None"/>
    <s v="Average"/>
    <n v="18"/>
    <n v="0"/>
    <n v="18"/>
    <n v="2"/>
  </r>
  <r>
    <s v="12216 Greenwood Ave N"/>
    <x v="5"/>
    <s v="WA"/>
    <n v="98133"/>
    <n v="440150"/>
    <x v="6"/>
    <n v="1"/>
    <n v="1110"/>
    <n v="397"/>
    <n v="0"/>
    <x v="1"/>
    <x v="0"/>
    <s v="None"/>
    <s v="Excellent"/>
    <n v="78"/>
    <n v="0"/>
    <n v="78"/>
    <n v="1"/>
  </r>
  <r>
    <s v="17705 3Rd Pl Sw"/>
    <x v="16"/>
    <s v="WA"/>
    <n v="98166"/>
    <n v="440000"/>
    <x v="3"/>
    <n v="1.75"/>
    <n v="2000"/>
    <n v="220"/>
    <n v="0"/>
    <x v="1"/>
    <x v="0"/>
    <s v="Good"/>
    <s v="Good"/>
    <n v="68"/>
    <n v="2001"/>
    <n v="24"/>
    <n v="1"/>
  </r>
  <r>
    <s v="9700 174Th Ave Se"/>
    <x v="19"/>
    <s v="WA"/>
    <n v="98059"/>
    <n v="440000"/>
    <x v="3"/>
    <n v="2"/>
    <n v="1860"/>
    <n v="237"/>
    <n v="5"/>
    <x v="1"/>
    <x v="1"/>
    <s v="Good"/>
    <s v="Average"/>
    <n v="27"/>
    <n v="2006"/>
    <n v="19"/>
    <n v="2"/>
  </r>
  <r>
    <s v="12211 Se 65Th St"/>
    <x v="0"/>
    <s v="WA"/>
    <n v="98006"/>
    <n v="440000"/>
    <x v="1"/>
    <n v="2.25"/>
    <n v="2160"/>
    <n v="204"/>
    <n v="0"/>
    <x v="1"/>
    <x v="0"/>
    <s v="None"/>
    <s v="Average"/>
    <n v="59"/>
    <n v="1913"/>
    <n v="112"/>
    <n v="1"/>
  </r>
  <r>
    <s v="2434 Sw 170Th St"/>
    <x v="21"/>
    <s v="WA"/>
    <n v="98166"/>
    <n v="440000"/>
    <x v="3"/>
    <n v="1.75"/>
    <n v="2030"/>
    <n v="217"/>
    <n v="0"/>
    <x v="1"/>
    <x v="1"/>
    <s v="None"/>
    <s v="Good"/>
    <n v="72"/>
    <n v="1983"/>
    <n v="42"/>
    <n v="1"/>
  </r>
  <r>
    <s v="749 Mountain View Pl Sw"/>
    <x v="6"/>
    <s v="WA"/>
    <n v="98027"/>
    <n v="440000"/>
    <x v="1"/>
    <n v="2.5"/>
    <n v="2560"/>
    <n v="172"/>
    <n v="0"/>
    <x v="1"/>
    <x v="0"/>
    <s v="None"/>
    <s v="Good"/>
    <n v="60"/>
    <n v="0"/>
    <n v="60"/>
    <n v="1"/>
  </r>
  <r>
    <s v="14114 75Th Ave Ne"/>
    <x v="4"/>
    <s v="WA"/>
    <n v="98034"/>
    <n v="440000"/>
    <x v="1"/>
    <n v="2"/>
    <n v="1450"/>
    <n v="303"/>
    <n v="0"/>
    <x v="1"/>
    <x v="1"/>
    <s v="None"/>
    <s v="Good"/>
    <n v="63"/>
    <n v="0"/>
    <n v="63"/>
    <n v="1.5"/>
  </r>
  <r>
    <s v="15118 119Th Ave Ne"/>
    <x v="4"/>
    <s v="WA"/>
    <n v="98034"/>
    <n v="440000"/>
    <x v="3"/>
    <n v="2.75"/>
    <n v="1560"/>
    <n v="282"/>
    <n v="0"/>
    <x v="1"/>
    <x v="0"/>
    <s v="None"/>
    <s v="Excellent"/>
    <n v="53"/>
    <n v="0"/>
    <n v="53"/>
    <n v="1"/>
  </r>
  <r>
    <s v="14450 105Th Ct Ne"/>
    <x v="4"/>
    <s v="WA"/>
    <n v="98034"/>
    <n v="440000"/>
    <x v="1"/>
    <n v="2.25"/>
    <n v="2010"/>
    <n v="219"/>
    <n v="0"/>
    <x v="1"/>
    <x v="0"/>
    <s v="None"/>
    <s v="Average"/>
    <n v="51"/>
    <n v="0"/>
    <n v="51"/>
    <n v="1"/>
  </r>
  <r>
    <s v="8919 Ne 142Nd Way"/>
    <x v="4"/>
    <s v="WA"/>
    <n v="98034"/>
    <n v="440000"/>
    <x v="3"/>
    <n v="1.75"/>
    <n v="1560"/>
    <n v="282"/>
    <n v="0"/>
    <x v="1"/>
    <x v="0"/>
    <s v="None"/>
    <s v="Average"/>
    <n v="42"/>
    <n v="2009"/>
    <n v="16"/>
    <n v="1"/>
  </r>
  <r>
    <s v="20111 47Th Ave Ne"/>
    <x v="29"/>
    <s v="WA"/>
    <n v="98155"/>
    <n v="440000"/>
    <x v="1"/>
    <n v="2.5"/>
    <n v="2160"/>
    <n v="204"/>
    <n v="0"/>
    <x v="1"/>
    <x v="0"/>
    <s v="None"/>
    <s v="Good"/>
    <n v="49"/>
    <n v="1992"/>
    <n v="33"/>
    <n v="1"/>
  </r>
  <r>
    <s v="19311 47Th Ave Ne"/>
    <x v="29"/>
    <s v="WA"/>
    <n v="98155"/>
    <n v="440000"/>
    <x v="1"/>
    <n v="2.75"/>
    <n v="2340"/>
    <n v="188"/>
    <n v="0"/>
    <x v="1"/>
    <x v="0"/>
    <s v="None"/>
    <s v="Average"/>
    <n v="58"/>
    <n v="2011"/>
    <n v="14"/>
    <n v="1"/>
  </r>
  <r>
    <s v="43105 Se 149Th St"/>
    <x v="26"/>
    <s v="WA"/>
    <n v="98045"/>
    <n v="440000"/>
    <x v="3"/>
    <n v="2.25"/>
    <n v="1680"/>
    <n v="262"/>
    <n v="1"/>
    <x v="1"/>
    <x v="1"/>
    <s v="None"/>
    <s v="Good"/>
    <n v="36"/>
    <n v="0"/>
    <n v="36"/>
    <n v="2"/>
  </r>
  <r>
    <s v="9319 167Th Ave Ne"/>
    <x v="13"/>
    <s v="WA"/>
    <n v="98052"/>
    <n v="440000"/>
    <x v="3"/>
    <n v="1.75"/>
    <n v="1170"/>
    <n v="376"/>
    <n v="0"/>
    <x v="1"/>
    <x v="1"/>
    <s v="None"/>
    <s v="Good"/>
    <n v="57"/>
    <n v="0"/>
    <n v="57"/>
    <n v="1"/>
  </r>
  <r>
    <s v="5120 Ne 23Rd St"/>
    <x v="19"/>
    <s v="WA"/>
    <n v="98059"/>
    <n v="440000"/>
    <x v="1"/>
    <n v="2.5"/>
    <n v="2250"/>
    <n v="196"/>
    <n v="0"/>
    <x v="1"/>
    <x v="1"/>
    <s v="None"/>
    <s v="Average"/>
    <n v="36"/>
    <n v="0"/>
    <n v="36"/>
    <n v="2"/>
  </r>
  <r>
    <s v="6411 22Nd Ave Nw"/>
    <x v="5"/>
    <s v="WA"/>
    <n v="98107"/>
    <n v="440000"/>
    <x v="6"/>
    <n v="1.5"/>
    <n v="1010"/>
    <n v="436"/>
    <n v="0"/>
    <x v="1"/>
    <x v="1"/>
    <s v="None"/>
    <s v="Excellent"/>
    <n v="119"/>
    <n v="0"/>
    <n v="119"/>
    <n v="1.5"/>
  </r>
  <r>
    <s v="7006 46Th Ave Sw"/>
    <x v="5"/>
    <s v="WA"/>
    <n v="98136"/>
    <n v="440000"/>
    <x v="3"/>
    <n v="1"/>
    <n v="1210"/>
    <n v="364"/>
    <n v="0"/>
    <x v="1"/>
    <x v="1"/>
    <s v="None"/>
    <s v="Good"/>
    <n v="115"/>
    <n v="0"/>
    <n v="115"/>
    <n v="1.5"/>
  </r>
  <r>
    <s v="9608 Roosevelt Way Ne"/>
    <x v="5"/>
    <s v="WA"/>
    <n v="98115"/>
    <n v="440000"/>
    <x v="3"/>
    <n v="1.5"/>
    <n v="1270"/>
    <n v="346"/>
    <n v="0"/>
    <x v="1"/>
    <x v="1"/>
    <s v="None"/>
    <s v="Average"/>
    <n v="18"/>
    <n v="0"/>
    <n v="18"/>
    <n v="3"/>
  </r>
  <r>
    <s v="4507 Linden Ave N"/>
    <x v="5"/>
    <s v="WA"/>
    <n v="98103"/>
    <n v="440000"/>
    <x v="3"/>
    <n v="1.5"/>
    <n v="1290"/>
    <n v="341"/>
    <n v="0"/>
    <x v="1"/>
    <x v="1"/>
    <s v="None"/>
    <s v="Average"/>
    <n v="25"/>
    <n v="0"/>
    <n v="25"/>
    <n v="3"/>
  </r>
  <r>
    <s v="4231 Powell Pl S"/>
    <x v="5"/>
    <s v="WA"/>
    <n v="98108"/>
    <n v="440000"/>
    <x v="3"/>
    <n v="1.5"/>
    <n v="2120"/>
    <n v="208"/>
    <n v="0"/>
    <x v="1"/>
    <x v="0"/>
    <s v="None"/>
    <s v="Good"/>
    <n v="76"/>
    <n v="1985"/>
    <n v="40"/>
    <n v="1"/>
  </r>
  <r>
    <s v="12220 Phinney Ave N"/>
    <x v="5"/>
    <s v="WA"/>
    <n v="98133"/>
    <n v="440000"/>
    <x v="3"/>
    <n v="1"/>
    <n v="1710"/>
    <n v="257"/>
    <n v="0"/>
    <x v="1"/>
    <x v="0"/>
    <s v="None"/>
    <s v="Good"/>
    <n v="99"/>
    <n v="1993"/>
    <n v="32"/>
    <n v="1.5"/>
  </r>
  <r>
    <s v="5501 37Th Ave Ne"/>
    <x v="5"/>
    <s v="WA"/>
    <n v="98105"/>
    <n v="440000"/>
    <x v="6"/>
    <n v="1.75"/>
    <n v="1300"/>
    <n v="338"/>
    <n v="0"/>
    <x v="1"/>
    <x v="1"/>
    <s v="None"/>
    <s v="Average"/>
    <n v="77"/>
    <n v="1994"/>
    <n v="31"/>
    <n v="2"/>
  </r>
  <r>
    <s v="13749 1St Ave Ne"/>
    <x v="5"/>
    <s v="WA"/>
    <n v="98125"/>
    <n v="440000"/>
    <x v="3"/>
    <n v="1.75"/>
    <n v="2240"/>
    <n v="196"/>
    <n v="0"/>
    <x v="1"/>
    <x v="0"/>
    <s v="None"/>
    <s v="Average"/>
    <n v="77"/>
    <n v="1994"/>
    <n v="31"/>
    <n v="1"/>
  </r>
  <r>
    <s v="6057-6061 50Th Ave Sw"/>
    <x v="5"/>
    <s v="WA"/>
    <n v="98136"/>
    <n v="440000"/>
    <x v="3"/>
    <n v="1"/>
    <n v="1050"/>
    <n v="419"/>
    <n v="0"/>
    <x v="1"/>
    <x v="1"/>
    <s v="None"/>
    <s v="Average"/>
    <n v="125"/>
    <n v="2005"/>
    <n v="20"/>
    <n v="1"/>
  </r>
  <r>
    <s v="4527 48Th Ave Sw"/>
    <x v="5"/>
    <s v="WA"/>
    <n v="98116"/>
    <n v="440000"/>
    <x v="1"/>
    <n v="1.5"/>
    <n v="1770"/>
    <n v="249"/>
    <n v="0"/>
    <x v="1"/>
    <x v="1"/>
    <s v="None"/>
    <s v="Average"/>
    <n v="78"/>
    <n v="2012"/>
    <n v="13"/>
    <n v="2"/>
  </r>
  <r>
    <s v="3934 S Hudson St"/>
    <x v="5"/>
    <s v="WA"/>
    <n v="98118"/>
    <n v="440000"/>
    <x v="6"/>
    <n v="1"/>
    <n v="1230"/>
    <n v="358"/>
    <n v="0"/>
    <x v="1"/>
    <x v="0"/>
    <s v="None"/>
    <s v="Average"/>
    <n v="119"/>
    <n v="2014"/>
    <n v="11"/>
    <n v="1"/>
  </r>
  <r>
    <s v="34604 Cottonwood Dr Se"/>
    <x v="18"/>
    <s v="WA"/>
    <n v="98065"/>
    <n v="440000"/>
    <x v="1"/>
    <n v="2.5"/>
    <n v="2410"/>
    <n v="183"/>
    <n v="0"/>
    <x v="1"/>
    <x v="1"/>
    <s v="None"/>
    <s v="Average"/>
    <n v="25"/>
    <n v="0"/>
    <n v="25"/>
    <n v="2"/>
  </r>
  <r>
    <s v="3433 21St Ave W"/>
    <x v="5"/>
    <s v="WA"/>
    <n v="98199"/>
    <n v="439990"/>
    <x v="3"/>
    <n v="2.5"/>
    <n v="1930"/>
    <n v="228"/>
    <n v="0"/>
    <x v="1"/>
    <x v="0"/>
    <s v="None"/>
    <s v="Average"/>
    <n v="20"/>
    <n v="0"/>
    <n v="20"/>
    <n v="2"/>
  </r>
  <r>
    <s v="313 Mt Baker Pl Ne"/>
    <x v="19"/>
    <s v="WA"/>
    <n v="98059"/>
    <n v="439950"/>
    <x v="1"/>
    <n v="2.5"/>
    <n v="2380"/>
    <n v="185"/>
    <n v="0"/>
    <x v="1"/>
    <x v="1"/>
    <s v="None"/>
    <s v="Average"/>
    <n v="23"/>
    <n v="0"/>
    <n v="23"/>
    <n v="2"/>
  </r>
  <r>
    <s v="31103 Se 85Th Pl"/>
    <x v="34"/>
    <s v="WA"/>
    <n v="98050"/>
    <n v="439900"/>
    <x v="6"/>
    <n v="2"/>
    <n v="1410"/>
    <n v="312"/>
    <n v="0"/>
    <x v="1"/>
    <x v="1"/>
    <s v="None"/>
    <s v="Excellent"/>
    <n v="116"/>
    <n v="1988"/>
    <n v="37"/>
    <n v="1.5"/>
  </r>
  <r>
    <s v="15524 Se 9Th St"/>
    <x v="0"/>
    <s v="WA"/>
    <n v="98007"/>
    <n v="439800"/>
    <x v="3"/>
    <n v="1.5"/>
    <n v="1120"/>
    <n v="393"/>
    <n v="0"/>
    <x v="1"/>
    <x v="1"/>
    <s v="None"/>
    <s v="Excellent"/>
    <n v="69"/>
    <n v="0"/>
    <n v="69"/>
    <n v="1"/>
  </r>
  <r>
    <s v="14710 255Th Ave Se"/>
    <x v="6"/>
    <s v="WA"/>
    <n v="98027"/>
    <n v="439500"/>
    <x v="3"/>
    <n v="2.5"/>
    <n v="2050"/>
    <n v="214"/>
    <n v="1"/>
    <x v="1"/>
    <x v="0"/>
    <s v="None"/>
    <s v="Good"/>
    <n v="48"/>
    <n v="0"/>
    <n v="48"/>
    <n v="1"/>
  </r>
  <r>
    <s v="3401-3599 Arapahoe Pl W"/>
    <x v="5"/>
    <s v="WA"/>
    <n v="98199"/>
    <n v="439333"/>
    <x v="3"/>
    <n v="3.5"/>
    <n v="3020"/>
    <n v="145"/>
    <n v="0"/>
    <x v="1"/>
    <x v="0"/>
    <s v="None"/>
    <s v="Average"/>
    <n v="71"/>
    <n v="2004"/>
    <n v="21"/>
    <n v="2"/>
  </r>
  <r>
    <s v="18719 129Th Ct Ne"/>
    <x v="30"/>
    <s v="WA"/>
    <n v="98011"/>
    <n v="439000"/>
    <x v="1"/>
    <n v="2.25"/>
    <n v="2570"/>
    <n v="171"/>
    <n v="0"/>
    <x v="1"/>
    <x v="1"/>
    <s v="None"/>
    <s v="Average"/>
    <n v="45"/>
    <n v="0"/>
    <n v="45"/>
    <n v="2"/>
  </r>
  <r>
    <s v="16103 Kelly Rd Ne"/>
    <x v="22"/>
    <s v="WA"/>
    <n v="98019"/>
    <n v="439000"/>
    <x v="3"/>
    <n v="2"/>
    <n v="2010"/>
    <n v="218"/>
    <n v="6"/>
    <x v="1"/>
    <x v="0"/>
    <s v="None"/>
    <s v="Average"/>
    <n v="22"/>
    <n v="0"/>
    <n v="22"/>
    <n v="2"/>
  </r>
  <r>
    <s v="14206 119Th Ave Ne"/>
    <x v="4"/>
    <s v="WA"/>
    <n v="98034"/>
    <n v="439000"/>
    <x v="1"/>
    <n v="2"/>
    <n v="1560"/>
    <n v="281"/>
    <n v="0"/>
    <x v="1"/>
    <x v="1"/>
    <s v="None"/>
    <s v="Good"/>
    <n v="57"/>
    <n v="0"/>
    <n v="57"/>
    <n v="1"/>
  </r>
  <r>
    <s v="2813 Ne 4Th Ct"/>
    <x v="19"/>
    <s v="WA"/>
    <n v="98056"/>
    <n v="439000"/>
    <x v="3"/>
    <n v="2.5"/>
    <n v="3180"/>
    <n v="138"/>
    <n v="0"/>
    <x v="1"/>
    <x v="0"/>
    <s v="None"/>
    <s v="Average"/>
    <n v="19"/>
    <n v="0"/>
    <n v="19"/>
    <n v="1"/>
  </r>
  <r>
    <s v="2003 Ne 117Th St"/>
    <x v="5"/>
    <s v="WA"/>
    <n v="98125"/>
    <n v="438750"/>
    <x v="3"/>
    <n v="1.75"/>
    <n v="1610"/>
    <n v="273"/>
    <n v="0"/>
    <x v="1"/>
    <x v="1"/>
    <s v="None"/>
    <s v="Good"/>
    <n v="78"/>
    <n v="1988"/>
    <n v="37"/>
    <n v="1"/>
  </r>
  <r>
    <s v="18504 57Th Ave Ne"/>
    <x v="20"/>
    <s v="WA"/>
    <n v="98028"/>
    <n v="438000"/>
    <x v="3"/>
    <n v="1.75"/>
    <n v="1650"/>
    <n v="265"/>
    <n v="0"/>
    <x v="1"/>
    <x v="1"/>
    <s v="None"/>
    <s v="Good"/>
    <n v="64"/>
    <n v="2001"/>
    <n v="24"/>
    <n v="1"/>
  </r>
  <r>
    <s v="848 Ne 67Th St"/>
    <x v="5"/>
    <s v="WA"/>
    <n v="98115"/>
    <n v="438000"/>
    <x v="6"/>
    <n v="2"/>
    <n v="1270"/>
    <n v="345"/>
    <n v="0"/>
    <x v="1"/>
    <x v="1"/>
    <s v="None"/>
    <s v="Average"/>
    <n v="25"/>
    <n v="0"/>
    <n v="25"/>
    <n v="3"/>
  </r>
  <r>
    <s v="2302 Ne 91St St"/>
    <x v="5"/>
    <s v="WA"/>
    <n v="98115"/>
    <n v="438000"/>
    <x v="3"/>
    <n v="1.75"/>
    <n v="1520"/>
    <n v="288"/>
    <n v="0"/>
    <x v="1"/>
    <x v="0"/>
    <s v="None"/>
    <s v="Average"/>
    <n v="77"/>
    <n v="1994"/>
    <n v="31"/>
    <n v="1"/>
  </r>
  <r>
    <s v="12711 470Th Ave Se"/>
    <x v="26"/>
    <s v="WA"/>
    <n v="98045"/>
    <n v="437500"/>
    <x v="3"/>
    <n v="2.5"/>
    <n v="2320"/>
    <n v="189"/>
    <n v="1"/>
    <x v="1"/>
    <x v="1"/>
    <s v="Good"/>
    <s v="Average"/>
    <n v="33"/>
    <n v="0"/>
    <n v="33"/>
    <n v="2"/>
  </r>
  <r>
    <s v="114 210Th Ave Ne"/>
    <x v="10"/>
    <s v="WA"/>
    <n v="98074"/>
    <n v="437500"/>
    <x v="0"/>
    <n v="3.5"/>
    <n v="3690"/>
    <n v="119"/>
    <n v="0"/>
    <x v="1"/>
    <x v="0"/>
    <s v="None"/>
    <s v="Average"/>
    <n v="19"/>
    <n v="0"/>
    <n v="19"/>
    <n v="2"/>
  </r>
  <r>
    <s v="309 Nw 89Th St"/>
    <x v="5"/>
    <s v="WA"/>
    <n v="98117"/>
    <n v="437500"/>
    <x v="3"/>
    <n v="2"/>
    <n v="1490"/>
    <n v="294"/>
    <n v="0"/>
    <x v="1"/>
    <x v="1"/>
    <s v="None"/>
    <s v="Excellent"/>
    <n v="77"/>
    <n v="1985"/>
    <n v="40"/>
    <n v="2"/>
  </r>
  <r>
    <s v="23047 Ne 130Th St"/>
    <x v="13"/>
    <s v="WA"/>
    <n v="98053"/>
    <n v="437000"/>
    <x v="6"/>
    <n v="1.75"/>
    <n v="1440"/>
    <n v="303"/>
    <n v="0"/>
    <x v="1"/>
    <x v="1"/>
    <s v="None"/>
    <s v="Average"/>
    <n v="20"/>
    <n v="0"/>
    <n v="20"/>
    <n v="1"/>
  </r>
  <r>
    <s v="8619 169Th Ct Ne"/>
    <x v="13"/>
    <s v="WA"/>
    <n v="98052"/>
    <n v="437000"/>
    <x v="1"/>
    <n v="2.5"/>
    <n v="1890"/>
    <n v="231"/>
    <n v="0"/>
    <x v="1"/>
    <x v="0"/>
    <s v="None"/>
    <s v="Average"/>
    <n v="45"/>
    <n v="0"/>
    <n v="45"/>
    <n v="1"/>
  </r>
  <r>
    <s v="808 Hoquiam Ave Ne"/>
    <x v="19"/>
    <s v="WA"/>
    <n v="98059"/>
    <n v="437000"/>
    <x v="3"/>
    <n v="2.75"/>
    <n v="2580"/>
    <n v="169"/>
    <n v="0"/>
    <x v="1"/>
    <x v="1"/>
    <s v="None"/>
    <s v="Average"/>
    <n v="17"/>
    <n v="0"/>
    <n v="17"/>
    <n v="2"/>
  </r>
  <r>
    <s v="9702 12Th Ave Nw"/>
    <x v="5"/>
    <s v="WA"/>
    <n v="98117"/>
    <n v="437000"/>
    <x v="6"/>
    <n v="1.75"/>
    <n v="1500"/>
    <n v="291"/>
    <n v="0"/>
    <x v="1"/>
    <x v="0"/>
    <s v="None"/>
    <s v="Good"/>
    <n v="83"/>
    <n v="1982"/>
    <n v="43"/>
    <n v="1"/>
  </r>
  <r>
    <s v="16633 Westside Hwy Sw"/>
    <x v="25"/>
    <s v="WA"/>
    <n v="98070"/>
    <n v="437000"/>
    <x v="0"/>
    <n v="2"/>
    <n v="2120"/>
    <n v="206"/>
    <n v="3"/>
    <x v="1"/>
    <x v="1"/>
    <s v="None"/>
    <s v="Average"/>
    <n v="112"/>
    <n v="1983"/>
    <n v="42"/>
    <n v="1.5"/>
  </r>
  <r>
    <s v="16527 191St Pl Ne"/>
    <x v="12"/>
    <s v="WA"/>
    <n v="98072"/>
    <n v="437000"/>
    <x v="3"/>
    <n v="1.75"/>
    <n v="2220"/>
    <n v="197"/>
    <n v="0"/>
    <x v="1"/>
    <x v="1"/>
    <s v="None"/>
    <s v="Good"/>
    <n v="58"/>
    <n v="0"/>
    <n v="58"/>
    <n v="1"/>
  </r>
  <r>
    <s v="16021-16299 Waynita Way Ne"/>
    <x v="30"/>
    <s v="WA"/>
    <n v="98011"/>
    <n v="436500"/>
    <x v="0"/>
    <n v="3"/>
    <n v="3110"/>
    <n v="140"/>
    <n v="0"/>
    <x v="1"/>
    <x v="0"/>
    <s v="None"/>
    <s v="Average"/>
    <n v="48"/>
    <n v="2004"/>
    <n v="21"/>
    <n v="1"/>
  </r>
  <r>
    <s v="133Rd Ave Se"/>
    <x v="19"/>
    <s v="WA"/>
    <n v="98058"/>
    <n v="436500"/>
    <x v="1"/>
    <n v="2.5"/>
    <n v="2290"/>
    <n v="191"/>
    <n v="0"/>
    <x v="1"/>
    <x v="1"/>
    <s v="None"/>
    <s v="Good"/>
    <n v="37"/>
    <n v="0"/>
    <n v="37"/>
    <n v="2"/>
  </r>
  <r>
    <s v="3028 Nw 68Th St"/>
    <x v="5"/>
    <s v="WA"/>
    <n v="98117"/>
    <n v="436500"/>
    <x v="6"/>
    <n v="1"/>
    <n v="1260"/>
    <n v="346"/>
    <n v="0"/>
    <x v="1"/>
    <x v="0"/>
    <s v="None"/>
    <s v="Average"/>
    <n v="74"/>
    <n v="1994"/>
    <n v="31"/>
    <n v="1"/>
  </r>
  <r>
    <s v="1156 N 93Rd St"/>
    <x v="5"/>
    <s v="WA"/>
    <n v="98103"/>
    <n v="436110"/>
    <x v="3"/>
    <n v="2.5"/>
    <n v="1770"/>
    <n v="246"/>
    <n v="0"/>
    <x v="1"/>
    <x v="0"/>
    <s v="None"/>
    <s v="Average"/>
    <n v="18"/>
    <n v="0"/>
    <n v="18"/>
    <n v="3"/>
  </r>
  <r>
    <s v="1524 30Th Ave"/>
    <x v="5"/>
    <s v="WA"/>
    <n v="98122"/>
    <n v="436000"/>
    <x v="6"/>
    <n v="1"/>
    <n v="790"/>
    <n v="552"/>
    <n v="0"/>
    <x v="1"/>
    <x v="1"/>
    <s v="None"/>
    <s v="Average"/>
    <n v="76"/>
    <n v="1998"/>
    <n v="27"/>
    <n v="1"/>
  </r>
  <r>
    <s v="5922 44Th Ave Sw"/>
    <x v="5"/>
    <s v="WA"/>
    <n v="98136"/>
    <n v="435500"/>
    <x v="3"/>
    <n v="3.5"/>
    <n v="1240"/>
    <n v="351"/>
    <n v="0"/>
    <x v="1"/>
    <x v="0"/>
    <s v="None"/>
    <s v="Average"/>
    <n v="17"/>
    <n v="0"/>
    <n v="17"/>
    <n v="2"/>
  </r>
  <r>
    <s v="7436 Se 76Th St"/>
    <x v="1"/>
    <s v="WA"/>
    <n v="98040"/>
    <n v="435000"/>
    <x v="1"/>
    <n v="3"/>
    <n v="4260"/>
    <n v="102"/>
    <n v="0"/>
    <x v="1"/>
    <x v="1"/>
    <s v="Good"/>
    <s v="Average"/>
    <n v="25"/>
    <n v="0"/>
    <n v="25"/>
    <n v="2"/>
  </r>
  <r>
    <s v="3824 35Th Ave Sw"/>
    <x v="5"/>
    <s v="WA"/>
    <n v="98126"/>
    <n v="435000"/>
    <x v="3"/>
    <n v="1"/>
    <n v="1270"/>
    <n v="343"/>
    <n v="0"/>
    <x v="1"/>
    <x v="1"/>
    <s v="Good"/>
    <s v="Average"/>
    <n v="97"/>
    <n v="1954"/>
    <n v="71"/>
    <n v="1.5"/>
  </r>
  <r>
    <s v="Tolt Pipeline Trail"/>
    <x v="30"/>
    <s v="WA"/>
    <n v="98011"/>
    <n v="435000"/>
    <x v="3"/>
    <n v="2.5"/>
    <n v="1900"/>
    <n v="229"/>
    <n v="0"/>
    <x v="1"/>
    <x v="1"/>
    <s v="None"/>
    <s v="Average"/>
    <n v="32"/>
    <n v="0"/>
    <n v="32"/>
    <n v="2"/>
  </r>
  <r>
    <s v="18447-18509 94Th Ave Ne"/>
    <x v="30"/>
    <s v="WA"/>
    <n v="98011"/>
    <n v="435000"/>
    <x v="1"/>
    <n v="2.75"/>
    <n v="2110"/>
    <n v="206"/>
    <n v="0"/>
    <x v="1"/>
    <x v="0"/>
    <s v="None"/>
    <s v="Average"/>
    <n v="63"/>
    <n v="2003"/>
    <n v="22"/>
    <n v="1"/>
  </r>
  <r>
    <s v="16023 271St Pl Ne"/>
    <x v="22"/>
    <s v="WA"/>
    <n v="98019"/>
    <n v="435000"/>
    <x v="3"/>
    <n v="2.5"/>
    <n v="2300"/>
    <n v="189"/>
    <n v="0"/>
    <x v="1"/>
    <x v="1"/>
    <s v="None"/>
    <s v="Average"/>
    <n v="22"/>
    <n v="0"/>
    <n v="22"/>
    <n v="2"/>
  </r>
  <r>
    <s v="28219 Ne 149Th Pl"/>
    <x v="22"/>
    <s v="WA"/>
    <n v="98019"/>
    <n v="435000"/>
    <x v="3"/>
    <n v="2.5"/>
    <n v="2530"/>
    <n v="172"/>
    <n v="0"/>
    <x v="1"/>
    <x v="1"/>
    <s v="None"/>
    <s v="Average"/>
    <n v="32"/>
    <n v="0"/>
    <n v="32"/>
    <n v="2"/>
  </r>
  <r>
    <s v="4309 327Th Pl Se"/>
    <x v="15"/>
    <s v="WA"/>
    <n v="98024"/>
    <n v="435000"/>
    <x v="0"/>
    <n v="2.25"/>
    <n v="1970"/>
    <n v="221"/>
    <n v="0"/>
    <x v="1"/>
    <x v="0"/>
    <s v="None"/>
    <s v="Average"/>
    <n v="39"/>
    <n v="0"/>
    <n v="39"/>
    <n v="1"/>
  </r>
  <r>
    <s v="13009 230Th Ave Se"/>
    <x v="6"/>
    <s v="WA"/>
    <n v="98027"/>
    <n v="435000"/>
    <x v="3"/>
    <n v="1.75"/>
    <n v="2220"/>
    <n v="196"/>
    <n v="3"/>
    <x v="1"/>
    <x v="0"/>
    <s v="None"/>
    <s v="Average"/>
    <n v="37"/>
    <n v="2000"/>
    <n v="25"/>
    <n v="1"/>
  </r>
  <r>
    <s v="19011 Se 283Rd St"/>
    <x v="36"/>
    <s v="WA"/>
    <n v="98042"/>
    <n v="435000"/>
    <x v="1"/>
    <n v="2.75"/>
    <n v="3270"/>
    <n v="133"/>
    <n v="1"/>
    <x v="1"/>
    <x v="0"/>
    <s v="None"/>
    <s v="Good"/>
    <n v="42"/>
    <n v="0"/>
    <n v="42"/>
    <n v="2"/>
  </r>
  <r>
    <s v="8528 Ne 142Nd St"/>
    <x v="4"/>
    <s v="WA"/>
    <n v="98034"/>
    <n v="435000"/>
    <x v="3"/>
    <n v="1.75"/>
    <n v="1500"/>
    <n v="290"/>
    <n v="0"/>
    <x v="1"/>
    <x v="1"/>
    <s v="None"/>
    <s v="Average"/>
    <n v="28"/>
    <n v="0"/>
    <n v="28"/>
    <n v="1"/>
  </r>
  <r>
    <s v="1356 Elma Pl Ne"/>
    <x v="19"/>
    <s v="WA"/>
    <n v="98059"/>
    <n v="435000"/>
    <x v="1"/>
    <n v="2.5"/>
    <n v="2150"/>
    <n v="202"/>
    <n v="0"/>
    <x v="1"/>
    <x v="1"/>
    <s v="None"/>
    <s v="Average"/>
    <n v="15"/>
    <n v="0"/>
    <n v="15"/>
    <n v="2"/>
  </r>
  <r>
    <s v="576 Field Pl Ne"/>
    <x v="19"/>
    <s v="WA"/>
    <n v="98059"/>
    <n v="435000"/>
    <x v="1"/>
    <n v="2.5"/>
    <n v="2550"/>
    <n v="171"/>
    <n v="0"/>
    <x v="1"/>
    <x v="1"/>
    <s v="None"/>
    <s v="Average"/>
    <n v="16"/>
    <n v="0"/>
    <n v="16"/>
    <n v="2"/>
  </r>
  <r>
    <s v="4202 4Th Ave Ne"/>
    <x v="5"/>
    <s v="WA"/>
    <n v="98105"/>
    <n v="435000"/>
    <x v="6"/>
    <n v="1"/>
    <n v="1060"/>
    <n v="410"/>
    <n v="0"/>
    <x v="1"/>
    <x v="1"/>
    <s v="None"/>
    <s v="Good"/>
    <n v="82"/>
    <n v="0"/>
    <n v="82"/>
    <n v="1.5"/>
  </r>
  <r>
    <s v="3465 21St Ave W"/>
    <x v="5"/>
    <s v="WA"/>
    <n v="98199"/>
    <n v="435000"/>
    <x v="3"/>
    <n v="2.25"/>
    <n v="1230"/>
    <n v="354"/>
    <n v="0"/>
    <x v="1"/>
    <x v="0"/>
    <s v="None"/>
    <s v="Average"/>
    <n v="16"/>
    <n v="0"/>
    <n v="16"/>
    <n v="2"/>
  </r>
  <r>
    <s v="802 Ne 80Th St"/>
    <x v="5"/>
    <s v="WA"/>
    <n v="98115"/>
    <n v="435000"/>
    <x v="6"/>
    <n v="1"/>
    <n v="1260"/>
    <n v="345"/>
    <n v="0"/>
    <x v="1"/>
    <x v="1"/>
    <s v="None"/>
    <s v="Excellent"/>
    <n v="99"/>
    <n v="0"/>
    <n v="99"/>
    <n v="1.5"/>
  </r>
  <r>
    <s v="9729 Dibble Ave Nw"/>
    <x v="5"/>
    <s v="WA"/>
    <n v="98117"/>
    <n v="435000"/>
    <x v="3"/>
    <n v="1.75"/>
    <n v="1310"/>
    <n v="332"/>
    <n v="0"/>
    <x v="1"/>
    <x v="1"/>
    <s v="None"/>
    <s v="Good"/>
    <n v="77"/>
    <n v="0"/>
    <n v="77"/>
    <n v="1"/>
  </r>
  <r>
    <s v="1101 23Rd Ave S"/>
    <x v="5"/>
    <s v="WA"/>
    <n v="98144"/>
    <n v="435000"/>
    <x v="1"/>
    <n v="2"/>
    <n v="1880"/>
    <n v="231"/>
    <n v="0"/>
    <x v="1"/>
    <x v="0"/>
    <s v="None"/>
    <s v="Average"/>
    <n v="121"/>
    <n v="0"/>
    <n v="121"/>
    <n v="1"/>
  </r>
  <r>
    <s v="1021 Ne 120Th St"/>
    <x v="5"/>
    <s v="WA"/>
    <n v="98125"/>
    <n v="435000"/>
    <x v="3"/>
    <n v="2.25"/>
    <n v="1890"/>
    <n v="230"/>
    <n v="0"/>
    <x v="1"/>
    <x v="0"/>
    <s v="None"/>
    <s v="Good"/>
    <n v="52"/>
    <n v="0"/>
    <n v="52"/>
    <n v="1"/>
  </r>
  <r>
    <s v="5451 Fauntleroy Way Sw"/>
    <x v="5"/>
    <s v="WA"/>
    <n v="98136"/>
    <n v="435000"/>
    <x v="3"/>
    <n v="2"/>
    <n v="1980"/>
    <n v="220"/>
    <n v="0"/>
    <x v="1"/>
    <x v="1"/>
    <s v="None"/>
    <s v="Average"/>
    <n v="18"/>
    <n v="0"/>
    <n v="18"/>
    <n v="3"/>
  </r>
  <r>
    <s v="3306 Ne 70Th St"/>
    <x v="5"/>
    <s v="WA"/>
    <n v="98115"/>
    <n v="435000"/>
    <x v="6"/>
    <n v="1"/>
    <n v="1230"/>
    <n v="354"/>
    <n v="0"/>
    <x v="1"/>
    <x v="1"/>
    <s v="None"/>
    <s v="Average"/>
    <n v="97"/>
    <n v="1954"/>
    <n v="71"/>
    <n v="1"/>
  </r>
  <r>
    <s v="830 Davis Pl S"/>
    <x v="5"/>
    <s v="WA"/>
    <n v="98144"/>
    <n v="435000"/>
    <x v="3"/>
    <n v="2"/>
    <n v="980"/>
    <n v="444"/>
    <n v="0"/>
    <x v="1"/>
    <x v="1"/>
    <s v="None"/>
    <s v="Average"/>
    <n v="85"/>
    <n v="1996"/>
    <n v="29"/>
    <n v="1"/>
  </r>
  <r>
    <s v="136 N 101St St"/>
    <x v="5"/>
    <s v="WA"/>
    <n v="98133"/>
    <n v="435000"/>
    <x v="3"/>
    <n v="2.5"/>
    <n v="1420"/>
    <n v="306"/>
    <n v="0"/>
    <x v="1"/>
    <x v="1"/>
    <s v="None"/>
    <s v="Average"/>
    <n v="21"/>
    <n v="2003"/>
    <n v="22"/>
    <n v="3"/>
  </r>
  <r>
    <s v="13362 3Rd Ave Ne"/>
    <x v="5"/>
    <s v="WA"/>
    <n v="98125"/>
    <n v="435000"/>
    <x v="1"/>
    <n v="2.75"/>
    <n v="2230"/>
    <n v="195"/>
    <n v="0"/>
    <x v="1"/>
    <x v="0"/>
    <s v="None"/>
    <s v="Average"/>
    <n v="27"/>
    <n v="2006"/>
    <n v="19"/>
    <n v="1"/>
  </r>
  <r>
    <s v="1111 Nw 64Th St"/>
    <x v="5"/>
    <s v="WA"/>
    <n v="98107"/>
    <n v="435000"/>
    <x v="6"/>
    <n v="1"/>
    <n v="800"/>
    <n v="544"/>
    <n v="0"/>
    <x v="1"/>
    <x v="1"/>
    <s v="None"/>
    <s v="Average"/>
    <n v="119"/>
    <n v="2014"/>
    <n v="11"/>
    <n v="1"/>
  </r>
  <r>
    <s v="7125 Silent Creek Ave Se"/>
    <x v="18"/>
    <s v="WA"/>
    <n v="98065"/>
    <n v="435000"/>
    <x v="1"/>
    <n v="2.25"/>
    <n v="2140"/>
    <n v="203"/>
    <n v="0"/>
    <x v="1"/>
    <x v="1"/>
    <s v="None"/>
    <s v="Average"/>
    <n v="23"/>
    <n v="0"/>
    <n v="23"/>
    <n v="2"/>
  </r>
  <r>
    <s v="6729 37Th Ave S"/>
    <x v="5"/>
    <s v="WA"/>
    <n v="98118"/>
    <n v="433500"/>
    <x v="3"/>
    <n v="2.5"/>
    <n v="2200"/>
    <n v="197"/>
    <n v="0"/>
    <x v="1"/>
    <x v="1"/>
    <s v="None"/>
    <s v="Average"/>
    <n v="16"/>
    <n v="0"/>
    <n v="16"/>
    <n v="2"/>
  </r>
  <r>
    <s v="902 N 95Th St"/>
    <x v="5"/>
    <s v="WA"/>
    <n v="98103"/>
    <n v="433111"/>
    <x v="3"/>
    <n v="2.25"/>
    <n v="1370"/>
    <n v="316"/>
    <n v="0"/>
    <x v="1"/>
    <x v="1"/>
    <s v="None"/>
    <s v="Average"/>
    <n v="20"/>
    <n v="0"/>
    <n v="20"/>
    <n v="3"/>
  </r>
  <r>
    <s v="16130 Se Newport Way"/>
    <x v="0"/>
    <s v="WA"/>
    <n v="98006"/>
    <n v="433000"/>
    <x v="1"/>
    <n v="1.75"/>
    <n v="1830"/>
    <n v="237"/>
    <n v="0"/>
    <x v="1"/>
    <x v="0"/>
    <s v="None"/>
    <s v="Good"/>
    <n v="59"/>
    <n v="0"/>
    <n v="59"/>
    <n v="1"/>
  </r>
  <r>
    <s v="2207 Kennewick Pl Ne"/>
    <x v="19"/>
    <s v="WA"/>
    <n v="98056"/>
    <n v="433000"/>
    <x v="1"/>
    <n v="2.5"/>
    <n v="2280"/>
    <n v="190"/>
    <n v="0"/>
    <x v="1"/>
    <x v="1"/>
    <s v="None"/>
    <s v="Good"/>
    <n v="24"/>
    <n v="0"/>
    <n v="24"/>
    <n v="2"/>
  </r>
  <r>
    <s v="4702 S Juneau St"/>
    <x v="5"/>
    <s v="WA"/>
    <n v="98118"/>
    <n v="433000"/>
    <x v="1"/>
    <n v="1.5"/>
    <n v="1550"/>
    <n v="279"/>
    <n v="0"/>
    <x v="1"/>
    <x v="0"/>
    <s v="None"/>
    <s v="Good"/>
    <n v="62"/>
    <n v="0"/>
    <n v="62"/>
    <n v="1"/>
  </r>
  <r>
    <s v="6811 51St Ave S"/>
    <x v="5"/>
    <s v="WA"/>
    <n v="98118"/>
    <n v="433000"/>
    <x v="3"/>
    <n v="1.75"/>
    <n v="1870"/>
    <n v="232"/>
    <n v="0"/>
    <x v="1"/>
    <x v="0"/>
    <s v="None"/>
    <s v="Average"/>
    <n v="66"/>
    <n v="1989"/>
    <n v="36"/>
    <n v="1"/>
  </r>
  <r>
    <s v="8516 Linden Ave N"/>
    <x v="5"/>
    <s v="WA"/>
    <n v="98103"/>
    <n v="432500"/>
    <x v="3"/>
    <n v="1.75"/>
    <n v="1980"/>
    <n v="218"/>
    <n v="0"/>
    <x v="1"/>
    <x v="0"/>
    <s v="None"/>
    <s v="Average"/>
    <n v="60"/>
    <n v="1993"/>
    <n v="32"/>
    <n v="1"/>
  </r>
  <r>
    <s v="7311 Silent Creek Ave Se"/>
    <x v="18"/>
    <s v="WA"/>
    <n v="98065"/>
    <n v="432500"/>
    <x v="3"/>
    <n v="2.5"/>
    <n v="2240"/>
    <n v="193"/>
    <n v="0"/>
    <x v="1"/>
    <x v="1"/>
    <s v="None"/>
    <s v="Average"/>
    <n v="23"/>
    <n v="0"/>
    <n v="23"/>
    <n v="2"/>
  </r>
  <r>
    <s v="3715 Ne 153Rd St"/>
    <x v="29"/>
    <s v="WA"/>
    <n v="98155"/>
    <n v="432000"/>
    <x v="3"/>
    <n v="1.75"/>
    <n v="1470"/>
    <n v="294"/>
    <n v="0"/>
    <x v="1"/>
    <x v="0"/>
    <s v="Great"/>
    <s v="Good"/>
    <n v="86"/>
    <n v="1989"/>
    <n v="36"/>
    <n v="1"/>
  </r>
  <r>
    <s v="21013 Ne 60Th Pl"/>
    <x v="13"/>
    <s v="WA"/>
    <n v="98053"/>
    <n v="432000"/>
    <x v="3"/>
    <n v="2.75"/>
    <n v="2200"/>
    <n v="196"/>
    <n v="0"/>
    <x v="1"/>
    <x v="0"/>
    <s v="None"/>
    <s v="Average"/>
    <n v="43"/>
    <n v="0"/>
    <n v="43"/>
    <n v="1"/>
  </r>
  <r>
    <s v="7202 California Ave Sw"/>
    <x v="5"/>
    <s v="WA"/>
    <n v="98136"/>
    <n v="432000"/>
    <x v="3"/>
    <n v="2.25"/>
    <n v="1470"/>
    <n v="294"/>
    <n v="0"/>
    <x v="1"/>
    <x v="0"/>
    <s v="None"/>
    <s v="Average"/>
    <n v="18"/>
    <n v="0"/>
    <n v="18"/>
    <n v="2"/>
  </r>
  <r>
    <s v="35317 Se Ridge St"/>
    <x v="18"/>
    <s v="WA"/>
    <n v="98065"/>
    <n v="432000"/>
    <x v="3"/>
    <n v="2.5"/>
    <n v="1970"/>
    <n v="219"/>
    <n v="0"/>
    <x v="1"/>
    <x v="1"/>
    <s v="None"/>
    <s v="Good"/>
    <n v="22"/>
    <n v="0"/>
    <n v="22"/>
    <n v="2"/>
  </r>
  <r>
    <s v="6527 41St Ave Sw"/>
    <x v="5"/>
    <s v="WA"/>
    <n v="98136"/>
    <n v="431500"/>
    <x v="3"/>
    <n v="3.5"/>
    <n v="1900"/>
    <n v="227"/>
    <n v="0"/>
    <x v="1"/>
    <x v="0"/>
    <s v="None"/>
    <s v="Average"/>
    <n v="17"/>
    <n v="0"/>
    <n v="17"/>
    <n v="2"/>
  </r>
  <r>
    <s v="2309 Aberdeen Ave Ne"/>
    <x v="19"/>
    <s v="WA"/>
    <n v="98056"/>
    <n v="431000"/>
    <x v="1"/>
    <n v="2.5"/>
    <n v="2300"/>
    <n v="187"/>
    <n v="0"/>
    <x v="1"/>
    <x v="1"/>
    <s v="None"/>
    <s v="Average"/>
    <n v="24"/>
    <n v="0"/>
    <n v="24"/>
    <n v="2"/>
  </r>
  <r>
    <s v="972 4Th Ave Ne"/>
    <x v="6"/>
    <s v="WA"/>
    <n v="98029"/>
    <n v="430278"/>
    <x v="3"/>
    <n v="2.25"/>
    <n v="1620"/>
    <n v="266"/>
    <n v="0"/>
    <x v="1"/>
    <x v="0"/>
    <s v="None"/>
    <s v="Average"/>
    <n v="16"/>
    <n v="0"/>
    <n v="16"/>
    <n v="3"/>
  </r>
  <r>
    <s v="10631 Forest Ave S"/>
    <x v="5"/>
    <s v="WA"/>
    <n v="98178"/>
    <n v="430000"/>
    <x v="3"/>
    <n v="3.75"/>
    <n v="3890"/>
    <n v="111"/>
    <n v="0"/>
    <x v="1"/>
    <x v="0"/>
    <s v="Good"/>
    <s v="Average"/>
    <n v="82"/>
    <n v="2007"/>
    <n v="18"/>
    <n v="1"/>
  </r>
  <r>
    <s v="975-1005 Greenwood Blvd Sw"/>
    <x v="6"/>
    <s v="WA"/>
    <n v="98027"/>
    <n v="430000"/>
    <x v="3"/>
    <n v="2"/>
    <n v="1730"/>
    <n v="249"/>
    <n v="0"/>
    <x v="1"/>
    <x v="0"/>
    <s v="None"/>
    <s v="Average"/>
    <n v="47"/>
    <n v="0"/>
    <n v="47"/>
    <n v="1"/>
  </r>
  <r>
    <s v="20301 96Th Ave S"/>
    <x v="36"/>
    <s v="WA"/>
    <n v="98031"/>
    <n v="430000"/>
    <x v="1"/>
    <n v="3"/>
    <n v="3220"/>
    <n v="134"/>
    <n v="0"/>
    <x v="1"/>
    <x v="0"/>
    <s v="None"/>
    <s v="Average"/>
    <n v="35"/>
    <n v="2009"/>
    <n v="16"/>
    <n v="2"/>
  </r>
  <r>
    <s v="19534 34Th Ave Ne"/>
    <x v="29"/>
    <s v="WA"/>
    <n v="98155"/>
    <n v="430000"/>
    <x v="1"/>
    <n v="2.25"/>
    <n v="1790"/>
    <n v="240"/>
    <n v="0"/>
    <x v="1"/>
    <x v="0"/>
    <s v="None"/>
    <s v="Good"/>
    <n v="52"/>
    <n v="0"/>
    <n v="52"/>
    <n v="1"/>
  </r>
  <r>
    <s v="2415 209Th Ave Ne"/>
    <x v="10"/>
    <s v="WA"/>
    <n v="98074"/>
    <n v="430000"/>
    <x v="3"/>
    <n v="2"/>
    <n v="1910"/>
    <n v="225"/>
    <n v="0"/>
    <x v="1"/>
    <x v="1"/>
    <s v="None"/>
    <s v="Average"/>
    <n v="54"/>
    <n v="0"/>
    <n v="54"/>
    <n v="1.5"/>
  </r>
  <r>
    <s v="1429 224Th Ave Ne"/>
    <x v="10"/>
    <s v="WA"/>
    <n v="98074"/>
    <n v="430000"/>
    <x v="3"/>
    <n v="1.75"/>
    <n v="1300"/>
    <n v="331"/>
    <n v="0"/>
    <x v="1"/>
    <x v="1"/>
    <s v="None"/>
    <s v="Average"/>
    <n v="44"/>
    <n v="2013"/>
    <n v="12"/>
    <n v="1"/>
  </r>
  <r>
    <s v="6520-6588 8Th Ave Nw"/>
    <x v="5"/>
    <s v="WA"/>
    <n v="98117"/>
    <n v="430000"/>
    <x v="6"/>
    <n v="1"/>
    <n v="1050"/>
    <n v="410"/>
    <n v="0"/>
    <x v="1"/>
    <x v="0"/>
    <s v="None"/>
    <s v="Excellent"/>
    <n v="98"/>
    <n v="0"/>
    <n v="98"/>
    <n v="1"/>
  </r>
  <r>
    <s v="945 N 80Th St"/>
    <x v="5"/>
    <s v="WA"/>
    <n v="98103"/>
    <n v="430000"/>
    <x v="3"/>
    <n v="1"/>
    <n v="1150"/>
    <n v="374"/>
    <n v="0"/>
    <x v="1"/>
    <x v="1"/>
    <s v="None"/>
    <s v="Excellent"/>
    <n v="119"/>
    <n v="0"/>
    <n v="119"/>
    <n v="1"/>
  </r>
  <r>
    <s v="5206 13Th Ave S"/>
    <x v="5"/>
    <s v="WA"/>
    <n v="98108"/>
    <n v="430000"/>
    <x v="3"/>
    <n v="1.75"/>
    <n v="1200"/>
    <n v="358"/>
    <n v="0"/>
    <x v="1"/>
    <x v="1"/>
    <s v="None"/>
    <s v="Excellent"/>
    <n v="119"/>
    <n v="0"/>
    <n v="119"/>
    <n v="1"/>
  </r>
  <r>
    <s v="4822 48Th Ave Sw"/>
    <x v="5"/>
    <s v="WA"/>
    <n v="98116"/>
    <n v="430000"/>
    <x v="3"/>
    <n v="2"/>
    <n v="1360"/>
    <n v="316"/>
    <n v="0"/>
    <x v="1"/>
    <x v="0"/>
    <s v="None"/>
    <s v="Good"/>
    <n v="101"/>
    <n v="0"/>
    <n v="101"/>
    <n v="1.5"/>
  </r>
  <r>
    <s v="2310 15Th Ave S"/>
    <x v="5"/>
    <s v="WA"/>
    <n v="98144"/>
    <n v="430000"/>
    <x v="6"/>
    <n v="2.5"/>
    <n v="1520"/>
    <n v="283"/>
    <n v="0"/>
    <x v="1"/>
    <x v="0"/>
    <s v="None"/>
    <s v="Average"/>
    <n v="18"/>
    <n v="0"/>
    <n v="18"/>
    <n v="2"/>
  </r>
  <r>
    <s v="6537 36Th Ave Sw"/>
    <x v="5"/>
    <s v="WA"/>
    <n v="98126"/>
    <n v="430000"/>
    <x v="3"/>
    <n v="2"/>
    <n v="1550"/>
    <n v="277"/>
    <n v="0"/>
    <x v="1"/>
    <x v="0"/>
    <s v="None"/>
    <s v="Excellent"/>
    <n v="83"/>
    <n v="0"/>
    <n v="83"/>
    <n v="1"/>
  </r>
  <r>
    <s v="3609 49Th Ave Sw"/>
    <x v="5"/>
    <s v="WA"/>
    <n v="98116"/>
    <n v="430000"/>
    <x v="3"/>
    <n v="1"/>
    <n v="980"/>
    <n v="439"/>
    <n v="0"/>
    <x v="1"/>
    <x v="1"/>
    <s v="None"/>
    <s v="Good"/>
    <n v="75"/>
    <n v="1983"/>
    <n v="42"/>
    <n v="1"/>
  </r>
  <r>
    <s v="8520 Interlake Ave N"/>
    <x v="5"/>
    <s v="WA"/>
    <n v="98103"/>
    <n v="430000"/>
    <x v="6"/>
    <n v="1.5"/>
    <n v="950"/>
    <n v="453"/>
    <n v="0"/>
    <x v="1"/>
    <x v="1"/>
    <s v="None"/>
    <s v="Good"/>
    <n v="76"/>
    <n v="1985"/>
    <n v="40"/>
    <n v="1"/>
  </r>
  <r>
    <s v="13524 22Nd Ave Ne"/>
    <x v="5"/>
    <s v="WA"/>
    <n v="98125"/>
    <n v="430000"/>
    <x v="1"/>
    <n v="1.75"/>
    <n v="1890"/>
    <n v="228"/>
    <n v="0"/>
    <x v="1"/>
    <x v="0"/>
    <s v="None"/>
    <s v="Good"/>
    <n v="78"/>
    <n v="1988"/>
    <n v="37"/>
    <n v="1"/>
  </r>
  <r>
    <s v="7321 39Th Ave Ne"/>
    <x v="5"/>
    <s v="WA"/>
    <n v="98115"/>
    <n v="430000"/>
    <x v="3"/>
    <n v="1.5"/>
    <n v="1810"/>
    <n v="238"/>
    <n v="0"/>
    <x v="1"/>
    <x v="0"/>
    <s v="None"/>
    <s v="Average"/>
    <n v="67"/>
    <n v="2004"/>
    <n v="21"/>
    <n v="1"/>
  </r>
  <r>
    <s v="8059 Loyal Way Nw"/>
    <x v="5"/>
    <s v="WA"/>
    <n v="98117"/>
    <n v="430000"/>
    <x v="6"/>
    <n v="1"/>
    <n v="990"/>
    <n v="434"/>
    <n v="0"/>
    <x v="1"/>
    <x v="1"/>
    <s v="None"/>
    <s v="Average"/>
    <n v="78"/>
    <n v="2012"/>
    <n v="13"/>
    <n v="1"/>
  </r>
  <r>
    <s v="14540 5Th Ave Ne"/>
    <x v="9"/>
    <s v="WA"/>
    <n v="98155"/>
    <n v="430000"/>
    <x v="3"/>
    <n v="2.75"/>
    <n v="2550"/>
    <n v="169"/>
    <n v="0"/>
    <x v="1"/>
    <x v="1"/>
    <s v="None"/>
    <s v="Average"/>
    <n v="31"/>
    <n v="0"/>
    <n v="31"/>
    <n v="2"/>
  </r>
  <r>
    <s v="11049 Sand Point Way Ne"/>
    <x v="5"/>
    <s v="WA"/>
    <n v="98125"/>
    <n v="429950"/>
    <x v="3"/>
    <n v="1.5"/>
    <n v="2010"/>
    <n v="214"/>
    <n v="0"/>
    <x v="1"/>
    <x v="0"/>
    <s v="None"/>
    <s v="Average"/>
    <n v="74"/>
    <n v="1994"/>
    <n v="31"/>
    <n v="1"/>
  </r>
  <r>
    <s v="14522 271St Ct Ne"/>
    <x v="22"/>
    <s v="WA"/>
    <n v="98019"/>
    <n v="429900"/>
    <x v="3"/>
    <n v="2.5"/>
    <n v="2370"/>
    <n v="181"/>
    <n v="0"/>
    <x v="1"/>
    <x v="1"/>
    <s v="None"/>
    <s v="Average"/>
    <n v="16"/>
    <n v="0"/>
    <n v="16"/>
    <n v="2"/>
  </r>
  <r>
    <s v="14007 Se 159Th Pl"/>
    <x v="19"/>
    <s v="WA"/>
    <n v="98058"/>
    <n v="429900"/>
    <x v="1"/>
    <n v="2.5"/>
    <n v="2640"/>
    <n v="163"/>
    <n v="0"/>
    <x v="1"/>
    <x v="1"/>
    <s v="None"/>
    <s v="Average"/>
    <n v="38"/>
    <n v="2000"/>
    <n v="25"/>
    <n v="2"/>
  </r>
  <r>
    <s v="24998 Se 155Th Pl"/>
    <x v="6"/>
    <s v="WA"/>
    <n v="98027"/>
    <n v="429000"/>
    <x v="3"/>
    <n v="2.5"/>
    <n v="2420"/>
    <n v="177"/>
    <n v="1"/>
    <x v="1"/>
    <x v="0"/>
    <s v="None"/>
    <s v="Average"/>
    <n v="40"/>
    <n v="0"/>
    <n v="40"/>
    <n v="2"/>
  </r>
  <r>
    <s v="714 Ne 10Th St"/>
    <x v="26"/>
    <s v="WA"/>
    <n v="98045"/>
    <n v="429000"/>
    <x v="3"/>
    <n v="2.5"/>
    <n v="1920"/>
    <n v="223"/>
    <n v="0"/>
    <x v="1"/>
    <x v="1"/>
    <s v="None"/>
    <s v="Average"/>
    <n v="30"/>
    <n v="0"/>
    <n v="30"/>
    <n v="2"/>
  </r>
  <r>
    <s v="23039 Ne 130Th St"/>
    <x v="13"/>
    <s v="WA"/>
    <n v="98053"/>
    <n v="429000"/>
    <x v="6"/>
    <n v="1.75"/>
    <n v="1350"/>
    <n v="318"/>
    <n v="0"/>
    <x v="1"/>
    <x v="1"/>
    <s v="None"/>
    <s v="Average"/>
    <n v="20"/>
    <n v="0"/>
    <n v="20"/>
    <n v="1"/>
  </r>
  <r>
    <s v="526 Elma Pl Ne"/>
    <x v="19"/>
    <s v="WA"/>
    <n v="98059"/>
    <n v="429000"/>
    <x v="0"/>
    <n v="2.5"/>
    <n v="2340"/>
    <n v="183"/>
    <n v="0"/>
    <x v="1"/>
    <x v="1"/>
    <s v="None"/>
    <s v="Average"/>
    <n v="16"/>
    <n v="0"/>
    <n v="16"/>
    <n v="2"/>
  </r>
  <r>
    <s v="9507 Ashworth Ave N"/>
    <x v="5"/>
    <s v="WA"/>
    <n v="98103"/>
    <n v="429000"/>
    <x v="3"/>
    <n v="3.25"/>
    <n v="1410"/>
    <n v="304"/>
    <n v="0"/>
    <x v="1"/>
    <x v="1"/>
    <s v="None"/>
    <s v="Average"/>
    <n v="20"/>
    <n v="0"/>
    <n v="20"/>
    <n v="3"/>
  </r>
  <r>
    <s v="8519 Fremont Ave N"/>
    <x v="5"/>
    <s v="WA"/>
    <n v="98103"/>
    <n v="428000"/>
    <x v="3"/>
    <n v="2"/>
    <n v="1310"/>
    <n v="327"/>
    <n v="0"/>
    <x v="1"/>
    <x v="0"/>
    <s v="None"/>
    <s v="Average"/>
    <n v="39"/>
    <n v="0"/>
    <n v="39"/>
    <n v="1"/>
  </r>
  <r>
    <s v="897 Se 11Th St"/>
    <x v="26"/>
    <s v="WA"/>
    <n v="98045"/>
    <n v="427874"/>
    <x v="3"/>
    <n v="3"/>
    <n v="2340"/>
    <n v="183"/>
    <n v="0"/>
    <x v="1"/>
    <x v="1"/>
    <s v="None"/>
    <s v="Average"/>
    <n v="12"/>
    <n v="1923"/>
    <n v="102"/>
    <n v="2"/>
  </r>
  <r>
    <s v="7554 Jones Ave Nw"/>
    <x v="5"/>
    <s v="WA"/>
    <n v="98117"/>
    <n v="427550"/>
    <x v="6"/>
    <n v="1"/>
    <n v="880"/>
    <n v="486"/>
    <n v="0"/>
    <x v="1"/>
    <x v="1"/>
    <s v="None"/>
    <s v="Average"/>
    <n v="85"/>
    <n v="1996"/>
    <n v="29"/>
    <n v="1"/>
  </r>
  <r>
    <s v="Se 170Th Pl"/>
    <x v="19"/>
    <s v="WA"/>
    <n v="98058"/>
    <n v="427500"/>
    <x v="1"/>
    <n v="2.5"/>
    <n v="2460"/>
    <n v="174"/>
    <n v="0"/>
    <x v="1"/>
    <x v="1"/>
    <s v="None"/>
    <s v="Average"/>
    <n v="22"/>
    <n v="0"/>
    <n v="22"/>
    <n v="2"/>
  </r>
  <r>
    <s v="1700 Dexter Ave N"/>
    <x v="5"/>
    <s v="WA"/>
    <n v="98109"/>
    <n v="427500"/>
    <x v="6"/>
    <n v="2"/>
    <n v="1090"/>
    <n v="392"/>
    <n v="0"/>
    <x v="1"/>
    <x v="1"/>
    <s v="None"/>
    <s v="Average"/>
    <n v="17"/>
    <n v="0"/>
    <n v="17"/>
    <n v="3"/>
  </r>
  <r>
    <s v="28461 54Th Ave S"/>
    <x v="27"/>
    <s v="WA"/>
    <n v="98001"/>
    <n v="427000"/>
    <x v="3"/>
    <n v="2.5"/>
    <n v="2432"/>
    <n v="176"/>
    <n v="0"/>
    <x v="1"/>
    <x v="1"/>
    <s v="Good"/>
    <s v="Average"/>
    <n v="20"/>
    <n v="0"/>
    <n v="20"/>
    <n v="2"/>
  </r>
  <r>
    <s v="44218 Se 161St Pl"/>
    <x v="26"/>
    <s v="WA"/>
    <n v="98045"/>
    <n v="427000"/>
    <x v="3"/>
    <n v="2.5"/>
    <n v="1830"/>
    <n v="233"/>
    <n v="2"/>
    <x v="1"/>
    <x v="0"/>
    <s v="None"/>
    <s v="Average"/>
    <n v="34"/>
    <n v="0"/>
    <n v="34"/>
    <n v="1"/>
  </r>
  <r>
    <s v="2411-2499 E Roy St"/>
    <x v="5"/>
    <s v="WA"/>
    <n v="98112"/>
    <n v="427000"/>
    <x v="1"/>
    <n v="1"/>
    <n v="1860"/>
    <n v="230"/>
    <n v="0"/>
    <x v="1"/>
    <x v="1"/>
    <s v="None"/>
    <s v="Poor"/>
    <n v="124"/>
    <n v="0"/>
    <n v="124"/>
    <n v="1.5"/>
  </r>
  <r>
    <s v="807 N 42Nd St"/>
    <x v="5"/>
    <s v="WA"/>
    <n v="98103"/>
    <n v="427000"/>
    <x v="6"/>
    <n v="1"/>
    <n v="920"/>
    <n v="464"/>
    <n v="0"/>
    <x v="1"/>
    <x v="1"/>
    <s v="None"/>
    <s v="Average"/>
    <n v="115"/>
    <n v="2006"/>
    <n v="19"/>
    <n v="1"/>
  </r>
  <r>
    <s v="3112 21St Ave S"/>
    <x v="5"/>
    <s v="WA"/>
    <n v="98144"/>
    <n v="427000"/>
    <x v="0"/>
    <n v="2.75"/>
    <n v="2220"/>
    <n v="192"/>
    <n v="0"/>
    <x v="1"/>
    <x v="0"/>
    <s v="None"/>
    <s v="Average"/>
    <n v="52"/>
    <n v="2013"/>
    <n v="12"/>
    <n v="1"/>
  </r>
  <r>
    <s v="18563 173Rd Way Se"/>
    <x v="19"/>
    <s v="WA"/>
    <n v="98058"/>
    <n v="426500"/>
    <x v="1"/>
    <n v="2.5"/>
    <n v="2700"/>
    <n v="158"/>
    <n v="0"/>
    <x v="1"/>
    <x v="1"/>
    <s v="None"/>
    <s v="Average"/>
    <n v="27"/>
    <n v="2006"/>
    <n v="19"/>
    <n v="2"/>
  </r>
  <r>
    <s v="7821 Ne 147Th St"/>
    <x v="20"/>
    <s v="WA"/>
    <n v="98028"/>
    <n v="426090"/>
    <x v="3"/>
    <n v="2.5"/>
    <n v="2340"/>
    <n v="182"/>
    <n v="0"/>
    <x v="1"/>
    <x v="1"/>
    <s v="None"/>
    <s v="Average"/>
    <n v="30"/>
    <n v="0"/>
    <n v="30"/>
    <n v="2"/>
  </r>
  <r>
    <s v="24957 Se 279Th St"/>
    <x v="32"/>
    <s v="WA"/>
    <n v="98038"/>
    <n v="426000"/>
    <x v="1"/>
    <n v="2.5"/>
    <n v="2800"/>
    <n v="152"/>
    <n v="0"/>
    <x v="1"/>
    <x v="1"/>
    <s v="None"/>
    <s v="Average"/>
    <n v="21"/>
    <n v="2003"/>
    <n v="22"/>
    <n v="2"/>
  </r>
  <r>
    <s v="10500 185Th Ave Se"/>
    <x v="19"/>
    <s v="WA"/>
    <n v="98059"/>
    <n v="425000"/>
    <x v="3"/>
    <n v="1"/>
    <n v="1520"/>
    <n v="280"/>
    <n v="5"/>
    <x v="1"/>
    <x v="1"/>
    <s v="Great"/>
    <s v="Excellent"/>
    <n v="37"/>
    <n v="0"/>
    <n v="37"/>
    <n v="1.5"/>
  </r>
  <r>
    <s v="927 N 79Th St"/>
    <x v="5"/>
    <s v="WA"/>
    <n v="98103"/>
    <n v="425000"/>
    <x v="3"/>
    <n v="1.75"/>
    <n v="1680"/>
    <n v="253"/>
    <n v="0"/>
    <x v="1"/>
    <x v="0"/>
    <s v="Good"/>
    <s v="Good"/>
    <n v="125"/>
    <n v="1971"/>
    <n v="54"/>
    <n v="1"/>
  </r>
  <r>
    <s v="21212 Occidental Ave S"/>
    <x v="23"/>
    <s v="WA"/>
    <n v="98198"/>
    <n v="425000"/>
    <x v="1"/>
    <n v="2.75"/>
    <n v="2440"/>
    <n v="174"/>
    <n v="0"/>
    <x v="1"/>
    <x v="1"/>
    <s v="Fair"/>
    <s v="Good"/>
    <n v="68"/>
    <n v="2001"/>
    <n v="24"/>
    <n v="2"/>
  </r>
  <r>
    <s v="10559 Ne 150Th Ct"/>
    <x v="30"/>
    <s v="WA"/>
    <n v="98011"/>
    <n v="425000"/>
    <x v="3"/>
    <n v="2.25"/>
    <n v="1870"/>
    <n v="227"/>
    <n v="0"/>
    <x v="1"/>
    <x v="0"/>
    <s v="None"/>
    <s v="Average"/>
    <n v="47"/>
    <n v="0"/>
    <n v="47"/>
    <n v="1"/>
  </r>
  <r>
    <s v="9032 Ne 176Th St"/>
    <x v="30"/>
    <s v="WA"/>
    <n v="98011"/>
    <n v="425000"/>
    <x v="3"/>
    <n v="2.5"/>
    <n v="1870"/>
    <n v="227"/>
    <n v="0"/>
    <x v="1"/>
    <x v="1"/>
    <s v="None"/>
    <s v="Average"/>
    <n v="22"/>
    <n v="0"/>
    <n v="22"/>
    <n v="2"/>
  </r>
  <r>
    <s v="25238 Se 35Th St"/>
    <x v="6"/>
    <s v="WA"/>
    <n v="98029"/>
    <n v="425000"/>
    <x v="3"/>
    <n v="2.5"/>
    <n v="1930"/>
    <n v="220"/>
    <n v="0"/>
    <x v="1"/>
    <x v="1"/>
    <s v="None"/>
    <s v="Average"/>
    <n v="35"/>
    <n v="2009"/>
    <n v="16"/>
    <n v="2"/>
  </r>
  <r>
    <s v="7220 Ne 152Nd Pl"/>
    <x v="20"/>
    <s v="WA"/>
    <n v="98028"/>
    <n v="425000"/>
    <x v="1"/>
    <n v="2.75"/>
    <n v="1680"/>
    <n v="253"/>
    <n v="0"/>
    <x v="1"/>
    <x v="0"/>
    <s v="None"/>
    <s v="Good"/>
    <n v="46"/>
    <n v="0"/>
    <n v="46"/>
    <n v="1"/>
  </r>
  <r>
    <s v="26010 141St Ave Se"/>
    <x v="36"/>
    <s v="WA"/>
    <n v="98042"/>
    <n v="425000"/>
    <x v="3"/>
    <n v="2.5"/>
    <n v="2670"/>
    <n v="159"/>
    <n v="0"/>
    <x v="1"/>
    <x v="1"/>
    <s v="None"/>
    <s v="Good"/>
    <n v="37"/>
    <n v="0"/>
    <n v="37"/>
    <n v="1"/>
  </r>
  <r>
    <s v="13807 129Th Pl Ne"/>
    <x v="4"/>
    <s v="WA"/>
    <n v="98034"/>
    <n v="425000"/>
    <x v="3"/>
    <n v="2.25"/>
    <n v="1820"/>
    <n v="234"/>
    <n v="0"/>
    <x v="1"/>
    <x v="0"/>
    <s v="None"/>
    <s v="Average"/>
    <n v="51"/>
    <n v="0"/>
    <n v="51"/>
    <n v="1"/>
  </r>
  <r>
    <s v="12629 468Th Ave Se"/>
    <x v="26"/>
    <s v="WA"/>
    <n v="98045"/>
    <n v="425000"/>
    <x v="3"/>
    <n v="1.75"/>
    <n v="1510"/>
    <n v="281"/>
    <n v="1"/>
    <x v="1"/>
    <x v="0"/>
    <s v="None"/>
    <s v="Average"/>
    <n v="36"/>
    <n v="0"/>
    <n v="36"/>
    <n v="1"/>
  </r>
  <r>
    <s v="27514 Ne 31St Ct"/>
    <x v="13"/>
    <s v="WA"/>
    <n v="98053"/>
    <n v="425000"/>
    <x v="3"/>
    <n v="2.25"/>
    <n v="1580"/>
    <n v="269"/>
    <n v="1"/>
    <x v="1"/>
    <x v="0"/>
    <s v="None"/>
    <s v="Average"/>
    <n v="33"/>
    <n v="0"/>
    <n v="33"/>
    <n v="1"/>
  </r>
  <r>
    <s v="14011 Ne 71St Pl"/>
    <x v="13"/>
    <s v="WA"/>
    <n v="98052"/>
    <n v="425000"/>
    <x v="3"/>
    <n v="1.5"/>
    <n v="1300"/>
    <n v="327"/>
    <n v="0"/>
    <x v="1"/>
    <x v="1"/>
    <s v="None"/>
    <s v="Average"/>
    <n v="61"/>
    <n v="2000"/>
    <n v="25"/>
    <n v="1"/>
  </r>
  <r>
    <s v="824 Chelan Pl Ne"/>
    <x v="19"/>
    <s v="WA"/>
    <n v="98059"/>
    <n v="425000"/>
    <x v="3"/>
    <n v="2.5"/>
    <n v="2540"/>
    <n v="167"/>
    <n v="0"/>
    <x v="1"/>
    <x v="1"/>
    <s v="None"/>
    <s v="Average"/>
    <n v="26"/>
    <n v="0"/>
    <n v="26"/>
    <n v="2"/>
  </r>
  <r>
    <s v="6311-6399 28Th Ave Nw"/>
    <x v="5"/>
    <s v="WA"/>
    <n v="98107"/>
    <n v="425000"/>
    <x v="6"/>
    <n v="1"/>
    <n v="910"/>
    <n v="467"/>
    <n v="0"/>
    <x v="1"/>
    <x v="1"/>
    <s v="None"/>
    <s v="Good"/>
    <n v="120"/>
    <n v="0"/>
    <n v="120"/>
    <n v="1"/>
  </r>
  <r>
    <s v="2017 Nw 59Th St"/>
    <x v="5"/>
    <s v="WA"/>
    <n v="98107"/>
    <n v="425000"/>
    <x v="6"/>
    <n v="2.5"/>
    <n v="1140"/>
    <n v="373"/>
    <n v="0"/>
    <x v="1"/>
    <x v="1"/>
    <s v="None"/>
    <s v="Average"/>
    <n v="18"/>
    <n v="0"/>
    <n v="18"/>
    <n v="3"/>
  </r>
  <r>
    <s v="1018 Ne 96Th St"/>
    <x v="5"/>
    <s v="WA"/>
    <n v="98115"/>
    <n v="425000"/>
    <x v="3"/>
    <n v="1.5"/>
    <n v="1400"/>
    <n v="304"/>
    <n v="0"/>
    <x v="1"/>
    <x v="1"/>
    <s v="None"/>
    <s v="Average"/>
    <n v="18"/>
    <n v="0"/>
    <n v="18"/>
    <n v="3"/>
  </r>
  <r>
    <s v="3856 38Th Ave S"/>
    <x v="5"/>
    <s v="WA"/>
    <n v="98118"/>
    <n v="425000"/>
    <x v="1"/>
    <n v="1.5"/>
    <n v="1600"/>
    <n v="266"/>
    <n v="0"/>
    <x v="1"/>
    <x v="1"/>
    <s v="None"/>
    <s v="Average"/>
    <n v="79"/>
    <n v="0"/>
    <n v="79"/>
    <n v="1.5"/>
  </r>
  <r>
    <s v="10134 Holman Rd Nw"/>
    <x v="5"/>
    <s v="WA"/>
    <n v="98177"/>
    <n v="425000"/>
    <x v="3"/>
    <n v="2.5"/>
    <n v="2320"/>
    <n v="183"/>
    <n v="0"/>
    <x v="1"/>
    <x v="1"/>
    <s v="None"/>
    <s v="Average"/>
    <n v="16"/>
    <n v="0"/>
    <n v="16"/>
    <n v="3"/>
  </r>
  <r>
    <s v="2603 36Th Ave W"/>
    <x v="5"/>
    <s v="WA"/>
    <n v="98199"/>
    <n v="425000"/>
    <x v="6"/>
    <n v="1"/>
    <n v="1320"/>
    <n v="322"/>
    <n v="0"/>
    <x v="1"/>
    <x v="0"/>
    <s v="None"/>
    <s v="Average"/>
    <n v="86"/>
    <n v="1969"/>
    <n v="56"/>
    <n v="1"/>
  </r>
  <r>
    <s v="942 27Th Ave"/>
    <x v="5"/>
    <s v="WA"/>
    <n v="98122"/>
    <n v="425000"/>
    <x v="3"/>
    <n v="2.25"/>
    <n v="1660"/>
    <n v="256"/>
    <n v="0"/>
    <x v="1"/>
    <x v="0"/>
    <s v="None"/>
    <s v="Average"/>
    <n v="46"/>
    <n v="2014"/>
    <n v="11"/>
    <n v="1"/>
  </r>
  <r>
    <s v="9416 Templeton Ave Se"/>
    <x v="18"/>
    <s v="WA"/>
    <n v="98065"/>
    <n v="425000"/>
    <x v="3"/>
    <n v="2.5"/>
    <n v="1950"/>
    <n v="218"/>
    <n v="0"/>
    <x v="1"/>
    <x v="1"/>
    <s v="None"/>
    <s v="Average"/>
    <n v="16"/>
    <n v="0"/>
    <n v="16"/>
    <n v="2"/>
  </r>
  <r>
    <s v="16544 189Th Ave Ne"/>
    <x v="12"/>
    <s v="WA"/>
    <n v="98072"/>
    <n v="425000"/>
    <x v="3"/>
    <n v="2.25"/>
    <n v="1790"/>
    <n v="237"/>
    <n v="0"/>
    <x v="1"/>
    <x v="0"/>
    <s v="None"/>
    <s v="Average"/>
    <n v="58"/>
    <n v="2011"/>
    <n v="14"/>
    <n v="1"/>
  </r>
  <r>
    <s v="10526 Ne 139Th St"/>
    <x v="4"/>
    <s v="WA"/>
    <n v="98034"/>
    <n v="424000"/>
    <x v="3"/>
    <n v="2"/>
    <n v="1670"/>
    <n v="254"/>
    <n v="0"/>
    <x v="1"/>
    <x v="0"/>
    <s v="None"/>
    <s v="Average"/>
    <n v="53"/>
    <n v="2002"/>
    <n v="23"/>
    <n v="1"/>
  </r>
  <r>
    <s v="332 Nw 84Th St"/>
    <x v="5"/>
    <s v="WA"/>
    <n v="98117"/>
    <n v="423051"/>
    <x v="6"/>
    <n v="1"/>
    <n v="890"/>
    <n v="475"/>
    <n v="0"/>
    <x v="1"/>
    <x v="1"/>
    <s v="None"/>
    <s v="Average"/>
    <n v="102"/>
    <n v="1998"/>
    <n v="27"/>
    <n v="1"/>
  </r>
  <r>
    <s v="10320 Ne 125Th Pl"/>
    <x v="4"/>
    <s v="WA"/>
    <n v="98034"/>
    <n v="423000"/>
    <x v="1"/>
    <n v="1.75"/>
    <n v="1880"/>
    <n v="225"/>
    <n v="0"/>
    <x v="1"/>
    <x v="0"/>
    <s v="None"/>
    <s v="Average"/>
    <n v="49"/>
    <n v="0"/>
    <n v="49"/>
    <n v="1"/>
  </r>
  <r>
    <s v="11207 Evanston Ave N"/>
    <x v="5"/>
    <s v="WA"/>
    <n v="98133"/>
    <n v="423000"/>
    <x v="1"/>
    <n v="1.75"/>
    <n v="1940"/>
    <n v="218"/>
    <n v="0"/>
    <x v="1"/>
    <x v="0"/>
    <s v="None"/>
    <s v="Good"/>
    <n v="84"/>
    <n v="1998"/>
    <n v="27"/>
    <n v="1"/>
  </r>
  <r>
    <s v="3717 S 189Th Pl"/>
    <x v="38"/>
    <s v="WA"/>
    <n v="98188"/>
    <n v="421000"/>
    <x v="3"/>
    <n v="2.5"/>
    <n v="2890"/>
    <n v="146"/>
    <n v="1"/>
    <x v="1"/>
    <x v="1"/>
    <s v="None"/>
    <s v="Average"/>
    <n v="25"/>
    <n v="0"/>
    <n v="25"/>
    <n v="2"/>
  </r>
  <r>
    <s v="10815 E Lake Joy Dr Ne"/>
    <x v="14"/>
    <s v="WA"/>
    <n v="98014"/>
    <n v="420850"/>
    <x v="7"/>
    <n v="1"/>
    <n v="960"/>
    <n v="438"/>
    <n v="1"/>
    <x v="1"/>
    <x v="1"/>
    <s v="None"/>
    <s v="Excellent"/>
    <n v="80"/>
    <n v="0"/>
    <n v="80"/>
    <n v="1"/>
  </r>
  <r>
    <s v="13817 125Th Ave Ne"/>
    <x v="4"/>
    <s v="WA"/>
    <n v="98034"/>
    <n v="420643"/>
    <x v="3"/>
    <n v="2"/>
    <n v="1330"/>
    <n v="316"/>
    <n v="0"/>
    <x v="1"/>
    <x v="1"/>
    <s v="None"/>
    <s v="Good"/>
    <n v="56"/>
    <n v="0"/>
    <n v="56"/>
    <n v="1"/>
  </r>
  <r>
    <s v="4620 Kennedy Ave Se"/>
    <x v="24"/>
    <s v="WA"/>
    <n v="98092"/>
    <n v="420000"/>
    <x v="1"/>
    <n v="2.5"/>
    <n v="3040"/>
    <n v="138"/>
    <n v="1"/>
    <x v="1"/>
    <x v="1"/>
    <s v="None"/>
    <s v="Average"/>
    <n v="26"/>
    <n v="0"/>
    <n v="26"/>
    <n v="2"/>
  </r>
  <r>
    <s v="18223 129Th Pl Ne"/>
    <x v="30"/>
    <s v="WA"/>
    <n v="98011"/>
    <n v="420000"/>
    <x v="3"/>
    <n v="1.75"/>
    <n v="1660"/>
    <n v="253"/>
    <n v="0"/>
    <x v="1"/>
    <x v="0"/>
    <s v="None"/>
    <s v="Average"/>
    <n v="44"/>
    <n v="2013"/>
    <n v="12"/>
    <n v="1"/>
  </r>
  <r>
    <s v="2971 Ne Marquette Way"/>
    <x v="6"/>
    <s v="WA"/>
    <n v="98029"/>
    <n v="420000"/>
    <x v="3"/>
    <n v="2.5"/>
    <n v="2140"/>
    <n v="196"/>
    <n v="0"/>
    <x v="1"/>
    <x v="1"/>
    <s v="None"/>
    <s v="Average"/>
    <n v="20"/>
    <n v="0"/>
    <n v="20"/>
    <n v="2"/>
  </r>
  <r>
    <s v="8107 165Th Ave Ne"/>
    <x v="13"/>
    <s v="WA"/>
    <n v="98052"/>
    <n v="420000"/>
    <x v="6"/>
    <n v="2.5"/>
    <n v="1480"/>
    <n v="284"/>
    <n v="0"/>
    <x v="1"/>
    <x v="1"/>
    <s v="None"/>
    <s v="Average"/>
    <n v="16"/>
    <n v="0"/>
    <n v="16"/>
    <n v="3"/>
  </r>
  <r>
    <s v="4031 W Ames Lake Dr Ne"/>
    <x v="13"/>
    <s v="WA"/>
    <n v="98053"/>
    <n v="420000"/>
    <x v="3"/>
    <n v="1.75"/>
    <n v="1820"/>
    <n v="231"/>
    <n v="1"/>
    <x v="1"/>
    <x v="0"/>
    <s v="None"/>
    <s v="Average"/>
    <n v="48"/>
    <n v="2004"/>
    <n v="21"/>
    <n v="1"/>
  </r>
  <r>
    <s v="3608 Ne Sunset Blvd"/>
    <x v="19"/>
    <s v="WA"/>
    <n v="98056"/>
    <n v="420000"/>
    <x v="0"/>
    <n v="3"/>
    <n v="2630"/>
    <n v="160"/>
    <n v="0"/>
    <x v="1"/>
    <x v="0"/>
    <s v="None"/>
    <s v="Average"/>
    <n v="12"/>
    <n v="1923"/>
    <n v="102"/>
    <n v="2"/>
  </r>
  <r>
    <s v="7743 27Th Ave Nw"/>
    <x v="5"/>
    <s v="WA"/>
    <n v="98117"/>
    <n v="420000"/>
    <x v="6"/>
    <n v="1"/>
    <n v="860"/>
    <n v="488"/>
    <n v="0"/>
    <x v="1"/>
    <x v="1"/>
    <s v="None"/>
    <s v="Good"/>
    <n v="109"/>
    <n v="0"/>
    <n v="109"/>
    <n v="1"/>
  </r>
  <r>
    <s v="3049 Ne 90Th St"/>
    <x v="5"/>
    <s v="WA"/>
    <n v="98115"/>
    <n v="420000"/>
    <x v="3"/>
    <n v="2"/>
    <n v="1200"/>
    <n v="350"/>
    <n v="0"/>
    <x v="1"/>
    <x v="0"/>
    <s v="None"/>
    <s v="Average"/>
    <n v="88"/>
    <n v="1999"/>
    <n v="26"/>
    <n v="1"/>
  </r>
  <r>
    <s v="504 Nw 175Th Ct"/>
    <x v="9"/>
    <s v="WA"/>
    <n v="98177"/>
    <n v="420000"/>
    <x v="0"/>
    <n v="2.75"/>
    <n v="2280"/>
    <n v="184"/>
    <n v="0"/>
    <x v="1"/>
    <x v="0"/>
    <s v="None"/>
    <s v="Average"/>
    <n v="66"/>
    <n v="1989"/>
    <n v="36"/>
    <n v="1"/>
  </r>
  <r>
    <s v="21700-21712 119Th Ave Sw"/>
    <x v="25"/>
    <s v="WA"/>
    <n v="98070"/>
    <n v="420000"/>
    <x v="3"/>
    <n v="1.75"/>
    <n v="1444"/>
    <n v="291"/>
    <n v="6"/>
    <x v="1"/>
    <x v="1"/>
    <s v="None"/>
    <s v="Average"/>
    <n v="17"/>
    <n v="0"/>
    <n v="17"/>
    <n v="1.5"/>
  </r>
  <r>
    <s v="13471 Adair Creek Way Ne"/>
    <x v="13"/>
    <s v="WA"/>
    <n v="98053"/>
    <n v="419000"/>
    <x v="6"/>
    <n v="1.75"/>
    <n v="1510"/>
    <n v="277"/>
    <n v="0"/>
    <x v="1"/>
    <x v="1"/>
    <s v="None"/>
    <s v="Average"/>
    <n v="19"/>
    <n v="0"/>
    <n v="19"/>
    <n v="1"/>
  </r>
  <r>
    <s v="14114 Se 198Th St"/>
    <x v="19"/>
    <s v="WA"/>
    <n v="98058"/>
    <n v="419000"/>
    <x v="1"/>
    <n v="2.5"/>
    <n v="2690"/>
    <n v="156"/>
    <n v="0"/>
    <x v="1"/>
    <x v="1"/>
    <s v="None"/>
    <s v="Average"/>
    <n v="32"/>
    <n v="0"/>
    <n v="32"/>
    <n v="2"/>
  </r>
  <r>
    <s v="7422-7426 Ne 148Th Ln"/>
    <x v="20"/>
    <s v="WA"/>
    <n v="98028"/>
    <n v="418800"/>
    <x v="1"/>
    <n v="2.25"/>
    <n v="2100"/>
    <n v="199"/>
    <n v="0"/>
    <x v="1"/>
    <x v="0"/>
    <s v="None"/>
    <s v="Good"/>
    <n v="52"/>
    <n v="0"/>
    <n v="52"/>
    <n v="1"/>
  </r>
  <r>
    <s v="9957 Rainier Ave S"/>
    <x v="5"/>
    <s v="WA"/>
    <n v="98118"/>
    <n v="418000"/>
    <x v="1"/>
    <n v="3"/>
    <n v="2360"/>
    <n v="177"/>
    <n v="0"/>
    <x v="1"/>
    <x v="0"/>
    <s v="Good"/>
    <s v="Average"/>
    <n v="65"/>
    <n v="2012"/>
    <n v="13"/>
    <n v="1"/>
  </r>
  <r>
    <s v="1212 168Th Ave Ne"/>
    <x v="0"/>
    <s v="WA"/>
    <n v="98008"/>
    <n v="418000"/>
    <x v="1"/>
    <n v="1.5"/>
    <n v="1220"/>
    <n v="343"/>
    <n v="0"/>
    <x v="1"/>
    <x v="1"/>
    <s v="None"/>
    <s v="Average"/>
    <n v="60"/>
    <n v="1993"/>
    <n v="32"/>
    <n v="1"/>
  </r>
  <r>
    <s v="1015 158Th Pl Se"/>
    <x v="0"/>
    <s v="WA"/>
    <n v="98008"/>
    <n v="418000"/>
    <x v="1"/>
    <n v="1.5"/>
    <n v="1550"/>
    <n v="270"/>
    <n v="0"/>
    <x v="1"/>
    <x v="0"/>
    <s v="None"/>
    <s v="Average"/>
    <n v="69"/>
    <n v="2001"/>
    <n v="24"/>
    <n v="1"/>
  </r>
  <r>
    <s v="14025 93Rd Ave Ne"/>
    <x v="4"/>
    <s v="WA"/>
    <n v="98034"/>
    <n v="417986"/>
    <x v="1"/>
    <n v="2.25"/>
    <n v="2070"/>
    <n v="202"/>
    <n v="0"/>
    <x v="1"/>
    <x v="1"/>
    <s v="None"/>
    <s v="Good"/>
    <n v="48"/>
    <n v="0"/>
    <n v="48"/>
    <n v="2"/>
  </r>
  <r>
    <s v="27416 208Th Ave Se"/>
    <x v="32"/>
    <s v="WA"/>
    <n v="98038"/>
    <n v="417838"/>
    <x v="1"/>
    <n v="2.5"/>
    <n v="2530"/>
    <n v="165"/>
    <n v="0"/>
    <x v="1"/>
    <x v="1"/>
    <s v="None"/>
    <s v="Average"/>
    <n v="11"/>
    <n v="0"/>
    <n v="11"/>
    <n v="2"/>
  </r>
  <r>
    <s v="115 Nw 132Nd St"/>
    <x v="5"/>
    <s v="WA"/>
    <n v="98177"/>
    <n v="417500"/>
    <x v="1"/>
    <n v="1"/>
    <n v="1390"/>
    <n v="300"/>
    <n v="0"/>
    <x v="1"/>
    <x v="1"/>
    <s v="None"/>
    <s v="Good"/>
    <n v="84"/>
    <n v="1998"/>
    <n v="27"/>
    <n v="1.5"/>
  </r>
  <r>
    <s v="3825 138Th Ave Se"/>
    <x v="0"/>
    <s v="WA"/>
    <n v="98006"/>
    <n v="417000"/>
    <x v="3"/>
    <n v="1.5"/>
    <n v="1340"/>
    <n v="311"/>
    <n v="0"/>
    <x v="1"/>
    <x v="1"/>
    <s v="None"/>
    <s v="Good"/>
    <n v="69"/>
    <n v="0"/>
    <n v="69"/>
    <n v="1"/>
  </r>
  <r>
    <s v="535 Ne 117Th St"/>
    <x v="5"/>
    <s v="WA"/>
    <n v="98125"/>
    <n v="417000"/>
    <x v="1"/>
    <n v="2.25"/>
    <n v="2300"/>
    <n v="181"/>
    <n v="0"/>
    <x v="1"/>
    <x v="0"/>
    <s v="None"/>
    <s v="Average"/>
    <n v="66"/>
    <n v="1989"/>
    <n v="36"/>
    <n v="1"/>
  </r>
  <r>
    <s v="6321 51St Ave S"/>
    <x v="5"/>
    <s v="WA"/>
    <n v="98118"/>
    <n v="417000"/>
    <x v="6"/>
    <n v="1"/>
    <n v="920"/>
    <n v="453"/>
    <n v="0"/>
    <x v="1"/>
    <x v="1"/>
    <s v="None"/>
    <s v="Average"/>
    <n v="106"/>
    <n v="2003"/>
    <n v="22"/>
    <n v="1"/>
  </r>
  <r>
    <s v="759 Ilwaco Pl Ne"/>
    <x v="19"/>
    <s v="WA"/>
    <n v="98059"/>
    <n v="416904"/>
    <x v="3"/>
    <n v="2.5"/>
    <n v="3010"/>
    <n v="139"/>
    <n v="0"/>
    <x v="1"/>
    <x v="1"/>
    <s v="None"/>
    <s v="Average"/>
    <n v="16"/>
    <n v="0"/>
    <n v="16"/>
    <n v="2"/>
  </r>
  <r>
    <s v="717 164Th Ave Se"/>
    <x v="0"/>
    <s v="WA"/>
    <n v="98008"/>
    <n v="416000"/>
    <x v="3"/>
    <n v="1"/>
    <n v="1110"/>
    <n v="375"/>
    <n v="0"/>
    <x v="1"/>
    <x v="1"/>
    <s v="None"/>
    <s v="Good"/>
    <n v="68"/>
    <n v="2001"/>
    <n v="24"/>
    <n v="1"/>
  </r>
  <r>
    <s v="14222 Ne 80Th Pl"/>
    <x v="13"/>
    <s v="WA"/>
    <n v="98052"/>
    <n v="416000"/>
    <x v="3"/>
    <n v="1.5"/>
    <n v="1110"/>
    <n v="375"/>
    <n v="0"/>
    <x v="1"/>
    <x v="1"/>
    <s v="None"/>
    <s v="Good"/>
    <n v="62"/>
    <n v="0"/>
    <n v="62"/>
    <n v="1"/>
  </r>
  <r>
    <s v="8019 Ne 183Rd St"/>
    <x v="20"/>
    <s v="WA"/>
    <n v="98028"/>
    <n v="415500"/>
    <x v="1"/>
    <n v="2.5"/>
    <n v="1750"/>
    <n v="237"/>
    <n v="0"/>
    <x v="1"/>
    <x v="1"/>
    <s v="None"/>
    <s v="Average"/>
    <n v="16"/>
    <n v="0"/>
    <n v="16"/>
    <n v="2"/>
  </r>
  <r>
    <s v="10842 Garden Pl S"/>
    <x v="5"/>
    <s v="WA"/>
    <n v="98178"/>
    <n v="415000"/>
    <x v="1"/>
    <n v="2.5"/>
    <n v="2170"/>
    <n v="191"/>
    <n v="0"/>
    <x v="1"/>
    <x v="0"/>
    <s v="Great"/>
    <s v="Average"/>
    <n v="70"/>
    <n v="2005"/>
    <n v="20"/>
    <n v="1"/>
  </r>
  <r>
    <s v="3720 S 312Th Ln"/>
    <x v="24"/>
    <s v="WA"/>
    <n v="98001"/>
    <n v="415000"/>
    <x v="6"/>
    <n v="1"/>
    <n v="1050"/>
    <n v="395"/>
    <n v="1"/>
    <x v="1"/>
    <x v="1"/>
    <s v="None"/>
    <s v="Good"/>
    <n v="82"/>
    <n v="0"/>
    <n v="82"/>
    <n v="1"/>
  </r>
  <r>
    <s v="27927 Ne 147Th Cir"/>
    <x v="22"/>
    <s v="WA"/>
    <n v="98019"/>
    <n v="415000"/>
    <x v="3"/>
    <n v="2.5"/>
    <n v="2280"/>
    <n v="182"/>
    <n v="0"/>
    <x v="1"/>
    <x v="1"/>
    <s v="None"/>
    <s v="Average"/>
    <n v="14"/>
    <n v="0"/>
    <n v="14"/>
    <n v="2"/>
  </r>
  <r>
    <s v="8605 Ne 137Th St"/>
    <x v="4"/>
    <s v="WA"/>
    <n v="98034"/>
    <n v="415000"/>
    <x v="0"/>
    <n v="1.5"/>
    <n v="1900"/>
    <n v="218"/>
    <n v="0"/>
    <x v="1"/>
    <x v="0"/>
    <s v="None"/>
    <s v="Average"/>
    <n v="64"/>
    <n v="2004"/>
    <n v="21"/>
    <n v="1"/>
  </r>
  <r>
    <s v="7815 116Th Ave Se"/>
    <x v="17"/>
    <s v="WA"/>
    <n v="98056"/>
    <n v="415000"/>
    <x v="1"/>
    <n v="2"/>
    <n v="1610"/>
    <n v="258"/>
    <n v="0"/>
    <x v="1"/>
    <x v="1"/>
    <s v="None"/>
    <s v="Excellent"/>
    <n v="58"/>
    <n v="0"/>
    <n v="58"/>
    <n v="1"/>
  </r>
  <r>
    <s v="7209 Se 70Th St"/>
    <x v="17"/>
    <s v="WA"/>
    <n v="98056"/>
    <n v="415000"/>
    <x v="1"/>
    <n v="1.75"/>
    <n v="1920"/>
    <n v="216"/>
    <n v="0"/>
    <x v="1"/>
    <x v="1"/>
    <s v="None"/>
    <s v="Good"/>
    <n v="55"/>
    <n v="0"/>
    <n v="55"/>
    <n v="2"/>
  </r>
  <r>
    <s v="13283 228Th Pl Ne"/>
    <x v="13"/>
    <s v="WA"/>
    <n v="98053"/>
    <n v="415000"/>
    <x v="6"/>
    <n v="1.75"/>
    <n v="1340"/>
    <n v="310"/>
    <n v="0"/>
    <x v="1"/>
    <x v="1"/>
    <s v="None"/>
    <s v="Average"/>
    <n v="21"/>
    <n v="2003"/>
    <n v="22"/>
    <n v="1"/>
  </r>
  <r>
    <s v="10908 156Th Ct Ne"/>
    <x v="13"/>
    <s v="WA"/>
    <n v="98052"/>
    <n v="415000"/>
    <x v="3"/>
    <n v="1.75"/>
    <n v="1070"/>
    <n v="388"/>
    <n v="0"/>
    <x v="1"/>
    <x v="1"/>
    <s v="None"/>
    <s v="Average"/>
    <n v="48"/>
    <n v="2004"/>
    <n v="21"/>
    <n v="1"/>
  </r>
  <r>
    <s v="681 Ilwaco Ave Ne"/>
    <x v="19"/>
    <s v="WA"/>
    <n v="98059"/>
    <n v="415000"/>
    <x v="1"/>
    <n v="2.5"/>
    <n v="2020"/>
    <n v="205"/>
    <n v="0"/>
    <x v="1"/>
    <x v="1"/>
    <s v="None"/>
    <s v="Average"/>
    <n v="15"/>
    <n v="0"/>
    <n v="15"/>
    <n v="2"/>
  </r>
  <r>
    <s v="3307 Ne 7Th St"/>
    <x v="19"/>
    <s v="WA"/>
    <n v="98056"/>
    <n v="415000"/>
    <x v="3"/>
    <n v="2.5"/>
    <n v="2090"/>
    <n v="199"/>
    <n v="0"/>
    <x v="1"/>
    <x v="1"/>
    <s v="None"/>
    <s v="Average"/>
    <n v="25"/>
    <n v="0"/>
    <n v="25"/>
    <n v="2"/>
  </r>
  <r>
    <s v="17051 151St Ave Se"/>
    <x v="19"/>
    <s v="WA"/>
    <n v="98058"/>
    <n v="415000"/>
    <x v="3"/>
    <n v="1.75"/>
    <n v="2410"/>
    <n v="172"/>
    <n v="0"/>
    <x v="1"/>
    <x v="0"/>
    <s v="None"/>
    <s v="Good"/>
    <n v="58"/>
    <n v="0"/>
    <n v="58"/>
    <n v="1"/>
  </r>
  <r>
    <s v="18303 155Th Pl Se"/>
    <x v="19"/>
    <s v="WA"/>
    <n v="98058"/>
    <n v="415000"/>
    <x v="3"/>
    <n v="2.5"/>
    <n v="2480"/>
    <n v="167"/>
    <n v="0"/>
    <x v="1"/>
    <x v="1"/>
    <s v="None"/>
    <s v="Average"/>
    <n v="39"/>
    <n v="0"/>
    <n v="39"/>
    <n v="2"/>
  </r>
  <r>
    <s v="564 Field Pl Ne"/>
    <x v="19"/>
    <s v="WA"/>
    <n v="98059"/>
    <n v="415000"/>
    <x v="1"/>
    <n v="2.5"/>
    <n v="2550"/>
    <n v="163"/>
    <n v="0"/>
    <x v="1"/>
    <x v="1"/>
    <s v="None"/>
    <s v="Average"/>
    <n v="16"/>
    <n v="0"/>
    <n v="16"/>
    <n v="2"/>
  </r>
  <r>
    <s v="2922 Nw 85Th St"/>
    <x v="5"/>
    <s v="WA"/>
    <n v="98117"/>
    <n v="415000"/>
    <x v="3"/>
    <n v="2.5"/>
    <n v="1060"/>
    <n v="392"/>
    <n v="0"/>
    <x v="1"/>
    <x v="1"/>
    <s v="None"/>
    <s v="Average"/>
    <n v="25"/>
    <n v="0"/>
    <n v="25"/>
    <n v="2"/>
  </r>
  <r>
    <s v="7502 15Th Ave Ne"/>
    <x v="5"/>
    <s v="WA"/>
    <n v="98115"/>
    <n v="415000"/>
    <x v="1"/>
    <n v="2"/>
    <n v="1800"/>
    <n v="231"/>
    <n v="0"/>
    <x v="1"/>
    <x v="0"/>
    <s v="None"/>
    <s v="Good"/>
    <n v="102"/>
    <n v="0"/>
    <n v="102"/>
    <n v="1"/>
  </r>
  <r>
    <s v="4351 Jill Pl S"/>
    <x v="5"/>
    <s v="WA"/>
    <n v="98108"/>
    <n v="415000"/>
    <x v="3"/>
    <n v="2.25"/>
    <n v="1970"/>
    <n v="211"/>
    <n v="0"/>
    <x v="1"/>
    <x v="0"/>
    <s v="None"/>
    <s v="Average"/>
    <n v="17"/>
    <n v="0"/>
    <n v="17"/>
    <n v="2"/>
  </r>
  <r>
    <s v="4958 12Th Ave S"/>
    <x v="5"/>
    <s v="WA"/>
    <n v="98108"/>
    <n v="415000"/>
    <x v="3"/>
    <n v="1.75"/>
    <n v="1960"/>
    <n v="212"/>
    <n v="0"/>
    <x v="1"/>
    <x v="0"/>
    <s v="None"/>
    <s v="Excellent"/>
    <n v="114"/>
    <n v="1984"/>
    <n v="41"/>
    <n v="1"/>
  </r>
  <r>
    <s v="3510 Ne 115Th St"/>
    <x v="5"/>
    <s v="WA"/>
    <n v="98125"/>
    <n v="415000"/>
    <x v="3"/>
    <n v="1"/>
    <n v="1170"/>
    <n v="355"/>
    <n v="0"/>
    <x v="1"/>
    <x v="1"/>
    <s v="None"/>
    <s v="Average"/>
    <n v="68"/>
    <n v="2000"/>
    <n v="25"/>
    <n v="1"/>
  </r>
  <r>
    <s v="7340 35Th Ave Sw"/>
    <x v="5"/>
    <s v="WA"/>
    <n v="98126"/>
    <n v="415000"/>
    <x v="3"/>
    <n v="1.75"/>
    <n v="1270"/>
    <n v="327"/>
    <n v="0"/>
    <x v="1"/>
    <x v="1"/>
    <s v="None"/>
    <s v="Average"/>
    <n v="73"/>
    <n v="2014"/>
    <n v="11"/>
    <n v="1"/>
  </r>
  <r>
    <s v="720 N 193Rd Pl"/>
    <x v="9"/>
    <s v="WA"/>
    <n v="98133"/>
    <n v="415000"/>
    <x v="1"/>
    <n v="2.5"/>
    <n v="2000"/>
    <n v="208"/>
    <n v="0"/>
    <x v="1"/>
    <x v="1"/>
    <s v="None"/>
    <s v="Average"/>
    <n v="26"/>
    <n v="0"/>
    <n v="26"/>
    <n v="2"/>
  </r>
  <r>
    <s v="18820 1St Ave Nw"/>
    <x v="9"/>
    <s v="WA"/>
    <n v="98177"/>
    <n v="415000"/>
    <x v="1"/>
    <n v="1.5"/>
    <n v="1840"/>
    <n v="226"/>
    <n v="0"/>
    <x v="1"/>
    <x v="1"/>
    <s v="None"/>
    <s v="Good"/>
    <n v="75"/>
    <n v="1983"/>
    <n v="42"/>
    <n v="1.5"/>
  </r>
  <r>
    <s v="1531 Ne 172Nd St"/>
    <x v="9"/>
    <s v="WA"/>
    <n v="98155"/>
    <n v="415000"/>
    <x v="3"/>
    <n v="2.25"/>
    <n v="1950"/>
    <n v="213"/>
    <n v="0"/>
    <x v="1"/>
    <x v="0"/>
    <s v="None"/>
    <s v="Average"/>
    <n v="61"/>
    <n v="2000"/>
    <n v="25"/>
    <n v="1"/>
  </r>
  <r>
    <s v="69506 Ne Money Creek Rd"/>
    <x v="39"/>
    <s v="WA"/>
    <n v="98288"/>
    <n v="415000"/>
    <x v="3"/>
    <n v="2.75"/>
    <n v="2600"/>
    <n v="160"/>
    <n v="1"/>
    <x v="1"/>
    <x v="1"/>
    <s v="None"/>
    <s v="Average"/>
    <n v="16"/>
    <n v="0"/>
    <n v="16"/>
    <n v="1.5"/>
  </r>
  <r>
    <s v="15505 180 Ave Ne"/>
    <x v="12"/>
    <s v="WA"/>
    <n v="98072"/>
    <n v="415000"/>
    <x v="3"/>
    <n v="1.75"/>
    <n v="1910"/>
    <n v="217"/>
    <n v="0"/>
    <x v="1"/>
    <x v="0"/>
    <s v="None"/>
    <s v="Average"/>
    <n v="48"/>
    <n v="2004"/>
    <n v="21"/>
    <n v="1"/>
  </r>
  <r>
    <s v="4724 Ne 14Th St"/>
    <x v="19"/>
    <s v="WA"/>
    <n v="98059"/>
    <n v="414000"/>
    <x v="3"/>
    <n v="2.5"/>
    <n v="2490"/>
    <n v="166"/>
    <n v="0"/>
    <x v="1"/>
    <x v="1"/>
    <s v="None"/>
    <s v="Average"/>
    <n v="13"/>
    <n v="1912"/>
    <n v="113"/>
    <n v="2.5"/>
  </r>
  <r>
    <s v="23571-23613 Ne Twinberry Way"/>
    <x v="13"/>
    <s v="WA"/>
    <n v="98053"/>
    <n v="413800"/>
    <x v="3"/>
    <n v="2"/>
    <n v="1440"/>
    <n v="287"/>
    <n v="0"/>
    <x v="1"/>
    <x v="1"/>
    <s v="None"/>
    <s v="Average"/>
    <n v="18"/>
    <n v="0"/>
    <n v="18"/>
    <n v="1"/>
  </r>
  <r>
    <s v="615 Nw 92Nd St"/>
    <x v="5"/>
    <s v="WA"/>
    <n v="98117"/>
    <n v="413500"/>
    <x v="6"/>
    <n v="1"/>
    <n v="770"/>
    <n v="537"/>
    <n v="0"/>
    <x v="1"/>
    <x v="1"/>
    <s v="None"/>
    <s v="Excellent"/>
    <n v="101"/>
    <n v="1956"/>
    <n v="69"/>
    <n v="1"/>
  </r>
  <r>
    <s v="4118 32Nd Ave Sw"/>
    <x v="5"/>
    <s v="WA"/>
    <n v="98126"/>
    <n v="413000"/>
    <x v="1"/>
    <n v="1"/>
    <n v="1410"/>
    <n v="293"/>
    <n v="0"/>
    <x v="1"/>
    <x v="0"/>
    <s v="None"/>
    <s v="Average"/>
    <n v="100"/>
    <n v="2002"/>
    <n v="23"/>
    <n v="1"/>
  </r>
  <r>
    <s v="5419 156Th Ave Ne"/>
    <x v="13"/>
    <s v="WA"/>
    <n v="98052"/>
    <n v="412500"/>
    <x v="3"/>
    <n v="1.5"/>
    <n v="1490"/>
    <n v="277"/>
    <n v="0"/>
    <x v="1"/>
    <x v="1"/>
    <s v="None"/>
    <s v="Good"/>
    <n v="62"/>
    <n v="0"/>
    <n v="62"/>
    <n v="1"/>
  </r>
  <r>
    <s v="32648-33020 10Th Ave Sw"/>
    <x v="27"/>
    <s v="WA"/>
    <n v="98023"/>
    <n v="412000"/>
    <x v="1"/>
    <n v="3.5"/>
    <n v="3360"/>
    <n v="123"/>
    <n v="0"/>
    <x v="1"/>
    <x v="0"/>
    <s v="None"/>
    <s v="Average"/>
    <n v="35"/>
    <n v="2009"/>
    <n v="16"/>
    <n v="2"/>
  </r>
  <r>
    <s v="32119 199Th Ave Se"/>
    <x v="36"/>
    <s v="WA"/>
    <n v="98042"/>
    <n v="412000"/>
    <x v="3"/>
    <n v="1.75"/>
    <n v="1950"/>
    <n v="211"/>
    <n v="1"/>
    <x v="1"/>
    <x v="1"/>
    <s v="None"/>
    <s v="Good"/>
    <n v="40"/>
    <n v="0"/>
    <n v="40"/>
    <n v="1"/>
  </r>
  <r>
    <s v="8329 27Th Ave Nw"/>
    <x v="5"/>
    <s v="WA"/>
    <n v="98117"/>
    <n v="412000"/>
    <x v="6"/>
    <n v="1"/>
    <n v="1260"/>
    <n v="327"/>
    <n v="0"/>
    <x v="1"/>
    <x v="0"/>
    <s v="None"/>
    <s v="Average"/>
    <n v="100"/>
    <n v="2002"/>
    <n v="23"/>
    <n v="1"/>
  </r>
  <r>
    <s v="4902 12Th Ave S"/>
    <x v="5"/>
    <s v="WA"/>
    <n v="98108"/>
    <n v="411715"/>
    <x v="3"/>
    <n v="1.75"/>
    <n v="1840"/>
    <n v="224"/>
    <n v="0"/>
    <x v="1"/>
    <x v="0"/>
    <s v="None"/>
    <s v="Excellent"/>
    <n v="73"/>
    <n v="1998"/>
    <n v="27"/>
    <n v="1"/>
  </r>
  <r>
    <s v="2723 55Th St Se"/>
    <x v="24"/>
    <s v="WA"/>
    <n v="98092"/>
    <n v="411605"/>
    <x v="1"/>
    <n v="2.5"/>
    <n v="2658"/>
    <n v="155"/>
    <n v="0"/>
    <x v="1"/>
    <x v="1"/>
    <s v="None"/>
    <s v="Average"/>
    <n v="11"/>
    <n v="0"/>
    <n v="11"/>
    <n v="2"/>
  </r>
  <r>
    <s v="35516 44Th Ave S"/>
    <x v="24"/>
    <s v="WA"/>
    <n v="98001"/>
    <n v="411000"/>
    <x v="1"/>
    <n v="2"/>
    <n v="2370"/>
    <n v="173"/>
    <n v="2"/>
    <x v="1"/>
    <x v="1"/>
    <s v="None"/>
    <s v="Good"/>
    <n v="47"/>
    <n v="2000"/>
    <n v="25"/>
    <n v="2"/>
  </r>
  <r>
    <s v="7302 127Th Pl Se"/>
    <x v="17"/>
    <s v="WA"/>
    <n v="98056"/>
    <n v="411000"/>
    <x v="1"/>
    <n v="2.75"/>
    <n v="2150"/>
    <n v="191"/>
    <n v="0"/>
    <x v="1"/>
    <x v="0"/>
    <s v="None"/>
    <s v="Excellent"/>
    <n v="49"/>
    <n v="0"/>
    <n v="49"/>
    <n v="1"/>
  </r>
  <r>
    <s v="8309 36Th Ave S"/>
    <x v="5"/>
    <s v="WA"/>
    <n v="98118"/>
    <n v="411000"/>
    <x v="1"/>
    <n v="2.75"/>
    <n v="2500"/>
    <n v="164"/>
    <n v="0"/>
    <x v="1"/>
    <x v="1"/>
    <s v="None"/>
    <s v="Average"/>
    <n v="59"/>
    <n v="1963"/>
    <n v="62"/>
    <n v="2"/>
  </r>
  <r>
    <s v="17449 Sylvester Rd Sw"/>
    <x v="21"/>
    <s v="WA"/>
    <n v="98166"/>
    <n v="410000"/>
    <x v="3"/>
    <n v="1"/>
    <n v="2710"/>
    <n v="151"/>
    <n v="0"/>
    <x v="1"/>
    <x v="1"/>
    <s v="Great"/>
    <s v="Good"/>
    <n v="75"/>
    <n v="1983"/>
    <n v="42"/>
    <n v="2"/>
  </r>
  <r>
    <s v="14429 22Nd Ave Sw"/>
    <x v="21"/>
    <s v="WA"/>
    <n v="98166"/>
    <n v="410000"/>
    <x v="3"/>
    <n v="1"/>
    <n v="1470"/>
    <n v="279"/>
    <n v="0"/>
    <x v="1"/>
    <x v="1"/>
    <s v="None"/>
    <s v="Good"/>
    <n v="72"/>
    <n v="1983"/>
    <n v="42"/>
    <n v="1"/>
  </r>
  <r>
    <s v="13666 17Th Ave Sw"/>
    <x v="21"/>
    <s v="WA"/>
    <n v="98166"/>
    <n v="410000"/>
    <x v="1"/>
    <n v="2"/>
    <n v="1970"/>
    <n v="208"/>
    <n v="0"/>
    <x v="1"/>
    <x v="0"/>
    <s v="None"/>
    <s v="Average"/>
    <n v="64"/>
    <n v="2004"/>
    <n v="21"/>
    <n v="1"/>
  </r>
  <r>
    <s v="560 Sw Fernwood St"/>
    <x v="6"/>
    <s v="WA"/>
    <n v="98027"/>
    <n v="410000"/>
    <x v="1"/>
    <n v="1.75"/>
    <n v="1790"/>
    <n v="229"/>
    <n v="0"/>
    <x v="1"/>
    <x v="0"/>
    <s v="None"/>
    <s v="Good"/>
    <n v="56"/>
    <n v="0"/>
    <n v="56"/>
    <n v="1"/>
  </r>
  <r>
    <s v="10221 132Nd Ave Ne"/>
    <x v="4"/>
    <s v="WA"/>
    <n v="98033"/>
    <n v="410000"/>
    <x v="1"/>
    <n v="2"/>
    <n v="1580"/>
    <n v="259"/>
    <n v="0"/>
    <x v="1"/>
    <x v="1"/>
    <s v="None"/>
    <s v="Average"/>
    <n v="72"/>
    <n v="0"/>
    <n v="72"/>
    <n v="1"/>
  </r>
  <r>
    <s v="14214 81St Ave Ne"/>
    <x v="4"/>
    <s v="WA"/>
    <n v="98034"/>
    <n v="410000"/>
    <x v="1"/>
    <n v="2.5"/>
    <n v="1700"/>
    <n v="241"/>
    <n v="0"/>
    <x v="1"/>
    <x v="1"/>
    <s v="None"/>
    <s v="Excellent"/>
    <n v="53"/>
    <n v="0"/>
    <n v="53"/>
    <n v="1"/>
  </r>
  <r>
    <s v="12721 83Rd Ct Ne"/>
    <x v="4"/>
    <s v="WA"/>
    <n v="98034"/>
    <n v="410000"/>
    <x v="3"/>
    <n v="2"/>
    <n v="1650"/>
    <n v="248"/>
    <n v="0"/>
    <x v="1"/>
    <x v="1"/>
    <s v="None"/>
    <s v="Average"/>
    <n v="42"/>
    <n v="2009"/>
    <n v="16"/>
    <n v="1.5"/>
  </r>
  <r>
    <s v="3306 Ne 185Th St"/>
    <x v="29"/>
    <s v="WA"/>
    <n v="98155"/>
    <n v="410000"/>
    <x v="2"/>
    <n v="2.75"/>
    <n v="2520"/>
    <n v="163"/>
    <n v="0"/>
    <x v="1"/>
    <x v="0"/>
    <s v="None"/>
    <s v="Good"/>
    <n v="63"/>
    <n v="0"/>
    <n v="63"/>
    <n v="1"/>
  </r>
  <r>
    <s v="27645 236Th Ct Se"/>
    <x v="32"/>
    <s v="WA"/>
    <n v="98038"/>
    <n v="410000"/>
    <x v="1"/>
    <n v="2.5"/>
    <n v="2560"/>
    <n v="160"/>
    <n v="0"/>
    <x v="1"/>
    <x v="1"/>
    <s v="None"/>
    <s v="Average"/>
    <n v="19"/>
    <n v="0"/>
    <n v="19"/>
    <n v="2"/>
  </r>
  <r>
    <s v="21709 Se 255Th Pl"/>
    <x v="32"/>
    <s v="WA"/>
    <n v="98038"/>
    <n v="410000"/>
    <x v="3"/>
    <n v="2.25"/>
    <n v="2200"/>
    <n v="186"/>
    <n v="0"/>
    <x v="1"/>
    <x v="1"/>
    <s v="None"/>
    <s v="Average"/>
    <n v="38"/>
    <n v="2000"/>
    <n v="25"/>
    <n v="2"/>
  </r>
  <r>
    <s v="7202 121St Pl Se"/>
    <x v="17"/>
    <s v="WA"/>
    <n v="98056"/>
    <n v="410000"/>
    <x v="3"/>
    <n v="1.5"/>
    <n v="1250"/>
    <n v="328"/>
    <n v="0"/>
    <x v="1"/>
    <x v="1"/>
    <s v="None"/>
    <s v="Excellent"/>
    <n v="57"/>
    <n v="0"/>
    <n v="57"/>
    <n v="1"/>
  </r>
  <r>
    <s v="1107 216Th Ave Ne"/>
    <x v="10"/>
    <s v="WA"/>
    <n v="98074"/>
    <n v="410000"/>
    <x v="3"/>
    <n v="2.25"/>
    <n v="1450"/>
    <n v="283"/>
    <n v="0"/>
    <x v="1"/>
    <x v="1"/>
    <s v="None"/>
    <s v="Average"/>
    <n v="36"/>
    <n v="0"/>
    <n v="36"/>
    <n v="2"/>
  </r>
  <r>
    <s v="2200 S Hanford St"/>
    <x v="5"/>
    <s v="WA"/>
    <n v="98144"/>
    <n v="410000"/>
    <x v="3"/>
    <n v="2"/>
    <n v="1320"/>
    <n v="311"/>
    <n v="0"/>
    <x v="1"/>
    <x v="1"/>
    <s v="None"/>
    <s v="Good"/>
    <n v="105"/>
    <n v="0"/>
    <n v="105"/>
    <n v="1.5"/>
  </r>
  <r>
    <s v="10711 Ashworth Ave N"/>
    <x v="5"/>
    <s v="WA"/>
    <n v="98133"/>
    <n v="410000"/>
    <x v="3"/>
    <n v="1"/>
    <n v="1410"/>
    <n v="291"/>
    <n v="0"/>
    <x v="1"/>
    <x v="0"/>
    <s v="None"/>
    <s v="Good"/>
    <n v="69"/>
    <n v="0"/>
    <n v="69"/>
    <n v="1"/>
  </r>
  <r>
    <s v="1919 42Nd Ave Sw"/>
    <x v="5"/>
    <s v="WA"/>
    <n v="98116"/>
    <n v="410000"/>
    <x v="3"/>
    <n v="1.75"/>
    <n v="1660"/>
    <n v="247"/>
    <n v="0"/>
    <x v="1"/>
    <x v="0"/>
    <s v="None"/>
    <s v="Average"/>
    <n v="45"/>
    <n v="0"/>
    <n v="45"/>
    <n v="1"/>
  </r>
  <r>
    <s v="2204 W Emerson St"/>
    <x v="5"/>
    <s v="WA"/>
    <n v="98199"/>
    <n v="410000"/>
    <x v="3"/>
    <n v="2"/>
    <n v="1700"/>
    <n v="241"/>
    <n v="0"/>
    <x v="1"/>
    <x v="0"/>
    <s v="None"/>
    <s v="Average"/>
    <n v="81"/>
    <n v="0"/>
    <n v="81"/>
    <n v="1"/>
  </r>
  <r>
    <s v="4611 Sw Maple Way"/>
    <x v="5"/>
    <s v="WA"/>
    <n v="98136"/>
    <n v="410000"/>
    <x v="7"/>
    <n v="1.5"/>
    <n v="1010"/>
    <n v="406"/>
    <n v="0"/>
    <x v="1"/>
    <x v="1"/>
    <s v="None"/>
    <s v="Average"/>
    <n v="114"/>
    <n v="1948"/>
    <n v="77"/>
    <n v="1"/>
  </r>
  <r>
    <s v="15568 11Th Ave Ne"/>
    <x v="9"/>
    <s v="WA"/>
    <n v="98155"/>
    <n v="410000"/>
    <x v="1"/>
    <n v="2.25"/>
    <n v="2060"/>
    <n v="199"/>
    <n v="0"/>
    <x v="1"/>
    <x v="0"/>
    <s v="None"/>
    <s v="Average"/>
    <n v="62"/>
    <n v="2013"/>
    <n v="12"/>
    <n v="1"/>
  </r>
  <r>
    <s v="33823 Se Odell St"/>
    <x v="18"/>
    <s v="WA"/>
    <n v="98065"/>
    <n v="410000"/>
    <x v="3"/>
    <n v="2.5"/>
    <n v="1960"/>
    <n v="209"/>
    <n v="0"/>
    <x v="1"/>
    <x v="1"/>
    <s v="None"/>
    <s v="Average"/>
    <n v="19"/>
    <n v="0"/>
    <n v="19"/>
    <n v="2"/>
  </r>
  <r>
    <s v="26907 94Th Ave Sw"/>
    <x v="25"/>
    <s v="WA"/>
    <n v="98070"/>
    <n v="410000"/>
    <x v="3"/>
    <n v="2"/>
    <n v="1400"/>
    <n v="293"/>
    <n v="1"/>
    <x v="1"/>
    <x v="1"/>
    <s v="None"/>
    <s v="Good"/>
    <n v="44"/>
    <n v="0"/>
    <n v="44"/>
    <n v="2"/>
  </r>
  <r>
    <s v="929 N 88Th St"/>
    <x v="5"/>
    <s v="WA"/>
    <n v="98103"/>
    <n v="409950"/>
    <x v="6"/>
    <n v="1.75"/>
    <n v="1370"/>
    <n v="299"/>
    <n v="0"/>
    <x v="1"/>
    <x v="1"/>
    <s v="None"/>
    <s v="Excellent"/>
    <n v="81"/>
    <n v="0"/>
    <n v="81"/>
    <n v="1"/>
  </r>
  <r>
    <s v="7416 Better Way Loop Se"/>
    <x v="18"/>
    <s v="WA"/>
    <n v="98065"/>
    <n v="409316"/>
    <x v="3"/>
    <n v="2.5"/>
    <n v="1800"/>
    <n v="227"/>
    <n v="0"/>
    <x v="1"/>
    <x v="1"/>
    <s v="None"/>
    <s v="Average"/>
    <n v="11"/>
    <n v="0"/>
    <n v="11"/>
    <n v="2"/>
  </r>
  <r>
    <s v="14014 Se 236Th Pl"/>
    <x v="36"/>
    <s v="WA"/>
    <n v="98042"/>
    <n v="409124"/>
    <x v="0"/>
    <n v="3.25"/>
    <n v="3320"/>
    <n v="123"/>
    <n v="0"/>
    <x v="1"/>
    <x v="0"/>
    <s v="None"/>
    <s v="Good"/>
    <n v="26"/>
    <n v="0"/>
    <n v="26"/>
    <n v="2"/>
  </r>
  <r>
    <s v="12542 Ne 160Th Pl"/>
    <x v="12"/>
    <s v="WA"/>
    <n v="98072"/>
    <n v="408900"/>
    <x v="3"/>
    <n v="1.75"/>
    <n v="2930"/>
    <n v="140"/>
    <n v="0"/>
    <x v="1"/>
    <x v="0"/>
    <s v="None"/>
    <s v="Average"/>
    <n v="32"/>
    <n v="0"/>
    <n v="32"/>
    <n v="1"/>
  </r>
  <r>
    <s v="8124 24Th Ave Sw"/>
    <x v="5"/>
    <s v="WA"/>
    <n v="98106"/>
    <n v="408200"/>
    <x v="3"/>
    <n v="2.5"/>
    <n v="1800"/>
    <n v="227"/>
    <n v="0"/>
    <x v="1"/>
    <x v="1"/>
    <s v="None"/>
    <s v="Good"/>
    <n v="35"/>
    <n v="0"/>
    <n v="35"/>
    <n v="2"/>
  </r>
  <r>
    <s v="3742 S 192Nd St"/>
    <x v="38"/>
    <s v="WA"/>
    <n v="98188"/>
    <n v="408000"/>
    <x v="3"/>
    <n v="2.25"/>
    <n v="1950"/>
    <n v="209"/>
    <n v="0"/>
    <x v="1"/>
    <x v="1"/>
    <s v="None"/>
    <s v="Good"/>
    <n v="19"/>
    <n v="0"/>
    <n v="19"/>
    <n v="1"/>
  </r>
  <r>
    <s v="7403 48Th Ave S"/>
    <x v="5"/>
    <s v="WA"/>
    <n v="98118"/>
    <n v="408000"/>
    <x v="0"/>
    <n v="3.25"/>
    <n v="2820"/>
    <n v="145"/>
    <n v="0"/>
    <x v="1"/>
    <x v="0"/>
    <s v="None"/>
    <s v="Average"/>
    <n v="119"/>
    <n v="2014"/>
    <n v="11"/>
    <n v="1.5"/>
  </r>
  <r>
    <s v="31229 Ne 111Th St"/>
    <x v="14"/>
    <s v="WA"/>
    <n v="98014"/>
    <n v="407193"/>
    <x v="1"/>
    <n v="2"/>
    <n v="1880"/>
    <n v="217"/>
    <n v="0"/>
    <x v="1"/>
    <x v="1"/>
    <s v="None"/>
    <s v="Average"/>
    <n v="47"/>
    <n v="0"/>
    <n v="47"/>
    <n v="2"/>
  </r>
  <r>
    <s v="4437 49Th Ave Sw"/>
    <x v="5"/>
    <s v="WA"/>
    <n v="98116"/>
    <n v="406500"/>
    <x v="6"/>
    <n v="1"/>
    <n v="870"/>
    <n v="467"/>
    <n v="0"/>
    <x v="1"/>
    <x v="1"/>
    <s v="None"/>
    <s v="Good"/>
    <n v="78"/>
    <n v="1988"/>
    <n v="37"/>
    <n v="1"/>
  </r>
  <r>
    <s v="312 Ne 81St St"/>
    <x v="5"/>
    <s v="WA"/>
    <n v="98115"/>
    <n v="406063"/>
    <x v="6"/>
    <n v="1"/>
    <n v="1290"/>
    <n v="315"/>
    <n v="0"/>
    <x v="1"/>
    <x v="1"/>
    <s v="None"/>
    <s v="Good"/>
    <n v="119"/>
    <n v="1990"/>
    <n v="35"/>
    <n v="1"/>
  </r>
  <r>
    <s v="10041 64Th Ave S"/>
    <x v="5"/>
    <s v="WA"/>
    <n v="98178"/>
    <n v="406000"/>
    <x v="1"/>
    <n v="1"/>
    <n v="1580"/>
    <n v="257"/>
    <n v="0"/>
    <x v="1"/>
    <x v="1"/>
    <s v="Good"/>
    <s v="Good"/>
    <n v="97"/>
    <n v="0"/>
    <n v="97"/>
    <n v="1.5"/>
  </r>
  <r>
    <s v="9126 45Th Ave Sw"/>
    <x v="5"/>
    <s v="WA"/>
    <n v="98136"/>
    <n v="405500"/>
    <x v="6"/>
    <n v="2.75"/>
    <n v="1350"/>
    <n v="300"/>
    <n v="0"/>
    <x v="1"/>
    <x v="0"/>
    <s v="None"/>
    <s v="Average"/>
    <n v="19"/>
    <n v="0"/>
    <n v="19"/>
    <n v="2"/>
  </r>
  <r>
    <s v="14323-14347 155Th Ave Ne"/>
    <x v="12"/>
    <s v="WA"/>
    <n v="98072"/>
    <n v="405125"/>
    <x v="1"/>
    <n v="2.75"/>
    <n v="4230"/>
    <n v="96"/>
    <n v="1"/>
    <x v="1"/>
    <x v="1"/>
    <s v="None"/>
    <s v="Good"/>
    <n v="40"/>
    <n v="0"/>
    <n v="40"/>
    <n v="2"/>
  </r>
  <r>
    <s v="2901 W Elmore St"/>
    <x v="5"/>
    <s v="WA"/>
    <n v="98199"/>
    <n v="405100"/>
    <x v="6"/>
    <n v="1"/>
    <n v="840"/>
    <n v="482"/>
    <n v="0"/>
    <x v="1"/>
    <x v="1"/>
    <s v="None"/>
    <s v="Average"/>
    <n v="78"/>
    <n v="2012"/>
    <n v="13"/>
    <n v="1"/>
  </r>
  <r>
    <s v="1018 S 226Th St"/>
    <x v="23"/>
    <s v="WA"/>
    <n v="98198"/>
    <n v="405000"/>
    <x v="3"/>
    <n v="1.75"/>
    <n v="2470"/>
    <n v="164"/>
    <n v="0"/>
    <x v="1"/>
    <x v="0"/>
    <s v="Fair"/>
    <s v="Good"/>
    <n v="63"/>
    <n v="0"/>
    <n v="63"/>
    <n v="1"/>
  </r>
  <r>
    <s v="29414 2Nd Ave Sw"/>
    <x v="27"/>
    <s v="WA"/>
    <n v="98023"/>
    <n v="405000"/>
    <x v="3"/>
    <n v="2.5"/>
    <n v="3170"/>
    <n v="128"/>
    <n v="0"/>
    <x v="1"/>
    <x v="0"/>
    <s v="None"/>
    <s v="Average"/>
    <n v="30"/>
    <n v="0"/>
    <n v="30"/>
    <n v="2"/>
  </r>
  <r>
    <s v="10414 Ne 131St St"/>
    <x v="4"/>
    <s v="WA"/>
    <n v="98034"/>
    <n v="405000"/>
    <x v="0"/>
    <n v="1.75"/>
    <n v="1880"/>
    <n v="215"/>
    <n v="0"/>
    <x v="1"/>
    <x v="0"/>
    <s v="None"/>
    <s v="Average"/>
    <n v="62"/>
    <n v="2008"/>
    <n v="17"/>
    <n v="1"/>
  </r>
  <r>
    <s v="5471 Ne 200Th Pl"/>
    <x v="29"/>
    <s v="WA"/>
    <n v="98155"/>
    <n v="405000"/>
    <x v="3"/>
    <n v="1.5"/>
    <n v="1880"/>
    <n v="215"/>
    <n v="0"/>
    <x v="1"/>
    <x v="0"/>
    <s v="None"/>
    <s v="Average"/>
    <n v="57"/>
    <n v="1997"/>
    <n v="28"/>
    <n v="1"/>
  </r>
  <r>
    <s v="16722 32Nd Pl Ne"/>
    <x v="29"/>
    <s v="WA"/>
    <n v="98155"/>
    <n v="405000"/>
    <x v="1"/>
    <n v="1.75"/>
    <n v="2180"/>
    <n v="186"/>
    <n v="0"/>
    <x v="1"/>
    <x v="0"/>
    <s v="None"/>
    <s v="Average"/>
    <n v="69"/>
    <n v="2001"/>
    <n v="24"/>
    <n v="1"/>
  </r>
  <r>
    <s v="6019 210Th Ave Ne"/>
    <x v="13"/>
    <s v="WA"/>
    <n v="98053"/>
    <n v="405000"/>
    <x v="3"/>
    <n v="2"/>
    <n v="1240"/>
    <n v="327"/>
    <n v="0"/>
    <x v="1"/>
    <x v="1"/>
    <s v="None"/>
    <s v="Average"/>
    <n v="37"/>
    <n v="2000"/>
    <n v="25"/>
    <n v="1"/>
  </r>
  <r>
    <s v="4839 Ne 5Th St"/>
    <x v="19"/>
    <s v="WA"/>
    <n v="98059"/>
    <n v="405000"/>
    <x v="1"/>
    <n v="2.5"/>
    <n v="2220"/>
    <n v="182"/>
    <n v="0"/>
    <x v="1"/>
    <x v="1"/>
    <s v="None"/>
    <s v="Average"/>
    <n v="24"/>
    <n v="0"/>
    <n v="24"/>
    <n v="2"/>
  </r>
  <r>
    <s v="16819 Se 171St Pl"/>
    <x v="19"/>
    <s v="WA"/>
    <n v="98058"/>
    <n v="405000"/>
    <x v="0"/>
    <n v="2.5"/>
    <n v="2430"/>
    <n v="167"/>
    <n v="0"/>
    <x v="1"/>
    <x v="1"/>
    <s v="None"/>
    <s v="Average"/>
    <n v="24"/>
    <n v="0"/>
    <n v="24"/>
    <n v="2"/>
  </r>
  <r>
    <s v="3009 229Th Pl Ne"/>
    <x v="10"/>
    <s v="WA"/>
    <n v="98074"/>
    <n v="405000"/>
    <x v="3"/>
    <n v="1"/>
    <n v="1330"/>
    <n v="305"/>
    <n v="0"/>
    <x v="1"/>
    <x v="0"/>
    <s v="None"/>
    <s v="Average"/>
    <n v="41"/>
    <n v="0"/>
    <n v="41"/>
    <n v="1"/>
  </r>
  <r>
    <s v="1321 208Th Ave Ne"/>
    <x v="10"/>
    <s v="WA"/>
    <n v="98074"/>
    <n v="405000"/>
    <x v="3"/>
    <n v="1"/>
    <n v="1460"/>
    <n v="277"/>
    <n v="0"/>
    <x v="1"/>
    <x v="1"/>
    <s v="None"/>
    <s v="Average"/>
    <n v="23"/>
    <n v="0"/>
    <n v="23"/>
    <n v="1.5"/>
  </r>
  <r>
    <s v="6301-6399 17Th Ave Nw"/>
    <x v="5"/>
    <s v="WA"/>
    <n v="98107"/>
    <n v="405000"/>
    <x v="6"/>
    <n v="1"/>
    <n v="860"/>
    <n v="471"/>
    <n v="0"/>
    <x v="1"/>
    <x v="1"/>
    <s v="None"/>
    <s v="Good"/>
    <n v="124"/>
    <n v="0"/>
    <n v="124"/>
    <n v="1"/>
  </r>
  <r>
    <s v="12500-12578 10Th Ave Ne"/>
    <x v="5"/>
    <s v="WA"/>
    <n v="98125"/>
    <n v="405000"/>
    <x v="3"/>
    <n v="1.5"/>
    <n v="1010"/>
    <n v="401"/>
    <n v="0"/>
    <x v="1"/>
    <x v="1"/>
    <s v="None"/>
    <s v="Excellent"/>
    <n v="72"/>
    <n v="0"/>
    <n v="72"/>
    <n v="1.5"/>
  </r>
  <r>
    <s v="1111 29Th Ave"/>
    <x v="5"/>
    <s v="WA"/>
    <n v="98122"/>
    <n v="405000"/>
    <x v="6"/>
    <n v="2"/>
    <n v="1405"/>
    <n v="288"/>
    <n v="0"/>
    <x v="1"/>
    <x v="0"/>
    <s v="None"/>
    <s v="Average"/>
    <n v="18"/>
    <n v="0"/>
    <n v="18"/>
    <n v="2"/>
  </r>
  <r>
    <s v="4131 Sw Kenyon St"/>
    <x v="5"/>
    <s v="WA"/>
    <n v="98136"/>
    <n v="405000"/>
    <x v="6"/>
    <n v="1.75"/>
    <n v="1710"/>
    <n v="237"/>
    <n v="0"/>
    <x v="1"/>
    <x v="0"/>
    <s v="None"/>
    <s v="Average"/>
    <n v="105"/>
    <n v="1979"/>
    <n v="46"/>
    <n v="2"/>
  </r>
  <r>
    <s v="9532 Phinney Ave N"/>
    <x v="5"/>
    <s v="WA"/>
    <n v="98103"/>
    <n v="405000"/>
    <x v="6"/>
    <n v="1"/>
    <n v="1260"/>
    <n v="321"/>
    <n v="0"/>
    <x v="1"/>
    <x v="1"/>
    <s v="None"/>
    <s v="Good"/>
    <n v="78"/>
    <n v="1988"/>
    <n v="37"/>
    <n v="1"/>
  </r>
  <r>
    <s v="12711 37Th Ave Ne"/>
    <x v="5"/>
    <s v="WA"/>
    <n v="98125"/>
    <n v="405000"/>
    <x v="3"/>
    <n v="2"/>
    <n v="1640"/>
    <n v="247"/>
    <n v="0"/>
    <x v="1"/>
    <x v="1"/>
    <s v="None"/>
    <s v="Average"/>
    <n v="77"/>
    <n v="1994"/>
    <n v="31"/>
    <n v="1"/>
  </r>
  <r>
    <s v="8221 21St Ave Ne"/>
    <x v="5"/>
    <s v="WA"/>
    <n v="98115"/>
    <n v="405000"/>
    <x v="6"/>
    <n v="1"/>
    <n v="910"/>
    <n v="445"/>
    <n v="0"/>
    <x v="1"/>
    <x v="1"/>
    <s v="None"/>
    <s v="Average"/>
    <n v="83"/>
    <n v="1999"/>
    <n v="26"/>
    <n v="1"/>
  </r>
  <r>
    <s v="8502 Interlake Ave N"/>
    <x v="5"/>
    <s v="WA"/>
    <n v="98103"/>
    <n v="405000"/>
    <x v="3"/>
    <n v="2.25"/>
    <n v="1520"/>
    <n v="266"/>
    <n v="0"/>
    <x v="1"/>
    <x v="1"/>
    <s v="None"/>
    <s v="Average"/>
    <n v="21"/>
    <n v="2003"/>
    <n v="22"/>
    <n v="3"/>
  </r>
  <r>
    <s v="2317 N 147Th St"/>
    <x v="9"/>
    <s v="WA"/>
    <n v="98133"/>
    <n v="405000"/>
    <x v="3"/>
    <n v="1.75"/>
    <n v="1980"/>
    <n v="205"/>
    <n v="0"/>
    <x v="1"/>
    <x v="0"/>
    <s v="None"/>
    <s v="Good"/>
    <n v="76"/>
    <n v="1985"/>
    <n v="40"/>
    <n v="1"/>
  </r>
  <r>
    <s v="19415 Se 342Nd St"/>
    <x v="24"/>
    <s v="WA"/>
    <n v="98092"/>
    <n v="404950"/>
    <x v="1"/>
    <n v="2.25"/>
    <n v="2340"/>
    <n v="173"/>
    <n v="5"/>
    <x v="1"/>
    <x v="1"/>
    <s v="None"/>
    <s v="Good"/>
    <n v="43"/>
    <n v="2011"/>
    <n v="14"/>
    <n v="1"/>
  </r>
  <r>
    <s v="4915 17Th Ave S"/>
    <x v="5"/>
    <s v="WA"/>
    <n v="98108"/>
    <n v="404000"/>
    <x v="3"/>
    <n v="1.5"/>
    <n v="2030"/>
    <n v="199"/>
    <n v="0"/>
    <x v="1"/>
    <x v="0"/>
    <s v="None"/>
    <s v="Average"/>
    <n v="62"/>
    <n v="2008"/>
    <n v="17"/>
    <n v="1"/>
  </r>
  <r>
    <s v="2360 Fairview Ave E"/>
    <x v="5"/>
    <s v="WA"/>
    <n v="98102"/>
    <n v="403950"/>
    <x v="6"/>
    <n v="1"/>
    <n v="710"/>
    <n v="569"/>
    <n v="0"/>
    <x v="1"/>
    <x v="1"/>
    <s v="None"/>
    <s v="Good"/>
    <n v="82"/>
    <n v="0"/>
    <n v="82"/>
    <n v="2"/>
  </r>
  <r>
    <s v="427 Sw 174Th St"/>
    <x v="16"/>
    <s v="WA"/>
    <n v="98166"/>
    <n v="403500"/>
    <x v="0"/>
    <n v="2.5"/>
    <n v="3600"/>
    <n v="112"/>
    <n v="0"/>
    <x v="1"/>
    <x v="0"/>
    <s v="None"/>
    <s v="Good"/>
    <n v="57"/>
    <n v="0"/>
    <n v="57"/>
    <n v="1"/>
  </r>
  <r>
    <s v="13337 30Th Ave Ne"/>
    <x v="5"/>
    <s v="WA"/>
    <n v="98125"/>
    <n v="403500"/>
    <x v="3"/>
    <n v="1"/>
    <n v="1830"/>
    <n v="220"/>
    <n v="0"/>
    <x v="1"/>
    <x v="0"/>
    <s v="None"/>
    <s v="Average"/>
    <n v="65"/>
    <n v="2012"/>
    <n v="13"/>
    <n v="1"/>
  </r>
  <r>
    <s v="3242 15Th Ave S"/>
    <x v="5"/>
    <s v="WA"/>
    <n v="98144"/>
    <n v="403000"/>
    <x v="6"/>
    <n v="1"/>
    <n v="1100"/>
    <n v="366"/>
    <n v="0"/>
    <x v="1"/>
    <x v="1"/>
    <s v="None"/>
    <s v="Good"/>
    <n v="99"/>
    <n v="1993"/>
    <n v="32"/>
    <n v="1"/>
  </r>
  <r>
    <s v="14806 279Th Ln Ne"/>
    <x v="22"/>
    <s v="WA"/>
    <n v="98019"/>
    <n v="402500"/>
    <x v="3"/>
    <n v="3.25"/>
    <n v="2780"/>
    <n v="145"/>
    <n v="0"/>
    <x v="1"/>
    <x v="1"/>
    <s v="None"/>
    <s v="Average"/>
    <n v="16"/>
    <n v="0"/>
    <n v="16"/>
    <n v="2"/>
  </r>
  <r>
    <s v="4235 4Th Ave Nw"/>
    <x v="5"/>
    <s v="WA"/>
    <n v="98107"/>
    <n v="402500"/>
    <x v="6"/>
    <n v="1"/>
    <n v="800"/>
    <n v="503"/>
    <n v="0"/>
    <x v="1"/>
    <x v="1"/>
    <s v="None"/>
    <s v="Excellent"/>
    <n v="79"/>
    <n v="0"/>
    <n v="79"/>
    <n v="1"/>
  </r>
  <r>
    <s v="22728 10Th Ave S"/>
    <x v="23"/>
    <s v="WA"/>
    <n v="98198"/>
    <n v="402000"/>
    <x v="3"/>
    <n v="2.5"/>
    <n v="2700"/>
    <n v="149"/>
    <n v="0"/>
    <x v="1"/>
    <x v="0"/>
    <s v="Great"/>
    <s v="Good"/>
    <n v="66"/>
    <n v="0"/>
    <n v="66"/>
    <n v="1"/>
  </r>
  <r>
    <s v="2460 Ne Park Dr"/>
    <x v="6"/>
    <s v="WA"/>
    <n v="98029"/>
    <n v="402000"/>
    <x v="3"/>
    <n v="2"/>
    <n v="1540"/>
    <n v="261"/>
    <n v="0"/>
    <x v="1"/>
    <x v="1"/>
    <s v="None"/>
    <s v="Average"/>
    <n v="20"/>
    <n v="0"/>
    <n v="20"/>
    <n v="2"/>
  </r>
  <r>
    <s v="24204-24298 142Nd Ave Se"/>
    <x v="36"/>
    <s v="WA"/>
    <n v="98042"/>
    <n v="402000"/>
    <x v="1"/>
    <n v="2.75"/>
    <n v="2950"/>
    <n v="136"/>
    <n v="0"/>
    <x v="1"/>
    <x v="0"/>
    <s v="None"/>
    <s v="Good"/>
    <n v="51"/>
    <n v="0"/>
    <n v="51"/>
    <n v="1"/>
  </r>
  <r>
    <s v="13420 121St Ave Ne"/>
    <x v="4"/>
    <s v="WA"/>
    <n v="98034"/>
    <n v="402000"/>
    <x v="3"/>
    <n v="1.5"/>
    <n v="1450"/>
    <n v="277"/>
    <n v="0"/>
    <x v="1"/>
    <x v="0"/>
    <s v="None"/>
    <s v="Average"/>
    <n v="57"/>
    <n v="1997"/>
    <n v="28"/>
    <n v="1"/>
  </r>
  <r>
    <s v="2348 Fairview Ave E"/>
    <x v="5"/>
    <s v="WA"/>
    <n v="98102"/>
    <n v="402000"/>
    <x v="6"/>
    <n v="1"/>
    <n v="710"/>
    <n v="566"/>
    <n v="0"/>
    <x v="1"/>
    <x v="1"/>
    <s v="None"/>
    <s v="Good"/>
    <n v="82"/>
    <n v="0"/>
    <n v="82"/>
    <n v="2"/>
  </r>
  <r>
    <s v="6530 21St Ave Nw"/>
    <x v="5"/>
    <s v="WA"/>
    <n v="98117"/>
    <n v="402000"/>
    <x v="1"/>
    <n v="2.25"/>
    <n v="2000"/>
    <n v="201"/>
    <n v="0"/>
    <x v="1"/>
    <x v="0"/>
    <s v="None"/>
    <s v="Excellent"/>
    <n v="99"/>
    <n v="0"/>
    <n v="99"/>
    <n v="2"/>
  </r>
  <r>
    <s v="5001-5099 11Th Ave Nw"/>
    <x v="5"/>
    <s v="WA"/>
    <n v="98107"/>
    <n v="402000"/>
    <x v="6"/>
    <n v="1"/>
    <n v="620"/>
    <n v="648"/>
    <n v="0"/>
    <x v="1"/>
    <x v="1"/>
    <s v="None"/>
    <s v="Excellent"/>
    <n v="114"/>
    <n v="1984"/>
    <n v="41"/>
    <n v="1"/>
  </r>
  <r>
    <s v="3027 230Th Pl Ne"/>
    <x v="10"/>
    <s v="WA"/>
    <n v="98074"/>
    <n v="401000"/>
    <x v="3"/>
    <n v="2"/>
    <n v="1240"/>
    <n v="323"/>
    <n v="0"/>
    <x v="1"/>
    <x v="0"/>
    <s v="None"/>
    <s v="Average"/>
    <n v="41"/>
    <n v="0"/>
    <n v="41"/>
    <n v="1"/>
  </r>
  <r>
    <s v="38107 212Th Ave Se"/>
    <x v="24"/>
    <s v="WA"/>
    <n v="98092"/>
    <n v="400000"/>
    <x v="1"/>
    <n v="1.75"/>
    <n v="2670"/>
    <n v="150"/>
    <n v="4"/>
    <x v="1"/>
    <x v="1"/>
    <s v="Excellent"/>
    <s v="Average"/>
    <n v="53"/>
    <n v="2002"/>
    <n v="23"/>
    <n v="2"/>
  </r>
  <r>
    <s v="27200-27218 52Nd Ave S"/>
    <x v="36"/>
    <s v="WA"/>
    <n v="98032"/>
    <n v="400000"/>
    <x v="3"/>
    <n v="2.5"/>
    <n v="2740"/>
    <n v="146"/>
    <n v="2"/>
    <x v="1"/>
    <x v="1"/>
    <s v="Excellent"/>
    <s v="Average"/>
    <n v="52"/>
    <n v="2013"/>
    <n v="12"/>
    <n v="2"/>
  </r>
  <r>
    <s v="15226 Se 1St Pl"/>
    <x v="0"/>
    <s v="WA"/>
    <n v="98007"/>
    <n v="400000"/>
    <x v="3"/>
    <n v="1.5"/>
    <n v="1200"/>
    <n v="333"/>
    <n v="0"/>
    <x v="1"/>
    <x v="1"/>
    <s v="None"/>
    <s v="Good"/>
    <n v="63"/>
    <n v="0"/>
    <n v="63"/>
    <n v="1"/>
  </r>
  <r>
    <s v="9808 Ne 204Th Pl"/>
    <x v="30"/>
    <s v="WA"/>
    <n v="98011"/>
    <n v="400000"/>
    <x v="1"/>
    <n v="2.5"/>
    <n v="2530"/>
    <n v="158"/>
    <n v="0"/>
    <x v="1"/>
    <x v="0"/>
    <s v="None"/>
    <s v="Average"/>
    <n v="47"/>
    <n v="0"/>
    <n v="47"/>
    <n v="1"/>
  </r>
  <r>
    <s v="27818 Ne 141St St"/>
    <x v="22"/>
    <s v="WA"/>
    <n v="98019"/>
    <n v="400000"/>
    <x v="3"/>
    <n v="2.25"/>
    <n v="2140"/>
    <n v="187"/>
    <n v="0"/>
    <x v="1"/>
    <x v="1"/>
    <s v="None"/>
    <s v="Average"/>
    <n v="39"/>
    <n v="0"/>
    <n v="39"/>
    <n v="2"/>
  </r>
  <r>
    <s v="19744 324Th Ave Ne"/>
    <x v="22"/>
    <s v="WA"/>
    <n v="98019"/>
    <n v="400000"/>
    <x v="1"/>
    <n v="1.75"/>
    <n v="1700"/>
    <n v="235"/>
    <n v="0"/>
    <x v="1"/>
    <x v="0"/>
    <s v="None"/>
    <s v="Average"/>
    <n v="60"/>
    <n v="1993"/>
    <n v="32"/>
    <n v="1.5"/>
  </r>
  <r>
    <s v="8018 Ne 183Rd St"/>
    <x v="20"/>
    <s v="WA"/>
    <n v="98028"/>
    <n v="400000"/>
    <x v="3"/>
    <n v="2.25"/>
    <n v="1450"/>
    <n v="276"/>
    <n v="0"/>
    <x v="1"/>
    <x v="1"/>
    <s v="None"/>
    <s v="Average"/>
    <n v="16"/>
    <n v="0"/>
    <n v="16"/>
    <n v="2"/>
  </r>
  <r>
    <s v="18917 72Nd Ct Ne"/>
    <x v="20"/>
    <s v="WA"/>
    <n v="98028"/>
    <n v="400000"/>
    <x v="3"/>
    <n v="1.75"/>
    <n v="1530"/>
    <n v="261"/>
    <n v="0"/>
    <x v="1"/>
    <x v="1"/>
    <s v="None"/>
    <s v="Average"/>
    <n v="39"/>
    <n v="0"/>
    <n v="39"/>
    <n v="1"/>
  </r>
  <r>
    <s v="20210 78Th Pl Ne"/>
    <x v="20"/>
    <s v="WA"/>
    <n v="98028"/>
    <n v="400000"/>
    <x v="0"/>
    <n v="2"/>
    <n v="1930"/>
    <n v="207"/>
    <n v="0"/>
    <x v="1"/>
    <x v="0"/>
    <s v="None"/>
    <s v="Good"/>
    <n v="63"/>
    <n v="0"/>
    <n v="63"/>
    <n v="1"/>
  </r>
  <r>
    <s v="7221 Ne 156Th St"/>
    <x v="20"/>
    <s v="WA"/>
    <n v="98028"/>
    <n v="400000"/>
    <x v="1"/>
    <n v="2"/>
    <n v="1670"/>
    <n v="240"/>
    <n v="0"/>
    <x v="1"/>
    <x v="1"/>
    <s v="None"/>
    <s v="Average"/>
    <n v="70"/>
    <n v="2005"/>
    <n v="20"/>
    <n v="1"/>
  </r>
  <r>
    <s v="2811 Mill Ave S"/>
    <x v="19"/>
    <s v="WA"/>
    <n v="98055"/>
    <n v="400000"/>
    <x v="3"/>
    <n v="2"/>
    <n v="2260"/>
    <n v="177"/>
    <n v="0"/>
    <x v="1"/>
    <x v="0"/>
    <s v="None"/>
    <s v="Average"/>
    <n v="39"/>
    <n v="0"/>
    <n v="39"/>
    <n v="1"/>
  </r>
  <r>
    <s v="3704 Ne 14Th St"/>
    <x v="19"/>
    <s v="WA"/>
    <n v="98056"/>
    <n v="400000"/>
    <x v="1"/>
    <n v="3.5"/>
    <n v="2370"/>
    <n v="169"/>
    <n v="0"/>
    <x v="1"/>
    <x v="1"/>
    <s v="None"/>
    <s v="Average"/>
    <n v="12"/>
    <n v="1923"/>
    <n v="102"/>
    <n v="2.5"/>
  </r>
  <r>
    <s v="22834 Ne 25Th Way"/>
    <x v="10"/>
    <s v="WA"/>
    <n v="98074"/>
    <n v="400000"/>
    <x v="3"/>
    <n v="2"/>
    <n v="1230"/>
    <n v="325"/>
    <n v="0"/>
    <x v="1"/>
    <x v="0"/>
    <s v="None"/>
    <s v="Average"/>
    <n v="41"/>
    <n v="0"/>
    <n v="41"/>
    <n v="1"/>
  </r>
  <r>
    <s v="3617 48Th Ave Sw"/>
    <x v="5"/>
    <s v="WA"/>
    <n v="98116"/>
    <n v="400000"/>
    <x v="3"/>
    <n v="1.75"/>
    <n v="1050"/>
    <n v="381"/>
    <n v="0"/>
    <x v="1"/>
    <x v="0"/>
    <s v="None"/>
    <s v="Good"/>
    <n v="97"/>
    <n v="0"/>
    <n v="97"/>
    <n v="1.5"/>
  </r>
  <r>
    <s v="3825 Ne 87Th St"/>
    <x v="5"/>
    <s v="WA"/>
    <n v="98115"/>
    <n v="400000"/>
    <x v="6"/>
    <n v="1"/>
    <n v="1470"/>
    <n v="272"/>
    <n v="0"/>
    <x v="1"/>
    <x v="1"/>
    <s v="None"/>
    <s v="Fair"/>
    <n v="85"/>
    <n v="0"/>
    <n v="85"/>
    <n v="1"/>
  </r>
  <r>
    <s v="1108 29Th Ave S"/>
    <x v="5"/>
    <s v="WA"/>
    <n v="98144"/>
    <n v="400000"/>
    <x v="3"/>
    <n v="2.5"/>
    <n v="1495"/>
    <n v="268"/>
    <n v="0"/>
    <x v="1"/>
    <x v="0"/>
    <s v="None"/>
    <s v="Average"/>
    <n v="19"/>
    <n v="0"/>
    <n v="19"/>
    <n v="3"/>
  </r>
  <r>
    <s v="6520-6588 8Th Ave Nw"/>
    <x v="5"/>
    <s v="WA"/>
    <n v="98117"/>
    <n v="400000"/>
    <x v="6"/>
    <n v="1"/>
    <n v="980"/>
    <n v="408"/>
    <n v="0"/>
    <x v="1"/>
    <x v="0"/>
    <s v="None"/>
    <s v="Good"/>
    <n v="107"/>
    <n v="1974"/>
    <n v="51"/>
    <n v="1"/>
  </r>
  <r>
    <s v="12231 Densmore Ave N"/>
    <x v="5"/>
    <s v="WA"/>
    <n v="98133"/>
    <n v="400000"/>
    <x v="3"/>
    <n v="1"/>
    <n v="1430"/>
    <n v="280"/>
    <n v="0"/>
    <x v="1"/>
    <x v="1"/>
    <s v="None"/>
    <s v="Good"/>
    <n v="75"/>
    <n v="1983"/>
    <n v="42"/>
    <n v="1.5"/>
  </r>
  <r>
    <s v="2150 N 128Th St"/>
    <x v="5"/>
    <s v="WA"/>
    <n v="98133"/>
    <n v="400000"/>
    <x v="1"/>
    <n v="1.5"/>
    <n v="1390"/>
    <n v="288"/>
    <n v="0"/>
    <x v="1"/>
    <x v="0"/>
    <s v="None"/>
    <s v="Average"/>
    <n v="60"/>
    <n v="1993"/>
    <n v="32"/>
    <n v="1"/>
  </r>
  <r>
    <s v="5440 42Nd Ave Sw"/>
    <x v="5"/>
    <s v="WA"/>
    <n v="98136"/>
    <n v="400000"/>
    <x v="3"/>
    <n v="1"/>
    <n v="1040"/>
    <n v="385"/>
    <n v="0"/>
    <x v="1"/>
    <x v="1"/>
    <s v="None"/>
    <s v="Average"/>
    <n v="83"/>
    <n v="1999"/>
    <n v="26"/>
    <n v="1"/>
  </r>
  <r>
    <s v="3922 Sw Kenyon St"/>
    <x v="5"/>
    <s v="WA"/>
    <n v="98136"/>
    <n v="400000"/>
    <x v="6"/>
    <n v="1"/>
    <n v="1140"/>
    <n v="351"/>
    <n v="0"/>
    <x v="1"/>
    <x v="1"/>
    <s v="None"/>
    <s v="Average"/>
    <n v="83"/>
    <n v="1999"/>
    <n v="26"/>
    <n v="1"/>
  </r>
  <r>
    <s v="12001 Bartlett Ave Ne"/>
    <x v="5"/>
    <s v="WA"/>
    <n v="98125"/>
    <n v="400000"/>
    <x v="1"/>
    <n v="2.75"/>
    <n v="1240"/>
    <n v="323"/>
    <n v="0"/>
    <x v="1"/>
    <x v="0"/>
    <s v="None"/>
    <s v="Average"/>
    <n v="38"/>
    <n v="2000"/>
    <n v="25"/>
    <n v="1"/>
  </r>
  <r>
    <s v="17228 11Th Ave Ne"/>
    <x v="9"/>
    <s v="WA"/>
    <n v="98155"/>
    <n v="400000"/>
    <x v="3"/>
    <n v="1"/>
    <n v="1630"/>
    <n v="245"/>
    <n v="0"/>
    <x v="1"/>
    <x v="1"/>
    <s v="None"/>
    <s v="Excellent"/>
    <n v="72"/>
    <n v="0"/>
    <n v="72"/>
    <n v="1"/>
  </r>
  <r>
    <s v="18032 Burke Ave N"/>
    <x v="9"/>
    <s v="WA"/>
    <n v="98133"/>
    <n v="400000"/>
    <x v="3"/>
    <n v="2.5"/>
    <n v="2180"/>
    <n v="183"/>
    <n v="0"/>
    <x v="1"/>
    <x v="0"/>
    <s v="None"/>
    <s v="Good"/>
    <n v="63"/>
    <n v="0"/>
    <n v="63"/>
    <n v="1"/>
  </r>
  <r>
    <s v="2357 N 187Th St"/>
    <x v="9"/>
    <s v="WA"/>
    <n v="98133"/>
    <n v="400000"/>
    <x v="1"/>
    <n v="2.25"/>
    <n v="2230"/>
    <n v="179"/>
    <n v="0"/>
    <x v="1"/>
    <x v="0"/>
    <s v="None"/>
    <s v="Good"/>
    <n v="62"/>
    <n v="0"/>
    <n v="62"/>
    <n v="1"/>
  </r>
  <r>
    <s v="17812-17818 Stone Ave N"/>
    <x v="9"/>
    <s v="WA"/>
    <n v="98133"/>
    <n v="400000"/>
    <x v="1"/>
    <n v="2.25"/>
    <n v="2420"/>
    <n v="165"/>
    <n v="0"/>
    <x v="1"/>
    <x v="0"/>
    <s v="None"/>
    <s v="Good"/>
    <n v="52"/>
    <n v="0"/>
    <n v="52"/>
    <n v="1"/>
  </r>
  <r>
    <s v="Brooktrails Trail 14"/>
    <x v="12"/>
    <s v="WA"/>
    <n v="98072"/>
    <n v="400000"/>
    <x v="3"/>
    <n v="2"/>
    <n v="1760"/>
    <n v="227"/>
    <n v="0"/>
    <x v="1"/>
    <x v="1"/>
    <s v="None"/>
    <s v="Good"/>
    <n v="58"/>
    <n v="0"/>
    <n v="58"/>
    <n v="1"/>
  </r>
  <r>
    <s v="15351 Ne 202Nd St"/>
    <x v="12"/>
    <s v="WA"/>
    <n v="98072"/>
    <n v="400000"/>
    <x v="3"/>
    <n v="2.5"/>
    <n v="2970"/>
    <n v="135"/>
    <n v="1"/>
    <x v="1"/>
    <x v="0"/>
    <s v="None"/>
    <s v="Average"/>
    <n v="58"/>
    <n v="2011"/>
    <n v="14"/>
    <n v="1"/>
  </r>
  <r>
    <s v="9531 S 204Th Pl"/>
    <x v="36"/>
    <s v="WA"/>
    <n v="98031"/>
    <n v="399950"/>
    <x v="3"/>
    <n v="2.5"/>
    <n v="2570"/>
    <n v="156"/>
    <n v="0"/>
    <x v="1"/>
    <x v="1"/>
    <s v="None"/>
    <s v="Average"/>
    <n v="36"/>
    <n v="0"/>
    <n v="36"/>
    <n v="2"/>
  </r>
  <r>
    <s v="2358 Fairview Ave E"/>
    <x v="5"/>
    <s v="WA"/>
    <n v="98102"/>
    <n v="399950"/>
    <x v="6"/>
    <n v="1"/>
    <n v="710"/>
    <n v="563"/>
    <n v="0"/>
    <x v="1"/>
    <x v="1"/>
    <s v="None"/>
    <s v="Good"/>
    <n v="82"/>
    <n v="0"/>
    <n v="82"/>
    <n v="2"/>
  </r>
  <r>
    <s v="12303 Sand Point Way Ne"/>
    <x v="5"/>
    <s v="WA"/>
    <n v="98125"/>
    <n v="399950"/>
    <x v="3"/>
    <n v="3"/>
    <n v="1296"/>
    <n v="309"/>
    <n v="0"/>
    <x v="1"/>
    <x v="1"/>
    <s v="None"/>
    <s v="Average"/>
    <n v="16"/>
    <n v="0"/>
    <n v="16"/>
    <n v="3"/>
  </r>
  <r>
    <s v="1770 19Th Ave S"/>
    <x v="5"/>
    <s v="WA"/>
    <n v="98144"/>
    <n v="399950"/>
    <x v="0"/>
    <n v="2.75"/>
    <n v="1970"/>
    <n v="203"/>
    <n v="0"/>
    <x v="1"/>
    <x v="0"/>
    <s v="None"/>
    <s v="Average"/>
    <n v="39"/>
    <n v="0"/>
    <n v="39"/>
    <n v="1"/>
  </r>
  <r>
    <s v="11812 33Rd Ave Ne"/>
    <x v="5"/>
    <s v="WA"/>
    <n v="98125"/>
    <n v="399950"/>
    <x v="3"/>
    <n v="1.5"/>
    <n v="2080"/>
    <n v="192"/>
    <n v="0"/>
    <x v="1"/>
    <x v="0"/>
    <s v="None"/>
    <s v="Average"/>
    <n v="66"/>
    <n v="1989"/>
    <n v="36"/>
    <n v="1"/>
  </r>
  <r>
    <s v="3630 Ne 123Rd St"/>
    <x v="5"/>
    <s v="WA"/>
    <n v="98125"/>
    <n v="399950"/>
    <x v="3"/>
    <n v="1.75"/>
    <n v="1560"/>
    <n v="256"/>
    <n v="0"/>
    <x v="1"/>
    <x v="0"/>
    <s v="None"/>
    <s v="Good"/>
    <n v="85"/>
    <n v="2001"/>
    <n v="24"/>
    <n v="1"/>
  </r>
  <r>
    <s v="932-968 Ne High St"/>
    <x v="6"/>
    <s v="WA"/>
    <n v="98029"/>
    <n v="399900"/>
    <x v="6"/>
    <n v="1.75"/>
    <n v="1410"/>
    <n v="284"/>
    <n v="0"/>
    <x v="1"/>
    <x v="0"/>
    <s v="None"/>
    <s v="Average"/>
    <n v="14"/>
    <n v="0"/>
    <n v="14"/>
    <n v="1.5"/>
  </r>
  <r>
    <s v="5535 Elaine Ave Se"/>
    <x v="24"/>
    <s v="WA"/>
    <n v="98092"/>
    <n v="399895"/>
    <x v="1"/>
    <n v="2.5"/>
    <n v="2701"/>
    <n v="148"/>
    <n v="0"/>
    <x v="1"/>
    <x v="1"/>
    <s v="None"/>
    <s v="Average"/>
    <n v="11"/>
    <n v="0"/>
    <n v="11"/>
    <n v="2"/>
  </r>
  <r>
    <s v="1559 N 130Th St"/>
    <x v="5"/>
    <s v="WA"/>
    <n v="98133"/>
    <n v="399888"/>
    <x v="1"/>
    <n v="2.25"/>
    <n v="1820"/>
    <n v="220"/>
    <n v="0"/>
    <x v="1"/>
    <x v="0"/>
    <s v="None"/>
    <s v="Good"/>
    <n v="95"/>
    <n v="0"/>
    <n v="95"/>
    <n v="1.5"/>
  </r>
  <r>
    <s v="227 W Park St"/>
    <x v="26"/>
    <s v="WA"/>
    <n v="98045"/>
    <n v="399500"/>
    <x v="3"/>
    <n v="1.75"/>
    <n v="2420"/>
    <n v="165"/>
    <n v="0"/>
    <x v="1"/>
    <x v="1"/>
    <s v="None"/>
    <s v="Average"/>
    <n v="114"/>
    <n v="1986"/>
    <n v="39"/>
    <n v="2"/>
  </r>
  <r>
    <s v="5048 35Th Ave Sw"/>
    <x v="5"/>
    <s v="WA"/>
    <n v="98126"/>
    <n v="399500"/>
    <x v="1"/>
    <n v="1.75"/>
    <n v="1360"/>
    <n v="294"/>
    <n v="0"/>
    <x v="1"/>
    <x v="1"/>
    <s v="None"/>
    <s v="Good"/>
    <n v="97"/>
    <n v="0"/>
    <n v="97"/>
    <n v="1.5"/>
  </r>
  <r>
    <s v="16126 Se 249Th Pl"/>
    <x v="7"/>
    <s v="WA"/>
    <n v="98042"/>
    <n v="399000"/>
    <x v="1"/>
    <n v="3"/>
    <n v="3060"/>
    <n v="130"/>
    <n v="0"/>
    <x v="1"/>
    <x v="1"/>
    <s v="None"/>
    <s v="Average"/>
    <n v="24"/>
    <n v="0"/>
    <n v="24"/>
    <n v="2"/>
  </r>
  <r>
    <s v="16727 163Rd Pl Se"/>
    <x v="19"/>
    <s v="WA"/>
    <n v="98058"/>
    <n v="399000"/>
    <x v="1"/>
    <n v="2.5"/>
    <n v="2870"/>
    <n v="139"/>
    <n v="0"/>
    <x v="1"/>
    <x v="0"/>
    <s v="None"/>
    <s v="Average"/>
    <n v="46"/>
    <n v="2014"/>
    <n v="11"/>
    <n v="2"/>
  </r>
  <r>
    <s v="3209 63Rd Ave Sw"/>
    <x v="5"/>
    <s v="WA"/>
    <n v="98116"/>
    <n v="399000"/>
    <x v="6"/>
    <n v="1"/>
    <n v="940"/>
    <n v="424"/>
    <n v="0"/>
    <x v="1"/>
    <x v="1"/>
    <s v="None"/>
    <s v="Good"/>
    <n v="114"/>
    <n v="1955"/>
    <n v="70"/>
    <n v="1"/>
  </r>
  <r>
    <s v="29613-29615 232Nd Ave Se"/>
    <x v="35"/>
    <s v="WA"/>
    <n v="98010"/>
    <n v="398000"/>
    <x v="6"/>
    <n v="1"/>
    <n v="590"/>
    <n v="675"/>
    <n v="0"/>
    <x v="1"/>
    <x v="1"/>
    <s v="None"/>
    <s v="Average"/>
    <n v="42"/>
    <n v="2009"/>
    <n v="16"/>
    <n v="1.5"/>
  </r>
  <r>
    <s v="6006 41St Ave Sw"/>
    <x v="5"/>
    <s v="WA"/>
    <n v="98136"/>
    <n v="398000"/>
    <x v="3"/>
    <n v="2.5"/>
    <n v="1720"/>
    <n v="231"/>
    <n v="0"/>
    <x v="1"/>
    <x v="0"/>
    <s v="None"/>
    <s v="Average"/>
    <n v="21"/>
    <n v="2003"/>
    <n v="22"/>
    <n v="2"/>
  </r>
  <r>
    <s v="11739 4Th Ave Nw"/>
    <x v="5"/>
    <s v="WA"/>
    <n v="98177"/>
    <n v="397990"/>
    <x v="3"/>
    <n v="1"/>
    <n v="1180"/>
    <n v="337"/>
    <n v="0"/>
    <x v="1"/>
    <x v="1"/>
    <s v="None"/>
    <s v="Good"/>
    <n v="77"/>
    <n v="0"/>
    <n v="77"/>
    <n v="1"/>
  </r>
  <r>
    <s v="9325 Ne 133Rd St"/>
    <x v="4"/>
    <s v="WA"/>
    <n v="98034"/>
    <n v="397500"/>
    <x v="3"/>
    <n v="2"/>
    <n v="1510"/>
    <n v="263"/>
    <n v="0"/>
    <x v="1"/>
    <x v="0"/>
    <s v="None"/>
    <s v="Average"/>
    <n v="53"/>
    <n v="2002"/>
    <n v="23"/>
    <n v="1"/>
  </r>
  <r>
    <s v="22200 Se 255Th St"/>
    <x v="32"/>
    <s v="WA"/>
    <n v="98038"/>
    <n v="397500"/>
    <x v="1"/>
    <n v="2.5"/>
    <n v="2570"/>
    <n v="155"/>
    <n v="0"/>
    <x v="1"/>
    <x v="1"/>
    <s v="None"/>
    <s v="Average"/>
    <n v="33"/>
    <n v="0"/>
    <n v="33"/>
    <n v="2"/>
  </r>
  <r>
    <s v="1000 Mountain View Blvd Se"/>
    <x v="26"/>
    <s v="WA"/>
    <n v="98045"/>
    <n v="397000"/>
    <x v="1"/>
    <n v="2.5"/>
    <n v="2320"/>
    <n v="171"/>
    <n v="0"/>
    <x v="1"/>
    <x v="1"/>
    <s v="None"/>
    <s v="Average"/>
    <n v="28"/>
    <n v="0"/>
    <n v="28"/>
    <n v="2"/>
  </r>
  <r>
    <s v="14327 24Th Ave Ne"/>
    <x v="5"/>
    <s v="WA"/>
    <n v="98125"/>
    <n v="397000"/>
    <x v="0"/>
    <n v="1"/>
    <n v="1170"/>
    <n v="339"/>
    <n v="0"/>
    <x v="1"/>
    <x v="0"/>
    <s v="None"/>
    <s v="Good"/>
    <n v="81"/>
    <n v="0"/>
    <n v="81"/>
    <n v="1"/>
  </r>
  <r>
    <s v="1337 14Th Ave S"/>
    <x v="5"/>
    <s v="WA"/>
    <n v="98144"/>
    <n v="397000"/>
    <x v="3"/>
    <n v="3.5"/>
    <n v="1360"/>
    <n v="292"/>
    <n v="0"/>
    <x v="1"/>
    <x v="0"/>
    <s v="None"/>
    <s v="Average"/>
    <n v="18"/>
    <n v="0"/>
    <n v="18"/>
    <n v="2"/>
  </r>
  <r>
    <s v="7358 28Th Ave Sw"/>
    <x v="5"/>
    <s v="WA"/>
    <n v="98126"/>
    <n v="396675"/>
    <x v="6"/>
    <n v="1"/>
    <n v="1730"/>
    <n v="229"/>
    <n v="0"/>
    <x v="1"/>
    <x v="1"/>
    <s v="None"/>
    <s v="Good"/>
    <n v="80"/>
    <n v="0"/>
    <n v="80"/>
    <n v="2"/>
  </r>
  <r>
    <s v="24292 141St Pl Se"/>
    <x v="36"/>
    <s v="WA"/>
    <n v="98042"/>
    <n v="396500"/>
    <x v="3"/>
    <n v="2.5"/>
    <n v="2590"/>
    <n v="153"/>
    <n v="0"/>
    <x v="1"/>
    <x v="1"/>
    <s v="None"/>
    <s v="Good"/>
    <n v="49"/>
    <n v="1992"/>
    <n v="33"/>
    <n v="1"/>
  </r>
  <r>
    <s v="13040 3Rd Ave Ne"/>
    <x v="5"/>
    <s v="WA"/>
    <n v="98125"/>
    <n v="396500"/>
    <x v="3"/>
    <n v="1.75"/>
    <n v="2390"/>
    <n v="166"/>
    <n v="0"/>
    <x v="1"/>
    <x v="0"/>
    <s v="None"/>
    <s v="Average"/>
    <n v="70"/>
    <n v="2005"/>
    <n v="20"/>
    <n v="1"/>
  </r>
  <r>
    <s v="1106-1128 Lewis Ln Se"/>
    <x v="6"/>
    <s v="WA"/>
    <n v="98027"/>
    <n v="396450"/>
    <x v="3"/>
    <n v="1.75"/>
    <n v="1540"/>
    <n v="257"/>
    <n v="0"/>
    <x v="1"/>
    <x v="1"/>
    <s v="None"/>
    <s v="Excellent"/>
    <n v="58"/>
    <n v="0"/>
    <n v="58"/>
    <n v="1"/>
  </r>
  <r>
    <s v="3529 Sw Webster St"/>
    <x v="5"/>
    <s v="WA"/>
    <n v="98126"/>
    <n v="396167"/>
    <x v="3"/>
    <n v="1.75"/>
    <n v="1880"/>
    <n v="211"/>
    <n v="0"/>
    <x v="1"/>
    <x v="0"/>
    <s v="None"/>
    <s v="Good"/>
    <n v="80"/>
    <n v="0"/>
    <n v="80"/>
    <n v="1"/>
  </r>
  <r>
    <s v="1323 145Th Ave Se"/>
    <x v="0"/>
    <s v="WA"/>
    <n v="98007"/>
    <n v="395300"/>
    <x v="3"/>
    <n v="1.5"/>
    <n v="1120"/>
    <n v="353"/>
    <n v="0"/>
    <x v="1"/>
    <x v="1"/>
    <s v="None"/>
    <s v="Average"/>
    <n v="70"/>
    <n v="2005"/>
    <n v="20"/>
    <n v="1"/>
  </r>
  <r>
    <s v="2716 Sw 170Th St"/>
    <x v="21"/>
    <s v="WA"/>
    <n v="98166"/>
    <n v="395000"/>
    <x v="0"/>
    <n v="1.75"/>
    <n v="1840"/>
    <n v="215"/>
    <n v="0"/>
    <x v="1"/>
    <x v="0"/>
    <s v="Good"/>
    <s v="Average"/>
    <n v="77"/>
    <n v="1994"/>
    <n v="31"/>
    <n v="1"/>
  </r>
  <r>
    <s v="24923 161St Pl Se"/>
    <x v="7"/>
    <s v="WA"/>
    <n v="98042"/>
    <n v="395000"/>
    <x v="1"/>
    <n v="2.5"/>
    <n v="2910"/>
    <n v="136"/>
    <n v="0"/>
    <x v="1"/>
    <x v="1"/>
    <s v="None"/>
    <s v="Average"/>
    <n v="23"/>
    <n v="0"/>
    <n v="23"/>
    <n v="2"/>
  </r>
  <r>
    <s v="475 Sw Forest Dr"/>
    <x v="6"/>
    <s v="WA"/>
    <n v="98027"/>
    <n v="395000"/>
    <x v="1"/>
    <n v="1"/>
    <n v="1980"/>
    <n v="199"/>
    <n v="0"/>
    <x v="1"/>
    <x v="0"/>
    <s v="None"/>
    <s v="Good"/>
    <n v="57"/>
    <n v="0"/>
    <n v="57"/>
    <n v="1"/>
  </r>
  <r>
    <s v="12921 231St Ave Se"/>
    <x v="6"/>
    <s v="WA"/>
    <n v="98027"/>
    <n v="395000"/>
    <x v="3"/>
    <n v="1.75"/>
    <n v="1460"/>
    <n v="271"/>
    <n v="1"/>
    <x v="1"/>
    <x v="1"/>
    <s v="None"/>
    <s v="Good"/>
    <n v="64"/>
    <n v="2001"/>
    <n v="24"/>
    <n v="1"/>
  </r>
  <r>
    <s v="19803 121St Ave Se"/>
    <x v="36"/>
    <s v="WA"/>
    <n v="98031"/>
    <n v="395000"/>
    <x v="1"/>
    <n v="2.75"/>
    <n v="2640"/>
    <n v="150"/>
    <n v="1"/>
    <x v="1"/>
    <x v="1"/>
    <s v="None"/>
    <s v="Average"/>
    <n v="62"/>
    <n v="2008"/>
    <n v="17"/>
    <n v="1.5"/>
  </r>
  <r>
    <s v="13547 104Th Pl Ne"/>
    <x v="4"/>
    <s v="WA"/>
    <n v="98034"/>
    <n v="395000"/>
    <x v="3"/>
    <n v="1.75"/>
    <n v="1480"/>
    <n v="267"/>
    <n v="0"/>
    <x v="1"/>
    <x v="1"/>
    <s v="None"/>
    <s v="Average"/>
    <n v="50"/>
    <n v="0"/>
    <n v="50"/>
    <n v="1"/>
  </r>
  <r>
    <s v="6730 Se 5Th St"/>
    <x v="19"/>
    <s v="WA"/>
    <n v="98059"/>
    <n v="395000"/>
    <x v="3"/>
    <n v="2.5"/>
    <n v="2250"/>
    <n v="176"/>
    <n v="0"/>
    <x v="1"/>
    <x v="1"/>
    <s v="None"/>
    <s v="Average"/>
    <n v="19"/>
    <n v="0"/>
    <n v="19"/>
    <n v="2"/>
  </r>
  <r>
    <s v="7505 Ravenna Ave Ne"/>
    <x v="5"/>
    <s v="WA"/>
    <n v="98115"/>
    <n v="395000"/>
    <x v="3"/>
    <n v="1.5"/>
    <n v="1080"/>
    <n v="366"/>
    <n v="0"/>
    <x v="1"/>
    <x v="1"/>
    <s v="None"/>
    <s v="Good"/>
    <n v="105"/>
    <n v="0"/>
    <n v="105"/>
    <n v="1.5"/>
  </r>
  <r>
    <s v="4313 Sw Willow St"/>
    <x v="5"/>
    <s v="WA"/>
    <n v="98136"/>
    <n v="395000"/>
    <x v="6"/>
    <n v="2.25"/>
    <n v="1350"/>
    <n v="293"/>
    <n v="0"/>
    <x v="1"/>
    <x v="0"/>
    <s v="None"/>
    <s v="Average"/>
    <n v="18"/>
    <n v="0"/>
    <n v="18"/>
    <n v="2"/>
  </r>
  <r>
    <s v="7350 31St Ave Sw"/>
    <x v="5"/>
    <s v="WA"/>
    <n v="98126"/>
    <n v="395000"/>
    <x v="1"/>
    <n v="1.75"/>
    <n v="1540"/>
    <n v="256"/>
    <n v="0"/>
    <x v="1"/>
    <x v="0"/>
    <s v="None"/>
    <s v="Excellent"/>
    <n v="82"/>
    <n v="0"/>
    <n v="82"/>
    <n v="1"/>
  </r>
  <r>
    <s v="4517-4529 S Genesee St"/>
    <x v="5"/>
    <s v="WA"/>
    <n v="98108"/>
    <n v="395000"/>
    <x v="3"/>
    <n v="2.5"/>
    <n v="1600"/>
    <n v="247"/>
    <n v="0"/>
    <x v="1"/>
    <x v="1"/>
    <s v="None"/>
    <s v="Average"/>
    <n v="18"/>
    <n v="0"/>
    <n v="18"/>
    <n v="2"/>
  </r>
  <r>
    <s v="6215 30Th Ave Nw"/>
    <x v="5"/>
    <s v="WA"/>
    <n v="98107"/>
    <n v="395000"/>
    <x v="7"/>
    <n v="1"/>
    <n v="730"/>
    <n v="541"/>
    <n v="0"/>
    <x v="1"/>
    <x v="1"/>
    <s v="None"/>
    <s v="Average"/>
    <n v="114"/>
    <n v="1979"/>
    <n v="46"/>
    <n v="1"/>
  </r>
  <r>
    <s v="2000 30Th Ave S"/>
    <x v="5"/>
    <s v="WA"/>
    <n v="98144"/>
    <n v="395000"/>
    <x v="6"/>
    <n v="1"/>
    <n v="1320"/>
    <n v="299"/>
    <n v="0"/>
    <x v="1"/>
    <x v="1"/>
    <s v="None"/>
    <s v="Good"/>
    <n v="116"/>
    <n v="1989"/>
    <n v="36"/>
    <n v="1.5"/>
  </r>
  <r>
    <s v="548 Ne 86Th St"/>
    <x v="5"/>
    <s v="WA"/>
    <n v="98115"/>
    <n v="395000"/>
    <x v="6"/>
    <n v="1"/>
    <n v="930"/>
    <n v="425"/>
    <n v="0"/>
    <x v="1"/>
    <x v="1"/>
    <s v="None"/>
    <s v="Good"/>
    <n v="85"/>
    <n v="2001"/>
    <n v="24"/>
    <n v="1"/>
  </r>
  <r>
    <s v="8548 18Th Ave Nw"/>
    <x v="5"/>
    <s v="WA"/>
    <n v="98117"/>
    <n v="395000"/>
    <x v="3"/>
    <n v="1"/>
    <n v="1500"/>
    <n v="263"/>
    <n v="0"/>
    <x v="1"/>
    <x v="0"/>
    <s v="None"/>
    <s v="Average"/>
    <n v="100"/>
    <n v="2002"/>
    <n v="23"/>
    <n v="1"/>
  </r>
  <r>
    <s v="16723 Corliss Pl N"/>
    <x v="9"/>
    <s v="WA"/>
    <n v="98133"/>
    <n v="395000"/>
    <x v="1"/>
    <n v="3"/>
    <n v="1980"/>
    <n v="199"/>
    <n v="0"/>
    <x v="1"/>
    <x v="0"/>
    <s v="None"/>
    <s v="Good"/>
    <n v="42"/>
    <n v="0"/>
    <n v="42"/>
    <n v="1"/>
  </r>
  <r>
    <s v="18625 Ridge Rd Sw"/>
    <x v="25"/>
    <s v="WA"/>
    <n v="98070"/>
    <n v="395000"/>
    <x v="1"/>
    <n v="2.75"/>
    <n v="1970"/>
    <n v="201"/>
    <n v="1"/>
    <x v="1"/>
    <x v="1"/>
    <s v="None"/>
    <s v="Good"/>
    <n v="64"/>
    <n v="2001"/>
    <n v="24"/>
    <n v="1"/>
  </r>
  <r>
    <s v="5940 California Ave Sw"/>
    <x v="5"/>
    <s v="WA"/>
    <n v="98136"/>
    <n v="394950"/>
    <x v="3"/>
    <n v="2.5"/>
    <n v="1350"/>
    <n v="293"/>
    <n v="0"/>
    <x v="1"/>
    <x v="0"/>
    <s v="None"/>
    <s v="Average"/>
    <n v="19"/>
    <n v="0"/>
    <n v="19"/>
    <n v="3"/>
  </r>
  <r>
    <s v="11619 Se 200Th St"/>
    <x v="36"/>
    <s v="WA"/>
    <n v="98031"/>
    <n v="394500"/>
    <x v="1"/>
    <n v="2.5"/>
    <n v="3002"/>
    <n v="131"/>
    <n v="0"/>
    <x v="1"/>
    <x v="1"/>
    <s v="None"/>
    <s v="Average"/>
    <n v="21"/>
    <n v="2003"/>
    <n v="22"/>
    <n v="2"/>
  </r>
  <r>
    <s v="8715 17Th Ave Nw"/>
    <x v="5"/>
    <s v="WA"/>
    <n v="98117"/>
    <n v="394475"/>
    <x v="6"/>
    <n v="1"/>
    <n v="830"/>
    <n v="475"/>
    <n v="0"/>
    <x v="1"/>
    <x v="1"/>
    <s v="None"/>
    <s v="Average"/>
    <n v="70"/>
    <n v="2005"/>
    <n v="20"/>
    <n v="1"/>
  </r>
  <r>
    <s v="26309 235Th Ave Se"/>
    <x v="32"/>
    <s v="WA"/>
    <n v="98038"/>
    <n v="394000"/>
    <x v="1"/>
    <n v="2.5"/>
    <n v="3000"/>
    <n v="131"/>
    <n v="0"/>
    <x v="1"/>
    <x v="1"/>
    <s v="None"/>
    <s v="Average"/>
    <n v="23"/>
    <n v="0"/>
    <n v="23"/>
    <n v="2"/>
  </r>
  <r>
    <s v="2709 Ne 22Nd St"/>
    <x v="19"/>
    <s v="WA"/>
    <n v="98056"/>
    <n v="392500"/>
    <x v="1"/>
    <n v="2.5"/>
    <n v="2150"/>
    <n v="183"/>
    <n v="0"/>
    <x v="1"/>
    <x v="1"/>
    <s v="None"/>
    <s v="Average"/>
    <n v="20"/>
    <n v="0"/>
    <n v="20"/>
    <n v="2"/>
  </r>
  <r>
    <s v="22835 16Th Ave S"/>
    <x v="23"/>
    <s v="WA"/>
    <n v="98198"/>
    <n v="392000"/>
    <x v="0"/>
    <n v="2.25"/>
    <n v="3740"/>
    <n v="105"/>
    <n v="1"/>
    <x v="1"/>
    <x v="0"/>
    <s v="None"/>
    <s v="Average"/>
    <n v="67"/>
    <n v="2004"/>
    <n v="21"/>
    <n v="1.5"/>
  </r>
  <r>
    <s v="25804-25810 Lake Wilderness Country Club Dr Se"/>
    <x v="32"/>
    <s v="WA"/>
    <n v="98038"/>
    <n v="392000"/>
    <x v="1"/>
    <n v="2.75"/>
    <n v="1940"/>
    <n v="202"/>
    <n v="0"/>
    <x v="1"/>
    <x v="1"/>
    <s v="None"/>
    <s v="Average"/>
    <n v="35"/>
    <n v="2009"/>
    <n v="16"/>
    <n v="2"/>
  </r>
  <r>
    <s v="955 11Th Ct Sw"/>
    <x v="26"/>
    <s v="WA"/>
    <n v="98045"/>
    <n v="391500"/>
    <x v="3"/>
    <n v="2.5"/>
    <n v="1920"/>
    <n v="204"/>
    <n v="0"/>
    <x v="1"/>
    <x v="1"/>
    <s v="None"/>
    <s v="Average"/>
    <n v="32"/>
    <n v="0"/>
    <n v="32"/>
    <n v="2"/>
  </r>
  <r>
    <s v="1039 165Th Pl Ne"/>
    <x v="0"/>
    <s v="WA"/>
    <n v="98008"/>
    <n v="391400"/>
    <x v="1"/>
    <n v="1.75"/>
    <n v="1250"/>
    <n v="313"/>
    <n v="0"/>
    <x v="1"/>
    <x v="1"/>
    <s v="None"/>
    <s v="Excellent"/>
    <n v="66"/>
    <n v="0"/>
    <n v="66"/>
    <n v="1"/>
  </r>
  <r>
    <s v="2134 Nw Boulder Way Dr"/>
    <x v="6"/>
    <s v="WA"/>
    <n v="98027"/>
    <n v="391000"/>
    <x v="3"/>
    <n v="2.25"/>
    <n v="1410"/>
    <n v="277"/>
    <n v="0"/>
    <x v="1"/>
    <x v="0"/>
    <s v="None"/>
    <s v="Average"/>
    <n v="21"/>
    <n v="2003"/>
    <n v="22"/>
    <n v="2"/>
  </r>
  <r>
    <s v="30271 129Th Ave Se"/>
    <x v="24"/>
    <s v="WA"/>
    <n v="98092"/>
    <n v="390000"/>
    <x v="1"/>
    <n v="2.5"/>
    <n v="2490"/>
    <n v="157"/>
    <n v="0"/>
    <x v="1"/>
    <x v="1"/>
    <s v="None"/>
    <s v="Average"/>
    <n v="26"/>
    <n v="0"/>
    <n v="26"/>
    <n v="2"/>
  </r>
  <r>
    <s v="15839 84Th Ave Ne"/>
    <x v="20"/>
    <s v="WA"/>
    <n v="98028"/>
    <n v="390000"/>
    <x v="3"/>
    <n v="2.5"/>
    <n v="2240"/>
    <n v="174"/>
    <n v="0"/>
    <x v="1"/>
    <x v="1"/>
    <s v="None"/>
    <s v="Average"/>
    <n v="29"/>
    <n v="0"/>
    <n v="29"/>
    <n v="2"/>
  </r>
  <r>
    <s v="17116 Se Covington Sawyer Rd"/>
    <x v="36"/>
    <s v="WA"/>
    <n v="98042"/>
    <n v="390000"/>
    <x v="1"/>
    <n v="2"/>
    <n v="1900"/>
    <n v="205"/>
    <n v="2"/>
    <x v="1"/>
    <x v="1"/>
    <s v="None"/>
    <s v="Average"/>
    <n v="21"/>
    <n v="2003"/>
    <n v="22"/>
    <n v="1"/>
  </r>
  <r>
    <s v="14102 81St Pl Ne"/>
    <x v="4"/>
    <s v="WA"/>
    <n v="98034"/>
    <n v="390000"/>
    <x v="3"/>
    <n v="2.25"/>
    <n v="1600"/>
    <n v="244"/>
    <n v="0"/>
    <x v="1"/>
    <x v="0"/>
    <s v="None"/>
    <s v="Average"/>
    <n v="46"/>
    <n v="2014"/>
    <n v="11"/>
    <n v="1"/>
  </r>
  <r>
    <s v="1348 Sw 175Th St"/>
    <x v="16"/>
    <s v="WA"/>
    <n v="98166"/>
    <n v="390000"/>
    <x v="3"/>
    <n v="1"/>
    <n v="1240"/>
    <n v="315"/>
    <n v="0"/>
    <x v="1"/>
    <x v="1"/>
    <s v="None"/>
    <s v="Good"/>
    <n v="73"/>
    <n v="0"/>
    <n v="73"/>
    <n v="1"/>
  </r>
  <r>
    <s v="14223 Se 179Th Pl"/>
    <x v="19"/>
    <s v="WA"/>
    <n v="98058"/>
    <n v="390000"/>
    <x v="1"/>
    <n v="2.25"/>
    <n v="1770"/>
    <n v="220"/>
    <n v="1"/>
    <x v="1"/>
    <x v="0"/>
    <s v="None"/>
    <s v="Good"/>
    <n v="60"/>
    <n v="0"/>
    <n v="60"/>
    <n v="1"/>
  </r>
  <r>
    <s v="16518-16526 147Th Ave Se"/>
    <x v="19"/>
    <s v="WA"/>
    <n v="98058"/>
    <n v="390000"/>
    <x v="1"/>
    <n v="1.75"/>
    <n v="2700"/>
    <n v="144"/>
    <n v="0"/>
    <x v="1"/>
    <x v="1"/>
    <s v="None"/>
    <s v="Good"/>
    <n v="57"/>
    <n v="0"/>
    <n v="57"/>
    <n v="1.5"/>
  </r>
  <r>
    <s v="808 Ne 117Th St"/>
    <x v="5"/>
    <s v="WA"/>
    <n v="98125"/>
    <n v="390000"/>
    <x v="3"/>
    <n v="2"/>
    <n v="1080"/>
    <n v="361"/>
    <n v="0"/>
    <x v="1"/>
    <x v="1"/>
    <s v="None"/>
    <s v="Excellent"/>
    <n v="78"/>
    <n v="0"/>
    <n v="78"/>
    <n v="1"/>
  </r>
  <r>
    <s v="10111 32Nd Pl Sw"/>
    <x v="5"/>
    <s v="WA"/>
    <n v="98146"/>
    <n v="390000"/>
    <x v="3"/>
    <n v="2.25"/>
    <n v="1250"/>
    <n v="312"/>
    <n v="0"/>
    <x v="1"/>
    <x v="1"/>
    <s v="None"/>
    <s v="Excellent"/>
    <n v="83"/>
    <n v="0"/>
    <n v="83"/>
    <n v="1"/>
  </r>
  <r>
    <s v="4438 44Th Ave Sw"/>
    <x v="5"/>
    <s v="WA"/>
    <n v="98116"/>
    <n v="390000"/>
    <x v="3"/>
    <n v="3.25"/>
    <n v="1370"/>
    <n v="285"/>
    <n v="0"/>
    <x v="1"/>
    <x v="0"/>
    <s v="None"/>
    <s v="Average"/>
    <n v="19"/>
    <n v="0"/>
    <n v="19"/>
    <n v="2"/>
  </r>
  <r>
    <s v="7538 Roosevelt Way Ne"/>
    <x v="5"/>
    <s v="WA"/>
    <n v="98115"/>
    <n v="390000"/>
    <x v="3"/>
    <n v="2"/>
    <n v="1463"/>
    <n v="267"/>
    <n v="0"/>
    <x v="1"/>
    <x v="1"/>
    <s v="None"/>
    <s v="Average"/>
    <n v="22"/>
    <n v="0"/>
    <n v="22"/>
    <n v="3"/>
  </r>
  <r>
    <s v="4146 20Th Ave Sw"/>
    <x v="5"/>
    <s v="WA"/>
    <n v="98106"/>
    <n v="390000"/>
    <x v="3"/>
    <n v="1"/>
    <n v="1160"/>
    <n v="336"/>
    <n v="0"/>
    <x v="1"/>
    <x v="1"/>
    <s v="None"/>
    <s v="Average"/>
    <n v="115"/>
    <n v="2006"/>
    <n v="19"/>
    <n v="1.5"/>
  </r>
  <r>
    <s v="16714 Ne 158Th St"/>
    <x v="12"/>
    <s v="WA"/>
    <n v="98072"/>
    <n v="390000"/>
    <x v="3"/>
    <n v="1.75"/>
    <n v="1180"/>
    <n v="331"/>
    <n v="0"/>
    <x v="1"/>
    <x v="1"/>
    <s v="None"/>
    <s v="Good"/>
    <n v="58"/>
    <n v="0"/>
    <n v="58"/>
    <n v="1"/>
  </r>
  <r>
    <s v="206 Lingering Pine Dr Nw"/>
    <x v="6"/>
    <s v="WA"/>
    <n v="98027"/>
    <n v="389999"/>
    <x v="3"/>
    <n v="2.25"/>
    <n v="1445"/>
    <n v="270"/>
    <n v="0"/>
    <x v="1"/>
    <x v="0"/>
    <s v="None"/>
    <s v="Average"/>
    <n v="22"/>
    <n v="0"/>
    <n v="22"/>
    <n v="2"/>
  </r>
  <r>
    <s v="32800 7Th Ave Sw"/>
    <x v="27"/>
    <s v="WA"/>
    <n v="98023"/>
    <n v="389950"/>
    <x v="1"/>
    <n v="2.5"/>
    <n v="3140"/>
    <n v="124"/>
    <n v="0"/>
    <x v="1"/>
    <x v="1"/>
    <s v="None"/>
    <s v="Average"/>
    <n v="34"/>
    <n v="0"/>
    <n v="34"/>
    <n v="2"/>
  </r>
  <r>
    <s v="2310 Ne 191St St"/>
    <x v="29"/>
    <s v="WA"/>
    <n v="98155"/>
    <n v="389800"/>
    <x v="3"/>
    <n v="1.75"/>
    <n v="1880"/>
    <n v="207"/>
    <n v="0"/>
    <x v="1"/>
    <x v="1"/>
    <s v="None"/>
    <s v="Average"/>
    <n v="66"/>
    <n v="1989"/>
    <n v="36"/>
    <n v="1"/>
  </r>
  <r>
    <s v="3738 Sw Ida St"/>
    <x v="5"/>
    <s v="WA"/>
    <n v="98126"/>
    <n v="389250"/>
    <x v="6"/>
    <n v="1.5"/>
    <n v="1490"/>
    <n v="261"/>
    <n v="0"/>
    <x v="1"/>
    <x v="0"/>
    <s v="None"/>
    <s v="Average"/>
    <n v="69"/>
    <n v="2001"/>
    <n v="24"/>
    <n v="1"/>
  </r>
  <r>
    <s v="14323 73Rd Ave Ne"/>
    <x v="20"/>
    <s v="WA"/>
    <n v="98028"/>
    <n v="389000"/>
    <x v="0"/>
    <n v="2"/>
    <n v="2330"/>
    <n v="167"/>
    <n v="0"/>
    <x v="1"/>
    <x v="0"/>
    <s v="None"/>
    <s v="Good"/>
    <n v="63"/>
    <n v="0"/>
    <n v="63"/>
    <n v="1"/>
  </r>
  <r>
    <s v="2148 N 115Th St"/>
    <x v="5"/>
    <s v="WA"/>
    <n v="98133"/>
    <n v="389000"/>
    <x v="1"/>
    <n v="1.75"/>
    <n v="2400"/>
    <n v="162"/>
    <n v="0"/>
    <x v="1"/>
    <x v="0"/>
    <s v="None"/>
    <s v="Good"/>
    <n v="98"/>
    <n v="0"/>
    <n v="98"/>
    <n v="1.5"/>
  </r>
  <r>
    <s v="2043 Ne 98Th St"/>
    <x v="5"/>
    <s v="WA"/>
    <n v="98115"/>
    <n v="389000"/>
    <x v="6"/>
    <n v="1"/>
    <n v="910"/>
    <n v="427"/>
    <n v="0"/>
    <x v="1"/>
    <x v="1"/>
    <s v="None"/>
    <s v="Average"/>
    <n v="73"/>
    <n v="2008"/>
    <n v="17"/>
    <n v="1"/>
  </r>
  <r>
    <s v="16032 Se 170Th Pl"/>
    <x v="19"/>
    <s v="WA"/>
    <n v="98058"/>
    <n v="388000"/>
    <x v="1"/>
    <n v="2.5"/>
    <n v="2440"/>
    <n v="159"/>
    <n v="0"/>
    <x v="1"/>
    <x v="1"/>
    <s v="None"/>
    <s v="Average"/>
    <n v="32"/>
    <n v="0"/>
    <n v="32"/>
    <n v="2"/>
  </r>
  <r>
    <s v="12632 93Rd Pl Ne"/>
    <x v="4"/>
    <s v="WA"/>
    <n v="98034"/>
    <n v="387885"/>
    <x v="3"/>
    <n v="1.75"/>
    <n v="1590"/>
    <n v="244"/>
    <n v="0"/>
    <x v="1"/>
    <x v="0"/>
    <s v="None"/>
    <s v="Excellent"/>
    <n v="87"/>
    <n v="0"/>
    <n v="87"/>
    <n v="1.5"/>
  </r>
  <r>
    <s v="18975 Marine View Dr Sw"/>
    <x v="16"/>
    <s v="WA"/>
    <n v="98166"/>
    <n v="387500"/>
    <x v="3"/>
    <n v="1"/>
    <n v="1560"/>
    <n v="248"/>
    <n v="0"/>
    <x v="1"/>
    <x v="1"/>
    <s v="None"/>
    <s v="Good"/>
    <n v="72"/>
    <n v="1983"/>
    <n v="42"/>
    <n v="1"/>
  </r>
  <r>
    <s v="1505 29Th Ave"/>
    <x v="5"/>
    <s v="WA"/>
    <n v="98122"/>
    <n v="387500"/>
    <x v="1"/>
    <n v="1"/>
    <n v="1320"/>
    <n v="294"/>
    <n v="0"/>
    <x v="1"/>
    <x v="1"/>
    <s v="None"/>
    <s v="Average"/>
    <n v="96"/>
    <n v="0"/>
    <n v="96"/>
    <n v="1.5"/>
  </r>
  <r>
    <s v="801-921 Martin Luther King Jr Way S"/>
    <x v="5"/>
    <s v="WA"/>
    <n v="98144"/>
    <n v="387000"/>
    <x v="6"/>
    <n v="2.25"/>
    <n v="1230"/>
    <n v="315"/>
    <n v="0"/>
    <x v="1"/>
    <x v="0"/>
    <s v="None"/>
    <s v="Average"/>
    <n v="13"/>
    <n v="1912"/>
    <n v="113"/>
    <n v="2"/>
  </r>
  <r>
    <s v="9881 244Th Pl Ne"/>
    <x v="13"/>
    <s v="WA"/>
    <n v="98053"/>
    <n v="386380"/>
    <x v="3"/>
    <n v="2.5"/>
    <n v="1720"/>
    <n v="225"/>
    <n v="0"/>
    <x v="1"/>
    <x v="1"/>
    <s v="None"/>
    <s v="Average"/>
    <n v="15"/>
    <n v="0"/>
    <n v="15"/>
    <n v="2"/>
  </r>
  <r>
    <s v="22500-22614 16Th Ave S"/>
    <x v="23"/>
    <s v="WA"/>
    <n v="98198"/>
    <n v="386000"/>
    <x v="1"/>
    <n v="2.25"/>
    <n v="2050"/>
    <n v="188"/>
    <n v="0"/>
    <x v="1"/>
    <x v="0"/>
    <s v="Good"/>
    <s v="Average"/>
    <n v="60"/>
    <n v="1993"/>
    <n v="32"/>
    <n v="2"/>
  </r>
  <r>
    <s v="3613 Gilman Ave W"/>
    <x v="5"/>
    <s v="WA"/>
    <n v="98199"/>
    <n v="386000"/>
    <x v="3"/>
    <n v="1.5"/>
    <n v="1270"/>
    <n v="304"/>
    <n v="0"/>
    <x v="1"/>
    <x v="0"/>
    <s v="None"/>
    <s v="Average"/>
    <n v="21"/>
    <n v="2003"/>
    <n v="22"/>
    <n v="2"/>
  </r>
  <r>
    <s v="9225-9305 Mitten Ave Se"/>
    <x v="18"/>
    <s v="WA"/>
    <n v="98065"/>
    <n v="386000"/>
    <x v="6"/>
    <n v="2.5"/>
    <n v="1620"/>
    <n v="238"/>
    <n v="0"/>
    <x v="1"/>
    <x v="1"/>
    <s v="None"/>
    <s v="Average"/>
    <n v="17"/>
    <n v="0"/>
    <n v="17"/>
    <n v="2"/>
  </r>
  <r>
    <s v="9215 Ne 183Rd St"/>
    <x v="30"/>
    <s v="WA"/>
    <n v="98011"/>
    <n v="385500"/>
    <x v="3"/>
    <n v="2"/>
    <n v="1540"/>
    <n v="250"/>
    <n v="0"/>
    <x v="1"/>
    <x v="0"/>
    <s v="None"/>
    <s v="Average"/>
    <n v="64"/>
    <n v="2004"/>
    <n v="21"/>
    <n v="1"/>
  </r>
  <r>
    <s v="9014 34Th Ave Sw"/>
    <x v="5"/>
    <s v="WA"/>
    <n v="98126"/>
    <n v="385200"/>
    <x v="1"/>
    <n v="1"/>
    <n v="1550"/>
    <n v="249"/>
    <n v="0"/>
    <x v="1"/>
    <x v="1"/>
    <s v="None"/>
    <s v="Average"/>
    <n v="71"/>
    <n v="2005"/>
    <n v="20"/>
    <n v="1.5"/>
  </r>
  <r>
    <s v="7310 Sw Maury Park Rd"/>
    <x v="25"/>
    <s v="WA"/>
    <n v="98070"/>
    <n v="385000"/>
    <x v="6"/>
    <n v="1"/>
    <n v="830"/>
    <n v="464"/>
    <n v="1"/>
    <x v="0"/>
    <x v="1"/>
    <s v="Great"/>
    <s v="Good"/>
    <n v="97"/>
    <n v="0"/>
    <n v="97"/>
    <n v="1"/>
  </r>
  <r>
    <s v="4115 Sw 106Th St"/>
    <x v="5"/>
    <s v="WA"/>
    <n v="98146"/>
    <n v="385000"/>
    <x v="3"/>
    <n v="2"/>
    <n v="1480"/>
    <n v="260"/>
    <n v="0"/>
    <x v="1"/>
    <x v="0"/>
    <s v="Good"/>
    <s v="Average"/>
    <n v="82"/>
    <n v="2002"/>
    <n v="23"/>
    <n v="1"/>
  </r>
  <r>
    <s v="16204 Se 8Th St"/>
    <x v="0"/>
    <s v="WA"/>
    <n v="98008"/>
    <n v="385000"/>
    <x v="3"/>
    <n v="1"/>
    <n v="1250"/>
    <n v="308"/>
    <n v="0"/>
    <x v="1"/>
    <x v="1"/>
    <s v="None"/>
    <s v="Good"/>
    <n v="69"/>
    <n v="0"/>
    <n v="69"/>
    <n v="1"/>
  </r>
  <r>
    <s v="6428 Ne 184Th St"/>
    <x v="20"/>
    <s v="WA"/>
    <n v="98028"/>
    <n v="385000"/>
    <x v="3"/>
    <n v="1.5"/>
    <n v="1490"/>
    <n v="258"/>
    <n v="0"/>
    <x v="1"/>
    <x v="1"/>
    <s v="None"/>
    <s v="Good"/>
    <n v="66"/>
    <n v="0"/>
    <n v="66"/>
    <n v="1"/>
  </r>
  <r>
    <s v="19215 58Th Ave Ne"/>
    <x v="20"/>
    <s v="WA"/>
    <n v="98028"/>
    <n v="385000"/>
    <x v="3"/>
    <n v="2.25"/>
    <n v="1710"/>
    <n v="225"/>
    <n v="0"/>
    <x v="1"/>
    <x v="0"/>
    <s v="None"/>
    <s v="Average"/>
    <n v="47"/>
    <n v="0"/>
    <n v="47"/>
    <n v="1"/>
  </r>
  <r>
    <s v="18901 Se 281St St"/>
    <x v="36"/>
    <s v="WA"/>
    <n v="98042"/>
    <n v="385000"/>
    <x v="1"/>
    <n v="2.75"/>
    <n v="2700"/>
    <n v="143"/>
    <n v="1"/>
    <x v="1"/>
    <x v="1"/>
    <s v="None"/>
    <s v="Average"/>
    <n v="41"/>
    <n v="0"/>
    <n v="41"/>
    <n v="2"/>
  </r>
  <r>
    <s v="23310 118Th Pl Se"/>
    <x v="36"/>
    <s v="WA"/>
    <n v="98031"/>
    <n v="385000"/>
    <x v="1"/>
    <n v="2.5"/>
    <n v="3200"/>
    <n v="120"/>
    <n v="1"/>
    <x v="1"/>
    <x v="0"/>
    <s v="None"/>
    <s v="Excellent"/>
    <n v="55"/>
    <n v="0"/>
    <n v="55"/>
    <n v="1"/>
  </r>
  <r>
    <s v="26525 Woodland Way S"/>
    <x v="36"/>
    <s v="WA"/>
    <n v="98030"/>
    <n v="385000"/>
    <x v="3"/>
    <n v="1.75"/>
    <n v="2310"/>
    <n v="167"/>
    <n v="0"/>
    <x v="1"/>
    <x v="0"/>
    <s v="None"/>
    <s v="Good"/>
    <n v="47"/>
    <n v="2000"/>
    <n v="25"/>
    <n v="1"/>
  </r>
  <r>
    <s v="9813 Ne 140Th St"/>
    <x v="4"/>
    <s v="WA"/>
    <n v="98034"/>
    <n v="385000"/>
    <x v="1"/>
    <n v="1.75"/>
    <n v="1720"/>
    <n v="224"/>
    <n v="0"/>
    <x v="1"/>
    <x v="0"/>
    <s v="None"/>
    <s v="Average"/>
    <n v="54"/>
    <n v="0"/>
    <n v="54"/>
    <n v="1"/>
  </r>
  <r>
    <s v="14407 88Th Ave Ne"/>
    <x v="4"/>
    <s v="WA"/>
    <n v="98034"/>
    <n v="385000"/>
    <x v="3"/>
    <n v="1.75"/>
    <n v="1230"/>
    <n v="313"/>
    <n v="0"/>
    <x v="1"/>
    <x v="1"/>
    <s v="None"/>
    <s v="Average"/>
    <n v="38"/>
    <n v="2000"/>
    <n v="25"/>
    <n v="1"/>
  </r>
  <r>
    <s v="26920 229Th Pl Se"/>
    <x v="32"/>
    <s v="WA"/>
    <n v="98038"/>
    <n v="385000"/>
    <x v="1"/>
    <n v="2.5"/>
    <n v="2960"/>
    <n v="130"/>
    <n v="0"/>
    <x v="1"/>
    <x v="1"/>
    <s v="None"/>
    <s v="Average"/>
    <n v="19"/>
    <n v="0"/>
    <n v="19"/>
    <n v="2"/>
  </r>
  <r>
    <s v="5115 Ne 5Th Pl"/>
    <x v="19"/>
    <s v="WA"/>
    <n v="98059"/>
    <n v="385000"/>
    <x v="1"/>
    <n v="2.5"/>
    <n v="2050"/>
    <n v="188"/>
    <n v="0"/>
    <x v="1"/>
    <x v="1"/>
    <s v="None"/>
    <s v="Average"/>
    <n v="19"/>
    <n v="0"/>
    <n v="19"/>
    <n v="2"/>
  </r>
  <r>
    <s v="23013 Ne 28Th St"/>
    <x v="10"/>
    <s v="WA"/>
    <n v="98074"/>
    <n v="385000"/>
    <x v="3"/>
    <n v="1.75"/>
    <n v="1180"/>
    <n v="326"/>
    <n v="0"/>
    <x v="1"/>
    <x v="0"/>
    <s v="None"/>
    <s v="Good"/>
    <n v="44"/>
    <n v="0"/>
    <n v="44"/>
    <n v="1"/>
  </r>
  <r>
    <s v="1915 E Marion St"/>
    <x v="5"/>
    <s v="WA"/>
    <n v="98122"/>
    <n v="385000"/>
    <x v="3"/>
    <n v="1"/>
    <n v="1220"/>
    <n v="316"/>
    <n v="0"/>
    <x v="1"/>
    <x v="1"/>
    <s v="None"/>
    <s v="Average"/>
    <n v="124"/>
    <n v="0"/>
    <n v="124"/>
    <n v="1"/>
  </r>
  <r>
    <s v="3405 35Th Ave S"/>
    <x v="5"/>
    <s v="WA"/>
    <n v="98144"/>
    <n v="385000"/>
    <x v="1"/>
    <n v="1.75"/>
    <n v="1690"/>
    <n v="228"/>
    <n v="0"/>
    <x v="1"/>
    <x v="0"/>
    <s v="None"/>
    <s v="Good"/>
    <n v="41"/>
    <n v="0"/>
    <n v="41"/>
    <n v="1"/>
  </r>
  <r>
    <s v="10559 Evanston Ave N"/>
    <x v="5"/>
    <s v="WA"/>
    <n v="98133"/>
    <n v="385000"/>
    <x v="3"/>
    <n v="2.25"/>
    <n v="1920"/>
    <n v="201"/>
    <n v="0"/>
    <x v="1"/>
    <x v="0"/>
    <s v="None"/>
    <s v="Good"/>
    <n v="104"/>
    <n v="0"/>
    <n v="104"/>
    <n v="1"/>
  </r>
  <r>
    <s v="10037 Interlake Ave N"/>
    <x v="5"/>
    <s v="WA"/>
    <n v="98133"/>
    <n v="385000"/>
    <x v="1"/>
    <n v="1.75"/>
    <n v="1620"/>
    <n v="238"/>
    <n v="0"/>
    <x v="1"/>
    <x v="0"/>
    <s v="None"/>
    <s v="Good"/>
    <n v="78"/>
    <n v="1988"/>
    <n v="37"/>
    <n v="1"/>
  </r>
  <r>
    <s v="7612 Sw 258Th Ct"/>
    <x v="25"/>
    <s v="WA"/>
    <n v="98070"/>
    <n v="385000"/>
    <x v="3"/>
    <n v="2"/>
    <n v="1590"/>
    <n v="242"/>
    <n v="0"/>
    <x v="1"/>
    <x v="1"/>
    <s v="None"/>
    <s v="Average"/>
    <n v="25"/>
    <n v="0"/>
    <n v="25"/>
    <n v="2"/>
  </r>
  <r>
    <s v="7556 Ne 203Rd St"/>
    <x v="20"/>
    <s v="WA"/>
    <n v="98028"/>
    <n v="384950"/>
    <x v="3"/>
    <n v="2.5"/>
    <n v="1860"/>
    <n v="207"/>
    <n v="0"/>
    <x v="1"/>
    <x v="1"/>
    <s v="None"/>
    <s v="Average"/>
    <n v="25"/>
    <n v="0"/>
    <n v="25"/>
    <n v="2"/>
  </r>
  <r>
    <s v="1021 Ne 123Rd St"/>
    <x v="5"/>
    <s v="WA"/>
    <n v="98125"/>
    <n v="384400"/>
    <x v="3"/>
    <n v="3.25"/>
    <n v="1689"/>
    <n v="228"/>
    <n v="0"/>
    <x v="1"/>
    <x v="1"/>
    <s v="None"/>
    <s v="Average"/>
    <n v="17"/>
    <n v="0"/>
    <n v="17"/>
    <n v="3"/>
  </r>
  <r>
    <s v="35131 Se Ridge St"/>
    <x v="18"/>
    <s v="WA"/>
    <n v="98065"/>
    <n v="384000"/>
    <x v="3"/>
    <n v="2.5"/>
    <n v="1700"/>
    <n v="226"/>
    <n v="0"/>
    <x v="1"/>
    <x v="1"/>
    <s v="None"/>
    <s v="Average"/>
    <n v="22"/>
    <n v="0"/>
    <n v="22"/>
    <n v="2"/>
  </r>
  <r>
    <s v="14911 57Th Ave S"/>
    <x v="8"/>
    <s v="WA"/>
    <n v="98168"/>
    <n v="383962"/>
    <x v="1"/>
    <n v="2.5"/>
    <n v="2700"/>
    <n v="142"/>
    <n v="0"/>
    <x v="1"/>
    <x v="1"/>
    <s v="None"/>
    <s v="Average"/>
    <n v="24"/>
    <n v="0"/>
    <n v="24"/>
    <n v="2"/>
  </r>
  <r>
    <s v="22442-22446 Southeast 281St Court"/>
    <x v="32"/>
    <s v="WA"/>
    <n v="98038"/>
    <n v="383000"/>
    <x v="1"/>
    <n v="2.5"/>
    <n v="2160"/>
    <n v="177"/>
    <n v="0"/>
    <x v="1"/>
    <x v="1"/>
    <s v="None"/>
    <s v="Average"/>
    <n v="15"/>
    <n v="0"/>
    <n v="15"/>
    <n v="2"/>
  </r>
  <r>
    <s v="608 Riverside Dr Se"/>
    <x v="26"/>
    <s v="WA"/>
    <n v="98045"/>
    <n v="383000"/>
    <x v="3"/>
    <n v="2.25"/>
    <n v="2090"/>
    <n v="183"/>
    <n v="0"/>
    <x v="1"/>
    <x v="1"/>
    <s v="None"/>
    <s v="Average"/>
    <n v="64"/>
    <n v="2004"/>
    <n v="21"/>
    <n v="1"/>
  </r>
  <r>
    <s v="8639 36Th Ave Sw"/>
    <x v="5"/>
    <s v="WA"/>
    <n v="98126"/>
    <n v="383000"/>
    <x v="3"/>
    <n v="1"/>
    <n v="1800"/>
    <n v="213"/>
    <n v="0"/>
    <x v="1"/>
    <x v="0"/>
    <s v="None"/>
    <s v="Good"/>
    <n v="83"/>
    <n v="1982"/>
    <n v="43"/>
    <n v="1"/>
  </r>
  <r>
    <s v="19121 Ne 173Rd St"/>
    <x v="12"/>
    <s v="WA"/>
    <n v="98072"/>
    <n v="383000"/>
    <x v="3"/>
    <n v="1.75"/>
    <n v="1500"/>
    <n v="255"/>
    <n v="0"/>
    <x v="1"/>
    <x v="1"/>
    <s v="None"/>
    <s v="Average"/>
    <n v="48"/>
    <n v="2004"/>
    <n v="21"/>
    <n v="1"/>
  </r>
  <r>
    <s v="425-445 Mt Defiance Cir Sw"/>
    <x v="6"/>
    <s v="WA"/>
    <n v="98027"/>
    <n v="382500"/>
    <x v="3"/>
    <n v="1.75"/>
    <n v="1040"/>
    <n v="368"/>
    <n v="0"/>
    <x v="1"/>
    <x v="1"/>
    <s v="None"/>
    <s v="Good"/>
    <n v="58"/>
    <n v="0"/>
    <n v="58"/>
    <n v="1"/>
  </r>
  <r>
    <s v="11824 Se 203Rd St"/>
    <x v="36"/>
    <s v="WA"/>
    <n v="98031"/>
    <n v="382500"/>
    <x v="1"/>
    <n v="2.5"/>
    <n v="2210"/>
    <n v="173"/>
    <n v="0"/>
    <x v="1"/>
    <x v="1"/>
    <s v="None"/>
    <s v="Average"/>
    <n v="32"/>
    <n v="0"/>
    <n v="32"/>
    <n v="2"/>
  </r>
  <r>
    <s v="3825 Ne 117Th St"/>
    <x v="5"/>
    <s v="WA"/>
    <n v="98125"/>
    <n v="382500"/>
    <x v="6"/>
    <n v="1"/>
    <n v="1190"/>
    <n v="321"/>
    <n v="0"/>
    <x v="1"/>
    <x v="1"/>
    <s v="None"/>
    <s v="Average"/>
    <n v="44"/>
    <n v="2013"/>
    <n v="12"/>
    <n v="1"/>
  </r>
  <r>
    <s v="519 Ne 79Th St"/>
    <x v="5"/>
    <s v="WA"/>
    <n v="98115"/>
    <n v="381500"/>
    <x v="6"/>
    <n v="1"/>
    <n v="900"/>
    <n v="424"/>
    <n v="0"/>
    <x v="1"/>
    <x v="1"/>
    <s v="None"/>
    <s v="Excellent"/>
    <n v="101"/>
    <n v="1956"/>
    <n v="69"/>
    <n v="1"/>
  </r>
  <r>
    <s v="16044 33Rd Ave Ne"/>
    <x v="29"/>
    <s v="WA"/>
    <n v="98155"/>
    <n v="381000"/>
    <x v="3"/>
    <n v="1.5"/>
    <n v="1460"/>
    <n v="261"/>
    <n v="0"/>
    <x v="1"/>
    <x v="1"/>
    <s v="None"/>
    <s v="Average"/>
    <n v="71"/>
    <n v="2005"/>
    <n v="20"/>
    <n v="1"/>
  </r>
  <r>
    <s v="1115 Ne 168Th St"/>
    <x v="9"/>
    <s v="WA"/>
    <n v="98155"/>
    <n v="381000"/>
    <x v="3"/>
    <n v="1.75"/>
    <n v="1800"/>
    <n v="212"/>
    <n v="0"/>
    <x v="1"/>
    <x v="0"/>
    <s v="None"/>
    <s v="Excellent"/>
    <n v="75"/>
    <n v="0"/>
    <n v="75"/>
    <n v="1"/>
  </r>
  <r>
    <s v="13602 Se 186Th Pl"/>
    <x v="19"/>
    <s v="WA"/>
    <n v="98058"/>
    <n v="380681"/>
    <x v="1"/>
    <n v="2.5"/>
    <n v="2620"/>
    <n v="145"/>
    <n v="0"/>
    <x v="1"/>
    <x v="1"/>
    <s v="None"/>
    <s v="Average"/>
    <n v="34"/>
    <n v="0"/>
    <n v="34"/>
    <n v="2"/>
  </r>
  <r>
    <s v="26856 12Th Ave S"/>
    <x v="23"/>
    <s v="WA"/>
    <n v="98198"/>
    <n v="380000"/>
    <x v="1"/>
    <n v="2.5"/>
    <n v="1984"/>
    <n v="192"/>
    <n v="1"/>
    <x v="1"/>
    <x v="0"/>
    <s v="None"/>
    <s v="Average"/>
    <n v="63"/>
    <n v="2003"/>
    <n v="22"/>
    <n v="1"/>
  </r>
  <r>
    <s v="52435 Se 496Th Pl"/>
    <x v="33"/>
    <s v="WA"/>
    <n v="98022"/>
    <n v="380000"/>
    <x v="3"/>
    <n v="2.25"/>
    <n v="1860"/>
    <n v="204"/>
    <n v="0"/>
    <x v="1"/>
    <x v="1"/>
    <s v="None"/>
    <s v="Good"/>
    <n v="62"/>
    <n v="0"/>
    <n v="62"/>
    <n v="2"/>
  </r>
  <r>
    <s v="18507 71St Ave Ne"/>
    <x v="20"/>
    <s v="WA"/>
    <n v="98028"/>
    <n v="380000"/>
    <x v="1"/>
    <n v="2.25"/>
    <n v="2150"/>
    <n v="177"/>
    <n v="0"/>
    <x v="1"/>
    <x v="0"/>
    <s v="None"/>
    <s v="Average"/>
    <n v="62"/>
    <n v="2008"/>
    <n v="17"/>
    <n v="1"/>
  </r>
  <r>
    <s v="19504 Se 324Th St"/>
    <x v="36"/>
    <s v="WA"/>
    <n v="98042"/>
    <n v="380000"/>
    <x v="1"/>
    <n v="2.5"/>
    <n v="2150"/>
    <n v="177"/>
    <n v="1"/>
    <x v="1"/>
    <x v="1"/>
    <s v="None"/>
    <s v="Average"/>
    <n v="34"/>
    <n v="0"/>
    <n v="34"/>
    <n v="2"/>
  </r>
  <r>
    <s v="24729 Se 276Th Pl"/>
    <x v="32"/>
    <s v="WA"/>
    <n v="98038"/>
    <n v="380000"/>
    <x v="1"/>
    <n v="3"/>
    <n v="2800"/>
    <n v="136"/>
    <n v="0"/>
    <x v="1"/>
    <x v="1"/>
    <s v="None"/>
    <s v="Average"/>
    <n v="23"/>
    <n v="0"/>
    <n v="23"/>
    <n v="2"/>
  </r>
  <r>
    <s v="2107 Davis Ave S"/>
    <x v="19"/>
    <s v="WA"/>
    <n v="98055"/>
    <n v="380000"/>
    <x v="1"/>
    <n v="2.5"/>
    <n v="2540"/>
    <n v="150"/>
    <n v="0"/>
    <x v="1"/>
    <x v="0"/>
    <s v="None"/>
    <s v="Average"/>
    <n v="25"/>
    <n v="0"/>
    <n v="25"/>
    <n v="2"/>
  </r>
  <r>
    <s v="4112 38Th Ave Sw"/>
    <x v="5"/>
    <s v="WA"/>
    <n v="98126"/>
    <n v="380000"/>
    <x v="6"/>
    <n v="1"/>
    <n v="780"/>
    <n v="487"/>
    <n v="0"/>
    <x v="1"/>
    <x v="1"/>
    <s v="None"/>
    <s v="Average"/>
    <n v="107"/>
    <n v="0"/>
    <n v="107"/>
    <n v="1"/>
  </r>
  <r>
    <s v="2031 S Washington St"/>
    <x v="5"/>
    <s v="WA"/>
    <n v="98144"/>
    <n v="380000"/>
    <x v="6"/>
    <n v="2.5"/>
    <n v="1230"/>
    <n v="309"/>
    <n v="0"/>
    <x v="1"/>
    <x v="0"/>
    <s v="None"/>
    <s v="Average"/>
    <n v="14"/>
    <n v="0"/>
    <n v="14"/>
    <n v="2"/>
  </r>
  <r>
    <s v="4355 Jill Pl S"/>
    <x v="5"/>
    <s v="WA"/>
    <n v="98108"/>
    <n v="380000"/>
    <x v="3"/>
    <n v="1.75"/>
    <n v="1690"/>
    <n v="225"/>
    <n v="0"/>
    <x v="1"/>
    <x v="0"/>
    <s v="None"/>
    <s v="Average"/>
    <n v="17"/>
    <n v="0"/>
    <n v="17"/>
    <n v="2"/>
  </r>
  <r>
    <s v="8803 38Th Ave S"/>
    <x v="5"/>
    <s v="WA"/>
    <n v="98118"/>
    <n v="380000"/>
    <x v="0"/>
    <n v="3.5"/>
    <n v="2420"/>
    <n v="157"/>
    <n v="0"/>
    <x v="1"/>
    <x v="1"/>
    <s v="None"/>
    <s v="Average"/>
    <n v="12"/>
    <n v="1923"/>
    <n v="102"/>
    <n v="2"/>
  </r>
  <r>
    <s v="4218 Sw Sullivan St"/>
    <x v="5"/>
    <s v="WA"/>
    <n v="98136"/>
    <n v="380000"/>
    <x v="3"/>
    <n v="1.5"/>
    <n v="1520"/>
    <n v="250"/>
    <n v="0"/>
    <x v="1"/>
    <x v="0"/>
    <s v="None"/>
    <s v="Average"/>
    <n v="76"/>
    <n v="1998"/>
    <n v="27"/>
    <n v="1"/>
  </r>
  <r>
    <s v="5021 Fauntleroy Way Sw"/>
    <x v="5"/>
    <s v="WA"/>
    <n v="98136"/>
    <n v="380000"/>
    <x v="3"/>
    <n v="2"/>
    <n v="1660"/>
    <n v="229"/>
    <n v="0"/>
    <x v="1"/>
    <x v="1"/>
    <s v="None"/>
    <s v="Average"/>
    <n v="76"/>
    <n v="1998"/>
    <n v="27"/>
    <n v="1"/>
  </r>
  <r>
    <s v="4532 13Th Ave S"/>
    <x v="5"/>
    <s v="WA"/>
    <n v="98108"/>
    <n v="380000"/>
    <x v="6"/>
    <n v="1"/>
    <n v="1210"/>
    <n v="314"/>
    <n v="0"/>
    <x v="1"/>
    <x v="0"/>
    <s v="None"/>
    <s v="Average"/>
    <n v="75"/>
    <n v="2005"/>
    <n v="20"/>
    <n v="1"/>
  </r>
  <r>
    <s v="236 Nw 176Th Pl"/>
    <x v="9"/>
    <s v="WA"/>
    <n v="98177"/>
    <n v="380000"/>
    <x v="1"/>
    <n v="1.5"/>
    <n v="1680"/>
    <n v="226"/>
    <n v="0"/>
    <x v="1"/>
    <x v="0"/>
    <s v="None"/>
    <s v="Average"/>
    <n v="66"/>
    <n v="1989"/>
    <n v="36"/>
    <n v="1"/>
  </r>
  <r>
    <s v="6601 Ne 153Rd Pl"/>
    <x v="20"/>
    <s v="WA"/>
    <n v="98028"/>
    <n v="379950"/>
    <x v="3"/>
    <n v="1.5"/>
    <n v="1690"/>
    <n v="225"/>
    <n v="0"/>
    <x v="1"/>
    <x v="0"/>
    <s v="None"/>
    <s v="Good"/>
    <n v="69"/>
    <n v="0"/>
    <n v="69"/>
    <n v="1"/>
  </r>
  <r>
    <s v="17510 12Th Ave Ne"/>
    <x v="9"/>
    <s v="WA"/>
    <n v="98155"/>
    <n v="379950"/>
    <x v="3"/>
    <n v="3.25"/>
    <n v="1860"/>
    <n v="204"/>
    <n v="0"/>
    <x v="1"/>
    <x v="1"/>
    <s v="None"/>
    <s v="Average"/>
    <n v="18"/>
    <n v="0"/>
    <n v="18"/>
    <n v="3"/>
  </r>
  <r>
    <s v="8430 8Th Ave Sw"/>
    <x v="5"/>
    <s v="WA"/>
    <n v="98106"/>
    <n v="379900"/>
    <x v="0"/>
    <n v="3.5"/>
    <n v="2800"/>
    <n v="136"/>
    <n v="0"/>
    <x v="1"/>
    <x v="1"/>
    <s v="None"/>
    <s v="Average"/>
    <n v="30"/>
    <n v="0"/>
    <n v="30"/>
    <n v="2"/>
  </r>
  <r>
    <s v="3429 49Th Ave Sw"/>
    <x v="5"/>
    <s v="WA"/>
    <n v="98116"/>
    <n v="379509"/>
    <x v="6"/>
    <n v="1"/>
    <n v="880"/>
    <n v="431"/>
    <n v="0"/>
    <x v="1"/>
    <x v="1"/>
    <s v="None"/>
    <s v="Average"/>
    <n v="75"/>
    <n v="2005"/>
    <n v="20"/>
    <n v="1"/>
  </r>
  <r>
    <s v="2082 Nw Boulder Way Dr"/>
    <x v="6"/>
    <s v="WA"/>
    <n v="98027"/>
    <n v="379500"/>
    <x v="3"/>
    <n v="2.25"/>
    <n v="1410"/>
    <n v="269"/>
    <n v="0"/>
    <x v="1"/>
    <x v="0"/>
    <s v="None"/>
    <s v="Average"/>
    <n v="20"/>
    <n v="0"/>
    <n v="20"/>
    <n v="2"/>
  </r>
  <r>
    <s v="1709 Ne 86Th St"/>
    <x v="5"/>
    <s v="WA"/>
    <n v="98115"/>
    <n v="379000"/>
    <x v="6"/>
    <n v="1"/>
    <n v="800"/>
    <n v="474"/>
    <n v="0"/>
    <x v="1"/>
    <x v="1"/>
    <s v="Good"/>
    <s v="Average"/>
    <n v="85"/>
    <n v="1996"/>
    <n v="29"/>
    <n v="1"/>
  </r>
  <r>
    <s v="11807 Ne 105Th Ct"/>
    <x v="4"/>
    <s v="WA"/>
    <n v="98033"/>
    <n v="379000"/>
    <x v="3"/>
    <n v="2.5"/>
    <n v="1530"/>
    <n v="248"/>
    <n v="0"/>
    <x v="1"/>
    <x v="1"/>
    <s v="None"/>
    <s v="Good"/>
    <n v="39"/>
    <n v="0"/>
    <n v="39"/>
    <n v="2"/>
  </r>
  <r>
    <s v="47518 Se 153Rd St"/>
    <x v="26"/>
    <s v="WA"/>
    <n v="98045"/>
    <n v="379000"/>
    <x v="3"/>
    <n v="2.5"/>
    <n v="1740"/>
    <n v="218"/>
    <n v="1"/>
    <x v="1"/>
    <x v="1"/>
    <s v="None"/>
    <s v="Average"/>
    <n v="33"/>
    <n v="0"/>
    <n v="33"/>
    <n v="2"/>
  </r>
  <r>
    <s v="11303 146Th Ave Se"/>
    <x v="19"/>
    <s v="WA"/>
    <n v="98059"/>
    <n v="379000"/>
    <x v="1"/>
    <n v="1.5"/>
    <n v="2020"/>
    <n v="188"/>
    <n v="0"/>
    <x v="1"/>
    <x v="1"/>
    <s v="None"/>
    <s v="Good"/>
    <n v="65"/>
    <n v="2001"/>
    <n v="24"/>
    <n v="1"/>
  </r>
  <r>
    <s v="3508 S Genesee St"/>
    <x v="5"/>
    <s v="WA"/>
    <n v="98118"/>
    <n v="378750"/>
    <x v="3"/>
    <n v="2.5"/>
    <n v="2160"/>
    <n v="175"/>
    <n v="0"/>
    <x v="1"/>
    <x v="0"/>
    <s v="None"/>
    <s v="Average"/>
    <n v="116"/>
    <n v="2011"/>
    <n v="14"/>
    <n v="1.5"/>
  </r>
  <r>
    <s v="14921 Se Auburn-Black Diamond Rd"/>
    <x v="24"/>
    <s v="WA"/>
    <n v="98092"/>
    <n v="378500"/>
    <x v="3"/>
    <n v="2.5"/>
    <n v="2860"/>
    <n v="132"/>
    <n v="1"/>
    <x v="1"/>
    <x v="1"/>
    <s v="None"/>
    <s v="Good"/>
    <n v="35"/>
    <n v="0"/>
    <n v="35"/>
    <n v="2"/>
  </r>
  <r>
    <s v="2048 Ne 97Th St"/>
    <x v="5"/>
    <s v="WA"/>
    <n v="98115"/>
    <n v="378500"/>
    <x v="6"/>
    <n v="1"/>
    <n v="730"/>
    <n v="518"/>
    <n v="0"/>
    <x v="1"/>
    <x v="1"/>
    <s v="None"/>
    <s v="Average"/>
    <n v="79"/>
    <n v="0"/>
    <n v="79"/>
    <n v="1"/>
  </r>
  <r>
    <s v="41936 Se 168Th St"/>
    <x v="26"/>
    <s v="WA"/>
    <n v="98045"/>
    <n v="378000"/>
    <x v="1"/>
    <n v="2.5"/>
    <n v="1890"/>
    <n v="200"/>
    <n v="0"/>
    <x v="1"/>
    <x v="0"/>
    <s v="None"/>
    <s v="Average"/>
    <n v="47"/>
    <n v="0"/>
    <n v="47"/>
    <n v="1"/>
  </r>
  <r>
    <s v="12341 10Th Pl Ne"/>
    <x v="5"/>
    <s v="WA"/>
    <n v="98125"/>
    <n v="378000"/>
    <x v="3"/>
    <n v="2.5"/>
    <n v="1601"/>
    <n v="236"/>
    <n v="0"/>
    <x v="1"/>
    <x v="0"/>
    <s v="None"/>
    <s v="Average"/>
    <n v="18"/>
    <n v="0"/>
    <n v="18"/>
    <n v="3"/>
  </r>
  <r>
    <s v="13327 30Th Ave Ne"/>
    <x v="5"/>
    <s v="WA"/>
    <n v="98125"/>
    <n v="378000"/>
    <x v="0"/>
    <n v="2.5"/>
    <n v="2760"/>
    <n v="137"/>
    <n v="0"/>
    <x v="1"/>
    <x v="0"/>
    <s v="None"/>
    <s v="Good"/>
    <n v="65"/>
    <n v="2001"/>
    <n v="24"/>
    <n v="1"/>
  </r>
  <r>
    <s v="18318 Meridian Ave N"/>
    <x v="9"/>
    <s v="WA"/>
    <n v="98133"/>
    <n v="377691"/>
    <x v="0"/>
    <n v="1.75"/>
    <n v="2120"/>
    <n v="178"/>
    <n v="0"/>
    <x v="1"/>
    <x v="0"/>
    <s v="None"/>
    <s v="Good"/>
    <n v="83"/>
    <n v="1982"/>
    <n v="43"/>
    <n v="1"/>
  </r>
  <r>
    <s v="2012 Nw Boulder Way Dr"/>
    <x v="6"/>
    <s v="WA"/>
    <n v="98027"/>
    <n v="377500"/>
    <x v="3"/>
    <n v="2.25"/>
    <n v="1410"/>
    <n v="268"/>
    <n v="0"/>
    <x v="1"/>
    <x v="0"/>
    <s v="None"/>
    <s v="Average"/>
    <n v="20"/>
    <n v="0"/>
    <n v="20"/>
    <n v="2"/>
  </r>
  <r>
    <s v="25025 234Th Pl Se"/>
    <x v="32"/>
    <s v="WA"/>
    <n v="98038"/>
    <n v="376000"/>
    <x v="1"/>
    <n v="2.75"/>
    <n v="2420"/>
    <n v="155"/>
    <n v="0"/>
    <x v="1"/>
    <x v="1"/>
    <s v="None"/>
    <s v="Average"/>
    <n v="20"/>
    <n v="0"/>
    <n v="20"/>
    <n v="2"/>
  </r>
  <r>
    <s v="9245-9249 Fremont Ave N"/>
    <x v="5"/>
    <s v="WA"/>
    <n v="98103"/>
    <n v="376000"/>
    <x v="3"/>
    <n v="2"/>
    <n v="1340"/>
    <n v="281"/>
    <n v="0"/>
    <x v="1"/>
    <x v="1"/>
    <s v="None"/>
    <s v="Average"/>
    <n v="17"/>
    <n v="0"/>
    <n v="17"/>
    <n v="3"/>
  </r>
  <r>
    <s v="2825 W Elmore St"/>
    <x v="5"/>
    <s v="WA"/>
    <n v="98199"/>
    <n v="376000"/>
    <x v="6"/>
    <n v="1"/>
    <n v="1150"/>
    <n v="327"/>
    <n v="0"/>
    <x v="1"/>
    <x v="1"/>
    <s v="None"/>
    <s v="Average"/>
    <n v="78"/>
    <n v="2012"/>
    <n v="13"/>
    <n v="1"/>
  </r>
  <r>
    <s v="31207 22Nd Ave Sw"/>
    <x v="27"/>
    <s v="WA"/>
    <n v="98023"/>
    <n v="375900"/>
    <x v="2"/>
    <n v="1.5"/>
    <n v="2550"/>
    <n v="147"/>
    <n v="1"/>
    <x v="1"/>
    <x v="0"/>
    <s v="None"/>
    <s v="Good"/>
    <n v="67"/>
    <n v="1972"/>
    <n v="53"/>
    <n v="1"/>
  </r>
  <r>
    <s v="3005 Ne 194Th St"/>
    <x v="29"/>
    <s v="WA"/>
    <n v="98155"/>
    <n v="375500"/>
    <x v="3"/>
    <n v="1.5"/>
    <n v="1530"/>
    <n v="245"/>
    <n v="0"/>
    <x v="1"/>
    <x v="1"/>
    <s v="None"/>
    <s v="Average"/>
    <n v="50"/>
    <n v="0"/>
    <n v="50"/>
    <n v="1"/>
  </r>
  <r>
    <s v="9801-9999 Ne 183Rd St"/>
    <x v="30"/>
    <s v="WA"/>
    <n v="98011"/>
    <n v="375000"/>
    <x v="1"/>
    <n v="2"/>
    <n v="2400"/>
    <n v="156"/>
    <n v="0"/>
    <x v="1"/>
    <x v="1"/>
    <s v="None"/>
    <s v="Average"/>
    <n v="112"/>
    <n v="1945"/>
    <n v="80"/>
    <n v="2"/>
  </r>
  <r>
    <s v="475 S 190Th St"/>
    <x v="21"/>
    <s v="WA"/>
    <n v="98148"/>
    <n v="375000"/>
    <x v="1"/>
    <n v="2.5"/>
    <n v="2210"/>
    <n v="170"/>
    <n v="0"/>
    <x v="1"/>
    <x v="1"/>
    <s v="None"/>
    <s v="Average"/>
    <n v="26"/>
    <n v="0"/>
    <n v="26"/>
    <n v="2"/>
  </r>
  <r>
    <s v="26004 18Th Ave S"/>
    <x v="23"/>
    <s v="WA"/>
    <n v="98198"/>
    <n v="375000"/>
    <x v="1"/>
    <n v="2.5"/>
    <n v="2790"/>
    <n v="134"/>
    <n v="0"/>
    <x v="1"/>
    <x v="1"/>
    <s v="None"/>
    <s v="Average"/>
    <n v="20"/>
    <n v="0"/>
    <n v="20"/>
    <n v="2"/>
  </r>
  <r>
    <s v="16621 Se 235Th St"/>
    <x v="36"/>
    <s v="WA"/>
    <n v="98042"/>
    <n v="375000"/>
    <x v="3"/>
    <n v="1.75"/>
    <n v="2530"/>
    <n v="148"/>
    <n v="1"/>
    <x v="1"/>
    <x v="0"/>
    <s v="None"/>
    <s v="Good"/>
    <n v="48"/>
    <n v="0"/>
    <n v="48"/>
    <n v="1"/>
  </r>
  <r>
    <s v="25921-25929 35Th Pl S"/>
    <x v="36"/>
    <s v="WA"/>
    <n v="98032"/>
    <n v="375000"/>
    <x v="2"/>
    <n v="2.25"/>
    <n v="3206"/>
    <n v="117"/>
    <n v="0"/>
    <x v="1"/>
    <x v="1"/>
    <s v="None"/>
    <s v="Average"/>
    <n v="13"/>
    <n v="1912"/>
    <n v="113"/>
    <n v="2"/>
  </r>
  <r>
    <s v="1826 4Th St"/>
    <x v="4"/>
    <s v="WA"/>
    <n v="98033"/>
    <n v="375000"/>
    <x v="0"/>
    <n v="3.25"/>
    <n v="3370"/>
    <n v="111"/>
    <n v="0"/>
    <x v="1"/>
    <x v="1"/>
    <s v="None"/>
    <s v="Average"/>
    <n v="24"/>
    <n v="0"/>
    <n v="24"/>
    <n v="2"/>
  </r>
  <r>
    <s v="13607 128Th Ave Ne"/>
    <x v="4"/>
    <s v="WA"/>
    <n v="98034"/>
    <n v="375000"/>
    <x v="3"/>
    <n v="1.75"/>
    <n v="1440"/>
    <n v="260"/>
    <n v="0"/>
    <x v="1"/>
    <x v="1"/>
    <s v="None"/>
    <s v="Average"/>
    <n v="52"/>
    <n v="2013"/>
    <n v="12"/>
    <n v="1"/>
  </r>
  <r>
    <s v="20404 289Th Ave Se"/>
    <x v="32"/>
    <s v="WA"/>
    <n v="98038"/>
    <n v="375000"/>
    <x v="1"/>
    <n v="2.5"/>
    <n v="2040"/>
    <n v="184"/>
    <n v="3"/>
    <x v="1"/>
    <x v="1"/>
    <s v="None"/>
    <s v="Good"/>
    <n v="52"/>
    <n v="0"/>
    <n v="52"/>
    <n v="1.5"/>
  </r>
  <r>
    <s v="217 Sw 191St St"/>
    <x v="16"/>
    <s v="WA"/>
    <n v="98166"/>
    <n v="375000"/>
    <x v="3"/>
    <n v="1"/>
    <n v="1190"/>
    <n v="315"/>
    <n v="0"/>
    <x v="1"/>
    <x v="1"/>
    <s v="None"/>
    <s v="Good"/>
    <n v="72"/>
    <n v="1983"/>
    <n v="42"/>
    <n v="1"/>
  </r>
  <r>
    <s v="13780 Ne 77Th Pl"/>
    <x v="13"/>
    <s v="WA"/>
    <n v="98052"/>
    <n v="375000"/>
    <x v="3"/>
    <n v="1.75"/>
    <n v="960"/>
    <n v="391"/>
    <n v="0"/>
    <x v="1"/>
    <x v="1"/>
    <s v="None"/>
    <s v="Average"/>
    <n v="63"/>
    <n v="2003"/>
    <n v="22"/>
    <n v="1"/>
  </r>
  <r>
    <s v="10309 Se 190Th Pl"/>
    <x v="19"/>
    <s v="WA"/>
    <n v="98055"/>
    <n v="375000"/>
    <x v="1"/>
    <n v="2.5"/>
    <n v="1870"/>
    <n v="201"/>
    <n v="0"/>
    <x v="1"/>
    <x v="1"/>
    <s v="None"/>
    <s v="Average"/>
    <n v="35"/>
    <n v="2009"/>
    <n v="16"/>
    <n v="2"/>
  </r>
  <r>
    <s v="1700 E Columbia St"/>
    <x v="5"/>
    <s v="WA"/>
    <n v="98122"/>
    <n v="375000"/>
    <x v="6"/>
    <n v="2.5"/>
    <n v="750"/>
    <n v="500"/>
    <n v="0"/>
    <x v="1"/>
    <x v="1"/>
    <s v="None"/>
    <s v="Average"/>
    <n v="19"/>
    <n v="0"/>
    <n v="19"/>
    <n v="2"/>
  </r>
  <r>
    <s v="6018 41St Ave Sw"/>
    <x v="5"/>
    <s v="WA"/>
    <n v="98136"/>
    <n v="375000"/>
    <x v="6"/>
    <n v="1"/>
    <n v="820"/>
    <n v="457"/>
    <n v="0"/>
    <x v="1"/>
    <x v="1"/>
    <s v="None"/>
    <s v="Good"/>
    <n v="103"/>
    <n v="0"/>
    <n v="103"/>
    <n v="1"/>
  </r>
  <r>
    <s v="2001 S Norman St"/>
    <x v="5"/>
    <s v="WA"/>
    <n v="98144"/>
    <n v="375000"/>
    <x v="3"/>
    <n v="1.5"/>
    <n v="1100"/>
    <n v="341"/>
    <n v="0"/>
    <x v="1"/>
    <x v="0"/>
    <s v="None"/>
    <s v="Average"/>
    <n v="18"/>
    <n v="0"/>
    <n v="18"/>
    <n v="2"/>
  </r>
  <r>
    <s v="3257 Nw Market St"/>
    <x v="5"/>
    <s v="WA"/>
    <n v="98107"/>
    <n v="375000"/>
    <x v="6"/>
    <n v="1"/>
    <n v="1230"/>
    <n v="305"/>
    <n v="0"/>
    <x v="1"/>
    <x v="0"/>
    <s v="None"/>
    <s v="Good"/>
    <n v="77"/>
    <n v="0"/>
    <n v="77"/>
    <n v="2"/>
  </r>
  <r>
    <s v="6609 43Rd Ave S"/>
    <x v="5"/>
    <s v="WA"/>
    <n v="98118"/>
    <n v="375000"/>
    <x v="1"/>
    <n v="1.75"/>
    <n v="2200"/>
    <n v="170"/>
    <n v="0"/>
    <x v="1"/>
    <x v="0"/>
    <s v="None"/>
    <s v="Excellent"/>
    <n v="70"/>
    <n v="0"/>
    <n v="70"/>
    <n v="1"/>
  </r>
  <r>
    <s v="549 27Th Ave"/>
    <x v="5"/>
    <s v="WA"/>
    <n v="98122"/>
    <n v="375000"/>
    <x v="1"/>
    <n v="2"/>
    <n v="1240"/>
    <n v="302"/>
    <n v="0"/>
    <x v="1"/>
    <x v="0"/>
    <s v="None"/>
    <s v="Average"/>
    <n v="117"/>
    <n v="1988"/>
    <n v="37"/>
    <n v="1"/>
  </r>
  <r>
    <s v="5230 S Rose St"/>
    <x v="5"/>
    <s v="WA"/>
    <n v="98118"/>
    <n v="375000"/>
    <x v="3"/>
    <n v="1.5"/>
    <n v="2000"/>
    <n v="188"/>
    <n v="0"/>
    <x v="1"/>
    <x v="0"/>
    <s v="None"/>
    <s v="Average"/>
    <n v="60"/>
    <n v="1993"/>
    <n v="32"/>
    <n v="1"/>
  </r>
  <r>
    <s v="2475 Ne 182Nd Ct"/>
    <x v="9"/>
    <s v="WA"/>
    <n v="98155"/>
    <n v="375000"/>
    <x v="3"/>
    <n v="2.5"/>
    <n v="1950"/>
    <n v="192"/>
    <n v="0"/>
    <x v="1"/>
    <x v="1"/>
    <s v="None"/>
    <s v="Average"/>
    <n v="28"/>
    <n v="0"/>
    <n v="28"/>
    <n v="2"/>
  </r>
  <r>
    <s v="2145 N 178Th St"/>
    <x v="9"/>
    <s v="WA"/>
    <n v="98133"/>
    <n v="375000"/>
    <x v="1"/>
    <n v="1.75"/>
    <n v="1890"/>
    <n v="198"/>
    <n v="0"/>
    <x v="1"/>
    <x v="0"/>
    <s v="None"/>
    <s v="Good"/>
    <n v="65"/>
    <n v="2001"/>
    <n v="24"/>
    <n v="1"/>
  </r>
  <r>
    <s v="13300 Ne 186Th St"/>
    <x v="12"/>
    <s v="WA"/>
    <n v="98072"/>
    <n v="375000"/>
    <x v="3"/>
    <n v="1.75"/>
    <n v="1660"/>
    <n v="226"/>
    <n v="0"/>
    <x v="1"/>
    <x v="0"/>
    <s v="None"/>
    <s v="Average"/>
    <n v="49"/>
    <n v="0"/>
    <n v="49"/>
    <n v="1"/>
  </r>
  <r>
    <s v="8548 Nesbit Ave N"/>
    <x v="5"/>
    <s v="WA"/>
    <n v="98103"/>
    <n v="374950"/>
    <x v="3"/>
    <n v="2.25"/>
    <n v="1390"/>
    <n v="270"/>
    <n v="0"/>
    <x v="1"/>
    <x v="1"/>
    <s v="None"/>
    <s v="Average"/>
    <n v="18"/>
    <n v="0"/>
    <n v="18"/>
    <n v="3"/>
  </r>
  <r>
    <s v="8133 Ne 158Th St"/>
    <x v="20"/>
    <s v="WA"/>
    <n v="98028"/>
    <n v="374500"/>
    <x v="3"/>
    <n v="2.25"/>
    <n v="1400"/>
    <n v="268"/>
    <n v="0"/>
    <x v="1"/>
    <x v="1"/>
    <s v="None"/>
    <s v="Average"/>
    <n v="41"/>
    <n v="0"/>
    <n v="41"/>
    <n v="2"/>
  </r>
  <r>
    <s v="12401 Ne 108Th Ln"/>
    <x v="4"/>
    <s v="WA"/>
    <n v="98033"/>
    <n v="374000"/>
    <x v="3"/>
    <n v="1.75"/>
    <n v="2000"/>
    <n v="187"/>
    <n v="0"/>
    <x v="1"/>
    <x v="1"/>
    <s v="None"/>
    <s v="Good"/>
    <n v="64"/>
    <n v="2001"/>
    <n v="24"/>
    <n v="1"/>
  </r>
  <r>
    <s v="243 Edmonds Pl Ne"/>
    <x v="19"/>
    <s v="WA"/>
    <n v="98056"/>
    <n v="374000"/>
    <x v="1"/>
    <n v="2.5"/>
    <n v="2580"/>
    <n v="145"/>
    <n v="0"/>
    <x v="1"/>
    <x v="1"/>
    <s v="None"/>
    <s v="Average"/>
    <n v="21"/>
    <n v="2003"/>
    <n v="22"/>
    <n v="2"/>
  </r>
  <r>
    <s v="2900-2948 S Irving St"/>
    <x v="5"/>
    <s v="WA"/>
    <n v="98144"/>
    <n v="374000"/>
    <x v="6"/>
    <n v="1.5"/>
    <n v="1260"/>
    <n v="297"/>
    <n v="0"/>
    <x v="1"/>
    <x v="1"/>
    <s v="None"/>
    <s v="Average"/>
    <n v="24"/>
    <n v="0"/>
    <n v="24"/>
    <n v="2"/>
  </r>
  <r>
    <s v="15616 173Rd Ave Ne"/>
    <x v="12"/>
    <s v="WA"/>
    <n v="98072"/>
    <n v="374000"/>
    <x v="3"/>
    <n v="1"/>
    <n v="1200"/>
    <n v="312"/>
    <n v="0"/>
    <x v="1"/>
    <x v="1"/>
    <s v="None"/>
    <s v="Good"/>
    <n v="54"/>
    <n v="0"/>
    <n v="54"/>
    <n v="1"/>
  </r>
  <r>
    <s v="108 Nw 41St St"/>
    <x v="5"/>
    <s v="WA"/>
    <n v="98107"/>
    <n v="373500"/>
    <x v="6"/>
    <n v="1"/>
    <n v="800"/>
    <n v="467"/>
    <n v="0"/>
    <x v="1"/>
    <x v="1"/>
    <s v="None"/>
    <s v="Average"/>
    <n v="107"/>
    <n v="0"/>
    <n v="107"/>
    <n v="1"/>
  </r>
  <r>
    <s v="25523 123Rd Pl Se"/>
    <x v="36"/>
    <s v="WA"/>
    <n v="98030"/>
    <n v="373000"/>
    <x v="0"/>
    <n v="2.5"/>
    <n v="3001"/>
    <n v="124"/>
    <n v="0"/>
    <x v="1"/>
    <x v="1"/>
    <s v="None"/>
    <s v="Average"/>
    <n v="19"/>
    <n v="0"/>
    <n v="19"/>
    <n v="2"/>
  </r>
  <r>
    <s v="5232 36Th Ave Sw"/>
    <x v="5"/>
    <s v="WA"/>
    <n v="98126"/>
    <n v="373000"/>
    <x v="3"/>
    <n v="1"/>
    <n v="1770"/>
    <n v="211"/>
    <n v="0"/>
    <x v="1"/>
    <x v="0"/>
    <s v="None"/>
    <s v="Good"/>
    <n v="99"/>
    <n v="1993"/>
    <n v="32"/>
    <n v="1.5"/>
  </r>
  <r>
    <s v="16016 Burke Ave N"/>
    <x v="9"/>
    <s v="WA"/>
    <n v="98133"/>
    <n v="373000"/>
    <x v="1"/>
    <n v="1.75"/>
    <n v="1590"/>
    <n v="235"/>
    <n v="0"/>
    <x v="1"/>
    <x v="1"/>
    <s v="None"/>
    <s v="Good"/>
    <n v="65"/>
    <n v="2001"/>
    <n v="24"/>
    <n v="2"/>
  </r>
  <r>
    <s v="18581 134Th Pl Ne"/>
    <x v="12"/>
    <s v="WA"/>
    <n v="98072"/>
    <n v="373000"/>
    <x v="3"/>
    <n v="2.5"/>
    <n v="1670"/>
    <n v="223"/>
    <n v="0"/>
    <x v="1"/>
    <x v="1"/>
    <s v="None"/>
    <s v="Average"/>
    <n v="26"/>
    <n v="0"/>
    <n v="26"/>
    <n v="2"/>
  </r>
  <r>
    <s v="2522 230Th Ave Ne"/>
    <x v="10"/>
    <s v="WA"/>
    <n v="98074"/>
    <n v="372500"/>
    <x v="3"/>
    <n v="1.5"/>
    <n v="1180"/>
    <n v="316"/>
    <n v="0"/>
    <x v="1"/>
    <x v="0"/>
    <s v="None"/>
    <s v="Average"/>
    <n v="44"/>
    <n v="2013"/>
    <n v="12"/>
    <n v="1"/>
  </r>
  <r>
    <s v="5537 S 119Th St"/>
    <x v="5"/>
    <s v="WA"/>
    <n v="98178"/>
    <n v="372500"/>
    <x v="0"/>
    <n v="3"/>
    <n v="2480"/>
    <n v="150"/>
    <n v="0"/>
    <x v="1"/>
    <x v="0"/>
    <s v="None"/>
    <s v="Average"/>
    <n v="21"/>
    <n v="2003"/>
    <n v="22"/>
    <n v="1"/>
  </r>
  <r>
    <s v="14556 Stone Ave N"/>
    <x v="9"/>
    <s v="WA"/>
    <n v="98133"/>
    <n v="372500"/>
    <x v="1"/>
    <n v="1.75"/>
    <n v="1590"/>
    <n v="234"/>
    <n v="0"/>
    <x v="1"/>
    <x v="1"/>
    <s v="None"/>
    <s v="Good"/>
    <n v="103"/>
    <n v="0"/>
    <n v="103"/>
    <n v="2"/>
  </r>
  <r>
    <s v="4607 Sw Cloverdale St"/>
    <x v="5"/>
    <s v="WA"/>
    <n v="98136"/>
    <n v="372220"/>
    <x v="3"/>
    <n v="1"/>
    <n v="1290"/>
    <n v="289"/>
    <n v="0"/>
    <x v="1"/>
    <x v="0"/>
    <s v="None"/>
    <s v="Average"/>
    <n v="74"/>
    <n v="1994"/>
    <n v="31"/>
    <n v="1"/>
  </r>
  <r>
    <s v="16803 426Th Pl Se"/>
    <x v="26"/>
    <s v="WA"/>
    <n v="98045"/>
    <n v="372000"/>
    <x v="1"/>
    <n v="1.75"/>
    <n v="1960"/>
    <n v="190"/>
    <n v="0"/>
    <x v="1"/>
    <x v="0"/>
    <s v="None"/>
    <s v="Excellent"/>
    <n v="46"/>
    <n v="0"/>
    <n v="46"/>
    <n v="1"/>
  </r>
  <r>
    <s v="9233 25Th Ave Sw"/>
    <x v="5"/>
    <s v="WA"/>
    <n v="98106"/>
    <n v="371500"/>
    <x v="3"/>
    <n v="1"/>
    <n v="1650"/>
    <n v="225"/>
    <n v="0"/>
    <x v="1"/>
    <x v="0"/>
    <s v="None"/>
    <s v="Good"/>
    <n v="71"/>
    <n v="1979"/>
    <n v="46"/>
    <n v="1"/>
  </r>
  <r>
    <s v="2320 N 161St St"/>
    <x v="9"/>
    <s v="WA"/>
    <n v="98133"/>
    <n v="371500"/>
    <x v="3"/>
    <n v="2"/>
    <n v="1370"/>
    <n v="271"/>
    <n v="0"/>
    <x v="1"/>
    <x v="1"/>
    <s v="None"/>
    <s v="Excellent"/>
    <n v="61"/>
    <n v="0"/>
    <n v="61"/>
    <n v="1"/>
  </r>
  <r>
    <s v="10536 Ne 148Th Ct"/>
    <x v="30"/>
    <s v="WA"/>
    <n v="98011"/>
    <n v="371025"/>
    <x v="3"/>
    <n v="2"/>
    <n v="1530"/>
    <n v="243"/>
    <n v="0"/>
    <x v="1"/>
    <x v="1"/>
    <s v="None"/>
    <s v="Average"/>
    <n v="48"/>
    <n v="2004"/>
    <n v="21"/>
    <n v="1"/>
  </r>
  <r>
    <s v="27815 256Th Ct Se"/>
    <x v="32"/>
    <s v="WA"/>
    <n v="98038"/>
    <n v="371000"/>
    <x v="1"/>
    <n v="2.5"/>
    <n v="2550"/>
    <n v="145"/>
    <n v="0"/>
    <x v="1"/>
    <x v="1"/>
    <s v="None"/>
    <s v="Average"/>
    <n v="20"/>
    <n v="0"/>
    <n v="20"/>
    <n v="2"/>
  </r>
  <r>
    <s v="2142 N 90Th St"/>
    <x v="5"/>
    <s v="WA"/>
    <n v="98103"/>
    <n v="371000"/>
    <x v="3"/>
    <n v="1.5"/>
    <n v="1420"/>
    <n v="261"/>
    <n v="0"/>
    <x v="1"/>
    <x v="1"/>
    <s v="None"/>
    <s v="Average"/>
    <n v="66"/>
    <n v="1989"/>
    <n v="36"/>
    <n v="1"/>
  </r>
  <r>
    <s v="3843 Ne 113Th St"/>
    <x v="5"/>
    <s v="WA"/>
    <n v="98125"/>
    <n v="371000"/>
    <x v="3"/>
    <n v="1"/>
    <n v="890"/>
    <n v="417"/>
    <n v="0"/>
    <x v="1"/>
    <x v="1"/>
    <s v="None"/>
    <s v="Average"/>
    <n v="74"/>
    <n v="1994"/>
    <n v="31"/>
    <n v="1"/>
  </r>
  <r>
    <s v="10867-11003 Se 295Th St"/>
    <x v="24"/>
    <s v="WA"/>
    <n v="98092"/>
    <n v="370000"/>
    <x v="1"/>
    <n v="2.75"/>
    <n v="3150"/>
    <n v="117"/>
    <n v="2"/>
    <x v="1"/>
    <x v="0"/>
    <s v="None"/>
    <s v="Good"/>
    <n v="60"/>
    <n v="0"/>
    <n v="60"/>
    <n v="1"/>
  </r>
  <r>
    <s v="12713 Se 302Nd St"/>
    <x v="24"/>
    <s v="WA"/>
    <n v="98092"/>
    <n v="370000"/>
    <x v="1"/>
    <n v="2.5"/>
    <n v="2710"/>
    <n v="137"/>
    <n v="0"/>
    <x v="1"/>
    <x v="1"/>
    <s v="None"/>
    <s v="Average"/>
    <n v="27"/>
    <n v="2006"/>
    <n v="19"/>
    <n v="2"/>
  </r>
  <r>
    <s v="34711 5Th Ave Sw"/>
    <x v="27"/>
    <s v="WA"/>
    <n v="98023"/>
    <n v="370000"/>
    <x v="1"/>
    <n v="2.5"/>
    <n v="3090"/>
    <n v="120"/>
    <n v="0"/>
    <x v="1"/>
    <x v="1"/>
    <s v="None"/>
    <s v="Average"/>
    <n v="30"/>
    <n v="0"/>
    <n v="30"/>
    <n v="2"/>
  </r>
  <r>
    <s v="6340 Ne 196Th St"/>
    <x v="20"/>
    <s v="WA"/>
    <n v="98028"/>
    <n v="370000"/>
    <x v="3"/>
    <n v="1.5"/>
    <n v="2380"/>
    <n v="155"/>
    <n v="0"/>
    <x v="1"/>
    <x v="0"/>
    <s v="None"/>
    <s v="Good"/>
    <n v="64"/>
    <n v="2001"/>
    <n v="24"/>
    <n v="1"/>
  </r>
  <r>
    <s v="13314 Ne 104Th St"/>
    <x v="4"/>
    <s v="WA"/>
    <n v="98033"/>
    <n v="370000"/>
    <x v="6"/>
    <n v="1"/>
    <n v="1220"/>
    <n v="303"/>
    <n v="0"/>
    <x v="1"/>
    <x v="1"/>
    <s v="None"/>
    <s v="Good"/>
    <n v="78"/>
    <n v="1988"/>
    <n v="37"/>
    <n v="1"/>
  </r>
  <r>
    <s v="12054 Ne 137Th Ct"/>
    <x v="4"/>
    <s v="WA"/>
    <n v="98034"/>
    <n v="370000"/>
    <x v="1"/>
    <n v="1.5"/>
    <n v="1370"/>
    <n v="270"/>
    <n v="0"/>
    <x v="1"/>
    <x v="0"/>
    <s v="None"/>
    <s v="Average"/>
    <n v="53"/>
    <n v="2002"/>
    <n v="23"/>
    <n v="1"/>
  </r>
  <r>
    <s v="43719 Se 142Nd St"/>
    <x v="26"/>
    <s v="WA"/>
    <n v="98045"/>
    <n v="370000"/>
    <x v="3"/>
    <n v="1.75"/>
    <n v="1570"/>
    <n v="236"/>
    <n v="0"/>
    <x v="1"/>
    <x v="1"/>
    <s v="None"/>
    <s v="Average"/>
    <n v="43"/>
    <n v="0"/>
    <n v="43"/>
    <n v="2"/>
  </r>
  <r>
    <s v="5127 Ne 4Th Pl"/>
    <x v="19"/>
    <s v="WA"/>
    <n v="98059"/>
    <n v="370000"/>
    <x v="1"/>
    <n v="2.5"/>
    <n v="2220"/>
    <n v="167"/>
    <n v="0"/>
    <x v="1"/>
    <x v="1"/>
    <s v="None"/>
    <s v="Average"/>
    <n v="24"/>
    <n v="0"/>
    <n v="24"/>
    <n v="2"/>
  </r>
  <r>
    <s v="125 N Bowdoin Pl"/>
    <x v="5"/>
    <s v="WA"/>
    <n v="98103"/>
    <n v="370000"/>
    <x v="3"/>
    <n v="1"/>
    <n v="800"/>
    <n v="463"/>
    <n v="0"/>
    <x v="1"/>
    <x v="1"/>
    <s v="None"/>
    <s v="Good"/>
    <n v="117"/>
    <n v="0"/>
    <n v="117"/>
    <n v="1"/>
  </r>
  <r>
    <s v="3825 S Angeline St"/>
    <x v="5"/>
    <s v="WA"/>
    <n v="98118"/>
    <n v="370000"/>
    <x v="6"/>
    <n v="2.25"/>
    <n v="1280"/>
    <n v="289"/>
    <n v="0"/>
    <x v="1"/>
    <x v="0"/>
    <s v="None"/>
    <s v="Average"/>
    <n v="16"/>
    <n v="0"/>
    <n v="16"/>
    <n v="2"/>
  </r>
  <r>
    <s v="307 Nw 87Th St"/>
    <x v="5"/>
    <s v="WA"/>
    <n v="98117"/>
    <n v="370000"/>
    <x v="6"/>
    <n v="1"/>
    <n v="900"/>
    <n v="411"/>
    <n v="0"/>
    <x v="1"/>
    <x v="1"/>
    <s v="None"/>
    <s v="Average"/>
    <n v="74"/>
    <n v="1994"/>
    <n v="31"/>
    <n v="1"/>
  </r>
  <r>
    <s v="9257 7Th Ave Nw"/>
    <x v="5"/>
    <s v="WA"/>
    <n v="98117"/>
    <n v="370000"/>
    <x v="6"/>
    <n v="1"/>
    <n v="860"/>
    <n v="430"/>
    <n v="0"/>
    <x v="1"/>
    <x v="1"/>
    <s v="None"/>
    <s v="Average"/>
    <n v="69"/>
    <n v="2001"/>
    <n v="24"/>
    <n v="1"/>
  </r>
  <r>
    <s v="3818 53Rd Ave Sw"/>
    <x v="5"/>
    <s v="WA"/>
    <n v="98116"/>
    <n v="370000"/>
    <x v="6"/>
    <n v="1"/>
    <n v="860"/>
    <n v="430"/>
    <n v="0"/>
    <x v="1"/>
    <x v="1"/>
    <s v="None"/>
    <s v="Average"/>
    <n v="73"/>
    <n v="2008"/>
    <n v="17"/>
    <n v="1"/>
  </r>
  <r>
    <s v="14744 31St Ave Ne"/>
    <x v="9"/>
    <s v="WA"/>
    <n v="98155"/>
    <n v="370000"/>
    <x v="3"/>
    <n v="1"/>
    <n v="1320"/>
    <n v="280"/>
    <n v="0"/>
    <x v="1"/>
    <x v="1"/>
    <s v="None"/>
    <s v="Average"/>
    <n v="43"/>
    <n v="0"/>
    <n v="43"/>
    <n v="1"/>
  </r>
  <r>
    <s v="18015 25Th Ave Ne"/>
    <x v="9"/>
    <s v="WA"/>
    <n v="98155"/>
    <n v="370000"/>
    <x v="3"/>
    <n v="1.75"/>
    <n v="1650"/>
    <n v="224"/>
    <n v="0"/>
    <x v="1"/>
    <x v="0"/>
    <s v="None"/>
    <s v="Excellent"/>
    <n v="74"/>
    <n v="0"/>
    <n v="74"/>
    <n v="1"/>
  </r>
  <r>
    <s v="1743 Ne 146Th St"/>
    <x v="9"/>
    <s v="WA"/>
    <n v="98155"/>
    <n v="370000"/>
    <x v="3"/>
    <n v="2.5"/>
    <n v="1780"/>
    <n v="208"/>
    <n v="0"/>
    <x v="1"/>
    <x v="1"/>
    <s v="None"/>
    <s v="Average"/>
    <n v="24"/>
    <n v="0"/>
    <n v="24"/>
    <n v="2"/>
  </r>
  <r>
    <s v="2125 Ne 6Th Cir"/>
    <x v="19"/>
    <s v="WA"/>
    <n v="98056"/>
    <n v="369990"/>
    <x v="1"/>
    <n v="2.5"/>
    <n v="1960"/>
    <n v="189"/>
    <n v="0"/>
    <x v="1"/>
    <x v="1"/>
    <s v="None"/>
    <s v="Average"/>
    <n v="23"/>
    <n v="0"/>
    <n v="23"/>
    <n v="2"/>
  </r>
  <r>
    <s v="14001 28Th Ave Ne"/>
    <x v="5"/>
    <s v="WA"/>
    <n v="98125"/>
    <n v="369500"/>
    <x v="3"/>
    <n v="1.5"/>
    <n v="1650"/>
    <n v="224"/>
    <n v="0"/>
    <x v="1"/>
    <x v="0"/>
    <s v="None"/>
    <s v="Good"/>
    <n v="64"/>
    <n v="2001"/>
    <n v="24"/>
    <n v="1"/>
  </r>
  <r>
    <s v="1716 California Ave Sw"/>
    <x v="5"/>
    <s v="WA"/>
    <n v="98116"/>
    <n v="369000"/>
    <x v="6"/>
    <n v="2.5"/>
    <n v="980"/>
    <n v="377"/>
    <n v="0"/>
    <x v="1"/>
    <x v="0"/>
    <s v="None"/>
    <s v="Average"/>
    <n v="16"/>
    <n v="0"/>
    <n v="16"/>
    <n v="2"/>
  </r>
  <r>
    <s v="8102 7Th Ave Sw"/>
    <x v="5"/>
    <s v="WA"/>
    <n v="98106"/>
    <n v="369000"/>
    <x v="3"/>
    <n v="2"/>
    <n v="1550"/>
    <n v="238"/>
    <n v="0"/>
    <x v="1"/>
    <x v="0"/>
    <s v="None"/>
    <s v="Average"/>
    <n v="66"/>
    <n v="1989"/>
    <n v="36"/>
    <n v="1"/>
  </r>
  <r>
    <s v="932 223Rd Pl Ne"/>
    <x v="10"/>
    <s v="WA"/>
    <n v="98074"/>
    <n v="368250"/>
    <x v="3"/>
    <n v="2.5"/>
    <n v="2150"/>
    <n v="171"/>
    <n v="0"/>
    <x v="1"/>
    <x v="1"/>
    <s v="None"/>
    <s v="Average"/>
    <n v="37"/>
    <n v="2000"/>
    <n v="25"/>
    <n v="2"/>
  </r>
  <r>
    <s v="8917 Ne 151St Pl"/>
    <x v="30"/>
    <s v="WA"/>
    <n v="98011"/>
    <n v="368113"/>
    <x v="1"/>
    <n v="2.5"/>
    <n v="2590"/>
    <n v="142"/>
    <n v="0"/>
    <x v="1"/>
    <x v="1"/>
    <s v="None"/>
    <s v="Average"/>
    <n v="34"/>
    <n v="0"/>
    <n v="34"/>
    <n v="2"/>
  </r>
  <r>
    <s v="15303 75Th Ave Ne"/>
    <x v="20"/>
    <s v="WA"/>
    <n v="98028"/>
    <n v="368000"/>
    <x v="3"/>
    <n v="1.75"/>
    <n v="1710"/>
    <n v="215"/>
    <n v="0"/>
    <x v="1"/>
    <x v="1"/>
    <s v="None"/>
    <s v="Good"/>
    <n v="67"/>
    <n v="1972"/>
    <n v="53"/>
    <n v="1"/>
  </r>
  <r>
    <s v="5411 Fauntleroy Way Sw"/>
    <x v="5"/>
    <s v="WA"/>
    <n v="98136"/>
    <n v="368000"/>
    <x v="3"/>
    <n v="2.5"/>
    <n v="1370"/>
    <n v="269"/>
    <n v="0"/>
    <x v="1"/>
    <x v="0"/>
    <s v="None"/>
    <s v="Average"/>
    <n v="18"/>
    <n v="0"/>
    <n v="18"/>
    <n v="2"/>
  </r>
  <r>
    <s v="10010 44Th Ave Sw"/>
    <x v="5"/>
    <s v="WA"/>
    <n v="98146"/>
    <n v="368000"/>
    <x v="6"/>
    <n v="1.5"/>
    <n v="1660"/>
    <n v="222"/>
    <n v="0"/>
    <x v="1"/>
    <x v="0"/>
    <s v="None"/>
    <s v="Excellent"/>
    <n v="117"/>
    <n v="0"/>
    <n v="117"/>
    <n v="1"/>
  </r>
  <r>
    <s v="5901-5909 17Th Ave Sw"/>
    <x v="5"/>
    <s v="WA"/>
    <n v="98106"/>
    <n v="368000"/>
    <x v="1"/>
    <n v="1.75"/>
    <n v="2100"/>
    <n v="175"/>
    <n v="0"/>
    <x v="1"/>
    <x v="0"/>
    <s v="None"/>
    <s v="Average"/>
    <n v="61"/>
    <n v="2000"/>
    <n v="25"/>
    <n v="1"/>
  </r>
  <r>
    <s v="13222 Ne 193Rd Pl"/>
    <x v="12"/>
    <s v="WA"/>
    <n v="98072"/>
    <n v="368000"/>
    <x v="3"/>
    <n v="1"/>
    <n v="1280"/>
    <n v="288"/>
    <n v="0"/>
    <x v="1"/>
    <x v="1"/>
    <s v="None"/>
    <s v="Average"/>
    <n v="57"/>
    <n v="1997"/>
    <n v="28"/>
    <n v="1"/>
  </r>
  <r>
    <s v="17619 197Th Ave Ne"/>
    <x v="12"/>
    <s v="WA"/>
    <n v="98077"/>
    <n v="367500"/>
    <x v="3"/>
    <n v="1"/>
    <n v="1660"/>
    <n v="221"/>
    <n v="0"/>
    <x v="1"/>
    <x v="0"/>
    <s v="None"/>
    <s v="Good"/>
    <n v="47"/>
    <n v="2000"/>
    <n v="25"/>
    <n v="1"/>
  </r>
  <r>
    <s v="4816 S 277Th Pl"/>
    <x v="24"/>
    <s v="WA"/>
    <n v="98001"/>
    <n v="367300"/>
    <x v="1"/>
    <n v="2.75"/>
    <n v="2190"/>
    <n v="168"/>
    <n v="0"/>
    <x v="1"/>
    <x v="1"/>
    <s v="None"/>
    <s v="Average"/>
    <n v="32"/>
    <n v="0"/>
    <n v="32"/>
    <n v="2"/>
  </r>
  <r>
    <s v="2632 Nw North Beach Dr"/>
    <x v="5"/>
    <s v="WA"/>
    <n v="98117"/>
    <n v="367000"/>
    <x v="6"/>
    <n v="1"/>
    <n v="700"/>
    <n v="524"/>
    <n v="0"/>
    <x v="1"/>
    <x v="1"/>
    <s v="None"/>
    <s v="Average"/>
    <n v="80"/>
    <n v="2010"/>
    <n v="15"/>
    <n v="1"/>
  </r>
  <r>
    <s v="15511 9Th Ave Ne"/>
    <x v="9"/>
    <s v="WA"/>
    <n v="98155"/>
    <n v="366500"/>
    <x v="1"/>
    <n v="2.75"/>
    <n v="2070"/>
    <n v="177"/>
    <n v="0"/>
    <x v="1"/>
    <x v="0"/>
    <s v="None"/>
    <s v="Excellent"/>
    <n v="80"/>
    <n v="0"/>
    <n v="80"/>
    <n v="1"/>
  </r>
  <r>
    <s v="19223 89Th Ave Ne"/>
    <x v="30"/>
    <s v="WA"/>
    <n v="98011"/>
    <n v="366000"/>
    <x v="3"/>
    <n v="1.75"/>
    <n v="1520"/>
    <n v="241"/>
    <n v="0"/>
    <x v="1"/>
    <x v="1"/>
    <s v="None"/>
    <s v="Average"/>
    <n v="49"/>
    <n v="0"/>
    <n v="49"/>
    <n v="1"/>
  </r>
  <r>
    <s v="8835 Ne 138Th St"/>
    <x v="4"/>
    <s v="WA"/>
    <n v="98034"/>
    <n v="366000"/>
    <x v="3"/>
    <n v="1.75"/>
    <n v="1510"/>
    <n v="242"/>
    <n v="0"/>
    <x v="1"/>
    <x v="1"/>
    <s v="None"/>
    <s v="Average"/>
    <n v="58"/>
    <n v="2011"/>
    <n v="14"/>
    <n v="1"/>
  </r>
  <r>
    <s v="14923 Se 143Rd Pl"/>
    <x v="19"/>
    <s v="WA"/>
    <n v="98059"/>
    <n v="366000"/>
    <x v="3"/>
    <n v="1.75"/>
    <n v="1840"/>
    <n v="199"/>
    <n v="0"/>
    <x v="1"/>
    <x v="0"/>
    <s v="None"/>
    <s v="Good"/>
    <n v="48"/>
    <n v="0"/>
    <n v="48"/>
    <n v="1"/>
  </r>
  <r>
    <s v="18120 145Th Pl Ne"/>
    <x v="12"/>
    <s v="WA"/>
    <n v="98072"/>
    <n v="365500"/>
    <x v="3"/>
    <n v="2"/>
    <n v="1410"/>
    <n v="259"/>
    <n v="0"/>
    <x v="1"/>
    <x v="1"/>
    <s v="None"/>
    <s v="Good"/>
    <n v="42"/>
    <n v="0"/>
    <n v="42"/>
    <n v="1"/>
  </r>
  <r>
    <s v="4125 158Th Ave Se"/>
    <x v="0"/>
    <s v="WA"/>
    <n v="98006"/>
    <n v="365000"/>
    <x v="1"/>
    <n v="2"/>
    <n v="1940"/>
    <n v="188"/>
    <n v="1"/>
    <x v="1"/>
    <x v="1"/>
    <s v="None"/>
    <s v="Poor"/>
    <n v="63"/>
    <n v="0"/>
    <n v="63"/>
    <n v="1"/>
  </r>
  <r>
    <s v="14937 20Th Ave Sw"/>
    <x v="21"/>
    <s v="WA"/>
    <n v="98166"/>
    <n v="365000"/>
    <x v="0"/>
    <n v="2"/>
    <n v="2280"/>
    <n v="160"/>
    <n v="0"/>
    <x v="1"/>
    <x v="1"/>
    <s v="None"/>
    <s v="Average"/>
    <n v="101"/>
    <n v="2011"/>
    <n v="14"/>
    <n v="1.5"/>
  </r>
  <r>
    <s v="7343 Ne 150Th St"/>
    <x v="20"/>
    <s v="WA"/>
    <n v="98028"/>
    <n v="365000"/>
    <x v="3"/>
    <n v="1.5"/>
    <n v="1300"/>
    <n v="281"/>
    <n v="0"/>
    <x v="1"/>
    <x v="1"/>
    <s v="None"/>
    <s v="Average"/>
    <n v="62"/>
    <n v="2008"/>
    <n v="17"/>
    <n v="1"/>
  </r>
  <r>
    <s v="29245 188 Ave Se"/>
    <x v="36"/>
    <s v="WA"/>
    <n v="98042"/>
    <n v="365000"/>
    <x v="3"/>
    <n v="2.5"/>
    <n v="1720"/>
    <n v="212"/>
    <n v="2"/>
    <x v="1"/>
    <x v="1"/>
    <s v="None"/>
    <s v="Good"/>
    <n v="35"/>
    <n v="0"/>
    <n v="35"/>
    <n v="2"/>
  </r>
  <r>
    <s v="17917 162Nd Pl Se"/>
    <x v="19"/>
    <s v="WA"/>
    <n v="98058"/>
    <n v="365000"/>
    <x v="3"/>
    <n v="2.5"/>
    <n v="2640"/>
    <n v="138"/>
    <n v="0"/>
    <x v="1"/>
    <x v="0"/>
    <s v="None"/>
    <s v="Average"/>
    <n v="34"/>
    <n v="0"/>
    <n v="34"/>
    <n v="2"/>
  </r>
  <r>
    <s v="2803 Sw Bataan St"/>
    <x v="5"/>
    <s v="WA"/>
    <n v="98126"/>
    <n v="365000"/>
    <x v="3"/>
    <n v="2.5"/>
    <n v="1800"/>
    <n v="203"/>
    <n v="0"/>
    <x v="1"/>
    <x v="1"/>
    <s v="None"/>
    <s v="Average"/>
    <n v="14"/>
    <n v="0"/>
    <n v="14"/>
    <n v="2"/>
  </r>
  <r>
    <s v="13727 1St Ave Ne"/>
    <x v="5"/>
    <s v="WA"/>
    <n v="98125"/>
    <n v="365000"/>
    <x v="6"/>
    <n v="1"/>
    <n v="1250"/>
    <n v="292"/>
    <n v="0"/>
    <x v="1"/>
    <x v="1"/>
    <s v="None"/>
    <s v="Good"/>
    <n v="78"/>
    <n v="1988"/>
    <n v="37"/>
    <n v="1"/>
  </r>
  <r>
    <s v="15929 Broadway Ave Ne"/>
    <x v="22"/>
    <s v="WA"/>
    <n v="98019"/>
    <n v="364950"/>
    <x v="1"/>
    <n v="2.5"/>
    <n v="2310"/>
    <n v="158"/>
    <n v="0"/>
    <x v="1"/>
    <x v="1"/>
    <s v="None"/>
    <s v="Average"/>
    <n v="47"/>
    <n v="0"/>
    <n v="47"/>
    <n v="2"/>
  </r>
  <r>
    <s v="13124 Se 223Rd Ct"/>
    <x v="36"/>
    <s v="WA"/>
    <n v="98031"/>
    <n v="364900"/>
    <x v="3"/>
    <n v="3"/>
    <n v="2500"/>
    <n v="146"/>
    <n v="0"/>
    <x v="1"/>
    <x v="1"/>
    <s v="None"/>
    <s v="Average"/>
    <n v="28"/>
    <n v="0"/>
    <n v="28"/>
    <n v="2"/>
  </r>
  <r>
    <s v="3011 Sw Bataan St"/>
    <x v="5"/>
    <s v="WA"/>
    <n v="98126"/>
    <n v="364000"/>
    <x v="3"/>
    <n v="2.5"/>
    <n v="1800"/>
    <n v="202"/>
    <n v="0"/>
    <x v="1"/>
    <x v="1"/>
    <s v="None"/>
    <s v="Average"/>
    <n v="14"/>
    <n v="0"/>
    <n v="14"/>
    <n v="2"/>
  </r>
  <r>
    <s v="16501-16515 Carlyle Hall Rd N"/>
    <x v="9"/>
    <s v="WA"/>
    <n v="98133"/>
    <n v="364000"/>
    <x v="1"/>
    <n v="1.75"/>
    <n v="2010"/>
    <n v="181"/>
    <n v="0"/>
    <x v="1"/>
    <x v="0"/>
    <s v="None"/>
    <s v="Good"/>
    <n v="68"/>
    <n v="2001"/>
    <n v="24"/>
    <n v="1"/>
  </r>
  <r>
    <s v="27433-27475 211Th Ct Se"/>
    <x v="32"/>
    <s v="WA"/>
    <n v="98038"/>
    <n v="363990"/>
    <x v="1"/>
    <n v="2.5"/>
    <n v="2240"/>
    <n v="162"/>
    <n v="0"/>
    <x v="1"/>
    <x v="1"/>
    <s v="None"/>
    <s v="Average"/>
    <n v="11"/>
    <n v="0"/>
    <n v="11"/>
    <n v="2"/>
  </r>
  <r>
    <s v="28507 Vashon Hwy Sw"/>
    <x v="25"/>
    <s v="WA"/>
    <n v="98070"/>
    <n v="363750"/>
    <x v="3"/>
    <n v="1.75"/>
    <n v="1726"/>
    <n v="211"/>
    <n v="5"/>
    <x v="1"/>
    <x v="1"/>
    <s v="None"/>
    <s v="Good"/>
    <n v="43"/>
    <n v="2011"/>
    <n v="14"/>
    <n v="2"/>
  </r>
  <r>
    <s v="33415 41St Ave Sw"/>
    <x v="27"/>
    <s v="WA"/>
    <n v="98023"/>
    <n v="363000"/>
    <x v="1"/>
    <n v="2.5"/>
    <n v="3753"/>
    <n v="97"/>
    <n v="0"/>
    <x v="1"/>
    <x v="0"/>
    <s v="None"/>
    <s v="Average"/>
    <n v="17"/>
    <n v="0"/>
    <n v="17"/>
    <n v="2"/>
  </r>
  <r>
    <s v="10734 Whitman Ave N"/>
    <x v="5"/>
    <s v="WA"/>
    <n v="98133"/>
    <n v="363000"/>
    <x v="3"/>
    <n v="3.25"/>
    <n v="1651"/>
    <n v="220"/>
    <n v="0"/>
    <x v="1"/>
    <x v="0"/>
    <s v="None"/>
    <s v="Average"/>
    <n v="17"/>
    <n v="0"/>
    <n v="17"/>
    <n v="2"/>
  </r>
  <r>
    <s v="150 Ne 55Th St"/>
    <x v="5"/>
    <s v="WA"/>
    <n v="98105"/>
    <n v="362750"/>
    <x v="6"/>
    <n v="1.75"/>
    <n v="1240"/>
    <n v="293"/>
    <n v="0"/>
    <x v="1"/>
    <x v="1"/>
    <s v="None"/>
    <s v="Average"/>
    <n v="119"/>
    <n v="2014"/>
    <n v="11"/>
    <n v="1.5"/>
  </r>
  <r>
    <s v="417 Se Andrews St"/>
    <x v="6"/>
    <s v="WA"/>
    <n v="98027"/>
    <n v="362500"/>
    <x v="1"/>
    <n v="1.75"/>
    <n v="1450"/>
    <n v="250"/>
    <n v="0"/>
    <x v="1"/>
    <x v="1"/>
    <s v="None"/>
    <s v="Average"/>
    <n v="65"/>
    <n v="2012"/>
    <n v="13"/>
    <n v="1"/>
  </r>
  <r>
    <s v="1124 29Th Ave S"/>
    <x v="5"/>
    <s v="WA"/>
    <n v="98144"/>
    <n v="362500"/>
    <x v="6"/>
    <n v="1.5"/>
    <n v="940"/>
    <n v="386"/>
    <n v="0"/>
    <x v="1"/>
    <x v="1"/>
    <s v="None"/>
    <s v="Average"/>
    <n v="16"/>
    <n v="0"/>
    <n v="16"/>
    <n v="2"/>
  </r>
  <r>
    <s v="9226 S 247Th Pl"/>
    <x v="36"/>
    <s v="WA"/>
    <n v="98030"/>
    <n v="362300"/>
    <x v="3"/>
    <n v="2.5"/>
    <n v="2430"/>
    <n v="149"/>
    <n v="0"/>
    <x v="1"/>
    <x v="1"/>
    <s v="None"/>
    <s v="Average"/>
    <n v="28"/>
    <n v="0"/>
    <n v="28"/>
    <n v="2"/>
  </r>
  <r>
    <s v="4519 33Rd Ave S"/>
    <x v="5"/>
    <s v="WA"/>
    <n v="98118"/>
    <n v="362000"/>
    <x v="0"/>
    <n v="3"/>
    <n v="1810"/>
    <n v="200"/>
    <n v="0"/>
    <x v="1"/>
    <x v="1"/>
    <s v="None"/>
    <s v="Average"/>
    <n v="27"/>
    <n v="2006"/>
    <n v="19"/>
    <n v="2"/>
  </r>
  <r>
    <s v="28764 Redondo Beach Dr S"/>
    <x v="23"/>
    <s v="WA"/>
    <n v="98198"/>
    <n v="361000"/>
    <x v="3"/>
    <n v="1"/>
    <n v="1100"/>
    <n v="328"/>
    <n v="0"/>
    <x v="1"/>
    <x v="1"/>
    <s v="Excellent"/>
    <s v="Good"/>
    <n v="103"/>
    <n v="0"/>
    <n v="103"/>
    <n v="1.5"/>
  </r>
  <r>
    <s v="10703 Greenwood Ave N"/>
    <x v="5"/>
    <s v="WA"/>
    <n v="98133"/>
    <n v="360500"/>
    <x v="3"/>
    <n v="2.5"/>
    <n v="1150"/>
    <n v="313"/>
    <n v="0"/>
    <x v="1"/>
    <x v="1"/>
    <s v="None"/>
    <s v="Average"/>
    <n v="18"/>
    <n v="0"/>
    <n v="18"/>
    <n v="3"/>
  </r>
  <r>
    <s v="27437 237Th Ave Se"/>
    <x v="32"/>
    <s v="WA"/>
    <n v="98038"/>
    <n v="360000"/>
    <x v="1"/>
    <n v="2.5"/>
    <n v="2850"/>
    <n v="126"/>
    <n v="0"/>
    <x v="1"/>
    <x v="1"/>
    <s v="None"/>
    <s v="Average"/>
    <n v="21"/>
    <n v="2003"/>
    <n v="22"/>
    <n v="2"/>
  </r>
  <r>
    <s v="8830 Midvale Ave N"/>
    <x v="5"/>
    <s v="WA"/>
    <n v="98103"/>
    <n v="360000"/>
    <x v="3"/>
    <n v="2"/>
    <n v="1270"/>
    <n v="283"/>
    <n v="0"/>
    <x v="1"/>
    <x v="1"/>
    <s v="None"/>
    <s v="Average"/>
    <n v="19"/>
    <n v="0"/>
    <n v="19"/>
    <n v="3"/>
  </r>
  <r>
    <s v="933 N 97Th St"/>
    <x v="5"/>
    <s v="WA"/>
    <n v="98103"/>
    <n v="360000"/>
    <x v="3"/>
    <n v="2.5"/>
    <n v="1530"/>
    <n v="235"/>
    <n v="0"/>
    <x v="1"/>
    <x v="1"/>
    <s v="None"/>
    <s v="Average"/>
    <n v="16"/>
    <n v="0"/>
    <n v="16"/>
    <n v="3"/>
  </r>
  <r>
    <s v="13505 16Th Ave Ne"/>
    <x v="5"/>
    <s v="WA"/>
    <n v="98125"/>
    <n v="360000"/>
    <x v="1"/>
    <n v="1.5"/>
    <n v="1720"/>
    <n v="209"/>
    <n v="0"/>
    <x v="1"/>
    <x v="1"/>
    <s v="None"/>
    <s v="Average"/>
    <n v="72"/>
    <n v="0"/>
    <n v="72"/>
    <n v="1"/>
  </r>
  <r>
    <s v="7953 14Th Ave Sw"/>
    <x v="5"/>
    <s v="WA"/>
    <n v="98106"/>
    <n v="360000"/>
    <x v="1"/>
    <n v="2"/>
    <n v="1730"/>
    <n v="208"/>
    <n v="0"/>
    <x v="1"/>
    <x v="0"/>
    <s v="None"/>
    <s v="Excellent"/>
    <n v="82"/>
    <n v="0"/>
    <n v="82"/>
    <n v="1"/>
  </r>
  <r>
    <s v="10710 Lake City Way Ne"/>
    <x v="5"/>
    <s v="WA"/>
    <n v="98125"/>
    <n v="360000"/>
    <x v="3"/>
    <n v="1"/>
    <n v="1050"/>
    <n v="343"/>
    <n v="0"/>
    <x v="1"/>
    <x v="1"/>
    <s v="None"/>
    <s v="Average"/>
    <n v="71"/>
    <n v="2005"/>
    <n v="20"/>
    <n v="1.5"/>
  </r>
  <r>
    <s v="1231 Ne 148Th St"/>
    <x v="9"/>
    <s v="WA"/>
    <n v="98155"/>
    <n v="360000"/>
    <x v="3"/>
    <n v="1.75"/>
    <n v="1020"/>
    <n v="353"/>
    <n v="0"/>
    <x v="1"/>
    <x v="1"/>
    <s v="None"/>
    <s v="Good"/>
    <n v="72"/>
    <n v="1983"/>
    <n v="42"/>
    <n v="1.5"/>
  </r>
  <r>
    <s v="20015 Burke Ave N"/>
    <x v="9"/>
    <s v="WA"/>
    <n v="98133"/>
    <n v="360000"/>
    <x v="3"/>
    <n v="1.75"/>
    <n v="1500"/>
    <n v="240"/>
    <n v="0"/>
    <x v="1"/>
    <x v="1"/>
    <s v="None"/>
    <s v="Average"/>
    <n v="68"/>
    <n v="2000"/>
    <n v="25"/>
    <n v="1"/>
  </r>
  <r>
    <s v="19141 1St Ave Nw"/>
    <x v="9"/>
    <s v="WA"/>
    <n v="98177"/>
    <n v="360000"/>
    <x v="3"/>
    <n v="1"/>
    <n v="1570"/>
    <n v="229"/>
    <n v="0"/>
    <x v="1"/>
    <x v="1"/>
    <s v="None"/>
    <s v="Average"/>
    <n v="71"/>
    <n v="2005"/>
    <n v="20"/>
    <n v="1"/>
  </r>
  <r>
    <s v="3714 S 128Th St"/>
    <x v="8"/>
    <s v="WA"/>
    <n v="98168"/>
    <n v="360000"/>
    <x v="3"/>
    <n v="1.5"/>
    <n v="1800"/>
    <n v="200"/>
    <n v="1"/>
    <x v="1"/>
    <x v="1"/>
    <s v="None"/>
    <s v="Average"/>
    <n v="94"/>
    <n v="0"/>
    <n v="94"/>
    <n v="2"/>
  </r>
  <r>
    <s v="17602 197Th Pl Ne"/>
    <x v="12"/>
    <s v="WA"/>
    <n v="98077"/>
    <n v="360000"/>
    <x v="1"/>
    <n v="2"/>
    <n v="1630"/>
    <n v="221"/>
    <n v="0"/>
    <x v="1"/>
    <x v="1"/>
    <s v="None"/>
    <s v="Excellent"/>
    <n v="57"/>
    <n v="0"/>
    <n v="57"/>
    <n v="1"/>
  </r>
  <r>
    <s v="29701-29727 138Th Ave Se"/>
    <x v="24"/>
    <s v="WA"/>
    <n v="98092"/>
    <n v="359950"/>
    <x v="3"/>
    <n v="1"/>
    <n v="1290"/>
    <n v="279"/>
    <n v="4"/>
    <x v="1"/>
    <x v="1"/>
    <s v="None"/>
    <s v="Good"/>
    <n v="65"/>
    <n v="2001"/>
    <n v="24"/>
    <n v="1"/>
  </r>
  <r>
    <s v="11317 82Nd Ave S"/>
    <x v="5"/>
    <s v="WA"/>
    <n v="98178"/>
    <n v="359950"/>
    <x v="3"/>
    <n v="2.25"/>
    <n v="1940"/>
    <n v="186"/>
    <n v="0"/>
    <x v="1"/>
    <x v="0"/>
    <s v="None"/>
    <s v="Good"/>
    <n v="44"/>
    <n v="0"/>
    <n v="44"/>
    <n v="1"/>
  </r>
  <r>
    <s v="1633 N 192Nd St"/>
    <x v="9"/>
    <s v="WA"/>
    <n v="98133"/>
    <n v="359950"/>
    <x v="3"/>
    <n v="1.75"/>
    <n v="1890"/>
    <n v="190"/>
    <n v="0"/>
    <x v="1"/>
    <x v="1"/>
    <s v="None"/>
    <s v="Good"/>
    <n v="73"/>
    <n v="0"/>
    <n v="73"/>
    <n v="2"/>
  </r>
  <r>
    <s v="13038 Se 184Th Pl"/>
    <x v="19"/>
    <s v="WA"/>
    <n v="98058"/>
    <n v="359900"/>
    <x v="0"/>
    <n v="2.25"/>
    <n v="2290"/>
    <n v="157"/>
    <n v="0"/>
    <x v="1"/>
    <x v="0"/>
    <s v="None"/>
    <s v="Average"/>
    <n v="52"/>
    <n v="2013"/>
    <n v="12"/>
    <n v="1"/>
  </r>
  <r>
    <s v="5608 Elizabeth Loop Se"/>
    <x v="24"/>
    <s v="WA"/>
    <n v="98092"/>
    <n v="359800"/>
    <x v="1"/>
    <n v="2.5"/>
    <n v="2390"/>
    <n v="151"/>
    <n v="0"/>
    <x v="1"/>
    <x v="1"/>
    <s v="None"/>
    <s v="Average"/>
    <n v="26"/>
    <n v="0"/>
    <n v="26"/>
    <n v="2"/>
  </r>
  <r>
    <s v="27721 48Th Ave S"/>
    <x v="24"/>
    <s v="WA"/>
    <n v="98001"/>
    <n v="359500"/>
    <x v="1"/>
    <n v="2.75"/>
    <n v="2140"/>
    <n v="168"/>
    <n v="0"/>
    <x v="1"/>
    <x v="1"/>
    <s v="None"/>
    <s v="Average"/>
    <n v="32"/>
    <n v="0"/>
    <n v="32"/>
    <n v="2"/>
  </r>
  <r>
    <s v="15212 20Th Ave Sw"/>
    <x v="21"/>
    <s v="WA"/>
    <n v="98166"/>
    <n v="359000"/>
    <x v="0"/>
    <n v="1.75"/>
    <n v="1940"/>
    <n v="185"/>
    <n v="0"/>
    <x v="1"/>
    <x v="1"/>
    <s v="None"/>
    <s v="Good"/>
    <n v="72"/>
    <n v="1983"/>
    <n v="42"/>
    <n v="1.5"/>
  </r>
  <r>
    <s v="709 N 94Th St"/>
    <x v="5"/>
    <s v="WA"/>
    <n v="98103"/>
    <n v="359000"/>
    <x v="3"/>
    <n v="1.5"/>
    <n v="1360"/>
    <n v="264"/>
    <n v="0"/>
    <x v="1"/>
    <x v="1"/>
    <s v="None"/>
    <s v="Average"/>
    <n v="17"/>
    <n v="0"/>
    <n v="17"/>
    <n v="3"/>
  </r>
  <r>
    <s v="10304 Interlake Ave N"/>
    <x v="5"/>
    <s v="WA"/>
    <n v="98133"/>
    <n v="359000"/>
    <x v="3"/>
    <n v="1.5"/>
    <n v="1550"/>
    <n v="232"/>
    <n v="0"/>
    <x v="1"/>
    <x v="0"/>
    <s v="None"/>
    <s v="Average"/>
    <n v="47"/>
    <n v="0"/>
    <n v="47"/>
    <n v="1"/>
  </r>
  <r>
    <s v="42809 260Th Ave Se"/>
    <x v="33"/>
    <s v="WA"/>
    <n v="98022"/>
    <n v="358000"/>
    <x v="3"/>
    <n v="1.5"/>
    <n v="1810"/>
    <n v="198"/>
    <n v="2"/>
    <x v="1"/>
    <x v="1"/>
    <s v="None"/>
    <s v="Excellent"/>
    <n v="56"/>
    <n v="0"/>
    <n v="56"/>
    <n v="1"/>
  </r>
  <r>
    <s v="7670 10Th Ave Nw"/>
    <x v="18"/>
    <s v="WA"/>
    <n v="98065"/>
    <n v="358000"/>
    <x v="3"/>
    <n v="1.5"/>
    <n v="2450"/>
    <n v="146"/>
    <n v="0"/>
    <x v="1"/>
    <x v="1"/>
    <s v="None"/>
    <s v="Good"/>
    <n v="58"/>
    <n v="0"/>
    <n v="58"/>
    <n v="1"/>
  </r>
  <r>
    <s v="28121 Maple Ridge Way Se"/>
    <x v="32"/>
    <s v="WA"/>
    <n v="98038"/>
    <n v="357500"/>
    <x v="3"/>
    <n v="3.5"/>
    <n v="2080"/>
    <n v="172"/>
    <n v="0"/>
    <x v="1"/>
    <x v="1"/>
    <s v="None"/>
    <s v="Average"/>
    <n v="21"/>
    <n v="2003"/>
    <n v="22"/>
    <n v="2"/>
  </r>
  <r>
    <s v="1721 Ne 136Th St"/>
    <x v="5"/>
    <s v="WA"/>
    <n v="98125"/>
    <n v="357250"/>
    <x v="3"/>
    <n v="1.5"/>
    <n v="1400"/>
    <n v="255"/>
    <n v="0"/>
    <x v="1"/>
    <x v="1"/>
    <s v="None"/>
    <s v="Good"/>
    <n v="73"/>
    <n v="0"/>
    <n v="73"/>
    <n v="1"/>
  </r>
  <r>
    <s v="2520 Mulberry Walk Ne"/>
    <x v="6"/>
    <s v="WA"/>
    <n v="98029"/>
    <n v="357186"/>
    <x v="6"/>
    <n v="1.75"/>
    <n v="1210"/>
    <n v="295"/>
    <n v="0"/>
    <x v="1"/>
    <x v="1"/>
    <s v="None"/>
    <s v="Average"/>
    <n v="11"/>
    <n v="0"/>
    <n v="11"/>
    <n v="2"/>
  </r>
  <r>
    <s v="43525 Se 149Th St"/>
    <x v="26"/>
    <s v="WA"/>
    <n v="98045"/>
    <n v="356000"/>
    <x v="1"/>
    <n v="2"/>
    <n v="2020"/>
    <n v="176"/>
    <n v="1"/>
    <x v="1"/>
    <x v="1"/>
    <s v="None"/>
    <s v="Average"/>
    <n v="76"/>
    <n v="1998"/>
    <n v="27"/>
    <n v="1.5"/>
  </r>
  <r>
    <s v="5968 44Th Ave S"/>
    <x v="5"/>
    <s v="WA"/>
    <n v="98118"/>
    <n v="356000"/>
    <x v="6"/>
    <n v="1"/>
    <n v="920"/>
    <n v="387"/>
    <n v="0"/>
    <x v="1"/>
    <x v="1"/>
    <s v="None"/>
    <s v="Good"/>
    <n v="111"/>
    <n v="1945"/>
    <n v="80"/>
    <n v="1"/>
  </r>
  <r>
    <s v="7828 Douglas Ave Se"/>
    <x v="18"/>
    <s v="WA"/>
    <n v="98065"/>
    <n v="356000"/>
    <x v="3"/>
    <n v="2.5"/>
    <n v="1590"/>
    <n v="224"/>
    <n v="0"/>
    <x v="1"/>
    <x v="1"/>
    <s v="None"/>
    <s v="Average"/>
    <n v="25"/>
    <n v="0"/>
    <n v="25"/>
    <n v="2"/>
  </r>
  <r>
    <s v="14937 57Th Ave S"/>
    <x v="8"/>
    <s v="WA"/>
    <n v="98168"/>
    <n v="356000"/>
    <x v="3"/>
    <n v="3.5"/>
    <n v="2100"/>
    <n v="170"/>
    <n v="0"/>
    <x v="1"/>
    <x v="1"/>
    <s v="None"/>
    <s v="Average"/>
    <n v="45"/>
    <n v="0"/>
    <n v="45"/>
    <n v="2"/>
  </r>
  <r>
    <s v="15523 187Th Ave Ne"/>
    <x v="12"/>
    <s v="WA"/>
    <n v="98072"/>
    <n v="356000"/>
    <x v="6"/>
    <n v="1.75"/>
    <n v="1060"/>
    <n v="336"/>
    <n v="0"/>
    <x v="1"/>
    <x v="1"/>
    <s v="None"/>
    <s v="Average"/>
    <n v="48"/>
    <n v="2004"/>
    <n v="21"/>
    <n v="1"/>
  </r>
  <r>
    <s v="28635 226Th Ave Se"/>
    <x v="32"/>
    <s v="WA"/>
    <n v="98038"/>
    <n v="355500"/>
    <x v="3"/>
    <n v="2.5"/>
    <n v="2600"/>
    <n v="137"/>
    <n v="0"/>
    <x v="1"/>
    <x v="1"/>
    <s v="None"/>
    <s v="Average"/>
    <n v="21"/>
    <n v="2003"/>
    <n v="22"/>
    <n v="2"/>
  </r>
  <r>
    <s v="19584-19766 Meridian Ave N"/>
    <x v="9"/>
    <s v="WA"/>
    <n v="98133"/>
    <n v="355300"/>
    <x v="3"/>
    <n v="2.5"/>
    <n v="1620"/>
    <n v="219"/>
    <n v="0"/>
    <x v="1"/>
    <x v="1"/>
    <s v="None"/>
    <s v="Excellent"/>
    <n v="70"/>
    <n v="0"/>
    <n v="70"/>
    <n v="1"/>
  </r>
  <r>
    <s v="11516 103Rd Ave Sw"/>
    <x v="25"/>
    <s v="WA"/>
    <n v="98070"/>
    <n v="355000"/>
    <x v="6"/>
    <n v="1"/>
    <n v="1240"/>
    <n v="286"/>
    <n v="1"/>
    <x v="1"/>
    <x v="0"/>
    <s v="Fair"/>
    <s v="Average"/>
    <n v="82"/>
    <n v="2002"/>
    <n v="23"/>
    <n v="1"/>
  </r>
  <r>
    <s v="4621 Sw 327Th Pl"/>
    <x v="27"/>
    <s v="WA"/>
    <n v="98023"/>
    <n v="355000"/>
    <x v="3"/>
    <n v="2.5"/>
    <n v="2400"/>
    <n v="148"/>
    <n v="0"/>
    <x v="1"/>
    <x v="1"/>
    <s v="None"/>
    <s v="Average"/>
    <n v="35"/>
    <n v="2009"/>
    <n v="16"/>
    <n v="1"/>
  </r>
  <r>
    <s v="19228 73Rd Ave Ne"/>
    <x v="20"/>
    <s v="WA"/>
    <n v="98028"/>
    <n v="355000"/>
    <x v="6"/>
    <n v="2.25"/>
    <n v="1330"/>
    <n v="267"/>
    <n v="0"/>
    <x v="1"/>
    <x v="1"/>
    <s v="None"/>
    <s v="Average"/>
    <n v="40"/>
    <n v="0"/>
    <n v="40"/>
    <n v="2"/>
  </r>
  <r>
    <s v="15125 Se 278Th Pl"/>
    <x v="36"/>
    <s v="WA"/>
    <n v="98042"/>
    <n v="355000"/>
    <x v="3"/>
    <n v="1.75"/>
    <n v="2040"/>
    <n v="174"/>
    <n v="1"/>
    <x v="1"/>
    <x v="1"/>
    <s v="None"/>
    <s v="Good"/>
    <n v="45"/>
    <n v="0"/>
    <n v="45"/>
    <n v="1"/>
  </r>
  <r>
    <s v="23884 140Th Ln Se"/>
    <x v="36"/>
    <s v="WA"/>
    <n v="98042"/>
    <n v="355000"/>
    <x v="3"/>
    <n v="2.5"/>
    <n v="2110"/>
    <n v="168"/>
    <n v="0"/>
    <x v="1"/>
    <x v="1"/>
    <s v="None"/>
    <s v="Good"/>
    <n v="36"/>
    <n v="0"/>
    <n v="36"/>
    <n v="2"/>
  </r>
  <r>
    <s v="24920-24925 235Th Way Se"/>
    <x v="32"/>
    <s v="WA"/>
    <n v="98038"/>
    <n v="355000"/>
    <x v="1"/>
    <n v="2.5"/>
    <n v="1890"/>
    <n v="188"/>
    <n v="0"/>
    <x v="1"/>
    <x v="1"/>
    <s v="None"/>
    <s v="Average"/>
    <n v="29"/>
    <n v="0"/>
    <n v="29"/>
    <n v="2"/>
  </r>
  <r>
    <s v="22710 Se 268Th Pl"/>
    <x v="32"/>
    <s v="WA"/>
    <n v="98038"/>
    <n v="355000"/>
    <x v="1"/>
    <n v="2.75"/>
    <n v="3000"/>
    <n v="118"/>
    <n v="0"/>
    <x v="1"/>
    <x v="1"/>
    <s v="None"/>
    <s v="Average"/>
    <n v="20"/>
    <n v="0"/>
    <n v="20"/>
    <n v="2"/>
  </r>
  <r>
    <s v="1035 Duvall Pl Ne"/>
    <x v="19"/>
    <s v="WA"/>
    <n v="98059"/>
    <n v="355000"/>
    <x v="1"/>
    <n v="2.25"/>
    <n v="1810"/>
    <n v="196"/>
    <n v="0"/>
    <x v="1"/>
    <x v="1"/>
    <s v="None"/>
    <s v="Average"/>
    <n v="22"/>
    <n v="0"/>
    <n v="22"/>
    <n v="2"/>
  </r>
  <r>
    <s v="14128 W Lake Kathleen Dr Se"/>
    <x v="19"/>
    <s v="WA"/>
    <n v="98059"/>
    <n v="355000"/>
    <x v="7"/>
    <n v="1.75"/>
    <n v="750"/>
    <n v="473"/>
    <n v="0"/>
    <x v="1"/>
    <x v="0"/>
    <s v="None"/>
    <s v="Good"/>
    <n v="79"/>
    <n v="1989"/>
    <n v="36"/>
    <n v="1"/>
  </r>
  <r>
    <s v="2107 13Th Ave S"/>
    <x v="5"/>
    <s v="WA"/>
    <n v="98144"/>
    <n v="355000"/>
    <x v="6"/>
    <n v="2.25"/>
    <n v="930"/>
    <n v="382"/>
    <n v="0"/>
    <x v="1"/>
    <x v="0"/>
    <s v="None"/>
    <s v="Average"/>
    <n v="18"/>
    <n v="0"/>
    <n v="18"/>
    <n v="2"/>
  </r>
  <r>
    <s v="9245A Interlake Ave N"/>
    <x v="5"/>
    <s v="WA"/>
    <n v="98103"/>
    <n v="355000"/>
    <x v="3"/>
    <n v="2"/>
    <n v="1220"/>
    <n v="291"/>
    <n v="0"/>
    <x v="1"/>
    <x v="1"/>
    <s v="None"/>
    <s v="Average"/>
    <n v="18"/>
    <n v="0"/>
    <n v="18"/>
    <n v="3"/>
  </r>
  <r>
    <s v="4038 Linden Ave N"/>
    <x v="5"/>
    <s v="WA"/>
    <n v="98103"/>
    <n v="355000"/>
    <x v="6"/>
    <n v="1"/>
    <n v="1270"/>
    <n v="280"/>
    <n v="0"/>
    <x v="1"/>
    <x v="0"/>
    <s v="None"/>
    <s v="Good"/>
    <n v="105"/>
    <n v="0"/>
    <n v="105"/>
    <n v="1"/>
  </r>
  <r>
    <s v="8526 Nesbit Ave N"/>
    <x v="5"/>
    <s v="WA"/>
    <n v="98103"/>
    <n v="355000"/>
    <x v="3"/>
    <n v="2.25"/>
    <n v="1280"/>
    <n v="277"/>
    <n v="0"/>
    <x v="1"/>
    <x v="1"/>
    <s v="None"/>
    <s v="Average"/>
    <n v="20"/>
    <n v="0"/>
    <n v="20"/>
    <n v="3"/>
  </r>
  <r>
    <s v="11830 6Th Pl Sw"/>
    <x v="5"/>
    <s v="WA"/>
    <n v="98146"/>
    <n v="355000"/>
    <x v="1"/>
    <n v="2.5"/>
    <n v="2040"/>
    <n v="174"/>
    <n v="0"/>
    <x v="1"/>
    <x v="1"/>
    <s v="None"/>
    <s v="Average"/>
    <n v="29"/>
    <n v="0"/>
    <n v="29"/>
    <n v="2"/>
  </r>
  <r>
    <s v="4541 11Th Ave S"/>
    <x v="5"/>
    <s v="WA"/>
    <n v="98108"/>
    <n v="355000"/>
    <x v="6"/>
    <n v="1.75"/>
    <n v="1650"/>
    <n v="215"/>
    <n v="0"/>
    <x v="1"/>
    <x v="0"/>
    <s v="None"/>
    <s v="Good"/>
    <n v="78"/>
    <n v="1988"/>
    <n v="37"/>
    <n v="1"/>
  </r>
  <r>
    <s v="18010 N Park Pl N"/>
    <x v="9"/>
    <s v="WA"/>
    <n v="98133"/>
    <n v="355000"/>
    <x v="3"/>
    <n v="1.75"/>
    <n v="1730"/>
    <n v="205"/>
    <n v="0"/>
    <x v="1"/>
    <x v="1"/>
    <s v="None"/>
    <s v="Average"/>
    <n v="71"/>
    <n v="2005"/>
    <n v="20"/>
    <n v="1.5"/>
  </r>
  <r>
    <s v="32148-32298 33Rd Ave Sw"/>
    <x v="27"/>
    <s v="WA"/>
    <n v="98023"/>
    <n v="354950"/>
    <x v="1"/>
    <n v="2.75"/>
    <n v="2530"/>
    <n v="140"/>
    <n v="0"/>
    <x v="1"/>
    <x v="0"/>
    <s v="None"/>
    <s v="Excellent"/>
    <n v="48"/>
    <n v="0"/>
    <n v="48"/>
    <n v="1"/>
  </r>
  <r>
    <s v="10125 Se 220Th Pl"/>
    <x v="36"/>
    <s v="WA"/>
    <n v="98031"/>
    <n v="354000"/>
    <x v="1"/>
    <n v="2.5"/>
    <n v="2580"/>
    <n v="137"/>
    <n v="0"/>
    <x v="1"/>
    <x v="1"/>
    <s v="None"/>
    <s v="Average"/>
    <n v="20"/>
    <n v="0"/>
    <n v="20"/>
    <n v="2"/>
  </r>
  <r>
    <s v="15550 Ne 60Th St"/>
    <x v="13"/>
    <s v="WA"/>
    <n v="98052"/>
    <n v="354000"/>
    <x v="3"/>
    <n v="1"/>
    <n v="940"/>
    <n v="377"/>
    <n v="0"/>
    <x v="1"/>
    <x v="1"/>
    <s v="None"/>
    <s v="Average"/>
    <n v="60"/>
    <n v="1993"/>
    <n v="32"/>
    <n v="1"/>
  </r>
  <r>
    <s v="13738 Se 199Th Pl"/>
    <x v="19"/>
    <s v="WA"/>
    <n v="98058"/>
    <n v="353500"/>
    <x v="1"/>
    <n v="2.25"/>
    <n v="1760"/>
    <n v="201"/>
    <n v="0"/>
    <x v="1"/>
    <x v="1"/>
    <s v="None"/>
    <s v="Average"/>
    <n v="38"/>
    <n v="2000"/>
    <n v="25"/>
    <n v="2"/>
  </r>
  <r>
    <s v="1523 30Th Ave S"/>
    <x v="5"/>
    <s v="WA"/>
    <n v="98144"/>
    <n v="353250"/>
    <x v="6"/>
    <n v="1"/>
    <n v="1060"/>
    <n v="333"/>
    <n v="0"/>
    <x v="1"/>
    <x v="1"/>
    <s v="None"/>
    <s v="Average"/>
    <n v="46"/>
    <n v="2014"/>
    <n v="11"/>
    <n v="2"/>
  </r>
  <r>
    <s v="1620 14Th Ave"/>
    <x v="5"/>
    <s v="WA"/>
    <n v="98122"/>
    <n v="353000"/>
    <x v="7"/>
    <n v="1"/>
    <n v="550"/>
    <n v="642"/>
    <n v="0"/>
    <x v="1"/>
    <x v="1"/>
    <s v="None"/>
    <s v="Average"/>
    <n v="17"/>
    <n v="0"/>
    <n v="17"/>
    <n v="2"/>
  </r>
  <r>
    <s v="323 25Th Ave S"/>
    <x v="5"/>
    <s v="WA"/>
    <n v="98144"/>
    <n v="352750"/>
    <x v="6"/>
    <n v="1.75"/>
    <n v="1060"/>
    <n v="333"/>
    <n v="0"/>
    <x v="1"/>
    <x v="0"/>
    <s v="None"/>
    <s v="Average"/>
    <n v="17"/>
    <n v="0"/>
    <n v="17"/>
    <n v="2"/>
  </r>
  <r>
    <s v="7426 N Fork Rd Se"/>
    <x v="18"/>
    <s v="WA"/>
    <n v="98065"/>
    <n v="352500"/>
    <x v="3"/>
    <n v="2.25"/>
    <n v="1410"/>
    <n v="250"/>
    <n v="0"/>
    <x v="1"/>
    <x v="0"/>
    <s v="Good"/>
    <s v="Average"/>
    <n v="38"/>
    <n v="2000"/>
    <n v="25"/>
    <n v="1"/>
  </r>
  <r>
    <s v="14737 28Th Ave Ne"/>
    <x v="9"/>
    <s v="WA"/>
    <n v="98155"/>
    <n v="352500"/>
    <x v="3"/>
    <n v="1.75"/>
    <n v="1170"/>
    <n v="301"/>
    <n v="0"/>
    <x v="1"/>
    <x v="1"/>
    <s v="None"/>
    <s v="Average"/>
    <n v="63"/>
    <n v="2003"/>
    <n v="22"/>
    <n v="1"/>
  </r>
  <r>
    <s v="17510 12Th Ave Ne"/>
    <x v="9"/>
    <s v="WA"/>
    <n v="98155"/>
    <n v="352450"/>
    <x v="3"/>
    <n v="2"/>
    <n v="1430"/>
    <n v="246"/>
    <n v="0"/>
    <x v="1"/>
    <x v="1"/>
    <s v="None"/>
    <s v="Excellent"/>
    <n v="80"/>
    <n v="0"/>
    <n v="80"/>
    <n v="1"/>
  </r>
  <r>
    <s v="7940 12Th Ave Sw"/>
    <x v="5"/>
    <s v="WA"/>
    <n v="98106"/>
    <n v="352000"/>
    <x v="1"/>
    <n v="1"/>
    <n v="1530"/>
    <n v="230"/>
    <n v="0"/>
    <x v="1"/>
    <x v="0"/>
    <s v="None"/>
    <s v="Average"/>
    <n v="100"/>
    <n v="2002"/>
    <n v="23"/>
    <n v="1"/>
  </r>
  <r>
    <s v="25828 243Rd Ave Se"/>
    <x v="32"/>
    <s v="WA"/>
    <n v="98038"/>
    <n v="351999"/>
    <x v="3"/>
    <n v="2.5"/>
    <n v="2370"/>
    <n v="149"/>
    <n v="0"/>
    <x v="1"/>
    <x v="1"/>
    <s v="None"/>
    <s v="Average"/>
    <n v="11"/>
    <n v="0"/>
    <n v="11"/>
    <n v="2"/>
  </r>
  <r>
    <s v="214 20Th Ave S"/>
    <x v="5"/>
    <s v="WA"/>
    <n v="98144"/>
    <n v="351250"/>
    <x v="1"/>
    <n v="1.75"/>
    <n v="1580"/>
    <n v="222"/>
    <n v="0"/>
    <x v="1"/>
    <x v="0"/>
    <s v="None"/>
    <s v="Average"/>
    <n v="78"/>
    <n v="2012"/>
    <n v="13"/>
    <n v="1"/>
  </r>
  <r>
    <s v="2023 Harrington Pl Ne"/>
    <x v="19"/>
    <s v="WA"/>
    <n v="98056"/>
    <n v="350000"/>
    <x v="5"/>
    <n v="3"/>
    <n v="2800"/>
    <n v="125"/>
    <n v="0"/>
    <x v="1"/>
    <x v="0"/>
    <s v="Good"/>
    <s v="Average"/>
    <n v="62"/>
    <n v="2008"/>
    <n v="17"/>
    <n v="1"/>
  </r>
  <r>
    <s v="12251 Se 306Th Ct"/>
    <x v="24"/>
    <s v="WA"/>
    <n v="98092"/>
    <n v="350000"/>
    <x v="1"/>
    <n v="3"/>
    <n v="2560"/>
    <n v="137"/>
    <n v="0"/>
    <x v="1"/>
    <x v="1"/>
    <s v="None"/>
    <s v="Average"/>
    <n v="21"/>
    <n v="2003"/>
    <n v="22"/>
    <n v="2"/>
  </r>
  <r>
    <s v="31456 117Th Pl Se"/>
    <x v="24"/>
    <s v="WA"/>
    <n v="98092"/>
    <n v="350000"/>
    <x v="3"/>
    <n v="2.5"/>
    <n v="2680"/>
    <n v="131"/>
    <n v="0"/>
    <x v="1"/>
    <x v="1"/>
    <s v="None"/>
    <s v="Average"/>
    <n v="35"/>
    <n v="2009"/>
    <n v="16"/>
    <n v="2"/>
  </r>
  <r>
    <s v="1755 140Th Ct Se"/>
    <x v="0"/>
    <s v="WA"/>
    <n v="98007"/>
    <n v="350000"/>
    <x v="3"/>
    <n v="2.25"/>
    <n v="1640"/>
    <n v="213"/>
    <n v="0"/>
    <x v="1"/>
    <x v="1"/>
    <s v="None"/>
    <s v="Good"/>
    <n v="40"/>
    <n v="0"/>
    <n v="40"/>
    <n v="2"/>
  </r>
  <r>
    <s v="18949 Mountain View Rd Ne"/>
    <x v="22"/>
    <s v="WA"/>
    <n v="98019"/>
    <n v="350000"/>
    <x v="3"/>
    <n v="1.75"/>
    <n v="1680"/>
    <n v="208"/>
    <n v="6"/>
    <x v="1"/>
    <x v="0"/>
    <s v="None"/>
    <s v="Good"/>
    <n v="85"/>
    <n v="2001"/>
    <n v="24"/>
    <n v="1"/>
  </r>
  <r>
    <s v="2110 S 373Rd Ct"/>
    <x v="27"/>
    <s v="WA"/>
    <n v="98003"/>
    <n v="350000"/>
    <x v="1"/>
    <n v="2.5"/>
    <n v="2800"/>
    <n v="125"/>
    <n v="0"/>
    <x v="1"/>
    <x v="1"/>
    <s v="None"/>
    <s v="Average"/>
    <n v="32"/>
    <n v="0"/>
    <n v="32"/>
    <n v="2"/>
  </r>
  <r>
    <s v="9753 Ne 127Th Pl"/>
    <x v="4"/>
    <s v="WA"/>
    <n v="98034"/>
    <n v="350000"/>
    <x v="3"/>
    <n v="1.5"/>
    <n v="980"/>
    <n v="357"/>
    <n v="0"/>
    <x v="1"/>
    <x v="1"/>
    <s v="None"/>
    <s v="Excellent"/>
    <n v="56"/>
    <n v="0"/>
    <n v="56"/>
    <n v="1"/>
  </r>
  <r>
    <s v="12411 84Th Ave Ne"/>
    <x v="4"/>
    <s v="WA"/>
    <n v="98034"/>
    <n v="350000"/>
    <x v="6"/>
    <n v="1"/>
    <n v="1620"/>
    <n v="216"/>
    <n v="0"/>
    <x v="1"/>
    <x v="0"/>
    <s v="None"/>
    <s v="Excellent"/>
    <n v="104"/>
    <n v="0"/>
    <n v="104"/>
    <n v="1"/>
  </r>
  <r>
    <s v="3037 Ne 205Th St"/>
    <x v="29"/>
    <s v="WA"/>
    <n v="98155"/>
    <n v="350000"/>
    <x v="3"/>
    <n v="1.75"/>
    <n v="1820"/>
    <n v="192"/>
    <n v="0"/>
    <x v="1"/>
    <x v="0"/>
    <s v="None"/>
    <s v="Average"/>
    <n v="49"/>
    <n v="0"/>
    <n v="49"/>
    <n v="1"/>
  </r>
  <r>
    <s v="22507 Se 279Th St"/>
    <x v="32"/>
    <s v="WA"/>
    <n v="98038"/>
    <n v="350000"/>
    <x v="1"/>
    <n v="2.25"/>
    <n v="2220"/>
    <n v="158"/>
    <n v="0"/>
    <x v="1"/>
    <x v="1"/>
    <s v="None"/>
    <s v="Good"/>
    <n v="26"/>
    <n v="0"/>
    <n v="26"/>
    <n v="2"/>
  </r>
  <r>
    <s v="24246 229Th Ave Se"/>
    <x v="32"/>
    <s v="WA"/>
    <n v="98038"/>
    <n v="350000"/>
    <x v="1"/>
    <n v="2.5"/>
    <n v="2440"/>
    <n v="143"/>
    <n v="0"/>
    <x v="1"/>
    <x v="1"/>
    <s v="None"/>
    <s v="Average"/>
    <n v="16"/>
    <n v="0"/>
    <n v="16"/>
    <n v="2"/>
  </r>
  <r>
    <s v="15617 160Th Ct Se"/>
    <x v="19"/>
    <s v="WA"/>
    <n v="98058"/>
    <n v="350000"/>
    <x v="3"/>
    <n v="2.25"/>
    <n v="1780"/>
    <n v="197"/>
    <n v="0"/>
    <x v="1"/>
    <x v="1"/>
    <s v="None"/>
    <s v="Good"/>
    <n v="38"/>
    <n v="0"/>
    <n v="38"/>
    <n v="2"/>
  </r>
  <r>
    <s v="13826 Se 141St St"/>
    <x v="19"/>
    <s v="WA"/>
    <n v="98059"/>
    <n v="350000"/>
    <x v="0"/>
    <n v="1.75"/>
    <n v="2330"/>
    <n v="150"/>
    <n v="0"/>
    <x v="1"/>
    <x v="0"/>
    <s v="None"/>
    <s v="Good"/>
    <n v="57"/>
    <n v="0"/>
    <n v="57"/>
    <n v="1"/>
  </r>
  <r>
    <s v="8802 30Th Ave Sw"/>
    <x v="5"/>
    <s v="WA"/>
    <n v="98126"/>
    <n v="350000"/>
    <x v="6"/>
    <n v="1"/>
    <n v="740"/>
    <n v="473"/>
    <n v="0"/>
    <x v="1"/>
    <x v="1"/>
    <s v="None"/>
    <s v="Good"/>
    <n v="103"/>
    <n v="0"/>
    <n v="103"/>
    <n v="1"/>
  </r>
  <r>
    <s v="9553 Interlake Ave N"/>
    <x v="5"/>
    <s v="WA"/>
    <n v="98103"/>
    <n v="350000"/>
    <x v="6"/>
    <n v="2.5"/>
    <n v="1260"/>
    <n v="278"/>
    <n v="0"/>
    <x v="1"/>
    <x v="1"/>
    <s v="None"/>
    <s v="Average"/>
    <n v="20"/>
    <n v="0"/>
    <n v="20"/>
    <n v="3"/>
  </r>
  <r>
    <s v="6003 Lanham Pl Sw"/>
    <x v="5"/>
    <s v="WA"/>
    <n v="98126"/>
    <n v="350000"/>
    <x v="3"/>
    <n v="3.25"/>
    <n v="1460"/>
    <n v="240"/>
    <n v="0"/>
    <x v="1"/>
    <x v="0"/>
    <s v="None"/>
    <s v="Average"/>
    <n v="19"/>
    <n v="0"/>
    <n v="19"/>
    <n v="2"/>
  </r>
  <r>
    <s v="2471 S 116Th Way"/>
    <x v="5"/>
    <s v="WA"/>
    <n v="98168"/>
    <n v="350000"/>
    <x v="1"/>
    <n v="2.5"/>
    <n v="2040"/>
    <n v="172"/>
    <n v="1"/>
    <x v="1"/>
    <x v="1"/>
    <s v="None"/>
    <s v="Average"/>
    <n v="14"/>
    <n v="0"/>
    <n v="14"/>
    <n v="2"/>
  </r>
  <r>
    <s v="1517 17Th Ave S"/>
    <x v="5"/>
    <s v="WA"/>
    <n v="98144"/>
    <n v="350000"/>
    <x v="1"/>
    <n v="2.25"/>
    <n v="2300"/>
    <n v="152"/>
    <n v="0"/>
    <x v="1"/>
    <x v="0"/>
    <s v="None"/>
    <s v="Good"/>
    <n v="121"/>
    <n v="0"/>
    <n v="121"/>
    <n v="1.5"/>
  </r>
  <r>
    <s v="600 21St Ave"/>
    <x v="5"/>
    <s v="WA"/>
    <n v="98122"/>
    <n v="350000"/>
    <x v="3"/>
    <n v="2"/>
    <n v="1380"/>
    <n v="254"/>
    <n v="0"/>
    <x v="1"/>
    <x v="1"/>
    <s v="None"/>
    <s v="Average"/>
    <n v="12"/>
    <n v="1923"/>
    <n v="102"/>
    <n v="3"/>
  </r>
  <r>
    <s v="3611 Ne 137Th St"/>
    <x v="5"/>
    <s v="WA"/>
    <n v="98125"/>
    <n v="350000"/>
    <x v="1"/>
    <n v="1"/>
    <n v="1170"/>
    <n v="299"/>
    <n v="0"/>
    <x v="1"/>
    <x v="1"/>
    <s v="None"/>
    <s v="Average"/>
    <n v="66"/>
    <n v="1989"/>
    <n v="36"/>
    <n v="1.5"/>
  </r>
  <r>
    <s v="4430 Letitia Ave S"/>
    <x v="5"/>
    <s v="WA"/>
    <n v="98118"/>
    <n v="350000"/>
    <x v="6"/>
    <n v="1"/>
    <n v="910"/>
    <n v="385"/>
    <n v="0"/>
    <x v="1"/>
    <x v="1"/>
    <s v="None"/>
    <s v="Good"/>
    <n v="119"/>
    <n v="1990"/>
    <n v="35"/>
    <n v="1.5"/>
  </r>
  <r>
    <s v="6849 26Th Ave Ne"/>
    <x v="5"/>
    <s v="WA"/>
    <n v="98115"/>
    <n v="350000"/>
    <x v="7"/>
    <n v="1"/>
    <n v="700"/>
    <n v="500"/>
    <n v="0"/>
    <x v="1"/>
    <x v="1"/>
    <s v="None"/>
    <s v="Average"/>
    <n v="83"/>
    <n v="1999"/>
    <n v="26"/>
    <n v="1"/>
  </r>
  <r>
    <s v="16220 8Th Ave Ne"/>
    <x v="9"/>
    <s v="WA"/>
    <n v="98155"/>
    <n v="350000"/>
    <x v="3"/>
    <n v="1"/>
    <n v="1010"/>
    <n v="347"/>
    <n v="0"/>
    <x v="1"/>
    <x v="1"/>
    <s v="None"/>
    <s v="Good"/>
    <n v="78"/>
    <n v="1988"/>
    <n v="37"/>
    <n v="1"/>
  </r>
  <r>
    <s v="1301 N 169Th St"/>
    <x v="9"/>
    <s v="WA"/>
    <n v="98133"/>
    <n v="350000"/>
    <x v="3"/>
    <n v="1.75"/>
    <n v="1660"/>
    <n v="211"/>
    <n v="0"/>
    <x v="1"/>
    <x v="1"/>
    <s v="None"/>
    <s v="Average"/>
    <n v="68"/>
    <n v="2000"/>
    <n v="25"/>
    <n v="1.5"/>
  </r>
  <r>
    <s v="10711 Sw 111Th Pl"/>
    <x v="25"/>
    <s v="WA"/>
    <n v="98070"/>
    <n v="350000"/>
    <x v="3"/>
    <n v="2.5"/>
    <n v="2010"/>
    <n v="174"/>
    <n v="0"/>
    <x v="1"/>
    <x v="1"/>
    <s v="None"/>
    <s v="Average"/>
    <n v="48"/>
    <n v="2004"/>
    <n v="21"/>
    <n v="2"/>
  </r>
  <r>
    <s v="17129 Ne 95Th St"/>
    <x v="13"/>
    <s v="WA"/>
    <n v="98052"/>
    <n v="349950"/>
    <x v="3"/>
    <n v="1"/>
    <n v="1060"/>
    <n v="330"/>
    <n v="0"/>
    <x v="1"/>
    <x v="1"/>
    <s v="None"/>
    <s v="Average"/>
    <n v="59"/>
    <n v="1963"/>
    <n v="62"/>
    <n v="1"/>
  </r>
  <r>
    <s v="18901-18937 114Th Ct Se"/>
    <x v="19"/>
    <s v="WA"/>
    <n v="98055"/>
    <n v="349950"/>
    <x v="3"/>
    <n v="2.5"/>
    <n v="1700"/>
    <n v="206"/>
    <n v="0"/>
    <x v="1"/>
    <x v="1"/>
    <s v="None"/>
    <s v="Average"/>
    <n v="31"/>
    <n v="0"/>
    <n v="31"/>
    <n v="2"/>
  </r>
  <r>
    <s v="19335 133Rd Pl Se"/>
    <x v="19"/>
    <s v="WA"/>
    <n v="98058"/>
    <n v="349950"/>
    <x v="1"/>
    <n v="2.5"/>
    <n v="2090"/>
    <n v="167"/>
    <n v="0"/>
    <x v="1"/>
    <x v="1"/>
    <s v="None"/>
    <s v="Average"/>
    <n v="36"/>
    <n v="0"/>
    <n v="36"/>
    <n v="2"/>
  </r>
  <r>
    <s v="3755 S 168Th St"/>
    <x v="38"/>
    <s v="WA"/>
    <n v="98188"/>
    <n v="349950"/>
    <x v="0"/>
    <n v="3"/>
    <n v="2257"/>
    <n v="155"/>
    <n v="0"/>
    <x v="1"/>
    <x v="0"/>
    <s v="None"/>
    <s v="Average"/>
    <n v="20"/>
    <n v="0"/>
    <n v="20"/>
    <n v="1"/>
  </r>
  <r>
    <s v="11515 4Th Ave Ne"/>
    <x v="5"/>
    <s v="WA"/>
    <n v="98125"/>
    <n v="349950"/>
    <x v="3"/>
    <n v="1"/>
    <n v="1400"/>
    <n v="250"/>
    <n v="0"/>
    <x v="1"/>
    <x v="1"/>
    <s v="None"/>
    <s v="Average"/>
    <n v="68"/>
    <n v="2000"/>
    <n v="25"/>
    <n v="1"/>
  </r>
  <r>
    <s v="35650 30Th Ave S"/>
    <x v="27"/>
    <s v="WA"/>
    <n v="98003"/>
    <n v="349900"/>
    <x v="1"/>
    <n v="2.5"/>
    <n v="2052"/>
    <n v="171"/>
    <n v="0"/>
    <x v="1"/>
    <x v="1"/>
    <s v="None"/>
    <s v="Average"/>
    <n v="11"/>
    <n v="0"/>
    <n v="11"/>
    <n v="2"/>
  </r>
  <r>
    <s v="16729 Tiger Mountain Rd Se"/>
    <x v="6"/>
    <s v="WA"/>
    <n v="98027"/>
    <n v="349900"/>
    <x v="3"/>
    <n v="2"/>
    <n v="2420"/>
    <n v="145"/>
    <n v="1"/>
    <x v="1"/>
    <x v="0"/>
    <s v="None"/>
    <s v="Excellent"/>
    <n v="76"/>
    <n v="0"/>
    <n v="76"/>
    <n v="1"/>
  </r>
  <r>
    <s v="15637 156Th Pl Se"/>
    <x v="19"/>
    <s v="WA"/>
    <n v="98058"/>
    <n v="349900"/>
    <x v="3"/>
    <n v="2.5"/>
    <n v="2200"/>
    <n v="159"/>
    <n v="0"/>
    <x v="1"/>
    <x v="1"/>
    <s v="None"/>
    <s v="Average"/>
    <n v="35"/>
    <n v="2009"/>
    <n v="16"/>
    <n v="2"/>
  </r>
  <r>
    <s v="137 Ne 193Rd St"/>
    <x v="9"/>
    <s v="WA"/>
    <n v="98155"/>
    <n v="349810"/>
    <x v="3"/>
    <n v="1"/>
    <n v="960"/>
    <n v="364"/>
    <n v="0"/>
    <x v="1"/>
    <x v="1"/>
    <s v="None"/>
    <s v="Good"/>
    <n v="67"/>
    <n v="1972"/>
    <n v="53"/>
    <n v="1"/>
  </r>
  <r>
    <s v="2709 E Marion St"/>
    <x v="5"/>
    <s v="WA"/>
    <n v="98122"/>
    <n v="349500"/>
    <x v="3"/>
    <n v="2"/>
    <n v="1270"/>
    <n v="275"/>
    <n v="0"/>
    <x v="1"/>
    <x v="1"/>
    <s v="None"/>
    <s v="Average"/>
    <n v="62"/>
    <n v="2008"/>
    <n v="17"/>
    <n v="1"/>
  </r>
  <r>
    <s v="4518 Se 4Th St"/>
    <x v="19"/>
    <s v="WA"/>
    <n v="98059"/>
    <n v="349000"/>
    <x v="1"/>
    <n v="1.75"/>
    <n v="1700"/>
    <n v="205"/>
    <n v="0"/>
    <x v="1"/>
    <x v="0"/>
    <s v="None"/>
    <s v="Excellent"/>
    <n v="44"/>
    <n v="0"/>
    <n v="44"/>
    <n v="1"/>
  </r>
  <r>
    <s v="720 N 95Th St"/>
    <x v="5"/>
    <s v="WA"/>
    <n v="98103"/>
    <n v="349000"/>
    <x v="3"/>
    <n v="2.5"/>
    <n v="1430"/>
    <n v="244"/>
    <n v="0"/>
    <x v="1"/>
    <x v="1"/>
    <s v="None"/>
    <s v="Average"/>
    <n v="23"/>
    <n v="0"/>
    <n v="23"/>
    <n v="3"/>
  </r>
  <r>
    <s v="15510 9Th Ave Ne"/>
    <x v="9"/>
    <s v="WA"/>
    <n v="98155"/>
    <n v="349000"/>
    <x v="3"/>
    <n v="1"/>
    <n v="1010"/>
    <n v="346"/>
    <n v="0"/>
    <x v="1"/>
    <x v="1"/>
    <s v="None"/>
    <s v="Good"/>
    <n v="78"/>
    <n v="1988"/>
    <n v="37"/>
    <n v="1"/>
  </r>
  <r>
    <s v="14405 105Th Ave Ne"/>
    <x v="4"/>
    <s v="WA"/>
    <n v="98034"/>
    <n v="348580"/>
    <x v="3"/>
    <n v="1"/>
    <n v="1220"/>
    <n v="286"/>
    <n v="0"/>
    <x v="1"/>
    <x v="1"/>
    <s v="None"/>
    <s v="Average"/>
    <n v="59"/>
    <n v="1963"/>
    <n v="62"/>
    <n v="1"/>
  </r>
  <r>
    <s v="12019 156Th Ave Se"/>
    <x v="19"/>
    <s v="WA"/>
    <n v="98059"/>
    <n v="348500"/>
    <x v="3"/>
    <n v="1.5"/>
    <n v="1360"/>
    <n v="256"/>
    <n v="0"/>
    <x v="1"/>
    <x v="1"/>
    <s v="None"/>
    <s v="Good"/>
    <n v="59"/>
    <n v="0"/>
    <n v="59"/>
    <n v="1"/>
  </r>
  <r>
    <s v="1121 48Th Ct Se"/>
    <x v="24"/>
    <s v="WA"/>
    <n v="98092"/>
    <n v="347000"/>
    <x v="1"/>
    <n v="1.5"/>
    <n v="2670"/>
    <n v="130"/>
    <n v="0"/>
    <x v="1"/>
    <x v="1"/>
    <s v="None"/>
    <s v="Average"/>
    <n v="29"/>
    <n v="0"/>
    <n v="29"/>
    <n v="2"/>
  </r>
  <r>
    <s v="10624 Sunrise Dr"/>
    <x v="30"/>
    <s v="WA"/>
    <n v="98011"/>
    <n v="347000"/>
    <x v="3"/>
    <n v="1"/>
    <n v="1270"/>
    <n v="273"/>
    <n v="0"/>
    <x v="1"/>
    <x v="1"/>
    <s v="None"/>
    <s v="Average"/>
    <n v="70"/>
    <n v="2005"/>
    <n v="20"/>
    <n v="1"/>
  </r>
  <r>
    <s v="22207 Daeila Dr"/>
    <x v="10"/>
    <s v="WA"/>
    <n v="98074"/>
    <n v="347000"/>
    <x v="3"/>
    <n v="1.75"/>
    <n v="1240"/>
    <n v="280"/>
    <n v="0"/>
    <x v="1"/>
    <x v="1"/>
    <s v="None"/>
    <s v="Good"/>
    <n v="47"/>
    <n v="2000"/>
    <n v="25"/>
    <n v="1"/>
  </r>
  <r>
    <s v="16528 Se Newport Way"/>
    <x v="0"/>
    <s v="WA"/>
    <n v="98006"/>
    <n v="346750"/>
    <x v="3"/>
    <n v="1"/>
    <n v="1620"/>
    <n v="214"/>
    <n v="1"/>
    <x v="1"/>
    <x v="1"/>
    <s v="None"/>
    <s v="Good"/>
    <n v="114"/>
    <n v="1977"/>
    <n v="48"/>
    <n v="1.5"/>
  </r>
  <r>
    <s v="4533 21St Ave Sw"/>
    <x v="5"/>
    <s v="WA"/>
    <n v="98106"/>
    <n v="346500"/>
    <x v="3"/>
    <n v="1"/>
    <n v="1150"/>
    <n v="301"/>
    <n v="0"/>
    <x v="1"/>
    <x v="1"/>
    <s v="None"/>
    <s v="Good"/>
    <n v="93"/>
    <n v="1958"/>
    <n v="67"/>
    <n v="1"/>
  </r>
  <r>
    <s v="5404 Columbia Dr S"/>
    <x v="5"/>
    <s v="WA"/>
    <n v="98108"/>
    <n v="346500"/>
    <x v="6"/>
    <n v="1.75"/>
    <n v="1610"/>
    <n v="215"/>
    <n v="0"/>
    <x v="1"/>
    <x v="0"/>
    <s v="None"/>
    <s v="Average"/>
    <n v="84"/>
    <n v="1994"/>
    <n v="31"/>
    <n v="1"/>
  </r>
  <r>
    <s v="2515 Ne 19Th St"/>
    <x v="19"/>
    <s v="WA"/>
    <n v="98056"/>
    <n v="346150"/>
    <x v="3"/>
    <n v="2"/>
    <n v="2140"/>
    <n v="162"/>
    <n v="0"/>
    <x v="1"/>
    <x v="0"/>
    <s v="None"/>
    <s v="Good"/>
    <n v="59"/>
    <n v="0"/>
    <n v="59"/>
    <n v="1"/>
  </r>
  <r>
    <s v="651 Sw 134Th St"/>
    <x v="21"/>
    <s v="WA"/>
    <n v="98146"/>
    <n v="346000"/>
    <x v="3"/>
    <n v="1.75"/>
    <n v="1270"/>
    <n v="272"/>
    <n v="0"/>
    <x v="1"/>
    <x v="0"/>
    <s v="None"/>
    <s v="Average"/>
    <n v="75"/>
    <n v="2005"/>
    <n v="20"/>
    <n v="1"/>
  </r>
  <r>
    <s v="11674 Se 189Th Pl"/>
    <x v="19"/>
    <s v="WA"/>
    <n v="98058"/>
    <n v="346000"/>
    <x v="1"/>
    <n v="2.5"/>
    <n v="2100"/>
    <n v="165"/>
    <n v="0"/>
    <x v="1"/>
    <x v="1"/>
    <s v="None"/>
    <s v="Average"/>
    <n v="16"/>
    <n v="0"/>
    <n v="16"/>
    <n v="2"/>
  </r>
  <r>
    <s v="14150-14198 Se 238Th Ln"/>
    <x v="36"/>
    <s v="WA"/>
    <n v="98042"/>
    <n v="345950"/>
    <x v="3"/>
    <n v="2.5"/>
    <n v="2110"/>
    <n v="164"/>
    <n v="0"/>
    <x v="1"/>
    <x v="1"/>
    <s v="None"/>
    <s v="Average"/>
    <n v="36"/>
    <n v="0"/>
    <n v="36"/>
    <n v="2"/>
  </r>
  <r>
    <s v="352 17Th Ave"/>
    <x v="5"/>
    <s v="WA"/>
    <n v="98122"/>
    <n v="345600"/>
    <x v="0"/>
    <n v="3.5"/>
    <n v="2800"/>
    <n v="123"/>
    <n v="0"/>
    <x v="1"/>
    <x v="1"/>
    <s v="None"/>
    <s v="Average"/>
    <n v="122"/>
    <n v="2005"/>
    <n v="20"/>
    <n v="2.5"/>
  </r>
  <r>
    <s v="10636 60Th Ave S"/>
    <x v="5"/>
    <s v="WA"/>
    <n v="98178"/>
    <n v="345100"/>
    <x v="3"/>
    <n v="3.75"/>
    <n v="1950"/>
    <n v="177"/>
    <n v="0"/>
    <x v="1"/>
    <x v="0"/>
    <s v="None"/>
    <s v="Average"/>
    <n v="66"/>
    <n v="1989"/>
    <n v="36"/>
    <n v="1"/>
  </r>
  <r>
    <s v="10238 65Th Ave S"/>
    <x v="5"/>
    <s v="WA"/>
    <n v="98178"/>
    <n v="345000"/>
    <x v="3"/>
    <n v="1.75"/>
    <n v="1990"/>
    <n v="173"/>
    <n v="0"/>
    <x v="1"/>
    <x v="0"/>
    <s v="Fair"/>
    <s v="Average"/>
    <n v="62"/>
    <n v="2008"/>
    <n v="17"/>
    <n v="1"/>
  </r>
  <r>
    <s v="33336-33412 E Lake Holm Dr Se"/>
    <x v="24"/>
    <s v="WA"/>
    <n v="98092"/>
    <n v="345000"/>
    <x v="6"/>
    <n v="1.5"/>
    <n v="1800"/>
    <n v="192"/>
    <n v="1"/>
    <x v="1"/>
    <x v="0"/>
    <s v="None"/>
    <s v="Excellent"/>
    <n v="38"/>
    <n v="0"/>
    <n v="38"/>
    <n v="1"/>
  </r>
  <r>
    <s v="15154 Se Newport Way"/>
    <x v="0"/>
    <s v="WA"/>
    <n v="98006"/>
    <n v="345000"/>
    <x v="3"/>
    <n v="1.5"/>
    <n v="1240"/>
    <n v="278"/>
    <n v="0"/>
    <x v="1"/>
    <x v="1"/>
    <s v="None"/>
    <s v="Good"/>
    <n v="71"/>
    <n v="1979"/>
    <n v="46"/>
    <n v="1"/>
  </r>
  <r>
    <s v="455 S 190Th St"/>
    <x v="21"/>
    <s v="WA"/>
    <n v="98148"/>
    <n v="345000"/>
    <x v="1"/>
    <n v="2.5"/>
    <n v="2040"/>
    <n v="169"/>
    <n v="0"/>
    <x v="1"/>
    <x v="1"/>
    <s v="None"/>
    <s v="Average"/>
    <n v="26"/>
    <n v="0"/>
    <n v="26"/>
    <n v="2"/>
  </r>
  <r>
    <s v="31907 Ne 102Nd Pl"/>
    <x v="14"/>
    <s v="WA"/>
    <n v="98014"/>
    <n v="345000"/>
    <x v="3"/>
    <n v="2"/>
    <n v="1610"/>
    <n v="214"/>
    <n v="0"/>
    <x v="1"/>
    <x v="1"/>
    <s v="None"/>
    <s v="Good"/>
    <n v="39"/>
    <n v="0"/>
    <n v="39"/>
    <n v="1"/>
  </r>
  <r>
    <s v="11207 Se 272Nd Pl"/>
    <x v="36"/>
    <s v="WA"/>
    <n v="98030"/>
    <n v="345000"/>
    <x v="0"/>
    <n v="2.5"/>
    <n v="2450"/>
    <n v="141"/>
    <n v="0"/>
    <x v="1"/>
    <x v="1"/>
    <s v="None"/>
    <s v="Average"/>
    <n v="23"/>
    <n v="0"/>
    <n v="23"/>
    <n v="2"/>
  </r>
  <r>
    <s v="12033 Ne 136Th Pl"/>
    <x v="4"/>
    <s v="WA"/>
    <n v="98034"/>
    <n v="345000"/>
    <x v="3"/>
    <n v="1.75"/>
    <n v="1090"/>
    <n v="317"/>
    <n v="0"/>
    <x v="1"/>
    <x v="1"/>
    <s v="None"/>
    <s v="Average"/>
    <n v="57"/>
    <n v="1997"/>
    <n v="28"/>
    <n v="1"/>
  </r>
  <r>
    <s v="27019 228Th Pl Se"/>
    <x v="32"/>
    <s v="WA"/>
    <n v="98038"/>
    <n v="345000"/>
    <x v="1"/>
    <n v="2.5"/>
    <n v="2280"/>
    <n v="151"/>
    <n v="0"/>
    <x v="1"/>
    <x v="1"/>
    <s v="None"/>
    <s v="Average"/>
    <n v="19"/>
    <n v="0"/>
    <n v="19"/>
    <n v="2"/>
  </r>
  <r>
    <s v="14319 165Th Pl Se"/>
    <x v="19"/>
    <s v="WA"/>
    <n v="98059"/>
    <n v="345000"/>
    <x v="3"/>
    <n v="2.25"/>
    <n v="2120"/>
    <n v="163"/>
    <n v="0"/>
    <x v="1"/>
    <x v="1"/>
    <s v="None"/>
    <s v="Average"/>
    <n v="41"/>
    <n v="0"/>
    <n v="41"/>
    <n v="2"/>
  </r>
  <r>
    <s v="15801 Se 175Th Pl"/>
    <x v="19"/>
    <s v="WA"/>
    <n v="98058"/>
    <n v="345000"/>
    <x v="1"/>
    <n v="2.75"/>
    <n v="2250"/>
    <n v="153"/>
    <n v="0"/>
    <x v="1"/>
    <x v="0"/>
    <s v="None"/>
    <s v="Good"/>
    <n v="50"/>
    <n v="0"/>
    <n v="50"/>
    <n v="1"/>
  </r>
  <r>
    <s v="12652 Se 160Th St"/>
    <x v="19"/>
    <s v="WA"/>
    <n v="98058"/>
    <n v="345000"/>
    <x v="1"/>
    <n v="1"/>
    <n v="1980"/>
    <n v="174"/>
    <n v="0"/>
    <x v="1"/>
    <x v="1"/>
    <s v="None"/>
    <s v="Average"/>
    <n v="63"/>
    <n v="2003"/>
    <n v="22"/>
    <n v="1.5"/>
  </r>
  <r>
    <s v="115 28Th Ave S"/>
    <x v="5"/>
    <s v="WA"/>
    <n v="98144"/>
    <n v="345000"/>
    <x v="3"/>
    <n v="1"/>
    <n v="1140"/>
    <n v="303"/>
    <n v="0"/>
    <x v="1"/>
    <x v="1"/>
    <s v="None"/>
    <s v="Good"/>
    <n v="121"/>
    <n v="0"/>
    <n v="121"/>
    <n v="2"/>
  </r>
  <r>
    <s v="323 25Th Ave S"/>
    <x v="5"/>
    <s v="WA"/>
    <n v="98144"/>
    <n v="345000"/>
    <x v="6"/>
    <n v="1.5"/>
    <n v="1180"/>
    <n v="292"/>
    <n v="0"/>
    <x v="1"/>
    <x v="0"/>
    <s v="None"/>
    <s v="Average"/>
    <n v="20"/>
    <n v="0"/>
    <n v="20"/>
    <n v="2"/>
  </r>
  <r>
    <s v="717 N 95Th St"/>
    <x v="5"/>
    <s v="WA"/>
    <n v="98103"/>
    <n v="345000"/>
    <x v="3"/>
    <n v="2.5"/>
    <n v="1210"/>
    <n v="285"/>
    <n v="0"/>
    <x v="1"/>
    <x v="1"/>
    <s v="None"/>
    <s v="Average"/>
    <n v="17"/>
    <n v="0"/>
    <n v="17"/>
    <n v="3"/>
  </r>
  <r>
    <s v="1718-1748 21St Ave S"/>
    <x v="5"/>
    <s v="WA"/>
    <n v="98144"/>
    <n v="345000"/>
    <x v="6"/>
    <n v="1.5"/>
    <n v="1340"/>
    <n v="257"/>
    <n v="0"/>
    <x v="1"/>
    <x v="0"/>
    <s v="None"/>
    <s v="Average"/>
    <n v="17"/>
    <n v="0"/>
    <n v="17"/>
    <n v="2"/>
  </r>
  <r>
    <s v="1707 22Nd Ave S"/>
    <x v="5"/>
    <s v="WA"/>
    <n v="98144"/>
    <n v="345000"/>
    <x v="3"/>
    <n v="1.5"/>
    <n v="1420"/>
    <n v="243"/>
    <n v="0"/>
    <x v="1"/>
    <x v="0"/>
    <s v="None"/>
    <s v="Average"/>
    <n v="17"/>
    <n v="0"/>
    <n v="17"/>
    <n v="2"/>
  </r>
  <r>
    <s v="5601 29Th Ave Sw"/>
    <x v="5"/>
    <s v="WA"/>
    <n v="98126"/>
    <n v="345000"/>
    <x v="6"/>
    <n v="1"/>
    <n v="970"/>
    <n v="356"/>
    <n v="0"/>
    <x v="1"/>
    <x v="1"/>
    <s v="None"/>
    <s v="Good"/>
    <n v="93"/>
    <n v="1958"/>
    <n v="67"/>
    <n v="1"/>
  </r>
  <r>
    <s v="8351 Jones Ave Nw"/>
    <x v="5"/>
    <s v="WA"/>
    <n v="98117"/>
    <n v="345000"/>
    <x v="6"/>
    <n v="1"/>
    <n v="1080"/>
    <n v="319"/>
    <n v="0"/>
    <x v="1"/>
    <x v="1"/>
    <s v="None"/>
    <s v="Average"/>
    <n v="85"/>
    <n v="1996"/>
    <n v="29"/>
    <n v="1"/>
  </r>
  <r>
    <s v="6439 Marshall Ave Sw"/>
    <x v="5"/>
    <s v="WA"/>
    <n v="98136"/>
    <n v="345000"/>
    <x v="6"/>
    <n v="1"/>
    <n v="1080"/>
    <n v="319"/>
    <n v="0"/>
    <x v="1"/>
    <x v="1"/>
    <s v="None"/>
    <s v="Average"/>
    <n v="70"/>
    <n v="2005"/>
    <n v="20"/>
    <n v="1"/>
  </r>
  <r>
    <s v="611 Ne 165Th St"/>
    <x v="9"/>
    <s v="WA"/>
    <n v="98155"/>
    <n v="345000"/>
    <x v="3"/>
    <n v="2.5"/>
    <n v="1680"/>
    <n v="205"/>
    <n v="0"/>
    <x v="1"/>
    <x v="1"/>
    <s v="None"/>
    <s v="Average"/>
    <n v="18"/>
    <n v="0"/>
    <n v="18"/>
    <n v="2"/>
  </r>
  <r>
    <s v="16000-16098 15Th Ave Ne"/>
    <x v="9"/>
    <s v="WA"/>
    <n v="98155"/>
    <n v="345000"/>
    <x v="3"/>
    <n v="1.75"/>
    <n v="1540"/>
    <n v="224"/>
    <n v="0"/>
    <x v="1"/>
    <x v="0"/>
    <s v="None"/>
    <s v="Good"/>
    <n v="70"/>
    <n v="2009"/>
    <n v="16"/>
    <n v="1"/>
  </r>
  <r>
    <s v="440 Scenic Way"/>
    <x v="36"/>
    <s v="WA"/>
    <n v="98030"/>
    <n v="344950"/>
    <x v="1"/>
    <n v="2"/>
    <n v="2330"/>
    <n v="148"/>
    <n v="0"/>
    <x v="1"/>
    <x v="0"/>
    <s v="None"/>
    <s v="Good"/>
    <n v="84"/>
    <n v="1998"/>
    <n v="27"/>
    <n v="1"/>
  </r>
  <r>
    <s v="1816 Talbot Rd S"/>
    <x v="19"/>
    <s v="WA"/>
    <n v="98055"/>
    <n v="344500"/>
    <x v="1"/>
    <n v="2.75"/>
    <n v="1800"/>
    <n v="191"/>
    <n v="0"/>
    <x v="1"/>
    <x v="0"/>
    <s v="None"/>
    <s v="Average"/>
    <n v="23"/>
    <n v="0"/>
    <n v="23"/>
    <n v="1"/>
  </r>
  <r>
    <s v="12331 A 10Th Pl Ne"/>
    <x v="5"/>
    <s v="WA"/>
    <n v="98125"/>
    <n v="344000"/>
    <x v="3"/>
    <n v="2.5"/>
    <n v="1232"/>
    <n v="279"/>
    <n v="0"/>
    <x v="1"/>
    <x v="1"/>
    <s v="None"/>
    <s v="Average"/>
    <n v="18"/>
    <n v="0"/>
    <n v="18"/>
    <n v="3"/>
  </r>
  <r>
    <s v="8005 46Th Ave Sw"/>
    <x v="5"/>
    <s v="WA"/>
    <n v="98136"/>
    <n v="343566"/>
    <x v="6"/>
    <n v="1"/>
    <n v="1100"/>
    <n v="312"/>
    <n v="0"/>
    <x v="1"/>
    <x v="1"/>
    <s v="None"/>
    <s v="Average"/>
    <n v="71"/>
    <n v="2005"/>
    <n v="20"/>
    <n v="1"/>
  </r>
  <r>
    <s v="11008 Auburn Ave S"/>
    <x v="5"/>
    <s v="WA"/>
    <n v="98178"/>
    <n v="343500"/>
    <x v="1"/>
    <n v="1.75"/>
    <n v="1760"/>
    <n v="195"/>
    <n v="0"/>
    <x v="1"/>
    <x v="0"/>
    <s v="Good"/>
    <s v="Good"/>
    <n v="75"/>
    <n v="1983"/>
    <n v="42"/>
    <n v="1"/>
  </r>
  <r>
    <s v="28129 237Th Ave Se"/>
    <x v="32"/>
    <s v="WA"/>
    <n v="98038"/>
    <n v="343000"/>
    <x v="1"/>
    <n v="2.5"/>
    <n v="2070"/>
    <n v="166"/>
    <n v="0"/>
    <x v="1"/>
    <x v="1"/>
    <s v="None"/>
    <s v="Average"/>
    <n v="21"/>
    <n v="2003"/>
    <n v="22"/>
    <n v="2"/>
  </r>
  <r>
    <s v="2816 Sw 110Th Pl"/>
    <x v="5"/>
    <s v="WA"/>
    <n v="98146"/>
    <n v="343000"/>
    <x v="1"/>
    <n v="1.75"/>
    <n v="2290"/>
    <n v="150"/>
    <n v="0"/>
    <x v="1"/>
    <x v="0"/>
    <s v="None"/>
    <s v="Average"/>
    <n v="65"/>
    <n v="2012"/>
    <n v="13"/>
    <n v="1"/>
  </r>
  <r>
    <s v="3322 261St Pl Se"/>
    <x v="33"/>
    <s v="WA"/>
    <n v="98022"/>
    <n v="342500"/>
    <x v="3"/>
    <n v="2"/>
    <n v="2080"/>
    <n v="165"/>
    <n v="0"/>
    <x v="1"/>
    <x v="1"/>
    <s v="None"/>
    <s v="Average"/>
    <n v="23"/>
    <n v="0"/>
    <n v="23"/>
    <n v="1"/>
  </r>
  <r>
    <s v="8101 Ne 120Th St"/>
    <x v="4"/>
    <s v="WA"/>
    <n v="98034"/>
    <n v="342500"/>
    <x v="6"/>
    <n v="1.75"/>
    <n v="1210"/>
    <n v="283"/>
    <n v="0"/>
    <x v="1"/>
    <x v="1"/>
    <s v="None"/>
    <s v="Average"/>
    <n v="43"/>
    <n v="0"/>
    <n v="43"/>
    <n v="1"/>
  </r>
  <r>
    <s v="8121 Ne 147Th Pl"/>
    <x v="20"/>
    <s v="WA"/>
    <n v="98028"/>
    <n v="342400"/>
    <x v="3"/>
    <n v="2.25"/>
    <n v="1180"/>
    <n v="290"/>
    <n v="0"/>
    <x v="1"/>
    <x v="1"/>
    <s v="None"/>
    <s v="Average"/>
    <n v="39"/>
    <n v="0"/>
    <n v="39"/>
    <n v="2"/>
  </r>
  <r>
    <s v="3002 Sw 349Th Pl"/>
    <x v="27"/>
    <s v="WA"/>
    <n v="98023"/>
    <n v="342246"/>
    <x v="1"/>
    <n v="2.5"/>
    <n v="1980"/>
    <n v="173"/>
    <n v="0"/>
    <x v="1"/>
    <x v="1"/>
    <s v="None"/>
    <s v="Average"/>
    <n v="37"/>
    <n v="2000"/>
    <n v="25"/>
    <n v="2"/>
  </r>
  <r>
    <s v="24612 102Nd Pl Se"/>
    <x v="36"/>
    <s v="WA"/>
    <n v="98030"/>
    <n v="342000"/>
    <x v="1"/>
    <n v="2.5"/>
    <n v="2300"/>
    <n v="149"/>
    <n v="0"/>
    <x v="1"/>
    <x v="1"/>
    <s v="None"/>
    <s v="Average"/>
    <n v="24"/>
    <n v="0"/>
    <n v="24"/>
    <n v="2"/>
  </r>
  <r>
    <s v="15634 129Th Pl Se"/>
    <x v="19"/>
    <s v="WA"/>
    <n v="98058"/>
    <n v="342000"/>
    <x v="3"/>
    <n v="1.75"/>
    <n v="1780"/>
    <n v="192"/>
    <n v="0"/>
    <x v="1"/>
    <x v="0"/>
    <s v="None"/>
    <s v="Average"/>
    <n v="44"/>
    <n v="2013"/>
    <n v="12"/>
    <n v="1"/>
  </r>
  <r>
    <s v="9219 Stone Ave N"/>
    <x v="5"/>
    <s v="WA"/>
    <n v="98103"/>
    <n v="342000"/>
    <x v="6"/>
    <n v="2.5"/>
    <n v="1175"/>
    <n v="291"/>
    <n v="0"/>
    <x v="1"/>
    <x v="0"/>
    <s v="None"/>
    <s v="Average"/>
    <n v="20"/>
    <n v="0"/>
    <n v="20"/>
    <n v="2"/>
  </r>
  <r>
    <s v="14040 24Th Ave Ne"/>
    <x v="5"/>
    <s v="WA"/>
    <n v="98125"/>
    <n v="342000"/>
    <x v="3"/>
    <n v="1"/>
    <n v="1260"/>
    <n v="271"/>
    <n v="0"/>
    <x v="1"/>
    <x v="0"/>
    <s v="None"/>
    <s v="Average"/>
    <n v="81"/>
    <n v="0"/>
    <n v="81"/>
    <n v="1"/>
  </r>
  <r>
    <s v="4813 S Findlay St"/>
    <x v="5"/>
    <s v="WA"/>
    <n v="98118"/>
    <n v="342000"/>
    <x v="6"/>
    <n v="1"/>
    <n v="740"/>
    <n v="462"/>
    <n v="0"/>
    <x v="1"/>
    <x v="1"/>
    <s v="None"/>
    <s v="Average"/>
    <n v="77"/>
    <n v="1994"/>
    <n v="31"/>
    <n v="1"/>
  </r>
  <r>
    <s v="4315 201St Ave Ne"/>
    <x v="10"/>
    <s v="WA"/>
    <n v="98074"/>
    <n v="341750"/>
    <x v="3"/>
    <n v="2.25"/>
    <n v="2180"/>
    <n v="157"/>
    <n v="0"/>
    <x v="1"/>
    <x v="1"/>
    <s v="None"/>
    <s v="Average"/>
    <n v="39"/>
    <n v="0"/>
    <n v="39"/>
    <n v="2"/>
  </r>
  <r>
    <s v="16301 Se 139Th Ct"/>
    <x v="19"/>
    <s v="WA"/>
    <n v="98059"/>
    <n v="341167"/>
    <x v="0"/>
    <n v="2.75"/>
    <n v="2670"/>
    <n v="128"/>
    <n v="0"/>
    <x v="1"/>
    <x v="1"/>
    <s v="None"/>
    <s v="Average"/>
    <n v="11"/>
    <n v="0"/>
    <n v="11"/>
    <n v="2"/>
  </r>
  <r>
    <s v="16016 Se 173Rd St"/>
    <x v="19"/>
    <s v="WA"/>
    <n v="98058"/>
    <n v="341000"/>
    <x v="1"/>
    <n v="1.75"/>
    <n v="1920"/>
    <n v="178"/>
    <n v="0"/>
    <x v="1"/>
    <x v="0"/>
    <s v="None"/>
    <s v="Good"/>
    <n v="50"/>
    <n v="0"/>
    <n v="50"/>
    <n v="1"/>
  </r>
  <r>
    <s v="6510 34Th Ave Sw"/>
    <x v="5"/>
    <s v="WA"/>
    <n v="98126"/>
    <n v="341000"/>
    <x v="3"/>
    <n v="2.5"/>
    <n v="1480"/>
    <n v="230"/>
    <n v="0"/>
    <x v="1"/>
    <x v="0"/>
    <s v="None"/>
    <s v="Average"/>
    <n v="13"/>
    <n v="1912"/>
    <n v="113"/>
    <n v="2"/>
  </r>
  <r>
    <s v="8116 8Th Ave Ne"/>
    <x v="5"/>
    <s v="WA"/>
    <n v="98115"/>
    <n v="341000"/>
    <x v="3"/>
    <n v="1"/>
    <n v="1390"/>
    <n v="245"/>
    <n v="0"/>
    <x v="1"/>
    <x v="1"/>
    <s v="None"/>
    <s v="Average"/>
    <n v="117"/>
    <n v="1988"/>
    <n v="37"/>
    <n v="1.5"/>
  </r>
  <r>
    <s v="17050 14Th Avenue Northeast"/>
    <x v="9"/>
    <s v="WA"/>
    <n v="98155"/>
    <n v="341000"/>
    <x v="3"/>
    <n v="1.5"/>
    <n v="1720"/>
    <n v="198"/>
    <n v="0"/>
    <x v="1"/>
    <x v="1"/>
    <s v="None"/>
    <s v="Good"/>
    <n v="73"/>
    <n v="0"/>
    <n v="73"/>
    <n v="1.5"/>
  </r>
  <r>
    <s v="1310 G St Se"/>
    <x v="24"/>
    <s v="WA"/>
    <n v="98002"/>
    <n v="340000"/>
    <x v="3"/>
    <n v="2.25"/>
    <n v="2120"/>
    <n v="160"/>
    <n v="0"/>
    <x v="1"/>
    <x v="1"/>
    <s v="None"/>
    <s v="Average"/>
    <n v="28"/>
    <n v="0"/>
    <n v="28"/>
    <n v="1"/>
  </r>
  <r>
    <s v="14000 Se 241St St"/>
    <x v="36"/>
    <s v="WA"/>
    <n v="98042"/>
    <n v="340000"/>
    <x v="3"/>
    <n v="1.75"/>
    <n v="2190"/>
    <n v="155"/>
    <n v="0"/>
    <x v="1"/>
    <x v="1"/>
    <s v="None"/>
    <s v="Good"/>
    <n v="47"/>
    <n v="2000"/>
    <n v="25"/>
    <n v="2"/>
  </r>
  <r>
    <s v="504 Shelton Ct Ne"/>
    <x v="19"/>
    <s v="WA"/>
    <n v="98056"/>
    <n v="340000"/>
    <x v="3"/>
    <n v="2.25"/>
    <n v="1970"/>
    <n v="173"/>
    <n v="0"/>
    <x v="1"/>
    <x v="1"/>
    <s v="None"/>
    <s v="Average"/>
    <n v="28"/>
    <n v="0"/>
    <n v="28"/>
    <n v="2"/>
  </r>
  <r>
    <s v="1496 Aberdeen Ave Ne"/>
    <x v="19"/>
    <s v="WA"/>
    <n v="98056"/>
    <n v="340000"/>
    <x v="3"/>
    <n v="1"/>
    <n v="1600"/>
    <n v="213"/>
    <n v="0"/>
    <x v="1"/>
    <x v="1"/>
    <s v="None"/>
    <s v="Good"/>
    <n v="67"/>
    <n v="1972"/>
    <n v="53"/>
    <n v="1"/>
  </r>
  <r>
    <s v="18210 170Th Pl Se"/>
    <x v="19"/>
    <s v="WA"/>
    <n v="98058"/>
    <n v="340000"/>
    <x v="3"/>
    <n v="2.5"/>
    <n v="2480"/>
    <n v="137"/>
    <n v="0"/>
    <x v="1"/>
    <x v="1"/>
    <s v="None"/>
    <s v="Average"/>
    <n v="21"/>
    <n v="2003"/>
    <n v="22"/>
    <n v="2"/>
  </r>
  <r>
    <s v="2419 Sw Barton St"/>
    <x v="5"/>
    <s v="WA"/>
    <n v="98106"/>
    <n v="340000"/>
    <x v="3"/>
    <n v="1.75"/>
    <n v="1960"/>
    <n v="173"/>
    <n v="0"/>
    <x v="1"/>
    <x v="0"/>
    <s v="None"/>
    <s v="Average"/>
    <n v="77"/>
    <n v="1994"/>
    <n v="31"/>
    <n v="1"/>
  </r>
  <r>
    <s v="17512 Corliss Ave N"/>
    <x v="9"/>
    <s v="WA"/>
    <n v="98133"/>
    <n v="340000"/>
    <x v="4"/>
    <n v="2.75"/>
    <n v="2790"/>
    <n v="122"/>
    <n v="0"/>
    <x v="1"/>
    <x v="0"/>
    <s v="None"/>
    <s v="Average"/>
    <n v="48"/>
    <n v="2004"/>
    <n v="21"/>
    <n v="1"/>
  </r>
  <r>
    <s v="5703 Charlotte Ave Se"/>
    <x v="24"/>
    <s v="WA"/>
    <n v="98092"/>
    <n v="339990"/>
    <x v="3"/>
    <n v="2.5"/>
    <n v="2570"/>
    <n v="132"/>
    <n v="0"/>
    <x v="1"/>
    <x v="1"/>
    <s v="None"/>
    <s v="Average"/>
    <n v="11"/>
    <n v="0"/>
    <n v="11"/>
    <n v="2"/>
  </r>
  <r>
    <s v="27622 195Th Ave Se"/>
    <x v="36"/>
    <s v="WA"/>
    <n v="98042"/>
    <n v="339950"/>
    <x v="3"/>
    <n v="2.5"/>
    <n v="2390"/>
    <n v="142"/>
    <n v="1"/>
    <x v="1"/>
    <x v="0"/>
    <s v="None"/>
    <s v="Average"/>
    <n v="41"/>
    <n v="0"/>
    <n v="41"/>
    <n v="1"/>
  </r>
  <r>
    <s v="1807 17Th Ave S"/>
    <x v="5"/>
    <s v="WA"/>
    <n v="98144"/>
    <n v="339950"/>
    <x v="3"/>
    <n v="1"/>
    <n v="1050"/>
    <n v="324"/>
    <n v="0"/>
    <x v="1"/>
    <x v="1"/>
    <s v="None"/>
    <s v="Good"/>
    <n v="119"/>
    <n v="1990"/>
    <n v="35"/>
    <n v="1.5"/>
  </r>
  <r>
    <s v="8860 122Nd Ct Se"/>
    <x v="17"/>
    <s v="WA"/>
    <n v="98056"/>
    <n v="339900"/>
    <x v="3"/>
    <n v="1"/>
    <n v="1200"/>
    <n v="283"/>
    <n v="0"/>
    <x v="1"/>
    <x v="1"/>
    <s v="None"/>
    <s v="Excellent"/>
    <n v="56"/>
    <n v="0"/>
    <n v="56"/>
    <n v="1"/>
  </r>
  <r>
    <s v="27305 245Th Ave Se"/>
    <x v="32"/>
    <s v="WA"/>
    <n v="98038"/>
    <n v="339000"/>
    <x v="1"/>
    <n v="2.5"/>
    <n v="1830"/>
    <n v="185"/>
    <n v="0"/>
    <x v="1"/>
    <x v="1"/>
    <s v="None"/>
    <s v="Average"/>
    <n v="22"/>
    <n v="0"/>
    <n v="22"/>
    <n v="2"/>
  </r>
  <r>
    <s v="8202 37Th Ave Sw"/>
    <x v="5"/>
    <s v="WA"/>
    <n v="98126"/>
    <n v="339000"/>
    <x v="3"/>
    <n v="1"/>
    <n v="1100"/>
    <n v="308"/>
    <n v="0"/>
    <x v="1"/>
    <x v="0"/>
    <s v="None"/>
    <s v="Good"/>
    <n v="83"/>
    <n v="1982"/>
    <n v="43"/>
    <n v="1"/>
  </r>
  <r>
    <s v="7936 10Th Ave Sw"/>
    <x v="5"/>
    <s v="WA"/>
    <n v="98106"/>
    <n v="339000"/>
    <x v="1"/>
    <n v="2"/>
    <n v="2470"/>
    <n v="137"/>
    <n v="0"/>
    <x v="1"/>
    <x v="0"/>
    <s v="None"/>
    <s v="Average"/>
    <n v="77"/>
    <n v="1988"/>
    <n v="37"/>
    <n v="1.5"/>
  </r>
  <r>
    <s v="2016 S Pearl St"/>
    <x v="5"/>
    <s v="WA"/>
    <n v="98108"/>
    <n v="339000"/>
    <x v="6"/>
    <n v="1"/>
    <n v="950"/>
    <n v="357"/>
    <n v="0"/>
    <x v="1"/>
    <x v="1"/>
    <s v="None"/>
    <s v="Good"/>
    <n v="84"/>
    <n v="1998"/>
    <n v="27"/>
    <n v="1"/>
  </r>
  <r>
    <s v="20248 20Th Ave Ne"/>
    <x v="9"/>
    <s v="WA"/>
    <n v="98155"/>
    <n v="339000"/>
    <x v="3"/>
    <n v="1"/>
    <n v="1080"/>
    <n v="314"/>
    <n v="0"/>
    <x v="1"/>
    <x v="1"/>
    <s v="None"/>
    <s v="Good"/>
    <n v="70"/>
    <n v="2009"/>
    <n v="16"/>
    <n v="1"/>
  </r>
  <r>
    <s v="7621 Orchard Ave Se"/>
    <x v="18"/>
    <s v="WA"/>
    <n v="98065"/>
    <n v="339000"/>
    <x v="3"/>
    <n v="2.5"/>
    <n v="1450"/>
    <n v="234"/>
    <n v="0"/>
    <x v="1"/>
    <x v="1"/>
    <s v="None"/>
    <s v="Average"/>
    <n v="21"/>
    <n v="2003"/>
    <n v="22"/>
    <n v="2"/>
  </r>
  <r>
    <s v="4100 Sw Othello St"/>
    <x v="5"/>
    <s v="WA"/>
    <n v="98136"/>
    <n v="337946"/>
    <x v="6"/>
    <n v="1"/>
    <n v="940"/>
    <n v="360"/>
    <n v="0"/>
    <x v="1"/>
    <x v="1"/>
    <s v="None"/>
    <s v="Average"/>
    <n v="115"/>
    <n v="2006"/>
    <n v="19"/>
    <n v="1"/>
  </r>
  <r>
    <s v="6000-6048 22Nd Ave S"/>
    <x v="5"/>
    <s v="WA"/>
    <n v="98108"/>
    <n v="337500"/>
    <x v="0"/>
    <n v="2"/>
    <n v="1700"/>
    <n v="199"/>
    <n v="0"/>
    <x v="1"/>
    <x v="0"/>
    <s v="None"/>
    <s v="Average"/>
    <n v="69"/>
    <n v="2001"/>
    <n v="24"/>
    <n v="1"/>
  </r>
  <r>
    <s v="15731 Se 253Rd Pl"/>
    <x v="7"/>
    <s v="WA"/>
    <n v="98042"/>
    <n v="337000"/>
    <x v="1"/>
    <n v="2.5"/>
    <n v="2230"/>
    <n v="151"/>
    <n v="0"/>
    <x v="1"/>
    <x v="1"/>
    <s v="None"/>
    <s v="Good"/>
    <n v="23"/>
    <n v="0"/>
    <n v="23"/>
    <n v="2"/>
  </r>
  <r>
    <s v="14830 203Rd Ave Se"/>
    <x v="19"/>
    <s v="WA"/>
    <n v="98059"/>
    <n v="337000"/>
    <x v="3"/>
    <n v="1.75"/>
    <n v="1310"/>
    <n v="257"/>
    <n v="0"/>
    <x v="1"/>
    <x v="1"/>
    <s v="None"/>
    <s v="Average"/>
    <n v="32"/>
    <n v="0"/>
    <n v="32"/>
    <n v="1"/>
  </r>
  <r>
    <s v="12551 Roosevelt Way Ne"/>
    <x v="5"/>
    <s v="WA"/>
    <n v="98125"/>
    <n v="337000"/>
    <x v="3"/>
    <n v="1"/>
    <n v="1070"/>
    <n v="315"/>
    <n v="0"/>
    <x v="1"/>
    <x v="1"/>
    <s v="None"/>
    <s v="Excellent"/>
    <n v="74"/>
    <n v="0"/>
    <n v="74"/>
    <n v="1"/>
  </r>
  <r>
    <s v="11707 Greenwood Ave N"/>
    <x v="5"/>
    <s v="WA"/>
    <n v="98133"/>
    <n v="337000"/>
    <x v="3"/>
    <n v="2.25"/>
    <n v="1460"/>
    <n v="231"/>
    <n v="0"/>
    <x v="1"/>
    <x v="1"/>
    <s v="None"/>
    <s v="Average"/>
    <n v="19"/>
    <n v="0"/>
    <n v="19"/>
    <n v="3"/>
  </r>
  <r>
    <s v="14532-14536 31St Ave Ne"/>
    <x v="9"/>
    <s v="WA"/>
    <n v="98155"/>
    <n v="337000"/>
    <x v="1"/>
    <n v="3"/>
    <n v="2240"/>
    <n v="150"/>
    <n v="0"/>
    <x v="1"/>
    <x v="1"/>
    <s v="None"/>
    <s v="Average"/>
    <n v="33"/>
    <n v="0"/>
    <n v="33"/>
    <n v="2"/>
  </r>
  <r>
    <s v="2277 Nw Hidden Ln"/>
    <x v="6"/>
    <s v="WA"/>
    <n v="98027"/>
    <n v="336750"/>
    <x v="6"/>
    <n v="2.25"/>
    <n v="1170"/>
    <n v="288"/>
    <n v="0"/>
    <x v="1"/>
    <x v="1"/>
    <s v="None"/>
    <s v="Average"/>
    <n v="16"/>
    <n v="0"/>
    <n v="16"/>
    <n v="2"/>
  </r>
  <r>
    <s v="608 N 202Nd St"/>
    <x v="9"/>
    <s v="WA"/>
    <n v="98133"/>
    <n v="336500"/>
    <x v="3"/>
    <n v="1"/>
    <n v="1480"/>
    <n v="227"/>
    <n v="0"/>
    <x v="1"/>
    <x v="0"/>
    <s v="None"/>
    <s v="Average"/>
    <n v="62"/>
    <n v="2008"/>
    <n v="17"/>
    <n v="1"/>
  </r>
  <r>
    <s v="14213 Se 170Th St"/>
    <x v="19"/>
    <s v="WA"/>
    <n v="98058"/>
    <n v="336000"/>
    <x v="3"/>
    <n v="2.25"/>
    <n v="2760"/>
    <n v="122"/>
    <n v="0"/>
    <x v="1"/>
    <x v="1"/>
    <s v="None"/>
    <s v="Average"/>
    <n v="56"/>
    <n v="2010"/>
    <n v="15"/>
    <n v="1"/>
  </r>
  <r>
    <s v="10203 42Nd Ave Sw"/>
    <x v="5"/>
    <s v="WA"/>
    <n v="98146"/>
    <n v="335950"/>
    <x v="6"/>
    <n v="1.5"/>
    <n v="800"/>
    <n v="420"/>
    <n v="0"/>
    <x v="1"/>
    <x v="1"/>
    <s v="None"/>
    <s v="Excellent"/>
    <n v="74"/>
    <n v="0"/>
    <n v="74"/>
    <n v="1"/>
  </r>
  <r>
    <s v="12008 35Th Ave Ne"/>
    <x v="5"/>
    <s v="WA"/>
    <n v="98125"/>
    <n v="335500"/>
    <x v="3"/>
    <n v="1"/>
    <n v="1370"/>
    <n v="245"/>
    <n v="0"/>
    <x v="1"/>
    <x v="1"/>
    <s v="None"/>
    <s v="Average"/>
    <n v="95"/>
    <n v="1997"/>
    <n v="28"/>
    <n v="2"/>
  </r>
  <r>
    <s v="37540 32Nd Pl S"/>
    <x v="24"/>
    <s v="WA"/>
    <n v="98001"/>
    <n v="335000"/>
    <x v="1"/>
    <n v="2.5"/>
    <n v="2610"/>
    <n v="128"/>
    <n v="0"/>
    <x v="1"/>
    <x v="1"/>
    <s v="None"/>
    <s v="Average"/>
    <n v="16"/>
    <n v="0"/>
    <n v="16"/>
    <n v="2"/>
  </r>
  <r>
    <s v="27610 Se Mud Mountain Rd"/>
    <x v="33"/>
    <s v="WA"/>
    <n v="98022"/>
    <n v="335000"/>
    <x v="1"/>
    <n v="2"/>
    <n v="2030"/>
    <n v="165"/>
    <n v="2"/>
    <x v="1"/>
    <x v="1"/>
    <s v="None"/>
    <s v="Good"/>
    <n v="56"/>
    <n v="0"/>
    <n v="56"/>
    <n v="1"/>
  </r>
  <r>
    <s v="8136 Ne 147Th Pl"/>
    <x v="20"/>
    <s v="WA"/>
    <n v="98028"/>
    <n v="335000"/>
    <x v="3"/>
    <n v="1"/>
    <n v="1060"/>
    <n v="316"/>
    <n v="0"/>
    <x v="1"/>
    <x v="1"/>
    <s v="None"/>
    <s v="Good"/>
    <n v="58"/>
    <n v="0"/>
    <n v="58"/>
    <n v="1"/>
  </r>
  <r>
    <s v="15216 Se 176Th Pl"/>
    <x v="19"/>
    <s v="WA"/>
    <n v="98058"/>
    <n v="335000"/>
    <x v="1"/>
    <n v="2.5"/>
    <n v="1750"/>
    <n v="191"/>
    <n v="0"/>
    <x v="1"/>
    <x v="0"/>
    <s v="None"/>
    <s v="Good"/>
    <n v="42"/>
    <n v="0"/>
    <n v="42"/>
    <n v="1"/>
  </r>
  <r>
    <s v="15901-15999 131St Pl Se"/>
    <x v="19"/>
    <s v="WA"/>
    <n v="98058"/>
    <n v="335000"/>
    <x v="1"/>
    <n v="2.75"/>
    <n v="2540"/>
    <n v="132"/>
    <n v="0"/>
    <x v="1"/>
    <x v="0"/>
    <s v="None"/>
    <s v="Good"/>
    <n v="46"/>
    <n v="0"/>
    <n v="46"/>
    <n v="1"/>
  </r>
  <r>
    <s v="4618 Ne 22Nd Pl"/>
    <x v="19"/>
    <s v="WA"/>
    <n v="98059"/>
    <n v="335000"/>
    <x v="3"/>
    <n v="1.75"/>
    <n v="2430"/>
    <n v="138"/>
    <n v="0"/>
    <x v="1"/>
    <x v="0"/>
    <s v="None"/>
    <s v="Good"/>
    <n v="47"/>
    <n v="2000"/>
    <n v="25"/>
    <n v="1"/>
  </r>
  <r>
    <s v="17217 Woodside Dr Se"/>
    <x v="19"/>
    <s v="WA"/>
    <n v="98058"/>
    <n v="335000"/>
    <x v="3"/>
    <n v="2.5"/>
    <n v="1940"/>
    <n v="173"/>
    <n v="0"/>
    <x v="1"/>
    <x v="1"/>
    <s v="None"/>
    <s v="Average"/>
    <n v="21"/>
    <n v="2003"/>
    <n v="22"/>
    <n v="2"/>
  </r>
  <r>
    <s v="20532 Se 159Th St"/>
    <x v="19"/>
    <s v="WA"/>
    <n v="98059"/>
    <n v="335000"/>
    <x v="1"/>
    <n v="2.25"/>
    <n v="2030"/>
    <n v="165"/>
    <n v="0"/>
    <x v="1"/>
    <x v="0"/>
    <s v="None"/>
    <s v="Average"/>
    <n v="62"/>
    <n v="2008"/>
    <n v="17"/>
    <n v="1"/>
  </r>
  <r>
    <s v="5840 16Th Ave S"/>
    <x v="5"/>
    <s v="WA"/>
    <n v="98108"/>
    <n v="335000"/>
    <x v="1"/>
    <n v="2"/>
    <n v="1480"/>
    <n v="226"/>
    <n v="0"/>
    <x v="1"/>
    <x v="0"/>
    <s v="None"/>
    <s v="Excellent"/>
    <n v="115"/>
    <n v="0"/>
    <n v="115"/>
    <n v="1"/>
  </r>
  <r>
    <s v="7325 18Th Ave Nw"/>
    <x v="5"/>
    <s v="WA"/>
    <n v="98117"/>
    <n v="335000"/>
    <x v="7"/>
    <n v="1"/>
    <n v="720"/>
    <n v="465"/>
    <n v="0"/>
    <x v="1"/>
    <x v="1"/>
    <s v="None"/>
    <s v="Average"/>
    <n v="118"/>
    <n v="1983"/>
    <n v="42"/>
    <n v="1"/>
  </r>
  <r>
    <s v="9055 37Th Ave S"/>
    <x v="5"/>
    <s v="WA"/>
    <n v="98118"/>
    <n v="335000"/>
    <x v="3"/>
    <n v="1.5"/>
    <n v="2040"/>
    <n v="164"/>
    <n v="0"/>
    <x v="1"/>
    <x v="0"/>
    <s v="None"/>
    <s v="Average"/>
    <n v="68"/>
    <n v="2000"/>
    <n v="25"/>
    <n v="1"/>
  </r>
  <r>
    <s v="9432 25Th Ave Sw"/>
    <x v="5"/>
    <s v="WA"/>
    <n v="98106"/>
    <n v="335000"/>
    <x v="3"/>
    <n v="2"/>
    <n v="1170"/>
    <n v="286"/>
    <n v="0"/>
    <x v="1"/>
    <x v="1"/>
    <s v="None"/>
    <s v="Average"/>
    <n v="106"/>
    <n v="2001"/>
    <n v="24"/>
    <n v="1"/>
  </r>
  <r>
    <s v="4446 S 160Th St"/>
    <x v="8"/>
    <s v="WA"/>
    <n v="98188"/>
    <n v="335000"/>
    <x v="3"/>
    <n v="2.25"/>
    <n v="2150"/>
    <n v="156"/>
    <n v="1"/>
    <x v="1"/>
    <x v="1"/>
    <s v="None"/>
    <s v="Average"/>
    <n v="34"/>
    <n v="0"/>
    <n v="34"/>
    <n v="2"/>
  </r>
  <r>
    <s v="11283-11399 5Th Ave Sw"/>
    <x v="5"/>
    <s v="WA"/>
    <n v="98146"/>
    <n v="334990"/>
    <x v="1"/>
    <n v="2.5"/>
    <n v="2220"/>
    <n v="151"/>
    <n v="0"/>
    <x v="1"/>
    <x v="1"/>
    <s v="None"/>
    <s v="Average"/>
    <n v="11"/>
    <n v="0"/>
    <n v="11"/>
    <n v="2"/>
  </r>
  <r>
    <s v="11515 Se 302Nd Ct"/>
    <x v="24"/>
    <s v="WA"/>
    <n v="98092"/>
    <n v="334888"/>
    <x v="3"/>
    <n v="2.5"/>
    <n v="1769"/>
    <n v="189"/>
    <n v="0"/>
    <x v="1"/>
    <x v="1"/>
    <s v="None"/>
    <s v="Average"/>
    <n v="13"/>
    <n v="1912"/>
    <n v="113"/>
    <n v="2"/>
  </r>
  <r>
    <s v="12413 84Th Ave S"/>
    <x v="5"/>
    <s v="WA"/>
    <n v="98178"/>
    <n v="334000"/>
    <x v="1"/>
    <n v="2.5"/>
    <n v="2210"/>
    <n v="151"/>
    <n v="0"/>
    <x v="1"/>
    <x v="0"/>
    <s v="Good"/>
    <s v="Good"/>
    <n v="60"/>
    <n v="0"/>
    <n v="60"/>
    <n v="1"/>
  </r>
  <r>
    <s v="13260 126 Ct Ne"/>
    <x v="4"/>
    <s v="WA"/>
    <n v="98034"/>
    <n v="334000"/>
    <x v="1"/>
    <n v="1.5"/>
    <n v="1150"/>
    <n v="290"/>
    <n v="0"/>
    <x v="1"/>
    <x v="1"/>
    <s v="None"/>
    <s v="Average"/>
    <n v="55"/>
    <n v="2014"/>
    <n v="11"/>
    <n v="1.5"/>
  </r>
  <r>
    <s v="29024 121St Way Se"/>
    <x v="24"/>
    <s v="WA"/>
    <n v="98092"/>
    <n v="333490"/>
    <x v="1"/>
    <n v="2.5"/>
    <n v="2250"/>
    <n v="148"/>
    <n v="0"/>
    <x v="1"/>
    <x v="1"/>
    <s v="None"/>
    <s v="Average"/>
    <n v="11"/>
    <n v="0"/>
    <n v="11"/>
    <n v="2"/>
  </r>
  <r>
    <s v="5811 Ne 6Th St"/>
    <x v="19"/>
    <s v="WA"/>
    <n v="98059"/>
    <n v="333000"/>
    <x v="1"/>
    <n v="2.5"/>
    <n v="1910"/>
    <n v="174"/>
    <n v="0"/>
    <x v="1"/>
    <x v="1"/>
    <s v="None"/>
    <s v="Good"/>
    <n v="62"/>
    <n v="0"/>
    <n v="62"/>
    <n v="1"/>
  </r>
  <r>
    <s v="2023 24Th Ave S"/>
    <x v="5"/>
    <s v="WA"/>
    <n v="98144"/>
    <n v="333000"/>
    <x v="1"/>
    <n v="2"/>
    <n v="1580"/>
    <n v="211"/>
    <n v="0"/>
    <x v="1"/>
    <x v="1"/>
    <s v="None"/>
    <s v="Fair"/>
    <n v="119"/>
    <n v="0"/>
    <n v="119"/>
    <n v="2"/>
  </r>
  <r>
    <s v="9716 4Th Ave Nw"/>
    <x v="5"/>
    <s v="WA"/>
    <n v="98117"/>
    <n v="333000"/>
    <x v="6"/>
    <n v="1"/>
    <n v="720"/>
    <n v="463"/>
    <n v="0"/>
    <x v="1"/>
    <x v="1"/>
    <s v="None"/>
    <s v="Average"/>
    <n v="83"/>
    <n v="1999"/>
    <n v="26"/>
    <n v="1"/>
  </r>
  <r>
    <s v="101-115 26Th Ave"/>
    <x v="5"/>
    <s v="WA"/>
    <n v="98122"/>
    <n v="332888"/>
    <x v="6"/>
    <n v="2.5"/>
    <n v="1050"/>
    <n v="317"/>
    <n v="0"/>
    <x v="1"/>
    <x v="0"/>
    <s v="None"/>
    <s v="Average"/>
    <n v="18"/>
    <n v="0"/>
    <n v="18"/>
    <n v="2"/>
  </r>
  <r>
    <s v="23902 231St Pl Se"/>
    <x v="32"/>
    <s v="WA"/>
    <n v="98038"/>
    <n v="332500"/>
    <x v="3"/>
    <n v="2.25"/>
    <n v="1800"/>
    <n v="185"/>
    <n v="0"/>
    <x v="1"/>
    <x v="1"/>
    <s v="None"/>
    <s v="Average"/>
    <n v="30"/>
    <n v="0"/>
    <n v="30"/>
    <n v="2"/>
  </r>
  <r>
    <s v="27840 38Th Pl S"/>
    <x v="24"/>
    <s v="WA"/>
    <n v="98001"/>
    <n v="332000"/>
    <x v="3"/>
    <n v="2.25"/>
    <n v="2120"/>
    <n v="157"/>
    <n v="0"/>
    <x v="1"/>
    <x v="0"/>
    <s v="None"/>
    <s v="Average"/>
    <n v="46"/>
    <n v="2014"/>
    <n v="11"/>
    <n v="1"/>
  </r>
  <r>
    <s v="1015 Sw 150Th St"/>
    <x v="21"/>
    <s v="WA"/>
    <n v="98166"/>
    <n v="332000"/>
    <x v="3"/>
    <n v="2"/>
    <n v="1510"/>
    <n v="220"/>
    <n v="0"/>
    <x v="1"/>
    <x v="1"/>
    <s v="None"/>
    <s v="Average"/>
    <n v="83"/>
    <n v="2014"/>
    <n v="11"/>
    <n v="1"/>
  </r>
  <r>
    <s v="4214 Ne 2Nd St"/>
    <x v="19"/>
    <s v="WA"/>
    <n v="98059"/>
    <n v="332000"/>
    <x v="3"/>
    <n v="2.5"/>
    <n v="1530"/>
    <n v="217"/>
    <n v="0"/>
    <x v="1"/>
    <x v="0"/>
    <s v="None"/>
    <s v="Average"/>
    <n v="32"/>
    <n v="0"/>
    <n v="32"/>
    <n v="1"/>
  </r>
  <r>
    <s v="3109 Se 17Th Ct"/>
    <x v="19"/>
    <s v="WA"/>
    <n v="98058"/>
    <n v="332000"/>
    <x v="3"/>
    <n v="2.25"/>
    <n v="2270"/>
    <n v="146"/>
    <n v="0"/>
    <x v="1"/>
    <x v="0"/>
    <s v="None"/>
    <s v="Average"/>
    <n v="48"/>
    <n v="2004"/>
    <n v="21"/>
    <n v="1"/>
  </r>
  <r>
    <s v="2919 E Harrison St"/>
    <x v="5"/>
    <s v="WA"/>
    <n v="98112"/>
    <n v="332000"/>
    <x v="7"/>
    <n v="1"/>
    <n v="960"/>
    <n v="346"/>
    <n v="0"/>
    <x v="1"/>
    <x v="0"/>
    <s v="None"/>
    <s v="Average"/>
    <n v="117"/>
    <n v="1988"/>
    <n v="37"/>
    <n v="1"/>
  </r>
  <r>
    <s v="2492 Sw Webster St"/>
    <x v="5"/>
    <s v="WA"/>
    <n v="98106"/>
    <n v="331367"/>
    <x v="3"/>
    <n v="2.5"/>
    <n v="1270"/>
    <n v="261"/>
    <n v="0"/>
    <x v="1"/>
    <x v="1"/>
    <s v="None"/>
    <s v="Average"/>
    <n v="21"/>
    <n v="2003"/>
    <n v="22"/>
    <n v="2"/>
  </r>
  <r>
    <s v="26418 Ne Anderson St"/>
    <x v="22"/>
    <s v="WA"/>
    <n v="98019"/>
    <n v="330675"/>
    <x v="1"/>
    <n v="3"/>
    <n v="1930"/>
    <n v="171"/>
    <n v="0"/>
    <x v="1"/>
    <x v="0"/>
    <s v="None"/>
    <s v="Average"/>
    <n v="19"/>
    <n v="0"/>
    <n v="19"/>
    <n v="1"/>
  </r>
  <r>
    <s v="29678 130Th Way Se"/>
    <x v="24"/>
    <s v="WA"/>
    <n v="98092"/>
    <n v="330000"/>
    <x v="3"/>
    <n v="2.5"/>
    <n v="3040"/>
    <n v="109"/>
    <n v="0"/>
    <x v="1"/>
    <x v="1"/>
    <s v="None"/>
    <s v="Average"/>
    <n v="22"/>
    <n v="0"/>
    <n v="22"/>
    <n v="2"/>
  </r>
  <r>
    <s v="15421 Se 4Th Pl"/>
    <x v="0"/>
    <s v="WA"/>
    <n v="98007"/>
    <n v="330000"/>
    <x v="3"/>
    <n v="1.5"/>
    <n v="1170"/>
    <n v="282"/>
    <n v="0"/>
    <x v="1"/>
    <x v="1"/>
    <s v="None"/>
    <s v="Good"/>
    <n v="65"/>
    <n v="2001"/>
    <n v="24"/>
    <n v="1"/>
  </r>
  <r>
    <s v="1047-1099 S 130Th St"/>
    <x v="21"/>
    <s v="WA"/>
    <n v="98168"/>
    <n v="330000"/>
    <x v="0"/>
    <n v="3"/>
    <n v="2100"/>
    <n v="157"/>
    <n v="0"/>
    <x v="1"/>
    <x v="0"/>
    <s v="None"/>
    <s v="Average"/>
    <n v="12"/>
    <n v="1923"/>
    <n v="102"/>
    <n v="1"/>
  </r>
  <r>
    <s v="32702 Ne 202Nd St"/>
    <x v="22"/>
    <s v="WA"/>
    <n v="98019"/>
    <n v="330000"/>
    <x v="3"/>
    <n v="2.5"/>
    <n v="1600"/>
    <n v="206"/>
    <n v="1"/>
    <x v="1"/>
    <x v="1"/>
    <s v="None"/>
    <s v="Average"/>
    <n v="20"/>
    <n v="0"/>
    <n v="20"/>
    <n v="2"/>
  </r>
  <r>
    <s v="32739 47Th Ave Sw"/>
    <x v="27"/>
    <s v="WA"/>
    <n v="98023"/>
    <n v="330000"/>
    <x v="3"/>
    <n v="2.5"/>
    <n v="2210"/>
    <n v="149"/>
    <n v="0"/>
    <x v="1"/>
    <x v="1"/>
    <s v="None"/>
    <s v="Average"/>
    <n v="36"/>
    <n v="0"/>
    <n v="36"/>
    <n v="2"/>
  </r>
  <r>
    <s v="1326 Sw 340Th St"/>
    <x v="27"/>
    <s v="WA"/>
    <n v="98023"/>
    <n v="330000"/>
    <x v="3"/>
    <n v="2.5"/>
    <n v="2238"/>
    <n v="147"/>
    <n v="0"/>
    <x v="1"/>
    <x v="1"/>
    <s v="None"/>
    <s v="Average"/>
    <n v="14"/>
    <n v="0"/>
    <n v="14"/>
    <n v="2"/>
  </r>
  <r>
    <s v="8442-8514 Wa-900"/>
    <x v="6"/>
    <s v="WA"/>
    <n v="98027"/>
    <n v="330000"/>
    <x v="3"/>
    <n v="1"/>
    <n v="1180"/>
    <n v="280"/>
    <n v="1"/>
    <x v="1"/>
    <x v="1"/>
    <s v="None"/>
    <s v="Good"/>
    <n v="66"/>
    <n v="0"/>
    <n v="66"/>
    <n v="1"/>
  </r>
  <r>
    <s v="27631-27699 145Th Pl Se"/>
    <x v="36"/>
    <s v="WA"/>
    <n v="98042"/>
    <n v="330000"/>
    <x v="1"/>
    <n v="2.5"/>
    <n v="2105"/>
    <n v="157"/>
    <n v="0"/>
    <x v="1"/>
    <x v="1"/>
    <s v="None"/>
    <s v="Average"/>
    <n v="22"/>
    <n v="0"/>
    <n v="22"/>
    <n v="2"/>
  </r>
  <r>
    <s v="24200-24498 144Th Ave Se"/>
    <x v="36"/>
    <s v="WA"/>
    <n v="98042"/>
    <n v="330000"/>
    <x v="1"/>
    <n v="2.5"/>
    <n v="2340"/>
    <n v="141"/>
    <n v="0"/>
    <x v="1"/>
    <x v="1"/>
    <s v="None"/>
    <s v="Average"/>
    <n v="28"/>
    <n v="0"/>
    <n v="28"/>
    <n v="2"/>
  </r>
  <r>
    <s v="3716 S 253Rd Pl"/>
    <x v="36"/>
    <s v="WA"/>
    <n v="98032"/>
    <n v="330000"/>
    <x v="1"/>
    <n v="1.75"/>
    <n v="2440"/>
    <n v="135"/>
    <n v="0"/>
    <x v="1"/>
    <x v="0"/>
    <s v="None"/>
    <s v="Average"/>
    <n v="47"/>
    <n v="0"/>
    <n v="47"/>
    <n v="1"/>
  </r>
  <r>
    <s v="22547 134Th Pl Se"/>
    <x v="36"/>
    <s v="WA"/>
    <n v="98042"/>
    <n v="330000"/>
    <x v="1"/>
    <n v="3.5"/>
    <n v="3150"/>
    <n v="105"/>
    <n v="0"/>
    <x v="1"/>
    <x v="1"/>
    <s v="None"/>
    <s v="Average"/>
    <n v="20"/>
    <n v="0"/>
    <n v="20"/>
    <n v="2"/>
  </r>
  <r>
    <s v="614 Hazel Ave N"/>
    <x v="36"/>
    <s v="WA"/>
    <n v="98030"/>
    <n v="330000"/>
    <x v="2"/>
    <n v="2.25"/>
    <n v="3040"/>
    <n v="109"/>
    <n v="1"/>
    <x v="1"/>
    <x v="0"/>
    <s v="None"/>
    <s v="Average"/>
    <n v="74"/>
    <n v="1994"/>
    <n v="31"/>
    <n v="1"/>
  </r>
  <r>
    <s v="23217 Se 239Th St"/>
    <x v="32"/>
    <s v="WA"/>
    <n v="98038"/>
    <n v="330000"/>
    <x v="3"/>
    <n v="2.25"/>
    <n v="1860"/>
    <n v="177"/>
    <n v="0"/>
    <x v="1"/>
    <x v="1"/>
    <s v="None"/>
    <s v="Average"/>
    <n v="30"/>
    <n v="0"/>
    <n v="30"/>
    <n v="2"/>
  </r>
  <r>
    <s v="3430 S 173Rd St"/>
    <x v="38"/>
    <s v="WA"/>
    <n v="98188"/>
    <n v="330000"/>
    <x v="1"/>
    <n v="2.5"/>
    <n v="2380"/>
    <n v="139"/>
    <n v="0"/>
    <x v="1"/>
    <x v="1"/>
    <s v="None"/>
    <s v="Average"/>
    <n v="26"/>
    <n v="0"/>
    <n v="26"/>
    <n v="2"/>
  </r>
  <r>
    <s v="3522 Sw 107Th St"/>
    <x v="5"/>
    <s v="WA"/>
    <n v="98146"/>
    <n v="330000"/>
    <x v="6"/>
    <n v="1"/>
    <n v="860"/>
    <n v="384"/>
    <n v="0"/>
    <x v="1"/>
    <x v="1"/>
    <s v="None"/>
    <s v="Good"/>
    <n v="77"/>
    <n v="0"/>
    <n v="77"/>
    <n v="1"/>
  </r>
  <r>
    <s v="4536 42Nd Ave Sw"/>
    <x v="5"/>
    <s v="WA"/>
    <n v="98116"/>
    <n v="330000"/>
    <x v="3"/>
    <n v="2.5"/>
    <n v="1070"/>
    <n v="308"/>
    <n v="0"/>
    <x v="1"/>
    <x v="0"/>
    <s v="None"/>
    <s v="Average"/>
    <n v="20"/>
    <n v="0"/>
    <n v="20"/>
    <n v="2"/>
  </r>
  <r>
    <s v="4346 28Th Ave S"/>
    <x v="5"/>
    <s v="WA"/>
    <n v="98108"/>
    <n v="330000"/>
    <x v="6"/>
    <n v="2.5"/>
    <n v="1240"/>
    <n v="266"/>
    <n v="0"/>
    <x v="1"/>
    <x v="1"/>
    <s v="None"/>
    <s v="Average"/>
    <n v="18"/>
    <n v="0"/>
    <n v="18"/>
    <n v="2"/>
  </r>
  <r>
    <s v="6544 18Th Ave Sw"/>
    <x v="5"/>
    <s v="WA"/>
    <n v="98106"/>
    <n v="330000"/>
    <x v="3"/>
    <n v="2.5"/>
    <n v="1450"/>
    <n v="228"/>
    <n v="0"/>
    <x v="1"/>
    <x v="0"/>
    <s v="None"/>
    <s v="Average"/>
    <n v="18"/>
    <n v="0"/>
    <n v="18"/>
    <n v="1"/>
  </r>
  <r>
    <s v="4117 Whitman Ave N"/>
    <x v="5"/>
    <s v="WA"/>
    <n v="98103"/>
    <n v="330000"/>
    <x v="3"/>
    <n v="3"/>
    <n v="1680"/>
    <n v="196"/>
    <n v="0"/>
    <x v="1"/>
    <x v="1"/>
    <s v="None"/>
    <s v="Average"/>
    <n v="11"/>
    <n v="0"/>
    <n v="11"/>
    <n v="3"/>
  </r>
  <r>
    <s v="5401 S Fletcher St"/>
    <x v="5"/>
    <s v="WA"/>
    <n v="98118"/>
    <n v="330000"/>
    <x v="3"/>
    <n v="2.25"/>
    <n v="2220"/>
    <n v="149"/>
    <n v="0"/>
    <x v="1"/>
    <x v="0"/>
    <s v="None"/>
    <s v="Average"/>
    <n v="32"/>
    <n v="0"/>
    <n v="32"/>
    <n v="1"/>
  </r>
  <r>
    <s v="10843-10857 8Th Ave Sw"/>
    <x v="5"/>
    <s v="WA"/>
    <n v="98146"/>
    <n v="330000"/>
    <x v="3"/>
    <n v="2.5"/>
    <n v="1680"/>
    <n v="196"/>
    <n v="0"/>
    <x v="1"/>
    <x v="0"/>
    <s v="None"/>
    <s v="Average"/>
    <n v="66"/>
    <n v="1989"/>
    <n v="36"/>
    <n v="1"/>
  </r>
  <r>
    <s v="2704 Ne 144Th St"/>
    <x v="5"/>
    <s v="WA"/>
    <n v="98125"/>
    <n v="330000"/>
    <x v="3"/>
    <n v="1.75"/>
    <n v="1430"/>
    <n v="231"/>
    <n v="0"/>
    <x v="1"/>
    <x v="1"/>
    <s v="None"/>
    <s v="Average"/>
    <n v="75"/>
    <n v="2005"/>
    <n v="20"/>
    <n v="1"/>
  </r>
  <r>
    <s v="17510 194Th Ave Ne"/>
    <x v="12"/>
    <s v="WA"/>
    <n v="98077"/>
    <n v="330000"/>
    <x v="3"/>
    <n v="1"/>
    <n v="1250"/>
    <n v="264"/>
    <n v="0"/>
    <x v="1"/>
    <x v="1"/>
    <s v="None"/>
    <s v="Average"/>
    <n v="56"/>
    <n v="2010"/>
    <n v="15"/>
    <n v="1"/>
  </r>
  <r>
    <s v="38068 41St Pl S"/>
    <x v="24"/>
    <s v="WA"/>
    <n v="98001"/>
    <n v="329995"/>
    <x v="1"/>
    <n v="2.5"/>
    <n v="2303"/>
    <n v="143"/>
    <n v="0"/>
    <x v="1"/>
    <x v="1"/>
    <s v="None"/>
    <s v="Average"/>
    <n v="12"/>
    <n v="1923"/>
    <n v="102"/>
    <n v="2"/>
  </r>
  <r>
    <s v="33800-33998 12Th Pl Sw"/>
    <x v="27"/>
    <s v="WA"/>
    <n v="98023"/>
    <n v="329950"/>
    <x v="3"/>
    <n v="2.5"/>
    <n v="2456"/>
    <n v="134"/>
    <n v="0"/>
    <x v="1"/>
    <x v="1"/>
    <s v="None"/>
    <s v="Average"/>
    <n v="13"/>
    <n v="1912"/>
    <n v="113"/>
    <n v="2"/>
  </r>
  <r>
    <s v="23834 Se 248Th Pl"/>
    <x v="32"/>
    <s v="WA"/>
    <n v="98038"/>
    <n v="329950"/>
    <x v="1"/>
    <n v="2.5"/>
    <n v="2120"/>
    <n v="156"/>
    <n v="0"/>
    <x v="1"/>
    <x v="1"/>
    <s v="None"/>
    <s v="Average"/>
    <n v="23"/>
    <n v="0"/>
    <n v="23"/>
    <n v="2"/>
  </r>
  <r>
    <s v="1142 S 23Rd St"/>
    <x v="19"/>
    <s v="WA"/>
    <n v="98055"/>
    <n v="329950"/>
    <x v="3"/>
    <n v="2.5"/>
    <n v="1820"/>
    <n v="181"/>
    <n v="0"/>
    <x v="1"/>
    <x v="1"/>
    <s v="None"/>
    <s v="Average"/>
    <n v="42"/>
    <n v="2009"/>
    <n v="16"/>
    <n v="2"/>
  </r>
  <r>
    <s v="10264 California Ave Sw"/>
    <x v="5"/>
    <s v="WA"/>
    <n v="98146"/>
    <n v="329950"/>
    <x v="6"/>
    <n v="1"/>
    <n v="900"/>
    <n v="367"/>
    <n v="0"/>
    <x v="1"/>
    <x v="1"/>
    <s v="None"/>
    <s v="Good"/>
    <n v="69"/>
    <n v="0"/>
    <n v="69"/>
    <n v="1"/>
  </r>
  <r>
    <s v="11221 Palatine Ave N"/>
    <x v="5"/>
    <s v="WA"/>
    <n v="98133"/>
    <n v="329932"/>
    <x v="3"/>
    <n v="1.5"/>
    <n v="1460"/>
    <n v="226"/>
    <n v="0"/>
    <x v="1"/>
    <x v="0"/>
    <s v="None"/>
    <s v="Average"/>
    <n v="54"/>
    <n v="0"/>
    <n v="54"/>
    <n v="1"/>
  </r>
  <r>
    <s v="Evergreen Way Se"/>
    <x v="24"/>
    <s v="WA"/>
    <n v="98092"/>
    <n v="329900"/>
    <x v="3"/>
    <n v="2.5"/>
    <n v="2242"/>
    <n v="147"/>
    <n v="0"/>
    <x v="1"/>
    <x v="1"/>
    <s v="None"/>
    <s v="Average"/>
    <n v="14"/>
    <n v="0"/>
    <n v="14"/>
    <n v="2"/>
  </r>
  <r>
    <s v="22639 Se 280Th Pl"/>
    <x v="32"/>
    <s v="WA"/>
    <n v="98038"/>
    <n v="329900"/>
    <x v="3"/>
    <n v="2.5"/>
    <n v="2170"/>
    <n v="152"/>
    <n v="0"/>
    <x v="1"/>
    <x v="1"/>
    <s v="None"/>
    <s v="Average"/>
    <n v="21"/>
    <n v="2003"/>
    <n v="22"/>
    <n v="2"/>
  </r>
  <r>
    <s v="2300 14Th Ave S"/>
    <x v="5"/>
    <s v="WA"/>
    <n v="98144"/>
    <n v="329445"/>
    <x v="6"/>
    <n v="1.5"/>
    <n v="830"/>
    <n v="397"/>
    <n v="0"/>
    <x v="1"/>
    <x v="1"/>
    <s v="None"/>
    <s v="Average"/>
    <n v="20"/>
    <n v="0"/>
    <n v="20"/>
    <n v="2"/>
  </r>
  <r>
    <s v="18124-18204 83Rd Ave Ne"/>
    <x v="20"/>
    <s v="WA"/>
    <n v="98028"/>
    <n v="329333"/>
    <x v="3"/>
    <n v="1.75"/>
    <n v="1160"/>
    <n v="284"/>
    <n v="1"/>
    <x v="1"/>
    <x v="1"/>
    <s v="None"/>
    <s v="Good"/>
    <n v="49"/>
    <n v="1992"/>
    <n v="33"/>
    <n v="1"/>
  </r>
  <r>
    <s v="8127 22Nd Ave Sw"/>
    <x v="5"/>
    <s v="WA"/>
    <n v="98106"/>
    <n v="329000"/>
    <x v="3"/>
    <n v="1"/>
    <n v="1600"/>
    <n v="206"/>
    <n v="0"/>
    <x v="1"/>
    <x v="0"/>
    <s v="None"/>
    <s v="Good"/>
    <n v="61"/>
    <n v="0"/>
    <n v="61"/>
    <n v="1"/>
  </r>
  <r>
    <s v="6048 26Th Ave Sw"/>
    <x v="5"/>
    <s v="WA"/>
    <n v="98106"/>
    <n v="329000"/>
    <x v="1"/>
    <n v="2.5"/>
    <n v="1600"/>
    <n v="206"/>
    <n v="0"/>
    <x v="1"/>
    <x v="0"/>
    <s v="None"/>
    <s v="Average"/>
    <n v="78"/>
    <n v="2011"/>
    <n v="14"/>
    <n v="1"/>
  </r>
  <r>
    <s v="19254 121St Pl Se"/>
    <x v="36"/>
    <s v="WA"/>
    <n v="98031"/>
    <n v="328950"/>
    <x v="1"/>
    <n v="1.75"/>
    <n v="2550"/>
    <n v="129"/>
    <n v="0"/>
    <x v="1"/>
    <x v="0"/>
    <s v="None"/>
    <s v="Excellent"/>
    <n v="47"/>
    <n v="0"/>
    <n v="47"/>
    <n v="1"/>
  </r>
  <r>
    <s v="23915 135Th Pl Se"/>
    <x v="36"/>
    <s v="WA"/>
    <n v="98042"/>
    <n v="328500"/>
    <x v="3"/>
    <n v="2.5"/>
    <n v="1950"/>
    <n v="168"/>
    <n v="0"/>
    <x v="1"/>
    <x v="1"/>
    <s v="None"/>
    <s v="Good"/>
    <n v="35"/>
    <n v="0"/>
    <n v="35"/>
    <n v="2"/>
  </r>
  <r>
    <s v="11341-11399 4Th Pl Sw"/>
    <x v="5"/>
    <s v="WA"/>
    <n v="98146"/>
    <n v="328423"/>
    <x v="3"/>
    <n v="2.5"/>
    <n v="1730"/>
    <n v="190"/>
    <n v="0"/>
    <x v="1"/>
    <x v="1"/>
    <s v="None"/>
    <s v="Average"/>
    <n v="11"/>
    <n v="0"/>
    <n v="11"/>
    <n v="2"/>
  </r>
  <r>
    <s v="1915 Ginko St Se"/>
    <x v="24"/>
    <s v="WA"/>
    <n v="98092"/>
    <n v="328212"/>
    <x v="1"/>
    <n v="2.5"/>
    <n v="1720"/>
    <n v="191"/>
    <n v="0"/>
    <x v="1"/>
    <x v="0"/>
    <s v="None"/>
    <s v="Average"/>
    <n v="64"/>
    <n v="2004"/>
    <n v="21"/>
    <n v="1"/>
  </r>
  <r>
    <s v="1512 10Th Ct Nw"/>
    <x v="24"/>
    <s v="WA"/>
    <n v="98001"/>
    <n v="328000"/>
    <x v="3"/>
    <n v="2"/>
    <n v="2250"/>
    <n v="146"/>
    <n v="0"/>
    <x v="1"/>
    <x v="1"/>
    <s v="None"/>
    <s v="Average"/>
    <n v="27"/>
    <n v="2006"/>
    <n v="19"/>
    <n v="1.5"/>
  </r>
  <r>
    <s v="31720 Ne 123Rd St"/>
    <x v="22"/>
    <s v="WA"/>
    <n v="98019"/>
    <n v="328000"/>
    <x v="3"/>
    <n v="1.75"/>
    <n v="1440"/>
    <n v="228"/>
    <n v="1"/>
    <x v="1"/>
    <x v="1"/>
    <s v="None"/>
    <s v="Average"/>
    <n v="48"/>
    <n v="2004"/>
    <n v="21"/>
    <n v="2"/>
  </r>
  <r>
    <s v="11103 Se 219Th Pl"/>
    <x v="36"/>
    <s v="WA"/>
    <n v="98031"/>
    <n v="327500"/>
    <x v="3"/>
    <n v="2.25"/>
    <n v="2310"/>
    <n v="142"/>
    <n v="0"/>
    <x v="1"/>
    <x v="1"/>
    <s v="None"/>
    <s v="Average"/>
    <n v="35"/>
    <n v="2009"/>
    <n v="16"/>
    <n v="2"/>
  </r>
  <r>
    <s v="15035-15041 Se Fairwood Blvd"/>
    <x v="19"/>
    <s v="WA"/>
    <n v="98058"/>
    <n v="327500"/>
    <x v="1"/>
    <n v="1.75"/>
    <n v="1650"/>
    <n v="198"/>
    <n v="0"/>
    <x v="1"/>
    <x v="1"/>
    <s v="None"/>
    <s v="Average"/>
    <n v="57"/>
    <n v="1997"/>
    <n v="28"/>
    <n v="1"/>
  </r>
  <r>
    <s v="3510 S Holly St"/>
    <x v="5"/>
    <s v="WA"/>
    <n v="98118"/>
    <n v="327500"/>
    <x v="3"/>
    <n v="1"/>
    <n v="1070"/>
    <n v="306"/>
    <n v="0"/>
    <x v="1"/>
    <x v="1"/>
    <s v="None"/>
    <s v="Average"/>
    <n v="36"/>
    <n v="0"/>
    <n v="36"/>
    <n v="1"/>
  </r>
  <r>
    <s v="5020 Quincy Ave Se"/>
    <x v="24"/>
    <s v="WA"/>
    <n v="98092"/>
    <n v="327000"/>
    <x v="0"/>
    <n v="2.75"/>
    <n v="2400"/>
    <n v="136"/>
    <n v="0"/>
    <x v="1"/>
    <x v="1"/>
    <s v="None"/>
    <s v="Average"/>
    <n v="27"/>
    <n v="2006"/>
    <n v="19"/>
    <n v="2"/>
  </r>
  <r>
    <s v="11406 Nile Ave Ne"/>
    <x v="19"/>
    <s v="WA"/>
    <n v="98059"/>
    <n v="327000"/>
    <x v="3"/>
    <n v="1.5"/>
    <n v="1320"/>
    <n v="248"/>
    <n v="0"/>
    <x v="1"/>
    <x v="1"/>
    <s v="None"/>
    <s v="Average"/>
    <n v="55"/>
    <n v="2014"/>
    <n v="11"/>
    <n v="1"/>
  </r>
  <r>
    <s v="8008 Ne 183Rd St"/>
    <x v="20"/>
    <s v="WA"/>
    <n v="98028"/>
    <n v="326983"/>
    <x v="3"/>
    <n v="2.25"/>
    <n v="1490"/>
    <n v="219"/>
    <n v="0"/>
    <x v="1"/>
    <x v="1"/>
    <s v="None"/>
    <s v="Average"/>
    <n v="16"/>
    <n v="0"/>
    <n v="16"/>
    <n v="2"/>
  </r>
  <r>
    <s v="4149-4399 19Th Ave Sw"/>
    <x v="5"/>
    <s v="WA"/>
    <n v="98106"/>
    <n v="326500"/>
    <x v="3"/>
    <n v="1"/>
    <n v="1060"/>
    <n v="308"/>
    <n v="0"/>
    <x v="1"/>
    <x v="1"/>
    <s v="None"/>
    <s v="Good"/>
    <n v="57"/>
    <n v="0"/>
    <n v="57"/>
    <n v="1"/>
  </r>
  <r>
    <s v="15717 126Th Pl Ne"/>
    <x v="12"/>
    <s v="WA"/>
    <n v="98072"/>
    <n v="326500"/>
    <x v="3"/>
    <n v="1"/>
    <n v="1810"/>
    <n v="180"/>
    <n v="0"/>
    <x v="1"/>
    <x v="1"/>
    <s v="None"/>
    <s v="Average"/>
    <n v="55"/>
    <n v="2014"/>
    <n v="11"/>
    <n v="2"/>
  </r>
  <r>
    <s v="3809 Sw Findlay St"/>
    <x v="5"/>
    <s v="WA"/>
    <n v="98126"/>
    <n v="326429"/>
    <x v="3"/>
    <n v="1"/>
    <n v="1250"/>
    <n v="261"/>
    <n v="0"/>
    <x v="1"/>
    <x v="1"/>
    <s v="None"/>
    <s v="Good"/>
    <n v="74"/>
    <n v="1999"/>
    <n v="26"/>
    <n v="1"/>
  </r>
  <r>
    <s v="11709 3Rd Ave Nw"/>
    <x v="5"/>
    <s v="WA"/>
    <n v="98177"/>
    <n v="326100"/>
    <x v="6"/>
    <n v="1"/>
    <n v="880"/>
    <n v="371"/>
    <n v="0"/>
    <x v="1"/>
    <x v="1"/>
    <s v="None"/>
    <s v="Average"/>
    <n v="83"/>
    <n v="1999"/>
    <n v="26"/>
    <n v="1"/>
  </r>
  <r>
    <s v="1178 Camas Ave Ne"/>
    <x v="19"/>
    <s v="WA"/>
    <n v="98056"/>
    <n v="326000"/>
    <x v="2"/>
    <n v="3"/>
    <n v="1880"/>
    <n v="173"/>
    <n v="0"/>
    <x v="1"/>
    <x v="1"/>
    <s v="None"/>
    <s v="Good"/>
    <n v="59"/>
    <n v="0"/>
    <n v="59"/>
    <n v="1"/>
  </r>
  <r>
    <s v="18401 124Th Ave Se"/>
    <x v="19"/>
    <s v="WA"/>
    <n v="98058"/>
    <n v="326000"/>
    <x v="3"/>
    <n v="2.75"/>
    <n v="1720"/>
    <n v="190"/>
    <n v="1"/>
    <x v="1"/>
    <x v="1"/>
    <s v="None"/>
    <s v="Good"/>
    <n v="67"/>
    <n v="1972"/>
    <n v="53"/>
    <n v="1"/>
  </r>
  <r>
    <s v="13110 Ne 193Rd Pl"/>
    <x v="12"/>
    <s v="WA"/>
    <n v="98072"/>
    <n v="326000"/>
    <x v="3"/>
    <n v="1"/>
    <n v="1030"/>
    <n v="317"/>
    <n v="0"/>
    <x v="1"/>
    <x v="1"/>
    <s v="None"/>
    <s v="Average"/>
    <n v="56"/>
    <n v="2010"/>
    <n v="15"/>
    <n v="1"/>
  </r>
  <r>
    <s v="12621 Se 187Th Pl"/>
    <x v="19"/>
    <s v="WA"/>
    <n v="98058"/>
    <n v="325188"/>
    <x v="3"/>
    <n v="1.75"/>
    <n v="2000"/>
    <n v="163"/>
    <n v="0"/>
    <x v="1"/>
    <x v="0"/>
    <s v="None"/>
    <s v="Good"/>
    <n v="57"/>
    <n v="0"/>
    <n v="57"/>
    <n v="1"/>
  </r>
  <r>
    <s v="18641 48Th Pl S"/>
    <x v="38"/>
    <s v="WA"/>
    <n v="98188"/>
    <n v="325000"/>
    <x v="1"/>
    <n v="3.5"/>
    <n v="2630"/>
    <n v="124"/>
    <n v="0"/>
    <x v="1"/>
    <x v="0"/>
    <s v="Great"/>
    <s v="Average"/>
    <n v="41"/>
    <n v="0"/>
    <n v="41"/>
    <n v="1.5"/>
  </r>
  <r>
    <s v="4602 S Fletcher St"/>
    <x v="5"/>
    <s v="WA"/>
    <n v="98118"/>
    <n v="325000"/>
    <x v="3"/>
    <n v="1"/>
    <n v="1920"/>
    <n v="169"/>
    <n v="0"/>
    <x v="1"/>
    <x v="0"/>
    <s v="Good"/>
    <s v="Average"/>
    <n v="73"/>
    <n v="2008"/>
    <n v="17"/>
    <n v="1"/>
  </r>
  <r>
    <s v="33316 E Lake Holm Dr Se"/>
    <x v="24"/>
    <s v="WA"/>
    <n v="98092"/>
    <n v="325000"/>
    <x v="3"/>
    <n v="1.75"/>
    <n v="2250"/>
    <n v="144"/>
    <n v="1"/>
    <x v="1"/>
    <x v="1"/>
    <s v="None"/>
    <s v="Average"/>
    <n v="45"/>
    <n v="0"/>
    <n v="45"/>
    <n v="1"/>
  </r>
  <r>
    <s v="14329 275Th Ave Ne"/>
    <x v="22"/>
    <s v="WA"/>
    <n v="98019"/>
    <n v="325000"/>
    <x v="3"/>
    <n v="2"/>
    <n v="1350"/>
    <n v="241"/>
    <n v="0"/>
    <x v="1"/>
    <x v="1"/>
    <s v="None"/>
    <s v="Average"/>
    <n v="39"/>
    <n v="0"/>
    <n v="39"/>
    <n v="1"/>
  </r>
  <r>
    <s v="33439 11Th Pl Sw"/>
    <x v="27"/>
    <s v="WA"/>
    <n v="98023"/>
    <n v="325000"/>
    <x v="1"/>
    <n v="2.5"/>
    <n v="2610"/>
    <n v="125"/>
    <n v="0"/>
    <x v="1"/>
    <x v="1"/>
    <s v="None"/>
    <s v="Average"/>
    <n v="38"/>
    <n v="2000"/>
    <n v="25"/>
    <n v="2"/>
  </r>
  <r>
    <s v="26222 142Nd Ave Se"/>
    <x v="36"/>
    <s v="WA"/>
    <n v="98042"/>
    <n v="325000"/>
    <x v="3"/>
    <n v="1.75"/>
    <n v="1780"/>
    <n v="183"/>
    <n v="0"/>
    <x v="1"/>
    <x v="1"/>
    <s v="None"/>
    <s v="Good"/>
    <n v="42"/>
    <n v="0"/>
    <n v="42"/>
    <n v="1"/>
  </r>
  <r>
    <s v="26300-26398 124Th Ave Se"/>
    <x v="36"/>
    <s v="WA"/>
    <n v="98030"/>
    <n v="325000"/>
    <x v="3"/>
    <n v="2.5"/>
    <n v="2070"/>
    <n v="157"/>
    <n v="0"/>
    <x v="1"/>
    <x v="1"/>
    <s v="None"/>
    <s v="Average"/>
    <n v="28"/>
    <n v="0"/>
    <n v="28"/>
    <n v="2"/>
  </r>
  <r>
    <s v="11909 Se 228Th Pl"/>
    <x v="36"/>
    <s v="WA"/>
    <n v="98031"/>
    <n v="325000"/>
    <x v="3"/>
    <n v="2.5"/>
    <n v="2220"/>
    <n v="146"/>
    <n v="0"/>
    <x v="1"/>
    <x v="1"/>
    <s v="None"/>
    <s v="Good"/>
    <n v="35"/>
    <n v="0"/>
    <n v="35"/>
    <n v="2"/>
  </r>
  <r>
    <s v="12813 81St Ave Ne"/>
    <x v="4"/>
    <s v="WA"/>
    <n v="98034"/>
    <n v="325000"/>
    <x v="1"/>
    <n v="2.25"/>
    <n v="1870"/>
    <n v="174"/>
    <n v="0"/>
    <x v="1"/>
    <x v="0"/>
    <s v="None"/>
    <s v="Good"/>
    <n v="66"/>
    <n v="0"/>
    <n v="66"/>
    <n v="1"/>
  </r>
  <r>
    <s v="16304 128Th Pl Se"/>
    <x v="19"/>
    <s v="WA"/>
    <n v="98058"/>
    <n v="325000"/>
    <x v="3"/>
    <n v="2.75"/>
    <n v="2200"/>
    <n v="148"/>
    <n v="0"/>
    <x v="1"/>
    <x v="0"/>
    <s v="None"/>
    <s v="Good"/>
    <n v="48"/>
    <n v="0"/>
    <n v="48"/>
    <n v="1"/>
  </r>
  <r>
    <s v="7354 27Th Ave Sw"/>
    <x v="5"/>
    <s v="WA"/>
    <n v="98126"/>
    <n v="325000"/>
    <x v="6"/>
    <n v="1"/>
    <n v="800"/>
    <n v="406"/>
    <n v="0"/>
    <x v="1"/>
    <x v="1"/>
    <s v="None"/>
    <s v="Average"/>
    <n v="72"/>
    <n v="0"/>
    <n v="72"/>
    <n v="1"/>
  </r>
  <r>
    <s v="1505 S Plum St"/>
    <x v="5"/>
    <s v="WA"/>
    <n v="98144"/>
    <n v="325000"/>
    <x v="6"/>
    <n v="2.5"/>
    <n v="1050"/>
    <n v="310"/>
    <n v="0"/>
    <x v="1"/>
    <x v="1"/>
    <s v="None"/>
    <s v="Average"/>
    <n v="20"/>
    <n v="0"/>
    <n v="20"/>
    <n v="2"/>
  </r>
  <r>
    <s v="4443 S Camano Pl"/>
    <x v="5"/>
    <s v="WA"/>
    <n v="98118"/>
    <n v="325000"/>
    <x v="0"/>
    <n v="2.75"/>
    <n v="2130"/>
    <n v="153"/>
    <n v="0"/>
    <x v="1"/>
    <x v="0"/>
    <s v="None"/>
    <s v="Average"/>
    <n v="34"/>
    <n v="0"/>
    <n v="34"/>
    <n v="1"/>
  </r>
  <r>
    <s v="11502 Corliss Ave N"/>
    <x v="5"/>
    <s v="WA"/>
    <n v="98133"/>
    <n v="325000"/>
    <x v="3"/>
    <n v="1"/>
    <n v="990"/>
    <n v="328"/>
    <n v="0"/>
    <x v="1"/>
    <x v="1"/>
    <s v="None"/>
    <s v="Good"/>
    <n v="78"/>
    <n v="1988"/>
    <n v="37"/>
    <n v="1"/>
  </r>
  <r>
    <s v="7901-7911 39Th Ave Sw"/>
    <x v="5"/>
    <s v="WA"/>
    <n v="98136"/>
    <n v="325000"/>
    <x v="6"/>
    <n v="1"/>
    <n v="840"/>
    <n v="387"/>
    <n v="0"/>
    <x v="1"/>
    <x v="1"/>
    <s v="None"/>
    <s v="Average"/>
    <n v="77"/>
    <n v="1994"/>
    <n v="31"/>
    <n v="1"/>
  </r>
  <r>
    <s v="3620 Sw Holden St"/>
    <x v="5"/>
    <s v="WA"/>
    <n v="98126"/>
    <n v="325000"/>
    <x v="6"/>
    <n v="1"/>
    <n v="810"/>
    <n v="401"/>
    <n v="0"/>
    <x v="1"/>
    <x v="1"/>
    <s v="None"/>
    <s v="Good"/>
    <n v="84"/>
    <n v="1998"/>
    <n v="27"/>
    <n v="1"/>
  </r>
  <r>
    <s v="9670 41St Ave S"/>
    <x v="5"/>
    <s v="WA"/>
    <n v="98118"/>
    <n v="325000"/>
    <x v="3"/>
    <n v="1.75"/>
    <n v="2180"/>
    <n v="149"/>
    <n v="0"/>
    <x v="1"/>
    <x v="0"/>
    <s v="None"/>
    <s v="Good"/>
    <n v="64"/>
    <n v="2001"/>
    <n v="24"/>
    <n v="1"/>
  </r>
  <r>
    <s v="15812 14Th Avenue Northeast"/>
    <x v="9"/>
    <s v="WA"/>
    <n v="98155"/>
    <n v="325000"/>
    <x v="3"/>
    <n v="1"/>
    <n v="850"/>
    <n v="382"/>
    <n v="0"/>
    <x v="1"/>
    <x v="1"/>
    <s v="None"/>
    <s v="Average"/>
    <n v="77"/>
    <n v="1994"/>
    <n v="31"/>
    <n v="1"/>
  </r>
  <r>
    <s v="43404 Se 76Th St"/>
    <x v="18"/>
    <s v="WA"/>
    <n v="98065"/>
    <n v="325000"/>
    <x v="3"/>
    <n v="1.75"/>
    <n v="1790"/>
    <n v="182"/>
    <n v="1"/>
    <x v="1"/>
    <x v="0"/>
    <s v="None"/>
    <s v="Average"/>
    <n v="47"/>
    <n v="0"/>
    <n v="47"/>
    <n v="1"/>
  </r>
  <r>
    <s v="1636 Sw 164Th St"/>
    <x v="21"/>
    <s v="WA"/>
    <n v="98166"/>
    <n v="324950"/>
    <x v="3"/>
    <n v="1.5"/>
    <n v="1460"/>
    <n v="223"/>
    <n v="0"/>
    <x v="1"/>
    <x v="1"/>
    <s v="None"/>
    <s v="Average"/>
    <n v="70"/>
    <n v="2005"/>
    <n v="20"/>
    <n v="1"/>
  </r>
  <r>
    <s v="15243 6Th Ave Ne"/>
    <x v="9"/>
    <s v="WA"/>
    <n v="98155"/>
    <n v="324950"/>
    <x v="3"/>
    <n v="1"/>
    <n v="1210"/>
    <n v="269"/>
    <n v="0"/>
    <x v="1"/>
    <x v="1"/>
    <s v="None"/>
    <s v="Average"/>
    <n v="76"/>
    <n v="1998"/>
    <n v="27"/>
    <n v="1"/>
  </r>
  <r>
    <s v="21661 Se 265Th Way"/>
    <x v="32"/>
    <s v="WA"/>
    <n v="98038"/>
    <n v="324900"/>
    <x v="1"/>
    <n v="2.5"/>
    <n v="1880"/>
    <n v="173"/>
    <n v="0"/>
    <x v="1"/>
    <x v="1"/>
    <s v="None"/>
    <s v="Average"/>
    <n v="25"/>
    <n v="0"/>
    <n v="25"/>
    <n v="2"/>
  </r>
  <r>
    <s v="8132 Wolcott Ave S"/>
    <x v="5"/>
    <s v="WA"/>
    <n v="98118"/>
    <n v="324500"/>
    <x v="3"/>
    <n v="2.5"/>
    <n v="1660"/>
    <n v="195"/>
    <n v="0"/>
    <x v="1"/>
    <x v="1"/>
    <s v="None"/>
    <s v="Average"/>
    <n v="16"/>
    <n v="0"/>
    <n v="16"/>
    <n v="2"/>
  </r>
  <r>
    <s v="11201 Se 190Th Pl"/>
    <x v="19"/>
    <s v="WA"/>
    <n v="98055"/>
    <n v="324000"/>
    <x v="3"/>
    <n v="2.5"/>
    <n v="1750"/>
    <n v="185"/>
    <n v="0"/>
    <x v="1"/>
    <x v="1"/>
    <s v="None"/>
    <s v="Average"/>
    <n v="31"/>
    <n v="0"/>
    <n v="31"/>
    <n v="2"/>
  </r>
  <r>
    <s v="17403 159Th Ave Se"/>
    <x v="19"/>
    <s v="WA"/>
    <n v="98058"/>
    <n v="324000"/>
    <x v="1"/>
    <n v="1.75"/>
    <n v="2110"/>
    <n v="154"/>
    <n v="0"/>
    <x v="1"/>
    <x v="0"/>
    <s v="None"/>
    <s v="Average"/>
    <n v="50"/>
    <n v="0"/>
    <n v="50"/>
    <n v="1"/>
  </r>
  <r>
    <s v="820 Nw 95Th St"/>
    <x v="5"/>
    <s v="WA"/>
    <n v="98117"/>
    <n v="324000"/>
    <x v="3"/>
    <n v="2.25"/>
    <n v="998"/>
    <n v="325"/>
    <n v="0"/>
    <x v="1"/>
    <x v="0"/>
    <s v="None"/>
    <s v="Average"/>
    <n v="18"/>
    <n v="0"/>
    <n v="18"/>
    <n v="2"/>
  </r>
  <r>
    <s v="12234 1St Ave Nw"/>
    <x v="5"/>
    <s v="WA"/>
    <n v="98177"/>
    <n v="323833"/>
    <x v="1"/>
    <n v="1"/>
    <n v="1940"/>
    <n v="167"/>
    <n v="0"/>
    <x v="1"/>
    <x v="1"/>
    <s v="None"/>
    <s v="Average"/>
    <n v="78"/>
    <n v="2012"/>
    <n v="13"/>
    <n v="1.5"/>
  </r>
  <r>
    <s v="14405 274Th Ct Ne"/>
    <x v="22"/>
    <s v="WA"/>
    <n v="98019"/>
    <n v="322500"/>
    <x v="3"/>
    <n v="2"/>
    <n v="1350"/>
    <n v="239"/>
    <n v="0"/>
    <x v="1"/>
    <x v="1"/>
    <s v="None"/>
    <s v="Average"/>
    <n v="36"/>
    <n v="0"/>
    <n v="36"/>
    <n v="1"/>
  </r>
  <r>
    <s v="24223 232Nd Pl Se"/>
    <x v="32"/>
    <s v="WA"/>
    <n v="98038"/>
    <n v="322500"/>
    <x v="1"/>
    <n v="2.5"/>
    <n v="1820"/>
    <n v="177"/>
    <n v="0"/>
    <x v="1"/>
    <x v="1"/>
    <s v="None"/>
    <s v="Average"/>
    <n v="31"/>
    <n v="0"/>
    <n v="31"/>
    <n v="2"/>
  </r>
  <r>
    <s v="25417 167Th Pl Se"/>
    <x v="7"/>
    <s v="WA"/>
    <n v="98042"/>
    <n v="322200"/>
    <x v="1"/>
    <n v="2.25"/>
    <n v="2010"/>
    <n v="160"/>
    <n v="0"/>
    <x v="1"/>
    <x v="1"/>
    <s v="None"/>
    <s v="Good"/>
    <n v="50"/>
    <n v="0"/>
    <n v="50"/>
    <n v="2"/>
  </r>
  <r>
    <s v="10012 Se 244Th Ct"/>
    <x v="36"/>
    <s v="WA"/>
    <n v="98030"/>
    <n v="322000"/>
    <x v="1"/>
    <n v="2.5"/>
    <n v="2280"/>
    <n v="141"/>
    <n v="0"/>
    <x v="1"/>
    <x v="1"/>
    <s v="None"/>
    <s v="Average"/>
    <n v="31"/>
    <n v="0"/>
    <n v="31"/>
    <n v="2"/>
  </r>
  <r>
    <s v="924 26Th Ave S"/>
    <x v="5"/>
    <s v="WA"/>
    <n v="98144"/>
    <n v="321500"/>
    <x v="7"/>
    <n v="1"/>
    <n v="730"/>
    <n v="440"/>
    <n v="0"/>
    <x v="1"/>
    <x v="1"/>
    <s v="None"/>
    <s v="Average"/>
    <n v="17"/>
    <n v="0"/>
    <n v="17"/>
    <n v="1"/>
  </r>
  <r>
    <s v="27619 245Th Ave Se"/>
    <x v="32"/>
    <s v="WA"/>
    <n v="98038"/>
    <n v="321000"/>
    <x v="1"/>
    <n v="2.5"/>
    <n v="1830"/>
    <n v="175"/>
    <n v="0"/>
    <x v="1"/>
    <x v="1"/>
    <s v="None"/>
    <s v="Average"/>
    <n v="22"/>
    <n v="0"/>
    <n v="22"/>
    <n v="2"/>
  </r>
  <r>
    <s v="14007-14017 35Th Ave Ne"/>
    <x v="5"/>
    <s v="WA"/>
    <n v="98125"/>
    <n v="321000"/>
    <x v="3"/>
    <n v="2.25"/>
    <n v="1347"/>
    <n v="238"/>
    <n v="0"/>
    <x v="1"/>
    <x v="1"/>
    <s v="None"/>
    <s v="Average"/>
    <n v="15"/>
    <n v="0"/>
    <n v="15"/>
    <n v="3"/>
  </r>
  <r>
    <s v="3743 Belvidere Ave Sw"/>
    <x v="5"/>
    <s v="WA"/>
    <n v="98126"/>
    <n v="320000"/>
    <x v="6"/>
    <n v="1"/>
    <n v="950"/>
    <n v="337"/>
    <n v="0"/>
    <x v="1"/>
    <x v="1"/>
    <s v="Good"/>
    <s v="Average"/>
    <n v="77"/>
    <n v="1994"/>
    <n v="31"/>
    <n v="1"/>
  </r>
  <r>
    <s v="30841-30959 132Nd Ave Se"/>
    <x v="24"/>
    <s v="WA"/>
    <n v="98092"/>
    <n v="320000"/>
    <x v="1"/>
    <n v="1.5"/>
    <n v="1890"/>
    <n v="169"/>
    <n v="1"/>
    <x v="1"/>
    <x v="1"/>
    <s v="None"/>
    <s v="Good"/>
    <n v="51"/>
    <n v="0"/>
    <n v="51"/>
    <n v="1"/>
  </r>
  <r>
    <s v="27515 44Th Pl S"/>
    <x v="24"/>
    <s v="WA"/>
    <n v="98001"/>
    <n v="320000"/>
    <x v="3"/>
    <n v="2.5"/>
    <n v="2280"/>
    <n v="140"/>
    <n v="0"/>
    <x v="1"/>
    <x v="1"/>
    <s v="None"/>
    <s v="Average"/>
    <n v="27"/>
    <n v="2006"/>
    <n v="19"/>
    <n v="2"/>
  </r>
  <r>
    <s v="833 Sw 346Th St"/>
    <x v="27"/>
    <s v="WA"/>
    <n v="98023"/>
    <n v="320000"/>
    <x v="3"/>
    <n v="2.5"/>
    <n v="2680"/>
    <n v="119"/>
    <n v="0"/>
    <x v="1"/>
    <x v="1"/>
    <s v="None"/>
    <s v="Average"/>
    <n v="35"/>
    <n v="2009"/>
    <n v="16"/>
    <n v="2"/>
  </r>
  <r>
    <s v="5608 Ne 204Th St"/>
    <x v="20"/>
    <s v="WA"/>
    <n v="98028"/>
    <n v="320000"/>
    <x v="3"/>
    <n v="1.75"/>
    <n v="2220"/>
    <n v="144"/>
    <n v="0"/>
    <x v="1"/>
    <x v="0"/>
    <s v="None"/>
    <s v="Average"/>
    <n v="75"/>
    <n v="2005"/>
    <n v="20"/>
    <n v="1"/>
  </r>
  <r>
    <s v="29234 158Th Ave Se"/>
    <x v="36"/>
    <s v="WA"/>
    <n v="98042"/>
    <n v="320000"/>
    <x v="0"/>
    <n v="2.5"/>
    <n v="3020"/>
    <n v="106"/>
    <n v="0"/>
    <x v="1"/>
    <x v="0"/>
    <s v="None"/>
    <s v="Good"/>
    <n v="47"/>
    <n v="2000"/>
    <n v="25"/>
    <n v="1"/>
  </r>
  <r>
    <s v="23625 Se 267Th Ct"/>
    <x v="32"/>
    <s v="WA"/>
    <n v="98038"/>
    <n v="320000"/>
    <x v="1"/>
    <n v="2.5"/>
    <n v="2000"/>
    <n v="160"/>
    <n v="0"/>
    <x v="1"/>
    <x v="1"/>
    <s v="None"/>
    <s v="Average"/>
    <n v="28"/>
    <n v="0"/>
    <n v="28"/>
    <n v="2"/>
  </r>
  <r>
    <s v="Cedar To Green River Trail"/>
    <x v="32"/>
    <s v="WA"/>
    <n v="98038"/>
    <n v="320000"/>
    <x v="3"/>
    <n v="2.5"/>
    <n v="2130"/>
    <n v="150"/>
    <n v="0"/>
    <x v="1"/>
    <x v="1"/>
    <s v="None"/>
    <s v="Average"/>
    <n v="22"/>
    <n v="0"/>
    <n v="22"/>
    <n v="2"/>
  </r>
  <r>
    <s v="27102 227Th Pl Se"/>
    <x v="32"/>
    <s v="WA"/>
    <n v="98038"/>
    <n v="320000"/>
    <x v="1"/>
    <n v="2.5"/>
    <n v="2570"/>
    <n v="125"/>
    <n v="0"/>
    <x v="1"/>
    <x v="1"/>
    <s v="None"/>
    <s v="Average"/>
    <n v="20"/>
    <n v="0"/>
    <n v="20"/>
    <n v="2"/>
  </r>
  <r>
    <s v="99 17Th Ave"/>
    <x v="40"/>
    <s v="WA"/>
    <n v="98354"/>
    <n v="320000"/>
    <x v="3"/>
    <n v="1.75"/>
    <n v="1370"/>
    <n v="234"/>
    <n v="0"/>
    <x v="1"/>
    <x v="1"/>
    <s v="None"/>
    <s v="Good"/>
    <n v="42"/>
    <n v="0"/>
    <n v="42"/>
    <n v="1"/>
  </r>
  <r>
    <s v="17040 426Th Ave Se"/>
    <x v="26"/>
    <s v="WA"/>
    <n v="98045"/>
    <n v="320000"/>
    <x v="3"/>
    <n v="2"/>
    <n v="1110"/>
    <n v="288"/>
    <n v="0"/>
    <x v="1"/>
    <x v="1"/>
    <s v="None"/>
    <s v="Excellent"/>
    <n v="47"/>
    <n v="0"/>
    <n v="47"/>
    <n v="1"/>
  </r>
  <r>
    <s v="48115 Se Mt Si Rd"/>
    <x v="26"/>
    <s v="WA"/>
    <n v="98045"/>
    <n v="320000"/>
    <x v="3"/>
    <n v="2"/>
    <n v="1550"/>
    <n v="206"/>
    <n v="1"/>
    <x v="1"/>
    <x v="1"/>
    <s v="None"/>
    <s v="Average"/>
    <n v="26"/>
    <n v="0"/>
    <n v="26"/>
    <n v="1.5"/>
  </r>
  <r>
    <s v="2525 Ne 24Th St"/>
    <x v="19"/>
    <s v="WA"/>
    <n v="98056"/>
    <n v="320000"/>
    <x v="3"/>
    <n v="1.75"/>
    <n v="1480"/>
    <n v="216"/>
    <n v="0"/>
    <x v="1"/>
    <x v="1"/>
    <s v="None"/>
    <s v="Good"/>
    <n v="60"/>
    <n v="0"/>
    <n v="60"/>
    <n v="1"/>
  </r>
  <r>
    <s v="16710 133Rd Pl Se"/>
    <x v="19"/>
    <s v="WA"/>
    <n v="98058"/>
    <n v="320000"/>
    <x v="3"/>
    <n v="1.5"/>
    <n v="1650"/>
    <n v="194"/>
    <n v="0"/>
    <x v="1"/>
    <x v="0"/>
    <s v="None"/>
    <s v="Excellent"/>
    <n v="47"/>
    <n v="0"/>
    <n v="47"/>
    <n v="1"/>
  </r>
  <r>
    <s v="14712 Se 105Th Pl"/>
    <x v="19"/>
    <s v="WA"/>
    <n v="98059"/>
    <n v="320000"/>
    <x v="3"/>
    <n v="2"/>
    <n v="1880"/>
    <n v="170"/>
    <n v="0"/>
    <x v="1"/>
    <x v="0"/>
    <s v="None"/>
    <s v="Excellent"/>
    <n v="73"/>
    <n v="1998"/>
    <n v="27"/>
    <n v="1"/>
  </r>
  <r>
    <s v="10401 Holman Rd Nw"/>
    <x v="5"/>
    <s v="WA"/>
    <n v="98133"/>
    <n v="320000"/>
    <x v="3"/>
    <n v="2.25"/>
    <n v="1200"/>
    <n v="267"/>
    <n v="0"/>
    <x v="1"/>
    <x v="1"/>
    <s v="None"/>
    <s v="Average"/>
    <n v="20"/>
    <n v="0"/>
    <n v="20"/>
    <n v="3"/>
  </r>
  <r>
    <s v="5107 Puget Blvd Sw"/>
    <x v="5"/>
    <s v="WA"/>
    <n v="98106"/>
    <n v="320000"/>
    <x v="3"/>
    <n v="3.25"/>
    <n v="1450"/>
    <n v="221"/>
    <n v="0"/>
    <x v="1"/>
    <x v="0"/>
    <s v="None"/>
    <s v="Average"/>
    <n v="12"/>
    <n v="1923"/>
    <n v="102"/>
    <n v="2"/>
  </r>
  <r>
    <s v="5201 23Rd Ave Sw"/>
    <x v="5"/>
    <s v="WA"/>
    <n v="98106"/>
    <n v="320000"/>
    <x v="3"/>
    <n v="3.25"/>
    <n v="1530"/>
    <n v="209"/>
    <n v="0"/>
    <x v="1"/>
    <x v="0"/>
    <s v="None"/>
    <s v="Average"/>
    <n v="12"/>
    <n v="1923"/>
    <n v="102"/>
    <n v="2"/>
  </r>
  <r>
    <s v="10537 Interlake Ave N"/>
    <x v="5"/>
    <s v="WA"/>
    <n v="98133"/>
    <n v="320000"/>
    <x v="3"/>
    <n v="1"/>
    <n v="860"/>
    <n v="372"/>
    <n v="0"/>
    <x v="1"/>
    <x v="1"/>
    <s v="None"/>
    <s v="Average"/>
    <n v="98"/>
    <n v="2011"/>
    <n v="14"/>
    <n v="1.5"/>
  </r>
  <r>
    <s v="17722 199Th Ave Ne"/>
    <x v="12"/>
    <s v="WA"/>
    <n v="98077"/>
    <n v="320000"/>
    <x v="3"/>
    <n v="1"/>
    <n v="1120"/>
    <n v="286"/>
    <n v="0"/>
    <x v="1"/>
    <x v="1"/>
    <s v="None"/>
    <s v="Good"/>
    <n v="56"/>
    <n v="0"/>
    <n v="56"/>
    <n v="1"/>
  </r>
  <r>
    <s v="7057 S Lakeridge Dr"/>
    <x v="5"/>
    <s v="WA"/>
    <n v="98178"/>
    <n v="319950"/>
    <x v="6"/>
    <n v="1"/>
    <n v="1070"/>
    <n v="299"/>
    <n v="0"/>
    <x v="1"/>
    <x v="1"/>
    <s v="Good"/>
    <s v="Excellent"/>
    <n v="76"/>
    <n v="0"/>
    <n v="76"/>
    <n v="1"/>
  </r>
  <r>
    <s v="16336 131St Ave Se"/>
    <x v="19"/>
    <s v="WA"/>
    <n v="98058"/>
    <n v="319950"/>
    <x v="1"/>
    <n v="1.75"/>
    <n v="2310"/>
    <n v="139"/>
    <n v="0"/>
    <x v="1"/>
    <x v="0"/>
    <s v="None"/>
    <s v="Good"/>
    <n v="49"/>
    <n v="1992"/>
    <n v="33"/>
    <n v="1"/>
  </r>
  <r>
    <s v="11260 Marine View Dr Sw"/>
    <x v="5"/>
    <s v="WA"/>
    <n v="98146"/>
    <n v="319950"/>
    <x v="6"/>
    <n v="1"/>
    <n v="920"/>
    <n v="348"/>
    <n v="0"/>
    <x v="1"/>
    <x v="1"/>
    <s v="None"/>
    <s v="Average"/>
    <n v="86"/>
    <n v="1969"/>
    <n v="56"/>
    <n v="1"/>
  </r>
  <r>
    <s v="3709 S 256Th Ct"/>
    <x v="36"/>
    <s v="WA"/>
    <n v="98032"/>
    <n v="319000"/>
    <x v="1"/>
    <n v="2.5"/>
    <n v="2510"/>
    <n v="127"/>
    <n v="0"/>
    <x v="1"/>
    <x v="0"/>
    <s v="None"/>
    <s v="Average"/>
    <n v="47"/>
    <n v="0"/>
    <n v="47"/>
    <n v="1"/>
  </r>
  <r>
    <s v="15846 196Th Pl Ne"/>
    <x v="12"/>
    <s v="WA"/>
    <n v="98077"/>
    <n v="319000"/>
    <x v="3"/>
    <n v="1"/>
    <n v="1390"/>
    <n v="229"/>
    <n v="0"/>
    <x v="1"/>
    <x v="1"/>
    <s v="None"/>
    <s v="Good"/>
    <n v="57"/>
    <n v="0"/>
    <n v="57"/>
    <n v="1"/>
  </r>
  <r>
    <s v="4231 Sw 323Rd St"/>
    <x v="27"/>
    <s v="WA"/>
    <n v="98023"/>
    <n v="318989"/>
    <x v="1"/>
    <n v="2.25"/>
    <n v="2000"/>
    <n v="159"/>
    <n v="0"/>
    <x v="1"/>
    <x v="1"/>
    <s v="None"/>
    <s v="Good"/>
    <n v="47"/>
    <n v="2000"/>
    <n v="25"/>
    <n v="1"/>
  </r>
  <r>
    <s v="1922 11Th Ave W"/>
    <x v="5"/>
    <s v="WA"/>
    <n v="98119"/>
    <n v="318000"/>
    <x v="6"/>
    <n v="1.75"/>
    <n v="1530"/>
    <n v="208"/>
    <n v="0"/>
    <x v="1"/>
    <x v="0"/>
    <s v="Fair"/>
    <s v="Good"/>
    <n v="109"/>
    <n v="0"/>
    <n v="109"/>
    <n v="1"/>
  </r>
  <r>
    <s v="14201-14211 146Th Pl Se"/>
    <x v="19"/>
    <s v="WA"/>
    <n v="98059"/>
    <n v="317062"/>
    <x v="3"/>
    <n v="1.75"/>
    <n v="1280"/>
    <n v="248"/>
    <n v="0"/>
    <x v="1"/>
    <x v="1"/>
    <s v="None"/>
    <s v="Good"/>
    <n v="56"/>
    <n v="0"/>
    <n v="56"/>
    <n v="1"/>
  </r>
  <r>
    <s v="21560 Se 275Th Ct"/>
    <x v="32"/>
    <s v="WA"/>
    <n v="98038"/>
    <n v="317000"/>
    <x v="3"/>
    <n v="2.5"/>
    <n v="1840"/>
    <n v="172"/>
    <n v="0"/>
    <x v="1"/>
    <x v="1"/>
    <s v="None"/>
    <s v="Average"/>
    <n v="13"/>
    <n v="1912"/>
    <n v="113"/>
    <n v="2"/>
  </r>
  <r>
    <s v="16703 133Rd Pl Se"/>
    <x v="19"/>
    <s v="WA"/>
    <n v="98058"/>
    <n v="317000"/>
    <x v="3"/>
    <n v="2"/>
    <n v="1760"/>
    <n v="180"/>
    <n v="0"/>
    <x v="1"/>
    <x v="0"/>
    <s v="None"/>
    <s v="Excellent"/>
    <n v="48"/>
    <n v="0"/>
    <n v="48"/>
    <n v="1"/>
  </r>
  <r>
    <s v="6277-6399 S 129Th St"/>
    <x v="5"/>
    <s v="WA"/>
    <n v="98178"/>
    <n v="317000"/>
    <x v="0"/>
    <n v="2.5"/>
    <n v="2360"/>
    <n v="134"/>
    <n v="0"/>
    <x v="1"/>
    <x v="0"/>
    <s v="None"/>
    <s v="Good"/>
    <n v="63"/>
    <n v="0"/>
    <n v="63"/>
    <n v="1"/>
  </r>
  <r>
    <s v="3100-3198 S Byron St"/>
    <x v="5"/>
    <s v="WA"/>
    <n v="98144"/>
    <n v="317000"/>
    <x v="3"/>
    <n v="1"/>
    <n v="1010"/>
    <n v="314"/>
    <n v="0"/>
    <x v="1"/>
    <x v="1"/>
    <s v="None"/>
    <s v="Average"/>
    <n v="66"/>
    <n v="1989"/>
    <n v="36"/>
    <n v="1"/>
  </r>
  <r>
    <s v="13319 1St Ave Ne"/>
    <x v="5"/>
    <s v="WA"/>
    <n v="98125"/>
    <n v="317000"/>
    <x v="3"/>
    <n v="1"/>
    <n v="1160"/>
    <n v="273"/>
    <n v="0"/>
    <x v="1"/>
    <x v="1"/>
    <s v="None"/>
    <s v="Average"/>
    <n v="73"/>
    <n v="2008"/>
    <n v="17"/>
    <n v="1"/>
  </r>
  <r>
    <s v="32915 176Th Ave Se"/>
    <x v="24"/>
    <s v="WA"/>
    <n v="98092"/>
    <n v="316850"/>
    <x v="1"/>
    <n v="3"/>
    <n v="4060"/>
    <n v="78"/>
    <n v="1"/>
    <x v="1"/>
    <x v="0"/>
    <s v="None"/>
    <s v="Average"/>
    <n v="36"/>
    <n v="0"/>
    <n v="36"/>
    <n v="1"/>
  </r>
  <r>
    <s v="11401 Se 219Th Pl"/>
    <x v="36"/>
    <s v="WA"/>
    <n v="98031"/>
    <n v="316500"/>
    <x v="1"/>
    <n v="2.5"/>
    <n v="2150"/>
    <n v="147"/>
    <n v="0"/>
    <x v="1"/>
    <x v="1"/>
    <s v="None"/>
    <s v="Good"/>
    <n v="34"/>
    <n v="0"/>
    <n v="34"/>
    <n v="2"/>
  </r>
  <r>
    <s v="1522 55Th Ct Se"/>
    <x v="24"/>
    <s v="WA"/>
    <n v="98092"/>
    <n v="316000"/>
    <x v="1"/>
    <n v="2.5"/>
    <n v="2010"/>
    <n v="157"/>
    <n v="0"/>
    <x v="1"/>
    <x v="1"/>
    <s v="None"/>
    <s v="Average"/>
    <n v="30"/>
    <n v="0"/>
    <n v="30"/>
    <n v="2"/>
  </r>
  <r>
    <s v="20312 102Nd Pl Se"/>
    <x v="36"/>
    <s v="WA"/>
    <n v="98031"/>
    <n v="316000"/>
    <x v="3"/>
    <n v="2.25"/>
    <n v="2130"/>
    <n v="148"/>
    <n v="0"/>
    <x v="1"/>
    <x v="0"/>
    <s v="None"/>
    <s v="Average"/>
    <n v="38"/>
    <n v="2000"/>
    <n v="25"/>
    <n v="1"/>
  </r>
  <r>
    <s v="25221 235Th Way Se"/>
    <x v="32"/>
    <s v="WA"/>
    <n v="98038"/>
    <n v="315369"/>
    <x v="3"/>
    <n v="2.5"/>
    <n v="3080"/>
    <n v="102"/>
    <n v="0"/>
    <x v="1"/>
    <x v="1"/>
    <s v="None"/>
    <s v="Average"/>
    <n v="35"/>
    <n v="2009"/>
    <n v="16"/>
    <n v="2"/>
  </r>
  <r>
    <s v="11521 22Nd Ave Ne"/>
    <x v="5"/>
    <s v="WA"/>
    <n v="98125"/>
    <n v="315275"/>
    <x v="3"/>
    <n v="1.75"/>
    <n v="1440"/>
    <n v="219"/>
    <n v="0"/>
    <x v="1"/>
    <x v="0"/>
    <s v="None"/>
    <s v="Average"/>
    <n v="74"/>
    <n v="1994"/>
    <n v="31"/>
    <n v="1"/>
  </r>
  <r>
    <s v="7945 14Th Ave Sw"/>
    <x v="5"/>
    <s v="WA"/>
    <n v="98106"/>
    <n v="315000"/>
    <x v="2"/>
    <n v="4"/>
    <n v="3120"/>
    <n v="101"/>
    <n v="0"/>
    <x v="1"/>
    <x v="0"/>
    <s v="Good"/>
    <s v="Good"/>
    <n v="32"/>
    <n v="0"/>
    <n v="32"/>
    <n v="2"/>
  </r>
  <r>
    <s v="20515 Se 333Rd Pl"/>
    <x v="24"/>
    <s v="WA"/>
    <n v="98092"/>
    <n v="315000"/>
    <x v="3"/>
    <n v="2.25"/>
    <n v="1400"/>
    <n v="225"/>
    <n v="1"/>
    <x v="1"/>
    <x v="0"/>
    <s v="None"/>
    <s v="Fair"/>
    <n v="38"/>
    <n v="0"/>
    <n v="38"/>
    <n v="1"/>
  </r>
  <r>
    <s v="32901 Se 43Rd St"/>
    <x v="15"/>
    <s v="WA"/>
    <n v="98024"/>
    <n v="315000"/>
    <x v="3"/>
    <n v="1.5"/>
    <n v="1750"/>
    <n v="180"/>
    <n v="0"/>
    <x v="1"/>
    <x v="0"/>
    <s v="None"/>
    <s v="Average"/>
    <n v="71"/>
    <n v="2005"/>
    <n v="20"/>
    <n v="1"/>
  </r>
  <r>
    <s v="11718 Se 203Rd St"/>
    <x v="36"/>
    <s v="WA"/>
    <n v="98031"/>
    <n v="315000"/>
    <x v="3"/>
    <n v="2.5"/>
    <n v="1880"/>
    <n v="168"/>
    <n v="0"/>
    <x v="1"/>
    <x v="1"/>
    <s v="None"/>
    <s v="Average"/>
    <n v="32"/>
    <n v="0"/>
    <n v="32"/>
    <n v="2"/>
  </r>
  <r>
    <s v="12108 Se 218Th Pl"/>
    <x v="36"/>
    <s v="WA"/>
    <n v="98031"/>
    <n v="315000"/>
    <x v="1"/>
    <n v="2.5"/>
    <n v="1930"/>
    <n v="163"/>
    <n v="0"/>
    <x v="1"/>
    <x v="1"/>
    <s v="None"/>
    <s v="Good"/>
    <n v="33"/>
    <n v="0"/>
    <n v="33"/>
    <n v="2"/>
  </r>
  <r>
    <s v="20825 135Th Ave Se"/>
    <x v="36"/>
    <s v="WA"/>
    <n v="98042"/>
    <n v="315000"/>
    <x v="1"/>
    <n v="2.5"/>
    <n v="1940"/>
    <n v="162"/>
    <n v="0"/>
    <x v="1"/>
    <x v="0"/>
    <s v="None"/>
    <s v="Good"/>
    <n v="48"/>
    <n v="0"/>
    <n v="48"/>
    <n v="1"/>
  </r>
  <r>
    <s v="28001 232Nd Pl Se"/>
    <x v="32"/>
    <s v="WA"/>
    <n v="98038"/>
    <n v="315000"/>
    <x v="3"/>
    <n v="2.5"/>
    <n v="1730"/>
    <n v="182"/>
    <n v="0"/>
    <x v="1"/>
    <x v="1"/>
    <s v="None"/>
    <s v="Average"/>
    <n v="32"/>
    <n v="0"/>
    <n v="32"/>
    <n v="2"/>
  </r>
  <r>
    <s v="10830 132Nd Ave Ne"/>
    <x v="13"/>
    <s v="WA"/>
    <n v="98052"/>
    <n v="315000"/>
    <x v="6"/>
    <n v="1"/>
    <n v="790"/>
    <n v="399"/>
    <n v="0"/>
    <x v="1"/>
    <x v="1"/>
    <s v="None"/>
    <s v="Average"/>
    <n v="70"/>
    <n v="1984"/>
    <n v="41"/>
    <n v="1"/>
  </r>
  <r>
    <s v="4726 S Orcas St"/>
    <x v="5"/>
    <s v="WA"/>
    <n v="98118"/>
    <n v="315000"/>
    <x v="6"/>
    <n v="1"/>
    <n v="970"/>
    <n v="325"/>
    <n v="0"/>
    <x v="1"/>
    <x v="1"/>
    <s v="None"/>
    <s v="Good"/>
    <n v="117"/>
    <n v="0"/>
    <n v="117"/>
    <n v="1"/>
  </r>
  <r>
    <s v="2202 Sw Elmgrove St"/>
    <x v="5"/>
    <s v="WA"/>
    <n v="98106"/>
    <n v="315000"/>
    <x v="3"/>
    <n v="2.5"/>
    <n v="1480"/>
    <n v="213"/>
    <n v="0"/>
    <x v="1"/>
    <x v="0"/>
    <s v="None"/>
    <s v="Average"/>
    <n v="15"/>
    <n v="0"/>
    <n v="15"/>
    <n v="2"/>
  </r>
  <r>
    <s v="5237 Martin Luther King Jr Way S"/>
    <x v="5"/>
    <s v="WA"/>
    <n v="98118"/>
    <n v="315000"/>
    <x v="6"/>
    <n v="1"/>
    <n v="1740"/>
    <n v="181"/>
    <n v="0"/>
    <x v="1"/>
    <x v="0"/>
    <s v="None"/>
    <s v="Good"/>
    <n v="101"/>
    <n v="0"/>
    <n v="101"/>
    <n v="1"/>
  </r>
  <r>
    <s v="10200-10216 56Th Ave S"/>
    <x v="5"/>
    <s v="WA"/>
    <n v="98178"/>
    <n v="315000"/>
    <x v="1"/>
    <n v="2"/>
    <n v="1780"/>
    <n v="177"/>
    <n v="0"/>
    <x v="1"/>
    <x v="0"/>
    <s v="None"/>
    <s v="Excellent"/>
    <n v="107"/>
    <n v="0"/>
    <n v="107"/>
    <n v="1.5"/>
  </r>
  <r>
    <s v="4820 12Th Ave S"/>
    <x v="5"/>
    <s v="WA"/>
    <n v="98108"/>
    <n v="315000"/>
    <x v="6"/>
    <n v="1"/>
    <n v="1080"/>
    <n v="292"/>
    <n v="0"/>
    <x v="1"/>
    <x v="0"/>
    <s v="None"/>
    <s v="Good"/>
    <n v="106"/>
    <n v="1985"/>
    <n v="40"/>
    <n v="1"/>
  </r>
  <r>
    <s v="1715 Ne 135Th St"/>
    <x v="5"/>
    <s v="WA"/>
    <n v="98125"/>
    <n v="315000"/>
    <x v="3"/>
    <n v="1"/>
    <n v="960"/>
    <n v="328"/>
    <n v="0"/>
    <x v="1"/>
    <x v="1"/>
    <s v="None"/>
    <s v="Average"/>
    <n v="73"/>
    <n v="2008"/>
    <n v="17"/>
    <n v="1"/>
  </r>
  <r>
    <s v="5452 31St Ave Sw"/>
    <x v="5"/>
    <s v="WA"/>
    <n v="98126"/>
    <n v="315000"/>
    <x v="3"/>
    <n v="2"/>
    <n v="1060"/>
    <n v="297"/>
    <n v="0"/>
    <x v="1"/>
    <x v="1"/>
    <s v="None"/>
    <s v="Average"/>
    <n v="44"/>
    <n v="2013"/>
    <n v="12"/>
    <n v="1"/>
  </r>
  <r>
    <s v="34901-35199 Weyerhaeuser Way S"/>
    <x v="27"/>
    <s v="WA"/>
    <n v="98003"/>
    <n v="314900"/>
    <x v="1"/>
    <n v="1.75"/>
    <n v="2700"/>
    <n v="117"/>
    <n v="1"/>
    <x v="1"/>
    <x v="0"/>
    <s v="None"/>
    <s v="Average"/>
    <n v="67"/>
    <n v="2004"/>
    <n v="21"/>
    <n v="1"/>
  </r>
  <r>
    <s v="37128 19Th Way S"/>
    <x v="27"/>
    <s v="WA"/>
    <n v="98003"/>
    <n v="314500"/>
    <x v="3"/>
    <n v="2"/>
    <n v="2050"/>
    <n v="153"/>
    <n v="0"/>
    <x v="1"/>
    <x v="1"/>
    <s v="None"/>
    <s v="Average"/>
    <n v="32"/>
    <n v="0"/>
    <n v="32"/>
    <n v="1"/>
  </r>
  <r>
    <s v="26522 214Th Ave Se"/>
    <x v="32"/>
    <s v="WA"/>
    <n v="98038"/>
    <n v="314500"/>
    <x v="3"/>
    <n v="1.75"/>
    <n v="1700"/>
    <n v="185"/>
    <n v="0"/>
    <x v="1"/>
    <x v="0"/>
    <s v="None"/>
    <s v="Average"/>
    <n v="47"/>
    <n v="0"/>
    <n v="47"/>
    <n v="1"/>
  </r>
  <r>
    <s v="24925 234Th Pl Se"/>
    <x v="32"/>
    <s v="WA"/>
    <n v="98038"/>
    <n v="314000"/>
    <x v="1"/>
    <n v="2.5"/>
    <n v="2340"/>
    <n v="134"/>
    <n v="0"/>
    <x v="1"/>
    <x v="1"/>
    <s v="None"/>
    <s v="Average"/>
    <n v="22"/>
    <n v="0"/>
    <n v="22"/>
    <n v="2"/>
  </r>
  <r>
    <s v="15345 Stone Ave N"/>
    <x v="9"/>
    <s v="WA"/>
    <n v="98133"/>
    <n v="313000"/>
    <x v="3"/>
    <n v="1.75"/>
    <n v="1320"/>
    <n v="237"/>
    <n v="0"/>
    <x v="1"/>
    <x v="1"/>
    <s v="None"/>
    <s v="Excellent"/>
    <n v="77"/>
    <n v="1985"/>
    <n v="40"/>
    <n v="1"/>
  </r>
  <r>
    <s v="24506 Se 276Th Ct"/>
    <x v="32"/>
    <s v="WA"/>
    <n v="98038"/>
    <n v="312900"/>
    <x v="1"/>
    <n v="2.5"/>
    <n v="1630"/>
    <n v="192"/>
    <n v="0"/>
    <x v="1"/>
    <x v="1"/>
    <s v="None"/>
    <s v="Average"/>
    <n v="22"/>
    <n v="0"/>
    <n v="22"/>
    <n v="2"/>
  </r>
  <r>
    <s v="33027 47Th Pl S"/>
    <x v="27"/>
    <s v="WA"/>
    <n v="98001"/>
    <n v="312891"/>
    <x v="0"/>
    <n v="3"/>
    <n v="2300"/>
    <n v="136"/>
    <n v="0"/>
    <x v="1"/>
    <x v="1"/>
    <s v="None"/>
    <s v="Average"/>
    <n v="12"/>
    <n v="1923"/>
    <n v="102"/>
    <n v="2"/>
  </r>
  <r>
    <s v="306 S 15Th St"/>
    <x v="19"/>
    <s v="WA"/>
    <n v="98055"/>
    <n v="312500"/>
    <x v="3"/>
    <n v="1.75"/>
    <n v="1830"/>
    <n v="171"/>
    <n v="0"/>
    <x v="1"/>
    <x v="0"/>
    <s v="None"/>
    <s v="Average"/>
    <n v="75"/>
    <n v="2008"/>
    <n v="17"/>
    <n v="1"/>
  </r>
  <r>
    <s v="9404 Linden Ave N"/>
    <x v="5"/>
    <s v="WA"/>
    <n v="98103"/>
    <n v="312500"/>
    <x v="6"/>
    <n v="1.5"/>
    <n v="1070"/>
    <n v="292"/>
    <n v="0"/>
    <x v="1"/>
    <x v="1"/>
    <s v="None"/>
    <s v="Average"/>
    <n v="26"/>
    <n v="0"/>
    <n v="26"/>
    <n v="2"/>
  </r>
  <r>
    <s v="7558 19Th Ave Sw"/>
    <x v="5"/>
    <s v="WA"/>
    <n v="98106"/>
    <n v="312500"/>
    <x v="6"/>
    <n v="1"/>
    <n v="880"/>
    <n v="355"/>
    <n v="0"/>
    <x v="1"/>
    <x v="1"/>
    <s v="None"/>
    <s v="Average"/>
    <n v="106"/>
    <n v="2001"/>
    <n v="24"/>
    <n v="1"/>
  </r>
  <r>
    <s v="27369 245Th Ave Se"/>
    <x v="32"/>
    <s v="WA"/>
    <n v="98038"/>
    <n v="312000"/>
    <x v="1"/>
    <n v="2.5"/>
    <n v="1830"/>
    <n v="170"/>
    <n v="0"/>
    <x v="1"/>
    <x v="1"/>
    <s v="None"/>
    <s v="Average"/>
    <n v="22"/>
    <n v="0"/>
    <n v="22"/>
    <n v="2"/>
  </r>
  <r>
    <s v="5021 Delridge Way Sw"/>
    <x v="5"/>
    <s v="WA"/>
    <n v="98106"/>
    <n v="312000"/>
    <x v="3"/>
    <n v="2.25"/>
    <n v="1490"/>
    <n v="209"/>
    <n v="0"/>
    <x v="1"/>
    <x v="0"/>
    <s v="None"/>
    <s v="Average"/>
    <n v="16"/>
    <n v="0"/>
    <n v="16"/>
    <n v="2"/>
  </r>
  <r>
    <s v="9014 Ravenna Ave Ne"/>
    <x v="5"/>
    <s v="WA"/>
    <n v="98115"/>
    <n v="312000"/>
    <x v="3"/>
    <n v="2.25"/>
    <n v="1540"/>
    <n v="203"/>
    <n v="0"/>
    <x v="1"/>
    <x v="0"/>
    <s v="None"/>
    <s v="Excellent"/>
    <n v="71"/>
    <n v="0"/>
    <n v="71"/>
    <n v="1"/>
  </r>
  <r>
    <s v="11716 16Th Ave Ne"/>
    <x v="5"/>
    <s v="WA"/>
    <n v="98125"/>
    <n v="312000"/>
    <x v="3"/>
    <n v="1.5"/>
    <n v="1255"/>
    <n v="249"/>
    <n v="0"/>
    <x v="1"/>
    <x v="1"/>
    <s v="None"/>
    <s v="Average"/>
    <n v="21"/>
    <n v="2003"/>
    <n v="22"/>
    <n v="3"/>
  </r>
  <r>
    <s v="8653 Wabash Ave S"/>
    <x v="5"/>
    <s v="WA"/>
    <n v="98118"/>
    <n v="311000"/>
    <x v="3"/>
    <n v="1.75"/>
    <n v="1900"/>
    <n v="164"/>
    <n v="0"/>
    <x v="1"/>
    <x v="0"/>
    <s v="None"/>
    <s v="Excellent"/>
    <n v="122"/>
    <n v="0"/>
    <n v="122"/>
    <n v="1.5"/>
  </r>
  <r>
    <s v="4201 Regal St"/>
    <x v="14"/>
    <s v="WA"/>
    <n v="98014"/>
    <n v="310000"/>
    <x v="1"/>
    <n v="1.5"/>
    <n v="1220"/>
    <n v="254"/>
    <n v="0"/>
    <x v="1"/>
    <x v="1"/>
    <s v="None"/>
    <s v="Average"/>
    <n v="45"/>
    <n v="0"/>
    <n v="45"/>
    <n v="1"/>
  </r>
  <r>
    <s v="16218 163Rd Pl Se"/>
    <x v="7"/>
    <s v="WA"/>
    <n v="98042"/>
    <n v="310000"/>
    <x v="1"/>
    <n v="2.5"/>
    <n v="2430"/>
    <n v="128"/>
    <n v="0"/>
    <x v="1"/>
    <x v="1"/>
    <s v="None"/>
    <s v="Average"/>
    <n v="23"/>
    <n v="0"/>
    <n v="23"/>
    <n v="2"/>
  </r>
  <r>
    <s v="19539 4Th Ave S"/>
    <x v="23"/>
    <s v="WA"/>
    <n v="98148"/>
    <n v="310000"/>
    <x v="3"/>
    <n v="1.5"/>
    <n v="1460"/>
    <n v="212"/>
    <n v="0"/>
    <x v="1"/>
    <x v="1"/>
    <s v="None"/>
    <s v="Average"/>
    <n v="73"/>
    <n v="2008"/>
    <n v="17"/>
    <n v="1"/>
  </r>
  <r>
    <s v="820 S 300Th St"/>
    <x v="27"/>
    <s v="WA"/>
    <n v="98003"/>
    <n v="310000"/>
    <x v="1"/>
    <n v="2.5"/>
    <n v="2660"/>
    <n v="117"/>
    <n v="0"/>
    <x v="1"/>
    <x v="0"/>
    <s v="None"/>
    <s v="Good"/>
    <n v="65"/>
    <n v="2001"/>
    <n v="24"/>
    <n v="1"/>
  </r>
  <r>
    <s v="18527 Kenlake Pl Ne"/>
    <x v="20"/>
    <s v="WA"/>
    <n v="98028"/>
    <n v="310000"/>
    <x v="3"/>
    <n v="1"/>
    <n v="1050"/>
    <n v="295"/>
    <n v="0"/>
    <x v="1"/>
    <x v="1"/>
    <s v="None"/>
    <s v="Average"/>
    <n v="72"/>
    <n v="0"/>
    <n v="72"/>
    <n v="1"/>
  </r>
  <r>
    <s v="8308 Ne 176Th Pl"/>
    <x v="20"/>
    <s v="WA"/>
    <n v="98028"/>
    <n v="310000"/>
    <x v="3"/>
    <n v="1"/>
    <n v="1430"/>
    <n v="217"/>
    <n v="0"/>
    <x v="1"/>
    <x v="1"/>
    <s v="None"/>
    <s v="Good"/>
    <n v="98"/>
    <n v="0"/>
    <n v="98"/>
    <n v="1.5"/>
  </r>
  <r>
    <s v="21720 Se 299Th Way"/>
    <x v="36"/>
    <s v="WA"/>
    <n v="98042"/>
    <n v="310000"/>
    <x v="3"/>
    <n v="2.5"/>
    <n v="2540"/>
    <n v="122"/>
    <n v="0"/>
    <x v="1"/>
    <x v="1"/>
    <s v="None"/>
    <s v="Average"/>
    <n v="19"/>
    <n v="0"/>
    <n v="19"/>
    <n v="2"/>
  </r>
  <r>
    <s v="42321 Se 171St St"/>
    <x v="26"/>
    <s v="WA"/>
    <n v="98045"/>
    <n v="310000"/>
    <x v="3"/>
    <n v="2"/>
    <n v="1350"/>
    <n v="230"/>
    <n v="0"/>
    <x v="1"/>
    <x v="0"/>
    <s v="None"/>
    <s v="Average"/>
    <n v="30"/>
    <n v="0"/>
    <n v="30"/>
    <n v="1"/>
  </r>
  <r>
    <s v="2714 Ne 4Th Ct"/>
    <x v="19"/>
    <s v="WA"/>
    <n v="98056"/>
    <n v="310000"/>
    <x v="3"/>
    <n v="1.75"/>
    <n v="1420"/>
    <n v="218"/>
    <n v="0"/>
    <x v="1"/>
    <x v="0"/>
    <s v="None"/>
    <s v="Good"/>
    <n v="41"/>
    <n v="0"/>
    <n v="41"/>
    <n v="1"/>
  </r>
  <r>
    <s v="6343 23Rd Ave Sw"/>
    <x v="5"/>
    <s v="WA"/>
    <n v="98106"/>
    <n v="310000"/>
    <x v="0"/>
    <n v="3"/>
    <n v="1880"/>
    <n v="165"/>
    <n v="0"/>
    <x v="1"/>
    <x v="0"/>
    <s v="None"/>
    <s v="Average"/>
    <n v="28"/>
    <n v="0"/>
    <n v="28"/>
    <n v="1"/>
  </r>
  <r>
    <s v="929 N 77Th St"/>
    <x v="5"/>
    <s v="WA"/>
    <n v="98103"/>
    <n v="310000"/>
    <x v="6"/>
    <n v="1"/>
    <n v="700"/>
    <n v="443"/>
    <n v="0"/>
    <x v="1"/>
    <x v="1"/>
    <s v="None"/>
    <s v="Good"/>
    <n v="107"/>
    <n v="1974"/>
    <n v="51"/>
    <n v="1"/>
  </r>
  <r>
    <s v="11750 12Th Ave Ne"/>
    <x v="5"/>
    <s v="WA"/>
    <n v="98125"/>
    <n v="310000"/>
    <x v="1"/>
    <n v="2"/>
    <n v="1870"/>
    <n v="166"/>
    <n v="0"/>
    <x v="1"/>
    <x v="1"/>
    <s v="None"/>
    <s v="Average"/>
    <n v="69"/>
    <n v="2001"/>
    <n v="24"/>
    <n v="1.5"/>
  </r>
  <r>
    <s v="9238 32Nd Ave Sw"/>
    <x v="5"/>
    <s v="WA"/>
    <n v="98126"/>
    <n v="310000"/>
    <x v="6"/>
    <n v="1"/>
    <n v="870"/>
    <n v="356"/>
    <n v="0"/>
    <x v="1"/>
    <x v="1"/>
    <s v="None"/>
    <s v="Average"/>
    <n v="75"/>
    <n v="2007"/>
    <n v="18"/>
    <n v="1"/>
  </r>
  <r>
    <s v="8833 14Th Ave Sw"/>
    <x v="5"/>
    <s v="WA"/>
    <n v="98106"/>
    <n v="310000"/>
    <x v="3"/>
    <n v="2.5"/>
    <n v="1780"/>
    <n v="174"/>
    <n v="0"/>
    <x v="1"/>
    <x v="0"/>
    <s v="None"/>
    <s v="Average"/>
    <n v="35"/>
    <n v="2009"/>
    <n v="16"/>
    <n v="1"/>
  </r>
  <r>
    <s v="2109 N 161St Pl"/>
    <x v="9"/>
    <s v="WA"/>
    <n v="98133"/>
    <n v="310000"/>
    <x v="1"/>
    <n v="1"/>
    <n v="1740"/>
    <n v="178"/>
    <n v="0"/>
    <x v="1"/>
    <x v="1"/>
    <s v="None"/>
    <s v="Average"/>
    <n v="60"/>
    <n v="1993"/>
    <n v="32"/>
    <n v="1.5"/>
  </r>
  <r>
    <s v="1909 N 195Th St"/>
    <x v="9"/>
    <s v="WA"/>
    <n v="98133"/>
    <n v="310000"/>
    <x v="3"/>
    <n v="1"/>
    <n v="1480"/>
    <n v="209"/>
    <n v="0"/>
    <x v="1"/>
    <x v="1"/>
    <s v="None"/>
    <s v="Average"/>
    <n v="73"/>
    <n v="2008"/>
    <n v="17"/>
    <n v="1"/>
  </r>
  <r>
    <s v="Bennett Ave Se"/>
    <x v="24"/>
    <s v="WA"/>
    <n v="98092"/>
    <n v="309780"/>
    <x v="3"/>
    <n v="2.5"/>
    <n v="2242"/>
    <n v="138"/>
    <n v="0"/>
    <x v="1"/>
    <x v="1"/>
    <s v="None"/>
    <s v="Average"/>
    <n v="11"/>
    <n v="0"/>
    <n v="11"/>
    <n v="2"/>
  </r>
  <r>
    <s v="1 View Ln Ne"/>
    <x v="22"/>
    <s v="WA"/>
    <n v="98019"/>
    <n v="309620"/>
    <x v="3"/>
    <n v="2.5"/>
    <n v="1860"/>
    <n v="166"/>
    <n v="0"/>
    <x v="1"/>
    <x v="1"/>
    <s v="None"/>
    <s v="Average"/>
    <n v="13"/>
    <n v="1912"/>
    <n v="113"/>
    <n v="2"/>
  </r>
  <r>
    <s v="17207 190Th Ave Se"/>
    <x v="19"/>
    <s v="WA"/>
    <n v="98058"/>
    <n v="309488"/>
    <x v="3"/>
    <n v="2.5"/>
    <n v="2260"/>
    <n v="137"/>
    <n v="0"/>
    <x v="1"/>
    <x v="1"/>
    <s v="None"/>
    <s v="Average"/>
    <n v="31"/>
    <n v="0"/>
    <n v="31"/>
    <n v="2"/>
  </r>
  <r>
    <s v="42511 Se 175Th Pl"/>
    <x v="26"/>
    <s v="WA"/>
    <n v="98045"/>
    <n v="309212"/>
    <x v="3"/>
    <n v="1.75"/>
    <n v="1150"/>
    <n v="269"/>
    <n v="0"/>
    <x v="1"/>
    <x v="1"/>
    <s v="None"/>
    <s v="Average"/>
    <n v="46"/>
    <n v="2014"/>
    <n v="11"/>
    <n v="1"/>
  </r>
  <r>
    <s v="38071 39Th Ave S"/>
    <x v="24"/>
    <s v="WA"/>
    <n v="98001"/>
    <n v="309000"/>
    <x v="0"/>
    <n v="2.75"/>
    <n v="2481"/>
    <n v="125"/>
    <n v="0"/>
    <x v="1"/>
    <x v="1"/>
    <s v="None"/>
    <s v="Average"/>
    <n v="11"/>
    <n v="0"/>
    <n v="11"/>
    <n v="2"/>
  </r>
  <r>
    <s v="23300-23306 10Th Ave S"/>
    <x v="23"/>
    <s v="WA"/>
    <n v="98198"/>
    <n v="309000"/>
    <x v="3"/>
    <n v="2.25"/>
    <n v="1980"/>
    <n v="156"/>
    <n v="0"/>
    <x v="1"/>
    <x v="0"/>
    <s v="None"/>
    <s v="Good"/>
    <n v="62"/>
    <n v="0"/>
    <n v="62"/>
    <n v="1"/>
  </r>
  <r>
    <s v="7757 15Th Ave Sw"/>
    <x v="5"/>
    <s v="WA"/>
    <n v="98106"/>
    <n v="309000"/>
    <x v="3"/>
    <n v="1"/>
    <n v="1092"/>
    <n v="283"/>
    <n v="0"/>
    <x v="1"/>
    <x v="1"/>
    <s v="None"/>
    <s v="Average"/>
    <n v="107"/>
    <n v="0"/>
    <n v="107"/>
    <n v="1.5"/>
  </r>
  <r>
    <s v="5011-5021 Delridge Way Sw"/>
    <x v="5"/>
    <s v="WA"/>
    <n v="98106"/>
    <n v="309000"/>
    <x v="3"/>
    <n v="2.25"/>
    <n v="1490"/>
    <n v="207"/>
    <n v="0"/>
    <x v="1"/>
    <x v="0"/>
    <s v="None"/>
    <s v="Average"/>
    <n v="15"/>
    <n v="0"/>
    <n v="15"/>
    <n v="2"/>
  </r>
  <r>
    <s v="203 Farrelly St"/>
    <x v="33"/>
    <s v="WA"/>
    <n v="98022"/>
    <n v="308950"/>
    <x v="1"/>
    <n v="2.5"/>
    <n v="1920"/>
    <n v="161"/>
    <n v="0"/>
    <x v="1"/>
    <x v="1"/>
    <s v="Good"/>
    <s v="Good"/>
    <n v="31"/>
    <n v="0"/>
    <n v="31"/>
    <n v="2"/>
  </r>
  <r>
    <s v="5006 Highland Dr Se"/>
    <x v="24"/>
    <s v="WA"/>
    <n v="98092"/>
    <n v="308900"/>
    <x v="3"/>
    <n v="2.5"/>
    <n v="2250"/>
    <n v="137"/>
    <n v="0"/>
    <x v="1"/>
    <x v="1"/>
    <s v="None"/>
    <s v="Average"/>
    <n v="31"/>
    <n v="0"/>
    <n v="31"/>
    <n v="2"/>
  </r>
  <r>
    <s v="4611 51St Ave S"/>
    <x v="5"/>
    <s v="WA"/>
    <n v="98118"/>
    <n v="308831"/>
    <x v="6"/>
    <n v="1"/>
    <n v="810"/>
    <n v="381"/>
    <n v="0"/>
    <x v="1"/>
    <x v="1"/>
    <s v="None"/>
    <s v="Average"/>
    <n v="106"/>
    <n v="2001"/>
    <n v="24"/>
    <n v="1"/>
  </r>
  <r>
    <s v="501 N 143Rd St"/>
    <x v="5"/>
    <s v="WA"/>
    <n v="98133"/>
    <n v="308167"/>
    <x v="3"/>
    <n v="1.75"/>
    <n v="1510"/>
    <n v="204"/>
    <n v="0"/>
    <x v="1"/>
    <x v="1"/>
    <s v="None"/>
    <s v="Good"/>
    <n v="71"/>
    <n v="1979"/>
    <n v="46"/>
    <n v="1"/>
  </r>
  <r>
    <s v="5968 44Th Ave S"/>
    <x v="5"/>
    <s v="WA"/>
    <n v="98118"/>
    <n v="308000"/>
    <x v="3"/>
    <n v="1"/>
    <n v="1010"/>
    <n v="305"/>
    <n v="0"/>
    <x v="1"/>
    <x v="1"/>
    <s v="None"/>
    <s v="Good"/>
    <n v="71"/>
    <n v="1979"/>
    <n v="46"/>
    <n v="1"/>
  </r>
  <r>
    <s v="11211 3Rd Ave S"/>
    <x v="5"/>
    <s v="WA"/>
    <n v="98168"/>
    <n v="308000"/>
    <x v="3"/>
    <n v="1"/>
    <n v="1640"/>
    <n v="188"/>
    <n v="0"/>
    <x v="1"/>
    <x v="1"/>
    <s v="None"/>
    <s v="Average"/>
    <n v="83"/>
    <n v="1999"/>
    <n v="26"/>
    <n v="1.5"/>
  </r>
  <r>
    <s v="11717 Se 234Th Pl"/>
    <x v="36"/>
    <s v="WA"/>
    <n v="98031"/>
    <n v="307550"/>
    <x v="1"/>
    <n v="2.5"/>
    <n v="1980"/>
    <n v="155"/>
    <n v="0"/>
    <x v="1"/>
    <x v="1"/>
    <s v="None"/>
    <s v="Average"/>
    <n v="22"/>
    <n v="0"/>
    <n v="22"/>
    <n v="2"/>
  </r>
  <r>
    <s v="4751 Stephens Ave"/>
    <x v="14"/>
    <s v="WA"/>
    <n v="98014"/>
    <n v="307000"/>
    <x v="3"/>
    <n v="1"/>
    <n v="1370"/>
    <n v="224"/>
    <n v="0"/>
    <x v="1"/>
    <x v="1"/>
    <s v="None"/>
    <s v="Average"/>
    <n v="65"/>
    <n v="2012"/>
    <n v="13"/>
    <n v="1"/>
  </r>
  <r>
    <s v="26905 Ne Cherry St"/>
    <x v="22"/>
    <s v="WA"/>
    <n v="98019"/>
    <n v="307000"/>
    <x v="3"/>
    <n v="1.5"/>
    <n v="2320"/>
    <n v="132"/>
    <n v="0"/>
    <x v="1"/>
    <x v="1"/>
    <s v="None"/>
    <s v="Average"/>
    <n v="49"/>
    <n v="0"/>
    <n v="49"/>
    <n v="1"/>
  </r>
  <r>
    <s v="227 W 2Nd St"/>
    <x v="26"/>
    <s v="WA"/>
    <n v="98045"/>
    <n v="307000"/>
    <x v="3"/>
    <n v="1"/>
    <n v="1150"/>
    <n v="267"/>
    <n v="0"/>
    <x v="1"/>
    <x v="1"/>
    <s v="None"/>
    <s v="Average"/>
    <n v="98"/>
    <n v="2011"/>
    <n v="14"/>
    <n v="1.5"/>
  </r>
  <r>
    <s v="15562 9Th Ave Ne"/>
    <x v="9"/>
    <s v="WA"/>
    <n v="98155"/>
    <n v="307000"/>
    <x v="1"/>
    <n v="1"/>
    <n v="1150"/>
    <n v="267"/>
    <n v="0"/>
    <x v="1"/>
    <x v="1"/>
    <s v="None"/>
    <s v="Average"/>
    <n v="78"/>
    <n v="2012"/>
    <n v="13"/>
    <n v="1.5"/>
  </r>
  <r>
    <s v="2314 Blaine Ave Ne"/>
    <x v="19"/>
    <s v="WA"/>
    <n v="98056"/>
    <n v="306888"/>
    <x v="6"/>
    <n v="1.5"/>
    <n v="1010"/>
    <n v="304"/>
    <n v="0"/>
    <x v="1"/>
    <x v="1"/>
    <s v="None"/>
    <s v="Average"/>
    <n v="44"/>
    <n v="2013"/>
    <n v="12"/>
    <n v="2"/>
  </r>
  <r>
    <s v="36415 12Th Pl S"/>
    <x v="27"/>
    <s v="WA"/>
    <n v="98003"/>
    <n v="306500"/>
    <x v="3"/>
    <n v="2.25"/>
    <n v="2060"/>
    <n v="149"/>
    <n v="1"/>
    <x v="1"/>
    <x v="0"/>
    <s v="None"/>
    <s v="Good"/>
    <n v="47"/>
    <n v="2000"/>
    <n v="25"/>
    <n v="1"/>
  </r>
  <r>
    <s v="29742 129Th Pl Se"/>
    <x v="24"/>
    <s v="WA"/>
    <n v="98092"/>
    <n v="306000"/>
    <x v="1"/>
    <n v="2.5"/>
    <n v="2490"/>
    <n v="123"/>
    <n v="0"/>
    <x v="1"/>
    <x v="1"/>
    <s v="None"/>
    <s v="Average"/>
    <n v="24"/>
    <n v="0"/>
    <n v="24"/>
    <n v="2"/>
  </r>
  <r>
    <s v="22610 133Rd Pl Se"/>
    <x v="36"/>
    <s v="WA"/>
    <n v="98042"/>
    <n v="306000"/>
    <x v="3"/>
    <n v="2.5"/>
    <n v="1870"/>
    <n v="164"/>
    <n v="0"/>
    <x v="1"/>
    <x v="1"/>
    <s v="None"/>
    <s v="Average"/>
    <n v="20"/>
    <n v="0"/>
    <n v="20"/>
    <n v="2"/>
  </r>
  <r>
    <s v="10606 Ne 143Rd Pl"/>
    <x v="4"/>
    <s v="WA"/>
    <n v="98034"/>
    <n v="306000"/>
    <x v="3"/>
    <n v="1"/>
    <n v="1450"/>
    <n v="211"/>
    <n v="0"/>
    <x v="1"/>
    <x v="0"/>
    <s v="None"/>
    <s v="Average"/>
    <n v="56"/>
    <n v="2010"/>
    <n v="15"/>
    <n v="1"/>
  </r>
  <r>
    <s v="16084 Se 172Nd Pl"/>
    <x v="19"/>
    <s v="WA"/>
    <n v="98058"/>
    <n v="306000"/>
    <x v="3"/>
    <n v="2.5"/>
    <n v="1680"/>
    <n v="182"/>
    <n v="0"/>
    <x v="1"/>
    <x v="1"/>
    <s v="None"/>
    <s v="Average"/>
    <n v="41"/>
    <n v="0"/>
    <n v="41"/>
    <n v="2"/>
  </r>
  <r>
    <s v="353 N 105Th St"/>
    <x v="5"/>
    <s v="WA"/>
    <n v="98133"/>
    <n v="306000"/>
    <x v="3"/>
    <n v="1.5"/>
    <n v="1220"/>
    <n v="251"/>
    <n v="0"/>
    <x v="1"/>
    <x v="1"/>
    <s v="None"/>
    <s v="Average"/>
    <n v="18"/>
    <n v="0"/>
    <n v="18"/>
    <n v="3"/>
  </r>
  <r>
    <s v="15210 Mink Rd Ne"/>
    <x v="12"/>
    <s v="WA"/>
    <n v="98077"/>
    <n v="306000"/>
    <x v="6"/>
    <n v="1"/>
    <n v="780"/>
    <n v="392"/>
    <n v="0"/>
    <x v="1"/>
    <x v="1"/>
    <s v="None"/>
    <s v="Good"/>
    <n v="79"/>
    <n v="1989"/>
    <n v="36"/>
    <n v="1"/>
  </r>
  <r>
    <s v="14244 140Th Ave Se"/>
    <x v="19"/>
    <s v="WA"/>
    <n v="98059"/>
    <n v="305495"/>
    <x v="3"/>
    <n v="1.75"/>
    <n v="2110"/>
    <n v="145"/>
    <n v="0"/>
    <x v="1"/>
    <x v="1"/>
    <s v="None"/>
    <s v="Good"/>
    <n v="59"/>
    <n v="0"/>
    <n v="59"/>
    <n v="2"/>
  </r>
  <r>
    <s v="18429 W Lake Desire Dr Se"/>
    <x v="19"/>
    <s v="WA"/>
    <n v="98058"/>
    <n v="305100"/>
    <x v="3"/>
    <n v="2"/>
    <n v="1590"/>
    <n v="192"/>
    <n v="1"/>
    <x v="1"/>
    <x v="1"/>
    <s v="None"/>
    <s v="Good"/>
    <n v="51"/>
    <n v="0"/>
    <n v="51"/>
    <n v="1"/>
  </r>
  <r>
    <s v="30002 8Th Ave Sw"/>
    <x v="27"/>
    <s v="WA"/>
    <n v="98023"/>
    <n v="305000"/>
    <x v="3"/>
    <n v="1.5"/>
    <n v="1800"/>
    <n v="169"/>
    <n v="0"/>
    <x v="1"/>
    <x v="1"/>
    <s v="None"/>
    <s v="Good"/>
    <n v="59"/>
    <n v="0"/>
    <n v="59"/>
    <n v="1"/>
  </r>
  <r>
    <s v="4150 244Th Pl Se"/>
    <x v="6"/>
    <s v="WA"/>
    <n v="98029"/>
    <n v="305000"/>
    <x v="6"/>
    <n v="1.5"/>
    <n v="1140"/>
    <n v="268"/>
    <n v="0"/>
    <x v="1"/>
    <x v="1"/>
    <s v="None"/>
    <s v="Average"/>
    <n v="37"/>
    <n v="2000"/>
    <n v="25"/>
    <n v="2"/>
  </r>
  <r>
    <s v="4129 Hampton Way"/>
    <x v="36"/>
    <s v="WA"/>
    <n v="98032"/>
    <n v="305000"/>
    <x v="1"/>
    <n v="2.25"/>
    <n v="2210"/>
    <n v="138"/>
    <n v="0"/>
    <x v="1"/>
    <x v="1"/>
    <s v="None"/>
    <s v="Good"/>
    <n v="57"/>
    <n v="0"/>
    <n v="57"/>
    <n v="2"/>
  </r>
  <r>
    <s v="16423 126Th Pl Se"/>
    <x v="19"/>
    <s v="WA"/>
    <n v="98058"/>
    <n v="305000"/>
    <x v="1"/>
    <n v="1"/>
    <n v="2100"/>
    <n v="145"/>
    <n v="0"/>
    <x v="1"/>
    <x v="0"/>
    <s v="None"/>
    <s v="Good"/>
    <n v="57"/>
    <n v="0"/>
    <n v="57"/>
    <n v="1"/>
  </r>
  <r>
    <s v="12633 Se 158Th St"/>
    <x v="19"/>
    <s v="WA"/>
    <n v="98058"/>
    <n v="305000"/>
    <x v="3"/>
    <n v="1"/>
    <n v="1580"/>
    <n v="193"/>
    <n v="0"/>
    <x v="1"/>
    <x v="0"/>
    <s v="None"/>
    <s v="Average"/>
    <n v="63"/>
    <n v="2003"/>
    <n v="22"/>
    <n v="1"/>
  </r>
  <r>
    <s v="16215 Se 172Nd Ct"/>
    <x v="19"/>
    <s v="WA"/>
    <n v="98058"/>
    <n v="305000"/>
    <x v="3"/>
    <n v="1.75"/>
    <n v="1610"/>
    <n v="189"/>
    <n v="0"/>
    <x v="1"/>
    <x v="1"/>
    <s v="None"/>
    <s v="Average"/>
    <n v="44"/>
    <n v="2013"/>
    <n v="12"/>
    <n v="1"/>
  </r>
  <r>
    <s v="7534 24Th Ave Nw"/>
    <x v="5"/>
    <s v="WA"/>
    <n v="98117"/>
    <n v="305000"/>
    <x v="6"/>
    <n v="2.25"/>
    <n v="1000"/>
    <n v="305"/>
    <n v="0"/>
    <x v="1"/>
    <x v="1"/>
    <s v="None"/>
    <s v="Average"/>
    <n v="19"/>
    <n v="0"/>
    <n v="19"/>
    <n v="3"/>
  </r>
  <r>
    <s v="5445 17Th Ave Sw"/>
    <x v="5"/>
    <s v="WA"/>
    <n v="98106"/>
    <n v="305000"/>
    <x v="3"/>
    <n v="1.5"/>
    <n v="1210"/>
    <n v="252"/>
    <n v="0"/>
    <x v="1"/>
    <x v="0"/>
    <s v="None"/>
    <s v="Good"/>
    <n v="42"/>
    <n v="0"/>
    <n v="42"/>
    <n v="1"/>
  </r>
  <r>
    <s v="5937 Delridge Way Sw"/>
    <x v="5"/>
    <s v="WA"/>
    <n v="98106"/>
    <n v="305000"/>
    <x v="6"/>
    <n v="2.5"/>
    <n v="1590"/>
    <n v="192"/>
    <n v="0"/>
    <x v="1"/>
    <x v="0"/>
    <s v="None"/>
    <s v="Average"/>
    <n v="16"/>
    <n v="0"/>
    <n v="16"/>
    <n v="2"/>
  </r>
  <r>
    <s v="2825 Ne 105Th St"/>
    <x v="5"/>
    <s v="WA"/>
    <n v="98125"/>
    <n v="305000"/>
    <x v="2"/>
    <n v="2"/>
    <n v="1900"/>
    <n v="161"/>
    <n v="0"/>
    <x v="1"/>
    <x v="0"/>
    <s v="None"/>
    <s v="Fair"/>
    <n v="61"/>
    <n v="0"/>
    <n v="61"/>
    <n v="1"/>
  </r>
  <r>
    <s v="12036 23Rd Ave S"/>
    <x v="5"/>
    <s v="WA"/>
    <n v="98168"/>
    <n v="305000"/>
    <x v="1"/>
    <n v="1.75"/>
    <n v="2200"/>
    <n v="139"/>
    <n v="0"/>
    <x v="1"/>
    <x v="0"/>
    <s v="None"/>
    <s v="Excellent"/>
    <n v="83"/>
    <n v="0"/>
    <n v="83"/>
    <n v="1.5"/>
  </r>
  <r>
    <s v="2023 Ne 175Th St"/>
    <x v="9"/>
    <s v="WA"/>
    <n v="98155"/>
    <n v="305000"/>
    <x v="3"/>
    <n v="1"/>
    <n v="950"/>
    <n v="321"/>
    <n v="0"/>
    <x v="1"/>
    <x v="1"/>
    <s v="None"/>
    <s v="Average"/>
    <n v="75"/>
    <n v="2005"/>
    <n v="20"/>
    <n v="1"/>
  </r>
  <r>
    <s v="14717 58Th Ave S"/>
    <x v="8"/>
    <s v="WA"/>
    <n v="98168"/>
    <n v="305000"/>
    <x v="6"/>
    <n v="1"/>
    <n v="2160"/>
    <n v="141"/>
    <n v="0"/>
    <x v="1"/>
    <x v="0"/>
    <s v="None"/>
    <s v="Average"/>
    <n v="57"/>
    <n v="1997"/>
    <n v="28"/>
    <n v="1"/>
  </r>
  <r>
    <s v="15803 197Th Pl Ne"/>
    <x v="12"/>
    <s v="WA"/>
    <n v="98077"/>
    <n v="305000"/>
    <x v="3"/>
    <n v="1"/>
    <n v="1160"/>
    <n v="263"/>
    <n v="0"/>
    <x v="1"/>
    <x v="1"/>
    <s v="None"/>
    <s v="Average"/>
    <n v="57"/>
    <n v="1997"/>
    <n v="28"/>
    <n v="1"/>
  </r>
  <r>
    <s v="23030 100Th Ave Se"/>
    <x v="36"/>
    <s v="WA"/>
    <n v="98031"/>
    <n v="304900"/>
    <x v="1"/>
    <n v="1.75"/>
    <n v="2600"/>
    <n v="117"/>
    <n v="0"/>
    <x v="1"/>
    <x v="0"/>
    <s v="None"/>
    <s v="Good"/>
    <n v="56"/>
    <n v="0"/>
    <n v="56"/>
    <n v="1"/>
  </r>
  <r>
    <s v="13715 Wallingford Ave N"/>
    <x v="5"/>
    <s v="WA"/>
    <n v="98133"/>
    <n v="304700"/>
    <x v="6"/>
    <n v="1"/>
    <n v="740"/>
    <n v="412"/>
    <n v="0"/>
    <x v="1"/>
    <x v="1"/>
    <s v="None"/>
    <s v="Good"/>
    <n v="76"/>
    <n v="1985"/>
    <n v="40"/>
    <n v="1"/>
  </r>
  <r>
    <s v="7725 Ne 143Rd St"/>
    <x v="4"/>
    <s v="WA"/>
    <n v="98034"/>
    <n v="304000"/>
    <x v="3"/>
    <n v="1"/>
    <n v="900"/>
    <n v="338"/>
    <n v="0"/>
    <x v="1"/>
    <x v="1"/>
    <s v="None"/>
    <s v="Good"/>
    <n v="53"/>
    <n v="0"/>
    <n v="53"/>
    <n v="1"/>
  </r>
  <r>
    <s v="12727 Se 191St Pl"/>
    <x v="19"/>
    <s v="WA"/>
    <n v="98058"/>
    <n v="304000"/>
    <x v="1"/>
    <n v="2"/>
    <n v="1810"/>
    <n v="168"/>
    <n v="0"/>
    <x v="1"/>
    <x v="0"/>
    <s v="None"/>
    <s v="Fair"/>
    <n v="58"/>
    <n v="0"/>
    <n v="58"/>
    <n v="1"/>
  </r>
  <r>
    <s v="17547 11Th Ave Ne"/>
    <x v="9"/>
    <s v="WA"/>
    <n v="98155"/>
    <n v="304000"/>
    <x v="1"/>
    <n v="2"/>
    <n v="1310"/>
    <n v="232"/>
    <n v="0"/>
    <x v="1"/>
    <x v="1"/>
    <s v="None"/>
    <s v="Good"/>
    <n v="72"/>
    <n v="1983"/>
    <n v="42"/>
    <n v="1"/>
  </r>
  <r>
    <s v="16225 10Th Ave Ne"/>
    <x v="9"/>
    <s v="WA"/>
    <n v="98155"/>
    <n v="304000"/>
    <x v="3"/>
    <n v="1"/>
    <n v="1280"/>
    <n v="238"/>
    <n v="0"/>
    <x v="1"/>
    <x v="1"/>
    <s v="None"/>
    <s v="Good"/>
    <n v="78"/>
    <n v="1988"/>
    <n v="37"/>
    <n v="1.5"/>
  </r>
  <r>
    <s v="2411 57Th St Se"/>
    <x v="24"/>
    <s v="WA"/>
    <n v="98092"/>
    <n v="303210"/>
    <x v="1"/>
    <n v="2.5"/>
    <n v="2009"/>
    <n v="151"/>
    <n v="0"/>
    <x v="1"/>
    <x v="1"/>
    <s v="None"/>
    <s v="Average"/>
    <n v="11"/>
    <n v="0"/>
    <n v="11"/>
    <n v="2"/>
  </r>
  <r>
    <s v="18923 Se 416Th St"/>
    <x v="33"/>
    <s v="WA"/>
    <n v="98022"/>
    <n v="302000"/>
    <x v="6"/>
    <n v="1"/>
    <n v="900"/>
    <n v="336"/>
    <n v="10"/>
    <x v="1"/>
    <x v="1"/>
    <s v="Good"/>
    <s v="Excellent"/>
    <n v="100"/>
    <n v="0"/>
    <n v="100"/>
    <n v="1"/>
  </r>
  <r>
    <s v="26405 218Th Ave Se"/>
    <x v="32"/>
    <s v="WA"/>
    <n v="98038"/>
    <n v="302000"/>
    <x v="0"/>
    <n v="2.25"/>
    <n v="2180"/>
    <n v="139"/>
    <n v="0"/>
    <x v="1"/>
    <x v="1"/>
    <s v="None"/>
    <s v="Average"/>
    <n v="39"/>
    <n v="0"/>
    <n v="39"/>
    <n v="2"/>
  </r>
  <r>
    <s v="1001 Whitman Ct Ne"/>
    <x v="19"/>
    <s v="WA"/>
    <n v="98059"/>
    <n v="302000"/>
    <x v="1"/>
    <n v="1.75"/>
    <n v="2020"/>
    <n v="150"/>
    <n v="0"/>
    <x v="1"/>
    <x v="0"/>
    <s v="None"/>
    <s v="Good"/>
    <n v="62"/>
    <n v="0"/>
    <n v="62"/>
    <n v="1"/>
  </r>
  <r>
    <s v="16411 139Th Pl Se"/>
    <x v="19"/>
    <s v="WA"/>
    <n v="98058"/>
    <n v="302000"/>
    <x v="1"/>
    <n v="1.75"/>
    <n v="1530"/>
    <n v="197"/>
    <n v="0"/>
    <x v="1"/>
    <x v="1"/>
    <s v="None"/>
    <s v="Average"/>
    <n v="57"/>
    <n v="1997"/>
    <n v="28"/>
    <n v="1.5"/>
  </r>
  <r>
    <s v="5650 Fauntleroy Way Sw"/>
    <x v="5"/>
    <s v="WA"/>
    <n v="98136"/>
    <n v="301500"/>
    <x v="6"/>
    <n v="1.5"/>
    <n v="830"/>
    <n v="363"/>
    <n v="0"/>
    <x v="1"/>
    <x v="1"/>
    <s v="None"/>
    <s v="Average"/>
    <n v="20"/>
    <n v="0"/>
    <n v="20"/>
    <n v="2"/>
  </r>
  <r>
    <s v="7111 S Ryan St"/>
    <x v="5"/>
    <s v="WA"/>
    <n v="98178"/>
    <n v="300000"/>
    <x v="6"/>
    <n v="1"/>
    <n v="1340"/>
    <n v="224"/>
    <n v="0"/>
    <x v="1"/>
    <x v="1"/>
    <s v="Good"/>
    <s v="Average"/>
    <n v="78"/>
    <n v="2012"/>
    <n v="13"/>
    <n v="1"/>
  </r>
  <r>
    <s v="10516 Victory Ln Ne"/>
    <x v="5"/>
    <s v="WA"/>
    <n v="98125"/>
    <n v="300000"/>
    <x v="3"/>
    <n v="2"/>
    <n v="1510"/>
    <n v="199"/>
    <n v="0"/>
    <x v="1"/>
    <x v="0"/>
    <s v="Good"/>
    <s v="Average"/>
    <n v="52"/>
    <n v="2013"/>
    <n v="12"/>
    <n v="1"/>
  </r>
  <r>
    <s v="11366 Se 298Th Pl"/>
    <x v="24"/>
    <s v="WA"/>
    <n v="98092"/>
    <n v="300000"/>
    <x v="1"/>
    <n v="2.5"/>
    <n v="2070"/>
    <n v="145"/>
    <n v="0"/>
    <x v="1"/>
    <x v="1"/>
    <s v="None"/>
    <s v="Average"/>
    <n v="22"/>
    <n v="0"/>
    <n v="22"/>
    <n v="2"/>
  </r>
  <r>
    <s v="13328 Se 308 Ct"/>
    <x v="24"/>
    <s v="WA"/>
    <n v="98092"/>
    <n v="300000"/>
    <x v="1"/>
    <n v="2.5"/>
    <n v="2303"/>
    <n v="130"/>
    <n v="0"/>
    <x v="1"/>
    <x v="1"/>
    <s v="None"/>
    <s v="Average"/>
    <n v="19"/>
    <n v="0"/>
    <n v="19"/>
    <n v="2"/>
  </r>
  <r>
    <s v="606 5Th St Se"/>
    <x v="24"/>
    <s v="WA"/>
    <n v="98002"/>
    <n v="300000"/>
    <x v="2"/>
    <n v="5.25"/>
    <n v="2860"/>
    <n v="105"/>
    <n v="0"/>
    <x v="1"/>
    <x v="1"/>
    <s v="None"/>
    <s v="Average"/>
    <n v="47"/>
    <n v="0"/>
    <n v="47"/>
    <n v="2"/>
  </r>
  <r>
    <s v="16940 Ne 16Th Pl"/>
    <x v="0"/>
    <s v="WA"/>
    <n v="98008"/>
    <n v="300000"/>
    <x v="3"/>
    <n v="1"/>
    <n v="1150"/>
    <n v="261"/>
    <n v="0"/>
    <x v="1"/>
    <x v="1"/>
    <s v="None"/>
    <s v="Average"/>
    <n v="65"/>
    <n v="2012"/>
    <n v="13"/>
    <n v="1"/>
  </r>
  <r>
    <s v="17001 Se 263Rd St"/>
    <x v="7"/>
    <s v="WA"/>
    <n v="98042"/>
    <n v="300000"/>
    <x v="1"/>
    <n v="2.5"/>
    <n v="2620"/>
    <n v="115"/>
    <n v="0"/>
    <x v="1"/>
    <x v="1"/>
    <s v="None"/>
    <s v="Average"/>
    <n v="17"/>
    <n v="0"/>
    <n v="17"/>
    <n v="2"/>
  </r>
  <r>
    <s v="278Th Ave Ne"/>
    <x v="22"/>
    <s v="WA"/>
    <n v="98019"/>
    <n v="300000"/>
    <x v="3"/>
    <n v="2.25"/>
    <n v="1660"/>
    <n v="181"/>
    <n v="0"/>
    <x v="1"/>
    <x v="1"/>
    <s v="None"/>
    <s v="Average"/>
    <n v="24"/>
    <n v="0"/>
    <n v="24"/>
    <n v="2"/>
  </r>
  <r>
    <s v="4815 Sw 330Th Ct"/>
    <x v="27"/>
    <s v="WA"/>
    <n v="98023"/>
    <n v="300000"/>
    <x v="3"/>
    <n v="2.5"/>
    <n v="2080"/>
    <n v="144"/>
    <n v="0"/>
    <x v="1"/>
    <x v="1"/>
    <s v="None"/>
    <s v="Average"/>
    <n v="36"/>
    <n v="0"/>
    <n v="36"/>
    <n v="2"/>
  </r>
  <r>
    <s v="4620 Sw 333Rd Ct"/>
    <x v="27"/>
    <s v="WA"/>
    <n v="98023"/>
    <n v="300000"/>
    <x v="1"/>
    <n v="2.5"/>
    <n v="2680"/>
    <n v="112"/>
    <n v="0"/>
    <x v="1"/>
    <x v="1"/>
    <s v="None"/>
    <s v="Average"/>
    <n v="26"/>
    <n v="0"/>
    <n v="26"/>
    <n v="2"/>
  </r>
  <r>
    <s v="36529 2Nd Ave Sw"/>
    <x v="27"/>
    <s v="WA"/>
    <n v="98023"/>
    <n v="300000"/>
    <x v="3"/>
    <n v="2.75"/>
    <n v="2090"/>
    <n v="144"/>
    <n v="0"/>
    <x v="1"/>
    <x v="0"/>
    <s v="None"/>
    <s v="Average"/>
    <n v="38"/>
    <n v="2000"/>
    <n v="25"/>
    <n v="1"/>
  </r>
  <r>
    <s v="6615 Ne 154Th St"/>
    <x v="20"/>
    <s v="WA"/>
    <n v="98028"/>
    <n v="300000"/>
    <x v="3"/>
    <n v="1.5"/>
    <n v="1590"/>
    <n v="189"/>
    <n v="0"/>
    <x v="1"/>
    <x v="1"/>
    <s v="None"/>
    <s v="Average"/>
    <n v="69"/>
    <n v="2001"/>
    <n v="24"/>
    <n v="1"/>
  </r>
  <r>
    <s v="22736 129Th Pl Se"/>
    <x v="36"/>
    <s v="WA"/>
    <n v="98031"/>
    <n v="300000"/>
    <x v="1"/>
    <n v="2.5"/>
    <n v="2090"/>
    <n v="144"/>
    <n v="0"/>
    <x v="1"/>
    <x v="1"/>
    <s v="None"/>
    <s v="Average"/>
    <n v="18"/>
    <n v="0"/>
    <n v="18"/>
    <n v="2"/>
  </r>
  <r>
    <s v="12235 Se 259Th Pl"/>
    <x v="36"/>
    <s v="WA"/>
    <n v="98030"/>
    <n v="300000"/>
    <x v="1"/>
    <n v="2.5"/>
    <n v="2700"/>
    <n v="111"/>
    <n v="0"/>
    <x v="1"/>
    <x v="0"/>
    <s v="None"/>
    <s v="Good"/>
    <n v="59"/>
    <n v="0"/>
    <n v="59"/>
    <n v="1"/>
  </r>
  <r>
    <s v="11831 Se 232Nd Pl"/>
    <x v="36"/>
    <s v="WA"/>
    <n v="98031"/>
    <n v="300000"/>
    <x v="1"/>
    <n v="2.5"/>
    <n v="1840"/>
    <n v="163"/>
    <n v="0"/>
    <x v="1"/>
    <x v="1"/>
    <s v="None"/>
    <s v="Average"/>
    <n v="21"/>
    <n v="2003"/>
    <n v="22"/>
    <n v="2"/>
  </r>
  <r>
    <s v="9526 S 221St Pl"/>
    <x v="36"/>
    <s v="WA"/>
    <n v="98031"/>
    <n v="300000"/>
    <x v="1"/>
    <n v="2.5"/>
    <n v="2200"/>
    <n v="136"/>
    <n v="0"/>
    <x v="1"/>
    <x v="1"/>
    <s v="None"/>
    <s v="Average"/>
    <n v="27"/>
    <n v="2006"/>
    <n v="19"/>
    <n v="2"/>
  </r>
  <r>
    <s v="14200-14230 77Th Ave Ne"/>
    <x v="4"/>
    <s v="WA"/>
    <n v="98034"/>
    <n v="300000"/>
    <x v="3"/>
    <n v="1"/>
    <n v="910"/>
    <n v="330"/>
    <n v="0"/>
    <x v="1"/>
    <x v="1"/>
    <s v="None"/>
    <s v="Good"/>
    <n v="54"/>
    <n v="0"/>
    <n v="54"/>
    <n v="1"/>
  </r>
  <r>
    <s v="13424 Ne 80Th St"/>
    <x v="13"/>
    <s v="WA"/>
    <n v="98052"/>
    <n v="300000"/>
    <x v="3"/>
    <n v="1"/>
    <n v="1090"/>
    <n v="275"/>
    <n v="0"/>
    <x v="1"/>
    <x v="1"/>
    <s v="None"/>
    <s v="Good"/>
    <n v="70"/>
    <n v="2009"/>
    <n v="16"/>
    <n v="1"/>
  </r>
  <r>
    <s v="555 Index Ave Ne"/>
    <x v="19"/>
    <s v="WA"/>
    <n v="98056"/>
    <n v="300000"/>
    <x v="2"/>
    <n v="2"/>
    <n v="2040"/>
    <n v="147"/>
    <n v="0"/>
    <x v="1"/>
    <x v="1"/>
    <s v="None"/>
    <s v="Good"/>
    <n v="82"/>
    <n v="0"/>
    <n v="82"/>
    <n v="1"/>
  </r>
  <r>
    <s v="12840 163Rd Ave Se"/>
    <x v="19"/>
    <s v="WA"/>
    <n v="98059"/>
    <n v="300000"/>
    <x v="3"/>
    <n v="1"/>
    <n v="2120"/>
    <n v="142"/>
    <n v="0"/>
    <x v="1"/>
    <x v="0"/>
    <s v="None"/>
    <s v="Good"/>
    <n v="58"/>
    <n v="0"/>
    <n v="58"/>
    <n v="1"/>
  </r>
  <r>
    <s v="14229 Se 165Th Pl"/>
    <x v="19"/>
    <s v="WA"/>
    <n v="98058"/>
    <n v="300000"/>
    <x v="3"/>
    <n v="2.25"/>
    <n v="1780"/>
    <n v="169"/>
    <n v="0"/>
    <x v="1"/>
    <x v="1"/>
    <s v="None"/>
    <s v="Average"/>
    <n v="58"/>
    <n v="2011"/>
    <n v="14"/>
    <n v="1"/>
  </r>
  <r>
    <s v="17237 129Th Ave Se"/>
    <x v="19"/>
    <s v="WA"/>
    <n v="98058"/>
    <n v="300000"/>
    <x v="1"/>
    <n v="3"/>
    <n v="2200"/>
    <n v="136"/>
    <n v="0"/>
    <x v="1"/>
    <x v="1"/>
    <s v="None"/>
    <s v="Average"/>
    <n v="65"/>
    <n v="2012"/>
    <n v="13"/>
    <n v="1"/>
  </r>
  <r>
    <s v="723 N 105Th St"/>
    <x v="5"/>
    <s v="WA"/>
    <n v="98133"/>
    <n v="300000"/>
    <x v="6"/>
    <n v="1"/>
    <n v="820"/>
    <n v="366"/>
    <n v="0"/>
    <x v="1"/>
    <x v="1"/>
    <s v="None"/>
    <s v="Good"/>
    <n v="109"/>
    <n v="0"/>
    <n v="109"/>
    <n v="1"/>
  </r>
  <r>
    <s v="2559 Ne 98Th St"/>
    <x v="5"/>
    <s v="WA"/>
    <n v="98115"/>
    <n v="300000"/>
    <x v="3"/>
    <n v="1"/>
    <n v="1260"/>
    <n v="238"/>
    <n v="0"/>
    <x v="1"/>
    <x v="1"/>
    <s v="None"/>
    <s v="Average"/>
    <n v="79"/>
    <n v="0"/>
    <n v="79"/>
    <n v="1"/>
  </r>
  <r>
    <s v="13730 2Nd Ave Nw"/>
    <x v="5"/>
    <s v="WA"/>
    <n v="98177"/>
    <n v="300000"/>
    <x v="6"/>
    <n v="1.75"/>
    <n v="1360"/>
    <n v="221"/>
    <n v="0"/>
    <x v="1"/>
    <x v="0"/>
    <s v="None"/>
    <s v="Average"/>
    <n v="50"/>
    <n v="0"/>
    <n v="50"/>
    <n v="1"/>
  </r>
  <r>
    <s v="5338 15Th Ave S"/>
    <x v="5"/>
    <s v="WA"/>
    <n v="98108"/>
    <n v="300000"/>
    <x v="3"/>
    <n v="3.25"/>
    <n v="1470"/>
    <n v="204"/>
    <n v="0"/>
    <x v="1"/>
    <x v="0"/>
    <s v="None"/>
    <s v="Average"/>
    <n v="17"/>
    <n v="0"/>
    <n v="17"/>
    <n v="2"/>
  </r>
  <r>
    <s v="6729 Shaffer Ave S"/>
    <x v="5"/>
    <s v="WA"/>
    <n v="98108"/>
    <n v="300000"/>
    <x v="3"/>
    <n v="2.5"/>
    <n v="1700"/>
    <n v="176"/>
    <n v="0"/>
    <x v="1"/>
    <x v="1"/>
    <s v="None"/>
    <s v="Average"/>
    <n v="25"/>
    <n v="0"/>
    <n v="25"/>
    <n v="2"/>
  </r>
  <r>
    <s v="11720 8Th Ave S"/>
    <x v="5"/>
    <s v="WA"/>
    <n v="98168"/>
    <n v="300000"/>
    <x v="0"/>
    <n v="3"/>
    <n v="1940"/>
    <n v="155"/>
    <n v="0"/>
    <x v="1"/>
    <x v="0"/>
    <s v="None"/>
    <s v="Average"/>
    <n v="18"/>
    <n v="0"/>
    <n v="18"/>
    <n v="1"/>
  </r>
  <r>
    <s v="843 S Rose St"/>
    <x v="5"/>
    <s v="WA"/>
    <n v="98108"/>
    <n v="300000"/>
    <x v="0"/>
    <n v="2.5"/>
    <n v="2760"/>
    <n v="109"/>
    <n v="0"/>
    <x v="1"/>
    <x v="1"/>
    <s v="None"/>
    <s v="Average"/>
    <n v="19"/>
    <n v="0"/>
    <n v="19"/>
    <n v="2"/>
  </r>
  <r>
    <s v="8631 17Th Ave Sw"/>
    <x v="5"/>
    <s v="WA"/>
    <n v="98106"/>
    <n v="300000"/>
    <x v="3"/>
    <n v="1"/>
    <n v="930"/>
    <n v="323"/>
    <n v="0"/>
    <x v="1"/>
    <x v="1"/>
    <s v="None"/>
    <s v="Excellent"/>
    <n v="106"/>
    <n v="1934"/>
    <n v="91"/>
    <n v="1.5"/>
  </r>
  <r>
    <s v="1714 S Pearl St"/>
    <x v="5"/>
    <s v="WA"/>
    <n v="98108"/>
    <n v="300000"/>
    <x v="1"/>
    <n v="1.75"/>
    <n v="1820"/>
    <n v="165"/>
    <n v="0"/>
    <x v="1"/>
    <x v="0"/>
    <s v="None"/>
    <s v="Good"/>
    <n v="99"/>
    <n v="1993"/>
    <n v="32"/>
    <n v="1"/>
  </r>
  <r>
    <s v="7920 34Th Ave Sw"/>
    <x v="5"/>
    <s v="WA"/>
    <n v="98126"/>
    <n v="300000"/>
    <x v="6"/>
    <n v="1"/>
    <n v="750"/>
    <n v="400"/>
    <n v="0"/>
    <x v="1"/>
    <x v="1"/>
    <s v="None"/>
    <s v="Good"/>
    <n v="84"/>
    <n v="1998"/>
    <n v="27"/>
    <n v="1"/>
  </r>
  <r>
    <s v="9807 22Nd Ave Sw"/>
    <x v="5"/>
    <s v="WA"/>
    <n v="98106"/>
    <n v="300000"/>
    <x v="6"/>
    <n v="1"/>
    <n v="970"/>
    <n v="309"/>
    <n v="0"/>
    <x v="1"/>
    <x v="1"/>
    <s v="None"/>
    <s v="Average"/>
    <n v="76"/>
    <n v="1998"/>
    <n v="27"/>
    <n v="1"/>
  </r>
  <r>
    <s v="13545 39Th Ave Ne"/>
    <x v="5"/>
    <s v="WA"/>
    <n v="98125"/>
    <n v="300000"/>
    <x v="3"/>
    <n v="2"/>
    <n v="2020"/>
    <n v="149"/>
    <n v="0"/>
    <x v="1"/>
    <x v="0"/>
    <s v="None"/>
    <s v="Good"/>
    <n v="68"/>
    <n v="2001"/>
    <n v="24"/>
    <n v="1"/>
  </r>
  <r>
    <s v="14709 26Th Ave Ne"/>
    <x v="9"/>
    <s v="WA"/>
    <n v="98155"/>
    <n v="300000"/>
    <x v="1"/>
    <n v="1"/>
    <n v="1370"/>
    <n v="219"/>
    <n v="0"/>
    <x v="1"/>
    <x v="1"/>
    <s v="None"/>
    <s v="Average"/>
    <n v="76"/>
    <n v="1998"/>
    <n v="27"/>
    <n v="1"/>
  </r>
  <r>
    <s v="315 Nw 183Rd St"/>
    <x v="9"/>
    <s v="WA"/>
    <n v="98177"/>
    <n v="300000"/>
    <x v="3"/>
    <n v="1"/>
    <n v="2150"/>
    <n v="140"/>
    <n v="0"/>
    <x v="1"/>
    <x v="1"/>
    <s v="None"/>
    <s v="Average"/>
    <n v="71"/>
    <n v="2005"/>
    <n v="20"/>
    <n v="1"/>
  </r>
  <r>
    <s v="18218 Evanston Ave N"/>
    <x v="9"/>
    <s v="WA"/>
    <n v="98133"/>
    <n v="300000"/>
    <x v="3"/>
    <n v="1"/>
    <n v="1220"/>
    <n v="246"/>
    <n v="0"/>
    <x v="1"/>
    <x v="1"/>
    <s v="None"/>
    <s v="Good"/>
    <n v="70"/>
    <n v="2009"/>
    <n v="16"/>
    <n v="1"/>
  </r>
  <r>
    <s v="2610 Ne 145Th St"/>
    <x v="9"/>
    <s v="WA"/>
    <n v="98155"/>
    <n v="300000"/>
    <x v="6"/>
    <n v="1"/>
    <n v="960"/>
    <n v="313"/>
    <n v="0"/>
    <x v="1"/>
    <x v="1"/>
    <s v="None"/>
    <s v="Average"/>
    <n v="78"/>
    <n v="2012"/>
    <n v="13"/>
    <n v="1"/>
  </r>
  <r>
    <s v="16036 6Th Ave Ne"/>
    <x v="9"/>
    <s v="WA"/>
    <n v="98155"/>
    <n v="300000"/>
    <x v="6"/>
    <n v="1"/>
    <n v="1010"/>
    <n v="297"/>
    <n v="0"/>
    <x v="1"/>
    <x v="1"/>
    <s v="None"/>
    <s v="Average"/>
    <n v="78"/>
    <n v="2012"/>
    <n v="13"/>
    <n v="1"/>
  </r>
  <r>
    <s v="4809 Mill Pond Loop"/>
    <x v="24"/>
    <s v="WA"/>
    <n v="98092"/>
    <n v="299995"/>
    <x v="3"/>
    <n v="2.5"/>
    <n v="1970"/>
    <n v="152"/>
    <n v="0"/>
    <x v="1"/>
    <x v="1"/>
    <s v="None"/>
    <s v="Average"/>
    <n v="37"/>
    <n v="2000"/>
    <n v="25"/>
    <n v="2"/>
  </r>
  <r>
    <s v="1212 Ne 162Nd St"/>
    <x v="9"/>
    <s v="WA"/>
    <n v="98155"/>
    <n v="299995"/>
    <x v="6"/>
    <n v="1"/>
    <n v="1060"/>
    <n v="283"/>
    <n v="0"/>
    <x v="1"/>
    <x v="1"/>
    <s v="None"/>
    <s v="Good"/>
    <n v="74"/>
    <n v="1999"/>
    <n v="26"/>
    <n v="1"/>
  </r>
  <r>
    <s v="31317 41St Pl Sw"/>
    <x v="27"/>
    <s v="WA"/>
    <n v="98023"/>
    <n v="299950"/>
    <x v="3"/>
    <n v="1.75"/>
    <n v="1790"/>
    <n v="168"/>
    <n v="0"/>
    <x v="1"/>
    <x v="1"/>
    <s v="Great"/>
    <s v="Average"/>
    <n v="47"/>
    <n v="0"/>
    <n v="47"/>
    <n v="1"/>
  </r>
  <r>
    <s v="13228 Se 294Th Pl"/>
    <x v="24"/>
    <s v="WA"/>
    <n v="98092"/>
    <n v="299950"/>
    <x v="1"/>
    <n v="1.75"/>
    <n v="1560"/>
    <n v="192"/>
    <n v="1"/>
    <x v="1"/>
    <x v="1"/>
    <s v="None"/>
    <s v="Good"/>
    <n v="60"/>
    <n v="0"/>
    <n v="60"/>
    <n v="1"/>
  </r>
  <r>
    <s v="4313 S 289Th Pl"/>
    <x v="24"/>
    <s v="WA"/>
    <n v="98001"/>
    <n v="299950"/>
    <x v="3"/>
    <n v="2.5"/>
    <n v="1870"/>
    <n v="160"/>
    <n v="0"/>
    <x v="1"/>
    <x v="1"/>
    <s v="None"/>
    <s v="Average"/>
    <n v="35"/>
    <n v="2009"/>
    <n v="16"/>
    <n v="2"/>
  </r>
  <r>
    <s v="8430 8Th Ave Sw"/>
    <x v="5"/>
    <s v="WA"/>
    <n v="98106"/>
    <n v="299950"/>
    <x v="3"/>
    <n v="1"/>
    <n v="1210"/>
    <n v="248"/>
    <n v="0"/>
    <x v="1"/>
    <x v="1"/>
    <s v="None"/>
    <s v="Average"/>
    <n v="70"/>
    <n v="2005"/>
    <n v="20"/>
    <n v="1"/>
  </r>
  <r>
    <s v="20013 15Th Ave Nw"/>
    <x v="9"/>
    <s v="WA"/>
    <n v="98177"/>
    <n v="299950"/>
    <x v="3"/>
    <n v="1"/>
    <n v="910"/>
    <n v="330"/>
    <n v="0"/>
    <x v="1"/>
    <x v="0"/>
    <s v="None"/>
    <s v="Good"/>
    <n v="75"/>
    <n v="1983"/>
    <n v="42"/>
    <n v="1"/>
  </r>
  <r>
    <s v="29820 125Th Pl Se"/>
    <x v="24"/>
    <s v="WA"/>
    <n v="98092"/>
    <n v="299900"/>
    <x v="3"/>
    <n v="2.5"/>
    <n v="2720"/>
    <n v="110"/>
    <n v="0"/>
    <x v="1"/>
    <x v="1"/>
    <s v="None"/>
    <s v="Average"/>
    <n v="23"/>
    <n v="0"/>
    <n v="23"/>
    <n v="2"/>
  </r>
  <r>
    <s v="18021 24Th Ave Ne"/>
    <x v="9"/>
    <s v="WA"/>
    <n v="98155"/>
    <n v="299900"/>
    <x v="3"/>
    <n v="1"/>
    <n v="1110"/>
    <n v="270"/>
    <n v="0"/>
    <x v="1"/>
    <x v="1"/>
    <s v="None"/>
    <s v="Average"/>
    <n v="46"/>
    <n v="2014"/>
    <n v="11"/>
    <n v="1"/>
  </r>
  <r>
    <s v="6511 29Th Ave S"/>
    <x v="5"/>
    <s v="WA"/>
    <n v="98108"/>
    <n v="299880"/>
    <x v="3"/>
    <n v="2.5"/>
    <n v="1460"/>
    <n v="205"/>
    <n v="0"/>
    <x v="1"/>
    <x v="1"/>
    <s v="None"/>
    <s v="Average"/>
    <n v="25"/>
    <n v="0"/>
    <n v="25"/>
    <n v="2"/>
  </r>
  <r>
    <s v="8041-8299 Beacon Ave S"/>
    <x v="5"/>
    <s v="WA"/>
    <n v="98118"/>
    <n v="299800"/>
    <x v="6"/>
    <n v="1"/>
    <n v="790"/>
    <n v="379"/>
    <n v="0"/>
    <x v="1"/>
    <x v="1"/>
    <s v="None"/>
    <s v="Good"/>
    <n v="100"/>
    <n v="1968"/>
    <n v="57"/>
    <n v="1"/>
  </r>
  <r>
    <s v="1400 S 359Th St"/>
    <x v="27"/>
    <s v="WA"/>
    <n v="98003"/>
    <n v="299000"/>
    <x v="6"/>
    <n v="1.75"/>
    <n v="1250"/>
    <n v="239"/>
    <n v="1"/>
    <x v="1"/>
    <x v="1"/>
    <s v="None"/>
    <s v="Good"/>
    <n v="75"/>
    <n v="1983"/>
    <n v="42"/>
    <n v="1"/>
  </r>
  <r>
    <s v="18438 Se 135Th St"/>
    <x v="19"/>
    <s v="WA"/>
    <n v="98059"/>
    <n v="299000"/>
    <x v="3"/>
    <n v="1.75"/>
    <n v="1180"/>
    <n v="253"/>
    <n v="0"/>
    <x v="1"/>
    <x v="1"/>
    <s v="None"/>
    <s v="Excellent"/>
    <n v="63"/>
    <n v="0"/>
    <n v="63"/>
    <n v="1"/>
  </r>
  <r>
    <s v="18820 129Th Pl Se"/>
    <x v="19"/>
    <s v="WA"/>
    <n v="98058"/>
    <n v="299000"/>
    <x v="0"/>
    <n v="2.5"/>
    <n v="2220"/>
    <n v="135"/>
    <n v="0"/>
    <x v="1"/>
    <x v="0"/>
    <s v="None"/>
    <s v="Good"/>
    <n v="57"/>
    <n v="0"/>
    <n v="57"/>
    <n v="1"/>
  </r>
  <r>
    <s v="2544 Ne 203Rd St"/>
    <x v="9"/>
    <s v="WA"/>
    <n v="98155"/>
    <n v="299000"/>
    <x v="3"/>
    <n v="1"/>
    <n v="1390"/>
    <n v="215"/>
    <n v="0"/>
    <x v="1"/>
    <x v="1"/>
    <s v="None"/>
    <s v="Good"/>
    <n v="71"/>
    <n v="1979"/>
    <n v="46"/>
    <n v="1.5"/>
  </r>
  <r>
    <s v="29801-29829 23Rd Avenue South"/>
    <x v="27"/>
    <s v="WA"/>
    <n v="98003"/>
    <n v="298450"/>
    <x v="0"/>
    <n v="3"/>
    <n v="2100"/>
    <n v="142"/>
    <n v="0"/>
    <x v="1"/>
    <x v="0"/>
    <s v="None"/>
    <s v="Average"/>
    <n v="18"/>
    <n v="0"/>
    <n v="18"/>
    <n v="1"/>
  </r>
  <r>
    <s v="24032 Se 263Rd Pl"/>
    <x v="32"/>
    <s v="WA"/>
    <n v="98038"/>
    <n v="298000"/>
    <x v="3"/>
    <n v="2.5"/>
    <n v="1950"/>
    <n v="153"/>
    <n v="0"/>
    <x v="1"/>
    <x v="1"/>
    <s v="None"/>
    <s v="Average"/>
    <n v="15"/>
    <n v="0"/>
    <n v="15"/>
    <n v="2"/>
  </r>
  <r>
    <s v="16102 Se 251 St"/>
    <x v="7"/>
    <s v="WA"/>
    <n v="98042"/>
    <n v="297857"/>
    <x v="1"/>
    <n v="2.5"/>
    <n v="3490"/>
    <n v="85"/>
    <n v="0"/>
    <x v="1"/>
    <x v="1"/>
    <s v="None"/>
    <s v="Average"/>
    <n v="22"/>
    <n v="0"/>
    <n v="22"/>
    <n v="2"/>
  </r>
  <r>
    <s v="22840 Se 269Th St"/>
    <x v="32"/>
    <s v="WA"/>
    <n v="98038"/>
    <n v="297500"/>
    <x v="1"/>
    <n v="2.5"/>
    <n v="1910"/>
    <n v="156"/>
    <n v="0"/>
    <x v="1"/>
    <x v="1"/>
    <s v="None"/>
    <s v="Average"/>
    <n v="20"/>
    <n v="0"/>
    <n v="20"/>
    <n v="2"/>
  </r>
  <r>
    <s v="419 Wetherbee Ln"/>
    <x v="33"/>
    <s v="WA"/>
    <n v="98022"/>
    <n v="297000"/>
    <x v="0"/>
    <n v="2.5"/>
    <n v="1970"/>
    <n v="151"/>
    <n v="0"/>
    <x v="1"/>
    <x v="1"/>
    <s v="None"/>
    <s v="Good"/>
    <n v="31"/>
    <n v="0"/>
    <n v="31"/>
    <n v="2"/>
  </r>
  <r>
    <s v="26715 Stanford Ct"/>
    <x v="36"/>
    <s v="WA"/>
    <n v="98032"/>
    <n v="296500"/>
    <x v="3"/>
    <n v="2.75"/>
    <n v="2170"/>
    <n v="137"/>
    <n v="0"/>
    <x v="1"/>
    <x v="0"/>
    <s v="None"/>
    <s v="Good"/>
    <n v="47"/>
    <n v="2000"/>
    <n v="25"/>
    <n v="1"/>
  </r>
  <r>
    <s v="24312 226Th Ave Se"/>
    <x v="32"/>
    <s v="WA"/>
    <n v="98038"/>
    <n v="296475"/>
    <x v="3"/>
    <n v="2.5"/>
    <n v="1520"/>
    <n v="195"/>
    <n v="0"/>
    <x v="1"/>
    <x v="1"/>
    <s v="None"/>
    <s v="Average"/>
    <n v="21"/>
    <n v="2003"/>
    <n v="22"/>
    <n v="2"/>
  </r>
  <r>
    <s v="20208 1St Pl S"/>
    <x v="23"/>
    <s v="WA"/>
    <n v="98198"/>
    <n v="295832"/>
    <x v="0"/>
    <n v="1"/>
    <n v="1410"/>
    <n v="210"/>
    <n v="0"/>
    <x v="1"/>
    <x v="0"/>
    <s v="None"/>
    <s v="Excellent"/>
    <n v="70"/>
    <n v="0"/>
    <n v="70"/>
    <n v="1"/>
  </r>
  <r>
    <s v="455 S 190Th St"/>
    <x v="21"/>
    <s v="WA"/>
    <n v="98148"/>
    <n v="295000"/>
    <x v="3"/>
    <n v="1.75"/>
    <n v="1770"/>
    <n v="167"/>
    <n v="0"/>
    <x v="1"/>
    <x v="0"/>
    <s v="None"/>
    <s v="Average"/>
    <n v="65"/>
    <n v="2012"/>
    <n v="13"/>
    <n v="1"/>
  </r>
  <r>
    <s v="19807-19813 10Th Pl S"/>
    <x v="23"/>
    <s v="WA"/>
    <n v="98148"/>
    <n v="295000"/>
    <x v="3"/>
    <n v="2"/>
    <n v="1380"/>
    <n v="214"/>
    <n v="0"/>
    <x v="1"/>
    <x v="1"/>
    <s v="None"/>
    <s v="Good"/>
    <n v="59"/>
    <n v="0"/>
    <n v="59"/>
    <n v="1"/>
  </r>
  <r>
    <s v="1708 Franklin St"/>
    <x v="33"/>
    <s v="WA"/>
    <n v="98022"/>
    <n v="295000"/>
    <x v="3"/>
    <n v="1.75"/>
    <n v="1940"/>
    <n v="152"/>
    <n v="0"/>
    <x v="1"/>
    <x v="1"/>
    <s v="None"/>
    <s v="Good"/>
    <n v="107"/>
    <n v="1985"/>
    <n v="40"/>
    <n v="1.5"/>
  </r>
  <r>
    <s v="23620 Se 243Rd Pl"/>
    <x v="32"/>
    <s v="WA"/>
    <n v="98038"/>
    <n v="295000"/>
    <x v="3"/>
    <n v="2.5"/>
    <n v="1560"/>
    <n v="189"/>
    <n v="0"/>
    <x v="1"/>
    <x v="1"/>
    <s v="None"/>
    <s v="Average"/>
    <n v="22"/>
    <n v="0"/>
    <n v="22"/>
    <n v="2"/>
  </r>
  <r>
    <s v="17026 426Th Ave Se"/>
    <x v="26"/>
    <s v="WA"/>
    <n v="98045"/>
    <n v="295000"/>
    <x v="1"/>
    <n v="2"/>
    <n v="980"/>
    <n v="301"/>
    <n v="0"/>
    <x v="1"/>
    <x v="1"/>
    <s v="None"/>
    <s v="Excellent"/>
    <n v="47"/>
    <n v="0"/>
    <n v="47"/>
    <n v="1"/>
  </r>
  <r>
    <s v="507 Janet Ave Ne"/>
    <x v="26"/>
    <s v="WA"/>
    <n v="98045"/>
    <n v="295000"/>
    <x v="6"/>
    <n v="1"/>
    <n v="1170"/>
    <n v="252"/>
    <n v="0"/>
    <x v="1"/>
    <x v="1"/>
    <s v="None"/>
    <s v="Average"/>
    <n v="62"/>
    <n v="2008"/>
    <n v="17"/>
    <n v="1"/>
  </r>
  <r>
    <s v="530 Olympia Ave Se"/>
    <x v="19"/>
    <s v="WA"/>
    <n v="98058"/>
    <n v="295000"/>
    <x v="1"/>
    <n v="2.5"/>
    <n v="2290"/>
    <n v="129"/>
    <n v="0"/>
    <x v="1"/>
    <x v="1"/>
    <s v="None"/>
    <s v="Average"/>
    <n v="24"/>
    <n v="0"/>
    <n v="24"/>
    <n v="2"/>
  </r>
  <r>
    <s v="4108 25Th Ave Sw"/>
    <x v="5"/>
    <s v="WA"/>
    <n v="98106"/>
    <n v="295000"/>
    <x v="7"/>
    <n v="1"/>
    <n v="700"/>
    <n v="421"/>
    <n v="0"/>
    <x v="1"/>
    <x v="1"/>
    <s v="None"/>
    <s v="Good"/>
    <n v="118"/>
    <n v="0"/>
    <n v="118"/>
    <n v="1"/>
  </r>
  <r>
    <s v="4020 21St Ave Sw"/>
    <x v="5"/>
    <s v="WA"/>
    <n v="98106"/>
    <n v="295000"/>
    <x v="3"/>
    <n v="1.5"/>
    <n v="850"/>
    <n v="347"/>
    <n v="0"/>
    <x v="1"/>
    <x v="1"/>
    <s v="None"/>
    <s v="Average"/>
    <n v="39"/>
    <n v="0"/>
    <n v="39"/>
    <n v="1"/>
  </r>
  <r>
    <s v="9047 4Th Ave S"/>
    <x v="5"/>
    <s v="WA"/>
    <n v="98108"/>
    <n v="295000"/>
    <x v="3"/>
    <n v="1.5"/>
    <n v="1640"/>
    <n v="180"/>
    <n v="0"/>
    <x v="1"/>
    <x v="1"/>
    <s v="None"/>
    <s v="Good"/>
    <n v="117"/>
    <n v="0"/>
    <n v="117"/>
    <n v="2"/>
  </r>
  <r>
    <s v="10026 61St Ave S"/>
    <x v="5"/>
    <s v="WA"/>
    <n v="98178"/>
    <n v="295000"/>
    <x v="0"/>
    <n v="3.5"/>
    <n v="2100"/>
    <n v="140"/>
    <n v="0"/>
    <x v="1"/>
    <x v="0"/>
    <s v="None"/>
    <s v="Average"/>
    <n v="26"/>
    <n v="0"/>
    <n v="26"/>
    <n v="2"/>
  </r>
  <r>
    <s v="1829 29Th Ave"/>
    <x v="5"/>
    <s v="WA"/>
    <n v="98122"/>
    <n v="295000"/>
    <x v="6"/>
    <n v="1"/>
    <n v="650"/>
    <n v="454"/>
    <n v="0"/>
    <x v="1"/>
    <x v="1"/>
    <s v="None"/>
    <s v="Average"/>
    <n v="75"/>
    <n v="2005"/>
    <n v="20"/>
    <n v="1"/>
  </r>
  <r>
    <s v="108 N 183Rd St"/>
    <x v="9"/>
    <s v="WA"/>
    <n v="98133"/>
    <n v="295000"/>
    <x v="6"/>
    <n v="1"/>
    <n v="800"/>
    <n v="369"/>
    <n v="0"/>
    <x v="1"/>
    <x v="1"/>
    <s v="None"/>
    <s v="Good"/>
    <n v="72"/>
    <n v="1983"/>
    <n v="42"/>
    <n v="1"/>
  </r>
  <r>
    <s v="11400-11616 Se 266Th St"/>
    <x v="36"/>
    <s v="WA"/>
    <n v="98030"/>
    <n v="294999"/>
    <x v="1"/>
    <n v="2.5"/>
    <n v="1660"/>
    <n v="178"/>
    <n v="0"/>
    <x v="1"/>
    <x v="1"/>
    <s v="None"/>
    <s v="Average"/>
    <n v="31"/>
    <n v="0"/>
    <n v="31"/>
    <n v="2"/>
  </r>
  <r>
    <s v="2604 S 357Th St"/>
    <x v="27"/>
    <s v="WA"/>
    <n v="98003"/>
    <n v="294700"/>
    <x v="3"/>
    <n v="2"/>
    <n v="1970"/>
    <n v="150"/>
    <n v="0"/>
    <x v="1"/>
    <x v="0"/>
    <s v="None"/>
    <s v="Good"/>
    <n v="58"/>
    <n v="0"/>
    <n v="58"/>
    <n v="1"/>
  </r>
  <r>
    <s v="512 47Th St Se"/>
    <x v="24"/>
    <s v="WA"/>
    <n v="98092"/>
    <n v="294000"/>
    <x v="1"/>
    <n v="2.5"/>
    <n v="2210"/>
    <n v="133"/>
    <n v="0"/>
    <x v="1"/>
    <x v="0"/>
    <s v="None"/>
    <s v="Average"/>
    <n v="35"/>
    <n v="2009"/>
    <n v="16"/>
    <n v="1"/>
  </r>
  <r>
    <s v="17101-17103 Se 383Rd St"/>
    <x v="24"/>
    <s v="WA"/>
    <n v="98092"/>
    <n v="293000"/>
    <x v="1"/>
    <n v="2.5"/>
    <n v="3250"/>
    <n v="90"/>
    <n v="5"/>
    <x v="1"/>
    <x v="1"/>
    <s v="Good"/>
    <s v="Average"/>
    <n v="52"/>
    <n v="2013"/>
    <n v="12"/>
    <n v="1"/>
  </r>
  <r>
    <s v="19358 114Th Pl Se"/>
    <x v="36"/>
    <s v="WA"/>
    <n v="98031"/>
    <n v="293000"/>
    <x v="3"/>
    <n v="2.25"/>
    <n v="1910"/>
    <n v="153"/>
    <n v="0"/>
    <x v="1"/>
    <x v="1"/>
    <s v="None"/>
    <s v="Average"/>
    <n v="16"/>
    <n v="0"/>
    <n v="16"/>
    <n v="2"/>
  </r>
  <r>
    <s v="1012 Lynnwood Ave Ne"/>
    <x v="19"/>
    <s v="WA"/>
    <n v="98056"/>
    <n v="292600"/>
    <x v="3"/>
    <n v="1.5"/>
    <n v="1520"/>
    <n v="193"/>
    <n v="0"/>
    <x v="1"/>
    <x v="1"/>
    <s v="None"/>
    <s v="Good"/>
    <n v="66"/>
    <n v="0"/>
    <n v="66"/>
    <n v="1"/>
  </r>
  <r>
    <s v="14405 Se 208Th St"/>
    <x v="36"/>
    <s v="WA"/>
    <n v="98042"/>
    <n v="292286"/>
    <x v="3"/>
    <n v="1.75"/>
    <n v="1890"/>
    <n v="155"/>
    <n v="0"/>
    <x v="1"/>
    <x v="1"/>
    <s v="None"/>
    <s v="Excellent"/>
    <n v="59"/>
    <n v="0"/>
    <n v="59"/>
    <n v="1"/>
  </r>
  <r>
    <s v="10719 47Th Ave S"/>
    <x v="8"/>
    <s v="WA"/>
    <n v="98178"/>
    <n v="292050"/>
    <x v="0"/>
    <n v="3"/>
    <n v="2840"/>
    <n v="103"/>
    <n v="0"/>
    <x v="1"/>
    <x v="0"/>
    <s v="None"/>
    <s v="Average"/>
    <n v="22"/>
    <n v="0"/>
    <n v="22"/>
    <n v="1"/>
  </r>
  <r>
    <s v="315 F St Se"/>
    <x v="24"/>
    <s v="WA"/>
    <n v="98002"/>
    <n v="292000"/>
    <x v="1"/>
    <n v="2.75"/>
    <n v="2414"/>
    <n v="121"/>
    <n v="0"/>
    <x v="1"/>
    <x v="1"/>
    <s v="None"/>
    <s v="Average"/>
    <n v="19"/>
    <n v="0"/>
    <n v="19"/>
    <n v="2"/>
  </r>
  <r>
    <s v="12621 Se 222Nd Pl"/>
    <x v="36"/>
    <s v="WA"/>
    <n v="98031"/>
    <n v="292000"/>
    <x v="0"/>
    <n v="2.5"/>
    <n v="2490"/>
    <n v="117"/>
    <n v="0"/>
    <x v="1"/>
    <x v="0"/>
    <s v="None"/>
    <s v="Good"/>
    <n v="36"/>
    <n v="0"/>
    <n v="36"/>
    <n v="1"/>
  </r>
  <r>
    <s v="16529 10Th Ave Ne"/>
    <x v="9"/>
    <s v="WA"/>
    <n v="98155"/>
    <n v="291500"/>
    <x v="3"/>
    <n v="1"/>
    <n v="880"/>
    <n v="331"/>
    <n v="0"/>
    <x v="1"/>
    <x v="1"/>
    <s v="None"/>
    <s v="Excellent"/>
    <n v="79"/>
    <n v="0"/>
    <n v="79"/>
    <n v="1.5"/>
  </r>
  <r>
    <s v="24815 180Th Ave Se"/>
    <x v="7"/>
    <s v="WA"/>
    <n v="98042"/>
    <n v="291000"/>
    <x v="3"/>
    <n v="1.5"/>
    <n v="1860"/>
    <n v="156"/>
    <n v="1"/>
    <x v="1"/>
    <x v="0"/>
    <s v="None"/>
    <s v="Good"/>
    <n v="58"/>
    <n v="0"/>
    <n v="58"/>
    <n v="1"/>
  </r>
  <r>
    <s v="12816 84Th Ave S"/>
    <x v="5"/>
    <s v="WA"/>
    <n v="98178"/>
    <n v="291000"/>
    <x v="3"/>
    <n v="1.75"/>
    <n v="1560"/>
    <n v="187"/>
    <n v="0"/>
    <x v="1"/>
    <x v="1"/>
    <s v="None"/>
    <s v="Average"/>
    <n v="61"/>
    <n v="2000"/>
    <n v="25"/>
    <n v="1"/>
  </r>
  <r>
    <s v="13301 56Th Ave S"/>
    <x v="8"/>
    <s v="WA"/>
    <n v="98178"/>
    <n v="290900"/>
    <x v="6"/>
    <n v="2"/>
    <n v="1610"/>
    <n v="181"/>
    <n v="0"/>
    <x v="1"/>
    <x v="1"/>
    <s v="None"/>
    <s v="Average"/>
    <n v="95"/>
    <n v="1983"/>
    <n v="42"/>
    <n v="2"/>
  </r>
  <r>
    <s v="915 N 1St St"/>
    <x v="19"/>
    <s v="WA"/>
    <n v="98057"/>
    <n v="290300"/>
    <x v="6"/>
    <n v="1"/>
    <n v="860"/>
    <n v="338"/>
    <n v="0"/>
    <x v="1"/>
    <x v="1"/>
    <s v="None"/>
    <s v="Good"/>
    <n v="94"/>
    <n v="0"/>
    <n v="94"/>
    <n v="1"/>
  </r>
  <r>
    <s v="32237 7Th Ave Sw"/>
    <x v="27"/>
    <s v="WA"/>
    <n v="98023"/>
    <n v="290256"/>
    <x v="3"/>
    <n v="2.25"/>
    <n v="1720"/>
    <n v="169"/>
    <n v="0"/>
    <x v="1"/>
    <x v="1"/>
    <s v="None"/>
    <s v="Average"/>
    <n v="42"/>
    <n v="2009"/>
    <n v="16"/>
    <n v="2"/>
  </r>
  <r>
    <s v="25420 157Th Ave Se"/>
    <x v="7"/>
    <s v="WA"/>
    <n v="98042"/>
    <n v="290000"/>
    <x v="3"/>
    <n v="2.5"/>
    <n v="2080"/>
    <n v="139"/>
    <n v="0"/>
    <x v="1"/>
    <x v="1"/>
    <s v="None"/>
    <s v="Average"/>
    <n v="23"/>
    <n v="0"/>
    <n v="23"/>
    <n v="2"/>
  </r>
  <r>
    <s v="1020 S 299Th Pl"/>
    <x v="27"/>
    <s v="WA"/>
    <n v="98003"/>
    <n v="290000"/>
    <x v="3"/>
    <n v="1.5"/>
    <n v="1950"/>
    <n v="149"/>
    <n v="0"/>
    <x v="1"/>
    <x v="1"/>
    <s v="None"/>
    <s v="Good"/>
    <n v="66"/>
    <n v="0"/>
    <n v="66"/>
    <n v="1"/>
  </r>
  <r>
    <s v="22020 127Th Ct Se"/>
    <x v="36"/>
    <s v="WA"/>
    <n v="98031"/>
    <n v="290000"/>
    <x v="1"/>
    <n v="2.5"/>
    <n v="1700"/>
    <n v="171"/>
    <n v="0"/>
    <x v="1"/>
    <x v="1"/>
    <s v="None"/>
    <s v="Good"/>
    <n v="37"/>
    <n v="0"/>
    <n v="37"/>
    <n v="2"/>
  </r>
  <r>
    <s v="28515 Se 228Th St"/>
    <x v="32"/>
    <s v="WA"/>
    <n v="98038"/>
    <n v="290000"/>
    <x v="3"/>
    <n v="1.75"/>
    <n v="1520"/>
    <n v="191"/>
    <n v="0"/>
    <x v="1"/>
    <x v="1"/>
    <s v="None"/>
    <s v="Good"/>
    <n v="57"/>
    <n v="0"/>
    <n v="57"/>
    <n v="1"/>
  </r>
  <r>
    <s v="12611 Se 160Th St"/>
    <x v="19"/>
    <s v="WA"/>
    <n v="98058"/>
    <n v="290000"/>
    <x v="0"/>
    <n v="1.5"/>
    <n v="2120"/>
    <n v="137"/>
    <n v="0"/>
    <x v="1"/>
    <x v="1"/>
    <s v="None"/>
    <s v="Excellent"/>
    <n v="63"/>
    <n v="0"/>
    <n v="63"/>
    <n v="1.5"/>
  </r>
  <r>
    <s v="312 Wells Ave N"/>
    <x v="19"/>
    <s v="WA"/>
    <n v="98057"/>
    <n v="290000"/>
    <x v="1"/>
    <n v="3"/>
    <n v="2390"/>
    <n v="121"/>
    <n v="0"/>
    <x v="1"/>
    <x v="1"/>
    <s v="None"/>
    <s v="Average"/>
    <n v="51"/>
    <n v="0"/>
    <n v="51"/>
    <n v="2"/>
  </r>
  <r>
    <s v="1901 Shattuck Ave S"/>
    <x v="19"/>
    <s v="WA"/>
    <n v="98055"/>
    <n v="290000"/>
    <x v="3"/>
    <n v="1"/>
    <n v="1440"/>
    <n v="201"/>
    <n v="0"/>
    <x v="1"/>
    <x v="1"/>
    <s v="None"/>
    <s v="Average"/>
    <n v="58"/>
    <n v="2011"/>
    <n v="14"/>
    <n v="1"/>
  </r>
  <r>
    <s v="16232 11Th Ave Ne"/>
    <x v="9"/>
    <s v="WA"/>
    <n v="98155"/>
    <n v="290000"/>
    <x v="3"/>
    <n v="1"/>
    <n v="1150"/>
    <n v="252"/>
    <n v="0"/>
    <x v="1"/>
    <x v="0"/>
    <s v="None"/>
    <s v="Good"/>
    <n v="93"/>
    <n v="1958"/>
    <n v="67"/>
    <n v="1"/>
  </r>
  <r>
    <s v="15821 4Th Ave Sw"/>
    <x v="21"/>
    <s v="WA"/>
    <n v="98166"/>
    <n v="289988"/>
    <x v="3"/>
    <n v="1.75"/>
    <n v="1570"/>
    <n v="185"/>
    <n v="0"/>
    <x v="1"/>
    <x v="0"/>
    <s v="None"/>
    <s v="Average"/>
    <n v="69"/>
    <n v="2001"/>
    <n v="24"/>
    <n v="1"/>
  </r>
  <r>
    <s v="15827 7Th Pl S"/>
    <x v="21"/>
    <s v="WA"/>
    <n v="98148"/>
    <n v="289950"/>
    <x v="3"/>
    <n v="2.5"/>
    <n v="1760"/>
    <n v="165"/>
    <n v="0"/>
    <x v="1"/>
    <x v="1"/>
    <s v="None"/>
    <s v="Excellent"/>
    <n v="88"/>
    <n v="0"/>
    <n v="88"/>
    <n v="1.5"/>
  </r>
  <r>
    <s v="10009 Se 247Th Pl"/>
    <x v="36"/>
    <s v="WA"/>
    <n v="98030"/>
    <n v="289950"/>
    <x v="3"/>
    <n v="2"/>
    <n v="1670"/>
    <n v="174"/>
    <n v="0"/>
    <x v="1"/>
    <x v="1"/>
    <s v="None"/>
    <s v="Average"/>
    <n v="33"/>
    <n v="0"/>
    <n v="33"/>
    <n v="1"/>
  </r>
  <r>
    <s v="2826 Access Rd"/>
    <x v="19"/>
    <s v="WA"/>
    <n v="98056"/>
    <n v="289950"/>
    <x v="3"/>
    <n v="2.5"/>
    <n v="1960"/>
    <n v="148"/>
    <n v="0"/>
    <x v="1"/>
    <x v="1"/>
    <s v="None"/>
    <s v="Average"/>
    <n v="21"/>
    <n v="2003"/>
    <n v="22"/>
    <n v="2"/>
  </r>
  <r>
    <s v="21114-21120 119Th Ave Se"/>
    <x v="36"/>
    <s v="WA"/>
    <n v="98031"/>
    <n v="289659"/>
    <x v="1"/>
    <n v="2.25"/>
    <n v="2260"/>
    <n v="128"/>
    <n v="0"/>
    <x v="1"/>
    <x v="1"/>
    <s v="None"/>
    <s v="Good"/>
    <n v="41"/>
    <n v="0"/>
    <n v="41"/>
    <n v="2"/>
  </r>
  <r>
    <s v="5703 Charlotte Ave Se"/>
    <x v="24"/>
    <s v="WA"/>
    <n v="98092"/>
    <n v="289373"/>
    <x v="3"/>
    <n v="2.5"/>
    <n v="2538"/>
    <n v="114"/>
    <n v="0"/>
    <x v="1"/>
    <x v="1"/>
    <s v="None"/>
    <s v="Average"/>
    <n v="12"/>
    <n v="1923"/>
    <n v="102"/>
    <n v="2"/>
  </r>
  <r>
    <s v="28426 37Th Ave S"/>
    <x v="24"/>
    <s v="WA"/>
    <n v="98001"/>
    <n v="289000"/>
    <x v="3"/>
    <n v="2.5"/>
    <n v="1970"/>
    <n v="147"/>
    <n v="0"/>
    <x v="1"/>
    <x v="0"/>
    <s v="None"/>
    <s v="Average"/>
    <n v="37"/>
    <n v="2000"/>
    <n v="25"/>
    <n v="2"/>
  </r>
  <r>
    <s v="17814 Se 257Th St"/>
    <x v="7"/>
    <s v="WA"/>
    <n v="98042"/>
    <n v="289000"/>
    <x v="3"/>
    <n v="2.5"/>
    <n v="2090"/>
    <n v="138"/>
    <n v="0"/>
    <x v="1"/>
    <x v="1"/>
    <s v="None"/>
    <s v="Average"/>
    <n v="23"/>
    <n v="0"/>
    <n v="23"/>
    <n v="2"/>
  </r>
  <r>
    <s v="710 Victor St"/>
    <x v="33"/>
    <s v="WA"/>
    <n v="98022"/>
    <n v="289000"/>
    <x v="3"/>
    <n v="2"/>
    <n v="1680"/>
    <n v="172"/>
    <n v="0"/>
    <x v="1"/>
    <x v="1"/>
    <s v="None"/>
    <s v="Average"/>
    <n v="32"/>
    <n v="0"/>
    <n v="32"/>
    <n v="1"/>
  </r>
  <r>
    <s v="4018 Ne 6Th Ct"/>
    <x v="19"/>
    <s v="WA"/>
    <n v="98056"/>
    <n v="289000"/>
    <x v="3"/>
    <n v="1"/>
    <n v="1090"/>
    <n v="265"/>
    <n v="0"/>
    <x v="1"/>
    <x v="1"/>
    <s v="None"/>
    <s v="Excellent"/>
    <n v="44"/>
    <n v="0"/>
    <n v="44"/>
    <n v="1"/>
  </r>
  <r>
    <s v="916 4Th Ave Ne"/>
    <x v="6"/>
    <s v="WA"/>
    <n v="98029"/>
    <n v="288790"/>
    <x v="1"/>
    <n v="2"/>
    <n v="1350"/>
    <n v="214"/>
    <n v="0"/>
    <x v="1"/>
    <x v="1"/>
    <s v="None"/>
    <s v="Average"/>
    <n v="17"/>
    <n v="0"/>
    <n v="17"/>
    <n v="3"/>
  </r>
  <r>
    <s v="15224 Se 175Th Pl"/>
    <x v="19"/>
    <s v="WA"/>
    <n v="98058"/>
    <n v="288500"/>
    <x v="0"/>
    <n v="2.5"/>
    <n v="3390"/>
    <n v="85"/>
    <n v="0"/>
    <x v="1"/>
    <x v="0"/>
    <s v="None"/>
    <s v="Excellent"/>
    <n v="47"/>
    <n v="0"/>
    <n v="47"/>
    <n v="1"/>
  </r>
  <r>
    <s v="3901 Ne 5Th Pl"/>
    <x v="19"/>
    <s v="WA"/>
    <n v="98056"/>
    <n v="288400"/>
    <x v="3"/>
    <n v="2.25"/>
    <n v="1870"/>
    <n v="154"/>
    <n v="0"/>
    <x v="1"/>
    <x v="1"/>
    <s v="None"/>
    <s v="Average"/>
    <n v="28"/>
    <n v="0"/>
    <n v="28"/>
    <n v="2"/>
  </r>
  <r>
    <s v="5162 S 170Th St"/>
    <x v="8"/>
    <s v="WA"/>
    <n v="98188"/>
    <n v="288350"/>
    <x v="3"/>
    <n v="1.5"/>
    <n v="1860"/>
    <n v="155"/>
    <n v="0"/>
    <x v="1"/>
    <x v="0"/>
    <s v="None"/>
    <s v="Average"/>
    <n v="62"/>
    <n v="2008"/>
    <n v="17"/>
    <n v="1"/>
  </r>
  <r>
    <s v="22412 Se 243Rd St"/>
    <x v="32"/>
    <s v="WA"/>
    <n v="98038"/>
    <n v="288000"/>
    <x v="3"/>
    <n v="2.5"/>
    <n v="1520"/>
    <n v="189"/>
    <n v="0"/>
    <x v="1"/>
    <x v="1"/>
    <s v="None"/>
    <s v="Average"/>
    <n v="21"/>
    <n v="2003"/>
    <n v="22"/>
    <n v="2"/>
  </r>
  <r>
    <s v="8506 37Th Ave Sw"/>
    <x v="5"/>
    <s v="WA"/>
    <n v="98126"/>
    <n v="287920"/>
    <x v="6"/>
    <n v="1"/>
    <n v="870"/>
    <n v="331"/>
    <n v="0"/>
    <x v="1"/>
    <x v="1"/>
    <s v="None"/>
    <s v="Good"/>
    <n v="83"/>
    <n v="1982"/>
    <n v="43"/>
    <n v="1"/>
  </r>
  <r>
    <s v="8607 36Th Ave Sw"/>
    <x v="5"/>
    <s v="WA"/>
    <n v="98126"/>
    <n v="287920"/>
    <x v="6"/>
    <n v="1"/>
    <n v="1090"/>
    <n v="264"/>
    <n v="0"/>
    <x v="1"/>
    <x v="0"/>
    <s v="None"/>
    <s v="Good"/>
    <n v="83"/>
    <n v="1982"/>
    <n v="43"/>
    <n v="1"/>
  </r>
  <r>
    <s v="4222 S 288Th Pl"/>
    <x v="24"/>
    <s v="WA"/>
    <n v="98001"/>
    <n v="287600"/>
    <x v="3"/>
    <n v="2.5"/>
    <n v="1950"/>
    <n v="147"/>
    <n v="0"/>
    <x v="1"/>
    <x v="1"/>
    <s v="None"/>
    <s v="Average"/>
    <n v="35"/>
    <n v="2009"/>
    <n v="16"/>
    <n v="2"/>
  </r>
  <r>
    <s v="33749 29Th Ct Sw"/>
    <x v="27"/>
    <s v="WA"/>
    <n v="98023"/>
    <n v="287500"/>
    <x v="1"/>
    <n v="2.5"/>
    <n v="2570"/>
    <n v="112"/>
    <n v="0"/>
    <x v="1"/>
    <x v="0"/>
    <s v="None"/>
    <s v="Good"/>
    <n v="46"/>
    <n v="0"/>
    <n v="46"/>
    <n v="1"/>
  </r>
  <r>
    <s v="27020 Ne Ring St"/>
    <x v="22"/>
    <s v="WA"/>
    <n v="98019"/>
    <n v="287000"/>
    <x v="3"/>
    <n v="2.25"/>
    <n v="1490"/>
    <n v="193"/>
    <n v="0"/>
    <x v="1"/>
    <x v="0"/>
    <s v="None"/>
    <s v="Good"/>
    <n v="38"/>
    <n v="0"/>
    <n v="38"/>
    <n v="1"/>
  </r>
  <r>
    <s v="1724 Edmonds Way Se"/>
    <x v="19"/>
    <s v="WA"/>
    <n v="98058"/>
    <n v="287000"/>
    <x v="0"/>
    <n v="1.5"/>
    <n v="1730"/>
    <n v="166"/>
    <n v="0"/>
    <x v="1"/>
    <x v="0"/>
    <s v="None"/>
    <s v="Average"/>
    <n v="63"/>
    <n v="2003"/>
    <n v="22"/>
    <n v="1"/>
  </r>
  <r>
    <s v="13304 24Th Ave S"/>
    <x v="38"/>
    <s v="WA"/>
    <n v="98168"/>
    <n v="287000"/>
    <x v="3"/>
    <n v="2"/>
    <n v="1300"/>
    <n v="221"/>
    <n v="0"/>
    <x v="1"/>
    <x v="1"/>
    <s v="None"/>
    <s v="Excellent"/>
    <n v="92"/>
    <n v="0"/>
    <n v="92"/>
    <n v="1.5"/>
  </r>
  <r>
    <s v="20130 110Th Terrace Se"/>
    <x v="36"/>
    <s v="WA"/>
    <n v="98031"/>
    <n v="286800"/>
    <x v="3"/>
    <n v="2.5"/>
    <n v="1413"/>
    <n v="203"/>
    <n v="0"/>
    <x v="1"/>
    <x v="1"/>
    <s v="None"/>
    <s v="Average"/>
    <n v="14"/>
    <n v="0"/>
    <n v="14"/>
    <n v="2"/>
  </r>
  <r>
    <s v="200 Taylor Ave S"/>
    <x v="26"/>
    <s v="WA"/>
    <n v="98045"/>
    <n v="286000"/>
    <x v="6"/>
    <n v="1"/>
    <n v="780"/>
    <n v="367"/>
    <n v="0"/>
    <x v="1"/>
    <x v="1"/>
    <s v="None"/>
    <s v="Good"/>
    <n v="95"/>
    <n v="0"/>
    <n v="95"/>
    <n v="1"/>
  </r>
  <r>
    <s v="4733 Delridge Way Sw"/>
    <x v="5"/>
    <s v="WA"/>
    <n v="98106"/>
    <n v="286000"/>
    <x v="3"/>
    <n v="2.75"/>
    <n v="1100"/>
    <n v="260"/>
    <n v="0"/>
    <x v="1"/>
    <x v="0"/>
    <s v="None"/>
    <s v="Average"/>
    <n v="17"/>
    <n v="0"/>
    <n v="17"/>
    <n v="2"/>
  </r>
  <r>
    <s v="32500-32514 35Th Ave Sw"/>
    <x v="27"/>
    <s v="WA"/>
    <n v="98023"/>
    <n v="285500"/>
    <x v="1"/>
    <n v="1.75"/>
    <n v="1960"/>
    <n v="146"/>
    <n v="0"/>
    <x v="1"/>
    <x v="1"/>
    <s v="None"/>
    <s v="Good"/>
    <n v="58"/>
    <n v="0"/>
    <n v="58"/>
    <n v="1"/>
  </r>
  <r>
    <s v="12840 Se 307Th Pl"/>
    <x v="24"/>
    <s v="WA"/>
    <n v="98092"/>
    <n v="285000"/>
    <x v="0"/>
    <n v="2.5"/>
    <n v="2270"/>
    <n v="126"/>
    <n v="0"/>
    <x v="1"/>
    <x v="1"/>
    <s v="None"/>
    <s v="Average"/>
    <n v="30"/>
    <n v="0"/>
    <n v="30"/>
    <n v="2"/>
  </r>
  <r>
    <s v="157 Pike St Ne"/>
    <x v="24"/>
    <s v="WA"/>
    <n v="98002"/>
    <n v="285000"/>
    <x v="3"/>
    <n v="2.5"/>
    <n v="2437"/>
    <n v="117"/>
    <n v="0"/>
    <x v="1"/>
    <x v="1"/>
    <s v="None"/>
    <s v="Average"/>
    <n v="14"/>
    <n v="0"/>
    <n v="14"/>
    <n v="2"/>
  </r>
  <r>
    <s v="20615 Se 334Th St"/>
    <x v="24"/>
    <s v="WA"/>
    <n v="98092"/>
    <n v="285000"/>
    <x v="3"/>
    <n v="2.25"/>
    <n v="1680"/>
    <n v="170"/>
    <n v="1"/>
    <x v="1"/>
    <x v="1"/>
    <s v="None"/>
    <s v="Average"/>
    <n v="38"/>
    <n v="2000"/>
    <n v="25"/>
    <n v="2"/>
  </r>
  <r>
    <s v="16014 16Th Ave Sw"/>
    <x v="21"/>
    <s v="WA"/>
    <n v="98166"/>
    <n v="285000"/>
    <x v="3"/>
    <n v="1"/>
    <n v="1090"/>
    <n v="261"/>
    <n v="0"/>
    <x v="1"/>
    <x v="1"/>
    <s v="None"/>
    <s v="Good"/>
    <n v="52"/>
    <n v="0"/>
    <n v="52"/>
    <n v="1"/>
  </r>
  <r>
    <s v="27924-27998 150Th Pl Se"/>
    <x v="36"/>
    <s v="WA"/>
    <n v="98042"/>
    <n v="285000"/>
    <x v="3"/>
    <n v="2.5"/>
    <n v="1660"/>
    <n v="172"/>
    <n v="0"/>
    <x v="1"/>
    <x v="1"/>
    <s v="None"/>
    <s v="Average"/>
    <n v="22"/>
    <n v="0"/>
    <n v="22"/>
    <n v="2"/>
  </r>
  <r>
    <s v="13303 Se 227Th St"/>
    <x v="36"/>
    <s v="WA"/>
    <n v="98042"/>
    <n v="285000"/>
    <x v="3"/>
    <n v="2.5"/>
    <n v="1870"/>
    <n v="152"/>
    <n v="0"/>
    <x v="1"/>
    <x v="1"/>
    <s v="None"/>
    <s v="Average"/>
    <n v="20"/>
    <n v="0"/>
    <n v="20"/>
    <n v="2"/>
  </r>
  <r>
    <s v="11807 Ne 105Th Ct"/>
    <x v="4"/>
    <s v="WA"/>
    <n v="98033"/>
    <n v="285000"/>
    <x v="7"/>
    <n v="1.5"/>
    <n v="810"/>
    <n v="352"/>
    <n v="0"/>
    <x v="1"/>
    <x v="1"/>
    <s v="None"/>
    <s v="Good"/>
    <n v="43"/>
    <n v="2011"/>
    <n v="14"/>
    <n v="2"/>
  </r>
  <r>
    <s v="18716 35Th Ave Ne"/>
    <x v="29"/>
    <s v="WA"/>
    <n v="98155"/>
    <n v="285000"/>
    <x v="6"/>
    <n v="1"/>
    <n v="1010"/>
    <n v="282"/>
    <n v="0"/>
    <x v="1"/>
    <x v="1"/>
    <s v="None"/>
    <s v="Average"/>
    <n v="50"/>
    <n v="0"/>
    <n v="50"/>
    <n v="1"/>
  </r>
  <r>
    <s v="24108 Se 261St Pl"/>
    <x v="32"/>
    <s v="WA"/>
    <n v="98038"/>
    <n v="285000"/>
    <x v="3"/>
    <n v="2"/>
    <n v="1460"/>
    <n v="195"/>
    <n v="0"/>
    <x v="1"/>
    <x v="1"/>
    <s v="None"/>
    <s v="Average"/>
    <n v="30"/>
    <n v="0"/>
    <n v="30"/>
    <n v="1"/>
  </r>
  <r>
    <s v="10222 18Th Ave Sw"/>
    <x v="5"/>
    <s v="WA"/>
    <n v="98146"/>
    <n v="285000"/>
    <x v="6"/>
    <n v="1"/>
    <n v="780"/>
    <n v="365"/>
    <n v="0"/>
    <x v="1"/>
    <x v="1"/>
    <s v="None"/>
    <s v="Good"/>
    <n v="82"/>
    <n v="0"/>
    <n v="82"/>
    <n v="1"/>
  </r>
  <r>
    <s v="7749-7999 31St Ave Nw"/>
    <x v="5"/>
    <s v="WA"/>
    <n v="98117"/>
    <n v="285000"/>
    <x v="3"/>
    <n v="1"/>
    <n v="1210"/>
    <n v="236"/>
    <n v="0"/>
    <x v="1"/>
    <x v="1"/>
    <s v="None"/>
    <s v="Average"/>
    <n v="124"/>
    <n v="0"/>
    <n v="124"/>
    <n v="1.5"/>
  </r>
  <r>
    <s v="2802 Sw Bataan St"/>
    <x v="5"/>
    <s v="WA"/>
    <n v="98126"/>
    <n v="285000"/>
    <x v="6"/>
    <n v="2.5"/>
    <n v="1380"/>
    <n v="207"/>
    <n v="0"/>
    <x v="1"/>
    <x v="0"/>
    <s v="None"/>
    <s v="Average"/>
    <n v="14"/>
    <n v="0"/>
    <n v="14"/>
    <n v="2"/>
  </r>
  <r>
    <s v="8723 S 117Th St"/>
    <x v="5"/>
    <s v="WA"/>
    <n v="98178"/>
    <n v="285000"/>
    <x v="3"/>
    <n v="1.75"/>
    <n v="2380"/>
    <n v="120"/>
    <n v="0"/>
    <x v="1"/>
    <x v="0"/>
    <s v="None"/>
    <s v="Average"/>
    <n v="90"/>
    <n v="1974"/>
    <n v="51"/>
    <n v="1.5"/>
  </r>
  <r>
    <s v="13332 30Th Ave Ne"/>
    <x v="5"/>
    <s v="WA"/>
    <n v="98125"/>
    <n v="285000"/>
    <x v="6"/>
    <n v="1"/>
    <n v="800"/>
    <n v="356"/>
    <n v="0"/>
    <x v="1"/>
    <x v="1"/>
    <s v="None"/>
    <s v="Average"/>
    <n v="71"/>
    <n v="2005"/>
    <n v="20"/>
    <n v="1"/>
  </r>
  <r>
    <s v="8024 S 130Th St"/>
    <x v="5"/>
    <s v="WA"/>
    <n v="98178"/>
    <n v="285000"/>
    <x v="1"/>
    <n v="1.75"/>
    <n v="2080"/>
    <n v="137"/>
    <n v="0"/>
    <x v="1"/>
    <x v="0"/>
    <s v="None"/>
    <s v="Good"/>
    <n v="70"/>
    <n v="2009"/>
    <n v="16"/>
    <n v="1"/>
  </r>
  <r>
    <s v="7339 46Th Ave S"/>
    <x v="5"/>
    <s v="WA"/>
    <n v="98118"/>
    <n v="285000"/>
    <x v="3"/>
    <n v="1.75"/>
    <n v="1840"/>
    <n v="155"/>
    <n v="0"/>
    <x v="1"/>
    <x v="0"/>
    <s v="None"/>
    <s v="Average"/>
    <n v="120"/>
    <n v="2014"/>
    <n v="11"/>
    <n v="1"/>
  </r>
  <r>
    <s v="15322 26Th Ave Ne"/>
    <x v="9"/>
    <s v="WA"/>
    <n v="98155"/>
    <n v="285000"/>
    <x v="6"/>
    <n v="1"/>
    <n v="910"/>
    <n v="313"/>
    <n v="0"/>
    <x v="1"/>
    <x v="1"/>
    <s v="None"/>
    <s v="Good"/>
    <n v="77"/>
    <n v="0"/>
    <n v="77"/>
    <n v="1"/>
  </r>
  <r>
    <s v="4071 S 128Th St"/>
    <x v="8"/>
    <s v="WA"/>
    <n v="98168"/>
    <n v="285000"/>
    <x v="3"/>
    <n v="1.75"/>
    <n v="2880"/>
    <n v="99"/>
    <n v="0"/>
    <x v="1"/>
    <x v="0"/>
    <s v="None"/>
    <s v="Average"/>
    <n v="67"/>
    <n v="2004"/>
    <n v="21"/>
    <n v="1"/>
  </r>
  <r>
    <s v="15923 Vashon Hwy Sw"/>
    <x v="25"/>
    <s v="WA"/>
    <n v="98070"/>
    <n v="285000"/>
    <x v="6"/>
    <n v="2"/>
    <n v="1651"/>
    <n v="173"/>
    <n v="0"/>
    <x v="1"/>
    <x v="1"/>
    <s v="None"/>
    <s v="Average"/>
    <n v="79"/>
    <n v="0"/>
    <n v="79"/>
    <n v="1"/>
  </r>
  <r>
    <s v="12654 156Th Ave Se"/>
    <x v="19"/>
    <s v="WA"/>
    <n v="98059"/>
    <n v="284950"/>
    <x v="3"/>
    <n v="1"/>
    <n v="990"/>
    <n v="288"/>
    <n v="0"/>
    <x v="1"/>
    <x v="1"/>
    <s v="None"/>
    <s v="Excellent"/>
    <n v="65"/>
    <n v="0"/>
    <n v="65"/>
    <n v="1"/>
  </r>
  <r>
    <s v="29700 217Th Pl Se"/>
    <x v="36"/>
    <s v="WA"/>
    <n v="98042"/>
    <n v="284000"/>
    <x v="3"/>
    <n v="2.5"/>
    <n v="1880"/>
    <n v="151"/>
    <n v="0"/>
    <x v="1"/>
    <x v="1"/>
    <s v="None"/>
    <s v="Average"/>
    <n v="16"/>
    <n v="0"/>
    <n v="16"/>
    <n v="2"/>
  </r>
  <r>
    <s v="15012 133Rd Ave Se"/>
    <x v="19"/>
    <s v="WA"/>
    <n v="98058"/>
    <n v="284000"/>
    <x v="3"/>
    <n v="1.5"/>
    <n v="1500"/>
    <n v="189"/>
    <n v="0"/>
    <x v="1"/>
    <x v="1"/>
    <s v="None"/>
    <s v="Good"/>
    <n v="68"/>
    <n v="2001"/>
    <n v="24"/>
    <n v="1"/>
  </r>
  <r>
    <s v="10000-10026 S 100Th St"/>
    <x v="5"/>
    <s v="WA"/>
    <n v="98168"/>
    <n v="284000"/>
    <x v="1"/>
    <n v="1.75"/>
    <n v="1880"/>
    <n v="151"/>
    <n v="0"/>
    <x v="1"/>
    <x v="0"/>
    <s v="None"/>
    <s v="Average"/>
    <n v="65"/>
    <n v="2012"/>
    <n v="13"/>
    <n v="1"/>
  </r>
  <r>
    <s v="26526 111Th Pl Se"/>
    <x v="36"/>
    <s v="WA"/>
    <n v="98030"/>
    <n v="283200"/>
    <x v="1"/>
    <n v="2.5"/>
    <n v="1982"/>
    <n v="143"/>
    <n v="0"/>
    <x v="1"/>
    <x v="1"/>
    <s v="None"/>
    <s v="Average"/>
    <n v="21"/>
    <n v="2003"/>
    <n v="22"/>
    <n v="2"/>
  </r>
  <r>
    <s v="1109 N 28Th Pl"/>
    <x v="19"/>
    <s v="WA"/>
    <n v="98056"/>
    <n v="283000"/>
    <x v="3"/>
    <n v="1"/>
    <n v="890"/>
    <n v="318"/>
    <n v="0"/>
    <x v="1"/>
    <x v="1"/>
    <s v="None"/>
    <s v="Good"/>
    <n v="71"/>
    <n v="1979"/>
    <n v="46"/>
    <n v="1"/>
  </r>
  <r>
    <s v="3706 140Th Ave Se"/>
    <x v="0"/>
    <s v="WA"/>
    <n v="98006"/>
    <n v="282767"/>
    <x v="1"/>
    <n v="2"/>
    <n v="1700"/>
    <n v="166"/>
    <n v="0"/>
    <x v="1"/>
    <x v="0"/>
    <s v="None"/>
    <s v="Average"/>
    <n v="70"/>
    <n v="2010"/>
    <n v="15"/>
    <n v="1"/>
  </r>
  <r>
    <s v="16221 Bagley Pl N"/>
    <x v="9"/>
    <s v="WA"/>
    <n v="98133"/>
    <n v="282613"/>
    <x v="6"/>
    <n v="1"/>
    <n v="830"/>
    <n v="340"/>
    <n v="0"/>
    <x v="1"/>
    <x v="1"/>
    <s v="None"/>
    <s v="Good"/>
    <n v="71"/>
    <n v="1979"/>
    <n v="46"/>
    <n v="1"/>
  </r>
  <r>
    <s v="17022 5Th Ave Ne"/>
    <x v="9"/>
    <s v="WA"/>
    <n v="98155"/>
    <n v="282509"/>
    <x v="3"/>
    <n v="1"/>
    <n v="1180"/>
    <n v="239"/>
    <n v="0"/>
    <x v="1"/>
    <x v="1"/>
    <s v="None"/>
    <s v="Average"/>
    <n v="79"/>
    <n v="0"/>
    <n v="79"/>
    <n v="1.5"/>
  </r>
  <r>
    <s v="228 Ne 174Th St"/>
    <x v="9"/>
    <s v="WA"/>
    <n v="98155"/>
    <n v="282509"/>
    <x v="3"/>
    <n v="1"/>
    <n v="1560"/>
    <n v="181"/>
    <n v="0"/>
    <x v="1"/>
    <x v="0"/>
    <s v="None"/>
    <s v="Good"/>
    <n v="77"/>
    <n v="0"/>
    <n v="77"/>
    <n v="1"/>
  </r>
  <r>
    <s v="20020 127Th Pl Se"/>
    <x v="36"/>
    <s v="WA"/>
    <n v="98031"/>
    <n v="282000"/>
    <x v="3"/>
    <n v="2.5"/>
    <n v="1680"/>
    <n v="168"/>
    <n v="0"/>
    <x v="1"/>
    <x v="0"/>
    <s v="None"/>
    <s v="Average"/>
    <n v="31"/>
    <n v="0"/>
    <n v="31"/>
    <n v="1"/>
  </r>
  <r>
    <s v="10125 Se 242Nd Pl"/>
    <x v="36"/>
    <s v="WA"/>
    <n v="98030"/>
    <n v="282000"/>
    <x v="1"/>
    <n v="2"/>
    <n v="1890"/>
    <n v="149"/>
    <n v="0"/>
    <x v="1"/>
    <x v="1"/>
    <s v="None"/>
    <s v="Average"/>
    <n v="28"/>
    <n v="0"/>
    <n v="28"/>
    <n v="2"/>
  </r>
  <r>
    <s v="26732 Carnaby Way"/>
    <x v="36"/>
    <s v="WA"/>
    <n v="98032"/>
    <n v="280927"/>
    <x v="1"/>
    <n v="2.25"/>
    <n v="2070"/>
    <n v="136"/>
    <n v="0"/>
    <x v="1"/>
    <x v="1"/>
    <s v="None"/>
    <s v="Good"/>
    <n v="48"/>
    <n v="0"/>
    <n v="48"/>
    <n v="2"/>
  </r>
  <r>
    <s v="30021 114Th Way Se"/>
    <x v="24"/>
    <s v="WA"/>
    <n v="98092"/>
    <n v="280500"/>
    <x v="1"/>
    <n v="2.5"/>
    <n v="1890"/>
    <n v="148"/>
    <n v="0"/>
    <x v="1"/>
    <x v="1"/>
    <s v="None"/>
    <s v="Average"/>
    <n v="28"/>
    <n v="0"/>
    <n v="28"/>
    <n v="2"/>
  </r>
  <r>
    <s v="15611 Se 322Nd Pl"/>
    <x v="24"/>
    <s v="WA"/>
    <n v="98092"/>
    <n v="280000"/>
    <x v="3"/>
    <n v="2"/>
    <n v="1790"/>
    <n v="156"/>
    <n v="1"/>
    <x v="1"/>
    <x v="1"/>
    <s v="None"/>
    <s v="Good"/>
    <n v="35"/>
    <n v="0"/>
    <n v="35"/>
    <n v="1"/>
  </r>
  <r>
    <s v="12307 Se 315Th Pl"/>
    <x v="24"/>
    <s v="WA"/>
    <n v="98092"/>
    <n v="280000"/>
    <x v="5"/>
    <n v="2.5"/>
    <n v="1940"/>
    <n v="144"/>
    <n v="0"/>
    <x v="1"/>
    <x v="1"/>
    <s v="None"/>
    <s v="Average"/>
    <n v="31"/>
    <n v="0"/>
    <n v="31"/>
    <n v="2"/>
  </r>
  <r>
    <s v="31751 Ne 110Th St"/>
    <x v="14"/>
    <s v="WA"/>
    <n v="98014"/>
    <n v="280000"/>
    <x v="3"/>
    <n v="3"/>
    <n v="3910"/>
    <n v="72"/>
    <n v="0"/>
    <x v="1"/>
    <x v="1"/>
    <s v="None"/>
    <s v="Average"/>
    <n v="40"/>
    <n v="0"/>
    <n v="40"/>
    <n v="2"/>
  </r>
  <r>
    <s v="23825 14Th Ave S"/>
    <x v="23"/>
    <s v="WA"/>
    <n v="98198"/>
    <n v="280000"/>
    <x v="3"/>
    <n v="2"/>
    <n v="1470"/>
    <n v="190"/>
    <n v="0"/>
    <x v="1"/>
    <x v="1"/>
    <s v="None"/>
    <s v="Average"/>
    <n v="38"/>
    <n v="2000"/>
    <n v="25"/>
    <n v="1"/>
  </r>
  <r>
    <s v="1206 Sw 349Th St"/>
    <x v="27"/>
    <s v="WA"/>
    <n v="98023"/>
    <n v="280000"/>
    <x v="3"/>
    <n v="2.5"/>
    <n v="1860"/>
    <n v="151"/>
    <n v="0"/>
    <x v="1"/>
    <x v="1"/>
    <s v="None"/>
    <s v="Average"/>
    <n v="36"/>
    <n v="0"/>
    <n v="36"/>
    <n v="2"/>
  </r>
  <r>
    <s v="25011 119Th Pl Se"/>
    <x v="36"/>
    <s v="WA"/>
    <n v="98030"/>
    <n v="280000"/>
    <x v="1"/>
    <n v="2.25"/>
    <n v="1930"/>
    <n v="145"/>
    <n v="0"/>
    <x v="1"/>
    <x v="0"/>
    <s v="None"/>
    <s v="Good"/>
    <n v="37"/>
    <n v="0"/>
    <n v="37"/>
    <n v="1"/>
  </r>
  <r>
    <s v="18738-18798 49Th Pl Ne"/>
    <x v="29"/>
    <s v="WA"/>
    <n v="98155"/>
    <n v="280000"/>
    <x v="3"/>
    <n v="2.25"/>
    <n v="1970"/>
    <n v="142"/>
    <n v="0"/>
    <x v="1"/>
    <x v="0"/>
    <s v="None"/>
    <s v="Good"/>
    <n v="58"/>
    <n v="0"/>
    <n v="58"/>
    <n v="1"/>
  </r>
  <r>
    <s v="44633 Se 151St St"/>
    <x v="26"/>
    <s v="WA"/>
    <n v="98045"/>
    <n v="280000"/>
    <x v="3"/>
    <n v="2.5"/>
    <n v="1270"/>
    <n v="220"/>
    <n v="0"/>
    <x v="1"/>
    <x v="1"/>
    <s v="None"/>
    <s v="Average"/>
    <n v="32"/>
    <n v="0"/>
    <n v="32"/>
    <n v="2"/>
  </r>
  <r>
    <s v="107 E 3Rd St"/>
    <x v="26"/>
    <s v="WA"/>
    <n v="98045"/>
    <n v="280000"/>
    <x v="6"/>
    <n v="1"/>
    <n v="1010"/>
    <n v="277"/>
    <n v="0"/>
    <x v="1"/>
    <x v="1"/>
    <s v="None"/>
    <s v="Good"/>
    <n v="100"/>
    <n v="1968"/>
    <n v="57"/>
    <n v="1"/>
  </r>
  <r>
    <s v="13219 424Th Ave Se"/>
    <x v="26"/>
    <s v="WA"/>
    <n v="98045"/>
    <n v="280000"/>
    <x v="3"/>
    <n v="1"/>
    <n v="1330"/>
    <n v="211"/>
    <n v="0"/>
    <x v="1"/>
    <x v="1"/>
    <s v="None"/>
    <s v="Average"/>
    <n v="66"/>
    <n v="1989"/>
    <n v="36"/>
    <n v="1.5"/>
  </r>
  <r>
    <s v="1048 Redmond Ave Ne"/>
    <x v="19"/>
    <s v="WA"/>
    <n v="98056"/>
    <n v="280000"/>
    <x v="3"/>
    <n v="1"/>
    <n v="1090"/>
    <n v="257"/>
    <n v="0"/>
    <x v="1"/>
    <x v="1"/>
    <s v="None"/>
    <s v="Good"/>
    <n v="63"/>
    <n v="0"/>
    <n v="63"/>
    <n v="1"/>
  </r>
  <r>
    <s v="454 A St"/>
    <x v="19"/>
    <s v="WA"/>
    <n v="98056"/>
    <n v="280000"/>
    <x v="3"/>
    <n v="2.5"/>
    <n v="1720"/>
    <n v="163"/>
    <n v="0"/>
    <x v="1"/>
    <x v="1"/>
    <s v="None"/>
    <s v="Average"/>
    <n v="20"/>
    <n v="0"/>
    <n v="20"/>
    <n v="2"/>
  </r>
  <r>
    <s v="12410 Se 168Th St"/>
    <x v="19"/>
    <s v="WA"/>
    <n v="98058"/>
    <n v="280000"/>
    <x v="3"/>
    <n v="1.75"/>
    <n v="1230"/>
    <n v="228"/>
    <n v="0"/>
    <x v="1"/>
    <x v="1"/>
    <s v="None"/>
    <s v="Average"/>
    <n v="59"/>
    <n v="1963"/>
    <n v="62"/>
    <n v="1"/>
  </r>
  <r>
    <s v="9007 4Th Ave Nw"/>
    <x v="5"/>
    <s v="WA"/>
    <n v="98117"/>
    <n v="280000"/>
    <x v="6"/>
    <n v="1"/>
    <n v="960"/>
    <n v="292"/>
    <n v="0"/>
    <x v="1"/>
    <x v="1"/>
    <s v="None"/>
    <s v="Average"/>
    <n v="83"/>
    <n v="1999"/>
    <n v="26"/>
    <n v="1"/>
  </r>
  <r>
    <s v="11405 26Th Ave Sw"/>
    <x v="5"/>
    <s v="WA"/>
    <n v="98146"/>
    <n v="280000"/>
    <x v="6"/>
    <n v="1.5"/>
    <n v="1480"/>
    <n v="189"/>
    <n v="0"/>
    <x v="1"/>
    <x v="1"/>
    <s v="None"/>
    <s v="Good"/>
    <n v="85"/>
    <n v="2001"/>
    <n v="24"/>
    <n v="1"/>
  </r>
  <r>
    <s v="8611 32Nd Ave Sw"/>
    <x v="5"/>
    <s v="WA"/>
    <n v="98126"/>
    <n v="280000"/>
    <x v="6"/>
    <n v="1"/>
    <n v="1880"/>
    <n v="149"/>
    <n v="0"/>
    <x v="1"/>
    <x v="0"/>
    <s v="None"/>
    <s v="Average"/>
    <n v="106"/>
    <n v="2001"/>
    <n v="24"/>
    <n v="1"/>
  </r>
  <r>
    <s v="10424 2Nd Ave S"/>
    <x v="5"/>
    <s v="WA"/>
    <n v="98168"/>
    <n v="280000"/>
    <x v="3"/>
    <n v="1"/>
    <n v="1200"/>
    <n v="233"/>
    <n v="0"/>
    <x v="1"/>
    <x v="0"/>
    <s v="None"/>
    <s v="Average"/>
    <n v="82"/>
    <n v="2002"/>
    <n v="23"/>
    <n v="1"/>
  </r>
  <r>
    <s v="7704 376Th Ave Se"/>
    <x v="18"/>
    <s v="WA"/>
    <n v="98065"/>
    <n v="280000"/>
    <x v="6"/>
    <n v="1.75"/>
    <n v="1610"/>
    <n v="174"/>
    <n v="4"/>
    <x v="1"/>
    <x v="1"/>
    <s v="None"/>
    <s v="Fair"/>
    <n v="77"/>
    <n v="0"/>
    <n v="77"/>
    <n v="1.5"/>
  </r>
  <r>
    <s v="2640 S 227Th Pl"/>
    <x v="23"/>
    <s v="WA"/>
    <n v="98198"/>
    <n v="279950"/>
    <x v="3"/>
    <n v="2"/>
    <n v="1750"/>
    <n v="160"/>
    <n v="0"/>
    <x v="1"/>
    <x v="0"/>
    <s v="None"/>
    <s v="Average"/>
    <n v="64"/>
    <n v="2004"/>
    <n v="21"/>
    <n v="1"/>
  </r>
  <r>
    <s v="23103 125Th Ave Se"/>
    <x v="36"/>
    <s v="WA"/>
    <n v="98031"/>
    <n v="279950"/>
    <x v="0"/>
    <n v="1.75"/>
    <n v="2150"/>
    <n v="130"/>
    <n v="0"/>
    <x v="1"/>
    <x v="0"/>
    <s v="None"/>
    <s v="Good"/>
    <n v="55"/>
    <n v="0"/>
    <n v="55"/>
    <n v="1"/>
  </r>
  <r>
    <s v="2401 S 359Th St"/>
    <x v="27"/>
    <s v="WA"/>
    <n v="98003"/>
    <n v="279900"/>
    <x v="3"/>
    <n v="1.75"/>
    <n v="1580"/>
    <n v="177"/>
    <n v="0"/>
    <x v="1"/>
    <x v="1"/>
    <s v="None"/>
    <s v="Average"/>
    <n v="37"/>
    <n v="2000"/>
    <n v="25"/>
    <n v="1"/>
  </r>
  <r>
    <s v="20101 137Th Ave Se"/>
    <x v="36"/>
    <s v="WA"/>
    <n v="98042"/>
    <n v="279000"/>
    <x v="3"/>
    <n v="2.5"/>
    <n v="1630"/>
    <n v="171"/>
    <n v="0"/>
    <x v="1"/>
    <x v="0"/>
    <s v="None"/>
    <s v="Average"/>
    <n v="40"/>
    <n v="0"/>
    <n v="40"/>
    <n v="1"/>
  </r>
  <r>
    <s v="1809 Glenwood Ave Se"/>
    <x v="19"/>
    <s v="WA"/>
    <n v="98058"/>
    <n v="279000"/>
    <x v="1"/>
    <n v="2"/>
    <n v="2200"/>
    <n v="127"/>
    <n v="0"/>
    <x v="1"/>
    <x v="0"/>
    <s v="None"/>
    <s v="Average"/>
    <n v="46"/>
    <n v="2014"/>
    <n v="11"/>
    <n v="1"/>
  </r>
  <r>
    <s v="9716 33Rd Ave Sw"/>
    <x v="5"/>
    <s v="WA"/>
    <n v="98126"/>
    <n v="279000"/>
    <x v="6"/>
    <n v="1"/>
    <n v="670"/>
    <n v="416"/>
    <n v="0"/>
    <x v="1"/>
    <x v="1"/>
    <s v="None"/>
    <s v="Excellent"/>
    <n v="83"/>
    <n v="0"/>
    <n v="83"/>
    <n v="1"/>
  </r>
  <r>
    <s v="6421 S 124Th St"/>
    <x v="5"/>
    <s v="WA"/>
    <n v="98178"/>
    <n v="279000"/>
    <x v="0"/>
    <n v="2.5"/>
    <n v="2690"/>
    <n v="104"/>
    <n v="0"/>
    <x v="1"/>
    <x v="1"/>
    <s v="None"/>
    <s v="Average"/>
    <n v="13"/>
    <n v="1912"/>
    <n v="113"/>
    <n v="2"/>
  </r>
  <r>
    <s v="13101 Ne 193Rd Pl"/>
    <x v="12"/>
    <s v="WA"/>
    <n v="98072"/>
    <n v="278900"/>
    <x v="3"/>
    <n v="1"/>
    <n v="990"/>
    <n v="282"/>
    <n v="0"/>
    <x v="1"/>
    <x v="1"/>
    <s v="None"/>
    <s v="Average"/>
    <n v="57"/>
    <n v="1997"/>
    <n v="28"/>
    <n v="1"/>
  </r>
  <r>
    <s v="32900 19Th Ave Sw"/>
    <x v="27"/>
    <s v="WA"/>
    <n v="98023"/>
    <n v="278500"/>
    <x v="1"/>
    <n v="2.25"/>
    <n v="1940"/>
    <n v="144"/>
    <n v="0"/>
    <x v="1"/>
    <x v="1"/>
    <s v="None"/>
    <s v="Average"/>
    <n v="35"/>
    <n v="2009"/>
    <n v="16"/>
    <n v="2"/>
  </r>
  <r>
    <s v="10020 18Th Ave Sw"/>
    <x v="5"/>
    <s v="WA"/>
    <n v="98146"/>
    <n v="277000"/>
    <x v="1"/>
    <n v="1"/>
    <n v="1450"/>
    <n v="191"/>
    <n v="0"/>
    <x v="1"/>
    <x v="0"/>
    <s v="None"/>
    <s v="Average"/>
    <n v="61"/>
    <n v="2000"/>
    <n v="25"/>
    <n v="1"/>
  </r>
  <r>
    <s v="9615 58Th Ave S"/>
    <x v="5"/>
    <s v="WA"/>
    <n v="98118"/>
    <n v="277000"/>
    <x v="3"/>
    <n v="1"/>
    <n v="1100"/>
    <n v="252"/>
    <n v="0"/>
    <x v="1"/>
    <x v="1"/>
    <s v="None"/>
    <s v="Good"/>
    <n v="68"/>
    <n v="2001"/>
    <n v="24"/>
    <n v="1"/>
  </r>
  <r>
    <s v="428 Orchard Ave Ne"/>
    <x v="26"/>
    <s v="WA"/>
    <n v="98045"/>
    <n v="276900"/>
    <x v="6"/>
    <n v="1"/>
    <n v="1350"/>
    <n v="205"/>
    <n v="0"/>
    <x v="1"/>
    <x v="1"/>
    <s v="Good"/>
    <s v="Good"/>
    <n v="73"/>
    <n v="0"/>
    <n v="73"/>
    <n v="1"/>
  </r>
  <r>
    <s v="1711 Monroe Ave Ne"/>
    <x v="19"/>
    <s v="WA"/>
    <n v="98056"/>
    <n v="276900"/>
    <x v="3"/>
    <n v="1"/>
    <n v="1270"/>
    <n v="218"/>
    <n v="0"/>
    <x v="1"/>
    <x v="1"/>
    <s v="None"/>
    <s v="Good"/>
    <n v="67"/>
    <n v="1972"/>
    <n v="53"/>
    <n v="1"/>
  </r>
  <r>
    <s v="1101-1199 O St Ne"/>
    <x v="24"/>
    <s v="WA"/>
    <n v="98002"/>
    <n v="276000"/>
    <x v="1"/>
    <n v="2.25"/>
    <n v="2460"/>
    <n v="112"/>
    <n v="0"/>
    <x v="1"/>
    <x v="1"/>
    <s v="None"/>
    <s v="Good"/>
    <n v="66"/>
    <n v="0"/>
    <n v="66"/>
    <n v="1"/>
  </r>
  <r>
    <s v="5403 23Rd Ave Sw"/>
    <x v="5"/>
    <s v="WA"/>
    <n v="98106"/>
    <n v="276000"/>
    <x v="3"/>
    <n v="1"/>
    <n v="1140"/>
    <n v="242"/>
    <n v="0"/>
    <x v="1"/>
    <x v="1"/>
    <s v="None"/>
    <s v="Average"/>
    <n v="65"/>
    <n v="2012"/>
    <n v="13"/>
    <n v="1"/>
  </r>
  <r>
    <s v="18529 Ashworth Ave N"/>
    <x v="9"/>
    <s v="WA"/>
    <n v="98133"/>
    <n v="275500"/>
    <x v="6"/>
    <n v="1"/>
    <n v="720"/>
    <n v="383"/>
    <n v="0"/>
    <x v="1"/>
    <x v="1"/>
    <s v="None"/>
    <s v="Excellent"/>
    <n v="74"/>
    <n v="0"/>
    <n v="74"/>
    <n v="1"/>
  </r>
  <r>
    <s v="23017 Se 281St Ct"/>
    <x v="32"/>
    <s v="WA"/>
    <n v="98038"/>
    <n v="275250"/>
    <x v="3"/>
    <n v="2.25"/>
    <n v="1520"/>
    <n v="181"/>
    <n v="0"/>
    <x v="1"/>
    <x v="1"/>
    <s v="None"/>
    <s v="Good"/>
    <n v="33"/>
    <n v="0"/>
    <n v="33"/>
    <n v="2"/>
  </r>
  <r>
    <s v="304 Sw 316Th St"/>
    <x v="27"/>
    <s v="WA"/>
    <n v="98023"/>
    <n v="275000"/>
    <x v="3"/>
    <n v="1.75"/>
    <n v="1860"/>
    <n v="148"/>
    <n v="0"/>
    <x v="1"/>
    <x v="1"/>
    <s v="None"/>
    <s v="Good"/>
    <n v="54"/>
    <n v="0"/>
    <n v="54"/>
    <n v="1"/>
  </r>
  <r>
    <s v="31607 45Th Pl Sw"/>
    <x v="27"/>
    <s v="WA"/>
    <n v="98023"/>
    <n v="275000"/>
    <x v="3"/>
    <n v="2.5"/>
    <n v="1720"/>
    <n v="160"/>
    <n v="0"/>
    <x v="1"/>
    <x v="0"/>
    <s v="None"/>
    <s v="Average"/>
    <n v="42"/>
    <n v="2009"/>
    <n v="16"/>
    <n v="1"/>
  </r>
  <r>
    <s v="28616 28Th Pl S"/>
    <x v="27"/>
    <s v="WA"/>
    <n v="98003"/>
    <n v="275000"/>
    <x v="1"/>
    <n v="1.5"/>
    <n v="1930"/>
    <n v="142"/>
    <n v="0"/>
    <x v="1"/>
    <x v="1"/>
    <s v="None"/>
    <s v="Average"/>
    <n v="46"/>
    <n v="2014"/>
    <n v="11"/>
    <n v="2"/>
  </r>
  <r>
    <s v="24031 Se 262Nd Pl"/>
    <x v="32"/>
    <s v="WA"/>
    <n v="98038"/>
    <n v="275000"/>
    <x v="3"/>
    <n v="2"/>
    <n v="1380"/>
    <n v="199"/>
    <n v="0"/>
    <x v="1"/>
    <x v="1"/>
    <s v="None"/>
    <s v="Average"/>
    <n v="17"/>
    <n v="0"/>
    <n v="17"/>
    <n v="1"/>
  </r>
  <r>
    <s v="23418 Se 282Nd Pl"/>
    <x v="32"/>
    <s v="WA"/>
    <n v="98038"/>
    <n v="275000"/>
    <x v="3"/>
    <n v="2.5"/>
    <n v="2030"/>
    <n v="135"/>
    <n v="0"/>
    <x v="1"/>
    <x v="1"/>
    <s v="None"/>
    <s v="Average"/>
    <n v="32"/>
    <n v="0"/>
    <n v="32"/>
    <n v="2"/>
  </r>
  <r>
    <s v="44402 Se 142Nd Pl"/>
    <x v="26"/>
    <s v="WA"/>
    <n v="98045"/>
    <n v="275000"/>
    <x v="3"/>
    <n v="2.5"/>
    <n v="1480"/>
    <n v="186"/>
    <n v="0"/>
    <x v="1"/>
    <x v="1"/>
    <s v="None"/>
    <s v="Average"/>
    <n v="38"/>
    <n v="2000"/>
    <n v="25"/>
    <n v="2"/>
  </r>
  <r>
    <s v="5628 35Th Ave Sw"/>
    <x v="5"/>
    <s v="WA"/>
    <n v="98126"/>
    <n v="275000"/>
    <x v="6"/>
    <n v="1"/>
    <n v="770"/>
    <n v="357"/>
    <n v="0"/>
    <x v="1"/>
    <x v="1"/>
    <s v="None"/>
    <s v="Good"/>
    <n v="98"/>
    <n v="0"/>
    <n v="98"/>
    <n v="1"/>
  </r>
  <r>
    <s v="4022 S Bozeman St"/>
    <x v="5"/>
    <s v="WA"/>
    <n v="98118"/>
    <n v="275000"/>
    <x v="3"/>
    <n v="3"/>
    <n v="1390"/>
    <n v="198"/>
    <n v="0"/>
    <x v="1"/>
    <x v="0"/>
    <s v="None"/>
    <s v="Average"/>
    <n v="19"/>
    <n v="0"/>
    <n v="19"/>
    <n v="2"/>
  </r>
  <r>
    <s v="9246 30Th Ave Sw"/>
    <x v="5"/>
    <s v="WA"/>
    <n v="98126"/>
    <n v="275000"/>
    <x v="3"/>
    <n v="1"/>
    <n v="1200"/>
    <n v="229"/>
    <n v="0"/>
    <x v="1"/>
    <x v="1"/>
    <s v="None"/>
    <s v="Good"/>
    <n v="71"/>
    <n v="1979"/>
    <n v="46"/>
    <n v="1"/>
  </r>
  <r>
    <s v="2350 N 178Th St"/>
    <x v="9"/>
    <s v="WA"/>
    <n v="98133"/>
    <n v="275000"/>
    <x v="3"/>
    <n v="1"/>
    <n v="1080"/>
    <n v="255"/>
    <n v="0"/>
    <x v="1"/>
    <x v="1"/>
    <s v="None"/>
    <s v="Good"/>
    <n v="73"/>
    <n v="0"/>
    <n v="73"/>
    <n v="1"/>
  </r>
  <r>
    <s v="15346-15348 25Th Ave Ne"/>
    <x v="9"/>
    <s v="WA"/>
    <n v="98155"/>
    <n v="275000"/>
    <x v="6"/>
    <n v="1"/>
    <n v="770"/>
    <n v="357"/>
    <n v="0"/>
    <x v="1"/>
    <x v="1"/>
    <s v="None"/>
    <s v="Excellent"/>
    <n v="77"/>
    <n v="1985"/>
    <n v="40"/>
    <n v="1"/>
  </r>
  <r>
    <s v="16341 Interlake Ave N"/>
    <x v="9"/>
    <s v="WA"/>
    <n v="98133"/>
    <n v="275000"/>
    <x v="6"/>
    <n v="1"/>
    <n v="1180"/>
    <n v="233"/>
    <n v="0"/>
    <x v="1"/>
    <x v="1"/>
    <s v="None"/>
    <s v="Good"/>
    <n v="76"/>
    <n v="1985"/>
    <n v="40"/>
    <n v="1"/>
  </r>
  <r>
    <s v="3515 S 137Th St"/>
    <x v="8"/>
    <s v="WA"/>
    <n v="98168"/>
    <n v="275000"/>
    <x v="1"/>
    <n v="2"/>
    <n v="2030"/>
    <n v="135"/>
    <n v="0"/>
    <x v="1"/>
    <x v="1"/>
    <s v="None"/>
    <s v="Average"/>
    <n v="81"/>
    <n v="0"/>
    <n v="81"/>
    <n v="2"/>
  </r>
  <r>
    <s v="16828 Se 251 St"/>
    <x v="7"/>
    <s v="WA"/>
    <n v="98042"/>
    <n v="274950"/>
    <x v="3"/>
    <n v="1.75"/>
    <n v="1670"/>
    <n v="165"/>
    <n v="0"/>
    <x v="1"/>
    <x v="0"/>
    <s v="None"/>
    <s v="Average"/>
    <n v="38"/>
    <n v="2000"/>
    <n v="25"/>
    <n v="1"/>
  </r>
  <r>
    <s v="5619 S 149Th St"/>
    <x v="8"/>
    <s v="WA"/>
    <n v="98168"/>
    <n v="274950"/>
    <x v="3"/>
    <n v="1"/>
    <n v="1450"/>
    <n v="190"/>
    <n v="0"/>
    <x v="1"/>
    <x v="0"/>
    <s v="None"/>
    <s v="Average"/>
    <n v="67"/>
    <n v="2004"/>
    <n v="21"/>
    <n v="1"/>
  </r>
  <r>
    <s v="28206 130Th Ave Se"/>
    <x v="36"/>
    <s v="WA"/>
    <n v="98030"/>
    <n v="274900"/>
    <x v="1"/>
    <n v="2.5"/>
    <n v="1970"/>
    <n v="140"/>
    <n v="0"/>
    <x v="1"/>
    <x v="1"/>
    <s v="None"/>
    <s v="Average"/>
    <n v="38"/>
    <n v="2000"/>
    <n v="25"/>
    <n v="2"/>
  </r>
  <r>
    <s v="2414 Sw Holden St"/>
    <x v="5"/>
    <s v="WA"/>
    <n v="98106"/>
    <n v="274750"/>
    <x v="1"/>
    <n v="2.5"/>
    <n v="1840"/>
    <n v="149"/>
    <n v="0"/>
    <x v="1"/>
    <x v="0"/>
    <s v="None"/>
    <s v="Average"/>
    <n v="21"/>
    <n v="2003"/>
    <n v="22"/>
    <n v="2"/>
  </r>
  <r>
    <s v="3924 Sw 316Th St"/>
    <x v="27"/>
    <s v="WA"/>
    <n v="98023"/>
    <n v="274500"/>
    <x v="3"/>
    <n v="2.25"/>
    <n v="1720"/>
    <n v="160"/>
    <n v="0"/>
    <x v="1"/>
    <x v="0"/>
    <s v="None"/>
    <s v="Good"/>
    <n v="56"/>
    <n v="0"/>
    <n v="56"/>
    <n v="1"/>
  </r>
  <r>
    <s v="26133 242Nd Ave Se"/>
    <x v="32"/>
    <s v="WA"/>
    <n v="98038"/>
    <n v="274500"/>
    <x v="3"/>
    <n v="2.25"/>
    <n v="1450"/>
    <n v="189"/>
    <n v="0"/>
    <x v="1"/>
    <x v="1"/>
    <s v="None"/>
    <s v="Average"/>
    <n v="15"/>
    <n v="0"/>
    <n v="15"/>
    <n v="2"/>
  </r>
  <r>
    <s v="44400 Se 159Th St"/>
    <x v="26"/>
    <s v="WA"/>
    <n v="98045"/>
    <n v="274333"/>
    <x v="3"/>
    <n v="2.25"/>
    <n v="1780"/>
    <n v="154"/>
    <n v="4"/>
    <x v="1"/>
    <x v="1"/>
    <s v="Good"/>
    <s v="Average"/>
    <n v="37"/>
    <n v="2000"/>
    <n v="25"/>
    <n v="2"/>
  </r>
  <r>
    <s v="14608 Se 195Th Pl"/>
    <x v="19"/>
    <s v="WA"/>
    <n v="98058"/>
    <n v="272500"/>
    <x v="3"/>
    <n v="2"/>
    <n v="1410"/>
    <n v="193"/>
    <n v="0"/>
    <x v="1"/>
    <x v="1"/>
    <s v="None"/>
    <s v="Good"/>
    <n v="42"/>
    <n v="0"/>
    <n v="42"/>
    <n v="1"/>
  </r>
  <r>
    <s v="5002 S 299Th Pl"/>
    <x v="24"/>
    <s v="WA"/>
    <n v="98001"/>
    <n v="272000"/>
    <x v="3"/>
    <n v="2"/>
    <n v="1380"/>
    <n v="197"/>
    <n v="0"/>
    <x v="1"/>
    <x v="1"/>
    <s v="None"/>
    <s v="Average"/>
    <n v="36"/>
    <n v="0"/>
    <n v="36"/>
    <n v="1"/>
  </r>
  <r>
    <s v="2019 24Th Ave S"/>
    <x v="5"/>
    <s v="WA"/>
    <n v="98144"/>
    <n v="271310"/>
    <x v="6"/>
    <n v="1"/>
    <n v="870"/>
    <n v="312"/>
    <n v="0"/>
    <x v="1"/>
    <x v="1"/>
    <s v="None"/>
    <s v="Fair"/>
    <n v="119"/>
    <n v="0"/>
    <n v="119"/>
    <n v="1.5"/>
  </r>
  <r>
    <s v="36816 55Th Ave S"/>
    <x v="24"/>
    <s v="WA"/>
    <n v="98001"/>
    <n v="270000"/>
    <x v="6"/>
    <n v="1"/>
    <n v="1780"/>
    <n v="152"/>
    <n v="2"/>
    <x v="1"/>
    <x v="1"/>
    <s v="Great"/>
    <s v="Good"/>
    <n v="71"/>
    <n v="1979"/>
    <n v="46"/>
    <n v="1"/>
  </r>
  <r>
    <s v="2820 V Ct Se"/>
    <x v="24"/>
    <s v="WA"/>
    <n v="98002"/>
    <n v="270000"/>
    <x v="1"/>
    <n v="2.75"/>
    <n v="1990"/>
    <n v="136"/>
    <n v="0"/>
    <x v="1"/>
    <x v="0"/>
    <s v="None"/>
    <s v="Average"/>
    <n v="26"/>
    <n v="0"/>
    <n v="26"/>
    <n v="1"/>
  </r>
  <r>
    <s v="5307-5311 Quincy Ave Se"/>
    <x v="24"/>
    <s v="WA"/>
    <n v="98092"/>
    <n v="270000"/>
    <x v="1"/>
    <n v="2.5"/>
    <n v="1920"/>
    <n v="141"/>
    <n v="0"/>
    <x v="1"/>
    <x v="1"/>
    <s v="None"/>
    <s v="Average"/>
    <n v="27"/>
    <n v="2006"/>
    <n v="19"/>
    <n v="2"/>
  </r>
  <r>
    <s v="13405 5Th Ave Sw"/>
    <x v="21"/>
    <s v="WA"/>
    <n v="98146"/>
    <n v="270000"/>
    <x v="3"/>
    <n v="1.5"/>
    <n v="1890"/>
    <n v="143"/>
    <n v="0"/>
    <x v="1"/>
    <x v="0"/>
    <s v="None"/>
    <s v="Average"/>
    <n v="68"/>
    <n v="2000"/>
    <n v="25"/>
    <n v="1"/>
  </r>
  <r>
    <s v="19223 Se 259Th Pl"/>
    <x v="7"/>
    <s v="WA"/>
    <n v="98042"/>
    <n v="270000"/>
    <x v="3"/>
    <n v="2.5"/>
    <n v="1670"/>
    <n v="162"/>
    <n v="0"/>
    <x v="1"/>
    <x v="0"/>
    <s v="None"/>
    <s v="Good"/>
    <n v="35"/>
    <n v="0"/>
    <n v="35"/>
    <n v="1"/>
  </r>
  <r>
    <s v="25139 11Th Ave S"/>
    <x v="23"/>
    <s v="WA"/>
    <n v="98198"/>
    <n v="270000"/>
    <x v="1"/>
    <n v="2.5"/>
    <n v="1660"/>
    <n v="163"/>
    <n v="0"/>
    <x v="1"/>
    <x v="1"/>
    <s v="None"/>
    <s v="Good"/>
    <n v="47"/>
    <n v="2000"/>
    <n v="25"/>
    <n v="1"/>
  </r>
  <r>
    <s v="32624 39Th Pl Sw"/>
    <x v="27"/>
    <s v="WA"/>
    <n v="98023"/>
    <n v="270000"/>
    <x v="1"/>
    <n v="2.25"/>
    <n v="1900"/>
    <n v="142"/>
    <n v="0"/>
    <x v="1"/>
    <x v="1"/>
    <s v="None"/>
    <s v="Good"/>
    <n v="50"/>
    <n v="0"/>
    <n v="50"/>
    <n v="1"/>
  </r>
  <r>
    <s v="20442 137Th Ave Se"/>
    <x v="36"/>
    <s v="WA"/>
    <n v="98042"/>
    <n v="270000"/>
    <x v="3"/>
    <n v="2.25"/>
    <n v="2080"/>
    <n v="130"/>
    <n v="0"/>
    <x v="1"/>
    <x v="0"/>
    <s v="None"/>
    <s v="Average"/>
    <n v="22"/>
    <n v="0"/>
    <n v="22"/>
    <n v="1.5"/>
  </r>
  <r>
    <s v="20147 Se 152Nd St"/>
    <x v="19"/>
    <s v="WA"/>
    <n v="98059"/>
    <n v="270000"/>
    <x v="3"/>
    <n v="1"/>
    <n v="1500"/>
    <n v="180"/>
    <n v="0"/>
    <x v="1"/>
    <x v="1"/>
    <s v="None"/>
    <s v="Good"/>
    <n v="57"/>
    <n v="0"/>
    <n v="57"/>
    <n v="1"/>
  </r>
  <r>
    <s v="17620 Se 121St Pl"/>
    <x v="19"/>
    <s v="WA"/>
    <n v="98059"/>
    <n v="270000"/>
    <x v="3"/>
    <n v="1"/>
    <n v="1010"/>
    <n v="267"/>
    <n v="0"/>
    <x v="1"/>
    <x v="1"/>
    <s v="None"/>
    <s v="Average"/>
    <n v="56"/>
    <n v="2010"/>
    <n v="15"/>
    <n v="1"/>
  </r>
  <r>
    <s v="9122 23Rd Ave Ne"/>
    <x v="5"/>
    <s v="WA"/>
    <n v="98115"/>
    <n v="270000"/>
    <x v="6"/>
    <n v="1.5"/>
    <n v="840"/>
    <n v="321"/>
    <n v="0"/>
    <x v="1"/>
    <x v="1"/>
    <s v="None"/>
    <s v="Average"/>
    <n v="20"/>
    <n v="0"/>
    <n v="20"/>
    <n v="2"/>
  </r>
  <r>
    <s v="1309 Sw Webster St"/>
    <x v="5"/>
    <s v="WA"/>
    <n v="98106"/>
    <n v="270000"/>
    <x v="3"/>
    <n v="1.75"/>
    <n v="1300"/>
    <n v="208"/>
    <n v="0"/>
    <x v="1"/>
    <x v="0"/>
    <s v="None"/>
    <s v="Good"/>
    <n v="107"/>
    <n v="1953"/>
    <n v="72"/>
    <n v="1"/>
  </r>
  <r>
    <s v="7703 S 128Th St"/>
    <x v="5"/>
    <s v="WA"/>
    <n v="98178"/>
    <n v="270000"/>
    <x v="1"/>
    <n v="2.25"/>
    <n v="2600"/>
    <n v="104"/>
    <n v="0"/>
    <x v="1"/>
    <x v="0"/>
    <s v="None"/>
    <s v="Average"/>
    <n v="60"/>
    <n v="1993"/>
    <n v="32"/>
    <n v="1"/>
  </r>
  <r>
    <s v="5601-5605 21St Ave Sw"/>
    <x v="5"/>
    <s v="WA"/>
    <n v="98106"/>
    <n v="270000"/>
    <x v="3"/>
    <n v="1.75"/>
    <n v="1390"/>
    <n v="194"/>
    <n v="0"/>
    <x v="1"/>
    <x v="0"/>
    <s v="None"/>
    <s v="Average"/>
    <n v="68"/>
    <n v="2000"/>
    <n v="25"/>
    <n v="1"/>
  </r>
  <r>
    <s v="10447 8Th Ave S"/>
    <x v="5"/>
    <s v="WA"/>
    <n v="98168"/>
    <n v="270000"/>
    <x v="6"/>
    <n v="1"/>
    <n v="2060"/>
    <n v="131"/>
    <n v="0"/>
    <x v="1"/>
    <x v="0"/>
    <s v="None"/>
    <s v="Average"/>
    <n v="63"/>
    <n v="2003"/>
    <n v="22"/>
    <n v="1"/>
  </r>
  <r>
    <s v="25209 45Th Ave S"/>
    <x v="36"/>
    <s v="WA"/>
    <n v="98032"/>
    <n v="269950"/>
    <x v="1"/>
    <n v="2.5"/>
    <n v="2540"/>
    <n v="106"/>
    <n v="0"/>
    <x v="1"/>
    <x v="1"/>
    <s v="None"/>
    <s v="Excellent"/>
    <n v="48"/>
    <n v="0"/>
    <n v="48"/>
    <n v="2"/>
  </r>
  <r>
    <s v="4295 S 137Th St"/>
    <x v="8"/>
    <s v="WA"/>
    <n v="98168"/>
    <n v="269950"/>
    <x v="3"/>
    <n v="2.5"/>
    <n v="1890"/>
    <n v="143"/>
    <n v="0"/>
    <x v="1"/>
    <x v="0"/>
    <s v="None"/>
    <s v="Average"/>
    <n v="23"/>
    <n v="0"/>
    <n v="23"/>
    <n v="2"/>
  </r>
  <r>
    <s v="13805 Se Fairwood Blvd"/>
    <x v="19"/>
    <s v="WA"/>
    <n v="98058"/>
    <n v="269900"/>
    <x v="1"/>
    <n v="1.75"/>
    <n v="1530"/>
    <n v="176"/>
    <n v="0"/>
    <x v="1"/>
    <x v="1"/>
    <s v="None"/>
    <s v="Good"/>
    <n v="57"/>
    <n v="0"/>
    <n v="57"/>
    <n v="1.5"/>
  </r>
  <r>
    <s v="23309 115Th Pl Se"/>
    <x v="36"/>
    <s v="WA"/>
    <n v="98031"/>
    <n v="269500"/>
    <x v="3"/>
    <n v="1.75"/>
    <n v="1840"/>
    <n v="146"/>
    <n v="0"/>
    <x v="1"/>
    <x v="0"/>
    <s v="None"/>
    <s v="Good"/>
    <n v="49"/>
    <n v="1992"/>
    <n v="33"/>
    <n v="1"/>
  </r>
  <r>
    <s v="680 Shelton Ave Ne"/>
    <x v="19"/>
    <s v="WA"/>
    <n v="98056"/>
    <n v="269500"/>
    <x v="6"/>
    <n v="1.5"/>
    <n v="1480"/>
    <n v="182"/>
    <n v="0"/>
    <x v="1"/>
    <x v="0"/>
    <s v="None"/>
    <s v="Good"/>
    <n v="47"/>
    <n v="2000"/>
    <n v="25"/>
    <n v="1"/>
  </r>
  <r>
    <s v="19827 Se Maple Valley Hwy"/>
    <x v="32"/>
    <s v="WA"/>
    <n v="98038"/>
    <n v="269188"/>
    <x v="3"/>
    <n v="1.75"/>
    <n v="1590"/>
    <n v="169"/>
    <n v="1"/>
    <x v="1"/>
    <x v="1"/>
    <s v="None"/>
    <s v="Good"/>
    <n v="99"/>
    <n v="1993"/>
    <n v="32"/>
    <n v="1.5"/>
  </r>
  <r>
    <s v="12035-12225 61St Ave S"/>
    <x v="5"/>
    <s v="WA"/>
    <n v="98178"/>
    <n v="269000"/>
    <x v="3"/>
    <n v="1"/>
    <n v="1690"/>
    <n v="159"/>
    <n v="0"/>
    <x v="1"/>
    <x v="0"/>
    <s v="None"/>
    <s v="Average"/>
    <n v="58"/>
    <n v="2011"/>
    <n v="14"/>
    <n v="1"/>
  </r>
  <r>
    <s v="22027 117Th Ave Se"/>
    <x v="36"/>
    <s v="WA"/>
    <n v="98031"/>
    <n v="268972"/>
    <x v="1"/>
    <n v="2.5"/>
    <n v="1860"/>
    <n v="145"/>
    <n v="0"/>
    <x v="1"/>
    <x v="0"/>
    <s v="None"/>
    <s v="Good"/>
    <n v="42"/>
    <n v="0"/>
    <n v="42"/>
    <n v="1"/>
  </r>
  <r>
    <s v="19320 113Th Ave Se"/>
    <x v="36"/>
    <s v="WA"/>
    <n v="98031"/>
    <n v="268972"/>
    <x v="1"/>
    <n v="2.5"/>
    <n v="1954"/>
    <n v="138"/>
    <n v="0"/>
    <x v="1"/>
    <x v="1"/>
    <s v="None"/>
    <s v="Average"/>
    <n v="20"/>
    <n v="0"/>
    <n v="20"/>
    <n v="2"/>
  </r>
  <r>
    <s v="12625 Se 228Th Ct"/>
    <x v="36"/>
    <s v="WA"/>
    <n v="98031"/>
    <n v="268972"/>
    <x v="1"/>
    <n v="2.5"/>
    <n v="2380"/>
    <n v="113"/>
    <n v="0"/>
    <x v="1"/>
    <x v="1"/>
    <s v="None"/>
    <s v="Good"/>
    <n v="28"/>
    <n v="0"/>
    <n v="28"/>
    <n v="2"/>
  </r>
  <r>
    <s v="12519 Se 236Th Pl"/>
    <x v="36"/>
    <s v="WA"/>
    <n v="98031"/>
    <n v="268500"/>
    <x v="1"/>
    <n v="2.5"/>
    <n v="2100"/>
    <n v="128"/>
    <n v="0"/>
    <x v="1"/>
    <x v="1"/>
    <s v="None"/>
    <s v="Average"/>
    <n v="19"/>
    <n v="0"/>
    <n v="19"/>
    <n v="2"/>
  </r>
  <r>
    <s v="556 N 167Th St"/>
    <x v="9"/>
    <s v="WA"/>
    <n v="98133"/>
    <n v="268500"/>
    <x v="6"/>
    <n v="1"/>
    <n v="790"/>
    <n v="340"/>
    <n v="0"/>
    <x v="1"/>
    <x v="1"/>
    <s v="None"/>
    <s v="Good"/>
    <n v="72"/>
    <n v="1983"/>
    <n v="42"/>
    <n v="1"/>
  </r>
  <r>
    <s v="13436 Occidental Ave S"/>
    <x v="21"/>
    <s v="WA"/>
    <n v="98168"/>
    <n v="268000"/>
    <x v="1"/>
    <n v="2"/>
    <n v="1930"/>
    <n v="139"/>
    <n v="0"/>
    <x v="1"/>
    <x v="0"/>
    <s v="None"/>
    <s v="Good"/>
    <n v="58"/>
    <n v="0"/>
    <n v="58"/>
    <n v="1"/>
  </r>
  <r>
    <s v="11813 Se 219Th Pl"/>
    <x v="36"/>
    <s v="WA"/>
    <n v="98031"/>
    <n v="268000"/>
    <x v="3"/>
    <n v="2.5"/>
    <n v="1650"/>
    <n v="162"/>
    <n v="0"/>
    <x v="1"/>
    <x v="1"/>
    <s v="None"/>
    <s v="Average"/>
    <n v="34"/>
    <n v="0"/>
    <n v="34"/>
    <n v="2"/>
  </r>
  <r>
    <s v="3644 Manchester Way"/>
    <x v="36"/>
    <s v="WA"/>
    <n v="98032"/>
    <n v="268000"/>
    <x v="3"/>
    <n v="1.75"/>
    <n v="1970"/>
    <n v="136"/>
    <n v="0"/>
    <x v="1"/>
    <x v="1"/>
    <s v="None"/>
    <s v="Good"/>
    <n v="59"/>
    <n v="0"/>
    <n v="59"/>
    <n v="1"/>
  </r>
  <r>
    <s v="3010 S Holden St"/>
    <x v="5"/>
    <s v="WA"/>
    <n v="98108"/>
    <n v="268000"/>
    <x v="6"/>
    <n v="1"/>
    <n v="1380"/>
    <n v="194"/>
    <n v="0"/>
    <x v="1"/>
    <x v="0"/>
    <s v="None"/>
    <s v="Average"/>
    <n v="82"/>
    <n v="2002"/>
    <n v="23"/>
    <n v="1"/>
  </r>
  <r>
    <s v="16824 11Th Pl Ne"/>
    <x v="9"/>
    <s v="WA"/>
    <n v="98155"/>
    <n v="267800"/>
    <x v="6"/>
    <n v="1"/>
    <n v="700"/>
    <n v="383"/>
    <n v="0"/>
    <x v="1"/>
    <x v="1"/>
    <s v="None"/>
    <s v="Good"/>
    <n v="76"/>
    <n v="1985"/>
    <n v="40"/>
    <n v="1"/>
  </r>
  <r>
    <s v="17904 Military Rd S"/>
    <x v="38"/>
    <s v="WA"/>
    <n v="98188"/>
    <n v="267500"/>
    <x v="3"/>
    <n v="1.75"/>
    <n v="1590"/>
    <n v="168"/>
    <n v="0"/>
    <x v="1"/>
    <x v="0"/>
    <s v="Good"/>
    <s v="Average"/>
    <n v="68"/>
    <n v="2000"/>
    <n v="25"/>
    <n v="1"/>
  </r>
  <r>
    <s v="2831 Sw 327Th St"/>
    <x v="27"/>
    <s v="WA"/>
    <n v="98023"/>
    <n v="267345"/>
    <x v="1"/>
    <n v="2.25"/>
    <n v="2510"/>
    <n v="107"/>
    <n v="0"/>
    <x v="1"/>
    <x v="0"/>
    <s v="None"/>
    <s v="Good"/>
    <n v="53"/>
    <n v="0"/>
    <n v="53"/>
    <n v="1"/>
  </r>
  <r>
    <s v="1376 43Rd St Ne"/>
    <x v="24"/>
    <s v="WA"/>
    <n v="98002"/>
    <n v="267000"/>
    <x v="3"/>
    <n v="2.25"/>
    <n v="1584"/>
    <n v="169"/>
    <n v="0"/>
    <x v="1"/>
    <x v="1"/>
    <s v="None"/>
    <s v="Average"/>
    <n v="13"/>
    <n v="1912"/>
    <n v="113"/>
    <n v="2"/>
  </r>
  <r>
    <s v="35039 41St Pl S"/>
    <x v="27"/>
    <s v="WA"/>
    <n v="98001"/>
    <n v="267000"/>
    <x v="3"/>
    <n v="2.5"/>
    <n v="2495"/>
    <n v="107"/>
    <n v="0"/>
    <x v="1"/>
    <x v="1"/>
    <s v="None"/>
    <s v="Average"/>
    <n v="18"/>
    <n v="0"/>
    <n v="18"/>
    <n v="2"/>
  </r>
  <r>
    <s v="11520 36Th Ave Ne"/>
    <x v="5"/>
    <s v="WA"/>
    <n v="98125"/>
    <n v="267000"/>
    <x v="3"/>
    <n v="1"/>
    <n v="1400"/>
    <n v="191"/>
    <n v="0"/>
    <x v="1"/>
    <x v="1"/>
    <s v="None"/>
    <s v="Average"/>
    <n v="81"/>
    <n v="0"/>
    <n v="81"/>
    <n v="1.5"/>
  </r>
  <r>
    <s v="4035 S 150Th St"/>
    <x v="8"/>
    <s v="WA"/>
    <n v="98188"/>
    <n v="267000"/>
    <x v="3"/>
    <n v="1"/>
    <n v="1740"/>
    <n v="153"/>
    <n v="0"/>
    <x v="1"/>
    <x v="0"/>
    <s v="None"/>
    <s v="Good"/>
    <n v="63"/>
    <n v="0"/>
    <n v="63"/>
    <n v="1"/>
  </r>
  <r>
    <s v="32740-32998 30Th Ave Sw"/>
    <x v="27"/>
    <s v="WA"/>
    <n v="98023"/>
    <n v="266500"/>
    <x v="1"/>
    <n v="1.75"/>
    <n v="1880"/>
    <n v="142"/>
    <n v="0"/>
    <x v="1"/>
    <x v="0"/>
    <s v="None"/>
    <s v="Good"/>
    <n v="47"/>
    <n v="2000"/>
    <n v="25"/>
    <n v="1"/>
  </r>
  <r>
    <s v="14217 Se 144Th St"/>
    <x v="19"/>
    <s v="WA"/>
    <n v="98059"/>
    <n v="266200"/>
    <x v="3"/>
    <n v="1.5"/>
    <n v="1430"/>
    <n v="186"/>
    <n v="0"/>
    <x v="1"/>
    <x v="1"/>
    <s v="None"/>
    <s v="Good"/>
    <n v="59"/>
    <n v="0"/>
    <n v="59"/>
    <n v="1"/>
  </r>
  <r>
    <s v="7127 29Th Ave Sw"/>
    <x v="5"/>
    <s v="WA"/>
    <n v="98126"/>
    <n v="266067"/>
    <x v="1"/>
    <n v="1"/>
    <n v="1310"/>
    <n v="203"/>
    <n v="0"/>
    <x v="1"/>
    <x v="0"/>
    <s v="None"/>
    <s v="Average"/>
    <n v="80"/>
    <n v="2010"/>
    <n v="15"/>
    <n v="1.5"/>
  </r>
  <r>
    <s v="33724 27Th Pl Sw"/>
    <x v="27"/>
    <s v="WA"/>
    <n v="98023"/>
    <n v="266000"/>
    <x v="1"/>
    <n v="2.25"/>
    <n v="1995"/>
    <n v="133"/>
    <n v="0"/>
    <x v="1"/>
    <x v="1"/>
    <s v="None"/>
    <s v="Good"/>
    <n v="44"/>
    <n v="0"/>
    <n v="44"/>
    <n v="2"/>
  </r>
  <r>
    <s v="26205 119Th Dr Se"/>
    <x v="36"/>
    <s v="WA"/>
    <n v="98030"/>
    <n v="266000"/>
    <x v="3"/>
    <n v="2.5"/>
    <n v="1780"/>
    <n v="149"/>
    <n v="0"/>
    <x v="1"/>
    <x v="0"/>
    <s v="None"/>
    <s v="Good"/>
    <n v="39"/>
    <n v="0"/>
    <n v="39"/>
    <n v="1"/>
  </r>
  <r>
    <s v="8540 S 123Rd Pl"/>
    <x v="5"/>
    <s v="WA"/>
    <n v="98178"/>
    <n v="265950"/>
    <x v="3"/>
    <n v="1.5"/>
    <n v="1150"/>
    <n v="231"/>
    <n v="0"/>
    <x v="1"/>
    <x v="1"/>
    <s v="None"/>
    <s v="Good"/>
    <n v="74"/>
    <n v="1999"/>
    <n v="26"/>
    <n v="1"/>
  </r>
  <r>
    <s v="5257 23Rd Ave Sw"/>
    <x v="5"/>
    <s v="WA"/>
    <n v="98106"/>
    <n v="265050"/>
    <x v="6"/>
    <n v="1.5"/>
    <n v="800"/>
    <n v="331"/>
    <n v="0"/>
    <x v="1"/>
    <x v="1"/>
    <s v="None"/>
    <s v="Average"/>
    <n v="17"/>
    <n v="0"/>
    <n v="17"/>
    <n v="2"/>
  </r>
  <r>
    <s v="1310 22Nd St Se"/>
    <x v="24"/>
    <s v="WA"/>
    <n v="98002"/>
    <n v="265000"/>
    <x v="1"/>
    <n v="1.75"/>
    <n v="1900"/>
    <n v="139"/>
    <n v="0"/>
    <x v="1"/>
    <x v="1"/>
    <s v="None"/>
    <s v="Excellent"/>
    <n v="67"/>
    <n v="0"/>
    <n v="67"/>
    <n v="1"/>
  </r>
  <r>
    <s v="11549 Se 319Th Pl"/>
    <x v="24"/>
    <s v="WA"/>
    <n v="98092"/>
    <n v="265000"/>
    <x v="3"/>
    <n v="2"/>
    <n v="1570"/>
    <n v="169"/>
    <n v="0"/>
    <x v="1"/>
    <x v="1"/>
    <s v="None"/>
    <s v="Average"/>
    <n v="27"/>
    <n v="2006"/>
    <n v="19"/>
    <n v="1"/>
  </r>
  <r>
    <s v="29140 43Rd Ave S"/>
    <x v="24"/>
    <s v="WA"/>
    <n v="98001"/>
    <n v="265000"/>
    <x v="1"/>
    <n v="1.5"/>
    <n v="2050"/>
    <n v="129"/>
    <n v="0"/>
    <x v="1"/>
    <x v="0"/>
    <s v="None"/>
    <s v="Average"/>
    <n v="62"/>
    <n v="2008"/>
    <n v="17"/>
    <n v="1"/>
  </r>
  <r>
    <s v="32823 Ne 195Th St"/>
    <x v="22"/>
    <s v="WA"/>
    <n v="98019"/>
    <n v="265000"/>
    <x v="6"/>
    <n v="1"/>
    <n v="1000"/>
    <n v="265"/>
    <n v="1"/>
    <x v="1"/>
    <x v="1"/>
    <s v="None"/>
    <s v="Average"/>
    <n v="65"/>
    <n v="2012"/>
    <n v="13"/>
    <n v="1"/>
  </r>
  <r>
    <s v="2714 Sw 323Rd St"/>
    <x v="27"/>
    <s v="WA"/>
    <n v="98023"/>
    <n v="265000"/>
    <x v="3"/>
    <n v="1.75"/>
    <n v="1840"/>
    <n v="144"/>
    <n v="0"/>
    <x v="1"/>
    <x v="1"/>
    <s v="None"/>
    <s v="Average"/>
    <n v="59"/>
    <n v="1963"/>
    <n v="62"/>
    <n v="1"/>
  </r>
  <r>
    <s v="11009 Se 220Th Pl"/>
    <x v="36"/>
    <s v="WA"/>
    <n v="98031"/>
    <n v="265000"/>
    <x v="3"/>
    <n v="2.5"/>
    <n v="1440"/>
    <n v="184"/>
    <n v="0"/>
    <x v="1"/>
    <x v="0"/>
    <s v="None"/>
    <s v="Good"/>
    <n v="42"/>
    <n v="0"/>
    <n v="42"/>
    <n v="1"/>
  </r>
  <r>
    <s v="9908 S 210Th Pl"/>
    <x v="36"/>
    <s v="WA"/>
    <n v="98031"/>
    <n v="265000"/>
    <x v="1"/>
    <n v="1"/>
    <n v="1940"/>
    <n v="137"/>
    <n v="0"/>
    <x v="1"/>
    <x v="0"/>
    <s v="None"/>
    <s v="Average"/>
    <n v="63"/>
    <n v="2003"/>
    <n v="22"/>
    <n v="1"/>
  </r>
  <r>
    <s v="22923 Se 282Nd St"/>
    <x v="32"/>
    <s v="WA"/>
    <n v="98038"/>
    <n v="265000"/>
    <x v="3"/>
    <n v="2.5"/>
    <n v="1530"/>
    <n v="173"/>
    <n v="0"/>
    <x v="1"/>
    <x v="1"/>
    <s v="None"/>
    <s v="Good"/>
    <n v="34"/>
    <n v="0"/>
    <n v="34"/>
    <n v="2"/>
  </r>
  <r>
    <s v="23549 Ne 111Th St"/>
    <x v="13"/>
    <s v="WA"/>
    <n v="98053"/>
    <n v="265000"/>
    <x v="6"/>
    <n v="1"/>
    <n v="1290"/>
    <n v="205"/>
    <n v="0"/>
    <x v="1"/>
    <x v="1"/>
    <s v="None"/>
    <s v="Average"/>
    <n v="17"/>
    <n v="0"/>
    <n v="17"/>
    <n v="2"/>
  </r>
  <r>
    <s v="3704 Ne 9Th Ct"/>
    <x v="19"/>
    <s v="WA"/>
    <n v="98056"/>
    <n v="265000"/>
    <x v="3"/>
    <n v="1"/>
    <n v="1020"/>
    <n v="260"/>
    <n v="0"/>
    <x v="1"/>
    <x v="1"/>
    <s v="None"/>
    <s v="Excellent"/>
    <n v="66"/>
    <n v="0"/>
    <n v="66"/>
    <n v="1"/>
  </r>
  <r>
    <s v="600 Jefferson Ave Ne"/>
    <x v="19"/>
    <s v="WA"/>
    <n v="98056"/>
    <n v="265000"/>
    <x v="3"/>
    <n v="1"/>
    <n v="1800"/>
    <n v="147"/>
    <n v="0"/>
    <x v="1"/>
    <x v="1"/>
    <s v="None"/>
    <s v="Excellent"/>
    <n v="68"/>
    <n v="0"/>
    <n v="68"/>
    <n v="1"/>
  </r>
  <r>
    <s v="16206 Se 134Th St"/>
    <x v="19"/>
    <s v="WA"/>
    <n v="98059"/>
    <n v="265000"/>
    <x v="3"/>
    <n v="1"/>
    <n v="1000"/>
    <n v="265"/>
    <n v="0"/>
    <x v="1"/>
    <x v="1"/>
    <s v="None"/>
    <s v="Average"/>
    <n v="56"/>
    <n v="2010"/>
    <n v="15"/>
    <n v="1"/>
  </r>
  <r>
    <s v="10005 16Th Ave S"/>
    <x v="5"/>
    <s v="WA"/>
    <n v="98168"/>
    <n v="265000"/>
    <x v="3"/>
    <n v="1"/>
    <n v="1620"/>
    <n v="164"/>
    <n v="0"/>
    <x v="1"/>
    <x v="1"/>
    <s v="None"/>
    <s v="Average"/>
    <n v="97"/>
    <n v="1954"/>
    <n v="71"/>
    <n v="1.5"/>
  </r>
  <r>
    <s v="11263-11611 Beacon Ave S"/>
    <x v="5"/>
    <s v="WA"/>
    <n v="98178"/>
    <n v="265000"/>
    <x v="6"/>
    <n v="2"/>
    <n v="1860"/>
    <n v="142"/>
    <n v="0"/>
    <x v="1"/>
    <x v="0"/>
    <s v="None"/>
    <s v="Average"/>
    <n v="73"/>
    <n v="2008"/>
    <n v="17"/>
    <n v="1"/>
  </r>
  <r>
    <s v="15022 25Th Ave Ne"/>
    <x v="9"/>
    <s v="WA"/>
    <n v="98155"/>
    <n v="265000"/>
    <x v="1"/>
    <n v="3"/>
    <n v="1940"/>
    <n v="137"/>
    <n v="0"/>
    <x v="1"/>
    <x v="1"/>
    <s v="None"/>
    <s v="Good"/>
    <n v="77"/>
    <n v="0"/>
    <n v="77"/>
    <n v="1"/>
  </r>
  <r>
    <s v="26418 199Th Pl Se"/>
    <x v="7"/>
    <s v="WA"/>
    <n v="98042"/>
    <n v="264950"/>
    <x v="1"/>
    <n v="1.75"/>
    <n v="1770"/>
    <n v="150"/>
    <n v="0"/>
    <x v="1"/>
    <x v="0"/>
    <s v="None"/>
    <s v="Excellent"/>
    <n v="42"/>
    <n v="0"/>
    <n v="42"/>
    <n v="1"/>
  </r>
  <r>
    <s v="34434 30Th Ave Sw"/>
    <x v="27"/>
    <s v="WA"/>
    <n v="98023"/>
    <n v="264950"/>
    <x v="1"/>
    <n v="2.25"/>
    <n v="1720"/>
    <n v="154"/>
    <n v="0"/>
    <x v="1"/>
    <x v="0"/>
    <s v="None"/>
    <s v="Good"/>
    <n v="47"/>
    <n v="2000"/>
    <n v="25"/>
    <n v="1"/>
  </r>
  <r>
    <s v="2152 Sw 323Rd St"/>
    <x v="27"/>
    <s v="WA"/>
    <n v="98023"/>
    <n v="264500"/>
    <x v="1"/>
    <n v="2.25"/>
    <n v="2060"/>
    <n v="128"/>
    <n v="0"/>
    <x v="1"/>
    <x v="0"/>
    <s v="None"/>
    <s v="Good"/>
    <n v="63"/>
    <n v="0"/>
    <n v="63"/>
    <n v="1"/>
  </r>
  <r>
    <s v="9812 S 239Th Pl"/>
    <x v="36"/>
    <s v="WA"/>
    <n v="98031"/>
    <n v="264270"/>
    <x v="3"/>
    <n v="2.5"/>
    <n v="1630"/>
    <n v="162"/>
    <n v="0"/>
    <x v="1"/>
    <x v="0"/>
    <s v="None"/>
    <s v="Average"/>
    <n v="47"/>
    <n v="0"/>
    <n v="47"/>
    <n v="1"/>
  </r>
  <r>
    <s v="2712 Sw 322Nd Pl"/>
    <x v="27"/>
    <s v="WA"/>
    <n v="98023"/>
    <n v="264000"/>
    <x v="3"/>
    <n v="1.75"/>
    <n v="1760"/>
    <n v="150"/>
    <n v="0"/>
    <x v="1"/>
    <x v="1"/>
    <s v="None"/>
    <s v="Good"/>
    <n v="59"/>
    <n v="0"/>
    <n v="59"/>
    <n v="1"/>
  </r>
  <r>
    <s v="12632 Se 214Th St"/>
    <x v="36"/>
    <s v="WA"/>
    <n v="98031"/>
    <n v="264000"/>
    <x v="1"/>
    <n v="1.75"/>
    <n v="1820"/>
    <n v="145"/>
    <n v="0"/>
    <x v="1"/>
    <x v="0"/>
    <s v="None"/>
    <s v="Good"/>
    <n v="45"/>
    <n v="0"/>
    <n v="45"/>
    <n v="1"/>
  </r>
  <r>
    <s v="14435 Se 263Rd St"/>
    <x v="36"/>
    <s v="WA"/>
    <n v="98042"/>
    <n v="264000"/>
    <x v="3"/>
    <n v="1.5"/>
    <n v="1470"/>
    <n v="180"/>
    <n v="0"/>
    <x v="1"/>
    <x v="1"/>
    <s v="None"/>
    <s v="Good"/>
    <n v="67"/>
    <n v="1972"/>
    <n v="53"/>
    <n v="1"/>
  </r>
  <r>
    <s v="2150 S 262Nd Ct"/>
    <x v="23"/>
    <s v="WA"/>
    <n v="98198"/>
    <n v="263900"/>
    <x v="3"/>
    <n v="2.5"/>
    <n v="1658"/>
    <n v="159"/>
    <n v="0"/>
    <x v="1"/>
    <x v="1"/>
    <s v="None"/>
    <s v="Average"/>
    <n v="11"/>
    <n v="0"/>
    <n v="11"/>
    <n v="2"/>
  </r>
  <r>
    <s v="36656 55Th Pl S"/>
    <x v="24"/>
    <s v="WA"/>
    <n v="98001"/>
    <n v="263400"/>
    <x v="1"/>
    <n v="2"/>
    <n v="1360"/>
    <n v="194"/>
    <n v="1"/>
    <x v="1"/>
    <x v="0"/>
    <s v="None"/>
    <s v="Average"/>
    <n v="65"/>
    <n v="2012"/>
    <n v="13"/>
    <n v="1"/>
  </r>
  <r>
    <s v="35219 26Th Ct S"/>
    <x v="27"/>
    <s v="WA"/>
    <n v="98003"/>
    <n v="263000"/>
    <x v="3"/>
    <n v="2.25"/>
    <n v="1590"/>
    <n v="165"/>
    <n v="0"/>
    <x v="1"/>
    <x v="1"/>
    <s v="None"/>
    <s v="Good"/>
    <n v="34"/>
    <n v="0"/>
    <n v="34"/>
    <n v="2"/>
  </r>
  <r>
    <s v="9226 S 239Th Pl"/>
    <x v="36"/>
    <s v="WA"/>
    <n v="98031"/>
    <n v="263000"/>
    <x v="3"/>
    <n v="1.75"/>
    <n v="1570"/>
    <n v="168"/>
    <n v="0"/>
    <x v="1"/>
    <x v="1"/>
    <s v="None"/>
    <s v="Average"/>
    <n v="43"/>
    <n v="0"/>
    <n v="43"/>
    <n v="2"/>
  </r>
  <r>
    <s v="22036 Se 268Th St"/>
    <x v="32"/>
    <s v="WA"/>
    <n v="98038"/>
    <n v="263000"/>
    <x v="3"/>
    <n v="1.75"/>
    <n v="1410"/>
    <n v="187"/>
    <n v="0"/>
    <x v="1"/>
    <x v="1"/>
    <s v="None"/>
    <s v="Average"/>
    <n v="40"/>
    <n v="0"/>
    <n v="40"/>
    <n v="2"/>
  </r>
  <r>
    <s v="27621 221St Ave Se"/>
    <x v="32"/>
    <s v="WA"/>
    <n v="98038"/>
    <n v="263000"/>
    <x v="3"/>
    <n v="1.75"/>
    <n v="1580"/>
    <n v="166"/>
    <n v="0"/>
    <x v="1"/>
    <x v="0"/>
    <s v="None"/>
    <s v="Average"/>
    <n v="32"/>
    <n v="0"/>
    <n v="32"/>
    <n v="1"/>
  </r>
  <r>
    <s v="7327 33Rd Ave S"/>
    <x v="5"/>
    <s v="WA"/>
    <n v="98118"/>
    <n v="262500"/>
    <x v="3"/>
    <n v="1.5"/>
    <n v="1160"/>
    <n v="226"/>
    <n v="0"/>
    <x v="1"/>
    <x v="1"/>
    <s v="None"/>
    <s v="Average"/>
    <n v="63"/>
    <n v="2003"/>
    <n v="22"/>
    <n v="1"/>
  </r>
  <r>
    <s v="903 S 101St St"/>
    <x v="5"/>
    <s v="WA"/>
    <n v="98168"/>
    <n v="262000"/>
    <x v="0"/>
    <n v="1"/>
    <n v="1870"/>
    <n v="140"/>
    <n v="0"/>
    <x v="1"/>
    <x v="0"/>
    <s v="None"/>
    <s v="Average"/>
    <n v="63"/>
    <n v="2003"/>
    <n v="22"/>
    <n v="1"/>
  </r>
  <r>
    <s v="157 Sw 313Th St"/>
    <x v="27"/>
    <s v="WA"/>
    <n v="98023"/>
    <n v="261350"/>
    <x v="3"/>
    <n v="1.75"/>
    <n v="1390"/>
    <n v="188"/>
    <n v="0"/>
    <x v="1"/>
    <x v="1"/>
    <s v="None"/>
    <s v="Good"/>
    <n v="63"/>
    <n v="0"/>
    <n v="63"/>
    <n v="1"/>
  </r>
  <r>
    <s v="20609 Se 271St St"/>
    <x v="7"/>
    <s v="WA"/>
    <n v="98042"/>
    <n v="261000"/>
    <x v="3"/>
    <n v="1.5"/>
    <n v="1810"/>
    <n v="144"/>
    <n v="1"/>
    <x v="1"/>
    <x v="0"/>
    <s v="None"/>
    <s v="Average"/>
    <n v="42"/>
    <n v="2009"/>
    <n v="16"/>
    <n v="1"/>
  </r>
  <r>
    <s v="14710 57Th Ave S"/>
    <x v="8"/>
    <s v="WA"/>
    <n v="98168"/>
    <n v="260000"/>
    <x v="3"/>
    <n v="1.75"/>
    <n v="1440"/>
    <n v="181"/>
    <n v="0"/>
    <x v="1"/>
    <x v="0"/>
    <s v="Good"/>
    <s v="Average"/>
    <n v="67"/>
    <n v="2004"/>
    <n v="21"/>
    <n v="1"/>
  </r>
  <r>
    <s v="142 11Th St Se"/>
    <x v="24"/>
    <s v="WA"/>
    <n v="98002"/>
    <n v="260000"/>
    <x v="2"/>
    <n v="2"/>
    <n v="2220"/>
    <n v="117"/>
    <n v="0"/>
    <x v="1"/>
    <x v="1"/>
    <s v="None"/>
    <s v="Average"/>
    <n v="48"/>
    <n v="2004"/>
    <n v="21"/>
    <n v="1"/>
  </r>
  <r>
    <s v="16241 19Th Ave Sw"/>
    <x v="21"/>
    <s v="WA"/>
    <n v="98166"/>
    <n v="260000"/>
    <x v="3"/>
    <n v="1.75"/>
    <n v="1050"/>
    <n v="248"/>
    <n v="0"/>
    <x v="1"/>
    <x v="1"/>
    <s v="None"/>
    <s v="Average"/>
    <n v="45"/>
    <n v="0"/>
    <n v="45"/>
    <n v="1"/>
  </r>
  <r>
    <s v="19307 4Th Ave S"/>
    <x v="23"/>
    <s v="WA"/>
    <n v="98148"/>
    <n v="260000"/>
    <x v="3"/>
    <n v="1.5"/>
    <n v="1580"/>
    <n v="165"/>
    <n v="0"/>
    <x v="1"/>
    <x v="0"/>
    <s v="None"/>
    <s v="Average"/>
    <n v="71"/>
    <n v="2005"/>
    <n v="20"/>
    <n v="1"/>
  </r>
  <r>
    <s v="32819 17Th Ave Sw"/>
    <x v="27"/>
    <s v="WA"/>
    <n v="98023"/>
    <n v="260000"/>
    <x v="1"/>
    <n v="2.5"/>
    <n v="1990"/>
    <n v="131"/>
    <n v="0"/>
    <x v="1"/>
    <x v="1"/>
    <s v="None"/>
    <s v="Average"/>
    <n v="36"/>
    <n v="0"/>
    <n v="36"/>
    <n v="2"/>
  </r>
  <r>
    <s v="23109 125Th Ave Se"/>
    <x v="36"/>
    <s v="WA"/>
    <n v="98031"/>
    <n v="260000"/>
    <x v="1"/>
    <n v="2"/>
    <n v="1620"/>
    <n v="160"/>
    <n v="0"/>
    <x v="1"/>
    <x v="1"/>
    <s v="None"/>
    <s v="Good"/>
    <n v="50"/>
    <n v="0"/>
    <n v="50"/>
    <n v="2"/>
  </r>
  <r>
    <s v="29204 202Nd Ave Se"/>
    <x v="36"/>
    <s v="WA"/>
    <n v="98042"/>
    <n v="260000"/>
    <x v="1"/>
    <n v="2.5"/>
    <n v="2000"/>
    <n v="130"/>
    <n v="1"/>
    <x v="1"/>
    <x v="1"/>
    <s v="None"/>
    <s v="Average"/>
    <n v="36"/>
    <n v="0"/>
    <n v="36"/>
    <n v="2"/>
  </r>
  <r>
    <s v="10904 Se 212Th St"/>
    <x v="36"/>
    <s v="WA"/>
    <n v="98031"/>
    <n v="260000"/>
    <x v="3"/>
    <n v="2.25"/>
    <n v="1920"/>
    <n v="135"/>
    <n v="0"/>
    <x v="1"/>
    <x v="0"/>
    <s v="None"/>
    <s v="Good"/>
    <n v="64"/>
    <n v="2001"/>
    <n v="24"/>
    <n v="1"/>
  </r>
  <r>
    <s v="3029 Ne 178Th St"/>
    <x v="29"/>
    <s v="WA"/>
    <n v="98155"/>
    <n v="260000"/>
    <x v="3"/>
    <n v="1.5"/>
    <n v="1270"/>
    <n v="205"/>
    <n v="0"/>
    <x v="1"/>
    <x v="0"/>
    <s v="None"/>
    <s v="Fair"/>
    <n v="77"/>
    <n v="0"/>
    <n v="77"/>
    <n v="1"/>
  </r>
  <r>
    <s v="311 Dereks Pl"/>
    <x v="41"/>
    <s v="WA"/>
    <n v="98047"/>
    <n v="260000"/>
    <x v="3"/>
    <n v="2"/>
    <n v="1630"/>
    <n v="160"/>
    <n v="0"/>
    <x v="1"/>
    <x v="1"/>
    <s v="None"/>
    <s v="Average"/>
    <n v="22"/>
    <n v="0"/>
    <n v="22"/>
    <n v="1"/>
  </r>
  <r>
    <s v="122 Greenlake Pl"/>
    <x v="41"/>
    <s v="WA"/>
    <n v="98047"/>
    <n v="260000"/>
    <x v="0"/>
    <n v="2.5"/>
    <n v="2025"/>
    <n v="128"/>
    <n v="0"/>
    <x v="1"/>
    <x v="1"/>
    <s v="None"/>
    <s v="Average"/>
    <n v="18"/>
    <n v="0"/>
    <n v="18"/>
    <n v="2"/>
  </r>
  <r>
    <s v="16603 113Th Ave Se"/>
    <x v="19"/>
    <s v="WA"/>
    <n v="98055"/>
    <n v="260000"/>
    <x v="1"/>
    <n v="2.5"/>
    <n v="1811"/>
    <n v="144"/>
    <n v="0"/>
    <x v="1"/>
    <x v="1"/>
    <s v="None"/>
    <s v="Average"/>
    <n v="18"/>
    <n v="0"/>
    <n v="18"/>
    <n v="2"/>
  </r>
  <r>
    <s v="1518 25Th Ave"/>
    <x v="5"/>
    <s v="WA"/>
    <n v="98122"/>
    <n v="260000"/>
    <x v="6"/>
    <n v="1"/>
    <n v="700"/>
    <n v="371"/>
    <n v="0"/>
    <x v="1"/>
    <x v="1"/>
    <s v="None"/>
    <s v="Average"/>
    <n v="103"/>
    <n v="2008"/>
    <n v="17"/>
    <n v="1"/>
  </r>
  <r>
    <s v="834 Ne 189Th St"/>
    <x v="9"/>
    <s v="WA"/>
    <n v="98155"/>
    <n v="260000"/>
    <x v="6"/>
    <n v="1"/>
    <n v="770"/>
    <n v="338"/>
    <n v="0"/>
    <x v="1"/>
    <x v="1"/>
    <s v="None"/>
    <s v="Good"/>
    <n v="77"/>
    <n v="0"/>
    <n v="77"/>
    <n v="1"/>
  </r>
  <r>
    <s v="14218 Ne 67Th Ct"/>
    <x v="13"/>
    <s v="WA"/>
    <n v="98052"/>
    <n v="259950"/>
    <x v="1"/>
    <n v="2"/>
    <n v="2030"/>
    <n v="128"/>
    <n v="0"/>
    <x v="1"/>
    <x v="1"/>
    <s v="None"/>
    <s v="Good"/>
    <n v="49"/>
    <n v="1992"/>
    <n v="33"/>
    <n v="1"/>
  </r>
  <r>
    <s v="24330 130Th Ave Se"/>
    <x v="36"/>
    <s v="WA"/>
    <n v="98030"/>
    <n v="259586"/>
    <x v="1"/>
    <n v="2.5"/>
    <n v="1960"/>
    <n v="132"/>
    <n v="0"/>
    <x v="1"/>
    <x v="1"/>
    <s v="None"/>
    <s v="Average"/>
    <n v="24"/>
    <n v="0"/>
    <n v="24"/>
    <n v="2"/>
  </r>
  <r>
    <s v="4104 S 179Th St"/>
    <x v="38"/>
    <s v="WA"/>
    <n v="98188"/>
    <n v="259500"/>
    <x v="3"/>
    <n v="1.75"/>
    <n v="1650"/>
    <n v="157"/>
    <n v="0"/>
    <x v="1"/>
    <x v="1"/>
    <s v="None"/>
    <s v="Average"/>
    <n v="68"/>
    <n v="2000"/>
    <n v="25"/>
    <n v="1"/>
  </r>
  <r>
    <s v="1506 51St St Ne"/>
    <x v="24"/>
    <s v="WA"/>
    <n v="98002"/>
    <n v="259000"/>
    <x v="3"/>
    <n v="2.5"/>
    <n v="1550"/>
    <n v="167"/>
    <n v="0"/>
    <x v="1"/>
    <x v="1"/>
    <s v="None"/>
    <s v="Average"/>
    <n v="14"/>
    <n v="0"/>
    <n v="14"/>
    <n v="2"/>
  </r>
  <r>
    <s v="25923 13Th Ave S"/>
    <x v="23"/>
    <s v="WA"/>
    <n v="98198"/>
    <n v="259000"/>
    <x v="1"/>
    <n v="1.5"/>
    <n v="1490"/>
    <n v="174"/>
    <n v="0"/>
    <x v="1"/>
    <x v="1"/>
    <s v="None"/>
    <s v="Average"/>
    <n v="59"/>
    <n v="1963"/>
    <n v="62"/>
    <n v="2"/>
  </r>
  <r>
    <s v="11834 Se 263Rd Ct"/>
    <x v="36"/>
    <s v="WA"/>
    <n v="98030"/>
    <n v="259000"/>
    <x v="3"/>
    <n v="2"/>
    <n v="1870"/>
    <n v="139"/>
    <n v="0"/>
    <x v="1"/>
    <x v="0"/>
    <s v="None"/>
    <s v="Average"/>
    <n v="39"/>
    <n v="0"/>
    <n v="39"/>
    <n v="1"/>
  </r>
  <r>
    <s v="2931 Ne 5Th Pl"/>
    <x v="19"/>
    <s v="WA"/>
    <n v="98056"/>
    <n v="259000"/>
    <x v="3"/>
    <n v="1"/>
    <n v="1320"/>
    <n v="196"/>
    <n v="0"/>
    <x v="1"/>
    <x v="1"/>
    <s v="None"/>
    <s v="Good"/>
    <n v="68"/>
    <n v="2001"/>
    <n v="24"/>
    <n v="1"/>
  </r>
  <r>
    <s v="11020 34Th Ave Ne"/>
    <x v="5"/>
    <s v="WA"/>
    <n v="98125"/>
    <n v="258125"/>
    <x v="6"/>
    <n v="1"/>
    <n v="930"/>
    <n v="278"/>
    <n v="0"/>
    <x v="1"/>
    <x v="1"/>
    <s v="None"/>
    <s v="Average"/>
    <n v="101"/>
    <n v="2011"/>
    <n v="14"/>
    <n v="1"/>
  </r>
  <r>
    <s v="26000-26198 Woodmont Dr S"/>
    <x v="23"/>
    <s v="WA"/>
    <n v="98198"/>
    <n v="258000"/>
    <x v="3"/>
    <n v="1"/>
    <n v="1490"/>
    <n v="173"/>
    <n v="0"/>
    <x v="1"/>
    <x v="0"/>
    <s v="None"/>
    <s v="Average"/>
    <n v="56"/>
    <n v="2010"/>
    <n v="15"/>
    <n v="1"/>
  </r>
  <r>
    <s v="21659 Se 266Th St"/>
    <x v="32"/>
    <s v="WA"/>
    <n v="98038"/>
    <n v="258000"/>
    <x v="3"/>
    <n v="1.75"/>
    <n v="1620"/>
    <n v="159"/>
    <n v="0"/>
    <x v="1"/>
    <x v="0"/>
    <s v="None"/>
    <s v="Average"/>
    <n v="37"/>
    <n v="2000"/>
    <n v="25"/>
    <n v="1"/>
  </r>
  <r>
    <s v="533 S 330Th Pl"/>
    <x v="27"/>
    <s v="WA"/>
    <n v="98003"/>
    <n v="257500"/>
    <x v="3"/>
    <n v="2.25"/>
    <n v="1715"/>
    <n v="150"/>
    <n v="0"/>
    <x v="1"/>
    <x v="1"/>
    <s v="None"/>
    <s v="Average"/>
    <n v="30"/>
    <n v="0"/>
    <n v="30"/>
    <n v="2"/>
  </r>
  <r>
    <s v="4473 192Nd Ave Se"/>
    <x v="6"/>
    <s v="WA"/>
    <n v="98027"/>
    <n v="257500"/>
    <x v="1"/>
    <n v="1.75"/>
    <n v="2420"/>
    <n v="106"/>
    <n v="0"/>
    <x v="1"/>
    <x v="0"/>
    <s v="None"/>
    <s v="Average"/>
    <n v="46"/>
    <n v="2014"/>
    <n v="11"/>
    <n v="1"/>
  </r>
  <r>
    <s v="13321 30Th Ave Ne"/>
    <x v="5"/>
    <s v="WA"/>
    <n v="98125"/>
    <n v="257500"/>
    <x v="6"/>
    <n v="2"/>
    <n v="1180"/>
    <n v="218"/>
    <n v="0"/>
    <x v="1"/>
    <x v="1"/>
    <s v="None"/>
    <s v="Average"/>
    <n v="85"/>
    <n v="1996"/>
    <n v="29"/>
    <n v="1"/>
  </r>
  <r>
    <s v="200 Pike St Se"/>
    <x v="24"/>
    <s v="WA"/>
    <n v="98002"/>
    <n v="257200"/>
    <x v="3"/>
    <n v="2"/>
    <n v="1850"/>
    <n v="139"/>
    <n v="0"/>
    <x v="1"/>
    <x v="0"/>
    <s v="None"/>
    <s v="Good"/>
    <n v="73"/>
    <n v="0"/>
    <n v="73"/>
    <n v="1"/>
  </r>
  <r>
    <s v="2829 Sw 342Nd Pl"/>
    <x v="27"/>
    <s v="WA"/>
    <n v="98023"/>
    <n v="257000"/>
    <x v="1"/>
    <n v="2.75"/>
    <n v="2330"/>
    <n v="110"/>
    <n v="0"/>
    <x v="1"/>
    <x v="0"/>
    <s v="None"/>
    <s v="Average"/>
    <n v="35"/>
    <n v="2009"/>
    <n v="16"/>
    <n v="1"/>
  </r>
  <r>
    <s v="833 Sw 361St St"/>
    <x v="27"/>
    <s v="WA"/>
    <n v="98023"/>
    <n v="256883"/>
    <x v="3"/>
    <n v="2.5"/>
    <n v="1690"/>
    <n v="152"/>
    <n v="0"/>
    <x v="1"/>
    <x v="1"/>
    <s v="None"/>
    <s v="Average"/>
    <n v="22"/>
    <n v="0"/>
    <n v="22"/>
    <n v="2"/>
  </r>
  <r>
    <s v="23255 133Rd Ave Se"/>
    <x v="36"/>
    <s v="WA"/>
    <n v="98042"/>
    <n v="256750"/>
    <x v="3"/>
    <n v="2.5"/>
    <n v="1990"/>
    <n v="129"/>
    <n v="0"/>
    <x v="1"/>
    <x v="0"/>
    <s v="None"/>
    <s v="Average"/>
    <n v="56"/>
    <n v="2010"/>
    <n v="15"/>
    <n v="1"/>
  </r>
  <r>
    <s v="7615 Sw 257Th St"/>
    <x v="25"/>
    <s v="WA"/>
    <n v="98070"/>
    <n v="256500"/>
    <x v="6"/>
    <n v="1"/>
    <n v="1120"/>
    <n v="229"/>
    <n v="0"/>
    <x v="1"/>
    <x v="1"/>
    <s v="None"/>
    <s v="Good"/>
    <n v="45"/>
    <n v="0"/>
    <n v="45"/>
    <n v="1"/>
  </r>
  <r>
    <s v="1327 S 277Th Pl"/>
    <x v="23"/>
    <s v="WA"/>
    <n v="98198"/>
    <n v="256000"/>
    <x v="1"/>
    <n v="2.5"/>
    <n v="2050"/>
    <n v="125"/>
    <n v="0"/>
    <x v="1"/>
    <x v="1"/>
    <s v="None"/>
    <s v="Average"/>
    <n v="23"/>
    <n v="0"/>
    <n v="23"/>
    <n v="2"/>
  </r>
  <r>
    <s v="11518 Se 221St Pl"/>
    <x v="36"/>
    <s v="WA"/>
    <n v="98031"/>
    <n v="255950"/>
    <x v="3"/>
    <n v="2.5"/>
    <n v="1720"/>
    <n v="149"/>
    <n v="0"/>
    <x v="1"/>
    <x v="1"/>
    <s v="None"/>
    <s v="Average"/>
    <n v="33"/>
    <n v="0"/>
    <n v="33"/>
    <n v="2"/>
  </r>
  <r>
    <s v="22018 8Th Pl S"/>
    <x v="23"/>
    <s v="WA"/>
    <n v="98198"/>
    <n v="255000"/>
    <x v="6"/>
    <n v="1"/>
    <n v="1200"/>
    <n v="213"/>
    <n v="0"/>
    <x v="1"/>
    <x v="1"/>
    <s v="Good"/>
    <s v="Excellent"/>
    <n v="108"/>
    <n v="0"/>
    <n v="108"/>
    <n v="1"/>
  </r>
  <r>
    <s v="11631 Se 308Th Pl"/>
    <x v="24"/>
    <s v="WA"/>
    <n v="98092"/>
    <n v="255000"/>
    <x v="1"/>
    <n v="2.25"/>
    <n v="1680"/>
    <n v="152"/>
    <n v="0"/>
    <x v="1"/>
    <x v="1"/>
    <s v="None"/>
    <s v="Average"/>
    <n v="23"/>
    <n v="0"/>
    <n v="23"/>
    <n v="2"/>
  </r>
  <r>
    <s v="5130 Francis Ct Se"/>
    <x v="24"/>
    <s v="WA"/>
    <n v="98092"/>
    <n v="255000"/>
    <x v="3"/>
    <n v="2.5"/>
    <n v="1720"/>
    <n v="148"/>
    <n v="0"/>
    <x v="1"/>
    <x v="1"/>
    <s v="None"/>
    <s v="Average"/>
    <n v="27"/>
    <n v="2006"/>
    <n v="19"/>
    <n v="2"/>
  </r>
  <r>
    <s v="22821 Se 288Th St"/>
    <x v="35"/>
    <s v="WA"/>
    <n v="98010"/>
    <n v="255000"/>
    <x v="3"/>
    <n v="1.75"/>
    <n v="1550"/>
    <n v="165"/>
    <n v="0"/>
    <x v="1"/>
    <x v="0"/>
    <s v="None"/>
    <s v="Average"/>
    <n v="49"/>
    <n v="0"/>
    <n v="49"/>
    <n v="1"/>
  </r>
  <r>
    <s v="1422 S 282Nd Pl"/>
    <x v="27"/>
    <s v="WA"/>
    <n v="98003"/>
    <n v="255000"/>
    <x v="1"/>
    <n v="2.5"/>
    <n v="2070"/>
    <n v="123"/>
    <n v="0"/>
    <x v="1"/>
    <x v="1"/>
    <s v="None"/>
    <s v="Average"/>
    <n v="36"/>
    <n v="0"/>
    <n v="36"/>
    <n v="2"/>
  </r>
  <r>
    <s v="11405 Se 229Th St"/>
    <x v="36"/>
    <s v="WA"/>
    <n v="98031"/>
    <n v="255000"/>
    <x v="3"/>
    <n v="2"/>
    <n v="1490"/>
    <n v="171"/>
    <n v="0"/>
    <x v="1"/>
    <x v="1"/>
    <s v="None"/>
    <s v="Average"/>
    <n v="41"/>
    <n v="0"/>
    <n v="41"/>
    <n v="1.5"/>
  </r>
  <r>
    <s v="26300 127Th Ave Se"/>
    <x v="36"/>
    <s v="WA"/>
    <n v="98030"/>
    <n v="255000"/>
    <x v="3"/>
    <n v="2.5"/>
    <n v="1610"/>
    <n v="158"/>
    <n v="0"/>
    <x v="1"/>
    <x v="1"/>
    <s v="None"/>
    <s v="Average"/>
    <n v="31"/>
    <n v="0"/>
    <n v="31"/>
    <n v="2"/>
  </r>
  <r>
    <s v="27456-27498 124Th Ave Se"/>
    <x v="36"/>
    <s v="WA"/>
    <n v="98030"/>
    <n v="255000"/>
    <x v="3"/>
    <n v="1.75"/>
    <n v="1700"/>
    <n v="150"/>
    <n v="0"/>
    <x v="1"/>
    <x v="1"/>
    <s v="None"/>
    <s v="Average"/>
    <n v="38"/>
    <n v="2000"/>
    <n v="25"/>
    <n v="1"/>
  </r>
  <r>
    <s v="19300 142Nd Pl Se"/>
    <x v="19"/>
    <s v="WA"/>
    <n v="98058"/>
    <n v="255000"/>
    <x v="3"/>
    <n v="1.5"/>
    <n v="1060"/>
    <n v="241"/>
    <n v="0"/>
    <x v="1"/>
    <x v="1"/>
    <s v="None"/>
    <s v="Average"/>
    <n v="52"/>
    <n v="2013"/>
    <n v="12"/>
    <n v="1"/>
  </r>
  <r>
    <s v="10740 Stone Ave N"/>
    <x v="5"/>
    <s v="WA"/>
    <n v="98133"/>
    <n v="255000"/>
    <x v="6"/>
    <n v="1.5"/>
    <n v="920"/>
    <n v="277"/>
    <n v="0"/>
    <x v="1"/>
    <x v="1"/>
    <s v="None"/>
    <s v="Average"/>
    <n v="30"/>
    <n v="0"/>
    <n v="30"/>
    <n v="2"/>
  </r>
  <r>
    <s v="3822 Martin Luther King Jr Way S"/>
    <x v="5"/>
    <s v="WA"/>
    <n v="98108"/>
    <n v="255000"/>
    <x v="6"/>
    <n v="1"/>
    <n v="1320"/>
    <n v="193"/>
    <n v="0"/>
    <x v="1"/>
    <x v="0"/>
    <s v="None"/>
    <s v="Average"/>
    <n v="106"/>
    <n v="2001"/>
    <n v="24"/>
    <n v="1"/>
  </r>
  <r>
    <s v="3017 Sw Hinds St"/>
    <x v="5"/>
    <s v="WA"/>
    <n v="98126"/>
    <n v="255000"/>
    <x v="6"/>
    <n v="1"/>
    <n v="1220"/>
    <n v="209"/>
    <n v="0"/>
    <x v="1"/>
    <x v="0"/>
    <s v="None"/>
    <s v="Average"/>
    <n v="115"/>
    <n v="2006"/>
    <n v="19"/>
    <n v="1"/>
  </r>
  <r>
    <s v="8019 S 117Th St"/>
    <x v="5"/>
    <s v="WA"/>
    <n v="98178"/>
    <n v="255000"/>
    <x v="1"/>
    <n v="2"/>
    <n v="2430"/>
    <n v="105"/>
    <n v="0"/>
    <x v="1"/>
    <x v="0"/>
    <s v="None"/>
    <s v="Average"/>
    <n v="65"/>
    <n v="2012"/>
    <n v="13"/>
    <n v="1"/>
  </r>
  <r>
    <s v="20234 20Th Ave Ne"/>
    <x v="9"/>
    <s v="WA"/>
    <n v="98155"/>
    <n v="255000"/>
    <x v="3"/>
    <n v="1"/>
    <n v="960"/>
    <n v="266"/>
    <n v="0"/>
    <x v="1"/>
    <x v="1"/>
    <s v="None"/>
    <s v="Average"/>
    <n v="70"/>
    <n v="2005"/>
    <n v="20"/>
    <n v="1"/>
  </r>
  <r>
    <s v="19627 Se Auburn-Black Diamond Rd"/>
    <x v="24"/>
    <s v="WA"/>
    <n v="98092"/>
    <n v="254600"/>
    <x v="3"/>
    <n v="2"/>
    <n v="1470"/>
    <n v="173"/>
    <n v="0"/>
    <x v="1"/>
    <x v="1"/>
    <s v="None"/>
    <s v="Good"/>
    <n v="57"/>
    <n v="0"/>
    <n v="57"/>
    <n v="1"/>
  </r>
  <r>
    <s v="1621 56Th Ct Se"/>
    <x v="24"/>
    <s v="WA"/>
    <n v="98092"/>
    <n v="254500"/>
    <x v="1"/>
    <n v="2.75"/>
    <n v="2570"/>
    <n v="99"/>
    <n v="0"/>
    <x v="1"/>
    <x v="0"/>
    <s v="None"/>
    <s v="Average"/>
    <n v="27"/>
    <n v="2006"/>
    <n v="19"/>
    <n v="2"/>
  </r>
  <r>
    <s v="28830 34Th Ave S"/>
    <x v="24"/>
    <s v="WA"/>
    <n v="98001"/>
    <n v="254000"/>
    <x v="0"/>
    <n v="2"/>
    <n v="2080"/>
    <n v="122"/>
    <n v="0"/>
    <x v="1"/>
    <x v="0"/>
    <s v="None"/>
    <s v="Excellent"/>
    <n v="66"/>
    <n v="0"/>
    <n v="66"/>
    <n v="1"/>
  </r>
  <r>
    <s v="16726 Se 45Th St"/>
    <x v="0"/>
    <s v="WA"/>
    <n v="98006"/>
    <n v="254000"/>
    <x v="3"/>
    <n v="1.5"/>
    <n v="1770"/>
    <n v="144"/>
    <n v="0"/>
    <x v="1"/>
    <x v="0"/>
    <s v="None"/>
    <s v="Average"/>
    <n v="66"/>
    <n v="1989"/>
    <n v="36"/>
    <n v="1"/>
  </r>
  <r>
    <s v="21438 Se 277Th St"/>
    <x v="32"/>
    <s v="WA"/>
    <n v="98038"/>
    <n v="254000"/>
    <x v="3"/>
    <n v="2"/>
    <n v="1480"/>
    <n v="172"/>
    <n v="0"/>
    <x v="1"/>
    <x v="1"/>
    <s v="None"/>
    <s v="Good"/>
    <n v="33"/>
    <n v="0"/>
    <n v="33"/>
    <n v="1"/>
  </r>
  <r>
    <s v="3015 S Graham St"/>
    <x v="5"/>
    <s v="WA"/>
    <n v="98108"/>
    <n v="254000"/>
    <x v="1"/>
    <n v="2"/>
    <n v="1510"/>
    <n v="168"/>
    <n v="0"/>
    <x v="1"/>
    <x v="1"/>
    <s v="None"/>
    <s v="Average"/>
    <n v="70"/>
    <n v="2005"/>
    <n v="20"/>
    <n v="1"/>
  </r>
  <r>
    <s v="16708 N Park Ave N"/>
    <x v="9"/>
    <s v="WA"/>
    <n v="98133"/>
    <n v="254000"/>
    <x v="6"/>
    <n v="1"/>
    <n v="1060"/>
    <n v="240"/>
    <n v="0"/>
    <x v="1"/>
    <x v="1"/>
    <s v="None"/>
    <s v="Good"/>
    <n v="73"/>
    <n v="0"/>
    <n v="73"/>
    <n v="1"/>
  </r>
  <r>
    <s v="4821 S 175Th St"/>
    <x v="38"/>
    <s v="WA"/>
    <n v="98188"/>
    <n v="253779"/>
    <x v="1"/>
    <n v="2"/>
    <n v="2030"/>
    <n v="125"/>
    <n v="0"/>
    <x v="1"/>
    <x v="0"/>
    <s v="None"/>
    <s v="Average"/>
    <n v="78"/>
    <n v="2012"/>
    <n v="13"/>
    <n v="1.5"/>
  </r>
  <r>
    <s v="2628 S 309Th St"/>
    <x v="27"/>
    <s v="WA"/>
    <n v="98003"/>
    <n v="253500"/>
    <x v="3"/>
    <n v="1"/>
    <n v="1640"/>
    <n v="155"/>
    <n v="0"/>
    <x v="1"/>
    <x v="0"/>
    <s v="None"/>
    <s v="Good"/>
    <n v="71"/>
    <n v="1979"/>
    <n v="46"/>
    <n v="1"/>
  </r>
  <r>
    <s v="8850 34Th Ave Sw"/>
    <x v="5"/>
    <s v="WA"/>
    <n v="98126"/>
    <n v="253500"/>
    <x v="6"/>
    <n v="1"/>
    <n v="810"/>
    <n v="313"/>
    <n v="0"/>
    <x v="1"/>
    <x v="1"/>
    <s v="None"/>
    <s v="Average"/>
    <n v="77"/>
    <n v="1994"/>
    <n v="31"/>
    <n v="1"/>
  </r>
  <r>
    <s v="1033 S 316Th St"/>
    <x v="27"/>
    <s v="WA"/>
    <n v="98003"/>
    <n v="253400"/>
    <x v="3"/>
    <n v="2"/>
    <n v="1400"/>
    <n v="181"/>
    <n v="0"/>
    <x v="1"/>
    <x v="1"/>
    <s v="None"/>
    <s v="Excellent"/>
    <n v="57"/>
    <n v="0"/>
    <n v="57"/>
    <n v="1"/>
  </r>
  <r>
    <s v="24217 181St Pl Se"/>
    <x v="7"/>
    <s v="WA"/>
    <n v="98042"/>
    <n v="253000"/>
    <x v="1"/>
    <n v="2.5"/>
    <n v="2230"/>
    <n v="113"/>
    <n v="0"/>
    <x v="1"/>
    <x v="1"/>
    <s v="None"/>
    <s v="Average"/>
    <n v="19"/>
    <n v="0"/>
    <n v="19"/>
    <n v="2"/>
  </r>
  <r>
    <s v="11414 Se 230Th Pl"/>
    <x v="36"/>
    <s v="WA"/>
    <n v="98031"/>
    <n v="253000"/>
    <x v="6"/>
    <n v="1"/>
    <n v="1310"/>
    <n v="193"/>
    <n v="0"/>
    <x v="1"/>
    <x v="0"/>
    <s v="None"/>
    <s v="Good"/>
    <n v="45"/>
    <n v="0"/>
    <n v="45"/>
    <n v="1"/>
  </r>
  <r>
    <s v="506 Wells Ave N"/>
    <x v="19"/>
    <s v="WA"/>
    <n v="98057"/>
    <n v="253000"/>
    <x v="6"/>
    <n v="1.75"/>
    <n v="1220"/>
    <n v="207"/>
    <n v="0"/>
    <x v="1"/>
    <x v="0"/>
    <s v="None"/>
    <s v="Excellent"/>
    <n v="104"/>
    <n v="0"/>
    <n v="104"/>
    <n v="1"/>
  </r>
  <r>
    <s v="11457 70Th Pl S"/>
    <x v="5"/>
    <s v="WA"/>
    <n v="98178"/>
    <n v="253000"/>
    <x v="3"/>
    <n v="1.5"/>
    <n v="880"/>
    <n v="288"/>
    <n v="0"/>
    <x v="1"/>
    <x v="1"/>
    <s v="None"/>
    <s v="Excellent"/>
    <n v="80"/>
    <n v="0"/>
    <n v="80"/>
    <n v="1"/>
  </r>
  <r>
    <s v="4056 S 151St St"/>
    <x v="8"/>
    <s v="WA"/>
    <n v="98188"/>
    <n v="253000"/>
    <x v="3"/>
    <n v="1.75"/>
    <n v="2040"/>
    <n v="124"/>
    <n v="0"/>
    <x v="1"/>
    <x v="0"/>
    <s v="None"/>
    <s v="Average"/>
    <n v="63"/>
    <n v="2003"/>
    <n v="22"/>
    <n v="1"/>
  </r>
  <r>
    <s v="37654 18Th Pl S"/>
    <x v="27"/>
    <s v="WA"/>
    <n v="98003"/>
    <n v="252980"/>
    <x v="1"/>
    <n v="2.5"/>
    <n v="2530"/>
    <n v="100"/>
    <n v="0"/>
    <x v="1"/>
    <x v="1"/>
    <s v="None"/>
    <s v="Average"/>
    <n v="32"/>
    <n v="0"/>
    <n v="32"/>
    <n v="2"/>
  </r>
  <r>
    <s v="650 Sw 137Th St"/>
    <x v="21"/>
    <s v="WA"/>
    <n v="98166"/>
    <n v="252750"/>
    <x v="1"/>
    <n v="1"/>
    <n v="1230"/>
    <n v="205"/>
    <n v="0"/>
    <x v="1"/>
    <x v="1"/>
    <s v="None"/>
    <s v="Average"/>
    <n v="81"/>
    <n v="0"/>
    <n v="81"/>
    <n v="1.5"/>
  </r>
  <r>
    <s v="13105 Se 277Th Pl"/>
    <x v="36"/>
    <s v="WA"/>
    <n v="98030"/>
    <n v="252700"/>
    <x v="6"/>
    <n v="1.5"/>
    <n v="1070"/>
    <n v="236"/>
    <n v="0"/>
    <x v="1"/>
    <x v="1"/>
    <s v="None"/>
    <s v="Average"/>
    <n v="40"/>
    <n v="0"/>
    <n v="40"/>
    <n v="1"/>
  </r>
  <r>
    <s v="1209 Sw 347Th Pl"/>
    <x v="27"/>
    <s v="WA"/>
    <n v="98023"/>
    <n v="252500"/>
    <x v="3"/>
    <n v="2"/>
    <n v="1900"/>
    <n v="133"/>
    <n v="0"/>
    <x v="1"/>
    <x v="1"/>
    <s v="None"/>
    <s v="Average"/>
    <n v="34"/>
    <n v="0"/>
    <n v="34"/>
    <n v="1"/>
  </r>
  <r>
    <s v="12902 Se 158Th Pl"/>
    <x v="19"/>
    <s v="WA"/>
    <n v="98058"/>
    <n v="252350"/>
    <x v="3"/>
    <n v="2"/>
    <n v="1650"/>
    <n v="153"/>
    <n v="0"/>
    <x v="1"/>
    <x v="0"/>
    <s v="None"/>
    <s v="Average"/>
    <n v="46"/>
    <n v="2014"/>
    <n v="11"/>
    <n v="1"/>
  </r>
  <r>
    <s v="12046 Se 214Th St"/>
    <x v="36"/>
    <s v="WA"/>
    <n v="98031"/>
    <n v="252000"/>
    <x v="3"/>
    <n v="2.25"/>
    <n v="1670"/>
    <n v="151"/>
    <n v="0"/>
    <x v="1"/>
    <x v="0"/>
    <s v="None"/>
    <s v="Good"/>
    <n v="48"/>
    <n v="0"/>
    <n v="48"/>
    <n v="1"/>
  </r>
  <r>
    <s v="12224 Se 165Th St"/>
    <x v="19"/>
    <s v="WA"/>
    <n v="98058"/>
    <n v="252000"/>
    <x v="1"/>
    <n v="1.75"/>
    <n v="1120"/>
    <n v="225"/>
    <n v="0"/>
    <x v="1"/>
    <x v="1"/>
    <s v="None"/>
    <s v="Good"/>
    <n v="59"/>
    <n v="0"/>
    <n v="59"/>
    <n v="1"/>
  </r>
  <r>
    <s v="12526 Se 232Nd St"/>
    <x v="36"/>
    <s v="WA"/>
    <n v="98031"/>
    <n v="251750"/>
    <x v="3"/>
    <n v="2"/>
    <n v="1320"/>
    <n v="191"/>
    <n v="0"/>
    <x v="1"/>
    <x v="1"/>
    <s v="None"/>
    <s v="Excellent"/>
    <n v="50"/>
    <n v="0"/>
    <n v="50"/>
    <n v="1"/>
  </r>
  <r>
    <s v="16004 7Th Ave Sw"/>
    <x v="21"/>
    <s v="WA"/>
    <n v="98166"/>
    <n v="251556"/>
    <x v="3"/>
    <n v="1"/>
    <n v="1750"/>
    <n v="144"/>
    <n v="0"/>
    <x v="1"/>
    <x v="0"/>
    <s v="None"/>
    <s v="Good"/>
    <n v="69"/>
    <n v="0"/>
    <n v="69"/>
    <n v="1"/>
  </r>
  <r>
    <s v="240 S 198Th St"/>
    <x v="23"/>
    <s v="WA"/>
    <n v="98148"/>
    <n v="251200"/>
    <x v="1"/>
    <n v="1.5"/>
    <n v="1310"/>
    <n v="192"/>
    <n v="0"/>
    <x v="1"/>
    <x v="0"/>
    <s v="None"/>
    <s v="Average"/>
    <n v="72"/>
    <n v="0"/>
    <n v="72"/>
    <n v="1"/>
  </r>
  <r>
    <s v="2025 W St Nw"/>
    <x v="24"/>
    <s v="WA"/>
    <n v="98001"/>
    <n v="250600"/>
    <x v="1"/>
    <n v="2.5"/>
    <n v="1930"/>
    <n v="130"/>
    <n v="0"/>
    <x v="1"/>
    <x v="0"/>
    <s v="None"/>
    <s v="Average"/>
    <n v="44"/>
    <n v="2013"/>
    <n v="12"/>
    <n v="1"/>
  </r>
  <r>
    <s v="3030 Sw 346Th Pl"/>
    <x v="27"/>
    <s v="WA"/>
    <n v="98023"/>
    <n v="250500"/>
    <x v="3"/>
    <n v="2"/>
    <n v="1710"/>
    <n v="146"/>
    <n v="0"/>
    <x v="1"/>
    <x v="1"/>
    <s v="None"/>
    <s v="Good"/>
    <n v="37"/>
    <n v="0"/>
    <n v="37"/>
    <n v="2"/>
  </r>
  <r>
    <s v="17941 Riviera Pl Sw"/>
    <x v="16"/>
    <s v="WA"/>
    <n v="98166"/>
    <n v="250275"/>
    <x v="6"/>
    <n v="1"/>
    <n v="790"/>
    <n v="317"/>
    <n v="0"/>
    <x v="1"/>
    <x v="1"/>
    <s v="None"/>
    <s v="Good"/>
    <n v="83"/>
    <n v="1982"/>
    <n v="43"/>
    <n v="1"/>
  </r>
  <r>
    <s v="3652 Sw 328Th St"/>
    <x v="27"/>
    <s v="WA"/>
    <n v="98023"/>
    <n v="250250"/>
    <x v="3"/>
    <n v="2.25"/>
    <n v="2210"/>
    <n v="113"/>
    <n v="0"/>
    <x v="1"/>
    <x v="1"/>
    <s v="None"/>
    <s v="Good"/>
    <n v="56"/>
    <n v="0"/>
    <n v="56"/>
    <n v="2"/>
  </r>
  <r>
    <s v="29812 55Th Pl S"/>
    <x v="24"/>
    <s v="WA"/>
    <n v="98001"/>
    <n v="250000"/>
    <x v="3"/>
    <n v="2"/>
    <n v="1170"/>
    <n v="214"/>
    <n v="0"/>
    <x v="1"/>
    <x v="1"/>
    <s v="None"/>
    <s v="Average"/>
    <n v="41"/>
    <n v="0"/>
    <n v="41"/>
    <n v="1"/>
  </r>
  <r>
    <s v="1201-1215 O St Ne"/>
    <x v="24"/>
    <s v="WA"/>
    <n v="98002"/>
    <n v="250000"/>
    <x v="3"/>
    <n v="1.75"/>
    <n v="1770"/>
    <n v="141"/>
    <n v="0"/>
    <x v="1"/>
    <x v="1"/>
    <s v="None"/>
    <s v="Good"/>
    <n v="66"/>
    <n v="0"/>
    <n v="66"/>
    <n v="1"/>
  </r>
  <r>
    <s v="3812 I Pl Ne"/>
    <x v="24"/>
    <s v="WA"/>
    <n v="98002"/>
    <n v="250000"/>
    <x v="3"/>
    <n v="1.75"/>
    <n v="1160"/>
    <n v="216"/>
    <n v="0"/>
    <x v="1"/>
    <x v="1"/>
    <s v="None"/>
    <s v="Average"/>
    <n v="27"/>
    <n v="2006"/>
    <n v="19"/>
    <n v="1"/>
  </r>
  <r>
    <s v="249 S 163Rd Pl"/>
    <x v="21"/>
    <s v="WA"/>
    <n v="98148"/>
    <n v="250000"/>
    <x v="3"/>
    <n v="2.25"/>
    <n v="1920"/>
    <n v="130"/>
    <n v="0"/>
    <x v="1"/>
    <x v="0"/>
    <s v="None"/>
    <s v="Average"/>
    <n v="60"/>
    <n v="1993"/>
    <n v="32"/>
    <n v="1"/>
  </r>
  <r>
    <s v="19521 Se 271St Pl"/>
    <x v="7"/>
    <s v="WA"/>
    <n v="98042"/>
    <n v="250000"/>
    <x v="3"/>
    <n v="2.25"/>
    <n v="1400"/>
    <n v="179"/>
    <n v="0"/>
    <x v="1"/>
    <x v="1"/>
    <s v="None"/>
    <s v="Average"/>
    <n v="13"/>
    <n v="1912"/>
    <n v="113"/>
    <n v="2"/>
  </r>
  <r>
    <s v="25816 13Th Pl S"/>
    <x v="23"/>
    <s v="WA"/>
    <n v="98198"/>
    <n v="250000"/>
    <x v="3"/>
    <n v="2"/>
    <n v="1440"/>
    <n v="174"/>
    <n v="0"/>
    <x v="1"/>
    <x v="1"/>
    <s v="None"/>
    <s v="Average"/>
    <n v="60"/>
    <n v="1993"/>
    <n v="32"/>
    <n v="1"/>
  </r>
  <r>
    <s v="20824-20836 Occidental Ave S"/>
    <x v="23"/>
    <s v="WA"/>
    <n v="98198"/>
    <n v="250000"/>
    <x v="3"/>
    <n v="1"/>
    <n v="990"/>
    <n v="253"/>
    <n v="0"/>
    <x v="1"/>
    <x v="1"/>
    <s v="None"/>
    <s v="Good"/>
    <n v="65"/>
    <n v="2001"/>
    <n v="24"/>
    <n v="1"/>
  </r>
  <r>
    <s v="2006 S 257Th St"/>
    <x v="23"/>
    <s v="WA"/>
    <n v="98198"/>
    <n v="250000"/>
    <x v="1"/>
    <n v="2"/>
    <n v="2120"/>
    <n v="118"/>
    <n v="0"/>
    <x v="1"/>
    <x v="1"/>
    <s v="None"/>
    <s v="Good"/>
    <n v="65"/>
    <n v="2001"/>
    <n v="24"/>
    <n v="1.5"/>
  </r>
  <r>
    <s v="2134 Montgomery Ave"/>
    <x v="33"/>
    <s v="WA"/>
    <n v="98022"/>
    <n v="250000"/>
    <x v="0"/>
    <n v="1.5"/>
    <n v="2520"/>
    <n v="99"/>
    <n v="0"/>
    <x v="1"/>
    <x v="0"/>
    <s v="None"/>
    <s v="Good"/>
    <n v="97"/>
    <n v="0"/>
    <n v="97"/>
    <n v="1.5"/>
  </r>
  <r>
    <s v="33015 4Th Pl S"/>
    <x v="27"/>
    <s v="WA"/>
    <n v="98003"/>
    <n v="250000"/>
    <x v="3"/>
    <n v="2.25"/>
    <n v="1765"/>
    <n v="142"/>
    <n v="0"/>
    <x v="1"/>
    <x v="1"/>
    <s v="None"/>
    <s v="Average"/>
    <n v="29"/>
    <n v="0"/>
    <n v="29"/>
    <n v="2"/>
  </r>
  <r>
    <s v="10858 Se 200Th St"/>
    <x v="36"/>
    <s v="WA"/>
    <n v="98031"/>
    <n v="250000"/>
    <x v="3"/>
    <n v="1.75"/>
    <n v="1200"/>
    <n v="208"/>
    <n v="1"/>
    <x v="1"/>
    <x v="1"/>
    <s v="None"/>
    <s v="Average"/>
    <n v="41"/>
    <n v="0"/>
    <n v="41"/>
    <n v="1"/>
  </r>
  <r>
    <s v="12033 Se 223Rd Dr"/>
    <x v="36"/>
    <s v="WA"/>
    <n v="98031"/>
    <n v="250000"/>
    <x v="3"/>
    <n v="1.75"/>
    <n v="1590"/>
    <n v="157"/>
    <n v="0"/>
    <x v="1"/>
    <x v="0"/>
    <s v="None"/>
    <s v="Average"/>
    <n v="41"/>
    <n v="0"/>
    <n v="41"/>
    <n v="1"/>
  </r>
  <r>
    <s v="12206 Se 217Th St"/>
    <x v="36"/>
    <s v="WA"/>
    <n v="98031"/>
    <n v="250000"/>
    <x v="1"/>
    <n v="2"/>
    <n v="1960"/>
    <n v="128"/>
    <n v="0"/>
    <x v="1"/>
    <x v="0"/>
    <s v="None"/>
    <s v="Excellent"/>
    <n v="47"/>
    <n v="0"/>
    <n v="47"/>
    <n v="1"/>
  </r>
  <r>
    <s v="4511 S 262Nd St"/>
    <x v="36"/>
    <s v="WA"/>
    <n v="98032"/>
    <n v="250000"/>
    <x v="1"/>
    <n v="2"/>
    <n v="1850"/>
    <n v="135"/>
    <n v="0"/>
    <x v="1"/>
    <x v="0"/>
    <s v="None"/>
    <s v="Good"/>
    <n v="47"/>
    <n v="2000"/>
    <n v="25"/>
    <n v="1"/>
  </r>
  <r>
    <s v="24911-24917 38Th Ave S"/>
    <x v="36"/>
    <s v="WA"/>
    <n v="98032"/>
    <n v="250000"/>
    <x v="1"/>
    <n v="1.5"/>
    <n v="2500"/>
    <n v="100"/>
    <n v="0"/>
    <x v="1"/>
    <x v="0"/>
    <s v="None"/>
    <s v="Good"/>
    <n v="64"/>
    <n v="2001"/>
    <n v="24"/>
    <n v="1"/>
  </r>
  <r>
    <s v="9603 Ne 121St Ln"/>
    <x v="4"/>
    <s v="WA"/>
    <n v="98034"/>
    <n v="250000"/>
    <x v="6"/>
    <n v="1.5"/>
    <n v="1088"/>
    <n v="230"/>
    <n v="0"/>
    <x v="1"/>
    <x v="1"/>
    <s v="None"/>
    <s v="Average"/>
    <n v="42"/>
    <n v="2009"/>
    <n v="16"/>
    <n v="2"/>
  </r>
  <r>
    <s v="27022 216Th Ave Se"/>
    <x v="32"/>
    <s v="WA"/>
    <n v="98038"/>
    <n v="250000"/>
    <x v="3"/>
    <n v="2"/>
    <n v="1900"/>
    <n v="132"/>
    <n v="0"/>
    <x v="1"/>
    <x v="0"/>
    <s v="None"/>
    <s v="Excellent"/>
    <n v="59"/>
    <n v="0"/>
    <n v="59"/>
    <n v="1"/>
  </r>
  <r>
    <s v="22028 Se 269Th St"/>
    <x v="32"/>
    <s v="WA"/>
    <n v="98038"/>
    <n v="250000"/>
    <x v="1"/>
    <n v="2.5"/>
    <n v="1800"/>
    <n v="139"/>
    <n v="0"/>
    <x v="1"/>
    <x v="1"/>
    <s v="None"/>
    <s v="Average"/>
    <n v="27"/>
    <n v="2006"/>
    <n v="19"/>
    <n v="2"/>
  </r>
  <r>
    <s v="1705 Douglas Ct"/>
    <x v="40"/>
    <s v="WA"/>
    <n v="98354"/>
    <n v="250000"/>
    <x v="3"/>
    <n v="1.75"/>
    <n v="1140"/>
    <n v="219"/>
    <n v="0"/>
    <x v="1"/>
    <x v="1"/>
    <s v="None"/>
    <s v="Good"/>
    <n v="42"/>
    <n v="0"/>
    <n v="42"/>
    <n v="1"/>
  </r>
  <r>
    <s v="19415 107Th Ave Se"/>
    <x v="19"/>
    <s v="WA"/>
    <n v="98055"/>
    <n v="250000"/>
    <x v="3"/>
    <n v="1"/>
    <n v="1230"/>
    <n v="203"/>
    <n v="0"/>
    <x v="1"/>
    <x v="1"/>
    <s v="None"/>
    <s v="Good"/>
    <n v="68"/>
    <n v="2001"/>
    <n v="24"/>
    <n v="1"/>
  </r>
  <r>
    <s v="3218 S 148Th St"/>
    <x v="38"/>
    <s v="WA"/>
    <n v="98168"/>
    <n v="250000"/>
    <x v="6"/>
    <n v="1"/>
    <n v="1110"/>
    <n v="225"/>
    <n v="1"/>
    <x v="1"/>
    <x v="1"/>
    <s v="None"/>
    <s v="Average"/>
    <n v="74"/>
    <n v="1994"/>
    <n v="31"/>
    <n v="1"/>
  </r>
  <r>
    <s v="4356 Sw Concord St"/>
    <x v="5"/>
    <s v="WA"/>
    <n v="98136"/>
    <n v="250000"/>
    <x v="7"/>
    <n v="1"/>
    <n v="750"/>
    <n v="333"/>
    <n v="0"/>
    <x v="1"/>
    <x v="1"/>
    <s v="None"/>
    <s v="Average"/>
    <n v="107"/>
    <n v="0"/>
    <n v="107"/>
    <n v="1"/>
  </r>
  <r>
    <s v="12419 20Th Ave S"/>
    <x v="5"/>
    <s v="WA"/>
    <n v="98168"/>
    <n v="250000"/>
    <x v="7"/>
    <n v="1"/>
    <n v="800"/>
    <n v="313"/>
    <n v="0"/>
    <x v="1"/>
    <x v="0"/>
    <s v="None"/>
    <s v="Fair"/>
    <n v="94"/>
    <n v="0"/>
    <n v="94"/>
    <n v="1"/>
  </r>
  <r>
    <s v="10217 Aurora Ave N"/>
    <x v="5"/>
    <s v="WA"/>
    <n v="98133"/>
    <n v="250000"/>
    <x v="6"/>
    <n v="1.5"/>
    <n v="982"/>
    <n v="255"/>
    <n v="0"/>
    <x v="1"/>
    <x v="0"/>
    <s v="None"/>
    <s v="Average"/>
    <n v="19"/>
    <n v="0"/>
    <n v="19"/>
    <n v="2"/>
  </r>
  <r>
    <s v="17732 199Th Pl Ne"/>
    <x v="12"/>
    <s v="WA"/>
    <n v="98077"/>
    <n v="250000"/>
    <x v="3"/>
    <n v="2.5"/>
    <n v="1510"/>
    <n v="166"/>
    <n v="0"/>
    <x v="1"/>
    <x v="0"/>
    <s v="None"/>
    <s v="Fair"/>
    <n v="49"/>
    <n v="0"/>
    <n v="49"/>
    <n v="1"/>
  </r>
  <r>
    <s v="628 Sw 136Th St"/>
    <x v="21"/>
    <s v="WA"/>
    <n v="98166"/>
    <n v="249950"/>
    <x v="6"/>
    <n v="1"/>
    <n v="940"/>
    <n v="266"/>
    <n v="0"/>
    <x v="1"/>
    <x v="1"/>
    <s v="None"/>
    <s v="Good"/>
    <n v="66"/>
    <n v="0"/>
    <n v="66"/>
    <n v="1"/>
  </r>
  <r>
    <s v="19240 Se 259Th Pl"/>
    <x v="7"/>
    <s v="WA"/>
    <n v="98042"/>
    <n v="249900"/>
    <x v="3"/>
    <n v="2"/>
    <n v="1310"/>
    <n v="191"/>
    <n v="0"/>
    <x v="1"/>
    <x v="1"/>
    <s v="None"/>
    <s v="Good"/>
    <n v="35"/>
    <n v="0"/>
    <n v="35"/>
    <n v="1"/>
  </r>
  <r>
    <s v="9412 24Th Ave Sw"/>
    <x v="5"/>
    <s v="WA"/>
    <n v="98106"/>
    <n v="249900"/>
    <x v="6"/>
    <n v="1"/>
    <n v="1140"/>
    <n v="219"/>
    <n v="0"/>
    <x v="1"/>
    <x v="1"/>
    <s v="None"/>
    <s v="Average"/>
    <n v="78"/>
    <n v="2012"/>
    <n v="13"/>
    <n v="1"/>
  </r>
  <r>
    <s v="26449 171St Ave Se"/>
    <x v="7"/>
    <s v="WA"/>
    <n v="98042"/>
    <n v="249500"/>
    <x v="6"/>
    <n v="1.75"/>
    <n v="1500"/>
    <n v="166"/>
    <n v="0"/>
    <x v="1"/>
    <x v="1"/>
    <s v="None"/>
    <s v="Good"/>
    <n v="62"/>
    <n v="0"/>
    <n v="62"/>
    <n v="1"/>
  </r>
  <r>
    <s v="22115 104Th Pl Se"/>
    <x v="36"/>
    <s v="WA"/>
    <n v="98031"/>
    <n v="249000"/>
    <x v="3"/>
    <n v="1"/>
    <n v="1050"/>
    <n v="237"/>
    <n v="0"/>
    <x v="1"/>
    <x v="1"/>
    <s v="None"/>
    <s v="Good"/>
    <n v="66"/>
    <n v="0"/>
    <n v="66"/>
    <n v="1"/>
  </r>
  <r>
    <s v="22119 123Rd Ave Se"/>
    <x v="36"/>
    <s v="WA"/>
    <n v="98031"/>
    <n v="249000"/>
    <x v="3"/>
    <n v="2.25"/>
    <n v="1440"/>
    <n v="173"/>
    <n v="0"/>
    <x v="1"/>
    <x v="0"/>
    <s v="None"/>
    <s v="Average"/>
    <n v="43"/>
    <n v="0"/>
    <n v="43"/>
    <n v="1"/>
  </r>
  <r>
    <s v="26120-26126 120Th Pl Se"/>
    <x v="36"/>
    <s v="WA"/>
    <n v="98030"/>
    <n v="249000"/>
    <x v="1"/>
    <n v="2.25"/>
    <n v="1830"/>
    <n v="136"/>
    <n v="0"/>
    <x v="1"/>
    <x v="1"/>
    <s v="None"/>
    <s v="Average"/>
    <n v="35"/>
    <n v="2009"/>
    <n v="16"/>
    <n v="2"/>
  </r>
  <r>
    <s v="31825 197Th Ave Se"/>
    <x v="36"/>
    <s v="WA"/>
    <n v="98042"/>
    <n v="249000"/>
    <x v="3"/>
    <n v="1"/>
    <n v="1000"/>
    <n v="249"/>
    <n v="0"/>
    <x v="1"/>
    <x v="1"/>
    <s v="None"/>
    <s v="Average"/>
    <n v="57"/>
    <n v="2010"/>
    <n v="15"/>
    <n v="1"/>
  </r>
  <r>
    <s v="13124 113Th Pl Ne"/>
    <x v="4"/>
    <s v="WA"/>
    <n v="98034"/>
    <n v="249000"/>
    <x v="6"/>
    <n v="1.5"/>
    <n v="1090"/>
    <n v="228"/>
    <n v="0"/>
    <x v="1"/>
    <x v="1"/>
    <s v="None"/>
    <s v="Average"/>
    <n v="43"/>
    <n v="0"/>
    <n v="43"/>
    <n v="2"/>
  </r>
  <r>
    <s v="2431 T St Nw"/>
    <x v="24"/>
    <s v="WA"/>
    <n v="98001"/>
    <n v="248400"/>
    <x v="3"/>
    <n v="1.75"/>
    <n v="1880"/>
    <n v="132"/>
    <n v="0"/>
    <x v="1"/>
    <x v="0"/>
    <s v="None"/>
    <s v="Average"/>
    <n v="40"/>
    <n v="0"/>
    <n v="40"/>
    <n v="1"/>
  </r>
  <r>
    <s v="3920 153Rd Ave Se"/>
    <x v="0"/>
    <s v="WA"/>
    <n v="98006"/>
    <n v="248000"/>
    <x v="3"/>
    <n v="1"/>
    <n v="950"/>
    <n v="261"/>
    <n v="0"/>
    <x v="1"/>
    <x v="1"/>
    <s v="None"/>
    <s v="Good"/>
    <n v="71"/>
    <n v="1979"/>
    <n v="46"/>
    <n v="1"/>
  </r>
  <r>
    <s v="1501-1515 Sw 327Th St"/>
    <x v="27"/>
    <s v="WA"/>
    <n v="98023"/>
    <n v="248000"/>
    <x v="1"/>
    <n v="3.5"/>
    <n v="1850"/>
    <n v="134"/>
    <n v="0"/>
    <x v="1"/>
    <x v="0"/>
    <s v="None"/>
    <s v="Average"/>
    <n v="39"/>
    <n v="0"/>
    <n v="39"/>
    <n v="2"/>
  </r>
  <r>
    <s v="21620 Se 283Rd St"/>
    <x v="32"/>
    <s v="WA"/>
    <n v="98038"/>
    <n v="248000"/>
    <x v="1"/>
    <n v="2.5"/>
    <n v="1770"/>
    <n v="140"/>
    <n v="0"/>
    <x v="1"/>
    <x v="1"/>
    <s v="None"/>
    <s v="Average"/>
    <n v="22"/>
    <n v="0"/>
    <n v="22"/>
    <n v="2"/>
  </r>
  <r>
    <s v="2052 S 132Nd St"/>
    <x v="38"/>
    <s v="WA"/>
    <n v="98168"/>
    <n v="248000"/>
    <x v="0"/>
    <n v="1.5"/>
    <n v="1510"/>
    <n v="164"/>
    <n v="0"/>
    <x v="1"/>
    <x v="1"/>
    <s v="None"/>
    <s v="Good"/>
    <n v="66"/>
    <n v="0"/>
    <n v="66"/>
    <n v="1"/>
  </r>
  <r>
    <s v="6105 S 124Th St"/>
    <x v="5"/>
    <s v="WA"/>
    <n v="98178"/>
    <n v="248000"/>
    <x v="1"/>
    <n v="2"/>
    <n v="2080"/>
    <n v="119"/>
    <n v="0"/>
    <x v="1"/>
    <x v="0"/>
    <s v="None"/>
    <s v="Average"/>
    <n v="75"/>
    <n v="2005"/>
    <n v="20"/>
    <n v="1"/>
  </r>
  <r>
    <s v="4557 14Th Ave S"/>
    <x v="5"/>
    <s v="WA"/>
    <n v="98108"/>
    <n v="247875"/>
    <x v="6"/>
    <n v="1"/>
    <n v="1000"/>
    <n v="248"/>
    <n v="0"/>
    <x v="1"/>
    <x v="1"/>
    <s v="None"/>
    <s v="Good"/>
    <n v="83"/>
    <n v="1982"/>
    <n v="43"/>
    <n v="1"/>
  </r>
  <r>
    <s v="26303 191St Pl Se"/>
    <x v="7"/>
    <s v="WA"/>
    <n v="98042"/>
    <n v="247200"/>
    <x v="3"/>
    <n v="1.75"/>
    <n v="1370"/>
    <n v="180"/>
    <n v="0"/>
    <x v="1"/>
    <x v="1"/>
    <s v="None"/>
    <s v="Average"/>
    <n v="43"/>
    <n v="0"/>
    <n v="43"/>
    <n v="1"/>
  </r>
  <r>
    <s v="1714 Sw 354Th Pl"/>
    <x v="27"/>
    <s v="WA"/>
    <n v="98023"/>
    <n v="247000"/>
    <x v="3"/>
    <n v="2.25"/>
    <n v="1580"/>
    <n v="156"/>
    <n v="0"/>
    <x v="1"/>
    <x v="1"/>
    <s v="None"/>
    <s v="Good"/>
    <n v="39"/>
    <n v="0"/>
    <n v="39"/>
    <n v="2"/>
  </r>
  <r>
    <s v="495 Petersen Dr E"/>
    <x v="33"/>
    <s v="WA"/>
    <n v="98022"/>
    <n v="246950"/>
    <x v="3"/>
    <n v="3"/>
    <n v="1670"/>
    <n v="148"/>
    <n v="0"/>
    <x v="1"/>
    <x v="1"/>
    <s v="None"/>
    <s v="Average"/>
    <n v="11"/>
    <n v="0"/>
    <n v="11"/>
    <n v="1"/>
  </r>
  <r>
    <s v="10804 Se 218Th St"/>
    <x v="36"/>
    <s v="WA"/>
    <n v="98031"/>
    <n v="246500"/>
    <x v="3"/>
    <n v="1.5"/>
    <n v="1270"/>
    <n v="194"/>
    <n v="0"/>
    <x v="1"/>
    <x v="1"/>
    <s v="None"/>
    <s v="Good"/>
    <n v="61"/>
    <n v="0"/>
    <n v="61"/>
    <n v="1"/>
  </r>
  <r>
    <s v="21635 Se 268Th St"/>
    <x v="32"/>
    <s v="WA"/>
    <n v="98038"/>
    <n v="246500"/>
    <x v="3"/>
    <n v="2.5"/>
    <n v="1620"/>
    <n v="152"/>
    <n v="0"/>
    <x v="1"/>
    <x v="1"/>
    <s v="None"/>
    <s v="Average"/>
    <n v="36"/>
    <n v="0"/>
    <n v="36"/>
    <n v="2"/>
  </r>
  <r>
    <s v="12432 16Th Ave S"/>
    <x v="5"/>
    <s v="WA"/>
    <n v="98168"/>
    <n v="246000"/>
    <x v="3"/>
    <n v="1.5"/>
    <n v="1780"/>
    <n v="138"/>
    <n v="1"/>
    <x v="1"/>
    <x v="1"/>
    <s v="None"/>
    <s v="Average"/>
    <n v="72"/>
    <n v="0"/>
    <n v="72"/>
    <n v="1"/>
  </r>
  <r>
    <s v="25425 34Th Pl S"/>
    <x v="36"/>
    <s v="WA"/>
    <n v="98032"/>
    <n v="245700"/>
    <x v="3"/>
    <n v="2.25"/>
    <n v="1640"/>
    <n v="150"/>
    <n v="0"/>
    <x v="1"/>
    <x v="0"/>
    <s v="None"/>
    <s v="Average"/>
    <n v="57"/>
    <n v="1997"/>
    <n v="28"/>
    <n v="1"/>
  </r>
  <r>
    <s v="11022 Se 319Th Ct"/>
    <x v="24"/>
    <s v="WA"/>
    <n v="98092"/>
    <n v="245100"/>
    <x v="3"/>
    <n v="1.75"/>
    <n v="1300"/>
    <n v="189"/>
    <n v="0"/>
    <x v="1"/>
    <x v="1"/>
    <s v="None"/>
    <s v="Average"/>
    <n v="29"/>
    <n v="0"/>
    <n v="29"/>
    <n v="1"/>
  </r>
  <r>
    <s v="26Th Ave Sw"/>
    <x v="27"/>
    <s v="WA"/>
    <n v="98023"/>
    <n v="245000"/>
    <x v="1"/>
    <n v="2.25"/>
    <n v="2600"/>
    <n v="94"/>
    <n v="0"/>
    <x v="1"/>
    <x v="0"/>
    <s v="None"/>
    <s v="Average"/>
    <n v="47"/>
    <n v="0"/>
    <n v="47"/>
    <n v="1"/>
  </r>
  <r>
    <s v="2306 S 284Th Pl"/>
    <x v="27"/>
    <s v="WA"/>
    <n v="98003"/>
    <n v="245000"/>
    <x v="1"/>
    <n v="2"/>
    <n v="1580"/>
    <n v="155"/>
    <n v="0"/>
    <x v="1"/>
    <x v="0"/>
    <s v="None"/>
    <s v="Average"/>
    <n v="58"/>
    <n v="2011"/>
    <n v="14"/>
    <n v="1"/>
  </r>
  <r>
    <s v="11748 Se 264Th St"/>
    <x v="36"/>
    <s v="WA"/>
    <n v="98030"/>
    <n v="245000"/>
    <x v="3"/>
    <n v="2.75"/>
    <n v="1300"/>
    <n v="188"/>
    <n v="0"/>
    <x v="1"/>
    <x v="0"/>
    <s v="None"/>
    <s v="Average"/>
    <n v="29"/>
    <n v="0"/>
    <n v="29"/>
    <n v="1"/>
  </r>
  <r>
    <s v="25813 117Th Pl Se"/>
    <x v="36"/>
    <s v="WA"/>
    <n v="98030"/>
    <n v="245000"/>
    <x v="3"/>
    <n v="2"/>
    <n v="1410"/>
    <n v="174"/>
    <n v="0"/>
    <x v="1"/>
    <x v="1"/>
    <s v="None"/>
    <s v="Average"/>
    <n v="40"/>
    <n v="0"/>
    <n v="40"/>
    <n v="1"/>
  </r>
  <r>
    <s v="12145 Se 260Th Pl"/>
    <x v="36"/>
    <s v="WA"/>
    <n v="98030"/>
    <n v="245000"/>
    <x v="3"/>
    <n v="1.75"/>
    <n v="1490"/>
    <n v="164"/>
    <n v="0"/>
    <x v="1"/>
    <x v="1"/>
    <s v="None"/>
    <s v="Good"/>
    <n v="35"/>
    <n v="0"/>
    <n v="35"/>
    <n v="1"/>
  </r>
  <r>
    <s v="11539 Se 221St Pl"/>
    <x v="36"/>
    <s v="WA"/>
    <n v="98031"/>
    <n v="245000"/>
    <x v="3"/>
    <n v="2.5"/>
    <n v="1600"/>
    <n v="153"/>
    <n v="0"/>
    <x v="1"/>
    <x v="1"/>
    <s v="None"/>
    <s v="Good"/>
    <n v="33"/>
    <n v="0"/>
    <n v="33"/>
    <n v="2"/>
  </r>
  <r>
    <s v="23221 Se 242Nd St"/>
    <x v="32"/>
    <s v="WA"/>
    <n v="98038"/>
    <n v="245000"/>
    <x v="3"/>
    <n v="1.75"/>
    <n v="1260"/>
    <n v="194"/>
    <n v="0"/>
    <x v="1"/>
    <x v="1"/>
    <s v="None"/>
    <s v="Average"/>
    <n v="31"/>
    <n v="0"/>
    <n v="31"/>
    <n v="1"/>
  </r>
  <r>
    <s v="8301-8399 47Th Ave S"/>
    <x v="5"/>
    <s v="WA"/>
    <n v="98118"/>
    <n v="245000"/>
    <x v="3"/>
    <n v="2"/>
    <n v="1190"/>
    <n v="206"/>
    <n v="0"/>
    <x v="1"/>
    <x v="1"/>
    <s v="None"/>
    <s v="Excellent"/>
    <n v="118"/>
    <n v="0"/>
    <n v="118"/>
    <n v="1.5"/>
  </r>
  <r>
    <s v="8833 Earl Ave Nw"/>
    <x v="5"/>
    <s v="WA"/>
    <n v="98117"/>
    <n v="245000"/>
    <x v="3"/>
    <n v="3"/>
    <n v="2470"/>
    <n v="99"/>
    <n v="0"/>
    <x v="1"/>
    <x v="0"/>
    <s v="None"/>
    <s v="Excellent"/>
    <n v="48"/>
    <n v="0"/>
    <n v="48"/>
    <n v="2"/>
  </r>
  <r>
    <s v="8627 9Th Ave Sw"/>
    <x v="5"/>
    <s v="WA"/>
    <n v="98106"/>
    <n v="245000"/>
    <x v="6"/>
    <n v="1"/>
    <n v="870"/>
    <n v="282"/>
    <n v="0"/>
    <x v="1"/>
    <x v="1"/>
    <s v="None"/>
    <s v="Average"/>
    <n v="84"/>
    <n v="1994"/>
    <n v="31"/>
    <n v="1"/>
  </r>
  <r>
    <s v="8421 8Th Ave Sw"/>
    <x v="5"/>
    <s v="WA"/>
    <n v="98106"/>
    <n v="245000"/>
    <x v="6"/>
    <n v="1"/>
    <n v="1200"/>
    <n v="204"/>
    <n v="0"/>
    <x v="1"/>
    <x v="0"/>
    <s v="None"/>
    <s v="Average"/>
    <n v="82"/>
    <n v="2002"/>
    <n v="23"/>
    <n v="1"/>
  </r>
  <r>
    <s v="12226 Phinney Ave N"/>
    <x v="5"/>
    <s v="WA"/>
    <n v="98133"/>
    <n v="245000"/>
    <x v="6"/>
    <n v="1"/>
    <n v="1500"/>
    <n v="163"/>
    <n v="0"/>
    <x v="1"/>
    <x v="0"/>
    <s v="None"/>
    <s v="Average"/>
    <n v="99"/>
    <n v="2003"/>
    <n v="22"/>
    <n v="1"/>
  </r>
  <r>
    <s v="10412 Aqua Way S"/>
    <x v="5"/>
    <s v="WA"/>
    <n v="98168"/>
    <n v="245000"/>
    <x v="0"/>
    <n v="1.75"/>
    <n v="2020"/>
    <n v="121"/>
    <n v="0"/>
    <x v="1"/>
    <x v="0"/>
    <s v="None"/>
    <s v="Average"/>
    <n v="63"/>
    <n v="2003"/>
    <n v="22"/>
    <n v="1"/>
  </r>
  <r>
    <s v="921 4Th Ave N"/>
    <x v="36"/>
    <s v="WA"/>
    <n v="98032"/>
    <n v="244615"/>
    <x v="3"/>
    <n v="2.5"/>
    <n v="2060"/>
    <n v="119"/>
    <n v="0"/>
    <x v="1"/>
    <x v="1"/>
    <s v="None"/>
    <s v="Average"/>
    <n v="26"/>
    <n v="0"/>
    <n v="26"/>
    <n v="2"/>
  </r>
  <r>
    <s v="1256 Sw 146Th St"/>
    <x v="21"/>
    <s v="WA"/>
    <n v="98166"/>
    <n v="244000"/>
    <x v="3"/>
    <n v="1"/>
    <n v="910"/>
    <n v="268"/>
    <n v="0"/>
    <x v="1"/>
    <x v="1"/>
    <s v="None"/>
    <s v="Good"/>
    <n v="54"/>
    <n v="0"/>
    <n v="54"/>
    <n v="1"/>
  </r>
  <r>
    <s v="1011 Sw 118Th St"/>
    <x v="5"/>
    <s v="WA"/>
    <n v="98146"/>
    <n v="244000"/>
    <x v="1"/>
    <n v="1"/>
    <n v="1450"/>
    <n v="168"/>
    <n v="0"/>
    <x v="1"/>
    <x v="1"/>
    <s v="None"/>
    <s v="Average"/>
    <n v="82"/>
    <n v="2002"/>
    <n v="23"/>
    <n v="1"/>
  </r>
  <r>
    <s v="27529 Se High Point Way"/>
    <x v="6"/>
    <s v="WA"/>
    <n v="98027"/>
    <n v="243800"/>
    <x v="3"/>
    <n v="1"/>
    <n v="1140"/>
    <n v="214"/>
    <n v="1"/>
    <x v="1"/>
    <x v="1"/>
    <s v="None"/>
    <s v="Good"/>
    <n v="44"/>
    <n v="0"/>
    <n v="44"/>
    <n v="1"/>
  </r>
  <r>
    <s v="834 Lynnwood Ave Ne"/>
    <x v="19"/>
    <s v="WA"/>
    <n v="98056"/>
    <n v="243069"/>
    <x v="3"/>
    <n v="1"/>
    <n v="1130"/>
    <n v="215"/>
    <n v="0"/>
    <x v="1"/>
    <x v="1"/>
    <s v="None"/>
    <s v="Average"/>
    <n v="67"/>
    <n v="2004"/>
    <n v="21"/>
    <n v="1"/>
  </r>
  <r>
    <s v="23042 16Th Ave S"/>
    <x v="23"/>
    <s v="WA"/>
    <n v="98198"/>
    <n v="243000"/>
    <x v="3"/>
    <n v="1.75"/>
    <n v="1790"/>
    <n v="136"/>
    <n v="0"/>
    <x v="1"/>
    <x v="0"/>
    <s v="None"/>
    <s v="Average"/>
    <n v="65"/>
    <n v="2012"/>
    <n v="13"/>
    <n v="1"/>
  </r>
  <r>
    <s v="7231 Ne 171St Ln"/>
    <x v="20"/>
    <s v="WA"/>
    <n v="98028"/>
    <n v="243000"/>
    <x v="6"/>
    <n v="1.5"/>
    <n v="1068"/>
    <n v="228"/>
    <n v="0"/>
    <x v="1"/>
    <x v="1"/>
    <s v="None"/>
    <s v="Average"/>
    <n v="35"/>
    <n v="2009"/>
    <n v="16"/>
    <n v="2"/>
  </r>
  <r>
    <s v="8040 S 118Th St"/>
    <x v="5"/>
    <s v="WA"/>
    <n v="98178"/>
    <n v="243000"/>
    <x v="6"/>
    <n v="1"/>
    <n v="1770"/>
    <n v="137"/>
    <n v="0"/>
    <x v="1"/>
    <x v="0"/>
    <s v="None"/>
    <s v="Good"/>
    <n v="82"/>
    <n v="0"/>
    <n v="82"/>
    <n v="1.5"/>
  </r>
  <r>
    <s v="11431 Se 229Th St"/>
    <x v="36"/>
    <s v="WA"/>
    <n v="98031"/>
    <n v="242000"/>
    <x v="3"/>
    <n v="1.75"/>
    <n v="1280"/>
    <n v="189"/>
    <n v="0"/>
    <x v="1"/>
    <x v="1"/>
    <s v="None"/>
    <s v="Good"/>
    <n v="37"/>
    <n v="0"/>
    <n v="37"/>
    <n v="1.5"/>
  </r>
  <r>
    <s v="21611 Se 266Th St"/>
    <x v="32"/>
    <s v="WA"/>
    <n v="98038"/>
    <n v="242000"/>
    <x v="3"/>
    <n v="2"/>
    <n v="1260"/>
    <n v="192"/>
    <n v="0"/>
    <x v="1"/>
    <x v="1"/>
    <s v="None"/>
    <s v="Average"/>
    <n v="39"/>
    <n v="0"/>
    <n v="39"/>
    <n v="1"/>
  </r>
  <r>
    <s v="21860 Military Rd S"/>
    <x v="38"/>
    <s v="WA"/>
    <n v="98198"/>
    <n v="242000"/>
    <x v="3"/>
    <n v="1.75"/>
    <n v="1310"/>
    <n v="185"/>
    <n v="0"/>
    <x v="1"/>
    <x v="1"/>
    <s v="None"/>
    <s v="Average"/>
    <n v="46"/>
    <n v="2014"/>
    <n v="11"/>
    <n v="1"/>
  </r>
  <r>
    <s v="30027 58Th Pl S"/>
    <x v="24"/>
    <s v="WA"/>
    <n v="98001"/>
    <n v="241000"/>
    <x v="3"/>
    <n v="2"/>
    <n v="1770"/>
    <n v="136"/>
    <n v="0"/>
    <x v="1"/>
    <x v="1"/>
    <s v="None"/>
    <s v="Average"/>
    <n v="39"/>
    <n v="0"/>
    <n v="39"/>
    <n v="1"/>
  </r>
  <r>
    <s v="24023 Se 282Nd St"/>
    <x v="32"/>
    <s v="WA"/>
    <n v="98038"/>
    <n v="241000"/>
    <x v="6"/>
    <n v="2"/>
    <n v="1470"/>
    <n v="164"/>
    <n v="0"/>
    <x v="1"/>
    <x v="1"/>
    <s v="None"/>
    <s v="Average"/>
    <n v="20"/>
    <n v="0"/>
    <n v="20"/>
    <n v="2"/>
  </r>
  <r>
    <s v="1219 S 124Th St"/>
    <x v="5"/>
    <s v="WA"/>
    <n v="98168"/>
    <n v="240500"/>
    <x v="3"/>
    <n v="1.75"/>
    <n v="1460"/>
    <n v="165"/>
    <n v="0"/>
    <x v="1"/>
    <x v="0"/>
    <s v="None"/>
    <s v="Average"/>
    <n v="28"/>
    <n v="0"/>
    <n v="28"/>
    <n v="1"/>
  </r>
  <r>
    <s v="31510 41St Ave Sw"/>
    <x v="27"/>
    <s v="WA"/>
    <n v="98023"/>
    <n v="240015"/>
    <x v="1"/>
    <n v="2.25"/>
    <n v="1720"/>
    <n v="140"/>
    <n v="0"/>
    <x v="1"/>
    <x v="1"/>
    <s v="None"/>
    <s v="Good"/>
    <n v="52"/>
    <n v="0"/>
    <n v="52"/>
    <n v="1"/>
  </r>
  <r>
    <s v="1009 S 229Th Pl"/>
    <x v="23"/>
    <s v="WA"/>
    <n v="98198"/>
    <n v="240000"/>
    <x v="1"/>
    <n v="2"/>
    <n v="1790"/>
    <n v="134"/>
    <n v="0"/>
    <x v="1"/>
    <x v="0"/>
    <s v="Fair"/>
    <s v="Good"/>
    <n v="65"/>
    <n v="2001"/>
    <n v="24"/>
    <n v="1"/>
  </r>
  <r>
    <s v="42 43Rd Ct Ne"/>
    <x v="24"/>
    <s v="WA"/>
    <n v="98002"/>
    <n v="240000"/>
    <x v="3"/>
    <n v="2.25"/>
    <n v="1481"/>
    <n v="162"/>
    <n v="0"/>
    <x v="1"/>
    <x v="1"/>
    <s v="None"/>
    <s v="Average"/>
    <n v="13"/>
    <n v="1912"/>
    <n v="113"/>
    <n v="2"/>
  </r>
  <r>
    <s v="17820 1St Avenue South"/>
    <x v="21"/>
    <s v="WA"/>
    <n v="98148"/>
    <n v="240000"/>
    <x v="3"/>
    <n v="1.75"/>
    <n v="1570"/>
    <n v="153"/>
    <n v="0"/>
    <x v="1"/>
    <x v="1"/>
    <s v="None"/>
    <s v="Average"/>
    <n v="65"/>
    <n v="2012"/>
    <n v="13"/>
    <n v="1"/>
  </r>
  <r>
    <s v="450 Ne Birch St"/>
    <x v="6"/>
    <s v="WA"/>
    <n v="98027"/>
    <n v="240000"/>
    <x v="3"/>
    <n v="1"/>
    <n v="1150"/>
    <n v="209"/>
    <n v="0"/>
    <x v="1"/>
    <x v="1"/>
    <s v="None"/>
    <s v="Good"/>
    <n v="68"/>
    <n v="2001"/>
    <n v="24"/>
    <n v="1"/>
  </r>
  <r>
    <s v="43712 Se 150Th St"/>
    <x v="26"/>
    <s v="WA"/>
    <n v="98045"/>
    <n v="240000"/>
    <x v="3"/>
    <n v="1.5"/>
    <n v="1360"/>
    <n v="176"/>
    <n v="0"/>
    <x v="1"/>
    <x v="1"/>
    <s v="None"/>
    <s v="Excellent"/>
    <n v="41"/>
    <n v="0"/>
    <n v="41"/>
    <n v="1.5"/>
  </r>
  <r>
    <s v="17451 42Nd Ln S"/>
    <x v="38"/>
    <s v="WA"/>
    <n v="98188"/>
    <n v="240000"/>
    <x v="6"/>
    <n v="1.75"/>
    <n v="1330"/>
    <n v="180"/>
    <n v="0"/>
    <x v="1"/>
    <x v="1"/>
    <s v="None"/>
    <s v="Average"/>
    <n v="32"/>
    <n v="0"/>
    <n v="32"/>
    <n v="1"/>
  </r>
  <r>
    <s v="10720 Stone Ave N"/>
    <x v="5"/>
    <s v="WA"/>
    <n v="98133"/>
    <n v="240000"/>
    <x v="1"/>
    <n v="1"/>
    <n v="1200"/>
    <n v="200"/>
    <n v="0"/>
    <x v="1"/>
    <x v="1"/>
    <s v="None"/>
    <s v="Average"/>
    <n v="92"/>
    <n v="0"/>
    <n v="92"/>
    <n v="1.5"/>
  </r>
  <r>
    <s v="527 S Donovan St"/>
    <x v="5"/>
    <s v="WA"/>
    <n v="98108"/>
    <n v="240000"/>
    <x v="3"/>
    <n v="2"/>
    <n v="1330"/>
    <n v="180"/>
    <n v="0"/>
    <x v="1"/>
    <x v="0"/>
    <s v="None"/>
    <s v="Good"/>
    <n v="125"/>
    <n v="1971"/>
    <n v="54"/>
    <n v="1"/>
  </r>
  <r>
    <s v="9817 26Th Ave Sw"/>
    <x v="5"/>
    <s v="WA"/>
    <n v="98106"/>
    <n v="240000"/>
    <x v="1"/>
    <n v="1"/>
    <n v="1910"/>
    <n v="126"/>
    <n v="0"/>
    <x v="1"/>
    <x v="1"/>
    <s v="None"/>
    <s v="Average"/>
    <n v="91"/>
    <n v="1978"/>
    <n v="47"/>
    <n v="1.5"/>
  </r>
  <r>
    <s v="10025-10037 31St Ave Sw"/>
    <x v="5"/>
    <s v="WA"/>
    <n v="98146"/>
    <n v="240000"/>
    <x v="6"/>
    <n v="1"/>
    <n v="670"/>
    <n v="358"/>
    <n v="0"/>
    <x v="1"/>
    <x v="1"/>
    <s v="None"/>
    <s v="Average"/>
    <n v="83"/>
    <n v="1999"/>
    <n v="26"/>
    <n v="1"/>
  </r>
  <r>
    <s v="1610 N 185Th St"/>
    <x v="9"/>
    <s v="WA"/>
    <n v="98133"/>
    <n v="240000"/>
    <x v="3"/>
    <n v="2"/>
    <n v="1400"/>
    <n v="171"/>
    <n v="0"/>
    <x v="1"/>
    <x v="0"/>
    <s v="None"/>
    <s v="Average"/>
    <n v="77"/>
    <n v="1994"/>
    <n v="31"/>
    <n v="1"/>
  </r>
  <r>
    <s v="36400-36452 51St Ave S"/>
    <x v="24"/>
    <s v="WA"/>
    <n v="98001"/>
    <n v="239950"/>
    <x v="3"/>
    <n v="1"/>
    <n v="1900"/>
    <n v="126"/>
    <n v="1"/>
    <x v="1"/>
    <x v="1"/>
    <s v="None"/>
    <s v="Good"/>
    <n v="83"/>
    <n v="1982"/>
    <n v="43"/>
    <n v="1.5"/>
  </r>
  <r>
    <s v="26119 185Th Pl Se"/>
    <x v="7"/>
    <s v="WA"/>
    <n v="98042"/>
    <n v="239950"/>
    <x v="3"/>
    <n v="1.75"/>
    <n v="1230"/>
    <n v="195"/>
    <n v="0"/>
    <x v="1"/>
    <x v="1"/>
    <s v="None"/>
    <s v="Good"/>
    <n v="41"/>
    <n v="0"/>
    <n v="41"/>
    <n v="1"/>
  </r>
  <r>
    <s v="33838 37Th Ave Sw"/>
    <x v="27"/>
    <s v="WA"/>
    <n v="98023"/>
    <n v="239950"/>
    <x v="3"/>
    <n v="1.75"/>
    <n v="1670"/>
    <n v="144"/>
    <n v="0"/>
    <x v="1"/>
    <x v="0"/>
    <s v="None"/>
    <s v="Average"/>
    <n v="47"/>
    <n v="0"/>
    <n v="47"/>
    <n v="1"/>
  </r>
  <r>
    <s v="13012 41St Ave S"/>
    <x v="8"/>
    <s v="WA"/>
    <n v="98168"/>
    <n v="239950"/>
    <x v="0"/>
    <n v="1"/>
    <n v="1460"/>
    <n v="164"/>
    <n v="0"/>
    <x v="1"/>
    <x v="1"/>
    <s v="None"/>
    <s v="Good"/>
    <n v="84"/>
    <n v="1998"/>
    <n v="27"/>
    <n v="2"/>
  </r>
  <r>
    <s v="401 Sw 322Nd St"/>
    <x v="27"/>
    <s v="WA"/>
    <n v="98023"/>
    <n v="239900"/>
    <x v="1"/>
    <n v="2.25"/>
    <n v="1860"/>
    <n v="129"/>
    <n v="0"/>
    <x v="1"/>
    <x v="0"/>
    <s v="None"/>
    <s v="Average"/>
    <n v="46"/>
    <n v="2014"/>
    <n v="11"/>
    <n v="1"/>
  </r>
  <r>
    <s v="26510 134Th Ave Se"/>
    <x v="36"/>
    <s v="WA"/>
    <n v="98042"/>
    <n v="239000"/>
    <x v="3"/>
    <n v="1.75"/>
    <n v="1340"/>
    <n v="178"/>
    <n v="0"/>
    <x v="1"/>
    <x v="1"/>
    <s v="None"/>
    <s v="Good"/>
    <n v="57"/>
    <n v="0"/>
    <n v="57"/>
    <n v="1"/>
  </r>
  <r>
    <s v="15765 Simonds Rd Ne"/>
    <x v="20"/>
    <s v="WA"/>
    <n v="98028"/>
    <n v="238750"/>
    <x v="3"/>
    <n v="1"/>
    <n v="1830"/>
    <n v="130"/>
    <n v="0"/>
    <x v="1"/>
    <x v="1"/>
    <s v="None"/>
    <s v="Average"/>
    <n v="83"/>
    <n v="1999"/>
    <n v="26"/>
    <n v="1"/>
  </r>
  <r>
    <s v="3419 Sw Morgan St"/>
    <x v="5"/>
    <s v="WA"/>
    <n v="98126"/>
    <n v="238000"/>
    <x v="3"/>
    <n v="2"/>
    <n v="1020"/>
    <n v="233"/>
    <n v="0"/>
    <x v="1"/>
    <x v="0"/>
    <s v="None"/>
    <s v="Average"/>
    <n v="21"/>
    <n v="2003"/>
    <n v="22"/>
    <n v="2"/>
  </r>
  <r>
    <s v="26231 187Th Pl Se"/>
    <x v="7"/>
    <s v="WA"/>
    <n v="98042"/>
    <n v="237950"/>
    <x v="6"/>
    <n v="1.75"/>
    <n v="1460"/>
    <n v="163"/>
    <n v="0"/>
    <x v="1"/>
    <x v="1"/>
    <s v="None"/>
    <s v="Good"/>
    <n v="38"/>
    <n v="0"/>
    <n v="38"/>
    <n v="1"/>
  </r>
  <r>
    <s v="18600 135Th Pl Se"/>
    <x v="19"/>
    <s v="WA"/>
    <n v="98058"/>
    <n v="237481"/>
    <x v="3"/>
    <n v="2"/>
    <n v="2120"/>
    <n v="112"/>
    <n v="0"/>
    <x v="1"/>
    <x v="1"/>
    <s v="None"/>
    <s v="Average"/>
    <n v="34"/>
    <n v="0"/>
    <n v="34"/>
    <n v="1"/>
  </r>
  <r>
    <s v="21600 Se 18Th Pl"/>
    <x v="10"/>
    <s v="WA"/>
    <n v="98075"/>
    <n v="237333"/>
    <x v="3"/>
    <n v="2.75"/>
    <n v="2340"/>
    <n v="101"/>
    <n v="0"/>
    <x v="1"/>
    <x v="0"/>
    <s v="None"/>
    <s v="Good"/>
    <n v="53"/>
    <n v="0"/>
    <n v="53"/>
    <n v="1"/>
  </r>
  <r>
    <s v="2868 258Th Pl Se"/>
    <x v="10"/>
    <s v="WA"/>
    <n v="98075"/>
    <n v="237333"/>
    <x v="3"/>
    <n v="2.75"/>
    <n v="3010"/>
    <n v="79"/>
    <n v="0"/>
    <x v="1"/>
    <x v="1"/>
    <s v="None"/>
    <s v="Average"/>
    <n v="14"/>
    <n v="0"/>
    <n v="14"/>
    <n v="2"/>
  </r>
  <r>
    <s v="30036-30116 42Nd Pl S"/>
    <x v="24"/>
    <s v="WA"/>
    <n v="98001"/>
    <n v="237228"/>
    <x v="1"/>
    <n v="2.5"/>
    <n v="2068"/>
    <n v="115"/>
    <n v="0"/>
    <x v="1"/>
    <x v="1"/>
    <s v="None"/>
    <s v="Good"/>
    <n v="49"/>
    <n v="1992"/>
    <n v="33"/>
    <n v="2"/>
  </r>
  <r>
    <s v="5214 S 292Nd St"/>
    <x v="24"/>
    <s v="WA"/>
    <n v="98001"/>
    <n v="237228"/>
    <x v="1"/>
    <n v="2.5"/>
    <n v="2200"/>
    <n v="108"/>
    <n v="0"/>
    <x v="1"/>
    <x v="1"/>
    <s v="None"/>
    <s v="Average"/>
    <n v="38"/>
    <n v="2000"/>
    <n v="25"/>
    <n v="2"/>
  </r>
  <r>
    <s v="10241 126Th Ave Se"/>
    <x v="19"/>
    <s v="WA"/>
    <n v="98056"/>
    <n v="237000"/>
    <x v="3"/>
    <n v="1"/>
    <n v="1300"/>
    <n v="182"/>
    <n v="0"/>
    <x v="1"/>
    <x v="1"/>
    <s v="None"/>
    <s v="Good"/>
    <n v="65"/>
    <n v="2001"/>
    <n v="24"/>
    <n v="1"/>
  </r>
  <r>
    <s v="18504 38Th Ave S"/>
    <x v="38"/>
    <s v="WA"/>
    <n v="98188"/>
    <n v="237000"/>
    <x v="3"/>
    <n v="1"/>
    <n v="1130"/>
    <n v="210"/>
    <n v="0"/>
    <x v="1"/>
    <x v="1"/>
    <s v="None"/>
    <s v="Average"/>
    <n v="71"/>
    <n v="2005"/>
    <n v="20"/>
    <n v="1"/>
  </r>
  <r>
    <s v="3802 I Pl Ne"/>
    <x v="24"/>
    <s v="WA"/>
    <n v="98002"/>
    <n v="236000"/>
    <x v="3"/>
    <n v="1.75"/>
    <n v="1330"/>
    <n v="177"/>
    <n v="0"/>
    <x v="1"/>
    <x v="1"/>
    <s v="None"/>
    <s v="Average"/>
    <n v="27"/>
    <n v="2006"/>
    <n v="19"/>
    <n v="1"/>
  </r>
  <r>
    <s v="4235 Sw 337Th Pl"/>
    <x v="27"/>
    <s v="WA"/>
    <n v="98023"/>
    <n v="236000"/>
    <x v="1"/>
    <n v="2.25"/>
    <n v="1830"/>
    <n v="129"/>
    <n v="0"/>
    <x v="1"/>
    <x v="0"/>
    <s v="None"/>
    <s v="Good"/>
    <n v="36"/>
    <n v="0"/>
    <n v="36"/>
    <n v="1"/>
  </r>
  <r>
    <s v="26546 236Th Pl Se"/>
    <x v="32"/>
    <s v="WA"/>
    <n v="98038"/>
    <n v="236000"/>
    <x v="1"/>
    <n v="2.75"/>
    <n v="2000"/>
    <n v="118"/>
    <n v="0"/>
    <x v="1"/>
    <x v="1"/>
    <s v="None"/>
    <s v="Average"/>
    <n v="28"/>
    <n v="0"/>
    <n v="28"/>
    <n v="2"/>
  </r>
  <r>
    <s v="2109 Ne 8Th St"/>
    <x v="19"/>
    <s v="WA"/>
    <n v="98056"/>
    <n v="235867"/>
    <x v="1"/>
    <n v="2"/>
    <n v="1330"/>
    <n v="177"/>
    <n v="0"/>
    <x v="1"/>
    <x v="1"/>
    <s v="None"/>
    <s v="Good"/>
    <n v="83"/>
    <n v="1982"/>
    <n v="43"/>
    <n v="1"/>
  </r>
  <r>
    <s v="11050 24Th Pl Sw"/>
    <x v="5"/>
    <s v="WA"/>
    <n v="98146"/>
    <n v="235750"/>
    <x v="6"/>
    <n v="1"/>
    <n v="740"/>
    <n v="319"/>
    <n v="0"/>
    <x v="1"/>
    <x v="1"/>
    <s v="None"/>
    <s v="Fair"/>
    <n v="87"/>
    <n v="0"/>
    <n v="87"/>
    <n v="1"/>
  </r>
  <r>
    <s v="30221 8Th Ave S"/>
    <x v="27"/>
    <s v="WA"/>
    <n v="98003"/>
    <n v="235500"/>
    <x v="0"/>
    <n v="2.5"/>
    <n v="2340"/>
    <n v="101"/>
    <n v="0"/>
    <x v="1"/>
    <x v="0"/>
    <s v="None"/>
    <s v="Fair"/>
    <n v="58"/>
    <n v="0"/>
    <n v="58"/>
    <n v="1"/>
  </r>
  <r>
    <s v="11234 Se 320Th Pl"/>
    <x v="24"/>
    <s v="WA"/>
    <n v="98092"/>
    <n v="235000"/>
    <x v="3"/>
    <n v="1.75"/>
    <n v="1190"/>
    <n v="197"/>
    <n v="0"/>
    <x v="1"/>
    <x v="1"/>
    <s v="None"/>
    <s v="Good"/>
    <n v="57"/>
    <n v="0"/>
    <n v="57"/>
    <n v="1"/>
  </r>
  <r>
    <s v="31845-31899 125Th Pl Se"/>
    <x v="24"/>
    <s v="WA"/>
    <n v="98092"/>
    <n v="235000"/>
    <x v="1"/>
    <n v="2"/>
    <n v="1570"/>
    <n v="150"/>
    <n v="0"/>
    <x v="1"/>
    <x v="1"/>
    <s v="None"/>
    <s v="Good"/>
    <n v="41"/>
    <n v="0"/>
    <n v="41"/>
    <n v="2"/>
  </r>
  <r>
    <s v="13726-13736 8Th Ave Sw"/>
    <x v="21"/>
    <s v="WA"/>
    <n v="98166"/>
    <n v="235000"/>
    <x v="3"/>
    <n v="1"/>
    <n v="1590"/>
    <n v="148"/>
    <n v="0"/>
    <x v="1"/>
    <x v="1"/>
    <s v="None"/>
    <s v="Average"/>
    <n v="81"/>
    <n v="0"/>
    <n v="81"/>
    <n v="1.5"/>
  </r>
  <r>
    <s v="1630 S 231St Pl"/>
    <x v="23"/>
    <s v="WA"/>
    <n v="98198"/>
    <n v="235000"/>
    <x v="0"/>
    <n v="2.5"/>
    <n v="2500"/>
    <n v="94"/>
    <n v="0"/>
    <x v="1"/>
    <x v="0"/>
    <s v="None"/>
    <s v="Average"/>
    <n v="46"/>
    <n v="2014"/>
    <n v="11"/>
    <n v="1"/>
  </r>
  <r>
    <s v="1783 Loraine St"/>
    <x v="33"/>
    <s v="WA"/>
    <n v="98022"/>
    <n v="235000"/>
    <x v="3"/>
    <n v="1.75"/>
    <n v="1400"/>
    <n v="168"/>
    <n v="0"/>
    <x v="1"/>
    <x v="1"/>
    <s v="None"/>
    <s v="Average"/>
    <n v="27"/>
    <n v="2006"/>
    <n v="19"/>
    <n v="1"/>
  </r>
  <r>
    <s v="33015 22Nd Pl S"/>
    <x v="27"/>
    <s v="WA"/>
    <n v="98003"/>
    <n v="235000"/>
    <x v="2"/>
    <n v="3"/>
    <n v="2180"/>
    <n v="108"/>
    <n v="0"/>
    <x v="1"/>
    <x v="1"/>
    <s v="None"/>
    <s v="Average"/>
    <n v="45"/>
    <n v="0"/>
    <n v="45"/>
    <n v="2"/>
  </r>
  <r>
    <s v="12034 Se 252 Pl"/>
    <x v="36"/>
    <s v="WA"/>
    <n v="98030"/>
    <n v="235000"/>
    <x v="3"/>
    <n v="1.75"/>
    <n v="1840"/>
    <n v="128"/>
    <n v="0"/>
    <x v="1"/>
    <x v="0"/>
    <s v="None"/>
    <s v="Good"/>
    <n v="40"/>
    <n v="0"/>
    <n v="40"/>
    <n v="1"/>
  </r>
  <r>
    <s v="17421 Se Covington Sawyer Rd"/>
    <x v="36"/>
    <s v="WA"/>
    <n v="98042"/>
    <n v="235000"/>
    <x v="1"/>
    <n v="2.5"/>
    <n v="1810"/>
    <n v="130"/>
    <n v="1"/>
    <x v="1"/>
    <x v="0"/>
    <s v="None"/>
    <s v="Average"/>
    <n v="55"/>
    <n v="2014"/>
    <n v="11"/>
    <n v="1"/>
  </r>
  <r>
    <s v="766 Union Ave Ne"/>
    <x v="19"/>
    <s v="WA"/>
    <n v="98059"/>
    <n v="235000"/>
    <x v="3"/>
    <n v="1"/>
    <n v="1170"/>
    <n v="201"/>
    <n v="0"/>
    <x v="1"/>
    <x v="1"/>
    <s v="None"/>
    <s v="Good"/>
    <n v="57"/>
    <n v="0"/>
    <n v="57"/>
    <n v="1"/>
  </r>
  <r>
    <s v="12522 Se 105Th St"/>
    <x v="19"/>
    <s v="WA"/>
    <n v="98056"/>
    <n v="235000"/>
    <x v="3"/>
    <n v="1"/>
    <n v="1250"/>
    <n v="188"/>
    <n v="0"/>
    <x v="1"/>
    <x v="1"/>
    <s v="None"/>
    <s v="Good"/>
    <n v="66"/>
    <n v="0"/>
    <n v="66"/>
    <n v="1"/>
  </r>
  <r>
    <s v="2925 Morris Ave S"/>
    <x v="19"/>
    <s v="WA"/>
    <n v="98055"/>
    <n v="235000"/>
    <x v="3"/>
    <n v="2"/>
    <n v="1530"/>
    <n v="154"/>
    <n v="0"/>
    <x v="1"/>
    <x v="1"/>
    <s v="None"/>
    <s v="Good"/>
    <n v="55"/>
    <n v="0"/>
    <n v="55"/>
    <n v="1"/>
  </r>
  <r>
    <s v="18201-18223 114Th Ave Se"/>
    <x v="19"/>
    <s v="WA"/>
    <n v="98055"/>
    <n v="235000"/>
    <x v="3"/>
    <n v="1.75"/>
    <n v="1950"/>
    <n v="121"/>
    <n v="0"/>
    <x v="1"/>
    <x v="1"/>
    <s v="None"/>
    <s v="Average"/>
    <n v="65"/>
    <n v="2012"/>
    <n v="13"/>
    <n v="1"/>
  </r>
  <r>
    <s v="13002 23Rd Ave S"/>
    <x v="38"/>
    <s v="WA"/>
    <n v="98168"/>
    <n v="235000"/>
    <x v="3"/>
    <n v="1.75"/>
    <n v="1900"/>
    <n v="124"/>
    <n v="0"/>
    <x v="1"/>
    <x v="0"/>
    <s v="None"/>
    <s v="Average"/>
    <n v="45"/>
    <n v="0"/>
    <n v="45"/>
    <n v="1"/>
  </r>
  <r>
    <s v="9413 34Th Ave Sw"/>
    <x v="5"/>
    <s v="WA"/>
    <n v="98126"/>
    <n v="235000"/>
    <x v="7"/>
    <n v="1"/>
    <n v="810"/>
    <n v="290"/>
    <n v="0"/>
    <x v="1"/>
    <x v="1"/>
    <s v="None"/>
    <s v="Excellent"/>
    <n v="84"/>
    <n v="0"/>
    <n v="84"/>
    <n v="1"/>
  </r>
  <r>
    <s v="10546 Stone Ave N"/>
    <x v="5"/>
    <s v="WA"/>
    <n v="98133"/>
    <n v="235000"/>
    <x v="6"/>
    <n v="1.5"/>
    <n v="880"/>
    <n v="267"/>
    <n v="0"/>
    <x v="1"/>
    <x v="1"/>
    <s v="None"/>
    <s v="Average"/>
    <n v="26"/>
    <n v="0"/>
    <n v="26"/>
    <n v="2"/>
  </r>
  <r>
    <s v="3002 Sw Cycle Ct"/>
    <x v="5"/>
    <s v="WA"/>
    <n v="98126"/>
    <n v="235000"/>
    <x v="6"/>
    <n v="1"/>
    <n v="1140"/>
    <n v="206"/>
    <n v="0"/>
    <x v="1"/>
    <x v="0"/>
    <s v="None"/>
    <s v="Average"/>
    <n v="18"/>
    <n v="0"/>
    <n v="18"/>
    <n v="1.5"/>
  </r>
  <r>
    <s v="3003 Sw Cycle Ct"/>
    <x v="5"/>
    <s v="WA"/>
    <n v="98126"/>
    <n v="235000"/>
    <x v="7"/>
    <n v="1.5"/>
    <n v="1170"/>
    <n v="201"/>
    <n v="0"/>
    <x v="1"/>
    <x v="0"/>
    <s v="None"/>
    <s v="Average"/>
    <n v="18"/>
    <n v="0"/>
    <n v="18"/>
    <n v="2"/>
  </r>
  <r>
    <s v="1712 S Dawson St"/>
    <x v="5"/>
    <s v="WA"/>
    <n v="98108"/>
    <n v="235000"/>
    <x v="6"/>
    <n v="1"/>
    <n v="1020"/>
    <n v="230"/>
    <n v="0"/>
    <x v="1"/>
    <x v="1"/>
    <s v="None"/>
    <s v="Average"/>
    <n v="86"/>
    <n v="1969"/>
    <n v="56"/>
    <n v="1"/>
  </r>
  <r>
    <s v="5403 34Th Ave Sw"/>
    <x v="5"/>
    <s v="WA"/>
    <n v="98126"/>
    <n v="235000"/>
    <x v="6"/>
    <n v="1"/>
    <n v="720"/>
    <n v="326"/>
    <n v="0"/>
    <x v="1"/>
    <x v="1"/>
    <s v="None"/>
    <s v="Good"/>
    <n v="78"/>
    <n v="1988"/>
    <n v="37"/>
    <n v="1"/>
  </r>
  <r>
    <s v="8406 Railroad Ave"/>
    <x v="18"/>
    <s v="WA"/>
    <n v="98065"/>
    <n v="235000"/>
    <x v="6"/>
    <n v="1"/>
    <n v="900"/>
    <n v="261"/>
    <n v="1"/>
    <x v="1"/>
    <x v="1"/>
    <s v="None"/>
    <s v="Poor"/>
    <n v="97"/>
    <n v="0"/>
    <n v="97"/>
    <n v="1"/>
  </r>
  <r>
    <s v="4414 S 140Th St"/>
    <x v="8"/>
    <s v="WA"/>
    <n v="98168"/>
    <n v="235000"/>
    <x v="1"/>
    <n v="1.75"/>
    <n v="1450"/>
    <n v="162"/>
    <n v="0"/>
    <x v="1"/>
    <x v="0"/>
    <s v="None"/>
    <s v="Average"/>
    <n v="63"/>
    <n v="2003"/>
    <n v="22"/>
    <n v="1.5"/>
  </r>
  <r>
    <s v="4725 S 172Nd St"/>
    <x v="38"/>
    <s v="WA"/>
    <n v="98188"/>
    <n v="234999"/>
    <x v="3"/>
    <n v="1"/>
    <n v="1330"/>
    <n v="177"/>
    <n v="0"/>
    <x v="1"/>
    <x v="1"/>
    <s v="None"/>
    <s v="Average"/>
    <n v="77"/>
    <n v="1994"/>
    <n v="31"/>
    <n v="1"/>
  </r>
  <r>
    <s v="28509 Ne 149Th Pl"/>
    <x v="22"/>
    <s v="WA"/>
    <n v="98019"/>
    <n v="234975"/>
    <x v="1"/>
    <n v="2.75"/>
    <n v="2520"/>
    <n v="93"/>
    <n v="0"/>
    <x v="1"/>
    <x v="1"/>
    <s v="None"/>
    <s v="Average"/>
    <n v="26"/>
    <n v="0"/>
    <n v="26"/>
    <n v="2"/>
  </r>
  <r>
    <s v="10872 Se 318Th Pl"/>
    <x v="24"/>
    <s v="WA"/>
    <n v="98092"/>
    <n v="234000"/>
    <x v="1"/>
    <n v="2"/>
    <n v="1630"/>
    <n v="144"/>
    <n v="0"/>
    <x v="1"/>
    <x v="0"/>
    <s v="None"/>
    <s v="Good"/>
    <n v="50"/>
    <n v="0"/>
    <n v="50"/>
    <n v="1"/>
  </r>
  <r>
    <s v="28 M St Ne"/>
    <x v="24"/>
    <s v="WA"/>
    <n v="98002"/>
    <n v="234000"/>
    <x v="3"/>
    <n v="2"/>
    <n v="1640"/>
    <n v="143"/>
    <n v="0"/>
    <x v="1"/>
    <x v="1"/>
    <s v="None"/>
    <s v="Excellent"/>
    <n v="115"/>
    <n v="0"/>
    <n v="115"/>
    <n v="1.5"/>
  </r>
  <r>
    <s v="20214 8Th Ave S"/>
    <x v="23"/>
    <s v="WA"/>
    <n v="98198"/>
    <n v="234000"/>
    <x v="6"/>
    <n v="1"/>
    <n v="940"/>
    <n v="249"/>
    <n v="0"/>
    <x v="1"/>
    <x v="1"/>
    <s v="None"/>
    <s v="Good"/>
    <n v="73"/>
    <n v="0"/>
    <n v="73"/>
    <n v="1"/>
  </r>
  <r>
    <s v="26720 Ne Stewart St"/>
    <x v="22"/>
    <s v="WA"/>
    <n v="98019"/>
    <n v="234000"/>
    <x v="3"/>
    <n v="1"/>
    <n v="1040"/>
    <n v="225"/>
    <n v="0"/>
    <x v="1"/>
    <x v="1"/>
    <s v="None"/>
    <s v="Average"/>
    <n v="42"/>
    <n v="2009"/>
    <n v="16"/>
    <n v="1"/>
  </r>
  <r>
    <s v="3915 S 238Th St"/>
    <x v="36"/>
    <s v="WA"/>
    <n v="98032"/>
    <n v="234000"/>
    <x v="1"/>
    <n v="1"/>
    <n v="1390"/>
    <n v="168"/>
    <n v="0"/>
    <x v="1"/>
    <x v="1"/>
    <s v="None"/>
    <s v="Average"/>
    <n v="70"/>
    <n v="2013"/>
    <n v="12"/>
    <n v="1"/>
  </r>
  <r>
    <s v="11062 25Th Ave Sw"/>
    <x v="5"/>
    <s v="WA"/>
    <n v="98146"/>
    <n v="234000"/>
    <x v="6"/>
    <n v="1"/>
    <n v="870"/>
    <n v="269"/>
    <n v="0"/>
    <x v="1"/>
    <x v="1"/>
    <s v="None"/>
    <s v="Average"/>
    <n v="85"/>
    <n v="1996"/>
    <n v="29"/>
    <n v="1"/>
  </r>
  <r>
    <s v="23441 130Th Ave Se"/>
    <x v="36"/>
    <s v="WA"/>
    <n v="98031"/>
    <n v="233500"/>
    <x v="3"/>
    <n v="2.25"/>
    <n v="1650"/>
    <n v="142"/>
    <n v="0"/>
    <x v="1"/>
    <x v="1"/>
    <s v="None"/>
    <s v="Average"/>
    <n v="40"/>
    <n v="0"/>
    <n v="40"/>
    <n v="2"/>
  </r>
  <r>
    <s v="429 Randolph Ave"/>
    <x v="5"/>
    <s v="WA"/>
    <n v="98122"/>
    <n v="233167"/>
    <x v="3"/>
    <n v="2"/>
    <n v="1570"/>
    <n v="149"/>
    <n v="0"/>
    <x v="1"/>
    <x v="0"/>
    <s v="Good"/>
    <s v="Good"/>
    <n v="54"/>
    <n v="0"/>
    <n v="54"/>
    <n v="2"/>
  </r>
  <r>
    <s v="322 Ne 163Rd St"/>
    <x v="9"/>
    <s v="WA"/>
    <n v="98155"/>
    <n v="233000"/>
    <x v="3"/>
    <n v="1"/>
    <n v="1250"/>
    <n v="186"/>
    <n v="0"/>
    <x v="1"/>
    <x v="1"/>
    <s v="None"/>
    <s v="Average"/>
    <n v="70"/>
    <n v="2005"/>
    <n v="20"/>
    <n v="1.5"/>
  </r>
  <r>
    <s v="1002 Pike St Ne"/>
    <x v="24"/>
    <s v="WA"/>
    <n v="98002"/>
    <n v="232603"/>
    <x v="3"/>
    <n v="1.75"/>
    <n v="1750"/>
    <n v="133"/>
    <n v="0"/>
    <x v="1"/>
    <x v="1"/>
    <s v="None"/>
    <s v="Good"/>
    <n v="49"/>
    <n v="1992"/>
    <n v="33"/>
    <n v="2"/>
  </r>
  <r>
    <s v="450 S 305Th St"/>
    <x v="27"/>
    <s v="WA"/>
    <n v="98003"/>
    <n v="232500"/>
    <x v="3"/>
    <n v="1.5"/>
    <n v="1940"/>
    <n v="120"/>
    <n v="0"/>
    <x v="1"/>
    <x v="0"/>
    <s v="None"/>
    <s v="Good"/>
    <n v="56"/>
    <n v="0"/>
    <n v="56"/>
    <n v="1"/>
  </r>
  <r>
    <s v="30606 2Nd Ave Sw"/>
    <x v="27"/>
    <s v="WA"/>
    <n v="98023"/>
    <n v="232500"/>
    <x v="3"/>
    <n v="1"/>
    <n v="1320"/>
    <n v="176"/>
    <n v="0"/>
    <x v="1"/>
    <x v="0"/>
    <s v="None"/>
    <s v="Average"/>
    <n v="64"/>
    <n v="2004"/>
    <n v="21"/>
    <n v="1"/>
  </r>
  <r>
    <s v="14221 W Lake Kathleen Dr Se"/>
    <x v="19"/>
    <s v="WA"/>
    <n v="98059"/>
    <n v="232333"/>
    <x v="3"/>
    <n v="2.25"/>
    <n v="2430"/>
    <n v="96"/>
    <n v="2"/>
    <x v="1"/>
    <x v="1"/>
    <s v="None"/>
    <s v="Average"/>
    <n v="51"/>
    <n v="0"/>
    <n v="51"/>
    <n v="1"/>
  </r>
  <r>
    <s v="31605-31625 51St Ave S"/>
    <x v="24"/>
    <s v="WA"/>
    <n v="98001"/>
    <n v="232000"/>
    <x v="3"/>
    <n v="1.5"/>
    <n v="1460"/>
    <n v="159"/>
    <n v="0"/>
    <x v="1"/>
    <x v="1"/>
    <s v="None"/>
    <s v="Average"/>
    <n v="59"/>
    <n v="1963"/>
    <n v="62"/>
    <n v="1"/>
  </r>
  <r>
    <s v="14904 133Rd Ave Se"/>
    <x v="19"/>
    <s v="WA"/>
    <n v="98058"/>
    <n v="231000"/>
    <x v="1"/>
    <n v="2"/>
    <n v="1530"/>
    <n v="151"/>
    <n v="0"/>
    <x v="1"/>
    <x v="1"/>
    <s v="None"/>
    <s v="Average"/>
    <n v="83"/>
    <n v="1983"/>
    <n v="42"/>
    <n v="2"/>
  </r>
  <r>
    <s v="18827 Se 244Th Pl"/>
    <x v="7"/>
    <s v="WA"/>
    <n v="98042"/>
    <n v="230000"/>
    <x v="3"/>
    <n v="1.75"/>
    <n v="1010"/>
    <n v="228"/>
    <n v="0"/>
    <x v="1"/>
    <x v="1"/>
    <s v="None"/>
    <s v="Excellent"/>
    <n v="56"/>
    <n v="0"/>
    <n v="56"/>
    <n v="1"/>
  </r>
  <r>
    <s v="24727 Se Mud Mountain Rd"/>
    <x v="33"/>
    <s v="WA"/>
    <n v="98022"/>
    <n v="230000"/>
    <x v="3"/>
    <n v="1"/>
    <n v="1530"/>
    <n v="150"/>
    <n v="9"/>
    <x v="1"/>
    <x v="1"/>
    <s v="None"/>
    <s v="Good"/>
    <n v="106"/>
    <n v="1985"/>
    <n v="40"/>
    <n v="1.5"/>
  </r>
  <r>
    <s v="10642 Se 200Th St"/>
    <x v="36"/>
    <s v="WA"/>
    <n v="98031"/>
    <n v="230000"/>
    <x v="3"/>
    <n v="1.75"/>
    <n v="1400"/>
    <n v="164"/>
    <n v="0"/>
    <x v="1"/>
    <x v="1"/>
    <s v="None"/>
    <s v="Good"/>
    <n v="68"/>
    <n v="2001"/>
    <n v="24"/>
    <n v="1"/>
  </r>
  <r>
    <s v="213Th Ave Se"/>
    <x v="32"/>
    <s v="WA"/>
    <n v="98038"/>
    <n v="230000"/>
    <x v="6"/>
    <n v="1.75"/>
    <n v="1910"/>
    <n v="120"/>
    <n v="0"/>
    <x v="1"/>
    <x v="1"/>
    <s v="None"/>
    <s v="Average"/>
    <n v="45"/>
    <n v="0"/>
    <n v="45"/>
    <n v="2"/>
  </r>
  <r>
    <s v="17018 124Th Ave Se"/>
    <x v="19"/>
    <s v="WA"/>
    <n v="98058"/>
    <n v="230000"/>
    <x v="6"/>
    <n v="1"/>
    <n v="950"/>
    <n v="242"/>
    <n v="0"/>
    <x v="1"/>
    <x v="1"/>
    <s v="None"/>
    <s v="Average"/>
    <n v="67"/>
    <n v="2004"/>
    <n v="21"/>
    <n v="1"/>
  </r>
  <r>
    <s v="11915 Se 161St St"/>
    <x v="19"/>
    <s v="WA"/>
    <n v="98058"/>
    <n v="230000"/>
    <x v="6"/>
    <n v="1"/>
    <n v="1080"/>
    <n v="213"/>
    <n v="0"/>
    <x v="1"/>
    <x v="1"/>
    <s v="None"/>
    <s v="Average"/>
    <n v="67"/>
    <n v="2004"/>
    <n v="21"/>
    <n v="1"/>
  </r>
  <r>
    <s v="880 Monroe Ave Ne"/>
    <x v="19"/>
    <s v="WA"/>
    <n v="98056"/>
    <n v="230000"/>
    <x v="3"/>
    <n v="1"/>
    <n v="1390"/>
    <n v="165"/>
    <n v="0"/>
    <x v="1"/>
    <x v="1"/>
    <s v="None"/>
    <s v="Average"/>
    <n v="71"/>
    <n v="2005"/>
    <n v="20"/>
    <n v="1"/>
  </r>
  <r>
    <s v="2508 Ne 7Th St"/>
    <x v="19"/>
    <s v="WA"/>
    <n v="98056"/>
    <n v="230000"/>
    <x v="3"/>
    <n v="2"/>
    <n v="1440"/>
    <n v="160"/>
    <n v="0"/>
    <x v="1"/>
    <x v="0"/>
    <s v="None"/>
    <s v="Good"/>
    <n v="83"/>
    <n v="2007"/>
    <n v="18"/>
    <n v="1"/>
  </r>
  <r>
    <s v="13008 23Rd Ave S"/>
    <x v="38"/>
    <s v="WA"/>
    <n v="98168"/>
    <n v="230000"/>
    <x v="6"/>
    <n v="1"/>
    <n v="930"/>
    <n v="247"/>
    <n v="0"/>
    <x v="1"/>
    <x v="1"/>
    <s v="None"/>
    <s v="Average"/>
    <n v="39"/>
    <n v="0"/>
    <n v="39"/>
    <n v="1"/>
  </r>
  <r>
    <s v="17736 41St Ave S"/>
    <x v="38"/>
    <s v="WA"/>
    <n v="98188"/>
    <n v="230000"/>
    <x v="3"/>
    <n v="1"/>
    <n v="1060"/>
    <n v="217"/>
    <n v="0"/>
    <x v="1"/>
    <x v="1"/>
    <s v="None"/>
    <s v="Good"/>
    <n v="69"/>
    <n v="0"/>
    <n v="69"/>
    <n v="1"/>
  </r>
  <r>
    <s v="4424-4438 Martin Luther King Jr Way S"/>
    <x v="5"/>
    <s v="WA"/>
    <n v="98108"/>
    <n v="230000"/>
    <x v="3"/>
    <n v="1.75"/>
    <n v="1140"/>
    <n v="202"/>
    <n v="0"/>
    <x v="1"/>
    <x v="1"/>
    <s v="None"/>
    <s v="Average"/>
    <n v="11"/>
    <n v="0"/>
    <n v="11"/>
    <n v="2"/>
  </r>
  <r>
    <s v="6909 S 124Th St"/>
    <x v="5"/>
    <s v="WA"/>
    <n v="98178"/>
    <n v="230000"/>
    <x v="1"/>
    <n v="1.75"/>
    <n v="1850"/>
    <n v="124"/>
    <n v="0"/>
    <x v="1"/>
    <x v="0"/>
    <s v="None"/>
    <s v="Good"/>
    <n v="81"/>
    <n v="0"/>
    <n v="81"/>
    <n v="1"/>
  </r>
  <r>
    <s v="10645 2Nd Ave Sw"/>
    <x v="5"/>
    <s v="WA"/>
    <n v="98146"/>
    <n v="230000"/>
    <x v="0"/>
    <n v="2"/>
    <n v="1930"/>
    <n v="119"/>
    <n v="0"/>
    <x v="1"/>
    <x v="1"/>
    <s v="None"/>
    <s v="Average"/>
    <n v="84"/>
    <n v="1969"/>
    <n v="56"/>
    <n v="1.5"/>
  </r>
  <r>
    <s v="32838 38Th Ave S"/>
    <x v="27"/>
    <s v="WA"/>
    <n v="98001"/>
    <n v="229950"/>
    <x v="1"/>
    <n v="1.75"/>
    <n v="1300"/>
    <n v="177"/>
    <n v="0"/>
    <x v="1"/>
    <x v="1"/>
    <s v="None"/>
    <s v="Good"/>
    <n v="56"/>
    <n v="0"/>
    <n v="56"/>
    <n v="1"/>
  </r>
  <r>
    <s v="14609 Se 195Th Pl"/>
    <x v="19"/>
    <s v="WA"/>
    <n v="98058"/>
    <n v="229950"/>
    <x v="3"/>
    <n v="2"/>
    <n v="1410"/>
    <n v="163"/>
    <n v="0"/>
    <x v="1"/>
    <x v="1"/>
    <s v="None"/>
    <s v="Average"/>
    <n v="42"/>
    <n v="2009"/>
    <n v="16"/>
    <n v="1"/>
  </r>
  <r>
    <s v="4217 Renton Ave S"/>
    <x v="5"/>
    <s v="WA"/>
    <n v="98108"/>
    <n v="229800"/>
    <x v="6"/>
    <n v="1.75"/>
    <n v="1110"/>
    <n v="207"/>
    <n v="0"/>
    <x v="1"/>
    <x v="1"/>
    <s v="None"/>
    <s v="Average"/>
    <n v="11"/>
    <n v="0"/>
    <n v="11"/>
    <n v="2"/>
  </r>
  <r>
    <s v="1206 Ne 155Th St"/>
    <x v="9"/>
    <s v="WA"/>
    <n v="98155"/>
    <n v="229630"/>
    <x v="6"/>
    <n v="1"/>
    <n v="1100"/>
    <n v="209"/>
    <n v="0"/>
    <x v="1"/>
    <x v="1"/>
    <s v="None"/>
    <s v="Good"/>
    <n v="78"/>
    <n v="1988"/>
    <n v="37"/>
    <n v="1"/>
  </r>
  <r>
    <s v="16040 28Th Ave Ne"/>
    <x v="9"/>
    <s v="WA"/>
    <n v="98155"/>
    <n v="229630"/>
    <x v="6"/>
    <n v="1"/>
    <n v="770"/>
    <n v="298"/>
    <n v="0"/>
    <x v="1"/>
    <x v="1"/>
    <s v="None"/>
    <s v="Average"/>
    <n v="77"/>
    <n v="1994"/>
    <n v="31"/>
    <n v="1"/>
  </r>
  <r>
    <s v="1605 21St St Ne"/>
    <x v="24"/>
    <s v="WA"/>
    <n v="98002"/>
    <n v="229500"/>
    <x v="3"/>
    <n v="1"/>
    <n v="1230"/>
    <n v="187"/>
    <n v="0"/>
    <x v="1"/>
    <x v="1"/>
    <s v="None"/>
    <s v="Good"/>
    <n v="58"/>
    <n v="0"/>
    <n v="58"/>
    <n v="1"/>
  </r>
  <r>
    <s v="11055 Se 295Th St"/>
    <x v="24"/>
    <s v="WA"/>
    <n v="98092"/>
    <n v="229500"/>
    <x v="3"/>
    <n v="1.75"/>
    <n v="1770"/>
    <n v="130"/>
    <n v="1"/>
    <x v="1"/>
    <x v="1"/>
    <s v="None"/>
    <s v="Good"/>
    <n v="57"/>
    <n v="0"/>
    <n v="57"/>
    <n v="1"/>
  </r>
  <r>
    <s v="32701-32911 49Th Pl Sw"/>
    <x v="27"/>
    <s v="WA"/>
    <n v="98023"/>
    <n v="229000"/>
    <x v="1"/>
    <n v="2.25"/>
    <n v="2010"/>
    <n v="114"/>
    <n v="0"/>
    <x v="1"/>
    <x v="0"/>
    <s v="None"/>
    <s v="Average"/>
    <n v="46"/>
    <n v="2014"/>
    <n v="11"/>
    <n v="1"/>
  </r>
  <r>
    <s v="10427 18Th Ave S"/>
    <x v="5"/>
    <s v="WA"/>
    <n v="98168"/>
    <n v="229000"/>
    <x v="6"/>
    <n v="1"/>
    <n v="1190"/>
    <n v="192"/>
    <n v="0"/>
    <x v="1"/>
    <x v="0"/>
    <s v="None"/>
    <s v="Average"/>
    <n v="84"/>
    <n v="1994"/>
    <n v="31"/>
    <n v="1"/>
  </r>
  <r>
    <s v="35839 14Th Ave Sw"/>
    <x v="27"/>
    <s v="WA"/>
    <n v="98023"/>
    <n v="228950"/>
    <x v="3"/>
    <n v="1.75"/>
    <n v="1200"/>
    <n v="191"/>
    <n v="0"/>
    <x v="1"/>
    <x v="1"/>
    <s v="None"/>
    <s v="Good"/>
    <n v="57"/>
    <n v="0"/>
    <n v="57"/>
    <n v="1"/>
  </r>
  <r>
    <s v="23403 120Th Ave Se"/>
    <x v="36"/>
    <s v="WA"/>
    <n v="98031"/>
    <n v="228944"/>
    <x v="3"/>
    <n v="1.75"/>
    <n v="1730"/>
    <n v="132"/>
    <n v="0"/>
    <x v="1"/>
    <x v="1"/>
    <s v="None"/>
    <s v="Excellent"/>
    <n v="53"/>
    <n v="0"/>
    <n v="53"/>
    <n v="1"/>
  </r>
  <r>
    <s v="9025 15Th Ave Sw"/>
    <x v="5"/>
    <s v="WA"/>
    <n v="98106"/>
    <n v="226550"/>
    <x v="3"/>
    <n v="1"/>
    <n v="990"/>
    <n v="229"/>
    <n v="0"/>
    <x v="1"/>
    <x v="1"/>
    <s v="None"/>
    <s v="Average"/>
    <n v="82"/>
    <n v="2002"/>
    <n v="23"/>
    <n v="1"/>
  </r>
  <r>
    <s v="936 Pike Pl Ne"/>
    <x v="24"/>
    <s v="WA"/>
    <n v="98002"/>
    <n v="225500"/>
    <x v="6"/>
    <n v="1.75"/>
    <n v="1590"/>
    <n v="142"/>
    <n v="0"/>
    <x v="1"/>
    <x v="1"/>
    <s v="None"/>
    <s v="Good"/>
    <n v="53"/>
    <n v="0"/>
    <n v="53"/>
    <n v="1"/>
  </r>
  <r>
    <s v="32744 30Th Ave Sw"/>
    <x v="27"/>
    <s v="WA"/>
    <n v="98023"/>
    <n v="225279"/>
    <x v="3"/>
    <n v="2.25"/>
    <n v="2110"/>
    <n v="107"/>
    <n v="0"/>
    <x v="1"/>
    <x v="0"/>
    <s v="None"/>
    <s v="Good"/>
    <n v="52"/>
    <n v="0"/>
    <n v="52"/>
    <n v="1"/>
  </r>
  <r>
    <s v="30410 128Th Pl Se"/>
    <x v="24"/>
    <s v="WA"/>
    <n v="98092"/>
    <n v="225000"/>
    <x v="3"/>
    <n v="2.5"/>
    <n v="1680"/>
    <n v="134"/>
    <n v="0"/>
    <x v="1"/>
    <x v="1"/>
    <s v="None"/>
    <s v="Average"/>
    <n v="31"/>
    <n v="0"/>
    <n v="31"/>
    <n v="2"/>
  </r>
  <r>
    <s v="36721 34Th Ave S"/>
    <x v="24"/>
    <s v="WA"/>
    <n v="98001"/>
    <n v="225000"/>
    <x v="3"/>
    <n v="2"/>
    <n v="2030"/>
    <n v="111"/>
    <n v="1"/>
    <x v="1"/>
    <x v="0"/>
    <s v="None"/>
    <s v="Good"/>
    <n v="46"/>
    <n v="0"/>
    <n v="46"/>
    <n v="1"/>
  </r>
  <r>
    <s v="29140 42Nd Ave S"/>
    <x v="24"/>
    <s v="WA"/>
    <n v="98001"/>
    <n v="225000"/>
    <x v="3"/>
    <n v="1"/>
    <n v="1660"/>
    <n v="136"/>
    <n v="0"/>
    <x v="1"/>
    <x v="0"/>
    <s v="None"/>
    <s v="Average"/>
    <n v="62"/>
    <n v="2008"/>
    <n v="17"/>
    <n v="1"/>
  </r>
  <r>
    <s v="238 Sw 132Nd St"/>
    <x v="21"/>
    <s v="WA"/>
    <n v="98146"/>
    <n v="225000"/>
    <x v="3"/>
    <n v="2"/>
    <n v="1700"/>
    <n v="132"/>
    <n v="0"/>
    <x v="1"/>
    <x v="0"/>
    <s v="None"/>
    <s v="Excellent"/>
    <n v="80"/>
    <n v="0"/>
    <n v="80"/>
    <n v="1"/>
  </r>
  <r>
    <s v="18035 Se 262Nd Pl"/>
    <x v="7"/>
    <s v="WA"/>
    <n v="98042"/>
    <n v="225000"/>
    <x v="3"/>
    <n v="1.75"/>
    <n v="1760"/>
    <n v="128"/>
    <n v="1"/>
    <x v="1"/>
    <x v="0"/>
    <s v="None"/>
    <s v="Average"/>
    <n v="46"/>
    <n v="2014"/>
    <n v="11"/>
    <n v="1"/>
  </r>
  <r>
    <s v="31711 7Th Pl S"/>
    <x v="27"/>
    <s v="WA"/>
    <n v="98003"/>
    <n v="225000"/>
    <x v="3"/>
    <n v="1.75"/>
    <n v="1580"/>
    <n v="142"/>
    <n v="0"/>
    <x v="1"/>
    <x v="1"/>
    <s v="None"/>
    <s v="Good"/>
    <n v="58"/>
    <n v="0"/>
    <n v="58"/>
    <n v="1"/>
  </r>
  <r>
    <s v="903 S 317Th St"/>
    <x v="27"/>
    <s v="WA"/>
    <n v="98003"/>
    <n v="225000"/>
    <x v="3"/>
    <n v="1.75"/>
    <n v="1330"/>
    <n v="169"/>
    <n v="0"/>
    <x v="1"/>
    <x v="1"/>
    <s v="None"/>
    <s v="Average"/>
    <n v="57"/>
    <n v="1997"/>
    <n v="28"/>
    <n v="1"/>
  </r>
  <r>
    <s v="1405 E Maple St"/>
    <x v="36"/>
    <s v="WA"/>
    <n v="98030"/>
    <n v="225000"/>
    <x v="3"/>
    <n v="1.5"/>
    <n v="1250"/>
    <n v="180"/>
    <n v="0"/>
    <x v="1"/>
    <x v="1"/>
    <s v="None"/>
    <s v="Average"/>
    <n v="58"/>
    <n v="2011"/>
    <n v="14"/>
    <n v="1"/>
  </r>
  <r>
    <s v="33023 Se 310Th St"/>
    <x v="28"/>
    <s v="WA"/>
    <n v="98051"/>
    <n v="225000"/>
    <x v="6"/>
    <n v="1"/>
    <n v="1300"/>
    <n v="173"/>
    <n v="0"/>
    <x v="1"/>
    <x v="1"/>
    <s v="None"/>
    <s v="Good"/>
    <n v="50"/>
    <n v="0"/>
    <n v="50"/>
    <n v="1.5"/>
  </r>
  <r>
    <s v="24841 Redmond-Fall City Rd Ne"/>
    <x v="13"/>
    <s v="WA"/>
    <n v="98053"/>
    <n v="225000"/>
    <x v="6"/>
    <n v="1"/>
    <n v="1396"/>
    <n v="161"/>
    <n v="3"/>
    <x v="1"/>
    <x v="1"/>
    <s v="None"/>
    <s v="Average"/>
    <n v="85"/>
    <n v="1997"/>
    <n v="28"/>
    <n v="1"/>
  </r>
  <r>
    <s v="16411 120Th Ave Se"/>
    <x v="19"/>
    <s v="WA"/>
    <n v="98058"/>
    <n v="225000"/>
    <x v="3"/>
    <n v="1"/>
    <n v="990"/>
    <n v="227"/>
    <n v="0"/>
    <x v="1"/>
    <x v="1"/>
    <s v="None"/>
    <s v="Good"/>
    <n v="59"/>
    <n v="0"/>
    <n v="59"/>
    <n v="1"/>
  </r>
  <r>
    <s v="3311 Se 17Th St"/>
    <x v="19"/>
    <s v="WA"/>
    <n v="98058"/>
    <n v="225000"/>
    <x v="3"/>
    <n v="2"/>
    <n v="1400"/>
    <n v="161"/>
    <n v="0"/>
    <x v="1"/>
    <x v="0"/>
    <s v="None"/>
    <s v="Average"/>
    <n v="46"/>
    <n v="2014"/>
    <n v="11"/>
    <n v="1"/>
  </r>
  <r>
    <s v="4030-4198 S 186Th St"/>
    <x v="38"/>
    <s v="WA"/>
    <n v="98188"/>
    <n v="225000"/>
    <x v="1"/>
    <n v="1.5"/>
    <n v="1950"/>
    <n v="115"/>
    <n v="0"/>
    <x v="1"/>
    <x v="1"/>
    <s v="None"/>
    <s v="Average"/>
    <n v="86"/>
    <n v="1969"/>
    <n v="56"/>
    <n v="1.5"/>
  </r>
  <r>
    <s v="12446 21St Ave S"/>
    <x v="5"/>
    <s v="WA"/>
    <n v="98168"/>
    <n v="225000"/>
    <x v="3"/>
    <n v="1"/>
    <n v="1040"/>
    <n v="216"/>
    <n v="0"/>
    <x v="1"/>
    <x v="1"/>
    <s v="None"/>
    <s v="Average"/>
    <n v="78"/>
    <n v="2012"/>
    <n v="13"/>
    <n v="1"/>
  </r>
  <r>
    <s v="4205 S 288Th Pl"/>
    <x v="24"/>
    <s v="WA"/>
    <n v="98001"/>
    <n v="224000"/>
    <x v="3"/>
    <n v="1.5"/>
    <n v="1560"/>
    <n v="144"/>
    <n v="0"/>
    <x v="1"/>
    <x v="0"/>
    <s v="None"/>
    <s v="Good"/>
    <n v="61"/>
    <n v="0"/>
    <n v="61"/>
    <n v="1"/>
  </r>
  <r>
    <s v="214-220 N St Ne"/>
    <x v="24"/>
    <s v="WA"/>
    <n v="98002"/>
    <n v="224000"/>
    <x v="1"/>
    <n v="1.5"/>
    <n v="1600"/>
    <n v="140"/>
    <n v="0"/>
    <x v="1"/>
    <x v="1"/>
    <s v="None"/>
    <s v="Good"/>
    <n v="66"/>
    <n v="0"/>
    <n v="66"/>
    <n v="1"/>
  </r>
  <r>
    <s v="32428-32598 5Th Ave"/>
    <x v="35"/>
    <s v="WA"/>
    <n v="98010"/>
    <n v="224000"/>
    <x v="3"/>
    <n v="1.75"/>
    <n v="1500"/>
    <n v="149"/>
    <n v="0"/>
    <x v="1"/>
    <x v="1"/>
    <s v="None"/>
    <s v="Average"/>
    <n v="11"/>
    <n v="0"/>
    <n v="11"/>
    <n v="1"/>
  </r>
  <r>
    <s v="16 R Pl Ne"/>
    <x v="24"/>
    <s v="WA"/>
    <n v="98002"/>
    <n v="223000"/>
    <x v="3"/>
    <n v="1.75"/>
    <n v="1340"/>
    <n v="166"/>
    <n v="0"/>
    <x v="1"/>
    <x v="1"/>
    <s v="None"/>
    <s v="Good"/>
    <n v="52"/>
    <n v="0"/>
    <n v="52"/>
    <n v="1"/>
  </r>
  <r>
    <s v="22124 112Th Pl Se"/>
    <x v="36"/>
    <s v="WA"/>
    <n v="98031"/>
    <n v="223000"/>
    <x v="3"/>
    <n v="2"/>
    <n v="1110"/>
    <n v="201"/>
    <n v="0"/>
    <x v="1"/>
    <x v="1"/>
    <s v="None"/>
    <s v="Good"/>
    <n v="34"/>
    <n v="0"/>
    <n v="34"/>
    <n v="1"/>
  </r>
  <r>
    <s v="26825 33Rd Ave S"/>
    <x v="36"/>
    <s v="WA"/>
    <n v="98032"/>
    <n v="223000"/>
    <x v="3"/>
    <n v="1"/>
    <n v="1030"/>
    <n v="217"/>
    <n v="0"/>
    <x v="1"/>
    <x v="1"/>
    <s v="None"/>
    <s v="Average"/>
    <n v="64"/>
    <n v="2004"/>
    <n v="21"/>
    <n v="1"/>
  </r>
  <r>
    <s v="11644 Se 163Rd St"/>
    <x v="19"/>
    <s v="WA"/>
    <n v="98058"/>
    <n v="223000"/>
    <x v="6"/>
    <n v="1"/>
    <n v="910"/>
    <n v="245"/>
    <n v="0"/>
    <x v="1"/>
    <x v="1"/>
    <s v="None"/>
    <s v="Average"/>
    <n v="68"/>
    <n v="2000"/>
    <n v="25"/>
    <n v="1"/>
  </r>
  <r>
    <s v="124 Mt Vista Pl Sw"/>
    <x v="41"/>
    <s v="WA"/>
    <n v="98047"/>
    <n v="222400"/>
    <x v="3"/>
    <n v="2"/>
    <n v="1200"/>
    <n v="185"/>
    <n v="0"/>
    <x v="1"/>
    <x v="1"/>
    <s v="None"/>
    <s v="Average"/>
    <n v="30"/>
    <n v="0"/>
    <n v="30"/>
    <n v="1"/>
  </r>
  <r>
    <s v="37724 26Th Dr S"/>
    <x v="27"/>
    <s v="WA"/>
    <n v="98003"/>
    <n v="221000"/>
    <x v="3"/>
    <n v="2.25"/>
    <n v="1640"/>
    <n v="135"/>
    <n v="0"/>
    <x v="1"/>
    <x v="0"/>
    <s v="None"/>
    <s v="Average"/>
    <n v="41"/>
    <n v="0"/>
    <n v="41"/>
    <n v="1"/>
  </r>
  <r>
    <s v="636 S 188Th St"/>
    <x v="5"/>
    <s v="WA"/>
    <n v="98148"/>
    <n v="221000"/>
    <x v="3"/>
    <n v="1"/>
    <n v="910"/>
    <n v="243"/>
    <n v="0"/>
    <x v="1"/>
    <x v="1"/>
    <s v="None"/>
    <s v="Average"/>
    <n v="59"/>
    <n v="1963"/>
    <n v="62"/>
    <n v="1"/>
  </r>
  <r>
    <s v="18717 Se 258Th St"/>
    <x v="7"/>
    <s v="WA"/>
    <n v="98042"/>
    <n v="220600"/>
    <x v="3"/>
    <n v="2.5"/>
    <n v="1490"/>
    <n v="148"/>
    <n v="0"/>
    <x v="1"/>
    <x v="1"/>
    <s v="None"/>
    <s v="Good"/>
    <n v="35"/>
    <n v="0"/>
    <n v="35"/>
    <n v="2"/>
  </r>
  <r>
    <s v="12021 Se 251 Pl"/>
    <x v="36"/>
    <s v="WA"/>
    <n v="98030"/>
    <n v="220083"/>
    <x v="3"/>
    <n v="1.75"/>
    <n v="1150"/>
    <n v="191"/>
    <n v="0"/>
    <x v="1"/>
    <x v="1"/>
    <s v="None"/>
    <s v="Good"/>
    <n v="42"/>
    <n v="0"/>
    <n v="42"/>
    <n v="1"/>
  </r>
  <r>
    <s v="1122 Harding St"/>
    <x v="33"/>
    <s v="WA"/>
    <n v="98022"/>
    <n v="220000"/>
    <x v="3"/>
    <n v="1"/>
    <n v="1060"/>
    <n v="208"/>
    <n v="0"/>
    <x v="1"/>
    <x v="1"/>
    <s v="Good"/>
    <s v="Excellent"/>
    <n v="69"/>
    <n v="0"/>
    <n v="69"/>
    <n v="1"/>
  </r>
  <r>
    <s v="38205 45Th Ave S"/>
    <x v="24"/>
    <s v="WA"/>
    <n v="98001"/>
    <n v="220000"/>
    <x v="3"/>
    <n v="1.5"/>
    <n v="1660"/>
    <n v="133"/>
    <n v="0"/>
    <x v="1"/>
    <x v="1"/>
    <s v="None"/>
    <s v="Average"/>
    <n v="44"/>
    <n v="2013"/>
    <n v="12"/>
    <n v="2"/>
  </r>
  <r>
    <s v="2410 Sw 323Rd St"/>
    <x v="27"/>
    <s v="WA"/>
    <n v="98023"/>
    <n v="220000"/>
    <x v="1"/>
    <n v="2.5"/>
    <n v="2240"/>
    <n v="98"/>
    <n v="0"/>
    <x v="1"/>
    <x v="0"/>
    <s v="None"/>
    <s v="Good"/>
    <n v="37"/>
    <n v="0"/>
    <n v="37"/>
    <n v="1"/>
  </r>
  <r>
    <s v="767 Oakhurst Dr"/>
    <x v="41"/>
    <s v="WA"/>
    <n v="98047"/>
    <n v="220000"/>
    <x v="1"/>
    <n v="2.5"/>
    <n v="2160"/>
    <n v="102"/>
    <n v="0"/>
    <x v="1"/>
    <x v="1"/>
    <s v="None"/>
    <s v="Average"/>
    <n v="32"/>
    <n v="0"/>
    <n v="32"/>
    <n v="2"/>
  </r>
  <r>
    <s v="7943 13Th Ave Sw"/>
    <x v="5"/>
    <s v="WA"/>
    <n v="98106"/>
    <n v="220000"/>
    <x v="1"/>
    <n v="1"/>
    <n v="1200"/>
    <n v="183"/>
    <n v="0"/>
    <x v="1"/>
    <x v="1"/>
    <s v="None"/>
    <s v="Average"/>
    <n v="102"/>
    <n v="1998"/>
    <n v="27"/>
    <n v="1.5"/>
  </r>
  <r>
    <s v="10102 33Rd Ave Sw"/>
    <x v="5"/>
    <s v="WA"/>
    <n v="98146"/>
    <n v="220000"/>
    <x v="3"/>
    <n v="1"/>
    <n v="1050"/>
    <n v="210"/>
    <n v="0"/>
    <x v="1"/>
    <x v="1"/>
    <s v="None"/>
    <s v="Average"/>
    <n v="83"/>
    <n v="1999"/>
    <n v="26"/>
    <n v="1"/>
  </r>
  <r>
    <s v="11851 44Th Pl S"/>
    <x v="8"/>
    <s v="WA"/>
    <n v="98178"/>
    <n v="220000"/>
    <x v="3"/>
    <n v="2"/>
    <n v="1410"/>
    <n v="156"/>
    <n v="0"/>
    <x v="1"/>
    <x v="1"/>
    <s v="None"/>
    <s v="Good"/>
    <n v="85"/>
    <n v="2001"/>
    <n v="24"/>
    <n v="1"/>
  </r>
  <r>
    <s v="17459 Se 262Nd St"/>
    <x v="7"/>
    <s v="WA"/>
    <n v="98042"/>
    <n v="219950"/>
    <x v="3"/>
    <n v="1.5"/>
    <n v="1620"/>
    <n v="136"/>
    <n v="0"/>
    <x v="1"/>
    <x v="1"/>
    <s v="None"/>
    <s v="Good"/>
    <n v="58"/>
    <n v="0"/>
    <n v="58"/>
    <n v="1"/>
  </r>
  <r>
    <s v="32110 12Th Pl Sw"/>
    <x v="27"/>
    <s v="WA"/>
    <n v="98023"/>
    <n v="219950"/>
    <x v="3"/>
    <n v="2.25"/>
    <n v="1500"/>
    <n v="147"/>
    <n v="0"/>
    <x v="1"/>
    <x v="0"/>
    <s v="None"/>
    <s v="Average"/>
    <n v="41"/>
    <n v="0"/>
    <n v="41"/>
    <n v="1"/>
  </r>
  <r>
    <s v="425 S 305Th St"/>
    <x v="27"/>
    <s v="WA"/>
    <n v="98003"/>
    <n v="219950"/>
    <x v="3"/>
    <n v="1.5"/>
    <n v="1650"/>
    <n v="133"/>
    <n v="0"/>
    <x v="1"/>
    <x v="0"/>
    <s v="None"/>
    <s v="Average"/>
    <n v="58"/>
    <n v="2011"/>
    <n v="14"/>
    <n v="1"/>
  </r>
  <r>
    <s v="31716 6Th Ave S"/>
    <x v="27"/>
    <s v="WA"/>
    <n v="98003"/>
    <n v="219900"/>
    <x v="3"/>
    <n v="1"/>
    <n v="970"/>
    <n v="227"/>
    <n v="0"/>
    <x v="1"/>
    <x v="1"/>
    <s v="None"/>
    <s v="Good"/>
    <n v="58"/>
    <n v="0"/>
    <n v="58"/>
    <n v="1"/>
  </r>
  <r>
    <s v="303 Sw 108Th St"/>
    <x v="5"/>
    <s v="WA"/>
    <n v="98146"/>
    <n v="219900"/>
    <x v="3"/>
    <n v="1"/>
    <n v="910"/>
    <n v="242"/>
    <n v="0"/>
    <x v="1"/>
    <x v="1"/>
    <s v="None"/>
    <s v="Fair"/>
    <n v="69"/>
    <n v="0"/>
    <n v="69"/>
    <n v="1"/>
  </r>
  <r>
    <s v="116 J St Se"/>
    <x v="24"/>
    <s v="WA"/>
    <n v="98002"/>
    <n v="219500"/>
    <x v="3"/>
    <n v="1"/>
    <n v="1090"/>
    <n v="201"/>
    <n v="0"/>
    <x v="1"/>
    <x v="1"/>
    <s v="None"/>
    <s v="Excellent"/>
    <n v="113"/>
    <n v="0"/>
    <n v="113"/>
    <n v="1.5"/>
  </r>
  <r>
    <s v="506 Harmony Ln"/>
    <x v="33"/>
    <s v="WA"/>
    <n v="98022"/>
    <n v="218000"/>
    <x v="3"/>
    <n v="1"/>
    <n v="960"/>
    <n v="227"/>
    <n v="0"/>
    <x v="1"/>
    <x v="1"/>
    <s v="None"/>
    <s v="Excellent"/>
    <n v="43"/>
    <n v="0"/>
    <n v="43"/>
    <n v="1"/>
  </r>
  <r>
    <s v="2530 Sw 325Th Pl"/>
    <x v="27"/>
    <s v="WA"/>
    <n v="98023"/>
    <n v="218000"/>
    <x v="3"/>
    <n v="1.5"/>
    <n v="1330"/>
    <n v="164"/>
    <n v="0"/>
    <x v="1"/>
    <x v="1"/>
    <s v="None"/>
    <s v="Good"/>
    <n v="57"/>
    <n v="0"/>
    <n v="57"/>
    <n v="1"/>
  </r>
  <r>
    <s v="28107 240Th Ave Se"/>
    <x v="32"/>
    <s v="WA"/>
    <n v="98038"/>
    <n v="218000"/>
    <x v="6"/>
    <n v="2"/>
    <n v="1310"/>
    <n v="166"/>
    <n v="0"/>
    <x v="1"/>
    <x v="1"/>
    <s v="None"/>
    <s v="Average"/>
    <n v="21"/>
    <n v="2003"/>
    <n v="22"/>
    <n v="2"/>
  </r>
  <r>
    <s v="11257 Crestwood Dr S"/>
    <x v="5"/>
    <s v="WA"/>
    <n v="98178"/>
    <n v="218000"/>
    <x v="3"/>
    <n v="1"/>
    <n v="880"/>
    <n v="248"/>
    <n v="0"/>
    <x v="1"/>
    <x v="1"/>
    <s v="None"/>
    <s v="Good"/>
    <n v="80"/>
    <n v="0"/>
    <n v="80"/>
    <n v="1"/>
  </r>
  <r>
    <s v="9455 8Th Ave Sw"/>
    <x v="5"/>
    <s v="WA"/>
    <n v="98106"/>
    <n v="218000"/>
    <x v="3"/>
    <n v="1"/>
    <n v="1020"/>
    <n v="214"/>
    <n v="0"/>
    <x v="1"/>
    <x v="1"/>
    <s v="None"/>
    <s v="Average"/>
    <n v="69"/>
    <n v="2001"/>
    <n v="24"/>
    <n v="1"/>
  </r>
  <r>
    <s v="230 S 317Th Pl"/>
    <x v="27"/>
    <s v="WA"/>
    <n v="98003"/>
    <n v="217500"/>
    <x v="3"/>
    <n v="1.75"/>
    <n v="1400"/>
    <n v="155"/>
    <n v="0"/>
    <x v="1"/>
    <x v="1"/>
    <s v="None"/>
    <s v="Good"/>
    <n v="41"/>
    <n v="0"/>
    <n v="41"/>
    <n v="1"/>
  </r>
  <r>
    <s v="24801-24805 11Th Ave S"/>
    <x v="23"/>
    <s v="WA"/>
    <n v="98198"/>
    <n v="216500"/>
    <x v="6"/>
    <n v="1.75"/>
    <n v="1390"/>
    <n v="156"/>
    <n v="0"/>
    <x v="1"/>
    <x v="1"/>
    <s v="None"/>
    <s v="Good"/>
    <n v="45"/>
    <n v="0"/>
    <n v="45"/>
    <n v="1"/>
  </r>
  <r>
    <s v="10915 243Rd Ave Ne"/>
    <x v="13"/>
    <s v="WA"/>
    <n v="98053"/>
    <n v="216000"/>
    <x v="3"/>
    <n v="2.75"/>
    <n v="2210"/>
    <n v="98"/>
    <n v="0"/>
    <x v="1"/>
    <x v="1"/>
    <s v="None"/>
    <s v="Average"/>
    <n v="17"/>
    <n v="0"/>
    <n v="17"/>
    <n v="2"/>
  </r>
  <r>
    <s v="35301-35323 56Th Ave S"/>
    <x v="24"/>
    <s v="WA"/>
    <n v="98001"/>
    <n v="215500"/>
    <x v="6"/>
    <n v="1.75"/>
    <n v="1220"/>
    <n v="177"/>
    <n v="0"/>
    <x v="1"/>
    <x v="1"/>
    <s v="None"/>
    <s v="Average"/>
    <n v="53"/>
    <n v="2002"/>
    <n v="23"/>
    <n v="1"/>
  </r>
  <r>
    <s v="2496-2598 S 121St St"/>
    <x v="21"/>
    <s v="WA"/>
    <n v="98168"/>
    <n v="215000"/>
    <x v="6"/>
    <n v="1"/>
    <n v="1320"/>
    <n v="163"/>
    <n v="0"/>
    <x v="1"/>
    <x v="1"/>
    <s v="None"/>
    <s v="Good"/>
    <n v="82"/>
    <n v="0"/>
    <n v="82"/>
    <n v="1"/>
  </r>
  <r>
    <s v="1730 Washington Ave"/>
    <x v="33"/>
    <s v="WA"/>
    <n v="98022"/>
    <n v="215000"/>
    <x v="1"/>
    <n v="1.5"/>
    <n v="1860"/>
    <n v="116"/>
    <n v="0"/>
    <x v="1"/>
    <x v="1"/>
    <s v="None"/>
    <s v="Excellent"/>
    <n v="105"/>
    <n v="0"/>
    <n v="105"/>
    <n v="1.5"/>
  </r>
  <r>
    <s v="1625 Sw 351St St"/>
    <x v="27"/>
    <s v="WA"/>
    <n v="98023"/>
    <n v="215000"/>
    <x v="3"/>
    <n v="1"/>
    <n v="960"/>
    <n v="224"/>
    <n v="0"/>
    <x v="1"/>
    <x v="1"/>
    <s v="None"/>
    <s v="Excellent"/>
    <n v="58"/>
    <n v="0"/>
    <n v="58"/>
    <n v="1"/>
  </r>
  <r>
    <s v="2253 Sw 313Th St"/>
    <x v="27"/>
    <s v="WA"/>
    <n v="98023"/>
    <n v="215000"/>
    <x v="3"/>
    <n v="1.75"/>
    <n v="1770"/>
    <n v="121"/>
    <n v="1"/>
    <x v="1"/>
    <x v="1"/>
    <s v="None"/>
    <s v="Average"/>
    <n v="66"/>
    <n v="1989"/>
    <n v="36"/>
    <n v="1"/>
  </r>
  <r>
    <s v="11428 Se 225Th St"/>
    <x v="36"/>
    <s v="WA"/>
    <n v="98031"/>
    <n v="215000"/>
    <x v="3"/>
    <n v="1"/>
    <n v="970"/>
    <n v="222"/>
    <n v="0"/>
    <x v="1"/>
    <x v="1"/>
    <s v="None"/>
    <s v="Good"/>
    <n v="55"/>
    <n v="0"/>
    <n v="55"/>
    <n v="1"/>
  </r>
  <r>
    <s v="4503 S 256Th St"/>
    <x v="36"/>
    <s v="WA"/>
    <n v="98032"/>
    <n v="215000"/>
    <x v="3"/>
    <n v="1"/>
    <n v="1200"/>
    <n v="179"/>
    <n v="0"/>
    <x v="1"/>
    <x v="1"/>
    <s v="None"/>
    <s v="Good"/>
    <n v="58"/>
    <n v="0"/>
    <n v="58"/>
    <n v="1"/>
  </r>
  <r>
    <s v="26516 235Th Ave Se"/>
    <x v="32"/>
    <s v="WA"/>
    <n v="98038"/>
    <n v="215000"/>
    <x v="3"/>
    <n v="1"/>
    <n v="1160"/>
    <n v="185"/>
    <n v="0"/>
    <x v="1"/>
    <x v="1"/>
    <s v="None"/>
    <s v="Good"/>
    <n v="56"/>
    <n v="0"/>
    <n v="56"/>
    <n v="1"/>
  </r>
  <r>
    <s v="127 Chicago Blvd S"/>
    <x v="41"/>
    <s v="WA"/>
    <n v="98047"/>
    <n v="215000"/>
    <x v="3"/>
    <n v="1.75"/>
    <n v="1210"/>
    <n v="178"/>
    <n v="0"/>
    <x v="1"/>
    <x v="1"/>
    <s v="None"/>
    <s v="Good"/>
    <n v="42"/>
    <n v="0"/>
    <n v="42"/>
    <n v="1"/>
  </r>
  <r>
    <s v="2906 Kennewick Pl Ne"/>
    <x v="19"/>
    <s v="WA"/>
    <n v="98056"/>
    <n v="215000"/>
    <x v="6"/>
    <n v="2.25"/>
    <n v="1610"/>
    <n v="134"/>
    <n v="0"/>
    <x v="1"/>
    <x v="1"/>
    <s v="None"/>
    <s v="Good"/>
    <n v="46"/>
    <n v="0"/>
    <n v="46"/>
    <n v="2"/>
  </r>
  <r>
    <s v="2730 S 146Th St"/>
    <x v="38"/>
    <s v="WA"/>
    <n v="98168"/>
    <n v="215000"/>
    <x v="3"/>
    <n v="2"/>
    <n v="1340"/>
    <n v="160"/>
    <n v="0"/>
    <x v="1"/>
    <x v="1"/>
    <s v="None"/>
    <s v="Average"/>
    <n v="94"/>
    <n v="0"/>
    <n v="94"/>
    <n v="1"/>
  </r>
  <r>
    <s v="7027 S 125Th St"/>
    <x v="5"/>
    <s v="WA"/>
    <n v="98178"/>
    <n v="215000"/>
    <x v="6"/>
    <n v="1"/>
    <n v="710"/>
    <n v="303"/>
    <n v="0"/>
    <x v="1"/>
    <x v="1"/>
    <s v="None"/>
    <s v="Average"/>
    <n v="82"/>
    <n v="2002"/>
    <n v="23"/>
    <n v="1"/>
  </r>
  <r>
    <s v="4036 S 119Th St"/>
    <x v="8"/>
    <s v="WA"/>
    <n v="98168"/>
    <n v="215000"/>
    <x v="6"/>
    <n v="1"/>
    <n v="1240"/>
    <n v="173"/>
    <n v="0"/>
    <x v="1"/>
    <x v="1"/>
    <s v="None"/>
    <s v="Average"/>
    <n v="58"/>
    <n v="2011"/>
    <n v="14"/>
    <n v="1"/>
  </r>
  <r>
    <s v="26712 186Th Ave Se"/>
    <x v="7"/>
    <s v="WA"/>
    <n v="98042"/>
    <n v="214950"/>
    <x v="3"/>
    <n v="1.75"/>
    <n v="1570"/>
    <n v="137"/>
    <n v="0"/>
    <x v="1"/>
    <x v="0"/>
    <s v="None"/>
    <s v="Good"/>
    <n v="48"/>
    <n v="0"/>
    <n v="48"/>
    <n v="1"/>
  </r>
  <r>
    <s v="16430 125Th Ave Se"/>
    <x v="19"/>
    <s v="WA"/>
    <n v="98058"/>
    <n v="214750"/>
    <x v="3"/>
    <n v="1.5"/>
    <n v="1090"/>
    <n v="197"/>
    <n v="0"/>
    <x v="1"/>
    <x v="1"/>
    <s v="None"/>
    <s v="Average"/>
    <n v="58"/>
    <n v="2014"/>
    <n v="11"/>
    <n v="1"/>
  </r>
  <r>
    <s v="27852 31St Pl S"/>
    <x v="24"/>
    <s v="WA"/>
    <n v="98001"/>
    <n v="214100"/>
    <x v="6"/>
    <n v="2.5"/>
    <n v="1150"/>
    <n v="186"/>
    <n v="0"/>
    <x v="1"/>
    <x v="1"/>
    <s v="None"/>
    <s v="Average"/>
    <n v="21"/>
    <n v="2003"/>
    <n v="22"/>
    <n v="2"/>
  </r>
  <r>
    <s v="11002 Se 180Th St"/>
    <x v="19"/>
    <s v="WA"/>
    <n v="98055"/>
    <n v="213400"/>
    <x v="3"/>
    <n v="1.5"/>
    <n v="1150"/>
    <n v="186"/>
    <n v="0"/>
    <x v="1"/>
    <x v="1"/>
    <s v="None"/>
    <s v="Good"/>
    <n v="62"/>
    <n v="0"/>
    <n v="62"/>
    <n v="1"/>
  </r>
  <r>
    <s v="32835 38Th Ct Sw"/>
    <x v="27"/>
    <s v="WA"/>
    <n v="98023"/>
    <n v="213000"/>
    <x v="1"/>
    <n v="1.75"/>
    <n v="1980"/>
    <n v="108"/>
    <n v="0"/>
    <x v="1"/>
    <x v="0"/>
    <s v="None"/>
    <s v="Fair"/>
    <n v="47"/>
    <n v="0"/>
    <n v="47"/>
    <n v="1"/>
  </r>
  <r>
    <s v="7157 32Nd Ave Sw"/>
    <x v="5"/>
    <s v="WA"/>
    <n v="98126"/>
    <n v="212700"/>
    <x v="6"/>
    <n v="1"/>
    <n v="940"/>
    <n v="226"/>
    <n v="0"/>
    <x v="1"/>
    <x v="1"/>
    <s v="None"/>
    <s v="Average"/>
    <n v="99"/>
    <n v="2003"/>
    <n v="22"/>
    <n v="1"/>
  </r>
  <r>
    <s v="35632 52Nd Ave S"/>
    <x v="24"/>
    <s v="WA"/>
    <n v="98001"/>
    <n v="212500"/>
    <x v="3"/>
    <n v="1"/>
    <n v="920"/>
    <n v="231"/>
    <n v="0"/>
    <x v="1"/>
    <x v="1"/>
    <s v="None"/>
    <s v="Good"/>
    <n v="48"/>
    <n v="0"/>
    <n v="48"/>
    <n v="1"/>
  </r>
  <r>
    <s v="12450 2Nd Ave S"/>
    <x v="5"/>
    <s v="WA"/>
    <n v="98168"/>
    <n v="212500"/>
    <x v="6"/>
    <n v="2"/>
    <n v="1030"/>
    <n v="206"/>
    <n v="0"/>
    <x v="1"/>
    <x v="1"/>
    <s v="None"/>
    <s v="Good"/>
    <n v="87"/>
    <n v="0"/>
    <n v="87"/>
    <n v="1"/>
  </r>
  <r>
    <s v="16251 12Th Ave Sw"/>
    <x v="21"/>
    <s v="WA"/>
    <n v="98166"/>
    <n v="211000"/>
    <x v="3"/>
    <n v="1.5"/>
    <n v="1350"/>
    <n v="156"/>
    <n v="0"/>
    <x v="1"/>
    <x v="1"/>
    <s v="None"/>
    <s v="Excellent"/>
    <n v="84"/>
    <n v="0"/>
    <n v="84"/>
    <n v="1"/>
  </r>
  <r>
    <s v="26306 127Th Ave Se"/>
    <x v="36"/>
    <s v="WA"/>
    <n v="98030"/>
    <n v="210614"/>
    <x v="3"/>
    <n v="2.5"/>
    <n v="1610"/>
    <n v="131"/>
    <n v="0"/>
    <x v="1"/>
    <x v="1"/>
    <s v="None"/>
    <s v="Average"/>
    <n v="31"/>
    <n v="0"/>
    <n v="31"/>
    <n v="2"/>
  </r>
  <r>
    <s v="1121 E Guiberson St"/>
    <x v="36"/>
    <s v="WA"/>
    <n v="98030"/>
    <n v="210614"/>
    <x v="3"/>
    <n v="2.5"/>
    <n v="2210"/>
    <n v="95"/>
    <n v="0"/>
    <x v="1"/>
    <x v="0"/>
    <s v="None"/>
    <s v="Good"/>
    <n v="59"/>
    <n v="0"/>
    <n v="59"/>
    <n v="1"/>
  </r>
  <r>
    <s v="111 F St Se"/>
    <x v="24"/>
    <s v="WA"/>
    <n v="98002"/>
    <n v="210000"/>
    <x v="6"/>
    <n v="2"/>
    <n v="1680"/>
    <n v="125"/>
    <n v="0"/>
    <x v="1"/>
    <x v="1"/>
    <s v="None"/>
    <s v="Good"/>
    <n v="115"/>
    <n v="0"/>
    <n v="115"/>
    <n v="2"/>
  </r>
  <r>
    <s v="32113 112Th Pl Se"/>
    <x v="24"/>
    <s v="WA"/>
    <n v="98092"/>
    <n v="210000"/>
    <x v="1"/>
    <n v="1.75"/>
    <n v="1200"/>
    <n v="175"/>
    <n v="0"/>
    <x v="1"/>
    <x v="1"/>
    <s v="None"/>
    <s v="Average"/>
    <n v="57"/>
    <n v="1997"/>
    <n v="28"/>
    <n v="1"/>
  </r>
  <r>
    <s v="11803 Se 322Nd Pl"/>
    <x v="24"/>
    <s v="WA"/>
    <n v="98092"/>
    <n v="210000"/>
    <x v="3"/>
    <n v="2"/>
    <n v="1440"/>
    <n v="146"/>
    <n v="0"/>
    <x v="1"/>
    <x v="1"/>
    <s v="None"/>
    <s v="Average"/>
    <n v="42"/>
    <n v="2009"/>
    <n v="16"/>
    <n v="1"/>
  </r>
  <r>
    <s v="15252 20Th Ave Sw"/>
    <x v="21"/>
    <s v="WA"/>
    <n v="98166"/>
    <n v="210000"/>
    <x v="6"/>
    <n v="1"/>
    <n v="720"/>
    <n v="292"/>
    <n v="0"/>
    <x v="1"/>
    <x v="1"/>
    <s v="None"/>
    <s v="Average"/>
    <n v="82"/>
    <n v="2002"/>
    <n v="23"/>
    <n v="1"/>
  </r>
  <r>
    <s v="1626 S 245Th Pl"/>
    <x v="23"/>
    <s v="WA"/>
    <n v="98198"/>
    <n v="210000"/>
    <x v="3"/>
    <n v="1.75"/>
    <n v="1590"/>
    <n v="132"/>
    <n v="0"/>
    <x v="1"/>
    <x v="1"/>
    <s v="None"/>
    <s v="Average"/>
    <n v="39"/>
    <n v="0"/>
    <n v="39"/>
    <n v="2"/>
  </r>
  <r>
    <s v="24429 12Th Ave S"/>
    <x v="23"/>
    <s v="WA"/>
    <n v="98198"/>
    <n v="210000"/>
    <x v="6"/>
    <n v="1.75"/>
    <n v="1440"/>
    <n v="146"/>
    <n v="0"/>
    <x v="1"/>
    <x v="1"/>
    <s v="None"/>
    <s v="Good"/>
    <n v="47"/>
    <n v="2000"/>
    <n v="25"/>
    <n v="1"/>
  </r>
  <r>
    <s v="33818 35Th Ave Sw"/>
    <x v="27"/>
    <s v="WA"/>
    <n v="98023"/>
    <n v="210000"/>
    <x v="1"/>
    <n v="1.5"/>
    <n v="1130"/>
    <n v="186"/>
    <n v="0"/>
    <x v="1"/>
    <x v="1"/>
    <s v="None"/>
    <s v="Good"/>
    <n v="55"/>
    <n v="0"/>
    <n v="55"/>
    <n v="1"/>
  </r>
  <r>
    <s v="2352 Sw 338Th St"/>
    <x v="27"/>
    <s v="WA"/>
    <n v="98023"/>
    <n v="210000"/>
    <x v="1"/>
    <n v="1.5"/>
    <n v="1920"/>
    <n v="109"/>
    <n v="0"/>
    <x v="1"/>
    <x v="0"/>
    <s v="None"/>
    <s v="Average"/>
    <n v="66"/>
    <n v="1989"/>
    <n v="36"/>
    <n v="1"/>
  </r>
  <r>
    <s v="21922 34Th Ave S"/>
    <x v="38"/>
    <s v="WA"/>
    <n v="98198"/>
    <n v="210000"/>
    <x v="1"/>
    <n v="1.75"/>
    <n v="2180"/>
    <n v="96"/>
    <n v="1"/>
    <x v="1"/>
    <x v="0"/>
    <s v="None"/>
    <s v="Average"/>
    <n v="75"/>
    <n v="2005"/>
    <n v="20"/>
    <n v="1"/>
  </r>
  <r>
    <s v="9413 34Th Ave Sw"/>
    <x v="5"/>
    <s v="WA"/>
    <n v="98126"/>
    <n v="210000"/>
    <x v="6"/>
    <n v="1.5"/>
    <n v="880"/>
    <n v="239"/>
    <n v="0"/>
    <x v="1"/>
    <x v="1"/>
    <s v="None"/>
    <s v="Average"/>
    <n v="18"/>
    <n v="0"/>
    <n v="18"/>
    <n v="2"/>
  </r>
  <r>
    <s v="9612-9618 Renton Ave S"/>
    <x v="5"/>
    <s v="WA"/>
    <n v="98118"/>
    <n v="210000"/>
    <x v="3"/>
    <n v="1"/>
    <n v="1240"/>
    <n v="169"/>
    <n v="0"/>
    <x v="1"/>
    <x v="1"/>
    <s v="None"/>
    <s v="Good"/>
    <n v="109"/>
    <n v="0"/>
    <n v="109"/>
    <n v="1"/>
  </r>
  <r>
    <s v="2126 N 130Th St"/>
    <x v="5"/>
    <s v="WA"/>
    <n v="98133"/>
    <n v="210000"/>
    <x v="7"/>
    <n v="1"/>
    <n v="930"/>
    <n v="226"/>
    <n v="0"/>
    <x v="1"/>
    <x v="1"/>
    <s v="None"/>
    <s v="Average"/>
    <n v="77"/>
    <n v="1994"/>
    <n v="31"/>
    <n v="1"/>
  </r>
  <r>
    <s v="13045 6Th Pl Sw"/>
    <x v="5"/>
    <s v="WA"/>
    <n v="98146"/>
    <n v="210000"/>
    <x v="3"/>
    <n v="2"/>
    <n v="960"/>
    <n v="219"/>
    <n v="0"/>
    <x v="1"/>
    <x v="1"/>
    <s v="None"/>
    <s v="Average"/>
    <n v="76"/>
    <n v="1998"/>
    <n v="27"/>
    <n v="1"/>
  </r>
  <r>
    <s v="11247 11Th Ave Sw"/>
    <x v="5"/>
    <s v="WA"/>
    <n v="98146"/>
    <n v="210000"/>
    <x v="3"/>
    <n v="1"/>
    <n v="1070"/>
    <n v="196"/>
    <n v="0"/>
    <x v="1"/>
    <x v="1"/>
    <s v="None"/>
    <s v="Average"/>
    <n v="76"/>
    <n v="1998"/>
    <n v="27"/>
    <n v="1"/>
  </r>
  <r>
    <s v="5612 18Th Ave Sw"/>
    <x v="5"/>
    <s v="WA"/>
    <n v="98106"/>
    <n v="210000"/>
    <x v="3"/>
    <n v="1"/>
    <n v="1080"/>
    <n v="194"/>
    <n v="0"/>
    <x v="1"/>
    <x v="1"/>
    <s v="None"/>
    <s v="Average"/>
    <n v="83"/>
    <n v="1999"/>
    <n v="26"/>
    <n v="1"/>
  </r>
  <r>
    <s v="5031 Martin Luther King Jr Way S"/>
    <x v="5"/>
    <s v="WA"/>
    <n v="98118"/>
    <n v="210000"/>
    <x v="6"/>
    <n v="1"/>
    <n v="970"/>
    <n v="216"/>
    <n v="0"/>
    <x v="1"/>
    <x v="1"/>
    <s v="None"/>
    <s v="Average"/>
    <n v="69"/>
    <n v="2001"/>
    <n v="24"/>
    <n v="1"/>
  </r>
  <r>
    <s v="5145 S Roxbury St"/>
    <x v="5"/>
    <s v="WA"/>
    <n v="98118"/>
    <n v="210000"/>
    <x v="3"/>
    <n v="2.5"/>
    <n v="1040"/>
    <n v="202"/>
    <n v="0"/>
    <x v="1"/>
    <x v="0"/>
    <s v="None"/>
    <s v="Average"/>
    <n v="21"/>
    <n v="2003"/>
    <n v="22"/>
    <n v="2"/>
  </r>
  <r>
    <s v="11048 21St Ave Sw"/>
    <x v="5"/>
    <s v="WA"/>
    <n v="98146"/>
    <n v="210000"/>
    <x v="3"/>
    <n v="1"/>
    <n v="1110"/>
    <n v="189"/>
    <n v="0"/>
    <x v="1"/>
    <x v="1"/>
    <s v="None"/>
    <s v="Average"/>
    <n v="63"/>
    <n v="2003"/>
    <n v="22"/>
    <n v="1"/>
  </r>
  <r>
    <s v="2601-2667 Alpine St Se"/>
    <x v="24"/>
    <s v="WA"/>
    <n v="98002"/>
    <n v="209950"/>
    <x v="3"/>
    <n v="1.5"/>
    <n v="1180"/>
    <n v="178"/>
    <n v="0"/>
    <x v="1"/>
    <x v="1"/>
    <s v="None"/>
    <s v="Good"/>
    <n v="57"/>
    <n v="0"/>
    <n v="57"/>
    <n v="1"/>
  </r>
  <r>
    <s v="33235 26Th Ave Sw"/>
    <x v="27"/>
    <s v="WA"/>
    <n v="98023"/>
    <n v="209950"/>
    <x v="3"/>
    <n v="1"/>
    <n v="970"/>
    <n v="216"/>
    <n v="0"/>
    <x v="1"/>
    <x v="1"/>
    <s v="None"/>
    <s v="Good"/>
    <n v="58"/>
    <n v="0"/>
    <n v="58"/>
    <n v="1"/>
  </r>
  <r>
    <s v="12129 Se 277Th Pl"/>
    <x v="36"/>
    <s v="WA"/>
    <n v="98030"/>
    <n v="206135"/>
    <x v="3"/>
    <n v="1"/>
    <n v="1340"/>
    <n v="154"/>
    <n v="0"/>
    <x v="1"/>
    <x v="1"/>
    <s v="None"/>
    <s v="Good"/>
    <n v="47"/>
    <n v="2000"/>
    <n v="25"/>
    <n v="1"/>
  </r>
  <r>
    <s v="1812 33Rd St Se"/>
    <x v="24"/>
    <s v="WA"/>
    <n v="98002"/>
    <n v="206000"/>
    <x v="3"/>
    <n v="1"/>
    <n v="1320"/>
    <n v="156"/>
    <n v="0"/>
    <x v="1"/>
    <x v="1"/>
    <s v="None"/>
    <s v="Good"/>
    <n v="58"/>
    <n v="0"/>
    <n v="58"/>
    <n v="1"/>
  </r>
  <r>
    <s v="35014 19Th Ave Sw"/>
    <x v="27"/>
    <s v="WA"/>
    <n v="98023"/>
    <n v="206000"/>
    <x v="3"/>
    <n v="1"/>
    <n v="1060"/>
    <n v="194"/>
    <n v="0"/>
    <x v="1"/>
    <x v="1"/>
    <s v="None"/>
    <s v="Good"/>
    <n v="63"/>
    <n v="0"/>
    <n v="63"/>
    <n v="1"/>
  </r>
  <r>
    <s v="5206 S 142Nd St"/>
    <x v="8"/>
    <s v="WA"/>
    <n v="98168"/>
    <n v="206000"/>
    <x v="6"/>
    <n v="1.5"/>
    <n v="1820"/>
    <n v="113"/>
    <n v="0"/>
    <x v="1"/>
    <x v="1"/>
    <s v="None"/>
    <s v="Average"/>
    <n v="104"/>
    <n v="2000"/>
    <n v="25"/>
    <n v="2"/>
  </r>
  <r>
    <s v="11440 69Th Pl S"/>
    <x v="5"/>
    <s v="WA"/>
    <n v="98178"/>
    <n v="205425"/>
    <x v="6"/>
    <n v="1.75"/>
    <n v="880"/>
    <n v="233"/>
    <n v="0"/>
    <x v="1"/>
    <x v="1"/>
    <s v="None"/>
    <s v="Good"/>
    <n v="80"/>
    <n v="0"/>
    <n v="80"/>
    <n v="1"/>
  </r>
  <r>
    <s v="604 Cedar Dr Se"/>
    <x v="24"/>
    <s v="WA"/>
    <n v="98002"/>
    <n v="205000"/>
    <x v="3"/>
    <n v="1"/>
    <n v="960"/>
    <n v="214"/>
    <n v="0"/>
    <x v="1"/>
    <x v="1"/>
    <s v="None"/>
    <s v="Excellent"/>
    <n v="65"/>
    <n v="0"/>
    <n v="65"/>
    <n v="1"/>
  </r>
  <r>
    <s v="26607 190Th Ave Se"/>
    <x v="7"/>
    <s v="WA"/>
    <n v="98042"/>
    <n v="205000"/>
    <x v="0"/>
    <n v="1.75"/>
    <n v="1730"/>
    <n v="118"/>
    <n v="0"/>
    <x v="1"/>
    <x v="0"/>
    <s v="None"/>
    <s v="Good"/>
    <n v="47"/>
    <n v="2000"/>
    <n v="25"/>
    <n v="1"/>
  </r>
  <r>
    <s v="26118 189Th Ct Se"/>
    <x v="7"/>
    <s v="WA"/>
    <n v="98042"/>
    <n v="205000"/>
    <x v="3"/>
    <n v="1.75"/>
    <n v="1170"/>
    <n v="175"/>
    <n v="0"/>
    <x v="1"/>
    <x v="1"/>
    <s v="None"/>
    <s v="Average"/>
    <n v="44"/>
    <n v="2013"/>
    <n v="12"/>
    <n v="1"/>
  </r>
  <r>
    <s v="30105 10Th Ave S"/>
    <x v="27"/>
    <s v="WA"/>
    <n v="98003"/>
    <n v="205000"/>
    <x v="3"/>
    <n v="1"/>
    <n v="1180"/>
    <n v="174"/>
    <n v="0"/>
    <x v="1"/>
    <x v="1"/>
    <s v="None"/>
    <s v="Good"/>
    <n v="58"/>
    <n v="0"/>
    <n v="58"/>
    <n v="1"/>
  </r>
  <r>
    <s v="33601-33799 35Th Ave Sw"/>
    <x v="27"/>
    <s v="WA"/>
    <n v="98023"/>
    <n v="205000"/>
    <x v="3"/>
    <n v="1"/>
    <n v="1290"/>
    <n v="159"/>
    <n v="0"/>
    <x v="1"/>
    <x v="1"/>
    <s v="None"/>
    <s v="Excellent"/>
    <n v="49"/>
    <n v="0"/>
    <n v="49"/>
    <n v="1"/>
  </r>
  <r>
    <s v="30640-30650 1St Pl S"/>
    <x v="27"/>
    <s v="WA"/>
    <n v="98003"/>
    <n v="205000"/>
    <x v="3"/>
    <n v="1"/>
    <n v="1230"/>
    <n v="167"/>
    <n v="0"/>
    <x v="1"/>
    <x v="1"/>
    <s v="None"/>
    <s v="Average"/>
    <n v="60"/>
    <n v="1993"/>
    <n v="32"/>
    <n v="1"/>
  </r>
  <r>
    <s v="22123 103Rd Pl Se"/>
    <x v="36"/>
    <s v="WA"/>
    <n v="98031"/>
    <n v="205000"/>
    <x v="3"/>
    <n v="1"/>
    <n v="1050"/>
    <n v="195"/>
    <n v="0"/>
    <x v="1"/>
    <x v="1"/>
    <s v="None"/>
    <s v="Average"/>
    <n v="67"/>
    <n v="2004"/>
    <n v="21"/>
    <n v="1"/>
  </r>
  <r>
    <s v="5108 Sw 316Th Pl"/>
    <x v="27"/>
    <s v="WA"/>
    <n v="98023"/>
    <n v="204950"/>
    <x v="1"/>
    <n v="1.75"/>
    <n v="1740"/>
    <n v="118"/>
    <n v="0"/>
    <x v="1"/>
    <x v="0"/>
    <s v="None"/>
    <s v="Average"/>
    <n v="47"/>
    <n v="0"/>
    <n v="47"/>
    <n v="1"/>
  </r>
  <r>
    <s v="29031 40Th Ave S"/>
    <x v="24"/>
    <s v="WA"/>
    <n v="98001"/>
    <n v="204700"/>
    <x v="1"/>
    <n v="2"/>
    <n v="1670"/>
    <n v="123"/>
    <n v="0"/>
    <x v="1"/>
    <x v="1"/>
    <s v="None"/>
    <s v="Average"/>
    <n v="58"/>
    <n v="2011"/>
    <n v="14"/>
    <n v="1"/>
  </r>
  <r>
    <s v="5148 S Creston St"/>
    <x v="5"/>
    <s v="WA"/>
    <n v="98178"/>
    <n v="203400"/>
    <x v="1"/>
    <n v="2"/>
    <n v="2090"/>
    <n v="97"/>
    <n v="0"/>
    <x v="1"/>
    <x v="0"/>
    <s v="None"/>
    <s v="Average"/>
    <n v="51"/>
    <n v="0"/>
    <n v="51"/>
    <n v="1"/>
  </r>
  <r>
    <s v="1226 S 130Th Pl"/>
    <x v="21"/>
    <s v="WA"/>
    <n v="98168"/>
    <n v="203000"/>
    <x v="3"/>
    <n v="1"/>
    <n v="1150"/>
    <n v="177"/>
    <n v="0"/>
    <x v="1"/>
    <x v="1"/>
    <s v="None"/>
    <s v="Good"/>
    <n v="72"/>
    <n v="1983"/>
    <n v="42"/>
    <n v="1"/>
  </r>
  <r>
    <s v="12120-12198 24Th Ave S"/>
    <x v="21"/>
    <s v="WA"/>
    <n v="98168"/>
    <n v="202000"/>
    <x v="6"/>
    <n v="1"/>
    <n v="920"/>
    <n v="220"/>
    <n v="0"/>
    <x v="1"/>
    <x v="1"/>
    <s v="None"/>
    <s v="Good"/>
    <n v="75"/>
    <n v="1983"/>
    <n v="42"/>
    <n v="1"/>
  </r>
  <r>
    <s v="701-711 26Th Ave"/>
    <x v="5"/>
    <s v="WA"/>
    <n v="98122"/>
    <n v="202000"/>
    <x v="7"/>
    <n v="1"/>
    <n v="590"/>
    <n v="342"/>
    <n v="0"/>
    <x v="1"/>
    <x v="1"/>
    <s v="None"/>
    <s v="Good"/>
    <n v="99"/>
    <n v="1993"/>
    <n v="32"/>
    <n v="1"/>
  </r>
  <r>
    <s v="4207 Sw Manning St"/>
    <x v="5"/>
    <s v="WA"/>
    <n v="98116"/>
    <n v="201500"/>
    <x v="3"/>
    <n v="1"/>
    <n v="1320"/>
    <n v="153"/>
    <n v="0"/>
    <x v="1"/>
    <x v="1"/>
    <s v="None"/>
    <s v="Average"/>
    <n v="113"/>
    <n v="1994"/>
    <n v="31"/>
    <n v="1.5"/>
  </r>
  <r>
    <s v="30928 148Th Ave Se"/>
    <x v="36"/>
    <s v="WA"/>
    <n v="98042"/>
    <n v="201000"/>
    <x v="3"/>
    <n v="1"/>
    <n v="1460"/>
    <n v="138"/>
    <n v="0"/>
    <x v="1"/>
    <x v="1"/>
    <s v="None"/>
    <s v="Good"/>
    <n v="56"/>
    <n v="0"/>
    <n v="56"/>
    <n v="1"/>
  </r>
  <r>
    <s v="11612 Se 258Th St"/>
    <x v="36"/>
    <s v="WA"/>
    <n v="98030"/>
    <n v="200500"/>
    <x v="3"/>
    <n v="1.75"/>
    <n v="1260"/>
    <n v="159"/>
    <n v="0"/>
    <x v="1"/>
    <x v="1"/>
    <s v="None"/>
    <s v="Good"/>
    <n v="62"/>
    <n v="0"/>
    <n v="62"/>
    <n v="1"/>
  </r>
  <r>
    <s v="208 N St Ne"/>
    <x v="24"/>
    <s v="WA"/>
    <n v="98002"/>
    <n v="200000"/>
    <x v="3"/>
    <n v="1"/>
    <n v="1150"/>
    <n v="174"/>
    <n v="0"/>
    <x v="1"/>
    <x v="1"/>
    <s v="None"/>
    <s v="Good"/>
    <n v="87"/>
    <n v="0"/>
    <n v="87"/>
    <n v="1.5"/>
  </r>
  <r>
    <s v="31519 121St Pl Se"/>
    <x v="24"/>
    <s v="WA"/>
    <n v="98092"/>
    <n v="200000"/>
    <x v="3"/>
    <n v="2"/>
    <n v="1190"/>
    <n v="168"/>
    <n v="0"/>
    <x v="1"/>
    <x v="1"/>
    <s v="None"/>
    <s v="Average"/>
    <n v="30"/>
    <n v="0"/>
    <n v="30"/>
    <n v="1"/>
  </r>
  <r>
    <s v="804 12Th St Ne"/>
    <x v="24"/>
    <s v="WA"/>
    <n v="98002"/>
    <n v="200000"/>
    <x v="3"/>
    <n v="2.25"/>
    <n v="1230"/>
    <n v="163"/>
    <n v="0"/>
    <x v="1"/>
    <x v="1"/>
    <s v="None"/>
    <s v="Excellent"/>
    <n v="112"/>
    <n v="0"/>
    <n v="112"/>
    <n v="1.5"/>
  </r>
  <r>
    <s v="34033 39Th Ave S"/>
    <x v="24"/>
    <s v="WA"/>
    <n v="98001"/>
    <n v="200000"/>
    <x v="6"/>
    <n v="1"/>
    <n v="1730"/>
    <n v="116"/>
    <n v="0"/>
    <x v="1"/>
    <x v="0"/>
    <s v="None"/>
    <s v="Average"/>
    <n v="63"/>
    <n v="2003"/>
    <n v="22"/>
    <n v="1"/>
  </r>
  <r>
    <s v="12824 7Th Ave S"/>
    <x v="21"/>
    <s v="WA"/>
    <n v="98168"/>
    <n v="200000"/>
    <x v="6"/>
    <n v="1"/>
    <n v="860"/>
    <n v="233"/>
    <n v="0"/>
    <x v="1"/>
    <x v="1"/>
    <s v="None"/>
    <s v="Excellent"/>
    <n v="76"/>
    <n v="0"/>
    <n v="76"/>
    <n v="1"/>
  </r>
  <r>
    <s v="17335 Se 265Th St"/>
    <x v="7"/>
    <s v="WA"/>
    <n v="98042"/>
    <n v="200000"/>
    <x v="3"/>
    <n v="1.5"/>
    <n v="1090"/>
    <n v="183"/>
    <n v="0"/>
    <x v="1"/>
    <x v="1"/>
    <s v="None"/>
    <s v="Good"/>
    <n v="57"/>
    <n v="0"/>
    <n v="57"/>
    <n v="1"/>
  </r>
  <r>
    <s v="751 Redmond Ave Ne"/>
    <x v="19"/>
    <s v="WA"/>
    <n v="98056"/>
    <n v="200000"/>
    <x v="6"/>
    <n v="1"/>
    <n v="700"/>
    <n v="286"/>
    <n v="0"/>
    <x v="1"/>
    <x v="1"/>
    <s v="None"/>
    <s v="Excellent"/>
    <n v="72"/>
    <n v="0"/>
    <n v="72"/>
    <n v="1"/>
  </r>
  <r>
    <s v="602 Tacoma Ave Ne"/>
    <x v="19"/>
    <s v="WA"/>
    <n v="98056"/>
    <n v="200000"/>
    <x v="3"/>
    <n v="1"/>
    <n v="1050"/>
    <n v="190"/>
    <n v="0"/>
    <x v="1"/>
    <x v="1"/>
    <s v="None"/>
    <s v="Good"/>
    <n v="58"/>
    <n v="0"/>
    <n v="58"/>
    <n v="1"/>
  </r>
  <r>
    <s v="19516-19598 108Th Ave Se"/>
    <x v="19"/>
    <s v="WA"/>
    <n v="98055"/>
    <n v="200000"/>
    <x v="1"/>
    <n v="1"/>
    <n v="1350"/>
    <n v="148"/>
    <n v="0"/>
    <x v="1"/>
    <x v="1"/>
    <s v="None"/>
    <s v="Average"/>
    <n v="59"/>
    <n v="1963"/>
    <n v="62"/>
    <n v="1"/>
  </r>
  <r>
    <s v="13315 88Th Ave S"/>
    <x v="19"/>
    <s v="WA"/>
    <n v="98057"/>
    <n v="200000"/>
    <x v="3"/>
    <n v="1.5"/>
    <n v="2060"/>
    <n v="97"/>
    <n v="0"/>
    <x v="1"/>
    <x v="1"/>
    <s v="None"/>
    <s v="Average"/>
    <n v="122"/>
    <n v="2005"/>
    <n v="20"/>
    <n v="1.5"/>
  </r>
  <r>
    <s v="14015 43Rd Ave S"/>
    <x v="8"/>
    <s v="WA"/>
    <n v="98168"/>
    <n v="200000"/>
    <x v="3"/>
    <n v="1.5"/>
    <n v="1140"/>
    <n v="175"/>
    <n v="0"/>
    <x v="1"/>
    <x v="1"/>
    <s v="None"/>
    <s v="Average"/>
    <n v="65"/>
    <n v="2012"/>
    <n v="13"/>
    <n v="1"/>
  </r>
  <r>
    <s v="214 Sw 305Th St"/>
    <x v="27"/>
    <s v="WA"/>
    <n v="98023"/>
    <n v="199990"/>
    <x v="3"/>
    <n v="1"/>
    <n v="1100"/>
    <n v="182"/>
    <n v="0"/>
    <x v="1"/>
    <x v="1"/>
    <s v="None"/>
    <s v="Average"/>
    <n v="64"/>
    <n v="2004"/>
    <n v="21"/>
    <n v="1"/>
  </r>
  <r>
    <s v="23459 27Th Ave S"/>
    <x v="23"/>
    <s v="WA"/>
    <n v="98198"/>
    <n v="199950"/>
    <x v="0"/>
    <n v="2.5"/>
    <n v="1740"/>
    <n v="115"/>
    <n v="0"/>
    <x v="1"/>
    <x v="1"/>
    <s v="None"/>
    <s v="Good"/>
    <n v="66"/>
    <n v="0"/>
    <n v="66"/>
    <n v="1"/>
  </r>
  <r>
    <s v="29910-29918 21St Ave S"/>
    <x v="27"/>
    <s v="WA"/>
    <n v="98003"/>
    <n v="199950"/>
    <x v="3"/>
    <n v="1"/>
    <n v="1010"/>
    <n v="198"/>
    <n v="0"/>
    <x v="1"/>
    <x v="1"/>
    <s v="None"/>
    <s v="Average"/>
    <n v="56"/>
    <n v="2010"/>
    <n v="15"/>
    <n v="1"/>
  </r>
  <r>
    <s v="34021 40Th Ave S"/>
    <x v="24"/>
    <s v="WA"/>
    <n v="98001"/>
    <n v="199500"/>
    <x v="3"/>
    <n v="1"/>
    <n v="920"/>
    <n v="217"/>
    <n v="0"/>
    <x v="1"/>
    <x v="1"/>
    <s v="None"/>
    <s v="Good"/>
    <n v="63"/>
    <n v="0"/>
    <n v="63"/>
    <n v="1"/>
  </r>
  <r>
    <s v="3113 Se 6Th St"/>
    <x v="19"/>
    <s v="WA"/>
    <n v="98058"/>
    <n v="199000"/>
    <x v="6"/>
    <n v="1"/>
    <n v="720"/>
    <n v="276"/>
    <n v="0"/>
    <x v="1"/>
    <x v="1"/>
    <s v="None"/>
    <s v="Excellent"/>
    <n v="82"/>
    <n v="0"/>
    <n v="82"/>
    <n v="1"/>
  </r>
  <r>
    <s v="11226 57Th Ave S"/>
    <x v="5"/>
    <s v="WA"/>
    <n v="98178"/>
    <n v="199000"/>
    <x v="1"/>
    <n v="2"/>
    <n v="2030"/>
    <n v="98"/>
    <n v="0"/>
    <x v="1"/>
    <x v="1"/>
    <s v="None"/>
    <s v="Average"/>
    <n v="75"/>
    <n v="2005"/>
    <n v="20"/>
    <n v="2"/>
  </r>
  <r>
    <s v="10320 Dibble Ave Nw"/>
    <x v="5"/>
    <s v="WA"/>
    <n v="98177"/>
    <n v="198995"/>
    <x v="3"/>
    <n v="1"/>
    <n v="1410"/>
    <n v="141"/>
    <n v="0"/>
    <x v="1"/>
    <x v="1"/>
    <s v="None"/>
    <s v="Good"/>
    <n v="74"/>
    <n v="1999"/>
    <n v="26"/>
    <n v="1"/>
  </r>
  <r>
    <s v="4114 S 294Th St"/>
    <x v="24"/>
    <s v="WA"/>
    <n v="98001"/>
    <n v="198000"/>
    <x v="1"/>
    <n v="1.75"/>
    <n v="2080"/>
    <n v="95"/>
    <n v="0"/>
    <x v="1"/>
    <x v="0"/>
    <s v="None"/>
    <s v="Good"/>
    <n v="59"/>
    <n v="0"/>
    <n v="59"/>
    <n v="1"/>
  </r>
  <r>
    <s v="2711 Sw 344Th Pl"/>
    <x v="27"/>
    <s v="WA"/>
    <n v="98023"/>
    <n v="198000"/>
    <x v="3"/>
    <n v="1.5"/>
    <n v="1430"/>
    <n v="138"/>
    <n v="0"/>
    <x v="1"/>
    <x v="0"/>
    <s v="None"/>
    <s v="Average"/>
    <n v="45"/>
    <n v="0"/>
    <n v="45"/>
    <n v="1"/>
  </r>
  <r>
    <s v="1535 Griffin Ave"/>
    <x v="33"/>
    <s v="WA"/>
    <n v="98022"/>
    <n v="197500"/>
    <x v="3"/>
    <n v="1"/>
    <n v="1330"/>
    <n v="148"/>
    <n v="0"/>
    <x v="1"/>
    <x v="1"/>
    <s v="None"/>
    <s v="Excellent"/>
    <n v="120"/>
    <n v="0"/>
    <n v="120"/>
    <n v="2"/>
  </r>
  <r>
    <s v="4531 S Lucile St"/>
    <x v="5"/>
    <s v="WA"/>
    <n v="98118"/>
    <n v="197500"/>
    <x v="3"/>
    <n v="1"/>
    <n v="980"/>
    <n v="202"/>
    <n v="0"/>
    <x v="1"/>
    <x v="1"/>
    <s v="None"/>
    <s v="Average"/>
    <n v="122"/>
    <n v="2005"/>
    <n v="20"/>
    <n v="1.5"/>
  </r>
  <r>
    <s v="28430 49Th Ave S"/>
    <x v="24"/>
    <s v="WA"/>
    <n v="98001"/>
    <n v="196500"/>
    <x v="3"/>
    <n v="1"/>
    <n v="1320"/>
    <n v="149"/>
    <n v="0"/>
    <x v="1"/>
    <x v="1"/>
    <s v="None"/>
    <s v="Average"/>
    <n v="59"/>
    <n v="1963"/>
    <n v="62"/>
    <n v="1"/>
  </r>
  <r>
    <s v="130 Main St"/>
    <x v="42"/>
    <s v="WA"/>
    <n v="98001"/>
    <n v="196440"/>
    <x v="3"/>
    <n v="2"/>
    <n v="1560"/>
    <n v="126"/>
    <n v="0"/>
    <x v="1"/>
    <x v="1"/>
    <s v="None"/>
    <s v="Average"/>
    <n v="33"/>
    <n v="0"/>
    <n v="33"/>
    <n v="1"/>
  </r>
  <r>
    <s v="2601-2649 Shoreland Dr S"/>
    <x v="5"/>
    <s v="WA"/>
    <n v="98144"/>
    <n v="195000"/>
    <x v="0"/>
    <n v="3.75"/>
    <n v="5340"/>
    <n v="37"/>
    <n v="0"/>
    <x v="1"/>
    <x v="0"/>
    <s v="Great"/>
    <s v="Good"/>
    <n v="113"/>
    <n v="1989"/>
    <n v="36"/>
    <n v="2.5"/>
  </r>
  <r>
    <s v="18600-18698 Se 259Th Pl"/>
    <x v="7"/>
    <s v="WA"/>
    <n v="98042"/>
    <n v="195000"/>
    <x v="3"/>
    <n v="1.75"/>
    <n v="1380"/>
    <n v="141"/>
    <n v="0"/>
    <x v="1"/>
    <x v="0"/>
    <s v="None"/>
    <s v="Average"/>
    <n v="44"/>
    <n v="2013"/>
    <n v="12"/>
    <n v="1"/>
  </r>
  <r>
    <s v="24807 10Th Ave S"/>
    <x v="23"/>
    <s v="WA"/>
    <n v="98198"/>
    <n v="195000"/>
    <x v="6"/>
    <n v="1"/>
    <n v="1080"/>
    <n v="181"/>
    <n v="0"/>
    <x v="1"/>
    <x v="1"/>
    <s v="None"/>
    <s v="Good"/>
    <n v="53"/>
    <n v="0"/>
    <n v="53"/>
    <n v="1"/>
  </r>
  <r>
    <s v="1168 Semanski St"/>
    <x v="33"/>
    <s v="WA"/>
    <n v="98022"/>
    <n v="195000"/>
    <x v="3"/>
    <n v="1.75"/>
    <n v="1570"/>
    <n v="124"/>
    <n v="0"/>
    <x v="1"/>
    <x v="1"/>
    <s v="None"/>
    <s v="Average"/>
    <n v="34"/>
    <n v="0"/>
    <n v="34"/>
    <n v="1"/>
  </r>
  <r>
    <s v="205 Sw Gibson Ln"/>
    <x v="6"/>
    <s v="WA"/>
    <n v="98027"/>
    <n v="195000"/>
    <x v="6"/>
    <n v="1"/>
    <n v="1190"/>
    <n v="164"/>
    <n v="1"/>
    <x v="1"/>
    <x v="1"/>
    <s v="None"/>
    <s v="Good"/>
    <n v="115"/>
    <n v="0"/>
    <n v="115"/>
    <n v="1"/>
  </r>
  <r>
    <s v="11819 1St Avenue South"/>
    <x v="5"/>
    <s v="WA"/>
    <n v="98168"/>
    <n v="195000"/>
    <x v="6"/>
    <n v="1"/>
    <n v="1020"/>
    <n v="191"/>
    <n v="0"/>
    <x v="1"/>
    <x v="1"/>
    <s v="None"/>
    <s v="Average"/>
    <n v="85"/>
    <n v="1996"/>
    <n v="29"/>
    <n v="1"/>
  </r>
  <r>
    <s v="34810 18Th Ave Sw"/>
    <x v="27"/>
    <s v="WA"/>
    <n v="98023"/>
    <n v="194000"/>
    <x v="3"/>
    <n v="1"/>
    <n v="1050"/>
    <n v="185"/>
    <n v="0"/>
    <x v="1"/>
    <x v="1"/>
    <s v="None"/>
    <s v="Average"/>
    <n v="42"/>
    <n v="2009"/>
    <n v="16"/>
    <n v="1"/>
  </r>
  <r>
    <s v="6017-6199 31St Ave Sw"/>
    <x v="5"/>
    <s v="WA"/>
    <n v="98126"/>
    <n v="194000"/>
    <x v="7"/>
    <n v="1"/>
    <n v="820"/>
    <n v="237"/>
    <n v="0"/>
    <x v="1"/>
    <x v="0"/>
    <s v="None"/>
    <s v="Average"/>
    <n v="18"/>
    <n v="0"/>
    <n v="18"/>
    <n v="1"/>
  </r>
  <r>
    <s v="454 S 190Th St"/>
    <x v="21"/>
    <s v="WA"/>
    <n v="98148"/>
    <n v="193000"/>
    <x v="3"/>
    <n v="1.5"/>
    <n v="1180"/>
    <n v="164"/>
    <n v="0"/>
    <x v="1"/>
    <x v="1"/>
    <s v="None"/>
    <s v="Average"/>
    <n v="65"/>
    <n v="2012"/>
    <n v="13"/>
    <n v="1"/>
  </r>
  <r>
    <s v="2356 Rosemont Pl W"/>
    <x v="5"/>
    <s v="WA"/>
    <n v="98199"/>
    <n v="193000"/>
    <x v="3"/>
    <n v="1.5"/>
    <n v="2200"/>
    <n v="88"/>
    <n v="0"/>
    <x v="1"/>
    <x v="1"/>
    <s v="None"/>
    <s v="Average"/>
    <n v="93"/>
    <n v="0"/>
    <n v="93"/>
    <n v="1.5"/>
  </r>
  <r>
    <s v="12516 Military Rd S"/>
    <x v="5"/>
    <s v="WA"/>
    <n v="98168"/>
    <n v="192500"/>
    <x v="6"/>
    <n v="1"/>
    <n v="950"/>
    <n v="203"/>
    <n v="0"/>
    <x v="1"/>
    <x v="1"/>
    <s v="None"/>
    <s v="Average"/>
    <n v="99"/>
    <n v="2003"/>
    <n v="22"/>
    <n v="1"/>
  </r>
  <r>
    <s v="14490 57Th Ave S"/>
    <x v="8"/>
    <s v="WA"/>
    <n v="98168"/>
    <n v="192500"/>
    <x v="3"/>
    <n v="1"/>
    <n v="1080"/>
    <n v="178"/>
    <n v="0"/>
    <x v="1"/>
    <x v="1"/>
    <s v="None"/>
    <s v="Average"/>
    <n v="125"/>
    <n v="2005"/>
    <n v="20"/>
    <n v="1.5"/>
  </r>
  <r>
    <s v="124 Sw 185Th St"/>
    <x v="16"/>
    <s v="WA"/>
    <n v="98166"/>
    <n v="192000"/>
    <x v="6"/>
    <n v="1"/>
    <n v="700"/>
    <n v="274"/>
    <n v="0"/>
    <x v="1"/>
    <x v="1"/>
    <s v="None"/>
    <s v="Average"/>
    <n v="72"/>
    <n v="0"/>
    <n v="72"/>
    <n v="1"/>
  </r>
  <r>
    <s v="8523 Dallas Ave S"/>
    <x v="5"/>
    <s v="WA"/>
    <n v="98108"/>
    <n v="191000"/>
    <x v="6"/>
    <n v="1"/>
    <n v="900"/>
    <n v="212"/>
    <n v="0"/>
    <x v="1"/>
    <x v="1"/>
    <s v="None"/>
    <s v="Excellent"/>
    <n v="120"/>
    <n v="0"/>
    <n v="120"/>
    <n v="1"/>
  </r>
  <r>
    <s v="7414 S 118Th Pl"/>
    <x v="5"/>
    <s v="WA"/>
    <n v="98178"/>
    <n v="190369"/>
    <x v="6"/>
    <n v="1"/>
    <n v="1120"/>
    <n v="170"/>
    <n v="0"/>
    <x v="1"/>
    <x v="1"/>
    <s v="None"/>
    <s v="Average"/>
    <n v="81"/>
    <n v="0"/>
    <n v="81"/>
    <n v="1"/>
  </r>
  <r>
    <s v="27523-27527 43Rd Ave S"/>
    <x v="24"/>
    <s v="WA"/>
    <n v="98001"/>
    <n v="190000"/>
    <x v="3"/>
    <n v="2.25"/>
    <n v="1590"/>
    <n v="119"/>
    <n v="0"/>
    <x v="1"/>
    <x v="0"/>
    <s v="None"/>
    <s v="Average"/>
    <n v="47"/>
    <n v="0"/>
    <n v="47"/>
    <n v="1"/>
  </r>
  <r>
    <s v="2536 S 365Th Pl"/>
    <x v="27"/>
    <s v="WA"/>
    <n v="98003"/>
    <n v="190000"/>
    <x v="3"/>
    <n v="1"/>
    <n v="910"/>
    <n v="209"/>
    <n v="0"/>
    <x v="1"/>
    <x v="1"/>
    <s v="None"/>
    <s v="Good"/>
    <n v="57"/>
    <n v="0"/>
    <n v="57"/>
    <n v="1"/>
  </r>
  <r>
    <s v="29611 21St Ave S"/>
    <x v="27"/>
    <s v="WA"/>
    <n v="98003"/>
    <n v="190000"/>
    <x v="3"/>
    <n v="1"/>
    <n v="1090"/>
    <n v="174"/>
    <n v="0"/>
    <x v="1"/>
    <x v="1"/>
    <s v="None"/>
    <s v="Average"/>
    <n v="58"/>
    <n v="2011"/>
    <n v="14"/>
    <n v="1"/>
  </r>
  <r>
    <s v="1916 Harrington Cir Ne"/>
    <x v="19"/>
    <s v="WA"/>
    <n v="98056"/>
    <n v="190000"/>
    <x v="0"/>
    <n v="2"/>
    <n v="1750"/>
    <n v="109"/>
    <n v="0"/>
    <x v="1"/>
    <x v="1"/>
    <s v="None"/>
    <s v="Good"/>
    <n v="82"/>
    <n v="0"/>
    <n v="82"/>
    <n v="1"/>
  </r>
  <r>
    <s v="8044-8112 Rainier Ave S"/>
    <x v="5"/>
    <s v="WA"/>
    <n v="98118"/>
    <n v="190000"/>
    <x v="7"/>
    <n v="1"/>
    <n v="720"/>
    <n v="264"/>
    <n v="0"/>
    <x v="1"/>
    <x v="1"/>
    <s v="None"/>
    <s v="Average"/>
    <n v="111"/>
    <n v="1996"/>
    <n v="29"/>
    <n v="1"/>
  </r>
  <r>
    <s v="1215 S 211Th St"/>
    <x v="23"/>
    <s v="WA"/>
    <n v="98198"/>
    <n v="189650"/>
    <x v="6"/>
    <n v="1.75"/>
    <n v="1100"/>
    <n v="172"/>
    <n v="0"/>
    <x v="1"/>
    <x v="1"/>
    <s v="None"/>
    <s v="Average"/>
    <n v="45"/>
    <n v="0"/>
    <n v="45"/>
    <n v="1"/>
  </r>
  <r>
    <s v="508 D St Se"/>
    <x v="24"/>
    <s v="WA"/>
    <n v="98002"/>
    <n v="189000"/>
    <x v="6"/>
    <n v="2"/>
    <n v="1700"/>
    <n v="111"/>
    <n v="0"/>
    <x v="1"/>
    <x v="0"/>
    <s v="None"/>
    <s v="Excellent"/>
    <n v="98"/>
    <n v="0"/>
    <n v="98"/>
    <n v="1"/>
  </r>
  <r>
    <s v="17026 124Th Ave Se"/>
    <x v="19"/>
    <s v="WA"/>
    <n v="98058"/>
    <n v="189000"/>
    <x v="3"/>
    <n v="1"/>
    <n v="1010"/>
    <n v="187"/>
    <n v="0"/>
    <x v="1"/>
    <x v="1"/>
    <s v="None"/>
    <s v="Average"/>
    <n v="67"/>
    <n v="2004"/>
    <n v="21"/>
    <n v="1"/>
  </r>
  <r>
    <s v="1525 79Th Pl Ne"/>
    <x v="3"/>
    <s v="WA"/>
    <n v="98039"/>
    <n v="188000"/>
    <x v="1"/>
    <n v="2.75"/>
    <n v="3260"/>
    <n v="58"/>
    <n v="0"/>
    <x v="1"/>
    <x v="0"/>
    <s v="None"/>
    <s v="Good"/>
    <n v="57"/>
    <n v="0"/>
    <n v="57"/>
    <n v="1"/>
  </r>
  <r>
    <s v="34016 33Rd Ave Sw"/>
    <x v="27"/>
    <s v="WA"/>
    <n v="98023"/>
    <n v="187500"/>
    <x v="3"/>
    <n v="1.5"/>
    <n v="1180"/>
    <n v="159"/>
    <n v="0"/>
    <x v="1"/>
    <x v="1"/>
    <s v="None"/>
    <s v="Good"/>
    <n v="48"/>
    <n v="0"/>
    <n v="48"/>
    <n v="1"/>
  </r>
  <r>
    <s v="12314-12426 24Th Ave S"/>
    <x v="21"/>
    <s v="WA"/>
    <n v="98168"/>
    <n v="187000"/>
    <x v="6"/>
    <n v="1"/>
    <n v="840"/>
    <n v="223"/>
    <n v="0"/>
    <x v="1"/>
    <x v="1"/>
    <s v="None"/>
    <s v="Average"/>
    <n v="73"/>
    <n v="2008"/>
    <n v="17"/>
    <n v="1"/>
  </r>
  <r>
    <s v="312 S 328Th Ln"/>
    <x v="27"/>
    <s v="WA"/>
    <n v="98003"/>
    <n v="186950"/>
    <x v="6"/>
    <n v="2"/>
    <n v="1390"/>
    <n v="134"/>
    <n v="0"/>
    <x v="1"/>
    <x v="1"/>
    <s v="None"/>
    <s v="Average"/>
    <n v="39"/>
    <n v="0"/>
    <n v="39"/>
    <n v="2"/>
  </r>
  <r>
    <s v="119 10Th St Se"/>
    <x v="24"/>
    <s v="WA"/>
    <n v="98002"/>
    <n v="186000"/>
    <x v="3"/>
    <n v="2"/>
    <n v="1340"/>
    <n v="139"/>
    <n v="0"/>
    <x v="1"/>
    <x v="0"/>
    <s v="None"/>
    <s v="Average"/>
    <n v="113"/>
    <n v="1993"/>
    <n v="32"/>
    <n v="1"/>
  </r>
  <r>
    <s v="2420 Dogwood St Se"/>
    <x v="24"/>
    <s v="WA"/>
    <n v="98092"/>
    <n v="185000"/>
    <x v="3"/>
    <n v="1.5"/>
    <n v="1370"/>
    <n v="135"/>
    <n v="0"/>
    <x v="1"/>
    <x v="1"/>
    <s v="None"/>
    <s v="Good"/>
    <n v="64"/>
    <n v="2001"/>
    <n v="24"/>
    <n v="1"/>
  </r>
  <r>
    <s v="16433 12Th Ave Sw"/>
    <x v="21"/>
    <s v="WA"/>
    <n v="98166"/>
    <n v="185000"/>
    <x v="3"/>
    <n v="1"/>
    <n v="1840"/>
    <n v="101"/>
    <n v="0"/>
    <x v="1"/>
    <x v="0"/>
    <s v="None"/>
    <s v="Good"/>
    <n v="72"/>
    <n v="1983"/>
    <n v="42"/>
    <n v="1"/>
  </r>
  <r>
    <s v="12208 20Th Ave S"/>
    <x v="5"/>
    <s v="WA"/>
    <n v="98168"/>
    <n v="185000"/>
    <x v="3"/>
    <n v="1"/>
    <n v="1150"/>
    <n v="161"/>
    <n v="0"/>
    <x v="1"/>
    <x v="1"/>
    <s v="None"/>
    <s v="Average"/>
    <n v="93"/>
    <n v="0"/>
    <n v="93"/>
    <n v="1"/>
  </r>
  <r>
    <s v="10626 12Th Ave Sw"/>
    <x v="5"/>
    <s v="WA"/>
    <n v="98146"/>
    <n v="185000"/>
    <x v="0"/>
    <n v="1"/>
    <n v="1590"/>
    <n v="116"/>
    <n v="0"/>
    <x v="1"/>
    <x v="0"/>
    <s v="None"/>
    <s v="Average"/>
    <n v="83"/>
    <n v="1999"/>
    <n v="26"/>
    <n v="1.5"/>
  </r>
  <r>
    <s v="3301 20Th St Se"/>
    <x v="24"/>
    <s v="WA"/>
    <n v="98092"/>
    <n v="183000"/>
    <x v="3"/>
    <n v="1.75"/>
    <n v="1330"/>
    <n v="138"/>
    <n v="0"/>
    <x v="1"/>
    <x v="1"/>
    <s v="None"/>
    <s v="Good"/>
    <n v="52"/>
    <n v="0"/>
    <n v="52"/>
    <n v="1"/>
  </r>
  <r>
    <s v="704 26Th St Se"/>
    <x v="24"/>
    <s v="WA"/>
    <n v="98002"/>
    <n v="183000"/>
    <x v="3"/>
    <n v="1.75"/>
    <n v="1070"/>
    <n v="171"/>
    <n v="0"/>
    <x v="1"/>
    <x v="1"/>
    <s v="None"/>
    <s v="Good"/>
    <n v="68"/>
    <n v="2001"/>
    <n v="24"/>
    <n v="1"/>
  </r>
  <r>
    <s v="1028 Sw 307Th St"/>
    <x v="27"/>
    <s v="WA"/>
    <n v="98023"/>
    <n v="182805"/>
    <x v="3"/>
    <n v="1"/>
    <n v="1040"/>
    <n v="176"/>
    <n v="0"/>
    <x v="1"/>
    <x v="0"/>
    <s v="None"/>
    <s v="Good"/>
    <n v="67"/>
    <n v="1972"/>
    <n v="53"/>
    <n v="1"/>
  </r>
  <r>
    <s v="22320 11Th Ave S"/>
    <x v="23"/>
    <s v="WA"/>
    <n v="98198"/>
    <n v="180786"/>
    <x v="6"/>
    <n v="1"/>
    <n v="2550"/>
    <n v="71"/>
    <n v="0"/>
    <x v="1"/>
    <x v="0"/>
    <s v="Fair"/>
    <s v="Good"/>
    <n v="67"/>
    <n v="1972"/>
    <n v="53"/>
    <n v="1"/>
  </r>
  <r>
    <s v="19654 Se 260Th St"/>
    <x v="7"/>
    <s v="WA"/>
    <n v="98042"/>
    <n v="180000"/>
    <x v="3"/>
    <n v="1"/>
    <n v="870"/>
    <n v="207"/>
    <n v="0"/>
    <x v="1"/>
    <x v="1"/>
    <s v="None"/>
    <s v="Average"/>
    <n v="56"/>
    <n v="2014"/>
    <n v="11"/>
    <n v="1"/>
  </r>
  <r>
    <s v="24433 14Th Ave S"/>
    <x v="23"/>
    <s v="WA"/>
    <n v="98198"/>
    <n v="180000"/>
    <x v="3"/>
    <n v="2.25"/>
    <n v="1990"/>
    <n v="90"/>
    <n v="0"/>
    <x v="1"/>
    <x v="1"/>
    <s v="None"/>
    <s v="Average"/>
    <n v="58"/>
    <n v="2011"/>
    <n v="14"/>
    <n v="2"/>
  </r>
  <r>
    <s v="309 Hardie Ave Nw"/>
    <x v="19"/>
    <s v="WA"/>
    <n v="98057"/>
    <n v="180000"/>
    <x v="6"/>
    <n v="1"/>
    <n v="1400"/>
    <n v="129"/>
    <n v="0"/>
    <x v="1"/>
    <x v="0"/>
    <s v="None"/>
    <s v="Average"/>
    <n v="103"/>
    <n v="2008"/>
    <n v="17"/>
    <n v="1"/>
  </r>
  <r>
    <s v="13904 24Th Ave S"/>
    <x v="38"/>
    <s v="WA"/>
    <n v="98168"/>
    <n v="180000"/>
    <x v="1"/>
    <n v="1.5"/>
    <n v="1740"/>
    <n v="103"/>
    <n v="0"/>
    <x v="1"/>
    <x v="0"/>
    <s v="None"/>
    <s v="Average"/>
    <n v="63"/>
    <n v="2003"/>
    <n v="22"/>
    <n v="1"/>
  </r>
  <r>
    <s v="1001 Sw 102Nd St"/>
    <x v="5"/>
    <s v="WA"/>
    <n v="98146"/>
    <n v="180000"/>
    <x v="3"/>
    <n v="1"/>
    <n v="1000"/>
    <n v="180"/>
    <n v="0"/>
    <x v="1"/>
    <x v="1"/>
    <s v="None"/>
    <s v="Average"/>
    <n v="85"/>
    <n v="1996"/>
    <n v="29"/>
    <n v="1"/>
  </r>
  <r>
    <s v="14219-14231 11Th Ave Sw"/>
    <x v="21"/>
    <s v="WA"/>
    <n v="98166"/>
    <n v="178650"/>
    <x v="3"/>
    <n v="1.5"/>
    <n v="1430"/>
    <n v="125"/>
    <n v="0"/>
    <x v="1"/>
    <x v="1"/>
    <s v="None"/>
    <s v="Good"/>
    <n v="72"/>
    <n v="1983"/>
    <n v="42"/>
    <n v="1"/>
  </r>
  <r>
    <s v="472-598 Lind Ave Nw"/>
    <x v="19"/>
    <s v="WA"/>
    <n v="98057"/>
    <n v="177500"/>
    <x v="3"/>
    <n v="1.5"/>
    <n v="1220"/>
    <n v="145"/>
    <n v="0"/>
    <x v="1"/>
    <x v="1"/>
    <s v="None"/>
    <s v="Average"/>
    <n v="57"/>
    <n v="1997"/>
    <n v="28"/>
    <n v="1"/>
  </r>
  <r>
    <s v="14116 Se 193Rd St"/>
    <x v="19"/>
    <s v="WA"/>
    <n v="98058"/>
    <n v="176400"/>
    <x v="6"/>
    <n v="1"/>
    <n v="910"/>
    <n v="194"/>
    <n v="0"/>
    <x v="1"/>
    <x v="1"/>
    <s v="None"/>
    <s v="Good"/>
    <n v="44"/>
    <n v="0"/>
    <n v="44"/>
    <n v="1"/>
  </r>
  <r>
    <s v="1249 Ne 168Th St"/>
    <x v="9"/>
    <s v="WA"/>
    <n v="98155"/>
    <n v="176225"/>
    <x v="3"/>
    <n v="2"/>
    <n v="1570"/>
    <n v="112"/>
    <n v="0"/>
    <x v="1"/>
    <x v="1"/>
    <s v="None"/>
    <s v="Good"/>
    <n v="73"/>
    <n v="0"/>
    <n v="73"/>
    <n v="1"/>
  </r>
  <r>
    <s v="921 S 223Rd St"/>
    <x v="23"/>
    <s v="WA"/>
    <n v="98198"/>
    <n v="175000"/>
    <x v="6"/>
    <n v="1"/>
    <n v="1170"/>
    <n v="150"/>
    <n v="0"/>
    <x v="1"/>
    <x v="1"/>
    <s v="Good"/>
    <s v="Average"/>
    <n v="114"/>
    <n v="1979"/>
    <n v="46"/>
    <n v="1"/>
  </r>
  <r>
    <s v="214 7Th St Se"/>
    <x v="24"/>
    <s v="WA"/>
    <n v="98002"/>
    <n v="175000"/>
    <x v="6"/>
    <n v="1"/>
    <n v="1020"/>
    <n v="172"/>
    <n v="0"/>
    <x v="1"/>
    <x v="1"/>
    <s v="None"/>
    <s v="Good"/>
    <n v="77"/>
    <n v="0"/>
    <n v="77"/>
    <n v="1"/>
  </r>
  <r>
    <s v="31649-31799 44Th Ave S"/>
    <x v="24"/>
    <s v="WA"/>
    <n v="98001"/>
    <n v="175000"/>
    <x v="3"/>
    <n v="1.75"/>
    <n v="1230"/>
    <n v="142"/>
    <n v="0"/>
    <x v="1"/>
    <x v="1"/>
    <s v="None"/>
    <s v="Good"/>
    <n v="63"/>
    <n v="0"/>
    <n v="63"/>
    <n v="1"/>
  </r>
  <r>
    <s v="30557 55Th Ave S"/>
    <x v="24"/>
    <s v="WA"/>
    <n v="98001"/>
    <n v="175000"/>
    <x v="6"/>
    <n v="1"/>
    <n v="1300"/>
    <n v="135"/>
    <n v="1"/>
    <x v="1"/>
    <x v="1"/>
    <s v="None"/>
    <s v="Excellent"/>
    <n v="67"/>
    <n v="0"/>
    <n v="67"/>
    <n v="1"/>
  </r>
  <r>
    <s v="4342 S 299Th St"/>
    <x v="24"/>
    <s v="WA"/>
    <n v="98001"/>
    <n v="175000"/>
    <x v="3"/>
    <n v="1.5"/>
    <n v="1220"/>
    <n v="143"/>
    <n v="0"/>
    <x v="1"/>
    <x v="1"/>
    <s v="None"/>
    <s v="Average"/>
    <n v="52"/>
    <n v="2013"/>
    <n v="12"/>
    <n v="1"/>
  </r>
  <r>
    <s v="416 Sw 130Th St"/>
    <x v="21"/>
    <s v="WA"/>
    <n v="98146"/>
    <n v="175000"/>
    <x v="2"/>
    <n v="1.5"/>
    <n v="1930"/>
    <n v="91"/>
    <n v="0"/>
    <x v="1"/>
    <x v="0"/>
    <s v="None"/>
    <s v="Average"/>
    <n v="54"/>
    <n v="0"/>
    <n v="54"/>
    <n v="1"/>
  </r>
  <r>
    <s v="2401-2499 S 244Th St"/>
    <x v="23"/>
    <s v="WA"/>
    <n v="98198"/>
    <n v="175000"/>
    <x v="1"/>
    <n v="2.5"/>
    <n v="1780"/>
    <n v="98"/>
    <n v="0"/>
    <x v="1"/>
    <x v="1"/>
    <s v="None"/>
    <s v="Average"/>
    <n v="34"/>
    <n v="0"/>
    <n v="34"/>
    <n v="2"/>
  </r>
  <r>
    <s v="22775 Se 242Nd Pl"/>
    <x v="32"/>
    <s v="WA"/>
    <n v="98038"/>
    <n v="175000"/>
    <x v="6"/>
    <n v="1"/>
    <n v="830"/>
    <n v="211"/>
    <n v="0"/>
    <x v="1"/>
    <x v="1"/>
    <s v="None"/>
    <s v="Average"/>
    <n v="29"/>
    <n v="0"/>
    <n v="29"/>
    <n v="1"/>
  </r>
  <r>
    <s v="4100 25Th Ave Sw"/>
    <x v="5"/>
    <s v="WA"/>
    <n v="98106"/>
    <n v="175000"/>
    <x v="6"/>
    <n v="1"/>
    <n v="660"/>
    <n v="265"/>
    <n v="0"/>
    <x v="1"/>
    <x v="1"/>
    <s v="None"/>
    <s v="Average"/>
    <n v="110"/>
    <n v="0"/>
    <n v="110"/>
    <n v="1"/>
  </r>
  <r>
    <s v="8828 12Th Ave Sw"/>
    <x v="5"/>
    <s v="WA"/>
    <n v="98106"/>
    <n v="175000"/>
    <x v="2"/>
    <n v="1"/>
    <n v="1370"/>
    <n v="128"/>
    <n v="0"/>
    <x v="1"/>
    <x v="0"/>
    <s v="None"/>
    <s v="Average"/>
    <n v="94"/>
    <n v="0"/>
    <n v="94"/>
    <n v="1.5"/>
  </r>
  <r>
    <s v="3021-1/2 Sw Harbor Ln"/>
    <x v="5"/>
    <s v="WA"/>
    <n v="98126"/>
    <n v="175000"/>
    <x v="6"/>
    <n v="1"/>
    <n v="670"/>
    <n v="261"/>
    <n v="0"/>
    <x v="1"/>
    <x v="1"/>
    <s v="None"/>
    <s v="Average"/>
    <n v="106"/>
    <n v="2001"/>
    <n v="24"/>
    <n v="1"/>
  </r>
  <r>
    <s v="26635 Timberlane Dr Se"/>
    <x v="7"/>
    <s v="WA"/>
    <n v="98042"/>
    <n v="174950"/>
    <x v="3"/>
    <n v="1"/>
    <n v="1060"/>
    <n v="165"/>
    <n v="0"/>
    <x v="1"/>
    <x v="1"/>
    <s v="None"/>
    <s v="Excellent"/>
    <n v="55"/>
    <n v="0"/>
    <n v="55"/>
    <n v="1"/>
  </r>
  <r>
    <s v="20721 9Th Ave S"/>
    <x v="23"/>
    <s v="WA"/>
    <n v="98198"/>
    <n v="174500"/>
    <x v="6"/>
    <n v="1"/>
    <n v="1010"/>
    <n v="173"/>
    <n v="0"/>
    <x v="1"/>
    <x v="1"/>
    <s v="None"/>
    <s v="Average"/>
    <n v="70"/>
    <n v="2005"/>
    <n v="20"/>
    <n v="1"/>
  </r>
  <r>
    <s v="829 S 310Th Pl"/>
    <x v="27"/>
    <s v="WA"/>
    <n v="98003"/>
    <n v="174500"/>
    <x v="6"/>
    <n v="2.5"/>
    <n v="1240"/>
    <n v="141"/>
    <n v="0"/>
    <x v="1"/>
    <x v="1"/>
    <s v="None"/>
    <s v="Average"/>
    <n v="39"/>
    <n v="0"/>
    <n v="39"/>
    <n v="2"/>
  </r>
  <r>
    <s v="102-1/2 5Th Ave Sw"/>
    <x v="41"/>
    <s v="WA"/>
    <n v="98047"/>
    <n v="174000"/>
    <x v="6"/>
    <n v="1"/>
    <n v="900"/>
    <n v="193"/>
    <n v="0"/>
    <x v="1"/>
    <x v="1"/>
    <s v="None"/>
    <s v="Average"/>
    <n v="46"/>
    <n v="2014"/>
    <n v="11"/>
    <n v="1"/>
  </r>
  <r>
    <s v="10022 19Th Ave Sw"/>
    <x v="5"/>
    <s v="WA"/>
    <n v="98146"/>
    <n v="173667"/>
    <x v="1"/>
    <n v="1"/>
    <n v="1290"/>
    <n v="135"/>
    <n v="0"/>
    <x v="1"/>
    <x v="1"/>
    <s v="None"/>
    <s v="Average"/>
    <n v="68"/>
    <n v="2000"/>
    <n v="25"/>
    <n v="1.5"/>
  </r>
  <r>
    <s v="10635 Se 196Th St"/>
    <x v="19"/>
    <s v="WA"/>
    <n v="98055"/>
    <n v="173000"/>
    <x v="6"/>
    <n v="1"/>
    <n v="820"/>
    <n v="211"/>
    <n v="0"/>
    <x v="1"/>
    <x v="1"/>
    <s v="None"/>
    <s v="Good"/>
    <n v="60"/>
    <n v="0"/>
    <n v="60"/>
    <n v="1"/>
  </r>
  <r>
    <s v="4804 S 378Th St"/>
    <x v="24"/>
    <s v="WA"/>
    <n v="98001"/>
    <n v="172500"/>
    <x v="3"/>
    <n v="1"/>
    <n v="1140"/>
    <n v="151"/>
    <n v="0"/>
    <x v="1"/>
    <x v="1"/>
    <s v="None"/>
    <s v="Average"/>
    <n v="53"/>
    <n v="2002"/>
    <n v="23"/>
    <n v="1"/>
  </r>
  <r>
    <s v="3402 261St Pl Se"/>
    <x v="33"/>
    <s v="WA"/>
    <n v="98022"/>
    <n v="171758"/>
    <x v="3"/>
    <n v="1"/>
    <n v="1000"/>
    <n v="172"/>
    <n v="0"/>
    <x v="1"/>
    <x v="1"/>
    <s v="None"/>
    <s v="Average"/>
    <n v="34"/>
    <n v="0"/>
    <n v="34"/>
    <n v="1"/>
  </r>
  <r>
    <s v="3108 Se 6Th St"/>
    <x v="19"/>
    <s v="WA"/>
    <n v="98058"/>
    <n v="171225"/>
    <x v="3"/>
    <n v="1"/>
    <n v="1140"/>
    <n v="150"/>
    <n v="0"/>
    <x v="1"/>
    <x v="1"/>
    <s v="None"/>
    <s v="Excellent"/>
    <n v="82"/>
    <n v="0"/>
    <n v="82"/>
    <n v="1"/>
  </r>
  <r>
    <s v="15014 42Nd Ave S"/>
    <x v="8"/>
    <s v="WA"/>
    <n v="98188"/>
    <n v="171000"/>
    <x v="1"/>
    <n v="2"/>
    <n v="1520"/>
    <n v="113"/>
    <n v="0"/>
    <x v="1"/>
    <x v="0"/>
    <s v="None"/>
    <s v="Average"/>
    <n v="105"/>
    <n v="1979"/>
    <n v="46"/>
    <n v="1"/>
  </r>
  <r>
    <s v="1019 S 22Nd Ct"/>
    <x v="19"/>
    <s v="WA"/>
    <n v="98055"/>
    <n v="170500"/>
    <x v="6"/>
    <n v="1"/>
    <n v="1060"/>
    <n v="161"/>
    <n v="0"/>
    <x v="1"/>
    <x v="0"/>
    <s v="None"/>
    <s v="Average"/>
    <n v="44"/>
    <n v="2013"/>
    <n v="12"/>
    <n v="1"/>
  </r>
  <r>
    <s v="3009 W Ames Lake Dr Ne"/>
    <x v="13"/>
    <s v="WA"/>
    <n v="98053"/>
    <n v="170000"/>
    <x v="6"/>
    <n v="1"/>
    <n v="1200"/>
    <n v="142"/>
    <n v="1"/>
    <x v="1"/>
    <x v="1"/>
    <s v="None"/>
    <s v="Fair"/>
    <n v="49"/>
    <n v="0"/>
    <n v="49"/>
    <n v="2"/>
  </r>
  <r>
    <s v="17104 Military Rd S"/>
    <x v="38"/>
    <s v="WA"/>
    <n v="98188"/>
    <n v="170000"/>
    <x v="1"/>
    <n v="1"/>
    <n v="1920"/>
    <n v="89"/>
    <n v="0"/>
    <x v="1"/>
    <x v="0"/>
    <s v="None"/>
    <s v="Good"/>
    <n v="59"/>
    <n v="0"/>
    <n v="59"/>
    <n v="1"/>
  </r>
  <r>
    <s v="14426-14598 42Nd Ave S"/>
    <x v="8"/>
    <s v="WA"/>
    <n v="98168"/>
    <n v="170000"/>
    <x v="6"/>
    <n v="1"/>
    <n v="1500"/>
    <n v="113"/>
    <n v="0"/>
    <x v="1"/>
    <x v="1"/>
    <s v="None"/>
    <s v="Average"/>
    <n v="75"/>
    <n v="2005"/>
    <n v="20"/>
    <n v="1"/>
  </r>
  <r>
    <s v="17458 Se 262Nd St"/>
    <x v="7"/>
    <s v="WA"/>
    <n v="98042"/>
    <n v="168500"/>
    <x v="3"/>
    <n v="1"/>
    <n v="1100"/>
    <n v="153"/>
    <n v="0"/>
    <x v="1"/>
    <x v="1"/>
    <s v="None"/>
    <s v="Average"/>
    <n v="56"/>
    <n v="2010"/>
    <n v="15"/>
    <n v="1"/>
  </r>
  <r>
    <s v="13407 8Th Ave S"/>
    <x v="21"/>
    <s v="WA"/>
    <n v="98168"/>
    <n v="168333"/>
    <x v="6"/>
    <n v="1"/>
    <n v="1050"/>
    <n v="160"/>
    <n v="0"/>
    <x v="1"/>
    <x v="1"/>
    <s v="None"/>
    <s v="Average"/>
    <n v="61"/>
    <n v="2000"/>
    <n v="25"/>
    <n v="1.5"/>
  </r>
  <r>
    <s v="24709 13Th Ave S"/>
    <x v="23"/>
    <s v="WA"/>
    <n v="98198"/>
    <n v="168000"/>
    <x v="6"/>
    <n v="1.5"/>
    <n v="1220"/>
    <n v="138"/>
    <n v="0"/>
    <x v="1"/>
    <x v="1"/>
    <s v="None"/>
    <s v="Good"/>
    <n v="49"/>
    <n v="1992"/>
    <n v="33"/>
    <n v="1.5"/>
  </r>
  <r>
    <s v="8601-8633 26Th Ave Sw"/>
    <x v="5"/>
    <s v="WA"/>
    <n v="98106"/>
    <n v="168000"/>
    <x v="6"/>
    <n v="2.5"/>
    <n v="1160"/>
    <n v="145"/>
    <n v="0"/>
    <x v="1"/>
    <x v="1"/>
    <s v="None"/>
    <s v="Average"/>
    <n v="27"/>
    <n v="2006"/>
    <n v="19"/>
    <n v="2"/>
  </r>
  <r>
    <s v="7554 14Th Ave Nw"/>
    <x v="5"/>
    <s v="WA"/>
    <n v="98117"/>
    <n v="167500"/>
    <x v="7"/>
    <n v="1"/>
    <n v="690"/>
    <n v="243"/>
    <n v="0"/>
    <x v="1"/>
    <x v="1"/>
    <s v="None"/>
    <s v="Average"/>
    <n v="97"/>
    <n v="1954"/>
    <n v="71"/>
    <n v="1"/>
  </r>
  <r>
    <s v="1419 Farrelly St"/>
    <x v="33"/>
    <s v="WA"/>
    <n v="98022"/>
    <n v="165050"/>
    <x v="3"/>
    <n v="1"/>
    <n v="1200"/>
    <n v="138"/>
    <n v="0"/>
    <x v="1"/>
    <x v="1"/>
    <s v="None"/>
    <s v="Average"/>
    <n v="66"/>
    <n v="1989"/>
    <n v="36"/>
    <n v="1"/>
  </r>
  <r>
    <s v="36255 52Nd Ave S"/>
    <x v="24"/>
    <s v="WA"/>
    <n v="98001"/>
    <n v="165000"/>
    <x v="3"/>
    <n v="1"/>
    <n v="1150"/>
    <n v="143"/>
    <n v="0"/>
    <x v="1"/>
    <x v="1"/>
    <s v="None"/>
    <s v="Good"/>
    <n v="117"/>
    <n v="0"/>
    <n v="117"/>
    <n v="1"/>
  </r>
  <r>
    <s v="13240 Occidental Ave S"/>
    <x v="21"/>
    <s v="WA"/>
    <n v="98168"/>
    <n v="165000"/>
    <x v="3"/>
    <n v="1"/>
    <n v="970"/>
    <n v="170"/>
    <n v="0"/>
    <x v="1"/>
    <x v="1"/>
    <s v="None"/>
    <s v="Average"/>
    <n v="60"/>
    <n v="1993"/>
    <n v="32"/>
    <n v="1"/>
  </r>
  <r>
    <s v="3510 S Holly St"/>
    <x v="5"/>
    <s v="WA"/>
    <n v="98118"/>
    <n v="165000"/>
    <x v="7"/>
    <n v="1"/>
    <n v="850"/>
    <n v="194"/>
    <n v="0"/>
    <x v="1"/>
    <x v="1"/>
    <s v="None"/>
    <s v="Fair"/>
    <n v="119"/>
    <n v="0"/>
    <n v="119"/>
    <n v="1"/>
  </r>
  <r>
    <s v="14301 Interurban Ave S"/>
    <x v="8"/>
    <s v="WA"/>
    <n v="98168"/>
    <n v="165000"/>
    <x v="3"/>
    <n v="1"/>
    <n v="1200"/>
    <n v="138"/>
    <n v="0"/>
    <x v="1"/>
    <x v="1"/>
    <s v="None"/>
    <s v="Average"/>
    <n v="82"/>
    <n v="2002"/>
    <n v="23"/>
    <n v="1"/>
  </r>
  <r>
    <s v="11023 4Th Ave S"/>
    <x v="5"/>
    <s v="WA"/>
    <n v="98168"/>
    <n v="163786"/>
    <x v="6"/>
    <n v="1"/>
    <n v="760"/>
    <n v="216"/>
    <n v="0"/>
    <x v="1"/>
    <x v="1"/>
    <s v="None"/>
    <s v="Average"/>
    <n v="78"/>
    <n v="2012"/>
    <n v="13"/>
    <n v="1.5"/>
  </r>
  <r>
    <s v="32955-32977 33Rd Ave Sw"/>
    <x v="27"/>
    <s v="WA"/>
    <n v="98023"/>
    <n v="161700"/>
    <x v="1"/>
    <n v="1.75"/>
    <n v="1720"/>
    <n v="94"/>
    <n v="0"/>
    <x v="1"/>
    <x v="0"/>
    <s v="None"/>
    <s v="Average"/>
    <n v="51"/>
    <n v="0"/>
    <n v="51"/>
    <n v="1"/>
  </r>
  <r>
    <s v="4018 S Lilac St"/>
    <x v="5"/>
    <s v="WA"/>
    <n v="98108"/>
    <n v="160797"/>
    <x v="3"/>
    <n v="1.5"/>
    <n v="1270"/>
    <n v="127"/>
    <n v="0"/>
    <x v="1"/>
    <x v="1"/>
    <s v="None"/>
    <s v="Average"/>
    <n v="13"/>
    <n v="1912"/>
    <n v="113"/>
    <n v="2"/>
  </r>
  <r>
    <s v="21416 13Th Ave S"/>
    <x v="23"/>
    <s v="WA"/>
    <n v="98198"/>
    <n v="160000"/>
    <x v="3"/>
    <n v="1.5"/>
    <n v="1010"/>
    <n v="158"/>
    <n v="0"/>
    <x v="1"/>
    <x v="1"/>
    <s v="None"/>
    <s v="Good"/>
    <n v="63"/>
    <n v="0"/>
    <n v="63"/>
    <n v="1"/>
  </r>
  <r>
    <s v="27204 116Th Pl Se"/>
    <x v="36"/>
    <s v="WA"/>
    <n v="98030"/>
    <n v="160000"/>
    <x v="3"/>
    <n v="1"/>
    <n v="860"/>
    <n v="186"/>
    <n v="0"/>
    <x v="1"/>
    <x v="1"/>
    <s v="None"/>
    <s v="Good"/>
    <n v="62"/>
    <n v="0"/>
    <n v="62"/>
    <n v="1"/>
  </r>
  <r>
    <s v="2802-2804 S 138Th St"/>
    <x v="38"/>
    <s v="WA"/>
    <n v="98168"/>
    <n v="160000"/>
    <x v="6"/>
    <n v="1"/>
    <n v="520"/>
    <n v="308"/>
    <n v="1"/>
    <x v="1"/>
    <x v="1"/>
    <s v="None"/>
    <s v="Fair"/>
    <n v="74"/>
    <n v="0"/>
    <n v="74"/>
    <n v="1"/>
  </r>
  <r>
    <s v="17052 34Th Ave S"/>
    <x v="38"/>
    <s v="WA"/>
    <n v="98188"/>
    <n v="160000"/>
    <x v="3"/>
    <n v="1"/>
    <n v="1350"/>
    <n v="119"/>
    <n v="0"/>
    <x v="1"/>
    <x v="1"/>
    <s v="None"/>
    <s v="Average"/>
    <n v="83"/>
    <n v="1999"/>
    <n v="26"/>
    <n v="1.5"/>
  </r>
  <r>
    <s v="12662 60Th Ave S"/>
    <x v="5"/>
    <s v="WA"/>
    <n v="98178"/>
    <n v="160000"/>
    <x v="6"/>
    <n v="1"/>
    <n v="1180"/>
    <n v="136"/>
    <n v="0"/>
    <x v="1"/>
    <x v="1"/>
    <s v="None"/>
    <s v="Average"/>
    <n v="107"/>
    <n v="0"/>
    <n v="107"/>
    <n v="1"/>
  </r>
  <r>
    <s v="20505 Vashon Ave"/>
    <x v="25"/>
    <s v="WA"/>
    <n v="98070"/>
    <n v="160000"/>
    <x v="3"/>
    <n v="1"/>
    <n v="1210"/>
    <n v="132"/>
    <n v="2"/>
    <x v="1"/>
    <x v="1"/>
    <s v="None"/>
    <s v="Fair"/>
    <n v="107"/>
    <n v="1960"/>
    <n v="65"/>
    <n v="1"/>
  </r>
  <r>
    <s v="20206-20212 108Th Ave Se"/>
    <x v="36"/>
    <s v="WA"/>
    <n v="98031"/>
    <n v="157500"/>
    <x v="6"/>
    <n v="1"/>
    <n v="740"/>
    <n v="213"/>
    <n v="0"/>
    <x v="1"/>
    <x v="1"/>
    <s v="None"/>
    <s v="Average"/>
    <n v="76"/>
    <n v="1998"/>
    <n v="27"/>
    <n v="1"/>
  </r>
  <r>
    <s v="220 Garden Ave N"/>
    <x v="19"/>
    <s v="WA"/>
    <n v="98057"/>
    <n v="156767"/>
    <x v="6"/>
    <n v="1"/>
    <n v="1500"/>
    <n v="105"/>
    <n v="0"/>
    <x v="1"/>
    <x v="0"/>
    <s v="None"/>
    <s v="Average"/>
    <n v="97"/>
    <n v="1954"/>
    <n v="71"/>
    <n v="1.5"/>
  </r>
  <r>
    <s v="29621 18Th Ave S"/>
    <x v="27"/>
    <s v="WA"/>
    <n v="98003"/>
    <n v="156000"/>
    <x v="3"/>
    <n v="1"/>
    <n v="970"/>
    <n v="161"/>
    <n v="0"/>
    <x v="1"/>
    <x v="1"/>
    <s v="None"/>
    <s v="Average"/>
    <n v="66"/>
    <n v="1989"/>
    <n v="36"/>
    <n v="1"/>
  </r>
  <r>
    <s v="475-547 Monroe Ave Ne"/>
    <x v="19"/>
    <s v="WA"/>
    <n v="98056"/>
    <n v="155000"/>
    <x v="6"/>
    <n v="1"/>
    <n v="700"/>
    <n v="221"/>
    <n v="0"/>
    <x v="1"/>
    <x v="1"/>
    <s v="None"/>
    <s v="Excellent"/>
    <n v="73"/>
    <n v="1998"/>
    <n v="27"/>
    <n v="1"/>
  </r>
  <r>
    <s v="8215 8Th Ave S"/>
    <x v="5"/>
    <s v="WA"/>
    <n v="98108"/>
    <n v="155000"/>
    <x v="3"/>
    <n v="1"/>
    <n v="1250"/>
    <n v="124"/>
    <n v="0"/>
    <x v="1"/>
    <x v="0"/>
    <s v="None"/>
    <s v="Fair"/>
    <n v="76"/>
    <n v="0"/>
    <n v="76"/>
    <n v="1"/>
  </r>
  <r>
    <s v="4812 S Chicago St"/>
    <x v="5"/>
    <s v="WA"/>
    <n v="98118"/>
    <n v="155000"/>
    <x v="6"/>
    <n v="1"/>
    <n v="910"/>
    <n v="170"/>
    <n v="0"/>
    <x v="1"/>
    <x v="1"/>
    <s v="None"/>
    <s v="Average"/>
    <n v="82"/>
    <n v="2002"/>
    <n v="23"/>
    <n v="1"/>
  </r>
  <r>
    <s v="3516 O St Se"/>
    <x v="24"/>
    <s v="WA"/>
    <n v="98002"/>
    <n v="154950"/>
    <x v="1"/>
    <n v="1"/>
    <n v="1600"/>
    <n v="97"/>
    <n v="0"/>
    <x v="1"/>
    <x v="1"/>
    <s v="None"/>
    <s v="Good"/>
    <n v="59"/>
    <n v="0"/>
    <n v="59"/>
    <n v="1"/>
  </r>
  <r>
    <s v="12015 75Th Ave S"/>
    <x v="5"/>
    <s v="WA"/>
    <n v="98178"/>
    <n v="153000"/>
    <x v="3"/>
    <n v="1"/>
    <n v="1270"/>
    <n v="120"/>
    <n v="0"/>
    <x v="1"/>
    <x v="1"/>
    <s v="None"/>
    <s v="Average"/>
    <n v="81"/>
    <n v="0"/>
    <n v="81"/>
    <n v="1.5"/>
  </r>
  <r>
    <s v="11845 Se 319Th Pl"/>
    <x v="24"/>
    <s v="WA"/>
    <n v="98092"/>
    <n v="152000"/>
    <x v="3"/>
    <n v="1"/>
    <n v="1090"/>
    <n v="139"/>
    <n v="0"/>
    <x v="1"/>
    <x v="1"/>
    <s v="None"/>
    <s v="Good"/>
    <n v="56"/>
    <n v="0"/>
    <n v="56"/>
    <n v="1"/>
  </r>
  <r>
    <s v="34025 39Th Ave S"/>
    <x v="24"/>
    <s v="WA"/>
    <n v="98001"/>
    <n v="150000"/>
    <x v="3"/>
    <n v="1"/>
    <n v="1310"/>
    <n v="115"/>
    <n v="0"/>
    <x v="1"/>
    <x v="0"/>
    <s v="None"/>
    <s v="Average"/>
    <n v="63"/>
    <n v="2003"/>
    <n v="22"/>
    <n v="1"/>
  </r>
  <r>
    <s v="1432 S 129Th St"/>
    <x v="21"/>
    <s v="WA"/>
    <n v="98168"/>
    <n v="150000"/>
    <x v="3"/>
    <n v="1.5"/>
    <n v="1230"/>
    <n v="122"/>
    <n v="0"/>
    <x v="1"/>
    <x v="1"/>
    <s v="None"/>
    <s v="Good"/>
    <n v="76"/>
    <n v="1985"/>
    <n v="40"/>
    <n v="1"/>
  </r>
  <r>
    <s v="13232 5Th Ave Sw"/>
    <x v="21"/>
    <s v="WA"/>
    <n v="98146"/>
    <n v="150000"/>
    <x v="6"/>
    <n v="1"/>
    <n v="890"/>
    <n v="169"/>
    <n v="0"/>
    <x v="1"/>
    <x v="1"/>
    <s v="None"/>
    <s v="Average"/>
    <n v="83"/>
    <n v="1999"/>
    <n v="26"/>
    <n v="1"/>
  </r>
  <r>
    <s v="10626 Kelly Rd Ne"/>
    <x v="14"/>
    <s v="WA"/>
    <n v="98014"/>
    <n v="150000"/>
    <x v="3"/>
    <n v="1"/>
    <n v="1010"/>
    <n v="149"/>
    <n v="1"/>
    <x v="1"/>
    <x v="1"/>
    <s v="None"/>
    <s v="Average"/>
    <n v="59"/>
    <n v="1963"/>
    <n v="62"/>
    <n v="1"/>
  </r>
  <r>
    <s v="1904 S 259Th St"/>
    <x v="23"/>
    <s v="WA"/>
    <n v="98198"/>
    <n v="150000"/>
    <x v="3"/>
    <n v="1"/>
    <n v="1320"/>
    <n v="114"/>
    <n v="0"/>
    <x v="1"/>
    <x v="1"/>
    <s v="None"/>
    <s v="Average"/>
    <n v="66"/>
    <n v="1989"/>
    <n v="36"/>
    <n v="1"/>
  </r>
  <r>
    <s v="10218 Aqua Way S"/>
    <x v="5"/>
    <s v="WA"/>
    <n v="98168"/>
    <n v="150000"/>
    <x v="6"/>
    <n v="1"/>
    <n v="820"/>
    <n v="183"/>
    <n v="0"/>
    <x v="1"/>
    <x v="1"/>
    <s v="None"/>
    <s v="Average"/>
    <n v="71"/>
    <n v="2005"/>
    <n v="20"/>
    <n v="1"/>
  </r>
  <r>
    <s v="8408 20Th Ave Sw"/>
    <x v="5"/>
    <s v="WA"/>
    <n v="98106"/>
    <n v="150000"/>
    <x v="3"/>
    <n v="1"/>
    <n v="820"/>
    <n v="183"/>
    <n v="0"/>
    <x v="1"/>
    <x v="1"/>
    <s v="None"/>
    <s v="Average"/>
    <n v="115"/>
    <n v="2006"/>
    <n v="19"/>
    <n v="1.5"/>
  </r>
  <r>
    <s v="27019 15Th Ave S"/>
    <x v="23"/>
    <s v="WA"/>
    <n v="98198"/>
    <n v="149500"/>
    <x v="3"/>
    <n v="1"/>
    <n v="1010"/>
    <n v="148"/>
    <n v="0"/>
    <x v="1"/>
    <x v="1"/>
    <s v="None"/>
    <s v="Good"/>
    <n v="66"/>
    <n v="0"/>
    <n v="66"/>
    <n v="1"/>
  </r>
  <r>
    <s v="12701 2Nd Ave Sw"/>
    <x v="5"/>
    <s v="WA"/>
    <n v="98146"/>
    <n v="149000"/>
    <x v="3"/>
    <n v="1"/>
    <n v="1700"/>
    <n v="88"/>
    <n v="0"/>
    <x v="1"/>
    <x v="1"/>
    <s v="None"/>
    <s v="Average"/>
    <n v="70"/>
    <n v="2005"/>
    <n v="20"/>
    <n v="1"/>
  </r>
  <r>
    <s v="10050 19Th Ave Sw"/>
    <x v="5"/>
    <s v="WA"/>
    <n v="98146"/>
    <n v="148613"/>
    <x v="3"/>
    <n v="1"/>
    <n v="1040"/>
    <n v="143"/>
    <n v="0"/>
    <x v="1"/>
    <x v="1"/>
    <s v="None"/>
    <s v="Average"/>
    <n v="66"/>
    <n v="1989"/>
    <n v="36"/>
    <n v="1"/>
  </r>
  <r>
    <s v="10120-10198 34Th Ave Sw"/>
    <x v="5"/>
    <s v="WA"/>
    <n v="98146"/>
    <n v="148613"/>
    <x v="3"/>
    <n v="1"/>
    <n v="1040"/>
    <n v="143"/>
    <n v="0"/>
    <x v="1"/>
    <x v="1"/>
    <s v="None"/>
    <s v="Average"/>
    <n v="83"/>
    <n v="1999"/>
    <n v="26"/>
    <n v="2"/>
  </r>
  <r>
    <s v="11626-11630 Se 323Rd Pl"/>
    <x v="24"/>
    <s v="WA"/>
    <n v="98092"/>
    <n v="148226"/>
    <x v="3"/>
    <n v="1"/>
    <n v="1400"/>
    <n v="106"/>
    <n v="0"/>
    <x v="1"/>
    <x v="1"/>
    <s v="None"/>
    <s v="Good"/>
    <n v="57"/>
    <n v="0"/>
    <n v="57"/>
    <n v="1"/>
  </r>
  <r>
    <s v="9854 25Th Ave Sw"/>
    <x v="5"/>
    <s v="WA"/>
    <n v="98106"/>
    <n v="148000"/>
    <x v="7"/>
    <n v="1"/>
    <n v="620"/>
    <n v="239"/>
    <n v="0"/>
    <x v="1"/>
    <x v="1"/>
    <s v="None"/>
    <s v="Average"/>
    <n v="86"/>
    <n v="1969"/>
    <n v="56"/>
    <n v="1"/>
  </r>
  <r>
    <s v="7760 10Th Ave Sw"/>
    <x v="5"/>
    <s v="WA"/>
    <n v="98106"/>
    <n v="148000"/>
    <x v="6"/>
    <n v="1"/>
    <n v="630"/>
    <n v="235"/>
    <n v="0"/>
    <x v="1"/>
    <x v="1"/>
    <s v="None"/>
    <s v="Average"/>
    <n v="95"/>
    <n v="1997"/>
    <n v="28"/>
    <n v="1"/>
  </r>
  <r>
    <s v="14056 31St Ave S"/>
    <x v="38"/>
    <s v="WA"/>
    <n v="98168"/>
    <n v="145000"/>
    <x v="3"/>
    <n v="1"/>
    <n v="1010"/>
    <n v="144"/>
    <n v="0"/>
    <x v="1"/>
    <x v="1"/>
    <s v="None"/>
    <s v="Average"/>
    <n v="71"/>
    <n v="2005"/>
    <n v="20"/>
    <n v="1"/>
  </r>
  <r>
    <s v="821 Dayton Ave Ne"/>
    <x v="19"/>
    <s v="WA"/>
    <n v="98056"/>
    <n v="141800"/>
    <x v="6"/>
    <n v="1"/>
    <n v="930"/>
    <n v="152"/>
    <n v="0"/>
    <x v="1"/>
    <x v="1"/>
    <s v="None"/>
    <s v="Good"/>
    <n v="83"/>
    <n v="1982"/>
    <n v="43"/>
    <n v="1"/>
  </r>
  <r>
    <s v="25826 19Th Ave S"/>
    <x v="23"/>
    <s v="WA"/>
    <n v="98198"/>
    <n v="140000"/>
    <x v="3"/>
    <n v="1"/>
    <n v="1060"/>
    <n v="132"/>
    <n v="0"/>
    <x v="1"/>
    <x v="1"/>
    <s v="None"/>
    <s v="Average"/>
    <n v="66"/>
    <n v="1989"/>
    <n v="36"/>
    <n v="1"/>
  </r>
  <r>
    <s v="33610 51St Ave S"/>
    <x v="24"/>
    <s v="WA"/>
    <n v="98001"/>
    <n v="139000"/>
    <x v="3"/>
    <n v="1"/>
    <n v="1100"/>
    <n v="126"/>
    <n v="0"/>
    <x v="1"/>
    <x v="1"/>
    <s v="None"/>
    <s v="Average"/>
    <n v="47"/>
    <n v="0"/>
    <n v="47"/>
    <n v="1"/>
  </r>
  <r>
    <s v="755 Dayton Ave Ne"/>
    <x v="19"/>
    <s v="WA"/>
    <n v="98056"/>
    <n v="139000"/>
    <x v="6"/>
    <n v="1"/>
    <n v="690"/>
    <n v="201"/>
    <n v="0"/>
    <x v="1"/>
    <x v="1"/>
    <s v="None"/>
    <s v="Good"/>
    <n v="83"/>
    <n v="1982"/>
    <n v="43"/>
    <n v="1"/>
  </r>
  <r>
    <s v="15416 Se Jones Rd"/>
    <x v="19"/>
    <s v="WA"/>
    <n v="98058"/>
    <n v="137124"/>
    <x v="3"/>
    <n v="1"/>
    <n v="960"/>
    <n v="143"/>
    <n v="1"/>
    <x v="1"/>
    <x v="1"/>
    <s v="None"/>
    <s v="Good"/>
    <n v="55"/>
    <n v="0"/>
    <n v="55"/>
    <n v="1"/>
  </r>
  <r>
    <s v="9445 8Th Ave Sw"/>
    <x v="5"/>
    <s v="WA"/>
    <n v="98106"/>
    <n v="137000"/>
    <x v="3"/>
    <n v="1"/>
    <n v="950"/>
    <n v="144"/>
    <n v="0"/>
    <x v="1"/>
    <x v="1"/>
    <s v="None"/>
    <s v="Average"/>
    <n v="71"/>
    <n v="2005"/>
    <n v="20"/>
    <n v="1"/>
  </r>
  <r>
    <s v="6815 S 120Th Pl"/>
    <x v="5"/>
    <s v="WA"/>
    <n v="98178"/>
    <n v="135333"/>
    <x v="1"/>
    <n v="1"/>
    <n v="1200"/>
    <n v="113"/>
    <n v="0"/>
    <x v="1"/>
    <x v="1"/>
    <s v="None"/>
    <s v="Average"/>
    <n v="81"/>
    <n v="0"/>
    <n v="81"/>
    <n v="1.5"/>
  </r>
  <r>
    <s v="5602 S Avon St"/>
    <x v="5"/>
    <s v="WA"/>
    <n v="98178"/>
    <n v="135333"/>
    <x v="1"/>
    <n v="1"/>
    <n v="1530"/>
    <n v="88"/>
    <n v="0"/>
    <x v="1"/>
    <x v="0"/>
    <s v="None"/>
    <s v="Average"/>
    <n v="77"/>
    <n v="1994"/>
    <n v="31"/>
    <n v="1.5"/>
  </r>
  <r>
    <s v="1641 S 124Th St"/>
    <x v="5"/>
    <s v="WA"/>
    <n v="98168"/>
    <n v="135000"/>
    <x v="7"/>
    <n v="1"/>
    <n v="790"/>
    <n v="171"/>
    <n v="0"/>
    <x v="1"/>
    <x v="1"/>
    <s v="None"/>
    <s v="Average"/>
    <n v="83"/>
    <n v="1999"/>
    <n v="26"/>
    <n v="1"/>
  </r>
  <r>
    <s v="4411 S 314Th St"/>
    <x v="24"/>
    <s v="WA"/>
    <n v="98001"/>
    <n v="132500"/>
    <x v="3"/>
    <n v="1"/>
    <n v="1080"/>
    <n v="123"/>
    <n v="0"/>
    <x v="1"/>
    <x v="1"/>
    <s v="None"/>
    <s v="Average"/>
    <n v="58"/>
    <n v="2011"/>
    <n v="14"/>
    <n v="1"/>
  </r>
  <r>
    <s v="9138 S 208Th St"/>
    <x v="36"/>
    <s v="WA"/>
    <n v="98031"/>
    <n v="132500"/>
    <x v="1"/>
    <n v="1"/>
    <n v="1540"/>
    <n v="86"/>
    <n v="3"/>
    <x v="1"/>
    <x v="1"/>
    <s v="None"/>
    <s v="Good"/>
    <n v="102"/>
    <n v="0"/>
    <n v="102"/>
    <n v="1.5"/>
  </r>
  <r>
    <s v="12116 Se 261St Ct"/>
    <x v="36"/>
    <s v="WA"/>
    <n v="98030"/>
    <n v="132250"/>
    <x v="1"/>
    <n v="2.25"/>
    <n v="1830"/>
    <n v="72"/>
    <n v="0"/>
    <x v="1"/>
    <x v="1"/>
    <s v="None"/>
    <s v="Good"/>
    <n v="34"/>
    <n v="0"/>
    <n v="34"/>
    <n v="2"/>
  </r>
  <r>
    <s v="26429 106Th Ave Se"/>
    <x v="36"/>
    <s v="WA"/>
    <n v="98030"/>
    <n v="132250"/>
    <x v="1"/>
    <n v="2.25"/>
    <n v="2192"/>
    <n v="60"/>
    <n v="0"/>
    <x v="1"/>
    <x v="1"/>
    <s v="None"/>
    <s v="Average"/>
    <n v="19"/>
    <n v="0"/>
    <n v="19"/>
    <n v="2"/>
  </r>
  <r>
    <s v="13712 Se 256Th Pl"/>
    <x v="36"/>
    <s v="WA"/>
    <n v="98042"/>
    <n v="129000"/>
    <x v="7"/>
    <n v="1"/>
    <n v="650"/>
    <n v="198"/>
    <n v="0"/>
    <x v="1"/>
    <x v="1"/>
    <s v="None"/>
    <s v="Good"/>
    <n v="58"/>
    <n v="0"/>
    <n v="58"/>
    <n v="1"/>
  </r>
  <r>
    <s v="17029 106Th Ave Se"/>
    <x v="19"/>
    <s v="WA"/>
    <n v="98055"/>
    <n v="129000"/>
    <x v="6"/>
    <n v="1"/>
    <n v="1150"/>
    <n v="112"/>
    <n v="1"/>
    <x v="1"/>
    <x v="1"/>
    <s v="None"/>
    <s v="Average"/>
    <n v="75"/>
    <n v="2005"/>
    <n v="20"/>
    <n v="1"/>
  </r>
  <r>
    <s v="821 Edmonds Ave Ne"/>
    <x v="19"/>
    <s v="WA"/>
    <n v="98056"/>
    <n v="127160"/>
    <x v="6"/>
    <n v="1"/>
    <n v="720"/>
    <n v="177"/>
    <n v="0"/>
    <x v="1"/>
    <x v="1"/>
    <s v="None"/>
    <s v="Good"/>
    <n v="83"/>
    <n v="1982"/>
    <n v="43"/>
    <n v="1"/>
  </r>
  <r>
    <s v="31118 149Th Ave Se"/>
    <x v="36"/>
    <s v="WA"/>
    <n v="98042"/>
    <n v="124740"/>
    <x v="3"/>
    <n v="1"/>
    <n v="1340"/>
    <n v="93"/>
    <n v="0"/>
    <x v="1"/>
    <x v="1"/>
    <s v="None"/>
    <s v="Good"/>
    <n v="47"/>
    <n v="2000"/>
    <n v="25"/>
    <n v="1"/>
  </r>
  <r>
    <s v="34403 30Th Ave Sw"/>
    <x v="27"/>
    <s v="WA"/>
    <n v="98023"/>
    <n v="120750"/>
    <x v="3"/>
    <n v="1.75"/>
    <n v="1140"/>
    <n v="106"/>
    <n v="0"/>
    <x v="1"/>
    <x v="1"/>
    <s v="None"/>
    <s v="Good"/>
    <n v="56"/>
    <n v="0"/>
    <n v="56"/>
    <n v="1"/>
  </r>
  <r>
    <s v="19229 Se 272Nd St"/>
    <x v="36"/>
    <s v="WA"/>
    <n v="98042"/>
    <n v="120000"/>
    <x v="6"/>
    <n v="1"/>
    <n v="990"/>
    <n v="121"/>
    <n v="1"/>
    <x v="1"/>
    <x v="1"/>
    <s v="None"/>
    <s v="Fair"/>
    <n v="80"/>
    <n v="0"/>
    <n v="80"/>
    <n v="1"/>
  </r>
  <r>
    <s v="14800 Kennedy Pl Ne"/>
    <x v="22"/>
    <s v="WA"/>
    <n v="98019"/>
    <n v="119500"/>
    <x v="3"/>
    <n v="1"/>
    <n v="1170"/>
    <n v="102"/>
    <n v="0"/>
    <x v="1"/>
    <x v="1"/>
    <s v="None"/>
    <s v="Fair"/>
    <n v="45"/>
    <n v="0"/>
    <n v="45"/>
    <n v="1"/>
  </r>
  <r>
    <s v="17827 Mountain View Rd Ne"/>
    <x v="22"/>
    <s v="WA"/>
    <n v="98019"/>
    <n v="117833"/>
    <x v="3"/>
    <n v="1"/>
    <n v="1340"/>
    <n v="88"/>
    <n v="7"/>
    <x v="1"/>
    <x v="1"/>
    <s v="None"/>
    <s v="Average"/>
    <n v="72"/>
    <n v="0"/>
    <n v="72"/>
    <n v="1"/>
  </r>
  <r>
    <s v="34215 40Th Ave S"/>
    <x v="24"/>
    <s v="WA"/>
    <n v="98001"/>
    <n v="115000"/>
    <x v="7"/>
    <n v="2"/>
    <n v="1150"/>
    <n v="100"/>
    <n v="0"/>
    <x v="1"/>
    <x v="1"/>
    <s v="None"/>
    <s v="Good"/>
    <n v="63"/>
    <n v="0"/>
    <n v="63"/>
    <n v="1"/>
  </r>
  <r>
    <s v="14917-14999 27Th Pl S"/>
    <x v="38"/>
    <s v="WA"/>
    <n v="98188"/>
    <n v="110700"/>
    <x v="6"/>
    <n v="1"/>
    <n v="680"/>
    <n v="163"/>
    <n v="0"/>
    <x v="1"/>
    <x v="1"/>
    <s v="None"/>
    <s v="Average"/>
    <n v="84"/>
    <n v="1994"/>
    <n v="31"/>
    <n v="1"/>
  </r>
  <r>
    <s v="19693-19799 Se Maple Valley Hwy"/>
    <x v="32"/>
    <s v="WA"/>
    <n v="98038"/>
    <n v="110000"/>
    <x v="3"/>
    <n v="1"/>
    <n v="1250"/>
    <n v="88"/>
    <n v="1"/>
    <x v="1"/>
    <x v="1"/>
    <s v="None"/>
    <s v="Excellent"/>
    <n v="80"/>
    <n v="0"/>
    <n v="80"/>
    <n v="1"/>
  </r>
  <r>
    <s v="12231 14Th Ave S"/>
    <x v="5"/>
    <s v="WA"/>
    <n v="98168"/>
    <n v="110000"/>
    <x v="6"/>
    <n v="1"/>
    <n v="800"/>
    <n v="138"/>
    <n v="0"/>
    <x v="1"/>
    <x v="1"/>
    <s v="None"/>
    <s v="Average"/>
    <n v="98"/>
    <n v="2011"/>
    <n v="14"/>
    <n v="1"/>
  </r>
  <r>
    <s v="23414 Se 269Th St"/>
    <x v="32"/>
    <s v="WA"/>
    <n v="98038"/>
    <n v="108333"/>
    <x v="3"/>
    <n v="1"/>
    <n v="1200"/>
    <n v="90"/>
    <n v="0"/>
    <x v="1"/>
    <x v="1"/>
    <s v="None"/>
    <s v="Good"/>
    <n v="56"/>
    <n v="0"/>
    <n v="56"/>
    <n v="1"/>
  </r>
  <r>
    <s v="23819 Se 384Th St"/>
    <x v="33"/>
    <s v="WA"/>
    <n v="98022"/>
    <n v="107500"/>
    <x v="1"/>
    <n v="1.5"/>
    <n v="1590"/>
    <n v="68"/>
    <n v="3"/>
    <x v="1"/>
    <x v="1"/>
    <s v="Great"/>
    <s v="Good"/>
    <n v="59"/>
    <n v="0"/>
    <n v="59"/>
    <n v="1"/>
  </r>
  <r>
    <s v="9852 20Th Ave Sw"/>
    <x v="5"/>
    <s v="WA"/>
    <n v="98106"/>
    <n v="102500"/>
    <x v="6"/>
    <n v="1"/>
    <n v="820"/>
    <n v="125"/>
    <n v="0"/>
    <x v="1"/>
    <x v="1"/>
    <s v="None"/>
    <s v="Average"/>
    <n v="88"/>
    <n v="1999"/>
    <n v="26"/>
    <n v="1"/>
  </r>
  <r>
    <s v="1038 Sw 152Nd St"/>
    <x v="21"/>
    <s v="WA"/>
    <n v="98166"/>
    <n v="100000"/>
    <x v="6"/>
    <n v="1"/>
    <n v="930"/>
    <n v="108"/>
    <n v="0"/>
    <x v="1"/>
    <x v="1"/>
    <s v="None"/>
    <s v="Fair"/>
    <n v="83"/>
    <n v="0"/>
    <n v="83"/>
    <n v="1"/>
  </r>
  <r>
    <s v="1006 N 5Th St"/>
    <x v="19"/>
    <s v="WA"/>
    <n v="98057"/>
    <n v="100000"/>
    <x v="1"/>
    <n v="1"/>
    <n v="1120"/>
    <n v="89"/>
    <n v="0"/>
    <x v="1"/>
    <x v="0"/>
    <s v="None"/>
    <s v="Average"/>
    <n v="86"/>
    <n v="1969"/>
    <n v="56"/>
    <n v="1"/>
  </r>
  <r>
    <s v="14710 122Nd Pl Ne"/>
    <x v="4"/>
    <s v="WA"/>
    <n v="98034"/>
    <n v="90000"/>
    <x v="6"/>
    <n v="1"/>
    <n v="790"/>
    <n v="114"/>
    <n v="0"/>
    <x v="1"/>
    <x v="1"/>
    <s v="None"/>
    <s v="Average"/>
    <n v="52"/>
    <n v="2013"/>
    <n v="12"/>
    <n v="1"/>
  </r>
  <r>
    <s v="6621 S 131St Pl"/>
    <x v="5"/>
    <s v="WA"/>
    <n v="98178"/>
    <n v="90000"/>
    <x v="6"/>
    <n v="1"/>
    <n v="580"/>
    <n v="155"/>
    <n v="0"/>
    <x v="1"/>
    <x v="1"/>
    <s v="None"/>
    <s v="Average"/>
    <n v="82"/>
    <n v="2002"/>
    <n v="23"/>
    <n v="1"/>
  </r>
  <r>
    <s v="311 L St Se"/>
    <x v="24"/>
    <s v="WA"/>
    <n v="98002"/>
    <n v="87500"/>
    <x v="6"/>
    <n v="1"/>
    <n v="780"/>
    <n v="112"/>
    <n v="0"/>
    <x v="1"/>
    <x v="1"/>
    <s v="None"/>
    <s v="Good"/>
    <n v="77"/>
    <n v="0"/>
    <n v="77"/>
    <n v="1"/>
  </r>
  <r>
    <s v="9033 Ne 32Nd St"/>
    <x v="11"/>
    <s v="WA"/>
    <n v="98004"/>
    <n v="84350"/>
    <x v="1"/>
    <n v="2"/>
    <n v="2630"/>
    <n v="32"/>
    <n v="0"/>
    <x v="1"/>
    <x v="1"/>
    <s v="None"/>
    <s v="Good"/>
    <n v="72"/>
    <n v="1983"/>
    <n v="42"/>
    <n v="2"/>
  </r>
  <r>
    <s v="24007 196Th Ave Se"/>
    <x v="7"/>
    <s v="WA"/>
    <n v="98042"/>
    <n v="83300"/>
    <x v="3"/>
    <n v="2"/>
    <n v="1370"/>
    <n v="61"/>
    <n v="2"/>
    <x v="1"/>
    <x v="1"/>
    <s v="None"/>
    <s v="Excellent"/>
    <n v="61"/>
    <n v="0"/>
    <n v="61"/>
    <n v="1"/>
  </r>
  <r>
    <s v="26017 189Th Ave Se"/>
    <x v="7"/>
    <s v="WA"/>
    <n v="98042"/>
    <n v="83300"/>
    <x v="3"/>
    <n v="2"/>
    <n v="1490"/>
    <n v="56"/>
    <n v="0"/>
    <x v="1"/>
    <x v="1"/>
    <s v="None"/>
    <s v="Good"/>
    <n v="35"/>
    <n v="0"/>
    <n v="35"/>
    <n v="1"/>
  </r>
  <r>
    <s v="14440 51St Ave S"/>
    <x v="8"/>
    <s v="WA"/>
    <n v="98168"/>
    <n v="83000"/>
    <x v="6"/>
    <n v="1"/>
    <n v="900"/>
    <n v="92"/>
    <n v="0"/>
    <x v="1"/>
    <x v="1"/>
    <s v="None"/>
    <s v="Average"/>
    <n v="107"/>
    <n v="0"/>
    <n v="10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D8323-C410-47CB-993A-367F9A38D631}" name="PivotTable1" cacheId="186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6:E50" firstHeaderRow="0" firstDataRow="1" firstDataCol="1" rowPageCount="3" colPageCount="1"/>
  <pivotFields count="18">
    <pivotField dataField="1" compact="0" outline="0" showAll="0"/>
    <pivotField axis="axisRow" compact="0" outline="0" showAll="0" sortType="ascending">
      <items count="44">
        <item x="42"/>
        <item x="24"/>
        <item x="31"/>
        <item x="0"/>
        <item x="35"/>
        <item x="30"/>
        <item x="21"/>
        <item x="14"/>
        <item x="2"/>
        <item x="7"/>
        <item x="23"/>
        <item x="22"/>
        <item x="33"/>
        <item x="15"/>
        <item x="27"/>
        <item x="6"/>
        <item x="20"/>
        <item x="36"/>
        <item x="4"/>
        <item x="29"/>
        <item x="32"/>
        <item x="3"/>
        <item x="1"/>
        <item x="40"/>
        <item x="17"/>
        <item x="16"/>
        <item x="26"/>
        <item x="41"/>
        <item x="34"/>
        <item x="28"/>
        <item x="13"/>
        <item x="19"/>
        <item x="10"/>
        <item x="38"/>
        <item x="5"/>
        <item x="9"/>
        <item x="39"/>
        <item x="18"/>
        <item x="37"/>
        <item x="8"/>
        <item x="25"/>
        <item x="12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axis="axisPage" compact="0" numFmtId="2" outline="0" showAll="0">
      <items count="9">
        <item x="7"/>
        <item x="6"/>
        <item x="3"/>
        <item x="1"/>
        <item x="0"/>
        <item x="2"/>
        <item x="5"/>
        <item x="4"/>
        <item t="default"/>
      </items>
    </pivotField>
    <pivotField compact="0" outline="0" showAll="0"/>
    <pivotField dataField="1" compact="0" outline="0" showAll="0"/>
    <pivotField dataField="1" compact="0" numFmtId="6" outline="0" showAll="0"/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44">
    <i>
      <x v="23"/>
    </i>
    <i>
      <x v="2"/>
    </i>
    <i>
      <x v="27"/>
    </i>
    <i>
      <x/>
    </i>
    <i>
      <x v="33"/>
    </i>
    <i>
      <x v="35"/>
    </i>
    <i>
      <x v="39"/>
    </i>
    <i>
      <x v="9"/>
    </i>
    <i>
      <x v="10"/>
    </i>
    <i>
      <x v="34"/>
    </i>
    <i>
      <x v="6"/>
    </i>
    <i>
      <x v="12"/>
    </i>
    <i>
      <x v="4"/>
    </i>
    <i>
      <x v="40"/>
    </i>
    <i>
      <x v="1"/>
    </i>
    <i>
      <x v="17"/>
    </i>
    <i>
      <x v="26"/>
    </i>
    <i>
      <x v="16"/>
    </i>
    <i>
      <x v="14"/>
    </i>
    <i>
      <x v="20"/>
    </i>
    <i>
      <x v="31"/>
    </i>
    <i>
      <x v="25"/>
    </i>
    <i>
      <x v="38"/>
    </i>
    <i>
      <x v="11"/>
    </i>
    <i>
      <x v="19"/>
    </i>
    <i>
      <x v="28"/>
    </i>
    <i>
      <x v="18"/>
    </i>
    <i>
      <x v="5"/>
    </i>
    <i>
      <x v="30"/>
    </i>
    <i>
      <x v="42"/>
    </i>
    <i>
      <x v="15"/>
    </i>
    <i>
      <x v="7"/>
    </i>
    <i>
      <x v="36"/>
    </i>
    <i>
      <x v="41"/>
    </i>
    <i>
      <x v="24"/>
    </i>
    <i>
      <x v="3"/>
    </i>
    <i>
      <x v="37"/>
    </i>
    <i>
      <x v="29"/>
    </i>
    <i>
      <x v="32"/>
    </i>
    <i>
      <x v="13"/>
    </i>
    <i>
      <x v="22"/>
    </i>
    <i>
      <x v="8"/>
    </i>
    <i>
      <x v="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11" hier="-1"/>
    <pageField fld="10" hier="-1"/>
    <pageField fld="5" hier="-1"/>
  </pageFields>
  <dataFields count="4">
    <dataField name="Average of Price" fld="4" subtotal="average" baseField="0" baseItem="0" numFmtId="164"/>
    <dataField name="Average SqFt of Living Area" fld="7" subtotal="average" baseField="0" baseItem="0" numFmtId="3"/>
    <dataField name="Average Price per SqFt" fld="8" subtotal="average" baseField="0" baseItem="0" numFmtId="6"/>
    <dataField name="Number of Listings" fld="0" subtotal="count" baseField="0" baseItem="0"/>
  </dataFields>
  <formats count="4">
    <format dxfId="43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5">
      <pivotArea outline="0" fieldPosition="0">
        <references count="1">
          <reference field="4294967294" count="1" selected="0">
            <x v="0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F08299-D2C3-433C-ADC6-C0E33C348CDD}" name="Homes" displayName="Homes" ref="A1:AF4037" totalsRowShown="0">
  <autoFilter ref="A1:AF4037" xr:uid="{FEF08299-D2C3-433C-ADC6-C0E33C348CDD}"/>
  <tableColumns count="32">
    <tableColumn id="19" xr3:uid="{20BD0D38-2AA6-4296-9BA6-6B0B33B27C39}" name="street_clean" dataDxfId="42">
      <calculatedColumnFormula>PROPER(TRIM(Homes[[#This Row],[street]]))</calculatedColumnFormula>
    </tableColumn>
    <tableColumn id="20" xr3:uid="{A7DA9CE1-9816-47CC-9C3B-4900F658C6B0}" name="city_clean" dataDxfId="41">
      <calculatedColumnFormula>PROPER(TRIM(Homes[[#This Row],[city]]))</calculatedColumnFormula>
    </tableColumn>
    <tableColumn id="22" xr3:uid="{E73B4FB7-F99A-4F42-A1E3-D6002D3E32DC}" name="State" dataDxfId="40">
      <calculatedColumnFormula>_xlfn.TEXTBEFORE(Homes[[#This Row],[statezip]]," ")</calculatedColumnFormula>
    </tableColumn>
    <tableColumn id="21" xr3:uid="{D8B0EAB1-C4EA-4290-9117-7AEF2A58F767}" name="Zip" dataDxfId="39">
      <calculatedColumnFormula>_xlfn.TEXTAFTER(Homes[[#This Row],[statezip]]," ")</calculatedColumnFormula>
    </tableColumn>
    <tableColumn id="2" xr3:uid="{97328E4A-75B1-4E10-BC0C-0A8698586E80}" name="price" dataDxfId="38"/>
    <tableColumn id="3" xr3:uid="{93462F9E-EB34-4599-8A04-2BD8598A6A1D}" name="bedrooms" dataDxfId="37"/>
    <tableColumn id="30" xr3:uid="{87282542-EACC-42A5-911D-811EC717D157}" name="baths_label" dataDxfId="36">
      <calculatedColumnFormula>INT(Homes[[#This Row],[bathrooms]]) &amp; " " &amp; IF(ROUND(MOD(Homes[[#This Row],[bathrooms]],1),2)=0.25,"1/4", IF(ROUND(MOD(Homes[[#This Row],[bathrooms]],1),2)=0.5,"1/2", IF(ROUND(MOD(Homes[[#This Row],[bathrooms]],1),2)=0.75,"3/4"," ")))</calculatedColumnFormula>
    </tableColumn>
    <tableColumn id="31" xr3:uid="{2718B475-DA9D-4D5D-BB84-A64695A174F7}" name="bed_bath" dataDxfId="35">
      <calculatedColumnFormula>Homes[[#This Row],[bedrooms]] &amp; " bd | " &amp; TEXT(Homes[[#This Row],[bathrooms]],"0.##") &amp; " ba"</calculatedColumnFormula>
    </tableColumn>
    <tableColumn id="5" xr3:uid="{49FC64BC-F8C4-49F5-BD29-4AACE2236792}" name="sqft_living" dataDxfId="34"/>
    <tableColumn id="27" xr3:uid="{5EF44A2F-A1CD-4DDF-ACB1-0CA957690CE1}" name="price_per_sqft" dataDxfId="33">
      <calculatedColumnFormula>IFERROR(Homes[[#This Row],[price]]/Homes[[#This Row],[sqft_living]]," ")</calculatedColumnFormula>
    </tableColumn>
    <tableColumn id="26" xr3:uid="{B771BA85-172D-4C17-A632-0E748257673F}" name="lot_acres" dataDxfId="32">
      <calculatedColumnFormula>IFERROR(Homes[[#This Row],[sqft_lot]]/43560," ")</calculatedColumnFormula>
    </tableColumn>
    <tableColumn id="23" xr3:uid="{12DC9255-B5B7-4C95-B5A8-780E98FA0182}" name="waterfront_flag" dataDxfId="31">
      <calculatedColumnFormula>IF(Homes[[#This Row],[waterfront]]=1, "Yes","No")</calculatedColumnFormula>
    </tableColumn>
    <tableColumn id="24" xr3:uid="{0F15B4E7-8287-447E-882C-8996F28E7D0D}" name="basement_flag" dataDxfId="30">
      <calculatedColumnFormula>IF(Homes[[#This Row],[sqft_basement]]&gt;0, "Yes","No")</calculatedColumnFormula>
    </tableColumn>
    <tableColumn id="33" xr3:uid="{BF2E8F62-FE7B-4EB2-A3F4-3E92E139433E}" name="view_label" dataDxfId="29">
      <calculatedColumnFormula>CHOOSE(Homes[[#This Row],[view]]+1, "None","Fair","Good","Great","Excellent")</calculatedColumnFormula>
    </tableColumn>
    <tableColumn id="34" xr3:uid="{EED3CB07-423A-44A9-8B99-0F8252A1A112}" name="condition_label" dataDxfId="28">
      <calculatedColumnFormula>CHOOSE(Homes[[#This Row],[condition]], "Poor","Fair","Average","Good","Excellent")</calculatedColumnFormula>
    </tableColumn>
    <tableColumn id="28" xr3:uid="{6008D2ED-404D-47E4-9573-397CCD232033}" name="home_age" dataDxfId="27">
      <calculatedColumnFormula>YEAR(TODAY())-Homes[[#This Row],[yr_built]]</calculatedColumnFormula>
    </tableColumn>
    <tableColumn id="14" xr3:uid="{C1D05101-200D-4BFA-8DCA-BBB16294545E}" name="yr_renovated"/>
    <tableColumn id="29" xr3:uid="{45F7B953-23E5-48AC-BB3B-53C4C8E89982}" name="years_since_update" dataDxfId="26">
      <calculatedColumnFormula>IF(Homes[[#This Row],[yr_renovated]]&gt;0, YEAR(TODAY())-Homes[[#This Row],[yr_renovated]], YEAR(TODAY())-Homes[[#This Row],[yr_built]])</calculatedColumnFormula>
    </tableColumn>
    <tableColumn id="7" xr3:uid="{5071CA02-3FF2-4E6D-AF10-C5AAC4ED9725}" name="floors"/>
    <tableColumn id="1" xr3:uid="{FB78D7A8-2C13-4F63-8BBA-7E8C0D9AE6EA}" name="date" dataDxfId="25"/>
    <tableColumn id="4" xr3:uid="{22D85B00-E398-45EE-84DA-1427CFCB31B8}" name="bathrooms" dataDxfId="24"/>
    <tableColumn id="32" xr3:uid="{FB165766-6944-49AD-900E-0B4A141A5085}" name="sqft_total_check" dataDxfId="23">
      <calculatedColumnFormula>IFERROR(Homes[[#This Row],[sqft_above]]+Homes[[#This Row],[sqft_basement]]," ")</calculatedColumnFormula>
    </tableColumn>
    <tableColumn id="6" xr3:uid="{297EC557-BF50-497C-BE78-39133E14BBE6}" name="sqft_lot" dataDxfId="22"/>
    <tableColumn id="8" xr3:uid="{A1E36011-1EB6-424B-A9A9-C28392B42BA2}" name="waterfront"/>
    <tableColumn id="9" xr3:uid="{18C017D3-3917-4CFE-A0A4-95D483B0139D}" name="view"/>
    <tableColumn id="10" xr3:uid="{29F84DF1-CBE0-49CD-B5C0-F8B191C40EFE}" name="condition"/>
    <tableColumn id="11" xr3:uid="{25614C35-970C-466D-AC98-691E42FE05AF}" name="sqft_above" dataDxfId="21"/>
    <tableColumn id="12" xr3:uid="{4AF5A0A4-38F5-4AD7-9181-8D87D9D5EFF4}" name="sqft_basement" dataDxfId="20"/>
    <tableColumn id="13" xr3:uid="{6A6DC4FE-9510-48A2-A314-20A97EAFF3EA}" name="yr_built"/>
    <tableColumn id="15" xr3:uid="{4204FC8A-92E8-48D4-A047-CBEB9D782DBF}" name="street"/>
    <tableColumn id="16" xr3:uid="{BBD69711-099D-41E8-8434-1ADA7175014D}" name="city"/>
    <tableColumn id="17" xr3:uid="{D9D438C5-6762-475D-9956-83A56316C367}" name="statezi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951285-ED97-4C07-AB89-F8ADD31E96E7}" name="BuyerTable" displayName="BuyerTable" ref="A1:R4037" totalsRowShown="0" headerRowDxfId="19" dataDxfId="18">
  <autoFilter ref="A1:R4037" xr:uid="{77951285-ED97-4C07-AB89-F8ADD31E96E7}"/>
  <tableColumns count="18">
    <tableColumn id="1" xr3:uid="{2AF2167A-06DA-48BE-B3B9-B97AB5F73564}" name="Address" dataDxfId="17"/>
    <tableColumn id="2" xr3:uid="{894DFDB4-A28A-49CC-AF15-F3077D8A7CE7}" name="City" dataDxfId="16"/>
    <tableColumn id="3" xr3:uid="{ED5F532B-A934-469E-AC0E-422C0DD1119B}" name="State" dataDxfId="15"/>
    <tableColumn id="4" xr3:uid="{240B9085-66D7-4F6F-BC53-D71B22BE6D0A}" name="Zip" dataDxfId="14"/>
    <tableColumn id="5" xr3:uid="{0217BED8-C4DC-41E8-B3B5-66FE6B121A20}" name="Price" dataDxfId="13"/>
    <tableColumn id="6" xr3:uid="{1158D013-6FC4-4968-9429-681B4DF3E45C}" name="Bedrooms" dataDxfId="12"/>
    <tableColumn id="7" xr3:uid="{D96F2240-6E6D-4B05-BBD5-8A2E4B3281FE}" name="Bathrooms" dataDxfId="11"/>
    <tableColumn id="9" xr3:uid="{180BEAF2-E70B-4DDD-9D49-34572AB4CA72}" name="Living Area (SqFt)" dataDxfId="10"/>
    <tableColumn id="10" xr3:uid="{FFACF154-46DD-42B3-8B55-49ABBB7B60C7}" name="Price per SqFt" dataDxfId="9"/>
    <tableColumn id="11" xr3:uid="{D4199013-00B7-4E77-9C0D-9818BCBC1C7A}" name="Lot Size (Acres)" dataDxfId="8"/>
    <tableColumn id="12" xr3:uid="{BC50B3F2-5E03-400B-B926-C733E455E8BF}" name="Waterfront" dataDxfId="7"/>
    <tableColumn id="13" xr3:uid="{45FA98D1-FB76-41FC-BE48-4E05E23F05A7}" name="Basement" dataDxfId="6"/>
    <tableColumn id="14" xr3:uid="{7879D454-A522-4827-AD24-A99BE8E4AEE4}" name="View" dataDxfId="5"/>
    <tableColumn id="15" xr3:uid="{F86AA5DC-04D9-467A-BCD4-284405BFF24E}" name="Condition" dataDxfId="4"/>
    <tableColumn id="16" xr3:uid="{B79C1EF3-77F4-4686-8405-F024BEF21F70}" name="Home Age" dataDxfId="3"/>
    <tableColumn id="17" xr3:uid="{43262D3F-3F88-48B9-A30A-98C1462F671F}" name="Year Renovated" dataDxfId="2"/>
    <tableColumn id="18" xr3:uid="{FAD9B417-6DA0-40EF-8011-C2649218A3CB}" name="Years Since Update" dataDxfId="1"/>
    <tableColumn id="19" xr3:uid="{6BFA9966-5AC6-4329-B934-FCD6D76B715D}" name="Floo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B965-2ED3-4320-87AA-A0C8E30717D3}">
  <sheetPr>
    <tabColor theme="1" tint="0.499984740745262"/>
  </sheetPr>
  <dimension ref="A1:AF4070"/>
  <sheetViews>
    <sheetView workbookViewId="0">
      <pane ySplit="1" topLeftCell="A2" activePane="bottomLeft" state="frozen"/>
      <selection pane="bottomLeft" activeCell="K4042" sqref="K4042"/>
    </sheetView>
  </sheetViews>
  <sheetFormatPr defaultRowHeight="15"/>
  <cols>
    <col min="1" max="1" width="33.7109375" style="6" customWidth="1"/>
    <col min="2" max="2" width="10.140625" customWidth="1"/>
    <col min="5" max="5" width="14.42578125" style="1" bestFit="1" customWidth="1"/>
    <col min="6" max="6" width="12.85546875" style="3" bestFit="1" customWidth="1"/>
    <col min="7" max="7" width="13.5703125" style="4" bestFit="1" customWidth="1"/>
    <col min="8" max="8" width="14.85546875" style="4" customWidth="1"/>
    <col min="9" max="9" width="14.28515625" customWidth="1"/>
    <col min="10" max="10" width="16.140625" bestFit="1" customWidth="1"/>
    <col min="11" max="11" width="17.140625" bestFit="1" customWidth="1"/>
    <col min="12" max="12" width="16.42578125" style="4" bestFit="1" customWidth="1"/>
    <col min="13" max="13" width="15.140625" customWidth="1"/>
    <col min="14" max="14" width="12.5703125" customWidth="1"/>
    <col min="15" max="15" width="19.5703125" customWidth="1"/>
    <col min="16" max="16" width="12.5703125" customWidth="1"/>
    <col min="17" max="17" width="16.85546875" bestFit="1" customWidth="1"/>
    <col min="18" max="18" width="22" customWidth="1"/>
    <col min="19" max="19" width="11.5703125" bestFit="1" customWidth="1"/>
    <col min="20" max="20" width="15" style="2" customWidth="1"/>
    <col min="21" max="21" width="12.42578125" style="4" bestFit="1" customWidth="1"/>
    <col min="22" max="22" width="17.140625" customWidth="1"/>
    <col min="23" max="23" width="12.85546875" bestFit="1" customWidth="1"/>
    <col min="24" max="24" width="13.140625" bestFit="1" customWidth="1"/>
    <col min="25" max="25" width="10.5703125" customWidth="1"/>
    <col min="26" max="26" width="19.5703125" customWidth="1"/>
    <col min="27" max="27" width="15.140625" bestFit="1" customWidth="1"/>
    <col min="28" max="28" width="15.5703125" customWidth="1"/>
    <col min="29" max="29" width="21.140625" customWidth="1"/>
    <col min="30" max="30" width="16.85546875" customWidth="1"/>
    <col min="31" max="32" width="10.140625" customWidth="1"/>
  </cols>
  <sheetData>
    <row r="1" spans="1:32">
      <c r="A1" t="s">
        <v>0</v>
      </c>
      <c r="B1" t="s">
        <v>1</v>
      </c>
      <c r="C1" t="s">
        <v>2</v>
      </c>
      <c r="D1" s="6" t="s">
        <v>3</v>
      </c>
      <c r="E1" s="1" t="s">
        <v>4</v>
      </c>
      <c r="F1" t="s">
        <v>5</v>
      </c>
      <c r="G1" s="3" t="s">
        <v>6</v>
      </c>
      <c r="H1" s="8" t="s">
        <v>7</v>
      </c>
      <c r="I1" s="4" t="s">
        <v>8</v>
      </c>
      <c r="J1" s="1" t="s">
        <v>9</v>
      </c>
      <c r="K1" s="7" t="s">
        <v>10</v>
      </c>
      <c r="L1" t="s">
        <v>11</v>
      </c>
      <c r="M1" s="4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3" t="s">
        <v>20</v>
      </c>
      <c r="V1" s="7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s="4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t="15" customHeight="1">
      <c r="A2" t="str">
        <f>PROPER(TRIM(Homes[[#This Row],[street]]))</f>
        <v>4442 95Th Ave Ne</v>
      </c>
      <c r="B2" t="str">
        <f>PROPER(TRIM(Homes[[#This Row],[city]]))</f>
        <v>Bellevue</v>
      </c>
      <c r="C2" t="str">
        <f>_xlfn.TEXTBEFORE(Homes[[#This Row],[statezip]]," ")</f>
        <v>WA</v>
      </c>
      <c r="D2" s="6" t="str">
        <f>_xlfn.TEXTAFTER(Homes[[#This Row],[statezip]]," ")</f>
        <v>98004</v>
      </c>
      <c r="E2" s="1">
        <v>7062500</v>
      </c>
      <c r="F2">
        <v>5</v>
      </c>
      <c r="G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2" s="3" t="str">
        <f>Homes[[#This Row],[bedrooms]] &amp; " bd | " &amp; TEXT(Homes[[#This Row],[bathrooms]],"0.##") &amp; " ba"</f>
        <v>5 bd | 4.5 ba</v>
      </c>
      <c r="I2" s="4">
        <v>10040</v>
      </c>
      <c r="J2" s="1">
        <f>IFERROR(Homes[[#This Row],[price]]/Homes[[#This Row],[sqft_living]]," ")</f>
        <v>703.43625498007964</v>
      </c>
      <c r="K2" s="4">
        <f>IFERROR(Homes[[#This Row],[sqft_lot]]/43560," ")</f>
        <v>0.85686409550045917</v>
      </c>
      <c r="L2" t="str">
        <f>IF(Homes[[#This Row],[waterfront]]=1, "Yes","No")</f>
        <v>Yes</v>
      </c>
      <c r="M2" s="4" t="str">
        <f>IF(Homes[[#This Row],[sqft_basement]]&gt;0, "Yes","No")</f>
        <v>Yes</v>
      </c>
      <c r="N2" t="str">
        <f>CHOOSE(Homes[[#This Row],[view]]+1, "None","Fair","Good","Great","Excellent")</f>
        <v>Good</v>
      </c>
      <c r="O2" t="str">
        <f>CHOOSE(Homes[[#This Row],[condition]], "Poor","Fair","Average","Good","Excellent")</f>
        <v>Average</v>
      </c>
      <c r="P2">
        <f ca="1">YEAR(TODAY())-Homes[[#This Row],[yr_built]]</f>
        <v>85</v>
      </c>
      <c r="Q2">
        <v>2001</v>
      </c>
      <c r="R2">
        <f ca="1">IF(Homes[[#This Row],[yr_renovated]]&gt;0, YEAR(TODAY())-Homes[[#This Row],[yr_renovated]], YEAR(TODAY())-Homes[[#This Row],[yr_built]])</f>
        <v>24</v>
      </c>
      <c r="S2">
        <v>2</v>
      </c>
      <c r="T2" s="2">
        <v>41801</v>
      </c>
      <c r="U2" s="3">
        <v>4.5</v>
      </c>
      <c r="V2" s="4">
        <f>IFERROR(Homes[[#This Row],[sqft_above]]+Homes[[#This Row],[sqft_basement]]," ")</f>
        <v>10040</v>
      </c>
      <c r="W2" s="4">
        <v>37325</v>
      </c>
      <c r="X2">
        <v>1</v>
      </c>
      <c r="Y2">
        <v>2</v>
      </c>
      <c r="Z2">
        <v>3</v>
      </c>
      <c r="AA2" s="4">
        <v>7680</v>
      </c>
      <c r="AB2" s="4">
        <v>2360</v>
      </c>
      <c r="AC2">
        <v>1940</v>
      </c>
      <c r="AD2" t="s">
        <v>32</v>
      </c>
      <c r="AE2" t="s">
        <v>33</v>
      </c>
      <c r="AF2" t="s">
        <v>34</v>
      </c>
    </row>
    <row r="3" spans="1:32">
      <c r="A3" t="str">
        <f>PROPER(TRIM(Homes[[#This Row],[street]]))</f>
        <v>5044 Butterworth Rd</v>
      </c>
      <c r="B3" t="str">
        <f>PROPER(TRIM(Homes[[#This Row],[city]]))</f>
        <v>Mercer Island</v>
      </c>
      <c r="C3" t="str">
        <f>_xlfn.TEXTBEFORE(Homes[[#This Row],[statezip]]," ")</f>
        <v>WA</v>
      </c>
      <c r="D3" s="6" t="str">
        <f>_xlfn.TEXTAFTER(Homes[[#This Row],[statezip]]," ")</f>
        <v>98040</v>
      </c>
      <c r="E3" s="1">
        <v>4668000</v>
      </c>
      <c r="F3">
        <v>5</v>
      </c>
      <c r="G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6 3/4</v>
      </c>
      <c r="H3" s="3" t="str">
        <f>Homes[[#This Row],[bedrooms]] &amp; " bd | " &amp; TEXT(Homes[[#This Row],[bathrooms]],"0.##") &amp; " ba"</f>
        <v>5 bd | 6.75 ba</v>
      </c>
      <c r="I3" s="4">
        <v>9640</v>
      </c>
      <c r="J3" s="1">
        <f>IFERROR(Homes[[#This Row],[price]]/Homes[[#This Row],[sqft_living]]," ")</f>
        <v>484.23236514522824</v>
      </c>
      <c r="K3" s="4">
        <f>IFERROR(Homes[[#This Row],[sqft_lot]]/43560," ")</f>
        <v>0.3</v>
      </c>
      <c r="L3" t="str">
        <f>IF(Homes[[#This Row],[waterfront]]=1, "Yes","No")</f>
        <v>Yes</v>
      </c>
      <c r="M3" s="4" t="str">
        <f>IF(Homes[[#This Row],[sqft_basement]]&gt;0, "Yes","No")</f>
        <v>Yes</v>
      </c>
      <c r="N3" t="str">
        <f>CHOOSE(Homes[[#This Row],[view]]+1, "None","Fair","Good","Great","Excellent")</f>
        <v>Excellent</v>
      </c>
      <c r="O3" t="str">
        <f>CHOOSE(Homes[[#This Row],[condition]], "Poor","Fair","Average","Good","Excellent")</f>
        <v>Average</v>
      </c>
      <c r="P3">
        <f ca="1">YEAR(TODAY())-Homes[[#This Row],[yr_built]]</f>
        <v>42</v>
      </c>
      <c r="Q3">
        <v>2009</v>
      </c>
      <c r="R3">
        <f ca="1">IF(Homes[[#This Row],[yr_renovated]]&gt;0, YEAR(TODAY())-Homes[[#This Row],[yr_renovated]], YEAR(TODAY())-Homes[[#This Row],[yr_built]])</f>
        <v>16</v>
      </c>
      <c r="S3">
        <v>1</v>
      </c>
      <c r="T3" s="2">
        <v>41807</v>
      </c>
      <c r="U3" s="3">
        <v>6.75</v>
      </c>
      <c r="V3" s="4">
        <f>IFERROR(Homes[[#This Row],[sqft_above]]+Homes[[#This Row],[sqft_basement]]," ")</f>
        <v>9640</v>
      </c>
      <c r="W3" s="4">
        <v>13068</v>
      </c>
      <c r="X3">
        <v>1</v>
      </c>
      <c r="Y3">
        <v>4</v>
      </c>
      <c r="Z3">
        <v>3</v>
      </c>
      <c r="AA3" s="4">
        <v>4820</v>
      </c>
      <c r="AB3" s="4">
        <v>4820</v>
      </c>
      <c r="AC3">
        <v>1983</v>
      </c>
      <c r="AD3" t="s">
        <v>35</v>
      </c>
      <c r="AE3" t="s">
        <v>36</v>
      </c>
      <c r="AF3" t="s">
        <v>37</v>
      </c>
    </row>
    <row r="4" spans="1:32">
      <c r="A4" t="str">
        <f>PROPER(TRIM(Homes[[#This Row],[street]]))</f>
        <v>1149-1199 91St Ave Ne</v>
      </c>
      <c r="B4" t="str">
        <f>PROPER(TRIM(Homes[[#This Row],[city]]))</f>
        <v>Bellevue</v>
      </c>
      <c r="C4" t="str">
        <f>_xlfn.TEXTBEFORE(Homes[[#This Row],[statezip]]," ")</f>
        <v>WA</v>
      </c>
      <c r="D4" s="6" t="str">
        <f>_xlfn.TEXTAFTER(Homes[[#This Row],[statezip]]," ")</f>
        <v>98004</v>
      </c>
      <c r="E4" s="1">
        <v>4489000</v>
      </c>
      <c r="F4">
        <v>4</v>
      </c>
      <c r="G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" s="3" t="str">
        <f>Homes[[#This Row],[bedrooms]] &amp; " bd | " &amp; TEXT(Homes[[#This Row],[bathrooms]],"0.##") &amp; " ba"</f>
        <v>4 bd | 3. ba</v>
      </c>
      <c r="I4" s="4">
        <v>6430</v>
      </c>
      <c r="J4" s="1">
        <f>IFERROR(Homes[[#This Row],[price]]/Homes[[#This Row],[sqft_living]]," ")</f>
        <v>698.13374805598755</v>
      </c>
      <c r="K4" s="4">
        <f>IFERROR(Homes[[#This Row],[sqft_lot]]/43560," ")</f>
        <v>0.6317033976124885</v>
      </c>
      <c r="L4" t="str">
        <f>IF(Homes[[#This Row],[waterfront]]=1, "Yes","No")</f>
        <v>No</v>
      </c>
      <c r="M4" s="4" t="str">
        <f>IF(Homes[[#This Row],[sqft_basement]]&gt;0, "Yes","No")</f>
        <v>No</v>
      </c>
      <c r="N4" t="str">
        <f>CHOOSE(Homes[[#This Row],[view]]+1, "None","Fair","Good","Great","Excellent")</f>
        <v>None</v>
      </c>
      <c r="O4" t="str">
        <f>CHOOSE(Homes[[#This Row],[condition]], "Poor","Fair","Average","Good","Excellent")</f>
        <v>Average</v>
      </c>
      <c r="P4">
        <f ca="1">YEAR(TODAY())-Homes[[#This Row],[yr_built]]</f>
        <v>24</v>
      </c>
      <c r="Q4">
        <v>0</v>
      </c>
      <c r="R4">
        <f ca="1">IF(Homes[[#This Row],[yr_renovated]]&gt;0, YEAR(TODAY())-Homes[[#This Row],[yr_renovated]], YEAR(TODAY())-Homes[[#This Row],[yr_built]])</f>
        <v>24</v>
      </c>
      <c r="S4">
        <v>2</v>
      </c>
      <c r="T4" s="2">
        <v>41808</v>
      </c>
      <c r="U4" s="3">
        <v>3</v>
      </c>
      <c r="V4" s="4">
        <f>IFERROR(Homes[[#This Row],[sqft_above]]+Homes[[#This Row],[sqft_basement]]," ")</f>
        <v>6430</v>
      </c>
      <c r="W4" s="4">
        <v>27517</v>
      </c>
      <c r="X4">
        <v>0</v>
      </c>
      <c r="Y4">
        <v>0</v>
      </c>
      <c r="Z4">
        <v>3</v>
      </c>
      <c r="AA4" s="4">
        <v>6430</v>
      </c>
      <c r="AB4" s="4">
        <v>0</v>
      </c>
      <c r="AC4">
        <v>2001</v>
      </c>
      <c r="AD4" t="s">
        <v>38</v>
      </c>
      <c r="AE4" t="s">
        <v>33</v>
      </c>
      <c r="AF4" t="s">
        <v>34</v>
      </c>
    </row>
    <row r="5" spans="1:32">
      <c r="A5" t="str">
        <f>PROPER(TRIM(Homes[[#This Row],[street]]))</f>
        <v>1365 91St Ave Ne</v>
      </c>
      <c r="B5" t="str">
        <f>PROPER(TRIM(Homes[[#This Row],[city]]))</f>
        <v>Clyde Hill</v>
      </c>
      <c r="C5" t="str">
        <f>_xlfn.TEXTBEFORE(Homes[[#This Row],[statezip]]," ")</f>
        <v>WA</v>
      </c>
      <c r="D5" s="6" t="str">
        <f>_xlfn.TEXTAFTER(Homes[[#This Row],[statezip]]," ")</f>
        <v>98004</v>
      </c>
      <c r="E5" s="1">
        <v>3800000</v>
      </c>
      <c r="F5">
        <v>5</v>
      </c>
      <c r="G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5" s="3" t="str">
        <f>Homes[[#This Row],[bedrooms]] &amp; " bd | " &amp; TEXT(Homes[[#This Row],[bathrooms]],"0.##") &amp; " ba"</f>
        <v>5 bd | 5.5 ba</v>
      </c>
      <c r="I5" s="4">
        <v>7050</v>
      </c>
      <c r="J5" s="1">
        <f>IFERROR(Homes[[#This Row],[price]]/Homes[[#This Row],[sqft_living]]," ")</f>
        <v>539.00709219858152</v>
      </c>
      <c r="K5" s="4">
        <f>IFERROR(Homes[[#This Row],[sqft_lot]]/43560," ")</f>
        <v>0.98347107438016534</v>
      </c>
      <c r="L5" t="str">
        <f>IF(Homes[[#This Row],[waterfront]]=1, "Yes","No")</f>
        <v>No</v>
      </c>
      <c r="M5" s="4" t="str">
        <f>IF(Homes[[#This Row],[sqft_basement]]&gt;0, "Yes","No")</f>
        <v>Yes</v>
      </c>
      <c r="N5" t="str">
        <f>CHOOSE(Homes[[#This Row],[view]]+1, "None","Fair","Good","Great","Excellent")</f>
        <v>Good</v>
      </c>
      <c r="O5" t="str">
        <f>CHOOSE(Homes[[#This Row],[condition]], "Poor","Fair","Average","Good","Excellent")</f>
        <v>Good</v>
      </c>
      <c r="P5">
        <f ca="1">YEAR(TODAY())-Homes[[#This Row],[yr_built]]</f>
        <v>47</v>
      </c>
      <c r="Q5">
        <v>2000</v>
      </c>
      <c r="R5">
        <f ca="1">IF(Homes[[#This Row],[yr_renovated]]&gt;0, YEAR(TODAY())-Homes[[#This Row],[yr_renovated]], YEAR(TODAY())-Homes[[#This Row],[yr_built]])</f>
        <v>25</v>
      </c>
      <c r="S5">
        <v>1</v>
      </c>
      <c r="T5" s="2">
        <v>41821</v>
      </c>
      <c r="U5" s="3">
        <v>5.5</v>
      </c>
      <c r="V5" s="4">
        <f>IFERROR(Homes[[#This Row],[sqft_above]]+Homes[[#This Row],[sqft_basement]]," ")</f>
        <v>7050</v>
      </c>
      <c r="W5" s="4">
        <v>42840</v>
      </c>
      <c r="X5">
        <v>0</v>
      </c>
      <c r="Y5">
        <v>2</v>
      </c>
      <c r="Z5">
        <v>4</v>
      </c>
      <c r="AA5" s="4">
        <v>4320</v>
      </c>
      <c r="AB5" s="4">
        <v>2730</v>
      </c>
      <c r="AC5">
        <v>1978</v>
      </c>
      <c r="AD5" t="s">
        <v>39</v>
      </c>
      <c r="AE5" t="s">
        <v>40</v>
      </c>
      <c r="AF5" t="s">
        <v>34</v>
      </c>
    </row>
    <row r="6" spans="1:32">
      <c r="A6" t="str">
        <f>PROPER(TRIM(Homes[[#This Row],[street]]))</f>
        <v>3222 78Th Pl Ne</v>
      </c>
      <c r="B6" t="str">
        <f>PROPER(TRIM(Homes[[#This Row],[city]]))</f>
        <v>Medina</v>
      </c>
      <c r="C6" t="str">
        <f>_xlfn.TEXTBEFORE(Homes[[#This Row],[statezip]]," ")</f>
        <v>WA</v>
      </c>
      <c r="D6" s="6" t="str">
        <f>_xlfn.TEXTAFTER(Homes[[#This Row],[statezip]]," ")</f>
        <v>98039</v>
      </c>
      <c r="E6" s="1">
        <v>3710000</v>
      </c>
      <c r="F6">
        <v>4</v>
      </c>
      <c r="G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" s="3" t="str">
        <f>Homes[[#This Row],[bedrooms]] &amp; " bd | " &amp; TEXT(Homes[[#This Row],[bathrooms]],"0.##") &amp; " ba"</f>
        <v>4 bd | 3.5 ba</v>
      </c>
      <c r="I6" s="4">
        <v>5550</v>
      </c>
      <c r="J6" s="1">
        <f>IFERROR(Homes[[#This Row],[price]]/Homes[[#This Row],[sqft_living]]," ")</f>
        <v>668.46846846846847</v>
      </c>
      <c r="K6" s="4">
        <f>IFERROR(Homes[[#This Row],[sqft_lot]]/43560," ")</f>
        <v>0.64458218549127644</v>
      </c>
      <c r="L6" t="str">
        <f>IF(Homes[[#This Row],[waterfront]]=1, "Yes","No")</f>
        <v>No</v>
      </c>
      <c r="M6" s="4" t="str">
        <f>IF(Homes[[#This Row],[sqft_basement]]&gt;0, "Yes","No")</f>
        <v>Yes</v>
      </c>
      <c r="N6" t="str">
        <f>CHOOSE(Homes[[#This Row],[view]]+1, "None","Fair","Good","Great","Excellent")</f>
        <v>Good</v>
      </c>
      <c r="O6" t="str">
        <f>CHOOSE(Homes[[#This Row],[condition]], "Poor","Fair","Average","Good","Excellent")</f>
        <v>Good</v>
      </c>
      <c r="P6">
        <f ca="1">YEAR(TODAY())-Homes[[#This Row],[yr_built]]</f>
        <v>25</v>
      </c>
      <c r="Q6">
        <v>0</v>
      </c>
      <c r="R6">
        <f ca="1">IF(Homes[[#This Row],[yr_renovated]]&gt;0, YEAR(TODAY())-Homes[[#This Row],[yr_renovated]], YEAR(TODAY())-Homes[[#This Row],[yr_built]])</f>
        <v>25</v>
      </c>
      <c r="S6">
        <v>2</v>
      </c>
      <c r="T6" s="2">
        <v>41789</v>
      </c>
      <c r="U6" s="3">
        <v>3.5</v>
      </c>
      <c r="V6" s="4">
        <f>IFERROR(Homes[[#This Row],[sqft_above]]+Homes[[#This Row],[sqft_basement]]," ")</f>
        <v>5550</v>
      </c>
      <c r="W6" s="4">
        <v>28078</v>
      </c>
      <c r="X6">
        <v>0</v>
      </c>
      <c r="Y6">
        <v>2</v>
      </c>
      <c r="Z6">
        <v>4</v>
      </c>
      <c r="AA6" s="4">
        <v>3350</v>
      </c>
      <c r="AB6" s="4">
        <v>2200</v>
      </c>
      <c r="AC6">
        <v>2000</v>
      </c>
      <c r="AD6" t="s">
        <v>41</v>
      </c>
      <c r="AE6" t="s">
        <v>42</v>
      </c>
      <c r="AF6" t="s">
        <v>43</v>
      </c>
    </row>
    <row r="7" spans="1:32">
      <c r="A7" t="str">
        <f>PROPER(TRIM(Homes[[#This Row],[street]]))</f>
        <v>5243 Forest Ave Se</v>
      </c>
      <c r="B7" t="str">
        <f>PROPER(TRIM(Homes[[#This Row],[city]]))</f>
        <v>Mercer Island</v>
      </c>
      <c r="C7" t="str">
        <f>_xlfn.TEXTBEFORE(Homes[[#This Row],[statezip]]," ")</f>
        <v>WA</v>
      </c>
      <c r="D7" s="6" t="str">
        <f>_xlfn.TEXTAFTER(Homes[[#This Row],[statezip]]," ")</f>
        <v>98040</v>
      </c>
      <c r="E7" s="1">
        <v>3100000</v>
      </c>
      <c r="F7">
        <v>6</v>
      </c>
      <c r="G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7" s="3" t="str">
        <f>Homes[[#This Row],[bedrooms]] &amp; " bd | " &amp; TEXT(Homes[[#This Row],[bathrooms]],"0.##") &amp; " ba"</f>
        <v>6 bd | 4.25 ba</v>
      </c>
      <c r="I7" s="4">
        <v>6980</v>
      </c>
      <c r="J7" s="1">
        <f>IFERROR(Homes[[#This Row],[price]]/Homes[[#This Row],[sqft_living]]," ")</f>
        <v>444.12607449856733</v>
      </c>
      <c r="K7" s="4">
        <f>IFERROR(Homes[[#This Row],[sqft_lot]]/43560," ")</f>
        <v>0.36000918273645549</v>
      </c>
      <c r="L7" t="str">
        <f>IF(Homes[[#This Row],[waterfront]]=1, "Yes","No")</f>
        <v>No</v>
      </c>
      <c r="M7" s="4" t="str">
        <f>IF(Homes[[#This Row],[sqft_basement]]&gt;0, "Yes","No")</f>
        <v>Yes</v>
      </c>
      <c r="N7" t="str">
        <f>CHOOSE(Homes[[#This Row],[view]]+1, "None","Fair","Good","Great","Excellent")</f>
        <v>Excellent</v>
      </c>
      <c r="O7" t="str">
        <f>CHOOSE(Homes[[#This Row],[condition]], "Poor","Fair","Average","Good","Excellent")</f>
        <v>Good</v>
      </c>
      <c r="P7">
        <f ca="1">YEAR(TODAY())-Homes[[#This Row],[yr_built]]</f>
        <v>26</v>
      </c>
      <c r="Q7">
        <v>0</v>
      </c>
      <c r="R7">
        <f ca="1">IF(Homes[[#This Row],[yr_renovated]]&gt;0, YEAR(TODAY())-Homes[[#This Row],[yr_renovated]], YEAR(TODAY())-Homes[[#This Row],[yr_built]])</f>
        <v>26</v>
      </c>
      <c r="S7">
        <v>3</v>
      </c>
      <c r="T7" s="2">
        <v>41788</v>
      </c>
      <c r="U7" s="3">
        <v>4.25</v>
      </c>
      <c r="V7" s="4">
        <f>IFERROR(Homes[[#This Row],[sqft_above]]+Homes[[#This Row],[sqft_basement]]," ")</f>
        <v>6980</v>
      </c>
      <c r="W7" s="4">
        <v>15682</v>
      </c>
      <c r="X7">
        <v>0</v>
      </c>
      <c r="Y7">
        <v>4</v>
      </c>
      <c r="Z7">
        <v>4</v>
      </c>
      <c r="AA7" s="4">
        <v>5330</v>
      </c>
      <c r="AB7" s="4">
        <v>1650</v>
      </c>
      <c r="AC7">
        <v>1999</v>
      </c>
      <c r="AD7" t="s">
        <v>44</v>
      </c>
      <c r="AE7" t="s">
        <v>36</v>
      </c>
      <c r="AF7" t="s">
        <v>37</v>
      </c>
    </row>
    <row r="8" spans="1:32">
      <c r="A8" t="str">
        <f>PROPER(TRIM(Homes[[#This Row],[street]]))</f>
        <v>11031 Champagne Point Rd Ne</v>
      </c>
      <c r="B8" t="str">
        <f>PROPER(TRIM(Homes[[#This Row],[city]]))</f>
        <v>Kirkland</v>
      </c>
      <c r="C8" t="str">
        <f>_xlfn.TEXTBEFORE(Homes[[#This Row],[statezip]]," ")</f>
        <v>WA</v>
      </c>
      <c r="D8" s="6" t="str">
        <f>_xlfn.TEXTAFTER(Homes[[#This Row],[statezip]]," ")</f>
        <v>98034</v>
      </c>
      <c r="E8" s="1">
        <v>3000000</v>
      </c>
      <c r="F8">
        <v>4</v>
      </c>
      <c r="G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8" s="3" t="str">
        <f>Homes[[#This Row],[bedrooms]] &amp; " bd | " &amp; TEXT(Homes[[#This Row],[bathrooms]],"0.##") &amp; " ba"</f>
        <v>4 bd | 4.25 ba</v>
      </c>
      <c r="I8" s="4">
        <v>4850</v>
      </c>
      <c r="J8" s="1">
        <f>IFERROR(Homes[[#This Row],[price]]/Homes[[#This Row],[sqft_living]]," ")</f>
        <v>618.5567010309278</v>
      </c>
      <c r="K8" s="4">
        <f>IFERROR(Homes[[#This Row],[sqft_lot]]/43560," ")</f>
        <v>0.28569788797061524</v>
      </c>
      <c r="L8" t="str">
        <f>IF(Homes[[#This Row],[waterfront]]=1, "Yes","No")</f>
        <v>Yes</v>
      </c>
      <c r="M8" s="4" t="str">
        <f>IF(Homes[[#This Row],[sqft_basement]]&gt;0, "Yes","No")</f>
        <v>Yes</v>
      </c>
      <c r="N8" t="str">
        <f>CHOOSE(Homes[[#This Row],[view]]+1, "None","Fair","Good","Great","Excellent")</f>
        <v>Excellent</v>
      </c>
      <c r="O8" t="str">
        <f>CHOOSE(Homes[[#This Row],[condition]], "Poor","Fair","Average","Good","Excellent")</f>
        <v>Excellent</v>
      </c>
      <c r="P8">
        <f ca="1">YEAR(TODAY())-Homes[[#This Row],[yr_built]]</f>
        <v>36</v>
      </c>
      <c r="Q8">
        <v>0</v>
      </c>
      <c r="R8">
        <f ca="1">IF(Homes[[#This Row],[yr_renovated]]&gt;0, YEAR(TODAY())-Homes[[#This Row],[yr_renovated]], YEAR(TODAY())-Homes[[#This Row],[yr_built]])</f>
        <v>36</v>
      </c>
      <c r="S8">
        <v>2</v>
      </c>
      <c r="T8" s="2">
        <v>41808</v>
      </c>
      <c r="U8" s="3">
        <v>4.25</v>
      </c>
      <c r="V8" s="4">
        <f>IFERROR(Homes[[#This Row],[sqft_above]]+Homes[[#This Row],[sqft_basement]]," ")</f>
        <v>4850</v>
      </c>
      <c r="W8" s="4">
        <v>12445</v>
      </c>
      <c r="X8">
        <v>1</v>
      </c>
      <c r="Y8">
        <v>4</v>
      </c>
      <c r="Z8">
        <v>5</v>
      </c>
      <c r="AA8" s="4">
        <v>3850</v>
      </c>
      <c r="AB8" s="4">
        <v>1000</v>
      </c>
      <c r="AC8">
        <v>1989</v>
      </c>
      <c r="AD8" t="s">
        <v>45</v>
      </c>
      <c r="AE8" t="s">
        <v>46</v>
      </c>
      <c r="AF8" t="s">
        <v>47</v>
      </c>
    </row>
    <row r="9" spans="1:32">
      <c r="A9" t="str">
        <f>PROPER(TRIM(Homes[[#This Row],[street]]))</f>
        <v>1291 Nw Elford Dr</v>
      </c>
      <c r="B9" t="str">
        <f>PROPER(TRIM(Homes[[#This Row],[city]]))</f>
        <v>Seattle</v>
      </c>
      <c r="C9" t="str">
        <f>_xlfn.TEXTBEFORE(Homes[[#This Row],[statezip]]," ")</f>
        <v>WA</v>
      </c>
      <c r="D9" s="6" t="str">
        <f>_xlfn.TEXTAFTER(Homes[[#This Row],[statezip]]," ")</f>
        <v>98177</v>
      </c>
      <c r="E9" s="1">
        <v>2888000</v>
      </c>
      <c r="F9">
        <v>5</v>
      </c>
      <c r="G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6 1/4</v>
      </c>
      <c r="H9" s="3" t="str">
        <f>Homes[[#This Row],[bedrooms]] &amp; " bd | " &amp; TEXT(Homes[[#This Row],[bathrooms]],"0.##") &amp; " ba"</f>
        <v>5 bd | 6.25 ba</v>
      </c>
      <c r="I9" s="4">
        <v>8670</v>
      </c>
      <c r="J9" s="1">
        <f>IFERROR(Homes[[#This Row],[price]]/Homes[[#This Row],[sqft_living]]," ")</f>
        <v>333.10265282583623</v>
      </c>
      <c r="K9" s="4">
        <f>IFERROR(Homes[[#This Row],[sqft_lot]]/43560," ")</f>
        <v>1.4699954086317724</v>
      </c>
      <c r="L9" t="str">
        <f>IF(Homes[[#This Row],[waterfront]]=1, "Yes","No")</f>
        <v>No</v>
      </c>
      <c r="M9" s="4" t="str">
        <f>IF(Homes[[#This Row],[sqft_basement]]&gt;0, "Yes","No")</f>
        <v>Yes</v>
      </c>
      <c r="N9" t="str">
        <f>CHOOSE(Homes[[#This Row],[view]]+1, "None","Fair","Good","Great","Excellent")</f>
        <v>Excellent</v>
      </c>
      <c r="O9" t="str">
        <f>CHOOSE(Homes[[#This Row],[condition]], "Poor","Fair","Average","Good","Excellent")</f>
        <v>Average</v>
      </c>
      <c r="P9">
        <f ca="1">YEAR(TODAY())-Homes[[#This Row],[yr_built]]</f>
        <v>60</v>
      </c>
      <c r="Q9">
        <v>2003</v>
      </c>
      <c r="R9">
        <f ca="1">IF(Homes[[#This Row],[yr_renovated]]&gt;0, YEAR(TODAY())-Homes[[#This Row],[yr_renovated]], YEAR(TODAY())-Homes[[#This Row],[yr_built]])</f>
        <v>22</v>
      </c>
      <c r="S9">
        <v>2</v>
      </c>
      <c r="T9" s="2">
        <v>41801</v>
      </c>
      <c r="U9" s="3">
        <v>6.25</v>
      </c>
      <c r="V9" s="4">
        <f>IFERROR(Homes[[#This Row],[sqft_above]]+Homes[[#This Row],[sqft_basement]]," ")</f>
        <v>8670</v>
      </c>
      <c r="W9" s="4">
        <v>64033</v>
      </c>
      <c r="X9">
        <v>0</v>
      </c>
      <c r="Y9">
        <v>4</v>
      </c>
      <c r="Z9">
        <v>3</v>
      </c>
      <c r="AA9" s="4">
        <v>6120</v>
      </c>
      <c r="AB9" s="4">
        <v>2550</v>
      </c>
      <c r="AC9">
        <v>1965</v>
      </c>
      <c r="AD9" t="s">
        <v>48</v>
      </c>
      <c r="AE9" t="s">
        <v>49</v>
      </c>
      <c r="AF9" t="s">
        <v>50</v>
      </c>
    </row>
    <row r="10" spans="1:32">
      <c r="A10" t="str">
        <f>PROPER(TRIM(Homes[[#This Row],[street]]))</f>
        <v>3239 78Th Pl Ne</v>
      </c>
      <c r="B10" t="str">
        <f>PROPER(TRIM(Homes[[#This Row],[city]]))</f>
        <v>Medina</v>
      </c>
      <c r="C10" t="str">
        <f>_xlfn.TEXTBEFORE(Homes[[#This Row],[statezip]]," ")</f>
        <v>WA</v>
      </c>
      <c r="D10" s="6" t="str">
        <f>_xlfn.TEXTAFTER(Homes[[#This Row],[statezip]]," ")</f>
        <v>98039</v>
      </c>
      <c r="E10" s="1">
        <v>2750000</v>
      </c>
      <c r="F10">
        <v>4</v>
      </c>
      <c r="G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" s="3" t="str">
        <f>Homes[[#This Row],[bedrooms]] &amp; " bd | " &amp; TEXT(Homes[[#This Row],[bathrooms]],"0.##") &amp; " ba"</f>
        <v>4 bd | 3.25 ba</v>
      </c>
      <c r="I10" s="4">
        <v>4430</v>
      </c>
      <c r="J10" s="1">
        <f>IFERROR(Homes[[#This Row],[price]]/Homes[[#This Row],[sqft_living]]," ")</f>
        <v>620.76749435665909</v>
      </c>
      <c r="K10" s="4">
        <f>IFERROR(Homes[[#This Row],[sqft_lot]]/43560," ")</f>
        <v>0.48209366391184572</v>
      </c>
      <c r="L10" t="str">
        <f>IF(Homes[[#This Row],[waterfront]]=1, "Yes","No")</f>
        <v>No</v>
      </c>
      <c r="M10" s="4" t="str">
        <f>IF(Homes[[#This Row],[sqft_basement]]&gt;0, "Yes","No")</f>
        <v>No</v>
      </c>
      <c r="N10" t="str">
        <f>CHOOSE(Homes[[#This Row],[view]]+1, "None","Fair","Good","Great","Excellent")</f>
        <v>None</v>
      </c>
      <c r="O10" t="str">
        <f>CHOOSE(Homes[[#This Row],[condition]], "Poor","Fair","Average","Good","Excellent")</f>
        <v>Average</v>
      </c>
      <c r="P10">
        <f ca="1">YEAR(TODAY())-Homes[[#This Row],[yr_built]]</f>
        <v>73</v>
      </c>
      <c r="Q10">
        <v>2007</v>
      </c>
      <c r="R10">
        <f ca="1">IF(Homes[[#This Row],[yr_renovated]]&gt;0, YEAR(TODAY())-Homes[[#This Row],[yr_renovated]], YEAR(TODAY())-Homes[[#This Row],[yr_built]])</f>
        <v>18</v>
      </c>
      <c r="S10">
        <v>2</v>
      </c>
      <c r="T10" s="2">
        <v>41788</v>
      </c>
      <c r="U10" s="3">
        <v>3.25</v>
      </c>
      <c r="V10" s="4">
        <f>IFERROR(Homes[[#This Row],[sqft_above]]+Homes[[#This Row],[sqft_basement]]," ")</f>
        <v>4430</v>
      </c>
      <c r="W10" s="4">
        <v>21000</v>
      </c>
      <c r="X10">
        <v>0</v>
      </c>
      <c r="Y10">
        <v>0</v>
      </c>
      <c r="Z10">
        <v>3</v>
      </c>
      <c r="AA10" s="4">
        <v>4430</v>
      </c>
      <c r="AB10" s="4">
        <v>0</v>
      </c>
      <c r="AC10">
        <v>1952</v>
      </c>
      <c r="AD10" t="s">
        <v>51</v>
      </c>
      <c r="AE10" t="s">
        <v>42</v>
      </c>
      <c r="AF10" t="s">
        <v>43</v>
      </c>
    </row>
    <row r="11" spans="1:32">
      <c r="A11" t="str">
        <f>PROPER(TRIM(Homes[[#This Row],[street]]))</f>
        <v>17834 Se 40Th Pl</v>
      </c>
      <c r="B11" t="str">
        <f>PROPER(TRIM(Homes[[#This Row],[city]]))</f>
        <v>Bellevue</v>
      </c>
      <c r="C11" t="str">
        <f>_xlfn.TEXTBEFORE(Homes[[#This Row],[statezip]]," ")</f>
        <v>WA</v>
      </c>
      <c r="D11" s="6" t="str">
        <f>_xlfn.TEXTAFTER(Homes[[#This Row],[statezip]]," ")</f>
        <v>98008</v>
      </c>
      <c r="E11" s="1">
        <v>2700000</v>
      </c>
      <c r="F11">
        <v>4</v>
      </c>
      <c r="G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" s="3" t="str">
        <f>Homes[[#This Row],[bedrooms]] &amp; " bd | " &amp; TEXT(Homes[[#This Row],[bathrooms]],"0.##") &amp; " ba"</f>
        <v>4 bd | 3.25 ba</v>
      </c>
      <c r="I11" s="4">
        <v>4420</v>
      </c>
      <c r="J11" s="1">
        <f>IFERROR(Homes[[#This Row],[price]]/Homes[[#This Row],[sqft_living]]," ")</f>
        <v>610.85972850678729</v>
      </c>
      <c r="K11" s="4">
        <f>IFERROR(Homes[[#This Row],[sqft_lot]]/43560," ")</f>
        <v>0.18021120293847567</v>
      </c>
      <c r="L11" t="str">
        <f>IF(Homes[[#This Row],[waterfront]]=1, "Yes","No")</f>
        <v>Yes</v>
      </c>
      <c r="M11" s="4" t="str">
        <f>IF(Homes[[#This Row],[sqft_basement]]&gt;0, "Yes","No")</f>
        <v>Yes</v>
      </c>
      <c r="N11" t="str">
        <f>CHOOSE(Homes[[#This Row],[view]]+1, "None","Fair","Good","Great","Excellent")</f>
        <v>Excellent</v>
      </c>
      <c r="O11" t="str">
        <f>CHOOSE(Homes[[#This Row],[condition]], "Poor","Fair","Average","Good","Excellent")</f>
        <v>Average</v>
      </c>
      <c r="P11">
        <f ca="1">YEAR(TODAY())-Homes[[#This Row],[yr_built]]</f>
        <v>24</v>
      </c>
      <c r="Q11">
        <v>0</v>
      </c>
      <c r="R11">
        <f ca="1">IF(Homes[[#This Row],[yr_renovated]]&gt;0, YEAR(TODAY())-Homes[[#This Row],[yr_renovated]], YEAR(TODAY())-Homes[[#This Row],[yr_built]])</f>
        <v>24</v>
      </c>
      <c r="S11">
        <v>2</v>
      </c>
      <c r="T11" s="2">
        <v>41798</v>
      </c>
      <c r="U11" s="3">
        <v>3.25</v>
      </c>
      <c r="V11" s="4">
        <f>IFERROR(Homes[[#This Row],[sqft_above]]+Homes[[#This Row],[sqft_basement]]," ")</f>
        <v>4420</v>
      </c>
      <c r="W11" s="4">
        <v>7850</v>
      </c>
      <c r="X11">
        <v>1</v>
      </c>
      <c r="Y11">
        <v>4</v>
      </c>
      <c r="Z11">
        <v>3</v>
      </c>
      <c r="AA11" s="4">
        <v>3150</v>
      </c>
      <c r="AB11" s="4">
        <v>1270</v>
      </c>
      <c r="AC11">
        <v>2001</v>
      </c>
      <c r="AD11" t="s">
        <v>52</v>
      </c>
      <c r="AE11" t="s">
        <v>33</v>
      </c>
      <c r="AF11" t="s">
        <v>53</v>
      </c>
    </row>
    <row r="12" spans="1:32">
      <c r="A12" t="str">
        <f>PROPER(TRIM(Homes[[#This Row],[street]]))</f>
        <v>1010 6Th St W</v>
      </c>
      <c r="B12" t="str">
        <f>PROPER(TRIM(Homes[[#This Row],[city]]))</f>
        <v>Kirkland</v>
      </c>
      <c r="C12" t="str">
        <f>_xlfn.TEXTBEFORE(Homes[[#This Row],[statezip]]," ")</f>
        <v>WA</v>
      </c>
      <c r="D12" s="6" t="str">
        <f>_xlfn.TEXTAFTER(Homes[[#This Row],[statezip]]," ")</f>
        <v>98033</v>
      </c>
      <c r="E12" s="1">
        <v>2700000</v>
      </c>
      <c r="F12">
        <v>5</v>
      </c>
      <c r="G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12" s="3" t="str">
        <f>Homes[[#This Row],[bedrooms]] &amp; " bd | " &amp; TEXT(Homes[[#This Row],[bathrooms]],"0.##") &amp; " ba"</f>
        <v>5 bd | 4.75 ba</v>
      </c>
      <c r="I12" s="4">
        <v>5305</v>
      </c>
      <c r="J12" s="1">
        <f>IFERROR(Homes[[#This Row],[price]]/Homes[[#This Row],[sqft_living]]," ")</f>
        <v>508.95381715362868</v>
      </c>
      <c r="K12" s="4">
        <f>IFERROR(Homes[[#This Row],[sqft_lot]]/43560," ")</f>
        <v>0.19286042240587695</v>
      </c>
      <c r="L12" t="str">
        <f>IF(Homes[[#This Row],[waterfront]]=1, "Yes","No")</f>
        <v>No</v>
      </c>
      <c r="M12" s="4" t="str">
        <f>IF(Homes[[#This Row],[sqft_basement]]&gt;0, "Yes","No")</f>
        <v>Yes</v>
      </c>
      <c r="N12" t="str">
        <f>CHOOSE(Homes[[#This Row],[view]]+1, "None","Fair","Good","Great","Excellent")</f>
        <v>Good</v>
      </c>
      <c r="O12" t="str">
        <f>CHOOSE(Homes[[#This Row],[condition]], "Poor","Fair","Average","Good","Excellent")</f>
        <v>Average</v>
      </c>
      <c r="P12">
        <f ca="1">YEAR(TODAY())-Homes[[#This Row],[yr_built]]</f>
        <v>20</v>
      </c>
      <c r="Q12">
        <v>0</v>
      </c>
      <c r="R12">
        <f ca="1">IF(Homes[[#This Row],[yr_renovated]]&gt;0, YEAR(TODAY())-Homes[[#This Row],[yr_renovated]], YEAR(TODAY())-Homes[[#This Row],[yr_built]])</f>
        <v>20</v>
      </c>
      <c r="S12">
        <v>2</v>
      </c>
      <c r="T12" s="2">
        <v>41780</v>
      </c>
      <c r="U12" s="3">
        <v>4.75</v>
      </c>
      <c r="V12" s="4">
        <f>IFERROR(Homes[[#This Row],[sqft_above]]+Homes[[#This Row],[sqft_basement]]," ")</f>
        <v>5305</v>
      </c>
      <c r="W12" s="4">
        <v>8401</v>
      </c>
      <c r="X12">
        <v>0</v>
      </c>
      <c r="Y12">
        <v>2</v>
      </c>
      <c r="Z12">
        <v>3</v>
      </c>
      <c r="AA12" s="4">
        <v>3745</v>
      </c>
      <c r="AB12" s="4">
        <v>1560</v>
      </c>
      <c r="AC12">
        <v>2005</v>
      </c>
      <c r="AD12" t="s">
        <v>54</v>
      </c>
      <c r="AE12" t="s">
        <v>46</v>
      </c>
      <c r="AF12" t="s">
        <v>55</v>
      </c>
    </row>
    <row r="13" spans="1:32">
      <c r="A13" t="str">
        <f>PROPER(TRIM(Homes[[#This Row],[street]]))</f>
        <v>1209 Evergreen Point Rd</v>
      </c>
      <c r="B13" t="str">
        <f>PROPER(TRIM(Homes[[#This Row],[city]]))</f>
        <v>Medina</v>
      </c>
      <c r="C13" t="str">
        <f>_xlfn.TEXTBEFORE(Homes[[#This Row],[statezip]]," ")</f>
        <v>WA</v>
      </c>
      <c r="D13" s="6" t="str">
        <f>_xlfn.TEXTAFTER(Homes[[#This Row],[statezip]]," ")</f>
        <v>98039</v>
      </c>
      <c r="E13" s="1">
        <v>2680000</v>
      </c>
      <c r="F13">
        <v>5</v>
      </c>
      <c r="G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" s="3" t="str">
        <f>Homes[[#This Row],[bedrooms]] &amp; " bd | " &amp; TEXT(Homes[[#This Row],[bathrooms]],"0.##") &amp; " ba"</f>
        <v>5 bd | 3. ba</v>
      </c>
      <c r="I13" s="4">
        <v>4290</v>
      </c>
      <c r="J13" s="1">
        <f>IFERROR(Homes[[#This Row],[price]]/Homes[[#This Row],[sqft_living]]," ")</f>
        <v>624.70862470862471</v>
      </c>
      <c r="K13" s="4">
        <f>IFERROR(Homes[[#This Row],[sqft_lot]]/43560," ")</f>
        <v>0.46935261707988979</v>
      </c>
      <c r="L13" t="str">
        <f>IF(Homes[[#This Row],[waterfront]]=1, "Yes","No")</f>
        <v>No</v>
      </c>
      <c r="M13" s="4" t="str">
        <f>IF(Homes[[#This Row],[sqft_basement]]&gt;0, "Yes","No")</f>
        <v>No</v>
      </c>
      <c r="N13" t="str">
        <f>CHOOSE(Homes[[#This Row],[view]]+1, "None","Fair","Good","Great","Excellent")</f>
        <v>None</v>
      </c>
      <c r="O13" t="str">
        <f>CHOOSE(Homes[[#This Row],[condition]], "Poor","Fair","Average","Good","Excellent")</f>
        <v>Good</v>
      </c>
      <c r="P13">
        <f ca="1">YEAR(TODAY())-Homes[[#This Row],[yr_built]]</f>
        <v>40</v>
      </c>
      <c r="Q13">
        <v>0</v>
      </c>
      <c r="R13">
        <f ca="1">IF(Homes[[#This Row],[yr_renovated]]&gt;0, YEAR(TODAY())-Homes[[#This Row],[yr_renovated]], YEAR(TODAY())-Homes[[#This Row],[yr_built]])</f>
        <v>40</v>
      </c>
      <c r="S13">
        <v>2</v>
      </c>
      <c r="T13" s="2">
        <v>41829</v>
      </c>
      <c r="U13" s="3">
        <v>3</v>
      </c>
      <c r="V13" s="4">
        <f>IFERROR(Homes[[#This Row],[sqft_above]]+Homes[[#This Row],[sqft_basement]]," ")</f>
        <v>4290</v>
      </c>
      <c r="W13" s="4">
        <v>20445</v>
      </c>
      <c r="X13">
        <v>0</v>
      </c>
      <c r="Y13">
        <v>0</v>
      </c>
      <c r="Z13">
        <v>4</v>
      </c>
      <c r="AA13" s="4">
        <v>4290</v>
      </c>
      <c r="AB13" s="4">
        <v>0</v>
      </c>
      <c r="AC13">
        <v>1985</v>
      </c>
      <c r="AD13" t="s">
        <v>56</v>
      </c>
      <c r="AE13" t="s">
        <v>42</v>
      </c>
      <c r="AF13" t="s">
        <v>43</v>
      </c>
    </row>
    <row r="14" spans="1:32">
      <c r="A14" t="str">
        <f>PROPER(TRIM(Homes[[#This Row],[street]]))</f>
        <v>2826 21St Ave W</v>
      </c>
      <c r="B14" t="str">
        <f>PROPER(TRIM(Homes[[#This Row],[city]]))</f>
        <v>Seattle</v>
      </c>
      <c r="C14" t="str">
        <f>_xlfn.TEXTBEFORE(Homes[[#This Row],[statezip]]," ")</f>
        <v>WA</v>
      </c>
      <c r="D14" s="6" t="str">
        <f>_xlfn.TEXTAFTER(Homes[[#This Row],[statezip]]," ")</f>
        <v>98199</v>
      </c>
      <c r="E14" s="1">
        <v>2560498.3333299998</v>
      </c>
      <c r="F14">
        <v>3</v>
      </c>
      <c r="G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" s="3" t="str">
        <f>Homes[[#This Row],[bedrooms]] &amp; " bd | " &amp; TEXT(Homes[[#This Row],[bathrooms]],"0.##") &amp; " ba"</f>
        <v>3 bd | 2.5 ba</v>
      </c>
      <c r="I14" s="4">
        <v>1710</v>
      </c>
      <c r="J14" s="1">
        <f>IFERROR(Homes[[#This Row],[price]]/Homes[[#This Row],[sqft_living]]," ")</f>
        <v>1497.3674463918128</v>
      </c>
      <c r="K14" s="4">
        <f>IFERROR(Homes[[#This Row],[sqft_lot]]/43560," ")</f>
        <v>3.820018365472911E-2</v>
      </c>
      <c r="L14" t="str">
        <f>IF(Homes[[#This Row],[waterfront]]=1, "Yes","No")</f>
        <v>No</v>
      </c>
      <c r="M14" s="4" t="str">
        <f>IF(Homes[[#This Row],[sqft_basement]]&gt;0, "Yes","No")</f>
        <v>Yes</v>
      </c>
      <c r="N14" t="str">
        <f>CHOOSE(Homes[[#This Row],[view]]+1, "None","Fair","Good","Great","Excellent")</f>
        <v>None</v>
      </c>
      <c r="O14" t="str">
        <f>CHOOSE(Homes[[#This Row],[condition]], "Poor","Fair","Average","Good","Excellent")</f>
        <v>Excellent</v>
      </c>
      <c r="P14">
        <f ca="1">YEAR(TODAY())-Homes[[#This Row],[yr_built]]</f>
        <v>22</v>
      </c>
      <c r="Q14">
        <v>0</v>
      </c>
      <c r="R14">
        <f ca="1">IF(Homes[[#This Row],[yr_renovated]]&gt;0, YEAR(TODAY())-Homes[[#This Row],[yr_renovated]], YEAR(TODAY())-Homes[[#This Row],[yr_built]])</f>
        <v>22</v>
      </c>
      <c r="S14">
        <v>2</v>
      </c>
      <c r="T14" s="2">
        <v>41795</v>
      </c>
      <c r="U14" s="3">
        <v>2.5</v>
      </c>
      <c r="V14" s="4">
        <f>IFERROR(Homes[[#This Row],[sqft_above]]+Homes[[#This Row],[sqft_basement]]," ")</f>
        <v>1710</v>
      </c>
      <c r="W14" s="4">
        <v>1664</v>
      </c>
      <c r="X14">
        <v>0</v>
      </c>
      <c r="Y14">
        <v>0</v>
      </c>
      <c r="Z14">
        <v>5</v>
      </c>
      <c r="AA14" s="4">
        <v>1300</v>
      </c>
      <c r="AB14" s="4">
        <v>410</v>
      </c>
      <c r="AC14">
        <v>2003</v>
      </c>
      <c r="AD14" t="s">
        <v>57</v>
      </c>
      <c r="AE14" t="s">
        <v>49</v>
      </c>
      <c r="AF14" t="s">
        <v>58</v>
      </c>
    </row>
    <row r="15" spans="1:32">
      <c r="A15" t="str">
        <f>PROPER(TRIM(Homes[[#This Row],[street]]))</f>
        <v>4437 55Th Ave Ne</v>
      </c>
      <c r="B15" t="str">
        <f>PROPER(TRIM(Homes[[#This Row],[city]]))</f>
        <v>Seattle</v>
      </c>
      <c r="C15" t="str">
        <f>_xlfn.TEXTBEFORE(Homes[[#This Row],[statezip]]," ")</f>
        <v>WA</v>
      </c>
      <c r="D15" s="6" t="str">
        <f>_xlfn.TEXTAFTER(Homes[[#This Row],[statezip]]," ")</f>
        <v>98105</v>
      </c>
      <c r="E15" s="1">
        <v>2555000</v>
      </c>
      <c r="F15">
        <v>4</v>
      </c>
      <c r="G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" s="3" t="str">
        <f>Homes[[#This Row],[bedrooms]] &amp; " bd | " &amp; TEXT(Homes[[#This Row],[bathrooms]],"0.##") &amp; " ba"</f>
        <v>4 bd | 2.5 ba</v>
      </c>
      <c r="I15" s="4">
        <v>5300</v>
      </c>
      <c r="J15" s="1">
        <f>IFERROR(Homes[[#This Row],[price]]/Homes[[#This Row],[sqft_living]]," ")</f>
        <v>482.07547169811323</v>
      </c>
      <c r="K15" s="4">
        <f>IFERROR(Homes[[#This Row],[sqft_lot]]/43560," ")</f>
        <v>0.60172176308539949</v>
      </c>
      <c r="L15" t="str">
        <f>IF(Homes[[#This Row],[waterfront]]=1, "Yes","No")</f>
        <v>Yes</v>
      </c>
      <c r="M15" s="4" t="str">
        <f>IF(Homes[[#This Row],[sqft_basement]]&gt;0, "Yes","No")</f>
        <v>Yes</v>
      </c>
      <c r="N15" t="str">
        <f>CHOOSE(Homes[[#This Row],[view]]+1, "None","Fair","Good","Great","Excellent")</f>
        <v>Good</v>
      </c>
      <c r="O15" t="str">
        <f>CHOOSE(Homes[[#This Row],[condition]], "Poor","Fair","Average","Good","Excellent")</f>
        <v>Fair</v>
      </c>
      <c r="P15">
        <f ca="1">YEAR(TODAY())-Homes[[#This Row],[yr_built]]</f>
        <v>102</v>
      </c>
      <c r="Q15">
        <v>0</v>
      </c>
      <c r="R15">
        <f ca="1">IF(Homes[[#This Row],[yr_renovated]]&gt;0, YEAR(TODAY())-Homes[[#This Row],[yr_renovated]], YEAR(TODAY())-Homes[[#This Row],[yr_built]])</f>
        <v>102</v>
      </c>
      <c r="S15">
        <v>2</v>
      </c>
      <c r="T15" s="2">
        <v>41772</v>
      </c>
      <c r="U15" s="3">
        <v>2.5</v>
      </c>
      <c r="V15" s="4">
        <f>IFERROR(Homes[[#This Row],[sqft_above]]+Homes[[#This Row],[sqft_basement]]," ")</f>
        <v>5300</v>
      </c>
      <c r="W15" s="4">
        <v>26211</v>
      </c>
      <c r="X15">
        <v>1</v>
      </c>
      <c r="Y15">
        <v>2</v>
      </c>
      <c r="Z15">
        <v>2</v>
      </c>
      <c r="AA15" s="4">
        <v>4570</v>
      </c>
      <c r="AB15" s="4">
        <v>730</v>
      </c>
      <c r="AC15">
        <v>1923</v>
      </c>
      <c r="AD15" t="s">
        <v>59</v>
      </c>
      <c r="AE15" t="s">
        <v>49</v>
      </c>
      <c r="AF15" t="s">
        <v>60</v>
      </c>
    </row>
    <row r="16" spans="1:32">
      <c r="A16" t="str">
        <f>PROPER(TRIM(Homes[[#This Row],[street]]))</f>
        <v>5719 Seaview Ave Nw</v>
      </c>
      <c r="B16" t="str">
        <f>PROPER(TRIM(Homes[[#This Row],[city]]))</f>
        <v>Seattle</v>
      </c>
      <c r="C16" t="str">
        <f>_xlfn.TEXTBEFORE(Homes[[#This Row],[statezip]]," ")</f>
        <v>WA</v>
      </c>
      <c r="D16" s="6" t="str">
        <f>_xlfn.TEXTAFTER(Homes[[#This Row],[statezip]]," ")</f>
        <v>98107</v>
      </c>
      <c r="E16" s="1">
        <v>2475000</v>
      </c>
      <c r="F16">
        <v>3</v>
      </c>
      <c r="G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6" s="3" t="str">
        <f>Homes[[#This Row],[bedrooms]] &amp; " bd | " &amp; TEXT(Homes[[#This Row],[bathrooms]],"0.##") &amp; " ba"</f>
        <v>3 bd | 3.25 ba</v>
      </c>
      <c r="I16" s="4">
        <v>4340</v>
      </c>
      <c r="J16" s="1">
        <f>IFERROR(Homes[[#This Row],[price]]/Homes[[#This Row],[sqft_living]]," ")</f>
        <v>570.27649769585253</v>
      </c>
      <c r="K16" s="4">
        <f>IFERROR(Homes[[#This Row],[sqft_lot]]/43560," ")</f>
        <v>0.11356749311294766</v>
      </c>
      <c r="L16" t="str">
        <f>IF(Homes[[#This Row],[waterfront]]=1, "Yes","No")</f>
        <v>No</v>
      </c>
      <c r="M16" s="4" t="str">
        <f>IF(Homes[[#This Row],[sqft_basement]]&gt;0, "Yes","No")</f>
        <v>Yes</v>
      </c>
      <c r="N16" t="str">
        <f>CHOOSE(Homes[[#This Row],[view]]+1, "None","Fair","Good","Great","Excellent")</f>
        <v>Great</v>
      </c>
      <c r="O16" t="str">
        <f>CHOOSE(Homes[[#This Row],[condition]], "Poor","Fair","Average","Good","Excellent")</f>
        <v>Average</v>
      </c>
      <c r="P16">
        <f ca="1">YEAR(TODAY())-Homes[[#This Row],[yr_built]]</f>
        <v>32</v>
      </c>
      <c r="Q16">
        <v>0</v>
      </c>
      <c r="R16">
        <f ca="1">IF(Homes[[#This Row],[yr_renovated]]&gt;0, YEAR(TODAY())-Homes[[#This Row],[yr_renovated]], YEAR(TODAY())-Homes[[#This Row],[yr_built]])</f>
        <v>32</v>
      </c>
      <c r="S16">
        <v>2</v>
      </c>
      <c r="T16" s="2">
        <v>41807</v>
      </c>
      <c r="U16" s="3">
        <v>3.25</v>
      </c>
      <c r="V16" s="4">
        <f>IFERROR(Homes[[#This Row],[sqft_above]]+Homes[[#This Row],[sqft_basement]]," ")</f>
        <v>4340</v>
      </c>
      <c r="W16" s="4">
        <v>4947</v>
      </c>
      <c r="X16">
        <v>0</v>
      </c>
      <c r="Y16">
        <v>3</v>
      </c>
      <c r="Z16">
        <v>3</v>
      </c>
      <c r="AA16" s="4">
        <v>3060</v>
      </c>
      <c r="AB16" s="4">
        <v>1280</v>
      </c>
      <c r="AC16">
        <v>1993</v>
      </c>
      <c r="AD16" t="s">
        <v>61</v>
      </c>
      <c r="AE16" t="s">
        <v>49</v>
      </c>
      <c r="AF16" t="s">
        <v>62</v>
      </c>
    </row>
    <row r="17" spans="1:32">
      <c r="A17" t="str">
        <f>PROPER(TRIM(Homes[[#This Row],[street]]))</f>
        <v>1239 Parkside Dr E</v>
      </c>
      <c r="B17" t="str">
        <f>PROPER(TRIM(Homes[[#This Row],[city]]))</f>
        <v>Seattle</v>
      </c>
      <c r="C17" t="str">
        <f>_xlfn.TEXTBEFORE(Homes[[#This Row],[statezip]]," ")</f>
        <v>WA</v>
      </c>
      <c r="D17" s="6" t="str">
        <f>_xlfn.TEXTAFTER(Homes[[#This Row],[statezip]]," ")</f>
        <v>98112</v>
      </c>
      <c r="E17" s="1">
        <v>2466350</v>
      </c>
      <c r="F17">
        <v>5</v>
      </c>
      <c r="G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17" s="3" t="str">
        <f>Homes[[#This Row],[bedrooms]] &amp; " bd | " &amp; TEXT(Homes[[#This Row],[bathrooms]],"0.##") &amp; " ba"</f>
        <v>5 bd | 4.75 ba</v>
      </c>
      <c r="I17" s="4">
        <v>6390</v>
      </c>
      <c r="J17" s="1">
        <f>IFERROR(Homes[[#This Row],[price]]/Homes[[#This Row],[sqft_living]]," ")</f>
        <v>385.97026604068856</v>
      </c>
      <c r="K17" s="4">
        <f>IFERROR(Homes[[#This Row],[sqft_lot]]/43560," ")</f>
        <v>0.30257116620752983</v>
      </c>
      <c r="L17" t="str">
        <f>IF(Homes[[#This Row],[waterfront]]=1, "Yes","No")</f>
        <v>No</v>
      </c>
      <c r="M17" s="4" t="str">
        <f>IF(Homes[[#This Row],[sqft_basement]]&gt;0, "Yes","No")</f>
        <v>Yes</v>
      </c>
      <c r="N17" t="str">
        <f>CHOOSE(Homes[[#This Row],[view]]+1, "None","Fair","Good","Great","Excellent")</f>
        <v>None</v>
      </c>
      <c r="O17" t="str">
        <f>CHOOSE(Homes[[#This Row],[condition]], "Poor","Fair","Average","Good","Excellent")</f>
        <v>Average</v>
      </c>
      <c r="P17">
        <f ca="1">YEAR(TODAY())-Homes[[#This Row],[yr_built]]</f>
        <v>85</v>
      </c>
      <c r="Q17">
        <v>1996</v>
      </c>
      <c r="R17">
        <f ca="1">IF(Homes[[#This Row],[yr_renovated]]&gt;0, YEAR(TODAY())-Homes[[#This Row],[yr_renovated]], YEAR(TODAY())-Homes[[#This Row],[yr_built]])</f>
        <v>29</v>
      </c>
      <c r="S17">
        <v>2</v>
      </c>
      <c r="T17" s="2">
        <v>41814</v>
      </c>
      <c r="U17" s="3">
        <v>4.75</v>
      </c>
      <c r="V17" s="4">
        <f>IFERROR(Homes[[#This Row],[sqft_above]]+Homes[[#This Row],[sqft_basement]]," ")</f>
        <v>6390</v>
      </c>
      <c r="W17" s="4">
        <v>13180</v>
      </c>
      <c r="X17">
        <v>0</v>
      </c>
      <c r="Y17">
        <v>0</v>
      </c>
      <c r="Z17">
        <v>3</v>
      </c>
      <c r="AA17" s="4">
        <v>4560</v>
      </c>
      <c r="AB17" s="4">
        <v>1830</v>
      </c>
      <c r="AC17">
        <v>1940</v>
      </c>
      <c r="AD17" t="s">
        <v>63</v>
      </c>
      <c r="AE17" t="s">
        <v>49</v>
      </c>
      <c r="AF17" t="s">
        <v>64</v>
      </c>
    </row>
    <row r="18" spans="1:32">
      <c r="A18" t="str">
        <f>PROPER(TRIM(Homes[[#This Row],[street]]))</f>
        <v>2205 78Th Ave Ne</v>
      </c>
      <c r="B18" t="str">
        <f>PROPER(TRIM(Homes[[#This Row],[city]]))</f>
        <v>Medina</v>
      </c>
      <c r="C18" t="str">
        <f>_xlfn.TEXTBEFORE(Homes[[#This Row],[statezip]]," ")</f>
        <v>WA</v>
      </c>
      <c r="D18" s="6" t="str">
        <f>_xlfn.TEXTAFTER(Homes[[#This Row],[statezip]]," ")</f>
        <v>98039</v>
      </c>
      <c r="E18" s="1">
        <v>2458000</v>
      </c>
      <c r="F18">
        <v>4</v>
      </c>
      <c r="G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18" s="3" t="str">
        <f>Homes[[#This Row],[bedrooms]] &amp; " bd | " &amp; TEXT(Homes[[#This Row],[bathrooms]],"0.##") &amp; " ba"</f>
        <v>4 bd | 5.25 ba</v>
      </c>
      <c r="I18" s="4">
        <v>6500</v>
      </c>
      <c r="J18" s="1">
        <f>IFERROR(Homes[[#This Row],[price]]/Homes[[#This Row],[sqft_living]]," ")</f>
        <v>378.15384615384613</v>
      </c>
      <c r="K18" s="4">
        <f>IFERROR(Homes[[#This Row],[sqft_lot]]/43560," ")</f>
        <v>0.34403122130394859</v>
      </c>
      <c r="L18" t="str">
        <f>IF(Homes[[#This Row],[waterfront]]=1, "Yes","No")</f>
        <v>No</v>
      </c>
      <c r="M18" s="4" t="str">
        <f>IF(Homes[[#This Row],[sqft_basement]]&gt;0, "Yes","No")</f>
        <v>Yes</v>
      </c>
      <c r="N18" t="str">
        <f>CHOOSE(Homes[[#This Row],[view]]+1, "None","Fair","Good","Great","Excellent")</f>
        <v>None</v>
      </c>
      <c r="O18" t="str">
        <f>CHOOSE(Homes[[#This Row],[condition]], "Poor","Fair","Average","Good","Excellent")</f>
        <v>Average</v>
      </c>
      <c r="P18">
        <f ca="1">YEAR(TODAY())-Homes[[#This Row],[yr_built]]</f>
        <v>24</v>
      </c>
      <c r="Q18">
        <v>0</v>
      </c>
      <c r="R18">
        <f ca="1">IF(Homes[[#This Row],[yr_renovated]]&gt;0, YEAR(TODAY())-Homes[[#This Row],[yr_renovated]], YEAR(TODAY())-Homes[[#This Row],[yr_built]])</f>
        <v>24</v>
      </c>
      <c r="S18">
        <v>2</v>
      </c>
      <c r="T18" s="2">
        <v>41828</v>
      </c>
      <c r="U18" s="3">
        <v>5.25</v>
      </c>
      <c r="V18" s="4">
        <f>IFERROR(Homes[[#This Row],[sqft_above]]+Homes[[#This Row],[sqft_basement]]," ")</f>
        <v>6500</v>
      </c>
      <c r="W18" s="4">
        <v>14986</v>
      </c>
      <c r="X18">
        <v>0</v>
      </c>
      <c r="Y18">
        <v>0</v>
      </c>
      <c r="Z18">
        <v>3</v>
      </c>
      <c r="AA18" s="4">
        <v>5180</v>
      </c>
      <c r="AB18" s="4">
        <v>1320</v>
      </c>
      <c r="AC18">
        <v>2001</v>
      </c>
      <c r="AD18" t="s">
        <v>65</v>
      </c>
      <c r="AE18" t="s">
        <v>42</v>
      </c>
      <c r="AF18" t="s">
        <v>43</v>
      </c>
    </row>
    <row r="19" spans="1:32">
      <c r="A19" t="str">
        <f>PROPER(TRIM(Homes[[#This Row],[street]]))</f>
        <v>1404 Broadmoor Dr E</v>
      </c>
      <c r="B19" t="str">
        <f>PROPER(TRIM(Homes[[#This Row],[city]]))</f>
        <v>Seattle</v>
      </c>
      <c r="C19" t="str">
        <f>_xlfn.TEXTBEFORE(Homes[[#This Row],[statezip]]," ")</f>
        <v>WA</v>
      </c>
      <c r="D19" s="6" t="str">
        <f>_xlfn.TEXTAFTER(Homes[[#This Row],[statezip]]," ")</f>
        <v>98112</v>
      </c>
      <c r="E19" s="1">
        <v>2453500</v>
      </c>
      <c r="F19">
        <v>4</v>
      </c>
      <c r="G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" s="3" t="str">
        <f>Homes[[#This Row],[bedrooms]] &amp; " bd | " &amp; TEXT(Homes[[#This Row],[bathrooms]],"0.##") &amp; " ba"</f>
        <v>4 bd | 3.5 ba</v>
      </c>
      <c r="I19" s="4">
        <v>4730</v>
      </c>
      <c r="J19" s="1">
        <f>IFERROR(Homes[[#This Row],[price]]/Homes[[#This Row],[sqft_living]]," ")</f>
        <v>518.71035940803381</v>
      </c>
      <c r="K19" s="4">
        <f>IFERROR(Homes[[#This Row],[sqft_lot]]/43560," ")</f>
        <v>0.31189164370982553</v>
      </c>
      <c r="L19" t="str">
        <f>IF(Homes[[#This Row],[waterfront]]=1, "Yes","No")</f>
        <v>No</v>
      </c>
      <c r="M19" s="4" t="str">
        <f>IF(Homes[[#This Row],[sqft_basement]]&gt;0, "Yes","No")</f>
        <v>Yes</v>
      </c>
      <c r="N19" t="str">
        <f>CHOOSE(Homes[[#This Row],[view]]+1, "None","Fair","Good","Great","Excellent")</f>
        <v>None</v>
      </c>
      <c r="O19" t="str">
        <f>CHOOSE(Homes[[#This Row],[condition]], "Poor","Fair","Average","Good","Excellent")</f>
        <v>Excellent</v>
      </c>
      <c r="P19">
        <f ca="1">YEAR(TODAY())-Homes[[#This Row],[yr_built]]</f>
        <v>90</v>
      </c>
      <c r="Q19">
        <v>0</v>
      </c>
      <c r="R19">
        <f ca="1">IF(Homes[[#This Row],[yr_renovated]]&gt;0, YEAR(TODAY())-Homes[[#This Row],[yr_renovated]], YEAR(TODAY())-Homes[[#This Row],[yr_built]])</f>
        <v>90</v>
      </c>
      <c r="S19">
        <v>1.5</v>
      </c>
      <c r="T19" s="2">
        <v>41788</v>
      </c>
      <c r="U19" s="3">
        <v>3.5</v>
      </c>
      <c r="V19" s="4">
        <f>IFERROR(Homes[[#This Row],[sqft_above]]+Homes[[#This Row],[sqft_basement]]," ")</f>
        <v>4730</v>
      </c>
      <c r="W19" s="4">
        <v>13586</v>
      </c>
      <c r="X19">
        <v>0</v>
      </c>
      <c r="Y19">
        <v>0</v>
      </c>
      <c r="Z19">
        <v>5</v>
      </c>
      <c r="AA19" s="4">
        <v>4270</v>
      </c>
      <c r="AB19" s="4">
        <v>460</v>
      </c>
      <c r="AC19">
        <v>1935</v>
      </c>
      <c r="AD19" t="s">
        <v>66</v>
      </c>
      <c r="AE19" t="s">
        <v>49</v>
      </c>
      <c r="AF19" t="s">
        <v>64</v>
      </c>
    </row>
    <row r="20" spans="1:32">
      <c r="A20" t="str">
        <f>PROPER(TRIM(Homes[[#This Row],[street]]))</f>
        <v>1223 7Th Ave W</v>
      </c>
      <c r="B20" t="str">
        <f>PROPER(TRIM(Homes[[#This Row],[city]]))</f>
        <v>Seattle</v>
      </c>
      <c r="C20" t="str">
        <f>_xlfn.TEXTBEFORE(Homes[[#This Row],[statezip]]," ")</f>
        <v>WA</v>
      </c>
      <c r="D20" s="6" t="str">
        <f>_xlfn.TEXTAFTER(Homes[[#This Row],[statezip]]," ")</f>
        <v>98119</v>
      </c>
      <c r="E20" s="1">
        <v>2400000</v>
      </c>
      <c r="F20">
        <v>6</v>
      </c>
      <c r="G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20" s="3" t="str">
        <f>Homes[[#This Row],[bedrooms]] &amp; " bd | " &amp; TEXT(Homes[[#This Row],[bathrooms]],"0.##") &amp; " ba"</f>
        <v>6 bd | 4.5 ba</v>
      </c>
      <c r="I20" s="4">
        <v>5480</v>
      </c>
      <c r="J20" s="1">
        <f>IFERROR(Homes[[#This Row],[price]]/Homes[[#This Row],[sqft_living]]," ")</f>
        <v>437.95620437956205</v>
      </c>
      <c r="K20" s="4">
        <f>IFERROR(Homes[[#This Row],[sqft_lot]]/43560," ")</f>
        <v>0.24793388429752067</v>
      </c>
      <c r="L20" t="str">
        <f>IF(Homes[[#This Row],[waterfront]]=1, "Yes","No")</f>
        <v>No</v>
      </c>
      <c r="M20" s="4" t="str">
        <f>IF(Homes[[#This Row],[sqft_basement]]&gt;0, "Yes","No")</f>
        <v>Yes</v>
      </c>
      <c r="N20" t="str">
        <f>CHOOSE(Homes[[#This Row],[view]]+1, "None","Fair","Good","Great","Excellent")</f>
        <v>Great</v>
      </c>
      <c r="O20" t="str">
        <f>CHOOSE(Homes[[#This Row],[condition]], "Poor","Fair","Average","Good","Excellent")</f>
        <v>Good</v>
      </c>
      <c r="P20">
        <f ca="1">YEAR(TODAY())-Homes[[#This Row],[yr_built]]</f>
        <v>26</v>
      </c>
      <c r="Q20">
        <v>0</v>
      </c>
      <c r="R20">
        <f ca="1">IF(Homes[[#This Row],[yr_renovated]]&gt;0, YEAR(TODAY())-Homes[[#This Row],[yr_renovated]], YEAR(TODAY())-Homes[[#This Row],[yr_built]])</f>
        <v>26</v>
      </c>
      <c r="S20">
        <v>2</v>
      </c>
      <c r="T20" s="2">
        <v>41810</v>
      </c>
      <c r="U20" s="3">
        <v>4.5</v>
      </c>
      <c r="V20" s="4">
        <f>IFERROR(Homes[[#This Row],[sqft_above]]+Homes[[#This Row],[sqft_basement]]," ")</f>
        <v>5480</v>
      </c>
      <c r="W20" s="4">
        <v>10800</v>
      </c>
      <c r="X20">
        <v>0</v>
      </c>
      <c r="Y20">
        <v>3</v>
      </c>
      <c r="Z20">
        <v>4</v>
      </c>
      <c r="AA20" s="4">
        <v>4430</v>
      </c>
      <c r="AB20" s="4">
        <v>1050</v>
      </c>
      <c r="AC20">
        <v>1999</v>
      </c>
      <c r="AD20" t="s">
        <v>67</v>
      </c>
      <c r="AE20" t="s">
        <v>49</v>
      </c>
      <c r="AF20" t="s">
        <v>68</v>
      </c>
    </row>
    <row r="21" spans="1:32">
      <c r="A21" t="str">
        <f>PROPER(TRIM(Homes[[#This Row],[street]]))</f>
        <v>309 W Prospect St</v>
      </c>
      <c r="B21" t="str">
        <f>PROPER(TRIM(Homes[[#This Row],[city]]))</f>
        <v>Seattle</v>
      </c>
      <c r="C21" t="str">
        <f>_xlfn.TEXTBEFORE(Homes[[#This Row],[statezip]]," ")</f>
        <v>WA</v>
      </c>
      <c r="D21" s="6" t="str">
        <f>_xlfn.TEXTAFTER(Homes[[#This Row],[statezip]]," ")</f>
        <v>98119</v>
      </c>
      <c r="E21" s="1">
        <v>2400000</v>
      </c>
      <c r="F21">
        <v>5</v>
      </c>
      <c r="G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1" s="3" t="str">
        <f>Homes[[#This Row],[bedrooms]] &amp; " bd | " &amp; TEXT(Homes[[#This Row],[bathrooms]],"0.##") &amp; " ba"</f>
        <v>5 bd | 3.25 ba</v>
      </c>
      <c r="I21" s="4">
        <v>3410</v>
      </c>
      <c r="J21" s="1">
        <f>IFERROR(Homes[[#This Row],[price]]/Homes[[#This Row],[sqft_living]]," ")</f>
        <v>703.81231671554247</v>
      </c>
      <c r="K21" s="4">
        <f>IFERROR(Homes[[#This Row],[sqft_lot]]/43560," ")</f>
        <v>0.2086317722681359</v>
      </c>
      <c r="L21" t="str">
        <f>IF(Homes[[#This Row],[waterfront]]=1, "Yes","No")</f>
        <v>No</v>
      </c>
      <c r="M21" s="4" t="str">
        <f>IF(Homes[[#This Row],[sqft_basement]]&gt;0, "Yes","No")</f>
        <v>Yes</v>
      </c>
      <c r="N21" t="str">
        <f>CHOOSE(Homes[[#This Row],[view]]+1, "None","Fair","Good","Great","Excellent")</f>
        <v>Great</v>
      </c>
      <c r="O21" t="str">
        <f>CHOOSE(Homes[[#This Row],[condition]], "Poor","Fair","Average","Good","Excellent")</f>
        <v>Average</v>
      </c>
      <c r="P21">
        <f ca="1">YEAR(TODAY())-Homes[[#This Row],[yr_built]]</f>
        <v>113</v>
      </c>
      <c r="Q21">
        <v>1994</v>
      </c>
      <c r="R21">
        <f ca="1">IF(Homes[[#This Row],[yr_renovated]]&gt;0, YEAR(TODAY())-Homes[[#This Row],[yr_renovated]], YEAR(TODAY())-Homes[[#This Row],[yr_built]])</f>
        <v>31</v>
      </c>
      <c r="S21">
        <v>2</v>
      </c>
      <c r="T21" s="2">
        <v>41794</v>
      </c>
      <c r="U21" s="3">
        <v>3.25</v>
      </c>
      <c r="V21" s="4">
        <f>IFERROR(Homes[[#This Row],[sqft_above]]+Homes[[#This Row],[sqft_basement]]," ")</f>
        <v>3410</v>
      </c>
      <c r="W21" s="4">
        <v>9088</v>
      </c>
      <c r="X21">
        <v>0</v>
      </c>
      <c r="Y21">
        <v>3</v>
      </c>
      <c r="Z21">
        <v>3</v>
      </c>
      <c r="AA21" s="4">
        <v>2760</v>
      </c>
      <c r="AB21" s="4">
        <v>650</v>
      </c>
      <c r="AC21">
        <v>1912</v>
      </c>
      <c r="AD21" t="s">
        <v>69</v>
      </c>
      <c r="AE21" t="s">
        <v>49</v>
      </c>
      <c r="AF21" t="s">
        <v>68</v>
      </c>
    </row>
    <row r="22" spans="1:32">
      <c r="A22" t="str">
        <f>PROPER(TRIM(Homes[[#This Row],[street]]))</f>
        <v>9415 Ne 27Th St</v>
      </c>
      <c r="B22" t="str">
        <f>PROPER(TRIM(Homes[[#This Row],[city]]))</f>
        <v>Clyde Hill</v>
      </c>
      <c r="C22" t="str">
        <f>_xlfn.TEXTBEFORE(Homes[[#This Row],[statezip]]," ")</f>
        <v>WA</v>
      </c>
      <c r="D22" s="6" t="str">
        <f>_xlfn.TEXTAFTER(Homes[[#This Row],[statezip]]," ")</f>
        <v>98004</v>
      </c>
      <c r="E22" s="1">
        <v>2400000</v>
      </c>
      <c r="F22">
        <v>4</v>
      </c>
      <c r="G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2" s="3" t="str">
        <f>Homes[[#This Row],[bedrooms]] &amp; " bd | " &amp; TEXT(Homes[[#This Row],[bathrooms]],"0.##") &amp; " ba"</f>
        <v>4 bd | 3.25 ba</v>
      </c>
      <c r="I22" s="4">
        <v>4140</v>
      </c>
      <c r="J22" s="1">
        <f>IFERROR(Homes[[#This Row],[price]]/Homes[[#This Row],[sqft_living]]," ")</f>
        <v>579.71014492753625</v>
      </c>
      <c r="K22" s="4">
        <f>IFERROR(Homes[[#This Row],[sqft_lot]]/43560," ")</f>
        <v>0.47598714416896237</v>
      </c>
      <c r="L22" t="str">
        <f>IF(Homes[[#This Row],[waterfront]]=1, "Yes","No")</f>
        <v>No</v>
      </c>
      <c r="M22" s="4" t="str">
        <f>IF(Homes[[#This Row],[sqft_basement]]&gt;0, "Yes","No")</f>
        <v>Yes</v>
      </c>
      <c r="N22" t="str">
        <f>CHOOSE(Homes[[#This Row],[view]]+1, "None","Fair","Good","Great","Excellent")</f>
        <v>Fair</v>
      </c>
      <c r="O22" t="str">
        <f>CHOOSE(Homes[[#This Row],[condition]], "Poor","Fair","Average","Good","Excellent")</f>
        <v>Average</v>
      </c>
      <c r="P22">
        <f ca="1">YEAR(TODAY())-Homes[[#This Row],[yr_built]]</f>
        <v>48</v>
      </c>
      <c r="Q22">
        <v>2005</v>
      </c>
      <c r="R22">
        <f ca="1">IF(Homes[[#This Row],[yr_renovated]]&gt;0, YEAR(TODAY())-Homes[[#This Row],[yr_renovated]], YEAR(TODAY())-Homes[[#This Row],[yr_built]])</f>
        <v>20</v>
      </c>
      <c r="S22">
        <v>1</v>
      </c>
      <c r="T22" s="2">
        <v>41789</v>
      </c>
      <c r="U22" s="3">
        <v>3.25</v>
      </c>
      <c r="V22" s="4">
        <f>IFERROR(Homes[[#This Row],[sqft_above]]+Homes[[#This Row],[sqft_basement]]," ")</f>
        <v>4140</v>
      </c>
      <c r="W22" s="4">
        <v>20734</v>
      </c>
      <c r="X22">
        <v>0</v>
      </c>
      <c r="Y22">
        <v>1</v>
      </c>
      <c r="Z22">
        <v>3</v>
      </c>
      <c r="AA22" s="4">
        <v>3300</v>
      </c>
      <c r="AB22" s="4">
        <v>840</v>
      </c>
      <c r="AC22">
        <v>1977</v>
      </c>
      <c r="AD22" t="s">
        <v>70</v>
      </c>
      <c r="AE22" t="s">
        <v>40</v>
      </c>
      <c r="AF22" t="s">
        <v>34</v>
      </c>
    </row>
    <row r="23" spans="1:32">
      <c r="A23" t="str">
        <f>PROPER(TRIM(Homes[[#This Row],[street]]))</f>
        <v>7436 E Mercer Way</v>
      </c>
      <c r="B23" t="str">
        <f>PROPER(TRIM(Homes[[#This Row],[city]]))</f>
        <v>Mercer Island</v>
      </c>
      <c r="C23" t="str">
        <f>_xlfn.TEXTBEFORE(Homes[[#This Row],[statezip]]," ")</f>
        <v>WA</v>
      </c>
      <c r="D23" s="6" t="str">
        <f>_xlfn.TEXTAFTER(Homes[[#This Row],[statezip]]," ")</f>
        <v>98040</v>
      </c>
      <c r="E23" s="1">
        <v>2367000</v>
      </c>
      <c r="F23">
        <v>3</v>
      </c>
      <c r="G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" s="3" t="str">
        <f>Homes[[#This Row],[bedrooms]] &amp; " bd | " &amp; TEXT(Homes[[#This Row],[bathrooms]],"0.##") &amp; " ba"</f>
        <v>3 bd | 2.25 ba</v>
      </c>
      <c r="I23" s="4">
        <v>3530</v>
      </c>
      <c r="J23" s="1">
        <f>IFERROR(Homes[[#This Row],[price]]/Homes[[#This Row],[sqft_living]]," ")</f>
        <v>670.53824362606235</v>
      </c>
      <c r="K23" s="4">
        <f>IFERROR(Homes[[#This Row],[sqft_lot]]/43560," ")</f>
        <v>0.40059687786960513</v>
      </c>
      <c r="L23" t="str">
        <f>IF(Homes[[#This Row],[waterfront]]=1, "Yes","No")</f>
        <v>Yes</v>
      </c>
      <c r="M23" s="4" t="str">
        <f>IF(Homes[[#This Row],[sqft_basement]]&gt;0, "Yes","No")</f>
        <v>Yes</v>
      </c>
      <c r="N23" t="str">
        <f>CHOOSE(Homes[[#This Row],[view]]+1, "None","Fair","Good","Great","Excellent")</f>
        <v>Great</v>
      </c>
      <c r="O23" t="str">
        <f>CHOOSE(Homes[[#This Row],[condition]], "Poor","Fair","Average","Good","Excellent")</f>
        <v>Average</v>
      </c>
      <c r="P23">
        <f ca="1">YEAR(TODAY())-Homes[[#This Row],[yr_built]]</f>
        <v>95</v>
      </c>
      <c r="Q23">
        <v>1993</v>
      </c>
      <c r="R23">
        <f ca="1">IF(Homes[[#This Row],[yr_renovated]]&gt;0, YEAR(TODAY())-Homes[[#This Row],[yr_renovated]], YEAR(TODAY())-Homes[[#This Row],[yr_built]])</f>
        <v>32</v>
      </c>
      <c r="S23">
        <v>1</v>
      </c>
      <c r="T23" s="2">
        <v>41821</v>
      </c>
      <c r="U23" s="3">
        <v>2.25</v>
      </c>
      <c r="V23" s="4">
        <f>IFERROR(Homes[[#This Row],[sqft_above]]+Homes[[#This Row],[sqft_basement]]," ")</f>
        <v>3530</v>
      </c>
      <c r="W23" s="4">
        <v>17450</v>
      </c>
      <c r="X23">
        <v>1</v>
      </c>
      <c r="Y23">
        <v>3</v>
      </c>
      <c r="Z23">
        <v>3</v>
      </c>
      <c r="AA23" s="4">
        <v>1840</v>
      </c>
      <c r="AB23" s="4">
        <v>1690</v>
      </c>
      <c r="AC23">
        <v>1930</v>
      </c>
      <c r="AD23" t="s">
        <v>71</v>
      </c>
      <c r="AE23" t="s">
        <v>36</v>
      </c>
      <c r="AF23" t="s">
        <v>37</v>
      </c>
    </row>
    <row r="24" spans="1:32">
      <c r="A24" t="str">
        <f>PROPER(TRIM(Homes[[#This Row],[street]]))</f>
        <v>6410 E Mercer Way</v>
      </c>
      <c r="B24" t="str">
        <f>PROPER(TRIM(Homes[[#This Row],[city]]))</f>
        <v>Mercer Island</v>
      </c>
      <c r="C24" t="str">
        <f>_xlfn.TEXTBEFORE(Homes[[#This Row],[statezip]]," ")</f>
        <v>WA</v>
      </c>
      <c r="D24" s="6" t="str">
        <f>_xlfn.TEXTAFTER(Homes[[#This Row],[statezip]]," ")</f>
        <v>98040</v>
      </c>
      <c r="E24" s="1">
        <v>2351956</v>
      </c>
      <c r="F24">
        <v>4</v>
      </c>
      <c r="G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4" s="3" t="str">
        <f>Homes[[#This Row],[bedrooms]] &amp; " bd | " &amp; TEXT(Homes[[#This Row],[bathrooms]],"0.##") &amp; " ba"</f>
        <v>4 bd | 4.25 ba</v>
      </c>
      <c r="I24" s="4">
        <v>5010</v>
      </c>
      <c r="J24" s="1">
        <f>IFERROR(Homes[[#This Row],[price]]/Homes[[#This Row],[sqft_living]]," ")</f>
        <v>469.45229540918166</v>
      </c>
      <c r="K24" s="4">
        <f>IFERROR(Homes[[#This Row],[sqft_lot]]/43560," ")</f>
        <v>0.44563820018365474</v>
      </c>
      <c r="L24" t="str">
        <f>IF(Homes[[#This Row],[waterfront]]=1, "Yes","No")</f>
        <v>No</v>
      </c>
      <c r="M24" s="4" t="str">
        <f>IF(Homes[[#This Row],[sqft_basement]]&gt;0, "Yes","No")</f>
        <v>Yes</v>
      </c>
      <c r="N24" t="str">
        <f>CHOOSE(Homes[[#This Row],[view]]+1, "None","Fair","Good","Great","Excellent")</f>
        <v>Fair</v>
      </c>
      <c r="O24" t="str">
        <f>CHOOSE(Homes[[#This Row],[condition]], "Poor","Fair","Average","Good","Excellent")</f>
        <v>Average</v>
      </c>
      <c r="P24">
        <f ca="1">YEAR(TODAY())-Homes[[#This Row],[yr_built]]</f>
        <v>11</v>
      </c>
      <c r="Q24">
        <v>0</v>
      </c>
      <c r="R24">
        <f ca="1">IF(Homes[[#This Row],[yr_renovated]]&gt;0, YEAR(TODAY())-Homes[[#This Row],[yr_renovated]], YEAR(TODAY())-Homes[[#This Row],[yr_built]])</f>
        <v>11</v>
      </c>
      <c r="S24">
        <v>2</v>
      </c>
      <c r="T24" s="2">
        <v>41823</v>
      </c>
      <c r="U24" s="3">
        <v>4.25</v>
      </c>
      <c r="V24" s="4">
        <f>IFERROR(Homes[[#This Row],[sqft_above]]+Homes[[#This Row],[sqft_basement]]," ")</f>
        <v>5010</v>
      </c>
      <c r="W24" s="4">
        <v>19412</v>
      </c>
      <c r="X24">
        <v>0</v>
      </c>
      <c r="Y24">
        <v>1</v>
      </c>
      <c r="Z24">
        <v>3</v>
      </c>
      <c r="AA24" s="4">
        <v>4000</v>
      </c>
      <c r="AB24" s="4">
        <v>1010</v>
      </c>
      <c r="AC24">
        <v>2014</v>
      </c>
      <c r="AD24" t="s">
        <v>72</v>
      </c>
      <c r="AE24" t="s">
        <v>36</v>
      </c>
      <c r="AF24" t="s">
        <v>37</v>
      </c>
    </row>
    <row r="25" spans="1:32">
      <c r="A25" t="str">
        <f>PROPER(TRIM(Homes[[#This Row],[street]]))</f>
        <v>9403 Se 33Rd St</v>
      </c>
      <c r="B25" t="str">
        <f>PROPER(TRIM(Homes[[#This Row],[city]]))</f>
        <v>Mercer Island</v>
      </c>
      <c r="C25" t="str">
        <f>_xlfn.TEXTBEFORE(Homes[[#This Row],[statezip]]," ")</f>
        <v>WA</v>
      </c>
      <c r="D25" s="6" t="str">
        <f>_xlfn.TEXTAFTER(Homes[[#This Row],[statezip]]," ")</f>
        <v>98040</v>
      </c>
      <c r="E25" s="1">
        <v>2321000</v>
      </c>
      <c r="F25">
        <v>5</v>
      </c>
      <c r="G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25" s="3" t="str">
        <f>Homes[[#This Row],[bedrooms]] &amp; " bd | " &amp; TEXT(Homes[[#This Row],[bathrooms]],"0.##") &amp; " ba"</f>
        <v>5 bd | 4.75 ba</v>
      </c>
      <c r="I25" s="4">
        <v>5780</v>
      </c>
      <c r="J25" s="1">
        <f>IFERROR(Homes[[#This Row],[price]]/Homes[[#This Row],[sqft_living]]," ")</f>
        <v>401.55709342560556</v>
      </c>
      <c r="K25" s="4">
        <f>IFERROR(Homes[[#This Row],[sqft_lot]]/43560," ")</f>
        <v>0.39035812672176307</v>
      </c>
      <c r="L25" t="str">
        <f>IF(Homes[[#This Row],[waterfront]]=1, "Yes","No")</f>
        <v>No</v>
      </c>
      <c r="M25" s="4" t="str">
        <f>IF(Homes[[#This Row],[sqft_basement]]&gt;0, "Yes","No")</f>
        <v>Yes</v>
      </c>
      <c r="N25" t="str">
        <f>CHOOSE(Homes[[#This Row],[view]]+1, "None","Fair","Good","Great","Excellent")</f>
        <v>None</v>
      </c>
      <c r="O25" t="str">
        <f>CHOOSE(Homes[[#This Row],[condition]], "Poor","Fair","Average","Good","Excellent")</f>
        <v>Average</v>
      </c>
      <c r="P25">
        <f ca="1">YEAR(TODAY())-Homes[[#This Row],[yr_built]]</f>
        <v>19</v>
      </c>
      <c r="Q25">
        <v>0</v>
      </c>
      <c r="R25">
        <f ca="1">IF(Homes[[#This Row],[yr_renovated]]&gt;0, YEAR(TODAY())-Homes[[#This Row],[yr_renovated]], YEAR(TODAY())-Homes[[#This Row],[yr_built]])</f>
        <v>19</v>
      </c>
      <c r="S25">
        <v>2</v>
      </c>
      <c r="T25" s="2">
        <v>41829</v>
      </c>
      <c r="U25" s="3">
        <v>4.75</v>
      </c>
      <c r="V25" s="4">
        <f>IFERROR(Homes[[#This Row],[sqft_above]]+Homes[[#This Row],[sqft_basement]]," ")</f>
        <v>5780</v>
      </c>
      <c r="W25" s="4">
        <v>17004</v>
      </c>
      <c r="X25">
        <v>0</v>
      </c>
      <c r="Y25">
        <v>0</v>
      </c>
      <c r="Z25">
        <v>3</v>
      </c>
      <c r="AA25" s="4">
        <v>4260</v>
      </c>
      <c r="AB25" s="4">
        <v>1520</v>
      </c>
      <c r="AC25">
        <v>2006</v>
      </c>
      <c r="AD25" t="s">
        <v>73</v>
      </c>
      <c r="AE25" t="s">
        <v>36</v>
      </c>
      <c r="AF25" t="s">
        <v>37</v>
      </c>
    </row>
    <row r="26" spans="1:32">
      <c r="A26" t="str">
        <f>PROPER(TRIM(Homes[[#This Row],[street]]))</f>
        <v>1323 Willard Ave W</v>
      </c>
      <c r="B26" t="str">
        <f>PROPER(TRIM(Homes[[#This Row],[city]]))</f>
        <v>Seattle</v>
      </c>
      <c r="C26" t="str">
        <f>_xlfn.TEXTBEFORE(Homes[[#This Row],[statezip]]," ")</f>
        <v>WA</v>
      </c>
      <c r="D26" s="6" t="str">
        <f>_xlfn.TEXTAFTER(Homes[[#This Row],[statezip]]," ")</f>
        <v>98119</v>
      </c>
      <c r="E26" s="1">
        <v>2300000</v>
      </c>
      <c r="F26">
        <v>4</v>
      </c>
      <c r="G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26" s="3" t="str">
        <f>Homes[[#This Row],[bedrooms]] &amp; " bd | " &amp; TEXT(Homes[[#This Row],[bathrooms]],"0.##") &amp; " ba"</f>
        <v>4 bd | 4.75 ba</v>
      </c>
      <c r="I26" s="4">
        <v>3970</v>
      </c>
      <c r="J26" s="1">
        <f>IFERROR(Homes[[#This Row],[price]]/Homes[[#This Row],[sqft_living]]," ")</f>
        <v>579.34508816120911</v>
      </c>
      <c r="K26" s="4">
        <f>IFERROR(Homes[[#This Row],[sqft_lot]]/43560," ")</f>
        <v>0.22447199265381085</v>
      </c>
      <c r="L26" t="str">
        <f>IF(Homes[[#This Row],[waterfront]]=1, "Yes","No")</f>
        <v>No</v>
      </c>
      <c r="M26" s="4" t="str">
        <f>IF(Homes[[#This Row],[sqft_basement]]&gt;0, "Yes","No")</f>
        <v>Yes</v>
      </c>
      <c r="N26" t="str">
        <f>CHOOSE(Homes[[#This Row],[view]]+1, "None","Fair","Good","Great","Excellent")</f>
        <v>Good</v>
      </c>
      <c r="O26" t="str">
        <f>CHOOSE(Homes[[#This Row],[condition]], "Poor","Fair","Average","Good","Excellent")</f>
        <v>Good</v>
      </c>
      <c r="P26">
        <f ca="1">YEAR(TODAY())-Homes[[#This Row],[yr_built]]</f>
        <v>97</v>
      </c>
      <c r="Q26">
        <v>0</v>
      </c>
      <c r="R26">
        <f ca="1">IF(Homes[[#This Row],[yr_renovated]]&gt;0, YEAR(TODAY())-Homes[[#This Row],[yr_renovated]], YEAR(TODAY())-Homes[[#This Row],[yr_built]])</f>
        <v>97</v>
      </c>
      <c r="S26">
        <v>2</v>
      </c>
      <c r="T26" s="2">
        <v>41821</v>
      </c>
      <c r="U26" s="3">
        <v>4.75</v>
      </c>
      <c r="V26" s="4">
        <f>IFERROR(Homes[[#This Row],[sqft_above]]+Homes[[#This Row],[sqft_basement]]," ")</f>
        <v>3970</v>
      </c>
      <c r="W26" s="4">
        <v>9778</v>
      </c>
      <c r="X26">
        <v>0</v>
      </c>
      <c r="Y26">
        <v>2</v>
      </c>
      <c r="Z26">
        <v>4</v>
      </c>
      <c r="AA26" s="4">
        <v>3390</v>
      </c>
      <c r="AB26" s="4">
        <v>580</v>
      </c>
      <c r="AC26">
        <v>1928</v>
      </c>
      <c r="AD26" t="s">
        <v>74</v>
      </c>
      <c r="AE26" t="s">
        <v>49</v>
      </c>
      <c r="AF26" t="s">
        <v>68</v>
      </c>
    </row>
    <row r="27" spans="1:32">
      <c r="A27" t="str">
        <f>PROPER(TRIM(Homes[[#This Row],[street]]))</f>
        <v>511 98Th Ave Ne</v>
      </c>
      <c r="B27" t="str">
        <f>PROPER(TRIM(Homes[[#This Row],[city]]))</f>
        <v>Bellevue</v>
      </c>
      <c r="C27" t="str">
        <f>_xlfn.TEXTBEFORE(Homes[[#This Row],[statezip]]," ")</f>
        <v>WA</v>
      </c>
      <c r="D27" s="6" t="str">
        <f>_xlfn.TEXTAFTER(Homes[[#This Row],[statezip]]," ")</f>
        <v>98004</v>
      </c>
      <c r="E27" s="1">
        <v>2300000</v>
      </c>
      <c r="F27">
        <v>4</v>
      </c>
      <c r="G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" s="3" t="str">
        <f>Homes[[#This Row],[bedrooms]] &amp; " bd | " &amp; TEXT(Homes[[#This Row],[bathrooms]],"0.##") &amp; " ba"</f>
        <v>4 bd | 3.25 ba</v>
      </c>
      <c r="I27" s="4">
        <v>4250</v>
      </c>
      <c r="J27" s="1">
        <f>IFERROR(Homes[[#This Row],[price]]/Homes[[#This Row],[sqft_living]]," ")</f>
        <v>541.17647058823525</v>
      </c>
      <c r="K27" s="4">
        <f>IFERROR(Homes[[#This Row],[sqft_lot]]/43560," ")</f>
        <v>0.19674012855831038</v>
      </c>
      <c r="L27" t="str">
        <f>IF(Homes[[#This Row],[waterfront]]=1, "Yes","No")</f>
        <v>No</v>
      </c>
      <c r="M27" s="4" t="str">
        <f>IF(Homes[[#This Row],[sqft_basement]]&gt;0, "Yes","No")</f>
        <v>No</v>
      </c>
      <c r="N27" t="str">
        <f>CHOOSE(Homes[[#This Row],[view]]+1, "None","Fair","Good","Great","Excellent")</f>
        <v>None</v>
      </c>
      <c r="O27" t="str">
        <f>CHOOSE(Homes[[#This Row],[condition]], "Poor","Fair","Average","Good","Excellent")</f>
        <v>Average</v>
      </c>
      <c r="P27">
        <f ca="1">YEAR(TODAY())-Homes[[#This Row],[yr_built]]</f>
        <v>21</v>
      </c>
      <c r="Q27">
        <v>2003</v>
      </c>
      <c r="R27">
        <f ca="1">IF(Homes[[#This Row],[yr_renovated]]&gt;0, YEAR(TODAY())-Homes[[#This Row],[yr_renovated]], YEAR(TODAY())-Homes[[#This Row],[yr_built]])</f>
        <v>22</v>
      </c>
      <c r="S27">
        <v>2</v>
      </c>
      <c r="T27" s="2">
        <v>41815</v>
      </c>
      <c r="U27" s="3">
        <v>3.25</v>
      </c>
      <c r="V27" s="4">
        <f>IFERROR(Homes[[#This Row],[sqft_above]]+Homes[[#This Row],[sqft_basement]]," ")</f>
        <v>4250</v>
      </c>
      <c r="W27" s="4">
        <v>8570</v>
      </c>
      <c r="X27">
        <v>0</v>
      </c>
      <c r="Y27">
        <v>0</v>
      </c>
      <c r="Z27">
        <v>3</v>
      </c>
      <c r="AA27" s="4">
        <v>4250</v>
      </c>
      <c r="AB27" s="4">
        <v>0</v>
      </c>
      <c r="AC27">
        <v>2004</v>
      </c>
      <c r="AD27" t="s">
        <v>75</v>
      </c>
      <c r="AE27" t="s">
        <v>33</v>
      </c>
      <c r="AF27" t="s">
        <v>34</v>
      </c>
    </row>
    <row r="28" spans="1:32">
      <c r="A28" t="str">
        <f>PROPER(TRIM(Homes[[#This Row],[street]]))</f>
        <v>7623 Overlake Dr W</v>
      </c>
      <c r="B28" t="str">
        <f>PROPER(TRIM(Homes[[#This Row],[city]]))</f>
        <v>Medina</v>
      </c>
      <c r="C28" t="str">
        <f>_xlfn.TEXTBEFORE(Homes[[#This Row],[statezip]]," ")</f>
        <v>WA</v>
      </c>
      <c r="D28" s="6" t="str">
        <f>_xlfn.TEXTAFTER(Homes[[#This Row],[statezip]]," ")</f>
        <v>98039</v>
      </c>
      <c r="E28" s="1">
        <v>2271150</v>
      </c>
      <c r="F28">
        <v>4</v>
      </c>
      <c r="G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" s="3" t="str">
        <f>Homes[[#This Row],[bedrooms]] &amp; " bd | " &amp; TEXT(Homes[[#This Row],[bathrooms]],"0.##") &amp; " ba"</f>
        <v>4 bd | 3.25 ba</v>
      </c>
      <c r="I28" s="4">
        <v>4040</v>
      </c>
      <c r="J28" s="1">
        <f>IFERROR(Homes[[#This Row],[price]]/Homes[[#This Row],[sqft_living]]," ")</f>
        <v>562.16584158415844</v>
      </c>
      <c r="K28" s="4">
        <f>IFERROR(Homes[[#This Row],[sqft_lot]]/43560," ")</f>
        <v>0.43425160697887971</v>
      </c>
      <c r="L28" t="str">
        <f>IF(Homes[[#This Row],[waterfront]]=1, "Yes","No")</f>
        <v>No</v>
      </c>
      <c r="M28" s="4" t="str">
        <f>IF(Homes[[#This Row],[sqft_basement]]&gt;0, "Yes","No")</f>
        <v>No</v>
      </c>
      <c r="N28" t="str">
        <f>CHOOSE(Homes[[#This Row],[view]]+1, "None","Fair","Good","Great","Excellent")</f>
        <v>None</v>
      </c>
      <c r="O28" t="str">
        <f>CHOOSE(Homes[[#This Row],[condition]], "Poor","Fair","Average","Good","Excellent")</f>
        <v>Good</v>
      </c>
      <c r="P28">
        <f ca="1">YEAR(TODAY())-Homes[[#This Row],[yr_built]]</f>
        <v>71</v>
      </c>
      <c r="Q28">
        <v>1979</v>
      </c>
      <c r="R28">
        <f ca="1">IF(Homes[[#This Row],[yr_renovated]]&gt;0, YEAR(TODAY())-Homes[[#This Row],[yr_renovated]], YEAR(TODAY())-Homes[[#This Row],[yr_built]])</f>
        <v>46</v>
      </c>
      <c r="S28">
        <v>1</v>
      </c>
      <c r="T28" s="2">
        <v>41822</v>
      </c>
      <c r="U28" s="3">
        <v>3.25</v>
      </c>
      <c r="V28" s="4">
        <f>IFERROR(Homes[[#This Row],[sqft_above]]+Homes[[#This Row],[sqft_basement]]," ")</f>
        <v>4040</v>
      </c>
      <c r="W28" s="4">
        <v>18916</v>
      </c>
      <c r="X28">
        <v>0</v>
      </c>
      <c r="Y28">
        <v>0</v>
      </c>
      <c r="Z28">
        <v>4</v>
      </c>
      <c r="AA28" s="4">
        <v>4040</v>
      </c>
      <c r="AB28" s="4">
        <v>0</v>
      </c>
      <c r="AC28">
        <v>1954</v>
      </c>
      <c r="AD28" t="s">
        <v>76</v>
      </c>
      <c r="AE28" t="s">
        <v>42</v>
      </c>
      <c r="AF28" t="s">
        <v>43</v>
      </c>
    </row>
    <row r="29" spans="1:32">
      <c r="A29" t="str">
        <f>PROPER(TRIM(Homes[[#This Row],[street]]))</f>
        <v>173 37Th Ave E</v>
      </c>
      <c r="B29" t="str">
        <f>PROPER(TRIM(Homes[[#This Row],[city]]))</f>
        <v>Seattle</v>
      </c>
      <c r="C29" t="str">
        <f>_xlfn.TEXTBEFORE(Homes[[#This Row],[statezip]]," ")</f>
        <v>WA</v>
      </c>
      <c r="D29" s="6" t="str">
        <f>_xlfn.TEXTAFTER(Homes[[#This Row],[statezip]]," ")</f>
        <v>98112</v>
      </c>
      <c r="E29" s="1">
        <v>2250000</v>
      </c>
      <c r="F29">
        <v>5</v>
      </c>
      <c r="G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9" s="3" t="str">
        <f>Homes[[#This Row],[bedrooms]] &amp; " bd | " &amp; TEXT(Homes[[#This Row],[bathrooms]],"0.##") &amp; " ba"</f>
        <v>5 bd | 4.25 ba</v>
      </c>
      <c r="I29" s="4">
        <v>4860</v>
      </c>
      <c r="J29" s="1">
        <f>IFERROR(Homes[[#This Row],[price]]/Homes[[#This Row],[sqft_living]]," ")</f>
        <v>462.96296296296299</v>
      </c>
      <c r="K29" s="4">
        <f>IFERROR(Homes[[#This Row],[sqft_lot]]/43560," ")</f>
        <v>0.21701101928374655</v>
      </c>
      <c r="L29" t="str">
        <f>IF(Homes[[#This Row],[waterfront]]=1, "Yes","No")</f>
        <v>No</v>
      </c>
      <c r="M29" s="4" t="str">
        <f>IF(Homes[[#This Row],[sqft_basement]]&gt;0, "Yes","No")</f>
        <v>Yes</v>
      </c>
      <c r="N29" t="str">
        <f>CHOOSE(Homes[[#This Row],[view]]+1, "None","Fair","Good","Great","Excellent")</f>
        <v>Fair</v>
      </c>
      <c r="O29" t="str">
        <f>CHOOSE(Homes[[#This Row],[condition]], "Poor","Fair","Average","Good","Excellent")</f>
        <v>Excellent</v>
      </c>
      <c r="P29">
        <f ca="1">YEAR(TODAY())-Homes[[#This Row],[yr_built]]</f>
        <v>120</v>
      </c>
      <c r="Q29">
        <v>0</v>
      </c>
      <c r="R29">
        <f ca="1">IF(Homes[[#This Row],[yr_renovated]]&gt;0, YEAR(TODAY())-Homes[[#This Row],[yr_renovated]], YEAR(TODAY())-Homes[[#This Row],[yr_built]])</f>
        <v>120</v>
      </c>
      <c r="S29">
        <v>1.5</v>
      </c>
      <c r="T29" s="2">
        <v>41802</v>
      </c>
      <c r="U29" s="3">
        <v>4.25</v>
      </c>
      <c r="V29" s="4">
        <f>IFERROR(Homes[[#This Row],[sqft_above]]+Homes[[#This Row],[sqft_basement]]," ")</f>
        <v>4860</v>
      </c>
      <c r="W29" s="4">
        <v>9453</v>
      </c>
      <c r="X29">
        <v>0</v>
      </c>
      <c r="Y29">
        <v>1</v>
      </c>
      <c r="Z29">
        <v>5</v>
      </c>
      <c r="AA29" s="4">
        <v>3100</v>
      </c>
      <c r="AB29" s="4">
        <v>1760</v>
      </c>
      <c r="AC29">
        <v>1905</v>
      </c>
      <c r="AD29" t="s">
        <v>77</v>
      </c>
      <c r="AE29" t="s">
        <v>49</v>
      </c>
      <c r="AF29" t="s">
        <v>64</v>
      </c>
    </row>
    <row r="30" spans="1:32">
      <c r="A30" t="str">
        <f>PROPER(TRIM(Homes[[#This Row],[street]]))</f>
        <v>7070 270Th Pl Se</v>
      </c>
      <c r="B30" t="str">
        <f>PROPER(TRIM(Homes[[#This Row],[city]]))</f>
        <v>Issaquah</v>
      </c>
      <c r="C30" t="str">
        <f>_xlfn.TEXTBEFORE(Homes[[#This Row],[statezip]]," ")</f>
        <v>WA</v>
      </c>
      <c r="D30" s="6" t="str">
        <f>_xlfn.TEXTAFTER(Homes[[#This Row],[statezip]]," ")</f>
        <v>98029</v>
      </c>
      <c r="E30" s="1">
        <v>2238888</v>
      </c>
      <c r="F30">
        <v>5</v>
      </c>
      <c r="G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6 1/2</v>
      </c>
      <c r="H30" s="3" t="str">
        <f>Homes[[#This Row],[bedrooms]] &amp; " bd | " &amp; TEXT(Homes[[#This Row],[bathrooms]],"0.##") &amp; " ba"</f>
        <v>5 bd | 6.5 ba</v>
      </c>
      <c r="I30" s="4">
        <v>7270</v>
      </c>
      <c r="J30" s="1">
        <f>IFERROR(Homes[[#This Row],[price]]/Homes[[#This Row],[sqft_living]]," ")</f>
        <v>307.96258596973865</v>
      </c>
      <c r="K30" s="4">
        <f>IFERROR(Homes[[#This Row],[sqft_lot]]/43560," ")</f>
        <v>2.9847796143250687</v>
      </c>
      <c r="L30" t="str">
        <f>IF(Homes[[#This Row],[waterfront]]=1, "Yes","No")</f>
        <v>No</v>
      </c>
      <c r="M30" s="4" t="str">
        <f>IF(Homes[[#This Row],[sqft_basement]]&gt;0, "Yes","No")</f>
        <v>Yes</v>
      </c>
      <c r="N30" t="str">
        <f>CHOOSE(Homes[[#This Row],[view]]+1, "None","Fair","Good","Great","Excellent")</f>
        <v>None</v>
      </c>
      <c r="O30" t="str">
        <f>CHOOSE(Homes[[#This Row],[condition]], "Poor","Fair","Average","Good","Excellent")</f>
        <v>Average</v>
      </c>
      <c r="P30">
        <f ca="1">YEAR(TODAY())-Homes[[#This Row],[yr_built]]</f>
        <v>15</v>
      </c>
      <c r="Q30">
        <v>0</v>
      </c>
      <c r="R30">
        <f ca="1">IF(Homes[[#This Row],[yr_renovated]]&gt;0, YEAR(TODAY())-Homes[[#This Row],[yr_renovated]], YEAR(TODAY())-Homes[[#This Row],[yr_built]])</f>
        <v>15</v>
      </c>
      <c r="S30">
        <v>2</v>
      </c>
      <c r="T30" s="2">
        <v>41768</v>
      </c>
      <c r="U30" s="3">
        <v>6.5</v>
      </c>
      <c r="V30" s="4">
        <f>IFERROR(Homes[[#This Row],[sqft_above]]+Homes[[#This Row],[sqft_basement]]," ")</f>
        <v>7270</v>
      </c>
      <c r="W30" s="4">
        <v>130017</v>
      </c>
      <c r="X30">
        <v>0</v>
      </c>
      <c r="Y30">
        <v>0</v>
      </c>
      <c r="Z30">
        <v>3</v>
      </c>
      <c r="AA30" s="4">
        <v>6420</v>
      </c>
      <c r="AB30" s="4">
        <v>850</v>
      </c>
      <c r="AC30">
        <v>2010</v>
      </c>
      <c r="AD30" t="s">
        <v>78</v>
      </c>
      <c r="AE30" t="s">
        <v>79</v>
      </c>
      <c r="AF30" t="s">
        <v>80</v>
      </c>
    </row>
    <row r="31" spans="1:32">
      <c r="A31" t="str">
        <f>PROPER(TRIM(Homes[[#This Row],[street]]))</f>
        <v>5170 Nw Sammamish Rd</v>
      </c>
      <c r="B31" t="str">
        <f>PROPER(TRIM(Homes[[#This Row],[city]]))</f>
        <v>Issaquah</v>
      </c>
      <c r="C31" t="str">
        <f>_xlfn.TEXTBEFORE(Homes[[#This Row],[statezip]]," ")</f>
        <v>WA</v>
      </c>
      <c r="D31" s="6" t="str">
        <f>_xlfn.TEXTAFTER(Homes[[#This Row],[statezip]]," ")</f>
        <v>98027</v>
      </c>
      <c r="E31" s="1">
        <v>2200000</v>
      </c>
      <c r="F31">
        <v>5</v>
      </c>
      <c r="G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31" s="3" t="str">
        <f>Homes[[#This Row],[bedrooms]] &amp; " bd | " &amp; TEXT(Homes[[#This Row],[bathrooms]],"0.##") &amp; " ba"</f>
        <v>5 bd | 4.75 ba</v>
      </c>
      <c r="I31" s="4">
        <v>5990</v>
      </c>
      <c r="J31" s="1">
        <f>IFERROR(Homes[[#This Row],[price]]/Homes[[#This Row],[sqft_living]]," ")</f>
        <v>367.27879799666113</v>
      </c>
      <c r="K31" s="4">
        <f>IFERROR(Homes[[#This Row],[sqft_lot]]/43560," ")</f>
        <v>0.23989898989898989</v>
      </c>
      <c r="L31" t="str">
        <f>IF(Homes[[#This Row],[waterfront]]=1, "Yes","No")</f>
        <v>Yes</v>
      </c>
      <c r="M31" s="4" t="str">
        <f>IF(Homes[[#This Row],[sqft_basement]]&gt;0, "Yes","No")</f>
        <v>Yes</v>
      </c>
      <c r="N31" t="str">
        <f>CHOOSE(Homes[[#This Row],[view]]+1, "None","Fair","Good","Great","Excellent")</f>
        <v>Excellent</v>
      </c>
      <c r="O31" t="str">
        <f>CHOOSE(Homes[[#This Row],[condition]], "Poor","Fair","Average","Good","Excellent")</f>
        <v>Average</v>
      </c>
      <c r="P31">
        <f ca="1">YEAR(TODAY())-Homes[[#This Row],[yr_built]]</f>
        <v>23</v>
      </c>
      <c r="Q31">
        <v>0</v>
      </c>
      <c r="R31">
        <f ca="1">IF(Homes[[#This Row],[yr_renovated]]&gt;0, YEAR(TODAY())-Homes[[#This Row],[yr_renovated]], YEAR(TODAY())-Homes[[#This Row],[yr_built]])</f>
        <v>23</v>
      </c>
      <c r="S31">
        <v>2</v>
      </c>
      <c r="T31" s="2">
        <v>41809</v>
      </c>
      <c r="U31" s="3">
        <v>4.75</v>
      </c>
      <c r="V31" s="4">
        <f>IFERROR(Homes[[#This Row],[sqft_above]]+Homes[[#This Row],[sqft_basement]]," ")</f>
        <v>5990</v>
      </c>
      <c r="W31" s="4">
        <v>10450</v>
      </c>
      <c r="X31">
        <v>1</v>
      </c>
      <c r="Y31">
        <v>4</v>
      </c>
      <c r="Z31">
        <v>3</v>
      </c>
      <c r="AA31" s="4">
        <v>4050</v>
      </c>
      <c r="AB31" s="4">
        <v>1940</v>
      </c>
      <c r="AC31">
        <v>2002</v>
      </c>
      <c r="AD31" t="s">
        <v>81</v>
      </c>
      <c r="AE31" t="s">
        <v>79</v>
      </c>
      <c r="AF31" t="s">
        <v>82</v>
      </c>
    </row>
    <row r="32" spans="1:32">
      <c r="A32" t="str">
        <f>PROPER(TRIM(Homes[[#This Row],[street]]))</f>
        <v>19009-19021 Se 266Th St</v>
      </c>
      <c r="B32" t="str">
        <f>PROPER(TRIM(Homes[[#This Row],[city]]))</f>
        <v>Covington</v>
      </c>
      <c r="C32" t="str">
        <f>_xlfn.TEXTBEFORE(Homes[[#This Row],[statezip]]," ")</f>
        <v>WA</v>
      </c>
      <c r="D32" s="6" t="str">
        <f>_xlfn.TEXTAFTER(Homes[[#This Row],[statezip]]," ")</f>
        <v>98042</v>
      </c>
      <c r="E32" s="1">
        <v>2199900</v>
      </c>
      <c r="F32">
        <v>4</v>
      </c>
      <c r="G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" s="3" t="str">
        <f>Homes[[#This Row],[bedrooms]] &amp; " bd | " &amp; TEXT(Homes[[#This Row],[bathrooms]],"0.##") &amp; " ba"</f>
        <v>4 bd | 1.5 ba</v>
      </c>
      <c r="I32" s="4">
        <v>1120</v>
      </c>
      <c r="J32" s="1">
        <f>IFERROR(Homes[[#This Row],[price]]/Homes[[#This Row],[sqft_living]]," ")</f>
        <v>1964.1964285714287</v>
      </c>
      <c r="K32" s="4">
        <f>IFERROR(Homes[[#This Row],[sqft_lot]]/43560," ")</f>
        <v>0.12458677685950413</v>
      </c>
      <c r="L32" t="str">
        <f>IF(Homes[[#This Row],[waterfront]]=1, "Yes","No")</f>
        <v>No</v>
      </c>
      <c r="M32" s="4" t="str">
        <f>IF(Homes[[#This Row],[sqft_basement]]&gt;0, "Yes","No")</f>
        <v>No</v>
      </c>
      <c r="N32" t="str">
        <f>CHOOSE(Homes[[#This Row],[view]]+1, "None","Fair","Good","Great","Excellent")</f>
        <v>None</v>
      </c>
      <c r="O32" t="str">
        <f>CHOOSE(Homes[[#This Row],[condition]], "Poor","Fair","Average","Good","Excellent")</f>
        <v>Average</v>
      </c>
      <c r="P32">
        <f ca="1">YEAR(TODAY())-Homes[[#This Row],[yr_built]]</f>
        <v>56</v>
      </c>
      <c r="Q32">
        <v>2014</v>
      </c>
      <c r="R32">
        <f ca="1">IF(Homes[[#This Row],[yr_renovated]]&gt;0, YEAR(TODAY())-Homes[[#This Row],[yr_renovated]], YEAR(TODAY())-Homes[[#This Row],[yr_built]])</f>
        <v>11</v>
      </c>
      <c r="S32">
        <v>1</v>
      </c>
      <c r="T32" s="2">
        <v>41764</v>
      </c>
      <c r="U32" s="3">
        <v>1.5</v>
      </c>
      <c r="V32" s="4">
        <f>IFERROR(Homes[[#This Row],[sqft_above]]+Homes[[#This Row],[sqft_basement]]," ")</f>
        <v>1120</v>
      </c>
      <c r="W32" s="4">
        <v>5427</v>
      </c>
      <c r="X32">
        <v>0</v>
      </c>
      <c r="Y32">
        <v>0</v>
      </c>
      <c r="Z32">
        <v>3</v>
      </c>
      <c r="AA32" s="4">
        <v>1120</v>
      </c>
      <c r="AB32" s="4">
        <v>0</v>
      </c>
      <c r="AC32">
        <v>1969</v>
      </c>
      <c r="AD32" t="s">
        <v>83</v>
      </c>
      <c r="AE32" t="s">
        <v>84</v>
      </c>
      <c r="AF32" t="s">
        <v>85</v>
      </c>
    </row>
    <row r="33" spans="1:32">
      <c r="A33" t="str">
        <f>PROPER(TRIM(Homes[[#This Row],[street]]))</f>
        <v>4530 51St Ave Ne</v>
      </c>
      <c r="B33" t="str">
        <f>PROPER(TRIM(Homes[[#This Row],[city]]))</f>
        <v>Seattle</v>
      </c>
      <c r="C33" t="str">
        <f>_xlfn.TEXTBEFORE(Homes[[#This Row],[statezip]]," ")</f>
        <v>WA</v>
      </c>
      <c r="D33" s="6" t="str">
        <f>_xlfn.TEXTAFTER(Homes[[#This Row],[statezip]]," ")</f>
        <v>98105</v>
      </c>
      <c r="E33" s="1">
        <v>2180000</v>
      </c>
      <c r="F33">
        <v>6</v>
      </c>
      <c r="G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" s="3" t="str">
        <f>Homes[[#This Row],[bedrooms]] &amp; " bd | " &amp; TEXT(Homes[[#This Row],[bathrooms]],"0.##") &amp; " ba"</f>
        <v>6 bd | 2.75 ba</v>
      </c>
      <c r="I33" s="4">
        <v>4710</v>
      </c>
      <c r="J33" s="1">
        <f>IFERROR(Homes[[#This Row],[price]]/Homes[[#This Row],[sqft_living]]," ")</f>
        <v>462.84501061571126</v>
      </c>
      <c r="K33" s="4">
        <f>IFERROR(Homes[[#This Row],[sqft_lot]]/43560," ")</f>
        <v>0.25252525252525254</v>
      </c>
      <c r="L33" t="str">
        <f>IF(Homes[[#This Row],[waterfront]]=1, "Yes","No")</f>
        <v>No</v>
      </c>
      <c r="M33" s="4" t="str">
        <f>IF(Homes[[#This Row],[sqft_basement]]&gt;0, "Yes","No")</f>
        <v>Yes</v>
      </c>
      <c r="N33" t="str">
        <f>CHOOSE(Homes[[#This Row],[view]]+1, "None","Fair","Good","Great","Excellent")</f>
        <v>Great</v>
      </c>
      <c r="O33" t="str">
        <f>CHOOSE(Homes[[#This Row],[condition]], "Poor","Fair","Average","Good","Excellent")</f>
        <v>Average</v>
      </c>
      <c r="P33">
        <f ca="1">YEAR(TODAY())-Homes[[#This Row],[yr_built]]</f>
        <v>94</v>
      </c>
      <c r="Q33">
        <v>0</v>
      </c>
      <c r="R33">
        <f ca="1">IF(Homes[[#This Row],[yr_renovated]]&gt;0, YEAR(TODAY())-Homes[[#This Row],[yr_renovated]], YEAR(TODAY())-Homes[[#This Row],[yr_built]])</f>
        <v>94</v>
      </c>
      <c r="S33">
        <v>2</v>
      </c>
      <c r="T33" s="2">
        <v>41828</v>
      </c>
      <c r="U33" s="3">
        <v>2.75</v>
      </c>
      <c r="V33" s="4">
        <f>IFERROR(Homes[[#This Row],[sqft_above]]+Homes[[#This Row],[sqft_basement]]," ")</f>
        <v>4710</v>
      </c>
      <c r="W33" s="4">
        <v>11000</v>
      </c>
      <c r="X33">
        <v>0</v>
      </c>
      <c r="Y33">
        <v>3</v>
      </c>
      <c r="Z33">
        <v>3</v>
      </c>
      <c r="AA33" s="4">
        <v>3690</v>
      </c>
      <c r="AB33" s="4">
        <v>1020</v>
      </c>
      <c r="AC33">
        <v>1931</v>
      </c>
      <c r="AD33" t="s">
        <v>86</v>
      </c>
      <c r="AE33" t="s">
        <v>49</v>
      </c>
      <c r="AF33" t="s">
        <v>60</v>
      </c>
    </row>
    <row r="34" spans="1:32">
      <c r="A34" t="str">
        <f>PROPER(TRIM(Homes[[#This Row],[street]]))</f>
        <v>1500-1598 98Th Ave Ne</v>
      </c>
      <c r="B34" t="str">
        <f>PROPER(TRIM(Homes[[#This Row],[city]]))</f>
        <v>Bellevue</v>
      </c>
      <c r="C34" t="str">
        <f>_xlfn.TEXTBEFORE(Homes[[#This Row],[statezip]]," ")</f>
        <v>WA</v>
      </c>
      <c r="D34" s="6" t="str">
        <f>_xlfn.TEXTAFTER(Homes[[#This Row],[statezip]]," ")</f>
        <v>98004</v>
      </c>
      <c r="E34" s="1">
        <v>2150000</v>
      </c>
      <c r="F34">
        <v>4</v>
      </c>
      <c r="G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34" s="3" t="str">
        <f>Homes[[#This Row],[bedrooms]] &amp; " bd | " &amp; TEXT(Homes[[#This Row],[bathrooms]],"0.##") &amp; " ba"</f>
        <v>4 bd | 5.5 ba</v>
      </c>
      <c r="I34" s="4">
        <v>5060</v>
      </c>
      <c r="J34" s="1">
        <f>IFERROR(Homes[[#This Row],[price]]/Homes[[#This Row],[sqft_living]]," ")</f>
        <v>424.901185770751</v>
      </c>
      <c r="K34" s="4">
        <f>IFERROR(Homes[[#This Row],[sqft_lot]]/43560," ")</f>
        <v>0.23691460055096419</v>
      </c>
      <c r="L34" t="str">
        <f>IF(Homes[[#This Row],[waterfront]]=1, "Yes","No")</f>
        <v>No</v>
      </c>
      <c r="M34" s="4" t="str">
        <f>IF(Homes[[#This Row],[sqft_basement]]&gt;0, "Yes","No")</f>
        <v>No</v>
      </c>
      <c r="N34" t="str">
        <f>CHOOSE(Homes[[#This Row],[view]]+1, "None","Fair","Good","Great","Excellent")</f>
        <v>None</v>
      </c>
      <c r="O34" t="str">
        <f>CHOOSE(Homes[[#This Row],[condition]], "Poor","Fair","Average","Good","Excellent")</f>
        <v>Average</v>
      </c>
      <c r="P34">
        <f ca="1">YEAR(TODAY())-Homes[[#This Row],[yr_built]]</f>
        <v>17</v>
      </c>
      <c r="Q34">
        <v>0</v>
      </c>
      <c r="R34">
        <f ca="1">IF(Homes[[#This Row],[yr_renovated]]&gt;0, YEAR(TODAY())-Homes[[#This Row],[yr_renovated]], YEAR(TODAY())-Homes[[#This Row],[yr_built]])</f>
        <v>17</v>
      </c>
      <c r="S34">
        <v>2</v>
      </c>
      <c r="T34" s="2">
        <v>41781</v>
      </c>
      <c r="U34" s="3">
        <v>5.5</v>
      </c>
      <c r="V34" s="4">
        <f>IFERROR(Homes[[#This Row],[sqft_above]]+Homes[[#This Row],[sqft_basement]]," ")</f>
        <v>5060</v>
      </c>
      <c r="W34" s="4">
        <v>10320</v>
      </c>
      <c r="X34">
        <v>0</v>
      </c>
      <c r="Y34">
        <v>0</v>
      </c>
      <c r="Z34">
        <v>3</v>
      </c>
      <c r="AA34" s="4">
        <v>5060</v>
      </c>
      <c r="AB34" s="4">
        <v>0</v>
      </c>
      <c r="AC34">
        <v>2008</v>
      </c>
      <c r="AD34" t="s">
        <v>87</v>
      </c>
      <c r="AE34" t="s">
        <v>33</v>
      </c>
      <c r="AF34" t="s">
        <v>34</v>
      </c>
    </row>
    <row r="35" spans="1:32">
      <c r="A35" t="str">
        <f>PROPER(TRIM(Homes[[#This Row],[street]]))</f>
        <v>2826 10Th Ave E</v>
      </c>
      <c r="B35" t="str">
        <f>PROPER(TRIM(Homes[[#This Row],[city]]))</f>
        <v>Seattle</v>
      </c>
      <c r="C35" t="str">
        <f>_xlfn.TEXTBEFORE(Homes[[#This Row],[statezip]]," ")</f>
        <v>WA</v>
      </c>
      <c r="D35" s="6" t="str">
        <f>_xlfn.TEXTAFTER(Homes[[#This Row],[statezip]]," ")</f>
        <v>98102</v>
      </c>
      <c r="E35" s="1">
        <v>2147500</v>
      </c>
      <c r="F35">
        <v>3</v>
      </c>
      <c r="G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5" s="3" t="str">
        <f>Homes[[#This Row],[bedrooms]] &amp; " bd | " &amp; TEXT(Homes[[#This Row],[bathrooms]],"0.##") &amp; " ba"</f>
        <v>3 bd | 3.5 ba</v>
      </c>
      <c r="I35" s="4">
        <v>4660</v>
      </c>
      <c r="J35" s="1">
        <f>IFERROR(Homes[[#This Row],[price]]/Homes[[#This Row],[sqft_living]]," ")</f>
        <v>460.83690987124464</v>
      </c>
      <c r="K35" s="4">
        <f>IFERROR(Homes[[#This Row],[sqft_lot]]/43560," ")</f>
        <v>0.12626262626262627</v>
      </c>
      <c r="L35" t="str">
        <f>IF(Homes[[#This Row],[waterfront]]=1, "Yes","No")</f>
        <v>No</v>
      </c>
      <c r="M35" s="4" t="str">
        <f>IF(Homes[[#This Row],[sqft_basement]]&gt;0, "Yes","No")</f>
        <v>Yes</v>
      </c>
      <c r="N35" t="str">
        <f>CHOOSE(Homes[[#This Row],[view]]+1, "None","Fair","Good","Great","Excellent")</f>
        <v>Excellent</v>
      </c>
      <c r="O35" t="str">
        <f>CHOOSE(Homes[[#This Row],[condition]], "Poor","Fair","Average","Good","Excellent")</f>
        <v>Excellent</v>
      </c>
      <c r="P35">
        <f ca="1">YEAR(TODAY())-Homes[[#This Row],[yr_built]]</f>
        <v>116</v>
      </c>
      <c r="Q35">
        <v>1988</v>
      </c>
      <c r="R35">
        <f ca="1">IF(Homes[[#This Row],[yr_renovated]]&gt;0, YEAR(TODAY())-Homes[[#This Row],[yr_renovated]], YEAR(TODAY())-Homes[[#This Row],[yr_built]])</f>
        <v>37</v>
      </c>
      <c r="S35">
        <v>2</v>
      </c>
      <c r="T35" s="2">
        <v>41822</v>
      </c>
      <c r="U35" s="3">
        <v>3.5</v>
      </c>
      <c r="V35" s="4">
        <f>IFERROR(Homes[[#This Row],[sqft_above]]+Homes[[#This Row],[sqft_basement]]," ")</f>
        <v>4660</v>
      </c>
      <c r="W35" s="4">
        <v>5500</v>
      </c>
      <c r="X35">
        <v>0</v>
      </c>
      <c r="Y35">
        <v>4</v>
      </c>
      <c r="Z35">
        <v>5</v>
      </c>
      <c r="AA35" s="4">
        <v>3040</v>
      </c>
      <c r="AB35" s="4">
        <v>1620</v>
      </c>
      <c r="AC35">
        <v>1909</v>
      </c>
      <c r="AD35" t="s">
        <v>88</v>
      </c>
      <c r="AE35" t="s">
        <v>49</v>
      </c>
      <c r="AF35" t="s">
        <v>89</v>
      </c>
    </row>
    <row r="36" spans="1:32">
      <c r="A36" t="str">
        <f>PROPER(TRIM(Homes[[#This Row],[street]]))</f>
        <v>12 Columbia Key</v>
      </c>
      <c r="B36" t="str">
        <f>PROPER(TRIM(Homes[[#This Row],[city]]))</f>
        <v>Bellevue</v>
      </c>
      <c r="C36" t="str">
        <f>_xlfn.TEXTBEFORE(Homes[[#This Row],[statezip]]," ")</f>
        <v>WA</v>
      </c>
      <c r="D36" s="6" t="str">
        <f>_xlfn.TEXTAFTER(Homes[[#This Row],[statezip]]," ")</f>
        <v>98006</v>
      </c>
      <c r="E36" s="1">
        <v>2110000</v>
      </c>
      <c r="F36">
        <v>3</v>
      </c>
      <c r="G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" s="3" t="str">
        <f>Homes[[#This Row],[bedrooms]] &amp; " bd | " &amp; TEXT(Homes[[#This Row],[bathrooms]],"0.##") &amp; " ba"</f>
        <v>3 bd | 2.25 ba</v>
      </c>
      <c r="I36" s="4">
        <v>3230</v>
      </c>
      <c r="J36" s="1">
        <f>IFERROR(Homes[[#This Row],[price]]/Homes[[#This Row],[sqft_living]]," ")</f>
        <v>653.25077399380802</v>
      </c>
      <c r="K36" s="4">
        <f>IFERROR(Homes[[#This Row],[sqft_lot]]/43560," ")</f>
        <v>0.40938934802571164</v>
      </c>
      <c r="L36" t="str">
        <f>IF(Homes[[#This Row],[waterfront]]=1, "Yes","No")</f>
        <v>No</v>
      </c>
      <c r="M36" s="4" t="str">
        <f>IF(Homes[[#This Row],[sqft_basement]]&gt;0, "Yes","No")</f>
        <v>No</v>
      </c>
      <c r="N36" t="str">
        <f>CHOOSE(Homes[[#This Row],[view]]+1, "None","Fair","Good","Great","Excellent")</f>
        <v>None</v>
      </c>
      <c r="O36" t="str">
        <f>CHOOSE(Homes[[#This Row],[condition]], "Poor","Fair","Average","Good","Excellent")</f>
        <v>Good</v>
      </c>
      <c r="P36">
        <f ca="1">YEAR(TODAY())-Homes[[#This Row],[yr_built]]</f>
        <v>52</v>
      </c>
      <c r="Q36">
        <v>0</v>
      </c>
      <c r="R36">
        <f ca="1">IF(Homes[[#This Row],[yr_renovated]]&gt;0, YEAR(TODAY())-Homes[[#This Row],[yr_renovated]], YEAR(TODAY())-Homes[[#This Row],[yr_built]])</f>
        <v>52</v>
      </c>
      <c r="S36">
        <v>2</v>
      </c>
      <c r="T36" s="2">
        <v>41810</v>
      </c>
      <c r="U36" s="3">
        <v>2.25</v>
      </c>
      <c r="V36" s="4">
        <f>IFERROR(Homes[[#This Row],[sqft_above]]+Homes[[#This Row],[sqft_basement]]," ")</f>
        <v>3230</v>
      </c>
      <c r="W36" s="4">
        <v>17833</v>
      </c>
      <c r="X36">
        <v>0</v>
      </c>
      <c r="Y36">
        <v>0</v>
      </c>
      <c r="Z36">
        <v>4</v>
      </c>
      <c r="AA36" s="4">
        <v>3230</v>
      </c>
      <c r="AB36" s="4">
        <v>0</v>
      </c>
      <c r="AC36">
        <v>1973</v>
      </c>
      <c r="AD36" t="s">
        <v>90</v>
      </c>
      <c r="AE36" t="s">
        <v>33</v>
      </c>
      <c r="AF36" t="s">
        <v>91</v>
      </c>
    </row>
    <row r="37" spans="1:32">
      <c r="A37" t="str">
        <f>PROPER(TRIM(Homes[[#This Row],[street]]))</f>
        <v>14070 Military Rd S</v>
      </c>
      <c r="B37" t="str">
        <f>PROPER(TRIM(Homes[[#This Row],[city]]))</f>
        <v>Tukwila</v>
      </c>
      <c r="C37" t="str">
        <f>_xlfn.TEXTBEFORE(Homes[[#This Row],[statezip]]," ")</f>
        <v>WA</v>
      </c>
      <c r="D37" s="6" t="str">
        <f>_xlfn.TEXTAFTER(Homes[[#This Row],[statezip]]," ")</f>
        <v>98168</v>
      </c>
      <c r="E37" s="1">
        <v>2110000</v>
      </c>
      <c r="F37">
        <v>4</v>
      </c>
      <c r="G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" s="3" t="str">
        <f>Homes[[#This Row],[bedrooms]] &amp; " bd | " &amp; TEXT(Homes[[#This Row],[bathrooms]],"0.##") &amp; " ba"</f>
        <v>4 bd | 1. ba</v>
      </c>
      <c r="I37" s="4">
        <v>2100</v>
      </c>
      <c r="J37" s="1">
        <f>IFERROR(Homes[[#This Row],[price]]/Homes[[#This Row],[sqft_living]]," ")</f>
        <v>1004.7619047619048</v>
      </c>
      <c r="K37" s="4">
        <f>IFERROR(Homes[[#This Row],[sqft_lot]]/43560," ")</f>
        <v>0.21120293847566574</v>
      </c>
      <c r="L37" t="str">
        <f>IF(Homes[[#This Row],[waterfront]]=1, "Yes","No")</f>
        <v>No</v>
      </c>
      <c r="M37" s="4" t="str">
        <f>IF(Homes[[#This Row],[sqft_basement]]&gt;0, "Yes","No")</f>
        <v>Yes</v>
      </c>
      <c r="N37" t="str">
        <f>CHOOSE(Homes[[#This Row],[view]]+1, "None","Fair","Good","Great","Excellent")</f>
        <v>None</v>
      </c>
      <c r="O37" t="str">
        <f>CHOOSE(Homes[[#This Row],[condition]], "Poor","Fair","Average","Good","Excellent")</f>
        <v>Average</v>
      </c>
      <c r="P37">
        <f ca="1">YEAR(TODAY())-Homes[[#This Row],[yr_built]]</f>
        <v>66</v>
      </c>
      <c r="Q37">
        <v>1989</v>
      </c>
      <c r="R37">
        <f ca="1">IF(Homes[[#This Row],[yr_renovated]]&gt;0, YEAR(TODAY())-Homes[[#This Row],[yr_renovated]], YEAR(TODAY())-Homes[[#This Row],[yr_built]])</f>
        <v>36</v>
      </c>
      <c r="S37">
        <v>1</v>
      </c>
      <c r="T37" s="2">
        <v>41767</v>
      </c>
      <c r="U37" s="3">
        <v>1</v>
      </c>
      <c r="V37" s="4">
        <f>IFERROR(Homes[[#This Row],[sqft_above]]+Homes[[#This Row],[sqft_basement]]," ")</f>
        <v>2100</v>
      </c>
      <c r="W37" s="4">
        <v>9200</v>
      </c>
      <c r="X37">
        <v>0</v>
      </c>
      <c r="Y37">
        <v>0</v>
      </c>
      <c r="Z37">
        <v>3</v>
      </c>
      <c r="AA37" s="4">
        <v>1050</v>
      </c>
      <c r="AB37" s="4">
        <v>1050</v>
      </c>
      <c r="AC37">
        <v>1959</v>
      </c>
      <c r="AD37" t="s">
        <v>92</v>
      </c>
      <c r="AE37" t="s">
        <v>93</v>
      </c>
      <c r="AF37" t="s">
        <v>94</v>
      </c>
    </row>
    <row r="38" spans="1:32">
      <c r="A38" t="str">
        <f>PROPER(TRIM(Homes[[#This Row],[street]]))</f>
        <v>7822 Ne 14Th St</v>
      </c>
      <c r="B38" t="str">
        <f>PROPER(TRIM(Homes[[#This Row],[city]]))</f>
        <v>Medina</v>
      </c>
      <c r="C38" t="str">
        <f>_xlfn.TEXTBEFORE(Homes[[#This Row],[statezip]]," ")</f>
        <v>WA</v>
      </c>
      <c r="D38" s="6" t="str">
        <f>_xlfn.TEXTAFTER(Homes[[#This Row],[statezip]]," ")</f>
        <v>98039</v>
      </c>
      <c r="E38" s="1">
        <v>2100000</v>
      </c>
      <c r="F38">
        <v>4</v>
      </c>
      <c r="G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" s="3" t="str">
        <f>Homes[[#This Row],[bedrooms]] &amp; " bd | " &amp; TEXT(Homes[[#This Row],[bathrooms]],"0.##") &amp; " ba"</f>
        <v>4 bd | 1.75 ba</v>
      </c>
      <c r="I38" s="4">
        <v>3550</v>
      </c>
      <c r="J38" s="1">
        <f>IFERROR(Homes[[#This Row],[price]]/Homes[[#This Row],[sqft_living]]," ")</f>
        <v>591.54929577464793</v>
      </c>
      <c r="K38" s="4">
        <f>IFERROR(Homes[[#This Row],[sqft_lot]]/43560," ")</f>
        <v>0.45603764921946738</v>
      </c>
      <c r="L38" t="str">
        <f>IF(Homes[[#This Row],[waterfront]]=1, "Yes","No")</f>
        <v>No</v>
      </c>
      <c r="M38" s="4" t="str">
        <f>IF(Homes[[#This Row],[sqft_basement]]&gt;0, "Yes","No")</f>
        <v>No</v>
      </c>
      <c r="N38" t="str">
        <f>CHOOSE(Homes[[#This Row],[view]]+1, "None","Fair","Good","Great","Excellent")</f>
        <v>None</v>
      </c>
      <c r="O38" t="str">
        <f>CHOOSE(Homes[[#This Row],[condition]], "Poor","Fair","Average","Good","Excellent")</f>
        <v>Average</v>
      </c>
      <c r="P38">
        <f ca="1">YEAR(TODAY())-Homes[[#This Row],[yr_built]]</f>
        <v>63</v>
      </c>
      <c r="Q38">
        <v>2002</v>
      </c>
      <c r="R38">
        <f ca="1">IF(Homes[[#This Row],[yr_renovated]]&gt;0, YEAR(TODAY())-Homes[[#This Row],[yr_renovated]], YEAR(TODAY())-Homes[[#This Row],[yr_built]])</f>
        <v>23</v>
      </c>
      <c r="S38">
        <v>2</v>
      </c>
      <c r="T38" s="2">
        <v>41774</v>
      </c>
      <c r="U38" s="3">
        <v>1.75</v>
      </c>
      <c r="V38" s="4">
        <f>IFERROR(Homes[[#This Row],[sqft_above]]+Homes[[#This Row],[sqft_basement]]," ")</f>
        <v>3550</v>
      </c>
      <c r="W38" s="4">
        <v>19865</v>
      </c>
      <c r="X38">
        <v>0</v>
      </c>
      <c r="Y38">
        <v>0</v>
      </c>
      <c r="Z38">
        <v>3</v>
      </c>
      <c r="AA38" s="4">
        <v>3550</v>
      </c>
      <c r="AB38" s="4">
        <v>0</v>
      </c>
      <c r="AC38">
        <v>1962</v>
      </c>
      <c r="AD38" t="s">
        <v>95</v>
      </c>
      <c r="AE38" t="s">
        <v>42</v>
      </c>
      <c r="AF38" t="s">
        <v>43</v>
      </c>
    </row>
    <row r="39" spans="1:32">
      <c r="A39" t="str">
        <f>PROPER(TRIM(Homes[[#This Row],[street]]))</f>
        <v>1646 100Th Pl Se</v>
      </c>
      <c r="B39" t="str">
        <f>PROPER(TRIM(Homes[[#This Row],[city]]))</f>
        <v>Bellevue</v>
      </c>
      <c r="C39" t="str">
        <f>_xlfn.TEXTBEFORE(Homes[[#This Row],[statezip]]," ")</f>
        <v>WA</v>
      </c>
      <c r="D39" s="6" t="str">
        <f>_xlfn.TEXTAFTER(Homes[[#This Row],[statezip]]," ")</f>
        <v>98004</v>
      </c>
      <c r="E39" s="1">
        <v>2075000</v>
      </c>
      <c r="F39">
        <v>4</v>
      </c>
      <c r="G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9" s="3" t="str">
        <f>Homes[[#This Row],[bedrooms]] &amp; " bd | " &amp; TEXT(Homes[[#This Row],[bathrooms]],"0.##") &amp; " ba"</f>
        <v>4 bd | 3.5 ba</v>
      </c>
      <c r="I39" s="4">
        <v>4230</v>
      </c>
      <c r="J39" s="1">
        <f>IFERROR(Homes[[#This Row],[price]]/Homes[[#This Row],[sqft_living]]," ")</f>
        <v>490.54373522458627</v>
      </c>
      <c r="K39" s="4">
        <f>IFERROR(Homes[[#This Row],[sqft_lot]]/43560," ")</f>
        <v>0.46779155188246097</v>
      </c>
      <c r="L39" t="str">
        <f>IF(Homes[[#This Row],[waterfront]]=1, "Yes","No")</f>
        <v>No</v>
      </c>
      <c r="M39" s="4" t="str">
        <f>IF(Homes[[#This Row],[sqft_basement]]&gt;0, "Yes","No")</f>
        <v>No</v>
      </c>
      <c r="N39" t="str">
        <f>CHOOSE(Homes[[#This Row],[view]]+1, "None","Fair","Good","Great","Excellent")</f>
        <v>None</v>
      </c>
      <c r="O39" t="str">
        <f>CHOOSE(Homes[[#This Row],[condition]], "Poor","Fair","Average","Good","Excellent")</f>
        <v>Average</v>
      </c>
      <c r="P39">
        <f ca="1">YEAR(TODAY())-Homes[[#This Row],[yr_built]]</f>
        <v>28</v>
      </c>
      <c r="Q39">
        <v>0</v>
      </c>
      <c r="R39">
        <f ca="1">IF(Homes[[#This Row],[yr_renovated]]&gt;0, YEAR(TODAY())-Homes[[#This Row],[yr_renovated]], YEAR(TODAY())-Homes[[#This Row],[yr_built]])</f>
        <v>28</v>
      </c>
      <c r="S39">
        <v>2</v>
      </c>
      <c r="T39" s="2">
        <v>41813</v>
      </c>
      <c r="U39" s="3">
        <v>3.5</v>
      </c>
      <c r="V39" s="4">
        <f>IFERROR(Homes[[#This Row],[sqft_above]]+Homes[[#This Row],[sqft_basement]]," ")</f>
        <v>4230</v>
      </c>
      <c r="W39" s="4">
        <v>20377</v>
      </c>
      <c r="X39">
        <v>0</v>
      </c>
      <c r="Y39">
        <v>0</v>
      </c>
      <c r="Z39">
        <v>3</v>
      </c>
      <c r="AA39" s="4">
        <v>4230</v>
      </c>
      <c r="AB39" s="4">
        <v>0</v>
      </c>
      <c r="AC39">
        <v>1997</v>
      </c>
      <c r="AD39" t="s">
        <v>96</v>
      </c>
      <c r="AE39" t="s">
        <v>33</v>
      </c>
      <c r="AF39" t="s">
        <v>34</v>
      </c>
    </row>
    <row r="40" spans="1:32">
      <c r="A40" t="str">
        <f>PROPER(TRIM(Homes[[#This Row],[street]]))</f>
        <v>2000-2098 102Nd Ave Ne</v>
      </c>
      <c r="B40" t="str">
        <f>PROPER(TRIM(Homes[[#This Row],[city]]))</f>
        <v>Bellevue</v>
      </c>
      <c r="C40" t="str">
        <f>_xlfn.TEXTBEFORE(Homes[[#This Row],[statezip]]," ")</f>
        <v>WA</v>
      </c>
      <c r="D40" s="6" t="str">
        <f>_xlfn.TEXTAFTER(Homes[[#This Row],[statezip]]," ")</f>
        <v>98004</v>
      </c>
      <c r="E40" s="1">
        <v>2065000</v>
      </c>
      <c r="F40">
        <v>4</v>
      </c>
      <c r="G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40" s="3" t="str">
        <f>Homes[[#This Row],[bedrooms]] &amp; " bd | " &amp; TEXT(Homes[[#This Row],[bathrooms]],"0.##") &amp; " ba"</f>
        <v>4 bd | 3.75 ba</v>
      </c>
      <c r="I40" s="4">
        <v>4350</v>
      </c>
      <c r="J40" s="1">
        <f>IFERROR(Homes[[#This Row],[price]]/Homes[[#This Row],[sqft_living]]," ")</f>
        <v>474.71264367816093</v>
      </c>
      <c r="K40" s="4">
        <f>IFERROR(Homes[[#This Row],[sqft_lot]]/43560," ")</f>
        <v>0.18285123966942149</v>
      </c>
      <c r="L40" t="str">
        <f>IF(Homes[[#This Row],[waterfront]]=1, "Yes","No")</f>
        <v>No</v>
      </c>
      <c r="M40" s="4" t="str">
        <f>IF(Homes[[#This Row],[sqft_basement]]&gt;0, "Yes","No")</f>
        <v>No</v>
      </c>
      <c r="N40" t="str">
        <f>CHOOSE(Homes[[#This Row],[view]]+1, "None","Fair","Good","Great","Excellent")</f>
        <v>None</v>
      </c>
      <c r="O40" t="str">
        <f>CHOOSE(Homes[[#This Row],[condition]], "Poor","Fair","Average","Good","Excellent")</f>
        <v>Average</v>
      </c>
      <c r="P40">
        <f ca="1">YEAR(TODAY())-Homes[[#This Row],[yr_built]]</f>
        <v>12</v>
      </c>
      <c r="Q40">
        <v>1923</v>
      </c>
      <c r="R40">
        <f ca="1">IF(Homes[[#This Row],[yr_renovated]]&gt;0, YEAR(TODAY())-Homes[[#This Row],[yr_renovated]], YEAR(TODAY())-Homes[[#This Row],[yr_built]])</f>
        <v>102</v>
      </c>
      <c r="S40">
        <v>2</v>
      </c>
      <c r="T40" s="2">
        <v>41820</v>
      </c>
      <c r="U40" s="3">
        <v>3.75</v>
      </c>
      <c r="V40" s="4">
        <f>IFERROR(Homes[[#This Row],[sqft_above]]+Homes[[#This Row],[sqft_basement]]," ")</f>
        <v>4350</v>
      </c>
      <c r="W40" s="4">
        <v>7965</v>
      </c>
      <c r="X40">
        <v>0</v>
      </c>
      <c r="Y40">
        <v>0</v>
      </c>
      <c r="Z40">
        <v>3</v>
      </c>
      <c r="AA40" s="4">
        <v>4350</v>
      </c>
      <c r="AB40" s="4">
        <v>0</v>
      </c>
      <c r="AC40">
        <v>2013</v>
      </c>
      <c r="AD40" t="s">
        <v>97</v>
      </c>
      <c r="AE40" t="s">
        <v>33</v>
      </c>
      <c r="AF40" t="s">
        <v>34</v>
      </c>
    </row>
    <row r="41" spans="1:32">
      <c r="A41" t="str">
        <f>PROPER(TRIM(Homes[[#This Row],[street]]))</f>
        <v>4520 E Mercer Way</v>
      </c>
      <c r="B41" t="str">
        <f>PROPER(TRIM(Homes[[#This Row],[city]]))</f>
        <v>Mercer Island</v>
      </c>
      <c r="C41" t="str">
        <f>_xlfn.TEXTBEFORE(Homes[[#This Row],[statezip]]," ")</f>
        <v>WA</v>
      </c>
      <c r="D41" s="6" t="str">
        <f>_xlfn.TEXTAFTER(Homes[[#This Row],[statezip]]," ")</f>
        <v>98040</v>
      </c>
      <c r="E41" s="1">
        <v>2027000</v>
      </c>
      <c r="F41">
        <v>4</v>
      </c>
      <c r="G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41" s="3" t="str">
        <f>Homes[[#This Row],[bedrooms]] &amp; " bd | " &amp; TEXT(Homes[[#This Row],[bathrooms]],"0.##") &amp; " ba"</f>
        <v>4 bd | 3.75 ba</v>
      </c>
      <c r="I41" s="4">
        <v>4100</v>
      </c>
      <c r="J41" s="1">
        <f>IFERROR(Homes[[#This Row],[price]]/Homes[[#This Row],[sqft_living]]," ")</f>
        <v>494.39024390243901</v>
      </c>
      <c r="K41" s="4">
        <f>IFERROR(Homes[[#This Row],[sqft_lot]]/43560," ")</f>
        <v>0.52337006427915522</v>
      </c>
      <c r="L41" t="str">
        <f>IF(Homes[[#This Row],[waterfront]]=1, "Yes","No")</f>
        <v>No</v>
      </c>
      <c r="M41" s="4" t="str">
        <f>IF(Homes[[#This Row],[sqft_basement]]&gt;0, "Yes","No")</f>
        <v>Yes</v>
      </c>
      <c r="N41" t="str">
        <f>CHOOSE(Homes[[#This Row],[view]]+1, "None","Fair","Good","Great","Excellent")</f>
        <v>Great</v>
      </c>
      <c r="O41" t="str">
        <f>CHOOSE(Homes[[#This Row],[condition]], "Poor","Fair","Average","Good","Excellent")</f>
        <v>Excellent</v>
      </c>
      <c r="P41">
        <f ca="1">YEAR(TODAY())-Homes[[#This Row],[yr_built]]</f>
        <v>91</v>
      </c>
      <c r="Q41">
        <v>1979</v>
      </c>
      <c r="R41">
        <f ca="1">IF(Homes[[#This Row],[yr_renovated]]&gt;0, YEAR(TODAY())-Homes[[#This Row],[yr_renovated]], YEAR(TODAY())-Homes[[#This Row],[yr_built]])</f>
        <v>46</v>
      </c>
      <c r="S41">
        <v>1.5</v>
      </c>
      <c r="T41" s="2">
        <v>41807</v>
      </c>
      <c r="U41" s="3">
        <v>3.75</v>
      </c>
      <c r="V41" s="4">
        <f>IFERROR(Homes[[#This Row],[sqft_above]]+Homes[[#This Row],[sqft_basement]]," ")</f>
        <v>4100</v>
      </c>
      <c r="W41" s="4">
        <v>22798</v>
      </c>
      <c r="X41">
        <v>0</v>
      </c>
      <c r="Y41">
        <v>3</v>
      </c>
      <c r="Z41">
        <v>5</v>
      </c>
      <c r="AA41" s="4">
        <v>2540</v>
      </c>
      <c r="AB41" s="4">
        <v>1560</v>
      </c>
      <c r="AC41">
        <v>1934</v>
      </c>
      <c r="AD41" t="s">
        <v>98</v>
      </c>
      <c r="AE41" t="s">
        <v>36</v>
      </c>
      <c r="AF41" t="s">
        <v>37</v>
      </c>
    </row>
    <row r="42" spans="1:32">
      <c r="A42" t="str">
        <f>PROPER(TRIM(Homes[[#This Row],[street]]))</f>
        <v>18309 17Th Pl Nw</v>
      </c>
      <c r="B42" t="str">
        <f>PROPER(TRIM(Homes[[#This Row],[city]]))</f>
        <v>Shoreline</v>
      </c>
      <c r="C42" t="str">
        <f>_xlfn.TEXTBEFORE(Homes[[#This Row],[statezip]]," ")</f>
        <v>WA</v>
      </c>
      <c r="D42" s="6" t="str">
        <f>_xlfn.TEXTAFTER(Homes[[#This Row],[statezip]]," ")</f>
        <v>98177</v>
      </c>
      <c r="E42" s="1">
        <v>2005000</v>
      </c>
      <c r="F42">
        <v>6</v>
      </c>
      <c r="G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42" s="3" t="str">
        <f>Homes[[#This Row],[bedrooms]] &amp; " bd | " &amp; TEXT(Homes[[#This Row],[bathrooms]],"0.##") &amp; " ba"</f>
        <v>6 bd | 4.5 ba</v>
      </c>
      <c r="I42" s="4">
        <v>3810</v>
      </c>
      <c r="J42" s="1">
        <f>IFERROR(Homes[[#This Row],[price]]/Homes[[#This Row],[sqft_living]]," ")</f>
        <v>526.24671916010493</v>
      </c>
      <c r="K42" s="4">
        <f>IFERROR(Homes[[#This Row],[sqft_lot]]/43560," ")</f>
        <v>0.64683195592286502</v>
      </c>
      <c r="L42" t="str">
        <f>IF(Homes[[#This Row],[waterfront]]=1, "Yes","No")</f>
        <v>No</v>
      </c>
      <c r="M42" s="4" t="str">
        <f>IF(Homes[[#This Row],[sqft_basement]]&gt;0, "Yes","No")</f>
        <v>No</v>
      </c>
      <c r="N42" t="str">
        <f>CHOOSE(Homes[[#This Row],[view]]+1, "None","Fair","Good","Great","Excellent")</f>
        <v>Excellent</v>
      </c>
      <c r="O42" t="str">
        <f>CHOOSE(Homes[[#This Row],[condition]], "Poor","Fair","Average","Good","Excellent")</f>
        <v>Excellent</v>
      </c>
      <c r="P42">
        <f ca="1">YEAR(TODAY())-Homes[[#This Row],[yr_built]]</f>
        <v>56</v>
      </c>
      <c r="Q42">
        <v>0</v>
      </c>
      <c r="R42">
        <f ca="1">IF(Homes[[#This Row],[yr_renovated]]&gt;0, YEAR(TODAY())-Homes[[#This Row],[yr_renovated]], YEAR(TODAY())-Homes[[#This Row],[yr_built]])</f>
        <v>56</v>
      </c>
      <c r="S42">
        <v>1</v>
      </c>
      <c r="T42" s="2">
        <v>41794</v>
      </c>
      <c r="U42" s="3">
        <v>4.5</v>
      </c>
      <c r="V42" s="4">
        <f>IFERROR(Homes[[#This Row],[sqft_above]]+Homes[[#This Row],[sqft_basement]]," ")</f>
        <v>3810</v>
      </c>
      <c r="W42" s="4">
        <v>28176</v>
      </c>
      <c r="X42">
        <v>0</v>
      </c>
      <c r="Y42">
        <v>4</v>
      </c>
      <c r="Z42">
        <v>5</v>
      </c>
      <c r="AA42" s="4">
        <v>3810</v>
      </c>
      <c r="AB42" s="4">
        <v>0</v>
      </c>
      <c r="AC42">
        <v>1969</v>
      </c>
      <c r="AD42" t="s">
        <v>99</v>
      </c>
      <c r="AE42" t="s">
        <v>100</v>
      </c>
      <c r="AF42" t="s">
        <v>50</v>
      </c>
    </row>
    <row r="43" spans="1:32">
      <c r="A43" t="str">
        <f>PROPER(TRIM(Homes[[#This Row],[street]]))</f>
        <v>4277 E Lake Sammamish Shore Ln Se</v>
      </c>
      <c r="B43" t="str">
        <f>PROPER(TRIM(Homes[[#This Row],[city]]))</f>
        <v>Sammamish</v>
      </c>
      <c r="C43" t="str">
        <f>_xlfn.TEXTBEFORE(Homes[[#This Row],[statezip]]," ")</f>
        <v>WA</v>
      </c>
      <c r="D43" s="6" t="str">
        <f>_xlfn.TEXTAFTER(Homes[[#This Row],[statezip]]," ")</f>
        <v>98075</v>
      </c>
      <c r="E43" s="1">
        <v>2000000</v>
      </c>
      <c r="F43">
        <v>5</v>
      </c>
      <c r="G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43" s="3" t="str">
        <f>Homes[[#This Row],[bedrooms]] &amp; " bd | " &amp; TEXT(Homes[[#This Row],[bathrooms]],"0.##") &amp; " ba"</f>
        <v>5 bd | 4. ba</v>
      </c>
      <c r="I43" s="4">
        <v>4580</v>
      </c>
      <c r="J43" s="1">
        <f>IFERROR(Homes[[#This Row],[price]]/Homes[[#This Row],[sqft_living]]," ")</f>
        <v>436.68122270742356</v>
      </c>
      <c r="K43" s="4">
        <f>IFERROR(Homes[[#This Row],[sqft_lot]]/43560," ")</f>
        <v>0.10199724517906336</v>
      </c>
      <c r="L43" t="str">
        <f>IF(Homes[[#This Row],[waterfront]]=1, "Yes","No")</f>
        <v>Yes</v>
      </c>
      <c r="M43" s="4" t="str">
        <f>IF(Homes[[#This Row],[sqft_basement]]&gt;0, "Yes","No")</f>
        <v>No</v>
      </c>
      <c r="N43" t="str">
        <f>CHOOSE(Homes[[#This Row],[view]]+1, "None","Fair","Good","Great","Excellent")</f>
        <v>Excellent</v>
      </c>
      <c r="O43" t="str">
        <f>CHOOSE(Homes[[#This Row],[condition]], "Poor","Fair","Average","Good","Excellent")</f>
        <v>Average</v>
      </c>
      <c r="P43">
        <f ca="1">YEAR(TODAY())-Homes[[#This Row],[yr_built]]</f>
        <v>21</v>
      </c>
      <c r="Q43">
        <v>2003</v>
      </c>
      <c r="R43">
        <f ca="1">IF(Homes[[#This Row],[yr_renovated]]&gt;0, YEAR(TODAY())-Homes[[#This Row],[yr_renovated]], YEAR(TODAY())-Homes[[#This Row],[yr_built]])</f>
        <v>22</v>
      </c>
      <c r="S43">
        <v>3</v>
      </c>
      <c r="T43" s="2">
        <v>41783</v>
      </c>
      <c r="U43" s="3">
        <v>4</v>
      </c>
      <c r="V43" s="4">
        <f>IFERROR(Homes[[#This Row],[sqft_above]]+Homes[[#This Row],[sqft_basement]]," ")</f>
        <v>4580</v>
      </c>
      <c r="W43" s="4">
        <v>4443</v>
      </c>
      <c r="X43">
        <v>1</v>
      </c>
      <c r="Y43">
        <v>4</v>
      </c>
      <c r="Z43">
        <v>3</v>
      </c>
      <c r="AA43" s="4">
        <v>4580</v>
      </c>
      <c r="AB43" s="4">
        <v>0</v>
      </c>
      <c r="AC43">
        <v>2004</v>
      </c>
      <c r="AD43" t="s">
        <v>101</v>
      </c>
      <c r="AE43" t="s">
        <v>102</v>
      </c>
      <c r="AF43" t="s">
        <v>103</v>
      </c>
    </row>
    <row r="44" spans="1:32">
      <c r="A44" t="str">
        <f>PROPER(TRIM(Homes[[#This Row],[street]]))</f>
        <v>4080 E Mercer Way</v>
      </c>
      <c r="B44" t="str">
        <f>PROPER(TRIM(Homes[[#This Row],[city]]))</f>
        <v>Mercer Island</v>
      </c>
      <c r="C44" t="str">
        <f>_xlfn.TEXTBEFORE(Homes[[#This Row],[statezip]]," ")</f>
        <v>WA</v>
      </c>
      <c r="D44" s="6" t="str">
        <f>_xlfn.TEXTAFTER(Homes[[#This Row],[statezip]]," ")</f>
        <v>98040</v>
      </c>
      <c r="E44" s="1">
        <v>2000000</v>
      </c>
      <c r="F44">
        <v>5</v>
      </c>
      <c r="G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44" s="3" t="str">
        <f>Homes[[#This Row],[bedrooms]] &amp; " bd | " &amp; TEXT(Homes[[#This Row],[bathrooms]],"0.##") &amp; " ba"</f>
        <v>5 bd | 4.25 ba</v>
      </c>
      <c r="I44" s="4">
        <v>6490</v>
      </c>
      <c r="J44" s="1">
        <f>IFERROR(Homes[[#This Row],[price]]/Homes[[#This Row],[sqft_living]]," ")</f>
        <v>308.16640986132512</v>
      </c>
      <c r="K44" s="4">
        <f>IFERROR(Homes[[#This Row],[sqft_lot]]/43560," ")</f>
        <v>0.24935720844811754</v>
      </c>
      <c r="L44" t="str">
        <f>IF(Homes[[#This Row],[waterfront]]=1, "Yes","No")</f>
        <v>No</v>
      </c>
      <c r="M44" s="4" t="str">
        <f>IF(Homes[[#This Row],[sqft_basement]]&gt;0, "Yes","No")</f>
        <v>Yes</v>
      </c>
      <c r="N44" t="str">
        <f>CHOOSE(Homes[[#This Row],[view]]+1, "None","Fair","Good","Great","Excellent")</f>
        <v>Great</v>
      </c>
      <c r="O44" t="str">
        <f>CHOOSE(Homes[[#This Row],[condition]], "Poor","Fair","Average","Good","Excellent")</f>
        <v>Good</v>
      </c>
      <c r="P44">
        <f ca="1">YEAR(TODAY())-Homes[[#This Row],[yr_built]]</f>
        <v>34</v>
      </c>
      <c r="Q44">
        <v>0</v>
      </c>
      <c r="R44">
        <f ca="1">IF(Homes[[#This Row],[yr_renovated]]&gt;0, YEAR(TODAY())-Homes[[#This Row],[yr_renovated]], YEAR(TODAY())-Homes[[#This Row],[yr_built]])</f>
        <v>34</v>
      </c>
      <c r="S44">
        <v>2</v>
      </c>
      <c r="T44" s="2">
        <v>41775</v>
      </c>
      <c r="U44" s="3">
        <v>4.25</v>
      </c>
      <c r="V44" s="4">
        <f>IFERROR(Homes[[#This Row],[sqft_above]]+Homes[[#This Row],[sqft_basement]]," ")</f>
        <v>6490</v>
      </c>
      <c r="W44" s="4">
        <v>10862</v>
      </c>
      <c r="X44">
        <v>0</v>
      </c>
      <c r="Y44">
        <v>3</v>
      </c>
      <c r="Z44">
        <v>4</v>
      </c>
      <c r="AA44" s="4">
        <v>3940</v>
      </c>
      <c r="AB44" s="4">
        <v>2550</v>
      </c>
      <c r="AC44">
        <v>1991</v>
      </c>
      <c r="AD44" t="s">
        <v>104</v>
      </c>
      <c r="AE44" t="s">
        <v>36</v>
      </c>
      <c r="AF44" t="s">
        <v>37</v>
      </c>
    </row>
    <row r="45" spans="1:32">
      <c r="A45" t="str">
        <f>PROPER(TRIM(Homes[[#This Row],[street]]))</f>
        <v>923 14Th Ave E</v>
      </c>
      <c r="B45" t="str">
        <f>PROPER(TRIM(Homes[[#This Row],[city]]))</f>
        <v>Seattle</v>
      </c>
      <c r="C45" t="str">
        <f>_xlfn.TEXTBEFORE(Homes[[#This Row],[statezip]]," ")</f>
        <v>WA</v>
      </c>
      <c r="D45" s="6" t="str">
        <f>_xlfn.TEXTAFTER(Homes[[#This Row],[statezip]]," ")</f>
        <v>98112</v>
      </c>
      <c r="E45" s="1">
        <v>1990000</v>
      </c>
      <c r="F45">
        <v>5</v>
      </c>
      <c r="G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5" s="3" t="str">
        <f>Homes[[#This Row],[bedrooms]] &amp; " bd | " &amp; TEXT(Homes[[#This Row],[bathrooms]],"0.##") &amp; " ba"</f>
        <v>5 bd | 3. ba</v>
      </c>
      <c r="I45" s="4">
        <v>4480</v>
      </c>
      <c r="J45" s="1">
        <f>IFERROR(Homes[[#This Row],[price]]/Homes[[#This Row],[sqft_living]]," ")</f>
        <v>444.19642857142856</v>
      </c>
      <c r="K45" s="4">
        <f>IFERROR(Homes[[#This Row],[sqft_lot]]/43560," ")</f>
        <v>0.1147842056932966</v>
      </c>
      <c r="L45" t="str">
        <f>IF(Homes[[#This Row],[waterfront]]=1, "Yes","No")</f>
        <v>No</v>
      </c>
      <c r="M45" s="4" t="str">
        <f>IF(Homes[[#This Row],[sqft_basement]]&gt;0, "Yes","No")</f>
        <v>Yes</v>
      </c>
      <c r="N45" t="str">
        <f>CHOOSE(Homes[[#This Row],[view]]+1, "None","Fair","Good","Great","Excellent")</f>
        <v>None</v>
      </c>
      <c r="O45" t="str">
        <f>CHOOSE(Homes[[#This Row],[condition]], "Poor","Fair","Average","Good","Excellent")</f>
        <v>Excellent</v>
      </c>
      <c r="P45">
        <f ca="1">YEAR(TODAY())-Homes[[#This Row],[yr_built]]</f>
        <v>123</v>
      </c>
      <c r="Q45">
        <v>0</v>
      </c>
      <c r="R45">
        <f ca="1">IF(Homes[[#This Row],[yr_renovated]]&gt;0, YEAR(TODAY())-Homes[[#This Row],[yr_renovated]], YEAR(TODAY())-Homes[[#This Row],[yr_built]])</f>
        <v>123</v>
      </c>
      <c r="S45">
        <v>2.5</v>
      </c>
      <c r="T45" s="2">
        <v>41816</v>
      </c>
      <c r="U45" s="3">
        <v>3</v>
      </c>
      <c r="V45" s="4">
        <f>IFERROR(Homes[[#This Row],[sqft_above]]+Homes[[#This Row],[sqft_basement]]," ")</f>
        <v>4480</v>
      </c>
      <c r="W45" s="4">
        <v>5000</v>
      </c>
      <c r="X45">
        <v>0</v>
      </c>
      <c r="Y45">
        <v>0</v>
      </c>
      <c r="Z45">
        <v>5</v>
      </c>
      <c r="AA45" s="4">
        <v>3420</v>
      </c>
      <c r="AB45" s="4">
        <v>1060</v>
      </c>
      <c r="AC45">
        <v>1902</v>
      </c>
      <c r="AD45" t="s">
        <v>105</v>
      </c>
      <c r="AE45" t="s">
        <v>49</v>
      </c>
      <c r="AF45" t="s">
        <v>64</v>
      </c>
    </row>
    <row r="46" spans="1:32">
      <c r="A46" t="str">
        <f>PROPER(TRIM(Homes[[#This Row],[street]]))</f>
        <v>1210 22Nd Ave E</v>
      </c>
      <c r="B46" t="str">
        <f>PROPER(TRIM(Homes[[#This Row],[city]]))</f>
        <v>Seattle</v>
      </c>
      <c r="C46" t="str">
        <f>_xlfn.TEXTBEFORE(Homes[[#This Row],[statezip]]," ")</f>
        <v>WA</v>
      </c>
      <c r="D46" s="6" t="str">
        <f>_xlfn.TEXTAFTER(Homes[[#This Row],[statezip]]," ")</f>
        <v>98112</v>
      </c>
      <c r="E46" s="1">
        <v>1970000</v>
      </c>
      <c r="F46">
        <v>8</v>
      </c>
      <c r="G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" s="3" t="str">
        <f>Homes[[#This Row],[bedrooms]] &amp; " bd | " &amp; TEXT(Homes[[#This Row],[bathrooms]],"0.##") &amp; " ba"</f>
        <v>8 bd | 3.5 ba</v>
      </c>
      <c r="I46" s="4">
        <v>4440</v>
      </c>
      <c r="J46" s="1">
        <f>IFERROR(Homes[[#This Row],[price]]/Homes[[#This Row],[sqft_living]]," ")</f>
        <v>443.69369369369372</v>
      </c>
      <c r="K46" s="4">
        <f>IFERROR(Homes[[#This Row],[sqft_lot]]/43560," ")</f>
        <v>0.1487603305785124</v>
      </c>
      <c r="L46" t="str">
        <f>IF(Homes[[#This Row],[waterfront]]=1, "Yes","No")</f>
        <v>No</v>
      </c>
      <c r="M46" s="4" t="str">
        <f>IF(Homes[[#This Row],[sqft_basement]]&gt;0, "Yes","No")</f>
        <v>Yes</v>
      </c>
      <c r="N46" t="str">
        <f>CHOOSE(Homes[[#This Row],[view]]+1, "None","Fair","Good","Great","Excellent")</f>
        <v>Great</v>
      </c>
      <c r="O46" t="str">
        <f>CHOOSE(Homes[[#This Row],[condition]], "Poor","Fair","Average","Good","Excellent")</f>
        <v>Excellent</v>
      </c>
      <c r="P46">
        <f ca="1">YEAR(TODAY())-Homes[[#This Row],[yr_built]]</f>
        <v>66</v>
      </c>
      <c r="Q46">
        <v>0</v>
      </c>
      <c r="R46">
        <f ca="1">IF(Homes[[#This Row],[yr_renovated]]&gt;0, YEAR(TODAY())-Homes[[#This Row],[yr_renovated]], YEAR(TODAY())-Homes[[#This Row],[yr_built]])</f>
        <v>66</v>
      </c>
      <c r="S46">
        <v>2</v>
      </c>
      <c r="T46" s="2">
        <v>41787</v>
      </c>
      <c r="U46" s="3">
        <v>3.5</v>
      </c>
      <c r="V46" s="4">
        <f>IFERROR(Homes[[#This Row],[sqft_above]]+Homes[[#This Row],[sqft_basement]]," ")</f>
        <v>4440</v>
      </c>
      <c r="W46" s="4">
        <v>6480</v>
      </c>
      <c r="X46">
        <v>0</v>
      </c>
      <c r="Y46">
        <v>3</v>
      </c>
      <c r="Z46">
        <v>5</v>
      </c>
      <c r="AA46" s="4">
        <v>3140</v>
      </c>
      <c r="AB46" s="4">
        <v>1300</v>
      </c>
      <c r="AC46">
        <v>1959</v>
      </c>
      <c r="AD46" t="s">
        <v>106</v>
      </c>
      <c r="AE46" t="s">
        <v>49</v>
      </c>
      <c r="AF46" t="s">
        <v>64</v>
      </c>
    </row>
    <row r="47" spans="1:32">
      <c r="A47" t="str">
        <f>PROPER(TRIM(Homes[[#This Row],[street]]))</f>
        <v>2523-2533 103Rd Ave Se</v>
      </c>
      <c r="B47" t="str">
        <f>PROPER(TRIM(Homes[[#This Row],[city]]))</f>
        <v>Bellevue</v>
      </c>
      <c r="C47" t="str">
        <f>_xlfn.TEXTBEFORE(Homes[[#This Row],[statezip]]," ")</f>
        <v>WA</v>
      </c>
      <c r="D47" s="6" t="str">
        <f>_xlfn.TEXTAFTER(Homes[[#This Row],[statezip]]," ")</f>
        <v>98004</v>
      </c>
      <c r="E47" s="1">
        <v>1965221</v>
      </c>
      <c r="F47">
        <v>4</v>
      </c>
      <c r="G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7" s="3" t="str">
        <f>Homes[[#This Row],[bedrooms]] &amp; " bd | " &amp; TEXT(Homes[[#This Row],[bathrooms]],"0.##") &amp; " ba"</f>
        <v>4 bd | 3.5 ba</v>
      </c>
      <c r="I47" s="4">
        <v>4370</v>
      </c>
      <c r="J47" s="1">
        <f>IFERROR(Homes[[#This Row],[price]]/Homes[[#This Row],[sqft_living]]," ")</f>
        <v>449.70732265446225</v>
      </c>
      <c r="K47" s="4">
        <f>IFERROR(Homes[[#This Row],[sqft_lot]]/43560," ")</f>
        <v>0.19536271808999081</v>
      </c>
      <c r="L47" t="str">
        <f>IF(Homes[[#This Row],[waterfront]]=1, "Yes","No")</f>
        <v>No</v>
      </c>
      <c r="M47" s="4" t="str">
        <f>IF(Homes[[#This Row],[sqft_basement]]&gt;0, "Yes","No")</f>
        <v>Yes</v>
      </c>
      <c r="N47" t="str">
        <f>CHOOSE(Homes[[#This Row],[view]]+1, "None","Fair","Good","Great","Excellent")</f>
        <v>Fair</v>
      </c>
      <c r="O47" t="str">
        <f>CHOOSE(Homes[[#This Row],[condition]], "Poor","Fair","Average","Good","Excellent")</f>
        <v>Average</v>
      </c>
      <c r="P47">
        <f ca="1">YEAR(TODAY())-Homes[[#This Row],[yr_built]]</f>
        <v>22</v>
      </c>
      <c r="Q47">
        <v>0</v>
      </c>
      <c r="R47">
        <f ca="1">IF(Homes[[#This Row],[yr_renovated]]&gt;0, YEAR(TODAY())-Homes[[#This Row],[yr_renovated]], YEAR(TODAY())-Homes[[#This Row],[yr_built]])</f>
        <v>22</v>
      </c>
      <c r="S47">
        <v>2</v>
      </c>
      <c r="T47" s="2">
        <v>41792</v>
      </c>
      <c r="U47" s="3">
        <v>3.5</v>
      </c>
      <c r="V47" s="4">
        <f>IFERROR(Homes[[#This Row],[sqft_above]]+Homes[[#This Row],[sqft_basement]]," ")</f>
        <v>4370</v>
      </c>
      <c r="W47" s="4">
        <v>8510</v>
      </c>
      <c r="X47">
        <v>0</v>
      </c>
      <c r="Y47">
        <v>1</v>
      </c>
      <c r="Z47">
        <v>3</v>
      </c>
      <c r="AA47" s="4">
        <v>3610</v>
      </c>
      <c r="AB47" s="4">
        <v>760</v>
      </c>
      <c r="AC47">
        <v>2003</v>
      </c>
      <c r="AD47" t="s">
        <v>107</v>
      </c>
      <c r="AE47" t="s">
        <v>33</v>
      </c>
      <c r="AF47" t="s">
        <v>34</v>
      </c>
    </row>
    <row r="48" spans="1:32">
      <c r="A48" t="str">
        <f>PROPER(TRIM(Homes[[#This Row],[street]]))</f>
        <v>8105 Se 44Th St</v>
      </c>
      <c r="B48" t="str">
        <f>PROPER(TRIM(Homes[[#This Row],[city]]))</f>
        <v>Mercer Island</v>
      </c>
      <c r="C48" t="str">
        <f>_xlfn.TEXTBEFORE(Homes[[#This Row],[statezip]]," ")</f>
        <v>WA</v>
      </c>
      <c r="D48" s="6" t="str">
        <f>_xlfn.TEXTAFTER(Homes[[#This Row],[statezip]]," ")</f>
        <v>98040</v>
      </c>
      <c r="E48" s="1">
        <v>1950000</v>
      </c>
      <c r="F48">
        <v>7</v>
      </c>
      <c r="G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8" s="3" t="str">
        <f>Homes[[#This Row],[bedrooms]] &amp; " bd | " &amp; TEXT(Homes[[#This Row],[bathrooms]],"0.##") &amp; " ba"</f>
        <v>7 bd | 3.5 ba</v>
      </c>
      <c r="I48" s="4">
        <v>4640</v>
      </c>
      <c r="J48" s="1">
        <f>IFERROR(Homes[[#This Row],[price]]/Homes[[#This Row],[sqft_living]]," ")</f>
        <v>420.25862068965517</v>
      </c>
      <c r="K48" s="4">
        <f>IFERROR(Homes[[#This Row],[sqft_lot]]/43560," ")</f>
        <v>0.34974747474747475</v>
      </c>
      <c r="L48" t="str">
        <f>IF(Homes[[#This Row],[waterfront]]=1, "Yes","No")</f>
        <v>No</v>
      </c>
      <c r="M48" s="4" t="str">
        <f>IF(Homes[[#This Row],[sqft_basement]]&gt;0, "Yes","No")</f>
        <v>Yes</v>
      </c>
      <c r="N48" t="str">
        <f>CHOOSE(Homes[[#This Row],[view]]+1, "None","Fair","Good","Great","Excellent")</f>
        <v>Fair</v>
      </c>
      <c r="O48" t="str">
        <f>CHOOSE(Homes[[#This Row],[condition]], "Poor","Fair","Average","Good","Excellent")</f>
        <v>Average</v>
      </c>
      <c r="P48">
        <f ca="1">YEAR(TODAY())-Homes[[#This Row],[yr_built]]</f>
        <v>60</v>
      </c>
      <c r="Q48">
        <v>2003</v>
      </c>
      <c r="R48">
        <f ca="1">IF(Homes[[#This Row],[yr_renovated]]&gt;0, YEAR(TODAY())-Homes[[#This Row],[yr_renovated]], YEAR(TODAY())-Homes[[#This Row],[yr_built]])</f>
        <v>22</v>
      </c>
      <c r="S48">
        <v>2</v>
      </c>
      <c r="T48" s="2">
        <v>41810</v>
      </c>
      <c r="U48" s="3">
        <v>3.5</v>
      </c>
      <c r="V48" s="4">
        <f>IFERROR(Homes[[#This Row],[sqft_above]]+Homes[[#This Row],[sqft_basement]]," ")</f>
        <v>4640</v>
      </c>
      <c r="W48" s="4">
        <v>15235</v>
      </c>
      <c r="X48">
        <v>0</v>
      </c>
      <c r="Y48">
        <v>1</v>
      </c>
      <c r="Z48">
        <v>3</v>
      </c>
      <c r="AA48" s="4">
        <v>2860</v>
      </c>
      <c r="AB48" s="4">
        <v>1780</v>
      </c>
      <c r="AC48">
        <v>1965</v>
      </c>
      <c r="AD48" t="s">
        <v>108</v>
      </c>
      <c r="AE48" t="s">
        <v>36</v>
      </c>
      <c r="AF48" t="s">
        <v>37</v>
      </c>
    </row>
    <row r="49" spans="1:32">
      <c r="A49" t="str">
        <f>PROPER(TRIM(Homes[[#This Row],[street]]))</f>
        <v>2653 Cascadia Ave S</v>
      </c>
      <c r="B49" t="str">
        <f>PROPER(TRIM(Homes[[#This Row],[city]]))</f>
        <v>Seattle</v>
      </c>
      <c r="C49" t="str">
        <f>_xlfn.TEXTBEFORE(Homes[[#This Row],[statezip]]," ")</f>
        <v>WA</v>
      </c>
      <c r="D49" s="6" t="str">
        <f>_xlfn.TEXTAFTER(Homes[[#This Row],[statezip]]," ")</f>
        <v>98144</v>
      </c>
      <c r="E49" s="1">
        <v>1925000</v>
      </c>
      <c r="F49">
        <v>5</v>
      </c>
      <c r="G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49" s="3" t="str">
        <f>Homes[[#This Row],[bedrooms]] &amp; " bd | " &amp; TEXT(Homes[[#This Row],[bathrooms]],"0.##") &amp; " ba"</f>
        <v>5 bd | 4.25 ba</v>
      </c>
      <c r="I49" s="4">
        <v>4830</v>
      </c>
      <c r="J49" s="1">
        <f>IFERROR(Homes[[#This Row],[price]]/Homes[[#This Row],[sqft_living]]," ")</f>
        <v>398.55072463768118</v>
      </c>
      <c r="K49" s="4">
        <f>IFERROR(Homes[[#This Row],[sqft_lot]]/43560," ")</f>
        <v>0.18480257116620752</v>
      </c>
      <c r="L49" t="str">
        <f>IF(Homes[[#This Row],[waterfront]]=1, "Yes","No")</f>
        <v>No</v>
      </c>
      <c r="M49" s="4" t="str">
        <f>IF(Homes[[#This Row],[sqft_basement]]&gt;0, "Yes","No")</f>
        <v>Yes</v>
      </c>
      <c r="N49" t="str">
        <f>CHOOSE(Homes[[#This Row],[view]]+1, "None","Fair","Good","Great","Excellent")</f>
        <v>Good</v>
      </c>
      <c r="O49" t="str">
        <f>CHOOSE(Homes[[#This Row],[condition]], "Poor","Fair","Average","Good","Excellent")</f>
        <v>Good</v>
      </c>
      <c r="P49">
        <f ca="1">YEAR(TODAY())-Homes[[#This Row],[yr_built]]</f>
        <v>111</v>
      </c>
      <c r="Q49">
        <v>1945</v>
      </c>
      <c r="R49">
        <f ca="1">IF(Homes[[#This Row],[yr_renovated]]&gt;0, YEAR(TODAY())-Homes[[#This Row],[yr_renovated]], YEAR(TODAY())-Homes[[#This Row],[yr_built]])</f>
        <v>80</v>
      </c>
      <c r="S49">
        <v>2.5</v>
      </c>
      <c r="T49" s="2">
        <v>41820</v>
      </c>
      <c r="U49" s="3">
        <v>4.25</v>
      </c>
      <c r="V49" s="4">
        <f>IFERROR(Homes[[#This Row],[sqft_above]]+Homes[[#This Row],[sqft_basement]]," ")</f>
        <v>4830</v>
      </c>
      <c r="W49" s="4">
        <v>8050</v>
      </c>
      <c r="X49">
        <v>0</v>
      </c>
      <c r="Y49">
        <v>2</v>
      </c>
      <c r="Z49">
        <v>4</v>
      </c>
      <c r="AA49" s="4">
        <v>3710</v>
      </c>
      <c r="AB49" s="4">
        <v>1120</v>
      </c>
      <c r="AC49">
        <v>1914</v>
      </c>
      <c r="AD49" t="s">
        <v>109</v>
      </c>
      <c r="AE49" t="s">
        <v>49</v>
      </c>
      <c r="AF49" t="s">
        <v>110</v>
      </c>
    </row>
    <row r="50" spans="1:32">
      <c r="A50" t="str">
        <f>PROPER(TRIM(Homes[[#This Row],[street]]))</f>
        <v>3257 Evergreen Point Rd</v>
      </c>
      <c r="B50" t="str">
        <f>PROPER(TRIM(Homes[[#This Row],[city]]))</f>
        <v>Medina</v>
      </c>
      <c r="C50" t="str">
        <f>_xlfn.TEXTBEFORE(Homes[[#This Row],[statezip]]," ")</f>
        <v>WA</v>
      </c>
      <c r="D50" s="6" t="str">
        <f>_xlfn.TEXTAFTER(Homes[[#This Row],[statezip]]," ")</f>
        <v>98039</v>
      </c>
      <c r="E50" s="1">
        <v>1920000</v>
      </c>
      <c r="F50">
        <v>4</v>
      </c>
      <c r="G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0" s="3" t="str">
        <f>Homes[[#This Row],[bedrooms]] &amp; " bd | " &amp; TEXT(Homes[[#This Row],[bathrooms]],"0.##") &amp; " ba"</f>
        <v>4 bd | 2.5 ba</v>
      </c>
      <c r="I50" s="4">
        <v>3070</v>
      </c>
      <c r="J50" s="1">
        <f>IFERROR(Homes[[#This Row],[price]]/Homes[[#This Row],[sqft_living]]," ")</f>
        <v>625.40716612377855</v>
      </c>
      <c r="K50" s="4">
        <f>IFERROR(Homes[[#This Row],[sqft_lot]]/43560," ")</f>
        <v>0.78999081726354459</v>
      </c>
      <c r="L50" t="str">
        <f>IF(Homes[[#This Row],[waterfront]]=1, "Yes","No")</f>
        <v>No</v>
      </c>
      <c r="M50" s="4" t="str">
        <f>IF(Homes[[#This Row],[sqft_basement]]&gt;0, "Yes","No")</f>
        <v>Yes</v>
      </c>
      <c r="N50" t="str">
        <f>CHOOSE(Homes[[#This Row],[view]]+1, "None","Fair","Good","Great","Excellent")</f>
        <v>Great</v>
      </c>
      <c r="O50" t="str">
        <f>CHOOSE(Homes[[#This Row],[condition]], "Poor","Fair","Average","Good","Excellent")</f>
        <v>Good</v>
      </c>
      <c r="P50">
        <f ca="1">YEAR(TODAY())-Homes[[#This Row],[yr_built]]</f>
        <v>75</v>
      </c>
      <c r="Q50">
        <v>1983</v>
      </c>
      <c r="R50">
        <f ca="1">IF(Homes[[#This Row],[yr_renovated]]&gt;0, YEAR(TODAY())-Homes[[#This Row],[yr_renovated]], YEAR(TODAY())-Homes[[#This Row],[yr_built]])</f>
        <v>42</v>
      </c>
      <c r="S50">
        <v>1</v>
      </c>
      <c r="T50" s="2">
        <v>41806</v>
      </c>
      <c r="U50" s="3">
        <v>2.5</v>
      </c>
      <c r="V50" s="4">
        <f>IFERROR(Homes[[#This Row],[sqft_above]]+Homes[[#This Row],[sqft_basement]]," ")</f>
        <v>3070</v>
      </c>
      <c r="W50" s="4">
        <v>34412</v>
      </c>
      <c r="X50">
        <v>0</v>
      </c>
      <c r="Y50">
        <v>3</v>
      </c>
      <c r="Z50">
        <v>4</v>
      </c>
      <c r="AA50" s="4">
        <v>2070</v>
      </c>
      <c r="AB50" s="4">
        <v>1000</v>
      </c>
      <c r="AC50">
        <v>1950</v>
      </c>
      <c r="AD50" t="s">
        <v>111</v>
      </c>
      <c r="AE50" t="s">
        <v>42</v>
      </c>
      <c r="AF50" t="s">
        <v>43</v>
      </c>
    </row>
    <row r="51" spans="1:32">
      <c r="A51" t="str">
        <f>PROPER(TRIM(Homes[[#This Row],[street]]))</f>
        <v>4612 92Nd Ave Ne</v>
      </c>
      <c r="B51" t="str">
        <f>PROPER(TRIM(Homes[[#This Row],[city]]))</f>
        <v>Yarrow Point</v>
      </c>
      <c r="C51" t="str">
        <f>_xlfn.TEXTBEFORE(Homes[[#This Row],[statezip]]," ")</f>
        <v>WA</v>
      </c>
      <c r="D51" s="6" t="str">
        <f>_xlfn.TEXTAFTER(Homes[[#This Row],[statezip]]," ")</f>
        <v>98004</v>
      </c>
      <c r="E51" s="1">
        <v>1901000</v>
      </c>
      <c r="F51">
        <v>3</v>
      </c>
      <c r="G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1" s="3" t="str">
        <f>Homes[[#This Row],[bedrooms]] &amp; " bd | " &amp; TEXT(Homes[[#This Row],[bathrooms]],"0.##") &amp; " ba"</f>
        <v>3 bd | 2.5 ba</v>
      </c>
      <c r="I51" s="4">
        <v>2660</v>
      </c>
      <c r="J51" s="1">
        <f>IFERROR(Homes[[#This Row],[price]]/Homes[[#This Row],[sqft_living]]," ")</f>
        <v>714.66165413533838</v>
      </c>
      <c r="K51" s="4">
        <f>IFERROR(Homes[[#This Row],[sqft_lot]]/43560," ")</f>
        <v>0.30686409550045912</v>
      </c>
      <c r="L51" t="str">
        <f>IF(Homes[[#This Row],[waterfront]]=1, "Yes","No")</f>
        <v>No</v>
      </c>
      <c r="M51" s="4" t="str">
        <f>IF(Homes[[#This Row],[sqft_basement]]&gt;0, "Yes","No")</f>
        <v>No</v>
      </c>
      <c r="N51" t="str">
        <f>CHOOSE(Homes[[#This Row],[view]]+1, "None","Fair","Good","Great","Excellent")</f>
        <v>Good</v>
      </c>
      <c r="O51" t="str">
        <f>CHOOSE(Homes[[#This Row],[condition]], "Poor","Fair","Average","Good","Excellent")</f>
        <v>Average</v>
      </c>
      <c r="P51">
        <f ca="1">YEAR(TODAY())-Homes[[#This Row],[yr_built]]</f>
        <v>33</v>
      </c>
      <c r="Q51">
        <v>0</v>
      </c>
      <c r="R51">
        <f ca="1">IF(Homes[[#This Row],[yr_renovated]]&gt;0, YEAR(TODAY())-Homes[[#This Row],[yr_renovated]], YEAR(TODAY())-Homes[[#This Row],[yr_built]])</f>
        <v>33</v>
      </c>
      <c r="S51">
        <v>2</v>
      </c>
      <c r="T51" s="2">
        <v>41794</v>
      </c>
      <c r="U51" s="3">
        <v>2.5</v>
      </c>
      <c r="V51" s="4">
        <f>IFERROR(Homes[[#This Row],[sqft_above]]+Homes[[#This Row],[sqft_basement]]," ")</f>
        <v>2660</v>
      </c>
      <c r="W51" s="4">
        <v>13367</v>
      </c>
      <c r="X51">
        <v>0</v>
      </c>
      <c r="Y51">
        <v>2</v>
      </c>
      <c r="Z51">
        <v>3</v>
      </c>
      <c r="AA51" s="4">
        <v>2660</v>
      </c>
      <c r="AB51" s="4">
        <v>0</v>
      </c>
      <c r="AC51">
        <v>1992</v>
      </c>
      <c r="AD51" t="s">
        <v>112</v>
      </c>
      <c r="AE51" t="s">
        <v>113</v>
      </c>
      <c r="AF51" t="s">
        <v>34</v>
      </c>
    </row>
    <row r="52" spans="1:32">
      <c r="A52" t="str">
        <f>PROPER(TRIM(Homes[[#This Row],[street]]))</f>
        <v>13117 Ne 33Rd St</v>
      </c>
      <c r="B52" t="str">
        <f>PROPER(TRIM(Homes[[#This Row],[city]]))</f>
        <v>Bellevue</v>
      </c>
      <c r="C52" t="str">
        <f>_xlfn.TEXTBEFORE(Homes[[#This Row],[statezip]]," ")</f>
        <v>WA</v>
      </c>
      <c r="D52" s="6" t="str">
        <f>_xlfn.TEXTAFTER(Homes[[#This Row],[statezip]]," ")</f>
        <v>98005</v>
      </c>
      <c r="E52" s="1">
        <v>1900000</v>
      </c>
      <c r="F52">
        <v>4</v>
      </c>
      <c r="G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2" s="3" t="str">
        <f>Homes[[#This Row],[bedrooms]] &amp; " bd | " &amp; TEXT(Homes[[#This Row],[bathrooms]],"0.##") &amp; " ba"</f>
        <v>4 bd | 3.25 ba</v>
      </c>
      <c r="I52" s="4">
        <v>4130</v>
      </c>
      <c r="J52" s="1">
        <f>IFERROR(Homes[[#This Row],[price]]/Homes[[#This Row],[sqft_living]]," ")</f>
        <v>460.04842615012109</v>
      </c>
      <c r="K52" s="4">
        <f>IFERROR(Homes[[#This Row],[sqft_lot]]/43560," ")</f>
        <v>2.5831267217630853</v>
      </c>
      <c r="L52" t="str">
        <f>IF(Homes[[#This Row],[waterfront]]=1, "Yes","No")</f>
        <v>No</v>
      </c>
      <c r="M52" s="4" t="str">
        <f>IF(Homes[[#This Row],[sqft_basement]]&gt;0, "Yes","No")</f>
        <v>No</v>
      </c>
      <c r="N52" t="str">
        <f>CHOOSE(Homes[[#This Row],[view]]+1, "None","Fair","Good","Great","Excellent")</f>
        <v>None</v>
      </c>
      <c r="O52" t="str">
        <f>CHOOSE(Homes[[#This Row],[condition]], "Poor","Fair","Average","Good","Excellent")</f>
        <v>Average</v>
      </c>
      <c r="P52">
        <f ca="1">YEAR(TODAY())-Homes[[#This Row],[yr_built]]</f>
        <v>47</v>
      </c>
      <c r="Q52">
        <v>0</v>
      </c>
      <c r="R52">
        <f ca="1">IF(Homes[[#This Row],[yr_renovated]]&gt;0, YEAR(TODAY())-Homes[[#This Row],[yr_renovated]], YEAR(TODAY())-Homes[[#This Row],[yr_built]])</f>
        <v>47</v>
      </c>
      <c r="S52">
        <v>2</v>
      </c>
      <c r="T52" s="2">
        <v>41799</v>
      </c>
      <c r="U52" s="3">
        <v>3.25</v>
      </c>
      <c r="V52" s="4">
        <f>IFERROR(Homes[[#This Row],[sqft_above]]+Homes[[#This Row],[sqft_basement]]," ")</f>
        <v>4130</v>
      </c>
      <c r="W52" s="4">
        <v>112521</v>
      </c>
      <c r="X52">
        <v>0</v>
      </c>
      <c r="Y52">
        <v>0</v>
      </c>
      <c r="Z52">
        <v>3</v>
      </c>
      <c r="AA52" s="4">
        <v>4130</v>
      </c>
      <c r="AB52" s="4">
        <v>0</v>
      </c>
      <c r="AC52">
        <v>1978</v>
      </c>
      <c r="AD52" t="s">
        <v>114</v>
      </c>
      <c r="AE52" t="s">
        <v>33</v>
      </c>
      <c r="AF52" t="s">
        <v>115</v>
      </c>
    </row>
    <row r="53" spans="1:32">
      <c r="A53" t="str">
        <f>PROPER(TRIM(Homes[[#This Row],[street]]))</f>
        <v>9045 Ne 40Th Pl</v>
      </c>
      <c r="B53" t="str">
        <f>PROPER(TRIM(Homes[[#This Row],[city]]))</f>
        <v>Yarrow Point</v>
      </c>
      <c r="C53" t="str">
        <f>_xlfn.TEXTBEFORE(Homes[[#This Row],[statezip]]," ")</f>
        <v>WA</v>
      </c>
      <c r="D53" s="6" t="str">
        <f>_xlfn.TEXTAFTER(Homes[[#This Row],[statezip]]," ")</f>
        <v>98004</v>
      </c>
      <c r="E53" s="1">
        <v>1895000</v>
      </c>
      <c r="F53">
        <v>5</v>
      </c>
      <c r="G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3" s="3" t="str">
        <f>Homes[[#This Row],[bedrooms]] &amp; " bd | " &amp; TEXT(Homes[[#This Row],[bathrooms]],"0.##") &amp; " ba"</f>
        <v>5 bd | 2.25 ba</v>
      </c>
      <c r="I53" s="4">
        <v>3120</v>
      </c>
      <c r="J53" s="1">
        <f>IFERROR(Homes[[#This Row],[price]]/Homes[[#This Row],[sqft_living]]," ")</f>
        <v>607.37179487179492</v>
      </c>
      <c r="K53" s="4">
        <f>IFERROR(Homes[[#This Row],[sqft_lot]]/43560," ")</f>
        <v>0.3827364554637282</v>
      </c>
      <c r="L53" t="str">
        <f>IF(Homes[[#This Row],[waterfront]]=1, "Yes","No")</f>
        <v>No</v>
      </c>
      <c r="M53" s="4" t="str">
        <f>IF(Homes[[#This Row],[sqft_basement]]&gt;0, "Yes","No")</f>
        <v>No</v>
      </c>
      <c r="N53" t="str">
        <f>CHOOSE(Homes[[#This Row],[view]]+1, "None","Fair","Good","Great","Excellent")</f>
        <v>None</v>
      </c>
      <c r="O53" t="str">
        <f>CHOOSE(Homes[[#This Row],[condition]], "Poor","Fair","Average","Good","Excellent")</f>
        <v>Good</v>
      </c>
      <c r="P53">
        <f ca="1">YEAR(TODAY())-Homes[[#This Row],[yr_built]]</f>
        <v>56</v>
      </c>
      <c r="Q53">
        <v>0</v>
      </c>
      <c r="R53">
        <f ca="1">IF(Homes[[#This Row],[yr_renovated]]&gt;0, YEAR(TODAY())-Homes[[#This Row],[yr_renovated]], YEAR(TODAY())-Homes[[#This Row],[yr_built]])</f>
        <v>56</v>
      </c>
      <c r="S53">
        <v>2</v>
      </c>
      <c r="T53" s="2">
        <v>41772</v>
      </c>
      <c r="U53" s="3">
        <v>2.25</v>
      </c>
      <c r="V53" s="4">
        <f>IFERROR(Homes[[#This Row],[sqft_above]]+Homes[[#This Row],[sqft_basement]]," ")</f>
        <v>3120</v>
      </c>
      <c r="W53" s="4">
        <v>16672</v>
      </c>
      <c r="X53">
        <v>0</v>
      </c>
      <c r="Y53">
        <v>0</v>
      </c>
      <c r="Z53">
        <v>4</v>
      </c>
      <c r="AA53" s="4">
        <v>3120</v>
      </c>
      <c r="AB53" s="4">
        <v>0</v>
      </c>
      <c r="AC53">
        <v>1969</v>
      </c>
      <c r="AD53" t="s">
        <v>116</v>
      </c>
      <c r="AE53" t="s">
        <v>113</v>
      </c>
      <c r="AF53" t="s">
        <v>34</v>
      </c>
    </row>
    <row r="54" spans="1:32">
      <c r="A54" t="str">
        <f>PROPER(TRIM(Homes[[#This Row],[street]]))</f>
        <v>2526 104Th Ave Se</v>
      </c>
      <c r="B54" t="str">
        <f>PROPER(TRIM(Homes[[#This Row],[city]]))</f>
        <v>Bellevue</v>
      </c>
      <c r="C54" t="str">
        <f>_xlfn.TEXTBEFORE(Homes[[#This Row],[statezip]]," ")</f>
        <v>WA</v>
      </c>
      <c r="D54" s="6" t="str">
        <f>_xlfn.TEXTAFTER(Homes[[#This Row],[statezip]]," ")</f>
        <v>98004</v>
      </c>
      <c r="E54" s="1">
        <v>1886700</v>
      </c>
      <c r="F54">
        <v>5</v>
      </c>
      <c r="G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4" s="3" t="str">
        <f>Homes[[#This Row],[bedrooms]] &amp; " bd | " &amp; TEXT(Homes[[#This Row],[bathrooms]],"0.##") &amp; " ba"</f>
        <v>5 bd | 3.5 ba</v>
      </c>
      <c r="I54" s="4">
        <v>4180</v>
      </c>
      <c r="J54" s="1">
        <f>IFERROR(Homes[[#This Row],[price]]/Homes[[#This Row],[sqft_living]]," ")</f>
        <v>451.36363636363637</v>
      </c>
      <c r="K54" s="4">
        <f>IFERROR(Homes[[#This Row],[sqft_lot]]/43560," ")</f>
        <v>0.41173094582185493</v>
      </c>
      <c r="L54" t="str">
        <f>IF(Homes[[#This Row],[waterfront]]=1, "Yes","No")</f>
        <v>No</v>
      </c>
      <c r="M54" s="4" t="str">
        <f>IF(Homes[[#This Row],[sqft_basement]]&gt;0, "Yes","No")</f>
        <v>No</v>
      </c>
      <c r="N54" t="str">
        <f>CHOOSE(Homes[[#This Row],[view]]+1, "None","Fair","Good","Great","Excellent")</f>
        <v>None</v>
      </c>
      <c r="O54" t="str">
        <f>CHOOSE(Homes[[#This Row],[condition]], "Poor","Fair","Average","Good","Excellent")</f>
        <v>Average</v>
      </c>
      <c r="P54">
        <f ca="1">YEAR(TODAY())-Homes[[#This Row],[yr_built]]</f>
        <v>21</v>
      </c>
      <c r="Q54">
        <v>2003</v>
      </c>
      <c r="R54">
        <f ca="1">IF(Homes[[#This Row],[yr_renovated]]&gt;0, YEAR(TODAY())-Homes[[#This Row],[yr_renovated]], YEAR(TODAY())-Homes[[#This Row],[yr_built]])</f>
        <v>22</v>
      </c>
      <c r="S54">
        <v>2</v>
      </c>
      <c r="T54" s="2">
        <v>41789</v>
      </c>
      <c r="U54" s="3">
        <v>3.5</v>
      </c>
      <c r="V54" s="4">
        <f>IFERROR(Homes[[#This Row],[sqft_above]]+Homes[[#This Row],[sqft_basement]]," ")</f>
        <v>4180</v>
      </c>
      <c r="W54" s="4">
        <v>17935</v>
      </c>
      <c r="X54">
        <v>0</v>
      </c>
      <c r="Y54">
        <v>0</v>
      </c>
      <c r="Z54">
        <v>3</v>
      </c>
      <c r="AA54" s="4">
        <v>4180</v>
      </c>
      <c r="AB54" s="4">
        <v>0</v>
      </c>
      <c r="AC54">
        <v>2004</v>
      </c>
      <c r="AD54" t="s">
        <v>117</v>
      </c>
      <c r="AE54" t="s">
        <v>33</v>
      </c>
      <c r="AF54" t="s">
        <v>34</v>
      </c>
    </row>
    <row r="55" spans="1:32">
      <c r="A55" t="str">
        <f>PROPER(TRIM(Homes[[#This Row],[street]]))</f>
        <v>10924 Ne 18Th Pl</v>
      </c>
      <c r="B55" t="str">
        <f>PROPER(TRIM(Homes[[#This Row],[city]]))</f>
        <v>Bellevue</v>
      </c>
      <c r="C55" t="str">
        <f>_xlfn.TEXTBEFORE(Homes[[#This Row],[statezip]]," ")</f>
        <v>WA</v>
      </c>
      <c r="D55" s="6" t="str">
        <f>_xlfn.TEXTAFTER(Homes[[#This Row],[statezip]]," ")</f>
        <v>98004</v>
      </c>
      <c r="E55" s="1">
        <v>1875000</v>
      </c>
      <c r="F55">
        <v>4</v>
      </c>
      <c r="G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5" s="3" t="str">
        <f>Homes[[#This Row],[bedrooms]] &amp; " bd | " &amp; TEXT(Homes[[#This Row],[bathrooms]],"0.##") &amp; " ba"</f>
        <v>4 bd | 3.25 ba</v>
      </c>
      <c r="I55" s="4">
        <v>3930</v>
      </c>
      <c r="J55" s="1">
        <f>IFERROR(Homes[[#This Row],[price]]/Homes[[#This Row],[sqft_living]]," ")</f>
        <v>477.09923664122135</v>
      </c>
      <c r="K55" s="4">
        <f>IFERROR(Homes[[#This Row],[sqft_lot]]/43560," ")</f>
        <v>0.25089531680440769</v>
      </c>
      <c r="L55" t="str">
        <f>IF(Homes[[#This Row],[waterfront]]=1, "Yes","No")</f>
        <v>No</v>
      </c>
      <c r="M55" s="4" t="str">
        <f>IF(Homes[[#This Row],[sqft_basement]]&gt;0, "Yes","No")</f>
        <v>No</v>
      </c>
      <c r="N55" t="str">
        <f>CHOOSE(Homes[[#This Row],[view]]+1, "None","Fair","Good","Great","Excellent")</f>
        <v>None</v>
      </c>
      <c r="O55" t="str">
        <f>CHOOSE(Homes[[#This Row],[condition]], "Poor","Fair","Average","Good","Excellent")</f>
        <v>Average</v>
      </c>
      <c r="P55">
        <f ca="1">YEAR(TODAY())-Homes[[#This Row],[yr_built]]</f>
        <v>19</v>
      </c>
      <c r="Q55">
        <v>0</v>
      </c>
      <c r="R55">
        <f ca="1">IF(Homes[[#This Row],[yr_renovated]]&gt;0, YEAR(TODAY())-Homes[[#This Row],[yr_renovated]], YEAR(TODAY())-Homes[[#This Row],[yr_built]])</f>
        <v>19</v>
      </c>
      <c r="S55">
        <v>2</v>
      </c>
      <c r="T55" s="2">
        <v>41823</v>
      </c>
      <c r="U55" s="3">
        <v>3.25</v>
      </c>
      <c r="V55" s="4">
        <f>IFERROR(Homes[[#This Row],[sqft_above]]+Homes[[#This Row],[sqft_basement]]," ")</f>
        <v>3930</v>
      </c>
      <c r="W55" s="4">
        <v>10929</v>
      </c>
      <c r="X55">
        <v>0</v>
      </c>
      <c r="Y55">
        <v>0</v>
      </c>
      <c r="Z55">
        <v>3</v>
      </c>
      <c r="AA55" s="4">
        <v>3930</v>
      </c>
      <c r="AB55" s="4">
        <v>0</v>
      </c>
      <c r="AC55">
        <v>2006</v>
      </c>
      <c r="AD55" t="s">
        <v>118</v>
      </c>
      <c r="AE55" t="s">
        <v>33</v>
      </c>
      <c r="AF55" t="s">
        <v>34</v>
      </c>
    </row>
    <row r="56" spans="1:32">
      <c r="A56" t="str">
        <f>PROPER(TRIM(Homes[[#This Row],[street]]))</f>
        <v>21909 Ne 141St St</v>
      </c>
      <c r="B56" t="str">
        <f>PROPER(TRIM(Homes[[#This Row],[city]]))</f>
        <v>Woodinville</v>
      </c>
      <c r="C56" t="str">
        <f>_xlfn.TEXTBEFORE(Homes[[#This Row],[statezip]]," ")</f>
        <v>WA</v>
      </c>
      <c r="D56" s="6" t="str">
        <f>_xlfn.TEXTAFTER(Homes[[#This Row],[statezip]]," ")</f>
        <v>98077</v>
      </c>
      <c r="E56" s="1">
        <v>1820000</v>
      </c>
      <c r="F56">
        <v>4</v>
      </c>
      <c r="G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56" s="3" t="str">
        <f>Homes[[#This Row],[bedrooms]] &amp; " bd | " &amp; TEXT(Homes[[#This Row],[bathrooms]],"0.##") &amp; " ba"</f>
        <v>4 bd | 4.5 ba</v>
      </c>
      <c r="I56" s="4">
        <v>6640</v>
      </c>
      <c r="J56" s="1">
        <f>IFERROR(Homes[[#This Row],[price]]/Homes[[#This Row],[sqft_living]]," ")</f>
        <v>274.09638554216866</v>
      </c>
      <c r="K56" s="4">
        <f>IFERROR(Homes[[#This Row],[sqft_lot]]/43560," ")</f>
        <v>1.2242883379247016</v>
      </c>
      <c r="L56" t="str">
        <f>IF(Homes[[#This Row],[waterfront]]=1, "Yes","No")</f>
        <v>No</v>
      </c>
      <c r="M56" s="4" t="str">
        <f>IF(Homes[[#This Row],[sqft_basement]]&gt;0, "Yes","No")</f>
        <v>No</v>
      </c>
      <c r="N56" t="str">
        <f>CHOOSE(Homes[[#This Row],[view]]+1, "None","Fair","Good","Great","Excellent")</f>
        <v>None</v>
      </c>
      <c r="O56" t="str">
        <f>CHOOSE(Homes[[#This Row],[condition]], "Poor","Fair","Average","Good","Excellent")</f>
        <v>Average</v>
      </c>
      <c r="P56">
        <f ca="1">YEAR(TODAY())-Homes[[#This Row],[yr_built]]</f>
        <v>32</v>
      </c>
      <c r="Q56">
        <v>0</v>
      </c>
      <c r="R56">
        <f ca="1">IF(Homes[[#This Row],[yr_renovated]]&gt;0, YEAR(TODAY())-Homes[[#This Row],[yr_renovated]], YEAR(TODAY())-Homes[[#This Row],[yr_built]])</f>
        <v>32</v>
      </c>
      <c r="S56">
        <v>2</v>
      </c>
      <c r="T56" s="2">
        <v>41817</v>
      </c>
      <c r="U56" s="3">
        <v>4.5</v>
      </c>
      <c r="V56" s="4">
        <f>IFERROR(Homes[[#This Row],[sqft_above]]+Homes[[#This Row],[sqft_basement]]," ")</f>
        <v>6640</v>
      </c>
      <c r="W56" s="4">
        <v>53330</v>
      </c>
      <c r="X56">
        <v>0</v>
      </c>
      <c r="Y56">
        <v>0</v>
      </c>
      <c r="Z56">
        <v>3</v>
      </c>
      <c r="AA56" s="4">
        <v>6640</v>
      </c>
      <c r="AB56" s="4">
        <v>0</v>
      </c>
      <c r="AC56">
        <v>1993</v>
      </c>
      <c r="AD56" t="s">
        <v>119</v>
      </c>
      <c r="AE56" t="s">
        <v>120</v>
      </c>
      <c r="AF56" t="s">
        <v>121</v>
      </c>
    </row>
    <row r="57" spans="1:32">
      <c r="A57" t="str">
        <f>PROPER(TRIM(Homes[[#This Row],[street]]))</f>
        <v>7845 Se 62Nd St</v>
      </c>
      <c r="B57" t="str">
        <f>PROPER(TRIM(Homes[[#This Row],[city]]))</f>
        <v>Mercer Island</v>
      </c>
      <c r="C57" t="str">
        <f>_xlfn.TEXTBEFORE(Homes[[#This Row],[statezip]]," ")</f>
        <v>WA</v>
      </c>
      <c r="D57" s="6" t="str">
        <f>_xlfn.TEXTAFTER(Homes[[#This Row],[statezip]]," ")</f>
        <v>98040</v>
      </c>
      <c r="E57" s="1">
        <v>1815000</v>
      </c>
      <c r="F57">
        <v>5</v>
      </c>
      <c r="G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7" s="3" t="str">
        <f>Homes[[#This Row],[bedrooms]] &amp; " bd | " &amp; TEXT(Homes[[#This Row],[bathrooms]],"0.##") &amp; " ba"</f>
        <v>5 bd | 3. ba</v>
      </c>
      <c r="I57" s="4">
        <v>3880</v>
      </c>
      <c r="J57" s="1">
        <f>IFERROR(Homes[[#This Row],[price]]/Homes[[#This Row],[sqft_living]]," ")</f>
        <v>467.78350515463916</v>
      </c>
      <c r="K57" s="4">
        <f>IFERROR(Homes[[#This Row],[sqft_lot]]/43560," ")</f>
        <v>0.29843893480257117</v>
      </c>
      <c r="L57" t="str">
        <f>IF(Homes[[#This Row],[waterfront]]=1, "Yes","No")</f>
        <v>No</v>
      </c>
      <c r="M57" s="4" t="str">
        <f>IF(Homes[[#This Row],[sqft_basement]]&gt;0, "Yes","No")</f>
        <v>No</v>
      </c>
      <c r="N57" t="str">
        <f>CHOOSE(Homes[[#This Row],[view]]+1, "None","Fair","Good","Great","Excellent")</f>
        <v>None</v>
      </c>
      <c r="O57" t="str">
        <f>CHOOSE(Homes[[#This Row],[condition]], "Poor","Fair","Average","Good","Excellent")</f>
        <v>Average</v>
      </c>
      <c r="P57">
        <f ca="1">YEAR(TODAY())-Homes[[#This Row],[yr_built]]</f>
        <v>53</v>
      </c>
      <c r="Q57">
        <v>2003</v>
      </c>
      <c r="R57">
        <f ca="1">IF(Homes[[#This Row],[yr_renovated]]&gt;0, YEAR(TODAY())-Homes[[#This Row],[yr_renovated]], YEAR(TODAY())-Homes[[#This Row],[yr_built]])</f>
        <v>22</v>
      </c>
      <c r="S57">
        <v>2</v>
      </c>
      <c r="T57" s="2">
        <v>41809</v>
      </c>
      <c r="U57" s="3">
        <v>3</v>
      </c>
      <c r="V57" s="4">
        <f>IFERROR(Homes[[#This Row],[sqft_above]]+Homes[[#This Row],[sqft_basement]]," ")</f>
        <v>3880</v>
      </c>
      <c r="W57" s="4">
        <v>13000</v>
      </c>
      <c r="X57">
        <v>0</v>
      </c>
      <c r="Y57">
        <v>0</v>
      </c>
      <c r="Z57">
        <v>3</v>
      </c>
      <c r="AA57" s="4">
        <v>3880</v>
      </c>
      <c r="AB57" s="4">
        <v>0</v>
      </c>
      <c r="AC57">
        <v>1972</v>
      </c>
      <c r="AD57" t="s">
        <v>122</v>
      </c>
      <c r="AE57" t="s">
        <v>36</v>
      </c>
      <c r="AF57" t="s">
        <v>37</v>
      </c>
    </row>
    <row r="58" spans="1:32">
      <c r="A58" t="str">
        <f>PROPER(TRIM(Homes[[#This Row],[street]]))</f>
        <v>1404-1418 100Th Ave Ne</v>
      </c>
      <c r="B58" t="str">
        <f>PROPER(TRIM(Homes[[#This Row],[city]]))</f>
        <v>Bellevue</v>
      </c>
      <c r="C58" t="str">
        <f>_xlfn.TEXTBEFORE(Homes[[#This Row],[statezip]]," ")</f>
        <v>WA</v>
      </c>
      <c r="D58" s="6" t="str">
        <f>_xlfn.TEXTAFTER(Homes[[#This Row],[statezip]]," ")</f>
        <v>98004</v>
      </c>
      <c r="E58" s="1">
        <v>1800000</v>
      </c>
      <c r="F58">
        <v>5</v>
      </c>
      <c r="G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58" s="3" t="str">
        <f>Homes[[#This Row],[bedrooms]] &amp; " bd | " &amp; TEXT(Homes[[#This Row],[bathrooms]],"0.##") &amp; " ba"</f>
        <v>5 bd | 4.5 ba</v>
      </c>
      <c r="I58" s="4">
        <v>4400</v>
      </c>
      <c r="J58" s="1">
        <f>IFERROR(Homes[[#This Row],[price]]/Homes[[#This Row],[sqft_living]]," ")</f>
        <v>409.09090909090907</v>
      </c>
      <c r="K58" s="4">
        <f>IFERROR(Homes[[#This Row],[sqft_lot]]/43560," ")</f>
        <v>0.3576675849403122</v>
      </c>
      <c r="L58" t="str">
        <f>IF(Homes[[#This Row],[waterfront]]=1, "Yes","No")</f>
        <v>No</v>
      </c>
      <c r="M58" s="4" t="str">
        <f>IF(Homes[[#This Row],[sqft_basement]]&gt;0, "Yes","No")</f>
        <v>Yes</v>
      </c>
      <c r="N58" t="str">
        <f>CHOOSE(Homes[[#This Row],[view]]+1, "None","Fair","Good","Great","Excellent")</f>
        <v>None</v>
      </c>
      <c r="O58" t="str">
        <f>CHOOSE(Homes[[#This Row],[condition]], "Poor","Fair","Average","Good","Excellent")</f>
        <v>Average</v>
      </c>
      <c r="P58">
        <f ca="1">YEAR(TODAY())-Homes[[#This Row],[yr_built]]</f>
        <v>22</v>
      </c>
      <c r="Q58">
        <v>0</v>
      </c>
      <c r="R58">
        <f ca="1">IF(Homes[[#This Row],[yr_renovated]]&gt;0, YEAR(TODAY())-Homes[[#This Row],[yr_renovated]], YEAR(TODAY())-Homes[[#This Row],[yr_built]])</f>
        <v>22</v>
      </c>
      <c r="S58">
        <v>2</v>
      </c>
      <c r="T58" s="2">
        <v>41795</v>
      </c>
      <c r="U58" s="3">
        <v>4.5</v>
      </c>
      <c r="V58" s="4">
        <f>IFERROR(Homes[[#This Row],[sqft_above]]+Homes[[#This Row],[sqft_basement]]," ")</f>
        <v>4400</v>
      </c>
      <c r="W58" s="4">
        <v>15580</v>
      </c>
      <c r="X58">
        <v>0</v>
      </c>
      <c r="Y58">
        <v>0</v>
      </c>
      <c r="Z58">
        <v>3</v>
      </c>
      <c r="AA58" s="4">
        <v>3390</v>
      </c>
      <c r="AB58" s="4">
        <v>1010</v>
      </c>
      <c r="AC58">
        <v>2003</v>
      </c>
      <c r="AD58" t="s">
        <v>123</v>
      </c>
      <c r="AE58" t="s">
        <v>33</v>
      </c>
      <c r="AF58" t="s">
        <v>34</v>
      </c>
    </row>
    <row r="59" spans="1:32">
      <c r="A59" t="str">
        <f>PROPER(TRIM(Homes[[#This Row],[street]]))</f>
        <v>2625 82Nd Ave Ne</v>
      </c>
      <c r="B59" t="str">
        <f>PROPER(TRIM(Homes[[#This Row],[city]]))</f>
        <v>Medina</v>
      </c>
      <c r="C59" t="str">
        <f>_xlfn.TEXTBEFORE(Homes[[#This Row],[statezip]]," ")</f>
        <v>WA</v>
      </c>
      <c r="D59" s="6" t="str">
        <f>_xlfn.TEXTAFTER(Homes[[#This Row],[statezip]]," ")</f>
        <v>98039</v>
      </c>
      <c r="E59" s="1">
        <v>1800000</v>
      </c>
      <c r="F59">
        <v>4</v>
      </c>
      <c r="G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9" s="3" t="str">
        <f>Homes[[#This Row],[bedrooms]] &amp; " bd | " &amp; TEXT(Homes[[#This Row],[bathrooms]],"0.##") &amp; " ba"</f>
        <v>4 bd | 3.5 ba</v>
      </c>
      <c r="I59" s="4">
        <v>4460</v>
      </c>
      <c r="J59" s="1">
        <f>IFERROR(Homes[[#This Row],[price]]/Homes[[#This Row],[sqft_living]]," ")</f>
        <v>403.58744394618833</v>
      </c>
      <c r="K59" s="4">
        <f>IFERROR(Homes[[#This Row],[sqft_lot]]/43560," ")</f>
        <v>0.38918732782369148</v>
      </c>
      <c r="L59" t="str">
        <f>IF(Homes[[#This Row],[waterfront]]=1, "Yes","No")</f>
        <v>No</v>
      </c>
      <c r="M59" s="4" t="str">
        <f>IF(Homes[[#This Row],[sqft_basement]]&gt;0, "Yes","No")</f>
        <v>Yes</v>
      </c>
      <c r="N59" t="str">
        <f>CHOOSE(Homes[[#This Row],[view]]+1, "None","Fair","Good","Great","Excellent")</f>
        <v>None</v>
      </c>
      <c r="O59" t="str">
        <f>CHOOSE(Homes[[#This Row],[condition]], "Poor","Fair","Average","Good","Excellent")</f>
        <v>Average</v>
      </c>
      <c r="P59">
        <f ca="1">YEAR(TODAY())-Homes[[#This Row],[yr_built]]</f>
        <v>63</v>
      </c>
      <c r="Q59">
        <v>1994</v>
      </c>
      <c r="R59">
        <f ca="1">IF(Homes[[#This Row],[yr_renovated]]&gt;0, YEAR(TODAY())-Homes[[#This Row],[yr_renovated]], YEAR(TODAY())-Homes[[#This Row],[yr_built]])</f>
        <v>31</v>
      </c>
      <c r="S59">
        <v>1</v>
      </c>
      <c r="T59" s="2">
        <v>41779</v>
      </c>
      <c r="U59" s="3">
        <v>3.5</v>
      </c>
      <c r="V59" s="4">
        <f>IFERROR(Homes[[#This Row],[sqft_above]]+Homes[[#This Row],[sqft_basement]]," ")</f>
        <v>4460</v>
      </c>
      <c r="W59" s="4">
        <v>16953</v>
      </c>
      <c r="X59">
        <v>0</v>
      </c>
      <c r="Y59">
        <v>0</v>
      </c>
      <c r="Z59">
        <v>3</v>
      </c>
      <c r="AA59" s="4">
        <v>2550</v>
      </c>
      <c r="AB59" s="4">
        <v>1910</v>
      </c>
      <c r="AC59">
        <v>1962</v>
      </c>
      <c r="AD59" t="s">
        <v>124</v>
      </c>
      <c r="AE59" t="s">
        <v>42</v>
      </c>
      <c r="AF59" t="s">
        <v>43</v>
      </c>
    </row>
    <row r="60" spans="1:32">
      <c r="A60" t="str">
        <f>PROPER(TRIM(Homes[[#This Row],[street]]))</f>
        <v>6875 Se 33Rd St</v>
      </c>
      <c r="B60" t="str">
        <f>PROPER(TRIM(Homes[[#This Row],[city]]))</f>
        <v>Mercer Island</v>
      </c>
      <c r="C60" t="str">
        <f>_xlfn.TEXTBEFORE(Homes[[#This Row],[statezip]]," ")</f>
        <v>WA</v>
      </c>
      <c r="D60" s="6" t="str">
        <f>_xlfn.TEXTAFTER(Homes[[#This Row],[statezip]]," ")</f>
        <v>98040</v>
      </c>
      <c r="E60" s="1">
        <v>1795000</v>
      </c>
      <c r="F60">
        <v>4</v>
      </c>
      <c r="G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0" s="3" t="str">
        <f>Homes[[#This Row],[bedrooms]] &amp; " bd | " &amp; TEXT(Homes[[#This Row],[bathrooms]],"0.##") &amp; " ba"</f>
        <v>4 bd | 3.25 ba</v>
      </c>
      <c r="I60" s="4">
        <v>4060</v>
      </c>
      <c r="J60" s="1">
        <f>IFERROR(Homes[[#This Row],[price]]/Homes[[#This Row],[sqft_living]]," ")</f>
        <v>442.11822660098522</v>
      </c>
      <c r="K60" s="4">
        <f>IFERROR(Homes[[#This Row],[sqft_lot]]/43560," ")</f>
        <v>0.29843893480257117</v>
      </c>
      <c r="L60" t="str">
        <f>IF(Homes[[#This Row],[waterfront]]=1, "Yes","No")</f>
        <v>No</v>
      </c>
      <c r="M60" s="4" t="str">
        <f>IF(Homes[[#This Row],[sqft_basement]]&gt;0, "Yes","No")</f>
        <v>No</v>
      </c>
      <c r="N60" t="str">
        <f>CHOOSE(Homes[[#This Row],[view]]+1, "None","Fair","Good","Great","Excellent")</f>
        <v>Great</v>
      </c>
      <c r="O60" t="str">
        <f>CHOOSE(Homes[[#This Row],[condition]], "Poor","Fair","Average","Good","Excellent")</f>
        <v>Average</v>
      </c>
      <c r="P60">
        <f ca="1">YEAR(TODAY())-Homes[[#This Row],[yr_built]]</f>
        <v>25</v>
      </c>
      <c r="Q60">
        <v>0</v>
      </c>
      <c r="R60">
        <f ca="1">IF(Homes[[#This Row],[yr_renovated]]&gt;0, YEAR(TODAY())-Homes[[#This Row],[yr_renovated]], YEAR(TODAY())-Homes[[#This Row],[yr_built]])</f>
        <v>25</v>
      </c>
      <c r="S60">
        <v>2</v>
      </c>
      <c r="T60" s="2">
        <v>41786</v>
      </c>
      <c r="U60" s="3">
        <v>3.25</v>
      </c>
      <c r="V60" s="4">
        <f>IFERROR(Homes[[#This Row],[sqft_above]]+Homes[[#This Row],[sqft_basement]]," ")</f>
        <v>4060</v>
      </c>
      <c r="W60" s="4">
        <v>13000</v>
      </c>
      <c r="X60">
        <v>0</v>
      </c>
      <c r="Y60">
        <v>3</v>
      </c>
      <c r="Z60">
        <v>3</v>
      </c>
      <c r="AA60" s="4">
        <v>4060</v>
      </c>
      <c r="AB60" s="4">
        <v>0</v>
      </c>
      <c r="AC60">
        <v>2000</v>
      </c>
      <c r="AD60" t="s">
        <v>125</v>
      </c>
      <c r="AE60" t="s">
        <v>36</v>
      </c>
      <c r="AF60" t="s">
        <v>37</v>
      </c>
    </row>
    <row r="61" spans="1:32">
      <c r="A61" t="str">
        <f>PROPER(TRIM(Homes[[#This Row],[street]]))</f>
        <v>5355 84Th Pl Se</v>
      </c>
      <c r="B61" t="str">
        <f>PROPER(TRIM(Homes[[#This Row],[city]]))</f>
        <v>Mercer Island</v>
      </c>
      <c r="C61" t="str">
        <f>_xlfn.TEXTBEFORE(Homes[[#This Row],[statezip]]," ")</f>
        <v>WA</v>
      </c>
      <c r="D61" s="6" t="str">
        <f>_xlfn.TEXTAFTER(Homes[[#This Row],[statezip]]," ")</f>
        <v>98040</v>
      </c>
      <c r="E61" s="1">
        <v>1795000</v>
      </c>
      <c r="F61">
        <v>5</v>
      </c>
      <c r="G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1" s="3" t="str">
        <f>Homes[[#This Row],[bedrooms]] &amp; " bd | " &amp; TEXT(Homes[[#This Row],[bathrooms]],"0.##") &amp; " ba"</f>
        <v>5 bd | 3.25 ba</v>
      </c>
      <c r="I61" s="4">
        <v>5270</v>
      </c>
      <c r="J61" s="1">
        <f>IFERROR(Homes[[#This Row],[price]]/Homes[[#This Row],[sqft_living]]," ")</f>
        <v>340.60721062618597</v>
      </c>
      <c r="K61" s="4">
        <f>IFERROR(Homes[[#This Row],[sqft_lot]]/43560," ")</f>
        <v>0.3955922865013774</v>
      </c>
      <c r="L61" t="str">
        <f>IF(Homes[[#This Row],[waterfront]]=1, "Yes","No")</f>
        <v>No</v>
      </c>
      <c r="M61" s="4" t="str">
        <f>IF(Homes[[#This Row],[sqft_basement]]&gt;0, "Yes","No")</f>
        <v>Yes</v>
      </c>
      <c r="N61" t="str">
        <f>CHOOSE(Homes[[#This Row],[view]]+1, "None","Fair","Good","Great","Excellent")</f>
        <v>Fair</v>
      </c>
      <c r="O61" t="str">
        <f>CHOOSE(Homes[[#This Row],[condition]], "Poor","Fair","Average","Good","Excellent")</f>
        <v>Average</v>
      </c>
      <c r="P61">
        <f ca="1">YEAR(TODAY())-Homes[[#This Row],[yr_built]]</f>
        <v>48</v>
      </c>
      <c r="Q61">
        <v>2003</v>
      </c>
      <c r="R61">
        <f ca="1">IF(Homes[[#This Row],[yr_renovated]]&gt;0, YEAR(TODAY())-Homes[[#This Row],[yr_renovated]], YEAR(TODAY())-Homes[[#This Row],[yr_built]])</f>
        <v>22</v>
      </c>
      <c r="S61">
        <v>2</v>
      </c>
      <c r="T61" s="2">
        <v>41800</v>
      </c>
      <c r="U61" s="3">
        <v>3.25</v>
      </c>
      <c r="V61" s="4">
        <f>IFERROR(Homes[[#This Row],[sqft_above]]+Homes[[#This Row],[sqft_basement]]," ")</f>
        <v>5270</v>
      </c>
      <c r="W61" s="4">
        <v>17232</v>
      </c>
      <c r="X61">
        <v>0</v>
      </c>
      <c r="Y61">
        <v>1</v>
      </c>
      <c r="Z61">
        <v>3</v>
      </c>
      <c r="AA61" s="4">
        <v>4010</v>
      </c>
      <c r="AB61" s="4">
        <v>1260</v>
      </c>
      <c r="AC61">
        <v>1977</v>
      </c>
      <c r="AD61" t="s">
        <v>126</v>
      </c>
      <c r="AE61" t="s">
        <v>36</v>
      </c>
      <c r="AF61" t="s">
        <v>37</v>
      </c>
    </row>
    <row r="62" spans="1:32">
      <c r="A62" t="str">
        <f>PROPER(TRIM(Homes[[#This Row],[street]]))</f>
        <v>1242 15Th Ave E</v>
      </c>
      <c r="B62" t="str">
        <f>PROPER(TRIM(Homes[[#This Row],[city]]))</f>
        <v>Seattle</v>
      </c>
      <c r="C62" t="str">
        <f>_xlfn.TEXTBEFORE(Homes[[#This Row],[statezip]]," ")</f>
        <v>WA</v>
      </c>
      <c r="D62" s="6" t="str">
        <f>_xlfn.TEXTAFTER(Homes[[#This Row],[statezip]]," ")</f>
        <v>98112</v>
      </c>
      <c r="E62" s="1">
        <v>1755000</v>
      </c>
      <c r="F62">
        <v>3</v>
      </c>
      <c r="G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2" s="3" t="str">
        <f>Homes[[#This Row],[bedrooms]] &amp; " bd | " &amp; TEXT(Homes[[#This Row],[bathrooms]],"0.##") &amp; " ba"</f>
        <v>3 bd | 2. ba</v>
      </c>
      <c r="I62" s="4">
        <v>2360</v>
      </c>
      <c r="J62" s="1">
        <f>IFERROR(Homes[[#This Row],[price]]/Homes[[#This Row],[sqft_living]]," ")</f>
        <v>743.64406779661022</v>
      </c>
      <c r="K62" s="4">
        <f>IFERROR(Homes[[#This Row],[sqft_lot]]/43560," ")</f>
        <v>0.11019283746556474</v>
      </c>
      <c r="L62" t="str">
        <f>IF(Homes[[#This Row],[waterfront]]=1, "Yes","No")</f>
        <v>No</v>
      </c>
      <c r="M62" s="4" t="str">
        <f>IF(Homes[[#This Row],[sqft_basement]]&gt;0, "Yes","No")</f>
        <v>No</v>
      </c>
      <c r="N62" t="str">
        <f>CHOOSE(Homes[[#This Row],[view]]+1, "None","Fair","Good","Great","Excellent")</f>
        <v>None</v>
      </c>
      <c r="O62" t="str">
        <f>CHOOSE(Homes[[#This Row],[condition]], "Poor","Fair","Average","Good","Excellent")</f>
        <v>Average</v>
      </c>
      <c r="P62">
        <f ca="1">YEAR(TODAY())-Homes[[#This Row],[yr_built]]</f>
        <v>116</v>
      </c>
      <c r="Q62">
        <v>2014</v>
      </c>
      <c r="R62">
        <f ca="1">IF(Homes[[#This Row],[yr_renovated]]&gt;0, YEAR(TODAY())-Homes[[#This Row],[yr_renovated]], YEAR(TODAY())-Homes[[#This Row],[yr_built]])</f>
        <v>11</v>
      </c>
      <c r="S62">
        <v>2</v>
      </c>
      <c r="T62" s="2">
        <v>41823</v>
      </c>
      <c r="U62" s="3">
        <v>2</v>
      </c>
      <c r="V62" s="4">
        <f>IFERROR(Homes[[#This Row],[sqft_above]]+Homes[[#This Row],[sqft_basement]]," ")</f>
        <v>2360</v>
      </c>
      <c r="W62" s="4">
        <v>4800</v>
      </c>
      <c r="X62">
        <v>0</v>
      </c>
      <c r="Y62">
        <v>0</v>
      </c>
      <c r="Z62">
        <v>3</v>
      </c>
      <c r="AA62" s="4">
        <v>2360</v>
      </c>
      <c r="AB62" s="4">
        <v>0</v>
      </c>
      <c r="AC62">
        <v>1909</v>
      </c>
      <c r="AD62" t="s">
        <v>127</v>
      </c>
      <c r="AE62" t="s">
        <v>49</v>
      </c>
      <c r="AF62" t="s">
        <v>64</v>
      </c>
    </row>
    <row r="63" spans="1:32">
      <c r="A63" t="str">
        <f>PROPER(TRIM(Homes[[#This Row],[street]]))</f>
        <v>1987 Shenandoah Dr E</v>
      </c>
      <c r="B63" t="str">
        <f>PROPER(TRIM(Homes[[#This Row],[city]]))</f>
        <v>Seattle</v>
      </c>
      <c r="C63" t="str">
        <f>_xlfn.TEXTBEFORE(Homes[[#This Row],[statezip]]," ")</f>
        <v>WA</v>
      </c>
      <c r="D63" s="6" t="str">
        <f>_xlfn.TEXTAFTER(Homes[[#This Row],[statezip]]," ")</f>
        <v>98112</v>
      </c>
      <c r="E63" s="1">
        <v>1738000</v>
      </c>
      <c r="F63">
        <v>4</v>
      </c>
      <c r="G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3" s="3" t="str">
        <f>Homes[[#This Row],[bedrooms]] &amp; " bd | " &amp; TEXT(Homes[[#This Row],[bathrooms]],"0.##") &amp; " ba"</f>
        <v>4 bd | 2.25 ba</v>
      </c>
      <c r="I63" s="4">
        <v>2920</v>
      </c>
      <c r="J63" s="1">
        <f>IFERROR(Homes[[#This Row],[price]]/Homes[[#This Row],[sqft_living]]," ")</f>
        <v>595.20547945205476</v>
      </c>
      <c r="K63" s="4">
        <f>IFERROR(Homes[[#This Row],[sqft_lot]]/43560," ")</f>
        <v>0.14951790633608816</v>
      </c>
      <c r="L63" t="str">
        <f>IF(Homes[[#This Row],[waterfront]]=1, "Yes","No")</f>
        <v>No</v>
      </c>
      <c r="M63" s="4" t="str">
        <f>IF(Homes[[#This Row],[sqft_basement]]&gt;0, "Yes","No")</f>
        <v>Yes</v>
      </c>
      <c r="N63" t="str">
        <f>CHOOSE(Homes[[#This Row],[view]]+1, "None","Fair","Good","Great","Excellent")</f>
        <v>None</v>
      </c>
      <c r="O63" t="str">
        <f>CHOOSE(Homes[[#This Row],[condition]], "Poor","Fair","Average","Good","Excellent")</f>
        <v>Good</v>
      </c>
      <c r="P63">
        <f ca="1">YEAR(TODAY())-Homes[[#This Row],[yr_built]]</f>
        <v>88</v>
      </c>
      <c r="Q63">
        <v>0</v>
      </c>
      <c r="R63">
        <f ca="1">IF(Homes[[#This Row],[yr_renovated]]&gt;0, YEAR(TODAY())-Homes[[#This Row],[yr_renovated]], YEAR(TODAY())-Homes[[#This Row],[yr_built]])</f>
        <v>88</v>
      </c>
      <c r="S63">
        <v>2</v>
      </c>
      <c r="T63" s="2">
        <v>41825</v>
      </c>
      <c r="U63" s="3">
        <v>2.25</v>
      </c>
      <c r="V63" s="4">
        <f>IFERROR(Homes[[#This Row],[sqft_above]]+Homes[[#This Row],[sqft_basement]]," ")</f>
        <v>2920</v>
      </c>
      <c r="W63" s="4">
        <v>6513</v>
      </c>
      <c r="X63">
        <v>0</v>
      </c>
      <c r="Y63">
        <v>0</v>
      </c>
      <c r="Z63">
        <v>4</v>
      </c>
      <c r="AA63" s="4">
        <v>2260</v>
      </c>
      <c r="AB63" s="4">
        <v>660</v>
      </c>
      <c r="AC63">
        <v>1937</v>
      </c>
      <c r="AD63" t="s">
        <v>128</v>
      </c>
      <c r="AE63" t="s">
        <v>49</v>
      </c>
      <c r="AF63" t="s">
        <v>64</v>
      </c>
    </row>
    <row r="64" spans="1:32">
      <c r="A64" t="str">
        <f>PROPER(TRIM(Homes[[#This Row],[street]]))</f>
        <v>18401 17Th Ave Nw</v>
      </c>
      <c r="B64" t="str">
        <f>PROPER(TRIM(Homes[[#This Row],[city]]))</f>
        <v>Shoreline</v>
      </c>
      <c r="C64" t="str">
        <f>_xlfn.TEXTBEFORE(Homes[[#This Row],[statezip]]," ")</f>
        <v>WA</v>
      </c>
      <c r="D64" s="6" t="str">
        <f>_xlfn.TEXTAFTER(Homes[[#This Row],[statezip]]," ")</f>
        <v>98177</v>
      </c>
      <c r="E64" s="1">
        <v>1735000</v>
      </c>
      <c r="F64">
        <v>3</v>
      </c>
      <c r="G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4" s="3" t="str">
        <f>Homes[[#This Row],[bedrooms]] &amp; " bd | " &amp; TEXT(Homes[[#This Row],[bathrooms]],"0.##") &amp; " ba"</f>
        <v>3 bd | 2.5 ba</v>
      </c>
      <c r="I64" s="4">
        <v>4310</v>
      </c>
      <c r="J64" s="1">
        <f>IFERROR(Homes[[#This Row],[price]]/Homes[[#This Row],[sqft_living]]," ")</f>
        <v>402.5522041763341</v>
      </c>
      <c r="K64" s="4">
        <f>IFERROR(Homes[[#This Row],[sqft_lot]]/43560," ")</f>
        <v>0.73675390266299357</v>
      </c>
      <c r="L64" t="str">
        <f>IF(Homes[[#This Row],[waterfront]]=1, "Yes","No")</f>
        <v>No</v>
      </c>
      <c r="M64" s="4" t="str">
        <f>IF(Homes[[#This Row],[sqft_basement]]&gt;0, "Yes","No")</f>
        <v>Yes</v>
      </c>
      <c r="N64" t="str">
        <f>CHOOSE(Homes[[#This Row],[view]]+1, "None","Fair","Good","Great","Excellent")</f>
        <v>Excellent</v>
      </c>
      <c r="O64" t="str">
        <f>CHOOSE(Homes[[#This Row],[condition]], "Poor","Fair","Average","Good","Excellent")</f>
        <v>Excellent</v>
      </c>
      <c r="P64">
        <f ca="1">YEAR(TODAY())-Homes[[#This Row],[yr_built]]</f>
        <v>43</v>
      </c>
      <c r="Q64">
        <v>0</v>
      </c>
      <c r="R64">
        <f ca="1">IF(Homes[[#This Row],[yr_renovated]]&gt;0, YEAR(TODAY())-Homes[[#This Row],[yr_renovated]], YEAR(TODAY())-Homes[[#This Row],[yr_built]])</f>
        <v>43</v>
      </c>
      <c r="S64">
        <v>1.5</v>
      </c>
      <c r="T64" s="2">
        <v>41803</v>
      </c>
      <c r="U64" s="3">
        <v>2.5</v>
      </c>
      <c r="V64" s="4">
        <f>IFERROR(Homes[[#This Row],[sqft_above]]+Homes[[#This Row],[sqft_basement]]," ")</f>
        <v>4310</v>
      </c>
      <c r="W64" s="4">
        <v>32093</v>
      </c>
      <c r="X64">
        <v>0</v>
      </c>
      <c r="Y64">
        <v>4</v>
      </c>
      <c r="Z64">
        <v>5</v>
      </c>
      <c r="AA64" s="4">
        <v>2510</v>
      </c>
      <c r="AB64" s="4">
        <v>1800</v>
      </c>
      <c r="AC64">
        <v>1982</v>
      </c>
      <c r="AD64" t="s">
        <v>129</v>
      </c>
      <c r="AE64" t="s">
        <v>100</v>
      </c>
      <c r="AF64" t="s">
        <v>50</v>
      </c>
    </row>
    <row r="65" spans="1:32">
      <c r="A65" t="str">
        <f>PROPER(TRIM(Homes[[#This Row],[street]]))</f>
        <v>3907 47Th Ave Ne</v>
      </c>
      <c r="B65" t="str">
        <f>PROPER(TRIM(Homes[[#This Row],[city]]))</f>
        <v>Seattle</v>
      </c>
      <c r="C65" t="str">
        <f>_xlfn.TEXTBEFORE(Homes[[#This Row],[statezip]]," ")</f>
        <v>WA</v>
      </c>
      <c r="D65" s="6" t="str">
        <f>_xlfn.TEXTAFTER(Homes[[#This Row],[statezip]]," ")</f>
        <v>98105</v>
      </c>
      <c r="E65" s="1">
        <v>1735000</v>
      </c>
      <c r="F65">
        <v>4</v>
      </c>
      <c r="G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5" s="3" t="str">
        <f>Homes[[#This Row],[bedrooms]] &amp; " bd | " &amp; TEXT(Homes[[#This Row],[bathrooms]],"0.##") &amp; " ba"</f>
        <v>4 bd | 2.25 ba</v>
      </c>
      <c r="I65" s="4">
        <v>3040</v>
      </c>
      <c r="J65" s="1">
        <f>IFERROR(Homes[[#This Row],[price]]/Homes[[#This Row],[sqft_living]]," ")</f>
        <v>570.72368421052636</v>
      </c>
      <c r="K65" s="4">
        <f>IFERROR(Homes[[#This Row],[sqft_lot]]/43560," ")</f>
        <v>0.1147842056932966</v>
      </c>
      <c r="L65" t="str">
        <f>IF(Homes[[#This Row],[waterfront]]=1, "Yes","No")</f>
        <v>No</v>
      </c>
      <c r="M65" s="4" t="str">
        <f>IF(Homes[[#This Row],[sqft_basement]]&gt;0, "Yes","No")</f>
        <v>Yes</v>
      </c>
      <c r="N65" t="str">
        <f>CHOOSE(Homes[[#This Row],[view]]+1, "None","Fair","Good","Great","Excellent")</f>
        <v>Great</v>
      </c>
      <c r="O65" t="str">
        <f>CHOOSE(Homes[[#This Row],[condition]], "Poor","Fair","Average","Good","Excellent")</f>
        <v>Good</v>
      </c>
      <c r="P65">
        <f ca="1">YEAR(TODAY())-Homes[[#This Row],[yr_built]]</f>
        <v>99</v>
      </c>
      <c r="Q65">
        <v>1993</v>
      </c>
      <c r="R65">
        <f ca="1">IF(Homes[[#This Row],[yr_renovated]]&gt;0, YEAR(TODAY())-Homes[[#This Row],[yr_renovated]], YEAR(TODAY())-Homes[[#This Row],[yr_built]])</f>
        <v>32</v>
      </c>
      <c r="S65">
        <v>2</v>
      </c>
      <c r="T65" s="2">
        <v>41806</v>
      </c>
      <c r="U65" s="3">
        <v>2.25</v>
      </c>
      <c r="V65" s="4">
        <f>IFERROR(Homes[[#This Row],[sqft_above]]+Homes[[#This Row],[sqft_basement]]," ")</f>
        <v>3040</v>
      </c>
      <c r="W65" s="4">
        <v>5000</v>
      </c>
      <c r="X65">
        <v>0</v>
      </c>
      <c r="Y65">
        <v>3</v>
      </c>
      <c r="Z65">
        <v>4</v>
      </c>
      <c r="AA65" s="4">
        <v>2080</v>
      </c>
      <c r="AB65" s="4">
        <v>960</v>
      </c>
      <c r="AC65">
        <v>1926</v>
      </c>
      <c r="AD65" t="s">
        <v>130</v>
      </c>
      <c r="AE65" t="s">
        <v>49</v>
      </c>
      <c r="AF65" t="s">
        <v>60</v>
      </c>
    </row>
    <row r="66" spans="1:32">
      <c r="A66" t="str">
        <f>PROPER(TRIM(Homes[[#This Row],[street]]))</f>
        <v>4419 Ferncroft Rd</v>
      </c>
      <c r="B66" t="str">
        <f>PROPER(TRIM(Homes[[#This Row],[city]]))</f>
        <v>Mercer Island</v>
      </c>
      <c r="C66" t="str">
        <f>_xlfn.TEXTBEFORE(Homes[[#This Row],[statezip]]," ")</f>
        <v>WA</v>
      </c>
      <c r="D66" s="6" t="str">
        <f>_xlfn.TEXTAFTER(Homes[[#This Row],[statezip]]," ")</f>
        <v>98040</v>
      </c>
      <c r="E66" s="1">
        <v>1730000</v>
      </c>
      <c r="F66">
        <v>5</v>
      </c>
      <c r="G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6" s="3" t="str">
        <f>Homes[[#This Row],[bedrooms]] &amp; " bd | " &amp; TEXT(Homes[[#This Row],[bathrooms]],"0.##") &amp; " ba"</f>
        <v>5 bd | 3.5 ba</v>
      </c>
      <c r="I66" s="4">
        <v>5000</v>
      </c>
      <c r="J66" s="1">
        <f>IFERROR(Homes[[#This Row],[price]]/Homes[[#This Row],[sqft_living]]," ")</f>
        <v>346</v>
      </c>
      <c r="K66" s="4">
        <f>IFERROR(Homes[[#This Row],[sqft_lot]]/43560," ")</f>
        <v>0.60927456382001832</v>
      </c>
      <c r="L66" t="str">
        <f>IF(Homes[[#This Row],[waterfront]]=1, "Yes","No")</f>
        <v>No</v>
      </c>
      <c r="M66" s="4" t="str">
        <f>IF(Homes[[#This Row],[sqft_basement]]&gt;0, "Yes","No")</f>
        <v>Yes</v>
      </c>
      <c r="N66" t="str">
        <f>CHOOSE(Homes[[#This Row],[view]]+1, "None","Fair","Good","Great","Excellent")</f>
        <v>Great</v>
      </c>
      <c r="O66" t="str">
        <f>CHOOSE(Homes[[#This Row],[condition]], "Poor","Fair","Average","Good","Excellent")</f>
        <v>Average</v>
      </c>
      <c r="P66">
        <f ca="1">YEAR(TODAY())-Homes[[#This Row],[yr_built]]</f>
        <v>17</v>
      </c>
      <c r="Q66">
        <v>0</v>
      </c>
      <c r="R66">
        <f ca="1">IF(Homes[[#This Row],[yr_renovated]]&gt;0, YEAR(TODAY())-Homes[[#This Row],[yr_renovated]], YEAR(TODAY())-Homes[[#This Row],[yr_built]])</f>
        <v>17</v>
      </c>
      <c r="S66">
        <v>2</v>
      </c>
      <c r="T66" s="2">
        <v>41820</v>
      </c>
      <c r="U66" s="3">
        <v>3.5</v>
      </c>
      <c r="V66" s="4">
        <f>IFERROR(Homes[[#This Row],[sqft_above]]+Homes[[#This Row],[sqft_basement]]," ")</f>
        <v>5000</v>
      </c>
      <c r="W66" s="4">
        <v>26540</v>
      </c>
      <c r="X66">
        <v>0</v>
      </c>
      <c r="Y66">
        <v>3</v>
      </c>
      <c r="Z66">
        <v>3</v>
      </c>
      <c r="AA66" s="4">
        <v>3410</v>
      </c>
      <c r="AB66" s="4">
        <v>1590</v>
      </c>
      <c r="AC66">
        <v>2008</v>
      </c>
      <c r="AD66" t="s">
        <v>131</v>
      </c>
      <c r="AE66" t="s">
        <v>36</v>
      </c>
      <c r="AF66" t="s">
        <v>37</v>
      </c>
    </row>
    <row r="67" spans="1:32">
      <c r="A67" t="str">
        <f>PROPER(TRIM(Homes[[#This Row],[street]]))</f>
        <v>1206 86Th Ave Ne</v>
      </c>
      <c r="B67" t="str">
        <f>PROPER(TRIM(Homes[[#This Row],[city]]))</f>
        <v>Bellevue</v>
      </c>
      <c r="C67" t="str">
        <f>_xlfn.TEXTBEFORE(Homes[[#This Row],[statezip]]," ")</f>
        <v>WA</v>
      </c>
      <c r="D67" s="6" t="str">
        <f>_xlfn.TEXTAFTER(Homes[[#This Row],[statezip]]," ")</f>
        <v>98004</v>
      </c>
      <c r="E67" s="1">
        <v>1728000</v>
      </c>
      <c r="F67">
        <v>4</v>
      </c>
      <c r="G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7" s="3" t="str">
        <f>Homes[[#This Row],[bedrooms]] &amp; " bd | " &amp; TEXT(Homes[[#This Row],[bathrooms]],"0.##") &amp; " ba"</f>
        <v>4 bd | 3. ba</v>
      </c>
      <c r="I67" s="4">
        <v>3700</v>
      </c>
      <c r="J67" s="1">
        <f>IFERROR(Homes[[#This Row],[price]]/Homes[[#This Row],[sqft_living]]," ")</f>
        <v>467.02702702702703</v>
      </c>
      <c r="K67" s="4">
        <f>IFERROR(Homes[[#This Row],[sqft_lot]]/43560," ")</f>
        <v>0.47222222222222221</v>
      </c>
      <c r="L67" t="str">
        <f>IF(Homes[[#This Row],[waterfront]]=1, "Yes","No")</f>
        <v>No</v>
      </c>
      <c r="M67" s="4" t="str">
        <f>IF(Homes[[#This Row],[sqft_basement]]&gt;0, "Yes","No")</f>
        <v>Yes</v>
      </c>
      <c r="N67" t="str">
        <f>CHOOSE(Homes[[#This Row],[view]]+1, "None","Fair","Good","Great","Excellent")</f>
        <v>None</v>
      </c>
      <c r="O67" t="str">
        <f>CHOOSE(Homes[[#This Row],[condition]], "Poor","Fair","Average","Good","Excellent")</f>
        <v>Good</v>
      </c>
      <c r="P67">
        <f ca="1">YEAR(TODAY())-Homes[[#This Row],[yr_built]]</f>
        <v>49</v>
      </c>
      <c r="Q67">
        <v>1992</v>
      </c>
      <c r="R67">
        <f ca="1">IF(Homes[[#This Row],[yr_renovated]]&gt;0, YEAR(TODAY())-Homes[[#This Row],[yr_renovated]], YEAR(TODAY())-Homes[[#This Row],[yr_built]])</f>
        <v>33</v>
      </c>
      <c r="S67">
        <v>1</v>
      </c>
      <c r="T67" s="2">
        <v>41807</v>
      </c>
      <c r="U67" s="3">
        <v>3</v>
      </c>
      <c r="V67" s="4">
        <f>IFERROR(Homes[[#This Row],[sqft_above]]+Homes[[#This Row],[sqft_basement]]," ")</f>
        <v>3700</v>
      </c>
      <c r="W67" s="4">
        <v>20570</v>
      </c>
      <c r="X67">
        <v>0</v>
      </c>
      <c r="Y67">
        <v>0</v>
      </c>
      <c r="Z67">
        <v>4</v>
      </c>
      <c r="AA67" s="4">
        <v>1850</v>
      </c>
      <c r="AB67" s="4">
        <v>1850</v>
      </c>
      <c r="AC67">
        <v>1976</v>
      </c>
      <c r="AD67" t="s">
        <v>132</v>
      </c>
      <c r="AE67" t="s">
        <v>33</v>
      </c>
      <c r="AF67" t="s">
        <v>34</v>
      </c>
    </row>
    <row r="68" spans="1:32">
      <c r="A68" t="str">
        <f>PROPER(TRIM(Homes[[#This Row],[street]]))</f>
        <v>150 Highland Dr</v>
      </c>
      <c r="B68" t="str">
        <f>PROPER(TRIM(Homes[[#This Row],[city]]))</f>
        <v>Seattle</v>
      </c>
      <c r="C68" t="str">
        <f>_xlfn.TEXTBEFORE(Homes[[#This Row],[statezip]]," ")</f>
        <v>WA</v>
      </c>
      <c r="D68" s="6" t="str">
        <f>_xlfn.TEXTAFTER(Homes[[#This Row],[statezip]]," ")</f>
        <v>98109</v>
      </c>
      <c r="E68" s="1">
        <v>1712500</v>
      </c>
      <c r="F68">
        <v>3</v>
      </c>
      <c r="G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8" s="3" t="str">
        <f>Homes[[#This Row],[bedrooms]] &amp; " bd | " &amp; TEXT(Homes[[#This Row],[bathrooms]],"0.##") &amp; " ba"</f>
        <v>3 bd | 3.25 ba</v>
      </c>
      <c r="I68" s="4">
        <v>2940</v>
      </c>
      <c r="J68" s="1">
        <f>IFERROR(Homes[[#This Row],[price]]/Homes[[#This Row],[sqft_living]]," ")</f>
        <v>582.48299319727892</v>
      </c>
      <c r="K68" s="4">
        <f>IFERROR(Homes[[#This Row],[sqft_lot]]/43560," ")</f>
        <v>0.12470156106519743</v>
      </c>
      <c r="L68" t="str">
        <f>IF(Homes[[#This Row],[waterfront]]=1, "Yes","No")</f>
        <v>No</v>
      </c>
      <c r="M68" s="4" t="str">
        <f>IF(Homes[[#This Row],[sqft_basement]]&gt;0, "Yes","No")</f>
        <v>Yes</v>
      </c>
      <c r="N68" t="str">
        <f>CHOOSE(Homes[[#This Row],[view]]+1, "None","Fair","Good","Great","Excellent")</f>
        <v>Great</v>
      </c>
      <c r="O68" t="str">
        <f>CHOOSE(Homes[[#This Row],[condition]], "Poor","Fair","Average","Good","Excellent")</f>
        <v>Good</v>
      </c>
      <c r="P68">
        <f ca="1">YEAR(TODAY())-Homes[[#This Row],[yr_built]]</f>
        <v>47</v>
      </c>
      <c r="Q68">
        <v>2000</v>
      </c>
      <c r="R68">
        <f ca="1">IF(Homes[[#This Row],[yr_renovated]]&gt;0, YEAR(TODAY())-Homes[[#This Row],[yr_renovated]], YEAR(TODAY())-Homes[[#This Row],[yr_built]])</f>
        <v>25</v>
      </c>
      <c r="S68">
        <v>3</v>
      </c>
      <c r="T68" s="2">
        <v>41806</v>
      </c>
      <c r="U68" s="3">
        <v>3.25</v>
      </c>
      <c r="V68" s="4">
        <f>IFERROR(Homes[[#This Row],[sqft_above]]+Homes[[#This Row],[sqft_basement]]," ")</f>
        <v>2940</v>
      </c>
      <c r="W68" s="4">
        <v>5432</v>
      </c>
      <c r="X68">
        <v>0</v>
      </c>
      <c r="Y68">
        <v>3</v>
      </c>
      <c r="Z68">
        <v>4</v>
      </c>
      <c r="AA68" s="4">
        <v>2440</v>
      </c>
      <c r="AB68" s="4">
        <v>500</v>
      </c>
      <c r="AC68">
        <v>1978</v>
      </c>
      <c r="AD68" t="s">
        <v>133</v>
      </c>
      <c r="AE68" t="s">
        <v>49</v>
      </c>
      <c r="AF68" t="s">
        <v>134</v>
      </c>
    </row>
    <row r="69" spans="1:32">
      <c r="A69" t="str">
        <f>PROPER(TRIM(Homes[[#This Row],[street]]))</f>
        <v>6402-6412 105Th Ave Ne</v>
      </c>
      <c r="B69" t="str">
        <f>PROPER(TRIM(Homes[[#This Row],[city]]))</f>
        <v>Kirkland</v>
      </c>
      <c r="C69" t="str">
        <f>_xlfn.TEXTBEFORE(Homes[[#This Row],[statezip]]," ")</f>
        <v>WA</v>
      </c>
      <c r="D69" s="6" t="str">
        <f>_xlfn.TEXTAFTER(Homes[[#This Row],[statezip]]," ")</f>
        <v>98033</v>
      </c>
      <c r="E69" s="1">
        <v>1710000</v>
      </c>
      <c r="F69">
        <v>5</v>
      </c>
      <c r="G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69" s="3" t="str">
        <f>Homes[[#This Row],[bedrooms]] &amp; " bd | " &amp; TEXT(Homes[[#This Row],[bathrooms]],"0.##") &amp; " ba"</f>
        <v>5 bd | 4.5 ba</v>
      </c>
      <c r="I69" s="4">
        <v>4590</v>
      </c>
      <c r="J69" s="1">
        <f>IFERROR(Homes[[#This Row],[price]]/Homes[[#This Row],[sqft_living]]," ")</f>
        <v>372.54901960784315</v>
      </c>
      <c r="K69" s="4">
        <f>IFERROR(Homes[[#This Row],[sqft_lot]]/43560," ")</f>
        <v>0.3371212121212121</v>
      </c>
      <c r="L69" t="str">
        <f>IF(Homes[[#This Row],[waterfront]]=1, "Yes","No")</f>
        <v>No</v>
      </c>
      <c r="M69" s="4" t="str">
        <f>IF(Homes[[#This Row],[sqft_basement]]&gt;0, "Yes","No")</f>
        <v>No</v>
      </c>
      <c r="N69" t="str">
        <f>CHOOSE(Homes[[#This Row],[view]]+1, "None","Fair","Good","Great","Excellent")</f>
        <v>None</v>
      </c>
      <c r="O69" t="str">
        <f>CHOOSE(Homes[[#This Row],[condition]], "Poor","Fair","Average","Good","Excellent")</f>
        <v>Average</v>
      </c>
      <c r="P69">
        <f ca="1">YEAR(TODAY())-Homes[[#This Row],[yr_built]]</f>
        <v>16</v>
      </c>
      <c r="Q69">
        <v>0</v>
      </c>
      <c r="R69">
        <f ca="1">IF(Homes[[#This Row],[yr_renovated]]&gt;0, YEAR(TODAY())-Homes[[#This Row],[yr_renovated]], YEAR(TODAY())-Homes[[#This Row],[yr_built]])</f>
        <v>16</v>
      </c>
      <c r="S69">
        <v>2</v>
      </c>
      <c r="T69" s="2">
        <v>41786</v>
      </c>
      <c r="U69" s="3">
        <v>4.5</v>
      </c>
      <c r="V69" s="4">
        <f>IFERROR(Homes[[#This Row],[sqft_above]]+Homes[[#This Row],[sqft_basement]]," ")</f>
        <v>4590</v>
      </c>
      <c r="W69" s="4">
        <v>14685</v>
      </c>
      <c r="X69">
        <v>0</v>
      </c>
      <c r="Y69">
        <v>0</v>
      </c>
      <c r="Z69">
        <v>3</v>
      </c>
      <c r="AA69" s="4">
        <v>4590</v>
      </c>
      <c r="AB69" s="4">
        <v>0</v>
      </c>
      <c r="AC69">
        <v>2009</v>
      </c>
      <c r="AD69" t="s">
        <v>135</v>
      </c>
      <c r="AE69" t="s">
        <v>46</v>
      </c>
      <c r="AF69" t="s">
        <v>55</v>
      </c>
    </row>
    <row r="70" spans="1:32">
      <c r="A70" t="str">
        <f>PROPER(TRIM(Homes[[#This Row],[street]]))</f>
        <v>2860 West Lake Sammamish Pkwy Ne</v>
      </c>
      <c r="B70" t="str">
        <f>PROPER(TRIM(Homes[[#This Row],[city]]))</f>
        <v>Redmond</v>
      </c>
      <c r="C70" t="str">
        <f>_xlfn.TEXTBEFORE(Homes[[#This Row],[statezip]]," ")</f>
        <v>WA</v>
      </c>
      <c r="D70" s="6" t="str">
        <f>_xlfn.TEXTAFTER(Homes[[#This Row],[statezip]]," ")</f>
        <v>98052</v>
      </c>
      <c r="E70" s="1">
        <v>1700000</v>
      </c>
      <c r="F70">
        <v>3</v>
      </c>
      <c r="G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0" s="3" t="str">
        <f>Homes[[#This Row],[bedrooms]] &amp; " bd | " &amp; TEXT(Homes[[#This Row],[bathrooms]],"0.##") &amp; " ba"</f>
        <v>3 bd | 2.75 ba</v>
      </c>
      <c r="I70" s="4">
        <v>2810</v>
      </c>
      <c r="J70" s="1">
        <f>IFERROR(Homes[[#This Row],[price]]/Homes[[#This Row],[sqft_living]]," ")</f>
        <v>604.982206405694</v>
      </c>
      <c r="K70" s="4">
        <f>IFERROR(Homes[[#This Row],[sqft_lot]]/43560," ")</f>
        <v>0.43000459136822772</v>
      </c>
      <c r="L70" t="str">
        <f>IF(Homes[[#This Row],[waterfront]]=1, "Yes","No")</f>
        <v>Yes</v>
      </c>
      <c r="M70" s="4" t="str">
        <f>IF(Homes[[#This Row],[sqft_basement]]&gt;0, "Yes","No")</f>
        <v>No</v>
      </c>
      <c r="N70" t="str">
        <f>CHOOSE(Homes[[#This Row],[view]]+1, "None","Fair","Good","Great","Excellent")</f>
        <v>Excellent</v>
      </c>
      <c r="O70" t="str">
        <f>CHOOSE(Homes[[#This Row],[condition]], "Poor","Fair","Average","Good","Excellent")</f>
        <v>Good</v>
      </c>
      <c r="P70">
        <f ca="1">YEAR(TODAY())-Homes[[#This Row],[yr_built]]</f>
        <v>51</v>
      </c>
      <c r="Q70">
        <v>0</v>
      </c>
      <c r="R70">
        <f ca="1">IF(Homes[[#This Row],[yr_renovated]]&gt;0, YEAR(TODAY())-Homes[[#This Row],[yr_renovated]], YEAR(TODAY())-Homes[[#This Row],[yr_built]])</f>
        <v>51</v>
      </c>
      <c r="S70">
        <v>2</v>
      </c>
      <c r="T70" s="2">
        <v>41813</v>
      </c>
      <c r="U70" s="3">
        <v>2.75</v>
      </c>
      <c r="V70" s="4">
        <f>IFERROR(Homes[[#This Row],[sqft_above]]+Homes[[#This Row],[sqft_basement]]," ")</f>
        <v>2810</v>
      </c>
      <c r="W70" s="4">
        <v>18731</v>
      </c>
      <c r="X70">
        <v>1</v>
      </c>
      <c r="Y70">
        <v>4</v>
      </c>
      <c r="Z70">
        <v>4</v>
      </c>
      <c r="AA70" s="4">
        <v>2810</v>
      </c>
      <c r="AB70" s="4">
        <v>0</v>
      </c>
      <c r="AC70">
        <v>1974</v>
      </c>
      <c r="AD70" t="s">
        <v>136</v>
      </c>
      <c r="AE70" t="s">
        <v>137</v>
      </c>
      <c r="AF70" t="s">
        <v>138</v>
      </c>
    </row>
    <row r="71" spans="1:32">
      <c r="A71" t="str">
        <f>PROPER(TRIM(Homes[[#This Row],[street]]))</f>
        <v>9625-9701 Se 5Th St</v>
      </c>
      <c r="B71" t="str">
        <f>PROPER(TRIM(Homes[[#This Row],[city]]))</f>
        <v>Bellevue</v>
      </c>
      <c r="C71" t="str">
        <f>_xlfn.TEXTBEFORE(Homes[[#This Row],[statezip]]," ")</f>
        <v>WA</v>
      </c>
      <c r="D71" s="6" t="str">
        <f>_xlfn.TEXTAFTER(Homes[[#This Row],[statezip]]," ")</f>
        <v>98004</v>
      </c>
      <c r="E71" s="1">
        <v>1700000</v>
      </c>
      <c r="F71">
        <v>5</v>
      </c>
      <c r="G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71" s="3" t="str">
        <f>Homes[[#This Row],[bedrooms]] &amp; " bd | " &amp; TEXT(Homes[[#This Row],[bathrooms]],"0.##") &amp; " ba"</f>
        <v>5 bd | 3.5 ba</v>
      </c>
      <c r="I71" s="4">
        <v>5850</v>
      </c>
      <c r="J71" s="1">
        <f>IFERROR(Homes[[#This Row],[price]]/Homes[[#This Row],[sqft_living]]," ")</f>
        <v>290.59829059829059</v>
      </c>
      <c r="K71" s="4">
        <f>IFERROR(Homes[[#This Row],[sqft_lot]]/43560," ")</f>
        <v>0.52536730945821852</v>
      </c>
      <c r="L71" t="str">
        <f>IF(Homes[[#This Row],[waterfront]]=1, "Yes","No")</f>
        <v>No</v>
      </c>
      <c r="M71" s="4" t="str">
        <f>IF(Homes[[#This Row],[sqft_basement]]&gt;0, "Yes","No")</f>
        <v>Yes</v>
      </c>
      <c r="N71" t="str">
        <f>CHOOSE(Homes[[#This Row],[view]]+1, "None","Fair","Good","Great","Excellent")</f>
        <v>Good</v>
      </c>
      <c r="O71" t="str">
        <f>CHOOSE(Homes[[#This Row],[condition]], "Poor","Fair","Average","Good","Excellent")</f>
        <v>Good</v>
      </c>
      <c r="P71">
        <f ca="1">YEAR(TODAY())-Homes[[#This Row],[yr_built]]</f>
        <v>47</v>
      </c>
      <c r="Q71">
        <v>2000</v>
      </c>
      <c r="R71">
        <f ca="1">IF(Homes[[#This Row],[yr_renovated]]&gt;0, YEAR(TODAY())-Homes[[#This Row],[yr_renovated]], YEAR(TODAY())-Homes[[#This Row],[yr_built]])</f>
        <v>25</v>
      </c>
      <c r="S71">
        <v>2</v>
      </c>
      <c r="T71" s="2">
        <v>41815</v>
      </c>
      <c r="U71" s="3">
        <v>3.5</v>
      </c>
      <c r="V71" s="4">
        <f>IFERROR(Homes[[#This Row],[sqft_above]]+Homes[[#This Row],[sqft_basement]]," ")</f>
        <v>5850</v>
      </c>
      <c r="W71" s="4">
        <v>22885</v>
      </c>
      <c r="X71">
        <v>0</v>
      </c>
      <c r="Y71">
        <v>2</v>
      </c>
      <c r="Z71">
        <v>4</v>
      </c>
      <c r="AA71" s="4">
        <v>4670</v>
      </c>
      <c r="AB71" s="4">
        <v>1180</v>
      </c>
      <c r="AC71">
        <v>1978</v>
      </c>
      <c r="AD71" t="s">
        <v>139</v>
      </c>
      <c r="AE71" t="s">
        <v>33</v>
      </c>
      <c r="AF71" t="s">
        <v>34</v>
      </c>
    </row>
    <row r="72" spans="1:32">
      <c r="A72" t="str">
        <f>PROPER(TRIM(Homes[[#This Row],[street]]))</f>
        <v>308 Prospect St</v>
      </c>
      <c r="B72" t="str">
        <f>PROPER(TRIM(Homes[[#This Row],[city]]))</f>
        <v>Seattle</v>
      </c>
      <c r="C72" t="str">
        <f>_xlfn.TEXTBEFORE(Homes[[#This Row],[statezip]]," ")</f>
        <v>WA</v>
      </c>
      <c r="D72" s="6" t="str">
        <f>_xlfn.TEXTAFTER(Homes[[#This Row],[statezip]]," ")</f>
        <v>98109</v>
      </c>
      <c r="E72" s="1">
        <v>1695000</v>
      </c>
      <c r="F72">
        <v>2</v>
      </c>
      <c r="G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2" s="3" t="str">
        <f>Homes[[#This Row],[bedrooms]] &amp; " bd | " &amp; TEXT(Homes[[#This Row],[bathrooms]],"0.##") &amp; " ba"</f>
        <v>2 bd | 2.25 ba</v>
      </c>
      <c r="I72" s="4">
        <v>3170</v>
      </c>
      <c r="J72" s="1">
        <f>IFERROR(Homes[[#This Row],[price]]/Homes[[#This Row],[sqft_living]]," ")</f>
        <v>534.70031545741324</v>
      </c>
      <c r="K72" s="4">
        <f>IFERROR(Homes[[#This Row],[sqft_lot]]/43560," ")</f>
        <v>6.8870523415977963E-2</v>
      </c>
      <c r="L72" t="str">
        <f>IF(Homes[[#This Row],[waterfront]]=1, "Yes","No")</f>
        <v>No</v>
      </c>
      <c r="M72" s="4" t="str">
        <f>IF(Homes[[#This Row],[sqft_basement]]&gt;0, "Yes","No")</f>
        <v>Yes</v>
      </c>
      <c r="N72" t="str">
        <f>CHOOSE(Homes[[#This Row],[view]]+1, "None","Fair","Good","Great","Excellent")</f>
        <v>Good</v>
      </c>
      <c r="O72" t="str">
        <f>CHOOSE(Homes[[#This Row],[condition]], "Poor","Fair","Average","Good","Excellent")</f>
        <v>Excellent</v>
      </c>
      <c r="P72">
        <f ca="1">YEAR(TODAY())-Homes[[#This Row],[yr_built]]</f>
        <v>125</v>
      </c>
      <c r="Q72">
        <v>0</v>
      </c>
      <c r="R72">
        <f ca="1">IF(Homes[[#This Row],[yr_renovated]]&gt;0, YEAR(TODAY())-Homes[[#This Row],[yr_renovated]], YEAR(TODAY())-Homes[[#This Row],[yr_built]])</f>
        <v>125</v>
      </c>
      <c r="S72">
        <v>2</v>
      </c>
      <c r="T72" s="2">
        <v>41803</v>
      </c>
      <c r="U72" s="3">
        <v>2.25</v>
      </c>
      <c r="V72" s="4">
        <f>IFERROR(Homes[[#This Row],[sqft_above]]+Homes[[#This Row],[sqft_basement]]," ")</f>
        <v>3170</v>
      </c>
      <c r="W72" s="4">
        <v>3000</v>
      </c>
      <c r="X72">
        <v>0</v>
      </c>
      <c r="Y72">
        <v>2</v>
      </c>
      <c r="Z72">
        <v>5</v>
      </c>
      <c r="AA72" s="4">
        <v>1990</v>
      </c>
      <c r="AB72" s="4">
        <v>1180</v>
      </c>
      <c r="AC72">
        <v>1900</v>
      </c>
      <c r="AD72" t="s">
        <v>140</v>
      </c>
      <c r="AE72" t="s">
        <v>49</v>
      </c>
      <c r="AF72" t="s">
        <v>134</v>
      </c>
    </row>
    <row r="73" spans="1:32">
      <c r="A73" t="str">
        <f>PROPER(TRIM(Homes[[#This Row],[street]]))</f>
        <v>3333 S Plum St</v>
      </c>
      <c r="B73" t="str">
        <f>PROPER(TRIM(Homes[[#This Row],[city]]))</f>
        <v>Seattle</v>
      </c>
      <c r="C73" t="str">
        <f>_xlfn.TEXTBEFORE(Homes[[#This Row],[statezip]]," ")</f>
        <v>WA</v>
      </c>
      <c r="D73" s="6" t="str">
        <f>_xlfn.TEXTAFTER(Homes[[#This Row],[statezip]]," ")</f>
        <v>98144</v>
      </c>
      <c r="E73" s="1">
        <v>1695000</v>
      </c>
      <c r="F73">
        <v>4</v>
      </c>
      <c r="G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" s="3" t="str">
        <f>Homes[[#This Row],[bedrooms]] &amp; " bd | " &amp; TEXT(Homes[[#This Row],[bathrooms]],"0.##") &amp; " ba"</f>
        <v>4 bd | 2.75 ba</v>
      </c>
      <c r="I73" s="4">
        <v>3770</v>
      </c>
      <c r="J73" s="1">
        <f>IFERROR(Homes[[#This Row],[price]]/Homes[[#This Row],[sqft_living]]," ")</f>
        <v>449.60212201591514</v>
      </c>
      <c r="K73" s="4">
        <f>IFERROR(Homes[[#This Row],[sqft_lot]]/43560," ")</f>
        <v>0.2502295684113866</v>
      </c>
      <c r="L73" t="str">
        <f>IF(Homes[[#This Row],[waterfront]]=1, "Yes","No")</f>
        <v>No</v>
      </c>
      <c r="M73" s="4" t="str">
        <f>IF(Homes[[#This Row],[sqft_basement]]&gt;0, "Yes","No")</f>
        <v>Yes</v>
      </c>
      <c r="N73" t="str">
        <f>CHOOSE(Homes[[#This Row],[view]]+1, "None","Fair","Good","Great","Excellent")</f>
        <v>Good</v>
      </c>
      <c r="O73" t="str">
        <f>CHOOSE(Homes[[#This Row],[condition]], "Poor","Fair","Average","Good","Excellent")</f>
        <v>Excellent</v>
      </c>
      <c r="P73">
        <f ca="1">YEAR(TODAY())-Homes[[#This Row],[yr_built]]</f>
        <v>101</v>
      </c>
      <c r="Q73">
        <v>1956</v>
      </c>
      <c r="R73">
        <f ca="1">IF(Homes[[#This Row],[yr_renovated]]&gt;0, YEAR(TODAY())-Homes[[#This Row],[yr_renovated]], YEAR(TODAY())-Homes[[#This Row],[yr_built]])</f>
        <v>69</v>
      </c>
      <c r="S73">
        <v>2</v>
      </c>
      <c r="T73" s="2">
        <v>41821</v>
      </c>
      <c r="U73" s="3">
        <v>2.75</v>
      </c>
      <c r="V73" s="4">
        <f>IFERROR(Homes[[#This Row],[sqft_above]]+Homes[[#This Row],[sqft_basement]]," ")</f>
        <v>3770</v>
      </c>
      <c r="W73" s="4">
        <v>10900</v>
      </c>
      <c r="X73">
        <v>0</v>
      </c>
      <c r="Y73">
        <v>2</v>
      </c>
      <c r="Z73">
        <v>5</v>
      </c>
      <c r="AA73" s="4">
        <v>3070</v>
      </c>
      <c r="AB73" s="4">
        <v>700</v>
      </c>
      <c r="AC73">
        <v>1924</v>
      </c>
      <c r="AD73" t="s">
        <v>141</v>
      </c>
      <c r="AE73" t="s">
        <v>49</v>
      </c>
      <c r="AF73" t="s">
        <v>110</v>
      </c>
    </row>
    <row r="74" spans="1:32">
      <c r="A74" t="str">
        <f>PROPER(TRIM(Homes[[#This Row],[street]]))</f>
        <v>3872 50Th Ave Ne</v>
      </c>
      <c r="B74" t="str">
        <f>PROPER(TRIM(Homes[[#This Row],[city]]))</f>
        <v>Seattle</v>
      </c>
      <c r="C74" t="str">
        <f>_xlfn.TEXTBEFORE(Homes[[#This Row],[statezip]]," ")</f>
        <v>WA</v>
      </c>
      <c r="D74" s="6" t="str">
        <f>_xlfn.TEXTAFTER(Homes[[#This Row],[statezip]]," ")</f>
        <v>98105</v>
      </c>
      <c r="E74" s="1">
        <v>1690000</v>
      </c>
      <c r="F74">
        <v>3</v>
      </c>
      <c r="G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4" s="3" t="str">
        <f>Homes[[#This Row],[bedrooms]] &amp; " bd | " &amp; TEXT(Homes[[#This Row],[bathrooms]],"0.##") &amp; " ba"</f>
        <v>3 bd | 1.75 ba</v>
      </c>
      <c r="I74" s="4">
        <v>3400</v>
      </c>
      <c r="J74" s="1">
        <f>IFERROR(Homes[[#This Row],[price]]/Homes[[#This Row],[sqft_living]]," ")</f>
        <v>497.05882352941177</v>
      </c>
      <c r="K74" s="4">
        <f>IFERROR(Homes[[#This Row],[sqft_lot]]/43560," ")</f>
        <v>0.2058080808080808</v>
      </c>
      <c r="L74" t="str">
        <f>IF(Homes[[#This Row],[waterfront]]=1, "Yes","No")</f>
        <v>No</v>
      </c>
      <c r="M74" s="4" t="str">
        <f>IF(Homes[[#This Row],[sqft_basement]]&gt;0, "Yes","No")</f>
        <v>Yes</v>
      </c>
      <c r="N74" t="str">
        <f>CHOOSE(Homes[[#This Row],[view]]+1, "None","Fair","Good","Great","Excellent")</f>
        <v>Good</v>
      </c>
      <c r="O74" t="str">
        <f>CHOOSE(Homes[[#This Row],[condition]], "Poor","Fair","Average","Good","Excellent")</f>
        <v>Excellent</v>
      </c>
      <c r="P74">
        <f ca="1">YEAR(TODAY())-Homes[[#This Row],[yr_built]]</f>
        <v>68</v>
      </c>
      <c r="Q74">
        <v>0</v>
      </c>
      <c r="R74">
        <f ca="1">IF(Homes[[#This Row],[yr_renovated]]&gt;0, YEAR(TODAY())-Homes[[#This Row],[yr_renovated]], YEAR(TODAY())-Homes[[#This Row],[yr_built]])</f>
        <v>68</v>
      </c>
      <c r="S74">
        <v>1</v>
      </c>
      <c r="T74" s="2">
        <v>41779</v>
      </c>
      <c r="U74" s="3">
        <v>1.75</v>
      </c>
      <c r="V74" s="4">
        <f>IFERROR(Homes[[#This Row],[sqft_above]]+Homes[[#This Row],[sqft_basement]]," ")</f>
        <v>3400</v>
      </c>
      <c r="W74" s="4">
        <v>8965</v>
      </c>
      <c r="X74">
        <v>0</v>
      </c>
      <c r="Y74">
        <v>2</v>
      </c>
      <c r="Z74">
        <v>5</v>
      </c>
      <c r="AA74" s="4">
        <v>1820</v>
      </c>
      <c r="AB74" s="4">
        <v>1580</v>
      </c>
      <c r="AC74">
        <v>1957</v>
      </c>
      <c r="AD74" t="s">
        <v>142</v>
      </c>
      <c r="AE74" t="s">
        <v>49</v>
      </c>
      <c r="AF74" t="s">
        <v>60</v>
      </c>
    </row>
    <row r="75" spans="1:32">
      <c r="A75" t="str">
        <f>PROPER(TRIM(Homes[[#This Row],[street]]))</f>
        <v>3907 48Th Ave Ne</v>
      </c>
      <c r="B75" t="str">
        <f>PROPER(TRIM(Homes[[#This Row],[city]]))</f>
        <v>Seattle</v>
      </c>
      <c r="C75" t="str">
        <f>_xlfn.TEXTBEFORE(Homes[[#This Row],[statezip]]," ")</f>
        <v>WA</v>
      </c>
      <c r="D75" s="6" t="str">
        <f>_xlfn.TEXTAFTER(Homes[[#This Row],[statezip]]," ")</f>
        <v>98105</v>
      </c>
      <c r="E75" s="1">
        <v>1688000</v>
      </c>
      <c r="F75">
        <v>4</v>
      </c>
      <c r="G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" s="3" t="str">
        <f>Homes[[#This Row],[bedrooms]] &amp; " bd | " &amp; TEXT(Homes[[#This Row],[bathrooms]],"0.##") &amp; " ba"</f>
        <v>4 bd | 2.5 ba</v>
      </c>
      <c r="I75" s="4">
        <v>3000</v>
      </c>
      <c r="J75" s="1">
        <f>IFERROR(Homes[[#This Row],[price]]/Homes[[#This Row],[sqft_living]]," ")</f>
        <v>562.66666666666663</v>
      </c>
      <c r="K75" s="4">
        <f>IFERROR(Homes[[#This Row],[sqft_lot]]/43560," ")</f>
        <v>0.17217630853994489</v>
      </c>
      <c r="L75" t="str">
        <f>IF(Homes[[#This Row],[waterfront]]=1, "Yes","No")</f>
        <v>No</v>
      </c>
      <c r="M75" s="4" t="str">
        <f>IF(Homes[[#This Row],[sqft_basement]]&gt;0, "Yes","No")</f>
        <v>No</v>
      </c>
      <c r="N75" t="str">
        <f>CHOOSE(Homes[[#This Row],[view]]+1, "None","Fair","Good","Great","Excellent")</f>
        <v>None</v>
      </c>
      <c r="O75" t="str">
        <f>CHOOSE(Homes[[#This Row],[condition]], "Poor","Fair","Average","Good","Excellent")</f>
        <v>Average</v>
      </c>
      <c r="P75">
        <f ca="1">YEAR(TODAY())-Homes[[#This Row],[yr_built]]</f>
        <v>88</v>
      </c>
      <c r="Q75">
        <v>1994</v>
      </c>
      <c r="R75">
        <f ca="1">IF(Homes[[#This Row],[yr_renovated]]&gt;0, YEAR(TODAY())-Homes[[#This Row],[yr_renovated]], YEAR(TODAY())-Homes[[#This Row],[yr_built]])</f>
        <v>31</v>
      </c>
      <c r="S75">
        <v>2</v>
      </c>
      <c r="T75" s="2">
        <v>41802</v>
      </c>
      <c r="U75" s="3">
        <v>2.5</v>
      </c>
      <c r="V75" s="4">
        <f>IFERROR(Homes[[#This Row],[sqft_above]]+Homes[[#This Row],[sqft_basement]]," ")</f>
        <v>3000</v>
      </c>
      <c r="W75" s="4">
        <v>7500</v>
      </c>
      <c r="X75">
        <v>0</v>
      </c>
      <c r="Y75">
        <v>0</v>
      </c>
      <c r="Z75">
        <v>3</v>
      </c>
      <c r="AA75" s="4">
        <v>3000</v>
      </c>
      <c r="AB75" s="4">
        <v>0</v>
      </c>
      <c r="AC75">
        <v>1937</v>
      </c>
      <c r="AD75" t="s">
        <v>143</v>
      </c>
      <c r="AE75" t="s">
        <v>49</v>
      </c>
      <c r="AF75" t="s">
        <v>60</v>
      </c>
    </row>
    <row r="76" spans="1:32">
      <c r="A76" t="str">
        <f>PROPER(TRIM(Homes[[#This Row],[street]]))</f>
        <v>6702 Se 28Th St</v>
      </c>
      <c r="B76" t="str">
        <f>PROPER(TRIM(Homes[[#This Row],[city]]))</f>
        <v>Mercer Island</v>
      </c>
      <c r="C76" t="str">
        <f>_xlfn.TEXTBEFORE(Homes[[#This Row],[statezip]]," ")</f>
        <v>WA</v>
      </c>
      <c r="D76" s="6" t="str">
        <f>_xlfn.TEXTAFTER(Homes[[#This Row],[statezip]]," ")</f>
        <v>98040</v>
      </c>
      <c r="E76" s="1">
        <v>1681000</v>
      </c>
      <c r="F76">
        <v>5</v>
      </c>
      <c r="G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76" s="3" t="str">
        <f>Homes[[#This Row],[bedrooms]] &amp; " bd | " &amp; TEXT(Homes[[#This Row],[bathrooms]],"0.##") &amp; " ba"</f>
        <v>5 bd | 5.25 ba</v>
      </c>
      <c r="I76" s="4">
        <v>4830</v>
      </c>
      <c r="J76" s="1">
        <f>IFERROR(Homes[[#This Row],[price]]/Homes[[#This Row],[sqft_living]]," ")</f>
        <v>348.03312629399585</v>
      </c>
      <c r="K76" s="4">
        <f>IFERROR(Homes[[#This Row],[sqft_lot]]/43560," ")</f>
        <v>0.42945362718089991</v>
      </c>
      <c r="L76" t="str">
        <f>IF(Homes[[#This Row],[waterfront]]=1, "Yes","No")</f>
        <v>No</v>
      </c>
      <c r="M76" s="4" t="str">
        <f>IF(Homes[[#This Row],[sqft_basement]]&gt;0, "Yes","No")</f>
        <v>Yes</v>
      </c>
      <c r="N76" t="str">
        <f>CHOOSE(Homes[[#This Row],[view]]+1, "None","Fair","Good","Great","Excellent")</f>
        <v>Fair</v>
      </c>
      <c r="O76" t="str">
        <f>CHOOSE(Homes[[#This Row],[condition]], "Poor","Fair","Average","Good","Excellent")</f>
        <v>Excellent</v>
      </c>
      <c r="P76">
        <f ca="1">YEAR(TODAY())-Homes[[#This Row],[yr_built]]</f>
        <v>73</v>
      </c>
      <c r="Q76">
        <v>1998</v>
      </c>
      <c r="R76">
        <f ca="1">IF(Homes[[#This Row],[yr_renovated]]&gt;0, YEAR(TODAY())-Homes[[#This Row],[yr_renovated]], YEAR(TODAY())-Homes[[#This Row],[yr_built]])</f>
        <v>27</v>
      </c>
      <c r="S76">
        <v>2</v>
      </c>
      <c r="T76" s="2">
        <v>41829</v>
      </c>
      <c r="U76" s="3">
        <v>5.25</v>
      </c>
      <c r="V76" s="4">
        <f>IFERROR(Homes[[#This Row],[sqft_above]]+Homes[[#This Row],[sqft_basement]]," ")</f>
        <v>4830</v>
      </c>
      <c r="W76" s="4">
        <v>18707</v>
      </c>
      <c r="X76">
        <v>0</v>
      </c>
      <c r="Y76">
        <v>1</v>
      </c>
      <c r="Z76">
        <v>5</v>
      </c>
      <c r="AA76" s="4">
        <v>3930</v>
      </c>
      <c r="AB76" s="4">
        <v>900</v>
      </c>
      <c r="AC76">
        <v>1952</v>
      </c>
      <c r="AD76" t="s">
        <v>144</v>
      </c>
      <c r="AE76" t="s">
        <v>36</v>
      </c>
      <c r="AF76" t="s">
        <v>37</v>
      </c>
    </row>
    <row r="77" spans="1:32">
      <c r="A77" t="str">
        <f>PROPER(TRIM(Homes[[#This Row],[street]]))</f>
        <v>9250 Se 36Th Pl</v>
      </c>
      <c r="B77" t="str">
        <f>PROPER(TRIM(Homes[[#This Row],[city]]))</f>
        <v>Mercer Island</v>
      </c>
      <c r="C77" t="str">
        <f>_xlfn.TEXTBEFORE(Homes[[#This Row],[statezip]]," ")</f>
        <v>WA</v>
      </c>
      <c r="D77" s="6" t="str">
        <f>_xlfn.TEXTAFTER(Homes[[#This Row],[statezip]]," ")</f>
        <v>98040</v>
      </c>
      <c r="E77" s="1">
        <v>1680000</v>
      </c>
      <c r="F77">
        <v>5</v>
      </c>
      <c r="G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7" s="3" t="str">
        <f>Homes[[#This Row],[bedrooms]] &amp; " bd | " &amp; TEXT(Homes[[#This Row],[bathrooms]],"0.##") &amp; " ba"</f>
        <v>5 bd | 3.25 ba</v>
      </c>
      <c r="I77" s="4">
        <v>4860</v>
      </c>
      <c r="J77" s="1">
        <f>IFERROR(Homes[[#This Row],[price]]/Homes[[#This Row],[sqft_living]]," ")</f>
        <v>345.67901234567898</v>
      </c>
      <c r="K77" s="4">
        <f>IFERROR(Homes[[#This Row],[sqft_lot]]/43560," ")</f>
        <v>0.54460514233241508</v>
      </c>
      <c r="L77" t="str">
        <f>IF(Homes[[#This Row],[waterfront]]=1, "Yes","No")</f>
        <v>No</v>
      </c>
      <c r="M77" s="4" t="str">
        <f>IF(Homes[[#This Row],[sqft_basement]]&gt;0, "Yes","No")</f>
        <v>Yes</v>
      </c>
      <c r="N77" t="str">
        <f>CHOOSE(Homes[[#This Row],[view]]+1, "None","Fair","Good","Great","Excellent")</f>
        <v>Good</v>
      </c>
      <c r="O77" t="str">
        <f>CHOOSE(Homes[[#This Row],[condition]], "Poor","Fair","Average","Good","Excellent")</f>
        <v>Good</v>
      </c>
      <c r="P77">
        <f ca="1">YEAR(TODAY())-Homes[[#This Row],[yr_built]]</f>
        <v>36</v>
      </c>
      <c r="Q77">
        <v>0</v>
      </c>
      <c r="R77">
        <f ca="1">IF(Homes[[#This Row],[yr_renovated]]&gt;0, YEAR(TODAY())-Homes[[#This Row],[yr_renovated]], YEAR(TODAY())-Homes[[#This Row],[yr_built]])</f>
        <v>36</v>
      </c>
      <c r="S77">
        <v>2</v>
      </c>
      <c r="T77" s="2">
        <v>41772</v>
      </c>
      <c r="U77" s="3">
        <v>3.25</v>
      </c>
      <c r="V77" s="4">
        <f>IFERROR(Homes[[#This Row],[sqft_above]]+Homes[[#This Row],[sqft_basement]]," ")</f>
        <v>4860</v>
      </c>
      <c r="W77" s="4">
        <v>23723</v>
      </c>
      <c r="X77">
        <v>0</v>
      </c>
      <c r="Y77">
        <v>2</v>
      </c>
      <c r="Z77">
        <v>4</v>
      </c>
      <c r="AA77" s="4">
        <v>3820</v>
      </c>
      <c r="AB77" s="4">
        <v>1040</v>
      </c>
      <c r="AC77">
        <v>1989</v>
      </c>
      <c r="AD77" t="s">
        <v>145</v>
      </c>
      <c r="AE77" t="s">
        <v>36</v>
      </c>
      <c r="AF77" t="s">
        <v>37</v>
      </c>
    </row>
    <row r="78" spans="1:32">
      <c r="A78" t="str">
        <f>PROPER(TRIM(Homes[[#This Row],[street]]))</f>
        <v>29002 Ne 3Rd Way</v>
      </c>
      <c r="B78" t="str">
        <f>PROPER(TRIM(Homes[[#This Row],[city]]))</f>
        <v>Carnation</v>
      </c>
      <c r="C78" t="str">
        <f>_xlfn.TEXTBEFORE(Homes[[#This Row],[statezip]]," ")</f>
        <v>WA</v>
      </c>
      <c r="D78" s="6" t="str">
        <f>_xlfn.TEXTAFTER(Homes[[#This Row],[statezip]]," ")</f>
        <v>98014</v>
      </c>
      <c r="E78" s="1">
        <v>1680000</v>
      </c>
      <c r="F78">
        <v>4</v>
      </c>
      <c r="G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78" s="3" t="str">
        <f>Homes[[#This Row],[bedrooms]] &amp; " bd | " &amp; TEXT(Homes[[#This Row],[bathrooms]],"0.##") &amp; " ba"</f>
        <v>4 bd | 4.25 ba</v>
      </c>
      <c r="I78" s="4">
        <v>5584</v>
      </c>
      <c r="J78" s="1">
        <f>IFERROR(Homes[[#This Row],[price]]/Homes[[#This Row],[sqft_living]]," ")</f>
        <v>300.85959885386819</v>
      </c>
      <c r="K78" s="4">
        <f>IFERROR(Homes[[#This Row],[sqft_lot]]/43560," ")</f>
        <v>1.5669651056014693</v>
      </c>
      <c r="L78" t="str">
        <f>IF(Homes[[#This Row],[waterfront]]=1, "Yes","No")</f>
        <v>No</v>
      </c>
      <c r="M78" s="4" t="str">
        <f>IF(Homes[[#This Row],[sqft_basement]]&gt;0, "Yes","No")</f>
        <v>No</v>
      </c>
      <c r="N78" t="str">
        <f>CHOOSE(Homes[[#This Row],[view]]+1, "None","Fair","Good","Great","Excellent")</f>
        <v>None</v>
      </c>
      <c r="O78" t="str">
        <f>CHOOSE(Homes[[#This Row],[condition]], "Poor","Fair","Average","Good","Excellent")</f>
        <v>Average</v>
      </c>
      <c r="P78">
        <f ca="1">YEAR(TODAY())-Homes[[#This Row],[yr_built]]</f>
        <v>27</v>
      </c>
      <c r="Q78">
        <v>2006</v>
      </c>
      <c r="R78">
        <f ca="1">IF(Homes[[#This Row],[yr_renovated]]&gt;0, YEAR(TODAY())-Homes[[#This Row],[yr_renovated]], YEAR(TODAY())-Homes[[#This Row],[yr_built]])</f>
        <v>19</v>
      </c>
      <c r="S78">
        <v>2</v>
      </c>
      <c r="T78" s="2">
        <v>41783</v>
      </c>
      <c r="U78" s="3">
        <v>4.25</v>
      </c>
      <c r="V78" s="4">
        <f>IFERROR(Homes[[#This Row],[sqft_above]]+Homes[[#This Row],[sqft_basement]]," ")</f>
        <v>5584</v>
      </c>
      <c r="W78" s="4">
        <v>68257</v>
      </c>
      <c r="X78">
        <v>0</v>
      </c>
      <c r="Y78">
        <v>0</v>
      </c>
      <c r="Z78">
        <v>3</v>
      </c>
      <c r="AA78" s="4">
        <v>5584</v>
      </c>
      <c r="AB78" s="4">
        <v>0</v>
      </c>
      <c r="AC78">
        <v>1998</v>
      </c>
      <c r="AD78" t="s">
        <v>146</v>
      </c>
      <c r="AE78" t="s">
        <v>147</v>
      </c>
      <c r="AF78" t="s">
        <v>148</v>
      </c>
    </row>
    <row r="79" spans="1:32">
      <c r="A79" t="str">
        <f>PROPER(TRIM(Homes[[#This Row],[street]]))</f>
        <v>Burke-Gilman Trail</v>
      </c>
      <c r="B79" t="str">
        <f>PROPER(TRIM(Homes[[#This Row],[city]]))</f>
        <v>Seattle</v>
      </c>
      <c r="C79" t="str">
        <f>_xlfn.TEXTBEFORE(Homes[[#This Row],[statezip]]," ")</f>
        <v>WA</v>
      </c>
      <c r="D79" s="6" t="str">
        <f>_xlfn.TEXTAFTER(Homes[[#This Row],[statezip]]," ")</f>
        <v>98125</v>
      </c>
      <c r="E79" s="1">
        <v>1675000</v>
      </c>
      <c r="F79">
        <v>3</v>
      </c>
      <c r="G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" s="3" t="str">
        <f>Homes[[#This Row],[bedrooms]] &amp; " bd | " &amp; TEXT(Homes[[#This Row],[bathrooms]],"0.##") &amp; " ba"</f>
        <v>3 bd | 2.5 ba</v>
      </c>
      <c r="I79" s="4">
        <v>3490</v>
      </c>
      <c r="J79" s="1">
        <f>IFERROR(Homes[[#This Row],[price]]/Homes[[#This Row],[sqft_living]]," ")</f>
        <v>479.94269340974211</v>
      </c>
      <c r="K79" s="4">
        <f>IFERROR(Homes[[#This Row],[sqft_lot]]/43560," ")</f>
        <v>0.1915289256198347</v>
      </c>
      <c r="L79" t="str">
        <f>IF(Homes[[#This Row],[waterfront]]=1, "Yes","No")</f>
        <v>Yes</v>
      </c>
      <c r="M79" s="4" t="str">
        <f>IF(Homes[[#This Row],[sqft_basement]]&gt;0, "Yes","No")</f>
        <v>Yes</v>
      </c>
      <c r="N79" t="str">
        <f>CHOOSE(Homes[[#This Row],[view]]+1, "None","Fair","Good","Great","Excellent")</f>
        <v>Excellent</v>
      </c>
      <c r="O79" t="str">
        <f>CHOOSE(Homes[[#This Row],[condition]], "Poor","Fair","Average","Good","Excellent")</f>
        <v>Good</v>
      </c>
      <c r="P79">
        <f ca="1">YEAR(TODAY())-Homes[[#This Row],[yr_built]]</f>
        <v>86</v>
      </c>
      <c r="Q79">
        <v>1991</v>
      </c>
      <c r="R79">
        <f ca="1">IF(Homes[[#This Row],[yr_renovated]]&gt;0, YEAR(TODAY())-Homes[[#This Row],[yr_renovated]], YEAR(TODAY())-Homes[[#This Row],[yr_built]])</f>
        <v>34</v>
      </c>
      <c r="S79">
        <v>2</v>
      </c>
      <c r="T79" s="2">
        <v>41828</v>
      </c>
      <c r="U79" s="3">
        <v>2.5</v>
      </c>
      <c r="V79" s="4">
        <f>IFERROR(Homes[[#This Row],[sqft_above]]+Homes[[#This Row],[sqft_basement]]," ")</f>
        <v>3490</v>
      </c>
      <c r="W79" s="4">
        <v>8343</v>
      </c>
      <c r="X79">
        <v>1</v>
      </c>
      <c r="Y79">
        <v>4</v>
      </c>
      <c r="Z79">
        <v>4</v>
      </c>
      <c r="AA79" s="4">
        <v>2150</v>
      </c>
      <c r="AB79" s="4">
        <v>1340</v>
      </c>
      <c r="AC79">
        <v>1939</v>
      </c>
      <c r="AD79" t="s">
        <v>149</v>
      </c>
      <c r="AE79" t="s">
        <v>49</v>
      </c>
      <c r="AF79" t="s">
        <v>150</v>
      </c>
    </row>
    <row r="80" spans="1:32">
      <c r="A80" t="str">
        <f>PROPER(TRIM(Homes[[#This Row],[street]]))</f>
        <v>2441-2499 Crane Dr W</v>
      </c>
      <c r="B80" t="str">
        <f>PROPER(TRIM(Homes[[#This Row],[city]]))</f>
        <v>Seattle</v>
      </c>
      <c r="C80" t="str">
        <f>_xlfn.TEXTBEFORE(Homes[[#This Row],[statezip]]," ")</f>
        <v>WA</v>
      </c>
      <c r="D80" s="6" t="str">
        <f>_xlfn.TEXTAFTER(Homes[[#This Row],[statezip]]," ")</f>
        <v>98199</v>
      </c>
      <c r="E80" s="1">
        <v>1655000</v>
      </c>
      <c r="F80">
        <v>4</v>
      </c>
      <c r="G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0" s="3" t="str">
        <f>Homes[[#This Row],[bedrooms]] &amp; " bd | " &amp; TEXT(Homes[[#This Row],[bathrooms]],"0.##") &amp; " ba"</f>
        <v>4 bd | 3.5 ba</v>
      </c>
      <c r="I80" s="4">
        <v>3080</v>
      </c>
      <c r="J80" s="1">
        <f>IFERROR(Homes[[#This Row],[price]]/Homes[[#This Row],[sqft_living]]," ")</f>
        <v>537.33766233766232</v>
      </c>
      <c r="K80" s="4">
        <f>IFERROR(Homes[[#This Row],[sqft_lot]]/43560," ")</f>
        <v>0.11053719008264463</v>
      </c>
      <c r="L80" t="str">
        <f>IF(Homes[[#This Row],[waterfront]]=1, "Yes","No")</f>
        <v>No</v>
      </c>
      <c r="M80" s="4" t="str">
        <f>IF(Homes[[#This Row],[sqft_basement]]&gt;0, "Yes","No")</f>
        <v>Yes</v>
      </c>
      <c r="N80" t="str">
        <f>CHOOSE(Homes[[#This Row],[view]]+1, "None","Fair","Good","Great","Excellent")</f>
        <v>Great</v>
      </c>
      <c r="O80" t="str">
        <f>CHOOSE(Homes[[#This Row],[condition]], "Poor","Fair","Average","Good","Excellent")</f>
        <v>Average</v>
      </c>
      <c r="P80">
        <f ca="1">YEAR(TODAY())-Homes[[#This Row],[yr_built]]</f>
        <v>88</v>
      </c>
      <c r="Q80">
        <v>2009</v>
      </c>
      <c r="R80">
        <f ca="1">IF(Homes[[#This Row],[yr_renovated]]&gt;0, YEAR(TODAY())-Homes[[#This Row],[yr_renovated]], YEAR(TODAY())-Homes[[#This Row],[yr_built]])</f>
        <v>16</v>
      </c>
      <c r="S80">
        <v>2</v>
      </c>
      <c r="T80" s="2">
        <v>41786</v>
      </c>
      <c r="U80" s="3">
        <v>3.5</v>
      </c>
      <c r="V80" s="4">
        <f>IFERROR(Homes[[#This Row],[sqft_above]]+Homes[[#This Row],[sqft_basement]]," ")</f>
        <v>3080</v>
      </c>
      <c r="W80" s="4">
        <v>4815</v>
      </c>
      <c r="X80">
        <v>0</v>
      </c>
      <c r="Y80">
        <v>3</v>
      </c>
      <c r="Z80">
        <v>3</v>
      </c>
      <c r="AA80" s="4">
        <v>2300</v>
      </c>
      <c r="AB80" s="4">
        <v>780</v>
      </c>
      <c r="AC80">
        <v>1937</v>
      </c>
      <c r="AD80" t="s">
        <v>151</v>
      </c>
      <c r="AE80" t="s">
        <v>49</v>
      </c>
      <c r="AF80" t="s">
        <v>58</v>
      </c>
    </row>
    <row r="81" spans="1:32">
      <c r="A81" t="str">
        <f>PROPER(TRIM(Homes[[#This Row],[street]]))</f>
        <v>471 Wheeler St</v>
      </c>
      <c r="B81" t="str">
        <f>PROPER(TRIM(Homes[[#This Row],[city]]))</f>
        <v>Seattle</v>
      </c>
      <c r="C81" t="str">
        <f>_xlfn.TEXTBEFORE(Homes[[#This Row],[statezip]]," ")</f>
        <v>WA</v>
      </c>
      <c r="D81" s="6" t="str">
        <f>_xlfn.TEXTAFTER(Homes[[#This Row],[statezip]]," ")</f>
        <v>98109</v>
      </c>
      <c r="E81" s="1">
        <v>1640000</v>
      </c>
      <c r="F81">
        <v>3</v>
      </c>
      <c r="G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1" s="3" t="str">
        <f>Homes[[#This Row],[bedrooms]] &amp; " bd | " &amp; TEXT(Homes[[#This Row],[bathrooms]],"0.##") &amp; " ba"</f>
        <v>3 bd | 3.25 ba</v>
      </c>
      <c r="I81" s="4">
        <v>3140</v>
      </c>
      <c r="J81" s="1">
        <f>IFERROR(Homes[[#This Row],[price]]/Homes[[#This Row],[sqft_living]]," ")</f>
        <v>522.29299363057328</v>
      </c>
      <c r="K81" s="4">
        <f>IFERROR(Homes[[#This Row],[sqft_lot]]/43560," ")</f>
        <v>0.125</v>
      </c>
      <c r="L81" t="str">
        <f>IF(Homes[[#This Row],[waterfront]]=1, "Yes","No")</f>
        <v>No</v>
      </c>
      <c r="M81" s="4" t="str">
        <f>IF(Homes[[#This Row],[sqft_basement]]&gt;0, "Yes","No")</f>
        <v>Yes</v>
      </c>
      <c r="N81" t="str">
        <f>CHOOSE(Homes[[#This Row],[view]]+1, "None","Fair","Good","Great","Excellent")</f>
        <v>Great</v>
      </c>
      <c r="O81" t="str">
        <f>CHOOSE(Homes[[#This Row],[condition]], "Poor","Fair","Average","Good","Excellent")</f>
        <v>Good</v>
      </c>
      <c r="P81">
        <f ca="1">YEAR(TODAY())-Homes[[#This Row],[yr_built]]</f>
        <v>112</v>
      </c>
      <c r="Q81">
        <v>0</v>
      </c>
      <c r="R81">
        <f ca="1">IF(Homes[[#This Row],[yr_renovated]]&gt;0, YEAR(TODAY())-Homes[[#This Row],[yr_renovated]], YEAR(TODAY())-Homes[[#This Row],[yr_built]])</f>
        <v>112</v>
      </c>
      <c r="S81">
        <v>2</v>
      </c>
      <c r="T81" s="2">
        <v>41821</v>
      </c>
      <c r="U81" s="3">
        <v>3.25</v>
      </c>
      <c r="V81" s="4">
        <f>IFERROR(Homes[[#This Row],[sqft_above]]+Homes[[#This Row],[sqft_basement]]," ")</f>
        <v>3140</v>
      </c>
      <c r="W81" s="4">
        <v>5445</v>
      </c>
      <c r="X81">
        <v>0</v>
      </c>
      <c r="Y81">
        <v>3</v>
      </c>
      <c r="Z81">
        <v>4</v>
      </c>
      <c r="AA81" s="4">
        <v>2240</v>
      </c>
      <c r="AB81" s="4">
        <v>900</v>
      </c>
      <c r="AC81">
        <v>1913</v>
      </c>
      <c r="AD81" t="s">
        <v>152</v>
      </c>
      <c r="AE81" t="s">
        <v>49</v>
      </c>
      <c r="AF81" t="s">
        <v>134</v>
      </c>
    </row>
    <row r="82" spans="1:32">
      <c r="A82" t="str">
        <f>PROPER(TRIM(Homes[[#This Row],[street]]))</f>
        <v>8240 Fairway Dr Ne</v>
      </c>
      <c r="B82" t="str">
        <f>PROPER(TRIM(Homes[[#This Row],[city]]))</f>
        <v>Seattle</v>
      </c>
      <c r="C82" t="str">
        <f>_xlfn.TEXTBEFORE(Homes[[#This Row],[statezip]]," ")</f>
        <v>WA</v>
      </c>
      <c r="D82" s="6" t="str">
        <f>_xlfn.TEXTAFTER(Homes[[#This Row],[statezip]]," ")</f>
        <v>98115</v>
      </c>
      <c r="E82" s="1">
        <v>1636000</v>
      </c>
      <c r="F82">
        <v>3</v>
      </c>
      <c r="G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" s="3" t="str">
        <f>Homes[[#This Row],[bedrooms]] &amp; " bd | " &amp; TEXT(Homes[[#This Row],[bathrooms]],"0.##") &amp; " ba"</f>
        <v>3 bd | 2.5 ba</v>
      </c>
      <c r="I82" s="4">
        <v>3110</v>
      </c>
      <c r="J82" s="1">
        <f>IFERROR(Homes[[#This Row],[price]]/Homes[[#This Row],[sqft_living]]," ")</f>
        <v>526.04501607717043</v>
      </c>
      <c r="K82" s="4">
        <f>IFERROR(Homes[[#This Row],[sqft_lot]]/43560," ")</f>
        <v>0.1553030303030303</v>
      </c>
      <c r="L82" t="str">
        <f>IF(Homes[[#This Row],[waterfront]]=1, "Yes","No")</f>
        <v>No</v>
      </c>
      <c r="M82" s="4" t="str">
        <f>IF(Homes[[#This Row],[sqft_basement]]&gt;0, "Yes","No")</f>
        <v>Yes</v>
      </c>
      <c r="N82" t="str">
        <f>CHOOSE(Homes[[#This Row],[view]]+1, "None","Fair","Good","Great","Excellent")</f>
        <v>Fair</v>
      </c>
      <c r="O82" t="str">
        <f>CHOOSE(Homes[[#This Row],[condition]], "Poor","Fair","Average","Good","Excellent")</f>
        <v>Good</v>
      </c>
      <c r="P82">
        <f ca="1">YEAR(TODAY())-Homes[[#This Row],[yr_built]]</f>
        <v>79</v>
      </c>
      <c r="Q82">
        <v>1989</v>
      </c>
      <c r="R82">
        <f ca="1">IF(Homes[[#This Row],[yr_renovated]]&gt;0, YEAR(TODAY())-Homes[[#This Row],[yr_renovated]], YEAR(TODAY())-Homes[[#This Row],[yr_built]])</f>
        <v>36</v>
      </c>
      <c r="S82">
        <v>2</v>
      </c>
      <c r="T82" s="2">
        <v>41827</v>
      </c>
      <c r="U82" s="3">
        <v>2.5</v>
      </c>
      <c r="V82" s="4">
        <f>IFERROR(Homes[[#This Row],[sqft_above]]+Homes[[#This Row],[sqft_basement]]," ")</f>
        <v>3110</v>
      </c>
      <c r="W82" s="4">
        <v>6765</v>
      </c>
      <c r="X82">
        <v>0</v>
      </c>
      <c r="Y82">
        <v>1</v>
      </c>
      <c r="Z82">
        <v>4</v>
      </c>
      <c r="AA82" s="4">
        <v>2550</v>
      </c>
      <c r="AB82" s="4">
        <v>560</v>
      </c>
      <c r="AC82">
        <v>1946</v>
      </c>
      <c r="AD82" t="s">
        <v>153</v>
      </c>
      <c r="AE82" t="s">
        <v>49</v>
      </c>
      <c r="AF82" t="s">
        <v>154</v>
      </c>
    </row>
    <row r="83" spans="1:32">
      <c r="A83" t="str">
        <f>PROPER(TRIM(Homes[[#This Row],[street]]))</f>
        <v>400 Detwiller Ln</v>
      </c>
      <c r="B83" t="str">
        <f>PROPER(TRIM(Homes[[#This Row],[city]]))</f>
        <v>Bellevue</v>
      </c>
      <c r="C83" t="str">
        <f>_xlfn.TEXTBEFORE(Homes[[#This Row],[statezip]]," ")</f>
        <v>WA</v>
      </c>
      <c r="D83" s="6" t="str">
        <f>_xlfn.TEXTAFTER(Homes[[#This Row],[statezip]]," ")</f>
        <v>98004</v>
      </c>
      <c r="E83" s="1">
        <v>1635000</v>
      </c>
      <c r="F83">
        <v>5</v>
      </c>
      <c r="G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3" s="3" t="str">
        <f>Homes[[#This Row],[bedrooms]] &amp; " bd | " &amp; TEXT(Homes[[#This Row],[bathrooms]],"0.##") &amp; " ba"</f>
        <v>5 bd | 3.5 ba</v>
      </c>
      <c r="I83" s="4">
        <v>4220</v>
      </c>
      <c r="J83" s="1">
        <f>IFERROR(Homes[[#This Row],[price]]/Homes[[#This Row],[sqft_living]]," ")</f>
        <v>387.44075829383888</v>
      </c>
      <c r="K83" s="4">
        <f>IFERROR(Homes[[#This Row],[sqft_lot]]/43560," ")</f>
        <v>0.61487603305785121</v>
      </c>
      <c r="L83" t="str">
        <f>IF(Homes[[#This Row],[waterfront]]=1, "Yes","No")</f>
        <v>No</v>
      </c>
      <c r="M83" s="4" t="str">
        <f>IF(Homes[[#This Row],[sqft_basement]]&gt;0, "Yes","No")</f>
        <v>Yes</v>
      </c>
      <c r="N83" t="str">
        <f>CHOOSE(Homes[[#This Row],[view]]+1, "None","Fair","Good","Great","Excellent")</f>
        <v>None</v>
      </c>
      <c r="O83" t="str">
        <f>CHOOSE(Homes[[#This Row],[condition]], "Poor","Fair","Average","Good","Excellent")</f>
        <v>Average</v>
      </c>
      <c r="P83">
        <f ca="1">YEAR(TODAY())-Homes[[#This Row],[yr_built]]</f>
        <v>67</v>
      </c>
      <c r="Q83">
        <v>2006</v>
      </c>
      <c r="R83">
        <f ca="1">IF(Homes[[#This Row],[yr_renovated]]&gt;0, YEAR(TODAY())-Homes[[#This Row],[yr_renovated]], YEAR(TODAY())-Homes[[#This Row],[yr_built]])</f>
        <v>19</v>
      </c>
      <c r="S83">
        <v>1</v>
      </c>
      <c r="T83" s="2">
        <v>41799</v>
      </c>
      <c r="U83" s="3">
        <v>3.5</v>
      </c>
      <c r="V83" s="4">
        <f>IFERROR(Homes[[#This Row],[sqft_above]]+Homes[[#This Row],[sqft_basement]]," ")</f>
        <v>4220</v>
      </c>
      <c r="W83" s="4">
        <v>26784</v>
      </c>
      <c r="X83">
        <v>0</v>
      </c>
      <c r="Y83">
        <v>0</v>
      </c>
      <c r="Z83">
        <v>3</v>
      </c>
      <c r="AA83" s="4">
        <v>2110</v>
      </c>
      <c r="AB83" s="4">
        <v>2110</v>
      </c>
      <c r="AC83">
        <v>1958</v>
      </c>
      <c r="AD83" t="s">
        <v>155</v>
      </c>
      <c r="AE83" t="s">
        <v>33</v>
      </c>
      <c r="AF83" t="s">
        <v>34</v>
      </c>
    </row>
    <row r="84" spans="1:32">
      <c r="A84" t="str">
        <f>PROPER(TRIM(Homes[[#This Row],[street]]))</f>
        <v>1820 38Th Ave E</v>
      </c>
      <c r="B84" t="str">
        <f>PROPER(TRIM(Homes[[#This Row],[city]]))</f>
        <v>Seattle</v>
      </c>
      <c r="C84" t="str">
        <f>_xlfn.TEXTBEFORE(Homes[[#This Row],[statezip]]," ")</f>
        <v>WA</v>
      </c>
      <c r="D84" s="6" t="str">
        <f>_xlfn.TEXTAFTER(Homes[[#This Row],[statezip]]," ")</f>
        <v>98112</v>
      </c>
      <c r="E84" s="1">
        <v>1625000</v>
      </c>
      <c r="F84">
        <v>4</v>
      </c>
      <c r="G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4" s="3" t="str">
        <f>Homes[[#This Row],[bedrooms]] &amp; " bd | " &amp; TEXT(Homes[[#This Row],[bathrooms]],"0.##") &amp; " ba"</f>
        <v>4 bd | 3.25 ba</v>
      </c>
      <c r="I84" s="4">
        <v>2980</v>
      </c>
      <c r="J84" s="1">
        <f>IFERROR(Homes[[#This Row],[price]]/Homes[[#This Row],[sqft_living]]," ")</f>
        <v>545.30201342281885</v>
      </c>
      <c r="K84" s="4">
        <f>IFERROR(Homes[[#This Row],[sqft_lot]]/43560," ")</f>
        <v>8.2644628099173556E-2</v>
      </c>
      <c r="L84" t="str">
        <f>IF(Homes[[#This Row],[waterfront]]=1, "Yes","No")</f>
        <v>No</v>
      </c>
      <c r="M84" s="4" t="str">
        <f>IF(Homes[[#This Row],[sqft_basement]]&gt;0, "Yes","No")</f>
        <v>Yes</v>
      </c>
      <c r="N84" t="str">
        <f>CHOOSE(Homes[[#This Row],[view]]+1, "None","Fair","Good","Great","Excellent")</f>
        <v>None</v>
      </c>
      <c r="O84" t="str">
        <f>CHOOSE(Homes[[#This Row],[condition]], "Poor","Fair","Average","Good","Excellent")</f>
        <v>Average</v>
      </c>
      <c r="P84">
        <f ca="1">YEAR(TODAY())-Homes[[#This Row],[yr_built]]</f>
        <v>26</v>
      </c>
      <c r="Q84">
        <v>0</v>
      </c>
      <c r="R84">
        <f ca="1">IF(Homes[[#This Row],[yr_renovated]]&gt;0, YEAR(TODAY())-Homes[[#This Row],[yr_renovated]], YEAR(TODAY())-Homes[[#This Row],[yr_built]])</f>
        <v>26</v>
      </c>
      <c r="S84">
        <v>2</v>
      </c>
      <c r="T84" s="2">
        <v>41823</v>
      </c>
      <c r="U84" s="3">
        <v>3.25</v>
      </c>
      <c r="V84" s="4">
        <f>IFERROR(Homes[[#This Row],[sqft_above]]+Homes[[#This Row],[sqft_basement]]," ")</f>
        <v>2980</v>
      </c>
      <c r="W84" s="4">
        <v>3600</v>
      </c>
      <c r="X84">
        <v>0</v>
      </c>
      <c r="Y84">
        <v>0</v>
      </c>
      <c r="Z84">
        <v>3</v>
      </c>
      <c r="AA84" s="4">
        <v>2150</v>
      </c>
      <c r="AB84" s="4">
        <v>830</v>
      </c>
      <c r="AC84">
        <v>1999</v>
      </c>
      <c r="AD84" t="s">
        <v>156</v>
      </c>
      <c r="AE84" t="s">
        <v>49</v>
      </c>
      <c r="AF84" t="s">
        <v>64</v>
      </c>
    </row>
    <row r="85" spans="1:32">
      <c r="A85" t="str">
        <f>PROPER(TRIM(Homes[[#This Row],[street]]))</f>
        <v>4720 Somerset Ave Se</v>
      </c>
      <c r="B85" t="str">
        <f>PROPER(TRIM(Homes[[#This Row],[city]]))</f>
        <v>Bellevue</v>
      </c>
      <c r="C85" t="str">
        <f>_xlfn.TEXTBEFORE(Homes[[#This Row],[statezip]]," ")</f>
        <v>WA</v>
      </c>
      <c r="D85" s="6" t="str">
        <f>_xlfn.TEXTAFTER(Homes[[#This Row],[statezip]]," ")</f>
        <v>98006</v>
      </c>
      <c r="E85" s="1">
        <v>1619999</v>
      </c>
      <c r="F85">
        <v>4</v>
      </c>
      <c r="G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5" s="3" t="str">
        <f>Homes[[#This Row],[bedrooms]] &amp; " bd | " &amp; TEXT(Homes[[#This Row],[bathrooms]],"0.##") &amp; " ba"</f>
        <v>4 bd | 3. ba</v>
      </c>
      <c r="I85" s="4">
        <v>3900</v>
      </c>
      <c r="J85" s="1">
        <f>IFERROR(Homes[[#This Row],[price]]/Homes[[#This Row],[sqft_living]]," ")</f>
        <v>415.38435897435897</v>
      </c>
      <c r="K85" s="4">
        <f>IFERROR(Homes[[#This Row],[sqft_lot]]/43560," ")</f>
        <v>0.22382920110192839</v>
      </c>
      <c r="L85" t="str">
        <f>IF(Homes[[#This Row],[waterfront]]=1, "Yes","No")</f>
        <v>No</v>
      </c>
      <c r="M85" s="4" t="str">
        <f>IF(Homes[[#This Row],[sqft_basement]]&gt;0, "Yes","No")</f>
        <v>Yes</v>
      </c>
      <c r="N85" t="str">
        <f>CHOOSE(Homes[[#This Row],[view]]+1, "None","Fair","Good","Great","Excellent")</f>
        <v>Excellent</v>
      </c>
      <c r="O85" t="str">
        <f>CHOOSE(Homes[[#This Row],[condition]], "Poor","Fair","Average","Good","Excellent")</f>
        <v>Excellent</v>
      </c>
      <c r="P85">
        <f ca="1">YEAR(TODAY())-Homes[[#This Row],[yr_built]]</f>
        <v>53</v>
      </c>
      <c r="Q85">
        <v>0</v>
      </c>
      <c r="R85">
        <f ca="1">IF(Homes[[#This Row],[yr_renovated]]&gt;0, YEAR(TODAY())-Homes[[#This Row],[yr_renovated]], YEAR(TODAY())-Homes[[#This Row],[yr_built]])</f>
        <v>53</v>
      </c>
      <c r="S85">
        <v>1</v>
      </c>
      <c r="T85" s="2">
        <v>41817</v>
      </c>
      <c r="U85" s="3">
        <v>3</v>
      </c>
      <c r="V85" s="4">
        <f>IFERROR(Homes[[#This Row],[sqft_above]]+Homes[[#This Row],[sqft_basement]]," ")</f>
        <v>3900</v>
      </c>
      <c r="W85" s="4">
        <v>9750</v>
      </c>
      <c r="X85">
        <v>0</v>
      </c>
      <c r="Y85">
        <v>4</v>
      </c>
      <c r="Z85">
        <v>5</v>
      </c>
      <c r="AA85" s="4">
        <v>2520</v>
      </c>
      <c r="AB85" s="4">
        <v>1380</v>
      </c>
      <c r="AC85">
        <v>1972</v>
      </c>
      <c r="AD85" t="s">
        <v>157</v>
      </c>
      <c r="AE85" t="s">
        <v>33</v>
      </c>
      <c r="AF85" t="s">
        <v>91</v>
      </c>
    </row>
    <row r="86" spans="1:32">
      <c r="A86" t="str">
        <f>PROPER(TRIM(Homes[[#This Row],[street]]))</f>
        <v>2758 68Th Ave Se</v>
      </c>
      <c r="B86" t="str">
        <f>PROPER(TRIM(Homes[[#This Row],[city]]))</f>
        <v>Mercer Island</v>
      </c>
      <c r="C86" t="str">
        <f>_xlfn.TEXTBEFORE(Homes[[#This Row],[statezip]]," ")</f>
        <v>WA</v>
      </c>
      <c r="D86" s="6" t="str">
        <f>_xlfn.TEXTAFTER(Homes[[#This Row],[statezip]]," ")</f>
        <v>98040</v>
      </c>
      <c r="E86" s="1">
        <v>1610000</v>
      </c>
      <c r="F86">
        <v>4</v>
      </c>
      <c r="G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6" s="3" t="str">
        <f>Homes[[#This Row],[bedrooms]] &amp; " bd | " &amp; TEXT(Homes[[#This Row],[bathrooms]],"0.##") &amp; " ba"</f>
        <v>4 bd | 3.5 ba</v>
      </c>
      <c r="I86" s="4">
        <v>4390</v>
      </c>
      <c r="J86" s="1">
        <f>IFERROR(Homes[[#This Row],[price]]/Homes[[#This Row],[sqft_living]]," ")</f>
        <v>366.74259681093395</v>
      </c>
      <c r="K86" s="4">
        <f>IFERROR(Homes[[#This Row],[sqft_lot]]/43560," ")</f>
        <v>0.26629935720844811</v>
      </c>
      <c r="L86" t="str">
        <f>IF(Homes[[#This Row],[waterfront]]=1, "Yes","No")</f>
        <v>No</v>
      </c>
      <c r="M86" s="4" t="str">
        <f>IF(Homes[[#This Row],[sqft_basement]]&gt;0, "Yes","No")</f>
        <v>Yes</v>
      </c>
      <c r="N86" t="str">
        <f>CHOOSE(Homes[[#This Row],[view]]+1, "None","Fair","Good","Great","Excellent")</f>
        <v>Great</v>
      </c>
      <c r="O86" t="str">
        <f>CHOOSE(Homes[[#This Row],[condition]], "Poor","Fair","Average","Good","Excellent")</f>
        <v>Average</v>
      </c>
      <c r="P86">
        <f ca="1">YEAR(TODAY())-Homes[[#This Row],[yr_built]]</f>
        <v>35</v>
      </c>
      <c r="Q86">
        <v>2009</v>
      </c>
      <c r="R86">
        <f ca="1">IF(Homes[[#This Row],[yr_renovated]]&gt;0, YEAR(TODAY())-Homes[[#This Row],[yr_renovated]], YEAR(TODAY())-Homes[[#This Row],[yr_built]])</f>
        <v>16</v>
      </c>
      <c r="S86">
        <v>2</v>
      </c>
      <c r="T86" s="2">
        <v>41782</v>
      </c>
      <c r="U86" s="3">
        <v>3.5</v>
      </c>
      <c r="V86" s="4">
        <f>IFERROR(Homes[[#This Row],[sqft_above]]+Homes[[#This Row],[sqft_basement]]," ")</f>
        <v>4390</v>
      </c>
      <c r="W86" s="4">
        <v>11600</v>
      </c>
      <c r="X86">
        <v>0</v>
      </c>
      <c r="Y86">
        <v>3</v>
      </c>
      <c r="Z86">
        <v>3</v>
      </c>
      <c r="AA86" s="4">
        <v>3060</v>
      </c>
      <c r="AB86" s="4">
        <v>1330</v>
      </c>
      <c r="AC86">
        <v>1990</v>
      </c>
      <c r="AD86" t="s">
        <v>158</v>
      </c>
      <c r="AE86" t="s">
        <v>36</v>
      </c>
      <c r="AF86" t="s">
        <v>37</v>
      </c>
    </row>
    <row r="87" spans="1:32">
      <c r="A87" t="str">
        <f>PROPER(TRIM(Homes[[#This Row],[street]]))</f>
        <v>17780 13Th Ave Nw</v>
      </c>
      <c r="B87" t="str">
        <f>PROPER(TRIM(Homes[[#This Row],[city]]))</f>
        <v>Seattle</v>
      </c>
      <c r="C87" t="str">
        <f>_xlfn.TEXTBEFORE(Homes[[#This Row],[statezip]]," ")</f>
        <v>WA</v>
      </c>
      <c r="D87" s="6" t="str">
        <f>_xlfn.TEXTAFTER(Homes[[#This Row],[statezip]]," ")</f>
        <v>98177</v>
      </c>
      <c r="E87" s="1">
        <v>1600000</v>
      </c>
      <c r="F87">
        <v>3</v>
      </c>
      <c r="G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7" s="3" t="str">
        <f>Homes[[#This Row],[bedrooms]] &amp; " bd | " &amp; TEXT(Homes[[#This Row],[bathrooms]],"0.##") &amp; " ba"</f>
        <v>3 bd | 3.25 ba</v>
      </c>
      <c r="I87" s="4">
        <v>3790</v>
      </c>
      <c r="J87" s="1">
        <f>IFERROR(Homes[[#This Row],[price]]/Homes[[#This Row],[sqft_living]]," ")</f>
        <v>422.16358839050133</v>
      </c>
      <c r="K87" s="4">
        <f>IFERROR(Homes[[#This Row],[sqft_lot]]/43560," ")</f>
        <v>0.43617998163452709</v>
      </c>
      <c r="L87" t="str">
        <f>IF(Homes[[#This Row],[waterfront]]=1, "Yes","No")</f>
        <v>No</v>
      </c>
      <c r="M87" s="4" t="str">
        <f>IF(Homes[[#This Row],[sqft_basement]]&gt;0, "Yes","No")</f>
        <v>No</v>
      </c>
      <c r="N87" t="str">
        <f>CHOOSE(Homes[[#This Row],[view]]+1, "None","Fair","Good","Great","Excellent")</f>
        <v>Excellent</v>
      </c>
      <c r="O87" t="str">
        <f>CHOOSE(Homes[[#This Row],[condition]], "Poor","Fair","Average","Good","Excellent")</f>
        <v>Average</v>
      </c>
      <c r="P87">
        <f ca="1">YEAR(TODAY())-Homes[[#This Row],[yr_built]]</f>
        <v>40</v>
      </c>
      <c r="Q87">
        <v>0</v>
      </c>
      <c r="R87">
        <f ca="1">IF(Homes[[#This Row],[yr_renovated]]&gt;0, YEAR(TODAY())-Homes[[#This Row],[yr_renovated]], YEAR(TODAY())-Homes[[#This Row],[yr_built]])</f>
        <v>40</v>
      </c>
      <c r="S87">
        <v>2</v>
      </c>
      <c r="T87" s="2">
        <v>41786</v>
      </c>
      <c r="U87" s="3">
        <v>3.25</v>
      </c>
      <c r="V87" s="4">
        <f>IFERROR(Homes[[#This Row],[sqft_above]]+Homes[[#This Row],[sqft_basement]]," ")</f>
        <v>3790</v>
      </c>
      <c r="W87" s="4">
        <v>19000</v>
      </c>
      <c r="X87">
        <v>0</v>
      </c>
      <c r="Y87">
        <v>4</v>
      </c>
      <c r="Z87">
        <v>3</v>
      </c>
      <c r="AA87" s="4">
        <v>3790</v>
      </c>
      <c r="AB87" s="4">
        <v>0</v>
      </c>
      <c r="AC87">
        <v>1985</v>
      </c>
      <c r="AD87" t="s">
        <v>159</v>
      </c>
      <c r="AE87" t="s">
        <v>49</v>
      </c>
      <c r="AF87" t="s">
        <v>50</v>
      </c>
    </row>
    <row r="88" spans="1:32">
      <c r="A88" t="str">
        <f>PROPER(TRIM(Homes[[#This Row],[street]]))</f>
        <v>29236 Se 5Th St</v>
      </c>
      <c r="B88" t="str">
        <f>PROPER(TRIM(Homes[[#This Row],[city]]))</f>
        <v>Fall City</v>
      </c>
      <c r="C88" t="str">
        <f>_xlfn.TEXTBEFORE(Homes[[#This Row],[statezip]]," ")</f>
        <v>WA</v>
      </c>
      <c r="D88" s="6" t="str">
        <f>_xlfn.TEXTAFTER(Homes[[#This Row],[statezip]]," ")</f>
        <v>98024</v>
      </c>
      <c r="E88" s="1">
        <v>1600000</v>
      </c>
      <c r="F88">
        <v>6</v>
      </c>
      <c r="G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88" s="3" t="str">
        <f>Homes[[#This Row],[bedrooms]] &amp; " bd | " &amp; TEXT(Homes[[#This Row],[bathrooms]],"0.##") &amp; " ba"</f>
        <v>6 bd | 5. ba</v>
      </c>
      <c r="I88" s="4">
        <v>6050</v>
      </c>
      <c r="J88" s="1">
        <f>IFERROR(Homes[[#This Row],[price]]/Homes[[#This Row],[sqft_living]]," ")</f>
        <v>264.46280991735534</v>
      </c>
      <c r="K88" s="4">
        <f>IFERROR(Homes[[#This Row],[sqft_lot]]/43560," ")</f>
        <v>5.2950413223140496</v>
      </c>
      <c r="L88" t="str">
        <f>IF(Homes[[#This Row],[waterfront]]=1, "Yes","No")</f>
        <v>No</v>
      </c>
      <c r="M88" s="4" t="str">
        <f>IF(Homes[[#This Row],[sqft_basement]]&gt;0, "Yes","No")</f>
        <v>No</v>
      </c>
      <c r="N88" t="str">
        <f>CHOOSE(Homes[[#This Row],[view]]+1, "None","Fair","Good","Great","Excellent")</f>
        <v>Great</v>
      </c>
      <c r="O88" t="str">
        <f>CHOOSE(Homes[[#This Row],[condition]], "Poor","Fair","Average","Good","Excellent")</f>
        <v>Average</v>
      </c>
      <c r="P88">
        <f ca="1">YEAR(TODAY())-Homes[[#This Row],[yr_built]]</f>
        <v>24</v>
      </c>
      <c r="Q88">
        <v>0</v>
      </c>
      <c r="R88">
        <f ca="1">IF(Homes[[#This Row],[yr_renovated]]&gt;0, YEAR(TODAY())-Homes[[#This Row],[yr_renovated]], YEAR(TODAY())-Homes[[#This Row],[yr_built]])</f>
        <v>24</v>
      </c>
      <c r="S88">
        <v>2</v>
      </c>
      <c r="T88" s="2">
        <v>41808</v>
      </c>
      <c r="U88" s="3">
        <v>5</v>
      </c>
      <c r="V88" s="4">
        <f>IFERROR(Homes[[#This Row],[sqft_above]]+Homes[[#This Row],[sqft_basement]]," ")</f>
        <v>6050</v>
      </c>
      <c r="W88" s="4">
        <v>230652</v>
      </c>
      <c r="X88">
        <v>0</v>
      </c>
      <c r="Y88">
        <v>3</v>
      </c>
      <c r="Z88">
        <v>3</v>
      </c>
      <c r="AA88" s="4">
        <v>6050</v>
      </c>
      <c r="AB88" s="4">
        <v>0</v>
      </c>
      <c r="AC88">
        <v>2001</v>
      </c>
      <c r="AD88" t="s">
        <v>160</v>
      </c>
      <c r="AE88" t="s">
        <v>161</v>
      </c>
      <c r="AF88" t="s">
        <v>162</v>
      </c>
    </row>
    <row r="89" spans="1:32">
      <c r="A89" t="str">
        <f>PROPER(TRIM(Homes[[#This Row],[street]]))</f>
        <v>9410 Lake Washington Blvd Ne</v>
      </c>
      <c r="B89" t="str">
        <f>PROPER(TRIM(Homes[[#This Row],[city]]))</f>
        <v>Bellevue</v>
      </c>
      <c r="C89" t="str">
        <f>_xlfn.TEXTBEFORE(Homes[[#This Row],[statezip]]," ")</f>
        <v>WA</v>
      </c>
      <c r="D89" s="6" t="str">
        <f>_xlfn.TEXTAFTER(Homes[[#This Row],[statezip]]," ")</f>
        <v>98004</v>
      </c>
      <c r="E89" s="1">
        <v>1600000</v>
      </c>
      <c r="F89">
        <v>3</v>
      </c>
      <c r="G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" s="3" t="str">
        <f>Homes[[#This Row],[bedrooms]] &amp; " bd | " &amp; TEXT(Homes[[#This Row],[bathrooms]],"0.##") &amp; " ba"</f>
        <v>3 bd | 2.5 ba</v>
      </c>
      <c r="I89" s="4">
        <v>3160</v>
      </c>
      <c r="J89" s="1">
        <f>IFERROR(Homes[[#This Row],[price]]/Homes[[#This Row],[sqft_living]]," ")</f>
        <v>506.32911392405066</v>
      </c>
      <c r="K89" s="4">
        <f>IFERROR(Homes[[#This Row],[sqft_lot]]/43560," ")</f>
        <v>0.2943985307621671</v>
      </c>
      <c r="L89" t="str">
        <f>IF(Homes[[#This Row],[waterfront]]=1, "Yes","No")</f>
        <v>No</v>
      </c>
      <c r="M89" s="4" t="str">
        <f>IF(Homes[[#This Row],[sqft_basement]]&gt;0, "Yes","No")</f>
        <v>Yes</v>
      </c>
      <c r="N89" t="str">
        <f>CHOOSE(Homes[[#This Row],[view]]+1, "None","Fair","Good","Great","Excellent")</f>
        <v>Good</v>
      </c>
      <c r="O89" t="str">
        <f>CHOOSE(Homes[[#This Row],[condition]], "Poor","Fair","Average","Good","Excellent")</f>
        <v>Good</v>
      </c>
      <c r="P89">
        <f ca="1">YEAR(TODAY())-Homes[[#This Row],[yr_built]]</f>
        <v>59</v>
      </c>
      <c r="Q89">
        <v>0</v>
      </c>
      <c r="R89">
        <f ca="1">IF(Homes[[#This Row],[yr_renovated]]&gt;0, YEAR(TODAY())-Homes[[#This Row],[yr_renovated]], YEAR(TODAY())-Homes[[#This Row],[yr_built]])</f>
        <v>59</v>
      </c>
      <c r="S89">
        <v>1</v>
      </c>
      <c r="T89" s="2">
        <v>41781</v>
      </c>
      <c r="U89" s="3">
        <v>2.5</v>
      </c>
      <c r="V89" s="4">
        <f>IFERROR(Homes[[#This Row],[sqft_above]]+Homes[[#This Row],[sqft_basement]]," ")</f>
        <v>3160</v>
      </c>
      <c r="W89" s="4">
        <v>12824</v>
      </c>
      <c r="X89">
        <v>0</v>
      </c>
      <c r="Y89">
        <v>2</v>
      </c>
      <c r="Z89">
        <v>4</v>
      </c>
      <c r="AA89" s="4">
        <v>1820</v>
      </c>
      <c r="AB89" s="4">
        <v>1340</v>
      </c>
      <c r="AC89">
        <v>1966</v>
      </c>
      <c r="AD89" t="s">
        <v>163</v>
      </c>
      <c r="AE89" t="s">
        <v>33</v>
      </c>
      <c r="AF89" t="s">
        <v>34</v>
      </c>
    </row>
    <row r="90" spans="1:32">
      <c r="A90" t="str">
        <f>PROPER(TRIM(Homes[[#This Row],[street]]))</f>
        <v>3221 E Morley Way</v>
      </c>
      <c r="B90" t="str">
        <f>PROPER(TRIM(Homes[[#This Row],[city]]))</f>
        <v>Seattle</v>
      </c>
      <c r="C90" t="str">
        <f>_xlfn.TEXTBEFORE(Homes[[#This Row],[statezip]]," ")</f>
        <v>WA</v>
      </c>
      <c r="D90" s="6" t="str">
        <f>_xlfn.TEXTAFTER(Homes[[#This Row],[statezip]]," ")</f>
        <v>98112</v>
      </c>
      <c r="E90" s="1">
        <v>1600000</v>
      </c>
      <c r="F90">
        <v>3</v>
      </c>
      <c r="G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90" s="3" t="str">
        <f>Homes[[#This Row],[bedrooms]] &amp; " bd | " &amp; TEXT(Homes[[#This Row],[bathrooms]],"0.##") &amp; " ba"</f>
        <v>3 bd | 4.25 ba</v>
      </c>
      <c r="I90" s="4">
        <v>2820</v>
      </c>
      <c r="J90" s="1">
        <f>IFERROR(Homes[[#This Row],[price]]/Homes[[#This Row],[sqft_living]]," ")</f>
        <v>567.3758865248227</v>
      </c>
      <c r="K90" s="4">
        <f>IFERROR(Homes[[#This Row],[sqft_lot]]/43560," ")</f>
        <v>0.16528925619834711</v>
      </c>
      <c r="L90" t="str">
        <f>IF(Homes[[#This Row],[waterfront]]=1, "Yes","No")</f>
        <v>No</v>
      </c>
      <c r="M90" s="4" t="str">
        <f>IF(Homes[[#This Row],[sqft_basement]]&gt;0, "Yes","No")</f>
        <v>Yes</v>
      </c>
      <c r="N90" t="str">
        <f>CHOOSE(Homes[[#This Row],[view]]+1, "None","Fair","Good","Great","Excellent")</f>
        <v>None</v>
      </c>
      <c r="O90" t="str">
        <f>CHOOSE(Homes[[#This Row],[condition]], "Poor","Fair","Average","Good","Excellent")</f>
        <v>Good</v>
      </c>
      <c r="P90">
        <f ca="1">YEAR(TODAY())-Homes[[#This Row],[yr_built]]</f>
        <v>95</v>
      </c>
      <c r="Q90">
        <v>0</v>
      </c>
      <c r="R90">
        <f ca="1">IF(Homes[[#This Row],[yr_renovated]]&gt;0, YEAR(TODAY())-Homes[[#This Row],[yr_renovated]], YEAR(TODAY())-Homes[[#This Row],[yr_built]])</f>
        <v>95</v>
      </c>
      <c r="S90">
        <v>2</v>
      </c>
      <c r="T90" s="2">
        <v>41818</v>
      </c>
      <c r="U90" s="3">
        <v>4.25</v>
      </c>
      <c r="V90" s="4">
        <f>IFERROR(Homes[[#This Row],[sqft_above]]+Homes[[#This Row],[sqft_basement]]," ")</f>
        <v>2820</v>
      </c>
      <c r="W90" s="4">
        <v>7200</v>
      </c>
      <c r="X90">
        <v>0</v>
      </c>
      <c r="Y90">
        <v>0</v>
      </c>
      <c r="Z90">
        <v>4</v>
      </c>
      <c r="AA90" s="4">
        <v>2460</v>
      </c>
      <c r="AB90" s="4">
        <v>360</v>
      </c>
      <c r="AC90">
        <v>1930</v>
      </c>
      <c r="AD90" t="s">
        <v>164</v>
      </c>
      <c r="AE90" t="s">
        <v>49</v>
      </c>
      <c r="AF90" t="s">
        <v>64</v>
      </c>
    </row>
    <row r="91" spans="1:32">
      <c r="A91" t="str">
        <f>PROPER(TRIM(Homes[[#This Row],[street]]))</f>
        <v>17200 Se 29Th Ct</v>
      </c>
      <c r="B91" t="str">
        <f>PROPER(TRIM(Homes[[#This Row],[city]]))</f>
        <v>Bellevue</v>
      </c>
      <c r="C91" t="str">
        <f>_xlfn.TEXTBEFORE(Homes[[#This Row],[statezip]]," ")</f>
        <v>WA</v>
      </c>
      <c r="D91" s="6" t="str">
        <f>_xlfn.TEXTAFTER(Homes[[#This Row],[statezip]]," ")</f>
        <v>98008</v>
      </c>
      <c r="E91" s="1">
        <v>1595000</v>
      </c>
      <c r="F91">
        <v>5</v>
      </c>
      <c r="G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1" s="3" t="str">
        <f>Homes[[#This Row],[bedrooms]] &amp; " bd | " &amp; TEXT(Homes[[#This Row],[bathrooms]],"0.##") &amp; " ba"</f>
        <v>5 bd | 3. ba</v>
      </c>
      <c r="I91" s="4">
        <v>3640</v>
      </c>
      <c r="J91" s="1">
        <f>IFERROR(Homes[[#This Row],[price]]/Homes[[#This Row],[sqft_living]]," ")</f>
        <v>438.1868131868132</v>
      </c>
      <c r="K91" s="4">
        <f>IFERROR(Homes[[#This Row],[sqft_lot]]/43560," ")</f>
        <v>0.18914141414141414</v>
      </c>
      <c r="L91" t="str">
        <f>IF(Homes[[#This Row],[waterfront]]=1, "Yes","No")</f>
        <v>No</v>
      </c>
      <c r="M91" s="4" t="str">
        <f>IF(Homes[[#This Row],[sqft_basement]]&gt;0, "Yes","No")</f>
        <v>Yes</v>
      </c>
      <c r="N91" t="str">
        <f>CHOOSE(Homes[[#This Row],[view]]+1, "None","Fair","Good","Great","Excellent")</f>
        <v>Great</v>
      </c>
      <c r="O91" t="str">
        <f>CHOOSE(Homes[[#This Row],[condition]], "Poor","Fair","Average","Good","Excellent")</f>
        <v>Average</v>
      </c>
      <c r="P91">
        <f ca="1">YEAR(TODAY())-Homes[[#This Row],[yr_built]]</f>
        <v>43</v>
      </c>
      <c r="Q91">
        <v>0</v>
      </c>
      <c r="R91">
        <f ca="1">IF(Homes[[#This Row],[yr_renovated]]&gt;0, YEAR(TODAY())-Homes[[#This Row],[yr_renovated]], YEAR(TODAY())-Homes[[#This Row],[yr_built]])</f>
        <v>43</v>
      </c>
      <c r="S91">
        <v>2</v>
      </c>
      <c r="T91" s="2">
        <v>41791</v>
      </c>
      <c r="U91" s="3">
        <v>3</v>
      </c>
      <c r="V91" s="4">
        <f>IFERROR(Homes[[#This Row],[sqft_above]]+Homes[[#This Row],[sqft_basement]]," ")</f>
        <v>3640</v>
      </c>
      <c r="W91" s="4">
        <v>8239</v>
      </c>
      <c r="X91">
        <v>0</v>
      </c>
      <c r="Y91">
        <v>3</v>
      </c>
      <c r="Z91">
        <v>3</v>
      </c>
      <c r="AA91" s="4">
        <v>2540</v>
      </c>
      <c r="AB91" s="4">
        <v>1100</v>
      </c>
      <c r="AC91">
        <v>1982</v>
      </c>
      <c r="AD91" t="s">
        <v>165</v>
      </c>
      <c r="AE91" t="s">
        <v>33</v>
      </c>
      <c r="AF91" t="s">
        <v>53</v>
      </c>
    </row>
    <row r="92" spans="1:32">
      <c r="A92" t="str">
        <f>PROPER(TRIM(Homes[[#This Row],[street]]))</f>
        <v>1249 Nw Elford Dr</v>
      </c>
      <c r="B92" t="str">
        <f>PROPER(TRIM(Homes[[#This Row],[city]]))</f>
        <v>Seattle</v>
      </c>
      <c r="C92" t="str">
        <f>_xlfn.TEXTBEFORE(Homes[[#This Row],[statezip]]," ")</f>
        <v>WA</v>
      </c>
      <c r="D92" s="6" t="str">
        <f>_xlfn.TEXTAFTER(Homes[[#This Row],[statezip]]," ")</f>
        <v>98177</v>
      </c>
      <c r="E92" s="1">
        <v>1580000</v>
      </c>
      <c r="F92">
        <v>4</v>
      </c>
      <c r="G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2" s="3" t="str">
        <f>Homes[[#This Row],[bedrooms]] &amp; " bd | " &amp; TEXT(Homes[[#This Row],[bathrooms]],"0.##") &amp; " ba"</f>
        <v>4 bd | 2.5 ba</v>
      </c>
      <c r="I92" s="4">
        <v>4570</v>
      </c>
      <c r="J92" s="1">
        <f>IFERROR(Homes[[#This Row],[price]]/Homes[[#This Row],[sqft_living]]," ")</f>
        <v>345.73304157549234</v>
      </c>
      <c r="K92" s="4">
        <f>IFERROR(Homes[[#This Row],[sqft_lot]]/43560," ")</f>
        <v>1.7099862258953169</v>
      </c>
      <c r="L92" t="str">
        <f>IF(Homes[[#This Row],[waterfront]]=1, "Yes","No")</f>
        <v>No</v>
      </c>
      <c r="M92" s="4" t="str">
        <f>IF(Homes[[#This Row],[sqft_basement]]&gt;0, "Yes","No")</f>
        <v>No</v>
      </c>
      <c r="N92" t="str">
        <f>CHOOSE(Homes[[#This Row],[view]]+1, "None","Fair","Good","Great","Excellent")</f>
        <v>Excellent</v>
      </c>
      <c r="O92" t="str">
        <f>CHOOSE(Homes[[#This Row],[condition]], "Poor","Fair","Average","Good","Excellent")</f>
        <v>Excellent</v>
      </c>
      <c r="P92">
        <f ca="1">YEAR(TODAY())-Homes[[#This Row],[yr_built]]</f>
        <v>77</v>
      </c>
      <c r="Q92">
        <v>1985</v>
      </c>
      <c r="R92">
        <f ca="1">IF(Homes[[#This Row],[yr_renovated]]&gt;0, YEAR(TODAY())-Homes[[#This Row],[yr_renovated]], YEAR(TODAY())-Homes[[#This Row],[yr_built]])</f>
        <v>40</v>
      </c>
      <c r="S92">
        <v>2</v>
      </c>
      <c r="T92" s="2">
        <v>41813</v>
      </c>
      <c r="U92" s="3">
        <v>2.5</v>
      </c>
      <c r="V92" s="4">
        <f>IFERROR(Homes[[#This Row],[sqft_above]]+Homes[[#This Row],[sqft_basement]]," ")</f>
        <v>4570</v>
      </c>
      <c r="W92" s="4">
        <v>74487</v>
      </c>
      <c r="X92">
        <v>0</v>
      </c>
      <c r="Y92">
        <v>4</v>
      </c>
      <c r="Z92">
        <v>5</v>
      </c>
      <c r="AA92" s="4">
        <v>4570</v>
      </c>
      <c r="AB92" s="4">
        <v>0</v>
      </c>
      <c r="AC92">
        <v>1948</v>
      </c>
      <c r="AD92" t="s">
        <v>166</v>
      </c>
      <c r="AE92" t="s">
        <v>49</v>
      </c>
      <c r="AF92" t="s">
        <v>50</v>
      </c>
    </row>
    <row r="93" spans="1:32">
      <c r="A93" t="str">
        <f>PROPER(TRIM(Homes[[#This Row],[street]]))</f>
        <v>440 8Th Ave</v>
      </c>
      <c r="B93" t="str">
        <f>PROPER(TRIM(Homes[[#This Row],[city]]))</f>
        <v>Kirkland</v>
      </c>
      <c r="C93" t="str">
        <f>_xlfn.TEXTBEFORE(Homes[[#This Row],[statezip]]," ")</f>
        <v>WA</v>
      </c>
      <c r="D93" s="6" t="str">
        <f>_xlfn.TEXTAFTER(Homes[[#This Row],[statezip]]," ")</f>
        <v>98033</v>
      </c>
      <c r="E93" s="1">
        <v>1580000</v>
      </c>
      <c r="F93">
        <v>3</v>
      </c>
      <c r="G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3" s="3" t="str">
        <f>Homes[[#This Row],[bedrooms]] &amp; " bd | " &amp; TEXT(Homes[[#This Row],[bathrooms]],"0.##") &amp; " ba"</f>
        <v>3 bd | 3.25 ba</v>
      </c>
      <c r="I93" s="4">
        <v>3690</v>
      </c>
      <c r="J93" s="1">
        <f>IFERROR(Homes[[#This Row],[price]]/Homes[[#This Row],[sqft_living]]," ")</f>
        <v>428.18428184281845</v>
      </c>
      <c r="K93" s="4">
        <f>IFERROR(Homes[[#This Row],[sqft_lot]]/43560," ")</f>
        <v>0.16528925619834711</v>
      </c>
      <c r="L93" t="str">
        <f>IF(Homes[[#This Row],[waterfront]]=1, "Yes","No")</f>
        <v>No</v>
      </c>
      <c r="M93" s="4" t="str">
        <f>IF(Homes[[#This Row],[sqft_basement]]&gt;0, "Yes","No")</f>
        <v>No</v>
      </c>
      <c r="N93" t="str">
        <f>CHOOSE(Homes[[#This Row],[view]]+1, "None","Fair","Good","Great","Excellent")</f>
        <v>None</v>
      </c>
      <c r="O93" t="str">
        <f>CHOOSE(Homes[[#This Row],[condition]], "Poor","Fair","Average","Good","Excellent")</f>
        <v>Average</v>
      </c>
      <c r="P93">
        <f ca="1">YEAR(TODAY())-Homes[[#This Row],[yr_built]]</f>
        <v>18</v>
      </c>
      <c r="Q93">
        <v>0</v>
      </c>
      <c r="R93">
        <f ca="1">IF(Homes[[#This Row],[yr_renovated]]&gt;0, YEAR(TODAY())-Homes[[#This Row],[yr_renovated]], YEAR(TODAY())-Homes[[#This Row],[yr_built]])</f>
        <v>18</v>
      </c>
      <c r="S93">
        <v>2</v>
      </c>
      <c r="T93" s="2">
        <v>41780</v>
      </c>
      <c r="U93" s="3">
        <v>3.25</v>
      </c>
      <c r="V93" s="4">
        <f>IFERROR(Homes[[#This Row],[sqft_above]]+Homes[[#This Row],[sqft_basement]]," ")</f>
        <v>3690</v>
      </c>
      <c r="W93" s="4">
        <v>7200</v>
      </c>
      <c r="X93">
        <v>0</v>
      </c>
      <c r="Y93">
        <v>0</v>
      </c>
      <c r="Z93">
        <v>3</v>
      </c>
      <c r="AA93" s="4">
        <v>3690</v>
      </c>
      <c r="AB93" s="4">
        <v>0</v>
      </c>
      <c r="AC93">
        <v>2007</v>
      </c>
      <c r="AD93" t="s">
        <v>167</v>
      </c>
      <c r="AE93" t="s">
        <v>46</v>
      </c>
      <c r="AF93" t="s">
        <v>55</v>
      </c>
    </row>
    <row r="94" spans="1:32">
      <c r="A94" t="str">
        <f>PROPER(TRIM(Homes[[#This Row],[street]]))</f>
        <v>1216 86Th Ave Ne</v>
      </c>
      <c r="B94" t="str">
        <f>PROPER(TRIM(Homes[[#This Row],[city]]))</f>
        <v>Bellevue</v>
      </c>
      <c r="C94" t="str">
        <f>_xlfn.TEXTBEFORE(Homes[[#This Row],[statezip]]," ")</f>
        <v>WA</v>
      </c>
      <c r="D94" s="6" t="str">
        <f>_xlfn.TEXTAFTER(Homes[[#This Row],[statezip]]," ")</f>
        <v>98004</v>
      </c>
      <c r="E94" s="1">
        <v>1575000</v>
      </c>
      <c r="F94">
        <v>5</v>
      </c>
      <c r="G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4" s="3" t="str">
        <f>Homes[[#This Row],[bedrooms]] &amp; " bd | " &amp; TEXT(Homes[[#This Row],[bathrooms]],"0.##") &amp; " ba"</f>
        <v>5 bd | 2.75 ba</v>
      </c>
      <c r="I94" s="4">
        <v>3650</v>
      </c>
      <c r="J94" s="1">
        <f>IFERROR(Homes[[#This Row],[price]]/Homes[[#This Row],[sqft_living]]," ")</f>
        <v>431.50684931506851</v>
      </c>
      <c r="K94" s="4">
        <f>IFERROR(Homes[[#This Row],[sqft_lot]]/43560," ")</f>
        <v>0.46258034894398531</v>
      </c>
      <c r="L94" t="str">
        <f>IF(Homes[[#This Row],[waterfront]]=1, "Yes","No")</f>
        <v>No</v>
      </c>
      <c r="M94" s="4" t="str">
        <f>IF(Homes[[#This Row],[sqft_basement]]&gt;0, "Yes","No")</f>
        <v>Yes</v>
      </c>
      <c r="N94" t="str">
        <f>CHOOSE(Homes[[#This Row],[view]]+1, "None","Fair","Good","Great","Excellent")</f>
        <v>None</v>
      </c>
      <c r="O94" t="str">
        <f>CHOOSE(Homes[[#This Row],[condition]], "Poor","Fair","Average","Good","Excellent")</f>
        <v>Good</v>
      </c>
      <c r="P94">
        <f ca="1">YEAR(TODAY())-Homes[[#This Row],[yr_built]]</f>
        <v>50</v>
      </c>
      <c r="Q94">
        <v>0</v>
      </c>
      <c r="R94">
        <f ca="1">IF(Homes[[#This Row],[yr_renovated]]&gt;0, YEAR(TODAY())-Homes[[#This Row],[yr_renovated]], YEAR(TODAY())-Homes[[#This Row],[yr_built]])</f>
        <v>50</v>
      </c>
      <c r="S94">
        <v>1</v>
      </c>
      <c r="T94" s="2">
        <v>41771</v>
      </c>
      <c r="U94" s="3">
        <v>2.75</v>
      </c>
      <c r="V94" s="4">
        <f>IFERROR(Homes[[#This Row],[sqft_above]]+Homes[[#This Row],[sqft_basement]]," ")</f>
        <v>3650</v>
      </c>
      <c r="W94" s="4">
        <v>20150</v>
      </c>
      <c r="X94">
        <v>0</v>
      </c>
      <c r="Y94">
        <v>0</v>
      </c>
      <c r="Z94">
        <v>4</v>
      </c>
      <c r="AA94" s="4">
        <v>2360</v>
      </c>
      <c r="AB94" s="4">
        <v>1290</v>
      </c>
      <c r="AC94">
        <v>1975</v>
      </c>
      <c r="AD94" t="s">
        <v>168</v>
      </c>
      <c r="AE94" t="s">
        <v>33</v>
      </c>
      <c r="AF94" t="s">
        <v>34</v>
      </c>
    </row>
    <row r="95" spans="1:32">
      <c r="A95" t="str">
        <f>PROPER(TRIM(Homes[[#This Row],[street]]))</f>
        <v>1527 39Th Ave E</v>
      </c>
      <c r="B95" t="str">
        <f>PROPER(TRIM(Homes[[#This Row],[city]]))</f>
        <v>Seattle</v>
      </c>
      <c r="C95" t="str">
        <f>_xlfn.TEXTBEFORE(Homes[[#This Row],[statezip]]," ")</f>
        <v>WA</v>
      </c>
      <c r="D95" s="6" t="str">
        <f>_xlfn.TEXTAFTER(Homes[[#This Row],[statezip]]," ")</f>
        <v>98112</v>
      </c>
      <c r="E95" s="1">
        <v>1570000</v>
      </c>
      <c r="F95">
        <v>4</v>
      </c>
      <c r="G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95" s="3" t="str">
        <f>Homes[[#This Row],[bedrooms]] &amp; " bd | " &amp; TEXT(Homes[[#This Row],[bathrooms]],"0.##") &amp; " ba"</f>
        <v>4 bd | 3.75 ba</v>
      </c>
      <c r="I95" s="4">
        <v>3070</v>
      </c>
      <c r="J95" s="1">
        <f>IFERROR(Homes[[#This Row],[price]]/Homes[[#This Row],[sqft_living]]," ")</f>
        <v>511.40065146579803</v>
      </c>
      <c r="K95" s="4">
        <f>IFERROR(Homes[[#This Row],[sqft_lot]]/43560," ")</f>
        <v>0.13429752066115702</v>
      </c>
      <c r="L95" t="str">
        <f>IF(Homes[[#This Row],[waterfront]]=1, "Yes","No")</f>
        <v>No</v>
      </c>
      <c r="M95" s="4" t="str">
        <f>IF(Homes[[#This Row],[sqft_basement]]&gt;0, "Yes","No")</f>
        <v>Yes</v>
      </c>
      <c r="N95" t="str">
        <f>CHOOSE(Homes[[#This Row],[view]]+1, "None","Fair","Good","Great","Excellent")</f>
        <v>None</v>
      </c>
      <c r="O95" t="str">
        <f>CHOOSE(Homes[[#This Row],[condition]], "Poor","Fair","Average","Good","Excellent")</f>
        <v>Excellent</v>
      </c>
      <c r="P95">
        <f ca="1">YEAR(TODAY())-Homes[[#This Row],[yr_built]]</f>
        <v>98</v>
      </c>
      <c r="Q95">
        <v>0</v>
      </c>
      <c r="R95">
        <f ca="1">IF(Homes[[#This Row],[yr_renovated]]&gt;0, YEAR(TODAY())-Homes[[#This Row],[yr_renovated]], YEAR(TODAY())-Homes[[#This Row],[yr_built]])</f>
        <v>98</v>
      </c>
      <c r="S95">
        <v>2</v>
      </c>
      <c r="T95" s="2">
        <v>41786</v>
      </c>
      <c r="U95" s="3">
        <v>3.75</v>
      </c>
      <c r="V95" s="4">
        <f>IFERROR(Homes[[#This Row],[sqft_above]]+Homes[[#This Row],[sqft_basement]]," ")</f>
        <v>3070</v>
      </c>
      <c r="W95" s="4">
        <v>5850</v>
      </c>
      <c r="X95">
        <v>0</v>
      </c>
      <c r="Y95">
        <v>0</v>
      </c>
      <c r="Z95">
        <v>5</v>
      </c>
      <c r="AA95" s="4">
        <v>2400</v>
      </c>
      <c r="AB95" s="4">
        <v>670</v>
      </c>
      <c r="AC95">
        <v>1927</v>
      </c>
      <c r="AD95" t="s">
        <v>169</v>
      </c>
      <c r="AE95" t="s">
        <v>49</v>
      </c>
      <c r="AF95" t="s">
        <v>64</v>
      </c>
    </row>
    <row r="96" spans="1:32">
      <c r="A96" t="str">
        <f>PROPER(TRIM(Homes[[#This Row],[street]]))</f>
        <v>9563 Ne 1St St</v>
      </c>
      <c r="B96" t="str">
        <f>PROPER(TRIM(Homes[[#This Row],[city]]))</f>
        <v>Bellevue</v>
      </c>
      <c r="C96" t="str">
        <f>_xlfn.TEXTBEFORE(Homes[[#This Row],[statezip]]," ")</f>
        <v>WA</v>
      </c>
      <c r="D96" s="6" t="str">
        <f>_xlfn.TEXTAFTER(Homes[[#This Row],[statezip]]," ")</f>
        <v>98004</v>
      </c>
      <c r="E96" s="1">
        <v>1565000</v>
      </c>
      <c r="F96">
        <v>4</v>
      </c>
      <c r="G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6" s="3" t="str">
        <f>Homes[[#This Row],[bedrooms]] &amp; " bd | " &amp; TEXT(Homes[[#This Row],[bathrooms]],"0.##") &amp; " ba"</f>
        <v>4 bd | 2.75 ba</v>
      </c>
      <c r="I96" s="4">
        <v>2970</v>
      </c>
      <c r="J96" s="1">
        <f>IFERROR(Homes[[#This Row],[price]]/Homes[[#This Row],[sqft_living]]," ")</f>
        <v>526.93602693602691</v>
      </c>
      <c r="K96" s="4">
        <f>IFERROR(Homes[[#This Row],[sqft_lot]]/43560," ")</f>
        <v>0.29269972451790632</v>
      </c>
      <c r="L96" t="str">
        <f>IF(Homes[[#This Row],[waterfront]]=1, "Yes","No")</f>
        <v>No</v>
      </c>
      <c r="M96" s="4" t="str">
        <f>IF(Homes[[#This Row],[sqft_basement]]&gt;0, "Yes","No")</f>
        <v>Yes</v>
      </c>
      <c r="N96" t="str">
        <f>CHOOSE(Homes[[#This Row],[view]]+1, "None","Fair","Good","Great","Excellent")</f>
        <v>Fair</v>
      </c>
      <c r="O96" t="str">
        <f>CHOOSE(Homes[[#This Row],[condition]], "Poor","Fair","Average","Good","Excellent")</f>
        <v>Good</v>
      </c>
      <c r="P96">
        <f ca="1">YEAR(TODAY())-Homes[[#This Row],[yr_built]]</f>
        <v>107</v>
      </c>
      <c r="Q96">
        <v>1986</v>
      </c>
      <c r="R96">
        <f ca="1">IF(Homes[[#This Row],[yr_renovated]]&gt;0, YEAR(TODAY())-Homes[[#This Row],[yr_renovated]], YEAR(TODAY())-Homes[[#This Row],[yr_built]])</f>
        <v>39</v>
      </c>
      <c r="S96">
        <v>1.5</v>
      </c>
      <c r="T96" s="2">
        <v>41821</v>
      </c>
      <c r="U96" s="3">
        <v>2.75</v>
      </c>
      <c r="V96" s="4">
        <f>IFERROR(Homes[[#This Row],[sqft_above]]+Homes[[#This Row],[sqft_basement]]," ")</f>
        <v>2970</v>
      </c>
      <c r="W96" s="4">
        <v>12750</v>
      </c>
      <c r="X96">
        <v>0</v>
      </c>
      <c r="Y96">
        <v>1</v>
      </c>
      <c r="Z96">
        <v>4</v>
      </c>
      <c r="AA96" s="4">
        <v>2130</v>
      </c>
      <c r="AB96" s="4">
        <v>840</v>
      </c>
      <c r="AC96">
        <v>1918</v>
      </c>
      <c r="AD96" t="s">
        <v>170</v>
      </c>
      <c r="AE96" t="s">
        <v>33</v>
      </c>
      <c r="AF96" t="s">
        <v>34</v>
      </c>
    </row>
    <row r="97" spans="1:32">
      <c r="A97" t="str">
        <f>PROPER(TRIM(Homes[[#This Row],[street]]))</f>
        <v>6812 Phinney Ave N</v>
      </c>
      <c r="B97" t="str">
        <f>PROPER(TRIM(Homes[[#This Row],[city]]))</f>
        <v>Seattle</v>
      </c>
      <c r="C97" t="str">
        <f>_xlfn.TEXTBEFORE(Homes[[#This Row],[statezip]]," ")</f>
        <v>WA</v>
      </c>
      <c r="D97" s="6" t="str">
        <f>_xlfn.TEXTAFTER(Homes[[#This Row],[statezip]]," ")</f>
        <v>98103</v>
      </c>
      <c r="E97" s="1">
        <v>1555000</v>
      </c>
      <c r="F97">
        <v>3</v>
      </c>
      <c r="G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7" s="3" t="str">
        <f>Homes[[#This Row],[bedrooms]] &amp; " bd | " &amp; TEXT(Homes[[#This Row],[bathrooms]],"0.##") &amp; " ba"</f>
        <v>3 bd | 3.5 ba</v>
      </c>
      <c r="I97" s="4">
        <v>4360</v>
      </c>
      <c r="J97" s="1">
        <f>IFERROR(Homes[[#This Row],[price]]/Homes[[#This Row],[sqft_living]]," ")</f>
        <v>356.651376146789</v>
      </c>
      <c r="K97" s="4">
        <f>IFERROR(Homes[[#This Row],[sqft_lot]]/43560," ")</f>
        <v>0.14325068870523416</v>
      </c>
      <c r="L97" t="str">
        <f>IF(Homes[[#This Row],[waterfront]]=1, "Yes","No")</f>
        <v>No</v>
      </c>
      <c r="M97" s="4" t="str">
        <f>IF(Homes[[#This Row],[sqft_basement]]&gt;0, "Yes","No")</f>
        <v>Yes</v>
      </c>
      <c r="N97" t="str">
        <f>CHOOSE(Homes[[#This Row],[view]]+1, "None","Fair","Good","Great","Excellent")</f>
        <v>Great</v>
      </c>
      <c r="O97" t="str">
        <f>CHOOSE(Homes[[#This Row],[condition]], "Poor","Fair","Average","Good","Excellent")</f>
        <v>Average</v>
      </c>
      <c r="P97">
        <f ca="1">YEAR(TODAY())-Homes[[#This Row],[yr_built]]</f>
        <v>17</v>
      </c>
      <c r="Q97">
        <v>0</v>
      </c>
      <c r="R97">
        <f ca="1">IF(Homes[[#This Row],[yr_renovated]]&gt;0, YEAR(TODAY())-Homes[[#This Row],[yr_renovated]], YEAR(TODAY())-Homes[[#This Row],[yr_built]])</f>
        <v>17</v>
      </c>
      <c r="S97">
        <v>2</v>
      </c>
      <c r="T97" s="2">
        <v>41807</v>
      </c>
      <c r="U97" s="3">
        <v>3.5</v>
      </c>
      <c r="V97" s="4">
        <f>IFERROR(Homes[[#This Row],[sqft_above]]+Homes[[#This Row],[sqft_basement]]," ")</f>
        <v>4360</v>
      </c>
      <c r="W97" s="4">
        <v>6240</v>
      </c>
      <c r="X97">
        <v>0</v>
      </c>
      <c r="Y97">
        <v>3</v>
      </c>
      <c r="Z97">
        <v>3</v>
      </c>
      <c r="AA97" s="4">
        <v>2960</v>
      </c>
      <c r="AB97" s="4">
        <v>1400</v>
      </c>
      <c r="AC97">
        <v>2008</v>
      </c>
      <c r="AD97" t="s">
        <v>171</v>
      </c>
      <c r="AE97" t="s">
        <v>49</v>
      </c>
      <c r="AF97" t="s">
        <v>172</v>
      </c>
    </row>
    <row r="98" spans="1:32">
      <c r="A98" t="str">
        <f>PROPER(TRIM(Homes[[#This Row],[street]]))</f>
        <v>8126-8196 Forest Ave Se</v>
      </c>
      <c r="B98" t="str">
        <f>PROPER(TRIM(Homes[[#This Row],[city]]))</f>
        <v>Mercer Island</v>
      </c>
      <c r="C98" t="str">
        <f>_xlfn.TEXTBEFORE(Homes[[#This Row],[statezip]]," ")</f>
        <v>WA</v>
      </c>
      <c r="D98" s="6" t="str">
        <f>_xlfn.TEXTAFTER(Homes[[#This Row],[statezip]]," ")</f>
        <v>98040</v>
      </c>
      <c r="E98" s="1">
        <v>1550000</v>
      </c>
      <c r="F98">
        <v>5</v>
      </c>
      <c r="G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8" s="3" t="str">
        <f>Homes[[#This Row],[bedrooms]] &amp; " bd | " &amp; TEXT(Homes[[#This Row],[bathrooms]],"0.##") &amp; " ba"</f>
        <v>5 bd | 3.25 ba</v>
      </c>
      <c r="I98" s="4">
        <v>3370</v>
      </c>
      <c r="J98" s="1">
        <f>IFERROR(Homes[[#This Row],[price]]/Homes[[#This Row],[sqft_living]]," ")</f>
        <v>459.94065281899111</v>
      </c>
      <c r="K98" s="4">
        <f>IFERROR(Homes[[#This Row],[sqft_lot]]/43560," ")</f>
        <v>0.40078053259871443</v>
      </c>
      <c r="L98" t="str">
        <f>IF(Homes[[#This Row],[waterfront]]=1, "Yes","No")</f>
        <v>No</v>
      </c>
      <c r="M98" s="4" t="str">
        <f>IF(Homes[[#This Row],[sqft_basement]]&gt;0, "Yes","No")</f>
        <v>Yes</v>
      </c>
      <c r="N98" t="str">
        <f>CHOOSE(Homes[[#This Row],[view]]+1, "None","Fair","Good","Great","Excellent")</f>
        <v>Good</v>
      </c>
      <c r="O98" t="str">
        <f>CHOOSE(Homes[[#This Row],[condition]], "Poor","Fair","Average","Good","Excellent")</f>
        <v>Excellent</v>
      </c>
      <c r="P98">
        <f ca="1">YEAR(TODAY())-Homes[[#This Row],[yr_built]]</f>
        <v>43</v>
      </c>
      <c r="Q98">
        <v>0</v>
      </c>
      <c r="R98">
        <f ca="1">IF(Homes[[#This Row],[yr_renovated]]&gt;0, YEAR(TODAY())-Homes[[#This Row],[yr_renovated]], YEAR(TODAY())-Homes[[#This Row],[yr_built]])</f>
        <v>43</v>
      </c>
      <c r="S98">
        <v>1</v>
      </c>
      <c r="T98" s="2">
        <v>41772</v>
      </c>
      <c r="U98" s="3">
        <v>3.25</v>
      </c>
      <c r="V98" s="4">
        <f>IFERROR(Homes[[#This Row],[sqft_above]]+Homes[[#This Row],[sqft_basement]]," ")</f>
        <v>3370</v>
      </c>
      <c r="W98" s="4">
        <v>17458</v>
      </c>
      <c r="X98">
        <v>0</v>
      </c>
      <c r="Y98">
        <v>2</v>
      </c>
      <c r="Z98">
        <v>5</v>
      </c>
      <c r="AA98" s="4">
        <v>2000</v>
      </c>
      <c r="AB98" s="4">
        <v>1370</v>
      </c>
      <c r="AC98">
        <v>1982</v>
      </c>
      <c r="AD98" t="s">
        <v>173</v>
      </c>
      <c r="AE98" t="s">
        <v>36</v>
      </c>
      <c r="AF98" t="s">
        <v>37</v>
      </c>
    </row>
    <row r="99" spans="1:32">
      <c r="A99" t="str">
        <f>PROPER(TRIM(Homes[[#This Row],[street]]))</f>
        <v>29433 Se 15Th Pl</v>
      </c>
      <c r="B99" t="str">
        <f>PROPER(TRIM(Homes[[#This Row],[city]]))</f>
        <v>Fall City</v>
      </c>
      <c r="C99" t="str">
        <f>_xlfn.TEXTBEFORE(Homes[[#This Row],[statezip]]," ")</f>
        <v>WA</v>
      </c>
      <c r="D99" s="6" t="str">
        <f>_xlfn.TEXTAFTER(Homes[[#This Row],[statezip]]," ")</f>
        <v>98024</v>
      </c>
      <c r="E99" s="1">
        <v>1550000</v>
      </c>
      <c r="F99">
        <v>5</v>
      </c>
      <c r="G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99" s="3" t="str">
        <f>Homes[[#This Row],[bedrooms]] &amp; " bd | " &amp; TEXT(Homes[[#This Row],[bathrooms]],"0.##") &amp; " ba"</f>
        <v>5 bd | 4.25 ba</v>
      </c>
      <c r="I99" s="4">
        <v>6070</v>
      </c>
      <c r="J99" s="1">
        <f>IFERROR(Homes[[#This Row],[price]]/Homes[[#This Row],[sqft_living]]," ")</f>
        <v>255.35420098846788</v>
      </c>
      <c r="K99" s="4">
        <f>IFERROR(Homes[[#This Row],[sqft_lot]]/43560," ")</f>
        <v>3.9399908172635447</v>
      </c>
      <c r="L99" t="str">
        <f>IF(Homes[[#This Row],[waterfront]]=1, "Yes","No")</f>
        <v>No</v>
      </c>
      <c r="M99" s="4" t="str">
        <f>IF(Homes[[#This Row],[sqft_basement]]&gt;0, "Yes","No")</f>
        <v>No</v>
      </c>
      <c r="N99" t="str">
        <f>CHOOSE(Homes[[#This Row],[view]]+1, "None","Fair","Good","Great","Excellent")</f>
        <v>None</v>
      </c>
      <c r="O99" t="str">
        <f>CHOOSE(Homes[[#This Row],[condition]], "Poor","Fair","Average","Good","Excellent")</f>
        <v>Average</v>
      </c>
      <c r="P99">
        <f ca="1">YEAR(TODAY())-Homes[[#This Row],[yr_built]]</f>
        <v>26</v>
      </c>
      <c r="Q99">
        <v>0</v>
      </c>
      <c r="R99">
        <f ca="1">IF(Homes[[#This Row],[yr_renovated]]&gt;0, YEAR(TODAY())-Homes[[#This Row],[yr_renovated]], YEAR(TODAY())-Homes[[#This Row],[yr_built]])</f>
        <v>26</v>
      </c>
      <c r="S99">
        <v>2</v>
      </c>
      <c r="T99" s="2">
        <v>41830</v>
      </c>
      <c r="U99" s="3">
        <v>4.25</v>
      </c>
      <c r="V99" s="4">
        <f>IFERROR(Homes[[#This Row],[sqft_above]]+Homes[[#This Row],[sqft_basement]]," ")</f>
        <v>6070</v>
      </c>
      <c r="W99" s="4">
        <v>171626</v>
      </c>
      <c r="X99">
        <v>0</v>
      </c>
      <c r="Y99">
        <v>0</v>
      </c>
      <c r="Z99">
        <v>3</v>
      </c>
      <c r="AA99" s="4">
        <v>6070</v>
      </c>
      <c r="AB99" s="4">
        <v>0</v>
      </c>
      <c r="AC99">
        <v>1999</v>
      </c>
      <c r="AD99" t="s">
        <v>174</v>
      </c>
      <c r="AE99" t="s">
        <v>161</v>
      </c>
      <c r="AF99" t="s">
        <v>162</v>
      </c>
    </row>
    <row r="100" spans="1:32">
      <c r="A100" t="str">
        <f>PROPER(TRIM(Homes[[#This Row],[street]]))</f>
        <v>126Th Ln Ne</v>
      </c>
      <c r="B100" t="str">
        <f>PROPER(TRIM(Homes[[#This Row],[city]]))</f>
        <v>Kirkland</v>
      </c>
      <c r="C100" t="str">
        <f>_xlfn.TEXTBEFORE(Homes[[#This Row],[statezip]]," ")</f>
        <v>WA</v>
      </c>
      <c r="D100" s="6" t="str">
        <f>_xlfn.TEXTAFTER(Homes[[#This Row],[statezip]]," ")</f>
        <v>98033</v>
      </c>
      <c r="E100" s="1">
        <v>1550000</v>
      </c>
      <c r="F100">
        <v>3</v>
      </c>
      <c r="G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" s="3" t="str">
        <f>Homes[[#This Row],[bedrooms]] &amp; " bd | " &amp; TEXT(Homes[[#This Row],[bathrooms]],"0.##") &amp; " ba"</f>
        <v>3 bd | 2.5 ba</v>
      </c>
      <c r="I100" s="4">
        <v>4460</v>
      </c>
      <c r="J100" s="1">
        <f>IFERROR(Homes[[#This Row],[price]]/Homes[[#This Row],[sqft_living]]," ")</f>
        <v>347.5336322869955</v>
      </c>
      <c r="K100" s="4">
        <f>IFERROR(Homes[[#This Row],[sqft_lot]]/43560," ")</f>
        <v>0.59749770431588611</v>
      </c>
      <c r="L100" t="str">
        <f>IF(Homes[[#This Row],[waterfront]]=1, "Yes","No")</f>
        <v>No</v>
      </c>
      <c r="M100" s="4" t="str">
        <f>IF(Homes[[#This Row],[sqft_basement]]&gt;0, "Yes","No")</f>
        <v>No</v>
      </c>
      <c r="N100" t="str">
        <f>CHOOSE(Homes[[#This Row],[view]]+1, "None","Fair","Good","Great","Excellent")</f>
        <v>None</v>
      </c>
      <c r="O100" t="str">
        <f>CHOOSE(Homes[[#This Row],[condition]], "Poor","Fair","Average","Good","Excellent")</f>
        <v>Average</v>
      </c>
      <c r="P100">
        <f ca="1">YEAR(TODAY())-Homes[[#This Row],[yr_built]]</f>
        <v>33</v>
      </c>
      <c r="Q100">
        <v>0</v>
      </c>
      <c r="R100">
        <f ca="1">IF(Homes[[#This Row],[yr_renovated]]&gt;0, YEAR(TODAY())-Homes[[#This Row],[yr_renovated]], YEAR(TODAY())-Homes[[#This Row],[yr_built]])</f>
        <v>33</v>
      </c>
      <c r="S100">
        <v>2</v>
      </c>
      <c r="T100" s="2">
        <v>41780</v>
      </c>
      <c r="U100" s="3">
        <v>2.5</v>
      </c>
      <c r="V100" s="4">
        <f>IFERROR(Homes[[#This Row],[sqft_above]]+Homes[[#This Row],[sqft_basement]]," ")</f>
        <v>4460</v>
      </c>
      <c r="W100" s="4">
        <v>26027</v>
      </c>
      <c r="X100">
        <v>0</v>
      </c>
      <c r="Y100">
        <v>0</v>
      </c>
      <c r="Z100">
        <v>3</v>
      </c>
      <c r="AA100" s="4">
        <v>4460</v>
      </c>
      <c r="AB100" s="4">
        <v>0</v>
      </c>
      <c r="AC100">
        <v>1992</v>
      </c>
      <c r="AD100" t="s">
        <v>175</v>
      </c>
      <c r="AE100" t="s">
        <v>46</v>
      </c>
      <c r="AF100" t="s">
        <v>55</v>
      </c>
    </row>
    <row r="101" spans="1:32">
      <c r="A101" t="str">
        <f>PROPER(TRIM(Homes[[#This Row],[street]]))</f>
        <v>1806 10Th Pl W</v>
      </c>
      <c r="B101" t="str">
        <f>PROPER(TRIM(Homes[[#This Row],[city]]))</f>
        <v>Kirkland</v>
      </c>
      <c r="C101" t="str">
        <f>_xlfn.TEXTBEFORE(Homes[[#This Row],[statezip]]," ")</f>
        <v>WA</v>
      </c>
      <c r="D101" s="6" t="str">
        <f>_xlfn.TEXTAFTER(Homes[[#This Row],[statezip]]," ")</f>
        <v>98033</v>
      </c>
      <c r="E101" s="1">
        <v>1538000</v>
      </c>
      <c r="F101">
        <v>3</v>
      </c>
      <c r="G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1" s="3" t="str">
        <f>Homes[[#This Row],[bedrooms]] &amp; " bd | " &amp; TEXT(Homes[[#This Row],[bathrooms]],"0.##") &amp; " ba"</f>
        <v>3 bd | 2.25 ba</v>
      </c>
      <c r="I101" s="4">
        <v>2880</v>
      </c>
      <c r="J101" s="1">
        <f>IFERROR(Homes[[#This Row],[price]]/Homes[[#This Row],[sqft_living]]," ")</f>
        <v>534.02777777777783</v>
      </c>
      <c r="K101" s="4">
        <f>IFERROR(Homes[[#This Row],[sqft_lot]]/43560," ")</f>
        <v>0.17444903581267218</v>
      </c>
      <c r="L101" t="str">
        <f>IF(Homes[[#This Row],[waterfront]]=1, "Yes","No")</f>
        <v>No</v>
      </c>
      <c r="M101" s="4" t="str">
        <f>IF(Homes[[#This Row],[sqft_basement]]&gt;0, "Yes","No")</f>
        <v>Yes</v>
      </c>
      <c r="N101" t="str">
        <f>CHOOSE(Homes[[#This Row],[view]]+1, "None","Fair","Good","Great","Excellent")</f>
        <v>Good</v>
      </c>
      <c r="O101" t="str">
        <f>CHOOSE(Homes[[#This Row],[condition]], "Poor","Fair","Average","Good","Excellent")</f>
        <v>Average</v>
      </c>
      <c r="P101">
        <f ca="1">YEAR(TODAY())-Homes[[#This Row],[yr_built]]</f>
        <v>67</v>
      </c>
      <c r="Q101">
        <v>2002</v>
      </c>
      <c r="R101">
        <f ca="1">IF(Homes[[#This Row],[yr_renovated]]&gt;0, YEAR(TODAY())-Homes[[#This Row],[yr_renovated]], YEAR(TODAY())-Homes[[#This Row],[yr_built]])</f>
        <v>23</v>
      </c>
      <c r="S101">
        <v>1</v>
      </c>
      <c r="T101" s="2">
        <v>41807</v>
      </c>
      <c r="U101" s="3">
        <v>2.25</v>
      </c>
      <c r="V101" s="4">
        <f>IFERROR(Homes[[#This Row],[sqft_above]]+Homes[[#This Row],[sqft_basement]]," ")</f>
        <v>2880</v>
      </c>
      <c r="W101" s="4">
        <v>7599</v>
      </c>
      <c r="X101">
        <v>0</v>
      </c>
      <c r="Y101">
        <v>2</v>
      </c>
      <c r="Z101">
        <v>3</v>
      </c>
      <c r="AA101" s="4">
        <v>1710</v>
      </c>
      <c r="AB101" s="4">
        <v>1170</v>
      </c>
      <c r="AC101">
        <v>1958</v>
      </c>
      <c r="AD101" t="s">
        <v>176</v>
      </c>
      <c r="AE101" t="s">
        <v>46</v>
      </c>
      <c r="AF101" t="s">
        <v>55</v>
      </c>
    </row>
    <row r="102" spans="1:32">
      <c r="A102" t="str">
        <f>PROPER(TRIM(Homes[[#This Row],[street]]))</f>
        <v>3283 Conkling Pl W</v>
      </c>
      <c r="B102" t="str">
        <f>PROPER(TRIM(Homes[[#This Row],[city]]))</f>
        <v>Seattle</v>
      </c>
      <c r="C102" t="str">
        <f>_xlfn.TEXTBEFORE(Homes[[#This Row],[statezip]]," ")</f>
        <v>WA</v>
      </c>
      <c r="D102" s="6" t="str">
        <f>_xlfn.TEXTAFTER(Homes[[#This Row],[statezip]]," ")</f>
        <v>98119</v>
      </c>
      <c r="E102" s="1">
        <v>1525000</v>
      </c>
      <c r="F102">
        <v>4</v>
      </c>
      <c r="G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2" s="3" t="str">
        <f>Homes[[#This Row],[bedrooms]] &amp; " bd | " &amp; TEXT(Homes[[#This Row],[bathrooms]],"0.##") &amp; " ba"</f>
        <v>4 bd | 3.25 ba</v>
      </c>
      <c r="I102" s="4">
        <v>3620</v>
      </c>
      <c r="J102" s="1">
        <f>IFERROR(Homes[[#This Row],[price]]/Homes[[#This Row],[sqft_living]]," ")</f>
        <v>421.2707182320442</v>
      </c>
      <c r="K102" s="4">
        <f>IFERROR(Homes[[#This Row],[sqft_lot]]/43560," ")</f>
        <v>0.11779155188246097</v>
      </c>
      <c r="L102" t="str">
        <f>IF(Homes[[#This Row],[waterfront]]=1, "Yes","No")</f>
        <v>No</v>
      </c>
      <c r="M102" s="4" t="str">
        <f>IF(Homes[[#This Row],[sqft_basement]]&gt;0, "Yes","No")</f>
        <v>Yes</v>
      </c>
      <c r="N102" t="str">
        <f>CHOOSE(Homes[[#This Row],[view]]+1, "None","Fair","Good","Great","Excellent")</f>
        <v>Great</v>
      </c>
      <c r="O102" t="str">
        <f>CHOOSE(Homes[[#This Row],[condition]], "Poor","Fair","Average","Good","Excellent")</f>
        <v>Good</v>
      </c>
      <c r="P102">
        <f ca="1">YEAR(TODAY())-Homes[[#This Row],[yr_built]]</f>
        <v>98</v>
      </c>
      <c r="Q102">
        <v>0</v>
      </c>
      <c r="R102">
        <f ca="1">IF(Homes[[#This Row],[yr_renovated]]&gt;0, YEAR(TODAY())-Homes[[#This Row],[yr_renovated]], YEAR(TODAY())-Homes[[#This Row],[yr_built]])</f>
        <v>98</v>
      </c>
      <c r="S102">
        <v>2</v>
      </c>
      <c r="T102" s="2">
        <v>41809</v>
      </c>
      <c r="U102" s="3">
        <v>3.25</v>
      </c>
      <c r="V102" s="4">
        <f>IFERROR(Homes[[#This Row],[sqft_above]]+Homes[[#This Row],[sqft_basement]]," ")</f>
        <v>3620</v>
      </c>
      <c r="W102" s="4">
        <v>5131</v>
      </c>
      <c r="X102">
        <v>0</v>
      </c>
      <c r="Y102">
        <v>3</v>
      </c>
      <c r="Z102">
        <v>4</v>
      </c>
      <c r="AA102" s="4">
        <v>2350</v>
      </c>
      <c r="AB102" s="4">
        <v>1270</v>
      </c>
      <c r="AC102">
        <v>1927</v>
      </c>
      <c r="AD102" t="s">
        <v>177</v>
      </c>
      <c r="AE102" t="s">
        <v>49</v>
      </c>
      <c r="AF102" t="s">
        <v>68</v>
      </c>
    </row>
    <row r="103" spans="1:32">
      <c r="A103" t="str">
        <f>PROPER(TRIM(Homes[[#This Row],[street]]))</f>
        <v>8442 Se 36Th St</v>
      </c>
      <c r="B103" t="str">
        <f>PROPER(TRIM(Homes[[#This Row],[city]]))</f>
        <v>Mercer Island</v>
      </c>
      <c r="C103" t="str">
        <f>_xlfn.TEXTBEFORE(Homes[[#This Row],[statezip]]," ")</f>
        <v>WA</v>
      </c>
      <c r="D103" s="6" t="str">
        <f>_xlfn.TEXTAFTER(Homes[[#This Row],[statezip]]," ")</f>
        <v>98040</v>
      </c>
      <c r="E103" s="1">
        <v>1510000</v>
      </c>
      <c r="F103">
        <v>5</v>
      </c>
      <c r="G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3" s="3" t="str">
        <f>Homes[[#This Row],[bedrooms]] &amp; " bd | " &amp; TEXT(Homes[[#This Row],[bathrooms]],"0.##") &amp; " ba"</f>
        <v>5 bd | 3.25 ba</v>
      </c>
      <c r="I103" s="4">
        <v>4390</v>
      </c>
      <c r="J103" s="1">
        <f>IFERROR(Homes[[#This Row],[price]]/Homes[[#This Row],[sqft_living]]," ")</f>
        <v>343.96355353075171</v>
      </c>
      <c r="K103" s="4">
        <f>IFERROR(Homes[[#This Row],[sqft_lot]]/43560," ")</f>
        <v>0.25826446280991733</v>
      </c>
      <c r="L103" t="str">
        <f>IF(Homes[[#This Row],[waterfront]]=1, "Yes","No")</f>
        <v>No</v>
      </c>
      <c r="M103" s="4" t="str">
        <f>IF(Homes[[#This Row],[sqft_basement]]&gt;0, "Yes","No")</f>
        <v>No</v>
      </c>
      <c r="N103" t="str">
        <f>CHOOSE(Homes[[#This Row],[view]]+1, "None","Fair","Good","Great","Excellent")</f>
        <v>None</v>
      </c>
      <c r="O103" t="str">
        <f>CHOOSE(Homes[[#This Row],[condition]], "Poor","Fair","Average","Good","Excellent")</f>
        <v>Average</v>
      </c>
      <c r="P103">
        <f ca="1">YEAR(TODAY())-Homes[[#This Row],[yr_built]]</f>
        <v>18</v>
      </c>
      <c r="Q103">
        <v>0</v>
      </c>
      <c r="R103">
        <f ca="1">IF(Homes[[#This Row],[yr_renovated]]&gt;0, YEAR(TODAY())-Homes[[#This Row],[yr_renovated]], YEAR(TODAY())-Homes[[#This Row],[yr_built]])</f>
        <v>18</v>
      </c>
      <c r="S103">
        <v>2</v>
      </c>
      <c r="T103" s="2">
        <v>41820</v>
      </c>
      <c r="U103" s="3">
        <v>3.25</v>
      </c>
      <c r="V103" s="4">
        <f>IFERROR(Homes[[#This Row],[sqft_above]]+Homes[[#This Row],[sqft_basement]]," ")</f>
        <v>4390</v>
      </c>
      <c r="W103" s="4">
        <v>11250</v>
      </c>
      <c r="X103">
        <v>0</v>
      </c>
      <c r="Y103">
        <v>0</v>
      </c>
      <c r="Z103">
        <v>3</v>
      </c>
      <c r="AA103" s="4">
        <v>4390</v>
      </c>
      <c r="AB103" s="4">
        <v>0</v>
      </c>
      <c r="AC103">
        <v>2007</v>
      </c>
      <c r="AD103" t="s">
        <v>178</v>
      </c>
      <c r="AE103" t="s">
        <v>36</v>
      </c>
      <c r="AF103" t="s">
        <v>37</v>
      </c>
    </row>
    <row r="104" spans="1:32">
      <c r="A104" t="str">
        <f>PROPER(TRIM(Homes[[#This Row],[street]]))</f>
        <v>1020 15Th Ave E</v>
      </c>
      <c r="B104" t="str">
        <f>PROPER(TRIM(Homes[[#This Row],[city]]))</f>
        <v>Seattle</v>
      </c>
      <c r="C104" t="str">
        <f>_xlfn.TEXTBEFORE(Homes[[#This Row],[statezip]]," ")</f>
        <v>WA</v>
      </c>
      <c r="D104" s="6" t="str">
        <f>_xlfn.TEXTAFTER(Homes[[#This Row],[statezip]]," ")</f>
        <v>98112</v>
      </c>
      <c r="E104" s="1">
        <v>1506000</v>
      </c>
      <c r="F104">
        <v>4</v>
      </c>
      <c r="G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4" s="3" t="str">
        <f>Homes[[#This Row],[bedrooms]] &amp; " bd | " &amp; TEXT(Homes[[#This Row],[bathrooms]],"0.##") &amp; " ba"</f>
        <v>4 bd | 3.25 ba</v>
      </c>
      <c r="I104" s="4">
        <v>3660</v>
      </c>
      <c r="J104" s="1">
        <f>IFERROR(Homes[[#This Row],[price]]/Homes[[#This Row],[sqft_living]]," ")</f>
        <v>411.47540983606558</v>
      </c>
      <c r="K104" s="4">
        <f>IFERROR(Homes[[#This Row],[sqft_lot]]/43560," ")</f>
        <v>0.13314967860422405</v>
      </c>
      <c r="L104" t="str">
        <f>IF(Homes[[#This Row],[waterfront]]=1, "Yes","No")</f>
        <v>No</v>
      </c>
      <c r="M104" s="4" t="str">
        <f>IF(Homes[[#This Row],[sqft_basement]]&gt;0, "Yes","No")</f>
        <v>Yes</v>
      </c>
      <c r="N104" t="str">
        <f>CHOOSE(Homes[[#This Row],[view]]+1, "None","Fair","Good","Great","Excellent")</f>
        <v>None</v>
      </c>
      <c r="O104" t="str">
        <f>CHOOSE(Homes[[#This Row],[condition]], "Poor","Fair","Average","Good","Excellent")</f>
        <v>Average</v>
      </c>
      <c r="P104">
        <f ca="1">YEAR(TODAY())-Homes[[#This Row],[yr_built]]</f>
        <v>116</v>
      </c>
      <c r="Q104">
        <v>1995</v>
      </c>
      <c r="R104">
        <f ca="1">IF(Homes[[#This Row],[yr_renovated]]&gt;0, YEAR(TODAY())-Homes[[#This Row],[yr_renovated]], YEAR(TODAY())-Homes[[#This Row],[yr_built]])</f>
        <v>30</v>
      </c>
      <c r="S104">
        <v>2.5</v>
      </c>
      <c r="T104" s="2">
        <v>41780</v>
      </c>
      <c r="U104" s="3">
        <v>3.25</v>
      </c>
      <c r="V104" s="4">
        <f>IFERROR(Homes[[#This Row],[sqft_above]]+Homes[[#This Row],[sqft_basement]]," ")</f>
        <v>3660</v>
      </c>
      <c r="W104" s="4">
        <v>5800</v>
      </c>
      <c r="X104">
        <v>0</v>
      </c>
      <c r="Y104">
        <v>0</v>
      </c>
      <c r="Z104">
        <v>3</v>
      </c>
      <c r="AA104" s="4">
        <v>3360</v>
      </c>
      <c r="AB104" s="4">
        <v>300</v>
      </c>
      <c r="AC104">
        <v>1909</v>
      </c>
      <c r="AD104" t="s">
        <v>179</v>
      </c>
      <c r="AE104" t="s">
        <v>49</v>
      </c>
      <c r="AF104" t="s">
        <v>64</v>
      </c>
    </row>
    <row r="105" spans="1:32">
      <c r="A105" t="str">
        <f>PROPER(TRIM(Homes[[#This Row],[street]]))</f>
        <v>1905 33Rd Ave S</v>
      </c>
      <c r="B105" t="str">
        <f>PROPER(TRIM(Homes[[#This Row],[city]]))</f>
        <v>Seattle</v>
      </c>
      <c r="C105" t="str">
        <f>_xlfn.TEXTBEFORE(Homes[[#This Row],[statezip]]," ")</f>
        <v>WA</v>
      </c>
      <c r="D105" s="6" t="str">
        <f>_xlfn.TEXTAFTER(Homes[[#This Row],[statezip]]," ")</f>
        <v>98144</v>
      </c>
      <c r="E105" s="1">
        <v>1505000</v>
      </c>
      <c r="F105">
        <v>4</v>
      </c>
      <c r="G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05" s="3" t="str">
        <f>Homes[[#This Row],[bedrooms]] &amp; " bd | " &amp; TEXT(Homes[[#This Row],[bathrooms]],"0.##") &amp; " ba"</f>
        <v>4 bd | 3.5 ba</v>
      </c>
      <c r="I105" s="4">
        <v>3480</v>
      </c>
      <c r="J105" s="1">
        <f>IFERROR(Homes[[#This Row],[price]]/Homes[[#This Row],[sqft_living]]," ")</f>
        <v>432.4712643678161</v>
      </c>
      <c r="K105" s="4">
        <f>IFERROR(Homes[[#This Row],[sqft_lot]]/43560," ")</f>
        <v>0.1660238751147842</v>
      </c>
      <c r="L105" t="str">
        <f>IF(Homes[[#This Row],[waterfront]]=1, "Yes","No")</f>
        <v>No</v>
      </c>
      <c r="M105" s="4" t="str">
        <f>IF(Homes[[#This Row],[sqft_basement]]&gt;0, "Yes","No")</f>
        <v>Yes</v>
      </c>
      <c r="N105" t="str">
        <f>CHOOSE(Homes[[#This Row],[view]]+1, "None","Fair","Good","Great","Excellent")</f>
        <v>None</v>
      </c>
      <c r="O105" t="str">
        <f>CHOOSE(Homes[[#This Row],[condition]], "Poor","Fair","Average","Good","Excellent")</f>
        <v>Average</v>
      </c>
      <c r="P105">
        <f ca="1">YEAR(TODAY())-Homes[[#This Row],[yr_built]]</f>
        <v>99</v>
      </c>
      <c r="Q105">
        <v>2010</v>
      </c>
      <c r="R105">
        <f ca="1">IF(Homes[[#This Row],[yr_renovated]]&gt;0, YEAR(TODAY())-Homes[[#This Row],[yr_renovated]], YEAR(TODAY())-Homes[[#This Row],[yr_built]])</f>
        <v>15</v>
      </c>
      <c r="S105">
        <v>2</v>
      </c>
      <c r="T105" s="2">
        <v>41791</v>
      </c>
      <c r="U105" s="3">
        <v>3.5</v>
      </c>
      <c r="V105" s="4">
        <f>IFERROR(Homes[[#This Row],[sqft_above]]+Homes[[#This Row],[sqft_basement]]," ")</f>
        <v>3480</v>
      </c>
      <c r="W105" s="4">
        <v>7232</v>
      </c>
      <c r="X105">
        <v>0</v>
      </c>
      <c r="Y105">
        <v>0</v>
      </c>
      <c r="Z105">
        <v>3</v>
      </c>
      <c r="AA105" s="4">
        <v>2580</v>
      </c>
      <c r="AB105" s="4">
        <v>900</v>
      </c>
      <c r="AC105">
        <v>1926</v>
      </c>
      <c r="AD105" t="s">
        <v>180</v>
      </c>
      <c r="AE105" t="s">
        <v>49</v>
      </c>
      <c r="AF105" t="s">
        <v>110</v>
      </c>
    </row>
    <row r="106" spans="1:32">
      <c r="A106" t="str">
        <f>PROPER(TRIM(Homes[[#This Row],[street]]))</f>
        <v>619 9Th Ave</v>
      </c>
      <c r="B106" t="str">
        <f>PROPER(TRIM(Homes[[#This Row],[city]]))</f>
        <v>Kirkland</v>
      </c>
      <c r="C106" t="str">
        <f>_xlfn.TEXTBEFORE(Homes[[#This Row],[statezip]]," ")</f>
        <v>WA</v>
      </c>
      <c r="D106" s="6" t="str">
        <f>_xlfn.TEXTAFTER(Homes[[#This Row],[statezip]]," ")</f>
        <v>98033</v>
      </c>
      <c r="E106" s="1">
        <v>1485000</v>
      </c>
      <c r="F106">
        <v>4</v>
      </c>
      <c r="G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06" s="3" t="str">
        <f>Homes[[#This Row],[bedrooms]] &amp; " bd | " &amp; TEXT(Homes[[#This Row],[bathrooms]],"0.##") &amp; " ba"</f>
        <v>4 bd | 3.75 ba</v>
      </c>
      <c r="I106" s="4">
        <v>4030</v>
      </c>
      <c r="J106" s="1">
        <f>IFERROR(Homes[[#This Row],[price]]/Homes[[#This Row],[sqft_living]]," ")</f>
        <v>368.48635235732007</v>
      </c>
      <c r="K106" s="4">
        <f>IFERROR(Homes[[#This Row],[sqft_lot]]/43560," ")</f>
        <v>0.24793388429752067</v>
      </c>
      <c r="L106" t="str">
        <f>IF(Homes[[#This Row],[waterfront]]=1, "Yes","No")</f>
        <v>No</v>
      </c>
      <c r="M106" s="4" t="str">
        <f>IF(Homes[[#This Row],[sqft_basement]]&gt;0, "Yes","No")</f>
        <v>No</v>
      </c>
      <c r="N106" t="str">
        <f>CHOOSE(Homes[[#This Row],[view]]+1, "None","Fair","Good","Great","Excellent")</f>
        <v>None</v>
      </c>
      <c r="O106" t="str">
        <f>CHOOSE(Homes[[#This Row],[condition]], "Poor","Fair","Average","Good","Excellent")</f>
        <v>Average</v>
      </c>
      <c r="P106">
        <f ca="1">YEAR(TODAY())-Homes[[#This Row],[yr_built]]</f>
        <v>19</v>
      </c>
      <c r="Q106">
        <v>0</v>
      </c>
      <c r="R106">
        <f ca="1">IF(Homes[[#This Row],[yr_renovated]]&gt;0, YEAR(TODAY())-Homes[[#This Row],[yr_renovated]], YEAR(TODAY())-Homes[[#This Row],[yr_built]])</f>
        <v>19</v>
      </c>
      <c r="S106">
        <v>2</v>
      </c>
      <c r="T106" s="2">
        <v>41802</v>
      </c>
      <c r="U106" s="3">
        <v>3.75</v>
      </c>
      <c r="V106" s="4">
        <f>IFERROR(Homes[[#This Row],[sqft_above]]+Homes[[#This Row],[sqft_basement]]," ")</f>
        <v>4030</v>
      </c>
      <c r="W106" s="4">
        <v>10800</v>
      </c>
      <c r="X106">
        <v>0</v>
      </c>
      <c r="Y106">
        <v>0</v>
      </c>
      <c r="Z106">
        <v>3</v>
      </c>
      <c r="AA106" s="4">
        <v>4030</v>
      </c>
      <c r="AB106" s="4">
        <v>0</v>
      </c>
      <c r="AC106">
        <v>2006</v>
      </c>
      <c r="AD106" t="s">
        <v>181</v>
      </c>
      <c r="AE106" t="s">
        <v>46</v>
      </c>
      <c r="AF106" t="s">
        <v>55</v>
      </c>
    </row>
    <row r="107" spans="1:32">
      <c r="A107" t="str">
        <f>PROPER(TRIM(Homes[[#This Row],[street]]))</f>
        <v>1206 9Th Ave W</v>
      </c>
      <c r="B107" t="str">
        <f>PROPER(TRIM(Homes[[#This Row],[city]]))</f>
        <v>Seattle</v>
      </c>
      <c r="C107" t="str">
        <f>_xlfn.TEXTBEFORE(Homes[[#This Row],[statezip]]," ")</f>
        <v>WA</v>
      </c>
      <c r="D107" s="6" t="str">
        <f>_xlfn.TEXTAFTER(Homes[[#This Row],[statezip]]," ")</f>
        <v>98119</v>
      </c>
      <c r="E107" s="1">
        <v>1465000</v>
      </c>
      <c r="F107">
        <v>6</v>
      </c>
      <c r="G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07" s="3" t="str">
        <f>Homes[[#This Row],[bedrooms]] &amp; " bd | " &amp; TEXT(Homes[[#This Row],[bathrooms]],"0.##") &amp; " ba"</f>
        <v>6 bd | 4.5 ba</v>
      </c>
      <c r="I107" s="4">
        <v>4230</v>
      </c>
      <c r="J107" s="1">
        <f>IFERROR(Homes[[#This Row],[price]]/Homes[[#This Row],[sqft_living]]," ")</f>
        <v>346.33569739952719</v>
      </c>
      <c r="K107" s="4">
        <f>IFERROR(Homes[[#This Row],[sqft_lot]]/43560," ")</f>
        <v>0.14738292011019283</v>
      </c>
      <c r="L107" t="str">
        <f>IF(Homes[[#This Row],[waterfront]]=1, "Yes","No")</f>
        <v>No</v>
      </c>
      <c r="M107" s="4" t="str">
        <f>IF(Homes[[#This Row],[sqft_basement]]&gt;0, "Yes","No")</f>
        <v>Yes</v>
      </c>
      <c r="N107" t="str">
        <f>CHOOSE(Homes[[#This Row],[view]]+1, "None","Fair","Good","Great","Excellent")</f>
        <v>Great</v>
      </c>
      <c r="O107" t="str">
        <f>CHOOSE(Homes[[#This Row],[condition]], "Poor","Fair","Average","Good","Excellent")</f>
        <v>Good</v>
      </c>
      <c r="P107">
        <f ca="1">YEAR(TODAY())-Homes[[#This Row],[yr_built]]</f>
        <v>109</v>
      </c>
      <c r="Q107">
        <v>0</v>
      </c>
      <c r="R107">
        <f ca="1">IF(Homes[[#This Row],[yr_renovated]]&gt;0, YEAR(TODAY())-Homes[[#This Row],[yr_renovated]], YEAR(TODAY())-Homes[[#This Row],[yr_built]])</f>
        <v>109</v>
      </c>
      <c r="S107">
        <v>2</v>
      </c>
      <c r="T107" s="2">
        <v>41829</v>
      </c>
      <c r="U107" s="3">
        <v>4.5</v>
      </c>
      <c r="V107" s="4">
        <f>IFERROR(Homes[[#This Row],[sqft_above]]+Homes[[#This Row],[sqft_basement]]," ")</f>
        <v>4230</v>
      </c>
      <c r="W107" s="4">
        <v>6420</v>
      </c>
      <c r="X107">
        <v>0</v>
      </c>
      <c r="Y107">
        <v>3</v>
      </c>
      <c r="Z107">
        <v>4</v>
      </c>
      <c r="AA107" s="4">
        <v>2360</v>
      </c>
      <c r="AB107" s="4">
        <v>1870</v>
      </c>
      <c r="AC107">
        <v>1916</v>
      </c>
      <c r="AD107" t="s">
        <v>182</v>
      </c>
      <c r="AE107" t="s">
        <v>49</v>
      </c>
      <c r="AF107" t="s">
        <v>68</v>
      </c>
    </row>
    <row r="108" spans="1:32">
      <c r="A108" t="str">
        <f>PROPER(TRIM(Homes[[#This Row],[street]]))</f>
        <v>1116 33Rd Ave S</v>
      </c>
      <c r="B108" t="str">
        <f>PROPER(TRIM(Homes[[#This Row],[city]]))</f>
        <v>Seattle</v>
      </c>
      <c r="C108" t="str">
        <f>_xlfn.TEXTBEFORE(Homes[[#This Row],[statezip]]," ")</f>
        <v>WA</v>
      </c>
      <c r="D108" s="6" t="str">
        <f>_xlfn.TEXTAFTER(Homes[[#This Row],[statezip]]," ")</f>
        <v>98144</v>
      </c>
      <c r="E108" s="1">
        <v>1462497</v>
      </c>
      <c r="F108">
        <v>5</v>
      </c>
      <c r="G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8" s="3" t="str">
        <f>Homes[[#This Row],[bedrooms]] &amp; " bd | " &amp; TEXT(Homes[[#This Row],[bathrooms]],"0.##") &amp; " ba"</f>
        <v>5 bd | 3.25 ba</v>
      </c>
      <c r="I108" s="4">
        <v>3840</v>
      </c>
      <c r="J108" s="1">
        <f>IFERROR(Homes[[#This Row],[price]]/Homes[[#This Row],[sqft_living]]," ")</f>
        <v>380.85859375000001</v>
      </c>
      <c r="K108" s="4">
        <f>IFERROR(Homes[[#This Row],[sqft_lot]]/43560," ")</f>
        <v>0.11019283746556474</v>
      </c>
      <c r="L108" t="str">
        <f>IF(Homes[[#This Row],[waterfront]]=1, "Yes","No")</f>
        <v>No</v>
      </c>
      <c r="M108" s="4" t="str">
        <f>IF(Homes[[#This Row],[sqft_basement]]&gt;0, "Yes","No")</f>
        <v>Yes</v>
      </c>
      <c r="N108" t="str">
        <f>CHOOSE(Homes[[#This Row],[view]]+1, "None","Fair","Good","Great","Excellent")</f>
        <v>Great</v>
      </c>
      <c r="O108" t="str">
        <f>CHOOSE(Homes[[#This Row],[condition]], "Poor","Fair","Average","Good","Excellent")</f>
        <v>Average</v>
      </c>
      <c r="P108">
        <f ca="1">YEAR(TODAY())-Homes[[#This Row],[yr_built]]</f>
        <v>17</v>
      </c>
      <c r="Q108">
        <v>0</v>
      </c>
      <c r="R108">
        <f ca="1">IF(Homes[[#This Row],[yr_renovated]]&gt;0, YEAR(TODAY())-Homes[[#This Row],[yr_renovated]], YEAR(TODAY())-Homes[[#This Row],[yr_built]])</f>
        <v>17</v>
      </c>
      <c r="S108">
        <v>3</v>
      </c>
      <c r="T108" s="2">
        <v>41810</v>
      </c>
      <c r="U108" s="3">
        <v>3.25</v>
      </c>
      <c r="V108" s="4">
        <f>IFERROR(Homes[[#This Row],[sqft_above]]+Homes[[#This Row],[sqft_basement]]," ")</f>
        <v>3840</v>
      </c>
      <c r="W108" s="4">
        <v>4800</v>
      </c>
      <c r="X108">
        <v>0</v>
      </c>
      <c r="Y108">
        <v>3</v>
      </c>
      <c r="Z108">
        <v>3</v>
      </c>
      <c r="AA108" s="4">
        <v>2750</v>
      </c>
      <c r="AB108" s="4">
        <v>1090</v>
      </c>
      <c r="AC108">
        <v>2008</v>
      </c>
      <c r="AD108" t="s">
        <v>183</v>
      </c>
      <c r="AE108" t="s">
        <v>49</v>
      </c>
      <c r="AF108" t="s">
        <v>110</v>
      </c>
    </row>
    <row r="109" spans="1:32">
      <c r="A109" t="str">
        <f>PROPER(TRIM(Homes[[#This Row],[street]]))</f>
        <v>410 Wheeler St</v>
      </c>
      <c r="B109" t="str">
        <f>PROPER(TRIM(Homes[[#This Row],[city]]))</f>
        <v>Seattle</v>
      </c>
      <c r="C109" t="str">
        <f>_xlfn.TEXTBEFORE(Homes[[#This Row],[statezip]]," ")</f>
        <v>WA</v>
      </c>
      <c r="D109" s="6" t="str">
        <f>_xlfn.TEXTAFTER(Homes[[#This Row],[statezip]]," ")</f>
        <v>98109</v>
      </c>
      <c r="E109" s="1">
        <v>1450000</v>
      </c>
      <c r="F109">
        <v>4</v>
      </c>
      <c r="G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9" s="3" t="str">
        <f>Homes[[#This Row],[bedrooms]] &amp; " bd | " &amp; TEXT(Homes[[#This Row],[bathrooms]],"0.##") &amp; " ba"</f>
        <v>4 bd | 3.25 ba</v>
      </c>
      <c r="I109" s="4">
        <v>3770</v>
      </c>
      <c r="J109" s="1">
        <f>IFERROR(Homes[[#This Row],[price]]/Homes[[#This Row],[sqft_living]]," ")</f>
        <v>384.61538461538464</v>
      </c>
      <c r="K109" s="4">
        <f>IFERROR(Homes[[#This Row],[sqft_lot]]/43560," ")</f>
        <v>9.4191919191919188E-2</v>
      </c>
      <c r="L109" t="str">
        <f>IF(Homes[[#This Row],[waterfront]]=1, "Yes","No")</f>
        <v>No</v>
      </c>
      <c r="M109" s="4" t="str">
        <f>IF(Homes[[#This Row],[sqft_basement]]&gt;0, "Yes","No")</f>
        <v>Yes</v>
      </c>
      <c r="N109" t="str">
        <f>CHOOSE(Homes[[#This Row],[view]]+1, "None","Fair","Good","Great","Excellent")</f>
        <v>None</v>
      </c>
      <c r="O109" t="str">
        <f>CHOOSE(Homes[[#This Row],[condition]], "Poor","Fair","Average","Good","Excellent")</f>
        <v>Excellent</v>
      </c>
      <c r="P109">
        <f ca="1">YEAR(TODAY())-Homes[[#This Row],[yr_built]]</f>
        <v>100</v>
      </c>
      <c r="Q109">
        <v>0</v>
      </c>
      <c r="R109">
        <f ca="1">IF(Homes[[#This Row],[yr_renovated]]&gt;0, YEAR(TODAY())-Homes[[#This Row],[yr_renovated]], YEAR(TODAY())-Homes[[#This Row],[yr_built]])</f>
        <v>100</v>
      </c>
      <c r="S109">
        <v>2</v>
      </c>
      <c r="T109" s="2">
        <v>41827</v>
      </c>
      <c r="U109" s="3">
        <v>3.25</v>
      </c>
      <c r="V109" s="4">
        <f>IFERROR(Homes[[#This Row],[sqft_above]]+Homes[[#This Row],[sqft_basement]]," ")</f>
        <v>3770</v>
      </c>
      <c r="W109" s="4">
        <v>4103</v>
      </c>
      <c r="X109">
        <v>0</v>
      </c>
      <c r="Y109">
        <v>0</v>
      </c>
      <c r="Z109">
        <v>5</v>
      </c>
      <c r="AA109" s="4">
        <v>2710</v>
      </c>
      <c r="AB109" s="4">
        <v>1060</v>
      </c>
      <c r="AC109">
        <v>1925</v>
      </c>
      <c r="AD109" t="s">
        <v>184</v>
      </c>
      <c r="AE109" t="s">
        <v>49</v>
      </c>
      <c r="AF109" t="s">
        <v>134</v>
      </c>
    </row>
    <row r="110" spans="1:32">
      <c r="A110" t="str">
        <f>PROPER(TRIM(Homes[[#This Row],[street]]))</f>
        <v>2720 Boyer Ave E</v>
      </c>
      <c r="B110" t="str">
        <f>PROPER(TRIM(Homes[[#This Row],[city]]))</f>
        <v>Seattle</v>
      </c>
      <c r="C110" t="str">
        <f>_xlfn.TEXTBEFORE(Homes[[#This Row],[statezip]]," ")</f>
        <v>WA</v>
      </c>
      <c r="D110" s="6" t="str">
        <f>_xlfn.TEXTAFTER(Homes[[#This Row],[statezip]]," ")</f>
        <v>98102</v>
      </c>
      <c r="E110" s="1">
        <v>1440000</v>
      </c>
      <c r="F110">
        <v>3</v>
      </c>
      <c r="G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0" s="3" t="str">
        <f>Homes[[#This Row],[bedrooms]] &amp; " bd | " &amp; TEXT(Homes[[#This Row],[bathrooms]],"0.##") &amp; " ba"</f>
        <v>3 bd | 3.5 ba</v>
      </c>
      <c r="I110" s="4">
        <v>3870</v>
      </c>
      <c r="J110" s="1">
        <f>IFERROR(Homes[[#This Row],[price]]/Homes[[#This Row],[sqft_living]]," ")</f>
        <v>372.09302325581393</v>
      </c>
      <c r="K110" s="4">
        <f>IFERROR(Homes[[#This Row],[sqft_lot]]/43560," ")</f>
        <v>8.7672176308539948E-2</v>
      </c>
      <c r="L110" t="str">
        <f>IF(Homes[[#This Row],[waterfront]]=1, "Yes","No")</f>
        <v>No</v>
      </c>
      <c r="M110" s="4" t="str">
        <f>IF(Homes[[#This Row],[sqft_basement]]&gt;0, "Yes","No")</f>
        <v>Yes</v>
      </c>
      <c r="N110" t="str">
        <f>CHOOSE(Homes[[#This Row],[view]]+1, "None","Fair","Good","Great","Excellent")</f>
        <v>None</v>
      </c>
      <c r="O110" t="str">
        <f>CHOOSE(Homes[[#This Row],[condition]], "Poor","Fair","Average","Good","Excellent")</f>
        <v>Average</v>
      </c>
      <c r="P110">
        <f ca="1">YEAR(TODAY())-Homes[[#This Row],[yr_built]]</f>
        <v>23</v>
      </c>
      <c r="Q110">
        <v>0</v>
      </c>
      <c r="R110">
        <f ca="1">IF(Homes[[#This Row],[yr_renovated]]&gt;0, YEAR(TODAY())-Homes[[#This Row],[yr_renovated]], YEAR(TODAY())-Homes[[#This Row],[yr_built]])</f>
        <v>23</v>
      </c>
      <c r="S110">
        <v>2</v>
      </c>
      <c r="T110" s="2">
        <v>41809</v>
      </c>
      <c r="U110" s="3">
        <v>3.5</v>
      </c>
      <c r="V110" s="4">
        <f>IFERROR(Homes[[#This Row],[sqft_above]]+Homes[[#This Row],[sqft_basement]]," ")</f>
        <v>3870</v>
      </c>
      <c r="W110" s="4">
        <v>3819</v>
      </c>
      <c r="X110">
        <v>0</v>
      </c>
      <c r="Y110">
        <v>0</v>
      </c>
      <c r="Z110">
        <v>3</v>
      </c>
      <c r="AA110" s="4">
        <v>2760</v>
      </c>
      <c r="AB110" s="4">
        <v>1110</v>
      </c>
      <c r="AC110">
        <v>2002</v>
      </c>
      <c r="AD110" t="s">
        <v>185</v>
      </c>
      <c r="AE110" t="s">
        <v>49</v>
      </c>
      <c r="AF110" t="s">
        <v>89</v>
      </c>
    </row>
    <row r="111" spans="1:32">
      <c r="A111" t="str">
        <f>PROPER(TRIM(Homes[[#This Row],[street]]))</f>
        <v>2611 1St Ave N</v>
      </c>
      <c r="B111" t="str">
        <f>PROPER(TRIM(Homes[[#This Row],[city]]))</f>
        <v>Seattle</v>
      </c>
      <c r="C111" t="str">
        <f>_xlfn.TEXTBEFORE(Homes[[#This Row],[statezip]]," ")</f>
        <v>WA</v>
      </c>
      <c r="D111" s="6" t="str">
        <f>_xlfn.TEXTAFTER(Homes[[#This Row],[statezip]]," ")</f>
        <v>98109</v>
      </c>
      <c r="E111" s="1">
        <v>1425000</v>
      </c>
      <c r="F111">
        <v>4</v>
      </c>
      <c r="G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11" s="3" t="str">
        <f>Homes[[#This Row],[bedrooms]] &amp; " bd | " &amp; TEXT(Homes[[#This Row],[bathrooms]],"0.##") &amp; " ba"</f>
        <v>4 bd | 4.25 ba</v>
      </c>
      <c r="I111" s="4">
        <v>4960</v>
      </c>
      <c r="J111" s="1">
        <f>IFERROR(Homes[[#This Row],[price]]/Homes[[#This Row],[sqft_living]]," ")</f>
        <v>287.29838709677421</v>
      </c>
      <c r="K111" s="4">
        <f>IFERROR(Homes[[#This Row],[sqft_lot]]/43560," ")</f>
        <v>0.13774104683195593</v>
      </c>
      <c r="L111" t="str">
        <f>IF(Homes[[#This Row],[waterfront]]=1, "Yes","No")</f>
        <v>No</v>
      </c>
      <c r="M111" s="4" t="str">
        <f>IF(Homes[[#This Row],[sqft_basement]]&gt;0, "Yes","No")</f>
        <v>Yes</v>
      </c>
      <c r="N111" t="str">
        <f>CHOOSE(Homes[[#This Row],[view]]+1, "None","Fair","Good","Great","Excellent")</f>
        <v>None</v>
      </c>
      <c r="O111" t="str">
        <f>CHOOSE(Homes[[#This Row],[condition]], "Poor","Fair","Average","Good","Excellent")</f>
        <v>Average</v>
      </c>
      <c r="P111">
        <f ca="1">YEAR(TODAY())-Homes[[#This Row],[yr_built]]</f>
        <v>116</v>
      </c>
      <c r="Q111">
        <v>2003</v>
      </c>
      <c r="R111">
        <f ca="1">IF(Homes[[#This Row],[yr_renovated]]&gt;0, YEAR(TODAY())-Homes[[#This Row],[yr_renovated]], YEAR(TODAY())-Homes[[#This Row],[yr_built]])</f>
        <v>22</v>
      </c>
      <c r="S111">
        <v>2.5</v>
      </c>
      <c r="T111" s="2">
        <v>41788</v>
      </c>
      <c r="U111" s="3">
        <v>4.25</v>
      </c>
      <c r="V111" s="4">
        <f>IFERROR(Homes[[#This Row],[sqft_above]]+Homes[[#This Row],[sqft_basement]]," ")</f>
        <v>4960</v>
      </c>
      <c r="W111" s="4">
        <v>6000</v>
      </c>
      <c r="X111">
        <v>0</v>
      </c>
      <c r="Y111">
        <v>0</v>
      </c>
      <c r="Z111">
        <v>3</v>
      </c>
      <c r="AA111" s="4">
        <v>3680</v>
      </c>
      <c r="AB111" s="4">
        <v>1280</v>
      </c>
      <c r="AC111">
        <v>1909</v>
      </c>
      <c r="AD111" t="s">
        <v>186</v>
      </c>
      <c r="AE111" t="s">
        <v>49</v>
      </c>
      <c r="AF111" t="s">
        <v>134</v>
      </c>
    </row>
    <row r="112" spans="1:32">
      <c r="A112" t="str">
        <f>PROPER(TRIM(Homes[[#This Row],[street]]))</f>
        <v>6324 160Th Pl Se</v>
      </c>
      <c r="B112" t="str">
        <f>PROPER(TRIM(Homes[[#This Row],[city]]))</f>
        <v>Bellevue</v>
      </c>
      <c r="C112" t="str">
        <f>_xlfn.TEXTBEFORE(Homes[[#This Row],[statezip]]," ")</f>
        <v>WA</v>
      </c>
      <c r="D112" s="6" t="str">
        <f>_xlfn.TEXTAFTER(Homes[[#This Row],[statezip]]," ")</f>
        <v>98006</v>
      </c>
      <c r="E112" s="1">
        <v>1415000</v>
      </c>
      <c r="F112">
        <v>4</v>
      </c>
      <c r="G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112" s="3" t="str">
        <f>Homes[[#This Row],[bedrooms]] &amp; " bd | " &amp; TEXT(Homes[[#This Row],[bathrooms]],"0.##") &amp; " ba"</f>
        <v>4 bd | 5.25 ba</v>
      </c>
      <c r="I112" s="4">
        <v>4670</v>
      </c>
      <c r="J112" s="1">
        <f>IFERROR(Homes[[#This Row],[price]]/Homes[[#This Row],[sqft_living]]," ")</f>
        <v>302.99785867237688</v>
      </c>
      <c r="K112" s="4">
        <f>IFERROR(Homes[[#This Row],[sqft_lot]]/43560," ")</f>
        <v>1.0089531680440771</v>
      </c>
      <c r="L112" t="str">
        <f>IF(Homes[[#This Row],[waterfront]]=1, "Yes","No")</f>
        <v>No</v>
      </c>
      <c r="M112" s="4" t="str">
        <f>IF(Homes[[#This Row],[sqft_basement]]&gt;0, "Yes","No")</f>
        <v>No</v>
      </c>
      <c r="N112" t="str">
        <f>CHOOSE(Homes[[#This Row],[view]]+1, "None","Fair","Good","Great","Excellent")</f>
        <v>None</v>
      </c>
      <c r="O112" t="str">
        <f>CHOOSE(Homes[[#This Row],[condition]], "Poor","Fair","Average","Good","Excellent")</f>
        <v>Average</v>
      </c>
      <c r="P112">
        <f ca="1">YEAR(TODAY())-Homes[[#This Row],[yr_built]]</f>
        <v>36</v>
      </c>
      <c r="Q112">
        <v>0</v>
      </c>
      <c r="R112">
        <f ca="1">IF(Homes[[#This Row],[yr_renovated]]&gt;0, YEAR(TODAY())-Homes[[#This Row],[yr_renovated]], YEAR(TODAY())-Homes[[#This Row],[yr_built]])</f>
        <v>36</v>
      </c>
      <c r="S112">
        <v>2</v>
      </c>
      <c r="T112" s="2">
        <v>41795</v>
      </c>
      <c r="U112" s="3">
        <v>5.25</v>
      </c>
      <c r="V112" s="4">
        <f>IFERROR(Homes[[#This Row],[sqft_above]]+Homes[[#This Row],[sqft_basement]]," ")</f>
        <v>4670</v>
      </c>
      <c r="W112" s="4">
        <v>43950</v>
      </c>
      <c r="X112">
        <v>0</v>
      </c>
      <c r="Y112">
        <v>0</v>
      </c>
      <c r="Z112">
        <v>3</v>
      </c>
      <c r="AA112" s="4">
        <v>4670</v>
      </c>
      <c r="AB112" s="4">
        <v>0</v>
      </c>
      <c r="AC112">
        <v>1989</v>
      </c>
      <c r="AD112" t="s">
        <v>187</v>
      </c>
      <c r="AE112" t="s">
        <v>33</v>
      </c>
      <c r="AF112" t="s">
        <v>91</v>
      </c>
    </row>
    <row r="113" spans="1:32">
      <c r="A113" t="str">
        <f>PROPER(TRIM(Homes[[#This Row],[street]]))</f>
        <v>4631 Somerset Ave Se</v>
      </c>
      <c r="B113" t="str">
        <f>PROPER(TRIM(Homes[[#This Row],[city]]))</f>
        <v>Bellevue</v>
      </c>
      <c r="C113" t="str">
        <f>_xlfn.TEXTBEFORE(Homes[[#This Row],[statezip]]," ")</f>
        <v>WA</v>
      </c>
      <c r="D113" s="6" t="str">
        <f>_xlfn.TEXTAFTER(Homes[[#This Row],[statezip]]," ")</f>
        <v>98006</v>
      </c>
      <c r="E113" s="1">
        <v>1411600</v>
      </c>
      <c r="F113">
        <v>2</v>
      </c>
      <c r="G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" s="3" t="str">
        <f>Homes[[#This Row],[bedrooms]] &amp; " bd | " &amp; TEXT(Homes[[#This Row],[bathrooms]],"0.##") &amp; " ba"</f>
        <v>2 bd | 2.5 ba</v>
      </c>
      <c r="I113" s="4">
        <v>3180</v>
      </c>
      <c r="J113" s="1">
        <f>IFERROR(Homes[[#This Row],[price]]/Homes[[#This Row],[sqft_living]]," ")</f>
        <v>443.89937106918239</v>
      </c>
      <c r="K113" s="4">
        <f>IFERROR(Homes[[#This Row],[sqft_lot]]/43560," ")</f>
        <v>0.21579430670339761</v>
      </c>
      <c r="L113" t="str">
        <f>IF(Homes[[#This Row],[waterfront]]=1, "Yes","No")</f>
        <v>No</v>
      </c>
      <c r="M113" s="4" t="str">
        <f>IF(Homes[[#This Row],[sqft_basement]]&gt;0, "Yes","No")</f>
        <v>Yes</v>
      </c>
      <c r="N113" t="str">
        <f>CHOOSE(Homes[[#This Row],[view]]+1, "None","Fair","Good","Great","Excellent")</f>
        <v>Excellent</v>
      </c>
      <c r="O113" t="str">
        <f>CHOOSE(Homes[[#This Row],[condition]], "Poor","Fair","Average","Good","Excellent")</f>
        <v>Excellent</v>
      </c>
      <c r="P113">
        <f ca="1">YEAR(TODAY())-Homes[[#This Row],[yr_built]]</f>
        <v>40</v>
      </c>
      <c r="Q113">
        <v>0</v>
      </c>
      <c r="R113">
        <f ca="1">IF(Homes[[#This Row],[yr_renovated]]&gt;0, YEAR(TODAY())-Homes[[#This Row],[yr_renovated]], YEAR(TODAY())-Homes[[#This Row],[yr_built]])</f>
        <v>40</v>
      </c>
      <c r="S113">
        <v>2</v>
      </c>
      <c r="T113" s="2">
        <v>41822</v>
      </c>
      <c r="U113" s="3">
        <v>2.5</v>
      </c>
      <c r="V113" s="4">
        <f>IFERROR(Homes[[#This Row],[sqft_above]]+Homes[[#This Row],[sqft_basement]]," ")</f>
        <v>3180</v>
      </c>
      <c r="W113" s="4">
        <v>9400</v>
      </c>
      <c r="X113">
        <v>0</v>
      </c>
      <c r="Y113">
        <v>4</v>
      </c>
      <c r="Z113">
        <v>5</v>
      </c>
      <c r="AA113" s="4">
        <v>2610</v>
      </c>
      <c r="AB113" s="4">
        <v>570</v>
      </c>
      <c r="AC113">
        <v>1985</v>
      </c>
      <c r="AD113" t="s">
        <v>188</v>
      </c>
      <c r="AE113" t="s">
        <v>33</v>
      </c>
      <c r="AF113" t="s">
        <v>91</v>
      </c>
    </row>
    <row r="114" spans="1:32">
      <c r="A114" t="str">
        <f>PROPER(TRIM(Homes[[#This Row],[street]]))</f>
        <v>2520 Medina Cir</v>
      </c>
      <c r="B114" t="str">
        <f>PROPER(TRIM(Homes[[#This Row],[city]]))</f>
        <v>Medina</v>
      </c>
      <c r="C114" t="str">
        <f>_xlfn.TEXTBEFORE(Homes[[#This Row],[statezip]]," ")</f>
        <v>WA</v>
      </c>
      <c r="D114" s="6" t="str">
        <f>_xlfn.TEXTAFTER(Homes[[#This Row],[statezip]]," ")</f>
        <v>98039</v>
      </c>
      <c r="E114" s="1">
        <v>1410000</v>
      </c>
      <c r="F114">
        <v>4</v>
      </c>
      <c r="G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4" s="3" t="str">
        <f>Homes[[#This Row],[bedrooms]] &amp; " bd | " &amp; TEXT(Homes[[#This Row],[bathrooms]],"0.##") &amp; " ba"</f>
        <v>4 bd | 2.25 ba</v>
      </c>
      <c r="I114" s="4">
        <v>3250</v>
      </c>
      <c r="J114" s="1">
        <f>IFERROR(Homes[[#This Row],[price]]/Homes[[#This Row],[sqft_living]]," ")</f>
        <v>433.84615384615387</v>
      </c>
      <c r="K114" s="4">
        <f>IFERROR(Homes[[#This Row],[sqft_lot]]/43560," ")</f>
        <v>0.3830119375573921</v>
      </c>
      <c r="L114" t="str">
        <f>IF(Homes[[#This Row],[waterfront]]=1, "Yes","No")</f>
        <v>No</v>
      </c>
      <c r="M114" s="4" t="str">
        <f>IF(Homes[[#This Row],[sqft_basement]]&gt;0, "Yes","No")</f>
        <v>No</v>
      </c>
      <c r="N114" t="str">
        <f>CHOOSE(Homes[[#This Row],[view]]+1, "None","Fair","Good","Great","Excellent")</f>
        <v>None</v>
      </c>
      <c r="O114" t="str">
        <f>CHOOSE(Homes[[#This Row],[condition]], "Poor","Fair","Average","Good","Excellent")</f>
        <v>Average</v>
      </c>
      <c r="P114">
        <f ca="1">YEAR(TODAY())-Homes[[#This Row],[yr_built]]</f>
        <v>46</v>
      </c>
      <c r="Q114">
        <v>2014</v>
      </c>
      <c r="R114">
        <f ca="1">IF(Homes[[#This Row],[yr_renovated]]&gt;0, YEAR(TODAY())-Homes[[#This Row],[yr_renovated]], YEAR(TODAY())-Homes[[#This Row],[yr_built]])</f>
        <v>11</v>
      </c>
      <c r="S114">
        <v>2</v>
      </c>
      <c r="T114" s="2">
        <v>41816</v>
      </c>
      <c r="U114" s="3">
        <v>2.25</v>
      </c>
      <c r="V114" s="4">
        <f>IFERROR(Homes[[#This Row],[sqft_above]]+Homes[[#This Row],[sqft_basement]]," ")</f>
        <v>3250</v>
      </c>
      <c r="W114" s="4">
        <v>16684</v>
      </c>
      <c r="X114">
        <v>0</v>
      </c>
      <c r="Y114">
        <v>0</v>
      </c>
      <c r="Z114">
        <v>3</v>
      </c>
      <c r="AA114" s="4">
        <v>3250</v>
      </c>
      <c r="AB114" s="4">
        <v>0</v>
      </c>
      <c r="AC114">
        <v>1979</v>
      </c>
      <c r="AD114" t="s">
        <v>189</v>
      </c>
      <c r="AE114" t="s">
        <v>42</v>
      </c>
      <c r="AF114" t="s">
        <v>43</v>
      </c>
    </row>
    <row r="115" spans="1:32">
      <c r="A115" t="str">
        <f>PROPER(TRIM(Homes[[#This Row],[street]]))</f>
        <v>10635 Se 2Nd St</v>
      </c>
      <c r="B115" t="str">
        <f>PROPER(TRIM(Homes[[#This Row],[city]]))</f>
        <v>Bellevue</v>
      </c>
      <c r="C115" t="str">
        <f>_xlfn.TEXTBEFORE(Homes[[#This Row],[statezip]]," ")</f>
        <v>WA</v>
      </c>
      <c r="D115" s="6" t="str">
        <f>_xlfn.TEXTAFTER(Homes[[#This Row],[statezip]]," ")</f>
        <v>98004</v>
      </c>
      <c r="E115" s="1">
        <v>1405000</v>
      </c>
      <c r="F115">
        <v>4</v>
      </c>
      <c r="G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5" s="3" t="str">
        <f>Homes[[#This Row],[bedrooms]] &amp; " bd | " &amp; TEXT(Homes[[#This Row],[bathrooms]],"0.##") &amp; " ba"</f>
        <v>4 bd | 3.5 ba</v>
      </c>
      <c r="I115" s="4">
        <v>3410</v>
      </c>
      <c r="J115" s="1">
        <f>IFERROR(Homes[[#This Row],[price]]/Homes[[#This Row],[sqft_living]]," ")</f>
        <v>412.02346041055716</v>
      </c>
      <c r="K115" s="4">
        <f>IFERROR(Homes[[#This Row],[sqft_lot]]/43560," ")</f>
        <v>0.24722222222222223</v>
      </c>
      <c r="L115" t="str">
        <f>IF(Homes[[#This Row],[waterfront]]=1, "Yes","No")</f>
        <v>No</v>
      </c>
      <c r="M115" s="4" t="str">
        <f>IF(Homes[[#This Row],[sqft_basement]]&gt;0, "Yes","No")</f>
        <v>No</v>
      </c>
      <c r="N115" t="str">
        <f>CHOOSE(Homes[[#This Row],[view]]+1, "None","Fair","Good","Great","Excellent")</f>
        <v>None</v>
      </c>
      <c r="O115" t="str">
        <f>CHOOSE(Homes[[#This Row],[condition]], "Poor","Fair","Average","Good","Excellent")</f>
        <v>Average</v>
      </c>
      <c r="P115">
        <f ca="1">YEAR(TODAY())-Homes[[#This Row],[yr_built]]</f>
        <v>17</v>
      </c>
      <c r="Q115">
        <v>0</v>
      </c>
      <c r="R115">
        <f ca="1">IF(Homes[[#This Row],[yr_renovated]]&gt;0, YEAR(TODAY())-Homes[[#This Row],[yr_renovated]], YEAR(TODAY())-Homes[[#This Row],[yr_built]])</f>
        <v>17</v>
      </c>
      <c r="S115">
        <v>2</v>
      </c>
      <c r="T115" s="2">
        <v>41778</v>
      </c>
      <c r="U115" s="3">
        <v>3.5</v>
      </c>
      <c r="V115" s="4">
        <f>IFERROR(Homes[[#This Row],[sqft_above]]+Homes[[#This Row],[sqft_basement]]," ")</f>
        <v>3410</v>
      </c>
      <c r="W115" s="4">
        <v>10769</v>
      </c>
      <c r="X115">
        <v>0</v>
      </c>
      <c r="Y115">
        <v>0</v>
      </c>
      <c r="Z115">
        <v>3</v>
      </c>
      <c r="AA115" s="4">
        <v>3410</v>
      </c>
      <c r="AB115" s="4">
        <v>0</v>
      </c>
      <c r="AC115">
        <v>2008</v>
      </c>
      <c r="AD115" t="s">
        <v>190</v>
      </c>
      <c r="AE115" t="s">
        <v>33</v>
      </c>
      <c r="AF115" t="s">
        <v>34</v>
      </c>
    </row>
    <row r="116" spans="1:32">
      <c r="A116" t="str">
        <f>PROPER(TRIM(Homes[[#This Row],[street]]))</f>
        <v>5700-5798 Sw Hinds St</v>
      </c>
      <c r="B116" t="str">
        <f>PROPER(TRIM(Homes[[#This Row],[city]]))</f>
        <v>Seattle</v>
      </c>
      <c r="C116" t="str">
        <f>_xlfn.TEXTBEFORE(Homes[[#This Row],[statezip]]," ")</f>
        <v>WA</v>
      </c>
      <c r="D116" s="6" t="str">
        <f>_xlfn.TEXTAFTER(Homes[[#This Row],[statezip]]," ")</f>
        <v>98116</v>
      </c>
      <c r="E116" s="1">
        <v>1400000</v>
      </c>
      <c r="F116">
        <v>4</v>
      </c>
      <c r="G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6" s="3" t="str">
        <f>Homes[[#This Row],[bedrooms]] &amp; " bd | " &amp; TEXT(Homes[[#This Row],[bathrooms]],"0.##") &amp; " ba"</f>
        <v>4 bd | 3.25 ba</v>
      </c>
      <c r="I116" s="4">
        <v>4700</v>
      </c>
      <c r="J116" s="1">
        <f>IFERROR(Homes[[#This Row],[price]]/Homes[[#This Row],[sqft_living]]," ")</f>
        <v>297.87234042553189</v>
      </c>
      <c r="K116" s="4">
        <f>IFERROR(Homes[[#This Row],[sqft_lot]]/43560," ")</f>
        <v>0.21028466483011937</v>
      </c>
      <c r="L116" t="str">
        <f>IF(Homes[[#This Row],[waterfront]]=1, "Yes","No")</f>
        <v>No</v>
      </c>
      <c r="M116" s="4" t="str">
        <f>IF(Homes[[#This Row],[sqft_basement]]&gt;0, "Yes","No")</f>
        <v>Yes</v>
      </c>
      <c r="N116" t="str">
        <f>CHOOSE(Homes[[#This Row],[view]]+1, "None","Fair","Good","Great","Excellent")</f>
        <v>Excellent</v>
      </c>
      <c r="O116" t="str">
        <f>CHOOSE(Homes[[#This Row],[condition]], "Poor","Fair","Average","Good","Excellent")</f>
        <v>Average</v>
      </c>
      <c r="P116">
        <f ca="1">YEAR(TODAY())-Homes[[#This Row],[yr_built]]</f>
        <v>20</v>
      </c>
      <c r="Q116">
        <v>0</v>
      </c>
      <c r="R116">
        <f ca="1">IF(Homes[[#This Row],[yr_renovated]]&gt;0, YEAR(TODAY())-Homes[[#This Row],[yr_renovated]], YEAR(TODAY())-Homes[[#This Row],[yr_built]])</f>
        <v>20</v>
      </c>
      <c r="S116">
        <v>1</v>
      </c>
      <c r="T116" s="2">
        <v>41787</v>
      </c>
      <c r="U116" s="3">
        <v>3.25</v>
      </c>
      <c r="V116" s="4">
        <f>IFERROR(Homes[[#This Row],[sqft_above]]+Homes[[#This Row],[sqft_basement]]," ")</f>
        <v>4700</v>
      </c>
      <c r="W116" s="4">
        <v>9160</v>
      </c>
      <c r="X116">
        <v>0</v>
      </c>
      <c r="Y116">
        <v>4</v>
      </c>
      <c r="Z116">
        <v>3</v>
      </c>
      <c r="AA116" s="4">
        <v>2520</v>
      </c>
      <c r="AB116" s="4">
        <v>2180</v>
      </c>
      <c r="AC116">
        <v>2005</v>
      </c>
      <c r="AD116" t="s">
        <v>191</v>
      </c>
      <c r="AE116" t="s">
        <v>49</v>
      </c>
      <c r="AF116" t="s">
        <v>192</v>
      </c>
    </row>
    <row r="117" spans="1:32">
      <c r="A117" t="str">
        <f>PROPER(TRIM(Homes[[#This Row],[street]]))</f>
        <v>2340 Magnolia Blvd W</v>
      </c>
      <c r="B117" t="str">
        <f>PROPER(TRIM(Homes[[#This Row],[city]]))</f>
        <v>Seattle</v>
      </c>
      <c r="C117" t="str">
        <f>_xlfn.TEXTBEFORE(Homes[[#This Row],[statezip]]," ")</f>
        <v>WA</v>
      </c>
      <c r="D117" s="6" t="str">
        <f>_xlfn.TEXTAFTER(Homes[[#This Row],[statezip]]," ")</f>
        <v>98199</v>
      </c>
      <c r="E117" s="1">
        <v>1400000</v>
      </c>
      <c r="F117">
        <v>3</v>
      </c>
      <c r="G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7" s="3" t="str">
        <f>Homes[[#This Row],[bedrooms]] &amp; " bd | " &amp; TEXT(Homes[[#This Row],[bathrooms]],"0.##") &amp; " ba"</f>
        <v>3 bd | 2. ba</v>
      </c>
      <c r="I117" s="4">
        <v>2020</v>
      </c>
      <c r="J117" s="1">
        <f>IFERROR(Homes[[#This Row],[price]]/Homes[[#This Row],[sqft_living]]," ")</f>
        <v>693.06930693069307</v>
      </c>
      <c r="K117" s="4">
        <f>IFERROR(Homes[[#This Row],[sqft_lot]]/43560," ")</f>
        <v>0.12626262626262627</v>
      </c>
      <c r="L117" t="str">
        <f>IF(Homes[[#This Row],[waterfront]]=1, "Yes","No")</f>
        <v>No</v>
      </c>
      <c r="M117" s="4" t="str">
        <f>IF(Homes[[#This Row],[sqft_basement]]&gt;0, "Yes","No")</f>
        <v>Yes</v>
      </c>
      <c r="N117" t="str">
        <f>CHOOSE(Homes[[#This Row],[view]]+1, "None","Fair","Good","Great","Excellent")</f>
        <v>Great</v>
      </c>
      <c r="O117" t="str">
        <f>CHOOSE(Homes[[#This Row],[condition]], "Poor","Fair","Average","Good","Excellent")</f>
        <v>Average</v>
      </c>
      <c r="P117">
        <f ca="1">YEAR(TODAY())-Homes[[#This Row],[yr_built]]</f>
        <v>88</v>
      </c>
      <c r="Q117">
        <v>1999</v>
      </c>
      <c r="R117">
        <f ca="1">IF(Homes[[#This Row],[yr_renovated]]&gt;0, YEAR(TODAY())-Homes[[#This Row],[yr_renovated]], YEAR(TODAY())-Homes[[#This Row],[yr_built]])</f>
        <v>26</v>
      </c>
      <c r="S117">
        <v>1.5</v>
      </c>
      <c r="T117" s="2">
        <v>41808</v>
      </c>
      <c r="U117" s="3">
        <v>2</v>
      </c>
      <c r="V117" s="4">
        <f>IFERROR(Homes[[#This Row],[sqft_above]]+Homes[[#This Row],[sqft_basement]]," ")</f>
        <v>2020</v>
      </c>
      <c r="W117" s="4">
        <v>5500</v>
      </c>
      <c r="X117">
        <v>0</v>
      </c>
      <c r="Y117">
        <v>3</v>
      </c>
      <c r="Z117">
        <v>3</v>
      </c>
      <c r="AA117" s="4">
        <v>1790</v>
      </c>
      <c r="AB117" s="4">
        <v>230</v>
      </c>
      <c r="AC117">
        <v>1937</v>
      </c>
      <c r="AD117" t="s">
        <v>193</v>
      </c>
      <c r="AE117" t="s">
        <v>49</v>
      </c>
      <c r="AF117" t="s">
        <v>58</v>
      </c>
    </row>
    <row r="118" spans="1:32">
      <c r="A118" t="str">
        <f>PROPER(TRIM(Homes[[#This Row],[street]]))</f>
        <v>3115 S Norman St</v>
      </c>
      <c r="B118" t="str">
        <f>PROPER(TRIM(Homes[[#This Row],[city]]))</f>
        <v>Seattle</v>
      </c>
      <c r="C118" t="str">
        <f>_xlfn.TEXTBEFORE(Homes[[#This Row],[statezip]]," ")</f>
        <v>WA</v>
      </c>
      <c r="D118" s="6" t="str">
        <f>_xlfn.TEXTAFTER(Homes[[#This Row],[statezip]]," ")</f>
        <v>98144</v>
      </c>
      <c r="E118" s="1">
        <v>1400000</v>
      </c>
      <c r="F118">
        <v>4</v>
      </c>
      <c r="G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8" s="3" t="str">
        <f>Homes[[#This Row],[bedrooms]] &amp; " bd | " &amp; TEXT(Homes[[#This Row],[bathrooms]],"0.##") &amp; " ba"</f>
        <v>4 bd | 3.25 ba</v>
      </c>
      <c r="I118" s="4">
        <v>2980</v>
      </c>
      <c r="J118" s="1">
        <f>IFERROR(Homes[[#This Row],[price]]/Homes[[#This Row],[sqft_living]]," ")</f>
        <v>469.79865771812081</v>
      </c>
      <c r="K118" s="4">
        <f>IFERROR(Homes[[#This Row],[sqft_lot]]/43560," ")</f>
        <v>0.16069788797061524</v>
      </c>
      <c r="L118" t="str">
        <f>IF(Homes[[#This Row],[waterfront]]=1, "Yes","No")</f>
        <v>No</v>
      </c>
      <c r="M118" s="4" t="str">
        <f>IF(Homes[[#This Row],[sqft_basement]]&gt;0, "Yes","No")</f>
        <v>Yes</v>
      </c>
      <c r="N118" t="str">
        <f>CHOOSE(Homes[[#This Row],[view]]+1, "None","Fair","Good","Great","Excellent")</f>
        <v>Great</v>
      </c>
      <c r="O118" t="str">
        <f>CHOOSE(Homes[[#This Row],[condition]], "Poor","Fair","Average","Good","Excellent")</f>
        <v>Average</v>
      </c>
      <c r="P118">
        <f ca="1">YEAR(TODAY())-Homes[[#This Row],[yr_built]]</f>
        <v>125</v>
      </c>
      <c r="Q118">
        <v>2014</v>
      </c>
      <c r="R118">
        <f ca="1">IF(Homes[[#This Row],[yr_renovated]]&gt;0, YEAR(TODAY())-Homes[[#This Row],[yr_renovated]], YEAR(TODAY())-Homes[[#This Row],[yr_built]])</f>
        <v>11</v>
      </c>
      <c r="S118">
        <v>2</v>
      </c>
      <c r="T118" s="2">
        <v>41787</v>
      </c>
      <c r="U118" s="3">
        <v>3.25</v>
      </c>
      <c r="V118" s="4">
        <f>IFERROR(Homes[[#This Row],[sqft_above]]+Homes[[#This Row],[sqft_basement]]," ")</f>
        <v>2980</v>
      </c>
      <c r="W118" s="4">
        <v>7000</v>
      </c>
      <c r="X118">
        <v>0</v>
      </c>
      <c r="Y118">
        <v>3</v>
      </c>
      <c r="Z118">
        <v>3</v>
      </c>
      <c r="AA118" s="4">
        <v>2140</v>
      </c>
      <c r="AB118" s="4">
        <v>840</v>
      </c>
      <c r="AC118">
        <v>1900</v>
      </c>
      <c r="AD118" t="s">
        <v>194</v>
      </c>
      <c r="AE118" t="s">
        <v>49</v>
      </c>
      <c r="AF118" t="s">
        <v>110</v>
      </c>
    </row>
    <row r="119" spans="1:32">
      <c r="A119" t="str">
        <f>PROPER(TRIM(Homes[[#This Row],[street]]))</f>
        <v>316 Lake Washington Blvd S</v>
      </c>
      <c r="B119" t="str">
        <f>PROPER(TRIM(Homes[[#This Row],[city]]))</f>
        <v>Seattle</v>
      </c>
      <c r="C119" t="str">
        <f>_xlfn.TEXTBEFORE(Homes[[#This Row],[statezip]]," ")</f>
        <v>WA</v>
      </c>
      <c r="D119" s="6" t="str">
        <f>_xlfn.TEXTAFTER(Homes[[#This Row],[statezip]]," ")</f>
        <v>98144</v>
      </c>
      <c r="E119" s="1">
        <v>1400000</v>
      </c>
      <c r="F119">
        <v>3</v>
      </c>
      <c r="G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" s="3" t="str">
        <f>Homes[[#This Row],[bedrooms]] &amp; " bd | " &amp; TEXT(Homes[[#This Row],[bathrooms]],"0.##") &amp; " ba"</f>
        <v>3 bd | 2.5 ba</v>
      </c>
      <c r="I119" s="4">
        <v>2550</v>
      </c>
      <c r="J119" s="1">
        <f>IFERROR(Homes[[#This Row],[price]]/Homes[[#This Row],[sqft_living]]," ")</f>
        <v>549.01960784313724</v>
      </c>
      <c r="K119" s="4">
        <f>IFERROR(Homes[[#This Row],[sqft_lot]]/43560," ")</f>
        <v>0.16528925619834711</v>
      </c>
      <c r="L119" t="str">
        <f>IF(Homes[[#This Row],[waterfront]]=1, "Yes","No")</f>
        <v>No</v>
      </c>
      <c r="M119" s="4" t="str">
        <f>IF(Homes[[#This Row],[sqft_basement]]&gt;0, "Yes","No")</f>
        <v>No</v>
      </c>
      <c r="N119" t="str">
        <f>CHOOSE(Homes[[#This Row],[view]]+1, "None","Fair","Good","Great","Excellent")</f>
        <v>Good</v>
      </c>
      <c r="O119" t="str">
        <f>CHOOSE(Homes[[#This Row],[condition]], "Poor","Fair","Average","Good","Excellent")</f>
        <v>Average</v>
      </c>
      <c r="P119">
        <f ca="1">YEAR(TODAY())-Homes[[#This Row],[yr_built]]</f>
        <v>44</v>
      </c>
      <c r="Q119">
        <v>2013</v>
      </c>
      <c r="R119">
        <f ca="1">IF(Homes[[#This Row],[yr_renovated]]&gt;0, YEAR(TODAY())-Homes[[#This Row],[yr_renovated]], YEAR(TODAY())-Homes[[#This Row],[yr_built]])</f>
        <v>12</v>
      </c>
      <c r="S119">
        <v>2</v>
      </c>
      <c r="T119" s="2">
        <v>41773</v>
      </c>
      <c r="U119" s="3">
        <v>2.5</v>
      </c>
      <c r="V119" s="4">
        <f>IFERROR(Homes[[#This Row],[sqft_above]]+Homes[[#This Row],[sqft_basement]]," ")</f>
        <v>2550</v>
      </c>
      <c r="W119" s="4">
        <v>7200</v>
      </c>
      <c r="X119">
        <v>0</v>
      </c>
      <c r="Y119">
        <v>2</v>
      </c>
      <c r="Z119">
        <v>3</v>
      </c>
      <c r="AA119" s="4">
        <v>2550</v>
      </c>
      <c r="AB119" s="4">
        <v>0</v>
      </c>
      <c r="AC119">
        <v>1981</v>
      </c>
      <c r="AD119" t="s">
        <v>195</v>
      </c>
      <c r="AE119" t="s">
        <v>49</v>
      </c>
      <c r="AF119" t="s">
        <v>110</v>
      </c>
    </row>
    <row r="120" spans="1:32">
      <c r="A120" t="str">
        <f>PROPER(TRIM(Homes[[#This Row],[street]]))</f>
        <v>2278 72Nd Ave Se</v>
      </c>
      <c r="B120" t="str">
        <f>PROPER(TRIM(Homes[[#This Row],[city]]))</f>
        <v>Mercer Island</v>
      </c>
      <c r="C120" t="str">
        <f>_xlfn.TEXTBEFORE(Homes[[#This Row],[statezip]]," ")</f>
        <v>WA</v>
      </c>
      <c r="D120" s="6" t="str">
        <f>_xlfn.TEXTAFTER(Homes[[#This Row],[statezip]]," ")</f>
        <v>98040</v>
      </c>
      <c r="E120" s="1">
        <v>1400000</v>
      </c>
      <c r="F120">
        <v>5</v>
      </c>
      <c r="G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20" s="3" t="str">
        <f>Homes[[#This Row],[bedrooms]] &amp; " bd | " &amp; TEXT(Homes[[#This Row],[bathrooms]],"0.##") &amp; " ba"</f>
        <v>5 bd | 4.25 ba</v>
      </c>
      <c r="I120" s="4">
        <v>3530</v>
      </c>
      <c r="J120" s="1">
        <f>IFERROR(Homes[[#This Row],[price]]/Homes[[#This Row],[sqft_living]]," ")</f>
        <v>396.60056657223794</v>
      </c>
      <c r="K120" s="4">
        <f>IFERROR(Homes[[#This Row],[sqft_lot]]/43560," ")</f>
        <v>0.18191000918273645</v>
      </c>
      <c r="L120" t="str">
        <f>IF(Homes[[#This Row],[waterfront]]=1, "Yes","No")</f>
        <v>No</v>
      </c>
      <c r="M120" s="4" t="str">
        <f>IF(Homes[[#This Row],[sqft_basement]]&gt;0, "Yes","No")</f>
        <v>No</v>
      </c>
      <c r="N120" t="str">
        <f>CHOOSE(Homes[[#This Row],[view]]+1, "None","Fair","Good","Great","Excellent")</f>
        <v>None</v>
      </c>
      <c r="O120" t="str">
        <f>CHOOSE(Homes[[#This Row],[condition]], "Poor","Fair","Average","Good","Excellent")</f>
        <v>Average</v>
      </c>
      <c r="P120">
        <f ca="1">YEAR(TODAY())-Homes[[#This Row],[yr_built]]</f>
        <v>24</v>
      </c>
      <c r="Q120">
        <v>0</v>
      </c>
      <c r="R120">
        <f ca="1">IF(Homes[[#This Row],[yr_renovated]]&gt;0, YEAR(TODAY())-Homes[[#This Row],[yr_renovated]], YEAR(TODAY())-Homes[[#This Row],[yr_built]])</f>
        <v>24</v>
      </c>
      <c r="S120">
        <v>2</v>
      </c>
      <c r="T120" s="2">
        <v>41772</v>
      </c>
      <c r="U120" s="3">
        <v>4.25</v>
      </c>
      <c r="V120" s="4">
        <f>IFERROR(Homes[[#This Row],[sqft_above]]+Homes[[#This Row],[sqft_basement]]," ")</f>
        <v>3530</v>
      </c>
      <c r="W120" s="4">
        <v>7924</v>
      </c>
      <c r="X120">
        <v>0</v>
      </c>
      <c r="Y120">
        <v>0</v>
      </c>
      <c r="Z120">
        <v>3</v>
      </c>
      <c r="AA120" s="4">
        <v>3530</v>
      </c>
      <c r="AB120" s="4">
        <v>0</v>
      </c>
      <c r="AC120">
        <v>2001</v>
      </c>
      <c r="AD120" t="s">
        <v>196</v>
      </c>
      <c r="AE120" t="s">
        <v>36</v>
      </c>
      <c r="AF120" t="s">
        <v>37</v>
      </c>
    </row>
    <row r="121" spans="1:32">
      <c r="A121" t="str">
        <f>PROPER(TRIM(Homes[[#This Row],[street]]))</f>
        <v>6515 112Th Ave Ne</v>
      </c>
      <c r="B121" t="str">
        <f>PROPER(TRIM(Homes[[#This Row],[city]]))</f>
        <v>Kirkland</v>
      </c>
      <c r="C121" t="str">
        <f>_xlfn.TEXTBEFORE(Homes[[#This Row],[statezip]]," ")</f>
        <v>WA</v>
      </c>
      <c r="D121" s="6" t="str">
        <f>_xlfn.TEXTAFTER(Homes[[#This Row],[statezip]]," ")</f>
        <v>98033</v>
      </c>
      <c r="E121" s="1">
        <v>1399950</v>
      </c>
      <c r="F121">
        <v>4</v>
      </c>
      <c r="G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1" s="3" t="str">
        <f>Homes[[#This Row],[bedrooms]] &amp; " bd | " &amp; TEXT(Homes[[#This Row],[bathrooms]],"0.##") &amp; " ba"</f>
        <v>4 bd | 2.75 ba</v>
      </c>
      <c r="I121" s="4">
        <v>3870</v>
      </c>
      <c r="J121" s="1">
        <f>IFERROR(Homes[[#This Row],[price]]/Homes[[#This Row],[sqft_living]]," ")</f>
        <v>361.74418604651163</v>
      </c>
      <c r="K121" s="4">
        <f>IFERROR(Homes[[#This Row],[sqft_lot]]/43560," ")</f>
        <v>0.23062442607897155</v>
      </c>
      <c r="L121" t="str">
        <f>IF(Homes[[#This Row],[waterfront]]=1, "Yes","No")</f>
        <v>No</v>
      </c>
      <c r="M121" s="4" t="str">
        <f>IF(Homes[[#This Row],[sqft_basement]]&gt;0, "Yes","No")</f>
        <v>No</v>
      </c>
      <c r="N121" t="str">
        <f>CHOOSE(Homes[[#This Row],[view]]+1, "None","Fair","Good","Great","Excellent")</f>
        <v>None</v>
      </c>
      <c r="O121" t="str">
        <f>CHOOSE(Homes[[#This Row],[condition]], "Poor","Fair","Average","Good","Excellent")</f>
        <v>Average</v>
      </c>
      <c r="P121">
        <f ca="1">YEAR(TODAY())-Homes[[#This Row],[yr_built]]</f>
        <v>20</v>
      </c>
      <c r="Q121">
        <v>0</v>
      </c>
      <c r="R121">
        <f ca="1">IF(Homes[[#This Row],[yr_renovated]]&gt;0, YEAR(TODAY())-Homes[[#This Row],[yr_renovated]], YEAR(TODAY())-Homes[[#This Row],[yr_built]])</f>
        <v>20</v>
      </c>
      <c r="S121">
        <v>2</v>
      </c>
      <c r="T121" s="2">
        <v>41808</v>
      </c>
      <c r="U121" s="3">
        <v>2.75</v>
      </c>
      <c r="V121" s="4">
        <f>IFERROR(Homes[[#This Row],[sqft_above]]+Homes[[#This Row],[sqft_basement]]," ")</f>
        <v>3870</v>
      </c>
      <c r="W121" s="4">
        <v>10046</v>
      </c>
      <c r="X121">
        <v>0</v>
      </c>
      <c r="Y121">
        <v>0</v>
      </c>
      <c r="Z121">
        <v>3</v>
      </c>
      <c r="AA121" s="4">
        <v>3870</v>
      </c>
      <c r="AB121" s="4">
        <v>0</v>
      </c>
      <c r="AC121">
        <v>2005</v>
      </c>
      <c r="AD121" t="s">
        <v>197</v>
      </c>
      <c r="AE121" t="s">
        <v>46</v>
      </c>
      <c r="AF121" t="s">
        <v>55</v>
      </c>
    </row>
    <row r="122" spans="1:32">
      <c r="A122" t="str">
        <f>PROPER(TRIM(Homes[[#This Row],[street]]))</f>
        <v>3418 96Th Ave Ne</v>
      </c>
      <c r="B122" t="str">
        <f>PROPER(TRIM(Homes[[#This Row],[city]]))</f>
        <v>Clyde Hill</v>
      </c>
      <c r="C122" t="str">
        <f>_xlfn.TEXTBEFORE(Homes[[#This Row],[statezip]]," ")</f>
        <v>WA</v>
      </c>
      <c r="D122" s="6" t="str">
        <f>_xlfn.TEXTAFTER(Homes[[#This Row],[statezip]]," ")</f>
        <v>98004</v>
      </c>
      <c r="E122" s="1">
        <v>1388000</v>
      </c>
      <c r="F122">
        <v>4</v>
      </c>
      <c r="G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2" s="3" t="str">
        <f>Homes[[#This Row],[bedrooms]] &amp; " bd | " &amp; TEXT(Homes[[#This Row],[bathrooms]],"0.##") &amp; " ba"</f>
        <v>4 bd | 3. ba</v>
      </c>
      <c r="I122" s="4">
        <v>4040</v>
      </c>
      <c r="J122" s="1">
        <f>IFERROR(Homes[[#This Row],[price]]/Homes[[#This Row],[sqft_living]]," ")</f>
        <v>343.56435643564356</v>
      </c>
      <c r="K122" s="4">
        <f>IFERROR(Homes[[#This Row],[sqft_lot]]/43560," ")</f>
        <v>0.45915977961432508</v>
      </c>
      <c r="L122" t="str">
        <f>IF(Homes[[#This Row],[waterfront]]=1, "Yes","No")</f>
        <v>No</v>
      </c>
      <c r="M122" s="4" t="str">
        <f>IF(Homes[[#This Row],[sqft_basement]]&gt;0, "Yes","No")</f>
        <v>Yes</v>
      </c>
      <c r="N122" t="str">
        <f>CHOOSE(Homes[[#This Row],[view]]+1, "None","Fair","Good","Great","Excellent")</f>
        <v>None</v>
      </c>
      <c r="O122" t="str">
        <f>CHOOSE(Homes[[#This Row],[condition]], "Poor","Fair","Average","Good","Excellent")</f>
        <v>Average</v>
      </c>
      <c r="P122">
        <f ca="1">YEAR(TODAY())-Homes[[#This Row],[yr_built]]</f>
        <v>53</v>
      </c>
      <c r="Q122">
        <v>2001</v>
      </c>
      <c r="R122">
        <f ca="1">IF(Homes[[#This Row],[yr_renovated]]&gt;0, YEAR(TODAY())-Homes[[#This Row],[yr_renovated]], YEAR(TODAY())-Homes[[#This Row],[yr_built]])</f>
        <v>24</v>
      </c>
      <c r="S122">
        <v>1</v>
      </c>
      <c r="T122" s="2">
        <v>41816</v>
      </c>
      <c r="U122" s="3">
        <v>3</v>
      </c>
      <c r="V122" s="4">
        <f>IFERROR(Homes[[#This Row],[sqft_above]]+Homes[[#This Row],[sqft_basement]]," ")</f>
        <v>4040</v>
      </c>
      <c r="W122" s="4">
        <v>20001</v>
      </c>
      <c r="X122">
        <v>0</v>
      </c>
      <c r="Y122">
        <v>0</v>
      </c>
      <c r="Z122">
        <v>3</v>
      </c>
      <c r="AA122" s="4">
        <v>2020</v>
      </c>
      <c r="AB122" s="4">
        <v>2020</v>
      </c>
      <c r="AC122">
        <v>1972</v>
      </c>
      <c r="AD122" t="s">
        <v>198</v>
      </c>
      <c r="AE122" t="s">
        <v>40</v>
      </c>
      <c r="AF122" t="s">
        <v>34</v>
      </c>
    </row>
    <row r="123" spans="1:32">
      <c r="A123" t="str">
        <f>PROPER(TRIM(Homes[[#This Row],[street]]))</f>
        <v>2855 36Th Ave W</v>
      </c>
      <c r="B123" t="str">
        <f>PROPER(TRIM(Homes[[#This Row],[city]]))</f>
        <v>Seattle</v>
      </c>
      <c r="C123" t="str">
        <f>_xlfn.TEXTBEFORE(Homes[[#This Row],[statezip]]," ")</f>
        <v>WA</v>
      </c>
      <c r="D123" s="6" t="str">
        <f>_xlfn.TEXTAFTER(Homes[[#This Row],[statezip]]," ")</f>
        <v>98199</v>
      </c>
      <c r="E123" s="1">
        <v>1387800</v>
      </c>
      <c r="F123">
        <v>3</v>
      </c>
      <c r="G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3" s="3" t="str">
        <f>Homes[[#This Row],[bedrooms]] &amp; " bd | " &amp; TEXT(Homes[[#This Row],[bathrooms]],"0.##") &amp; " ba"</f>
        <v>3 bd | 3. ba</v>
      </c>
      <c r="I123" s="4">
        <v>2480</v>
      </c>
      <c r="J123" s="1">
        <f>IFERROR(Homes[[#This Row],[price]]/Homes[[#This Row],[sqft_living]]," ")</f>
        <v>559.59677419354841</v>
      </c>
      <c r="K123" s="4">
        <f>IFERROR(Homes[[#This Row],[sqft_lot]]/43560," ")</f>
        <v>0.12626262626262627</v>
      </c>
      <c r="L123" t="str">
        <f>IF(Homes[[#This Row],[waterfront]]=1, "Yes","No")</f>
        <v>No</v>
      </c>
      <c r="M123" s="4" t="str">
        <f>IF(Homes[[#This Row],[sqft_basement]]&gt;0, "Yes","No")</f>
        <v>Yes</v>
      </c>
      <c r="N123" t="str">
        <f>CHOOSE(Homes[[#This Row],[view]]+1, "None","Fair","Good","Great","Excellent")</f>
        <v>Great</v>
      </c>
      <c r="O123" t="str">
        <f>CHOOSE(Homes[[#This Row],[condition]], "Poor","Fair","Average","Good","Excellent")</f>
        <v>Average</v>
      </c>
      <c r="P123">
        <f ca="1">YEAR(TODAY())-Homes[[#This Row],[yr_built]]</f>
        <v>75</v>
      </c>
      <c r="Q123">
        <v>2005</v>
      </c>
      <c r="R123">
        <f ca="1">IF(Homes[[#This Row],[yr_renovated]]&gt;0, YEAR(TODAY())-Homes[[#This Row],[yr_renovated]], YEAR(TODAY())-Homes[[#This Row],[yr_built]])</f>
        <v>20</v>
      </c>
      <c r="S123">
        <v>2</v>
      </c>
      <c r="T123" s="2">
        <v>41816</v>
      </c>
      <c r="U123" s="3">
        <v>3</v>
      </c>
      <c r="V123" s="4">
        <f>IFERROR(Homes[[#This Row],[sqft_above]]+Homes[[#This Row],[sqft_basement]]," ")</f>
        <v>2480</v>
      </c>
      <c r="W123" s="4">
        <v>5500</v>
      </c>
      <c r="X123">
        <v>0</v>
      </c>
      <c r="Y123">
        <v>3</v>
      </c>
      <c r="Z123">
        <v>3</v>
      </c>
      <c r="AA123" s="4">
        <v>1730</v>
      </c>
      <c r="AB123" s="4">
        <v>750</v>
      </c>
      <c r="AC123">
        <v>1950</v>
      </c>
      <c r="AD123" t="s">
        <v>199</v>
      </c>
      <c r="AE123" t="s">
        <v>49</v>
      </c>
      <c r="AF123" t="s">
        <v>58</v>
      </c>
    </row>
    <row r="124" spans="1:32">
      <c r="A124" t="str">
        <f>PROPER(TRIM(Homes[[#This Row],[street]]))</f>
        <v>4600-4748 136Th Ave Se</v>
      </c>
      <c r="B124" t="str">
        <f>PROPER(TRIM(Homes[[#This Row],[city]]))</f>
        <v>Bellevue</v>
      </c>
      <c r="C124" t="str">
        <f>_xlfn.TEXTBEFORE(Homes[[#This Row],[statezip]]," ")</f>
        <v>WA</v>
      </c>
      <c r="D124" s="6" t="str">
        <f>_xlfn.TEXTAFTER(Homes[[#This Row],[statezip]]," ")</f>
        <v>98006</v>
      </c>
      <c r="E124" s="1">
        <v>1385000</v>
      </c>
      <c r="F124">
        <v>6</v>
      </c>
      <c r="G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4" s="3" t="str">
        <f>Homes[[#This Row],[bedrooms]] &amp; " bd | " &amp; TEXT(Homes[[#This Row],[bathrooms]],"0.##") &amp; " ba"</f>
        <v>6 bd | 2.75 ba</v>
      </c>
      <c r="I124" s="4">
        <v>5700</v>
      </c>
      <c r="J124" s="1">
        <f>IFERROR(Homes[[#This Row],[price]]/Homes[[#This Row],[sqft_living]]," ")</f>
        <v>242.98245614035088</v>
      </c>
      <c r="K124" s="4">
        <f>IFERROR(Homes[[#This Row],[sqft_lot]]/43560," ")</f>
        <v>0.4591368227731864</v>
      </c>
      <c r="L124" t="str">
        <f>IF(Homes[[#This Row],[waterfront]]=1, "Yes","No")</f>
        <v>No</v>
      </c>
      <c r="M124" s="4" t="str">
        <f>IF(Homes[[#This Row],[sqft_basement]]&gt;0, "Yes","No")</f>
        <v>Yes</v>
      </c>
      <c r="N124" t="str">
        <f>CHOOSE(Homes[[#This Row],[view]]+1, "None","Fair","Good","Great","Excellent")</f>
        <v>Excellent</v>
      </c>
      <c r="O124" t="str">
        <f>CHOOSE(Homes[[#This Row],[condition]], "Poor","Fair","Average","Good","Excellent")</f>
        <v>Good</v>
      </c>
      <c r="P124">
        <f ca="1">YEAR(TODAY())-Homes[[#This Row],[yr_built]]</f>
        <v>48</v>
      </c>
      <c r="Q124">
        <v>0</v>
      </c>
      <c r="R124">
        <f ca="1">IF(Homes[[#This Row],[yr_renovated]]&gt;0, YEAR(TODAY())-Homes[[#This Row],[yr_renovated]], YEAR(TODAY())-Homes[[#This Row],[yr_built]])</f>
        <v>48</v>
      </c>
      <c r="S124">
        <v>1</v>
      </c>
      <c r="T124" s="2">
        <v>41789</v>
      </c>
      <c r="U124" s="3">
        <v>2.75</v>
      </c>
      <c r="V124" s="4">
        <f>IFERROR(Homes[[#This Row],[sqft_above]]+Homes[[#This Row],[sqft_basement]]," ")</f>
        <v>5700</v>
      </c>
      <c r="W124" s="4">
        <v>20000</v>
      </c>
      <c r="X124">
        <v>0</v>
      </c>
      <c r="Y124">
        <v>4</v>
      </c>
      <c r="Z124">
        <v>4</v>
      </c>
      <c r="AA124" s="4">
        <v>2850</v>
      </c>
      <c r="AB124" s="4">
        <v>2850</v>
      </c>
      <c r="AC124">
        <v>1977</v>
      </c>
      <c r="AD124" t="s">
        <v>200</v>
      </c>
      <c r="AE124" t="s">
        <v>33</v>
      </c>
      <c r="AF124" t="s">
        <v>91</v>
      </c>
    </row>
    <row r="125" spans="1:32">
      <c r="A125" t="str">
        <f>PROPER(TRIM(Homes[[#This Row],[street]]))</f>
        <v>17892 Se 58Th Pl</v>
      </c>
      <c r="B125" t="str">
        <f>PROPER(TRIM(Homes[[#This Row],[city]]))</f>
        <v>Bellevue</v>
      </c>
      <c r="C125" t="str">
        <f>_xlfn.TEXTBEFORE(Homes[[#This Row],[statezip]]," ")</f>
        <v>WA</v>
      </c>
      <c r="D125" s="6" t="str">
        <f>_xlfn.TEXTAFTER(Homes[[#This Row],[statezip]]," ")</f>
        <v>98006</v>
      </c>
      <c r="E125" s="1">
        <v>1384000</v>
      </c>
      <c r="F125">
        <v>4</v>
      </c>
      <c r="G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5" s="3" t="str">
        <f>Homes[[#This Row],[bedrooms]] &amp; " bd | " &amp; TEXT(Homes[[#This Row],[bathrooms]],"0.##") &amp; " ba"</f>
        <v>4 bd | 3.25 ba</v>
      </c>
      <c r="I125" s="4">
        <v>4290</v>
      </c>
      <c r="J125" s="1">
        <f>IFERROR(Homes[[#This Row],[price]]/Homes[[#This Row],[sqft_living]]," ")</f>
        <v>322.61072261072263</v>
      </c>
      <c r="K125" s="4">
        <f>IFERROR(Homes[[#This Row],[sqft_lot]]/43560," ")</f>
        <v>0.27784664830119377</v>
      </c>
      <c r="L125" t="str">
        <f>IF(Homes[[#This Row],[waterfront]]=1, "Yes","No")</f>
        <v>No</v>
      </c>
      <c r="M125" s="4" t="str">
        <f>IF(Homes[[#This Row],[sqft_basement]]&gt;0, "Yes","No")</f>
        <v>Yes</v>
      </c>
      <c r="N125" t="str">
        <f>CHOOSE(Homes[[#This Row],[view]]+1, "None","Fair","Good","Great","Excellent")</f>
        <v>Great</v>
      </c>
      <c r="O125" t="str">
        <f>CHOOSE(Homes[[#This Row],[condition]], "Poor","Fair","Average","Good","Excellent")</f>
        <v>Average</v>
      </c>
      <c r="P125">
        <f ca="1">YEAR(TODAY())-Homes[[#This Row],[yr_built]]</f>
        <v>28</v>
      </c>
      <c r="Q125">
        <v>0</v>
      </c>
      <c r="R125">
        <f ca="1">IF(Homes[[#This Row],[yr_renovated]]&gt;0, YEAR(TODAY())-Homes[[#This Row],[yr_renovated]], YEAR(TODAY())-Homes[[#This Row],[yr_built]])</f>
        <v>28</v>
      </c>
      <c r="S125">
        <v>1</v>
      </c>
      <c r="T125" s="2">
        <v>41808</v>
      </c>
      <c r="U125" s="3">
        <v>3.25</v>
      </c>
      <c r="V125" s="4">
        <f>IFERROR(Homes[[#This Row],[sqft_above]]+Homes[[#This Row],[sqft_basement]]," ")</f>
        <v>4290</v>
      </c>
      <c r="W125" s="4">
        <v>12103</v>
      </c>
      <c r="X125">
        <v>0</v>
      </c>
      <c r="Y125">
        <v>3</v>
      </c>
      <c r="Z125">
        <v>3</v>
      </c>
      <c r="AA125" s="4">
        <v>2690</v>
      </c>
      <c r="AB125" s="4">
        <v>1600</v>
      </c>
      <c r="AC125">
        <v>1997</v>
      </c>
      <c r="AD125" t="s">
        <v>201</v>
      </c>
      <c r="AE125" t="s">
        <v>33</v>
      </c>
      <c r="AF125" t="s">
        <v>91</v>
      </c>
    </row>
    <row r="126" spans="1:32">
      <c r="A126" t="str">
        <f>PROPER(TRIM(Homes[[#This Row],[street]]))</f>
        <v>4646 88Th Ave Se</v>
      </c>
      <c r="B126" t="str">
        <f>PROPER(TRIM(Homes[[#This Row],[city]]))</f>
        <v>Mercer Island</v>
      </c>
      <c r="C126" t="str">
        <f>_xlfn.TEXTBEFORE(Homes[[#This Row],[statezip]]," ")</f>
        <v>WA</v>
      </c>
      <c r="D126" s="6" t="str">
        <f>_xlfn.TEXTAFTER(Homes[[#This Row],[statezip]]," ")</f>
        <v>98040</v>
      </c>
      <c r="E126" s="1">
        <v>1381000</v>
      </c>
      <c r="F126">
        <v>4</v>
      </c>
      <c r="G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26" s="3" t="str">
        <f>Homes[[#This Row],[bedrooms]] &amp; " bd | " &amp; TEXT(Homes[[#This Row],[bathrooms]],"0.##") &amp; " ba"</f>
        <v>4 bd | 3.75 ba</v>
      </c>
      <c r="I126" s="4">
        <v>3160</v>
      </c>
      <c r="J126" s="1">
        <f>IFERROR(Homes[[#This Row],[price]]/Homes[[#This Row],[sqft_living]]," ")</f>
        <v>437.02531645569621</v>
      </c>
      <c r="K126" s="4">
        <f>IFERROR(Homes[[#This Row],[sqft_lot]]/43560," ")</f>
        <v>0.21866391184573003</v>
      </c>
      <c r="L126" t="str">
        <f>IF(Homes[[#This Row],[waterfront]]=1, "Yes","No")</f>
        <v>No</v>
      </c>
      <c r="M126" s="4" t="str">
        <f>IF(Homes[[#This Row],[sqft_basement]]&gt;0, "Yes","No")</f>
        <v>No</v>
      </c>
      <c r="N126" t="str">
        <f>CHOOSE(Homes[[#This Row],[view]]+1, "None","Fair","Good","Great","Excellent")</f>
        <v>None</v>
      </c>
      <c r="O126" t="str">
        <f>CHOOSE(Homes[[#This Row],[condition]], "Poor","Fair","Average","Good","Excellent")</f>
        <v>Average</v>
      </c>
      <c r="P126">
        <f ca="1">YEAR(TODAY())-Homes[[#This Row],[yr_built]]</f>
        <v>28</v>
      </c>
      <c r="Q126">
        <v>0</v>
      </c>
      <c r="R126">
        <f ca="1">IF(Homes[[#This Row],[yr_renovated]]&gt;0, YEAR(TODAY())-Homes[[#This Row],[yr_renovated]], YEAR(TODAY())-Homes[[#This Row],[yr_built]])</f>
        <v>28</v>
      </c>
      <c r="S126">
        <v>2.5</v>
      </c>
      <c r="T126" s="2">
        <v>41786</v>
      </c>
      <c r="U126" s="3">
        <v>3.75</v>
      </c>
      <c r="V126" s="4">
        <f>IFERROR(Homes[[#This Row],[sqft_above]]+Homes[[#This Row],[sqft_basement]]," ")</f>
        <v>3160</v>
      </c>
      <c r="W126" s="4">
        <v>9525</v>
      </c>
      <c r="X126">
        <v>0</v>
      </c>
      <c r="Y126">
        <v>0</v>
      </c>
      <c r="Z126">
        <v>3</v>
      </c>
      <c r="AA126" s="4">
        <v>3160</v>
      </c>
      <c r="AB126" s="4">
        <v>0</v>
      </c>
      <c r="AC126">
        <v>1997</v>
      </c>
      <c r="AD126" t="s">
        <v>202</v>
      </c>
      <c r="AE126" t="s">
        <v>36</v>
      </c>
      <c r="AF126" t="s">
        <v>37</v>
      </c>
    </row>
    <row r="127" spans="1:32">
      <c r="A127" t="str">
        <f>PROPER(TRIM(Homes[[#This Row],[street]]))</f>
        <v>6827 36Th Ave Nw</v>
      </c>
      <c r="B127" t="str">
        <f>PROPER(TRIM(Homes[[#This Row],[city]]))</f>
        <v>Seattle</v>
      </c>
      <c r="C127" t="str">
        <f>_xlfn.TEXTBEFORE(Homes[[#This Row],[statezip]]," ")</f>
        <v>WA</v>
      </c>
      <c r="D127" s="6" t="str">
        <f>_xlfn.TEXTAFTER(Homes[[#This Row],[statezip]]," ")</f>
        <v>98117</v>
      </c>
      <c r="E127" s="1">
        <v>1370000</v>
      </c>
      <c r="F127">
        <v>2</v>
      </c>
      <c r="G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7" s="3" t="str">
        <f>Homes[[#This Row],[bedrooms]] &amp; " bd | " &amp; TEXT(Homes[[#This Row],[bathrooms]],"0.##") &amp; " ba"</f>
        <v>2 bd | 2.25 ba</v>
      </c>
      <c r="I127" s="4">
        <v>2460</v>
      </c>
      <c r="J127" s="1">
        <f>IFERROR(Homes[[#This Row],[price]]/Homes[[#This Row],[sqft_living]]," ")</f>
        <v>556.91056910569102</v>
      </c>
      <c r="K127" s="4">
        <f>IFERROR(Homes[[#This Row],[sqft_lot]]/43560," ")</f>
        <v>0.3888888888888889</v>
      </c>
      <c r="L127" t="str">
        <f>IF(Homes[[#This Row],[waterfront]]=1, "Yes","No")</f>
        <v>No</v>
      </c>
      <c r="M127" s="4" t="str">
        <f>IF(Homes[[#This Row],[sqft_basement]]&gt;0, "Yes","No")</f>
        <v>Yes</v>
      </c>
      <c r="N127" t="str">
        <f>CHOOSE(Homes[[#This Row],[view]]+1, "None","Fair","Good","Great","Excellent")</f>
        <v>Excellent</v>
      </c>
      <c r="O127" t="str">
        <f>CHOOSE(Homes[[#This Row],[condition]], "Poor","Fair","Average","Good","Excellent")</f>
        <v>Good</v>
      </c>
      <c r="P127">
        <f ca="1">YEAR(TODAY())-Homes[[#This Row],[yr_built]]</f>
        <v>89</v>
      </c>
      <c r="Q127">
        <v>0</v>
      </c>
      <c r="R127">
        <f ca="1">IF(Homes[[#This Row],[yr_renovated]]&gt;0, YEAR(TODAY())-Homes[[#This Row],[yr_renovated]], YEAR(TODAY())-Homes[[#This Row],[yr_built]])</f>
        <v>89</v>
      </c>
      <c r="S127">
        <v>1.5</v>
      </c>
      <c r="T127" s="2">
        <v>41796</v>
      </c>
      <c r="U127" s="3">
        <v>2.25</v>
      </c>
      <c r="V127" s="4">
        <f>IFERROR(Homes[[#This Row],[sqft_above]]+Homes[[#This Row],[sqft_basement]]," ")</f>
        <v>2460</v>
      </c>
      <c r="W127" s="4">
        <v>16940</v>
      </c>
      <c r="X127">
        <v>0</v>
      </c>
      <c r="Y127">
        <v>4</v>
      </c>
      <c r="Z127">
        <v>4</v>
      </c>
      <c r="AA127" s="4">
        <v>1930</v>
      </c>
      <c r="AB127" s="4">
        <v>530</v>
      </c>
      <c r="AC127">
        <v>1936</v>
      </c>
      <c r="AD127" t="s">
        <v>203</v>
      </c>
      <c r="AE127" t="s">
        <v>49</v>
      </c>
      <c r="AF127" t="s">
        <v>204</v>
      </c>
    </row>
    <row r="128" spans="1:32">
      <c r="A128" t="str">
        <f>PROPER(TRIM(Homes[[#This Row],[street]]))</f>
        <v>5564 169Th Pl Se</v>
      </c>
      <c r="B128" t="str">
        <f>PROPER(TRIM(Homes[[#This Row],[city]]))</f>
        <v>Bellevue</v>
      </c>
      <c r="C128" t="str">
        <f>_xlfn.TEXTBEFORE(Homes[[#This Row],[statezip]]," ")</f>
        <v>WA</v>
      </c>
      <c r="D128" s="6" t="str">
        <f>_xlfn.TEXTAFTER(Homes[[#This Row],[statezip]]," ")</f>
        <v>98006</v>
      </c>
      <c r="E128" s="1">
        <v>1365000</v>
      </c>
      <c r="F128">
        <v>5</v>
      </c>
      <c r="G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8" s="3" t="str">
        <f>Homes[[#This Row],[bedrooms]] &amp; " bd | " &amp; TEXT(Homes[[#This Row],[bathrooms]],"0.##") &amp; " ba"</f>
        <v>5 bd | 3.5 ba</v>
      </c>
      <c r="I128" s="4">
        <v>4210</v>
      </c>
      <c r="J128" s="1">
        <f>IFERROR(Homes[[#This Row],[price]]/Homes[[#This Row],[sqft_living]]," ")</f>
        <v>324.22802850356294</v>
      </c>
      <c r="K128" s="4">
        <f>IFERROR(Homes[[#This Row],[sqft_lot]]/43560," ")</f>
        <v>0.39618916437098256</v>
      </c>
      <c r="L128" t="str">
        <f>IF(Homes[[#This Row],[waterfront]]=1, "Yes","No")</f>
        <v>No</v>
      </c>
      <c r="M128" s="4" t="str">
        <f>IF(Homes[[#This Row],[sqft_basement]]&gt;0, "Yes","No")</f>
        <v>No</v>
      </c>
      <c r="N128" t="str">
        <f>CHOOSE(Homes[[#This Row],[view]]+1, "None","Fair","Good","Great","Excellent")</f>
        <v>Great</v>
      </c>
      <c r="O128" t="str">
        <f>CHOOSE(Homes[[#This Row],[condition]], "Poor","Fair","Average","Good","Excellent")</f>
        <v>Average</v>
      </c>
      <c r="P128">
        <f ca="1">YEAR(TODAY())-Homes[[#This Row],[yr_built]]</f>
        <v>30</v>
      </c>
      <c r="Q128">
        <v>0</v>
      </c>
      <c r="R128">
        <f ca="1">IF(Homes[[#This Row],[yr_renovated]]&gt;0, YEAR(TODAY())-Homes[[#This Row],[yr_renovated]], YEAR(TODAY())-Homes[[#This Row],[yr_built]])</f>
        <v>30</v>
      </c>
      <c r="S128">
        <v>2</v>
      </c>
      <c r="T128" s="2">
        <v>41801</v>
      </c>
      <c r="U128" s="3">
        <v>3.5</v>
      </c>
      <c r="V128" s="4">
        <f>IFERROR(Homes[[#This Row],[sqft_above]]+Homes[[#This Row],[sqft_basement]]," ")</f>
        <v>4210</v>
      </c>
      <c r="W128" s="4">
        <v>17258</v>
      </c>
      <c r="X128">
        <v>0</v>
      </c>
      <c r="Y128">
        <v>3</v>
      </c>
      <c r="Z128">
        <v>3</v>
      </c>
      <c r="AA128" s="4">
        <v>4210</v>
      </c>
      <c r="AB128" s="4">
        <v>0</v>
      </c>
      <c r="AC128">
        <v>1995</v>
      </c>
      <c r="AD128" t="s">
        <v>205</v>
      </c>
      <c r="AE128" t="s">
        <v>33</v>
      </c>
      <c r="AF128" t="s">
        <v>91</v>
      </c>
    </row>
    <row r="129" spans="1:32">
      <c r="A129" t="str">
        <f>PROPER(TRIM(Homes[[#This Row],[street]]))</f>
        <v>3832 43Rd Ave Ne</v>
      </c>
      <c r="B129" t="str">
        <f>PROPER(TRIM(Homes[[#This Row],[city]]))</f>
        <v>Seattle</v>
      </c>
      <c r="C129" t="str">
        <f>_xlfn.TEXTBEFORE(Homes[[#This Row],[statezip]]," ")</f>
        <v>WA</v>
      </c>
      <c r="D129" s="6" t="str">
        <f>_xlfn.TEXTAFTER(Homes[[#This Row],[statezip]]," ")</f>
        <v>98105</v>
      </c>
      <c r="E129" s="1">
        <v>1365000</v>
      </c>
      <c r="F129">
        <v>3</v>
      </c>
      <c r="G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" s="3" t="str">
        <f>Homes[[#This Row],[bedrooms]] &amp; " bd | " &amp; TEXT(Homes[[#This Row],[bathrooms]],"0.##") &amp; " ba"</f>
        <v>3 bd | 2.5 ba</v>
      </c>
      <c r="I129" s="4">
        <v>2090</v>
      </c>
      <c r="J129" s="1">
        <f>IFERROR(Homes[[#This Row],[price]]/Homes[[#This Row],[sqft_living]]," ")</f>
        <v>653.11004784688998</v>
      </c>
      <c r="K129" s="4">
        <f>IFERROR(Homes[[#This Row],[sqft_lot]]/43560," ")</f>
        <v>0.13774104683195593</v>
      </c>
      <c r="L129" t="str">
        <f>IF(Homes[[#This Row],[waterfront]]=1, "Yes","No")</f>
        <v>No</v>
      </c>
      <c r="M129" s="4" t="str">
        <f>IF(Homes[[#This Row],[sqft_basement]]&gt;0, "Yes","No")</f>
        <v>No</v>
      </c>
      <c r="N129" t="str">
        <f>CHOOSE(Homes[[#This Row],[view]]+1, "None","Fair","Good","Great","Excellent")</f>
        <v>None</v>
      </c>
      <c r="O129" t="str">
        <f>CHOOSE(Homes[[#This Row],[condition]], "Poor","Fair","Average","Good","Excellent")</f>
        <v>Good</v>
      </c>
      <c r="P129">
        <f ca="1">YEAR(TODAY())-Homes[[#This Row],[yr_built]]</f>
        <v>97</v>
      </c>
      <c r="Q129">
        <v>0</v>
      </c>
      <c r="R129">
        <f ca="1">IF(Homes[[#This Row],[yr_renovated]]&gt;0, YEAR(TODAY())-Homes[[#This Row],[yr_renovated]], YEAR(TODAY())-Homes[[#This Row],[yr_built]])</f>
        <v>97</v>
      </c>
      <c r="S129">
        <v>1.5</v>
      </c>
      <c r="T129" s="2">
        <v>41789</v>
      </c>
      <c r="U129" s="3">
        <v>2.5</v>
      </c>
      <c r="V129" s="4">
        <f>IFERROR(Homes[[#This Row],[sqft_above]]+Homes[[#This Row],[sqft_basement]]," ")</f>
        <v>2090</v>
      </c>
      <c r="W129" s="4">
        <v>6000</v>
      </c>
      <c r="X129">
        <v>0</v>
      </c>
      <c r="Y129">
        <v>0</v>
      </c>
      <c r="Z129">
        <v>4</v>
      </c>
      <c r="AA129" s="4">
        <v>2090</v>
      </c>
      <c r="AB129" s="4">
        <v>0</v>
      </c>
      <c r="AC129">
        <v>1928</v>
      </c>
      <c r="AD129" t="s">
        <v>206</v>
      </c>
      <c r="AE129" t="s">
        <v>49</v>
      </c>
      <c r="AF129" t="s">
        <v>60</v>
      </c>
    </row>
    <row r="130" spans="1:32">
      <c r="A130" t="str">
        <f>PROPER(TRIM(Homes[[#This Row],[street]]))</f>
        <v>22701 Ne 57Th Ct</v>
      </c>
      <c r="B130" t="str">
        <f>PROPER(TRIM(Homes[[#This Row],[city]]))</f>
        <v>Redmond</v>
      </c>
      <c r="C130" t="str">
        <f>_xlfn.TEXTBEFORE(Homes[[#This Row],[statezip]]," ")</f>
        <v>WA</v>
      </c>
      <c r="D130" s="6" t="str">
        <f>_xlfn.TEXTAFTER(Homes[[#This Row],[statezip]]," ")</f>
        <v>98053</v>
      </c>
      <c r="E130" s="1">
        <v>1360000</v>
      </c>
      <c r="F130">
        <v>4</v>
      </c>
      <c r="G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0" s="3" t="str">
        <f>Homes[[#This Row],[bedrooms]] &amp; " bd | " &amp; TEXT(Homes[[#This Row],[bathrooms]],"0.##") &amp; " ba"</f>
        <v>4 bd | 3. ba</v>
      </c>
      <c r="I130" s="4">
        <v>5430</v>
      </c>
      <c r="J130" s="1">
        <f>IFERROR(Homes[[#This Row],[price]]/Homes[[#This Row],[sqft_living]]," ")</f>
        <v>250.46040515653775</v>
      </c>
      <c r="K130" s="4">
        <f>IFERROR(Homes[[#This Row],[sqft_lot]]/43560," ")</f>
        <v>2.5</v>
      </c>
      <c r="L130" t="str">
        <f>IF(Homes[[#This Row],[waterfront]]=1, "Yes","No")</f>
        <v>No</v>
      </c>
      <c r="M130" s="4" t="str">
        <f>IF(Homes[[#This Row],[sqft_basement]]&gt;0, "Yes","No")</f>
        <v>No</v>
      </c>
      <c r="N130" t="str">
        <f>CHOOSE(Homes[[#This Row],[view]]+1, "None","Fair","Good","Great","Excellent")</f>
        <v>None</v>
      </c>
      <c r="O130" t="str">
        <f>CHOOSE(Homes[[#This Row],[condition]], "Poor","Fair","Average","Good","Excellent")</f>
        <v>Good</v>
      </c>
      <c r="P130">
        <f ca="1">YEAR(TODAY())-Homes[[#This Row],[yr_built]]</f>
        <v>38</v>
      </c>
      <c r="Q130">
        <v>0</v>
      </c>
      <c r="R130">
        <f ca="1">IF(Homes[[#This Row],[yr_renovated]]&gt;0, YEAR(TODAY())-Homes[[#This Row],[yr_renovated]], YEAR(TODAY())-Homes[[#This Row],[yr_built]])</f>
        <v>38</v>
      </c>
      <c r="S130">
        <v>2</v>
      </c>
      <c r="T130" s="2">
        <v>41827</v>
      </c>
      <c r="U130" s="3">
        <v>3</v>
      </c>
      <c r="V130" s="4">
        <f>IFERROR(Homes[[#This Row],[sqft_above]]+Homes[[#This Row],[sqft_basement]]," ")</f>
        <v>5430</v>
      </c>
      <c r="W130" s="4">
        <v>108900</v>
      </c>
      <c r="X130">
        <v>0</v>
      </c>
      <c r="Y130">
        <v>0</v>
      </c>
      <c r="Z130">
        <v>4</v>
      </c>
      <c r="AA130" s="4">
        <v>5430</v>
      </c>
      <c r="AB130" s="4">
        <v>0</v>
      </c>
      <c r="AC130">
        <v>1987</v>
      </c>
      <c r="AD130" t="s">
        <v>207</v>
      </c>
      <c r="AE130" t="s">
        <v>137</v>
      </c>
      <c r="AF130" t="s">
        <v>208</v>
      </c>
    </row>
    <row r="131" spans="1:32">
      <c r="A131" t="str">
        <f>PROPER(TRIM(Homes[[#This Row],[street]]))</f>
        <v>3017 42Nd Ave W</v>
      </c>
      <c r="B131" t="str">
        <f>PROPER(TRIM(Homes[[#This Row],[city]]))</f>
        <v>Seattle</v>
      </c>
      <c r="C131" t="str">
        <f>_xlfn.TEXTBEFORE(Homes[[#This Row],[statezip]]," ")</f>
        <v>WA</v>
      </c>
      <c r="D131" s="6" t="str">
        <f>_xlfn.TEXTAFTER(Homes[[#This Row],[statezip]]," ")</f>
        <v>98199</v>
      </c>
      <c r="E131" s="1">
        <v>1356925</v>
      </c>
      <c r="F131">
        <v>4</v>
      </c>
      <c r="G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1" s="3" t="str">
        <f>Homes[[#This Row],[bedrooms]] &amp; " bd | " &amp; TEXT(Homes[[#This Row],[bathrooms]],"0.##") &amp; " ba"</f>
        <v>4 bd | 3.5 ba</v>
      </c>
      <c r="I131" s="4">
        <v>4270</v>
      </c>
      <c r="J131" s="1">
        <f>IFERROR(Homes[[#This Row],[price]]/Homes[[#This Row],[sqft_living]]," ")</f>
        <v>317.78103044496487</v>
      </c>
      <c r="K131" s="4">
        <f>IFERROR(Homes[[#This Row],[sqft_lot]]/43560," ")</f>
        <v>0.13314967860422405</v>
      </c>
      <c r="L131" t="str">
        <f>IF(Homes[[#This Row],[waterfront]]=1, "Yes","No")</f>
        <v>No</v>
      </c>
      <c r="M131" s="4" t="str">
        <f>IF(Homes[[#This Row],[sqft_basement]]&gt;0, "Yes","No")</f>
        <v>Yes</v>
      </c>
      <c r="N131" t="str">
        <f>CHOOSE(Homes[[#This Row],[view]]+1, "None","Fair","Good","Great","Excellent")</f>
        <v>Great</v>
      </c>
      <c r="O131" t="str">
        <f>CHOOSE(Homes[[#This Row],[condition]], "Poor","Fair","Average","Good","Excellent")</f>
        <v>Excellent</v>
      </c>
      <c r="P131">
        <f ca="1">YEAR(TODAY())-Homes[[#This Row],[yr_built]]</f>
        <v>88</v>
      </c>
      <c r="Q131">
        <v>0</v>
      </c>
      <c r="R131">
        <f ca="1">IF(Homes[[#This Row],[yr_renovated]]&gt;0, YEAR(TODAY())-Homes[[#This Row],[yr_renovated]], YEAR(TODAY())-Homes[[#This Row],[yr_built]])</f>
        <v>88</v>
      </c>
      <c r="S131">
        <v>2</v>
      </c>
      <c r="T131" s="2">
        <v>41821</v>
      </c>
      <c r="U131" s="3">
        <v>3.5</v>
      </c>
      <c r="V131" s="4">
        <f>IFERROR(Homes[[#This Row],[sqft_above]]+Homes[[#This Row],[sqft_basement]]," ")</f>
        <v>4270</v>
      </c>
      <c r="W131" s="4">
        <v>5800</v>
      </c>
      <c r="X131">
        <v>0</v>
      </c>
      <c r="Y131">
        <v>3</v>
      </c>
      <c r="Z131">
        <v>5</v>
      </c>
      <c r="AA131" s="4">
        <v>3170</v>
      </c>
      <c r="AB131" s="4">
        <v>1100</v>
      </c>
      <c r="AC131">
        <v>1937</v>
      </c>
      <c r="AD131" t="s">
        <v>209</v>
      </c>
      <c r="AE131" t="s">
        <v>49</v>
      </c>
      <c r="AF131" t="s">
        <v>58</v>
      </c>
    </row>
    <row r="132" spans="1:32">
      <c r="A132" t="str">
        <f>PROPER(TRIM(Homes[[#This Row],[street]]))</f>
        <v>15317 Se 58Th St</v>
      </c>
      <c r="B132" t="str">
        <f>PROPER(TRIM(Homes[[#This Row],[city]]))</f>
        <v>Bellevue</v>
      </c>
      <c r="C132" t="str">
        <f>_xlfn.TEXTBEFORE(Homes[[#This Row],[statezip]]," ")</f>
        <v>WA</v>
      </c>
      <c r="D132" s="6" t="str">
        <f>_xlfn.TEXTAFTER(Homes[[#This Row],[statezip]]," ")</f>
        <v>98006</v>
      </c>
      <c r="E132" s="1">
        <v>1355000</v>
      </c>
      <c r="F132">
        <v>4</v>
      </c>
      <c r="G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2" s="3" t="str">
        <f>Homes[[#This Row],[bedrooms]] &amp; " bd | " &amp; TEXT(Homes[[#This Row],[bathrooms]],"0.##") &amp; " ba"</f>
        <v>4 bd | 3.5 ba</v>
      </c>
      <c r="I132" s="4">
        <v>3550</v>
      </c>
      <c r="J132" s="1">
        <f>IFERROR(Homes[[#This Row],[price]]/Homes[[#This Row],[sqft_living]]," ")</f>
        <v>381.6901408450704</v>
      </c>
      <c r="K132" s="4">
        <f>IFERROR(Homes[[#This Row],[sqft_lot]]/43560," ")</f>
        <v>0.25252525252525254</v>
      </c>
      <c r="L132" t="str">
        <f>IF(Homes[[#This Row],[waterfront]]=1, "Yes","No")</f>
        <v>No</v>
      </c>
      <c r="M132" s="4" t="str">
        <f>IF(Homes[[#This Row],[sqft_basement]]&gt;0, "Yes","No")</f>
        <v>Yes</v>
      </c>
      <c r="N132" t="str">
        <f>CHOOSE(Homes[[#This Row],[view]]+1, "None","Fair","Good","Great","Excellent")</f>
        <v>Good</v>
      </c>
      <c r="O132" t="str">
        <f>CHOOSE(Homes[[#This Row],[condition]], "Poor","Fair","Average","Good","Excellent")</f>
        <v>Average</v>
      </c>
      <c r="P132">
        <f ca="1">YEAR(TODAY())-Homes[[#This Row],[yr_built]]</f>
        <v>26</v>
      </c>
      <c r="Q132">
        <v>0</v>
      </c>
      <c r="R132">
        <f ca="1">IF(Homes[[#This Row],[yr_renovated]]&gt;0, YEAR(TODAY())-Homes[[#This Row],[yr_renovated]], YEAR(TODAY())-Homes[[#This Row],[yr_built]])</f>
        <v>26</v>
      </c>
      <c r="S132">
        <v>1</v>
      </c>
      <c r="T132" s="2">
        <v>41829</v>
      </c>
      <c r="U132" s="3">
        <v>3.5</v>
      </c>
      <c r="V132" s="4">
        <f>IFERROR(Homes[[#This Row],[sqft_above]]+Homes[[#This Row],[sqft_basement]]," ")</f>
        <v>3550</v>
      </c>
      <c r="W132" s="4">
        <v>11000</v>
      </c>
      <c r="X132">
        <v>0</v>
      </c>
      <c r="Y132">
        <v>2</v>
      </c>
      <c r="Z132">
        <v>3</v>
      </c>
      <c r="AA132" s="4">
        <v>2260</v>
      </c>
      <c r="AB132" s="4">
        <v>1290</v>
      </c>
      <c r="AC132">
        <v>1999</v>
      </c>
      <c r="AD132" t="s">
        <v>210</v>
      </c>
      <c r="AE132" t="s">
        <v>33</v>
      </c>
      <c r="AF132" t="s">
        <v>91</v>
      </c>
    </row>
    <row r="133" spans="1:32">
      <c r="A133" t="str">
        <f>PROPER(TRIM(Homes[[#This Row],[street]]))</f>
        <v>1602 5Th Ave N</v>
      </c>
      <c r="B133" t="str">
        <f>PROPER(TRIM(Homes[[#This Row],[city]]))</f>
        <v>Seattle</v>
      </c>
      <c r="C133" t="str">
        <f>_xlfn.TEXTBEFORE(Homes[[#This Row],[statezip]]," ")</f>
        <v>WA</v>
      </c>
      <c r="D133" s="6" t="str">
        <f>_xlfn.TEXTAFTER(Homes[[#This Row],[statezip]]," ")</f>
        <v>98109</v>
      </c>
      <c r="E133" s="1">
        <v>1355000</v>
      </c>
      <c r="F133">
        <v>3</v>
      </c>
      <c r="G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33" s="3" t="str">
        <f>Homes[[#This Row],[bedrooms]] &amp; " bd | " &amp; TEXT(Homes[[#This Row],[bathrooms]],"0.##") &amp; " ba"</f>
        <v>3 bd | 1.5 ba</v>
      </c>
      <c r="I133" s="4">
        <v>2680</v>
      </c>
      <c r="J133" s="1">
        <f>IFERROR(Homes[[#This Row],[price]]/Homes[[#This Row],[sqft_living]]," ")</f>
        <v>505.59701492537312</v>
      </c>
      <c r="K133" s="4">
        <f>IFERROR(Homes[[#This Row],[sqft_lot]]/43560," ")</f>
        <v>0.10961891643709826</v>
      </c>
      <c r="L133" t="str">
        <f>IF(Homes[[#This Row],[waterfront]]=1, "Yes","No")</f>
        <v>No</v>
      </c>
      <c r="M133" s="4" t="str">
        <f>IF(Homes[[#This Row],[sqft_basement]]&gt;0, "Yes","No")</f>
        <v>Yes</v>
      </c>
      <c r="N133" t="str">
        <f>CHOOSE(Homes[[#This Row],[view]]+1, "None","Fair","Good","Great","Excellent")</f>
        <v>Good</v>
      </c>
      <c r="O133" t="str">
        <f>CHOOSE(Homes[[#This Row],[condition]], "Poor","Fair","Average","Good","Excellent")</f>
        <v>Excellent</v>
      </c>
      <c r="P133">
        <f ca="1">YEAR(TODAY())-Homes[[#This Row],[yr_built]]</f>
        <v>112</v>
      </c>
      <c r="Q133">
        <v>0</v>
      </c>
      <c r="R133">
        <f ca="1">IF(Homes[[#This Row],[yr_renovated]]&gt;0, YEAR(TODAY())-Homes[[#This Row],[yr_renovated]], YEAR(TODAY())-Homes[[#This Row],[yr_built]])</f>
        <v>112</v>
      </c>
      <c r="S133">
        <v>2</v>
      </c>
      <c r="T133" s="2">
        <v>41815</v>
      </c>
      <c r="U133" s="3">
        <v>1.5</v>
      </c>
      <c r="V133" s="4">
        <f>IFERROR(Homes[[#This Row],[sqft_above]]+Homes[[#This Row],[sqft_basement]]," ")</f>
        <v>2680</v>
      </c>
      <c r="W133" s="4">
        <v>4775</v>
      </c>
      <c r="X133">
        <v>0</v>
      </c>
      <c r="Y133">
        <v>2</v>
      </c>
      <c r="Z133">
        <v>5</v>
      </c>
      <c r="AA133" s="4">
        <v>1880</v>
      </c>
      <c r="AB133" s="4">
        <v>800</v>
      </c>
      <c r="AC133">
        <v>1913</v>
      </c>
      <c r="AD133" t="s">
        <v>211</v>
      </c>
      <c r="AE133" t="s">
        <v>49</v>
      </c>
      <c r="AF133" t="s">
        <v>134</v>
      </c>
    </row>
    <row r="134" spans="1:32">
      <c r="A134" t="str">
        <f>PROPER(TRIM(Homes[[#This Row],[street]]))</f>
        <v>9213 Se 68Th St</v>
      </c>
      <c r="B134" t="str">
        <f>PROPER(TRIM(Homes[[#This Row],[city]]))</f>
        <v>Mercer Island</v>
      </c>
      <c r="C134" t="str">
        <f>_xlfn.TEXTBEFORE(Homes[[#This Row],[statezip]]," ")</f>
        <v>WA</v>
      </c>
      <c r="D134" s="6" t="str">
        <f>_xlfn.TEXTAFTER(Homes[[#This Row],[statezip]]," ")</f>
        <v>98040</v>
      </c>
      <c r="E134" s="1">
        <v>1350000</v>
      </c>
      <c r="F134">
        <v>4</v>
      </c>
      <c r="G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34" s="3" t="str">
        <f>Homes[[#This Row],[bedrooms]] &amp; " bd | " &amp; TEXT(Homes[[#This Row],[bathrooms]],"0.##") &amp; " ba"</f>
        <v>4 bd | 3.25 ba</v>
      </c>
      <c r="I134" s="4">
        <v>3300</v>
      </c>
      <c r="J134" s="1">
        <f>IFERROR(Homes[[#This Row],[price]]/Homes[[#This Row],[sqft_living]]," ")</f>
        <v>409.09090909090907</v>
      </c>
      <c r="K134" s="4">
        <f>IFERROR(Homes[[#This Row],[sqft_lot]]/43560," ")</f>
        <v>0.36517447199265379</v>
      </c>
      <c r="L134" t="str">
        <f>IF(Homes[[#This Row],[waterfront]]=1, "Yes","No")</f>
        <v>No</v>
      </c>
      <c r="M134" s="4" t="str">
        <f>IF(Homes[[#This Row],[sqft_basement]]&gt;0, "Yes","No")</f>
        <v>No</v>
      </c>
      <c r="N134" t="str">
        <f>CHOOSE(Homes[[#This Row],[view]]+1, "None","Fair","Good","Great","Excellent")</f>
        <v>None</v>
      </c>
      <c r="O134" t="str">
        <f>CHOOSE(Homes[[#This Row],[condition]], "Poor","Fair","Average","Good","Excellent")</f>
        <v>Excellent</v>
      </c>
      <c r="P134">
        <f ca="1">YEAR(TODAY())-Homes[[#This Row],[yr_built]]</f>
        <v>40</v>
      </c>
      <c r="Q134">
        <v>0</v>
      </c>
      <c r="R134">
        <f ca="1">IF(Homes[[#This Row],[yr_renovated]]&gt;0, YEAR(TODAY())-Homes[[#This Row],[yr_renovated]], YEAR(TODAY())-Homes[[#This Row],[yr_built]])</f>
        <v>40</v>
      </c>
      <c r="S134">
        <v>2</v>
      </c>
      <c r="T134" s="2">
        <v>41799</v>
      </c>
      <c r="U134" s="3">
        <v>3.25</v>
      </c>
      <c r="V134" s="4">
        <f>IFERROR(Homes[[#This Row],[sqft_above]]+Homes[[#This Row],[sqft_basement]]," ")</f>
        <v>3300</v>
      </c>
      <c r="W134" s="4">
        <v>15907</v>
      </c>
      <c r="X134">
        <v>0</v>
      </c>
      <c r="Y134">
        <v>0</v>
      </c>
      <c r="Z134">
        <v>5</v>
      </c>
      <c r="AA134" s="4">
        <v>3300</v>
      </c>
      <c r="AB134" s="4">
        <v>0</v>
      </c>
      <c r="AC134">
        <v>1985</v>
      </c>
      <c r="AD134" t="s">
        <v>212</v>
      </c>
      <c r="AE134" t="s">
        <v>36</v>
      </c>
      <c r="AF134" t="s">
        <v>37</v>
      </c>
    </row>
    <row r="135" spans="1:32">
      <c r="A135" t="str">
        <f>PROPER(TRIM(Homes[[#This Row],[street]]))</f>
        <v>9640 Ne 32Nd St</v>
      </c>
      <c r="B135" t="str">
        <f>PROPER(TRIM(Homes[[#This Row],[city]]))</f>
        <v>Clyde Hill</v>
      </c>
      <c r="C135" t="str">
        <f>_xlfn.TEXTBEFORE(Homes[[#This Row],[statezip]]," ")</f>
        <v>WA</v>
      </c>
      <c r="D135" s="6" t="str">
        <f>_xlfn.TEXTAFTER(Homes[[#This Row],[statezip]]," ")</f>
        <v>98004</v>
      </c>
      <c r="E135" s="1">
        <v>1346400</v>
      </c>
      <c r="F135">
        <v>5</v>
      </c>
      <c r="G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5" s="3" t="str">
        <f>Homes[[#This Row],[bedrooms]] &amp; " bd | " &amp; TEXT(Homes[[#This Row],[bathrooms]],"0.##") &amp; " ba"</f>
        <v>5 bd | 1.75 ba</v>
      </c>
      <c r="I135" s="4">
        <v>3380</v>
      </c>
      <c r="J135" s="1">
        <f>IFERROR(Homes[[#This Row],[price]]/Homes[[#This Row],[sqft_living]]," ")</f>
        <v>398.34319526627218</v>
      </c>
      <c r="K135" s="4">
        <f>IFERROR(Homes[[#This Row],[sqft_lot]]/43560," ")</f>
        <v>0.45961891643709823</v>
      </c>
      <c r="L135" t="str">
        <f>IF(Homes[[#This Row],[waterfront]]=1, "Yes","No")</f>
        <v>No</v>
      </c>
      <c r="M135" s="4" t="str">
        <f>IF(Homes[[#This Row],[sqft_basement]]&gt;0, "Yes","No")</f>
        <v>Yes</v>
      </c>
      <c r="N135" t="str">
        <f>CHOOSE(Homes[[#This Row],[view]]+1, "None","Fair","Good","Great","Excellent")</f>
        <v>None</v>
      </c>
      <c r="O135" t="str">
        <f>CHOOSE(Homes[[#This Row],[condition]], "Poor","Fair","Average","Good","Excellent")</f>
        <v>Good</v>
      </c>
      <c r="P135">
        <f ca="1">YEAR(TODAY())-Homes[[#This Row],[yr_built]]</f>
        <v>62</v>
      </c>
      <c r="Q135">
        <v>0</v>
      </c>
      <c r="R135">
        <f ca="1">IF(Homes[[#This Row],[yr_renovated]]&gt;0, YEAR(TODAY())-Homes[[#This Row],[yr_renovated]], YEAR(TODAY())-Homes[[#This Row],[yr_built]])</f>
        <v>62</v>
      </c>
      <c r="S135">
        <v>1</v>
      </c>
      <c r="T135" s="2">
        <v>41771</v>
      </c>
      <c r="U135" s="3">
        <v>1.75</v>
      </c>
      <c r="V135" s="4">
        <f>IFERROR(Homes[[#This Row],[sqft_above]]+Homes[[#This Row],[sqft_basement]]," ")</f>
        <v>3380</v>
      </c>
      <c r="W135" s="4">
        <v>20021</v>
      </c>
      <c r="X135">
        <v>0</v>
      </c>
      <c r="Y135">
        <v>0</v>
      </c>
      <c r="Z135">
        <v>4</v>
      </c>
      <c r="AA135" s="4">
        <v>1690</v>
      </c>
      <c r="AB135" s="4">
        <v>1690</v>
      </c>
      <c r="AC135">
        <v>1963</v>
      </c>
      <c r="AD135" t="s">
        <v>213</v>
      </c>
      <c r="AE135" t="s">
        <v>40</v>
      </c>
      <c r="AF135" t="s">
        <v>34</v>
      </c>
    </row>
    <row r="136" spans="1:32">
      <c r="A136" t="str">
        <f>PROPER(TRIM(Homes[[#This Row],[street]]))</f>
        <v>1120 33Rd Ave S</v>
      </c>
      <c r="B136" t="str">
        <f>PROPER(TRIM(Homes[[#This Row],[city]]))</f>
        <v>Seattle</v>
      </c>
      <c r="C136" t="str">
        <f>_xlfn.TEXTBEFORE(Homes[[#This Row],[statezip]]," ")</f>
        <v>WA</v>
      </c>
      <c r="D136" s="6" t="str">
        <f>_xlfn.TEXTAFTER(Homes[[#This Row],[statezip]]," ")</f>
        <v>98144</v>
      </c>
      <c r="E136" s="1">
        <v>1340000</v>
      </c>
      <c r="F136">
        <v>4</v>
      </c>
      <c r="G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6" s="3" t="str">
        <f>Homes[[#This Row],[bedrooms]] &amp; " bd | " &amp; TEXT(Homes[[#This Row],[bathrooms]],"0.##") &amp; " ba"</f>
        <v>4 bd | 3.5 ba</v>
      </c>
      <c r="I136" s="4">
        <v>3190</v>
      </c>
      <c r="J136" s="1">
        <f>IFERROR(Homes[[#This Row],[price]]/Homes[[#This Row],[sqft_living]]," ")</f>
        <v>420.06269592476491</v>
      </c>
      <c r="K136" s="4">
        <f>IFERROR(Homes[[#This Row],[sqft_lot]]/43560," ")</f>
        <v>0.11570247933884298</v>
      </c>
      <c r="L136" t="str">
        <f>IF(Homes[[#This Row],[waterfront]]=1, "Yes","No")</f>
        <v>No</v>
      </c>
      <c r="M136" s="4" t="str">
        <f>IF(Homes[[#This Row],[sqft_basement]]&gt;0, "Yes","No")</f>
        <v>Yes</v>
      </c>
      <c r="N136" t="str">
        <f>CHOOSE(Homes[[#This Row],[view]]+1, "None","Fair","Good","Great","Excellent")</f>
        <v>Great</v>
      </c>
      <c r="O136" t="str">
        <f>CHOOSE(Homes[[#This Row],[condition]], "Poor","Fair","Average","Good","Excellent")</f>
        <v>Average</v>
      </c>
      <c r="P136">
        <f ca="1">YEAR(TODAY())-Homes[[#This Row],[yr_built]]</f>
        <v>22</v>
      </c>
      <c r="Q136">
        <v>0</v>
      </c>
      <c r="R136">
        <f ca="1">IF(Homes[[#This Row],[yr_renovated]]&gt;0, YEAR(TODAY())-Homes[[#This Row],[yr_renovated]], YEAR(TODAY())-Homes[[#This Row],[yr_built]])</f>
        <v>22</v>
      </c>
      <c r="S136">
        <v>2</v>
      </c>
      <c r="T136" s="2">
        <v>41816</v>
      </c>
      <c r="U136" s="3">
        <v>3.5</v>
      </c>
      <c r="V136" s="4">
        <f>IFERROR(Homes[[#This Row],[sqft_above]]+Homes[[#This Row],[sqft_basement]]," ")</f>
        <v>3190</v>
      </c>
      <c r="W136" s="4">
        <v>5040</v>
      </c>
      <c r="X136">
        <v>0</v>
      </c>
      <c r="Y136">
        <v>3</v>
      </c>
      <c r="Z136">
        <v>3</v>
      </c>
      <c r="AA136" s="4">
        <v>2160</v>
      </c>
      <c r="AB136" s="4">
        <v>1030</v>
      </c>
      <c r="AC136">
        <v>2003</v>
      </c>
      <c r="AD136" t="s">
        <v>214</v>
      </c>
      <c r="AE136" t="s">
        <v>49</v>
      </c>
      <c r="AF136" t="s">
        <v>110</v>
      </c>
    </row>
    <row r="137" spans="1:32">
      <c r="A137" t="str">
        <f>PROPER(TRIM(Homes[[#This Row],[street]]))</f>
        <v>9426 Se 52Nd St</v>
      </c>
      <c r="B137" t="str">
        <f>PROPER(TRIM(Homes[[#This Row],[city]]))</f>
        <v>Mercer Island</v>
      </c>
      <c r="C137" t="str">
        <f>_xlfn.TEXTBEFORE(Homes[[#This Row],[statezip]]," ")</f>
        <v>WA</v>
      </c>
      <c r="D137" s="6" t="str">
        <f>_xlfn.TEXTAFTER(Homes[[#This Row],[statezip]]," ")</f>
        <v>98040</v>
      </c>
      <c r="E137" s="1">
        <v>1339000</v>
      </c>
      <c r="F137">
        <v>4</v>
      </c>
      <c r="G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" s="3" t="str">
        <f>Homes[[#This Row],[bedrooms]] &amp; " bd | " &amp; TEXT(Homes[[#This Row],[bathrooms]],"0.##") &amp; " ba"</f>
        <v>4 bd | 2.5 ba</v>
      </c>
      <c r="I137" s="4">
        <v>4250</v>
      </c>
      <c r="J137" s="1">
        <f>IFERROR(Homes[[#This Row],[price]]/Homes[[#This Row],[sqft_living]]," ")</f>
        <v>315.05882352941177</v>
      </c>
      <c r="K137" s="4">
        <f>IFERROR(Homes[[#This Row],[sqft_lot]]/43560," ")</f>
        <v>0.44506427915518826</v>
      </c>
      <c r="L137" t="str">
        <f>IF(Homes[[#This Row],[waterfront]]=1, "Yes","No")</f>
        <v>No</v>
      </c>
      <c r="M137" s="4" t="str">
        <f>IF(Homes[[#This Row],[sqft_basement]]&gt;0, "Yes","No")</f>
        <v>Yes</v>
      </c>
      <c r="N137" t="str">
        <f>CHOOSE(Homes[[#This Row],[view]]+1, "None","Fair","Good","Great","Excellent")</f>
        <v>Good</v>
      </c>
      <c r="O137" t="str">
        <f>CHOOSE(Homes[[#This Row],[condition]], "Poor","Fair","Average","Good","Excellent")</f>
        <v>Good</v>
      </c>
      <c r="P137">
        <f ca="1">YEAR(TODAY())-Homes[[#This Row],[yr_built]]</f>
        <v>53</v>
      </c>
      <c r="Q137">
        <v>0</v>
      </c>
      <c r="R137">
        <f ca="1">IF(Homes[[#This Row],[yr_renovated]]&gt;0, YEAR(TODAY())-Homes[[#This Row],[yr_renovated]], YEAR(TODAY())-Homes[[#This Row],[yr_built]])</f>
        <v>53</v>
      </c>
      <c r="S137">
        <v>2</v>
      </c>
      <c r="T137" s="2">
        <v>41799</v>
      </c>
      <c r="U137" s="3">
        <v>2.5</v>
      </c>
      <c r="V137" s="4">
        <f>IFERROR(Homes[[#This Row],[sqft_above]]+Homes[[#This Row],[sqft_basement]]," ")</f>
        <v>4250</v>
      </c>
      <c r="W137" s="4">
        <v>19387</v>
      </c>
      <c r="X137">
        <v>0</v>
      </c>
      <c r="Y137">
        <v>2</v>
      </c>
      <c r="Z137">
        <v>4</v>
      </c>
      <c r="AA137" s="4">
        <v>3260</v>
      </c>
      <c r="AB137" s="4">
        <v>990</v>
      </c>
      <c r="AC137">
        <v>1972</v>
      </c>
      <c r="AD137" t="s">
        <v>215</v>
      </c>
      <c r="AE137" t="s">
        <v>36</v>
      </c>
      <c r="AF137" t="s">
        <v>37</v>
      </c>
    </row>
    <row r="138" spans="1:32">
      <c r="A138" t="str">
        <f>PROPER(TRIM(Homes[[#This Row],[street]]))</f>
        <v>1415 108Th Ave Se</v>
      </c>
      <c r="B138" t="str">
        <f>PROPER(TRIM(Homes[[#This Row],[city]]))</f>
        <v>Bellevue</v>
      </c>
      <c r="C138" t="str">
        <f>_xlfn.TEXTBEFORE(Homes[[#This Row],[statezip]]," ")</f>
        <v>WA</v>
      </c>
      <c r="D138" s="6" t="str">
        <f>_xlfn.TEXTAFTER(Homes[[#This Row],[statezip]]," ")</f>
        <v>98004</v>
      </c>
      <c r="E138" s="1">
        <v>1337044.2</v>
      </c>
      <c r="F138">
        <v>4</v>
      </c>
      <c r="G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8" s="3" t="str">
        <f>Homes[[#This Row],[bedrooms]] &amp; " bd | " &amp; TEXT(Homes[[#This Row],[bathrooms]],"0.##") &amp; " ba"</f>
        <v>4 bd | 3.5 ba</v>
      </c>
      <c r="I138" s="4">
        <v>4280</v>
      </c>
      <c r="J138" s="1">
        <f>IFERROR(Homes[[#This Row],[price]]/Homes[[#This Row],[sqft_living]]," ")</f>
        <v>312.39350467289717</v>
      </c>
      <c r="K138" s="4">
        <f>IFERROR(Homes[[#This Row],[sqft_lot]]/43560," ")</f>
        <v>0.21999540863177228</v>
      </c>
      <c r="L138" t="str">
        <f>IF(Homes[[#This Row],[waterfront]]=1, "Yes","No")</f>
        <v>No</v>
      </c>
      <c r="M138" s="4" t="str">
        <f>IF(Homes[[#This Row],[sqft_basement]]&gt;0, "Yes","No")</f>
        <v>No</v>
      </c>
      <c r="N138" t="str">
        <f>CHOOSE(Homes[[#This Row],[view]]+1, "None","Fair","Good","Great","Excellent")</f>
        <v>None</v>
      </c>
      <c r="O138" t="str">
        <f>CHOOSE(Homes[[#This Row],[condition]], "Poor","Fair","Average","Good","Excellent")</f>
        <v>Average</v>
      </c>
      <c r="P138">
        <f ca="1">YEAR(TODAY())-Homes[[#This Row],[yr_built]]</f>
        <v>20</v>
      </c>
      <c r="Q138">
        <v>0</v>
      </c>
      <c r="R138">
        <f ca="1">IF(Homes[[#This Row],[yr_renovated]]&gt;0, YEAR(TODAY())-Homes[[#This Row],[yr_renovated]], YEAR(TODAY())-Homes[[#This Row],[yr_built]])</f>
        <v>20</v>
      </c>
      <c r="S138">
        <v>2</v>
      </c>
      <c r="T138" s="2">
        <v>41796</v>
      </c>
      <c r="U138" s="3">
        <v>3.5</v>
      </c>
      <c r="V138" s="4">
        <f>IFERROR(Homes[[#This Row],[sqft_above]]+Homes[[#This Row],[sqft_basement]]," ")</f>
        <v>4280</v>
      </c>
      <c r="W138" s="4">
        <v>9583</v>
      </c>
      <c r="X138">
        <v>0</v>
      </c>
      <c r="Y138">
        <v>0</v>
      </c>
      <c r="Z138">
        <v>3</v>
      </c>
      <c r="AA138" s="4">
        <v>4280</v>
      </c>
      <c r="AB138" s="4">
        <v>0</v>
      </c>
      <c r="AC138">
        <v>2005</v>
      </c>
      <c r="AD138" t="s">
        <v>216</v>
      </c>
      <c r="AE138" t="s">
        <v>33</v>
      </c>
      <c r="AF138" t="s">
        <v>34</v>
      </c>
    </row>
    <row r="139" spans="1:32">
      <c r="A139" t="str">
        <f>PROPER(TRIM(Homes[[#This Row],[street]]))</f>
        <v>1024 15Th Ave E</v>
      </c>
      <c r="B139" t="str">
        <f>PROPER(TRIM(Homes[[#This Row],[city]]))</f>
        <v>Seattle</v>
      </c>
      <c r="C139" t="str">
        <f>_xlfn.TEXTBEFORE(Homes[[#This Row],[statezip]]," ")</f>
        <v>WA</v>
      </c>
      <c r="D139" s="6" t="str">
        <f>_xlfn.TEXTAFTER(Homes[[#This Row],[statezip]]," ")</f>
        <v>98112</v>
      </c>
      <c r="E139" s="1">
        <v>1335000</v>
      </c>
      <c r="F139">
        <v>5</v>
      </c>
      <c r="G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9" s="3" t="str">
        <f>Homes[[#This Row],[bedrooms]] &amp; " bd | " &amp; TEXT(Homes[[#This Row],[bathrooms]],"0.##") &amp; " ba"</f>
        <v>5 bd | 2.25 ba</v>
      </c>
      <c r="I139" s="4">
        <v>4200</v>
      </c>
      <c r="J139" s="1">
        <f>IFERROR(Homes[[#This Row],[price]]/Homes[[#This Row],[sqft_living]]," ")</f>
        <v>317.85714285714283</v>
      </c>
      <c r="K139" s="4">
        <f>IFERROR(Homes[[#This Row],[sqft_lot]]/43560," ")</f>
        <v>0.13314967860422405</v>
      </c>
      <c r="L139" t="str">
        <f>IF(Homes[[#This Row],[waterfront]]=1, "Yes","No")</f>
        <v>No</v>
      </c>
      <c r="M139" s="4" t="str">
        <f>IF(Homes[[#This Row],[sqft_basement]]&gt;0, "Yes","No")</f>
        <v>Yes</v>
      </c>
      <c r="N139" t="str">
        <f>CHOOSE(Homes[[#This Row],[view]]+1, "None","Fair","Good","Great","Excellent")</f>
        <v>None</v>
      </c>
      <c r="O139" t="str">
        <f>CHOOSE(Homes[[#This Row],[condition]], "Poor","Fair","Average","Good","Excellent")</f>
        <v>Good</v>
      </c>
      <c r="P139">
        <f ca="1">YEAR(TODAY())-Homes[[#This Row],[yr_built]]</f>
        <v>119</v>
      </c>
      <c r="Q139">
        <v>1990</v>
      </c>
      <c r="R139">
        <f ca="1">IF(Homes[[#This Row],[yr_renovated]]&gt;0, YEAR(TODAY())-Homes[[#This Row],[yr_renovated]], YEAR(TODAY())-Homes[[#This Row],[yr_built]])</f>
        <v>35</v>
      </c>
      <c r="S139">
        <v>2.5</v>
      </c>
      <c r="T139" s="2">
        <v>41803</v>
      </c>
      <c r="U139" s="3">
        <v>2.25</v>
      </c>
      <c r="V139" s="4">
        <f>IFERROR(Homes[[#This Row],[sqft_above]]+Homes[[#This Row],[sqft_basement]]," ")</f>
        <v>4200</v>
      </c>
      <c r="W139" s="4">
        <v>5800</v>
      </c>
      <c r="X139">
        <v>0</v>
      </c>
      <c r="Y139">
        <v>0</v>
      </c>
      <c r="Z139">
        <v>4</v>
      </c>
      <c r="AA139" s="4">
        <v>2910</v>
      </c>
      <c r="AB139" s="4">
        <v>1290</v>
      </c>
      <c r="AC139">
        <v>1906</v>
      </c>
      <c r="AD139" t="s">
        <v>217</v>
      </c>
      <c r="AE139" t="s">
        <v>49</v>
      </c>
      <c r="AF139" t="s">
        <v>64</v>
      </c>
    </row>
    <row r="140" spans="1:32">
      <c r="A140" t="str">
        <f>PROPER(TRIM(Homes[[#This Row],[street]]))</f>
        <v>1228 9Th Ave W</v>
      </c>
      <c r="B140" t="str">
        <f>PROPER(TRIM(Homes[[#This Row],[city]]))</f>
        <v>Seattle</v>
      </c>
      <c r="C140" t="str">
        <f>_xlfn.TEXTBEFORE(Homes[[#This Row],[statezip]]," ")</f>
        <v>WA</v>
      </c>
      <c r="D140" s="6" t="str">
        <f>_xlfn.TEXTAFTER(Homes[[#This Row],[statezip]]," ")</f>
        <v>98119</v>
      </c>
      <c r="E140" s="1">
        <v>1330000</v>
      </c>
      <c r="F140">
        <v>3</v>
      </c>
      <c r="G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0" s="3" t="str">
        <f>Homes[[#This Row],[bedrooms]] &amp; " bd | " &amp; TEXT(Homes[[#This Row],[bathrooms]],"0.##") &amp; " ba"</f>
        <v>3 bd | 1.5 ba</v>
      </c>
      <c r="I140" s="4">
        <v>1940</v>
      </c>
      <c r="J140" s="1">
        <f>IFERROR(Homes[[#This Row],[price]]/Homes[[#This Row],[sqft_living]]," ")</f>
        <v>685.56701030927832</v>
      </c>
      <c r="K140" s="4">
        <f>IFERROR(Homes[[#This Row],[sqft_lot]]/43560," ")</f>
        <v>6.6230486685032133E-2</v>
      </c>
      <c r="L140" t="str">
        <f>IF(Homes[[#This Row],[waterfront]]=1, "Yes","No")</f>
        <v>No</v>
      </c>
      <c r="M140" s="4" t="str">
        <f>IF(Homes[[#This Row],[sqft_basement]]&gt;0, "Yes","No")</f>
        <v>No</v>
      </c>
      <c r="N140" t="str">
        <f>CHOOSE(Homes[[#This Row],[view]]+1, "None","Fair","Good","Great","Excellent")</f>
        <v>Good</v>
      </c>
      <c r="O140" t="str">
        <f>CHOOSE(Homes[[#This Row],[condition]], "Poor","Fair","Average","Good","Excellent")</f>
        <v>Average</v>
      </c>
      <c r="P140">
        <f ca="1">YEAR(TODAY())-Homes[[#This Row],[yr_built]]</f>
        <v>125</v>
      </c>
      <c r="Q140">
        <v>2005</v>
      </c>
      <c r="R140">
        <f ca="1">IF(Homes[[#This Row],[yr_renovated]]&gt;0, YEAR(TODAY())-Homes[[#This Row],[yr_renovated]], YEAR(TODAY())-Homes[[#This Row],[yr_built]])</f>
        <v>20</v>
      </c>
      <c r="S140">
        <v>1.5</v>
      </c>
      <c r="T140" s="2">
        <v>41815</v>
      </c>
      <c r="U140" s="3">
        <v>1.5</v>
      </c>
      <c r="V140" s="4">
        <f>IFERROR(Homes[[#This Row],[sqft_above]]+Homes[[#This Row],[sqft_basement]]," ")</f>
        <v>1940</v>
      </c>
      <c r="W140" s="4">
        <v>2885</v>
      </c>
      <c r="X140">
        <v>0</v>
      </c>
      <c r="Y140">
        <v>2</v>
      </c>
      <c r="Z140">
        <v>3</v>
      </c>
      <c r="AA140" s="4">
        <v>1940</v>
      </c>
      <c r="AB140" s="4">
        <v>0</v>
      </c>
      <c r="AC140">
        <v>1900</v>
      </c>
      <c r="AD140" t="s">
        <v>218</v>
      </c>
      <c r="AE140" t="s">
        <v>49</v>
      </c>
      <c r="AF140" t="s">
        <v>68</v>
      </c>
    </row>
    <row r="141" spans="1:32">
      <c r="A141" t="str">
        <f>PROPER(TRIM(Homes[[#This Row],[street]]))</f>
        <v>3524 Nw 67Th St</v>
      </c>
      <c r="B141" t="str">
        <f>PROPER(TRIM(Homes[[#This Row],[city]]))</f>
        <v>Seattle</v>
      </c>
      <c r="C141" t="str">
        <f>_xlfn.TEXTBEFORE(Homes[[#This Row],[statezip]]," ")</f>
        <v>WA</v>
      </c>
      <c r="D141" s="6" t="str">
        <f>_xlfn.TEXTAFTER(Homes[[#This Row],[statezip]]," ")</f>
        <v>98117</v>
      </c>
      <c r="E141" s="1">
        <v>1325000</v>
      </c>
      <c r="F141">
        <v>4</v>
      </c>
      <c r="G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1" s="3" t="str">
        <f>Homes[[#This Row],[bedrooms]] &amp; " bd | " &amp; TEXT(Homes[[#This Row],[bathrooms]],"0.##") &amp; " ba"</f>
        <v>4 bd | 3. ba</v>
      </c>
      <c r="I141" s="4">
        <v>3370</v>
      </c>
      <c r="J141" s="1">
        <f>IFERROR(Homes[[#This Row],[price]]/Homes[[#This Row],[sqft_living]]," ")</f>
        <v>393.17507418397628</v>
      </c>
      <c r="K141" s="4">
        <f>IFERROR(Homes[[#This Row],[sqft_lot]]/43560," ")</f>
        <v>0.18181818181818182</v>
      </c>
      <c r="L141" t="str">
        <f>IF(Homes[[#This Row],[waterfront]]=1, "Yes","No")</f>
        <v>No</v>
      </c>
      <c r="M141" s="4" t="str">
        <f>IF(Homes[[#This Row],[sqft_basement]]&gt;0, "Yes","No")</f>
        <v>Yes</v>
      </c>
      <c r="N141" t="str">
        <f>CHOOSE(Homes[[#This Row],[view]]+1, "None","Fair","Good","Great","Excellent")</f>
        <v>Great</v>
      </c>
      <c r="O141" t="str">
        <f>CHOOSE(Homes[[#This Row],[condition]], "Poor","Fair","Average","Good","Excellent")</f>
        <v>Average</v>
      </c>
      <c r="P141">
        <f ca="1">YEAR(TODAY())-Homes[[#This Row],[yr_built]]</f>
        <v>37</v>
      </c>
      <c r="Q141">
        <v>2000</v>
      </c>
      <c r="R141">
        <f ca="1">IF(Homes[[#This Row],[yr_renovated]]&gt;0, YEAR(TODAY())-Homes[[#This Row],[yr_renovated]], YEAR(TODAY())-Homes[[#This Row],[yr_built]])</f>
        <v>25</v>
      </c>
      <c r="S141">
        <v>1</v>
      </c>
      <c r="T141" s="2">
        <v>41782</v>
      </c>
      <c r="U141" s="3">
        <v>3</v>
      </c>
      <c r="V141" s="4">
        <f>IFERROR(Homes[[#This Row],[sqft_above]]+Homes[[#This Row],[sqft_basement]]," ")</f>
        <v>3370</v>
      </c>
      <c r="W141" s="4">
        <v>7920</v>
      </c>
      <c r="X141">
        <v>0</v>
      </c>
      <c r="Y141">
        <v>3</v>
      </c>
      <c r="Z141">
        <v>3</v>
      </c>
      <c r="AA141" s="4">
        <v>1860</v>
      </c>
      <c r="AB141" s="4">
        <v>1510</v>
      </c>
      <c r="AC141">
        <v>1988</v>
      </c>
      <c r="AD141" t="s">
        <v>219</v>
      </c>
      <c r="AE141" t="s">
        <v>49</v>
      </c>
      <c r="AF141" t="s">
        <v>204</v>
      </c>
    </row>
    <row r="142" spans="1:32">
      <c r="A142" t="str">
        <f>PROPER(TRIM(Homes[[#This Row],[street]]))</f>
        <v>2154-2398 94Th Ave Ne</v>
      </c>
      <c r="B142" t="str">
        <f>PROPER(TRIM(Homes[[#This Row],[city]]))</f>
        <v>Clyde Hill</v>
      </c>
      <c r="C142" t="str">
        <f>_xlfn.TEXTBEFORE(Homes[[#This Row],[statezip]]," ")</f>
        <v>WA</v>
      </c>
      <c r="D142" s="6" t="str">
        <f>_xlfn.TEXTAFTER(Homes[[#This Row],[statezip]]," ")</f>
        <v>98004</v>
      </c>
      <c r="E142" s="1">
        <v>1325000</v>
      </c>
      <c r="F142">
        <v>5</v>
      </c>
      <c r="G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2" s="3" t="str">
        <f>Homes[[#This Row],[bedrooms]] &amp; " bd | " &amp; TEXT(Homes[[#This Row],[bathrooms]],"0.##") &amp; " ba"</f>
        <v>5 bd | 2.25 ba</v>
      </c>
      <c r="I142" s="4">
        <v>3200</v>
      </c>
      <c r="J142" s="1">
        <f>IFERROR(Homes[[#This Row],[price]]/Homes[[#This Row],[sqft_living]]," ")</f>
        <v>414.0625</v>
      </c>
      <c r="K142" s="4">
        <f>IFERROR(Homes[[#This Row],[sqft_lot]]/43560," ")</f>
        <v>0.46276400367309456</v>
      </c>
      <c r="L142" t="str">
        <f>IF(Homes[[#This Row],[waterfront]]=1, "Yes","No")</f>
        <v>No</v>
      </c>
      <c r="M142" s="4" t="str">
        <f>IF(Homes[[#This Row],[sqft_basement]]&gt;0, "Yes","No")</f>
        <v>Yes</v>
      </c>
      <c r="N142" t="str">
        <f>CHOOSE(Homes[[#This Row],[view]]+1, "None","Fair","Good","Great","Excellent")</f>
        <v>None</v>
      </c>
      <c r="O142" t="str">
        <f>CHOOSE(Homes[[#This Row],[condition]], "Poor","Fair","Average","Good","Excellent")</f>
        <v>Average</v>
      </c>
      <c r="P142">
        <f ca="1">YEAR(TODAY())-Homes[[#This Row],[yr_built]]</f>
        <v>60</v>
      </c>
      <c r="Q142">
        <v>1993</v>
      </c>
      <c r="R142">
        <f ca="1">IF(Homes[[#This Row],[yr_renovated]]&gt;0, YEAR(TODAY())-Homes[[#This Row],[yr_renovated]], YEAR(TODAY())-Homes[[#This Row],[yr_built]])</f>
        <v>32</v>
      </c>
      <c r="S142">
        <v>1</v>
      </c>
      <c r="T142" s="2">
        <v>41802</v>
      </c>
      <c r="U142" s="3">
        <v>2.25</v>
      </c>
      <c r="V142" s="4">
        <f>IFERROR(Homes[[#This Row],[sqft_above]]+Homes[[#This Row],[sqft_basement]]," ")</f>
        <v>3200</v>
      </c>
      <c r="W142" s="4">
        <v>20158</v>
      </c>
      <c r="X142">
        <v>0</v>
      </c>
      <c r="Y142">
        <v>0</v>
      </c>
      <c r="Z142">
        <v>3</v>
      </c>
      <c r="AA142" s="4">
        <v>1600</v>
      </c>
      <c r="AB142" s="4">
        <v>1600</v>
      </c>
      <c r="AC142">
        <v>1965</v>
      </c>
      <c r="AD142" t="s">
        <v>220</v>
      </c>
      <c r="AE142" t="s">
        <v>40</v>
      </c>
      <c r="AF142" t="s">
        <v>34</v>
      </c>
    </row>
    <row r="143" spans="1:32">
      <c r="A143" t="str">
        <f>PROPER(TRIM(Homes[[#This Row],[street]]))</f>
        <v>Se 21St Ct</v>
      </c>
      <c r="B143" t="str">
        <f>PROPER(TRIM(Homes[[#This Row],[city]]))</f>
        <v>Sammamish</v>
      </c>
      <c r="C143" t="str">
        <f>_xlfn.TEXTBEFORE(Homes[[#This Row],[statezip]]," ")</f>
        <v>WA</v>
      </c>
      <c r="D143" s="6" t="str">
        <f>_xlfn.TEXTAFTER(Homes[[#This Row],[statezip]]," ")</f>
        <v>98075</v>
      </c>
      <c r="E143" s="1">
        <v>1325000</v>
      </c>
      <c r="F143">
        <v>4</v>
      </c>
      <c r="G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43" s="3" t="str">
        <f>Homes[[#This Row],[bedrooms]] &amp; " bd | " &amp; TEXT(Homes[[#This Row],[bathrooms]],"0.##") &amp; " ba"</f>
        <v>4 bd | 4. ba</v>
      </c>
      <c r="I143" s="4">
        <v>4420</v>
      </c>
      <c r="J143" s="1">
        <f>IFERROR(Homes[[#This Row],[price]]/Homes[[#This Row],[sqft_living]]," ")</f>
        <v>299.77375565610862</v>
      </c>
      <c r="K143" s="4">
        <f>IFERROR(Homes[[#This Row],[sqft_lot]]/43560," ")</f>
        <v>0.37938475665748395</v>
      </c>
      <c r="L143" t="str">
        <f>IF(Homes[[#This Row],[waterfront]]=1, "Yes","No")</f>
        <v>No</v>
      </c>
      <c r="M143" s="4" t="str">
        <f>IF(Homes[[#This Row],[sqft_basement]]&gt;0, "Yes","No")</f>
        <v>No</v>
      </c>
      <c r="N143" t="str">
        <f>CHOOSE(Homes[[#This Row],[view]]+1, "None","Fair","Good","Great","Excellent")</f>
        <v>None</v>
      </c>
      <c r="O143" t="str">
        <f>CHOOSE(Homes[[#This Row],[condition]], "Poor","Fair","Average","Good","Excellent")</f>
        <v>Average</v>
      </c>
      <c r="P143">
        <f ca="1">YEAR(TODAY())-Homes[[#This Row],[yr_built]]</f>
        <v>12</v>
      </c>
      <c r="Q143">
        <v>1923</v>
      </c>
      <c r="R143">
        <f ca="1">IF(Homes[[#This Row],[yr_renovated]]&gt;0, YEAR(TODAY())-Homes[[#This Row],[yr_renovated]], YEAR(TODAY())-Homes[[#This Row],[yr_built]])</f>
        <v>102</v>
      </c>
      <c r="S143">
        <v>2</v>
      </c>
      <c r="T143" s="2">
        <v>41807</v>
      </c>
      <c r="U143" s="3">
        <v>4</v>
      </c>
      <c r="V143" s="4">
        <f>IFERROR(Homes[[#This Row],[sqft_above]]+Homes[[#This Row],[sqft_basement]]," ")</f>
        <v>4420</v>
      </c>
      <c r="W143" s="4">
        <v>16526</v>
      </c>
      <c r="X143">
        <v>0</v>
      </c>
      <c r="Y143">
        <v>0</v>
      </c>
      <c r="Z143">
        <v>3</v>
      </c>
      <c r="AA143" s="4">
        <v>4420</v>
      </c>
      <c r="AB143" s="4">
        <v>0</v>
      </c>
      <c r="AC143">
        <v>2013</v>
      </c>
      <c r="AD143" t="s">
        <v>221</v>
      </c>
      <c r="AE143" t="s">
        <v>102</v>
      </c>
      <c r="AF143" t="s">
        <v>103</v>
      </c>
    </row>
    <row r="144" spans="1:32">
      <c r="A144" t="str">
        <f>PROPER(TRIM(Homes[[#This Row],[street]]))</f>
        <v>400 W Highland Dr</v>
      </c>
      <c r="B144" t="str">
        <f>PROPER(TRIM(Homes[[#This Row],[city]]))</f>
        <v>Seattle</v>
      </c>
      <c r="C144" t="str">
        <f>_xlfn.TEXTBEFORE(Homes[[#This Row],[statezip]]," ")</f>
        <v>WA</v>
      </c>
      <c r="D144" s="6" t="str">
        <f>_xlfn.TEXTAFTER(Homes[[#This Row],[statezip]]," ")</f>
        <v>98119</v>
      </c>
      <c r="E144" s="1">
        <v>1325000</v>
      </c>
      <c r="F144">
        <v>4</v>
      </c>
      <c r="G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4" s="3" t="str">
        <f>Homes[[#This Row],[bedrooms]] &amp; " bd | " &amp; TEXT(Homes[[#This Row],[bathrooms]],"0.##") &amp; " ba"</f>
        <v>4 bd | 2.5 ba</v>
      </c>
      <c r="I144" s="4">
        <v>2440</v>
      </c>
      <c r="J144" s="1">
        <f>IFERROR(Homes[[#This Row],[price]]/Homes[[#This Row],[sqft_living]]," ")</f>
        <v>543.03278688524586</v>
      </c>
      <c r="K144" s="4">
        <f>IFERROR(Homes[[#This Row],[sqft_lot]]/43560," ")</f>
        <v>8.2644628099173556E-2</v>
      </c>
      <c r="L144" t="str">
        <f>IF(Homes[[#This Row],[waterfront]]=1, "Yes","No")</f>
        <v>No</v>
      </c>
      <c r="M144" s="4" t="str">
        <f>IF(Homes[[#This Row],[sqft_basement]]&gt;0, "Yes","No")</f>
        <v>No</v>
      </c>
      <c r="N144" t="str">
        <f>CHOOSE(Homes[[#This Row],[view]]+1, "None","Fair","Good","Great","Excellent")</f>
        <v>None</v>
      </c>
      <c r="O144" t="str">
        <f>CHOOSE(Homes[[#This Row],[condition]], "Poor","Fair","Average","Good","Excellent")</f>
        <v>Good</v>
      </c>
      <c r="P144">
        <f ca="1">YEAR(TODAY())-Homes[[#This Row],[yr_built]]</f>
        <v>123</v>
      </c>
      <c r="Q144">
        <v>0</v>
      </c>
      <c r="R144">
        <f ca="1">IF(Homes[[#This Row],[yr_renovated]]&gt;0, YEAR(TODAY())-Homes[[#This Row],[yr_renovated]], YEAR(TODAY())-Homes[[#This Row],[yr_built]])</f>
        <v>123</v>
      </c>
      <c r="S144">
        <v>2.5</v>
      </c>
      <c r="T144" s="2">
        <v>41809</v>
      </c>
      <c r="U144" s="3">
        <v>2.5</v>
      </c>
      <c r="V144" s="4">
        <f>IFERROR(Homes[[#This Row],[sqft_above]]+Homes[[#This Row],[sqft_basement]]," ")</f>
        <v>2440</v>
      </c>
      <c r="W144" s="4">
        <v>3600</v>
      </c>
      <c r="X144">
        <v>0</v>
      </c>
      <c r="Y144">
        <v>0</v>
      </c>
      <c r="Z144">
        <v>4</v>
      </c>
      <c r="AA144" s="4">
        <v>2440</v>
      </c>
      <c r="AB144" s="4">
        <v>0</v>
      </c>
      <c r="AC144">
        <v>1902</v>
      </c>
      <c r="AD144" t="s">
        <v>222</v>
      </c>
      <c r="AE144" t="s">
        <v>49</v>
      </c>
      <c r="AF144" t="s">
        <v>68</v>
      </c>
    </row>
    <row r="145" spans="1:32">
      <c r="A145" t="str">
        <f>PROPER(TRIM(Homes[[#This Row],[street]]))</f>
        <v>6133 160Th Ave Se</v>
      </c>
      <c r="B145" t="str">
        <f>PROPER(TRIM(Homes[[#This Row],[city]]))</f>
        <v>Bellevue</v>
      </c>
      <c r="C145" t="str">
        <f>_xlfn.TEXTBEFORE(Homes[[#This Row],[statezip]]," ")</f>
        <v>WA</v>
      </c>
      <c r="D145" s="6" t="str">
        <f>_xlfn.TEXTAFTER(Homes[[#This Row],[statezip]]," ")</f>
        <v>98006</v>
      </c>
      <c r="E145" s="1">
        <v>1320000</v>
      </c>
      <c r="F145">
        <v>4</v>
      </c>
      <c r="G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5" s="3" t="str">
        <f>Homes[[#This Row],[bedrooms]] &amp; " bd | " &amp; TEXT(Homes[[#This Row],[bathrooms]],"0.##") &amp; " ba"</f>
        <v>4 bd | 3.5 ba</v>
      </c>
      <c r="I145" s="4">
        <v>4410</v>
      </c>
      <c r="J145" s="1">
        <f>IFERROR(Homes[[#This Row],[price]]/Homes[[#This Row],[sqft_living]]," ")</f>
        <v>299.31972789115645</v>
      </c>
      <c r="K145" s="4">
        <f>IFERROR(Homes[[#This Row],[sqft_lot]]/43560," ")</f>
        <v>0.83103764921946743</v>
      </c>
      <c r="L145" t="str">
        <f>IF(Homes[[#This Row],[waterfront]]=1, "Yes","No")</f>
        <v>No</v>
      </c>
      <c r="M145" s="4" t="str">
        <f>IF(Homes[[#This Row],[sqft_basement]]&gt;0, "Yes","No")</f>
        <v>No</v>
      </c>
      <c r="N145" t="str">
        <f>CHOOSE(Homes[[#This Row],[view]]+1, "None","Fair","Good","Great","Excellent")</f>
        <v>None</v>
      </c>
      <c r="O145" t="str">
        <f>CHOOSE(Homes[[#This Row],[condition]], "Poor","Fair","Average","Good","Excellent")</f>
        <v>Average</v>
      </c>
      <c r="P145">
        <f ca="1">YEAR(TODAY())-Homes[[#This Row],[yr_built]]</f>
        <v>36</v>
      </c>
      <c r="Q145">
        <v>0</v>
      </c>
      <c r="R145">
        <f ca="1">IF(Homes[[#This Row],[yr_renovated]]&gt;0, YEAR(TODAY())-Homes[[#This Row],[yr_renovated]], YEAR(TODAY())-Homes[[#This Row],[yr_built]])</f>
        <v>36</v>
      </c>
      <c r="S145">
        <v>2</v>
      </c>
      <c r="T145" s="2">
        <v>41810</v>
      </c>
      <c r="U145" s="3">
        <v>3.5</v>
      </c>
      <c r="V145" s="4">
        <f>IFERROR(Homes[[#This Row],[sqft_above]]+Homes[[#This Row],[sqft_basement]]," ")</f>
        <v>4410</v>
      </c>
      <c r="W145" s="4">
        <v>36200</v>
      </c>
      <c r="X145">
        <v>0</v>
      </c>
      <c r="Y145">
        <v>0</v>
      </c>
      <c r="Z145">
        <v>3</v>
      </c>
      <c r="AA145" s="4">
        <v>4410</v>
      </c>
      <c r="AB145" s="4">
        <v>0</v>
      </c>
      <c r="AC145">
        <v>1989</v>
      </c>
      <c r="AD145" t="s">
        <v>223</v>
      </c>
      <c r="AE145" t="s">
        <v>33</v>
      </c>
      <c r="AF145" t="s">
        <v>91</v>
      </c>
    </row>
    <row r="146" spans="1:32">
      <c r="A146" t="str">
        <f>PROPER(TRIM(Homes[[#This Row],[street]]))</f>
        <v>2346 N 59Th St</v>
      </c>
      <c r="B146" t="str">
        <f>PROPER(TRIM(Homes[[#This Row],[city]]))</f>
        <v>Seattle</v>
      </c>
      <c r="C146" t="str">
        <f>_xlfn.TEXTBEFORE(Homes[[#This Row],[statezip]]," ")</f>
        <v>WA</v>
      </c>
      <c r="D146" s="6" t="str">
        <f>_xlfn.TEXTAFTER(Homes[[#This Row],[statezip]]," ")</f>
        <v>98103</v>
      </c>
      <c r="E146" s="1">
        <v>1315000</v>
      </c>
      <c r="F146">
        <v>4</v>
      </c>
      <c r="G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6" s="3" t="str">
        <f>Homes[[#This Row],[bedrooms]] &amp; " bd | " &amp; TEXT(Homes[[#This Row],[bathrooms]],"0.##") &amp; " ba"</f>
        <v>4 bd | 3.5 ba</v>
      </c>
      <c r="I146" s="4">
        <v>3460</v>
      </c>
      <c r="J146" s="1">
        <f>IFERROR(Homes[[#This Row],[price]]/Homes[[#This Row],[sqft_living]]," ")</f>
        <v>380.05780346820808</v>
      </c>
      <c r="K146" s="4">
        <f>IFERROR(Homes[[#This Row],[sqft_lot]]/43560," ")</f>
        <v>9.1758494031221299E-2</v>
      </c>
      <c r="L146" t="str">
        <f>IF(Homes[[#This Row],[waterfront]]=1, "Yes","No")</f>
        <v>No</v>
      </c>
      <c r="M146" s="4" t="str">
        <f>IF(Homes[[#This Row],[sqft_basement]]&gt;0, "Yes","No")</f>
        <v>Yes</v>
      </c>
      <c r="N146" t="str">
        <f>CHOOSE(Homes[[#This Row],[view]]+1, "None","Fair","Good","Great","Excellent")</f>
        <v>None</v>
      </c>
      <c r="O146" t="str">
        <f>CHOOSE(Homes[[#This Row],[condition]], "Poor","Fair","Average","Good","Excellent")</f>
        <v>Average</v>
      </c>
      <c r="P146">
        <f ca="1">YEAR(TODAY())-Homes[[#This Row],[yr_built]]</f>
        <v>21</v>
      </c>
      <c r="Q146">
        <v>2003</v>
      </c>
      <c r="R146">
        <f ca="1">IF(Homes[[#This Row],[yr_renovated]]&gt;0, YEAR(TODAY())-Homes[[#This Row],[yr_renovated]], YEAR(TODAY())-Homes[[#This Row],[yr_built]])</f>
        <v>22</v>
      </c>
      <c r="S146">
        <v>2</v>
      </c>
      <c r="T146" s="2">
        <v>41771</v>
      </c>
      <c r="U146" s="3">
        <v>3.5</v>
      </c>
      <c r="V146" s="4">
        <f>IFERROR(Homes[[#This Row],[sqft_above]]+Homes[[#This Row],[sqft_basement]]," ")</f>
        <v>3460</v>
      </c>
      <c r="W146" s="4">
        <v>3997</v>
      </c>
      <c r="X146">
        <v>0</v>
      </c>
      <c r="Y146">
        <v>0</v>
      </c>
      <c r="Z146">
        <v>3</v>
      </c>
      <c r="AA146" s="4">
        <v>2560</v>
      </c>
      <c r="AB146" s="4">
        <v>900</v>
      </c>
      <c r="AC146">
        <v>2004</v>
      </c>
      <c r="AD146" t="s">
        <v>224</v>
      </c>
      <c r="AE146" t="s">
        <v>49</v>
      </c>
      <c r="AF146" t="s">
        <v>172</v>
      </c>
    </row>
    <row r="147" spans="1:32">
      <c r="A147" t="str">
        <f>PROPER(TRIM(Homes[[#This Row],[street]]))</f>
        <v>18051 Normandy Terrace Sw</v>
      </c>
      <c r="B147" t="str">
        <f>PROPER(TRIM(Homes[[#This Row],[city]]))</f>
        <v>Normandy Park</v>
      </c>
      <c r="C147" t="str">
        <f>_xlfn.TEXTBEFORE(Homes[[#This Row],[statezip]]," ")</f>
        <v>WA</v>
      </c>
      <c r="D147" s="6" t="str">
        <f>_xlfn.TEXTAFTER(Homes[[#This Row],[statezip]]," ")</f>
        <v>98166</v>
      </c>
      <c r="E147" s="1">
        <v>1309500</v>
      </c>
      <c r="F147">
        <v>4</v>
      </c>
      <c r="G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7" s="3" t="str">
        <f>Homes[[#This Row],[bedrooms]] &amp; " bd | " &amp; TEXT(Homes[[#This Row],[bathrooms]],"0.##") &amp; " ba"</f>
        <v>4 bd | 2.5 ba</v>
      </c>
      <c r="I147" s="4">
        <v>2680</v>
      </c>
      <c r="J147" s="1">
        <f>IFERROR(Homes[[#This Row],[price]]/Homes[[#This Row],[sqft_living]]," ")</f>
        <v>488.6194029850746</v>
      </c>
      <c r="K147" s="4">
        <f>IFERROR(Homes[[#This Row],[sqft_lot]]/43560," ")</f>
        <v>0.28041781450872361</v>
      </c>
      <c r="L147" t="str">
        <f>IF(Homes[[#This Row],[waterfront]]=1, "Yes","No")</f>
        <v>Yes</v>
      </c>
      <c r="M147" s="4" t="str">
        <f>IF(Homes[[#This Row],[sqft_basement]]&gt;0, "Yes","No")</f>
        <v>Yes</v>
      </c>
      <c r="N147" t="str">
        <f>CHOOSE(Homes[[#This Row],[view]]+1, "None","Fair","Good","Great","Excellent")</f>
        <v>Excellent</v>
      </c>
      <c r="O147" t="str">
        <f>CHOOSE(Homes[[#This Row],[condition]], "Poor","Fair","Average","Good","Excellent")</f>
        <v>Average</v>
      </c>
      <c r="P147">
        <f ca="1">YEAR(TODAY())-Homes[[#This Row],[yr_built]]</f>
        <v>69</v>
      </c>
      <c r="Q147">
        <v>2001</v>
      </c>
      <c r="R147">
        <f ca="1">IF(Homes[[#This Row],[yr_renovated]]&gt;0, YEAR(TODAY())-Homes[[#This Row],[yr_renovated]], YEAR(TODAY())-Homes[[#This Row],[yr_built]])</f>
        <v>24</v>
      </c>
      <c r="S147">
        <v>1</v>
      </c>
      <c r="T147" s="2">
        <v>41820</v>
      </c>
      <c r="U147" s="3">
        <v>2.5</v>
      </c>
      <c r="V147" s="4">
        <f>IFERROR(Homes[[#This Row],[sqft_above]]+Homes[[#This Row],[sqft_basement]]," ")</f>
        <v>2680</v>
      </c>
      <c r="W147" s="4">
        <v>12215</v>
      </c>
      <c r="X147">
        <v>1</v>
      </c>
      <c r="Y147">
        <v>4</v>
      </c>
      <c r="Z147">
        <v>3</v>
      </c>
      <c r="AA147" s="4">
        <v>1590</v>
      </c>
      <c r="AB147" s="4">
        <v>1090</v>
      </c>
      <c r="AC147">
        <v>1956</v>
      </c>
      <c r="AD147" t="s">
        <v>225</v>
      </c>
      <c r="AE147" t="s">
        <v>226</v>
      </c>
      <c r="AF147" t="s">
        <v>227</v>
      </c>
    </row>
    <row r="148" spans="1:32">
      <c r="A148" t="str">
        <f>PROPER(TRIM(Homes[[#This Row],[street]]))</f>
        <v>7732 Seward Park Ave S</v>
      </c>
      <c r="B148" t="str">
        <f>PROPER(TRIM(Homes[[#This Row],[city]]))</f>
        <v>Seattle</v>
      </c>
      <c r="C148" t="str">
        <f>_xlfn.TEXTBEFORE(Homes[[#This Row],[statezip]]," ")</f>
        <v>WA</v>
      </c>
      <c r="D148" s="6" t="str">
        <f>_xlfn.TEXTAFTER(Homes[[#This Row],[statezip]]," ")</f>
        <v>98118</v>
      </c>
      <c r="E148" s="1">
        <v>1309500</v>
      </c>
      <c r="F148">
        <v>4</v>
      </c>
      <c r="G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8" s="3" t="str">
        <f>Homes[[#This Row],[bedrooms]] &amp; " bd | " &amp; TEXT(Homes[[#This Row],[bathrooms]],"0.##") &amp; " ba"</f>
        <v>4 bd | 4.5 ba</v>
      </c>
      <c r="I148" s="4">
        <v>4750</v>
      </c>
      <c r="J148" s="1">
        <f>IFERROR(Homes[[#This Row],[price]]/Homes[[#This Row],[sqft_living]]," ")</f>
        <v>275.68421052631578</v>
      </c>
      <c r="K148" s="4">
        <f>IFERROR(Homes[[#This Row],[sqft_lot]]/43560," ")</f>
        <v>0.31937557392102844</v>
      </c>
      <c r="L148" t="str">
        <f>IF(Homes[[#This Row],[waterfront]]=1, "Yes","No")</f>
        <v>No</v>
      </c>
      <c r="M148" s="4" t="str">
        <f>IF(Homes[[#This Row],[sqft_basement]]&gt;0, "Yes","No")</f>
        <v>Yes</v>
      </c>
      <c r="N148" t="str">
        <f>CHOOSE(Homes[[#This Row],[view]]+1, "None","Fair","Good","Great","Excellent")</f>
        <v>Good</v>
      </c>
      <c r="O148" t="str">
        <f>CHOOSE(Homes[[#This Row],[condition]], "Poor","Fair","Average","Good","Excellent")</f>
        <v>Average</v>
      </c>
      <c r="P148">
        <f ca="1">YEAR(TODAY())-Homes[[#This Row],[yr_built]]</f>
        <v>20</v>
      </c>
      <c r="Q148">
        <v>0</v>
      </c>
      <c r="R148">
        <f ca="1">IF(Homes[[#This Row],[yr_renovated]]&gt;0, YEAR(TODAY())-Homes[[#This Row],[yr_renovated]], YEAR(TODAY())-Homes[[#This Row],[yr_built]])</f>
        <v>20</v>
      </c>
      <c r="S148">
        <v>2</v>
      </c>
      <c r="T148" s="2">
        <v>41809</v>
      </c>
      <c r="U148" s="3">
        <v>4.5</v>
      </c>
      <c r="V148" s="4">
        <f>IFERROR(Homes[[#This Row],[sqft_above]]+Homes[[#This Row],[sqft_basement]]," ")</f>
        <v>4750</v>
      </c>
      <c r="W148" s="4">
        <v>13912</v>
      </c>
      <c r="X148">
        <v>0</v>
      </c>
      <c r="Y148">
        <v>2</v>
      </c>
      <c r="Z148">
        <v>3</v>
      </c>
      <c r="AA148" s="4">
        <v>3600</v>
      </c>
      <c r="AB148" s="4">
        <v>1150</v>
      </c>
      <c r="AC148">
        <v>2005</v>
      </c>
      <c r="AD148" t="s">
        <v>228</v>
      </c>
      <c r="AE148" t="s">
        <v>49</v>
      </c>
      <c r="AF148" t="s">
        <v>229</v>
      </c>
    </row>
    <row r="149" spans="1:32">
      <c r="A149" t="str">
        <f>PROPER(TRIM(Homes[[#This Row],[street]]))</f>
        <v>2306 Halleck Ave Sw</v>
      </c>
      <c r="B149" t="str">
        <f>PROPER(TRIM(Homes[[#This Row],[city]]))</f>
        <v>Seattle</v>
      </c>
      <c r="C149" t="str">
        <f>_xlfn.TEXTBEFORE(Homes[[#This Row],[statezip]]," ")</f>
        <v>WA</v>
      </c>
      <c r="D149" s="6" t="str">
        <f>_xlfn.TEXTAFTER(Homes[[#This Row],[statezip]]," ")</f>
        <v>98116</v>
      </c>
      <c r="E149" s="1">
        <v>1300000</v>
      </c>
      <c r="F149">
        <v>6</v>
      </c>
      <c r="G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9" s="3" t="str">
        <f>Homes[[#This Row],[bedrooms]] &amp; " bd | " &amp; TEXT(Homes[[#This Row],[bathrooms]],"0.##") &amp; " ba"</f>
        <v>6 bd | 4.5 ba</v>
      </c>
      <c r="I149" s="4">
        <v>3902</v>
      </c>
      <c r="J149" s="1">
        <f>IFERROR(Homes[[#This Row],[price]]/Homes[[#This Row],[sqft_living]]," ")</f>
        <v>333.16248077908767</v>
      </c>
      <c r="K149" s="4">
        <f>IFERROR(Homes[[#This Row],[sqft_lot]]/43560," ")</f>
        <v>8.9072543617998157E-2</v>
      </c>
      <c r="L149" t="str">
        <f>IF(Homes[[#This Row],[waterfront]]=1, "Yes","No")</f>
        <v>No</v>
      </c>
      <c r="M149" s="4" t="str">
        <f>IF(Homes[[#This Row],[sqft_basement]]&gt;0, "Yes","No")</f>
        <v>Yes</v>
      </c>
      <c r="N149" t="str">
        <f>CHOOSE(Homes[[#This Row],[view]]+1, "None","Fair","Good","Great","Excellent")</f>
        <v>Excellent</v>
      </c>
      <c r="O149" t="str">
        <f>CHOOSE(Homes[[#This Row],[condition]], "Poor","Fair","Average","Good","Excellent")</f>
        <v>Good</v>
      </c>
      <c r="P149">
        <f ca="1">YEAR(TODAY())-Homes[[#This Row],[yr_built]]</f>
        <v>48</v>
      </c>
      <c r="Q149">
        <v>0</v>
      </c>
      <c r="R149">
        <f ca="1">IF(Homes[[#This Row],[yr_renovated]]&gt;0, YEAR(TODAY())-Homes[[#This Row],[yr_renovated]], YEAR(TODAY())-Homes[[#This Row],[yr_built]])</f>
        <v>48</v>
      </c>
      <c r="S149">
        <v>3</v>
      </c>
      <c r="T149" s="2">
        <v>41795</v>
      </c>
      <c r="U149" s="3">
        <v>4.5</v>
      </c>
      <c r="V149" s="4">
        <f>IFERROR(Homes[[#This Row],[sqft_above]]+Homes[[#This Row],[sqft_basement]]," ")</f>
        <v>3902</v>
      </c>
      <c r="W149" s="4">
        <v>3880</v>
      </c>
      <c r="X149">
        <v>0</v>
      </c>
      <c r="Y149">
        <v>4</v>
      </c>
      <c r="Z149">
        <v>4</v>
      </c>
      <c r="AA149" s="4">
        <v>2782</v>
      </c>
      <c r="AB149" s="4">
        <v>1120</v>
      </c>
      <c r="AC149">
        <v>1977</v>
      </c>
      <c r="AD149" t="s">
        <v>230</v>
      </c>
      <c r="AE149" t="s">
        <v>49</v>
      </c>
      <c r="AF149" t="s">
        <v>192</v>
      </c>
    </row>
    <row r="150" spans="1:32">
      <c r="A150" t="str">
        <f>PROPER(TRIM(Homes[[#This Row],[street]]))</f>
        <v>1645 30Th Ave Ne</v>
      </c>
      <c r="B150" t="str">
        <f>PROPER(TRIM(Homes[[#This Row],[city]]))</f>
        <v>Issaquah</v>
      </c>
      <c r="C150" t="str">
        <f>_xlfn.TEXTBEFORE(Homes[[#This Row],[statezip]]," ")</f>
        <v>WA</v>
      </c>
      <c r="D150" s="6" t="str">
        <f>_xlfn.TEXTAFTER(Homes[[#This Row],[statezip]]," ")</f>
        <v>98029</v>
      </c>
      <c r="E150" s="1">
        <v>1300000</v>
      </c>
      <c r="F150">
        <v>4</v>
      </c>
      <c r="G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50" s="3" t="str">
        <f>Homes[[#This Row],[bedrooms]] &amp; " bd | " &amp; TEXT(Homes[[#This Row],[bathrooms]],"0.##") &amp; " ba"</f>
        <v>4 bd | 4. ba</v>
      </c>
      <c r="I150" s="4">
        <v>4270</v>
      </c>
      <c r="J150" s="1">
        <f>IFERROR(Homes[[#This Row],[price]]/Homes[[#This Row],[sqft_living]]," ")</f>
        <v>304.44964871194378</v>
      </c>
      <c r="K150" s="4">
        <f>IFERROR(Homes[[#This Row],[sqft_lot]]/43560," ")</f>
        <v>0.13778696051423325</v>
      </c>
      <c r="L150" t="str">
        <f>IF(Homes[[#This Row],[waterfront]]=1, "Yes","No")</f>
        <v>No</v>
      </c>
      <c r="M150" s="4" t="str">
        <f>IF(Homes[[#This Row],[sqft_basement]]&gt;0, "Yes","No")</f>
        <v>Yes</v>
      </c>
      <c r="N150" t="str">
        <f>CHOOSE(Homes[[#This Row],[view]]+1, "None","Fair","Good","Great","Excellent")</f>
        <v>Great</v>
      </c>
      <c r="O150" t="str">
        <f>CHOOSE(Homes[[#This Row],[condition]], "Poor","Fair","Average","Good","Excellent")</f>
        <v>Average</v>
      </c>
      <c r="P150">
        <f ca="1">YEAR(TODAY())-Homes[[#This Row],[yr_built]]</f>
        <v>21</v>
      </c>
      <c r="Q150">
        <v>2003</v>
      </c>
      <c r="R150">
        <f ca="1">IF(Homes[[#This Row],[yr_renovated]]&gt;0, YEAR(TODAY())-Homes[[#This Row],[yr_renovated]], YEAR(TODAY())-Homes[[#This Row],[yr_built]])</f>
        <v>22</v>
      </c>
      <c r="S150">
        <v>2</v>
      </c>
      <c r="T150" s="2">
        <v>41796</v>
      </c>
      <c r="U150" s="3">
        <v>4</v>
      </c>
      <c r="V150" s="4">
        <f>IFERROR(Homes[[#This Row],[sqft_above]]+Homes[[#This Row],[sqft_basement]]," ")</f>
        <v>4270</v>
      </c>
      <c r="W150" s="4">
        <v>6002</v>
      </c>
      <c r="X150">
        <v>0</v>
      </c>
      <c r="Y150">
        <v>3</v>
      </c>
      <c r="Z150">
        <v>3</v>
      </c>
      <c r="AA150" s="4">
        <v>3180</v>
      </c>
      <c r="AB150" s="4">
        <v>1090</v>
      </c>
      <c r="AC150">
        <v>2004</v>
      </c>
      <c r="AD150" t="s">
        <v>231</v>
      </c>
      <c r="AE150" t="s">
        <v>79</v>
      </c>
      <c r="AF150" t="s">
        <v>80</v>
      </c>
    </row>
    <row r="151" spans="1:32">
      <c r="A151" t="str">
        <f>PROPER(TRIM(Homes[[#This Row],[street]]))</f>
        <v>731 Mcgilvra Blvd E</v>
      </c>
      <c r="B151" t="str">
        <f>PROPER(TRIM(Homes[[#This Row],[city]]))</f>
        <v>Seattle</v>
      </c>
      <c r="C151" t="str">
        <f>_xlfn.TEXTBEFORE(Homes[[#This Row],[statezip]]," ")</f>
        <v>WA</v>
      </c>
      <c r="D151" s="6" t="str">
        <f>_xlfn.TEXTAFTER(Homes[[#This Row],[statezip]]," ")</f>
        <v>98112</v>
      </c>
      <c r="E151" s="1">
        <v>1300000</v>
      </c>
      <c r="F151">
        <v>4</v>
      </c>
      <c r="G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51" s="3" t="str">
        <f>Homes[[#This Row],[bedrooms]] &amp; " bd | " &amp; TEXT(Homes[[#This Row],[bathrooms]],"0.##") &amp; " ba"</f>
        <v>4 bd | 3.25 ba</v>
      </c>
      <c r="I151" s="4">
        <v>2330</v>
      </c>
      <c r="J151" s="1">
        <f>IFERROR(Homes[[#This Row],[price]]/Homes[[#This Row],[sqft_living]]," ")</f>
        <v>557.93991416309018</v>
      </c>
      <c r="K151" s="4">
        <f>IFERROR(Homes[[#This Row],[sqft_lot]]/43560," ")</f>
        <v>0.22238292011019284</v>
      </c>
      <c r="L151" t="str">
        <f>IF(Homes[[#This Row],[waterfront]]=1, "Yes","No")</f>
        <v>No</v>
      </c>
      <c r="M151" s="4" t="str">
        <f>IF(Homes[[#This Row],[sqft_basement]]&gt;0, "Yes","No")</f>
        <v>No</v>
      </c>
      <c r="N151" t="str">
        <f>CHOOSE(Homes[[#This Row],[view]]+1, "None","Fair","Good","Great","Excellent")</f>
        <v>Great</v>
      </c>
      <c r="O151" t="str">
        <f>CHOOSE(Homes[[#This Row],[condition]], "Poor","Fair","Average","Good","Excellent")</f>
        <v>Average</v>
      </c>
      <c r="P151">
        <f ca="1">YEAR(TODAY())-Homes[[#This Row],[yr_built]]</f>
        <v>107</v>
      </c>
      <c r="Q151">
        <v>0</v>
      </c>
      <c r="R151">
        <f ca="1">IF(Homes[[#This Row],[yr_renovated]]&gt;0, YEAR(TODAY())-Homes[[#This Row],[yr_renovated]], YEAR(TODAY())-Homes[[#This Row],[yr_built]])</f>
        <v>107</v>
      </c>
      <c r="S151">
        <v>2</v>
      </c>
      <c r="T151" s="2">
        <v>41771</v>
      </c>
      <c r="U151" s="3">
        <v>3.25</v>
      </c>
      <c r="V151" s="4">
        <f>IFERROR(Homes[[#This Row],[sqft_above]]+Homes[[#This Row],[sqft_basement]]," ")</f>
        <v>2330</v>
      </c>
      <c r="W151" s="4">
        <v>9687</v>
      </c>
      <c r="X151">
        <v>0</v>
      </c>
      <c r="Y151">
        <v>3</v>
      </c>
      <c r="Z151">
        <v>3</v>
      </c>
      <c r="AA151" s="4">
        <v>2330</v>
      </c>
      <c r="AB151" s="4">
        <v>0</v>
      </c>
      <c r="AC151">
        <v>1918</v>
      </c>
      <c r="AD151" t="s">
        <v>232</v>
      </c>
      <c r="AE151" t="s">
        <v>49</v>
      </c>
      <c r="AF151" t="s">
        <v>64</v>
      </c>
    </row>
    <row r="152" spans="1:32">
      <c r="A152" t="str">
        <f>PROPER(TRIM(Homes[[#This Row],[street]]))</f>
        <v>2617 W Barrett St</v>
      </c>
      <c r="B152" t="str">
        <f>PROPER(TRIM(Homes[[#This Row],[city]]))</f>
        <v>Seattle</v>
      </c>
      <c r="C152" t="str">
        <f>_xlfn.TEXTBEFORE(Homes[[#This Row],[statezip]]," ")</f>
        <v>WA</v>
      </c>
      <c r="D152" s="6" t="str">
        <f>_xlfn.TEXTAFTER(Homes[[#This Row],[statezip]]," ")</f>
        <v>98199</v>
      </c>
      <c r="E152" s="1">
        <v>1300000</v>
      </c>
      <c r="F152">
        <v>5</v>
      </c>
      <c r="G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52" s="3" t="str">
        <f>Homes[[#This Row],[bedrooms]] &amp; " bd | " &amp; TEXT(Homes[[#This Row],[bathrooms]],"0.##") &amp; " ba"</f>
        <v>5 bd | 4. ba</v>
      </c>
      <c r="I152" s="4">
        <v>3366</v>
      </c>
      <c r="J152" s="1">
        <f>IFERROR(Homes[[#This Row],[price]]/Homes[[#This Row],[sqft_living]]," ")</f>
        <v>386.21509209744505</v>
      </c>
      <c r="K152" s="4">
        <f>IFERROR(Homes[[#This Row],[sqft_lot]]/43560," ")</f>
        <v>0.1790633608815427</v>
      </c>
      <c r="L152" t="str">
        <f>IF(Homes[[#This Row],[waterfront]]=1, "Yes","No")</f>
        <v>No</v>
      </c>
      <c r="M152" s="4" t="str">
        <f>IF(Homes[[#This Row],[sqft_basement]]&gt;0, "Yes","No")</f>
        <v>Yes</v>
      </c>
      <c r="N152" t="str">
        <f>CHOOSE(Homes[[#This Row],[view]]+1, "None","Fair","Good","Great","Excellent")</f>
        <v>Good</v>
      </c>
      <c r="O152" t="str">
        <f>CHOOSE(Homes[[#This Row],[condition]], "Poor","Fair","Average","Good","Excellent")</f>
        <v>Average</v>
      </c>
      <c r="P152">
        <f ca="1">YEAR(TODAY())-Homes[[#This Row],[yr_built]]</f>
        <v>88</v>
      </c>
      <c r="Q152">
        <v>1999</v>
      </c>
      <c r="R152">
        <f ca="1">IF(Homes[[#This Row],[yr_renovated]]&gt;0, YEAR(TODAY())-Homes[[#This Row],[yr_renovated]], YEAR(TODAY())-Homes[[#This Row],[yr_built]])</f>
        <v>26</v>
      </c>
      <c r="S152">
        <v>2.5</v>
      </c>
      <c r="T152" s="2">
        <v>41810</v>
      </c>
      <c r="U152" s="3">
        <v>4</v>
      </c>
      <c r="V152" s="4">
        <f>IFERROR(Homes[[#This Row],[sqft_above]]+Homes[[#This Row],[sqft_basement]]," ")</f>
        <v>3366</v>
      </c>
      <c r="W152" s="4">
        <v>7800</v>
      </c>
      <c r="X152">
        <v>0</v>
      </c>
      <c r="Y152">
        <v>2</v>
      </c>
      <c r="Z152">
        <v>3</v>
      </c>
      <c r="AA152" s="4">
        <v>2966</v>
      </c>
      <c r="AB152" s="4">
        <v>400</v>
      </c>
      <c r="AC152">
        <v>1937</v>
      </c>
      <c r="AD152" t="s">
        <v>233</v>
      </c>
      <c r="AE152" t="s">
        <v>49</v>
      </c>
      <c r="AF152" t="s">
        <v>58</v>
      </c>
    </row>
    <row r="153" spans="1:32">
      <c r="A153" t="str">
        <f>PROPER(TRIM(Homes[[#This Row],[street]]))</f>
        <v>1509 85Th Ave Ne</v>
      </c>
      <c r="B153" t="str">
        <f>PROPER(TRIM(Homes[[#This Row],[city]]))</f>
        <v>Clyde Hill</v>
      </c>
      <c r="C153" t="str">
        <f>_xlfn.TEXTBEFORE(Homes[[#This Row],[statezip]]," ")</f>
        <v>WA</v>
      </c>
      <c r="D153" s="6" t="str">
        <f>_xlfn.TEXTAFTER(Homes[[#This Row],[statezip]]," ")</f>
        <v>98004</v>
      </c>
      <c r="E153" s="1">
        <v>1300000</v>
      </c>
      <c r="F153">
        <v>4</v>
      </c>
      <c r="G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3" s="3" t="str">
        <f>Homes[[#This Row],[bedrooms]] &amp; " bd | " &amp; TEXT(Homes[[#This Row],[bathrooms]],"0.##") &amp; " ba"</f>
        <v>4 bd | 1.75 ba</v>
      </c>
      <c r="I153" s="4">
        <v>2610</v>
      </c>
      <c r="J153" s="1">
        <f>IFERROR(Homes[[#This Row],[price]]/Homes[[#This Row],[sqft_living]]," ")</f>
        <v>498.08429118773944</v>
      </c>
      <c r="K153" s="4">
        <f>IFERROR(Homes[[#This Row],[sqft_lot]]/43560," ")</f>
        <v>0.49586776859504134</v>
      </c>
      <c r="L153" t="str">
        <f>IF(Homes[[#This Row],[waterfront]]=1, "Yes","No")</f>
        <v>No</v>
      </c>
      <c r="M153" s="4" t="str">
        <f>IF(Homes[[#This Row],[sqft_basement]]&gt;0, "Yes","No")</f>
        <v>No</v>
      </c>
      <c r="N153" t="str">
        <f>CHOOSE(Homes[[#This Row],[view]]+1, "None","Fair","Good","Great","Excellent")</f>
        <v>None</v>
      </c>
      <c r="O153" t="str">
        <f>CHOOSE(Homes[[#This Row],[condition]], "Poor","Fair","Average","Good","Excellent")</f>
        <v>Good</v>
      </c>
      <c r="P153">
        <f ca="1">YEAR(TODAY())-Homes[[#This Row],[yr_built]]</f>
        <v>59</v>
      </c>
      <c r="Q153">
        <v>0</v>
      </c>
      <c r="R153">
        <f ca="1">IF(Homes[[#This Row],[yr_renovated]]&gt;0, YEAR(TODAY())-Homes[[#This Row],[yr_renovated]], YEAR(TODAY())-Homes[[#This Row],[yr_built]])</f>
        <v>59</v>
      </c>
      <c r="S153">
        <v>1</v>
      </c>
      <c r="T153" s="2">
        <v>41822</v>
      </c>
      <c r="U153" s="3">
        <v>1.75</v>
      </c>
      <c r="V153" s="4">
        <f>IFERROR(Homes[[#This Row],[sqft_above]]+Homes[[#This Row],[sqft_basement]]," ")</f>
        <v>2610</v>
      </c>
      <c r="W153" s="4">
        <v>21600</v>
      </c>
      <c r="X153">
        <v>0</v>
      </c>
      <c r="Y153">
        <v>0</v>
      </c>
      <c r="Z153">
        <v>4</v>
      </c>
      <c r="AA153" s="4">
        <v>2610</v>
      </c>
      <c r="AB153" s="4">
        <v>0</v>
      </c>
      <c r="AC153">
        <v>1966</v>
      </c>
      <c r="AD153" t="s">
        <v>234</v>
      </c>
      <c r="AE153" t="s">
        <v>40</v>
      </c>
      <c r="AF153" t="s">
        <v>34</v>
      </c>
    </row>
    <row r="154" spans="1:32">
      <c r="A154" t="str">
        <f>PROPER(TRIM(Homes[[#This Row],[street]]))</f>
        <v>5830 246Th Pl Ne</v>
      </c>
      <c r="B154" t="str">
        <f>PROPER(TRIM(Homes[[#This Row],[city]]))</f>
        <v>Redmond</v>
      </c>
      <c r="C154" t="str">
        <f>_xlfn.TEXTBEFORE(Homes[[#This Row],[statezip]]," ")</f>
        <v>WA</v>
      </c>
      <c r="D154" s="6" t="str">
        <f>_xlfn.TEXTAFTER(Homes[[#This Row],[statezip]]," ")</f>
        <v>98053</v>
      </c>
      <c r="E154" s="1">
        <v>1300000</v>
      </c>
      <c r="F154">
        <v>4</v>
      </c>
      <c r="G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4" s="3" t="str">
        <f>Homes[[#This Row],[bedrooms]] &amp; " bd | " &amp; TEXT(Homes[[#This Row],[bathrooms]],"0.##") &amp; " ba"</f>
        <v>4 bd | 3.5 ba</v>
      </c>
      <c r="I154" s="4">
        <v>4380</v>
      </c>
      <c r="J154" s="1">
        <f>IFERROR(Homes[[#This Row],[price]]/Homes[[#This Row],[sqft_living]]," ")</f>
        <v>296.80365296803654</v>
      </c>
      <c r="K154" s="4">
        <f>IFERROR(Homes[[#This Row],[sqft_lot]]/43560," ")</f>
        <v>1.7</v>
      </c>
      <c r="L154" t="str">
        <f>IF(Homes[[#This Row],[waterfront]]=1, "Yes","No")</f>
        <v>No</v>
      </c>
      <c r="M154" s="4" t="str">
        <f>IF(Homes[[#This Row],[sqft_basement]]&gt;0, "Yes","No")</f>
        <v>No</v>
      </c>
      <c r="N154" t="str">
        <f>CHOOSE(Homes[[#This Row],[view]]+1, "None","Fair","Good","Great","Excellent")</f>
        <v>None</v>
      </c>
      <c r="O154" t="str">
        <f>CHOOSE(Homes[[#This Row],[condition]], "Poor","Fair","Average","Good","Excellent")</f>
        <v>Average</v>
      </c>
      <c r="P154">
        <f ca="1">YEAR(TODAY())-Homes[[#This Row],[yr_built]]</f>
        <v>24</v>
      </c>
      <c r="Q154">
        <v>0</v>
      </c>
      <c r="R154">
        <f ca="1">IF(Homes[[#This Row],[yr_renovated]]&gt;0, YEAR(TODAY())-Homes[[#This Row],[yr_renovated]], YEAR(TODAY())-Homes[[#This Row],[yr_built]])</f>
        <v>24</v>
      </c>
      <c r="S154">
        <v>1</v>
      </c>
      <c r="T154" s="2">
        <v>41779</v>
      </c>
      <c r="U154" s="3">
        <v>3.5</v>
      </c>
      <c r="V154" s="4">
        <f>IFERROR(Homes[[#This Row],[sqft_above]]+Homes[[#This Row],[sqft_basement]]," ")</f>
        <v>4380</v>
      </c>
      <c r="W154" s="4">
        <v>74052</v>
      </c>
      <c r="X154">
        <v>0</v>
      </c>
      <c r="Y154">
        <v>0</v>
      </c>
      <c r="Z154">
        <v>3</v>
      </c>
      <c r="AA154" s="4">
        <v>4380</v>
      </c>
      <c r="AB154" s="4">
        <v>0</v>
      </c>
      <c r="AC154">
        <v>2001</v>
      </c>
      <c r="AD154" t="s">
        <v>235</v>
      </c>
      <c r="AE154" t="s">
        <v>137</v>
      </c>
      <c r="AF154" t="s">
        <v>208</v>
      </c>
    </row>
    <row r="155" spans="1:32">
      <c r="A155" t="str">
        <f>PROPER(TRIM(Homes[[#This Row],[street]]))</f>
        <v>186 34Th Ave E</v>
      </c>
      <c r="B155" t="str">
        <f>PROPER(TRIM(Homes[[#This Row],[city]]))</f>
        <v>Seattle</v>
      </c>
      <c r="C155" t="str">
        <f>_xlfn.TEXTBEFORE(Homes[[#This Row],[statezip]]," ")</f>
        <v>WA</v>
      </c>
      <c r="D155" s="6" t="str">
        <f>_xlfn.TEXTAFTER(Homes[[#This Row],[statezip]]," ")</f>
        <v>98112</v>
      </c>
      <c r="E155" s="1">
        <v>1300000</v>
      </c>
      <c r="F155">
        <v>4</v>
      </c>
      <c r="G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5" s="3" t="str">
        <f>Homes[[#This Row],[bedrooms]] &amp; " bd | " &amp; TEXT(Homes[[#This Row],[bathrooms]],"0.##") &amp; " ba"</f>
        <v>4 bd | 2.25 ba</v>
      </c>
      <c r="I155" s="4">
        <v>2360</v>
      </c>
      <c r="J155" s="1">
        <f>IFERROR(Homes[[#This Row],[price]]/Homes[[#This Row],[sqft_living]]," ")</f>
        <v>550.84745762711862</v>
      </c>
      <c r="K155" s="4">
        <f>IFERROR(Homes[[#This Row],[sqft_lot]]/43560," ")</f>
        <v>9.1827364554637275E-2</v>
      </c>
      <c r="L155" t="str">
        <f>IF(Homes[[#This Row],[waterfront]]=1, "Yes","No")</f>
        <v>No</v>
      </c>
      <c r="M155" s="4" t="str">
        <f>IF(Homes[[#This Row],[sqft_basement]]&gt;0, "Yes","No")</f>
        <v>No</v>
      </c>
      <c r="N155" t="str">
        <f>CHOOSE(Homes[[#This Row],[view]]+1, "None","Fair","Good","Great","Excellent")</f>
        <v>None</v>
      </c>
      <c r="O155" t="str">
        <f>CHOOSE(Homes[[#This Row],[condition]], "Poor","Fair","Average","Good","Excellent")</f>
        <v>Average</v>
      </c>
      <c r="P155">
        <f ca="1">YEAR(TODAY())-Homes[[#This Row],[yr_built]]</f>
        <v>12</v>
      </c>
      <c r="Q155">
        <v>1923</v>
      </c>
      <c r="R155">
        <f ca="1">IF(Homes[[#This Row],[yr_renovated]]&gt;0, YEAR(TODAY())-Homes[[#This Row],[yr_renovated]], YEAR(TODAY())-Homes[[#This Row],[yr_built]])</f>
        <v>102</v>
      </c>
      <c r="S155">
        <v>2</v>
      </c>
      <c r="T155" s="2">
        <v>41827</v>
      </c>
      <c r="U155" s="3">
        <v>2.25</v>
      </c>
      <c r="V155" s="4">
        <f>IFERROR(Homes[[#This Row],[sqft_above]]+Homes[[#This Row],[sqft_basement]]," ")</f>
        <v>2360</v>
      </c>
      <c r="W155" s="4">
        <v>4000</v>
      </c>
      <c r="X155">
        <v>0</v>
      </c>
      <c r="Y155">
        <v>0</v>
      </c>
      <c r="Z155">
        <v>3</v>
      </c>
      <c r="AA155" s="4">
        <v>2360</v>
      </c>
      <c r="AB155" s="4">
        <v>0</v>
      </c>
      <c r="AC155">
        <v>2013</v>
      </c>
      <c r="AD155" t="s">
        <v>236</v>
      </c>
      <c r="AE155" t="s">
        <v>49</v>
      </c>
      <c r="AF155" t="s">
        <v>64</v>
      </c>
    </row>
    <row r="156" spans="1:32">
      <c r="A156" t="str">
        <f>PROPER(TRIM(Homes[[#This Row],[street]]))</f>
        <v>4510 89Th Ave Se</v>
      </c>
      <c r="B156" t="str">
        <f>PROPER(TRIM(Homes[[#This Row],[city]]))</f>
        <v>Mercer Island</v>
      </c>
      <c r="C156" t="str">
        <f>_xlfn.TEXTBEFORE(Homes[[#This Row],[statezip]]," ")</f>
        <v>WA</v>
      </c>
      <c r="D156" s="6" t="str">
        <f>_xlfn.TEXTAFTER(Homes[[#This Row],[statezip]]," ")</f>
        <v>98040</v>
      </c>
      <c r="E156" s="1">
        <v>1298000</v>
      </c>
      <c r="F156">
        <v>4</v>
      </c>
      <c r="G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6" s="3" t="str">
        <f>Homes[[#This Row],[bedrooms]] &amp; " bd | " &amp; TEXT(Homes[[#This Row],[bathrooms]],"0.##") &amp; " ba"</f>
        <v>4 bd | 3.5 ba</v>
      </c>
      <c r="I156" s="4">
        <v>2790</v>
      </c>
      <c r="J156" s="1">
        <f>IFERROR(Homes[[#This Row],[price]]/Homes[[#This Row],[sqft_living]]," ")</f>
        <v>465.23297491039426</v>
      </c>
      <c r="K156" s="4">
        <f>IFERROR(Homes[[#This Row],[sqft_lot]]/43560," ")</f>
        <v>0.23243801652892562</v>
      </c>
      <c r="L156" t="str">
        <f>IF(Homes[[#This Row],[waterfront]]=1, "Yes","No")</f>
        <v>No</v>
      </c>
      <c r="M156" s="4" t="str">
        <f>IF(Homes[[#This Row],[sqft_basement]]&gt;0, "Yes","No")</f>
        <v>No</v>
      </c>
      <c r="N156" t="str">
        <f>CHOOSE(Homes[[#This Row],[view]]+1, "None","Fair","Good","Great","Excellent")</f>
        <v>None</v>
      </c>
      <c r="O156" t="str">
        <f>CHOOSE(Homes[[#This Row],[condition]], "Poor","Fair","Average","Good","Excellent")</f>
        <v>Excellent</v>
      </c>
      <c r="P156">
        <f ca="1">YEAR(TODAY())-Homes[[#This Row],[yr_built]]</f>
        <v>40</v>
      </c>
      <c r="Q156">
        <v>0</v>
      </c>
      <c r="R156">
        <f ca="1">IF(Homes[[#This Row],[yr_renovated]]&gt;0, YEAR(TODAY())-Homes[[#This Row],[yr_renovated]], YEAR(TODAY())-Homes[[#This Row],[yr_built]])</f>
        <v>40</v>
      </c>
      <c r="S156">
        <v>1.5</v>
      </c>
      <c r="T156" s="2">
        <v>41793</v>
      </c>
      <c r="U156" s="3">
        <v>3.5</v>
      </c>
      <c r="V156" s="4">
        <f>IFERROR(Homes[[#This Row],[sqft_above]]+Homes[[#This Row],[sqft_basement]]," ")</f>
        <v>2790</v>
      </c>
      <c r="W156" s="4">
        <v>10125</v>
      </c>
      <c r="X156">
        <v>0</v>
      </c>
      <c r="Y156">
        <v>0</v>
      </c>
      <c r="Z156">
        <v>5</v>
      </c>
      <c r="AA156" s="4">
        <v>2790</v>
      </c>
      <c r="AB156" s="4">
        <v>0</v>
      </c>
      <c r="AC156">
        <v>1985</v>
      </c>
      <c r="AD156" t="s">
        <v>237</v>
      </c>
      <c r="AE156" t="s">
        <v>36</v>
      </c>
      <c r="AF156" t="s">
        <v>37</v>
      </c>
    </row>
    <row r="157" spans="1:32">
      <c r="A157" t="str">
        <f>PROPER(TRIM(Homes[[#This Row],[street]]))</f>
        <v>5529 Wallingford Ave N</v>
      </c>
      <c r="B157" t="str">
        <f>PROPER(TRIM(Homes[[#This Row],[city]]))</f>
        <v>Seattle</v>
      </c>
      <c r="C157" t="str">
        <f>_xlfn.TEXTBEFORE(Homes[[#This Row],[statezip]]," ")</f>
        <v>WA</v>
      </c>
      <c r="D157" s="6" t="str">
        <f>_xlfn.TEXTAFTER(Homes[[#This Row],[statezip]]," ")</f>
        <v>98103</v>
      </c>
      <c r="E157" s="1">
        <v>1297000</v>
      </c>
      <c r="F157">
        <v>6</v>
      </c>
      <c r="G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7" s="3" t="str">
        <f>Homes[[#This Row],[bedrooms]] &amp; " bd | " &amp; TEXT(Homes[[#This Row],[bathrooms]],"0.##") &amp; " ba"</f>
        <v>6 bd | 2.75 ba</v>
      </c>
      <c r="I157" s="4">
        <v>2630</v>
      </c>
      <c r="J157" s="1">
        <f>IFERROR(Homes[[#This Row],[price]]/Homes[[#This Row],[sqft_living]]," ")</f>
        <v>493.15589353612165</v>
      </c>
      <c r="K157" s="4">
        <f>IFERROR(Homes[[#This Row],[sqft_lot]]/43560," ")</f>
        <v>0.21625344352617079</v>
      </c>
      <c r="L157" t="str">
        <f>IF(Homes[[#This Row],[waterfront]]=1, "Yes","No")</f>
        <v>No</v>
      </c>
      <c r="M157" s="4" t="str">
        <f>IF(Homes[[#This Row],[sqft_basement]]&gt;0, "Yes","No")</f>
        <v>Yes</v>
      </c>
      <c r="N157" t="str">
        <f>CHOOSE(Homes[[#This Row],[view]]+1, "None","Fair","Good","Great","Excellent")</f>
        <v>None</v>
      </c>
      <c r="O157" t="str">
        <f>CHOOSE(Homes[[#This Row],[condition]], "Poor","Fair","Average","Good","Excellent")</f>
        <v>Excellent</v>
      </c>
      <c r="P157">
        <f ca="1">YEAR(TODAY())-Homes[[#This Row],[yr_built]]</f>
        <v>125</v>
      </c>
      <c r="Q157">
        <v>0</v>
      </c>
      <c r="R157">
        <f ca="1">IF(Homes[[#This Row],[yr_renovated]]&gt;0, YEAR(TODAY())-Homes[[#This Row],[yr_renovated]], YEAR(TODAY())-Homes[[#This Row],[yr_built]])</f>
        <v>125</v>
      </c>
      <c r="S157">
        <v>2</v>
      </c>
      <c r="T157" s="2">
        <v>41821</v>
      </c>
      <c r="U157" s="3">
        <v>2.75</v>
      </c>
      <c r="V157" s="4">
        <f>IFERROR(Homes[[#This Row],[sqft_above]]+Homes[[#This Row],[sqft_basement]]," ")</f>
        <v>2630</v>
      </c>
      <c r="W157" s="4">
        <v>9420</v>
      </c>
      <c r="X157">
        <v>0</v>
      </c>
      <c r="Y157">
        <v>0</v>
      </c>
      <c r="Z157">
        <v>5</v>
      </c>
      <c r="AA157" s="4">
        <v>2510</v>
      </c>
      <c r="AB157" s="4">
        <v>120</v>
      </c>
      <c r="AC157">
        <v>1900</v>
      </c>
      <c r="AD157" t="s">
        <v>238</v>
      </c>
      <c r="AE157" t="s">
        <v>49</v>
      </c>
      <c r="AF157" t="s">
        <v>172</v>
      </c>
    </row>
    <row r="158" spans="1:32">
      <c r="A158" t="str">
        <f>PROPER(TRIM(Homes[[#This Row],[street]]))</f>
        <v>2425 3Rd Ave W</v>
      </c>
      <c r="B158" t="str">
        <f>PROPER(TRIM(Homes[[#This Row],[city]]))</f>
        <v>Seattle</v>
      </c>
      <c r="C158" t="str">
        <f>_xlfn.TEXTBEFORE(Homes[[#This Row],[statezip]]," ")</f>
        <v>WA</v>
      </c>
      <c r="D158" s="6" t="str">
        <f>_xlfn.TEXTAFTER(Homes[[#This Row],[statezip]]," ")</f>
        <v>98119</v>
      </c>
      <c r="E158" s="1">
        <v>1288333.3333300001</v>
      </c>
      <c r="F158">
        <v>6</v>
      </c>
      <c r="G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58" s="3" t="str">
        <f>Homes[[#This Row],[bedrooms]] &amp; " bd | " &amp; TEXT(Homes[[#This Row],[bathrooms]],"0.##") &amp; " ba"</f>
        <v>6 bd | 4.5 ba</v>
      </c>
      <c r="I158" s="4">
        <v>3830</v>
      </c>
      <c r="J158" s="1">
        <f>IFERROR(Homes[[#This Row],[price]]/Homes[[#This Row],[sqft_living]]," ")</f>
        <v>336.37946039947781</v>
      </c>
      <c r="K158" s="4">
        <f>IFERROR(Homes[[#This Row],[sqft_lot]]/43560," ")</f>
        <v>0.11019283746556474</v>
      </c>
      <c r="L158" t="str">
        <f>IF(Homes[[#This Row],[waterfront]]=1, "Yes","No")</f>
        <v>No</v>
      </c>
      <c r="M158" s="4" t="str">
        <f>IF(Homes[[#This Row],[sqft_basement]]&gt;0, "Yes","No")</f>
        <v>Yes</v>
      </c>
      <c r="N158" t="str">
        <f>CHOOSE(Homes[[#This Row],[view]]+1, "None","Fair","Good","Great","Excellent")</f>
        <v>None</v>
      </c>
      <c r="O158" t="str">
        <f>CHOOSE(Homes[[#This Row],[condition]], "Poor","Fair","Average","Good","Excellent")</f>
        <v>Average</v>
      </c>
      <c r="P158">
        <f ca="1">YEAR(TODAY())-Homes[[#This Row],[yr_built]]</f>
        <v>106</v>
      </c>
      <c r="Q158">
        <v>2004</v>
      </c>
      <c r="R158">
        <f ca="1">IF(Homes[[#This Row],[yr_renovated]]&gt;0, YEAR(TODAY())-Homes[[#This Row],[yr_renovated]], YEAR(TODAY())-Homes[[#This Row],[yr_built]])</f>
        <v>21</v>
      </c>
      <c r="S158">
        <v>3</v>
      </c>
      <c r="T158" s="2">
        <v>41822</v>
      </c>
      <c r="U158" s="3">
        <v>4.5</v>
      </c>
      <c r="V158" s="4">
        <f>IFERROR(Homes[[#This Row],[sqft_above]]+Homes[[#This Row],[sqft_basement]]," ")</f>
        <v>3830</v>
      </c>
      <c r="W158" s="4">
        <v>4800</v>
      </c>
      <c r="X158">
        <v>0</v>
      </c>
      <c r="Y158">
        <v>0</v>
      </c>
      <c r="Z158">
        <v>3</v>
      </c>
      <c r="AA158" s="4">
        <v>3050</v>
      </c>
      <c r="AB158" s="4">
        <v>780</v>
      </c>
      <c r="AC158">
        <v>1919</v>
      </c>
      <c r="AD158" t="s">
        <v>239</v>
      </c>
      <c r="AE158" t="s">
        <v>49</v>
      </c>
      <c r="AF158" t="s">
        <v>68</v>
      </c>
    </row>
    <row r="159" spans="1:32">
      <c r="A159" t="str">
        <f>PROPER(TRIM(Homes[[#This Row],[street]]))</f>
        <v>5726 61St Ave Ne</v>
      </c>
      <c r="B159" t="str">
        <f>PROPER(TRIM(Homes[[#This Row],[city]]))</f>
        <v>Seattle</v>
      </c>
      <c r="C159" t="str">
        <f>_xlfn.TEXTBEFORE(Homes[[#This Row],[statezip]]," ")</f>
        <v>WA</v>
      </c>
      <c r="D159" s="6" t="str">
        <f>_xlfn.TEXTAFTER(Homes[[#This Row],[statezip]]," ")</f>
        <v>98105</v>
      </c>
      <c r="E159" s="1">
        <v>1285000</v>
      </c>
      <c r="F159">
        <v>4</v>
      </c>
      <c r="G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9" s="3" t="str">
        <f>Homes[[#This Row],[bedrooms]] &amp; " bd | " &amp; TEXT(Homes[[#This Row],[bathrooms]],"0.##") &amp; " ba"</f>
        <v>4 bd | 2.5 ba</v>
      </c>
      <c r="I159" s="4">
        <v>3240</v>
      </c>
      <c r="J159" s="1">
        <f>IFERROR(Homes[[#This Row],[price]]/Homes[[#This Row],[sqft_living]]," ")</f>
        <v>396.60493827160496</v>
      </c>
      <c r="K159" s="4">
        <f>IFERROR(Homes[[#This Row],[sqft_lot]]/43560," ")</f>
        <v>0.24793388429752067</v>
      </c>
      <c r="L159" t="str">
        <f>IF(Homes[[#This Row],[waterfront]]=1, "Yes","No")</f>
        <v>No</v>
      </c>
      <c r="M159" s="4" t="str">
        <f>IF(Homes[[#This Row],[sqft_basement]]&gt;0, "Yes","No")</f>
        <v>Yes</v>
      </c>
      <c r="N159" t="str">
        <f>CHOOSE(Homes[[#This Row],[view]]+1, "None","Fair","Good","Great","Excellent")</f>
        <v>None</v>
      </c>
      <c r="O159" t="str">
        <f>CHOOSE(Homes[[#This Row],[condition]], "Poor","Fair","Average","Good","Excellent")</f>
        <v>Average</v>
      </c>
      <c r="P159">
        <f ca="1">YEAR(TODAY())-Homes[[#This Row],[yr_built]]</f>
        <v>79</v>
      </c>
      <c r="Q159">
        <v>0</v>
      </c>
      <c r="R159">
        <f ca="1">IF(Homes[[#This Row],[yr_renovated]]&gt;0, YEAR(TODAY())-Homes[[#This Row],[yr_renovated]], YEAR(TODAY())-Homes[[#This Row],[yr_built]])</f>
        <v>79</v>
      </c>
      <c r="S159">
        <v>1</v>
      </c>
      <c r="T159" s="2">
        <v>41787</v>
      </c>
      <c r="U159" s="3">
        <v>2.5</v>
      </c>
      <c r="V159" s="4">
        <f>IFERROR(Homes[[#This Row],[sqft_above]]+Homes[[#This Row],[sqft_basement]]," ")</f>
        <v>3240</v>
      </c>
      <c r="W159" s="4">
        <v>10800</v>
      </c>
      <c r="X159">
        <v>0</v>
      </c>
      <c r="Y159">
        <v>0</v>
      </c>
      <c r="Z159">
        <v>3</v>
      </c>
      <c r="AA159" s="4">
        <v>2260</v>
      </c>
      <c r="AB159" s="4">
        <v>980</v>
      </c>
      <c r="AC159">
        <v>1946</v>
      </c>
      <c r="AD159" t="s">
        <v>240</v>
      </c>
      <c r="AE159" t="s">
        <v>49</v>
      </c>
      <c r="AF159" t="s">
        <v>60</v>
      </c>
    </row>
    <row r="160" spans="1:32">
      <c r="A160" t="str">
        <f>PROPER(TRIM(Homes[[#This Row],[street]]))</f>
        <v>1730 Walnut Ave Sw</v>
      </c>
      <c r="B160" t="str">
        <f>PROPER(TRIM(Homes[[#This Row],[city]]))</f>
        <v>Seattle</v>
      </c>
      <c r="C160" t="str">
        <f>_xlfn.TEXTBEFORE(Homes[[#This Row],[statezip]]," ")</f>
        <v>WA</v>
      </c>
      <c r="D160" s="6" t="str">
        <f>_xlfn.TEXTAFTER(Homes[[#This Row],[statezip]]," ")</f>
        <v>98116</v>
      </c>
      <c r="E160" s="1">
        <v>1280000</v>
      </c>
      <c r="F160">
        <v>4</v>
      </c>
      <c r="G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" s="3" t="str">
        <f>Homes[[#This Row],[bedrooms]] &amp; " bd | " &amp; TEXT(Homes[[#This Row],[bathrooms]],"0.##") &amp; " ba"</f>
        <v>4 bd | 2.5 ba</v>
      </c>
      <c r="I160" s="4">
        <v>3160</v>
      </c>
      <c r="J160" s="1">
        <f>IFERROR(Homes[[#This Row],[price]]/Homes[[#This Row],[sqft_living]]," ")</f>
        <v>405.0632911392405</v>
      </c>
      <c r="K160" s="4">
        <f>IFERROR(Homes[[#This Row],[sqft_lot]]/43560," ")</f>
        <v>0.10606060606060606</v>
      </c>
      <c r="L160" t="str">
        <f>IF(Homes[[#This Row],[waterfront]]=1, "Yes","No")</f>
        <v>No</v>
      </c>
      <c r="M160" s="4" t="str">
        <f>IF(Homes[[#This Row],[sqft_basement]]&gt;0, "Yes","No")</f>
        <v>Yes</v>
      </c>
      <c r="N160" t="str">
        <f>CHOOSE(Homes[[#This Row],[view]]+1, "None","Fair","Good","Great","Excellent")</f>
        <v>Excellent</v>
      </c>
      <c r="O160" t="str">
        <f>CHOOSE(Homes[[#This Row],[condition]], "Poor","Fair","Average","Good","Excellent")</f>
        <v>Average</v>
      </c>
      <c r="P160">
        <f ca="1">YEAR(TODAY())-Homes[[#This Row],[yr_built]]</f>
        <v>108</v>
      </c>
      <c r="Q160">
        <v>2005</v>
      </c>
      <c r="R160">
        <f ca="1">IF(Homes[[#This Row],[yr_renovated]]&gt;0, YEAR(TODAY())-Homes[[#This Row],[yr_renovated]], YEAR(TODAY())-Homes[[#This Row],[yr_built]])</f>
        <v>20</v>
      </c>
      <c r="S160">
        <v>1.5</v>
      </c>
      <c r="T160" s="2">
        <v>41826</v>
      </c>
      <c r="U160" s="3">
        <v>2.5</v>
      </c>
      <c r="V160" s="4">
        <f>IFERROR(Homes[[#This Row],[sqft_above]]+Homes[[#This Row],[sqft_basement]]," ")</f>
        <v>3160</v>
      </c>
      <c r="W160" s="4">
        <v>4620</v>
      </c>
      <c r="X160">
        <v>0</v>
      </c>
      <c r="Y160">
        <v>4</v>
      </c>
      <c r="Z160">
        <v>3</v>
      </c>
      <c r="AA160" s="4">
        <v>2020</v>
      </c>
      <c r="AB160" s="4">
        <v>1140</v>
      </c>
      <c r="AC160">
        <v>1917</v>
      </c>
      <c r="AD160" t="s">
        <v>241</v>
      </c>
      <c r="AE160" t="s">
        <v>49</v>
      </c>
      <c r="AF160" t="s">
        <v>192</v>
      </c>
    </row>
    <row r="161" spans="1:32">
      <c r="A161" t="str">
        <f>PROPER(TRIM(Homes[[#This Row],[street]]))</f>
        <v>17069 Se 65Th Pl</v>
      </c>
      <c r="B161" t="str">
        <f>PROPER(TRIM(Homes[[#This Row],[city]]))</f>
        <v>Bellevue</v>
      </c>
      <c r="C161" t="str">
        <f>_xlfn.TEXTBEFORE(Homes[[#This Row],[statezip]]," ")</f>
        <v>WA</v>
      </c>
      <c r="D161" s="6" t="str">
        <f>_xlfn.TEXTAFTER(Homes[[#This Row],[statezip]]," ")</f>
        <v>98006</v>
      </c>
      <c r="E161" s="1">
        <v>1280000</v>
      </c>
      <c r="F161">
        <v>4</v>
      </c>
      <c r="G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1" s="3" t="str">
        <f>Homes[[#This Row],[bedrooms]] &amp; " bd | " &amp; TEXT(Homes[[#This Row],[bathrooms]],"0.##") &amp; " ba"</f>
        <v>4 bd | 3.5 ba</v>
      </c>
      <c r="I161" s="4">
        <v>4660</v>
      </c>
      <c r="J161" s="1">
        <f>IFERROR(Homes[[#This Row],[price]]/Homes[[#This Row],[sqft_living]]," ")</f>
        <v>274.67811158798281</v>
      </c>
      <c r="K161" s="4">
        <f>IFERROR(Homes[[#This Row],[sqft_lot]]/43560," ")</f>
        <v>0.39940312213039486</v>
      </c>
      <c r="L161" t="str">
        <f>IF(Homes[[#This Row],[waterfront]]=1, "Yes","No")</f>
        <v>No</v>
      </c>
      <c r="M161" s="4" t="str">
        <f>IF(Homes[[#This Row],[sqft_basement]]&gt;0, "Yes","No")</f>
        <v>No</v>
      </c>
      <c r="N161" t="str">
        <f>CHOOSE(Homes[[#This Row],[view]]+1, "None","Fair","Good","Great","Excellent")</f>
        <v>Good</v>
      </c>
      <c r="O161" t="str">
        <f>CHOOSE(Homes[[#This Row],[condition]], "Poor","Fair","Average","Good","Excellent")</f>
        <v>Average</v>
      </c>
      <c r="P161">
        <f ca="1">YEAR(TODAY())-Homes[[#This Row],[yr_built]]</f>
        <v>22</v>
      </c>
      <c r="Q161">
        <v>0</v>
      </c>
      <c r="R161">
        <f ca="1">IF(Homes[[#This Row],[yr_renovated]]&gt;0, YEAR(TODAY())-Homes[[#This Row],[yr_renovated]], YEAR(TODAY())-Homes[[#This Row],[yr_built]])</f>
        <v>22</v>
      </c>
      <c r="S161">
        <v>2</v>
      </c>
      <c r="T161" s="2">
        <v>41815</v>
      </c>
      <c r="U161" s="3">
        <v>3.5</v>
      </c>
      <c r="V161" s="4">
        <f>IFERROR(Homes[[#This Row],[sqft_above]]+Homes[[#This Row],[sqft_basement]]," ")</f>
        <v>4660</v>
      </c>
      <c r="W161" s="4">
        <v>17398</v>
      </c>
      <c r="X161">
        <v>0</v>
      </c>
      <c r="Y161">
        <v>2</v>
      </c>
      <c r="Z161">
        <v>3</v>
      </c>
      <c r="AA161" s="4">
        <v>4660</v>
      </c>
      <c r="AB161" s="4">
        <v>0</v>
      </c>
      <c r="AC161">
        <v>2003</v>
      </c>
      <c r="AD161" t="s">
        <v>242</v>
      </c>
      <c r="AE161" t="s">
        <v>33</v>
      </c>
      <c r="AF161" t="s">
        <v>91</v>
      </c>
    </row>
    <row r="162" spans="1:32">
      <c r="A162" t="str">
        <f>PROPER(TRIM(Homes[[#This Row],[street]]))</f>
        <v>1622 38Th Ave E</v>
      </c>
      <c r="B162" t="str">
        <f>PROPER(TRIM(Homes[[#This Row],[city]]))</f>
        <v>Seattle</v>
      </c>
      <c r="C162" t="str">
        <f>_xlfn.TEXTBEFORE(Homes[[#This Row],[statezip]]," ")</f>
        <v>WA</v>
      </c>
      <c r="D162" s="6" t="str">
        <f>_xlfn.TEXTAFTER(Homes[[#This Row],[statezip]]," ")</f>
        <v>98112</v>
      </c>
      <c r="E162" s="1">
        <v>1280000</v>
      </c>
      <c r="F162">
        <v>4</v>
      </c>
      <c r="G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2" s="3" t="str">
        <f>Homes[[#This Row],[bedrooms]] &amp; " bd | " &amp; TEXT(Homes[[#This Row],[bathrooms]],"0.##") &amp; " ba"</f>
        <v>4 bd | 3.5 ba</v>
      </c>
      <c r="I162" s="4">
        <v>3010</v>
      </c>
      <c r="J162" s="1">
        <f>IFERROR(Homes[[#This Row],[price]]/Homes[[#This Row],[sqft_living]]," ")</f>
        <v>425.24916943521595</v>
      </c>
      <c r="K162" s="4">
        <f>IFERROR(Homes[[#This Row],[sqft_lot]]/43560," ")</f>
        <v>8.2644628099173556E-2</v>
      </c>
      <c r="L162" t="str">
        <f>IF(Homes[[#This Row],[waterfront]]=1, "Yes","No")</f>
        <v>No</v>
      </c>
      <c r="M162" s="4" t="str">
        <f>IF(Homes[[#This Row],[sqft_basement]]&gt;0, "Yes","No")</f>
        <v>Yes</v>
      </c>
      <c r="N162" t="str">
        <f>CHOOSE(Homes[[#This Row],[view]]+1, "None","Fair","Good","Great","Excellent")</f>
        <v>None</v>
      </c>
      <c r="O162" t="str">
        <f>CHOOSE(Homes[[#This Row],[condition]], "Poor","Fair","Average","Good","Excellent")</f>
        <v>Average</v>
      </c>
      <c r="P162">
        <f ca="1">YEAR(TODAY())-Homes[[#This Row],[yr_built]]</f>
        <v>26</v>
      </c>
      <c r="Q162">
        <v>0</v>
      </c>
      <c r="R162">
        <f ca="1">IF(Homes[[#This Row],[yr_renovated]]&gt;0, YEAR(TODAY())-Homes[[#This Row],[yr_renovated]], YEAR(TODAY())-Homes[[#This Row],[yr_built]])</f>
        <v>26</v>
      </c>
      <c r="S162">
        <v>2</v>
      </c>
      <c r="T162" s="2">
        <v>41796</v>
      </c>
      <c r="U162" s="3">
        <v>3.5</v>
      </c>
      <c r="V162" s="4">
        <f>IFERROR(Homes[[#This Row],[sqft_above]]+Homes[[#This Row],[sqft_basement]]," ")</f>
        <v>3010</v>
      </c>
      <c r="W162" s="4">
        <v>3600</v>
      </c>
      <c r="X162">
        <v>0</v>
      </c>
      <c r="Y162">
        <v>0</v>
      </c>
      <c r="Z162">
        <v>3</v>
      </c>
      <c r="AA162" s="4">
        <v>2370</v>
      </c>
      <c r="AB162" s="4">
        <v>640</v>
      </c>
      <c r="AC162">
        <v>1999</v>
      </c>
      <c r="AD162" t="s">
        <v>243</v>
      </c>
      <c r="AE162" t="s">
        <v>49</v>
      </c>
      <c r="AF162" t="s">
        <v>64</v>
      </c>
    </row>
    <row r="163" spans="1:32">
      <c r="A163" t="str">
        <f>PROPER(TRIM(Homes[[#This Row],[street]]))</f>
        <v>3014 Nw Esplanade</v>
      </c>
      <c r="B163" t="str">
        <f>PROPER(TRIM(Homes[[#This Row],[city]]))</f>
        <v>Seattle</v>
      </c>
      <c r="C163" t="str">
        <f>_xlfn.TEXTBEFORE(Homes[[#This Row],[statezip]]," ")</f>
        <v>WA</v>
      </c>
      <c r="D163" s="6" t="str">
        <f>_xlfn.TEXTAFTER(Homes[[#This Row],[statezip]]," ")</f>
        <v>98117</v>
      </c>
      <c r="E163" s="1">
        <v>1275000</v>
      </c>
      <c r="F163">
        <v>4</v>
      </c>
      <c r="G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3" s="3" t="str">
        <f>Homes[[#This Row],[bedrooms]] &amp; " bd | " &amp; TEXT(Homes[[#This Row],[bathrooms]],"0.##") &amp; " ba"</f>
        <v>4 bd | 2. ba</v>
      </c>
      <c r="I163" s="4">
        <v>2850</v>
      </c>
      <c r="J163" s="1">
        <f>IFERROR(Homes[[#This Row],[price]]/Homes[[#This Row],[sqft_living]]," ")</f>
        <v>447.36842105263156</v>
      </c>
      <c r="K163" s="4">
        <f>IFERROR(Homes[[#This Row],[sqft_lot]]/43560," ")</f>
        <v>0.18046372819100093</v>
      </c>
      <c r="L163" t="str">
        <f>IF(Homes[[#This Row],[waterfront]]=1, "Yes","No")</f>
        <v>No</v>
      </c>
      <c r="M163" s="4" t="str">
        <f>IF(Homes[[#This Row],[sqft_basement]]&gt;0, "Yes","No")</f>
        <v>Yes</v>
      </c>
      <c r="N163" t="str">
        <f>CHOOSE(Homes[[#This Row],[view]]+1, "None","Fair","Good","Great","Excellent")</f>
        <v>Excellent</v>
      </c>
      <c r="O163" t="str">
        <f>CHOOSE(Homes[[#This Row],[condition]], "Poor","Fair","Average","Good","Excellent")</f>
        <v>Good</v>
      </c>
      <c r="P163">
        <f ca="1">YEAR(TODAY())-Homes[[#This Row],[yr_built]]</f>
        <v>55</v>
      </c>
      <c r="Q163">
        <v>0</v>
      </c>
      <c r="R163">
        <f ca="1">IF(Homes[[#This Row],[yr_renovated]]&gt;0, YEAR(TODAY())-Homes[[#This Row],[yr_renovated]], YEAR(TODAY())-Homes[[#This Row],[yr_built]])</f>
        <v>55</v>
      </c>
      <c r="S163">
        <v>1</v>
      </c>
      <c r="T163" s="2">
        <v>41779</v>
      </c>
      <c r="U163" s="3">
        <v>2</v>
      </c>
      <c r="V163" s="4">
        <f>IFERROR(Homes[[#This Row],[sqft_above]]+Homes[[#This Row],[sqft_basement]]," ")</f>
        <v>2850</v>
      </c>
      <c r="W163" s="4">
        <v>7861</v>
      </c>
      <c r="X163">
        <v>0</v>
      </c>
      <c r="Y163">
        <v>4</v>
      </c>
      <c r="Z163">
        <v>4</v>
      </c>
      <c r="AA163" s="4">
        <v>1450</v>
      </c>
      <c r="AB163" s="4">
        <v>1400</v>
      </c>
      <c r="AC163">
        <v>1970</v>
      </c>
      <c r="AD163" t="s">
        <v>244</v>
      </c>
      <c r="AE163" t="s">
        <v>49</v>
      </c>
      <c r="AF163" t="s">
        <v>204</v>
      </c>
    </row>
    <row r="164" spans="1:32">
      <c r="A164" t="str">
        <f>PROPER(TRIM(Homes[[#This Row],[street]]))</f>
        <v>17002 Se 14Th Ln</v>
      </c>
      <c r="B164" t="str">
        <f>PROPER(TRIM(Homes[[#This Row],[city]]))</f>
        <v>Bellevue</v>
      </c>
      <c r="C164" t="str">
        <f>_xlfn.TEXTBEFORE(Homes[[#This Row],[statezip]]," ")</f>
        <v>WA</v>
      </c>
      <c r="D164" s="6" t="str">
        <f>_xlfn.TEXTAFTER(Homes[[#This Row],[statezip]]," ")</f>
        <v>98008</v>
      </c>
      <c r="E164" s="1">
        <v>1275000</v>
      </c>
      <c r="F164">
        <v>3</v>
      </c>
      <c r="G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" s="3" t="str">
        <f>Homes[[#This Row],[bedrooms]] &amp; " bd | " &amp; TEXT(Homes[[#This Row],[bathrooms]],"0.##") &amp; " ba"</f>
        <v>3 bd | 2.5 ba</v>
      </c>
      <c r="I164" s="4">
        <v>3870</v>
      </c>
      <c r="J164" s="1">
        <f>IFERROR(Homes[[#This Row],[price]]/Homes[[#This Row],[sqft_living]]," ")</f>
        <v>329.45736434108528</v>
      </c>
      <c r="K164" s="4">
        <f>IFERROR(Homes[[#This Row],[sqft_lot]]/43560," ")</f>
        <v>1.0699954086317722</v>
      </c>
      <c r="L164" t="str">
        <f>IF(Homes[[#This Row],[waterfront]]=1, "Yes","No")</f>
        <v>No</v>
      </c>
      <c r="M164" s="4" t="str">
        <f>IF(Homes[[#This Row],[sqft_basement]]&gt;0, "Yes","No")</f>
        <v>No</v>
      </c>
      <c r="N164" t="str">
        <f>CHOOSE(Homes[[#This Row],[view]]+1, "None","Fair","Good","Great","Excellent")</f>
        <v>Great</v>
      </c>
      <c r="O164" t="str">
        <f>CHOOSE(Homes[[#This Row],[condition]], "Poor","Fair","Average","Good","Excellent")</f>
        <v>Average</v>
      </c>
      <c r="P164">
        <f ca="1">YEAR(TODAY())-Homes[[#This Row],[yr_built]]</f>
        <v>28</v>
      </c>
      <c r="Q164">
        <v>0</v>
      </c>
      <c r="R164">
        <f ca="1">IF(Homes[[#This Row],[yr_renovated]]&gt;0, YEAR(TODAY())-Homes[[#This Row],[yr_renovated]], YEAR(TODAY())-Homes[[#This Row],[yr_built]])</f>
        <v>28</v>
      </c>
      <c r="S164">
        <v>2</v>
      </c>
      <c r="T164" s="2">
        <v>41827</v>
      </c>
      <c r="U164" s="3">
        <v>2.5</v>
      </c>
      <c r="V164" s="4">
        <f>IFERROR(Homes[[#This Row],[sqft_above]]+Homes[[#This Row],[sqft_basement]]," ")</f>
        <v>3870</v>
      </c>
      <c r="W164" s="4">
        <v>46609</v>
      </c>
      <c r="X164">
        <v>0</v>
      </c>
      <c r="Y164">
        <v>3</v>
      </c>
      <c r="Z164">
        <v>3</v>
      </c>
      <c r="AA164" s="4">
        <v>3870</v>
      </c>
      <c r="AB164" s="4">
        <v>0</v>
      </c>
      <c r="AC164">
        <v>1997</v>
      </c>
      <c r="AD164" t="s">
        <v>245</v>
      </c>
      <c r="AE164" t="s">
        <v>33</v>
      </c>
      <c r="AF164" t="s">
        <v>53</v>
      </c>
    </row>
    <row r="165" spans="1:32">
      <c r="A165" t="str">
        <f>PROPER(TRIM(Homes[[#This Row],[street]]))</f>
        <v>4468 158Th Ave Se</v>
      </c>
      <c r="B165" t="str">
        <f>PROPER(TRIM(Homes[[#This Row],[city]]))</f>
        <v>Bellevue</v>
      </c>
      <c r="C165" t="str">
        <f>_xlfn.TEXTBEFORE(Homes[[#This Row],[statezip]]," ")</f>
        <v>WA</v>
      </c>
      <c r="D165" s="6" t="str">
        <f>_xlfn.TEXTAFTER(Homes[[#This Row],[statezip]]," ")</f>
        <v>98006</v>
      </c>
      <c r="E165" s="1">
        <v>1270000</v>
      </c>
      <c r="F165">
        <v>4</v>
      </c>
      <c r="G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5" s="3" t="str">
        <f>Homes[[#This Row],[bedrooms]] &amp; " bd | " &amp; TEXT(Homes[[#This Row],[bathrooms]],"0.##") &amp; " ba"</f>
        <v>4 bd | 3. ba</v>
      </c>
      <c r="I165" s="4">
        <v>5520</v>
      </c>
      <c r="J165" s="1">
        <f>IFERROR(Homes[[#This Row],[price]]/Homes[[#This Row],[sqft_living]]," ")</f>
        <v>230.07246376811594</v>
      </c>
      <c r="K165" s="4">
        <f>IFERROR(Homes[[#This Row],[sqft_lot]]/43560," ")</f>
        <v>0.19084022038567494</v>
      </c>
      <c r="L165" t="str">
        <f>IF(Homes[[#This Row],[waterfront]]=1, "Yes","No")</f>
        <v>No</v>
      </c>
      <c r="M165" s="4" t="str">
        <f>IF(Homes[[#This Row],[sqft_basement]]&gt;0, "Yes","No")</f>
        <v>Yes</v>
      </c>
      <c r="N165" t="str">
        <f>CHOOSE(Homes[[#This Row],[view]]+1, "None","Fair","Good","Great","Excellent")</f>
        <v>Great</v>
      </c>
      <c r="O165" t="str">
        <f>CHOOSE(Homes[[#This Row],[condition]], "Poor","Fair","Average","Good","Excellent")</f>
        <v>Average</v>
      </c>
      <c r="P165">
        <f ca="1">YEAR(TODAY())-Homes[[#This Row],[yr_built]]</f>
        <v>17</v>
      </c>
      <c r="Q165">
        <v>0</v>
      </c>
      <c r="R165">
        <f ca="1">IF(Homes[[#This Row],[yr_renovated]]&gt;0, YEAR(TODAY())-Homes[[#This Row],[yr_renovated]], YEAR(TODAY())-Homes[[#This Row],[yr_built]])</f>
        <v>17</v>
      </c>
      <c r="S165">
        <v>2</v>
      </c>
      <c r="T165" s="2">
        <v>41775</v>
      </c>
      <c r="U165" s="3">
        <v>3</v>
      </c>
      <c r="V165" s="4">
        <f>IFERROR(Homes[[#This Row],[sqft_above]]+Homes[[#This Row],[sqft_basement]]," ")</f>
        <v>5520</v>
      </c>
      <c r="W165" s="4">
        <v>8313</v>
      </c>
      <c r="X165">
        <v>0</v>
      </c>
      <c r="Y165">
        <v>3</v>
      </c>
      <c r="Z165">
        <v>3</v>
      </c>
      <c r="AA165" s="4">
        <v>3570</v>
      </c>
      <c r="AB165" s="4">
        <v>1950</v>
      </c>
      <c r="AC165">
        <v>2008</v>
      </c>
      <c r="AD165" t="s">
        <v>246</v>
      </c>
      <c r="AE165" t="s">
        <v>33</v>
      </c>
      <c r="AF165" t="s">
        <v>91</v>
      </c>
    </row>
    <row r="166" spans="1:32">
      <c r="A166" t="str">
        <f>PROPER(TRIM(Homes[[#This Row],[street]]))</f>
        <v>8726 Ne 11Th St</v>
      </c>
      <c r="B166" t="str">
        <f>PROPER(TRIM(Homes[[#This Row],[city]]))</f>
        <v>Bellevue</v>
      </c>
      <c r="C166" t="str">
        <f>_xlfn.TEXTBEFORE(Homes[[#This Row],[statezip]]," ")</f>
        <v>WA</v>
      </c>
      <c r="D166" s="6" t="str">
        <f>_xlfn.TEXTAFTER(Homes[[#This Row],[statezip]]," ")</f>
        <v>98004</v>
      </c>
      <c r="E166" s="1">
        <v>1270000</v>
      </c>
      <c r="F166">
        <v>5</v>
      </c>
      <c r="G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6" s="3" t="str">
        <f>Homes[[#This Row],[bedrooms]] &amp; " bd | " &amp; TEXT(Homes[[#This Row],[bathrooms]],"0.##") &amp; " ba"</f>
        <v>5 bd | 2.5 ba</v>
      </c>
      <c r="I166" s="4">
        <v>3200</v>
      </c>
      <c r="J166" s="1">
        <f>IFERROR(Homes[[#This Row],[price]]/Homes[[#This Row],[sqft_living]]," ")</f>
        <v>396.875</v>
      </c>
      <c r="K166" s="4">
        <f>IFERROR(Homes[[#This Row],[sqft_lot]]/43560," ")</f>
        <v>0.39494949494949494</v>
      </c>
      <c r="L166" t="str">
        <f>IF(Homes[[#This Row],[waterfront]]=1, "Yes","No")</f>
        <v>No</v>
      </c>
      <c r="M166" s="4" t="str">
        <f>IF(Homes[[#This Row],[sqft_basement]]&gt;0, "Yes","No")</f>
        <v>Yes</v>
      </c>
      <c r="N166" t="str">
        <f>CHOOSE(Homes[[#This Row],[view]]+1, "None","Fair","Good","Great","Excellent")</f>
        <v>None</v>
      </c>
      <c r="O166" t="str">
        <f>CHOOSE(Homes[[#This Row],[condition]], "Poor","Fair","Average","Good","Excellent")</f>
        <v>Average</v>
      </c>
      <c r="P166">
        <f ca="1">YEAR(TODAY())-Homes[[#This Row],[yr_built]]</f>
        <v>73</v>
      </c>
      <c r="Q166">
        <v>2008</v>
      </c>
      <c r="R166">
        <f ca="1">IF(Homes[[#This Row],[yr_renovated]]&gt;0, YEAR(TODAY())-Homes[[#This Row],[yr_renovated]], YEAR(TODAY())-Homes[[#This Row],[yr_built]])</f>
        <v>17</v>
      </c>
      <c r="S166">
        <v>1</v>
      </c>
      <c r="T166" s="2">
        <v>41794</v>
      </c>
      <c r="U166" s="3">
        <v>2.5</v>
      </c>
      <c r="V166" s="4">
        <f>IFERROR(Homes[[#This Row],[sqft_above]]+Homes[[#This Row],[sqft_basement]]," ")</f>
        <v>3200</v>
      </c>
      <c r="W166" s="4">
        <v>17204</v>
      </c>
      <c r="X166">
        <v>0</v>
      </c>
      <c r="Y166">
        <v>0</v>
      </c>
      <c r="Z166">
        <v>3</v>
      </c>
      <c r="AA166" s="4">
        <v>2160</v>
      </c>
      <c r="AB166" s="4">
        <v>1040</v>
      </c>
      <c r="AC166">
        <v>1952</v>
      </c>
      <c r="AD166" t="s">
        <v>247</v>
      </c>
      <c r="AE166" t="s">
        <v>33</v>
      </c>
      <c r="AF166" t="s">
        <v>34</v>
      </c>
    </row>
    <row r="167" spans="1:32">
      <c r="A167" t="str">
        <f>PROPER(TRIM(Homes[[#This Row],[street]]))</f>
        <v>10442 Se 13Th St</v>
      </c>
      <c r="B167" t="str">
        <f>PROPER(TRIM(Homes[[#This Row],[city]]))</f>
        <v>Bellevue</v>
      </c>
      <c r="C167" t="str">
        <f>_xlfn.TEXTBEFORE(Homes[[#This Row],[statezip]]," ")</f>
        <v>WA</v>
      </c>
      <c r="D167" s="6" t="str">
        <f>_xlfn.TEXTAFTER(Homes[[#This Row],[statezip]]," ")</f>
        <v>98004</v>
      </c>
      <c r="E167" s="1">
        <v>1264000</v>
      </c>
      <c r="F167">
        <v>4</v>
      </c>
      <c r="G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67" s="3" t="str">
        <f>Homes[[#This Row],[bedrooms]] &amp; " bd | " &amp; TEXT(Homes[[#This Row],[bathrooms]],"0.##") &amp; " ba"</f>
        <v>4 bd | 3.75 ba</v>
      </c>
      <c r="I167" s="4">
        <v>3490</v>
      </c>
      <c r="J167" s="1">
        <f>IFERROR(Homes[[#This Row],[price]]/Homes[[#This Row],[sqft_living]]," ")</f>
        <v>362.17765042979943</v>
      </c>
      <c r="K167" s="4">
        <f>IFERROR(Homes[[#This Row],[sqft_lot]]/43560," ")</f>
        <v>0.21051423324150598</v>
      </c>
      <c r="L167" t="str">
        <f>IF(Homes[[#This Row],[waterfront]]=1, "Yes","No")</f>
        <v>No</v>
      </c>
      <c r="M167" s="4" t="str">
        <f>IF(Homes[[#This Row],[sqft_basement]]&gt;0, "Yes","No")</f>
        <v>No</v>
      </c>
      <c r="N167" t="str">
        <f>CHOOSE(Homes[[#This Row],[view]]+1, "None","Fair","Good","Great","Excellent")</f>
        <v>None</v>
      </c>
      <c r="O167" t="str">
        <f>CHOOSE(Homes[[#This Row],[condition]], "Poor","Fair","Average","Good","Excellent")</f>
        <v>Average</v>
      </c>
      <c r="P167">
        <f ca="1">YEAR(TODAY())-Homes[[#This Row],[yr_built]]</f>
        <v>13</v>
      </c>
      <c r="Q167">
        <v>1912</v>
      </c>
      <c r="R167">
        <f ca="1">IF(Homes[[#This Row],[yr_renovated]]&gt;0, YEAR(TODAY())-Homes[[#This Row],[yr_renovated]], YEAR(TODAY())-Homes[[#This Row],[yr_built]])</f>
        <v>113</v>
      </c>
      <c r="S167">
        <v>2</v>
      </c>
      <c r="T167" s="2">
        <v>41771</v>
      </c>
      <c r="U167" s="3">
        <v>3.75</v>
      </c>
      <c r="V167" s="4">
        <f>IFERROR(Homes[[#This Row],[sqft_above]]+Homes[[#This Row],[sqft_basement]]," ")</f>
        <v>3490</v>
      </c>
      <c r="W167" s="4">
        <v>9170</v>
      </c>
      <c r="X167">
        <v>0</v>
      </c>
      <c r="Y167">
        <v>0</v>
      </c>
      <c r="Z167">
        <v>3</v>
      </c>
      <c r="AA167" s="4">
        <v>3490</v>
      </c>
      <c r="AB167" s="4">
        <v>0</v>
      </c>
      <c r="AC167">
        <v>2012</v>
      </c>
      <c r="AD167" t="s">
        <v>248</v>
      </c>
      <c r="AE167" t="s">
        <v>33</v>
      </c>
      <c r="AF167" t="s">
        <v>34</v>
      </c>
    </row>
    <row r="168" spans="1:32">
      <c r="A168" t="str">
        <f>PROPER(TRIM(Homes[[#This Row],[street]]))</f>
        <v>8551 Se 80Th St</v>
      </c>
      <c r="B168" t="str">
        <f>PROPER(TRIM(Homes[[#This Row],[city]]))</f>
        <v>Mercer Island</v>
      </c>
      <c r="C168" t="str">
        <f>_xlfn.TEXTBEFORE(Homes[[#This Row],[statezip]]," ")</f>
        <v>WA</v>
      </c>
      <c r="D168" s="6" t="str">
        <f>_xlfn.TEXTAFTER(Homes[[#This Row],[statezip]]," ")</f>
        <v>98040</v>
      </c>
      <c r="E168" s="1">
        <v>1256500</v>
      </c>
      <c r="F168">
        <v>4</v>
      </c>
      <c r="G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8" s="3" t="str">
        <f>Homes[[#This Row],[bedrooms]] &amp; " bd | " &amp; TEXT(Homes[[#This Row],[bathrooms]],"0.##") &amp; " ba"</f>
        <v>4 bd | 2.5 ba</v>
      </c>
      <c r="I168" s="4">
        <v>3150</v>
      </c>
      <c r="J168" s="1">
        <f>IFERROR(Homes[[#This Row],[price]]/Homes[[#This Row],[sqft_living]]," ")</f>
        <v>398.88888888888891</v>
      </c>
      <c r="K168" s="4">
        <f>IFERROR(Homes[[#This Row],[sqft_lot]]/43560," ")</f>
        <v>0.31450872359963267</v>
      </c>
      <c r="L168" t="str">
        <f>IF(Homes[[#This Row],[waterfront]]=1, "Yes","No")</f>
        <v>No</v>
      </c>
      <c r="M168" s="4" t="str">
        <f>IF(Homes[[#This Row],[sqft_basement]]&gt;0, "Yes","No")</f>
        <v>No</v>
      </c>
      <c r="N168" t="str">
        <f>CHOOSE(Homes[[#This Row],[view]]+1, "None","Fair","Good","Great","Excellent")</f>
        <v>None</v>
      </c>
      <c r="O168" t="str">
        <f>CHOOSE(Homes[[#This Row],[condition]], "Poor","Fair","Average","Good","Excellent")</f>
        <v>Good</v>
      </c>
      <c r="P168">
        <f ca="1">YEAR(TODAY())-Homes[[#This Row],[yr_built]]</f>
        <v>59</v>
      </c>
      <c r="Q168">
        <v>0</v>
      </c>
      <c r="R168">
        <f ca="1">IF(Homes[[#This Row],[yr_renovated]]&gt;0, YEAR(TODAY())-Homes[[#This Row],[yr_renovated]], YEAR(TODAY())-Homes[[#This Row],[yr_built]])</f>
        <v>59</v>
      </c>
      <c r="S168">
        <v>2</v>
      </c>
      <c r="T168" s="2">
        <v>41789</v>
      </c>
      <c r="U168" s="3">
        <v>2.5</v>
      </c>
      <c r="V168" s="4">
        <f>IFERROR(Homes[[#This Row],[sqft_above]]+Homes[[#This Row],[sqft_basement]]," ")</f>
        <v>3150</v>
      </c>
      <c r="W168" s="4">
        <v>13700</v>
      </c>
      <c r="X168">
        <v>0</v>
      </c>
      <c r="Y168">
        <v>0</v>
      </c>
      <c r="Z168">
        <v>4</v>
      </c>
      <c r="AA168" s="4">
        <v>3150</v>
      </c>
      <c r="AB168" s="4">
        <v>0</v>
      </c>
      <c r="AC168">
        <v>1966</v>
      </c>
      <c r="AD168" t="s">
        <v>249</v>
      </c>
      <c r="AE168" t="s">
        <v>36</v>
      </c>
      <c r="AF168" t="s">
        <v>37</v>
      </c>
    </row>
    <row r="169" spans="1:32">
      <c r="A169" t="str">
        <f>PROPER(TRIM(Homes[[#This Row],[street]]))</f>
        <v>5038 48Th Ave Ne</v>
      </c>
      <c r="B169" t="str">
        <f>PROPER(TRIM(Homes[[#This Row],[city]]))</f>
        <v>Seattle</v>
      </c>
      <c r="C169" t="str">
        <f>_xlfn.TEXTBEFORE(Homes[[#This Row],[statezip]]," ")</f>
        <v>WA</v>
      </c>
      <c r="D169" s="6" t="str">
        <f>_xlfn.TEXTAFTER(Homes[[#This Row],[statezip]]," ")</f>
        <v>98105</v>
      </c>
      <c r="E169" s="1">
        <v>1255000</v>
      </c>
      <c r="F169">
        <v>4</v>
      </c>
      <c r="G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9" s="3" t="str">
        <f>Homes[[#This Row],[bedrooms]] &amp; " bd | " &amp; TEXT(Homes[[#This Row],[bathrooms]],"0.##") &amp; " ba"</f>
        <v>4 bd | 2.5 ba</v>
      </c>
      <c r="I169" s="4">
        <v>3200</v>
      </c>
      <c r="J169" s="1">
        <f>IFERROR(Homes[[#This Row],[price]]/Homes[[#This Row],[sqft_living]]," ")</f>
        <v>392.1875</v>
      </c>
      <c r="K169" s="4">
        <f>IFERROR(Homes[[#This Row],[sqft_lot]]/43560," ")</f>
        <v>0.17297979797979798</v>
      </c>
      <c r="L169" t="str">
        <f>IF(Homes[[#This Row],[waterfront]]=1, "Yes","No")</f>
        <v>No</v>
      </c>
      <c r="M169" s="4" t="str">
        <f>IF(Homes[[#This Row],[sqft_basement]]&gt;0, "Yes","No")</f>
        <v>No</v>
      </c>
      <c r="N169" t="str">
        <f>CHOOSE(Homes[[#This Row],[view]]+1, "None","Fair","Good","Great","Excellent")</f>
        <v>None</v>
      </c>
      <c r="O169" t="str">
        <f>CHOOSE(Homes[[#This Row],[condition]], "Poor","Fair","Average","Good","Excellent")</f>
        <v>Average</v>
      </c>
      <c r="P169">
        <f ca="1">YEAR(TODAY())-Homes[[#This Row],[yr_built]]</f>
        <v>19</v>
      </c>
      <c r="Q169">
        <v>0</v>
      </c>
      <c r="R169">
        <f ca="1">IF(Homes[[#This Row],[yr_renovated]]&gt;0, YEAR(TODAY())-Homes[[#This Row],[yr_renovated]], YEAR(TODAY())-Homes[[#This Row],[yr_built]])</f>
        <v>19</v>
      </c>
      <c r="S169">
        <v>2</v>
      </c>
      <c r="T169" s="2">
        <v>41774</v>
      </c>
      <c r="U169" s="3">
        <v>2.5</v>
      </c>
      <c r="V169" s="4">
        <f>IFERROR(Homes[[#This Row],[sqft_above]]+Homes[[#This Row],[sqft_basement]]," ")</f>
        <v>3200</v>
      </c>
      <c r="W169" s="4">
        <v>7535</v>
      </c>
      <c r="X169">
        <v>0</v>
      </c>
      <c r="Y169">
        <v>0</v>
      </c>
      <c r="Z169">
        <v>3</v>
      </c>
      <c r="AA169" s="4">
        <v>3200</v>
      </c>
      <c r="AB169" s="4">
        <v>0</v>
      </c>
      <c r="AC169">
        <v>2006</v>
      </c>
      <c r="AD169" t="s">
        <v>250</v>
      </c>
      <c r="AE169" t="s">
        <v>49</v>
      </c>
      <c r="AF169" t="s">
        <v>60</v>
      </c>
    </row>
    <row r="170" spans="1:32">
      <c r="A170" t="str">
        <f>PROPER(TRIM(Homes[[#This Row],[street]]))</f>
        <v>5118 Sw Waite St</v>
      </c>
      <c r="B170" t="str">
        <f>PROPER(TRIM(Homes[[#This Row],[city]]))</f>
        <v>Seattle</v>
      </c>
      <c r="C170" t="str">
        <f>_xlfn.TEXTBEFORE(Homes[[#This Row],[statezip]]," ")</f>
        <v>WA</v>
      </c>
      <c r="D170" s="6" t="str">
        <f>_xlfn.TEXTAFTER(Homes[[#This Row],[statezip]]," ")</f>
        <v>98116</v>
      </c>
      <c r="E170" s="1">
        <v>1250000</v>
      </c>
      <c r="F170">
        <v>3</v>
      </c>
      <c r="G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0" s="3" t="str">
        <f>Homes[[#This Row],[bedrooms]] &amp; " bd | " &amp; TEXT(Homes[[#This Row],[bathrooms]],"0.##") &amp; " ba"</f>
        <v>3 bd | 3. ba</v>
      </c>
      <c r="I170" s="4">
        <v>3760</v>
      </c>
      <c r="J170" s="1">
        <f>IFERROR(Homes[[#This Row],[price]]/Homes[[#This Row],[sqft_living]]," ")</f>
        <v>332.44680851063828</v>
      </c>
      <c r="K170" s="4">
        <f>IFERROR(Homes[[#This Row],[sqft_lot]]/43560," ")</f>
        <v>0.19513314967860423</v>
      </c>
      <c r="L170" t="str">
        <f>IF(Homes[[#This Row],[waterfront]]=1, "Yes","No")</f>
        <v>No</v>
      </c>
      <c r="M170" s="4" t="str">
        <f>IF(Homes[[#This Row],[sqft_basement]]&gt;0, "Yes","No")</f>
        <v>Yes</v>
      </c>
      <c r="N170" t="str">
        <f>CHOOSE(Homes[[#This Row],[view]]+1, "None","Fair","Good","Great","Excellent")</f>
        <v>Great</v>
      </c>
      <c r="O170" t="str">
        <f>CHOOSE(Homes[[#This Row],[condition]], "Poor","Fair","Average","Good","Excellent")</f>
        <v>Good</v>
      </c>
      <c r="P170">
        <f ca="1">YEAR(TODAY())-Homes[[#This Row],[yr_built]]</f>
        <v>115</v>
      </c>
      <c r="Q170">
        <v>0</v>
      </c>
      <c r="R170">
        <f ca="1">IF(Homes[[#This Row],[yr_renovated]]&gt;0, YEAR(TODAY())-Homes[[#This Row],[yr_renovated]], YEAR(TODAY())-Homes[[#This Row],[yr_built]])</f>
        <v>115</v>
      </c>
      <c r="S170">
        <v>2.5</v>
      </c>
      <c r="T170" s="2">
        <v>41816</v>
      </c>
      <c r="U170" s="3">
        <v>3</v>
      </c>
      <c r="V170" s="4">
        <f>IFERROR(Homes[[#This Row],[sqft_above]]+Homes[[#This Row],[sqft_basement]]," ")</f>
        <v>3760</v>
      </c>
      <c r="W170" s="4">
        <v>8500</v>
      </c>
      <c r="X170">
        <v>0</v>
      </c>
      <c r="Y170">
        <v>3</v>
      </c>
      <c r="Z170">
        <v>4</v>
      </c>
      <c r="AA170" s="4">
        <v>3060</v>
      </c>
      <c r="AB170" s="4">
        <v>700</v>
      </c>
      <c r="AC170">
        <v>1910</v>
      </c>
      <c r="AD170" t="s">
        <v>251</v>
      </c>
      <c r="AE170" t="s">
        <v>49</v>
      </c>
      <c r="AF170" t="s">
        <v>192</v>
      </c>
    </row>
    <row r="171" spans="1:32">
      <c r="A171" t="str">
        <f>PROPER(TRIM(Homes[[#This Row],[street]]))</f>
        <v>2440 Magnolia Blvd W</v>
      </c>
      <c r="B171" t="str">
        <f>PROPER(TRIM(Homes[[#This Row],[city]]))</f>
        <v>Seattle</v>
      </c>
      <c r="C171" t="str">
        <f>_xlfn.TEXTBEFORE(Homes[[#This Row],[statezip]]," ")</f>
        <v>WA</v>
      </c>
      <c r="D171" s="6" t="str">
        <f>_xlfn.TEXTAFTER(Homes[[#This Row],[statezip]]," ")</f>
        <v>98199</v>
      </c>
      <c r="E171" s="1">
        <v>1250000</v>
      </c>
      <c r="F171">
        <v>4</v>
      </c>
      <c r="G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" s="3" t="str">
        <f>Homes[[#This Row],[bedrooms]] &amp; " bd | " &amp; TEXT(Homes[[#This Row],[bathrooms]],"0.##") &amp; " ba"</f>
        <v>4 bd | 2.5 ba</v>
      </c>
      <c r="I171" s="4">
        <v>2920</v>
      </c>
      <c r="J171" s="1">
        <f>IFERROR(Homes[[#This Row],[price]]/Homes[[#This Row],[sqft_living]]," ")</f>
        <v>428.08219178082192</v>
      </c>
      <c r="K171" s="4">
        <f>IFERROR(Homes[[#This Row],[sqft_lot]]/43560," ")</f>
        <v>0.12626262626262627</v>
      </c>
      <c r="L171" t="str">
        <f>IF(Homes[[#This Row],[waterfront]]=1, "Yes","No")</f>
        <v>No</v>
      </c>
      <c r="M171" s="4" t="str">
        <f>IF(Homes[[#This Row],[sqft_basement]]&gt;0, "Yes","No")</f>
        <v>Yes</v>
      </c>
      <c r="N171" t="str">
        <f>CHOOSE(Homes[[#This Row],[view]]+1, "None","Fair","Good","Great","Excellent")</f>
        <v>Great</v>
      </c>
      <c r="O171" t="str">
        <f>CHOOSE(Homes[[#This Row],[condition]], "Poor","Fair","Average","Good","Excellent")</f>
        <v>Average</v>
      </c>
      <c r="P171">
        <f ca="1">YEAR(TODAY())-Homes[[#This Row],[yr_built]]</f>
        <v>68</v>
      </c>
      <c r="Q171">
        <v>2000</v>
      </c>
      <c r="R171">
        <f ca="1">IF(Homes[[#This Row],[yr_renovated]]&gt;0, YEAR(TODAY())-Homes[[#This Row],[yr_renovated]], YEAR(TODAY())-Homes[[#This Row],[yr_built]])</f>
        <v>25</v>
      </c>
      <c r="S171">
        <v>1</v>
      </c>
      <c r="T171" s="2">
        <v>41829</v>
      </c>
      <c r="U171" s="3">
        <v>2.5</v>
      </c>
      <c r="V171" s="4">
        <f>IFERROR(Homes[[#This Row],[sqft_above]]+Homes[[#This Row],[sqft_basement]]," ")</f>
        <v>2920</v>
      </c>
      <c r="W171" s="4">
        <v>5500</v>
      </c>
      <c r="X171">
        <v>0</v>
      </c>
      <c r="Y171">
        <v>3</v>
      </c>
      <c r="Z171">
        <v>3</v>
      </c>
      <c r="AA171" s="4">
        <v>2030</v>
      </c>
      <c r="AB171" s="4">
        <v>890</v>
      </c>
      <c r="AC171">
        <v>1957</v>
      </c>
      <c r="AD171" t="s">
        <v>252</v>
      </c>
      <c r="AE171" t="s">
        <v>49</v>
      </c>
      <c r="AF171" t="s">
        <v>58</v>
      </c>
    </row>
    <row r="172" spans="1:32">
      <c r="A172" t="str">
        <f>PROPER(TRIM(Homes[[#This Row],[street]]))</f>
        <v>13 Cascade Key</v>
      </c>
      <c r="B172" t="str">
        <f>PROPER(TRIM(Homes[[#This Row],[city]]))</f>
        <v>Bellevue</v>
      </c>
      <c r="C172" t="str">
        <f>_xlfn.TEXTBEFORE(Homes[[#This Row],[statezip]]," ")</f>
        <v>WA</v>
      </c>
      <c r="D172" s="6" t="str">
        <f>_xlfn.TEXTAFTER(Homes[[#This Row],[statezip]]," ")</f>
        <v>98006</v>
      </c>
      <c r="E172" s="1">
        <v>1250000</v>
      </c>
      <c r="F172">
        <v>4</v>
      </c>
      <c r="G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" s="3" t="str">
        <f>Homes[[#This Row],[bedrooms]] &amp; " bd | " &amp; TEXT(Homes[[#This Row],[bathrooms]],"0.##") &amp; " ba"</f>
        <v>4 bd | 2.5 ba</v>
      </c>
      <c r="I172" s="4">
        <v>3220</v>
      </c>
      <c r="J172" s="1">
        <f>IFERROR(Homes[[#This Row],[price]]/Homes[[#This Row],[sqft_living]]," ")</f>
        <v>388.19875776397515</v>
      </c>
      <c r="K172" s="4">
        <f>IFERROR(Homes[[#This Row],[sqft_lot]]/43560," ")</f>
        <v>0.35812672176308541</v>
      </c>
      <c r="L172" t="str">
        <f>IF(Homes[[#This Row],[waterfront]]=1, "Yes","No")</f>
        <v>No</v>
      </c>
      <c r="M172" s="4" t="str">
        <f>IF(Homes[[#This Row],[sqft_basement]]&gt;0, "Yes","No")</f>
        <v>Yes</v>
      </c>
      <c r="N172" t="str">
        <f>CHOOSE(Homes[[#This Row],[view]]+1, "None","Fair","Good","Great","Excellent")</f>
        <v>None</v>
      </c>
      <c r="O172" t="str">
        <f>CHOOSE(Homes[[#This Row],[condition]], "Poor","Fair","Average","Good","Excellent")</f>
        <v>Excellent</v>
      </c>
      <c r="P172">
        <f ca="1">YEAR(TODAY())-Homes[[#This Row],[yr_built]]</f>
        <v>52</v>
      </c>
      <c r="Q172">
        <v>0</v>
      </c>
      <c r="R172">
        <f ca="1">IF(Homes[[#This Row],[yr_renovated]]&gt;0, YEAR(TODAY())-Homes[[#This Row],[yr_renovated]], YEAR(TODAY())-Homes[[#This Row],[yr_built]])</f>
        <v>52</v>
      </c>
      <c r="S172">
        <v>1</v>
      </c>
      <c r="T172" s="2">
        <v>41814</v>
      </c>
      <c r="U172" s="3">
        <v>2.5</v>
      </c>
      <c r="V172" s="4">
        <f>IFERROR(Homes[[#This Row],[sqft_above]]+Homes[[#This Row],[sqft_basement]]," ")</f>
        <v>3220</v>
      </c>
      <c r="W172" s="4">
        <v>15600</v>
      </c>
      <c r="X172">
        <v>0</v>
      </c>
      <c r="Y172">
        <v>0</v>
      </c>
      <c r="Z172">
        <v>5</v>
      </c>
      <c r="AA172" s="4">
        <v>1680</v>
      </c>
      <c r="AB172" s="4">
        <v>1540</v>
      </c>
      <c r="AC172">
        <v>1973</v>
      </c>
      <c r="AD172" t="s">
        <v>253</v>
      </c>
      <c r="AE172" t="s">
        <v>33</v>
      </c>
      <c r="AF172" t="s">
        <v>91</v>
      </c>
    </row>
    <row r="173" spans="1:32">
      <c r="A173" t="str">
        <f>PROPER(TRIM(Homes[[#This Row],[street]]))</f>
        <v>7325 86Th Ave Se</v>
      </c>
      <c r="B173" t="str">
        <f>PROPER(TRIM(Homes[[#This Row],[city]]))</f>
        <v>Mercer Island</v>
      </c>
      <c r="C173" t="str">
        <f>_xlfn.TEXTBEFORE(Homes[[#This Row],[statezip]]," ")</f>
        <v>WA</v>
      </c>
      <c r="D173" s="6" t="str">
        <f>_xlfn.TEXTAFTER(Homes[[#This Row],[statezip]]," ")</f>
        <v>98040</v>
      </c>
      <c r="E173" s="1">
        <v>1250000</v>
      </c>
      <c r="F173">
        <v>5</v>
      </c>
      <c r="G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3" s="3" t="str">
        <f>Homes[[#This Row],[bedrooms]] &amp; " bd | " &amp; TEXT(Homes[[#This Row],[bathrooms]],"0.##") &amp; " ba"</f>
        <v>5 bd | 3.25 ba</v>
      </c>
      <c r="I173" s="4">
        <v>3160</v>
      </c>
      <c r="J173" s="1">
        <f>IFERROR(Homes[[#This Row],[price]]/Homes[[#This Row],[sqft_living]]," ")</f>
        <v>395.56962025316454</v>
      </c>
      <c r="K173" s="4">
        <f>IFERROR(Homes[[#This Row],[sqft_lot]]/43560," ")</f>
        <v>0.3039026629935721</v>
      </c>
      <c r="L173" t="str">
        <f>IF(Homes[[#This Row],[waterfront]]=1, "Yes","No")</f>
        <v>No</v>
      </c>
      <c r="M173" s="4" t="str">
        <f>IF(Homes[[#This Row],[sqft_basement]]&gt;0, "Yes","No")</f>
        <v>No</v>
      </c>
      <c r="N173" t="str">
        <f>CHOOSE(Homes[[#This Row],[view]]+1, "None","Fair","Good","Great","Excellent")</f>
        <v>None</v>
      </c>
      <c r="O173" t="str">
        <f>CHOOSE(Homes[[#This Row],[condition]], "Poor","Fair","Average","Good","Excellent")</f>
        <v>Excellent</v>
      </c>
      <c r="P173">
        <f ca="1">YEAR(TODAY())-Homes[[#This Row],[yr_built]]</f>
        <v>53</v>
      </c>
      <c r="Q173">
        <v>0</v>
      </c>
      <c r="R173">
        <f ca="1">IF(Homes[[#This Row],[yr_renovated]]&gt;0, YEAR(TODAY())-Homes[[#This Row],[yr_renovated]], YEAR(TODAY())-Homes[[#This Row],[yr_built]])</f>
        <v>53</v>
      </c>
      <c r="S173">
        <v>2</v>
      </c>
      <c r="T173" s="2">
        <v>41792</v>
      </c>
      <c r="U173" s="3">
        <v>3.25</v>
      </c>
      <c r="V173" s="4">
        <f>IFERROR(Homes[[#This Row],[sqft_above]]+Homes[[#This Row],[sqft_basement]]," ")</f>
        <v>3160</v>
      </c>
      <c r="W173" s="4">
        <v>13238</v>
      </c>
      <c r="X173">
        <v>0</v>
      </c>
      <c r="Y173">
        <v>0</v>
      </c>
      <c r="Z173">
        <v>5</v>
      </c>
      <c r="AA173" s="4">
        <v>3160</v>
      </c>
      <c r="AB173" s="4">
        <v>0</v>
      </c>
      <c r="AC173">
        <v>1972</v>
      </c>
      <c r="AD173" t="s">
        <v>254</v>
      </c>
      <c r="AE173" t="s">
        <v>36</v>
      </c>
      <c r="AF173" t="s">
        <v>37</v>
      </c>
    </row>
    <row r="174" spans="1:32">
      <c r="A174" t="str">
        <f>PROPER(TRIM(Homes[[#This Row],[street]]))</f>
        <v>6151 168Th Pl Se</v>
      </c>
      <c r="B174" t="str">
        <f>PROPER(TRIM(Homes[[#This Row],[city]]))</f>
        <v>Bellevue</v>
      </c>
      <c r="C174" t="str">
        <f>_xlfn.TEXTBEFORE(Homes[[#This Row],[statezip]]," ")</f>
        <v>WA</v>
      </c>
      <c r="D174" s="6" t="str">
        <f>_xlfn.TEXTAFTER(Homes[[#This Row],[statezip]]," ")</f>
        <v>98006</v>
      </c>
      <c r="E174" s="1">
        <v>1240000</v>
      </c>
      <c r="F174">
        <v>5</v>
      </c>
      <c r="G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4" s="3" t="str">
        <f>Homes[[#This Row],[bedrooms]] &amp; " bd | " &amp; TEXT(Homes[[#This Row],[bathrooms]],"0.##") &amp; " ba"</f>
        <v>5 bd | 3.5 ba</v>
      </c>
      <c r="I174" s="4">
        <v>5430</v>
      </c>
      <c r="J174" s="1">
        <f>IFERROR(Homes[[#This Row],[price]]/Homes[[#This Row],[sqft_living]]," ")</f>
        <v>228.36095764272559</v>
      </c>
      <c r="K174" s="4">
        <f>IFERROR(Homes[[#This Row],[sqft_lot]]/43560," ")</f>
        <v>0.2370752984389348</v>
      </c>
      <c r="L174" t="str">
        <f>IF(Homes[[#This Row],[waterfront]]=1, "Yes","No")</f>
        <v>No</v>
      </c>
      <c r="M174" s="4" t="str">
        <f>IF(Homes[[#This Row],[sqft_basement]]&gt;0, "Yes","No")</f>
        <v>Yes</v>
      </c>
      <c r="N174" t="str">
        <f>CHOOSE(Homes[[#This Row],[view]]+1, "None","Fair","Good","Great","Excellent")</f>
        <v>Good</v>
      </c>
      <c r="O174" t="str">
        <f>CHOOSE(Homes[[#This Row],[condition]], "Poor","Fair","Average","Good","Excellent")</f>
        <v>Average</v>
      </c>
      <c r="P174">
        <f ca="1">YEAR(TODAY())-Homes[[#This Row],[yr_built]]</f>
        <v>18</v>
      </c>
      <c r="Q174">
        <v>0</v>
      </c>
      <c r="R174">
        <f ca="1">IF(Homes[[#This Row],[yr_renovated]]&gt;0, YEAR(TODAY())-Homes[[#This Row],[yr_renovated]], YEAR(TODAY())-Homes[[#This Row],[yr_built]])</f>
        <v>18</v>
      </c>
      <c r="S174">
        <v>2</v>
      </c>
      <c r="T174" s="2">
        <v>41829</v>
      </c>
      <c r="U174" s="3">
        <v>3.5</v>
      </c>
      <c r="V174" s="4">
        <f>IFERROR(Homes[[#This Row],[sqft_above]]+Homes[[#This Row],[sqft_basement]]," ")</f>
        <v>5430</v>
      </c>
      <c r="W174" s="4">
        <v>10327</v>
      </c>
      <c r="X174">
        <v>0</v>
      </c>
      <c r="Y174">
        <v>2</v>
      </c>
      <c r="Z174">
        <v>3</v>
      </c>
      <c r="AA174" s="4">
        <v>4010</v>
      </c>
      <c r="AB174" s="4">
        <v>1420</v>
      </c>
      <c r="AC174">
        <v>2007</v>
      </c>
      <c r="AD174" t="s">
        <v>255</v>
      </c>
      <c r="AE174" t="s">
        <v>33</v>
      </c>
      <c r="AF174" t="s">
        <v>91</v>
      </c>
    </row>
    <row r="175" spans="1:32">
      <c r="A175" t="str">
        <f>PROPER(TRIM(Homes[[#This Row],[street]]))</f>
        <v>16659 Se 69Th Way</v>
      </c>
      <c r="B175" t="str">
        <f>PROPER(TRIM(Homes[[#This Row],[city]]))</f>
        <v>Bellevue</v>
      </c>
      <c r="C175" t="str">
        <f>_xlfn.TEXTBEFORE(Homes[[#This Row],[statezip]]," ")</f>
        <v>WA</v>
      </c>
      <c r="D175" s="6" t="str">
        <f>_xlfn.TEXTAFTER(Homes[[#This Row],[statezip]]," ")</f>
        <v>98006</v>
      </c>
      <c r="E175" s="1">
        <v>1240000</v>
      </c>
      <c r="F175">
        <v>7</v>
      </c>
      <c r="G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175" s="3" t="str">
        <f>Homes[[#This Row],[bedrooms]] &amp; " bd | " &amp; TEXT(Homes[[#This Row],[bathrooms]],"0.##") &amp; " ba"</f>
        <v>7 bd | 5.5 ba</v>
      </c>
      <c r="I175" s="4">
        <v>6630</v>
      </c>
      <c r="J175" s="1">
        <f>IFERROR(Homes[[#This Row],[price]]/Homes[[#This Row],[sqft_living]]," ")</f>
        <v>187.0286576168929</v>
      </c>
      <c r="K175" s="4">
        <f>IFERROR(Homes[[#This Row],[sqft_lot]]/43560," ")</f>
        <v>0.31639118457300275</v>
      </c>
      <c r="L175" t="str">
        <f>IF(Homes[[#This Row],[waterfront]]=1, "Yes","No")</f>
        <v>No</v>
      </c>
      <c r="M175" s="4" t="str">
        <f>IF(Homes[[#This Row],[sqft_basement]]&gt;0, "Yes","No")</f>
        <v>Yes</v>
      </c>
      <c r="N175" t="str">
        <f>CHOOSE(Homes[[#This Row],[view]]+1, "None","Fair","Good","Great","Excellent")</f>
        <v>None</v>
      </c>
      <c r="O175" t="str">
        <f>CHOOSE(Homes[[#This Row],[condition]], "Poor","Fair","Average","Good","Excellent")</f>
        <v>Average</v>
      </c>
      <c r="P175">
        <f ca="1">YEAR(TODAY())-Homes[[#This Row],[yr_built]]</f>
        <v>21</v>
      </c>
      <c r="Q175">
        <v>2003</v>
      </c>
      <c r="R175">
        <f ca="1">IF(Homes[[#This Row],[yr_renovated]]&gt;0, YEAR(TODAY())-Homes[[#This Row],[yr_renovated]], YEAR(TODAY())-Homes[[#This Row],[yr_built]])</f>
        <v>22</v>
      </c>
      <c r="S175">
        <v>2</v>
      </c>
      <c r="T175" s="2">
        <v>41810</v>
      </c>
      <c r="U175" s="3">
        <v>5.5</v>
      </c>
      <c r="V175" s="4">
        <f>IFERROR(Homes[[#This Row],[sqft_above]]+Homes[[#This Row],[sqft_basement]]," ")</f>
        <v>6630</v>
      </c>
      <c r="W175" s="4">
        <v>13782</v>
      </c>
      <c r="X175">
        <v>0</v>
      </c>
      <c r="Y175">
        <v>0</v>
      </c>
      <c r="Z175">
        <v>3</v>
      </c>
      <c r="AA175" s="4">
        <v>4930</v>
      </c>
      <c r="AB175" s="4">
        <v>1700</v>
      </c>
      <c r="AC175">
        <v>2004</v>
      </c>
      <c r="AD175" t="s">
        <v>256</v>
      </c>
      <c r="AE175" t="s">
        <v>33</v>
      </c>
      <c r="AF175" t="s">
        <v>91</v>
      </c>
    </row>
    <row r="176" spans="1:32">
      <c r="A176" t="str">
        <f>PROPER(TRIM(Homes[[#This Row],[street]]))</f>
        <v>1037 106Th Ave Se</v>
      </c>
      <c r="B176" t="str">
        <f>PROPER(TRIM(Homes[[#This Row],[city]]))</f>
        <v>Bellevue</v>
      </c>
      <c r="C176" t="str">
        <f>_xlfn.TEXTBEFORE(Homes[[#This Row],[statezip]]," ")</f>
        <v>WA</v>
      </c>
      <c r="D176" s="6" t="str">
        <f>_xlfn.TEXTAFTER(Homes[[#This Row],[statezip]]," ")</f>
        <v>98004</v>
      </c>
      <c r="E176" s="1">
        <v>1240000</v>
      </c>
      <c r="F176">
        <v>4</v>
      </c>
      <c r="G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6" s="3" t="str">
        <f>Homes[[#This Row],[bedrooms]] &amp; " bd | " &amp; TEXT(Homes[[#This Row],[bathrooms]],"0.##") &amp; " ba"</f>
        <v>4 bd | 3.5 ba</v>
      </c>
      <c r="I176" s="4">
        <v>3820</v>
      </c>
      <c r="J176" s="1">
        <f>IFERROR(Homes[[#This Row],[price]]/Homes[[#This Row],[sqft_living]]," ")</f>
        <v>324.60732984293196</v>
      </c>
      <c r="K176" s="4">
        <f>IFERROR(Homes[[#This Row],[sqft_lot]]/43560," ")</f>
        <v>0.30358126721763085</v>
      </c>
      <c r="L176" t="str">
        <f>IF(Homes[[#This Row],[waterfront]]=1, "Yes","No")</f>
        <v>No</v>
      </c>
      <c r="M176" s="4" t="str">
        <f>IF(Homes[[#This Row],[sqft_basement]]&gt;0, "Yes","No")</f>
        <v>Yes</v>
      </c>
      <c r="N176" t="str">
        <f>CHOOSE(Homes[[#This Row],[view]]+1, "None","Fair","Good","Great","Excellent")</f>
        <v>None</v>
      </c>
      <c r="O176" t="str">
        <f>CHOOSE(Homes[[#This Row],[condition]], "Poor","Fair","Average","Good","Excellent")</f>
        <v>Average</v>
      </c>
      <c r="P176">
        <f ca="1">YEAR(TODAY())-Homes[[#This Row],[yr_built]]</f>
        <v>35</v>
      </c>
      <c r="Q176">
        <v>2009</v>
      </c>
      <c r="R176">
        <f ca="1">IF(Homes[[#This Row],[yr_renovated]]&gt;0, YEAR(TODAY())-Homes[[#This Row],[yr_renovated]], YEAR(TODAY())-Homes[[#This Row],[yr_built]])</f>
        <v>16</v>
      </c>
      <c r="S176">
        <v>2</v>
      </c>
      <c r="T176" s="2">
        <v>41809</v>
      </c>
      <c r="U176" s="3">
        <v>3.5</v>
      </c>
      <c r="V176" s="4">
        <f>IFERROR(Homes[[#This Row],[sqft_above]]+Homes[[#This Row],[sqft_basement]]," ")</f>
        <v>3820</v>
      </c>
      <c r="W176" s="4">
        <v>13224</v>
      </c>
      <c r="X176">
        <v>0</v>
      </c>
      <c r="Y176">
        <v>0</v>
      </c>
      <c r="Z176">
        <v>3</v>
      </c>
      <c r="AA176" s="4">
        <v>3280</v>
      </c>
      <c r="AB176" s="4">
        <v>540</v>
      </c>
      <c r="AC176">
        <v>1990</v>
      </c>
      <c r="AD176" t="s">
        <v>257</v>
      </c>
      <c r="AE176" t="s">
        <v>33</v>
      </c>
      <c r="AF176" t="s">
        <v>34</v>
      </c>
    </row>
    <row r="177" spans="1:32">
      <c r="A177" t="str">
        <f>PROPER(TRIM(Homes[[#This Row],[street]]))</f>
        <v>16416 Ne 40Th St</v>
      </c>
      <c r="B177" t="str">
        <f>PROPER(TRIM(Homes[[#This Row],[city]]))</f>
        <v>Redmond</v>
      </c>
      <c r="C177" t="str">
        <f>_xlfn.TEXTBEFORE(Homes[[#This Row],[statezip]]," ")</f>
        <v>WA</v>
      </c>
      <c r="D177" s="6" t="str">
        <f>_xlfn.TEXTAFTER(Homes[[#This Row],[statezip]]," ")</f>
        <v>98052</v>
      </c>
      <c r="E177" s="1">
        <v>1240000</v>
      </c>
      <c r="F177">
        <v>5</v>
      </c>
      <c r="G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77" s="3" t="str">
        <f>Homes[[#This Row],[bedrooms]] &amp; " bd | " &amp; TEXT(Homes[[#This Row],[bathrooms]],"0.##") &amp; " ba"</f>
        <v>5 bd | 4. ba</v>
      </c>
      <c r="I177" s="4">
        <v>4410</v>
      </c>
      <c r="J177" s="1">
        <f>IFERROR(Homes[[#This Row],[price]]/Homes[[#This Row],[sqft_living]]," ")</f>
        <v>281.17913832199548</v>
      </c>
      <c r="K177" s="4">
        <f>IFERROR(Homes[[#This Row],[sqft_lot]]/43560," ")</f>
        <v>0.33011937557392101</v>
      </c>
      <c r="L177" t="str">
        <f>IF(Homes[[#This Row],[waterfront]]=1, "Yes","No")</f>
        <v>No</v>
      </c>
      <c r="M177" s="4" t="str">
        <f>IF(Homes[[#This Row],[sqft_basement]]&gt;0, "Yes","No")</f>
        <v>No</v>
      </c>
      <c r="N177" t="str">
        <f>CHOOSE(Homes[[#This Row],[view]]+1, "None","Fair","Good","Great","Excellent")</f>
        <v>None</v>
      </c>
      <c r="O177" t="str">
        <f>CHOOSE(Homes[[#This Row],[condition]], "Poor","Fair","Average","Good","Excellent")</f>
        <v>Average</v>
      </c>
      <c r="P177">
        <f ca="1">YEAR(TODAY())-Homes[[#This Row],[yr_built]]</f>
        <v>19</v>
      </c>
      <c r="Q177">
        <v>0</v>
      </c>
      <c r="R177">
        <f ca="1">IF(Homes[[#This Row],[yr_renovated]]&gt;0, YEAR(TODAY())-Homes[[#This Row],[yr_renovated]], YEAR(TODAY())-Homes[[#This Row],[yr_built]])</f>
        <v>19</v>
      </c>
      <c r="S177">
        <v>2</v>
      </c>
      <c r="T177" s="2">
        <v>41802</v>
      </c>
      <c r="U177" s="3">
        <v>4</v>
      </c>
      <c r="V177" s="4">
        <f>IFERROR(Homes[[#This Row],[sqft_above]]+Homes[[#This Row],[sqft_basement]]," ")</f>
        <v>4410</v>
      </c>
      <c r="W177" s="4">
        <v>14380</v>
      </c>
      <c r="X177">
        <v>0</v>
      </c>
      <c r="Y177">
        <v>0</v>
      </c>
      <c r="Z177">
        <v>3</v>
      </c>
      <c r="AA177" s="4">
        <v>4410</v>
      </c>
      <c r="AB177" s="4">
        <v>0</v>
      </c>
      <c r="AC177">
        <v>2006</v>
      </c>
      <c r="AD177" t="s">
        <v>258</v>
      </c>
      <c r="AE177" t="s">
        <v>137</v>
      </c>
      <c r="AF177" t="s">
        <v>138</v>
      </c>
    </row>
    <row r="178" spans="1:32">
      <c r="A178" t="str">
        <f>PROPER(TRIM(Homes[[#This Row],[street]]))</f>
        <v>4007 48Th Ave Ne</v>
      </c>
      <c r="B178" t="str">
        <f>PROPER(TRIM(Homes[[#This Row],[city]]))</f>
        <v>Seattle</v>
      </c>
      <c r="C178" t="str">
        <f>_xlfn.TEXTBEFORE(Homes[[#This Row],[statezip]]," ")</f>
        <v>WA</v>
      </c>
      <c r="D178" s="6" t="str">
        <f>_xlfn.TEXTAFTER(Homes[[#This Row],[statezip]]," ")</f>
        <v>98105</v>
      </c>
      <c r="E178" s="1">
        <v>1240000</v>
      </c>
      <c r="F178">
        <v>5</v>
      </c>
      <c r="G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8" s="3" t="str">
        <f>Homes[[#This Row],[bedrooms]] &amp; " bd | " &amp; TEXT(Homes[[#This Row],[bathrooms]],"0.##") &amp; " ba"</f>
        <v>5 bd | 3. ba</v>
      </c>
      <c r="I178" s="4">
        <v>2830</v>
      </c>
      <c r="J178" s="1">
        <f>IFERROR(Homes[[#This Row],[price]]/Homes[[#This Row],[sqft_living]]," ")</f>
        <v>438.16254416961129</v>
      </c>
      <c r="K178" s="4">
        <f>IFERROR(Homes[[#This Row],[sqft_lot]]/43560," ")</f>
        <v>0.17217630853994489</v>
      </c>
      <c r="L178" t="str">
        <f>IF(Homes[[#This Row],[waterfront]]=1, "Yes","No")</f>
        <v>No</v>
      </c>
      <c r="M178" s="4" t="str">
        <f>IF(Homes[[#This Row],[sqft_basement]]&gt;0, "Yes","No")</f>
        <v>Yes</v>
      </c>
      <c r="N178" t="str">
        <f>CHOOSE(Homes[[#This Row],[view]]+1, "None","Fair","Good","Great","Excellent")</f>
        <v>None</v>
      </c>
      <c r="O178" t="str">
        <f>CHOOSE(Homes[[#This Row],[condition]], "Poor","Fair","Average","Good","Excellent")</f>
        <v>Average</v>
      </c>
      <c r="P178">
        <f ca="1">YEAR(TODAY())-Homes[[#This Row],[yr_built]]</f>
        <v>102</v>
      </c>
      <c r="Q178">
        <v>1998</v>
      </c>
      <c r="R178">
        <f ca="1">IF(Homes[[#This Row],[yr_renovated]]&gt;0, YEAR(TODAY())-Homes[[#This Row],[yr_renovated]], YEAR(TODAY())-Homes[[#This Row],[yr_built]])</f>
        <v>27</v>
      </c>
      <c r="S178">
        <v>2</v>
      </c>
      <c r="T178" s="2">
        <v>41800</v>
      </c>
      <c r="U178" s="3">
        <v>3</v>
      </c>
      <c r="V178" s="4">
        <f>IFERROR(Homes[[#This Row],[sqft_above]]+Homes[[#This Row],[sqft_basement]]," ")</f>
        <v>2830</v>
      </c>
      <c r="W178" s="4">
        <v>7500</v>
      </c>
      <c r="X178">
        <v>0</v>
      </c>
      <c r="Y178">
        <v>0</v>
      </c>
      <c r="Z178">
        <v>3</v>
      </c>
      <c r="AA178" s="4">
        <v>2460</v>
      </c>
      <c r="AB178" s="4">
        <v>370</v>
      </c>
      <c r="AC178">
        <v>1923</v>
      </c>
      <c r="AD178" t="s">
        <v>259</v>
      </c>
      <c r="AE178" t="s">
        <v>49</v>
      </c>
      <c r="AF178" t="s">
        <v>60</v>
      </c>
    </row>
    <row r="179" spans="1:32">
      <c r="A179" t="str">
        <f>PROPER(TRIM(Homes[[#This Row],[street]]))</f>
        <v>6851 51St Ave Ne</v>
      </c>
      <c r="B179" t="str">
        <f>PROPER(TRIM(Homes[[#This Row],[city]]))</f>
        <v>Seattle</v>
      </c>
      <c r="C179" t="str">
        <f>_xlfn.TEXTBEFORE(Homes[[#This Row],[statezip]]," ")</f>
        <v>WA</v>
      </c>
      <c r="D179" s="6" t="str">
        <f>_xlfn.TEXTAFTER(Homes[[#This Row],[statezip]]," ")</f>
        <v>98115</v>
      </c>
      <c r="E179" s="1">
        <v>1234582</v>
      </c>
      <c r="F179">
        <v>5</v>
      </c>
      <c r="G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9" s="3" t="str">
        <f>Homes[[#This Row],[bedrooms]] &amp; " bd | " &amp; TEXT(Homes[[#This Row],[bathrooms]],"0.##") &amp; " ba"</f>
        <v>5 bd | 3.25 ba</v>
      </c>
      <c r="I179" s="4">
        <v>3240</v>
      </c>
      <c r="J179" s="1">
        <f>IFERROR(Homes[[#This Row],[price]]/Homes[[#This Row],[sqft_living]]," ")</f>
        <v>381.04382716049383</v>
      </c>
      <c r="K179" s="4">
        <f>IFERROR(Homes[[#This Row],[sqft_lot]]/43560," ")</f>
        <v>0.1503902662993572</v>
      </c>
      <c r="L179" t="str">
        <f>IF(Homes[[#This Row],[waterfront]]=1, "Yes","No")</f>
        <v>No</v>
      </c>
      <c r="M179" s="4" t="str">
        <f>IF(Homes[[#This Row],[sqft_basement]]&gt;0, "Yes","No")</f>
        <v>Yes</v>
      </c>
      <c r="N179" t="str">
        <f>CHOOSE(Homes[[#This Row],[view]]+1, "None","Fair","Good","Great","Excellent")</f>
        <v>Excellent</v>
      </c>
      <c r="O179" t="str">
        <f>CHOOSE(Homes[[#This Row],[condition]], "Poor","Fair","Average","Good","Excellent")</f>
        <v>Good</v>
      </c>
      <c r="P179">
        <f ca="1">YEAR(TODAY())-Homes[[#This Row],[yr_built]]</f>
        <v>86</v>
      </c>
      <c r="Q179">
        <v>1989</v>
      </c>
      <c r="R179">
        <f ca="1">IF(Homes[[#This Row],[yr_renovated]]&gt;0, YEAR(TODAY())-Homes[[#This Row],[yr_renovated]], YEAR(TODAY())-Homes[[#This Row],[yr_built]])</f>
        <v>36</v>
      </c>
      <c r="S179">
        <v>1.5</v>
      </c>
      <c r="T179" s="2">
        <v>41810</v>
      </c>
      <c r="U179" s="3">
        <v>3.25</v>
      </c>
      <c r="V179" s="4">
        <f>IFERROR(Homes[[#This Row],[sqft_above]]+Homes[[#This Row],[sqft_basement]]," ")</f>
        <v>3240</v>
      </c>
      <c r="W179" s="4">
        <v>6551</v>
      </c>
      <c r="X179">
        <v>0</v>
      </c>
      <c r="Y179">
        <v>4</v>
      </c>
      <c r="Z179">
        <v>4</v>
      </c>
      <c r="AA179" s="4">
        <v>2500</v>
      </c>
      <c r="AB179" s="4">
        <v>740</v>
      </c>
      <c r="AC179">
        <v>1939</v>
      </c>
      <c r="AD179" t="s">
        <v>260</v>
      </c>
      <c r="AE179" t="s">
        <v>49</v>
      </c>
      <c r="AF179" t="s">
        <v>154</v>
      </c>
    </row>
    <row r="180" spans="1:32">
      <c r="A180" t="str">
        <f>PROPER(TRIM(Homes[[#This Row],[street]]))</f>
        <v>9329 Se Shoreland Dr</v>
      </c>
      <c r="B180" t="str">
        <f>PROPER(TRIM(Homes[[#This Row],[city]]))</f>
        <v>Bellevue</v>
      </c>
      <c r="C180" t="str">
        <f>_xlfn.TEXTBEFORE(Homes[[#This Row],[statezip]]," ")</f>
        <v>WA</v>
      </c>
      <c r="D180" s="6" t="str">
        <f>_xlfn.TEXTAFTER(Homes[[#This Row],[statezip]]," ")</f>
        <v>98004</v>
      </c>
      <c r="E180" s="1">
        <v>1230000</v>
      </c>
      <c r="F180">
        <v>3</v>
      </c>
      <c r="G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0" s="3" t="str">
        <f>Homes[[#This Row],[bedrooms]] &amp; " bd | " &amp; TEXT(Homes[[#This Row],[bathrooms]],"0.##") &amp; " ba"</f>
        <v>3 bd | 1.75 ba</v>
      </c>
      <c r="I180" s="4">
        <v>2200</v>
      </c>
      <c r="J180" s="1">
        <f>IFERROR(Homes[[#This Row],[price]]/Homes[[#This Row],[sqft_living]]," ")</f>
        <v>559.09090909090912</v>
      </c>
      <c r="K180" s="4">
        <f>IFERROR(Homes[[#This Row],[sqft_lot]]/43560," ")</f>
        <v>0.33585858585858586</v>
      </c>
      <c r="L180" t="str">
        <f>IF(Homes[[#This Row],[waterfront]]=1, "Yes","No")</f>
        <v>No</v>
      </c>
      <c r="M180" s="4" t="str">
        <f>IF(Homes[[#This Row],[sqft_basement]]&gt;0, "Yes","No")</f>
        <v>No</v>
      </c>
      <c r="N180" t="str">
        <f>CHOOSE(Homes[[#This Row],[view]]+1, "None","Fair","Good","Great","Excellent")</f>
        <v>Fair</v>
      </c>
      <c r="O180" t="str">
        <f>CHOOSE(Homes[[#This Row],[condition]], "Poor","Fair","Average","Good","Excellent")</f>
        <v>Average</v>
      </c>
      <c r="P180">
        <f ca="1">YEAR(TODAY())-Homes[[#This Row],[yr_built]]</f>
        <v>77</v>
      </c>
      <c r="Q180">
        <v>2003</v>
      </c>
      <c r="R180">
        <f ca="1">IF(Homes[[#This Row],[yr_renovated]]&gt;0, YEAR(TODAY())-Homes[[#This Row],[yr_renovated]], YEAR(TODAY())-Homes[[#This Row],[yr_built]])</f>
        <v>22</v>
      </c>
      <c r="S180">
        <v>1.5</v>
      </c>
      <c r="T180" s="2">
        <v>41820</v>
      </c>
      <c r="U180" s="3">
        <v>1.75</v>
      </c>
      <c r="V180" s="4">
        <f>IFERROR(Homes[[#This Row],[sqft_above]]+Homes[[#This Row],[sqft_basement]]," ")</f>
        <v>2200</v>
      </c>
      <c r="W180" s="4">
        <v>14630</v>
      </c>
      <c r="X180">
        <v>0</v>
      </c>
      <c r="Y180">
        <v>1</v>
      </c>
      <c r="Z180">
        <v>3</v>
      </c>
      <c r="AA180" s="4">
        <v>2200</v>
      </c>
      <c r="AB180" s="4">
        <v>0</v>
      </c>
      <c r="AC180">
        <v>1948</v>
      </c>
      <c r="AD180" t="s">
        <v>261</v>
      </c>
      <c r="AE180" t="s">
        <v>33</v>
      </c>
      <c r="AF180" t="s">
        <v>34</v>
      </c>
    </row>
    <row r="181" spans="1:32">
      <c r="A181" t="str">
        <f>PROPER(TRIM(Homes[[#This Row],[street]]))</f>
        <v>7024 Se 20Th St</v>
      </c>
      <c r="B181" t="str">
        <f>PROPER(TRIM(Homes[[#This Row],[city]]))</f>
        <v>Mercer Island</v>
      </c>
      <c r="C181" t="str">
        <f>_xlfn.TEXTBEFORE(Homes[[#This Row],[statezip]]," ")</f>
        <v>WA</v>
      </c>
      <c r="D181" s="6" t="str">
        <f>_xlfn.TEXTAFTER(Homes[[#This Row],[statezip]]," ")</f>
        <v>98040</v>
      </c>
      <c r="E181" s="1">
        <v>1230000</v>
      </c>
      <c r="F181">
        <v>4</v>
      </c>
      <c r="G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" s="3" t="str">
        <f>Homes[[#This Row],[bedrooms]] &amp; " bd | " &amp; TEXT(Homes[[#This Row],[bathrooms]],"0.##") &amp; " ba"</f>
        <v>4 bd | 2.5 ba</v>
      </c>
      <c r="I181" s="4">
        <v>3040</v>
      </c>
      <c r="J181" s="1">
        <f>IFERROR(Homes[[#This Row],[price]]/Homes[[#This Row],[sqft_living]]," ")</f>
        <v>404.60526315789474</v>
      </c>
      <c r="K181" s="4">
        <f>IFERROR(Homes[[#This Row],[sqft_lot]]/43560," ")</f>
        <v>0.16069788797061524</v>
      </c>
      <c r="L181" t="str">
        <f>IF(Homes[[#This Row],[waterfront]]=1, "Yes","No")</f>
        <v>No</v>
      </c>
      <c r="M181" s="4" t="str">
        <f>IF(Homes[[#This Row],[sqft_basement]]&gt;0, "Yes","No")</f>
        <v>No</v>
      </c>
      <c r="N181" t="str">
        <f>CHOOSE(Homes[[#This Row],[view]]+1, "None","Fair","Good","Great","Excellent")</f>
        <v>None</v>
      </c>
      <c r="O181" t="str">
        <f>CHOOSE(Homes[[#This Row],[condition]], "Poor","Fair","Average","Good","Excellent")</f>
        <v>Average</v>
      </c>
      <c r="P181">
        <f ca="1">YEAR(TODAY())-Homes[[#This Row],[yr_built]]</f>
        <v>24</v>
      </c>
      <c r="Q181">
        <v>0</v>
      </c>
      <c r="R181">
        <f ca="1">IF(Homes[[#This Row],[yr_renovated]]&gt;0, YEAR(TODAY())-Homes[[#This Row],[yr_renovated]], YEAR(TODAY())-Homes[[#This Row],[yr_built]])</f>
        <v>24</v>
      </c>
      <c r="S181">
        <v>2</v>
      </c>
      <c r="T181" s="2">
        <v>41800</v>
      </c>
      <c r="U181" s="3">
        <v>2.5</v>
      </c>
      <c r="V181" s="4">
        <f>IFERROR(Homes[[#This Row],[sqft_above]]+Homes[[#This Row],[sqft_basement]]," ")</f>
        <v>3040</v>
      </c>
      <c r="W181" s="4">
        <v>7000</v>
      </c>
      <c r="X181">
        <v>0</v>
      </c>
      <c r="Y181">
        <v>0</v>
      </c>
      <c r="Z181">
        <v>3</v>
      </c>
      <c r="AA181" s="4">
        <v>3040</v>
      </c>
      <c r="AB181" s="4">
        <v>0</v>
      </c>
      <c r="AC181">
        <v>2001</v>
      </c>
      <c r="AD181" t="s">
        <v>262</v>
      </c>
      <c r="AE181" t="s">
        <v>36</v>
      </c>
      <c r="AF181" t="s">
        <v>37</v>
      </c>
    </row>
    <row r="182" spans="1:32">
      <c r="A182" t="str">
        <f>PROPER(TRIM(Homes[[#This Row],[street]]))</f>
        <v>14203 Ne 40Th Pl</v>
      </c>
      <c r="B182" t="str">
        <f>PROPER(TRIM(Homes[[#This Row],[city]]))</f>
        <v>Bellevue</v>
      </c>
      <c r="C182" t="str">
        <f>_xlfn.TEXTBEFORE(Homes[[#This Row],[statezip]]," ")</f>
        <v>WA</v>
      </c>
      <c r="D182" s="6" t="str">
        <f>_xlfn.TEXTAFTER(Homes[[#This Row],[statezip]]," ")</f>
        <v>98007</v>
      </c>
      <c r="E182" s="1">
        <v>1229000</v>
      </c>
      <c r="F182">
        <v>4</v>
      </c>
      <c r="G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2" s="3" t="str">
        <f>Homes[[#This Row],[bedrooms]] &amp; " bd | " &amp; TEXT(Homes[[#This Row],[bathrooms]],"0.##") &amp; " ba"</f>
        <v>4 bd | 3.5 ba</v>
      </c>
      <c r="I182" s="4">
        <v>3770</v>
      </c>
      <c r="J182" s="1">
        <f>IFERROR(Homes[[#This Row],[price]]/Homes[[#This Row],[sqft_living]]," ")</f>
        <v>325.9946949602122</v>
      </c>
      <c r="K182" s="4">
        <f>IFERROR(Homes[[#This Row],[sqft_lot]]/43560," ")</f>
        <v>0.85018365472910928</v>
      </c>
      <c r="L182" t="str">
        <f>IF(Homes[[#This Row],[waterfront]]=1, "Yes","No")</f>
        <v>No</v>
      </c>
      <c r="M182" s="4" t="str">
        <f>IF(Homes[[#This Row],[sqft_basement]]&gt;0, "Yes","No")</f>
        <v>Yes</v>
      </c>
      <c r="N182" t="str">
        <f>CHOOSE(Homes[[#This Row],[view]]+1, "None","Fair","Good","Great","Excellent")</f>
        <v>None</v>
      </c>
      <c r="O182" t="str">
        <f>CHOOSE(Homes[[#This Row],[condition]], "Poor","Fair","Average","Good","Excellent")</f>
        <v>Average</v>
      </c>
      <c r="P182">
        <f ca="1">YEAR(TODAY())-Homes[[#This Row],[yr_built]]</f>
        <v>36</v>
      </c>
      <c r="Q182">
        <v>0</v>
      </c>
      <c r="R182">
        <f ca="1">IF(Homes[[#This Row],[yr_renovated]]&gt;0, YEAR(TODAY())-Homes[[#This Row],[yr_renovated]], YEAR(TODAY())-Homes[[#This Row],[yr_built]])</f>
        <v>36</v>
      </c>
      <c r="S182">
        <v>2</v>
      </c>
      <c r="T182" s="2">
        <v>41815</v>
      </c>
      <c r="U182" s="3">
        <v>3.5</v>
      </c>
      <c r="V182" s="4">
        <f>IFERROR(Homes[[#This Row],[sqft_above]]+Homes[[#This Row],[sqft_basement]]," ")</f>
        <v>3770</v>
      </c>
      <c r="W182" s="4">
        <v>37034</v>
      </c>
      <c r="X182">
        <v>0</v>
      </c>
      <c r="Y182">
        <v>0</v>
      </c>
      <c r="Z182">
        <v>3</v>
      </c>
      <c r="AA182" s="4">
        <v>2830</v>
      </c>
      <c r="AB182" s="4">
        <v>940</v>
      </c>
      <c r="AC182">
        <v>1989</v>
      </c>
      <c r="AD182" t="s">
        <v>263</v>
      </c>
      <c r="AE182" t="s">
        <v>33</v>
      </c>
      <c r="AF182" t="s">
        <v>264</v>
      </c>
    </row>
    <row r="183" spans="1:32">
      <c r="A183" t="str">
        <f>PROPER(TRIM(Homes[[#This Row],[street]]))</f>
        <v>20709 Se 4Th St</v>
      </c>
      <c r="B183" t="str">
        <f>PROPER(TRIM(Homes[[#This Row],[city]]))</f>
        <v>Sammamish</v>
      </c>
      <c r="C183" t="str">
        <f>_xlfn.TEXTBEFORE(Homes[[#This Row],[statezip]]," ")</f>
        <v>WA</v>
      </c>
      <c r="D183" s="6" t="str">
        <f>_xlfn.TEXTAFTER(Homes[[#This Row],[statezip]]," ")</f>
        <v>98074</v>
      </c>
      <c r="E183" s="1">
        <v>1228000</v>
      </c>
      <c r="F183">
        <v>4</v>
      </c>
      <c r="G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3" s="3" t="str">
        <f>Homes[[#This Row],[bedrooms]] &amp; " bd | " &amp; TEXT(Homes[[#This Row],[bathrooms]],"0.##") &amp; " ba"</f>
        <v>4 bd | 2.5 ba</v>
      </c>
      <c r="I183" s="4">
        <v>5730</v>
      </c>
      <c r="J183" s="1">
        <f>IFERROR(Homes[[#This Row],[price]]/Homes[[#This Row],[sqft_living]]," ")</f>
        <v>214.31064572425828</v>
      </c>
      <c r="K183" s="4">
        <f>IFERROR(Homes[[#This Row],[sqft_lot]]/43560," ")</f>
        <v>1.0318411386593205</v>
      </c>
      <c r="L183" t="str">
        <f>IF(Homes[[#This Row],[waterfront]]=1, "Yes","No")</f>
        <v>No</v>
      </c>
      <c r="M183" s="4" t="str">
        <f>IF(Homes[[#This Row],[sqft_basement]]&gt;0, "Yes","No")</f>
        <v>Yes</v>
      </c>
      <c r="N183" t="str">
        <f>CHOOSE(Homes[[#This Row],[view]]+1, "None","Fair","Good","Great","Excellent")</f>
        <v>Excellent</v>
      </c>
      <c r="O183" t="str">
        <f>CHOOSE(Homes[[#This Row],[condition]], "Poor","Fair","Average","Good","Excellent")</f>
        <v>Average</v>
      </c>
      <c r="P183">
        <f ca="1">YEAR(TODAY())-Homes[[#This Row],[yr_built]]</f>
        <v>34</v>
      </c>
      <c r="Q183">
        <v>0</v>
      </c>
      <c r="R183">
        <f ca="1">IF(Homes[[#This Row],[yr_renovated]]&gt;0, YEAR(TODAY())-Homes[[#This Row],[yr_renovated]], YEAR(TODAY())-Homes[[#This Row],[yr_built]])</f>
        <v>34</v>
      </c>
      <c r="S183">
        <v>2</v>
      </c>
      <c r="T183" s="2">
        <v>41802</v>
      </c>
      <c r="U183" s="3">
        <v>2.5</v>
      </c>
      <c r="V183" s="4">
        <f>IFERROR(Homes[[#This Row],[sqft_above]]+Homes[[#This Row],[sqft_basement]]," ")</f>
        <v>5730</v>
      </c>
      <c r="W183" s="4">
        <v>44947</v>
      </c>
      <c r="X183">
        <v>0</v>
      </c>
      <c r="Y183">
        <v>4</v>
      </c>
      <c r="Z183">
        <v>3</v>
      </c>
      <c r="AA183" s="4">
        <v>4280</v>
      </c>
      <c r="AB183" s="4">
        <v>1450</v>
      </c>
      <c r="AC183">
        <v>1991</v>
      </c>
      <c r="AD183" t="s">
        <v>265</v>
      </c>
      <c r="AE183" t="s">
        <v>102</v>
      </c>
      <c r="AF183" t="s">
        <v>266</v>
      </c>
    </row>
    <row r="184" spans="1:32">
      <c r="A184" t="str">
        <f>PROPER(TRIM(Homes[[#This Row],[street]]))</f>
        <v>8434 W Mercer Way</v>
      </c>
      <c r="B184" t="str">
        <f>PROPER(TRIM(Homes[[#This Row],[city]]))</f>
        <v>Mercer Island</v>
      </c>
      <c r="C184" t="str">
        <f>_xlfn.TEXTBEFORE(Homes[[#This Row],[statezip]]," ")</f>
        <v>WA</v>
      </c>
      <c r="D184" s="6" t="str">
        <f>_xlfn.TEXTAFTER(Homes[[#This Row],[statezip]]," ")</f>
        <v>98040</v>
      </c>
      <c r="E184" s="1">
        <v>1225000</v>
      </c>
      <c r="F184">
        <v>4</v>
      </c>
      <c r="G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4" s="3" t="str">
        <f>Homes[[#This Row],[bedrooms]] &amp; " bd | " &amp; TEXT(Homes[[#This Row],[bathrooms]],"0.##") &amp; " ba"</f>
        <v>4 bd | 2.25 ba</v>
      </c>
      <c r="I184" s="4">
        <v>3070</v>
      </c>
      <c r="J184" s="1">
        <f>IFERROR(Homes[[#This Row],[price]]/Homes[[#This Row],[sqft_living]]," ")</f>
        <v>399.02280130293161</v>
      </c>
      <c r="K184" s="4">
        <f>IFERROR(Homes[[#This Row],[sqft_lot]]/43560," ")</f>
        <v>0.36795224977043156</v>
      </c>
      <c r="L184" t="str">
        <f>IF(Homes[[#This Row],[waterfront]]=1, "Yes","No")</f>
        <v>No</v>
      </c>
      <c r="M184" s="4" t="str">
        <f>IF(Homes[[#This Row],[sqft_basement]]&gt;0, "Yes","No")</f>
        <v>Yes</v>
      </c>
      <c r="N184" t="str">
        <f>CHOOSE(Homes[[#This Row],[view]]+1, "None","Fair","Good","Great","Excellent")</f>
        <v>Great</v>
      </c>
      <c r="O184" t="str">
        <f>CHOOSE(Homes[[#This Row],[condition]], "Poor","Fair","Average","Good","Excellent")</f>
        <v>Average</v>
      </c>
      <c r="P184">
        <f ca="1">YEAR(TODAY())-Homes[[#This Row],[yr_built]]</f>
        <v>49</v>
      </c>
      <c r="Q184">
        <v>0</v>
      </c>
      <c r="R184">
        <f ca="1">IF(Homes[[#This Row],[yr_renovated]]&gt;0, YEAR(TODAY())-Homes[[#This Row],[yr_renovated]], YEAR(TODAY())-Homes[[#This Row],[yr_built]])</f>
        <v>49</v>
      </c>
      <c r="S184">
        <v>1</v>
      </c>
      <c r="T184" s="2">
        <v>41771</v>
      </c>
      <c r="U184" s="3">
        <v>2.25</v>
      </c>
      <c r="V184" s="4">
        <f>IFERROR(Homes[[#This Row],[sqft_above]]+Homes[[#This Row],[sqft_basement]]," ")</f>
        <v>3070</v>
      </c>
      <c r="W184" s="4">
        <v>16028</v>
      </c>
      <c r="X184">
        <v>0</v>
      </c>
      <c r="Y184">
        <v>3</v>
      </c>
      <c r="Z184">
        <v>3</v>
      </c>
      <c r="AA184" s="4">
        <v>1870</v>
      </c>
      <c r="AB184" s="4">
        <v>1200</v>
      </c>
      <c r="AC184">
        <v>1976</v>
      </c>
      <c r="AD184" t="s">
        <v>267</v>
      </c>
      <c r="AE184" t="s">
        <v>36</v>
      </c>
      <c r="AF184" t="s">
        <v>37</v>
      </c>
    </row>
    <row r="185" spans="1:32">
      <c r="A185" t="str">
        <f>PROPER(TRIM(Homes[[#This Row],[street]]))</f>
        <v>2557 Medina Cir</v>
      </c>
      <c r="B185" t="str">
        <f>PROPER(TRIM(Homes[[#This Row],[city]]))</f>
        <v>Medina</v>
      </c>
      <c r="C185" t="str">
        <f>_xlfn.TEXTBEFORE(Homes[[#This Row],[statezip]]," ")</f>
        <v>WA</v>
      </c>
      <c r="D185" s="6" t="str">
        <f>_xlfn.TEXTAFTER(Homes[[#This Row],[statezip]]," ")</f>
        <v>98039</v>
      </c>
      <c r="E185" s="1">
        <v>1225000</v>
      </c>
      <c r="F185">
        <v>4</v>
      </c>
      <c r="G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5" s="3" t="str">
        <f>Homes[[#This Row],[bedrooms]] &amp; " bd | " &amp; TEXT(Homes[[#This Row],[bathrooms]],"0.##") &amp; " ba"</f>
        <v>4 bd | 2.5 ba</v>
      </c>
      <c r="I185" s="4">
        <v>2740</v>
      </c>
      <c r="J185" s="1">
        <f>IFERROR(Homes[[#This Row],[price]]/Homes[[#This Row],[sqft_living]]," ")</f>
        <v>447.08029197080293</v>
      </c>
      <c r="K185" s="4">
        <f>IFERROR(Homes[[#This Row],[sqft_lot]]/43560," ")</f>
        <v>0.36747015610651973</v>
      </c>
      <c r="L185" t="str">
        <f>IF(Homes[[#This Row],[waterfront]]=1, "Yes","No")</f>
        <v>No</v>
      </c>
      <c r="M185" s="4" t="str">
        <f>IF(Homes[[#This Row],[sqft_basement]]&gt;0, "Yes","No")</f>
        <v>No</v>
      </c>
      <c r="N185" t="str">
        <f>CHOOSE(Homes[[#This Row],[view]]+1, "None","Fair","Good","Great","Excellent")</f>
        <v>None</v>
      </c>
      <c r="O185" t="str">
        <f>CHOOSE(Homes[[#This Row],[condition]], "Poor","Fair","Average","Good","Excellent")</f>
        <v>Average</v>
      </c>
      <c r="P185">
        <f ca="1">YEAR(TODAY())-Homes[[#This Row],[yr_built]]</f>
        <v>41</v>
      </c>
      <c r="Q185">
        <v>0</v>
      </c>
      <c r="R185">
        <f ca="1">IF(Homes[[#This Row],[yr_renovated]]&gt;0, YEAR(TODAY())-Homes[[#This Row],[yr_renovated]], YEAR(TODAY())-Homes[[#This Row],[yr_built]])</f>
        <v>41</v>
      </c>
      <c r="S185">
        <v>2</v>
      </c>
      <c r="T185" s="2">
        <v>41799</v>
      </c>
      <c r="U185" s="3">
        <v>2.5</v>
      </c>
      <c r="V185" s="4">
        <f>IFERROR(Homes[[#This Row],[sqft_above]]+Homes[[#This Row],[sqft_basement]]," ")</f>
        <v>2740</v>
      </c>
      <c r="W185" s="4">
        <v>16007</v>
      </c>
      <c r="X185">
        <v>0</v>
      </c>
      <c r="Y185">
        <v>0</v>
      </c>
      <c r="Z185">
        <v>3</v>
      </c>
      <c r="AA185" s="4">
        <v>2740</v>
      </c>
      <c r="AB185" s="4">
        <v>0</v>
      </c>
      <c r="AC185">
        <v>1984</v>
      </c>
      <c r="AD185" t="s">
        <v>268</v>
      </c>
      <c r="AE185" t="s">
        <v>42</v>
      </c>
      <c r="AF185" t="s">
        <v>43</v>
      </c>
    </row>
    <row r="186" spans="1:32">
      <c r="A186" t="str">
        <f>PROPER(TRIM(Homes[[#This Row],[street]]))</f>
        <v>25005 Ne Patterson Way</v>
      </c>
      <c r="B186" t="str">
        <f>PROPER(TRIM(Homes[[#This Row],[city]]))</f>
        <v>Redmond</v>
      </c>
      <c r="C186" t="str">
        <f>_xlfn.TEXTBEFORE(Homes[[#This Row],[statezip]]," ")</f>
        <v>WA</v>
      </c>
      <c r="D186" s="6" t="str">
        <f>_xlfn.TEXTAFTER(Homes[[#This Row],[statezip]]," ")</f>
        <v>98053</v>
      </c>
      <c r="E186" s="1">
        <v>1225000</v>
      </c>
      <c r="F186">
        <v>4</v>
      </c>
      <c r="G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86" s="3" t="str">
        <f>Homes[[#This Row],[bedrooms]] &amp; " bd | " &amp; TEXT(Homes[[#This Row],[bathrooms]],"0.##") &amp; " ba"</f>
        <v>4 bd | 4.5 ba</v>
      </c>
      <c r="I186" s="4">
        <v>5420</v>
      </c>
      <c r="J186" s="1">
        <f>IFERROR(Homes[[#This Row],[price]]/Homes[[#This Row],[sqft_living]]," ")</f>
        <v>226.01476014760146</v>
      </c>
      <c r="K186" s="4">
        <f>IFERROR(Homes[[#This Row],[sqft_lot]]/43560," ")</f>
        <v>2.3399908172635446</v>
      </c>
      <c r="L186" t="str">
        <f>IF(Homes[[#This Row],[waterfront]]=1, "Yes","No")</f>
        <v>No</v>
      </c>
      <c r="M186" s="4" t="str">
        <f>IF(Homes[[#This Row],[sqft_basement]]&gt;0, "Yes","No")</f>
        <v>Yes</v>
      </c>
      <c r="N186" t="str">
        <f>CHOOSE(Homes[[#This Row],[view]]+1, "None","Fair","Good","Great","Excellent")</f>
        <v>None</v>
      </c>
      <c r="O186" t="str">
        <f>CHOOSE(Homes[[#This Row],[condition]], "Poor","Fair","Average","Good","Excellent")</f>
        <v>Average</v>
      </c>
      <c r="P186">
        <f ca="1">YEAR(TODAY())-Homes[[#This Row],[yr_built]]</f>
        <v>24</v>
      </c>
      <c r="Q186">
        <v>0</v>
      </c>
      <c r="R186">
        <f ca="1">IF(Homes[[#This Row],[yr_renovated]]&gt;0, YEAR(TODAY())-Homes[[#This Row],[yr_renovated]], YEAR(TODAY())-Homes[[#This Row],[yr_built]])</f>
        <v>24</v>
      </c>
      <c r="S186">
        <v>1</v>
      </c>
      <c r="T186" s="2">
        <v>41771</v>
      </c>
      <c r="U186" s="3">
        <v>4.5</v>
      </c>
      <c r="V186" s="4">
        <f>IFERROR(Homes[[#This Row],[sqft_above]]+Homes[[#This Row],[sqft_basement]]," ")</f>
        <v>5420</v>
      </c>
      <c r="W186" s="4">
        <v>101930</v>
      </c>
      <c r="X186">
        <v>0</v>
      </c>
      <c r="Y186">
        <v>0</v>
      </c>
      <c r="Z186">
        <v>3</v>
      </c>
      <c r="AA186" s="4">
        <v>3890</v>
      </c>
      <c r="AB186" s="4">
        <v>1530</v>
      </c>
      <c r="AC186">
        <v>2001</v>
      </c>
      <c r="AD186" t="s">
        <v>269</v>
      </c>
      <c r="AE186" t="s">
        <v>137</v>
      </c>
      <c r="AF186" t="s">
        <v>208</v>
      </c>
    </row>
    <row r="187" spans="1:32">
      <c r="A187" t="str">
        <f>PROPER(TRIM(Homes[[#This Row],[street]]))</f>
        <v>4531 205Th Pl Ne</v>
      </c>
      <c r="B187" t="str">
        <f>PROPER(TRIM(Homes[[#This Row],[city]]))</f>
        <v>Sammamish</v>
      </c>
      <c r="C187" t="str">
        <f>_xlfn.TEXTBEFORE(Homes[[#This Row],[statezip]]," ")</f>
        <v>WA</v>
      </c>
      <c r="D187" s="6" t="str">
        <f>_xlfn.TEXTAFTER(Homes[[#This Row],[statezip]]," ")</f>
        <v>98074</v>
      </c>
      <c r="E187" s="1">
        <v>1222500</v>
      </c>
      <c r="F187">
        <v>4</v>
      </c>
      <c r="G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7" s="3" t="str">
        <f>Homes[[#This Row],[bedrooms]] &amp; " bd | " &amp; TEXT(Homes[[#This Row],[bathrooms]],"0.##") &amp; " ba"</f>
        <v>4 bd | 3.5 ba</v>
      </c>
      <c r="I187" s="4">
        <v>4910</v>
      </c>
      <c r="J187" s="1">
        <f>IFERROR(Homes[[#This Row],[price]]/Homes[[#This Row],[sqft_living]]," ")</f>
        <v>248.98167006109981</v>
      </c>
      <c r="K187" s="4">
        <f>IFERROR(Homes[[#This Row],[sqft_lot]]/43560," ")</f>
        <v>0.21680440771349863</v>
      </c>
      <c r="L187" t="str">
        <f>IF(Homes[[#This Row],[waterfront]]=1, "Yes","No")</f>
        <v>No</v>
      </c>
      <c r="M187" s="4" t="str">
        <f>IF(Homes[[#This Row],[sqft_basement]]&gt;0, "Yes","No")</f>
        <v>Yes</v>
      </c>
      <c r="N187" t="str">
        <f>CHOOSE(Homes[[#This Row],[view]]+1, "None","Fair","Good","Great","Excellent")</f>
        <v>None</v>
      </c>
      <c r="O187" t="str">
        <f>CHOOSE(Homes[[#This Row],[condition]], "Poor","Fair","Average","Good","Excellent")</f>
        <v>Average</v>
      </c>
      <c r="P187">
        <f ca="1">YEAR(TODAY())-Homes[[#This Row],[yr_built]]</f>
        <v>18</v>
      </c>
      <c r="Q187">
        <v>0</v>
      </c>
      <c r="R187">
        <f ca="1">IF(Homes[[#This Row],[yr_renovated]]&gt;0, YEAR(TODAY())-Homes[[#This Row],[yr_renovated]], YEAR(TODAY())-Homes[[#This Row],[yr_built]])</f>
        <v>18</v>
      </c>
      <c r="S187">
        <v>1.5</v>
      </c>
      <c r="T187" s="2">
        <v>41773</v>
      </c>
      <c r="U187" s="3">
        <v>3.5</v>
      </c>
      <c r="V187" s="4">
        <f>IFERROR(Homes[[#This Row],[sqft_above]]+Homes[[#This Row],[sqft_basement]]," ")</f>
        <v>4910</v>
      </c>
      <c r="W187" s="4">
        <v>9444</v>
      </c>
      <c r="X187">
        <v>0</v>
      </c>
      <c r="Y187">
        <v>0</v>
      </c>
      <c r="Z187">
        <v>3</v>
      </c>
      <c r="AA187" s="4">
        <v>3110</v>
      </c>
      <c r="AB187" s="4">
        <v>1800</v>
      </c>
      <c r="AC187">
        <v>2007</v>
      </c>
      <c r="AD187" t="s">
        <v>270</v>
      </c>
      <c r="AE187" t="s">
        <v>102</v>
      </c>
      <c r="AF187" t="s">
        <v>266</v>
      </c>
    </row>
    <row r="188" spans="1:32">
      <c r="A188" t="str">
        <f>PROPER(TRIM(Homes[[#This Row],[street]]))</f>
        <v>2433 1St Ave N</v>
      </c>
      <c r="B188" t="str">
        <f>PROPER(TRIM(Homes[[#This Row],[city]]))</f>
        <v>Seattle</v>
      </c>
      <c r="C188" t="str">
        <f>_xlfn.TEXTBEFORE(Homes[[#This Row],[statezip]]," ")</f>
        <v>WA</v>
      </c>
      <c r="D188" s="6" t="str">
        <f>_xlfn.TEXTAFTER(Homes[[#This Row],[statezip]]," ")</f>
        <v>98109</v>
      </c>
      <c r="E188" s="1">
        <v>1220000</v>
      </c>
      <c r="F188">
        <v>4</v>
      </c>
      <c r="G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" s="3" t="str">
        <f>Homes[[#This Row],[bedrooms]] &amp; " bd | " &amp; TEXT(Homes[[#This Row],[bathrooms]],"0.##") &amp; " ba"</f>
        <v>4 bd | 2.5 ba</v>
      </c>
      <c r="I188" s="4">
        <v>3240</v>
      </c>
      <c r="J188" s="1">
        <f>IFERROR(Homes[[#This Row],[price]]/Homes[[#This Row],[sqft_living]]," ")</f>
        <v>376.54320987654319</v>
      </c>
      <c r="K188" s="4">
        <f>IFERROR(Homes[[#This Row],[sqft_lot]]/43560," ")</f>
        <v>8.2644628099173556E-2</v>
      </c>
      <c r="L188" t="str">
        <f>IF(Homes[[#This Row],[waterfront]]=1, "Yes","No")</f>
        <v>No</v>
      </c>
      <c r="M188" s="4" t="str">
        <f>IF(Homes[[#This Row],[sqft_basement]]&gt;0, "Yes","No")</f>
        <v>Yes</v>
      </c>
      <c r="N188" t="str">
        <f>CHOOSE(Homes[[#This Row],[view]]+1, "None","Fair","Good","Great","Excellent")</f>
        <v>None</v>
      </c>
      <c r="O188" t="str">
        <f>CHOOSE(Homes[[#This Row],[condition]], "Poor","Fair","Average","Good","Excellent")</f>
        <v>Average</v>
      </c>
      <c r="P188">
        <f ca="1">YEAR(TODAY())-Homes[[#This Row],[yr_built]]</f>
        <v>17</v>
      </c>
      <c r="Q188">
        <v>0</v>
      </c>
      <c r="R188">
        <f ca="1">IF(Homes[[#This Row],[yr_renovated]]&gt;0, YEAR(TODAY())-Homes[[#This Row],[yr_renovated]], YEAR(TODAY())-Homes[[#This Row],[yr_built]])</f>
        <v>17</v>
      </c>
      <c r="S188">
        <v>2</v>
      </c>
      <c r="T188" s="2">
        <v>41780</v>
      </c>
      <c r="U188" s="3">
        <v>2.5</v>
      </c>
      <c r="V188" s="4">
        <f>IFERROR(Homes[[#This Row],[sqft_above]]+Homes[[#This Row],[sqft_basement]]," ")</f>
        <v>3240</v>
      </c>
      <c r="W188" s="4">
        <v>3600</v>
      </c>
      <c r="X188">
        <v>0</v>
      </c>
      <c r="Y188">
        <v>0</v>
      </c>
      <c r="Z188">
        <v>3</v>
      </c>
      <c r="AA188" s="4">
        <v>2060</v>
      </c>
      <c r="AB188" s="4">
        <v>1180</v>
      </c>
      <c r="AC188">
        <v>2008</v>
      </c>
      <c r="AD188" t="s">
        <v>271</v>
      </c>
      <c r="AE188" t="s">
        <v>49</v>
      </c>
      <c r="AF188" t="s">
        <v>134</v>
      </c>
    </row>
    <row r="189" spans="1:32">
      <c r="A189" t="str">
        <f>PROPER(TRIM(Homes[[#This Row],[street]]))</f>
        <v>2551 5Th Ave N</v>
      </c>
      <c r="B189" t="str">
        <f>PROPER(TRIM(Homes[[#This Row],[city]]))</f>
        <v>Seattle</v>
      </c>
      <c r="C189" t="str">
        <f>_xlfn.TEXTBEFORE(Homes[[#This Row],[statezip]]," ")</f>
        <v>WA</v>
      </c>
      <c r="D189" s="6" t="str">
        <f>_xlfn.TEXTAFTER(Homes[[#This Row],[statezip]]," ")</f>
        <v>98109</v>
      </c>
      <c r="E189" s="1">
        <v>1220000</v>
      </c>
      <c r="F189">
        <v>4</v>
      </c>
      <c r="G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89" s="3" t="str">
        <f>Homes[[#This Row],[bedrooms]] &amp; " bd | " &amp; TEXT(Homes[[#This Row],[bathrooms]],"0.##") &amp; " ba"</f>
        <v>4 bd | 3.75 ba</v>
      </c>
      <c r="I189" s="4">
        <v>3520</v>
      </c>
      <c r="J189" s="1">
        <f>IFERROR(Homes[[#This Row],[price]]/Homes[[#This Row],[sqft_living]]," ")</f>
        <v>346.59090909090907</v>
      </c>
      <c r="K189" s="4">
        <f>IFERROR(Homes[[#This Row],[sqft_lot]]/43560," ")</f>
        <v>9.0541781450872355E-2</v>
      </c>
      <c r="L189" t="str">
        <f>IF(Homes[[#This Row],[waterfront]]=1, "Yes","No")</f>
        <v>No</v>
      </c>
      <c r="M189" s="4" t="str">
        <f>IF(Homes[[#This Row],[sqft_basement]]&gt;0, "Yes","No")</f>
        <v>Yes</v>
      </c>
      <c r="N189" t="str">
        <f>CHOOSE(Homes[[#This Row],[view]]+1, "None","Fair","Good","Great","Excellent")</f>
        <v>None</v>
      </c>
      <c r="O189" t="str">
        <f>CHOOSE(Homes[[#This Row],[condition]], "Poor","Fair","Average","Good","Excellent")</f>
        <v>Excellent</v>
      </c>
      <c r="P189">
        <f ca="1">YEAR(TODAY())-Homes[[#This Row],[yr_built]]</f>
        <v>112</v>
      </c>
      <c r="Q189">
        <v>0</v>
      </c>
      <c r="R189">
        <f ca="1">IF(Homes[[#This Row],[yr_renovated]]&gt;0, YEAR(TODAY())-Homes[[#This Row],[yr_renovated]], YEAR(TODAY())-Homes[[#This Row],[yr_built]])</f>
        <v>112</v>
      </c>
      <c r="S189">
        <v>1.5</v>
      </c>
      <c r="T189" s="2">
        <v>41813</v>
      </c>
      <c r="U189" s="3">
        <v>3.75</v>
      </c>
      <c r="V189" s="4">
        <f>IFERROR(Homes[[#This Row],[sqft_above]]+Homes[[#This Row],[sqft_basement]]," ")</f>
        <v>3520</v>
      </c>
      <c r="W189" s="4">
        <v>3944</v>
      </c>
      <c r="X189">
        <v>0</v>
      </c>
      <c r="Y189">
        <v>0</v>
      </c>
      <c r="Z189">
        <v>5</v>
      </c>
      <c r="AA189" s="4">
        <v>2200</v>
      </c>
      <c r="AB189" s="4">
        <v>1320</v>
      </c>
      <c r="AC189">
        <v>1913</v>
      </c>
      <c r="AD189" t="s">
        <v>272</v>
      </c>
      <c r="AE189" t="s">
        <v>49</v>
      </c>
      <c r="AF189" t="s">
        <v>134</v>
      </c>
    </row>
    <row r="190" spans="1:32">
      <c r="A190" t="str">
        <f>PROPER(TRIM(Homes[[#This Row],[street]]))</f>
        <v>4625 Somerset Dr Se</v>
      </c>
      <c r="B190" t="str">
        <f>PROPER(TRIM(Homes[[#This Row],[city]]))</f>
        <v>Bellevue</v>
      </c>
      <c r="C190" t="str">
        <f>_xlfn.TEXTBEFORE(Homes[[#This Row],[statezip]]," ")</f>
        <v>WA</v>
      </c>
      <c r="D190" s="6" t="str">
        <f>_xlfn.TEXTAFTER(Homes[[#This Row],[statezip]]," ")</f>
        <v>98006</v>
      </c>
      <c r="E190" s="1">
        <v>1216000</v>
      </c>
      <c r="F190">
        <v>4</v>
      </c>
      <c r="G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0" s="3" t="str">
        <f>Homes[[#This Row],[bedrooms]] &amp; " bd | " &amp; TEXT(Homes[[#This Row],[bathrooms]],"0.##") &amp; " ba"</f>
        <v>4 bd | 2.5 ba</v>
      </c>
      <c r="I190" s="4">
        <v>3190</v>
      </c>
      <c r="J190" s="1">
        <f>IFERROR(Homes[[#This Row],[price]]/Homes[[#This Row],[sqft_living]]," ")</f>
        <v>381.19122257053294</v>
      </c>
      <c r="K190" s="4">
        <f>IFERROR(Homes[[#This Row],[sqft_lot]]/43560," ")</f>
        <v>0.19935720844811755</v>
      </c>
      <c r="L190" t="str">
        <f>IF(Homes[[#This Row],[waterfront]]=1, "Yes","No")</f>
        <v>No</v>
      </c>
      <c r="M190" s="4" t="str">
        <f>IF(Homes[[#This Row],[sqft_basement]]&gt;0, "Yes","No")</f>
        <v>Yes</v>
      </c>
      <c r="N190" t="str">
        <f>CHOOSE(Homes[[#This Row],[view]]+1, "None","Fair","Good","Great","Excellent")</f>
        <v>Great</v>
      </c>
      <c r="O190" t="str">
        <f>CHOOSE(Homes[[#This Row],[condition]], "Poor","Fair","Average","Good","Excellent")</f>
        <v>Excellent</v>
      </c>
      <c r="P190">
        <f ca="1">YEAR(TODAY())-Homes[[#This Row],[yr_built]]</f>
        <v>58</v>
      </c>
      <c r="Q190">
        <v>0</v>
      </c>
      <c r="R190">
        <f ca="1">IF(Homes[[#This Row],[yr_renovated]]&gt;0, YEAR(TODAY())-Homes[[#This Row],[yr_renovated]], YEAR(TODAY())-Homes[[#This Row],[yr_built]])</f>
        <v>58</v>
      </c>
      <c r="S190">
        <v>1</v>
      </c>
      <c r="T190" s="2">
        <v>41778</v>
      </c>
      <c r="U190" s="3">
        <v>2.5</v>
      </c>
      <c r="V190" s="4">
        <f>IFERROR(Homes[[#This Row],[sqft_above]]+Homes[[#This Row],[sqft_basement]]," ")</f>
        <v>3190</v>
      </c>
      <c r="W190" s="4">
        <v>8684</v>
      </c>
      <c r="X190">
        <v>0</v>
      </c>
      <c r="Y190">
        <v>3</v>
      </c>
      <c r="Z190">
        <v>5</v>
      </c>
      <c r="AA190" s="4">
        <v>1680</v>
      </c>
      <c r="AB190" s="4">
        <v>1510</v>
      </c>
      <c r="AC190">
        <v>1967</v>
      </c>
      <c r="AD190" t="s">
        <v>273</v>
      </c>
      <c r="AE190" t="s">
        <v>33</v>
      </c>
      <c r="AF190" t="s">
        <v>91</v>
      </c>
    </row>
    <row r="191" spans="1:32">
      <c r="A191" t="str">
        <f>PROPER(TRIM(Homes[[#This Row],[street]]))</f>
        <v>14511 164Th Ave Ne</v>
      </c>
      <c r="B191" t="str">
        <f>PROPER(TRIM(Homes[[#This Row],[city]]))</f>
        <v>Woodinville</v>
      </c>
      <c r="C191" t="str">
        <f>_xlfn.TEXTBEFORE(Homes[[#This Row],[statezip]]," ")</f>
        <v>WA</v>
      </c>
      <c r="D191" s="6" t="str">
        <f>_xlfn.TEXTAFTER(Homes[[#This Row],[statezip]]," ")</f>
        <v>98072</v>
      </c>
      <c r="E191" s="1">
        <v>1215000</v>
      </c>
      <c r="F191">
        <v>4</v>
      </c>
      <c r="G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91" s="3" t="str">
        <f>Homes[[#This Row],[bedrooms]] &amp; " bd | " &amp; TEXT(Homes[[#This Row],[bathrooms]],"0.##") &amp; " ba"</f>
        <v>4 bd | 3.75 ba</v>
      </c>
      <c r="I191" s="4">
        <v>3820</v>
      </c>
      <c r="J191" s="1">
        <f>IFERROR(Homes[[#This Row],[price]]/Homes[[#This Row],[sqft_living]]," ")</f>
        <v>318.06282722513089</v>
      </c>
      <c r="K191" s="4">
        <f>IFERROR(Homes[[#This Row],[sqft_lot]]/43560," ")</f>
        <v>1.2298898071625344</v>
      </c>
      <c r="L191" t="str">
        <f>IF(Homes[[#This Row],[waterfront]]=1, "Yes","No")</f>
        <v>No</v>
      </c>
      <c r="M191" s="4" t="str">
        <f>IF(Homes[[#This Row],[sqft_basement]]&gt;0, "Yes","No")</f>
        <v>No</v>
      </c>
      <c r="N191" t="str">
        <f>CHOOSE(Homes[[#This Row],[view]]+1, "None","Fair","Good","Great","Excellent")</f>
        <v>None</v>
      </c>
      <c r="O191" t="str">
        <f>CHOOSE(Homes[[#This Row],[condition]], "Poor","Fair","Average","Good","Excellent")</f>
        <v>Average</v>
      </c>
      <c r="P191">
        <f ca="1">YEAR(TODAY())-Homes[[#This Row],[yr_built]]</f>
        <v>31</v>
      </c>
      <c r="Q191">
        <v>0</v>
      </c>
      <c r="R191">
        <f ca="1">IF(Homes[[#This Row],[yr_renovated]]&gt;0, YEAR(TODAY())-Homes[[#This Row],[yr_renovated]], YEAR(TODAY())-Homes[[#This Row],[yr_built]])</f>
        <v>31</v>
      </c>
      <c r="S191">
        <v>1</v>
      </c>
      <c r="T191" s="2">
        <v>41814</v>
      </c>
      <c r="U191" s="3">
        <v>3.75</v>
      </c>
      <c r="V191" s="4">
        <f>IFERROR(Homes[[#This Row],[sqft_above]]+Homes[[#This Row],[sqft_basement]]," ")</f>
        <v>3820</v>
      </c>
      <c r="W191" s="4">
        <v>53574</v>
      </c>
      <c r="X191">
        <v>0</v>
      </c>
      <c r="Y191">
        <v>0</v>
      </c>
      <c r="Z191">
        <v>3</v>
      </c>
      <c r="AA191" s="4">
        <v>3820</v>
      </c>
      <c r="AB191" s="4">
        <v>0</v>
      </c>
      <c r="AC191">
        <v>1994</v>
      </c>
      <c r="AD191" t="s">
        <v>274</v>
      </c>
      <c r="AE191" t="s">
        <v>120</v>
      </c>
      <c r="AF191" t="s">
        <v>275</v>
      </c>
    </row>
    <row r="192" spans="1:32">
      <c r="A192" t="str">
        <f>PROPER(TRIM(Homes[[#This Row],[street]]))</f>
        <v>16864 Se 57Th Pl</v>
      </c>
      <c r="B192" t="str">
        <f>PROPER(TRIM(Homes[[#This Row],[city]]))</f>
        <v>Bellevue</v>
      </c>
      <c r="C192" t="str">
        <f>_xlfn.TEXTBEFORE(Homes[[#This Row],[statezip]]," ")</f>
        <v>WA</v>
      </c>
      <c r="D192" s="6" t="str">
        <f>_xlfn.TEXTAFTER(Homes[[#This Row],[statezip]]," ")</f>
        <v>98006</v>
      </c>
      <c r="E192" s="1">
        <v>1212500</v>
      </c>
      <c r="F192">
        <v>4</v>
      </c>
      <c r="G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2" s="3" t="str">
        <f>Homes[[#This Row],[bedrooms]] &amp; " bd | " &amp; TEXT(Homes[[#This Row],[bathrooms]],"0.##") &amp; " ba"</f>
        <v>4 bd | 3.5 ba</v>
      </c>
      <c r="I192" s="4">
        <v>4560</v>
      </c>
      <c r="J192" s="1">
        <f>IFERROR(Homes[[#This Row],[price]]/Homes[[#This Row],[sqft_living]]," ")</f>
        <v>265.89912280701753</v>
      </c>
      <c r="K192" s="4">
        <f>IFERROR(Homes[[#This Row],[sqft_lot]]/43560," ")</f>
        <v>0.38207070707070706</v>
      </c>
      <c r="L192" t="str">
        <f>IF(Homes[[#This Row],[waterfront]]=1, "Yes","No")</f>
        <v>No</v>
      </c>
      <c r="M192" s="4" t="str">
        <f>IF(Homes[[#This Row],[sqft_basement]]&gt;0, "Yes","No")</f>
        <v>Yes</v>
      </c>
      <c r="N192" t="str">
        <f>CHOOSE(Homes[[#This Row],[view]]+1, "None","Fair","Good","Great","Excellent")</f>
        <v>Great</v>
      </c>
      <c r="O192" t="str">
        <f>CHOOSE(Homes[[#This Row],[condition]], "Poor","Fair","Average","Good","Excellent")</f>
        <v>Average</v>
      </c>
      <c r="P192">
        <f ca="1">YEAR(TODAY())-Homes[[#This Row],[yr_built]]</f>
        <v>30</v>
      </c>
      <c r="Q192">
        <v>0</v>
      </c>
      <c r="R192">
        <f ca="1">IF(Homes[[#This Row],[yr_renovated]]&gt;0, YEAR(TODAY())-Homes[[#This Row],[yr_renovated]], YEAR(TODAY())-Homes[[#This Row],[yr_built]])</f>
        <v>30</v>
      </c>
      <c r="S192">
        <v>1</v>
      </c>
      <c r="T192" s="2">
        <v>41779</v>
      </c>
      <c r="U192" s="3">
        <v>3.5</v>
      </c>
      <c r="V192" s="4">
        <f>IFERROR(Homes[[#This Row],[sqft_above]]+Homes[[#This Row],[sqft_basement]]," ")</f>
        <v>4560</v>
      </c>
      <c r="W192" s="4">
        <v>16643</v>
      </c>
      <c r="X192">
        <v>0</v>
      </c>
      <c r="Y192">
        <v>3</v>
      </c>
      <c r="Z192">
        <v>3</v>
      </c>
      <c r="AA192" s="4">
        <v>2230</v>
      </c>
      <c r="AB192" s="4">
        <v>2330</v>
      </c>
      <c r="AC192">
        <v>1995</v>
      </c>
      <c r="AD192" t="s">
        <v>276</v>
      </c>
      <c r="AE192" t="s">
        <v>33</v>
      </c>
      <c r="AF192" t="s">
        <v>91</v>
      </c>
    </row>
    <row r="193" spans="1:32">
      <c r="A193" t="str">
        <f>PROPER(TRIM(Homes[[#This Row],[street]]))</f>
        <v>4911 Ne 65Th St</v>
      </c>
      <c r="B193" t="str">
        <f>PROPER(TRIM(Homes[[#This Row],[city]]))</f>
        <v>Seattle</v>
      </c>
      <c r="C193" t="str">
        <f>_xlfn.TEXTBEFORE(Homes[[#This Row],[statezip]]," ")</f>
        <v>WA</v>
      </c>
      <c r="D193" s="6" t="str">
        <f>_xlfn.TEXTAFTER(Homes[[#This Row],[statezip]]," ")</f>
        <v>98115</v>
      </c>
      <c r="E193" s="1">
        <v>1210000</v>
      </c>
      <c r="F193">
        <v>4</v>
      </c>
      <c r="G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3" s="3" t="str">
        <f>Homes[[#This Row],[bedrooms]] &amp; " bd | " &amp; TEXT(Homes[[#This Row],[bathrooms]],"0.##") &amp; " ba"</f>
        <v>4 bd | 2.75 ba</v>
      </c>
      <c r="I193" s="4">
        <v>3650</v>
      </c>
      <c r="J193" s="1">
        <f>IFERROR(Homes[[#This Row],[price]]/Homes[[#This Row],[sqft_living]]," ")</f>
        <v>331.50684931506851</v>
      </c>
      <c r="K193" s="4">
        <f>IFERROR(Homes[[#This Row],[sqft_lot]]/43560," ")</f>
        <v>0.16028466483011938</v>
      </c>
      <c r="L193" t="str">
        <f>IF(Homes[[#This Row],[waterfront]]=1, "Yes","No")</f>
        <v>No</v>
      </c>
      <c r="M193" s="4" t="str">
        <f>IF(Homes[[#This Row],[sqft_basement]]&gt;0, "Yes","No")</f>
        <v>Yes</v>
      </c>
      <c r="N193" t="str">
        <f>CHOOSE(Homes[[#This Row],[view]]+1, "None","Fair","Good","Great","Excellent")</f>
        <v>Good</v>
      </c>
      <c r="O193" t="str">
        <f>CHOOSE(Homes[[#This Row],[condition]], "Poor","Fair","Average","Good","Excellent")</f>
        <v>Good</v>
      </c>
      <c r="P193">
        <f ca="1">YEAR(TODAY())-Homes[[#This Row],[yr_built]]</f>
        <v>74</v>
      </c>
      <c r="Q193">
        <v>2003</v>
      </c>
      <c r="R193">
        <f ca="1">IF(Homes[[#This Row],[yr_renovated]]&gt;0, YEAR(TODAY())-Homes[[#This Row],[yr_renovated]], YEAR(TODAY())-Homes[[#This Row],[yr_built]])</f>
        <v>22</v>
      </c>
      <c r="S193">
        <v>2</v>
      </c>
      <c r="T193" s="2">
        <v>41787</v>
      </c>
      <c r="U193" s="3">
        <v>2.75</v>
      </c>
      <c r="V193" s="4">
        <f>IFERROR(Homes[[#This Row],[sqft_above]]+Homes[[#This Row],[sqft_basement]]," ")</f>
        <v>3650</v>
      </c>
      <c r="W193" s="4">
        <v>6982</v>
      </c>
      <c r="X193">
        <v>0</v>
      </c>
      <c r="Y193">
        <v>2</v>
      </c>
      <c r="Z193">
        <v>4</v>
      </c>
      <c r="AA193" s="4">
        <v>2530</v>
      </c>
      <c r="AB193" s="4">
        <v>1120</v>
      </c>
      <c r="AC193">
        <v>1951</v>
      </c>
      <c r="AD193" t="s">
        <v>277</v>
      </c>
      <c r="AE193" t="s">
        <v>49</v>
      </c>
      <c r="AF193" t="s">
        <v>154</v>
      </c>
    </row>
    <row r="194" spans="1:32">
      <c r="A194" t="str">
        <f>PROPER(TRIM(Homes[[#This Row],[street]]))</f>
        <v>4908 32Nd Ave Ne</v>
      </c>
      <c r="B194" t="str">
        <f>PROPER(TRIM(Homes[[#This Row],[city]]))</f>
        <v>Seattle</v>
      </c>
      <c r="C194" t="str">
        <f>_xlfn.TEXTBEFORE(Homes[[#This Row],[statezip]]," ")</f>
        <v>WA</v>
      </c>
      <c r="D194" s="6" t="str">
        <f>_xlfn.TEXTAFTER(Homes[[#This Row],[statezip]]," ")</f>
        <v>98105</v>
      </c>
      <c r="E194" s="1">
        <v>1205000</v>
      </c>
      <c r="F194">
        <v>4</v>
      </c>
      <c r="G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4" s="3" t="str">
        <f>Homes[[#This Row],[bedrooms]] &amp; " bd | " &amp; TEXT(Homes[[#This Row],[bathrooms]],"0.##") &amp; " ba"</f>
        <v>4 bd | 3.5 ba</v>
      </c>
      <c r="I194" s="4">
        <v>3150</v>
      </c>
      <c r="J194" s="1">
        <f>IFERROR(Homes[[#This Row],[price]]/Homes[[#This Row],[sqft_living]]," ")</f>
        <v>382.53968253968253</v>
      </c>
      <c r="K194" s="4">
        <f>IFERROR(Homes[[#This Row],[sqft_lot]]/43560," ")</f>
        <v>0.12626262626262627</v>
      </c>
      <c r="L194" t="str">
        <f>IF(Homes[[#This Row],[waterfront]]=1, "Yes","No")</f>
        <v>No</v>
      </c>
      <c r="M194" s="4" t="str">
        <f>IF(Homes[[#This Row],[sqft_basement]]&gt;0, "Yes","No")</f>
        <v>No</v>
      </c>
      <c r="N194" t="str">
        <f>CHOOSE(Homes[[#This Row],[view]]+1, "None","Fair","Good","Great","Excellent")</f>
        <v>None</v>
      </c>
      <c r="O194" t="str">
        <f>CHOOSE(Homes[[#This Row],[condition]], "Poor","Fair","Average","Good","Excellent")</f>
        <v>Average</v>
      </c>
      <c r="P194">
        <f ca="1">YEAR(TODAY())-Homes[[#This Row],[yr_built]]</f>
        <v>11</v>
      </c>
      <c r="Q194">
        <v>0</v>
      </c>
      <c r="R194">
        <f ca="1">IF(Homes[[#This Row],[yr_renovated]]&gt;0, YEAR(TODAY())-Homes[[#This Row],[yr_renovated]], YEAR(TODAY())-Homes[[#This Row],[yr_built]])</f>
        <v>11</v>
      </c>
      <c r="S194">
        <v>2</v>
      </c>
      <c r="T194" s="2">
        <v>41828</v>
      </c>
      <c r="U194" s="3">
        <v>3.5</v>
      </c>
      <c r="V194" s="4">
        <f>IFERROR(Homes[[#This Row],[sqft_above]]+Homes[[#This Row],[sqft_basement]]," ")</f>
        <v>3150</v>
      </c>
      <c r="W194" s="4">
        <v>5500</v>
      </c>
      <c r="X194">
        <v>0</v>
      </c>
      <c r="Y194">
        <v>0</v>
      </c>
      <c r="Z194">
        <v>3</v>
      </c>
      <c r="AA194" s="4">
        <v>3150</v>
      </c>
      <c r="AB194" s="4">
        <v>0</v>
      </c>
      <c r="AC194">
        <v>2014</v>
      </c>
      <c r="AD194" t="s">
        <v>278</v>
      </c>
      <c r="AE194" t="s">
        <v>49</v>
      </c>
      <c r="AF194" t="s">
        <v>60</v>
      </c>
    </row>
    <row r="195" spans="1:32">
      <c r="A195" t="str">
        <f>PROPER(TRIM(Homes[[#This Row],[street]]))</f>
        <v>3603 W Mercer Way</v>
      </c>
      <c r="B195" t="str">
        <f>PROPER(TRIM(Homes[[#This Row],[city]]))</f>
        <v>Mercer Island</v>
      </c>
      <c r="C195" t="str">
        <f>_xlfn.TEXTBEFORE(Homes[[#This Row],[statezip]]," ")</f>
        <v>WA</v>
      </c>
      <c r="D195" s="6" t="str">
        <f>_xlfn.TEXTAFTER(Homes[[#This Row],[statezip]]," ")</f>
        <v>98040</v>
      </c>
      <c r="E195" s="1">
        <v>1200000</v>
      </c>
      <c r="F195">
        <v>3</v>
      </c>
      <c r="G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5" s="3" t="str">
        <f>Homes[[#This Row],[bedrooms]] &amp; " bd | " &amp; TEXT(Homes[[#This Row],[bathrooms]],"0.##") &amp; " ba"</f>
        <v>3 bd | 1.75 ba</v>
      </c>
      <c r="I195" s="4">
        <v>1560</v>
      </c>
      <c r="J195" s="1">
        <f>IFERROR(Homes[[#This Row],[price]]/Homes[[#This Row],[sqft_living]]," ")</f>
        <v>769.23076923076928</v>
      </c>
      <c r="K195" s="4">
        <f>IFERROR(Homes[[#This Row],[sqft_lot]]/43560," ")</f>
        <v>0.18544536271808998</v>
      </c>
      <c r="L195" t="str">
        <f>IF(Homes[[#This Row],[waterfront]]=1, "Yes","No")</f>
        <v>Yes</v>
      </c>
      <c r="M195" s="4" t="str">
        <f>IF(Homes[[#This Row],[sqft_basement]]&gt;0, "Yes","No")</f>
        <v>No</v>
      </c>
      <c r="N195" t="str">
        <f>CHOOSE(Homes[[#This Row],[view]]+1, "None","Fair","Good","Great","Excellent")</f>
        <v>Excellent</v>
      </c>
      <c r="O195" t="str">
        <f>CHOOSE(Homes[[#This Row],[condition]], "Poor","Fair","Average","Good","Excellent")</f>
        <v>Good</v>
      </c>
      <c r="P195">
        <f ca="1">YEAR(TODAY())-Homes[[#This Row],[yr_built]]</f>
        <v>97</v>
      </c>
      <c r="Q195">
        <v>0</v>
      </c>
      <c r="R195">
        <f ca="1">IF(Homes[[#This Row],[yr_renovated]]&gt;0, YEAR(TODAY())-Homes[[#This Row],[yr_renovated]], YEAR(TODAY())-Homes[[#This Row],[yr_built]])</f>
        <v>97</v>
      </c>
      <c r="S195">
        <v>1.5</v>
      </c>
      <c r="T195" s="2">
        <v>41771</v>
      </c>
      <c r="U195" s="3">
        <v>1.75</v>
      </c>
      <c r="V195" s="4">
        <f>IFERROR(Homes[[#This Row],[sqft_above]]+Homes[[#This Row],[sqft_basement]]," ")</f>
        <v>1560</v>
      </c>
      <c r="W195" s="4">
        <v>8078</v>
      </c>
      <c r="X195">
        <v>1</v>
      </c>
      <c r="Y195">
        <v>4</v>
      </c>
      <c r="Z195">
        <v>4</v>
      </c>
      <c r="AA195" s="4">
        <v>1560</v>
      </c>
      <c r="AB195" s="4">
        <v>0</v>
      </c>
      <c r="AC195">
        <v>1928</v>
      </c>
      <c r="AD195" t="s">
        <v>279</v>
      </c>
      <c r="AE195" t="s">
        <v>36</v>
      </c>
      <c r="AF195" t="s">
        <v>37</v>
      </c>
    </row>
    <row r="196" spans="1:32">
      <c r="A196" t="str">
        <f>PROPER(TRIM(Homes[[#This Row],[street]]))</f>
        <v>15527 Se 79Th Pl</v>
      </c>
      <c r="B196" t="str">
        <f>PROPER(TRIM(Homes[[#This Row],[city]]))</f>
        <v>Newcastle</v>
      </c>
      <c r="C196" t="str">
        <f>_xlfn.TEXTBEFORE(Homes[[#This Row],[statezip]]," ")</f>
        <v>WA</v>
      </c>
      <c r="D196" s="6" t="str">
        <f>_xlfn.TEXTAFTER(Homes[[#This Row],[statezip]]," ")</f>
        <v>98059</v>
      </c>
      <c r="E196" s="1">
        <v>1200000</v>
      </c>
      <c r="F196">
        <v>4</v>
      </c>
      <c r="G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6" s="3" t="str">
        <f>Homes[[#This Row],[bedrooms]] &amp; " bd | " &amp; TEXT(Homes[[#This Row],[bathrooms]],"0.##") &amp; " ba"</f>
        <v>4 bd | 1.75 ba</v>
      </c>
      <c r="I196" s="4">
        <v>3990</v>
      </c>
      <c r="J196" s="1">
        <f>IFERROR(Homes[[#This Row],[price]]/Homes[[#This Row],[sqft_living]]," ")</f>
        <v>300.75187969924809</v>
      </c>
      <c r="K196" s="4">
        <f>IFERROR(Homes[[#This Row],[sqft_lot]]/43560," ")</f>
        <v>0.30922865013774103</v>
      </c>
      <c r="L196" t="str">
        <f>IF(Homes[[#This Row],[waterfront]]=1, "Yes","No")</f>
        <v>No</v>
      </c>
      <c r="M196" s="4" t="str">
        <f>IF(Homes[[#This Row],[sqft_basement]]&gt;0, "Yes","No")</f>
        <v>No</v>
      </c>
      <c r="N196" t="str">
        <f>CHOOSE(Homes[[#This Row],[view]]+1, "None","Fair","Good","Great","Excellent")</f>
        <v>None</v>
      </c>
      <c r="O196" t="str">
        <f>CHOOSE(Homes[[#This Row],[condition]], "Poor","Fair","Average","Good","Excellent")</f>
        <v>Average</v>
      </c>
      <c r="P196">
        <f ca="1">YEAR(TODAY())-Homes[[#This Row],[yr_built]]</f>
        <v>19</v>
      </c>
      <c r="Q196">
        <v>0</v>
      </c>
      <c r="R196">
        <f ca="1">IF(Homes[[#This Row],[yr_renovated]]&gt;0, YEAR(TODAY())-Homes[[#This Row],[yr_renovated]], YEAR(TODAY())-Homes[[#This Row],[yr_built]])</f>
        <v>19</v>
      </c>
      <c r="S196">
        <v>2</v>
      </c>
      <c r="T196" s="2">
        <v>41815</v>
      </c>
      <c r="U196" s="3">
        <v>1.75</v>
      </c>
      <c r="V196" s="4">
        <f>IFERROR(Homes[[#This Row],[sqft_above]]+Homes[[#This Row],[sqft_basement]]," ")</f>
        <v>3990</v>
      </c>
      <c r="W196" s="4">
        <v>13470</v>
      </c>
      <c r="X196">
        <v>0</v>
      </c>
      <c r="Y196">
        <v>0</v>
      </c>
      <c r="Z196">
        <v>3</v>
      </c>
      <c r="AA196" s="4">
        <v>3990</v>
      </c>
      <c r="AB196" s="4">
        <v>0</v>
      </c>
      <c r="AC196">
        <v>2006</v>
      </c>
      <c r="AD196" t="s">
        <v>280</v>
      </c>
      <c r="AE196" t="s">
        <v>281</v>
      </c>
      <c r="AF196" t="s">
        <v>282</v>
      </c>
    </row>
    <row r="197" spans="1:32">
      <c r="A197" t="str">
        <f>PROPER(TRIM(Homes[[#This Row],[street]]))</f>
        <v>8264 154Th Ave Se</v>
      </c>
      <c r="B197" t="str">
        <f>PROPER(TRIM(Homes[[#This Row],[city]]))</f>
        <v>Newcastle</v>
      </c>
      <c r="C197" t="str">
        <f>_xlfn.TEXTBEFORE(Homes[[#This Row],[statezip]]," ")</f>
        <v>WA</v>
      </c>
      <c r="D197" s="6" t="str">
        <f>_xlfn.TEXTAFTER(Homes[[#This Row],[statezip]]," ")</f>
        <v>98059</v>
      </c>
      <c r="E197" s="1">
        <v>1200000</v>
      </c>
      <c r="F197">
        <v>4</v>
      </c>
      <c r="G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7" s="3" t="str">
        <f>Homes[[#This Row],[bedrooms]] &amp; " bd | " &amp; TEXT(Homes[[#This Row],[bathrooms]],"0.##") &amp; " ba"</f>
        <v>4 bd | 3.5 ba</v>
      </c>
      <c r="I197" s="4">
        <v>4170</v>
      </c>
      <c r="J197" s="1">
        <f>IFERROR(Homes[[#This Row],[price]]/Homes[[#This Row],[sqft_living]]," ")</f>
        <v>287.76978417266184</v>
      </c>
      <c r="K197" s="4">
        <f>IFERROR(Homes[[#This Row],[sqft_lot]]/43560," ")</f>
        <v>0.22378328741965106</v>
      </c>
      <c r="L197" t="str">
        <f>IF(Homes[[#This Row],[waterfront]]=1, "Yes","No")</f>
        <v>No</v>
      </c>
      <c r="M197" s="4" t="str">
        <f>IF(Homes[[#This Row],[sqft_basement]]&gt;0, "Yes","No")</f>
        <v>No</v>
      </c>
      <c r="N197" t="str">
        <f>CHOOSE(Homes[[#This Row],[view]]+1, "None","Fair","Good","Great","Excellent")</f>
        <v>None</v>
      </c>
      <c r="O197" t="str">
        <f>CHOOSE(Homes[[#This Row],[condition]], "Poor","Fair","Average","Good","Excellent")</f>
        <v>Average</v>
      </c>
      <c r="P197">
        <f ca="1">YEAR(TODAY())-Homes[[#This Row],[yr_built]]</f>
        <v>21</v>
      </c>
      <c r="Q197">
        <v>2003</v>
      </c>
      <c r="R197">
        <f ca="1">IF(Homes[[#This Row],[yr_renovated]]&gt;0, YEAR(TODAY())-Homes[[#This Row],[yr_renovated]], YEAR(TODAY())-Homes[[#This Row],[yr_built]])</f>
        <v>22</v>
      </c>
      <c r="S197">
        <v>2</v>
      </c>
      <c r="T197" s="2">
        <v>41807</v>
      </c>
      <c r="U197" s="3">
        <v>3.5</v>
      </c>
      <c r="V197" s="4">
        <f>IFERROR(Homes[[#This Row],[sqft_above]]+Homes[[#This Row],[sqft_basement]]," ")</f>
        <v>4170</v>
      </c>
      <c r="W197" s="4">
        <v>9748</v>
      </c>
      <c r="X197">
        <v>0</v>
      </c>
      <c r="Y197">
        <v>0</v>
      </c>
      <c r="Z197">
        <v>3</v>
      </c>
      <c r="AA197" s="4">
        <v>4170</v>
      </c>
      <c r="AB197" s="4">
        <v>0</v>
      </c>
      <c r="AC197">
        <v>2004</v>
      </c>
      <c r="AD197" t="s">
        <v>283</v>
      </c>
      <c r="AE197" t="s">
        <v>281</v>
      </c>
      <c r="AF197" t="s">
        <v>282</v>
      </c>
    </row>
    <row r="198" spans="1:32">
      <c r="A198" t="str">
        <f>PROPER(TRIM(Homes[[#This Row],[street]]))</f>
        <v>19933 Ne 85Th St</v>
      </c>
      <c r="B198" t="str">
        <f>PROPER(TRIM(Homes[[#This Row],[city]]))</f>
        <v>Redmond</v>
      </c>
      <c r="C198" t="str">
        <f>_xlfn.TEXTBEFORE(Homes[[#This Row],[statezip]]," ")</f>
        <v>WA</v>
      </c>
      <c r="D198" s="6" t="str">
        <f>_xlfn.TEXTAFTER(Homes[[#This Row],[statezip]]," ")</f>
        <v>98053</v>
      </c>
      <c r="E198" s="1">
        <v>1200000</v>
      </c>
      <c r="F198">
        <v>4</v>
      </c>
      <c r="G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8" s="3" t="str">
        <f>Homes[[#This Row],[bedrooms]] &amp; " bd | " &amp; TEXT(Homes[[#This Row],[bathrooms]],"0.##") &amp; " ba"</f>
        <v>4 bd | 3.5 ba</v>
      </c>
      <c r="I198" s="4">
        <v>4740</v>
      </c>
      <c r="J198" s="1">
        <f>IFERROR(Homes[[#This Row],[price]]/Homes[[#This Row],[sqft_living]]," ")</f>
        <v>253.16455696202533</v>
      </c>
      <c r="K198" s="4">
        <f>IFERROR(Homes[[#This Row],[sqft_lot]]/43560," ")</f>
        <v>3.9599862258953169</v>
      </c>
      <c r="L198" t="str">
        <f>IF(Homes[[#This Row],[waterfront]]=1, "Yes","No")</f>
        <v>No</v>
      </c>
      <c r="M198" s="4" t="str">
        <f>IF(Homes[[#This Row],[sqft_basement]]&gt;0, "Yes","No")</f>
        <v>No</v>
      </c>
      <c r="N198" t="str">
        <f>CHOOSE(Homes[[#This Row],[view]]+1, "None","Fair","Good","Great","Excellent")</f>
        <v>None</v>
      </c>
      <c r="O198" t="str">
        <f>CHOOSE(Homes[[#This Row],[condition]], "Poor","Fair","Average","Good","Excellent")</f>
        <v>Average</v>
      </c>
      <c r="P198">
        <f ca="1">YEAR(TODAY())-Homes[[#This Row],[yr_built]]</f>
        <v>22</v>
      </c>
      <c r="Q198">
        <v>0</v>
      </c>
      <c r="R198">
        <f ca="1">IF(Homes[[#This Row],[yr_renovated]]&gt;0, YEAR(TODAY())-Homes[[#This Row],[yr_renovated]], YEAR(TODAY())-Homes[[#This Row],[yr_built]])</f>
        <v>22</v>
      </c>
      <c r="S198">
        <v>2</v>
      </c>
      <c r="T198" s="2">
        <v>41782</v>
      </c>
      <c r="U198" s="3">
        <v>3.5</v>
      </c>
      <c r="V198" s="4">
        <f>IFERROR(Homes[[#This Row],[sqft_above]]+Homes[[#This Row],[sqft_basement]]," ")</f>
        <v>4740</v>
      </c>
      <c r="W198" s="4">
        <v>172497</v>
      </c>
      <c r="X198">
        <v>0</v>
      </c>
      <c r="Y198">
        <v>0</v>
      </c>
      <c r="Z198">
        <v>3</v>
      </c>
      <c r="AA198" s="4">
        <v>4740</v>
      </c>
      <c r="AB198" s="4">
        <v>0</v>
      </c>
      <c r="AC198">
        <v>2003</v>
      </c>
      <c r="AD198" t="s">
        <v>284</v>
      </c>
      <c r="AE198" t="s">
        <v>137</v>
      </c>
      <c r="AF198" t="s">
        <v>208</v>
      </c>
    </row>
    <row r="199" spans="1:32">
      <c r="A199" t="str">
        <f>PROPER(TRIM(Homes[[#This Row],[street]]))</f>
        <v>124 Ne 60Th St</v>
      </c>
      <c r="B199" t="str">
        <f>PROPER(TRIM(Homes[[#This Row],[city]]))</f>
        <v>Seattle</v>
      </c>
      <c r="C199" t="str">
        <f>_xlfn.TEXTBEFORE(Homes[[#This Row],[statezip]]," ")</f>
        <v>WA</v>
      </c>
      <c r="D199" s="6" t="str">
        <f>_xlfn.TEXTAFTER(Homes[[#This Row],[statezip]]," ")</f>
        <v>98115</v>
      </c>
      <c r="E199" s="1">
        <v>1200000</v>
      </c>
      <c r="F199">
        <v>4</v>
      </c>
      <c r="G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" s="3" t="str">
        <f>Homes[[#This Row],[bedrooms]] &amp; " bd | " &amp; TEXT(Homes[[#This Row],[bathrooms]],"0.##") &amp; " ba"</f>
        <v>4 bd | 2.5 ba</v>
      </c>
      <c r="I199" s="4">
        <v>2700</v>
      </c>
      <c r="J199" s="1">
        <f>IFERROR(Homes[[#This Row],[price]]/Homes[[#This Row],[sqft_living]]," ")</f>
        <v>444.44444444444446</v>
      </c>
      <c r="K199" s="4">
        <f>IFERROR(Homes[[#This Row],[sqft_lot]]/43560," ")</f>
        <v>9.8140495867768601E-2</v>
      </c>
      <c r="L199" t="str">
        <f>IF(Homes[[#This Row],[waterfront]]=1, "Yes","No")</f>
        <v>No</v>
      </c>
      <c r="M199" s="4" t="str">
        <f>IF(Homes[[#This Row],[sqft_basement]]&gt;0, "Yes","No")</f>
        <v>No</v>
      </c>
      <c r="N199" t="str">
        <f>CHOOSE(Homes[[#This Row],[view]]+1, "None","Fair","Good","Great","Excellent")</f>
        <v>None</v>
      </c>
      <c r="O199" t="str">
        <f>CHOOSE(Homes[[#This Row],[condition]], "Poor","Fair","Average","Good","Excellent")</f>
        <v>Average</v>
      </c>
      <c r="P199">
        <f ca="1">YEAR(TODAY())-Homes[[#This Row],[yr_built]]</f>
        <v>21</v>
      </c>
      <c r="Q199">
        <v>2003</v>
      </c>
      <c r="R199">
        <f ca="1">IF(Homes[[#This Row],[yr_renovated]]&gt;0, YEAR(TODAY())-Homes[[#This Row],[yr_renovated]], YEAR(TODAY())-Homes[[#This Row],[yr_built]])</f>
        <v>22</v>
      </c>
      <c r="S199">
        <v>2</v>
      </c>
      <c r="T199" s="2">
        <v>41825</v>
      </c>
      <c r="U199" s="3">
        <v>2.5</v>
      </c>
      <c r="V199" s="4">
        <f>IFERROR(Homes[[#This Row],[sqft_above]]+Homes[[#This Row],[sqft_basement]]," ")</f>
        <v>2700</v>
      </c>
      <c r="W199" s="4">
        <v>4275</v>
      </c>
      <c r="X199">
        <v>0</v>
      </c>
      <c r="Y199">
        <v>0</v>
      </c>
      <c r="Z199">
        <v>3</v>
      </c>
      <c r="AA199" s="4">
        <v>2700</v>
      </c>
      <c r="AB199" s="4">
        <v>0</v>
      </c>
      <c r="AC199">
        <v>2004</v>
      </c>
      <c r="AD199" t="s">
        <v>285</v>
      </c>
      <c r="AE199" t="s">
        <v>49</v>
      </c>
      <c r="AF199" t="s">
        <v>154</v>
      </c>
    </row>
    <row r="200" spans="1:32">
      <c r="A200" t="str">
        <f>PROPER(TRIM(Homes[[#This Row],[street]]))</f>
        <v>420 17Th Ave E</v>
      </c>
      <c r="B200" t="str">
        <f>PROPER(TRIM(Homes[[#This Row],[city]]))</f>
        <v>Seattle</v>
      </c>
      <c r="C200" t="str">
        <f>_xlfn.TEXTBEFORE(Homes[[#This Row],[statezip]]," ")</f>
        <v>WA</v>
      </c>
      <c r="D200" s="6" t="str">
        <f>_xlfn.TEXTAFTER(Homes[[#This Row],[statezip]]," ")</f>
        <v>98112</v>
      </c>
      <c r="E200" s="1">
        <v>1200000</v>
      </c>
      <c r="F200">
        <v>4</v>
      </c>
      <c r="G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0" s="3" t="str">
        <f>Homes[[#This Row],[bedrooms]] &amp; " bd | " &amp; TEXT(Homes[[#This Row],[bathrooms]],"0.##") &amp; " ba"</f>
        <v>4 bd | 2. ba</v>
      </c>
      <c r="I200" s="4">
        <v>2120</v>
      </c>
      <c r="J200" s="1">
        <f>IFERROR(Homes[[#This Row],[price]]/Homes[[#This Row],[sqft_living]]," ")</f>
        <v>566.03773584905662</v>
      </c>
      <c r="K200" s="4">
        <f>IFERROR(Homes[[#This Row],[sqft_lot]]/43560," ")</f>
        <v>7.7134986225895319E-2</v>
      </c>
      <c r="L200" t="str">
        <f>IF(Homes[[#This Row],[waterfront]]=1, "Yes","No")</f>
        <v>No</v>
      </c>
      <c r="M200" s="4" t="str">
        <f>IF(Homes[[#This Row],[sqft_basement]]&gt;0, "Yes","No")</f>
        <v>No</v>
      </c>
      <c r="N200" t="str">
        <f>CHOOSE(Homes[[#This Row],[view]]+1, "None","Fair","Good","Great","Excellent")</f>
        <v>None</v>
      </c>
      <c r="O200" t="str">
        <f>CHOOSE(Homes[[#This Row],[condition]], "Poor","Fair","Average","Good","Excellent")</f>
        <v>Average</v>
      </c>
      <c r="P200">
        <f ca="1">YEAR(TODAY())-Homes[[#This Row],[yr_built]]</f>
        <v>120</v>
      </c>
      <c r="Q200">
        <v>2010</v>
      </c>
      <c r="R200">
        <f ca="1">IF(Homes[[#This Row],[yr_renovated]]&gt;0, YEAR(TODAY())-Homes[[#This Row],[yr_renovated]], YEAR(TODAY())-Homes[[#This Row],[yr_built]])</f>
        <v>15</v>
      </c>
      <c r="S200">
        <v>2</v>
      </c>
      <c r="T200" s="2">
        <v>41820</v>
      </c>
      <c r="U200" s="3">
        <v>2</v>
      </c>
      <c r="V200" s="4">
        <f>IFERROR(Homes[[#This Row],[sqft_above]]+Homes[[#This Row],[sqft_basement]]," ")</f>
        <v>2120</v>
      </c>
      <c r="W200" s="4">
        <v>3360</v>
      </c>
      <c r="X200">
        <v>0</v>
      </c>
      <c r="Y200">
        <v>0</v>
      </c>
      <c r="Z200">
        <v>3</v>
      </c>
      <c r="AA200" s="4">
        <v>2120</v>
      </c>
      <c r="AB200" s="4">
        <v>0</v>
      </c>
      <c r="AC200">
        <v>1905</v>
      </c>
      <c r="AD200" t="s">
        <v>286</v>
      </c>
      <c r="AE200" t="s">
        <v>49</v>
      </c>
      <c r="AF200" t="s">
        <v>64</v>
      </c>
    </row>
    <row r="201" spans="1:32">
      <c r="A201" t="str">
        <f>PROPER(TRIM(Homes[[#This Row],[street]]))</f>
        <v>2303 E Valley St</v>
      </c>
      <c r="B201" t="str">
        <f>PROPER(TRIM(Homes[[#This Row],[city]]))</f>
        <v>Seattle</v>
      </c>
      <c r="C201" t="str">
        <f>_xlfn.TEXTBEFORE(Homes[[#This Row],[statezip]]," ")</f>
        <v>WA</v>
      </c>
      <c r="D201" s="6" t="str">
        <f>_xlfn.TEXTAFTER(Homes[[#This Row],[statezip]]," ")</f>
        <v>98112</v>
      </c>
      <c r="E201" s="1">
        <v>1198000</v>
      </c>
      <c r="F201">
        <v>4</v>
      </c>
      <c r="G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1" s="3" t="str">
        <f>Homes[[#This Row],[bedrooms]] &amp; " bd | " &amp; TEXT(Homes[[#This Row],[bathrooms]],"0.##") &amp; " ba"</f>
        <v>4 bd | 3.5 ba</v>
      </c>
      <c r="I201" s="4">
        <v>3400</v>
      </c>
      <c r="J201" s="1">
        <f>IFERROR(Homes[[#This Row],[price]]/Homes[[#This Row],[sqft_living]]," ")</f>
        <v>352.35294117647061</v>
      </c>
      <c r="K201" s="4">
        <f>IFERROR(Homes[[#This Row],[sqft_lot]]/43560," ")</f>
        <v>8.8383838383838384E-2</v>
      </c>
      <c r="L201" t="str">
        <f>IF(Homes[[#This Row],[waterfront]]=1, "Yes","No")</f>
        <v>No</v>
      </c>
      <c r="M201" s="4" t="str">
        <f>IF(Homes[[#This Row],[sqft_basement]]&gt;0, "Yes","No")</f>
        <v>Yes</v>
      </c>
      <c r="N201" t="str">
        <f>CHOOSE(Homes[[#This Row],[view]]+1, "None","Fair","Good","Great","Excellent")</f>
        <v>None</v>
      </c>
      <c r="O201" t="str">
        <f>CHOOSE(Homes[[#This Row],[condition]], "Poor","Fair","Average","Good","Excellent")</f>
        <v>Average</v>
      </c>
      <c r="P201">
        <f ca="1">YEAR(TODAY())-Homes[[#This Row],[yr_built]]</f>
        <v>17</v>
      </c>
      <c r="Q201">
        <v>0</v>
      </c>
      <c r="R201">
        <f ca="1">IF(Homes[[#This Row],[yr_renovated]]&gt;0, YEAR(TODAY())-Homes[[#This Row],[yr_renovated]], YEAR(TODAY())-Homes[[#This Row],[yr_built]])</f>
        <v>17</v>
      </c>
      <c r="S201">
        <v>2.5</v>
      </c>
      <c r="T201" s="2">
        <v>41821</v>
      </c>
      <c r="U201" s="3">
        <v>3.5</v>
      </c>
      <c r="V201" s="4">
        <f>IFERROR(Homes[[#This Row],[sqft_above]]+Homes[[#This Row],[sqft_basement]]," ")</f>
        <v>3400</v>
      </c>
      <c r="W201" s="4">
        <v>3850</v>
      </c>
      <c r="X201">
        <v>0</v>
      </c>
      <c r="Y201">
        <v>0</v>
      </c>
      <c r="Z201">
        <v>3</v>
      </c>
      <c r="AA201" s="4">
        <v>2790</v>
      </c>
      <c r="AB201" s="4">
        <v>610</v>
      </c>
      <c r="AC201">
        <v>2008</v>
      </c>
      <c r="AD201" t="s">
        <v>287</v>
      </c>
      <c r="AE201" t="s">
        <v>49</v>
      </c>
      <c r="AF201" t="s">
        <v>64</v>
      </c>
    </row>
    <row r="202" spans="1:32">
      <c r="A202" t="str">
        <f>PROPER(TRIM(Homes[[#This Row],[street]]))</f>
        <v>5912 83Rd Pl Se</v>
      </c>
      <c r="B202" t="str">
        <f>PROPER(TRIM(Homes[[#This Row],[city]]))</f>
        <v>Mercer Island</v>
      </c>
      <c r="C202" t="str">
        <f>_xlfn.TEXTBEFORE(Homes[[#This Row],[statezip]]," ")</f>
        <v>WA</v>
      </c>
      <c r="D202" s="6" t="str">
        <f>_xlfn.TEXTAFTER(Homes[[#This Row],[statezip]]," ")</f>
        <v>98040</v>
      </c>
      <c r="E202" s="1">
        <v>1195000</v>
      </c>
      <c r="F202">
        <v>5</v>
      </c>
      <c r="G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2" s="3" t="str">
        <f>Homes[[#This Row],[bedrooms]] &amp; " bd | " &amp; TEXT(Homes[[#This Row],[bathrooms]],"0.##") &amp; " ba"</f>
        <v>5 bd | 2.75 ba</v>
      </c>
      <c r="I202" s="4">
        <v>3650</v>
      </c>
      <c r="J202" s="1">
        <f>IFERROR(Homes[[#This Row],[price]]/Homes[[#This Row],[sqft_living]]," ")</f>
        <v>327.39726027397262</v>
      </c>
      <c r="K202" s="4">
        <f>IFERROR(Homes[[#This Row],[sqft_lot]]/43560," ")</f>
        <v>0.305257116620753</v>
      </c>
      <c r="L202" t="str">
        <f>IF(Homes[[#This Row],[waterfront]]=1, "Yes","No")</f>
        <v>No</v>
      </c>
      <c r="M202" s="4" t="str">
        <f>IF(Homes[[#This Row],[sqft_basement]]&gt;0, "Yes","No")</f>
        <v>Yes</v>
      </c>
      <c r="N202" t="str">
        <f>CHOOSE(Homes[[#This Row],[view]]+1, "None","Fair","Good","Great","Excellent")</f>
        <v>None</v>
      </c>
      <c r="O202" t="str">
        <f>CHOOSE(Homes[[#This Row],[condition]], "Poor","Fair","Average","Good","Excellent")</f>
        <v>Excellent</v>
      </c>
      <c r="P202">
        <f ca="1">YEAR(TODAY())-Homes[[#This Row],[yr_built]]</f>
        <v>56</v>
      </c>
      <c r="Q202">
        <v>0</v>
      </c>
      <c r="R202">
        <f ca="1">IF(Homes[[#This Row],[yr_renovated]]&gt;0, YEAR(TODAY())-Homes[[#This Row],[yr_renovated]], YEAR(TODAY())-Homes[[#This Row],[yr_built]])</f>
        <v>56</v>
      </c>
      <c r="S202">
        <v>2</v>
      </c>
      <c r="T202" s="2">
        <v>41817</v>
      </c>
      <c r="U202" s="3">
        <v>2.75</v>
      </c>
      <c r="V202" s="4">
        <f>IFERROR(Homes[[#This Row],[sqft_above]]+Homes[[#This Row],[sqft_basement]]," ")</f>
        <v>3650</v>
      </c>
      <c r="W202" s="4">
        <v>13297</v>
      </c>
      <c r="X202">
        <v>0</v>
      </c>
      <c r="Y202">
        <v>0</v>
      </c>
      <c r="Z202">
        <v>5</v>
      </c>
      <c r="AA202" s="4">
        <v>2750</v>
      </c>
      <c r="AB202" s="4">
        <v>900</v>
      </c>
      <c r="AC202">
        <v>1969</v>
      </c>
      <c r="AD202" t="s">
        <v>288</v>
      </c>
      <c r="AE202" t="s">
        <v>36</v>
      </c>
      <c r="AF202" t="s">
        <v>37</v>
      </c>
    </row>
    <row r="203" spans="1:32">
      <c r="A203" t="str">
        <f>PROPER(TRIM(Homes[[#This Row],[street]]))</f>
        <v>7657-7801 E Mercer Way</v>
      </c>
      <c r="B203" t="str">
        <f>PROPER(TRIM(Homes[[#This Row],[city]]))</f>
        <v>Mercer Island</v>
      </c>
      <c r="C203" t="str">
        <f>_xlfn.TEXTBEFORE(Homes[[#This Row],[statezip]]," ")</f>
        <v>WA</v>
      </c>
      <c r="D203" s="6" t="str">
        <f>_xlfn.TEXTAFTER(Homes[[#This Row],[statezip]]," ")</f>
        <v>98040</v>
      </c>
      <c r="E203" s="1">
        <v>1195000</v>
      </c>
      <c r="F203">
        <v>5</v>
      </c>
      <c r="G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3" s="3" t="str">
        <f>Homes[[#This Row],[bedrooms]] &amp; " bd | " &amp; TEXT(Homes[[#This Row],[bathrooms]],"0.##") &amp; " ba"</f>
        <v>5 bd | 3. ba</v>
      </c>
      <c r="I203" s="4">
        <v>3420</v>
      </c>
      <c r="J203" s="1">
        <f>IFERROR(Homes[[#This Row],[price]]/Homes[[#This Row],[sqft_living]]," ")</f>
        <v>349.41520467836256</v>
      </c>
      <c r="K203" s="4">
        <f>IFERROR(Homes[[#This Row],[sqft_lot]]/43560," ")</f>
        <v>0.4161845730027548</v>
      </c>
      <c r="L203" t="str">
        <f>IF(Homes[[#This Row],[waterfront]]=1, "Yes","No")</f>
        <v>No</v>
      </c>
      <c r="M203" s="4" t="str">
        <f>IF(Homes[[#This Row],[sqft_basement]]&gt;0, "Yes","No")</f>
        <v>Yes</v>
      </c>
      <c r="N203" t="str">
        <f>CHOOSE(Homes[[#This Row],[view]]+1, "None","Fair","Good","Great","Excellent")</f>
        <v>None</v>
      </c>
      <c r="O203" t="str">
        <f>CHOOSE(Homes[[#This Row],[condition]], "Poor","Fair","Average","Good","Excellent")</f>
        <v>Average</v>
      </c>
      <c r="P203">
        <f ca="1">YEAR(TODAY())-Homes[[#This Row],[yr_built]]</f>
        <v>73</v>
      </c>
      <c r="Q203">
        <v>2005</v>
      </c>
      <c r="R203">
        <f ca="1">IF(Homes[[#This Row],[yr_renovated]]&gt;0, YEAR(TODAY())-Homes[[#This Row],[yr_renovated]], YEAR(TODAY())-Homes[[#This Row],[yr_built]])</f>
        <v>20</v>
      </c>
      <c r="S203">
        <v>2</v>
      </c>
      <c r="T203" s="2">
        <v>41823</v>
      </c>
      <c r="U203" s="3">
        <v>3</v>
      </c>
      <c r="V203" s="4">
        <f>IFERROR(Homes[[#This Row],[sqft_above]]+Homes[[#This Row],[sqft_basement]]," ")</f>
        <v>3420</v>
      </c>
      <c r="W203" s="4">
        <v>18129</v>
      </c>
      <c r="X203">
        <v>0</v>
      </c>
      <c r="Y203">
        <v>0</v>
      </c>
      <c r="Z203">
        <v>3</v>
      </c>
      <c r="AA203" s="4">
        <v>2540</v>
      </c>
      <c r="AB203" s="4">
        <v>880</v>
      </c>
      <c r="AC203">
        <v>1952</v>
      </c>
      <c r="AD203" t="s">
        <v>289</v>
      </c>
      <c r="AE203" t="s">
        <v>36</v>
      </c>
      <c r="AF203" t="s">
        <v>37</v>
      </c>
    </row>
    <row r="204" spans="1:32">
      <c r="A204" t="str">
        <f>PROPER(TRIM(Homes[[#This Row],[street]]))</f>
        <v>2905 25Th Ave W</v>
      </c>
      <c r="B204" t="str">
        <f>PROPER(TRIM(Homes[[#This Row],[city]]))</f>
        <v>Seattle</v>
      </c>
      <c r="C204" t="str">
        <f>_xlfn.TEXTBEFORE(Homes[[#This Row],[statezip]]," ")</f>
        <v>WA</v>
      </c>
      <c r="D204" s="6" t="str">
        <f>_xlfn.TEXTAFTER(Homes[[#This Row],[statezip]]," ")</f>
        <v>98199</v>
      </c>
      <c r="E204" s="1">
        <v>1195000</v>
      </c>
      <c r="F204">
        <v>4</v>
      </c>
      <c r="G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4" s="3" t="str">
        <f>Homes[[#This Row],[bedrooms]] &amp; " bd | " &amp; TEXT(Homes[[#This Row],[bathrooms]],"0.##") &amp; " ba"</f>
        <v>4 bd | 3.5 ba</v>
      </c>
      <c r="I204" s="4">
        <v>3960</v>
      </c>
      <c r="J204" s="1">
        <f>IFERROR(Homes[[#This Row],[price]]/Homes[[#This Row],[sqft_living]]," ")</f>
        <v>301.76767676767679</v>
      </c>
      <c r="K204" s="4">
        <f>IFERROR(Homes[[#This Row],[sqft_lot]]/43560," ")</f>
        <v>0.15275482093663911</v>
      </c>
      <c r="L204" t="str">
        <f>IF(Homes[[#This Row],[waterfront]]=1, "Yes","No")</f>
        <v>No</v>
      </c>
      <c r="M204" s="4" t="str">
        <f>IF(Homes[[#This Row],[sqft_basement]]&gt;0, "Yes","No")</f>
        <v>Yes</v>
      </c>
      <c r="N204" t="str">
        <f>CHOOSE(Homes[[#This Row],[view]]+1, "None","Fair","Good","Great","Excellent")</f>
        <v>None</v>
      </c>
      <c r="O204" t="str">
        <f>CHOOSE(Homes[[#This Row],[condition]], "Poor","Fair","Average","Good","Excellent")</f>
        <v>Average</v>
      </c>
      <c r="P204">
        <f ca="1">YEAR(TODAY())-Homes[[#This Row],[yr_built]]</f>
        <v>19</v>
      </c>
      <c r="Q204">
        <v>0</v>
      </c>
      <c r="R204">
        <f ca="1">IF(Homes[[#This Row],[yr_renovated]]&gt;0, YEAR(TODAY())-Homes[[#This Row],[yr_renovated]], YEAR(TODAY())-Homes[[#This Row],[yr_built]])</f>
        <v>19</v>
      </c>
      <c r="S204">
        <v>2</v>
      </c>
      <c r="T204" s="2">
        <v>41828</v>
      </c>
      <c r="U204" s="3">
        <v>3.5</v>
      </c>
      <c r="V204" s="4">
        <f>IFERROR(Homes[[#This Row],[sqft_above]]+Homes[[#This Row],[sqft_basement]]," ")</f>
        <v>3960</v>
      </c>
      <c r="W204" s="4">
        <v>6654</v>
      </c>
      <c r="X204">
        <v>0</v>
      </c>
      <c r="Y204">
        <v>0</v>
      </c>
      <c r="Z204">
        <v>3</v>
      </c>
      <c r="AA204" s="4">
        <v>2850</v>
      </c>
      <c r="AB204" s="4">
        <v>1110</v>
      </c>
      <c r="AC204">
        <v>2006</v>
      </c>
      <c r="AD204" t="s">
        <v>290</v>
      </c>
      <c r="AE204" t="s">
        <v>49</v>
      </c>
      <c r="AF204" t="s">
        <v>58</v>
      </c>
    </row>
    <row r="205" spans="1:32">
      <c r="A205" t="str">
        <f>PROPER(TRIM(Homes[[#This Row],[street]]))</f>
        <v>2009 4Th Ave N</v>
      </c>
      <c r="B205" t="str">
        <f>PROPER(TRIM(Homes[[#This Row],[city]]))</f>
        <v>Seattle</v>
      </c>
      <c r="C205" t="str">
        <f>_xlfn.TEXTBEFORE(Homes[[#This Row],[statezip]]," ")</f>
        <v>WA</v>
      </c>
      <c r="D205" s="6" t="str">
        <f>_xlfn.TEXTAFTER(Homes[[#This Row],[statezip]]," ")</f>
        <v>98109</v>
      </c>
      <c r="E205" s="1">
        <v>1190000</v>
      </c>
      <c r="F205">
        <v>4</v>
      </c>
      <c r="G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5" s="3" t="str">
        <f>Homes[[#This Row],[bedrooms]] &amp; " bd | " &amp; TEXT(Homes[[#This Row],[bathrooms]],"0.##") &amp; " ba"</f>
        <v>4 bd | 3. ba</v>
      </c>
      <c r="I205" s="4">
        <v>2240</v>
      </c>
      <c r="J205" s="1">
        <f>IFERROR(Homes[[#This Row],[price]]/Homes[[#This Row],[sqft_living]]," ")</f>
        <v>531.25</v>
      </c>
      <c r="K205" s="4">
        <f>IFERROR(Homes[[#This Row],[sqft_lot]]/43560," ")</f>
        <v>0.13774104683195593</v>
      </c>
      <c r="L205" t="str">
        <f>IF(Homes[[#This Row],[waterfront]]=1, "Yes","No")</f>
        <v>No</v>
      </c>
      <c r="M205" s="4" t="str">
        <f>IF(Homes[[#This Row],[sqft_basement]]&gt;0, "Yes","No")</f>
        <v>Yes</v>
      </c>
      <c r="N205" t="str">
        <f>CHOOSE(Homes[[#This Row],[view]]+1, "None","Fair","Good","Great","Excellent")</f>
        <v>None</v>
      </c>
      <c r="O205" t="str">
        <f>CHOOSE(Homes[[#This Row],[condition]], "Poor","Fair","Average","Good","Excellent")</f>
        <v>Good</v>
      </c>
      <c r="P205">
        <f ca="1">YEAR(TODAY())-Homes[[#This Row],[yr_built]]</f>
        <v>111</v>
      </c>
      <c r="Q205">
        <v>1945</v>
      </c>
      <c r="R205">
        <f ca="1">IF(Homes[[#This Row],[yr_renovated]]&gt;0, YEAR(TODAY())-Homes[[#This Row],[yr_renovated]], YEAR(TODAY())-Homes[[#This Row],[yr_built]])</f>
        <v>80</v>
      </c>
      <c r="S205">
        <v>1.5</v>
      </c>
      <c r="T205" s="2">
        <v>41778</v>
      </c>
      <c r="U205" s="3">
        <v>3</v>
      </c>
      <c r="V205" s="4">
        <f>IFERROR(Homes[[#This Row],[sqft_above]]+Homes[[#This Row],[sqft_basement]]," ")</f>
        <v>2240</v>
      </c>
      <c r="W205" s="4">
        <v>6000</v>
      </c>
      <c r="X205">
        <v>0</v>
      </c>
      <c r="Y205">
        <v>0</v>
      </c>
      <c r="Z205">
        <v>4</v>
      </c>
      <c r="AA205" s="4">
        <v>1270</v>
      </c>
      <c r="AB205" s="4">
        <v>970</v>
      </c>
      <c r="AC205">
        <v>1914</v>
      </c>
      <c r="AD205" t="s">
        <v>291</v>
      </c>
      <c r="AE205" t="s">
        <v>49</v>
      </c>
      <c r="AF205" t="s">
        <v>134</v>
      </c>
    </row>
    <row r="206" spans="1:32">
      <c r="A206" t="str">
        <f>PROPER(TRIM(Homes[[#This Row],[street]]))</f>
        <v>723 16Th Ave E</v>
      </c>
      <c r="B206" t="str">
        <f>PROPER(TRIM(Homes[[#This Row],[city]]))</f>
        <v>Seattle</v>
      </c>
      <c r="C206" t="str">
        <f>_xlfn.TEXTBEFORE(Homes[[#This Row],[statezip]]," ")</f>
        <v>WA</v>
      </c>
      <c r="D206" s="6" t="str">
        <f>_xlfn.TEXTAFTER(Homes[[#This Row],[statezip]]," ")</f>
        <v>98112</v>
      </c>
      <c r="E206" s="1">
        <v>1185001</v>
      </c>
      <c r="F206">
        <v>3</v>
      </c>
      <c r="G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6" s="3" t="str">
        <f>Homes[[#This Row],[bedrooms]] &amp; " bd | " &amp; TEXT(Homes[[#This Row],[bathrooms]],"0.##") &amp; " ba"</f>
        <v>3 bd | 2.75 ba</v>
      </c>
      <c r="I206" s="4">
        <v>2500</v>
      </c>
      <c r="J206" s="1">
        <f>IFERROR(Homes[[#This Row],[price]]/Homes[[#This Row],[sqft_living]]," ")</f>
        <v>474.00040000000001</v>
      </c>
      <c r="K206" s="4">
        <f>IFERROR(Homes[[#This Row],[sqft_lot]]/43560," ")</f>
        <v>0.12782369146005509</v>
      </c>
      <c r="L206" t="str">
        <f>IF(Homes[[#This Row],[waterfront]]=1, "Yes","No")</f>
        <v>No</v>
      </c>
      <c r="M206" s="4" t="str">
        <f>IF(Homes[[#This Row],[sqft_basement]]&gt;0, "Yes","No")</f>
        <v>No</v>
      </c>
      <c r="N206" t="str">
        <f>CHOOSE(Homes[[#This Row],[view]]+1, "None","Fair","Good","Great","Excellent")</f>
        <v>None</v>
      </c>
      <c r="O206" t="str">
        <f>CHOOSE(Homes[[#This Row],[condition]], "Poor","Fair","Average","Good","Excellent")</f>
        <v>Excellent</v>
      </c>
      <c r="P206">
        <f ca="1">YEAR(TODAY())-Homes[[#This Row],[yr_built]]</f>
        <v>120</v>
      </c>
      <c r="Q206">
        <v>0</v>
      </c>
      <c r="R206">
        <f ca="1">IF(Homes[[#This Row],[yr_renovated]]&gt;0, YEAR(TODAY())-Homes[[#This Row],[yr_renovated]], YEAR(TODAY())-Homes[[#This Row],[yr_built]])</f>
        <v>120</v>
      </c>
      <c r="S206">
        <v>2</v>
      </c>
      <c r="T206" s="2">
        <v>41807</v>
      </c>
      <c r="U206" s="3">
        <v>2.75</v>
      </c>
      <c r="V206" s="4">
        <f>IFERROR(Homes[[#This Row],[sqft_above]]+Homes[[#This Row],[sqft_basement]]," ")</f>
        <v>2500</v>
      </c>
      <c r="W206" s="4">
        <v>5568</v>
      </c>
      <c r="X206">
        <v>0</v>
      </c>
      <c r="Y206">
        <v>0</v>
      </c>
      <c r="Z206">
        <v>5</v>
      </c>
      <c r="AA206" s="4">
        <v>2500</v>
      </c>
      <c r="AB206" s="4">
        <v>0</v>
      </c>
      <c r="AC206">
        <v>1905</v>
      </c>
      <c r="AD206" t="s">
        <v>292</v>
      </c>
      <c r="AE206" t="s">
        <v>49</v>
      </c>
      <c r="AF206" t="s">
        <v>64</v>
      </c>
    </row>
    <row r="207" spans="1:32">
      <c r="A207" t="str">
        <f>PROPER(TRIM(Homes[[#This Row],[street]]))</f>
        <v>13204 Ne 45Th St</v>
      </c>
      <c r="B207" t="str">
        <f>PROPER(TRIM(Homes[[#This Row],[city]]))</f>
        <v>Bellevue</v>
      </c>
      <c r="C207" t="str">
        <f>_xlfn.TEXTBEFORE(Homes[[#This Row],[statezip]]," ")</f>
        <v>WA</v>
      </c>
      <c r="D207" s="6" t="str">
        <f>_xlfn.TEXTAFTER(Homes[[#This Row],[statezip]]," ")</f>
        <v>98005</v>
      </c>
      <c r="E207" s="1">
        <v>1185000</v>
      </c>
      <c r="F207">
        <v>3</v>
      </c>
      <c r="G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" s="3" t="str">
        <f>Homes[[#This Row],[bedrooms]] &amp; " bd | " &amp; TEXT(Homes[[#This Row],[bathrooms]],"0.##") &amp; " ba"</f>
        <v>3 bd | 2.25 ba</v>
      </c>
      <c r="I207" s="4">
        <v>2760</v>
      </c>
      <c r="J207" s="1">
        <f>IFERROR(Homes[[#This Row],[price]]/Homes[[#This Row],[sqft_living]]," ")</f>
        <v>429.3478260869565</v>
      </c>
      <c r="K207" s="4">
        <f>IFERROR(Homes[[#This Row],[sqft_lot]]/43560," ")</f>
        <v>0.9399908172635445</v>
      </c>
      <c r="L207" t="str">
        <f>IF(Homes[[#This Row],[waterfront]]=1, "Yes","No")</f>
        <v>No</v>
      </c>
      <c r="M207" s="4" t="str">
        <f>IF(Homes[[#This Row],[sqft_basement]]&gt;0, "Yes","No")</f>
        <v>No</v>
      </c>
      <c r="N207" t="str">
        <f>CHOOSE(Homes[[#This Row],[view]]+1, "None","Fair","Good","Great","Excellent")</f>
        <v>None</v>
      </c>
      <c r="O207" t="str">
        <f>CHOOSE(Homes[[#This Row],[condition]], "Poor","Fair","Average","Good","Excellent")</f>
        <v>Excellent</v>
      </c>
      <c r="P207">
        <f ca="1">YEAR(TODAY())-Homes[[#This Row],[yr_built]]</f>
        <v>47</v>
      </c>
      <c r="Q207">
        <v>0</v>
      </c>
      <c r="R207">
        <f ca="1">IF(Homes[[#This Row],[yr_renovated]]&gt;0, YEAR(TODAY())-Homes[[#This Row],[yr_renovated]], YEAR(TODAY())-Homes[[#This Row],[yr_built]])</f>
        <v>47</v>
      </c>
      <c r="S207">
        <v>2</v>
      </c>
      <c r="T207" s="2">
        <v>41780</v>
      </c>
      <c r="U207" s="3">
        <v>2.25</v>
      </c>
      <c r="V207" s="4">
        <f>IFERROR(Homes[[#This Row],[sqft_above]]+Homes[[#This Row],[sqft_basement]]," ")</f>
        <v>2760</v>
      </c>
      <c r="W207" s="4">
        <v>40946</v>
      </c>
      <c r="X207">
        <v>0</v>
      </c>
      <c r="Y207">
        <v>0</v>
      </c>
      <c r="Z207">
        <v>5</v>
      </c>
      <c r="AA207" s="4">
        <v>2760</v>
      </c>
      <c r="AB207" s="4">
        <v>0</v>
      </c>
      <c r="AC207">
        <v>1978</v>
      </c>
      <c r="AD207" t="s">
        <v>293</v>
      </c>
      <c r="AE207" t="s">
        <v>33</v>
      </c>
      <c r="AF207" t="s">
        <v>115</v>
      </c>
    </row>
    <row r="208" spans="1:32">
      <c r="A208" t="str">
        <f>PROPER(TRIM(Homes[[#This Row],[street]]))</f>
        <v>7344 50Th Ave Ne</v>
      </c>
      <c r="B208" t="str">
        <f>PROPER(TRIM(Homes[[#This Row],[city]]))</f>
        <v>Seattle</v>
      </c>
      <c r="C208" t="str">
        <f>_xlfn.TEXTBEFORE(Homes[[#This Row],[statezip]]," ")</f>
        <v>WA</v>
      </c>
      <c r="D208" s="6" t="str">
        <f>_xlfn.TEXTAFTER(Homes[[#This Row],[statezip]]," ")</f>
        <v>98115</v>
      </c>
      <c r="E208" s="1">
        <v>1184000</v>
      </c>
      <c r="F208">
        <v>4</v>
      </c>
      <c r="G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8" s="3" t="str">
        <f>Homes[[#This Row],[bedrooms]] &amp; " bd | " &amp; TEXT(Homes[[#This Row],[bathrooms]],"0.##") &amp; " ba"</f>
        <v>4 bd | 2.5 ba</v>
      </c>
      <c r="I208" s="4">
        <v>3200</v>
      </c>
      <c r="J208" s="1">
        <f>IFERROR(Homes[[#This Row],[price]]/Homes[[#This Row],[sqft_living]]," ")</f>
        <v>370</v>
      </c>
      <c r="K208" s="4">
        <f>IFERROR(Homes[[#This Row],[sqft_lot]]/43560," ")</f>
        <v>0.17217630853994489</v>
      </c>
      <c r="L208" t="str">
        <f>IF(Homes[[#This Row],[waterfront]]=1, "Yes","No")</f>
        <v>No</v>
      </c>
      <c r="M208" s="4" t="str">
        <f>IF(Homes[[#This Row],[sqft_basement]]&gt;0, "Yes","No")</f>
        <v>Yes</v>
      </c>
      <c r="N208" t="str">
        <f>CHOOSE(Homes[[#This Row],[view]]+1, "None","Fair","Good","Great","Excellent")</f>
        <v>Fair</v>
      </c>
      <c r="O208" t="str">
        <f>CHOOSE(Homes[[#This Row],[condition]], "Poor","Fair","Average","Good","Excellent")</f>
        <v>Excellent</v>
      </c>
      <c r="P208">
        <f ca="1">YEAR(TODAY())-Homes[[#This Row],[yr_built]]</f>
        <v>77</v>
      </c>
      <c r="Q208">
        <v>1985</v>
      </c>
      <c r="R208">
        <f ca="1">IF(Homes[[#This Row],[yr_renovated]]&gt;0, YEAR(TODAY())-Homes[[#This Row],[yr_renovated]], YEAR(TODAY())-Homes[[#This Row],[yr_built]])</f>
        <v>40</v>
      </c>
      <c r="S208">
        <v>1.5</v>
      </c>
      <c r="T208" s="2">
        <v>41802</v>
      </c>
      <c r="U208" s="3">
        <v>2.5</v>
      </c>
      <c r="V208" s="4">
        <f>IFERROR(Homes[[#This Row],[sqft_above]]+Homes[[#This Row],[sqft_basement]]," ")</f>
        <v>3200</v>
      </c>
      <c r="W208" s="4">
        <v>7500</v>
      </c>
      <c r="X208">
        <v>0</v>
      </c>
      <c r="Y208">
        <v>1</v>
      </c>
      <c r="Z208">
        <v>5</v>
      </c>
      <c r="AA208" s="4">
        <v>1860</v>
      </c>
      <c r="AB208" s="4">
        <v>1340</v>
      </c>
      <c r="AC208">
        <v>1948</v>
      </c>
      <c r="AD208" t="s">
        <v>294</v>
      </c>
      <c r="AE208" t="s">
        <v>49</v>
      </c>
      <c r="AF208" t="s">
        <v>154</v>
      </c>
    </row>
    <row r="209" spans="1:32">
      <c r="A209" t="str">
        <f>PROPER(TRIM(Homes[[#This Row],[street]]))</f>
        <v>1015 36Th Ave E</v>
      </c>
      <c r="B209" t="str">
        <f>PROPER(TRIM(Homes[[#This Row],[city]]))</f>
        <v>Seattle</v>
      </c>
      <c r="C209" t="str">
        <f>_xlfn.TEXTBEFORE(Homes[[#This Row],[statezip]]," ")</f>
        <v>WA</v>
      </c>
      <c r="D209" s="6" t="str">
        <f>_xlfn.TEXTAFTER(Homes[[#This Row],[statezip]]," ")</f>
        <v>98112</v>
      </c>
      <c r="E209" s="1">
        <v>1180500</v>
      </c>
      <c r="F209">
        <v>3</v>
      </c>
      <c r="G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" s="3" t="str">
        <f>Homes[[#This Row],[bedrooms]] &amp; " bd | " &amp; TEXT(Homes[[#This Row],[bathrooms]],"0.##") &amp; " ba"</f>
        <v>3 bd | 1.75 ba</v>
      </c>
      <c r="I209" s="4">
        <v>1610</v>
      </c>
      <c r="J209" s="1">
        <f>IFERROR(Homes[[#This Row],[price]]/Homes[[#This Row],[sqft_living]]," ")</f>
        <v>733.22981366459624</v>
      </c>
      <c r="K209" s="4">
        <f>IFERROR(Homes[[#This Row],[sqft_lot]]/43560," ")</f>
        <v>0.16528925619834711</v>
      </c>
      <c r="L209" t="str">
        <f>IF(Homes[[#This Row],[waterfront]]=1, "Yes","No")</f>
        <v>No</v>
      </c>
      <c r="M209" s="4" t="str">
        <f>IF(Homes[[#This Row],[sqft_basement]]&gt;0, "Yes","No")</f>
        <v>Yes</v>
      </c>
      <c r="N209" t="str">
        <f>CHOOSE(Homes[[#This Row],[view]]+1, "None","Fair","Good","Great","Excellent")</f>
        <v>None</v>
      </c>
      <c r="O209" t="str">
        <f>CHOOSE(Homes[[#This Row],[condition]], "Poor","Fair","Average","Good","Excellent")</f>
        <v>Average</v>
      </c>
      <c r="P209">
        <f ca="1">YEAR(TODAY())-Homes[[#This Row],[yr_built]]</f>
        <v>52</v>
      </c>
      <c r="Q209">
        <v>2013</v>
      </c>
      <c r="R209">
        <f ca="1">IF(Homes[[#This Row],[yr_renovated]]&gt;0, YEAR(TODAY())-Homes[[#This Row],[yr_renovated]], YEAR(TODAY())-Homes[[#This Row],[yr_built]])</f>
        <v>12</v>
      </c>
      <c r="S209">
        <v>1</v>
      </c>
      <c r="T209" s="2">
        <v>41781</v>
      </c>
      <c r="U209" s="3">
        <v>1.75</v>
      </c>
      <c r="V209" s="4">
        <f>IFERROR(Homes[[#This Row],[sqft_above]]+Homes[[#This Row],[sqft_basement]]," ")</f>
        <v>1610</v>
      </c>
      <c r="W209" s="4">
        <v>7200</v>
      </c>
      <c r="X209">
        <v>0</v>
      </c>
      <c r="Y209">
        <v>0</v>
      </c>
      <c r="Z209">
        <v>3</v>
      </c>
      <c r="AA209" s="4">
        <v>1090</v>
      </c>
      <c r="AB209" s="4">
        <v>520</v>
      </c>
      <c r="AC209">
        <v>1973</v>
      </c>
      <c r="AD209" t="s">
        <v>295</v>
      </c>
      <c r="AE209" t="s">
        <v>49</v>
      </c>
      <c r="AF209" t="s">
        <v>64</v>
      </c>
    </row>
    <row r="210" spans="1:32">
      <c r="A210" t="str">
        <f>PROPER(TRIM(Homes[[#This Row],[street]]))</f>
        <v>810 5Th St</v>
      </c>
      <c r="B210" t="str">
        <f>PROPER(TRIM(Homes[[#This Row],[city]]))</f>
        <v>Kirkland</v>
      </c>
      <c r="C210" t="str">
        <f>_xlfn.TEXTBEFORE(Homes[[#This Row],[statezip]]," ")</f>
        <v>WA</v>
      </c>
      <c r="D210" s="6" t="str">
        <f>_xlfn.TEXTAFTER(Homes[[#This Row],[statezip]]," ")</f>
        <v>98033</v>
      </c>
      <c r="E210" s="1">
        <v>1180000</v>
      </c>
      <c r="F210">
        <v>5</v>
      </c>
      <c r="G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10" s="3" t="str">
        <f>Homes[[#This Row],[bedrooms]] &amp; " bd | " &amp; TEXT(Homes[[#This Row],[bathrooms]],"0.##") &amp; " ba"</f>
        <v>5 bd | 3.75 ba</v>
      </c>
      <c r="I210" s="4">
        <v>3630</v>
      </c>
      <c r="J210" s="1">
        <f>IFERROR(Homes[[#This Row],[price]]/Homes[[#This Row],[sqft_living]]," ")</f>
        <v>325.06887052341597</v>
      </c>
      <c r="K210" s="4">
        <f>IFERROR(Homes[[#This Row],[sqft_lot]]/43560," ")</f>
        <v>0.13774104683195593</v>
      </c>
      <c r="L210" t="str">
        <f>IF(Homes[[#This Row],[waterfront]]=1, "Yes","No")</f>
        <v>No</v>
      </c>
      <c r="M210" s="4" t="str">
        <f>IF(Homes[[#This Row],[sqft_basement]]&gt;0, "Yes","No")</f>
        <v>Yes</v>
      </c>
      <c r="N210" t="str">
        <f>CHOOSE(Homes[[#This Row],[view]]+1, "None","Fair","Good","Great","Excellent")</f>
        <v>None</v>
      </c>
      <c r="O210" t="str">
        <f>CHOOSE(Homes[[#This Row],[condition]], "Poor","Fair","Average","Good","Excellent")</f>
        <v>Average</v>
      </c>
      <c r="P210">
        <f ca="1">YEAR(TODAY())-Homes[[#This Row],[yr_built]]</f>
        <v>21</v>
      </c>
      <c r="Q210">
        <v>2003</v>
      </c>
      <c r="R210">
        <f ca="1">IF(Homes[[#This Row],[yr_renovated]]&gt;0, YEAR(TODAY())-Homes[[#This Row],[yr_renovated]], YEAR(TODAY())-Homes[[#This Row],[yr_built]])</f>
        <v>22</v>
      </c>
      <c r="S210">
        <v>1.5</v>
      </c>
      <c r="T210" s="2">
        <v>41800</v>
      </c>
      <c r="U210" s="3">
        <v>3.75</v>
      </c>
      <c r="V210" s="4">
        <f>IFERROR(Homes[[#This Row],[sqft_above]]+Homes[[#This Row],[sqft_basement]]," ")</f>
        <v>3630</v>
      </c>
      <c r="W210" s="4">
        <v>6000</v>
      </c>
      <c r="X210">
        <v>0</v>
      </c>
      <c r="Y210">
        <v>0</v>
      </c>
      <c r="Z210">
        <v>3</v>
      </c>
      <c r="AA210" s="4">
        <v>2470</v>
      </c>
      <c r="AB210" s="4">
        <v>1160</v>
      </c>
      <c r="AC210">
        <v>2004</v>
      </c>
      <c r="AD210" t="s">
        <v>296</v>
      </c>
      <c r="AE210" t="s">
        <v>46</v>
      </c>
      <c r="AF210" t="s">
        <v>55</v>
      </c>
    </row>
    <row r="211" spans="1:32">
      <c r="A211" t="str">
        <f>PROPER(TRIM(Homes[[#This Row],[street]]))</f>
        <v>5923 Beach Dr Sw</v>
      </c>
      <c r="B211" t="str">
        <f>PROPER(TRIM(Homes[[#This Row],[city]]))</f>
        <v>Seattle</v>
      </c>
      <c r="C211" t="str">
        <f>_xlfn.TEXTBEFORE(Homes[[#This Row],[statezip]]," ")</f>
        <v>WA</v>
      </c>
      <c r="D211" s="6" t="str">
        <f>_xlfn.TEXTAFTER(Homes[[#This Row],[statezip]]," ")</f>
        <v>98136</v>
      </c>
      <c r="E211" s="1">
        <v>1175000</v>
      </c>
      <c r="F211">
        <v>3</v>
      </c>
      <c r="G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" s="3" t="str">
        <f>Homes[[#This Row],[bedrooms]] &amp; " bd | " &amp; TEXT(Homes[[#This Row],[bathrooms]],"0.##") &amp; " ba"</f>
        <v>3 bd | 2.5 ba</v>
      </c>
      <c r="I211" s="4">
        <v>1970</v>
      </c>
      <c r="J211" s="1">
        <f>IFERROR(Homes[[#This Row],[price]]/Homes[[#This Row],[sqft_living]]," ")</f>
        <v>596.4467005076142</v>
      </c>
      <c r="K211" s="4">
        <f>IFERROR(Homes[[#This Row],[sqft_lot]]/43560," ")</f>
        <v>0.532139577594123</v>
      </c>
      <c r="L211" t="str">
        <f>IF(Homes[[#This Row],[waterfront]]=1, "Yes","No")</f>
        <v>Yes</v>
      </c>
      <c r="M211" s="4" t="str">
        <f>IF(Homes[[#This Row],[sqft_basement]]&gt;0, "Yes","No")</f>
        <v>Yes</v>
      </c>
      <c r="N211" t="str">
        <f>CHOOSE(Homes[[#This Row],[view]]+1, "None","Fair","Good","Great","Excellent")</f>
        <v>Excellent</v>
      </c>
      <c r="O211" t="str">
        <f>CHOOSE(Homes[[#This Row],[condition]], "Poor","Fair","Average","Good","Excellent")</f>
        <v>Average</v>
      </c>
      <c r="P211">
        <f ca="1">YEAR(TODAY())-Homes[[#This Row],[yr_built]]</f>
        <v>88</v>
      </c>
      <c r="Q211">
        <v>1998</v>
      </c>
      <c r="R211">
        <f ca="1">IF(Homes[[#This Row],[yr_renovated]]&gt;0, YEAR(TODAY())-Homes[[#This Row],[yr_renovated]], YEAR(TODAY())-Homes[[#This Row],[yr_built]])</f>
        <v>27</v>
      </c>
      <c r="S211">
        <v>1</v>
      </c>
      <c r="T211" s="2">
        <v>41787</v>
      </c>
      <c r="U211" s="3">
        <v>2.5</v>
      </c>
      <c r="V211" s="4">
        <f>IFERROR(Homes[[#This Row],[sqft_above]]+Homes[[#This Row],[sqft_basement]]," ")</f>
        <v>1970</v>
      </c>
      <c r="W211" s="4">
        <v>23180</v>
      </c>
      <c r="X211">
        <v>1</v>
      </c>
      <c r="Y211">
        <v>4</v>
      </c>
      <c r="Z211">
        <v>3</v>
      </c>
      <c r="AA211" s="4">
        <v>1100</v>
      </c>
      <c r="AB211" s="4">
        <v>870</v>
      </c>
      <c r="AC211">
        <v>1937</v>
      </c>
      <c r="AD211" t="s">
        <v>297</v>
      </c>
      <c r="AE211" t="s">
        <v>49</v>
      </c>
      <c r="AF211" t="s">
        <v>298</v>
      </c>
    </row>
    <row r="212" spans="1:32">
      <c r="A212" t="str">
        <f>PROPER(TRIM(Homes[[#This Row],[street]]))</f>
        <v>4506 Lake Washington Blvd Ne</v>
      </c>
      <c r="B212" t="str">
        <f>PROPER(TRIM(Homes[[#This Row],[city]]))</f>
        <v>Kirkland</v>
      </c>
      <c r="C212" t="str">
        <f>_xlfn.TEXTBEFORE(Homes[[#This Row],[statezip]]," ")</f>
        <v>WA</v>
      </c>
      <c r="D212" s="6" t="str">
        <f>_xlfn.TEXTAFTER(Homes[[#This Row],[statezip]]," ")</f>
        <v>98033</v>
      </c>
      <c r="E212" s="1">
        <v>1170000</v>
      </c>
      <c r="F212">
        <v>3</v>
      </c>
      <c r="G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2" s="3" t="str">
        <f>Homes[[#This Row],[bedrooms]] &amp; " bd | " &amp; TEXT(Homes[[#This Row],[bathrooms]],"0.##") &amp; " ba"</f>
        <v>3 bd | 2.75 ba</v>
      </c>
      <c r="I212" s="4">
        <v>2890</v>
      </c>
      <c r="J212" s="1">
        <f>IFERROR(Homes[[#This Row],[price]]/Homes[[#This Row],[sqft_living]]," ")</f>
        <v>404.84429065743944</v>
      </c>
      <c r="K212" s="4">
        <f>IFERROR(Homes[[#This Row],[sqft_lot]]/43560," ")</f>
        <v>0.27846648301193755</v>
      </c>
      <c r="L212" t="str">
        <f>IF(Homes[[#This Row],[waterfront]]=1, "Yes","No")</f>
        <v>No</v>
      </c>
      <c r="M212" s="4" t="str">
        <f>IF(Homes[[#This Row],[sqft_basement]]&gt;0, "Yes","No")</f>
        <v>Yes</v>
      </c>
      <c r="N212" t="str">
        <f>CHOOSE(Homes[[#This Row],[view]]+1, "None","Fair","Good","Great","Excellent")</f>
        <v>Great</v>
      </c>
      <c r="O212" t="str">
        <f>CHOOSE(Homes[[#This Row],[condition]], "Poor","Fair","Average","Good","Excellent")</f>
        <v>Good</v>
      </c>
      <c r="P212">
        <f ca="1">YEAR(TODAY())-Homes[[#This Row],[yr_built]]</f>
        <v>38</v>
      </c>
      <c r="Q212">
        <v>0</v>
      </c>
      <c r="R212">
        <f ca="1">IF(Homes[[#This Row],[yr_renovated]]&gt;0, YEAR(TODAY())-Homes[[#This Row],[yr_renovated]], YEAR(TODAY())-Homes[[#This Row],[yr_built]])</f>
        <v>38</v>
      </c>
      <c r="S212">
        <v>2</v>
      </c>
      <c r="T212" s="2">
        <v>41781</v>
      </c>
      <c r="U212" s="3">
        <v>2.75</v>
      </c>
      <c r="V212" s="4">
        <f>IFERROR(Homes[[#This Row],[sqft_above]]+Homes[[#This Row],[sqft_basement]]," ")</f>
        <v>2890</v>
      </c>
      <c r="W212" s="4">
        <v>12130</v>
      </c>
      <c r="X212">
        <v>0</v>
      </c>
      <c r="Y212">
        <v>3</v>
      </c>
      <c r="Z212">
        <v>4</v>
      </c>
      <c r="AA212" s="4">
        <v>2830</v>
      </c>
      <c r="AB212" s="4">
        <v>60</v>
      </c>
      <c r="AC212">
        <v>1987</v>
      </c>
      <c r="AD212" t="s">
        <v>299</v>
      </c>
      <c r="AE212" t="s">
        <v>46</v>
      </c>
      <c r="AF212" t="s">
        <v>55</v>
      </c>
    </row>
    <row r="213" spans="1:32">
      <c r="A213" t="str">
        <f>PROPER(TRIM(Homes[[#This Row],[street]]))</f>
        <v>1915 107Th Ave Se</v>
      </c>
      <c r="B213" t="str">
        <f>PROPER(TRIM(Homes[[#This Row],[city]]))</f>
        <v>Bellevue</v>
      </c>
      <c r="C213" t="str">
        <f>_xlfn.TEXTBEFORE(Homes[[#This Row],[statezip]]," ")</f>
        <v>WA</v>
      </c>
      <c r="D213" s="6" t="str">
        <f>_xlfn.TEXTAFTER(Homes[[#This Row],[statezip]]," ")</f>
        <v>98004</v>
      </c>
      <c r="E213" s="1">
        <v>1170000</v>
      </c>
      <c r="F213">
        <v>4</v>
      </c>
      <c r="G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3" s="3" t="str">
        <f>Homes[[#This Row],[bedrooms]] &amp; " bd | " &amp; TEXT(Homes[[#This Row],[bathrooms]],"0.##") &amp; " ba"</f>
        <v>4 bd | 2.5 ba</v>
      </c>
      <c r="I213" s="4">
        <v>2570</v>
      </c>
      <c r="J213" s="1">
        <f>IFERROR(Homes[[#This Row],[price]]/Homes[[#This Row],[sqft_living]]," ")</f>
        <v>455.25291828793775</v>
      </c>
      <c r="K213" s="4">
        <f>IFERROR(Homes[[#This Row],[sqft_lot]]/43560," ")</f>
        <v>0.14350321395775942</v>
      </c>
      <c r="L213" t="str">
        <f>IF(Homes[[#This Row],[waterfront]]=1, "Yes","No")</f>
        <v>No</v>
      </c>
      <c r="M213" s="4" t="str">
        <f>IF(Homes[[#This Row],[sqft_basement]]&gt;0, "Yes","No")</f>
        <v>No</v>
      </c>
      <c r="N213" t="str">
        <f>CHOOSE(Homes[[#This Row],[view]]+1, "None","Fair","Good","Great","Excellent")</f>
        <v>None</v>
      </c>
      <c r="O213" t="str">
        <f>CHOOSE(Homes[[#This Row],[condition]], "Poor","Fair","Average","Good","Excellent")</f>
        <v>Average</v>
      </c>
      <c r="P213">
        <f ca="1">YEAR(TODAY())-Homes[[#This Row],[yr_built]]</f>
        <v>25</v>
      </c>
      <c r="Q213">
        <v>0</v>
      </c>
      <c r="R213">
        <f ca="1">IF(Homes[[#This Row],[yr_renovated]]&gt;0, YEAR(TODAY())-Homes[[#This Row],[yr_renovated]], YEAR(TODAY())-Homes[[#This Row],[yr_built]])</f>
        <v>25</v>
      </c>
      <c r="S213">
        <v>2</v>
      </c>
      <c r="T213" s="2">
        <v>41807</v>
      </c>
      <c r="U213" s="3">
        <v>2.5</v>
      </c>
      <c r="V213" s="4">
        <f>IFERROR(Homes[[#This Row],[sqft_above]]+Homes[[#This Row],[sqft_basement]]," ")</f>
        <v>2570</v>
      </c>
      <c r="W213" s="4">
        <v>6251</v>
      </c>
      <c r="X213">
        <v>0</v>
      </c>
      <c r="Y213">
        <v>0</v>
      </c>
      <c r="Z213">
        <v>3</v>
      </c>
      <c r="AA213" s="4">
        <v>2570</v>
      </c>
      <c r="AB213" s="4">
        <v>0</v>
      </c>
      <c r="AC213">
        <v>2000</v>
      </c>
      <c r="AD213" t="s">
        <v>300</v>
      </c>
      <c r="AE213" t="s">
        <v>33</v>
      </c>
      <c r="AF213" t="s">
        <v>34</v>
      </c>
    </row>
    <row r="214" spans="1:32">
      <c r="A214" t="str">
        <f>PROPER(TRIM(Homes[[#This Row],[street]]))</f>
        <v>3809 E Alder St</v>
      </c>
      <c r="B214" t="str">
        <f>PROPER(TRIM(Homes[[#This Row],[city]]))</f>
        <v>Seattle</v>
      </c>
      <c r="C214" t="str">
        <f>_xlfn.TEXTBEFORE(Homes[[#This Row],[statezip]]," ")</f>
        <v>WA</v>
      </c>
      <c r="D214" s="6" t="str">
        <f>_xlfn.TEXTAFTER(Homes[[#This Row],[statezip]]," ")</f>
        <v>98122</v>
      </c>
      <c r="E214" s="1">
        <v>1165000</v>
      </c>
      <c r="F214">
        <v>3</v>
      </c>
      <c r="G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14" s="3" t="str">
        <f>Homes[[#This Row],[bedrooms]] &amp; " bd | " &amp; TEXT(Homes[[#This Row],[bathrooms]],"0.##") &amp; " ba"</f>
        <v>3 bd | 3. ba</v>
      </c>
      <c r="I214" s="4">
        <v>3790</v>
      </c>
      <c r="J214" s="1">
        <f>IFERROR(Homes[[#This Row],[price]]/Homes[[#This Row],[sqft_living]]," ")</f>
        <v>307.38786279683376</v>
      </c>
      <c r="K214" s="4">
        <f>IFERROR(Homes[[#This Row],[sqft_lot]]/43560," ")</f>
        <v>0.11480716253443526</v>
      </c>
      <c r="L214" t="str">
        <f>IF(Homes[[#This Row],[waterfront]]=1, "Yes","No")</f>
        <v>No</v>
      </c>
      <c r="M214" s="4" t="str">
        <f>IF(Homes[[#This Row],[sqft_basement]]&gt;0, "Yes","No")</f>
        <v>Yes</v>
      </c>
      <c r="N214" t="str">
        <f>CHOOSE(Homes[[#This Row],[view]]+1, "None","Fair","Good","Great","Excellent")</f>
        <v>None</v>
      </c>
      <c r="O214" t="str">
        <f>CHOOSE(Homes[[#This Row],[condition]], "Poor","Fair","Average","Good","Excellent")</f>
        <v>Average</v>
      </c>
      <c r="P214">
        <f ca="1">YEAR(TODAY())-Homes[[#This Row],[yr_built]]</f>
        <v>36</v>
      </c>
      <c r="Q214">
        <v>0</v>
      </c>
      <c r="R214">
        <f ca="1">IF(Homes[[#This Row],[yr_renovated]]&gt;0, YEAR(TODAY())-Homes[[#This Row],[yr_renovated]], YEAR(TODAY())-Homes[[#This Row],[yr_built]])</f>
        <v>36</v>
      </c>
      <c r="S214">
        <v>2</v>
      </c>
      <c r="T214" s="2">
        <v>41820</v>
      </c>
      <c r="U214" s="3">
        <v>3</v>
      </c>
      <c r="V214" s="4">
        <f>IFERROR(Homes[[#This Row],[sqft_above]]+Homes[[#This Row],[sqft_basement]]," ")</f>
        <v>3790</v>
      </c>
      <c r="W214" s="4">
        <v>5001</v>
      </c>
      <c r="X214">
        <v>0</v>
      </c>
      <c r="Y214">
        <v>0</v>
      </c>
      <c r="Z214">
        <v>3</v>
      </c>
      <c r="AA214" s="4">
        <v>2810</v>
      </c>
      <c r="AB214" s="4">
        <v>980</v>
      </c>
      <c r="AC214">
        <v>1989</v>
      </c>
      <c r="AD214" t="s">
        <v>301</v>
      </c>
      <c r="AE214" t="s">
        <v>49</v>
      </c>
      <c r="AF214" t="s">
        <v>302</v>
      </c>
    </row>
    <row r="215" spans="1:32">
      <c r="A215" t="str">
        <f>PROPER(TRIM(Homes[[#This Row],[street]]))</f>
        <v>13128 Se Newport Way</v>
      </c>
      <c r="B215" t="str">
        <f>PROPER(TRIM(Homes[[#This Row],[city]]))</f>
        <v>Bellevue</v>
      </c>
      <c r="C215" t="str">
        <f>_xlfn.TEXTBEFORE(Homes[[#This Row],[statezip]]," ")</f>
        <v>WA</v>
      </c>
      <c r="D215" s="6" t="str">
        <f>_xlfn.TEXTAFTER(Homes[[#This Row],[statezip]]," ")</f>
        <v>98006</v>
      </c>
      <c r="E215" s="1">
        <v>1160000</v>
      </c>
      <c r="F215">
        <v>4</v>
      </c>
      <c r="G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15" s="3" t="str">
        <f>Homes[[#This Row],[bedrooms]] &amp; " bd | " &amp; TEXT(Homes[[#This Row],[bathrooms]],"0.##") &amp; " ba"</f>
        <v>4 bd | 3.5 ba</v>
      </c>
      <c r="I215" s="4">
        <v>4680</v>
      </c>
      <c r="J215" s="1">
        <f>IFERROR(Homes[[#This Row],[price]]/Homes[[#This Row],[sqft_living]]," ")</f>
        <v>247.86324786324786</v>
      </c>
      <c r="K215" s="4">
        <f>IFERROR(Homes[[#This Row],[sqft_lot]]/43560," ")</f>
        <v>0.22268135904499542</v>
      </c>
      <c r="L215" t="str">
        <f>IF(Homes[[#This Row],[waterfront]]=1, "Yes","No")</f>
        <v>No</v>
      </c>
      <c r="M215" s="4" t="str">
        <f>IF(Homes[[#This Row],[sqft_basement]]&gt;0, "Yes","No")</f>
        <v>Yes</v>
      </c>
      <c r="N215" t="str">
        <f>CHOOSE(Homes[[#This Row],[view]]+1, "None","Fair","Good","Great","Excellent")</f>
        <v>None</v>
      </c>
      <c r="O215" t="str">
        <f>CHOOSE(Homes[[#This Row],[condition]], "Poor","Fair","Average","Good","Excellent")</f>
        <v>Average</v>
      </c>
      <c r="P215">
        <f ca="1">YEAR(TODAY())-Homes[[#This Row],[yr_built]]</f>
        <v>20</v>
      </c>
      <c r="Q215">
        <v>0</v>
      </c>
      <c r="R215">
        <f ca="1">IF(Homes[[#This Row],[yr_renovated]]&gt;0, YEAR(TODAY())-Homes[[#This Row],[yr_renovated]], YEAR(TODAY())-Homes[[#This Row],[yr_built]])</f>
        <v>20</v>
      </c>
      <c r="S215">
        <v>2</v>
      </c>
      <c r="T215" s="2">
        <v>41808</v>
      </c>
      <c r="U215" s="3">
        <v>3.5</v>
      </c>
      <c r="V215" s="4">
        <f>IFERROR(Homes[[#This Row],[sqft_above]]+Homes[[#This Row],[sqft_basement]]," ")</f>
        <v>4680</v>
      </c>
      <c r="W215" s="4">
        <v>9700</v>
      </c>
      <c r="X215">
        <v>0</v>
      </c>
      <c r="Y215">
        <v>0</v>
      </c>
      <c r="Z215">
        <v>3</v>
      </c>
      <c r="AA215" s="4">
        <v>3360</v>
      </c>
      <c r="AB215" s="4">
        <v>1320</v>
      </c>
      <c r="AC215">
        <v>2005</v>
      </c>
      <c r="AD215" t="s">
        <v>303</v>
      </c>
      <c r="AE215" t="s">
        <v>33</v>
      </c>
      <c r="AF215" t="s">
        <v>91</v>
      </c>
    </row>
    <row r="216" spans="1:32">
      <c r="A216" t="str">
        <f>PROPER(TRIM(Homes[[#This Row],[street]]))</f>
        <v>1226 22Nd Ave E</v>
      </c>
      <c r="B216" t="str">
        <f>PROPER(TRIM(Homes[[#This Row],[city]]))</f>
        <v>Seattle</v>
      </c>
      <c r="C216" t="str">
        <f>_xlfn.TEXTBEFORE(Homes[[#This Row],[statezip]]," ")</f>
        <v>WA</v>
      </c>
      <c r="D216" s="6" t="str">
        <f>_xlfn.TEXTAFTER(Homes[[#This Row],[statezip]]," ")</f>
        <v>98112</v>
      </c>
      <c r="E216" s="1">
        <v>1157400</v>
      </c>
      <c r="F216">
        <v>3</v>
      </c>
      <c r="G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" s="3" t="str">
        <f>Homes[[#This Row],[bedrooms]] &amp; " bd | " &amp; TEXT(Homes[[#This Row],[bathrooms]],"0.##") &amp; " ba"</f>
        <v>3 bd | 2.5 ba</v>
      </c>
      <c r="I216" s="4">
        <v>2740</v>
      </c>
      <c r="J216" s="1">
        <f>IFERROR(Homes[[#This Row],[price]]/Homes[[#This Row],[sqft_living]]," ")</f>
        <v>422.40875912408757</v>
      </c>
      <c r="K216" s="4">
        <f>IFERROR(Homes[[#This Row],[sqft_lot]]/43560," ")</f>
        <v>0.13601928374655647</v>
      </c>
      <c r="L216" t="str">
        <f>IF(Homes[[#This Row],[waterfront]]=1, "Yes","No")</f>
        <v>No</v>
      </c>
      <c r="M216" s="4" t="str">
        <f>IF(Homes[[#This Row],[sqft_basement]]&gt;0, "Yes","No")</f>
        <v>No</v>
      </c>
      <c r="N216" t="str">
        <f>CHOOSE(Homes[[#This Row],[view]]+1, "None","Fair","Good","Great","Excellent")</f>
        <v>Good</v>
      </c>
      <c r="O216" t="str">
        <f>CHOOSE(Homes[[#This Row],[condition]], "Poor","Fair","Average","Good","Excellent")</f>
        <v>Average</v>
      </c>
      <c r="P216">
        <f ca="1">YEAR(TODAY())-Homes[[#This Row],[yr_built]]</f>
        <v>112</v>
      </c>
      <c r="Q216">
        <v>1992</v>
      </c>
      <c r="R216">
        <f ca="1">IF(Homes[[#This Row],[yr_renovated]]&gt;0, YEAR(TODAY())-Homes[[#This Row],[yr_renovated]], YEAR(TODAY())-Homes[[#This Row],[yr_built]])</f>
        <v>33</v>
      </c>
      <c r="S216">
        <v>2</v>
      </c>
      <c r="T216" s="2">
        <v>41814</v>
      </c>
      <c r="U216" s="3">
        <v>2.5</v>
      </c>
      <c r="V216" s="4">
        <f>IFERROR(Homes[[#This Row],[sqft_above]]+Homes[[#This Row],[sqft_basement]]," ")</f>
        <v>2740</v>
      </c>
      <c r="W216" s="4">
        <v>5925</v>
      </c>
      <c r="X216">
        <v>0</v>
      </c>
      <c r="Y216">
        <v>2</v>
      </c>
      <c r="Z216">
        <v>3</v>
      </c>
      <c r="AA216" s="4">
        <v>2740</v>
      </c>
      <c r="AB216" s="4">
        <v>0</v>
      </c>
      <c r="AC216">
        <v>1913</v>
      </c>
      <c r="AD216" t="s">
        <v>304</v>
      </c>
      <c r="AE216" t="s">
        <v>49</v>
      </c>
      <c r="AF216" t="s">
        <v>64</v>
      </c>
    </row>
    <row r="217" spans="1:32">
      <c r="A217" t="str">
        <f>PROPER(TRIM(Homes[[#This Row],[street]]))</f>
        <v>2244 West Lake Sammamish Pkwy Ne</v>
      </c>
      <c r="B217" t="str">
        <f>PROPER(TRIM(Homes[[#This Row],[city]]))</f>
        <v>Redmond</v>
      </c>
      <c r="C217" t="str">
        <f>_xlfn.TEXTBEFORE(Homes[[#This Row],[statezip]]," ")</f>
        <v>WA</v>
      </c>
      <c r="D217" s="6" t="str">
        <f>_xlfn.TEXTAFTER(Homes[[#This Row],[statezip]]," ")</f>
        <v>98052</v>
      </c>
      <c r="E217" s="1">
        <v>1150000</v>
      </c>
      <c r="F217">
        <v>3</v>
      </c>
      <c r="G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7" s="3" t="str">
        <f>Homes[[#This Row],[bedrooms]] &amp; " bd | " &amp; TEXT(Homes[[#This Row],[bathrooms]],"0.##") &amp; " ba"</f>
        <v>3 bd | 1.5 ba</v>
      </c>
      <c r="I217" s="4">
        <v>2170</v>
      </c>
      <c r="J217" s="1">
        <f>IFERROR(Homes[[#This Row],[price]]/Homes[[#This Row],[sqft_living]]," ")</f>
        <v>529.95391705069119</v>
      </c>
      <c r="K217" s="4">
        <f>IFERROR(Homes[[#This Row],[sqft_lot]]/43560," ")</f>
        <v>0.38108356290174472</v>
      </c>
      <c r="L217" t="str">
        <f>IF(Homes[[#This Row],[waterfront]]=1, "Yes","No")</f>
        <v>Yes</v>
      </c>
      <c r="M217" s="4" t="str">
        <f>IF(Homes[[#This Row],[sqft_basement]]&gt;0, "Yes","No")</f>
        <v>Yes</v>
      </c>
      <c r="N217" t="str">
        <f>CHOOSE(Homes[[#This Row],[view]]+1, "None","Fair","Good","Great","Excellent")</f>
        <v>Good</v>
      </c>
      <c r="O217" t="str">
        <f>CHOOSE(Homes[[#This Row],[condition]], "Poor","Fair","Average","Good","Excellent")</f>
        <v>Average</v>
      </c>
      <c r="P217">
        <f ca="1">YEAR(TODAY())-Homes[[#This Row],[yr_built]]</f>
        <v>46</v>
      </c>
      <c r="Q217">
        <v>2014</v>
      </c>
      <c r="R217">
        <f ca="1">IF(Homes[[#This Row],[yr_renovated]]&gt;0, YEAR(TODAY())-Homes[[#This Row],[yr_renovated]], YEAR(TODAY())-Homes[[#This Row],[yr_built]])</f>
        <v>11</v>
      </c>
      <c r="S217">
        <v>1</v>
      </c>
      <c r="T217" s="2">
        <v>41796</v>
      </c>
      <c r="U217" s="3">
        <v>1.5</v>
      </c>
      <c r="V217" s="4">
        <f>IFERROR(Homes[[#This Row],[sqft_above]]+Homes[[#This Row],[sqft_basement]]," ")</f>
        <v>2170</v>
      </c>
      <c r="W217" s="4">
        <v>16600</v>
      </c>
      <c r="X217">
        <v>1</v>
      </c>
      <c r="Y217">
        <v>2</v>
      </c>
      <c r="Z217">
        <v>3</v>
      </c>
      <c r="AA217" s="4">
        <v>1130</v>
      </c>
      <c r="AB217" s="4">
        <v>1040</v>
      </c>
      <c r="AC217">
        <v>1979</v>
      </c>
      <c r="AD217" t="s">
        <v>305</v>
      </c>
      <c r="AE217" t="s">
        <v>137</v>
      </c>
      <c r="AF217" t="s">
        <v>138</v>
      </c>
    </row>
    <row r="218" spans="1:32">
      <c r="A218" t="str">
        <f>PROPER(TRIM(Homes[[#This Row],[street]]))</f>
        <v>16123 Se 44Th Way</v>
      </c>
      <c r="B218" t="str">
        <f>PROPER(TRIM(Homes[[#This Row],[city]]))</f>
        <v>Bellevue</v>
      </c>
      <c r="C218" t="str">
        <f>_xlfn.TEXTBEFORE(Homes[[#This Row],[statezip]]," ")</f>
        <v>WA</v>
      </c>
      <c r="D218" s="6" t="str">
        <f>_xlfn.TEXTAFTER(Homes[[#This Row],[statezip]]," ")</f>
        <v>98006</v>
      </c>
      <c r="E218" s="1">
        <v>1150000</v>
      </c>
      <c r="F218">
        <v>3</v>
      </c>
      <c r="G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8" s="3" t="str">
        <f>Homes[[#This Row],[bedrooms]] &amp; " bd | " &amp; TEXT(Homes[[#This Row],[bathrooms]],"0.##") &amp; " ba"</f>
        <v>3 bd | 2.5 ba</v>
      </c>
      <c r="I218" s="4">
        <v>3830</v>
      </c>
      <c r="J218" s="1">
        <f>IFERROR(Homes[[#This Row],[price]]/Homes[[#This Row],[sqft_living]]," ")</f>
        <v>300.26109660574411</v>
      </c>
      <c r="K218" s="4">
        <f>IFERROR(Homes[[#This Row],[sqft_lot]]/43560," ")</f>
        <v>1.1189853076216714</v>
      </c>
      <c r="L218" t="str">
        <f>IF(Homes[[#This Row],[waterfront]]=1, "Yes","No")</f>
        <v>No</v>
      </c>
      <c r="M218" s="4" t="str">
        <f>IF(Homes[[#This Row],[sqft_basement]]&gt;0, "Yes","No")</f>
        <v>No</v>
      </c>
      <c r="N218" t="str">
        <f>CHOOSE(Homes[[#This Row],[view]]+1, "None","Fair","Good","Great","Excellent")</f>
        <v>None</v>
      </c>
      <c r="O218" t="str">
        <f>CHOOSE(Homes[[#This Row],[condition]], "Poor","Fair","Average","Good","Excellent")</f>
        <v>Average</v>
      </c>
      <c r="P218">
        <f ca="1">YEAR(TODAY())-Homes[[#This Row],[yr_built]]</f>
        <v>34</v>
      </c>
      <c r="Q218">
        <v>0</v>
      </c>
      <c r="R218">
        <f ca="1">IF(Homes[[#This Row],[yr_renovated]]&gt;0, YEAR(TODAY())-Homes[[#This Row],[yr_renovated]], YEAR(TODAY())-Homes[[#This Row],[yr_built]])</f>
        <v>34</v>
      </c>
      <c r="S218">
        <v>2</v>
      </c>
      <c r="T218" s="2">
        <v>41828</v>
      </c>
      <c r="U218" s="3">
        <v>2.5</v>
      </c>
      <c r="V218" s="4">
        <f>IFERROR(Homes[[#This Row],[sqft_above]]+Homes[[#This Row],[sqft_basement]]," ")</f>
        <v>3830</v>
      </c>
      <c r="W218" s="4">
        <v>48743</v>
      </c>
      <c r="X218">
        <v>0</v>
      </c>
      <c r="Y218">
        <v>0</v>
      </c>
      <c r="Z218">
        <v>3</v>
      </c>
      <c r="AA218" s="4">
        <v>3830</v>
      </c>
      <c r="AB218" s="4">
        <v>0</v>
      </c>
      <c r="AC218">
        <v>1991</v>
      </c>
      <c r="AD218" t="s">
        <v>306</v>
      </c>
      <c r="AE218" t="s">
        <v>33</v>
      </c>
      <c r="AF218" t="s">
        <v>91</v>
      </c>
    </row>
    <row r="219" spans="1:32">
      <c r="A219" t="str">
        <f>PROPER(TRIM(Homes[[#This Row],[street]]))</f>
        <v>9824 Ne 13Th St</v>
      </c>
      <c r="B219" t="str">
        <f>PROPER(TRIM(Homes[[#This Row],[city]]))</f>
        <v>Bellevue</v>
      </c>
      <c r="C219" t="str">
        <f>_xlfn.TEXTBEFORE(Homes[[#This Row],[statezip]]," ")</f>
        <v>WA</v>
      </c>
      <c r="D219" s="6" t="str">
        <f>_xlfn.TEXTAFTER(Homes[[#This Row],[statezip]]," ")</f>
        <v>98004</v>
      </c>
      <c r="E219" s="1">
        <v>1150000</v>
      </c>
      <c r="F219">
        <v>3</v>
      </c>
      <c r="G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9" s="3" t="str">
        <f>Homes[[#This Row],[bedrooms]] &amp; " bd | " &amp; TEXT(Homes[[#This Row],[bathrooms]],"0.##") &amp; " ba"</f>
        <v>3 bd | 2.5 ba</v>
      </c>
      <c r="I219" s="4">
        <v>2850</v>
      </c>
      <c r="J219" s="1">
        <f>IFERROR(Homes[[#This Row],[price]]/Homes[[#This Row],[sqft_living]]," ")</f>
        <v>403.50877192982455</v>
      </c>
      <c r="K219" s="4">
        <f>IFERROR(Homes[[#This Row],[sqft_lot]]/43560," ")</f>
        <v>0.24044995408631772</v>
      </c>
      <c r="L219" t="str">
        <f>IF(Homes[[#This Row],[waterfront]]=1, "Yes","No")</f>
        <v>No</v>
      </c>
      <c r="M219" s="4" t="str">
        <f>IF(Homes[[#This Row],[sqft_basement]]&gt;0, "Yes","No")</f>
        <v>Yes</v>
      </c>
      <c r="N219" t="str">
        <f>CHOOSE(Homes[[#This Row],[view]]+1, "None","Fair","Good","Great","Excellent")</f>
        <v>None</v>
      </c>
      <c r="O219" t="str">
        <f>CHOOSE(Homes[[#This Row],[condition]], "Poor","Fair","Average","Good","Excellent")</f>
        <v>Good</v>
      </c>
      <c r="P219">
        <f ca="1">YEAR(TODAY())-Homes[[#This Row],[yr_built]]</f>
        <v>71</v>
      </c>
      <c r="Q219">
        <v>1979</v>
      </c>
      <c r="R219">
        <f ca="1">IF(Homes[[#This Row],[yr_renovated]]&gt;0, YEAR(TODAY())-Homes[[#This Row],[yr_renovated]], YEAR(TODAY())-Homes[[#This Row],[yr_built]])</f>
        <v>46</v>
      </c>
      <c r="S219">
        <v>1</v>
      </c>
      <c r="T219" s="2">
        <v>41799</v>
      </c>
      <c r="U219" s="3">
        <v>2.5</v>
      </c>
      <c r="V219" s="4">
        <f>IFERROR(Homes[[#This Row],[sqft_above]]+Homes[[#This Row],[sqft_basement]]," ")</f>
        <v>2850</v>
      </c>
      <c r="W219" s="4">
        <v>10474</v>
      </c>
      <c r="X219">
        <v>0</v>
      </c>
      <c r="Y219">
        <v>0</v>
      </c>
      <c r="Z219">
        <v>4</v>
      </c>
      <c r="AA219" s="4">
        <v>1730</v>
      </c>
      <c r="AB219" s="4">
        <v>1120</v>
      </c>
      <c r="AC219">
        <v>1954</v>
      </c>
      <c r="AD219" t="s">
        <v>307</v>
      </c>
      <c r="AE219" t="s">
        <v>33</v>
      </c>
      <c r="AF219" t="s">
        <v>34</v>
      </c>
    </row>
    <row r="220" spans="1:32">
      <c r="A220" t="str">
        <f>PROPER(TRIM(Homes[[#This Row],[street]]))</f>
        <v>4616 252Nd Ave Se</v>
      </c>
      <c r="B220" t="str">
        <f>PROPER(TRIM(Homes[[#This Row],[city]]))</f>
        <v>Issaquah</v>
      </c>
      <c r="C220" t="str">
        <f>_xlfn.TEXTBEFORE(Homes[[#This Row],[statezip]]," ")</f>
        <v>WA</v>
      </c>
      <c r="D220" s="6" t="str">
        <f>_xlfn.TEXTAFTER(Homes[[#This Row],[statezip]]," ")</f>
        <v>98029</v>
      </c>
      <c r="E220" s="1">
        <v>1150000</v>
      </c>
      <c r="F220">
        <v>6</v>
      </c>
      <c r="G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220" s="3" t="str">
        <f>Homes[[#This Row],[bedrooms]] &amp; " bd | " &amp; TEXT(Homes[[#This Row],[bathrooms]],"0.##") &amp; " ba"</f>
        <v>6 bd | 4.5 ba</v>
      </c>
      <c r="I220" s="4">
        <v>6040</v>
      </c>
      <c r="J220" s="1">
        <f>IFERROR(Homes[[#This Row],[price]]/Homes[[#This Row],[sqft_living]]," ")</f>
        <v>190.39735099337747</v>
      </c>
      <c r="K220" s="4">
        <f>IFERROR(Homes[[#This Row],[sqft_lot]]/43560," ")</f>
        <v>5.0399908172635444</v>
      </c>
      <c r="L220" t="str">
        <f>IF(Homes[[#This Row],[waterfront]]=1, "Yes","No")</f>
        <v>No</v>
      </c>
      <c r="M220" s="4" t="str">
        <f>IF(Homes[[#This Row],[sqft_basement]]&gt;0, "Yes","No")</f>
        <v>Yes</v>
      </c>
      <c r="N220" t="str">
        <f>CHOOSE(Homes[[#This Row],[view]]+1, "None","Fair","Good","Great","Excellent")</f>
        <v>None</v>
      </c>
      <c r="O220" t="str">
        <f>CHOOSE(Homes[[#This Row],[condition]], "Poor","Fair","Average","Good","Excellent")</f>
        <v>Average</v>
      </c>
      <c r="P220">
        <f ca="1">YEAR(TODAY())-Homes[[#This Row],[yr_built]]</f>
        <v>29</v>
      </c>
      <c r="Q220">
        <v>0</v>
      </c>
      <c r="R220">
        <f ca="1">IF(Homes[[#This Row],[yr_renovated]]&gt;0, YEAR(TODAY())-Homes[[#This Row],[yr_renovated]], YEAR(TODAY())-Homes[[#This Row],[yr_built]])</f>
        <v>29</v>
      </c>
      <c r="S220">
        <v>2</v>
      </c>
      <c r="T220" s="2">
        <v>41781</v>
      </c>
      <c r="U220" s="3">
        <v>4.5</v>
      </c>
      <c r="V220" s="4">
        <f>IFERROR(Homes[[#This Row],[sqft_above]]+Homes[[#This Row],[sqft_basement]]," ")</f>
        <v>6040</v>
      </c>
      <c r="W220" s="4">
        <v>219542</v>
      </c>
      <c r="X220">
        <v>0</v>
      </c>
      <c r="Y220">
        <v>0</v>
      </c>
      <c r="Z220">
        <v>3</v>
      </c>
      <c r="AA220" s="4">
        <v>4100</v>
      </c>
      <c r="AB220" s="4">
        <v>1940</v>
      </c>
      <c r="AC220">
        <v>1996</v>
      </c>
      <c r="AD220" t="s">
        <v>308</v>
      </c>
      <c r="AE220" t="s">
        <v>79</v>
      </c>
      <c r="AF220" t="s">
        <v>80</v>
      </c>
    </row>
    <row r="221" spans="1:32">
      <c r="A221" t="str">
        <f>PROPER(TRIM(Homes[[#This Row],[street]]))</f>
        <v>10640 Ne 46Th St</v>
      </c>
      <c r="B221" t="str">
        <f>PROPER(TRIM(Homes[[#This Row],[city]]))</f>
        <v>Kirkland</v>
      </c>
      <c r="C221" t="str">
        <f>_xlfn.TEXTBEFORE(Homes[[#This Row],[statezip]]," ")</f>
        <v>WA</v>
      </c>
      <c r="D221" s="6" t="str">
        <f>_xlfn.TEXTAFTER(Homes[[#This Row],[statezip]]," ")</f>
        <v>98033</v>
      </c>
      <c r="E221" s="1">
        <v>1150000</v>
      </c>
      <c r="F221">
        <v>4</v>
      </c>
      <c r="G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" s="3" t="str">
        <f>Homes[[#This Row],[bedrooms]] &amp; " bd | " &amp; TEXT(Homes[[#This Row],[bathrooms]],"0.##") &amp; " ba"</f>
        <v>4 bd | 2.5 ba</v>
      </c>
      <c r="I221" s="4">
        <v>3340</v>
      </c>
      <c r="J221" s="1">
        <f>IFERROR(Homes[[#This Row],[price]]/Homes[[#This Row],[sqft_living]]," ")</f>
        <v>344.31137724550899</v>
      </c>
      <c r="K221" s="4">
        <f>IFERROR(Homes[[#This Row],[sqft_lot]]/43560," ")</f>
        <v>0.23925619834710743</v>
      </c>
      <c r="L221" t="str">
        <f>IF(Homes[[#This Row],[waterfront]]=1, "Yes","No")</f>
        <v>No</v>
      </c>
      <c r="M221" s="4" t="str">
        <f>IF(Homes[[#This Row],[sqft_basement]]&gt;0, "Yes","No")</f>
        <v>No</v>
      </c>
      <c r="N221" t="str">
        <f>CHOOSE(Homes[[#This Row],[view]]+1, "None","Fair","Good","Great","Excellent")</f>
        <v>None</v>
      </c>
      <c r="O221" t="str">
        <f>CHOOSE(Homes[[#This Row],[condition]], "Poor","Fair","Average","Good","Excellent")</f>
        <v>Average</v>
      </c>
      <c r="P221">
        <f ca="1">YEAR(TODAY())-Homes[[#This Row],[yr_built]]</f>
        <v>29</v>
      </c>
      <c r="Q221">
        <v>0</v>
      </c>
      <c r="R221">
        <f ca="1">IF(Homes[[#This Row],[yr_renovated]]&gt;0, YEAR(TODAY())-Homes[[#This Row],[yr_renovated]], YEAR(TODAY())-Homes[[#This Row],[yr_built]])</f>
        <v>29</v>
      </c>
      <c r="S221">
        <v>2</v>
      </c>
      <c r="T221" s="2">
        <v>41821</v>
      </c>
      <c r="U221" s="3">
        <v>2.5</v>
      </c>
      <c r="V221" s="4">
        <f>IFERROR(Homes[[#This Row],[sqft_above]]+Homes[[#This Row],[sqft_basement]]," ")</f>
        <v>3340</v>
      </c>
      <c r="W221" s="4">
        <v>10422</v>
      </c>
      <c r="X221">
        <v>0</v>
      </c>
      <c r="Y221">
        <v>0</v>
      </c>
      <c r="Z221">
        <v>3</v>
      </c>
      <c r="AA221" s="4">
        <v>3340</v>
      </c>
      <c r="AB221" s="4">
        <v>0</v>
      </c>
      <c r="AC221">
        <v>1996</v>
      </c>
      <c r="AD221" t="s">
        <v>309</v>
      </c>
      <c r="AE221" t="s">
        <v>46</v>
      </c>
      <c r="AF221" t="s">
        <v>55</v>
      </c>
    </row>
    <row r="222" spans="1:32">
      <c r="A222" t="str">
        <f>PROPER(TRIM(Homes[[#This Row],[street]]))</f>
        <v>409 20Th Ave</v>
      </c>
      <c r="B222" t="str">
        <f>PROPER(TRIM(Homes[[#This Row],[city]]))</f>
        <v>Kirkland</v>
      </c>
      <c r="C222" t="str">
        <f>_xlfn.TEXTBEFORE(Homes[[#This Row],[statezip]]," ")</f>
        <v>WA</v>
      </c>
      <c r="D222" s="6" t="str">
        <f>_xlfn.TEXTAFTER(Homes[[#This Row],[statezip]]," ")</f>
        <v>98033</v>
      </c>
      <c r="E222" s="1">
        <v>1150000</v>
      </c>
      <c r="F222">
        <v>5</v>
      </c>
      <c r="G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2" s="3" t="str">
        <f>Homes[[#This Row],[bedrooms]] &amp; " bd | " &amp; TEXT(Homes[[#This Row],[bathrooms]],"0.##") &amp; " ba"</f>
        <v>5 bd | 2.5 ba</v>
      </c>
      <c r="I222" s="4">
        <v>3580</v>
      </c>
      <c r="J222" s="1">
        <f>IFERROR(Homes[[#This Row],[price]]/Homes[[#This Row],[sqft_living]]," ")</f>
        <v>321.22905027932961</v>
      </c>
      <c r="K222" s="4">
        <f>IFERROR(Homes[[#This Row],[sqft_lot]]/43560," ")</f>
        <v>0.20479797979797978</v>
      </c>
      <c r="L222" t="str">
        <f>IF(Homes[[#This Row],[waterfront]]=1, "Yes","No")</f>
        <v>No</v>
      </c>
      <c r="M222" s="4" t="str">
        <f>IF(Homes[[#This Row],[sqft_basement]]&gt;0, "Yes","No")</f>
        <v>No</v>
      </c>
      <c r="N222" t="str">
        <f>CHOOSE(Homes[[#This Row],[view]]+1, "None","Fair","Good","Great","Excellent")</f>
        <v>None</v>
      </c>
      <c r="O222" t="str">
        <f>CHOOSE(Homes[[#This Row],[condition]], "Poor","Fair","Average","Good","Excellent")</f>
        <v>Average</v>
      </c>
      <c r="P222">
        <f ca="1">YEAR(TODAY())-Homes[[#This Row],[yr_built]]</f>
        <v>25</v>
      </c>
      <c r="Q222">
        <v>0</v>
      </c>
      <c r="R222">
        <f ca="1">IF(Homes[[#This Row],[yr_renovated]]&gt;0, YEAR(TODAY())-Homes[[#This Row],[yr_renovated]], YEAR(TODAY())-Homes[[#This Row],[yr_built]])</f>
        <v>25</v>
      </c>
      <c r="S222">
        <v>2</v>
      </c>
      <c r="T222" s="2">
        <v>41823</v>
      </c>
      <c r="U222" s="3">
        <v>2.5</v>
      </c>
      <c r="V222" s="4">
        <f>IFERROR(Homes[[#This Row],[sqft_above]]+Homes[[#This Row],[sqft_basement]]," ")</f>
        <v>3580</v>
      </c>
      <c r="W222" s="4">
        <v>8921</v>
      </c>
      <c r="X222">
        <v>0</v>
      </c>
      <c r="Y222">
        <v>0</v>
      </c>
      <c r="Z222">
        <v>3</v>
      </c>
      <c r="AA222" s="4">
        <v>3580</v>
      </c>
      <c r="AB222" s="4">
        <v>0</v>
      </c>
      <c r="AC222">
        <v>2000</v>
      </c>
      <c r="AD222" t="s">
        <v>310</v>
      </c>
      <c r="AE222" t="s">
        <v>46</v>
      </c>
      <c r="AF222" t="s">
        <v>55</v>
      </c>
    </row>
    <row r="223" spans="1:32">
      <c r="A223" t="str">
        <f>PROPER(TRIM(Homes[[#This Row],[street]]))</f>
        <v>2942 222Nd Pl Se</v>
      </c>
      <c r="B223" t="str">
        <f>PROPER(TRIM(Homes[[#This Row],[city]]))</f>
        <v>Sammamish</v>
      </c>
      <c r="C223" t="str">
        <f>_xlfn.TEXTBEFORE(Homes[[#This Row],[statezip]]," ")</f>
        <v>WA</v>
      </c>
      <c r="D223" s="6" t="str">
        <f>_xlfn.TEXTAFTER(Homes[[#This Row],[statezip]]," ")</f>
        <v>98075</v>
      </c>
      <c r="E223" s="1">
        <v>1150000</v>
      </c>
      <c r="F223">
        <v>3</v>
      </c>
      <c r="G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3" s="3" t="str">
        <f>Homes[[#This Row],[bedrooms]] &amp; " bd | " &amp; TEXT(Homes[[#This Row],[bathrooms]],"0.##") &amp; " ba"</f>
        <v>3 bd | 2. ba</v>
      </c>
      <c r="I223" s="4">
        <v>2110</v>
      </c>
      <c r="J223" s="1">
        <f>IFERROR(Homes[[#This Row],[price]]/Homes[[#This Row],[sqft_living]]," ")</f>
        <v>545.02369668246445</v>
      </c>
      <c r="K223" s="4">
        <f>IFERROR(Homes[[#This Row],[sqft_lot]]/43560," ")</f>
        <v>0.4319329660238751</v>
      </c>
      <c r="L223" t="str">
        <f>IF(Homes[[#This Row],[waterfront]]=1, "Yes","No")</f>
        <v>No</v>
      </c>
      <c r="M223" s="4" t="str">
        <f>IF(Homes[[#This Row],[sqft_basement]]&gt;0, "Yes","No")</f>
        <v>No</v>
      </c>
      <c r="N223" t="str">
        <f>CHOOSE(Homes[[#This Row],[view]]+1, "None","Fair","Good","Great","Excellent")</f>
        <v>None</v>
      </c>
      <c r="O223" t="str">
        <f>CHOOSE(Homes[[#This Row],[condition]], "Poor","Fair","Average","Good","Excellent")</f>
        <v>Excellent</v>
      </c>
      <c r="P223">
        <f ca="1">YEAR(TODAY())-Homes[[#This Row],[yr_built]]</f>
        <v>46</v>
      </c>
      <c r="Q223">
        <v>0</v>
      </c>
      <c r="R223">
        <f ca="1">IF(Homes[[#This Row],[yr_renovated]]&gt;0, YEAR(TODAY())-Homes[[#This Row],[yr_renovated]], YEAR(TODAY())-Homes[[#This Row],[yr_built]])</f>
        <v>46</v>
      </c>
      <c r="S223">
        <v>2</v>
      </c>
      <c r="T223" s="2">
        <v>41815</v>
      </c>
      <c r="U223" s="3">
        <v>2</v>
      </c>
      <c r="V223" s="4">
        <f>IFERROR(Homes[[#This Row],[sqft_above]]+Homes[[#This Row],[sqft_basement]]," ")</f>
        <v>2110</v>
      </c>
      <c r="W223" s="4">
        <v>18815</v>
      </c>
      <c r="X223">
        <v>0</v>
      </c>
      <c r="Y223">
        <v>0</v>
      </c>
      <c r="Z223">
        <v>5</v>
      </c>
      <c r="AA223" s="4">
        <v>2110</v>
      </c>
      <c r="AB223" s="4">
        <v>0</v>
      </c>
      <c r="AC223">
        <v>1979</v>
      </c>
      <c r="AD223" t="s">
        <v>311</v>
      </c>
      <c r="AE223" t="s">
        <v>102</v>
      </c>
      <c r="AF223" t="s">
        <v>103</v>
      </c>
    </row>
    <row r="224" spans="1:32">
      <c r="A224" t="str">
        <f>PROPER(TRIM(Homes[[#This Row],[street]]))</f>
        <v>6310 Fairway Pl Se</v>
      </c>
      <c r="B224" t="str">
        <f>PROPER(TRIM(Homes[[#This Row],[city]]))</f>
        <v>Snoqualmie</v>
      </c>
      <c r="C224" t="str">
        <f>_xlfn.TEXTBEFORE(Homes[[#This Row],[statezip]]," ")</f>
        <v>WA</v>
      </c>
      <c r="D224" s="6" t="str">
        <f>_xlfn.TEXTAFTER(Homes[[#This Row],[statezip]]," ")</f>
        <v>98065</v>
      </c>
      <c r="E224" s="1">
        <v>1149000</v>
      </c>
      <c r="F224">
        <v>4</v>
      </c>
      <c r="G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4" s="3" t="str">
        <f>Homes[[#This Row],[bedrooms]] &amp; " bd | " &amp; TEXT(Homes[[#This Row],[bathrooms]],"0.##") &amp; " ba"</f>
        <v>4 bd | 3. ba</v>
      </c>
      <c r="I224" s="4">
        <v>5940</v>
      </c>
      <c r="J224" s="1">
        <f>IFERROR(Homes[[#This Row],[price]]/Homes[[#This Row],[sqft_living]]," ")</f>
        <v>193.43434343434345</v>
      </c>
      <c r="K224" s="4">
        <f>IFERROR(Homes[[#This Row],[sqft_lot]]/43560," ")</f>
        <v>0.26476124885215796</v>
      </c>
      <c r="L224" t="str">
        <f>IF(Homes[[#This Row],[waterfront]]=1, "Yes","No")</f>
        <v>No</v>
      </c>
      <c r="M224" s="4" t="str">
        <f>IF(Homes[[#This Row],[sqft_basement]]&gt;0, "Yes","No")</f>
        <v>Yes</v>
      </c>
      <c r="N224" t="str">
        <f>CHOOSE(Homes[[#This Row],[view]]+1, "None","Fair","Good","Great","Excellent")</f>
        <v>Excellent</v>
      </c>
      <c r="O224" t="str">
        <f>CHOOSE(Homes[[#This Row],[condition]], "Poor","Fair","Average","Good","Excellent")</f>
        <v>Average</v>
      </c>
      <c r="P224">
        <f ca="1">YEAR(TODAY())-Homes[[#This Row],[yr_built]]</f>
        <v>21</v>
      </c>
      <c r="Q224">
        <v>2003</v>
      </c>
      <c r="R224">
        <f ca="1">IF(Homes[[#This Row],[yr_renovated]]&gt;0, YEAR(TODAY())-Homes[[#This Row],[yr_renovated]], YEAR(TODAY())-Homes[[#This Row],[yr_built]])</f>
        <v>22</v>
      </c>
      <c r="S224">
        <v>2</v>
      </c>
      <c r="T224" s="2">
        <v>41786</v>
      </c>
      <c r="U224" s="3">
        <v>3</v>
      </c>
      <c r="V224" s="4">
        <f>IFERROR(Homes[[#This Row],[sqft_above]]+Homes[[#This Row],[sqft_basement]]," ")</f>
        <v>5940</v>
      </c>
      <c r="W224" s="4">
        <v>11533</v>
      </c>
      <c r="X224">
        <v>0</v>
      </c>
      <c r="Y224">
        <v>4</v>
      </c>
      <c r="Z224">
        <v>3</v>
      </c>
      <c r="AA224" s="4">
        <v>4950</v>
      </c>
      <c r="AB224" s="4">
        <v>990</v>
      </c>
      <c r="AC224">
        <v>2004</v>
      </c>
      <c r="AD224" t="s">
        <v>312</v>
      </c>
      <c r="AE224" t="s">
        <v>313</v>
      </c>
      <c r="AF224" t="s">
        <v>314</v>
      </c>
    </row>
    <row r="225" spans="1:32">
      <c r="A225" t="str">
        <f>PROPER(TRIM(Homes[[#This Row],[street]]))</f>
        <v>2407 4Th Ave N</v>
      </c>
      <c r="B225" t="str">
        <f>PROPER(TRIM(Homes[[#This Row],[city]]))</f>
        <v>Seattle</v>
      </c>
      <c r="C225" t="str">
        <f>_xlfn.TEXTBEFORE(Homes[[#This Row],[statezip]]," ")</f>
        <v>WA</v>
      </c>
      <c r="D225" s="6" t="str">
        <f>_xlfn.TEXTAFTER(Homes[[#This Row],[statezip]]," ")</f>
        <v>98109</v>
      </c>
      <c r="E225" s="1">
        <v>1145000</v>
      </c>
      <c r="F225">
        <v>3</v>
      </c>
      <c r="G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5" s="3" t="str">
        <f>Homes[[#This Row],[bedrooms]] &amp; " bd | " &amp; TEXT(Homes[[#This Row],[bathrooms]],"0.##") &amp; " ba"</f>
        <v>3 bd | 2.5 ba</v>
      </c>
      <c r="I225" s="4">
        <v>2490</v>
      </c>
      <c r="J225" s="1">
        <f>IFERROR(Homes[[#This Row],[price]]/Homes[[#This Row],[sqft_living]]," ")</f>
        <v>459.83935742971886</v>
      </c>
      <c r="K225" s="4">
        <f>IFERROR(Homes[[#This Row],[sqft_lot]]/43560," ")</f>
        <v>9.1827364554637275E-2</v>
      </c>
      <c r="L225" t="str">
        <f>IF(Homes[[#This Row],[waterfront]]=1, "Yes","No")</f>
        <v>No</v>
      </c>
      <c r="M225" s="4" t="str">
        <f>IF(Homes[[#This Row],[sqft_basement]]&gt;0, "Yes","No")</f>
        <v>Yes</v>
      </c>
      <c r="N225" t="str">
        <f>CHOOSE(Homes[[#This Row],[view]]+1, "None","Fair","Good","Great","Excellent")</f>
        <v>None</v>
      </c>
      <c r="O225" t="str">
        <f>CHOOSE(Homes[[#This Row],[condition]], "Poor","Fair","Average","Good","Excellent")</f>
        <v>Excellent</v>
      </c>
      <c r="P225">
        <f ca="1">YEAR(TODAY())-Homes[[#This Row],[yr_built]]</f>
        <v>107</v>
      </c>
      <c r="Q225">
        <v>0</v>
      </c>
      <c r="R225">
        <f ca="1">IF(Homes[[#This Row],[yr_renovated]]&gt;0, YEAR(TODAY())-Homes[[#This Row],[yr_renovated]], YEAR(TODAY())-Homes[[#This Row],[yr_built]])</f>
        <v>107</v>
      </c>
      <c r="S225">
        <v>2</v>
      </c>
      <c r="T225" s="2">
        <v>41816</v>
      </c>
      <c r="U225" s="3">
        <v>2.5</v>
      </c>
      <c r="V225" s="4">
        <f>IFERROR(Homes[[#This Row],[sqft_above]]+Homes[[#This Row],[sqft_basement]]," ")</f>
        <v>2490</v>
      </c>
      <c r="W225" s="4">
        <v>4000</v>
      </c>
      <c r="X225">
        <v>0</v>
      </c>
      <c r="Y225">
        <v>0</v>
      </c>
      <c r="Z225">
        <v>5</v>
      </c>
      <c r="AA225" s="4">
        <v>1670</v>
      </c>
      <c r="AB225" s="4">
        <v>820</v>
      </c>
      <c r="AC225">
        <v>1918</v>
      </c>
      <c r="AD225" t="s">
        <v>315</v>
      </c>
      <c r="AE225" t="s">
        <v>49</v>
      </c>
      <c r="AF225" t="s">
        <v>134</v>
      </c>
    </row>
    <row r="226" spans="1:32">
      <c r="A226" t="str">
        <f>PROPER(TRIM(Homes[[#This Row],[street]]))</f>
        <v>2800-2998 194Th Ave Se</v>
      </c>
      <c r="B226" t="str">
        <f>PROPER(TRIM(Homes[[#This Row],[city]]))</f>
        <v>Sammamish</v>
      </c>
      <c r="C226" t="str">
        <f>_xlfn.TEXTBEFORE(Homes[[#This Row],[statezip]]," ")</f>
        <v>WA</v>
      </c>
      <c r="D226" s="6" t="str">
        <f>_xlfn.TEXTAFTER(Homes[[#This Row],[statezip]]," ")</f>
        <v>98075</v>
      </c>
      <c r="E226" s="1">
        <v>1140000</v>
      </c>
      <c r="F226">
        <v>3</v>
      </c>
      <c r="G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" s="3" t="str">
        <f>Homes[[#This Row],[bedrooms]] &amp; " bd | " &amp; TEXT(Homes[[#This Row],[bathrooms]],"0.##") &amp; " ba"</f>
        <v>3 bd | 2.5 ba</v>
      </c>
      <c r="I226" s="4">
        <v>2780</v>
      </c>
      <c r="J226" s="1">
        <f>IFERROR(Homes[[#This Row],[price]]/Homes[[#This Row],[sqft_living]]," ")</f>
        <v>410.07194244604318</v>
      </c>
      <c r="K226" s="4">
        <f>IFERROR(Homes[[#This Row],[sqft_lot]]/43560," ")</f>
        <v>0.76912304866850323</v>
      </c>
      <c r="L226" t="str">
        <f>IF(Homes[[#This Row],[waterfront]]=1, "Yes","No")</f>
        <v>No</v>
      </c>
      <c r="M226" s="4" t="str">
        <f>IF(Homes[[#This Row],[sqft_basement]]&gt;0, "Yes","No")</f>
        <v>Yes</v>
      </c>
      <c r="N226" t="str">
        <f>CHOOSE(Homes[[#This Row],[view]]+1, "None","Fair","Good","Great","Excellent")</f>
        <v>Fair</v>
      </c>
      <c r="O226" t="str">
        <f>CHOOSE(Homes[[#This Row],[condition]], "Poor","Fair","Average","Good","Excellent")</f>
        <v>Good</v>
      </c>
      <c r="P226">
        <f ca="1">YEAR(TODAY())-Homes[[#This Row],[yr_built]]</f>
        <v>56</v>
      </c>
      <c r="Q226">
        <v>0</v>
      </c>
      <c r="R226">
        <f ca="1">IF(Homes[[#This Row],[yr_renovated]]&gt;0, YEAR(TODAY())-Homes[[#This Row],[yr_renovated]], YEAR(TODAY())-Homes[[#This Row],[yr_built]])</f>
        <v>56</v>
      </c>
      <c r="S226">
        <v>1.5</v>
      </c>
      <c r="T226" s="2">
        <v>41823</v>
      </c>
      <c r="U226" s="3">
        <v>2.5</v>
      </c>
      <c r="V226" s="4">
        <f>IFERROR(Homes[[#This Row],[sqft_above]]+Homes[[#This Row],[sqft_basement]]," ")</f>
        <v>2780</v>
      </c>
      <c r="W226" s="4">
        <v>33503</v>
      </c>
      <c r="X226">
        <v>0</v>
      </c>
      <c r="Y226">
        <v>1</v>
      </c>
      <c r="Z226">
        <v>4</v>
      </c>
      <c r="AA226" s="4">
        <v>2110</v>
      </c>
      <c r="AB226" s="4">
        <v>670</v>
      </c>
      <c r="AC226">
        <v>1969</v>
      </c>
      <c r="AD226" t="s">
        <v>316</v>
      </c>
      <c r="AE226" t="s">
        <v>102</v>
      </c>
      <c r="AF226" t="s">
        <v>103</v>
      </c>
    </row>
    <row r="227" spans="1:32">
      <c r="A227" t="str">
        <f>PROPER(TRIM(Homes[[#This Row],[street]]))</f>
        <v>15445 Ne 144Th Pl</v>
      </c>
      <c r="B227" t="str">
        <f>PROPER(TRIM(Homes[[#This Row],[city]]))</f>
        <v>Woodinville</v>
      </c>
      <c r="C227" t="str">
        <f>_xlfn.TEXTBEFORE(Homes[[#This Row],[statezip]]," ")</f>
        <v>WA</v>
      </c>
      <c r="D227" s="6" t="str">
        <f>_xlfn.TEXTAFTER(Homes[[#This Row],[statezip]]," ")</f>
        <v>98072</v>
      </c>
      <c r="E227" s="1">
        <v>1140000</v>
      </c>
      <c r="F227">
        <v>4</v>
      </c>
      <c r="G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7" s="3" t="str">
        <f>Homes[[#This Row],[bedrooms]] &amp; " bd | " &amp; TEXT(Homes[[#This Row],[bathrooms]],"0.##") &amp; " ba"</f>
        <v>4 bd | 2.25 ba</v>
      </c>
      <c r="I227" s="4">
        <v>3310</v>
      </c>
      <c r="J227" s="1">
        <f>IFERROR(Homes[[#This Row],[price]]/Homes[[#This Row],[sqft_living]]," ")</f>
        <v>344.41087613293053</v>
      </c>
      <c r="K227" s="4">
        <f>IFERROR(Homes[[#This Row],[sqft_lot]]/43560," ")</f>
        <v>2.9300045913682276</v>
      </c>
      <c r="L227" t="str">
        <f>IF(Homes[[#This Row],[waterfront]]=1, "Yes","No")</f>
        <v>No</v>
      </c>
      <c r="M227" s="4" t="str">
        <f>IF(Homes[[#This Row],[sqft_basement]]&gt;0, "Yes","No")</f>
        <v>No</v>
      </c>
      <c r="N227" t="str">
        <f>CHOOSE(Homes[[#This Row],[view]]+1, "None","Fair","Good","Great","Excellent")</f>
        <v>None</v>
      </c>
      <c r="O227" t="str">
        <f>CHOOSE(Homes[[#This Row],[condition]], "Poor","Fair","Average","Good","Excellent")</f>
        <v>Excellent</v>
      </c>
      <c r="P227">
        <f ca="1">YEAR(TODAY())-Homes[[#This Row],[yr_built]]</f>
        <v>101</v>
      </c>
      <c r="Q227">
        <v>1956</v>
      </c>
      <c r="R227">
        <f ca="1">IF(Homes[[#This Row],[yr_renovated]]&gt;0, YEAR(TODAY())-Homes[[#This Row],[yr_renovated]], YEAR(TODAY())-Homes[[#This Row],[yr_built]])</f>
        <v>69</v>
      </c>
      <c r="S227">
        <v>2</v>
      </c>
      <c r="T227" s="2">
        <v>41815</v>
      </c>
      <c r="U227" s="3">
        <v>2.25</v>
      </c>
      <c r="V227" s="4">
        <f>IFERROR(Homes[[#This Row],[sqft_above]]+Homes[[#This Row],[sqft_basement]]," ")</f>
        <v>3310</v>
      </c>
      <c r="W227" s="4">
        <v>127631</v>
      </c>
      <c r="X227">
        <v>0</v>
      </c>
      <c r="Y227">
        <v>0</v>
      </c>
      <c r="Z227">
        <v>5</v>
      </c>
      <c r="AA227" s="4">
        <v>3310</v>
      </c>
      <c r="AB227" s="4">
        <v>0</v>
      </c>
      <c r="AC227">
        <v>1924</v>
      </c>
      <c r="AD227" t="s">
        <v>317</v>
      </c>
      <c r="AE227" t="s">
        <v>120</v>
      </c>
      <c r="AF227" t="s">
        <v>275</v>
      </c>
    </row>
    <row r="228" spans="1:32">
      <c r="A228" t="str">
        <f>PROPER(TRIM(Homes[[#This Row],[street]]))</f>
        <v>19100 Se 174Th St</v>
      </c>
      <c r="B228" t="str">
        <f>PROPER(TRIM(Homes[[#This Row],[city]]))</f>
        <v>Renton</v>
      </c>
      <c r="C228" t="str">
        <f>_xlfn.TEXTBEFORE(Homes[[#This Row],[statezip]]," ")</f>
        <v>WA</v>
      </c>
      <c r="D228" s="6" t="str">
        <f>_xlfn.TEXTAFTER(Homes[[#This Row],[statezip]]," ")</f>
        <v>98058</v>
      </c>
      <c r="E228" s="1">
        <v>1135250</v>
      </c>
      <c r="F228">
        <v>5</v>
      </c>
      <c r="G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28" s="3" t="str">
        <f>Homes[[#This Row],[bedrooms]] &amp; " bd | " &amp; TEXT(Homes[[#This Row],[bathrooms]],"0.##") &amp; " ba"</f>
        <v>5 bd | 4. ba</v>
      </c>
      <c r="I228" s="4">
        <v>7320</v>
      </c>
      <c r="J228" s="1">
        <f>IFERROR(Homes[[#This Row],[price]]/Homes[[#This Row],[sqft_living]]," ")</f>
        <v>155.08879781420765</v>
      </c>
      <c r="K228" s="4">
        <f>IFERROR(Homes[[#This Row],[sqft_lot]]/43560," ")</f>
        <v>5</v>
      </c>
      <c r="L228" t="str">
        <f>IF(Homes[[#This Row],[waterfront]]=1, "Yes","No")</f>
        <v>No</v>
      </c>
      <c r="M228" s="4" t="str">
        <f>IF(Homes[[#This Row],[sqft_basement]]&gt;0, "Yes","No")</f>
        <v>No</v>
      </c>
      <c r="N228" t="str">
        <f>CHOOSE(Homes[[#This Row],[view]]+1, "None","Fair","Good","Great","Excellent")</f>
        <v>None</v>
      </c>
      <c r="O228" t="str">
        <f>CHOOSE(Homes[[#This Row],[condition]], "Poor","Fair","Average","Good","Excellent")</f>
        <v>Average</v>
      </c>
      <c r="P228">
        <f ca="1">YEAR(TODAY())-Homes[[#This Row],[yr_built]]</f>
        <v>33</v>
      </c>
      <c r="Q228">
        <v>0</v>
      </c>
      <c r="R228">
        <f ca="1">IF(Homes[[#This Row],[yr_renovated]]&gt;0, YEAR(TODAY())-Homes[[#This Row],[yr_renovated]], YEAR(TODAY())-Homes[[#This Row],[yr_built]])</f>
        <v>33</v>
      </c>
      <c r="S228">
        <v>2</v>
      </c>
      <c r="T228" s="2">
        <v>41828</v>
      </c>
      <c r="U228" s="3">
        <v>4</v>
      </c>
      <c r="V228" s="4">
        <f>IFERROR(Homes[[#This Row],[sqft_above]]+Homes[[#This Row],[sqft_basement]]," ")</f>
        <v>7320</v>
      </c>
      <c r="W228" s="4">
        <v>217800</v>
      </c>
      <c r="X228">
        <v>0</v>
      </c>
      <c r="Y228">
        <v>0</v>
      </c>
      <c r="Z228">
        <v>3</v>
      </c>
      <c r="AA228" s="4">
        <v>7320</v>
      </c>
      <c r="AB228" s="4">
        <v>0</v>
      </c>
      <c r="AC228">
        <v>1992</v>
      </c>
      <c r="AD228" t="s">
        <v>318</v>
      </c>
      <c r="AE228" t="s">
        <v>319</v>
      </c>
      <c r="AF228" t="s">
        <v>320</v>
      </c>
    </row>
    <row r="229" spans="1:32">
      <c r="A229" t="str">
        <f>PROPER(TRIM(Homes[[#This Row],[street]]))</f>
        <v>16903 246Th Ave Ne</v>
      </c>
      <c r="B229" t="str">
        <f>PROPER(TRIM(Homes[[#This Row],[city]]))</f>
        <v>Woodinville</v>
      </c>
      <c r="C229" t="str">
        <f>_xlfn.TEXTBEFORE(Homes[[#This Row],[statezip]]," ")</f>
        <v>WA</v>
      </c>
      <c r="D229" s="6" t="str">
        <f>_xlfn.TEXTAFTER(Homes[[#This Row],[statezip]]," ")</f>
        <v>98077</v>
      </c>
      <c r="E229" s="1">
        <v>1135000</v>
      </c>
      <c r="F229">
        <v>6</v>
      </c>
      <c r="G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29" s="3" t="str">
        <f>Homes[[#This Row],[bedrooms]] &amp; " bd | " &amp; TEXT(Homes[[#This Row],[bathrooms]],"0.##") &amp; " ba"</f>
        <v>6 bd | 4.25 ba</v>
      </c>
      <c r="I229" s="4">
        <v>6900</v>
      </c>
      <c r="J229" s="1">
        <f>IFERROR(Homes[[#This Row],[price]]/Homes[[#This Row],[sqft_living]]," ")</f>
        <v>164.49275362318841</v>
      </c>
      <c r="K229" s="4">
        <f>IFERROR(Homes[[#This Row],[sqft_lot]]/43560," ")</f>
        <v>5.6179063360881543</v>
      </c>
      <c r="L229" t="str">
        <f>IF(Homes[[#This Row],[waterfront]]=1, "Yes","No")</f>
        <v>No</v>
      </c>
      <c r="M229" s="4" t="str">
        <f>IF(Homes[[#This Row],[sqft_basement]]&gt;0, "Yes","No")</f>
        <v>Yes</v>
      </c>
      <c r="N229" t="str">
        <f>CHOOSE(Homes[[#This Row],[view]]+1, "None","Fair","Good","Great","Excellent")</f>
        <v>None</v>
      </c>
      <c r="O229" t="str">
        <f>CHOOSE(Homes[[#This Row],[condition]], "Poor","Fair","Average","Good","Excellent")</f>
        <v>Good</v>
      </c>
      <c r="P229">
        <f ca="1">YEAR(TODAY())-Homes[[#This Row],[yr_built]]</f>
        <v>23</v>
      </c>
      <c r="Q229">
        <v>0</v>
      </c>
      <c r="R229">
        <f ca="1">IF(Homes[[#This Row],[yr_renovated]]&gt;0, YEAR(TODAY())-Homes[[#This Row],[yr_renovated]], YEAR(TODAY())-Homes[[#This Row],[yr_built]])</f>
        <v>23</v>
      </c>
      <c r="S229">
        <v>2</v>
      </c>
      <c r="T229" s="2">
        <v>41810</v>
      </c>
      <c r="U229" s="3">
        <v>4.25</v>
      </c>
      <c r="V229" s="4">
        <f>IFERROR(Homes[[#This Row],[sqft_above]]+Homes[[#This Row],[sqft_basement]]," ")</f>
        <v>6900</v>
      </c>
      <c r="W229" s="4">
        <v>244716</v>
      </c>
      <c r="X229">
        <v>0</v>
      </c>
      <c r="Y229">
        <v>0</v>
      </c>
      <c r="Z229">
        <v>4</v>
      </c>
      <c r="AA229" s="4">
        <v>4820</v>
      </c>
      <c r="AB229" s="4">
        <v>2080</v>
      </c>
      <c r="AC229">
        <v>2002</v>
      </c>
      <c r="AD229" t="s">
        <v>321</v>
      </c>
      <c r="AE229" t="s">
        <v>120</v>
      </c>
      <c r="AF229" t="s">
        <v>121</v>
      </c>
    </row>
    <row r="230" spans="1:32">
      <c r="A230" t="str">
        <f>PROPER(TRIM(Homes[[#This Row],[street]]))</f>
        <v>18125 Brittany Dr Sw</v>
      </c>
      <c r="B230" t="str">
        <f>PROPER(TRIM(Homes[[#This Row],[city]]))</f>
        <v>Normandy Park</v>
      </c>
      <c r="C230" t="str">
        <f>_xlfn.TEXTBEFORE(Homes[[#This Row],[statezip]]," ")</f>
        <v>WA</v>
      </c>
      <c r="D230" s="6" t="str">
        <f>_xlfn.TEXTAFTER(Homes[[#This Row],[statezip]]," ")</f>
        <v>98166</v>
      </c>
      <c r="E230" s="1">
        <v>1131000</v>
      </c>
      <c r="F230">
        <v>3</v>
      </c>
      <c r="G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0" s="3" t="str">
        <f>Homes[[#This Row],[bedrooms]] &amp; " bd | " &amp; TEXT(Homes[[#This Row],[bathrooms]],"0.##") &amp; " ba"</f>
        <v>3 bd | 2.25 ba</v>
      </c>
      <c r="I230" s="4">
        <v>2790</v>
      </c>
      <c r="J230" s="1">
        <f>IFERROR(Homes[[#This Row],[price]]/Homes[[#This Row],[sqft_living]]," ")</f>
        <v>405.3763440860215</v>
      </c>
      <c r="K230" s="4">
        <f>IFERROR(Homes[[#This Row],[sqft_lot]]/43560," ")</f>
        <v>0.31659779614325068</v>
      </c>
      <c r="L230" t="str">
        <f>IF(Homes[[#This Row],[waterfront]]=1, "Yes","No")</f>
        <v>No</v>
      </c>
      <c r="M230" s="4" t="str">
        <f>IF(Homes[[#This Row],[sqft_basement]]&gt;0, "Yes","No")</f>
        <v>No</v>
      </c>
      <c r="N230" t="str">
        <f>CHOOSE(Homes[[#This Row],[view]]+1, "None","Fair","Good","Great","Excellent")</f>
        <v>Great</v>
      </c>
      <c r="O230" t="str">
        <f>CHOOSE(Homes[[#This Row],[condition]], "Poor","Fair","Average","Good","Excellent")</f>
        <v>Average</v>
      </c>
      <c r="P230">
        <f ca="1">YEAR(TODAY())-Homes[[#This Row],[yr_built]]</f>
        <v>19</v>
      </c>
      <c r="Q230">
        <v>0</v>
      </c>
      <c r="R230">
        <f ca="1">IF(Homes[[#This Row],[yr_renovated]]&gt;0, YEAR(TODAY())-Homes[[#This Row],[yr_renovated]], YEAR(TODAY())-Homes[[#This Row],[yr_built]])</f>
        <v>19</v>
      </c>
      <c r="S230">
        <v>1</v>
      </c>
      <c r="T230" s="2">
        <v>41828</v>
      </c>
      <c r="U230" s="3">
        <v>2.25</v>
      </c>
      <c r="V230" s="4">
        <f>IFERROR(Homes[[#This Row],[sqft_above]]+Homes[[#This Row],[sqft_basement]]," ")</f>
        <v>2790</v>
      </c>
      <c r="W230" s="4">
        <v>13791</v>
      </c>
      <c r="X230">
        <v>0</v>
      </c>
      <c r="Y230">
        <v>3</v>
      </c>
      <c r="Z230">
        <v>3</v>
      </c>
      <c r="AA230" s="4">
        <v>2790</v>
      </c>
      <c r="AB230" s="4">
        <v>0</v>
      </c>
      <c r="AC230">
        <v>2006</v>
      </c>
      <c r="AD230" t="s">
        <v>322</v>
      </c>
      <c r="AE230" t="s">
        <v>226</v>
      </c>
      <c r="AF230" t="s">
        <v>227</v>
      </c>
    </row>
    <row r="231" spans="1:32">
      <c r="A231" t="str">
        <f>PROPER(TRIM(Homes[[#This Row],[street]]))</f>
        <v>10022 Ne 110Th St</v>
      </c>
      <c r="B231" t="str">
        <f>PROPER(TRIM(Homes[[#This Row],[city]]))</f>
        <v>Kirkland</v>
      </c>
      <c r="C231" t="str">
        <f>_xlfn.TEXTBEFORE(Homes[[#This Row],[statezip]]," ")</f>
        <v>WA</v>
      </c>
      <c r="D231" s="6" t="str">
        <f>_xlfn.TEXTAFTER(Homes[[#This Row],[statezip]]," ")</f>
        <v>98033</v>
      </c>
      <c r="E231" s="1">
        <v>1130000</v>
      </c>
      <c r="F231">
        <v>4</v>
      </c>
      <c r="G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31" s="3" t="str">
        <f>Homes[[#This Row],[bedrooms]] &amp; " bd | " &amp; TEXT(Homes[[#This Row],[bathrooms]],"0.##") &amp; " ba"</f>
        <v>4 bd | 3.25 ba</v>
      </c>
      <c r="I231" s="4">
        <v>3810</v>
      </c>
      <c r="J231" s="1">
        <f>IFERROR(Homes[[#This Row],[price]]/Homes[[#This Row],[sqft_living]]," ")</f>
        <v>296.58792650918633</v>
      </c>
      <c r="K231" s="4">
        <f>IFERROR(Homes[[#This Row],[sqft_lot]]/43560," ")</f>
        <v>0.19556932966023874</v>
      </c>
      <c r="L231" t="str">
        <f>IF(Homes[[#This Row],[waterfront]]=1, "Yes","No")</f>
        <v>No</v>
      </c>
      <c r="M231" s="4" t="str">
        <f>IF(Homes[[#This Row],[sqft_basement]]&gt;0, "Yes","No")</f>
        <v>Yes</v>
      </c>
      <c r="N231" t="str">
        <f>CHOOSE(Homes[[#This Row],[view]]+1, "None","Fair","Good","Great","Excellent")</f>
        <v>Fair</v>
      </c>
      <c r="O231" t="str">
        <f>CHOOSE(Homes[[#This Row],[condition]], "Poor","Fair","Average","Good","Excellent")</f>
        <v>Average</v>
      </c>
      <c r="P231">
        <f ca="1">YEAR(TODAY())-Homes[[#This Row],[yr_built]]</f>
        <v>18</v>
      </c>
      <c r="Q231">
        <v>0</v>
      </c>
      <c r="R231">
        <f ca="1">IF(Homes[[#This Row],[yr_renovated]]&gt;0, YEAR(TODAY())-Homes[[#This Row],[yr_renovated]], YEAR(TODAY())-Homes[[#This Row],[yr_built]])</f>
        <v>18</v>
      </c>
      <c r="S231">
        <v>1</v>
      </c>
      <c r="T231" s="2">
        <v>41780</v>
      </c>
      <c r="U231" s="3">
        <v>3.25</v>
      </c>
      <c r="V231" s="4">
        <f>IFERROR(Homes[[#This Row],[sqft_above]]+Homes[[#This Row],[sqft_basement]]," ")</f>
        <v>3810</v>
      </c>
      <c r="W231" s="4">
        <v>8519</v>
      </c>
      <c r="X231">
        <v>0</v>
      </c>
      <c r="Y231">
        <v>1</v>
      </c>
      <c r="Z231">
        <v>3</v>
      </c>
      <c r="AA231" s="4">
        <v>2680</v>
      </c>
      <c r="AB231" s="4">
        <v>1130</v>
      </c>
      <c r="AC231">
        <v>2007</v>
      </c>
      <c r="AD231" t="s">
        <v>323</v>
      </c>
      <c r="AE231" t="s">
        <v>46</v>
      </c>
      <c r="AF231" t="s">
        <v>55</v>
      </c>
    </row>
    <row r="232" spans="1:32">
      <c r="A232" t="str">
        <f>PROPER(TRIM(Homes[[#This Row],[street]]))</f>
        <v>709 7Th St S</v>
      </c>
      <c r="B232" t="str">
        <f>PROPER(TRIM(Homes[[#This Row],[city]]))</f>
        <v>Kirkland</v>
      </c>
      <c r="C232" t="str">
        <f>_xlfn.TEXTBEFORE(Homes[[#This Row],[statezip]]," ")</f>
        <v>WA</v>
      </c>
      <c r="D232" s="6" t="str">
        <f>_xlfn.TEXTAFTER(Homes[[#This Row],[statezip]]," ")</f>
        <v>98033</v>
      </c>
      <c r="E232" s="1">
        <v>1127000</v>
      </c>
      <c r="F232">
        <v>4</v>
      </c>
      <c r="G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" s="3" t="str">
        <f>Homes[[#This Row],[bedrooms]] &amp; " bd | " &amp; TEXT(Homes[[#This Row],[bathrooms]],"0.##") &amp; " ba"</f>
        <v>4 bd | 2.5 ba</v>
      </c>
      <c r="I232" s="4">
        <v>3160</v>
      </c>
      <c r="J232" s="1">
        <f>IFERROR(Homes[[#This Row],[price]]/Homes[[#This Row],[sqft_living]]," ")</f>
        <v>356.64556962025318</v>
      </c>
      <c r="K232" s="4">
        <f>IFERROR(Homes[[#This Row],[sqft_lot]]/43560," ")</f>
        <v>0.19010560146923783</v>
      </c>
      <c r="L232" t="str">
        <f>IF(Homes[[#This Row],[waterfront]]=1, "Yes","No")</f>
        <v>No</v>
      </c>
      <c r="M232" s="4" t="str">
        <f>IF(Homes[[#This Row],[sqft_basement]]&gt;0, "Yes","No")</f>
        <v>No</v>
      </c>
      <c r="N232" t="str">
        <f>CHOOSE(Homes[[#This Row],[view]]+1, "None","Fair","Good","Great","Excellent")</f>
        <v>None</v>
      </c>
      <c r="O232" t="str">
        <f>CHOOSE(Homes[[#This Row],[condition]], "Poor","Fair","Average","Good","Excellent")</f>
        <v>Good</v>
      </c>
      <c r="P232">
        <f ca="1">YEAR(TODAY())-Homes[[#This Row],[yr_built]]</f>
        <v>30</v>
      </c>
      <c r="Q232">
        <v>0</v>
      </c>
      <c r="R232">
        <f ca="1">IF(Homes[[#This Row],[yr_renovated]]&gt;0, YEAR(TODAY())-Homes[[#This Row],[yr_renovated]], YEAR(TODAY())-Homes[[#This Row],[yr_built]])</f>
        <v>30</v>
      </c>
      <c r="S232">
        <v>2</v>
      </c>
      <c r="T232" s="2">
        <v>41823</v>
      </c>
      <c r="U232" s="3">
        <v>2.5</v>
      </c>
      <c r="V232" s="4">
        <f>IFERROR(Homes[[#This Row],[sqft_above]]+Homes[[#This Row],[sqft_basement]]," ")</f>
        <v>3160</v>
      </c>
      <c r="W232" s="4">
        <v>8281</v>
      </c>
      <c r="X232">
        <v>0</v>
      </c>
      <c r="Y232">
        <v>0</v>
      </c>
      <c r="Z232">
        <v>4</v>
      </c>
      <c r="AA232" s="4">
        <v>3160</v>
      </c>
      <c r="AB232" s="4">
        <v>0</v>
      </c>
      <c r="AC232">
        <v>1995</v>
      </c>
      <c r="AD232" t="s">
        <v>324</v>
      </c>
      <c r="AE232" t="s">
        <v>46</v>
      </c>
      <c r="AF232" t="s">
        <v>55</v>
      </c>
    </row>
    <row r="233" spans="1:32">
      <c r="A233" t="str">
        <f>PROPER(TRIM(Homes[[#This Row],[street]]))</f>
        <v>13800 Se 43Rd St</v>
      </c>
      <c r="B233" t="str">
        <f>PROPER(TRIM(Homes[[#This Row],[city]]))</f>
        <v>Bellevue</v>
      </c>
      <c r="C233" t="str">
        <f>_xlfn.TEXTBEFORE(Homes[[#This Row],[statezip]]," ")</f>
        <v>WA</v>
      </c>
      <c r="D233" s="6" t="str">
        <f>_xlfn.TEXTAFTER(Homes[[#This Row],[statezip]]," ")</f>
        <v>98006</v>
      </c>
      <c r="E233" s="1">
        <v>1126000</v>
      </c>
      <c r="F233">
        <v>5</v>
      </c>
      <c r="G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33" s="3" t="str">
        <f>Homes[[#This Row],[bedrooms]] &amp; " bd | " &amp; TEXT(Homes[[#This Row],[bathrooms]],"0.##") &amp; " ba"</f>
        <v>5 bd | 3.5 ba</v>
      </c>
      <c r="I233" s="4">
        <v>3880</v>
      </c>
      <c r="J233" s="1">
        <f>IFERROR(Homes[[#This Row],[price]]/Homes[[#This Row],[sqft_living]]," ")</f>
        <v>290.20618556701032</v>
      </c>
      <c r="K233" s="4">
        <f>IFERROR(Homes[[#This Row],[sqft_lot]]/43560," ")</f>
        <v>0.31875573921028466</v>
      </c>
      <c r="L233" t="str">
        <f>IF(Homes[[#This Row],[waterfront]]=1, "Yes","No")</f>
        <v>No</v>
      </c>
      <c r="M233" s="4" t="str">
        <f>IF(Homes[[#This Row],[sqft_basement]]&gt;0, "Yes","No")</f>
        <v>Yes</v>
      </c>
      <c r="N233" t="str">
        <f>CHOOSE(Homes[[#This Row],[view]]+1, "None","Fair","Good","Great","Excellent")</f>
        <v>Great</v>
      </c>
      <c r="O233" t="str">
        <f>CHOOSE(Homes[[#This Row],[condition]], "Poor","Fair","Average","Good","Excellent")</f>
        <v>Good</v>
      </c>
      <c r="P233">
        <f ca="1">YEAR(TODAY())-Homes[[#This Row],[yr_built]]</f>
        <v>46</v>
      </c>
      <c r="Q233">
        <v>0</v>
      </c>
      <c r="R233">
        <f ca="1">IF(Homes[[#This Row],[yr_renovated]]&gt;0, YEAR(TODAY())-Homes[[#This Row],[yr_renovated]], YEAR(TODAY())-Homes[[#This Row],[yr_built]])</f>
        <v>46</v>
      </c>
      <c r="S233">
        <v>2</v>
      </c>
      <c r="T233" s="2">
        <v>41794</v>
      </c>
      <c r="U233" s="3">
        <v>3.5</v>
      </c>
      <c r="V233" s="4">
        <f>IFERROR(Homes[[#This Row],[sqft_above]]+Homes[[#This Row],[sqft_basement]]," ")</f>
        <v>3880</v>
      </c>
      <c r="W233" s="4">
        <v>13885</v>
      </c>
      <c r="X233">
        <v>0</v>
      </c>
      <c r="Y233">
        <v>3</v>
      </c>
      <c r="Z233">
        <v>4</v>
      </c>
      <c r="AA233" s="4">
        <v>2540</v>
      </c>
      <c r="AB233" s="4">
        <v>1340</v>
      </c>
      <c r="AC233">
        <v>1979</v>
      </c>
      <c r="AD233" t="s">
        <v>325</v>
      </c>
      <c r="AE233" t="s">
        <v>33</v>
      </c>
      <c r="AF233" t="s">
        <v>91</v>
      </c>
    </row>
    <row r="234" spans="1:32">
      <c r="A234" t="str">
        <f>PROPER(TRIM(Homes[[#This Row],[street]]))</f>
        <v>8016 Meridian Ave N</v>
      </c>
      <c r="B234" t="str">
        <f>PROPER(TRIM(Homes[[#This Row],[city]]))</f>
        <v>Seattle</v>
      </c>
      <c r="C234" t="str">
        <f>_xlfn.TEXTBEFORE(Homes[[#This Row],[statezip]]," ")</f>
        <v>WA</v>
      </c>
      <c r="D234" s="6" t="str">
        <f>_xlfn.TEXTAFTER(Homes[[#This Row],[statezip]]," ")</f>
        <v>98103</v>
      </c>
      <c r="E234" s="1">
        <v>1125000</v>
      </c>
      <c r="F234">
        <v>6</v>
      </c>
      <c r="G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34" s="3" t="str">
        <f>Homes[[#This Row],[bedrooms]] &amp; " bd | " &amp; TEXT(Homes[[#This Row],[bathrooms]],"0.##") &amp; " ba"</f>
        <v>6 bd | 3.75 ba</v>
      </c>
      <c r="I234" s="4">
        <v>3010</v>
      </c>
      <c r="J234" s="1">
        <f>IFERROR(Homes[[#This Row],[price]]/Homes[[#This Row],[sqft_living]]," ")</f>
        <v>373.75415282392026</v>
      </c>
      <c r="K234" s="4">
        <f>IFERROR(Homes[[#This Row],[sqft_lot]]/43560," ")</f>
        <v>0.10009182736455463</v>
      </c>
      <c r="L234" t="str">
        <f>IF(Homes[[#This Row],[waterfront]]=1, "Yes","No")</f>
        <v>No</v>
      </c>
      <c r="M234" s="4" t="str">
        <f>IF(Homes[[#This Row],[sqft_basement]]&gt;0, "Yes","No")</f>
        <v>Yes</v>
      </c>
      <c r="N234" t="str">
        <f>CHOOSE(Homes[[#This Row],[view]]+1, "None","Fair","Good","Great","Excellent")</f>
        <v>None</v>
      </c>
      <c r="O234" t="str">
        <f>CHOOSE(Homes[[#This Row],[condition]], "Poor","Fair","Average","Good","Excellent")</f>
        <v>Average</v>
      </c>
      <c r="P234">
        <f ca="1">YEAR(TODAY())-Homes[[#This Row],[yr_built]]</f>
        <v>11</v>
      </c>
      <c r="Q234">
        <v>0</v>
      </c>
      <c r="R234">
        <f ca="1">IF(Homes[[#This Row],[yr_renovated]]&gt;0, YEAR(TODAY())-Homes[[#This Row],[yr_renovated]], YEAR(TODAY())-Homes[[#This Row],[yr_built]])</f>
        <v>11</v>
      </c>
      <c r="S234">
        <v>2</v>
      </c>
      <c r="T234" s="2">
        <v>41803</v>
      </c>
      <c r="U234" s="3">
        <v>3.75</v>
      </c>
      <c r="V234" s="4">
        <f>IFERROR(Homes[[#This Row],[sqft_above]]+Homes[[#This Row],[sqft_basement]]," ")</f>
        <v>3010</v>
      </c>
      <c r="W234" s="4">
        <v>4360</v>
      </c>
      <c r="X234">
        <v>0</v>
      </c>
      <c r="Y234">
        <v>0</v>
      </c>
      <c r="Z234">
        <v>3</v>
      </c>
      <c r="AA234" s="4">
        <v>2000</v>
      </c>
      <c r="AB234" s="4">
        <v>1010</v>
      </c>
      <c r="AC234">
        <v>2014</v>
      </c>
      <c r="AD234" t="s">
        <v>326</v>
      </c>
      <c r="AE234" t="s">
        <v>49</v>
      </c>
      <c r="AF234" t="s">
        <v>172</v>
      </c>
    </row>
    <row r="235" spans="1:32">
      <c r="A235" t="str">
        <f>PROPER(TRIM(Homes[[#This Row],[street]]))</f>
        <v>2212 N 36Th St</v>
      </c>
      <c r="B235" t="str">
        <f>PROPER(TRIM(Homes[[#This Row],[city]]))</f>
        <v>Seattle</v>
      </c>
      <c r="C235" t="str">
        <f>_xlfn.TEXTBEFORE(Homes[[#This Row],[statezip]]," ")</f>
        <v>WA</v>
      </c>
      <c r="D235" s="6" t="str">
        <f>_xlfn.TEXTAFTER(Homes[[#This Row],[statezip]]," ")</f>
        <v>98103</v>
      </c>
      <c r="E235" s="1">
        <v>1125000</v>
      </c>
      <c r="F235">
        <v>6</v>
      </c>
      <c r="G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5" s="3" t="str">
        <f>Homes[[#This Row],[bedrooms]] &amp; " bd | " &amp; TEXT(Homes[[#This Row],[bathrooms]],"0.##") &amp; " ba"</f>
        <v>6 bd | 3. ba</v>
      </c>
      <c r="I235" s="4">
        <v>2880</v>
      </c>
      <c r="J235" s="1">
        <f>IFERROR(Homes[[#This Row],[price]]/Homes[[#This Row],[sqft_living]]," ")</f>
        <v>390.625</v>
      </c>
      <c r="K235" s="4">
        <f>IFERROR(Homes[[#This Row],[sqft_lot]]/43560," ")</f>
        <v>7.3278236914600545E-2</v>
      </c>
      <c r="L235" t="str">
        <f>IF(Homes[[#This Row],[waterfront]]=1, "Yes","No")</f>
        <v>No</v>
      </c>
      <c r="M235" s="4" t="str">
        <f>IF(Homes[[#This Row],[sqft_basement]]&gt;0, "Yes","No")</f>
        <v>Yes</v>
      </c>
      <c r="N235" t="str">
        <f>CHOOSE(Homes[[#This Row],[view]]+1, "None","Fair","Good","Great","Excellent")</f>
        <v>None</v>
      </c>
      <c r="O235" t="str">
        <f>CHOOSE(Homes[[#This Row],[condition]], "Poor","Fair","Average","Good","Excellent")</f>
        <v>Good</v>
      </c>
      <c r="P235">
        <f ca="1">YEAR(TODAY())-Homes[[#This Row],[yr_built]]</f>
        <v>106</v>
      </c>
      <c r="Q235">
        <v>1985</v>
      </c>
      <c r="R235">
        <f ca="1">IF(Homes[[#This Row],[yr_renovated]]&gt;0, YEAR(TODAY())-Homes[[#This Row],[yr_renovated]], YEAR(TODAY())-Homes[[#This Row],[yr_built]])</f>
        <v>40</v>
      </c>
      <c r="S235">
        <v>2</v>
      </c>
      <c r="T235" s="2">
        <v>41779</v>
      </c>
      <c r="U235" s="3">
        <v>3</v>
      </c>
      <c r="V235" s="4">
        <f>IFERROR(Homes[[#This Row],[sqft_above]]+Homes[[#This Row],[sqft_basement]]," ")</f>
        <v>2880</v>
      </c>
      <c r="W235" s="4">
        <v>3192</v>
      </c>
      <c r="X235">
        <v>0</v>
      </c>
      <c r="Y235">
        <v>0</v>
      </c>
      <c r="Z235">
        <v>4</v>
      </c>
      <c r="AA235" s="4">
        <v>2180</v>
      </c>
      <c r="AB235" s="4">
        <v>700</v>
      </c>
      <c r="AC235">
        <v>1919</v>
      </c>
      <c r="AD235" t="s">
        <v>327</v>
      </c>
      <c r="AE235" t="s">
        <v>49</v>
      </c>
      <c r="AF235" t="s">
        <v>172</v>
      </c>
    </row>
    <row r="236" spans="1:32">
      <c r="A236" t="str">
        <f>PROPER(TRIM(Homes[[#This Row],[street]]))</f>
        <v>15530-15998 61St Ave Ne</v>
      </c>
      <c r="B236" t="str">
        <f>PROPER(TRIM(Homes[[#This Row],[city]]))</f>
        <v>Kenmore</v>
      </c>
      <c r="C236" t="str">
        <f>_xlfn.TEXTBEFORE(Homes[[#This Row],[statezip]]," ")</f>
        <v>WA</v>
      </c>
      <c r="D236" s="6" t="str">
        <f>_xlfn.TEXTAFTER(Homes[[#This Row],[statezip]]," ")</f>
        <v>98028</v>
      </c>
      <c r="E236" s="1">
        <v>1120000</v>
      </c>
      <c r="F236">
        <v>5</v>
      </c>
      <c r="G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6" s="3" t="str">
        <f>Homes[[#This Row],[bedrooms]] &amp; " bd | " &amp; TEXT(Homes[[#This Row],[bathrooms]],"0.##") &amp; " ba"</f>
        <v>5 bd | 2.75 ba</v>
      </c>
      <c r="I236" s="4">
        <v>4400</v>
      </c>
      <c r="J236" s="1">
        <f>IFERROR(Homes[[#This Row],[price]]/Homes[[#This Row],[sqft_living]]," ")</f>
        <v>254.54545454545453</v>
      </c>
      <c r="K236" s="4">
        <f>IFERROR(Homes[[#This Row],[sqft_lot]]/43560," ")</f>
        <v>0.42470156106519741</v>
      </c>
      <c r="L236" t="str">
        <f>IF(Homes[[#This Row],[waterfront]]=1, "Yes","No")</f>
        <v>No</v>
      </c>
      <c r="M236" s="4" t="str">
        <f>IF(Homes[[#This Row],[sqft_basement]]&gt;0, "Yes","No")</f>
        <v>Yes</v>
      </c>
      <c r="N236" t="str">
        <f>CHOOSE(Homes[[#This Row],[view]]+1, "None","Fair","Good","Great","Excellent")</f>
        <v>Great</v>
      </c>
      <c r="O236" t="str">
        <f>CHOOSE(Homes[[#This Row],[condition]], "Poor","Fair","Average","Good","Excellent")</f>
        <v>Excellent</v>
      </c>
      <c r="P236">
        <f ca="1">YEAR(TODAY())-Homes[[#This Row],[yr_built]]</f>
        <v>62</v>
      </c>
      <c r="Q236">
        <v>0</v>
      </c>
      <c r="R236">
        <f ca="1">IF(Homes[[#This Row],[yr_renovated]]&gt;0, YEAR(TODAY())-Homes[[#This Row],[yr_renovated]], YEAR(TODAY())-Homes[[#This Row],[yr_built]])</f>
        <v>62</v>
      </c>
      <c r="S236">
        <v>1</v>
      </c>
      <c r="T236" s="2">
        <v>41796</v>
      </c>
      <c r="U236" s="3">
        <v>2.75</v>
      </c>
      <c r="V236" s="4">
        <f>IFERROR(Homes[[#This Row],[sqft_above]]+Homes[[#This Row],[sqft_basement]]," ")</f>
        <v>4400</v>
      </c>
      <c r="W236" s="4">
        <v>18500</v>
      </c>
      <c r="X236">
        <v>0</v>
      </c>
      <c r="Y236">
        <v>3</v>
      </c>
      <c r="Z236">
        <v>5</v>
      </c>
      <c r="AA236" s="4">
        <v>2250</v>
      </c>
      <c r="AB236" s="4">
        <v>2150</v>
      </c>
      <c r="AC236">
        <v>1963</v>
      </c>
      <c r="AD236" t="s">
        <v>328</v>
      </c>
      <c r="AE236" t="s">
        <v>329</v>
      </c>
      <c r="AF236" t="s">
        <v>330</v>
      </c>
    </row>
    <row r="237" spans="1:32">
      <c r="A237" t="str">
        <f>PROPER(TRIM(Homes[[#This Row],[street]]))</f>
        <v>9827 47Th Ave Sw</v>
      </c>
      <c r="B237" t="str">
        <f>PROPER(TRIM(Homes[[#This Row],[city]]))</f>
        <v>Seattle</v>
      </c>
      <c r="C237" t="str">
        <f>_xlfn.TEXTBEFORE(Homes[[#This Row],[statezip]]," ")</f>
        <v>WA</v>
      </c>
      <c r="D237" s="6" t="str">
        <f>_xlfn.TEXTAFTER(Homes[[#This Row],[statezip]]," ")</f>
        <v>98136</v>
      </c>
      <c r="E237" s="1">
        <v>1120000</v>
      </c>
      <c r="F237">
        <v>5</v>
      </c>
      <c r="G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7" s="3" t="str">
        <f>Homes[[#This Row],[bedrooms]] &amp; " bd | " &amp; TEXT(Homes[[#This Row],[bathrooms]],"0.##") &amp; " ba"</f>
        <v>5 bd | 1.5 ba</v>
      </c>
      <c r="I237" s="4">
        <v>2540</v>
      </c>
      <c r="J237" s="1">
        <f>IFERROR(Homes[[#This Row],[price]]/Homes[[#This Row],[sqft_living]]," ")</f>
        <v>440.94488188976379</v>
      </c>
      <c r="K237" s="4">
        <f>IFERROR(Homes[[#This Row],[sqft_lot]]/43560," ")</f>
        <v>0.15289256198347106</v>
      </c>
      <c r="L237" t="str">
        <f>IF(Homes[[#This Row],[waterfront]]=1, "Yes","No")</f>
        <v>No</v>
      </c>
      <c r="M237" s="4" t="str">
        <f>IF(Homes[[#This Row],[sqft_basement]]&gt;0, "Yes","No")</f>
        <v>Yes</v>
      </c>
      <c r="N237" t="str">
        <f>CHOOSE(Homes[[#This Row],[view]]+1, "None","Fair","Good","Great","Excellent")</f>
        <v>Great</v>
      </c>
      <c r="O237" t="str">
        <f>CHOOSE(Homes[[#This Row],[condition]], "Poor","Fair","Average","Good","Excellent")</f>
        <v>Good</v>
      </c>
      <c r="P237">
        <f ca="1">YEAR(TODAY())-Homes[[#This Row],[yr_built]]</f>
        <v>71</v>
      </c>
      <c r="Q237">
        <v>1979</v>
      </c>
      <c r="R237">
        <f ca="1">IF(Homes[[#This Row],[yr_renovated]]&gt;0, YEAR(TODAY())-Homes[[#This Row],[yr_renovated]], YEAR(TODAY())-Homes[[#This Row],[yr_built]])</f>
        <v>46</v>
      </c>
      <c r="S237">
        <v>2</v>
      </c>
      <c r="T237" s="2">
        <v>41803</v>
      </c>
      <c r="U237" s="3">
        <v>1.5</v>
      </c>
      <c r="V237" s="4">
        <f>IFERROR(Homes[[#This Row],[sqft_above]]+Homes[[#This Row],[sqft_basement]]," ")</f>
        <v>2540</v>
      </c>
      <c r="W237" s="4">
        <v>6660</v>
      </c>
      <c r="X237">
        <v>0</v>
      </c>
      <c r="Y237">
        <v>3</v>
      </c>
      <c r="Z237">
        <v>4</v>
      </c>
      <c r="AA237" s="4">
        <v>2340</v>
      </c>
      <c r="AB237" s="4">
        <v>200</v>
      </c>
      <c r="AC237">
        <v>1954</v>
      </c>
      <c r="AD237" t="s">
        <v>331</v>
      </c>
      <c r="AE237" t="s">
        <v>49</v>
      </c>
      <c r="AF237" t="s">
        <v>298</v>
      </c>
    </row>
    <row r="238" spans="1:32">
      <c r="A238" t="str">
        <f>PROPER(TRIM(Homes[[#This Row],[street]]))</f>
        <v>14235 160Th Ave Ne</v>
      </c>
      <c r="B238" t="str">
        <f>PROPER(TRIM(Homes[[#This Row],[city]]))</f>
        <v>Woodinville</v>
      </c>
      <c r="C238" t="str">
        <f>_xlfn.TEXTBEFORE(Homes[[#This Row],[statezip]]," ")</f>
        <v>WA</v>
      </c>
      <c r="D238" s="6" t="str">
        <f>_xlfn.TEXTAFTER(Homes[[#This Row],[statezip]]," ")</f>
        <v>98072</v>
      </c>
      <c r="E238" s="1">
        <v>1120000</v>
      </c>
      <c r="F238">
        <v>4</v>
      </c>
      <c r="G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8" s="3" t="str">
        <f>Homes[[#This Row],[bedrooms]] &amp; " bd | " &amp; TEXT(Homes[[#This Row],[bathrooms]],"0.##") &amp; " ba"</f>
        <v>4 bd | 2.25 ba</v>
      </c>
      <c r="I238" s="4">
        <v>4470</v>
      </c>
      <c r="J238" s="1">
        <f>IFERROR(Homes[[#This Row],[price]]/Homes[[#This Row],[sqft_living]]," ")</f>
        <v>250.5592841163311</v>
      </c>
      <c r="K238" s="4">
        <f>IFERROR(Homes[[#This Row],[sqft_lot]]/43560," ")</f>
        <v>1.3859733700642791</v>
      </c>
      <c r="L238" t="str">
        <f>IF(Homes[[#This Row],[waterfront]]=1, "Yes","No")</f>
        <v>No</v>
      </c>
      <c r="M238" s="4" t="str">
        <f>IF(Homes[[#This Row],[sqft_basement]]&gt;0, "Yes","No")</f>
        <v>No</v>
      </c>
      <c r="N238" t="str">
        <f>CHOOSE(Homes[[#This Row],[view]]+1, "None","Fair","Good","Great","Excellent")</f>
        <v>None</v>
      </c>
      <c r="O238" t="str">
        <f>CHOOSE(Homes[[#This Row],[condition]], "Poor","Fair","Average","Good","Excellent")</f>
        <v>Average</v>
      </c>
      <c r="P238">
        <f ca="1">YEAR(TODAY())-Homes[[#This Row],[yr_built]]</f>
        <v>37</v>
      </c>
      <c r="Q238">
        <v>2000</v>
      </c>
      <c r="R238">
        <f ca="1">IF(Homes[[#This Row],[yr_renovated]]&gt;0, YEAR(TODAY())-Homes[[#This Row],[yr_renovated]], YEAR(TODAY())-Homes[[#This Row],[yr_built]])</f>
        <v>25</v>
      </c>
      <c r="S238">
        <v>2</v>
      </c>
      <c r="T238" s="2">
        <v>41773</v>
      </c>
      <c r="U238" s="3">
        <v>2.25</v>
      </c>
      <c r="V238" s="4">
        <f>IFERROR(Homes[[#This Row],[sqft_above]]+Homes[[#This Row],[sqft_basement]]," ")</f>
        <v>4470</v>
      </c>
      <c r="W238" s="4">
        <v>60373</v>
      </c>
      <c r="X238">
        <v>0</v>
      </c>
      <c r="Y238">
        <v>0</v>
      </c>
      <c r="Z238">
        <v>3</v>
      </c>
      <c r="AA238" s="4">
        <v>4470</v>
      </c>
      <c r="AB238" s="4">
        <v>0</v>
      </c>
      <c r="AC238">
        <v>1988</v>
      </c>
      <c r="AD238" t="s">
        <v>332</v>
      </c>
      <c r="AE238" t="s">
        <v>120</v>
      </c>
      <c r="AF238" t="s">
        <v>275</v>
      </c>
    </row>
    <row r="239" spans="1:32">
      <c r="A239" t="str">
        <f>PROPER(TRIM(Homes[[#This Row],[street]]))</f>
        <v>3108 142Nd Pl Ne</v>
      </c>
      <c r="B239" t="str">
        <f>PROPER(TRIM(Homes[[#This Row],[city]]))</f>
        <v>Bellevue</v>
      </c>
      <c r="C239" t="str">
        <f>_xlfn.TEXTBEFORE(Homes[[#This Row],[statezip]]," ")</f>
        <v>WA</v>
      </c>
      <c r="D239" s="6" t="str">
        <f>_xlfn.TEXTAFTER(Homes[[#This Row],[statezip]]," ")</f>
        <v>98007</v>
      </c>
      <c r="E239" s="1">
        <v>1115000</v>
      </c>
      <c r="F239">
        <v>4</v>
      </c>
      <c r="G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9" s="3" t="str">
        <f>Homes[[#This Row],[bedrooms]] &amp; " bd | " &amp; TEXT(Homes[[#This Row],[bathrooms]],"0.##") &amp; " ba"</f>
        <v>4 bd | 2.5 ba</v>
      </c>
      <c r="I239" s="4">
        <v>3180</v>
      </c>
      <c r="J239" s="1">
        <f>IFERROR(Homes[[#This Row],[price]]/Homes[[#This Row],[sqft_living]]," ")</f>
        <v>350.62893081761007</v>
      </c>
      <c r="K239" s="4">
        <f>IFERROR(Homes[[#This Row],[sqft_lot]]/43560," ")</f>
        <v>0.73303489439853076</v>
      </c>
      <c r="L239" t="str">
        <f>IF(Homes[[#This Row],[waterfront]]=1, "Yes","No")</f>
        <v>No</v>
      </c>
      <c r="M239" s="4" t="str">
        <f>IF(Homes[[#This Row],[sqft_basement]]&gt;0, "Yes","No")</f>
        <v>Yes</v>
      </c>
      <c r="N239" t="str">
        <f>CHOOSE(Homes[[#This Row],[view]]+1, "None","Fair","Good","Great","Excellent")</f>
        <v>None</v>
      </c>
      <c r="O239" t="str">
        <f>CHOOSE(Homes[[#This Row],[condition]], "Poor","Fair","Average","Good","Excellent")</f>
        <v>Good</v>
      </c>
      <c r="P239">
        <f ca="1">YEAR(TODAY())-Homes[[#This Row],[yr_built]]</f>
        <v>47</v>
      </c>
      <c r="Q239">
        <v>2000</v>
      </c>
      <c r="R239">
        <f ca="1">IF(Homes[[#This Row],[yr_renovated]]&gt;0, YEAR(TODAY())-Homes[[#This Row],[yr_renovated]], YEAR(TODAY())-Homes[[#This Row],[yr_built]])</f>
        <v>25</v>
      </c>
      <c r="S239">
        <v>1</v>
      </c>
      <c r="T239" s="2">
        <v>41828</v>
      </c>
      <c r="U239" s="3">
        <v>2.5</v>
      </c>
      <c r="V239" s="4">
        <f>IFERROR(Homes[[#This Row],[sqft_above]]+Homes[[#This Row],[sqft_basement]]," ")</f>
        <v>3180</v>
      </c>
      <c r="W239" s="4">
        <v>31931</v>
      </c>
      <c r="X239">
        <v>0</v>
      </c>
      <c r="Y239">
        <v>0</v>
      </c>
      <c r="Z239">
        <v>4</v>
      </c>
      <c r="AA239" s="4">
        <v>2390</v>
      </c>
      <c r="AB239" s="4">
        <v>790</v>
      </c>
      <c r="AC239">
        <v>1978</v>
      </c>
      <c r="AD239" t="s">
        <v>333</v>
      </c>
      <c r="AE239" t="s">
        <v>33</v>
      </c>
      <c r="AF239" t="s">
        <v>264</v>
      </c>
    </row>
    <row r="240" spans="1:32">
      <c r="A240" t="str">
        <f>PROPER(TRIM(Homes[[#This Row],[street]]))</f>
        <v>4776 34Th Ave Ne</v>
      </c>
      <c r="B240" t="str">
        <f>PROPER(TRIM(Homes[[#This Row],[city]]))</f>
        <v>Seattle</v>
      </c>
      <c r="C240" t="str">
        <f>_xlfn.TEXTBEFORE(Homes[[#This Row],[statezip]]," ")</f>
        <v>WA</v>
      </c>
      <c r="D240" s="6" t="str">
        <f>_xlfn.TEXTAFTER(Homes[[#This Row],[statezip]]," ")</f>
        <v>98105</v>
      </c>
      <c r="E240" s="1">
        <v>1110000</v>
      </c>
      <c r="F240">
        <v>5</v>
      </c>
      <c r="G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0" s="3" t="str">
        <f>Homes[[#This Row],[bedrooms]] &amp; " bd | " &amp; TEXT(Homes[[#This Row],[bathrooms]],"0.##") &amp; " ba"</f>
        <v>5 bd | 3.25 ba</v>
      </c>
      <c r="I240" s="4">
        <v>3350</v>
      </c>
      <c r="J240" s="1">
        <f>IFERROR(Homes[[#This Row],[price]]/Homes[[#This Row],[sqft_living]]," ")</f>
        <v>331.34328358208955</v>
      </c>
      <c r="K240" s="4">
        <f>IFERROR(Homes[[#This Row],[sqft_lot]]/43560," ")</f>
        <v>9.1827364554637275E-2</v>
      </c>
      <c r="L240" t="str">
        <f>IF(Homes[[#This Row],[waterfront]]=1, "Yes","No")</f>
        <v>No</v>
      </c>
      <c r="M240" s="4" t="str">
        <f>IF(Homes[[#This Row],[sqft_basement]]&gt;0, "Yes","No")</f>
        <v>Yes</v>
      </c>
      <c r="N240" t="str">
        <f>CHOOSE(Homes[[#This Row],[view]]+1, "None","Fair","Good","Great","Excellent")</f>
        <v>None</v>
      </c>
      <c r="O240" t="str">
        <f>CHOOSE(Homes[[#This Row],[condition]], "Poor","Fair","Average","Good","Excellent")</f>
        <v>Good</v>
      </c>
      <c r="P240">
        <f ca="1">YEAR(TODAY())-Homes[[#This Row],[yr_built]]</f>
        <v>28</v>
      </c>
      <c r="Q240">
        <v>0</v>
      </c>
      <c r="R240">
        <f ca="1">IF(Homes[[#This Row],[yr_renovated]]&gt;0, YEAR(TODAY())-Homes[[#This Row],[yr_renovated]], YEAR(TODAY())-Homes[[#This Row],[yr_built]])</f>
        <v>28</v>
      </c>
      <c r="S240">
        <v>2</v>
      </c>
      <c r="T240" s="2">
        <v>41821</v>
      </c>
      <c r="U240" s="3">
        <v>3.25</v>
      </c>
      <c r="V240" s="4">
        <f>IFERROR(Homes[[#This Row],[sqft_above]]+Homes[[#This Row],[sqft_basement]]," ")</f>
        <v>3350</v>
      </c>
      <c r="W240" s="4">
        <v>4000</v>
      </c>
      <c r="X240">
        <v>0</v>
      </c>
      <c r="Y240">
        <v>0</v>
      </c>
      <c r="Z240">
        <v>4</v>
      </c>
      <c r="AA240" s="4">
        <v>2510</v>
      </c>
      <c r="AB240" s="4">
        <v>840</v>
      </c>
      <c r="AC240">
        <v>1997</v>
      </c>
      <c r="AD240" t="s">
        <v>334</v>
      </c>
      <c r="AE240" t="s">
        <v>49</v>
      </c>
      <c r="AF240" t="s">
        <v>60</v>
      </c>
    </row>
    <row r="241" spans="1:32">
      <c r="A241" t="str">
        <f>PROPER(TRIM(Homes[[#This Row],[street]]))</f>
        <v>1707-1713 3Rd Ave N</v>
      </c>
      <c r="B241" t="str">
        <f>PROPER(TRIM(Homes[[#This Row],[city]]))</f>
        <v>Seattle</v>
      </c>
      <c r="C241" t="str">
        <f>_xlfn.TEXTBEFORE(Homes[[#This Row],[statezip]]," ")</f>
        <v>WA</v>
      </c>
      <c r="D241" s="6" t="str">
        <f>_xlfn.TEXTAFTER(Homes[[#This Row],[statezip]]," ")</f>
        <v>98109</v>
      </c>
      <c r="E241" s="1">
        <v>1105000</v>
      </c>
      <c r="F241">
        <v>4</v>
      </c>
      <c r="G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1" s="3" t="str">
        <f>Homes[[#This Row],[bedrooms]] &amp; " bd | " &amp; TEXT(Homes[[#This Row],[bathrooms]],"0.##") &amp; " ba"</f>
        <v>4 bd | 1.5 ba</v>
      </c>
      <c r="I241" s="4">
        <v>2740</v>
      </c>
      <c r="J241" s="1">
        <f>IFERROR(Homes[[#This Row],[price]]/Homes[[#This Row],[sqft_living]]," ")</f>
        <v>403.28467153284669</v>
      </c>
      <c r="K241" s="4">
        <f>IFERROR(Homes[[#This Row],[sqft_lot]]/43560," ")</f>
        <v>9.1827364554637275E-2</v>
      </c>
      <c r="L241" t="str">
        <f>IF(Homes[[#This Row],[waterfront]]=1, "Yes","No")</f>
        <v>No</v>
      </c>
      <c r="M241" s="4" t="str">
        <f>IF(Homes[[#This Row],[sqft_basement]]&gt;0, "Yes","No")</f>
        <v>Yes</v>
      </c>
      <c r="N241" t="str">
        <f>CHOOSE(Homes[[#This Row],[view]]+1, "None","Fair","Good","Great","Excellent")</f>
        <v>None</v>
      </c>
      <c r="O241" t="str">
        <f>CHOOSE(Homes[[#This Row],[condition]], "Poor","Fair","Average","Good","Excellent")</f>
        <v>Excellent</v>
      </c>
      <c r="P241">
        <f ca="1">YEAR(TODAY())-Homes[[#This Row],[yr_built]]</f>
        <v>120</v>
      </c>
      <c r="Q241">
        <v>0</v>
      </c>
      <c r="R241">
        <f ca="1">IF(Homes[[#This Row],[yr_renovated]]&gt;0, YEAR(TODAY())-Homes[[#This Row],[yr_renovated]], YEAR(TODAY())-Homes[[#This Row],[yr_built]])</f>
        <v>120</v>
      </c>
      <c r="S241">
        <v>2</v>
      </c>
      <c r="T241" s="2">
        <v>41772</v>
      </c>
      <c r="U241" s="3">
        <v>1.5</v>
      </c>
      <c r="V241" s="4">
        <f>IFERROR(Homes[[#This Row],[sqft_above]]+Homes[[#This Row],[sqft_basement]]," ")</f>
        <v>2740</v>
      </c>
      <c r="W241" s="4">
        <v>4000</v>
      </c>
      <c r="X241">
        <v>0</v>
      </c>
      <c r="Y241">
        <v>0</v>
      </c>
      <c r="Z241">
        <v>5</v>
      </c>
      <c r="AA241" s="4">
        <v>1930</v>
      </c>
      <c r="AB241" s="4">
        <v>810</v>
      </c>
      <c r="AC241">
        <v>1905</v>
      </c>
      <c r="AD241" t="s">
        <v>335</v>
      </c>
      <c r="AE241" t="s">
        <v>49</v>
      </c>
      <c r="AF241" t="s">
        <v>134</v>
      </c>
    </row>
    <row r="242" spans="1:32">
      <c r="A242" t="str">
        <f>PROPER(TRIM(Homes[[#This Row],[street]]))</f>
        <v>4435 140Th Ave Se</v>
      </c>
      <c r="B242" t="str">
        <f>PROPER(TRIM(Homes[[#This Row],[city]]))</f>
        <v>Bellevue</v>
      </c>
      <c r="C242" t="str">
        <f>_xlfn.TEXTBEFORE(Homes[[#This Row],[statezip]]," ")</f>
        <v>WA</v>
      </c>
      <c r="D242" s="6" t="str">
        <f>_xlfn.TEXTAFTER(Homes[[#This Row],[statezip]]," ")</f>
        <v>98006</v>
      </c>
      <c r="E242" s="1">
        <v>1100000</v>
      </c>
      <c r="F242">
        <v>5</v>
      </c>
      <c r="G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2" s="3" t="str">
        <f>Homes[[#This Row],[bedrooms]] &amp; " bd | " &amp; TEXT(Homes[[#This Row],[bathrooms]],"0.##") &amp; " ba"</f>
        <v>5 bd | 2.75 ba</v>
      </c>
      <c r="I242" s="4">
        <v>2660</v>
      </c>
      <c r="J242" s="1">
        <f>IFERROR(Homes[[#This Row],[price]]/Homes[[#This Row],[sqft_living]]," ")</f>
        <v>413.53383458646618</v>
      </c>
      <c r="K242" s="4">
        <f>IFERROR(Homes[[#This Row],[sqft_lot]]/43560," ")</f>
        <v>0.2005739210284665</v>
      </c>
      <c r="L242" t="str">
        <f>IF(Homes[[#This Row],[waterfront]]=1, "Yes","No")</f>
        <v>No</v>
      </c>
      <c r="M242" s="4" t="str">
        <f>IF(Homes[[#This Row],[sqft_basement]]&gt;0, "Yes","No")</f>
        <v>Yes</v>
      </c>
      <c r="N242" t="str">
        <f>CHOOSE(Homes[[#This Row],[view]]+1, "None","Fair","Good","Great","Excellent")</f>
        <v>Excellent</v>
      </c>
      <c r="O242" t="str">
        <f>CHOOSE(Homes[[#This Row],[condition]], "Poor","Fair","Average","Good","Excellent")</f>
        <v>Excellent</v>
      </c>
      <c r="P242">
        <f ca="1">YEAR(TODAY())-Homes[[#This Row],[yr_built]]</f>
        <v>56</v>
      </c>
      <c r="Q242">
        <v>0</v>
      </c>
      <c r="R242">
        <f ca="1">IF(Homes[[#This Row],[yr_renovated]]&gt;0, YEAR(TODAY())-Homes[[#This Row],[yr_renovated]], YEAR(TODAY())-Homes[[#This Row],[yr_built]])</f>
        <v>56</v>
      </c>
      <c r="S242">
        <v>1</v>
      </c>
      <c r="T242" s="2">
        <v>41794</v>
      </c>
      <c r="U242" s="3">
        <v>2.75</v>
      </c>
      <c r="V242" s="4">
        <f>IFERROR(Homes[[#This Row],[sqft_above]]+Homes[[#This Row],[sqft_basement]]," ")</f>
        <v>2660</v>
      </c>
      <c r="W242" s="4">
        <v>8737</v>
      </c>
      <c r="X242">
        <v>0</v>
      </c>
      <c r="Y242">
        <v>4</v>
      </c>
      <c r="Z242">
        <v>5</v>
      </c>
      <c r="AA242" s="4">
        <v>1470</v>
      </c>
      <c r="AB242" s="4">
        <v>1190</v>
      </c>
      <c r="AC242">
        <v>1969</v>
      </c>
      <c r="AD242" t="s">
        <v>336</v>
      </c>
      <c r="AE242" t="s">
        <v>33</v>
      </c>
      <c r="AF242" t="s">
        <v>91</v>
      </c>
    </row>
    <row r="243" spans="1:32">
      <c r="A243" t="str">
        <f>PROPER(TRIM(Homes[[#This Row],[street]]))</f>
        <v>3244 112Th Ave Se</v>
      </c>
      <c r="B243" t="str">
        <f>PROPER(TRIM(Homes[[#This Row],[city]]))</f>
        <v>Bellevue</v>
      </c>
      <c r="C243" t="str">
        <f>_xlfn.TEXTBEFORE(Homes[[#This Row],[statezip]]," ")</f>
        <v>WA</v>
      </c>
      <c r="D243" s="6" t="str">
        <f>_xlfn.TEXTAFTER(Homes[[#This Row],[statezip]]," ")</f>
        <v>98004</v>
      </c>
      <c r="E243" s="1">
        <v>1100000</v>
      </c>
      <c r="F243">
        <v>3</v>
      </c>
      <c r="G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3" s="3" t="str">
        <f>Homes[[#This Row],[bedrooms]] &amp; " bd | " &amp; TEXT(Homes[[#This Row],[bathrooms]],"0.##") &amp; " ba"</f>
        <v>3 bd | 2.5 ba</v>
      </c>
      <c r="I243" s="4">
        <v>2200</v>
      </c>
      <c r="J243" s="1">
        <f>IFERROR(Homes[[#This Row],[price]]/Homes[[#This Row],[sqft_living]]," ")</f>
        <v>500</v>
      </c>
      <c r="K243" s="4">
        <f>IFERROR(Homes[[#This Row],[sqft_lot]]/43560," ")</f>
        <v>0.4591368227731864</v>
      </c>
      <c r="L243" t="str">
        <f>IF(Homes[[#This Row],[waterfront]]=1, "Yes","No")</f>
        <v>No</v>
      </c>
      <c r="M243" s="4" t="str">
        <f>IF(Homes[[#This Row],[sqft_basement]]&gt;0, "Yes","No")</f>
        <v>Yes</v>
      </c>
      <c r="N243" t="str">
        <f>CHOOSE(Homes[[#This Row],[view]]+1, "None","Fair","Good","Great","Excellent")</f>
        <v>Fair</v>
      </c>
      <c r="O243" t="str">
        <f>CHOOSE(Homes[[#This Row],[condition]], "Poor","Fair","Average","Good","Excellent")</f>
        <v>Average</v>
      </c>
      <c r="P243">
        <f ca="1">YEAR(TODAY())-Homes[[#This Row],[yr_built]]</f>
        <v>73</v>
      </c>
      <c r="Q243">
        <v>2008</v>
      </c>
      <c r="R243">
        <f ca="1">IF(Homes[[#This Row],[yr_renovated]]&gt;0, YEAR(TODAY())-Homes[[#This Row],[yr_renovated]], YEAR(TODAY())-Homes[[#This Row],[yr_built]])</f>
        <v>17</v>
      </c>
      <c r="S243">
        <v>1</v>
      </c>
      <c r="T243" s="2">
        <v>41811</v>
      </c>
      <c r="U243" s="3">
        <v>2.5</v>
      </c>
      <c r="V243" s="4">
        <f>IFERROR(Homes[[#This Row],[sqft_above]]+Homes[[#This Row],[sqft_basement]]," ")</f>
        <v>2200</v>
      </c>
      <c r="W243" s="4">
        <v>20000</v>
      </c>
      <c r="X243">
        <v>0</v>
      </c>
      <c r="Y243">
        <v>1</v>
      </c>
      <c r="Z243">
        <v>3</v>
      </c>
      <c r="AA243" s="4">
        <v>1400</v>
      </c>
      <c r="AB243" s="4">
        <v>800</v>
      </c>
      <c r="AC243">
        <v>1952</v>
      </c>
      <c r="AD243" t="s">
        <v>337</v>
      </c>
      <c r="AE243" t="s">
        <v>33</v>
      </c>
      <c r="AF243" t="s">
        <v>34</v>
      </c>
    </row>
    <row r="244" spans="1:32">
      <c r="A244" t="str">
        <f>PROPER(TRIM(Homes[[#This Row],[street]]))</f>
        <v>7529 Lakemont Dr Ne</v>
      </c>
      <c r="B244" t="str">
        <f>PROPER(TRIM(Homes[[#This Row],[city]]))</f>
        <v>Seattle</v>
      </c>
      <c r="C244" t="str">
        <f>_xlfn.TEXTBEFORE(Homes[[#This Row],[statezip]]," ")</f>
        <v>WA</v>
      </c>
      <c r="D244" s="6" t="str">
        <f>_xlfn.TEXTAFTER(Homes[[#This Row],[statezip]]," ")</f>
        <v>98115</v>
      </c>
      <c r="E244" s="1">
        <v>1100000</v>
      </c>
      <c r="F244">
        <v>3</v>
      </c>
      <c r="G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4" s="3" t="str">
        <f>Homes[[#This Row],[bedrooms]] &amp; " bd | " &amp; TEXT(Homes[[#This Row],[bathrooms]],"0.##") &amp; " ba"</f>
        <v>3 bd | 2. ba</v>
      </c>
      <c r="I244" s="4">
        <v>2390</v>
      </c>
      <c r="J244" s="1">
        <f>IFERROR(Homes[[#This Row],[price]]/Homes[[#This Row],[sqft_living]]," ")</f>
        <v>460.25104602510459</v>
      </c>
      <c r="K244" s="4">
        <f>IFERROR(Homes[[#This Row],[sqft_lot]]/43560," ")</f>
        <v>0.1581267217630854</v>
      </c>
      <c r="L244" t="str">
        <f>IF(Homes[[#This Row],[waterfront]]=1, "Yes","No")</f>
        <v>No</v>
      </c>
      <c r="M244" s="4" t="str">
        <f>IF(Homes[[#This Row],[sqft_basement]]&gt;0, "Yes","No")</f>
        <v>No</v>
      </c>
      <c r="N244" t="str">
        <f>CHOOSE(Homes[[#This Row],[view]]+1, "None","Fair","Good","Great","Excellent")</f>
        <v>Fair</v>
      </c>
      <c r="O244" t="str">
        <f>CHOOSE(Homes[[#This Row],[condition]], "Poor","Fair","Average","Good","Excellent")</f>
        <v>Excellent</v>
      </c>
      <c r="P244">
        <f ca="1">YEAR(TODAY())-Homes[[#This Row],[yr_built]]</f>
        <v>86</v>
      </c>
      <c r="Q244">
        <v>0</v>
      </c>
      <c r="R244">
        <f ca="1">IF(Homes[[#This Row],[yr_renovated]]&gt;0, YEAR(TODAY())-Homes[[#This Row],[yr_renovated]], YEAR(TODAY())-Homes[[#This Row],[yr_built]])</f>
        <v>86</v>
      </c>
      <c r="S244">
        <v>2</v>
      </c>
      <c r="T244" s="2">
        <v>41779</v>
      </c>
      <c r="U244" s="3">
        <v>2</v>
      </c>
      <c r="V244" s="4">
        <f>IFERROR(Homes[[#This Row],[sqft_above]]+Homes[[#This Row],[sqft_basement]]," ")</f>
        <v>2390</v>
      </c>
      <c r="W244" s="4">
        <v>6888</v>
      </c>
      <c r="X244">
        <v>0</v>
      </c>
      <c r="Y244">
        <v>1</v>
      </c>
      <c r="Z244">
        <v>5</v>
      </c>
      <c r="AA244" s="4">
        <v>2390</v>
      </c>
      <c r="AB244" s="4">
        <v>0</v>
      </c>
      <c r="AC244">
        <v>1939</v>
      </c>
      <c r="AD244" t="s">
        <v>338</v>
      </c>
      <c r="AE244" t="s">
        <v>49</v>
      </c>
      <c r="AF244" t="s">
        <v>154</v>
      </c>
    </row>
    <row r="245" spans="1:32">
      <c r="A245" t="str">
        <f>PROPER(TRIM(Homes[[#This Row],[street]]))</f>
        <v>5725 251St Ct Ne</v>
      </c>
      <c r="B245" t="str">
        <f>PROPER(TRIM(Homes[[#This Row],[city]]))</f>
        <v>Redmond</v>
      </c>
      <c r="C245" t="str">
        <f>_xlfn.TEXTBEFORE(Homes[[#This Row],[statezip]]," ")</f>
        <v>WA</v>
      </c>
      <c r="D245" s="6" t="str">
        <f>_xlfn.TEXTAFTER(Homes[[#This Row],[statezip]]," ")</f>
        <v>98053</v>
      </c>
      <c r="E245" s="1">
        <v>1100000</v>
      </c>
      <c r="F245">
        <v>4</v>
      </c>
      <c r="G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45" s="3" t="str">
        <f>Homes[[#This Row],[bedrooms]] &amp; " bd | " &amp; TEXT(Homes[[#This Row],[bathrooms]],"0.##") &amp; " ba"</f>
        <v>4 bd | 3.75 ba</v>
      </c>
      <c r="I245" s="4">
        <v>5070</v>
      </c>
      <c r="J245" s="1">
        <f>IFERROR(Homes[[#This Row],[price]]/Homes[[#This Row],[sqft_living]]," ")</f>
        <v>216.96252465483235</v>
      </c>
      <c r="K245" s="4">
        <f>IFERROR(Homes[[#This Row],[sqft_lot]]/43560," ")</f>
        <v>1.3802341597796144</v>
      </c>
      <c r="L245" t="str">
        <f>IF(Homes[[#This Row],[waterfront]]=1, "Yes","No")</f>
        <v>No</v>
      </c>
      <c r="M245" s="4" t="str">
        <f>IF(Homes[[#This Row],[sqft_basement]]&gt;0, "Yes","No")</f>
        <v>No</v>
      </c>
      <c r="N245" t="str">
        <f>CHOOSE(Homes[[#This Row],[view]]+1, "None","Fair","Good","Great","Excellent")</f>
        <v>None</v>
      </c>
      <c r="O245" t="str">
        <f>CHOOSE(Homes[[#This Row],[condition]], "Poor","Fair","Average","Good","Excellent")</f>
        <v>Average</v>
      </c>
      <c r="P245">
        <f ca="1">YEAR(TODAY())-Homes[[#This Row],[yr_built]]</f>
        <v>25</v>
      </c>
      <c r="Q245">
        <v>0</v>
      </c>
      <c r="R245">
        <f ca="1">IF(Homes[[#This Row],[yr_renovated]]&gt;0, YEAR(TODAY())-Homes[[#This Row],[yr_renovated]], YEAR(TODAY())-Homes[[#This Row],[yr_built]])</f>
        <v>25</v>
      </c>
      <c r="S245">
        <v>2</v>
      </c>
      <c r="T245" s="2">
        <v>41823</v>
      </c>
      <c r="U245" s="3">
        <v>3.75</v>
      </c>
      <c r="V245" s="4">
        <f>IFERROR(Homes[[#This Row],[sqft_above]]+Homes[[#This Row],[sqft_basement]]," ")</f>
        <v>5070</v>
      </c>
      <c r="W245" s="4">
        <v>60123</v>
      </c>
      <c r="X245">
        <v>0</v>
      </c>
      <c r="Y245">
        <v>0</v>
      </c>
      <c r="Z245">
        <v>3</v>
      </c>
      <c r="AA245" s="4">
        <v>5070</v>
      </c>
      <c r="AB245" s="4">
        <v>0</v>
      </c>
      <c r="AC245">
        <v>2000</v>
      </c>
      <c r="AD245" t="s">
        <v>339</v>
      </c>
      <c r="AE245" t="s">
        <v>137</v>
      </c>
      <c r="AF245" t="s">
        <v>208</v>
      </c>
    </row>
    <row r="246" spans="1:32">
      <c r="A246" t="str">
        <f>PROPER(TRIM(Homes[[#This Row],[street]]))</f>
        <v>1532 Mcgilvra Blvd E</v>
      </c>
      <c r="B246" t="str">
        <f>PROPER(TRIM(Homes[[#This Row],[city]]))</f>
        <v>Seattle</v>
      </c>
      <c r="C246" t="str">
        <f>_xlfn.TEXTBEFORE(Homes[[#This Row],[statezip]]," ")</f>
        <v>WA</v>
      </c>
      <c r="D246" s="6" t="str">
        <f>_xlfn.TEXTAFTER(Homes[[#This Row],[statezip]]," ")</f>
        <v>98112</v>
      </c>
      <c r="E246" s="1">
        <v>1100000</v>
      </c>
      <c r="F246">
        <v>3</v>
      </c>
      <c r="G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6" s="3" t="str">
        <f>Homes[[#This Row],[bedrooms]] &amp; " bd | " &amp; TEXT(Homes[[#This Row],[bathrooms]],"0.##") &amp; " ba"</f>
        <v>3 bd | 2.75 ba</v>
      </c>
      <c r="I246" s="4">
        <v>2640</v>
      </c>
      <c r="J246" s="1">
        <f>IFERROR(Homes[[#This Row],[price]]/Homes[[#This Row],[sqft_living]]," ")</f>
        <v>416.66666666666669</v>
      </c>
      <c r="K246" s="4">
        <f>IFERROR(Homes[[#This Row],[sqft_lot]]/43560," ")</f>
        <v>9.2975206611570244E-2</v>
      </c>
      <c r="L246" t="str">
        <f>IF(Homes[[#This Row],[waterfront]]=1, "Yes","No")</f>
        <v>No</v>
      </c>
      <c r="M246" s="4" t="str">
        <f>IF(Homes[[#This Row],[sqft_basement]]&gt;0, "Yes","No")</f>
        <v>Yes</v>
      </c>
      <c r="N246" t="str">
        <f>CHOOSE(Homes[[#This Row],[view]]+1, "None","Fair","Good","Great","Excellent")</f>
        <v>None</v>
      </c>
      <c r="O246" t="str">
        <f>CHOOSE(Homes[[#This Row],[condition]], "Poor","Fair","Average","Good","Excellent")</f>
        <v>Excellent</v>
      </c>
      <c r="P246">
        <f ca="1">YEAR(TODAY())-Homes[[#This Row],[yr_built]]</f>
        <v>99</v>
      </c>
      <c r="Q246">
        <v>0</v>
      </c>
      <c r="R246">
        <f ca="1">IF(Homes[[#This Row],[yr_renovated]]&gt;0, YEAR(TODAY())-Homes[[#This Row],[yr_renovated]], YEAR(TODAY())-Homes[[#This Row],[yr_built]])</f>
        <v>99</v>
      </c>
      <c r="S246">
        <v>1.5</v>
      </c>
      <c r="T246" s="2">
        <v>41786</v>
      </c>
      <c r="U246" s="3">
        <v>2.75</v>
      </c>
      <c r="V246" s="4">
        <f>IFERROR(Homes[[#This Row],[sqft_above]]+Homes[[#This Row],[sqft_basement]]," ")</f>
        <v>2640</v>
      </c>
      <c r="W246" s="4">
        <v>4050</v>
      </c>
      <c r="X246">
        <v>0</v>
      </c>
      <c r="Y246">
        <v>0</v>
      </c>
      <c r="Z246">
        <v>5</v>
      </c>
      <c r="AA246" s="4">
        <v>1750</v>
      </c>
      <c r="AB246" s="4">
        <v>890</v>
      </c>
      <c r="AC246">
        <v>1926</v>
      </c>
      <c r="AD246" t="s">
        <v>340</v>
      </c>
      <c r="AE246" t="s">
        <v>49</v>
      </c>
      <c r="AF246" t="s">
        <v>64</v>
      </c>
    </row>
    <row r="247" spans="1:32">
      <c r="A247" t="str">
        <f>PROPER(TRIM(Homes[[#This Row],[street]]))</f>
        <v>115 W Raye St</v>
      </c>
      <c r="B247" t="str">
        <f>PROPER(TRIM(Homes[[#This Row],[city]]))</f>
        <v>Seattle</v>
      </c>
      <c r="C247" t="str">
        <f>_xlfn.TEXTBEFORE(Homes[[#This Row],[statezip]]," ")</f>
        <v>WA</v>
      </c>
      <c r="D247" s="6" t="str">
        <f>_xlfn.TEXTAFTER(Homes[[#This Row],[statezip]]," ")</f>
        <v>98119</v>
      </c>
      <c r="E247" s="1">
        <v>1100000</v>
      </c>
      <c r="F247">
        <v>4</v>
      </c>
      <c r="G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47" s="3" t="str">
        <f>Homes[[#This Row],[bedrooms]] &amp; " bd | " &amp; TEXT(Homes[[#This Row],[bathrooms]],"0.##") &amp; " ba"</f>
        <v>4 bd | 3.75 ba</v>
      </c>
      <c r="I247" s="4">
        <v>2930</v>
      </c>
      <c r="J247" s="1">
        <f>IFERROR(Homes[[#This Row],[price]]/Homes[[#This Row],[sqft_living]]," ")</f>
        <v>375.42662116040958</v>
      </c>
      <c r="K247" s="4">
        <f>IFERROR(Homes[[#This Row],[sqft_lot]]/43560," ")</f>
        <v>7.3461891643709823E-2</v>
      </c>
      <c r="L247" t="str">
        <f>IF(Homes[[#This Row],[waterfront]]=1, "Yes","No")</f>
        <v>No</v>
      </c>
      <c r="M247" s="4" t="str">
        <f>IF(Homes[[#This Row],[sqft_basement]]&gt;0, "Yes","No")</f>
        <v>Yes</v>
      </c>
      <c r="N247" t="str">
        <f>CHOOSE(Homes[[#This Row],[view]]+1, "None","Fair","Good","Great","Excellent")</f>
        <v>None</v>
      </c>
      <c r="O247" t="str">
        <f>CHOOSE(Homes[[#This Row],[condition]], "Poor","Fair","Average","Good","Excellent")</f>
        <v>Excellent</v>
      </c>
      <c r="P247">
        <f ca="1">YEAR(TODAY())-Homes[[#This Row],[yr_built]]</f>
        <v>100</v>
      </c>
      <c r="Q247">
        <v>0</v>
      </c>
      <c r="R247">
        <f ca="1">IF(Homes[[#This Row],[yr_renovated]]&gt;0, YEAR(TODAY())-Homes[[#This Row],[yr_renovated]], YEAR(TODAY())-Homes[[#This Row],[yr_built]])</f>
        <v>100</v>
      </c>
      <c r="S247">
        <v>1.5</v>
      </c>
      <c r="T247" s="2">
        <v>41793</v>
      </c>
      <c r="U247" s="3">
        <v>3.75</v>
      </c>
      <c r="V247" s="4">
        <f>IFERROR(Homes[[#This Row],[sqft_above]]+Homes[[#This Row],[sqft_basement]]," ")</f>
        <v>2930</v>
      </c>
      <c r="W247" s="4">
        <v>3200</v>
      </c>
      <c r="X247">
        <v>0</v>
      </c>
      <c r="Y247">
        <v>0</v>
      </c>
      <c r="Z247">
        <v>5</v>
      </c>
      <c r="AA247" s="4">
        <v>2130</v>
      </c>
      <c r="AB247" s="4">
        <v>800</v>
      </c>
      <c r="AC247">
        <v>1925</v>
      </c>
      <c r="AD247" t="s">
        <v>341</v>
      </c>
      <c r="AE247" t="s">
        <v>49</v>
      </c>
      <c r="AF247" t="s">
        <v>68</v>
      </c>
    </row>
    <row r="248" spans="1:32">
      <c r="A248" t="str">
        <f>PROPER(TRIM(Homes[[#This Row],[street]]))</f>
        <v>11217 Ne 90Th St</v>
      </c>
      <c r="B248" t="str">
        <f>PROPER(TRIM(Homes[[#This Row],[city]]))</f>
        <v>Kirkland</v>
      </c>
      <c r="C248" t="str">
        <f>_xlfn.TEXTBEFORE(Homes[[#This Row],[statezip]]," ")</f>
        <v>WA</v>
      </c>
      <c r="D248" s="6" t="str">
        <f>_xlfn.TEXTAFTER(Homes[[#This Row],[statezip]]," ")</f>
        <v>98033</v>
      </c>
      <c r="E248" s="1">
        <v>1095000</v>
      </c>
      <c r="F248">
        <v>4</v>
      </c>
      <c r="G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8" s="3" t="str">
        <f>Homes[[#This Row],[bedrooms]] &amp; " bd | " &amp; TEXT(Homes[[#This Row],[bathrooms]],"0.##") &amp; " ba"</f>
        <v>4 bd | 2.75 ba</v>
      </c>
      <c r="I248" s="4">
        <v>3330</v>
      </c>
      <c r="J248" s="1">
        <f>IFERROR(Homes[[#This Row],[price]]/Homes[[#This Row],[sqft_living]]," ")</f>
        <v>328.82882882882882</v>
      </c>
      <c r="K248" s="4">
        <f>IFERROR(Homes[[#This Row],[sqft_lot]]/43560," ")</f>
        <v>0.20989439853076217</v>
      </c>
      <c r="L248" t="str">
        <f>IF(Homes[[#This Row],[waterfront]]=1, "Yes","No")</f>
        <v>No</v>
      </c>
      <c r="M248" s="4" t="str">
        <f>IF(Homes[[#This Row],[sqft_basement]]&gt;0, "Yes","No")</f>
        <v>No</v>
      </c>
      <c r="N248" t="str">
        <f>CHOOSE(Homes[[#This Row],[view]]+1, "None","Fair","Good","Great","Excellent")</f>
        <v>None</v>
      </c>
      <c r="O248" t="str">
        <f>CHOOSE(Homes[[#This Row],[condition]], "Poor","Fair","Average","Good","Excellent")</f>
        <v>Good</v>
      </c>
      <c r="P248">
        <f ca="1">YEAR(TODAY())-Homes[[#This Row],[yr_built]]</f>
        <v>30</v>
      </c>
      <c r="Q248">
        <v>0</v>
      </c>
      <c r="R248">
        <f ca="1">IF(Homes[[#This Row],[yr_renovated]]&gt;0, YEAR(TODAY())-Homes[[#This Row],[yr_renovated]], YEAR(TODAY())-Homes[[#This Row],[yr_built]])</f>
        <v>30</v>
      </c>
      <c r="S248">
        <v>2</v>
      </c>
      <c r="T248" s="2">
        <v>41820</v>
      </c>
      <c r="U248" s="3">
        <v>2.75</v>
      </c>
      <c r="V248" s="4">
        <f>IFERROR(Homes[[#This Row],[sqft_above]]+Homes[[#This Row],[sqft_basement]]," ")</f>
        <v>3330</v>
      </c>
      <c r="W248" s="4">
        <v>9143</v>
      </c>
      <c r="X248">
        <v>0</v>
      </c>
      <c r="Y248">
        <v>0</v>
      </c>
      <c r="Z248">
        <v>4</v>
      </c>
      <c r="AA248" s="4">
        <v>3330</v>
      </c>
      <c r="AB248" s="4">
        <v>0</v>
      </c>
      <c r="AC248">
        <v>1995</v>
      </c>
      <c r="AD248" t="s">
        <v>342</v>
      </c>
      <c r="AE248" t="s">
        <v>46</v>
      </c>
      <c r="AF248" t="s">
        <v>55</v>
      </c>
    </row>
    <row r="249" spans="1:32">
      <c r="A249" t="str">
        <f>PROPER(TRIM(Homes[[#This Row],[street]]))</f>
        <v>2420 30Th Ave W</v>
      </c>
      <c r="B249" t="str">
        <f>PROPER(TRIM(Homes[[#This Row],[city]]))</f>
        <v>Seattle</v>
      </c>
      <c r="C249" t="str">
        <f>_xlfn.TEXTBEFORE(Homes[[#This Row],[statezip]]," ")</f>
        <v>WA</v>
      </c>
      <c r="D249" s="6" t="str">
        <f>_xlfn.TEXTAFTER(Homes[[#This Row],[statezip]]," ")</f>
        <v>98199</v>
      </c>
      <c r="E249" s="1">
        <v>1095000</v>
      </c>
      <c r="F249">
        <v>4</v>
      </c>
      <c r="G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49" s="3" t="str">
        <f>Homes[[#This Row],[bedrooms]] &amp; " bd | " &amp; TEXT(Homes[[#This Row],[bathrooms]],"0.##") &amp; " ba"</f>
        <v>4 bd | 4. ba</v>
      </c>
      <c r="I249" s="4">
        <v>3530</v>
      </c>
      <c r="J249" s="1">
        <f>IFERROR(Homes[[#This Row],[price]]/Homes[[#This Row],[sqft_living]]," ")</f>
        <v>310.19830028328613</v>
      </c>
      <c r="K249" s="4">
        <f>IFERROR(Homes[[#This Row],[sqft_lot]]/43560," ")</f>
        <v>0.1928374655647383</v>
      </c>
      <c r="L249" t="str">
        <f>IF(Homes[[#This Row],[waterfront]]=1, "Yes","No")</f>
        <v>No</v>
      </c>
      <c r="M249" s="4" t="str">
        <f>IF(Homes[[#This Row],[sqft_basement]]&gt;0, "Yes","No")</f>
        <v>Yes</v>
      </c>
      <c r="N249" t="str">
        <f>CHOOSE(Homes[[#This Row],[view]]+1, "None","Fair","Good","Great","Excellent")</f>
        <v>None</v>
      </c>
      <c r="O249" t="str">
        <f>CHOOSE(Homes[[#This Row],[condition]], "Poor","Fair","Average","Good","Excellent")</f>
        <v>Excellent</v>
      </c>
      <c r="P249">
        <f ca="1">YEAR(TODAY())-Homes[[#This Row],[yr_built]]</f>
        <v>67</v>
      </c>
      <c r="Q249">
        <v>0</v>
      </c>
      <c r="R249">
        <f ca="1">IF(Homes[[#This Row],[yr_renovated]]&gt;0, YEAR(TODAY())-Homes[[#This Row],[yr_renovated]], YEAR(TODAY())-Homes[[#This Row],[yr_built]])</f>
        <v>67</v>
      </c>
      <c r="S249">
        <v>2</v>
      </c>
      <c r="T249" s="2">
        <v>41806</v>
      </c>
      <c r="U249" s="3">
        <v>4</v>
      </c>
      <c r="V249" s="4">
        <f>IFERROR(Homes[[#This Row],[sqft_above]]+Homes[[#This Row],[sqft_basement]]," ")</f>
        <v>3530</v>
      </c>
      <c r="W249" s="4">
        <v>8400</v>
      </c>
      <c r="X249">
        <v>0</v>
      </c>
      <c r="Y249">
        <v>0</v>
      </c>
      <c r="Z249">
        <v>5</v>
      </c>
      <c r="AA249" s="4">
        <v>2630</v>
      </c>
      <c r="AB249" s="4">
        <v>900</v>
      </c>
      <c r="AC249">
        <v>1958</v>
      </c>
      <c r="AD249" t="s">
        <v>343</v>
      </c>
      <c r="AE249" t="s">
        <v>49</v>
      </c>
      <c r="AF249" t="s">
        <v>58</v>
      </c>
    </row>
    <row r="250" spans="1:32">
      <c r="A250" t="str">
        <f>PROPER(TRIM(Homes[[#This Row],[street]]))</f>
        <v>3063-3103 84Th Ave Se</v>
      </c>
      <c r="B250" t="str">
        <f>PROPER(TRIM(Homes[[#This Row],[city]]))</f>
        <v>Mercer Island</v>
      </c>
      <c r="C250" t="str">
        <f>_xlfn.TEXTBEFORE(Homes[[#This Row],[statezip]]," ")</f>
        <v>WA</v>
      </c>
      <c r="D250" s="6" t="str">
        <f>_xlfn.TEXTAFTER(Homes[[#This Row],[statezip]]," ")</f>
        <v>98040</v>
      </c>
      <c r="E250" s="1">
        <v>1087500</v>
      </c>
      <c r="F250">
        <v>2</v>
      </c>
      <c r="G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0" s="3" t="str">
        <f>Homes[[#This Row],[bedrooms]] &amp; " bd | " &amp; TEXT(Homes[[#This Row],[bathrooms]],"0.##") &amp; " ba"</f>
        <v>2 bd | 2. ba</v>
      </c>
      <c r="I250" s="4">
        <v>2360</v>
      </c>
      <c r="J250" s="1">
        <f>IFERROR(Homes[[#This Row],[price]]/Homes[[#This Row],[sqft_living]]," ")</f>
        <v>460.80508474576271</v>
      </c>
      <c r="K250" s="4">
        <f>IFERROR(Homes[[#This Row],[sqft_lot]]/43560," ")</f>
        <v>0.26033057851239672</v>
      </c>
      <c r="L250" t="str">
        <f>IF(Homes[[#This Row],[waterfront]]=1, "Yes","No")</f>
        <v>No</v>
      </c>
      <c r="M250" s="4" t="str">
        <f>IF(Homes[[#This Row],[sqft_basement]]&gt;0, "Yes","No")</f>
        <v>No</v>
      </c>
      <c r="N250" t="str">
        <f>CHOOSE(Homes[[#This Row],[view]]+1, "None","Fair","Good","Great","Excellent")</f>
        <v>None</v>
      </c>
      <c r="O250" t="str">
        <f>CHOOSE(Homes[[#This Row],[condition]], "Poor","Fair","Average","Good","Excellent")</f>
        <v>Average</v>
      </c>
      <c r="P250">
        <f ca="1">YEAR(TODAY())-Homes[[#This Row],[yr_built]]</f>
        <v>28</v>
      </c>
      <c r="Q250">
        <v>0</v>
      </c>
      <c r="R250">
        <f ca="1">IF(Homes[[#This Row],[yr_renovated]]&gt;0, YEAR(TODAY())-Homes[[#This Row],[yr_renovated]], YEAR(TODAY())-Homes[[#This Row],[yr_built]])</f>
        <v>28</v>
      </c>
      <c r="S250">
        <v>1.5</v>
      </c>
      <c r="T250" s="2">
        <v>41828</v>
      </c>
      <c r="U250" s="3">
        <v>2</v>
      </c>
      <c r="V250" s="4">
        <f>IFERROR(Homes[[#This Row],[sqft_above]]+Homes[[#This Row],[sqft_basement]]," ")</f>
        <v>2360</v>
      </c>
      <c r="W250" s="4">
        <v>11340</v>
      </c>
      <c r="X250">
        <v>0</v>
      </c>
      <c r="Y250">
        <v>0</v>
      </c>
      <c r="Z250">
        <v>3</v>
      </c>
      <c r="AA250" s="4">
        <v>2360</v>
      </c>
      <c r="AB250" s="4">
        <v>0</v>
      </c>
      <c r="AC250">
        <v>1997</v>
      </c>
      <c r="AD250" t="s">
        <v>344</v>
      </c>
      <c r="AE250" t="s">
        <v>36</v>
      </c>
      <c r="AF250" t="s">
        <v>37</v>
      </c>
    </row>
    <row r="251" spans="1:32">
      <c r="A251" t="str">
        <f>PROPER(TRIM(Homes[[#This Row],[street]]))</f>
        <v>3107 37Th Pl S</v>
      </c>
      <c r="B251" t="str">
        <f>PROPER(TRIM(Homes[[#This Row],[city]]))</f>
        <v>Seattle</v>
      </c>
      <c r="C251" t="str">
        <f>_xlfn.TEXTBEFORE(Homes[[#This Row],[statezip]]," ")</f>
        <v>WA</v>
      </c>
      <c r="D251" s="6" t="str">
        <f>_xlfn.TEXTAFTER(Homes[[#This Row],[statezip]]," ")</f>
        <v>98144</v>
      </c>
      <c r="E251" s="1">
        <v>1085000</v>
      </c>
      <c r="F251">
        <v>5</v>
      </c>
      <c r="G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1" s="3" t="str">
        <f>Homes[[#This Row],[bedrooms]] &amp; " bd | " &amp; TEXT(Homes[[#This Row],[bathrooms]],"0.##") &amp; " ba"</f>
        <v>5 bd | 2.5 ba</v>
      </c>
      <c r="I251" s="4">
        <v>2340</v>
      </c>
      <c r="J251" s="1">
        <f>IFERROR(Homes[[#This Row],[price]]/Homes[[#This Row],[sqft_living]]," ")</f>
        <v>463.67521367521368</v>
      </c>
      <c r="K251" s="4">
        <f>IFERROR(Homes[[#This Row],[sqft_lot]]/43560," ")</f>
        <v>0.13774104683195593</v>
      </c>
      <c r="L251" t="str">
        <f>IF(Homes[[#This Row],[waterfront]]=1, "Yes","No")</f>
        <v>No</v>
      </c>
      <c r="M251" s="4" t="str">
        <f>IF(Homes[[#This Row],[sqft_basement]]&gt;0, "Yes","No")</f>
        <v>No</v>
      </c>
      <c r="N251" t="str">
        <f>CHOOSE(Homes[[#This Row],[view]]+1, "None","Fair","Good","Great","Excellent")</f>
        <v>None</v>
      </c>
      <c r="O251" t="str">
        <f>CHOOSE(Homes[[#This Row],[condition]], "Poor","Fair","Average","Good","Excellent")</f>
        <v>Good</v>
      </c>
      <c r="P251">
        <f ca="1">YEAR(TODAY())-Homes[[#This Row],[yr_built]]</f>
        <v>103</v>
      </c>
      <c r="Q251">
        <v>0</v>
      </c>
      <c r="R251">
        <f ca="1">IF(Homes[[#This Row],[yr_renovated]]&gt;0, YEAR(TODAY())-Homes[[#This Row],[yr_renovated]], YEAR(TODAY())-Homes[[#This Row],[yr_built]])</f>
        <v>103</v>
      </c>
      <c r="S251">
        <v>2</v>
      </c>
      <c r="T251" s="2">
        <v>41801</v>
      </c>
      <c r="U251" s="3">
        <v>2.5</v>
      </c>
      <c r="V251" s="4">
        <f>IFERROR(Homes[[#This Row],[sqft_above]]+Homes[[#This Row],[sqft_basement]]," ")</f>
        <v>2340</v>
      </c>
      <c r="W251" s="4">
        <v>6000</v>
      </c>
      <c r="X251">
        <v>0</v>
      </c>
      <c r="Y251">
        <v>0</v>
      </c>
      <c r="Z251">
        <v>4</v>
      </c>
      <c r="AA251" s="4">
        <v>2340</v>
      </c>
      <c r="AB251" s="4">
        <v>0</v>
      </c>
      <c r="AC251">
        <v>1922</v>
      </c>
      <c r="AD251" t="s">
        <v>345</v>
      </c>
      <c r="AE251" t="s">
        <v>49</v>
      </c>
      <c r="AF251" t="s">
        <v>110</v>
      </c>
    </row>
    <row r="252" spans="1:32">
      <c r="A252" t="str">
        <f>PROPER(TRIM(Homes[[#This Row],[street]]))</f>
        <v>13704-13712 209Th Ave Ne</v>
      </c>
      <c r="B252" t="str">
        <f>PROPER(TRIM(Homes[[#This Row],[city]]))</f>
        <v>Woodinville</v>
      </c>
      <c r="C252" t="str">
        <f>_xlfn.TEXTBEFORE(Homes[[#This Row],[statezip]]," ")</f>
        <v>WA</v>
      </c>
      <c r="D252" s="6" t="str">
        <f>_xlfn.TEXTAFTER(Homes[[#This Row],[statezip]]," ")</f>
        <v>98077</v>
      </c>
      <c r="E252" s="1">
        <v>1085000</v>
      </c>
      <c r="F252">
        <v>4</v>
      </c>
      <c r="G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52" s="3" t="str">
        <f>Homes[[#This Row],[bedrooms]] &amp; " bd | " &amp; TEXT(Homes[[#This Row],[bathrooms]],"0.##") &amp; " ba"</f>
        <v>4 bd | 3.25 ba</v>
      </c>
      <c r="I252" s="4">
        <v>3740</v>
      </c>
      <c r="J252" s="1">
        <f>IFERROR(Homes[[#This Row],[price]]/Homes[[#This Row],[sqft_living]]," ")</f>
        <v>290.10695187165777</v>
      </c>
      <c r="K252" s="4">
        <f>IFERROR(Homes[[#This Row],[sqft_lot]]/43560," ")</f>
        <v>0.27731864095500458</v>
      </c>
      <c r="L252" t="str">
        <f>IF(Homes[[#This Row],[waterfront]]=1, "Yes","No")</f>
        <v>No</v>
      </c>
      <c r="M252" s="4" t="str">
        <f>IF(Homes[[#This Row],[sqft_basement]]&gt;0, "Yes","No")</f>
        <v>Yes</v>
      </c>
      <c r="N252" t="str">
        <f>CHOOSE(Homes[[#This Row],[view]]+1, "None","Fair","Good","Great","Excellent")</f>
        <v>None</v>
      </c>
      <c r="O252" t="str">
        <f>CHOOSE(Homes[[#This Row],[condition]], "Poor","Fair","Average","Good","Excellent")</f>
        <v>Average</v>
      </c>
      <c r="P252">
        <f ca="1">YEAR(TODAY())-Homes[[#This Row],[yr_built]]</f>
        <v>37</v>
      </c>
      <c r="Q252">
        <v>2000</v>
      </c>
      <c r="R252">
        <f ca="1">IF(Homes[[#This Row],[yr_renovated]]&gt;0, YEAR(TODAY())-Homes[[#This Row],[yr_renovated]], YEAR(TODAY())-Homes[[#This Row],[yr_built]])</f>
        <v>25</v>
      </c>
      <c r="S252">
        <v>1</v>
      </c>
      <c r="T252" s="2">
        <v>41774</v>
      </c>
      <c r="U252" s="3">
        <v>3.25</v>
      </c>
      <c r="V252" s="4">
        <f>IFERROR(Homes[[#This Row],[sqft_above]]+Homes[[#This Row],[sqft_basement]]," ")</f>
        <v>3740</v>
      </c>
      <c r="W252" s="4">
        <v>12080</v>
      </c>
      <c r="X252">
        <v>0</v>
      </c>
      <c r="Y252">
        <v>0</v>
      </c>
      <c r="Z252">
        <v>3</v>
      </c>
      <c r="AA252" s="4">
        <v>2000</v>
      </c>
      <c r="AB252" s="4">
        <v>1740</v>
      </c>
      <c r="AC252">
        <v>1988</v>
      </c>
      <c r="AD252" t="s">
        <v>346</v>
      </c>
      <c r="AE252" t="s">
        <v>120</v>
      </c>
      <c r="AF252" t="s">
        <v>121</v>
      </c>
    </row>
    <row r="253" spans="1:32">
      <c r="A253" t="str">
        <f>PROPER(TRIM(Homes[[#This Row],[street]]))</f>
        <v>5226 S Morgan St</v>
      </c>
      <c r="B253" t="str">
        <f>PROPER(TRIM(Homes[[#This Row],[city]]))</f>
        <v>Seattle</v>
      </c>
      <c r="C253" t="str">
        <f>_xlfn.TEXTBEFORE(Homes[[#This Row],[statezip]]," ")</f>
        <v>WA</v>
      </c>
      <c r="D253" s="6" t="str">
        <f>_xlfn.TEXTAFTER(Homes[[#This Row],[statezip]]," ")</f>
        <v>98118</v>
      </c>
      <c r="E253" s="1">
        <v>1080000</v>
      </c>
      <c r="F253">
        <v>3</v>
      </c>
      <c r="G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3" s="3" t="str">
        <f>Homes[[#This Row],[bedrooms]] &amp; " bd | " &amp; TEXT(Homes[[#This Row],[bathrooms]],"0.##") &amp; " ba"</f>
        <v>3 bd | 2.75 ba</v>
      </c>
      <c r="I253" s="4">
        <v>3890</v>
      </c>
      <c r="J253" s="1">
        <f>IFERROR(Homes[[#This Row],[price]]/Homes[[#This Row],[sqft_living]]," ")</f>
        <v>277.63496143958866</v>
      </c>
      <c r="K253" s="4">
        <f>IFERROR(Homes[[#This Row],[sqft_lot]]/43560," ")</f>
        <v>0.16565656565656567</v>
      </c>
      <c r="L253" t="str">
        <f>IF(Homes[[#This Row],[waterfront]]=1, "Yes","No")</f>
        <v>No</v>
      </c>
      <c r="M253" s="4" t="str">
        <f>IF(Homes[[#This Row],[sqft_basement]]&gt;0, "Yes","No")</f>
        <v>Yes</v>
      </c>
      <c r="N253" t="str">
        <f>CHOOSE(Homes[[#This Row],[view]]+1, "None","Fair","Good","Great","Excellent")</f>
        <v>Fair</v>
      </c>
      <c r="O253" t="str">
        <f>CHOOSE(Homes[[#This Row],[condition]], "Poor","Fair","Average","Good","Excellent")</f>
        <v>Average</v>
      </c>
      <c r="P253">
        <f ca="1">YEAR(TODAY())-Homes[[#This Row],[yr_built]]</f>
        <v>58</v>
      </c>
      <c r="Q253">
        <v>2010</v>
      </c>
      <c r="R253">
        <f ca="1">IF(Homes[[#This Row],[yr_renovated]]&gt;0, YEAR(TODAY())-Homes[[#This Row],[yr_renovated]], YEAR(TODAY())-Homes[[#This Row],[yr_built]])</f>
        <v>15</v>
      </c>
      <c r="S253">
        <v>2</v>
      </c>
      <c r="T253" s="2">
        <v>41821</v>
      </c>
      <c r="U253" s="3">
        <v>2.75</v>
      </c>
      <c r="V253" s="4">
        <f>IFERROR(Homes[[#This Row],[sqft_above]]+Homes[[#This Row],[sqft_basement]]," ")</f>
        <v>3890</v>
      </c>
      <c r="W253" s="4">
        <v>7216</v>
      </c>
      <c r="X253">
        <v>0</v>
      </c>
      <c r="Y253">
        <v>1</v>
      </c>
      <c r="Z253">
        <v>3</v>
      </c>
      <c r="AA253" s="4">
        <v>3260</v>
      </c>
      <c r="AB253" s="4">
        <v>630</v>
      </c>
      <c r="AC253">
        <v>1967</v>
      </c>
      <c r="AD253" t="s">
        <v>347</v>
      </c>
      <c r="AE253" t="s">
        <v>49</v>
      </c>
      <c r="AF253" t="s">
        <v>229</v>
      </c>
    </row>
    <row r="254" spans="1:32">
      <c r="A254" t="str">
        <f>PROPER(TRIM(Homes[[#This Row],[street]]))</f>
        <v>16141 Se 45Th Pl</v>
      </c>
      <c r="B254" t="str">
        <f>PROPER(TRIM(Homes[[#This Row],[city]]))</f>
        <v>Bellevue</v>
      </c>
      <c r="C254" t="str">
        <f>_xlfn.TEXTBEFORE(Homes[[#This Row],[statezip]]," ")</f>
        <v>WA</v>
      </c>
      <c r="D254" s="6" t="str">
        <f>_xlfn.TEXTAFTER(Homes[[#This Row],[statezip]]," ")</f>
        <v>98006</v>
      </c>
      <c r="E254" s="1">
        <v>1080000</v>
      </c>
      <c r="F254">
        <v>4</v>
      </c>
      <c r="G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54" s="3" t="str">
        <f>Homes[[#This Row],[bedrooms]] &amp; " bd | " &amp; TEXT(Homes[[#This Row],[bathrooms]],"0.##") &amp; " ba"</f>
        <v>4 bd | 3.5 ba</v>
      </c>
      <c r="I254" s="4">
        <v>3990</v>
      </c>
      <c r="J254" s="1">
        <f>IFERROR(Homes[[#This Row],[price]]/Homes[[#This Row],[sqft_living]]," ")</f>
        <v>270.6766917293233</v>
      </c>
      <c r="K254" s="4">
        <f>IFERROR(Homes[[#This Row],[sqft_lot]]/43560," ")</f>
        <v>0.12091368227731863</v>
      </c>
      <c r="L254" t="str">
        <f>IF(Homes[[#This Row],[waterfront]]=1, "Yes","No")</f>
        <v>No</v>
      </c>
      <c r="M254" s="4" t="str">
        <f>IF(Homes[[#This Row],[sqft_basement]]&gt;0, "Yes","No")</f>
        <v>No</v>
      </c>
      <c r="N254" t="str">
        <f>CHOOSE(Homes[[#This Row],[view]]+1, "None","Fair","Good","Great","Excellent")</f>
        <v>None</v>
      </c>
      <c r="O254" t="str">
        <f>CHOOSE(Homes[[#This Row],[condition]], "Poor","Fair","Average","Good","Excellent")</f>
        <v>Average</v>
      </c>
      <c r="P254">
        <f ca="1">YEAR(TODAY())-Homes[[#This Row],[yr_built]]</f>
        <v>17</v>
      </c>
      <c r="Q254">
        <v>0</v>
      </c>
      <c r="R254">
        <f ca="1">IF(Homes[[#This Row],[yr_renovated]]&gt;0, YEAR(TODAY())-Homes[[#This Row],[yr_renovated]], YEAR(TODAY())-Homes[[#This Row],[yr_built]])</f>
        <v>17</v>
      </c>
      <c r="S254">
        <v>2</v>
      </c>
      <c r="T254" s="2">
        <v>41816</v>
      </c>
      <c r="U254" s="3">
        <v>3.5</v>
      </c>
      <c r="V254" s="4">
        <f>IFERROR(Homes[[#This Row],[sqft_above]]+Homes[[#This Row],[sqft_basement]]," ")</f>
        <v>3990</v>
      </c>
      <c r="W254" s="4">
        <v>5267</v>
      </c>
      <c r="X254">
        <v>0</v>
      </c>
      <c r="Y254">
        <v>0</v>
      </c>
      <c r="Z254">
        <v>3</v>
      </c>
      <c r="AA254" s="4">
        <v>3990</v>
      </c>
      <c r="AB254" s="4">
        <v>0</v>
      </c>
      <c r="AC254">
        <v>2008</v>
      </c>
      <c r="AD254" t="s">
        <v>348</v>
      </c>
      <c r="AE254" t="s">
        <v>33</v>
      </c>
      <c r="AF254" t="s">
        <v>91</v>
      </c>
    </row>
    <row r="255" spans="1:32">
      <c r="A255" t="str">
        <f>PROPER(TRIM(Homes[[#This Row],[street]]))</f>
        <v>2100 156Th Ave Se</v>
      </c>
      <c r="B255" t="str">
        <f>PROPER(TRIM(Homes[[#This Row],[city]]))</f>
        <v>Bellevue</v>
      </c>
      <c r="C255" t="str">
        <f>_xlfn.TEXTBEFORE(Homes[[#This Row],[statezip]]," ")</f>
        <v>WA</v>
      </c>
      <c r="D255" s="6" t="str">
        <f>_xlfn.TEXTAFTER(Homes[[#This Row],[statezip]]," ")</f>
        <v>98007</v>
      </c>
      <c r="E255" s="1">
        <v>1080000</v>
      </c>
      <c r="F255">
        <v>3</v>
      </c>
      <c r="G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5" s="3" t="str">
        <f>Homes[[#This Row],[bedrooms]] &amp; " bd | " &amp; TEXT(Homes[[#This Row],[bathrooms]],"0.##") &amp; " ba"</f>
        <v>3 bd | 3. ba</v>
      </c>
      <c r="I255" s="4">
        <v>4910</v>
      </c>
      <c r="J255" s="1">
        <f>IFERROR(Homes[[#This Row],[price]]/Homes[[#This Row],[sqft_living]]," ")</f>
        <v>219.95926680244401</v>
      </c>
      <c r="K255" s="4">
        <f>IFERROR(Homes[[#This Row],[sqft_lot]]/43560," ")</f>
        <v>1</v>
      </c>
      <c r="L255" t="str">
        <f>IF(Homes[[#This Row],[waterfront]]=1, "Yes","No")</f>
        <v>No</v>
      </c>
      <c r="M255" s="4" t="str">
        <f>IF(Homes[[#This Row],[sqft_basement]]&gt;0, "Yes","No")</f>
        <v>Yes</v>
      </c>
      <c r="N255" t="str">
        <f>CHOOSE(Homes[[#This Row],[view]]+1, "None","Fair","Good","Great","Excellent")</f>
        <v>None</v>
      </c>
      <c r="O255" t="str">
        <f>CHOOSE(Homes[[#This Row],[condition]], "Poor","Fair","Average","Good","Excellent")</f>
        <v>Good</v>
      </c>
      <c r="P255">
        <f ca="1">YEAR(TODAY())-Homes[[#This Row],[yr_built]]</f>
        <v>36</v>
      </c>
      <c r="Q255">
        <v>0</v>
      </c>
      <c r="R255">
        <f ca="1">IF(Homes[[#This Row],[yr_renovated]]&gt;0, YEAR(TODAY())-Homes[[#This Row],[yr_renovated]], YEAR(TODAY())-Homes[[#This Row],[yr_built]])</f>
        <v>36</v>
      </c>
      <c r="S255">
        <v>2</v>
      </c>
      <c r="T255" s="2">
        <v>41810</v>
      </c>
      <c r="U255" s="3">
        <v>3</v>
      </c>
      <c r="V255" s="4">
        <f>IFERROR(Homes[[#This Row],[sqft_above]]+Homes[[#This Row],[sqft_basement]]," ")</f>
        <v>4910</v>
      </c>
      <c r="W255" s="4">
        <v>43560</v>
      </c>
      <c r="X255">
        <v>0</v>
      </c>
      <c r="Y255">
        <v>0</v>
      </c>
      <c r="Z255">
        <v>4</v>
      </c>
      <c r="AA255" s="4">
        <v>4000</v>
      </c>
      <c r="AB255" s="4">
        <v>910</v>
      </c>
      <c r="AC255">
        <v>1989</v>
      </c>
      <c r="AD255" t="s">
        <v>349</v>
      </c>
      <c r="AE255" t="s">
        <v>33</v>
      </c>
      <c r="AF255" t="s">
        <v>264</v>
      </c>
    </row>
    <row r="256" spans="1:32">
      <c r="A256" t="str">
        <f>PROPER(TRIM(Homes[[#This Row],[street]]))</f>
        <v>2646 168Th Ave Se</v>
      </c>
      <c r="B256" t="str">
        <f>PROPER(TRIM(Homes[[#This Row],[city]]))</f>
        <v>Bellevue</v>
      </c>
      <c r="C256" t="str">
        <f>_xlfn.TEXTBEFORE(Homes[[#This Row],[statezip]]," ")</f>
        <v>WA</v>
      </c>
      <c r="D256" s="6" t="str">
        <f>_xlfn.TEXTAFTER(Homes[[#This Row],[statezip]]," ")</f>
        <v>98008</v>
      </c>
      <c r="E256" s="1">
        <v>1075000</v>
      </c>
      <c r="F256">
        <v>4</v>
      </c>
      <c r="G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6" s="3" t="str">
        <f>Homes[[#This Row],[bedrooms]] &amp; " bd | " &amp; TEXT(Homes[[#This Row],[bathrooms]],"0.##") &amp; " ba"</f>
        <v>4 bd | 3. ba</v>
      </c>
      <c r="I256" s="4">
        <v>3600</v>
      </c>
      <c r="J256" s="1">
        <f>IFERROR(Homes[[#This Row],[price]]/Homes[[#This Row],[sqft_living]]," ")</f>
        <v>298.61111111111109</v>
      </c>
      <c r="K256" s="4">
        <f>IFERROR(Homes[[#This Row],[sqft_lot]]/43560," ")</f>
        <v>0.21120293847566574</v>
      </c>
      <c r="L256" t="str">
        <f>IF(Homes[[#This Row],[waterfront]]=1, "Yes","No")</f>
        <v>No</v>
      </c>
      <c r="M256" s="4" t="str">
        <f>IF(Homes[[#This Row],[sqft_basement]]&gt;0, "Yes","No")</f>
        <v>Yes</v>
      </c>
      <c r="N256" t="str">
        <f>CHOOSE(Homes[[#This Row],[view]]+1, "None","Fair","Good","Great","Excellent")</f>
        <v>Excellent</v>
      </c>
      <c r="O256" t="str">
        <f>CHOOSE(Homes[[#This Row],[condition]], "Poor","Fair","Average","Good","Excellent")</f>
        <v>Good</v>
      </c>
      <c r="P256">
        <f ca="1">YEAR(TODAY())-Homes[[#This Row],[yr_built]]</f>
        <v>49</v>
      </c>
      <c r="Q256">
        <v>1992</v>
      </c>
      <c r="R256">
        <f ca="1">IF(Homes[[#This Row],[yr_renovated]]&gt;0, YEAR(TODAY())-Homes[[#This Row],[yr_renovated]], YEAR(TODAY())-Homes[[#This Row],[yr_built]])</f>
        <v>33</v>
      </c>
      <c r="S256">
        <v>1</v>
      </c>
      <c r="T256" s="2">
        <v>41781</v>
      </c>
      <c r="U256" s="3">
        <v>3</v>
      </c>
      <c r="V256" s="4">
        <f>IFERROR(Homes[[#This Row],[sqft_above]]+Homes[[#This Row],[sqft_basement]]," ")</f>
        <v>3600</v>
      </c>
      <c r="W256" s="4">
        <v>9200</v>
      </c>
      <c r="X256">
        <v>0</v>
      </c>
      <c r="Y256">
        <v>4</v>
      </c>
      <c r="Z256">
        <v>4</v>
      </c>
      <c r="AA256" s="4">
        <v>2100</v>
      </c>
      <c r="AB256" s="4">
        <v>1500</v>
      </c>
      <c r="AC256">
        <v>1976</v>
      </c>
      <c r="AD256" t="s">
        <v>350</v>
      </c>
      <c r="AE256" t="s">
        <v>33</v>
      </c>
      <c r="AF256" t="s">
        <v>53</v>
      </c>
    </row>
    <row r="257" spans="1:32">
      <c r="A257" t="str">
        <f>PROPER(TRIM(Homes[[#This Row],[street]]))</f>
        <v>6766 Cascade Ave Se</v>
      </c>
      <c r="B257" t="str">
        <f>PROPER(TRIM(Homes[[#This Row],[city]]))</f>
        <v>Snoqualmie</v>
      </c>
      <c r="C257" t="str">
        <f>_xlfn.TEXTBEFORE(Homes[[#This Row],[statezip]]," ")</f>
        <v>WA</v>
      </c>
      <c r="D257" s="6" t="str">
        <f>_xlfn.TEXTAFTER(Homes[[#This Row],[statezip]]," ")</f>
        <v>98065</v>
      </c>
      <c r="E257" s="1">
        <v>1075000</v>
      </c>
      <c r="F257">
        <v>5</v>
      </c>
      <c r="G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257" s="3" t="str">
        <f>Homes[[#This Row],[bedrooms]] &amp; " bd | " &amp; TEXT(Homes[[#This Row],[bathrooms]],"0.##") &amp; " ba"</f>
        <v>5 bd | 4.75 ba</v>
      </c>
      <c r="I257" s="4">
        <v>5180</v>
      </c>
      <c r="J257" s="1">
        <f>IFERROR(Homes[[#This Row],[price]]/Homes[[#This Row],[sqft_living]]," ")</f>
        <v>207.52895752895753</v>
      </c>
      <c r="K257" s="4">
        <f>IFERROR(Homes[[#This Row],[sqft_lot]]/43560," ")</f>
        <v>0.40888429752066113</v>
      </c>
      <c r="L257" t="str">
        <f>IF(Homes[[#This Row],[waterfront]]=1, "Yes","No")</f>
        <v>No</v>
      </c>
      <c r="M257" s="4" t="str">
        <f>IF(Homes[[#This Row],[sqft_basement]]&gt;0, "Yes","No")</f>
        <v>Yes</v>
      </c>
      <c r="N257" t="str">
        <f>CHOOSE(Homes[[#This Row],[view]]+1, "None","Fair","Good","Great","Excellent")</f>
        <v>Good</v>
      </c>
      <c r="O257" t="str">
        <f>CHOOSE(Homes[[#This Row],[condition]], "Poor","Fair","Average","Good","Excellent")</f>
        <v>Average</v>
      </c>
      <c r="P257">
        <f ca="1">YEAR(TODAY())-Homes[[#This Row],[yr_built]]</f>
        <v>24</v>
      </c>
      <c r="Q257">
        <v>0</v>
      </c>
      <c r="R257">
        <f ca="1">IF(Homes[[#This Row],[yr_renovated]]&gt;0, YEAR(TODAY())-Homes[[#This Row],[yr_renovated]], YEAR(TODAY())-Homes[[#This Row],[yr_built]])</f>
        <v>24</v>
      </c>
      <c r="S257">
        <v>2</v>
      </c>
      <c r="T257" s="2">
        <v>41795</v>
      </c>
      <c r="U257" s="3">
        <v>4.75</v>
      </c>
      <c r="V257" s="4">
        <f>IFERROR(Homes[[#This Row],[sqft_above]]+Homes[[#This Row],[sqft_basement]]," ")</f>
        <v>5180</v>
      </c>
      <c r="W257" s="4">
        <v>17811</v>
      </c>
      <c r="X257">
        <v>0</v>
      </c>
      <c r="Y257">
        <v>2</v>
      </c>
      <c r="Z257">
        <v>3</v>
      </c>
      <c r="AA257" s="4">
        <v>4070</v>
      </c>
      <c r="AB257" s="4">
        <v>1110</v>
      </c>
      <c r="AC257">
        <v>2001</v>
      </c>
      <c r="AD257" t="s">
        <v>351</v>
      </c>
      <c r="AE257" t="s">
        <v>313</v>
      </c>
      <c r="AF257" t="s">
        <v>314</v>
      </c>
    </row>
    <row r="258" spans="1:32">
      <c r="A258" t="str">
        <f>PROPER(TRIM(Homes[[#This Row],[street]]))</f>
        <v>3842 Ne 92Nd St</v>
      </c>
      <c r="B258" t="str">
        <f>PROPER(TRIM(Homes[[#This Row],[city]]))</f>
        <v>Seattle</v>
      </c>
      <c r="C258" t="str">
        <f>_xlfn.TEXTBEFORE(Homes[[#This Row],[statezip]]," ")</f>
        <v>WA</v>
      </c>
      <c r="D258" s="6" t="str">
        <f>_xlfn.TEXTAFTER(Homes[[#This Row],[statezip]]," ")</f>
        <v>98115</v>
      </c>
      <c r="E258" s="1">
        <v>1075000</v>
      </c>
      <c r="F258">
        <v>3</v>
      </c>
      <c r="G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8" s="3" t="str">
        <f>Homes[[#This Row],[bedrooms]] &amp; " bd | " &amp; TEXT(Homes[[#This Row],[bathrooms]],"0.##") &amp; " ba"</f>
        <v>3 bd | 2.5 ba</v>
      </c>
      <c r="I258" s="4">
        <v>3280</v>
      </c>
      <c r="J258" s="1">
        <f>IFERROR(Homes[[#This Row],[price]]/Homes[[#This Row],[sqft_living]]," ")</f>
        <v>327.7439024390244</v>
      </c>
      <c r="K258" s="4">
        <f>IFERROR(Homes[[#This Row],[sqft_lot]]/43560," ")</f>
        <v>0.23650137741046831</v>
      </c>
      <c r="L258" t="str">
        <f>IF(Homes[[#This Row],[waterfront]]=1, "Yes","No")</f>
        <v>No</v>
      </c>
      <c r="M258" s="4" t="str">
        <f>IF(Homes[[#This Row],[sqft_basement]]&gt;0, "Yes","No")</f>
        <v>Yes</v>
      </c>
      <c r="N258" t="str">
        <f>CHOOSE(Homes[[#This Row],[view]]+1, "None","Fair","Good","Great","Excellent")</f>
        <v>None</v>
      </c>
      <c r="O258" t="str">
        <f>CHOOSE(Homes[[#This Row],[condition]], "Poor","Fair","Average","Good","Excellent")</f>
        <v>Average</v>
      </c>
      <c r="P258">
        <f ca="1">YEAR(TODAY())-Homes[[#This Row],[yr_built]]</f>
        <v>55</v>
      </c>
      <c r="Q258">
        <v>2014</v>
      </c>
      <c r="R258">
        <f ca="1">IF(Homes[[#This Row],[yr_renovated]]&gt;0, YEAR(TODAY())-Homes[[#This Row],[yr_renovated]], YEAR(TODAY())-Homes[[#This Row],[yr_built]])</f>
        <v>11</v>
      </c>
      <c r="S258">
        <v>1</v>
      </c>
      <c r="T258" s="2">
        <v>41822</v>
      </c>
      <c r="U258" s="3">
        <v>2.5</v>
      </c>
      <c r="V258" s="4">
        <f>IFERROR(Homes[[#This Row],[sqft_above]]+Homes[[#This Row],[sqft_basement]]," ")</f>
        <v>3280</v>
      </c>
      <c r="W258" s="4">
        <v>10302</v>
      </c>
      <c r="X258">
        <v>0</v>
      </c>
      <c r="Y258">
        <v>0</v>
      </c>
      <c r="Z258">
        <v>3</v>
      </c>
      <c r="AA258" s="4">
        <v>1680</v>
      </c>
      <c r="AB258" s="4">
        <v>1600</v>
      </c>
      <c r="AC258">
        <v>1970</v>
      </c>
      <c r="AD258" t="s">
        <v>352</v>
      </c>
      <c r="AE258" t="s">
        <v>49</v>
      </c>
      <c r="AF258" t="s">
        <v>154</v>
      </c>
    </row>
    <row r="259" spans="1:32">
      <c r="A259" t="str">
        <f>PROPER(TRIM(Homes[[#This Row],[street]]))</f>
        <v>6040 164Th Ave Se</v>
      </c>
      <c r="B259" t="str">
        <f>PROPER(TRIM(Homes[[#This Row],[city]]))</f>
        <v>Bellevue</v>
      </c>
      <c r="C259" t="str">
        <f>_xlfn.TEXTBEFORE(Homes[[#This Row],[statezip]]," ")</f>
        <v>WA</v>
      </c>
      <c r="D259" s="6" t="str">
        <f>_xlfn.TEXTAFTER(Homes[[#This Row],[statezip]]," ")</f>
        <v>98006</v>
      </c>
      <c r="E259" s="1">
        <v>1070000</v>
      </c>
      <c r="F259">
        <v>4</v>
      </c>
      <c r="G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9" s="3" t="str">
        <f>Homes[[#This Row],[bedrooms]] &amp; " bd | " &amp; TEXT(Homes[[#This Row],[bathrooms]],"0.##") &amp; " ba"</f>
        <v>4 bd | 2.5 ba</v>
      </c>
      <c r="I259" s="4">
        <v>3270</v>
      </c>
      <c r="J259" s="1">
        <f>IFERROR(Homes[[#This Row],[price]]/Homes[[#This Row],[sqft_living]]," ")</f>
        <v>327.21712538226302</v>
      </c>
      <c r="K259" s="4">
        <f>IFERROR(Homes[[#This Row],[sqft_lot]]/43560," ")</f>
        <v>0.81370523415977958</v>
      </c>
      <c r="L259" t="str">
        <f>IF(Homes[[#This Row],[waterfront]]=1, "Yes","No")</f>
        <v>No</v>
      </c>
      <c r="M259" s="4" t="str">
        <f>IF(Homes[[#This Row],[sqft_basement]]&gt;0, "Yes","No")</f>
        <v>No</v>
      </c>
      <c r="N259" t="str">
        <f>CHOOSE(Homes[[#This Row],[view]]+1, "None","Fair","Good","Great","Excellent")</f>
        <v>None</v>
      </c>
      <c r="O259" t="str">
        <f>CHOOSE(Homes[[#This Row],[condition]], "Poor","Fair","Average","Good","Excellent")</f>
        <v>Average</v>
      </c>
      <c r="P259">
        <f ca="1">YEAR(TODAY())-Homes[[#This Row],[yr_built]]</f>
        <v>36</v>
      </c>
      <c r="Q259">
        <v>0</v>
      </c>
      <c r="R259">
        <f ca="1">IF(Homes[[#This Row],[yr_renovated]]&gt;0, YEAR(TODAY())-Homes[[#This Row],[yr_renovated]], YEAR(TODAY())-Homes[[#This Row],[yr_built]])</f>
        <v>36</v>
      </c>
      <c r="S259">
        <v>2</v>
      </c>
      <c r="T259" s="2">
        <v>41802</v>
      </c>
      <c r="U259" s="3">
        <v>2.5</v>
      </c>
      <c r="V259" s="4">
        <f>IFERROR(Homes[[#This Row],[sqft_above]]+Homes[[#This Row],[sqft_basement]]," ")</f>
        <v>3270</v>
      </c>
      <c r="W259" s="4">
        <v>35445</v>
      </c>
      <c r="X259">
        <v>0</v>
      </c>
      <c r="Y259">
        <v>0</v>
      </c>
      <c r="Z259">
        <v>3</v>
      </c>
      <c r="AA259" s="4">
        <v>3270</v>
      </c>
      <c r="AB259" s="4">
        <v>0</v>
      </c>
      <c r="AC259">
        <v>1989</v>
      </c>
      <c r="AD259" t="s">
        <v>353</v>
      </c>
      <c r="AE259" t="s">
        <v>33</v>
      </c>
      <c r="AF259" t="s">
        <v>91</v>
      </c>
    </row>
    <row r="260" spans="1:32">
      <c r="A260" t="str">
        <f>PROPER(TRIM(Homes[[#This Row],[street]]))</f>
        <v>14212 Se 92Nd St</v>
      </c>
      <c r="B260" t="str">
        <f>PROPER(TRIM(Homes[[#This Row],[city]]))</f>
        <v>Newcastle</v>
      </c>
      <c r="C260" t="str">
        <f>_xlfn.TEXTBEFORE(Homes[[#This Row],[statezip]]," ")</f>
        <v>WA</v>
      </c>
      <c r="D260" s="6" t="str">
        <f>_xlfn.TEXTAFTER(Homes[[#This Row],[statezip]]," ")</f>
        <v>98059</v>
      </c>
      <c r="E260" s="1">
        <v>1070000</v>
      </c>
      <c r="F260">
        <v>4</v>
      </c>
      <c r="G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60" s="3" t="str">
        <f>Homes[[#This Row],[bedrooms]] &amp; " bd | " &amp; TEXT(Homes[[#This Row],[bathrooms]],"0.##") &amp; " ba"</f>
        <v>4 bd | 3.75 ba</v>
      </c>
      <c r="I260" s="4">
        <v>4130</v>
      </c>
      <c r="J260" s="1">
        <f>IFERROR(Homes[[#This Row],[price]]/Homes[[#This Row],[sqft_living]]," ")</f>
        <v>259.07990314769978</v>
      </c>
      <c r="K260" s="4">
        <f>IFERROR(Homes[[#This Row],[sqft_lot]]/43560," ")</f>
        <v>0.28282828282828282</v>
      </c>
      <c r="L260" t="str">
        <f>IF(Homes[[#This Row],[waterfront]]=1, "Yes","No")</f>
        <v>No</v>
      </c>
      <c r="M260" s="4" t="str">
        <f>IF(Homes[[#This Row],[sqft_basement]]&gt;0, "Yes","No")</f>
        <v>No</v>
      </c>
      <c r="N260" t="str">
        <f>CHOOSE(Homes[[#This Row],[view]]+1, "None","Fair","Good","Great","Excellent")</f>
        <v>None</v>
      </c>
      <c r="O260" t="str">
        <f>CHOOSE(Homes[[#This Row],[condition]], "Poor","Fair","Average","Good","Excellent")</f>
        <v>Average</v>
      </c>
      <c r="P260">
        <f ca="1">YEAR(TODAY())-Homes[[#This Row],[yr_built]]</f>
        <v>24</v>
      </c>
      <c r="Q260">
        <v>0</v>
      </c>
      <c r="R260">
        <f ca="1">IF(Homes[[#This Row],[yr_renovated]]&gt;0, YEAR(TODAY())-Homes[[#This Row],[yr_renovated]], YEAR(TODAY())-Homes[[#This Row],[yr_built]])</f>
        <v>24</v>
      </c>
      <c r="S260">
        <v>2</v>
      </c>
      <c r="T260" s="2">
        <v>41793</v>
      </c>
      <c r="U260" s="3">
        <v>3.75</v>
      </c>
      <c r="V260" s="4">
        <f>IFERROR(Homes[[#This Row],[sqft_above]]+Homes[[#This Row],[sqft_basement]]," ")</f>
        <v>4130</v>
      </c>
      <c r="W260" s="4">
        <v>12320</v>
      </c>
      <c r="X260">
        <v>0</v>
      </c>
      <c r="Y260">
        <v>0</v>
      </c>
      <c r="Z260">
        <v>3</v>
      </c>
      <c r="AA260" s="4">
        <v>4130</v>
      </c>
      <c r="AB260" s="4">
        <v>0</v>
      </c>
      <c r="AC260">
        <v>2001</v>
      </c>
      <c r="AD260" t="s">
        <v>354</v>
      </c>
      <c r="AE260" t="s">
        <v>281</v>
      </c>
      <c r="AF260" t="s">
        <v>282</v>
      </c>
    </row>
    <row r="261" spans="1:32">
      <c r="A261" t="str">
        <f>PROPER(TRIM(Homes[[#This Row],[street]]))</f>
        <v>4814 University View Pl Ne</v>
      </c>
      <c r="B261" t="str">
        <f>PROPER(TRIM(Homes[[#This Row],[city]]))</f>
        <v>Seattle</v>
      </c>
      <c r="C261" t="str">
        <f>_xlfn.TEXTBEFORE(Homes[[#This Row],[statezip]]," ")</f>
        <v>WA</v>
      </c>
      <c r="D261" s="6" t="str">
        <f>_xlfn.TEXTAFTER(Homes[[#This Row],[statezip]]," ")</f>
        <v>98105</v>
      </c>
      <c r="E261" s="1">
        <v>1070000</v>
      </c>
      <c r="F261">
        <v>3</v>
      </c>
      <c r="G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61" s="3" t="str">
        <f>Homes[[#This Row],[bedrooms]] &amp; " bd | " &amp; TEXT(Homes[[#This Row],[bathrooms]],"0.##") &amp; " ba"</f>
        <v>3 bd | 3. ba</v>
      </c>
      <c r="I261" s="4">
        <v>2940</v>
      </c>
      <c r="J261" s="1">
        <f>IFERROR(Homes[[#This Row],[price]]/Homes[[#This Row],[sqft_living]]," ")</f>
        <v>363.94557823129253</v>
      </c>
      <c r="K261" s="4">
        <f>IFERROR(Homes[[#This Row],[sqft_lot]]/43560," ")</f>
        <v>0.10610651974288338</v>
      </c>
      <c r="L261" t="str">
        <f>IF(Homes[[#This Row],[waterfront]]=1, "Yes","No")</f>
        <v>No</v>
      </c>
      <c r="M261" s="4" t="str">
        <f>IF(Homes[[#This Row],[sqft_basement]]&gt;0, "Yes","No")</f>
        <v>Yes</v>
      </c>
      <c r="N261" t="str">
        <f>CHOOSE(Homes[[#This Row],[view]]+1, "None","Fair","Good","Great","Excellent")</f>
        <v>None</v>
      </c>
      <c r="O261" t="str">
        <f>CHOOSE(Homes[[#This Row],[condition]], "Poor","Fair","Average","Good","Excellent")</f>
        <v>Good</v>
      </c>
      <c r="P261">
        <f ca="1">YEAR(TODAY())-Homes[[#This Row],[yr_built]]</f>
        <v>37</v>
      </c>
      <c r="Q261">
        <v>0</v>
      </c>
      <c r="R261">
        <f ca="1">IF(Homes[[#This Row],[yr_renovated]]&gt;0, YEAR(TODAY())-Homes[[#This Row],[yr_renovated]], YEAR(TODAY())-Homes[[#This Row],[yr_built]])</f>
        <v>37</v>
      </c>
      <c r="S261">
        <v>2</v>
      </c>
      <c r="T261" s="2">
        <v>41800</v>
      </c>
      <c r="U261" s="3">
        <v>3</v>
      </c>
      <c r="V261" s="4">
        <f>IFERROR(Homes[[#This Row],[sqft_above]]+Homes[[#This Row],[sqft_basement]]," ")</f>
        <v>2940</v>
      </c>
      <c r="W261" s="4">
        <v>4622</v>
      </c>
      <c r="X261">
        <v>0</v>
      </c>
      <c r="Y261">
        <v>0</v>
      </c>
      <c r="Z261">
        <v>4</v>
      </c>
      <c r="AA261" s="4">
        <v>2230</v>
      </c>
      <c r="AB261" s="4">
        <v>710</v>
      </c>
      <c r="AC261">
        <v>1988</v>
      </c>
      <c r="AD261" t="s">
        <v>355</v>
      </c>
      <c r="AE261" t="s">
        <v>49</v>
      </c>
      <c r="AF261" t="s">
        <v>60</v>
      </c>
    </row>
    <row r="262" spans="1:32">
      <c r="A262" t="str">
        <f>PROPER(TRIM(Homes[[#This Row],[street]]))</f>
        <v>13828 Se 92Nd St</v>
      </c>
      <c r="B262" t="str">
        <f>PROPER(TRIM(Homes[[#This Row],[city]]))</f>
        <v>Newcastle</v>
      </c>
      <c r="C262" t="str">
        <f>_xlfn.TEXTBEFORE(Homes[[#This Row],[statezip]]," ")</f>
        <v>WA</v>
      </c>
      <c r="D262" s="6" t="str">
        <f>_xlfn.TEXTAFTER(Homes[[#This Row],[statezip]]," ")</f>
        <v>98059</v>
      </c>
      <c r="E262" s="1">
        <v>1068000</v>
      </c>
      <c r="F262">
        <v>5</v>
      </c>
      <c r="G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2" s="3" t="str">
        <f>Homes[[#This Row],[bedrooms]] &amp; " bd | " &amp; TEXT(Homes[[#This Row],[bathrooms]],"0.##") &amp; " ba"</f>
        <v>5 bd | 3.5 ba</v>
      </c>
      <c r="I262" s="4">
        <v>3990</v>
      </c>
      <c r="J262" s="1">
        <f>IFERROR(Homes[[#This Row],[price]]/Homes[[#This Row],[sqft_living]]," ")</f>
        <v>267.66917293233081</v>
      </c>
      <c r="K262" s="4">
        <f>IFERROR(Homes[[#This Row],[sqft_lot]]/43560," ")</f>
        <v>0.22814508723599633</v>
      </c>
      <c r="L262" t="str">
        <f>IF(Homes[[#This Row],[waterfront]]=1, "Yes","No")</f>
        <v>No</v>
      </c>
      <c r="M262" s="4" t="str">
        <f>IF(Homes[[#This Row],[sqft_basement]]&gt;0, "Yes","No")</f>
        <v>No</v>
      </c>
      <c r="N262" t="str">
        <f>CHOOSE(Homes[[#This Row],[view]]+1, "None","Fair","Good","Great","Excellent")</f>
        <v>None</v>
      </c>
      <c r="O262" t="str">
        <f>CHOOSE(Homes[[#This Row],[condition]], "Poor","Fair","Average","Good","Excellent")</f>
        <v>Average</v>
      </c>
      <c r="P262">
        <f ca="1">YEAR(TODAY())-Homes[[#This Row],[yr_built]]</f>
        <v>24</v>
      </c>
      <c r="Q262">
        <v>0</v>
      </c>
      <c r="R262">
        <f ca="1">IF(Homes[[#This Row],[yr_renovated]]&gt;0, YEAR(TODAY())-Homes[[#This Row],[yr_renovated]], YEAR(TODAY())-Homes[[#This Row],[yr_built]])</f>
        <v>24</v>
      </c>
      <c r="S262">
        <v>2</v>
      </c>
      <c r="T262" s="2">
        <v>41809</v>
      </c>
      <c r="U262" s="3">
        <v>3.5</v>
      </c>
      <c r="V262" s="4">
        <f>IFERROR(Homes[[#This Row],[sqft_above]]+Homes[[#This Row],[sqft_basement]]," ")</f>
        <v>3990</v>
      </c>
      <c r="W262" s="4">
        <v>9938</v>
      </c>
      <c r="X262">
        <v>0</v>
      </c>
      <c r="Y262">
        <v>0</v>
      </c>
      <c r="Z262">
        <v>3</v>
      </c>
      <c r="AA262" s="4">
        <v>3990</v>
      </c>
      <c r="AB262" s="4">
        <v>0</v>
      </c>
      <c r="AC262">
        <v>2001</v>
      </c>
      <c r="AD262" t="s">
        <v>356</v>
      </c>
      <c r="AE262" t="s">
        <v>281</v>
      </c>
      <c r="AF262" t="s">
        <v>282</v>
      </c>
    </row>
    <row r="263" spans="1:32">
      <c r="A263" t="str">
        <f>PROPER(TRIM(Homes[[#This Row],[street]]))</f>
        <v>130 97Th Ave Ne</v>
      </c>
      <c r="B263" t="str">
        <f>PROPER(TRIM(Homes[[#This Row],[city]]))</f>
        <v>Bellevue</v>
      </c>
      <c r="C263" t="str">
        <f>_xlfn.TEXTBEFORE(Homes[[#This Row],[statezip]]," ")</f>
        <v>WA</v>
      </c>
      <c r="D263" s="6" t="str">
        <f>_xlfn.TEXTAFTER(Homes[[#This Row],[statezip]]," ")</f>
        <v>98004</v>
      </c>
      <c r="E263" s="1">
        <v>1065000</v>
      </c>
      <c r="F263">
        <v>2</v>
      </c>
      <c r="G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3" s="3" t="str">
        <f>Homes[[#This Row],[bedrooms]] &amp; " bd | " &amp; TEXT(Homes[[#This Row],[bathrooms]],"0.##") &amp; " ba"</f>
        <v>2 bd | 1.75 ba</v>
      </c>
      <c r="I263" s="4">
        <v>1890</v>
      </c>
      <c r="J263" s="1">
        <f>IFERROR(Homes[[#This Row],[price]]/Homes[[#This Row],[sqft_living]]," ")</f>
        <v>563.49206349206349</v>
      </c>
      <c r="K263" s="4">
        <f>IFERROR(Homes[[#This Row],[sqft_lot]]/43560," ")</f>
        <v>0.21730945821854913</v>
      </c>
      <c r="L263" t="str">
        <f>IF(Homes[[#This Row],[waterfront]]=1, "Yes","No")</f>
        <v>No</v>
      </c>
      <c r="M263" s="4" t="str">
        <f>IF(Homes[[#This Row],[sqft_basement]]&gt;0, "Yes","No")</f>
        <v>No</v>
      </c>
      <c r="N263" t="str">
        <f>CHOOSE(Homes[[#This Row],[view]]+1, "None","Fair","Good","Great","Excellent")</f>
        <v>None</v>
      </c>
      <c r="O263" t="str">
        <f>CHOOSE(Homes[[#This Row],[condition]], "Poor","Fair","Average","Good","Excellent")</f>
        <v>Average</v>
      </c>
      <c r="P263">
        <f ca="1">YEAR(TODAY())-Homes[[#This Row],[yr_built]]</f>
        <v>38</v>
      </c>
      <c r="Q263">
        <v>2000</v>
      </c>
      <c r="R263">
        <f ca="1">IF(Homes[[#This Row],[yr_renovated]]&gt;0, YEAR(TODAY())-Homes[[#This Row],[yr_renovated]], YEAR(TODAY())-Homes[[#This Row],[yr_built]])</f>
        <v>25</v>
      </c>
      <c r="S263">
        <v>2</v>
      </c>
      <c r="T263" s="2">
        <v>41780</v>
      </c>
      <c r="U263" s="3">
        <v>1.75</v>
      </c>
      <c r="V263" s="4">
        <f>IFERROR(Homes[[#This Row],[sqft_above]]+Homes[[#This Row],[sqft_basement]]," ")</f>
        <v>1890</v>
      </c>
      <c r="W263" s="4">
        <v>9466</v>
      </c>
      <c r="X263">
        <v>0</v>
      </c>
      <c r="Y263">
        <v>0</v>
      </c>
      <c r="Z263">
        <v>3</v>
      </c>
      <c r="AA263" s="4">
        <v>1890</v>
      </c>
      <c r="AB263" s="4">
        <v>0</v>
      </c>
      <c r="AC263">
        <v>1987</v>
      </c>
      <c r="AD263" t="s">
        <v>357</v>
      </c>
      <c r="AE263" t="s">
        <v>33</v>
      </c>
      <c r="AF263" t="s">
        <v>34</v>
      </c>
    </row>
    <row r="264" spans="1:32">
      <c r="A264" t="str">
        <f>PROPER(TRIM(Homes[[#This Row],[street]]))</f>
        <v>7811 126Th Ave Ne</v>
      </c>
      <c r="B264" t="str">
        <f>PROPER(TRIM(Homes[[#This Row],[city]]))</f>
        <v>Kirkland</v>
      </c>
      <c r="C264" t="str">
        <f>_xlfn.TEXTBEFORE(Homes[[#This Row],[statezip]]," ")</f>
        <v>WA</v>
      </c>
      <c r="D264" s="6" t="str">
        <f>_xlfn.TEXTAFTER(Homes[[#This Row],[statezip]]," ")</f>
        <v>98033</v>
      </c>
      <c r="E264" s="1">
        <v>1065000</v>
      </c>
      <c r="F264">
        <v>4</v>
      </c>
      <c r="G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64" s="3" t="str">
        <f>Homes[[#This Row],[bedrooms]] &amp; " bd | " &amp; TEXT(Homes[[#This Row],[bathrooms]],"0.##") &amp; " ba"</f>
        <v>4 bd | 3.75 ba</v>
      </c>
      <c r="I264" s="4">
        <v>4260</v>
      </c>
      <c r="J264" s="1">
        <f>IFERROR(Homes[[#This Row],[price]]/Homes[[#This Row],[sqft_living]]," ")</f>
        <v>250</v>
      </c>
      <c r="K264" s="4">
        <f>IFERROR(Homes[[#This Row],[sqft_lot]]/43560," ")</f>
        <v>0.22497704315886133</v>
      </c>
      <c r="L264" t="str">
        <f>IF(Homes[[#This Row],[waterfront]]=1, "Yes","No")</f>
        <v>No</v>
      </c>
      <c r="M264" s="4" t="str">
        <f>IF(Homes[[#This Row],[sqft_basement]]&gt;0, "Yes","No")</f>
        <v>No</v>
      </c>
      <c r="N264" t="str">
        <f>CHOOSE(Homes[[#This Row],[view]]+1, "None","Fair","Good","Great","Excellent")</f>
        <v>None</v>
      </c>
      <c r="O264" t="str">
        <f>CHOOSE(Homes[[#This Row],[condition]], "Poor","Fair","Average","Good","Excellent")</f>
        <v>Average</v>
      </c>
      <c r="P264">
        <f ca="1">YEAR(TODAY())-Homes[[#This Row],[yr_built]]</f>
        <v>17</v>
      </c>
      <c r="Q264">
        <v>0</v>
      </c>
      <c r="R264">
        <f ca="1">IF(Homes[[#This Row],[yr_renovated]]&gt;0, YEAR(TODAY())-Homes[[#This Row],[yr_renovated]], YEAR(TODAY())-Homes[[#This Row],[yr_built]])</f>
        <v>17</v>
      </c>
      <c r="S264">
        <v>2</v>
      </c>
      <c r="T264" s="2">
        <v>41829</v>
      </c>
      <c r="U264" s="3">
        <v>3.75</v>
      </c>
      <c r="V264" s="4">
        <f>IFERROR(Homes[[#This Row],[sqft_above]]+Homes[[#This Row],[sqft_basement]]," ")</f>
        <v>4260</v>
      </c>
      <c r="W264" s="4">
        <v>9800</v>
      </c>
      <c r="X264">
        <v>0</v>
      </c>
      <c r="Y264">
        <v>0</v>
      </c>
      <c r="Z264">
        <v>3</v>
      </c>
      <c r="AA264" s="4">
        <v>4260</v>
      </c>
      <c r="AB264" s="4">
        <v>0</v>
      </c>
      <c r="AC264">
        <v>2008</v>
      </c>
      <c r="AD264" t="s">
        <v>358</v>
      </c>
      <c r="AE264" t="s">
        <v>46</v>
      </c>
      <c r="AF264" t="s">
        <v>55</v>
      </c>
    </row>
    <row r="265" spans="1:32">
      <c r="A265" t="str">
        <f>PROPER(TRIM(Homes[[#This Row],[street]]))</f>
        <v>1630 204Th Pl Ne</v>
      </c>
      <c r="B265" t="str">
        <f>PROPER(TRIM(Homes[[#This Row],[city]]))</f>
        <v>Sammamish</v>
      </c>
      <c r="C265" t="str">
        <f>_xlfn.TEXTBEFORE(Homes[[#This Row],[statezip]]," ")</f>
        <v>WA</v>
      </c>
      <c r="D265" s="6" t="str">
        <f>_xlfn.TEXTAFTER(Homes[[#This Row],[statezip]]," ")</f>
        <v>98074</v>
      </c>
      <c r="E265" s="1">
        <v>1060000</v>
      </c>
      <c r="F265">
        <v>4</v>
      </c>
      <c r="G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" s="3" t="str">
        <f>Homes[[#This Row],[bedrooms]] &amp; " bd | " &amp; TEXT(Homes[[#This Row],[bathrooms]],"0.##") &amp; " ba"</f>
        <v>4 bd | 2.5 ba</v>
      </c>
      <c r="I265" s="4">
        <v>4570</v>
      </c>
      <c r="J265" s="1">
        <f>IFERROR(Homes[[#This Row],[price]]/Homes[[#This Row],[sqft_living]]," ")</f>
        <v>231.94748358862145</v>
      </c>
      <c r="K265" s="4">
        <f>IFERROR(Homes[[#This Row],[sqft_lot]]/43560," ")</f>
        <v>0.36765381083562904</v>
      </c>
      <c r="L265" t="str">
        <f>IF(Homes[[#This Row],[waterfront]]=1, "Yes","No")</f>
        <v>No</v>
      </c>
      <c r="M265" s="4" t="str">
        <f>IF(Homes[[#This Row],[sqft_basement]]&gt;0, "Yes","No")</f>
        <v>No</v>
      </c>
      <c r="N265" t="str">
        <f>CHOOSE(Homes[[#This Row],[view]]+1, "None","Fair","Good","Great","Excellent")</f>
        <v>Good</v>
      </c>
      <c r="O265" t="str">
        <f>CHOOSE(Homes[[#This Row],[condition]], "Poor","Fair","Average","Good","Excellent")</f>
        <v>Average</v>
      </c>
      <c r="P265">
        <f ca="1">YEAR(TODAY())-Homes[[#This Row],[yr_built]]</f>
        <v>35</v>
      </c>
      <c r="Q265">
        <v>2009</v>
      </c>
      <c r="R265">
        <f ca="1">IF(Homes[[#This Row],[yr_renovated]]&gt;0, YEAR(TODAY())-Homes[[#This Row],[yr_renovated]], YEAR(TODAY())-Homes[[#This Row],[yr_built]])</f>
        <v>16</v>
      </c>
      <c r="S265">
        <v>2</v>
      </c>
      <c r="T265" s="2">
        <v>41821</v>
      </c>
      <c r="U265" s="3">
        <v>2.5</v>
      </c>
      <c r="V265" s="4">
        <f>IFERROR(Homes[[#This Row],[sqft_above]]+Homes[[#This Row],[sqft_basement]]," ")</f>
        <v>4570</v>
      </c>
      <c r="W265" s="4">
        <v>16015</v>
      </c>
      <c r="X265">
        <v>0</v>
      </c>
      <c r="Y265">
        <v>2</v>
      </c>
      <c r="Z265">
        <v>3</v>
      </c>
      <c r="AA265" s="4">
        <v>4570</v>
      </c>
      <c r="AB265" s="4">
        <v>0</v>
      </c>
      <c r="AC265">
        <v>1990</v>
      </c>
      <c r="AD265" t="s">
        <v>359</v>
      </c>
      <c r="AE265" t="s">
        <v>102</v>
      </c>
      <c r="AF265" t="s">
        <v>266</v>
      </c>
    </row>
    <row r="266" spans="1:32">
      <c r="A266" t="str">
        <f>PROPER(TRIM(Homes[[#This Row],[street]]))</f>
        <v>6729 Earl Ave Nw</v>
      </c>
      <c r="B266" t="str">
        <f>PROPER(TRIM(Homes[[#This Row],[city]]))</f>
        <v>Seattle</v>
      </c>
      <c r="C266" t="str">
        <f>_xlfn.TEXTBEFORE(Homes[[#This Row],[statezip]]," ")</f>
        <v>WA</v>
      </c>
      <c r="D266" s="6" t="str">
        <f>_xlfn.TEXTAFTER(Homes[[#This Row],[statezip]]," ")</f>
        <v>98117</v>
      </c>
      <c r="E266" s="1">
        <v>1059500</v>
      </c>
      <c r="F266">
        <v>5</v>
      </c>
      <c r="G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6" s="3" t="str">
        <f>Homes[[#This Row],[bedrooms]] &amp; " bd | " &amp; TEXT(Homes[[#This Row],[bathrooms]],"0.##") &amp; " ba"</f>
        <v>5 bd | 3.25 ba</v>
      </c>
      <c r="I266" s="4">
        <v>3230</v>
      </c>
      <c r="J266" s="1">
        <f>IFERROR(Homes[[#This Row],[price]]/Homes[[#This Row],[sqft_living]]," ")</f>
        <v>328.01857585139317</v>
      </c>
      <c r="K266" s="4">
        <f>IFERROR(Homes[[#This Row],[sqft_lot]]/43560," ")</f>
        <v>8.78099173553719E-2</v>
      </c>
      <c r="L266" t="str">
        <f>IF(Homes[[#This Row],[waterfront]]=1, "Yes","No")</f>
        <v>No</v>
      </c>
      <c r="M266" s="4" t="str">
        <f>IF(Homes[[#This Row],[sqft_basement]]&gt;0, "Yes","No")</f>
        <v>Yes</v>
      </c>
      <c r="N266" t="str">
        <f>CHOOSE(Homes[[#This Row],[view]]+1, "None","Fair","Good","Great","Excellent")</f>
        <v>None</v>
      </c>
      <c r="O266" t="str">
        <f>CHOOSE(Homes[[#This Row],[condition]], "Poor","Fair","Average","Good","Excellent")</f>
        <v>Average</v>
      </c>
      <c r="P266">
        <f ca="1">YEAR(TODAY())-Homes[[#This Row],[yr_built]]</f>
        <v>11</v>
      </c>
      <c r="Q266">
        <v>0</v>
      </c>
      <c r="R266">
        <f ca="1">IF(Homes[[#This Row],[yr_renovated]]&gt;0, YEAR(TODAY())-Homes[[#This Row],[yr_renovated]], YEAR(TODAY())-Homes[[#This Row],[yr_built]])</f>
        <v>11</v>
      </c>
      <c r="S266">
        <v>2</v>
      </c>
      <c r="T266" s="2">
        <v>41800</v>
      </c>
      <c r="U266" s="3">
        <v>3.25</v>
      </c>
      <c r="V266" s="4">
        <f>IFERROR(Homes[[#This Row],[sqft_above]]+Homes[[#This Row],[sqft_basement]]," ")</f>
        <v>3230</v>
      </c>
      <c r="W266" s="4">
        <v>3825</v>
      </c>
      <c r="X266">
        <v>0</v>
      </c>
      <c r="Y266">
        <v>0</v>
      </c>
      <c r="Z266">
        <v>3</v>
      </c>
      <c r="AA266" s="4">
        <v>2480</v>
      </c>
      <c r="AB266" s="4">
        <v>750</v>
      </c>
      <c r="AC266">
        <v>2014</v>
      </c>
      <c r="AD266" t="s">
        <v>360</v>
      </c>
      <c r="AE266" t="s">
        <v>49</v>
      </c>
      <c r="AF266" t="s">
        <v>204</v>
      </c>
    </row>
    <row r="267" spans="1:32">
      <c r="A267" t="str">
        <f>PROPER(TRIM(Homes[[#This Row],[street]]))</f>
        <v>10441 Se 24Th Pl</v>
      </c>
      <c r="B267" t="str">
        <f>PROPER(TRIM(Homes[[#This Row],[city]]))</f>
        <v>Bellevue</v>
      </c>
      <c r="C267" t="str">
        <f>_xlfn.TEXTBEFORE(Homes[[#This Row],[statezip]]," ")</f>
        <v>WA</v>
      </c>
      <c r="D267" s="6" t="str">
        <f>_xlfn.TEXTAFTER(Homes[[#This Row],[statezip]]," ")</f>
        <v>98004</v>
      </c>
      <c r="E267" s="1">
        <v>1058000</v>
      </c>
      <c r="F267">
        <v>4</v>
      </c>
      <c r="G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7" s="3" t="str">
        <f>Homes[[#This Row],[bedrooms]] &amp; " bd | " &amp; TEXT(Homes[[#This Row],[bathrooms]],"0.##") &amp; " ba"</f>
        <v>4 bd | 2. ba</v>
      </c>
      <c r="I267" s="4">
        <v>2290</v>
      </c>
      <c r="J267" s="1">
        <f>IFERROR(Homes[[#This Row],[price]]/Homes[[#This Row],[sqft_living]]," ")</f>
        <v>462.00873362445412</v>
      </c>
      <c r="K267" s="4">
        <f>IFERROR(Homes[[#This Row],[sqft_lot]]/43560," ")</f>
        <v>0.25567033976124887</v>
      </c>
      <c r="L267" t="str">
        <f>IF(Homes[[#This Row],[waterfront]]=1, "Yes","No")</f>
        <v>No</v>
      </c>
      <c r="M267" s="4" t="str">
        <f>IF(Homes[[#This Row],[sqft_basement]]&gt;0, "Yes","No")</f>
        <v>No</v>
      </c>
      <c r="N267" t="str">
        <f>CHOOSE(Homes[[#This Row],[view]]+1, "None","Fair","Good","Great","Excellent")</f>
        <v>None</v>
      </c>
      <c r="O267" t="str">
        <f>CHOOSE(Homes[[#This Row],[condition]], "Poor","Fair","Average","Good","Excellent")</f>
        <v>Good</v>
      </c>
      <c r="P267">
        <f ca="1">YEAR(TODAY())-Homes[[#This Row],[yr_built]]</f>
        <v>70</v>
      </c>
      <c r="Q267">
        <v>2009</v>
      </c>
      <c r="R267">
        <f ca="1">IF(Homes[[#This Row],[yr_renovated]]&gt;0, YEAR(TODAY())-Homes[[#This Row],[yr_renovated]], YEAR(TODAY())-Homes[[#This Row],[yr_built]])</f>
        <v>16</v>
      </c>
      <c r="S267">
        <v>1</v>
      </c>
      <c r="T267" s="2">
        <v>41773</v>
      </c>
      <c r="U267" s="3">
        <v>2</v>
      </c>
      <c r="V267" s="4">
        <f>IFERROR(Homes[[#This Row],[sqft_above]]+Homes[[#This Row],[sqft_basement]]," ")</f>
        <v>2290</v>
      </c>
      <c r="W267" s="4">
        <v>11137</v>
      </c>
      <c r="X267">
        <v>0</v>
      </c>
      <c r="Y267">
        <v>0</v>
      </c>
      <c r="Z267">
        <v>4</v>
      </c>
      <c r="AA267" s="4">
        <v>2290</v>
      </c>
      <c r="AB267" s="4">
        <v>0</v>
      </c>
      <c r="AC267">
        <v>1955</v>
      </c>
      <c r="AD267" t="s">
        <v>361</v>
      </c>
      <c r="AE267" t="s">
        <v>33</v>
      </c>
      <c r="AF267" t="s">
        <v>34</v>
      </c>
    </row>
    <row r="268" spans="1:32">
      <c r="A268" t="str">
        <f>PROPER(TRIM(Homes[[#This Row],[street]]))</f>
        <v>3906 W Briarcliff Ln</v>
      </c>
      <c r="B268" t="str">
        <f>PROPER(TRIM(Homes[[#This Row],[city]]))</f>
        <v>Seattle</v>
      </c>
      <c r="C268" t="str">
        <f>_xlfn.TEXTBEFORE(Homes[[#This Row],[statezip]]," ")</f>
        <v>WA</v>
      </c>
      <c r="D268" s="6" t="str">
        <f>_xlfn.TEXTAFTER(Homes[[#This Row],[statezip]]," ")</f>
        <v>98199</v>
      </c>
      <c r="E268" s="1">
        <v>1054690</v>
      </c>
      <c r="F268">
        <v>4</v>
      </c>
      <c r="G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8" s="3" t="str">
        <f>Homes[[#This Row],[bedrooms]] &amp; " bd | " &amp; TEXT(Homes[[#This Row],[bathrooms]],"0.##") &amp; " ba"</f>
        <v>4 bd | 3.5 ba</v>
      </c>
      <c r="I268" s="4">
        <v>3390</v>
      </c>
      <c r="J268" s="1">
        <f>IFERROR(Homes[[#This Row],[price]]/Homes[[#This Row],[sqft_living]]," ")</f>
        <v>311.11799410029499</v>
      </c>
      <c r="K268" s="4">
        <f>IFERROR(Homes[[#This Row],[sqft_lot]]/43560," ")</f>
        <v>9.134527089072543E-2</v>
      </c>
      <c r="L268" t="str">
        <f>IF(Homes[[#This Row],[waterfront]]=1, "Yes","No")</f>
        <v>No</v>
      </c>
      <c r="M268" s="4" t="str">
        <f>IF(Homes[[#This Row],[sqft_basement]]&gt;0, "Yes","No")</f>
        <v>Yes</v>
      </c>
      <c r="N268" t="str">
        <f>CHOOSE(Homes[[#This Row],[view]]+1, "None","Fair","Good","Great","Excellent")</f>
        <v>None</v>
      </c>
      <c r="O268" t="str">
        <f>CHOOSE(Homes[[#This Row],[condition]], "Poor","Fair","Average","Good","Excellent")</f>
        <v>Average</v>
      </c>
      <c r="P268">
        <f ca="1">YEAR(TODAY())-Homes[[#This Row],[yr_built]]</f>
        <v>11</v>
      </c>
      <c r="Q268">
        <v>0</v>
      </c>
      <c r="R268">
        <f ca="1">IF(Homes[[#This Row],[yr_renovated]]&gt;0, YEAR(TODAY())-Homes[[#This Row],[yr_renovated]], YEAR(TODAY())-Homes[[#This Row],[yr_built]])</f>
        <v>11</v>
      </c>
      <c r="S268">
        <v>2</v>
      </c>
      <c r="T268" s="2">
        <v>41822</v>
      </c>
      <c r="U268" s="3">
        <v>3.5</v>
      </c>
      <c r="V268" s="4">
        <f>IFERROR(Homes[[#This Row],[sqft_above]]+Homes[[#This Row],[sqft_basement]]," ")</f>
        <v>3390</v>
      </c>
      <c r="W268" s="4">
        <v>3979</v>
      </c>
      <c r="X268">
        <v>0</v>
      </c>
      <c r="Y268">
        <v>0</v>
      </c>
      <c r="Z268">
        <v>3</v>
      </c>
      <c r="AA268" s="4">
        <v>2610</v>
      </c>
      <c r="AB268" s="4">
        <v>780</v>
      </c>
      <c r="AC268">
        <v>2014</v>
      </c>
      <c r="AD268" t="s">
        <v>362</v>
      </c>
      <c r="AE268" t="s">
        <v>49</v>
      </c>
      <c r="AF268" t="s">
        <v>58</v>
      </c>
    </row>
    <row r="269" spans="1:32">
      <c r="A269" t="str">
        <f>PROPER(TRIM(Homes[[#This Row],[street]]))</f>
        <v>2603 Ne Davis Loop</v>
      </c>
      <c r="B269" t="str">
        <f>PROPER(TRIM(Homes[[#This Row],[city]]))</f>
        <v>Issaquah</v>
      </c>
      <c r="C269" t="str">
        <f>_xlfn.TEXTBEFORE(Homes[[#This Row],[statezip]]," ")</f>
        <v>WA</v>
      </c>
      <c r="D269" s="6" t="str">
        <f>_xlfn.TEXTAFTER(Homes[[#This Row],[statezip]]," ")</f>
        <v>98029</v>
      </c>
      <c r="E269" s="1">
        <v>1051000</v>
      </c>
      <c r="F269">
        <v>4</v>
      </c>
      <c r="G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69" s="3" t="str">
        <f>Homes[[#This Row],[bedrooms]] &amp; " bd | " &amp; TEXT(Homes[[#This Row],[bathrooms]],"0.##") &amp; " ba"</f>
        <v>4 bd | 3.75 ba</v>
      </c>
      <c r="I269" s="4">
        <v>3860</v>
      </c>
      <c r="J269" s="1">
        <f>IFERROR(Homes[[#This Row],[price]]/Homes[[#This Row],[sqft_living]]," ")</f>
        <v>272.27979274611397</v>
      </c>
      <c r="K269" s="4">
        <f>IFERROR(Homes[[#This Row],[sqft_lot]]/43560," ")</f>
        <v>0.12566574839302111</v>
      </c>
      <c r="L269" t="str">
        <f>IF(Homes[[#This Row],[waterfront]]=1, "Yes","No")</f>
        <v>No</v>
      </c>
      <c r="M269" s="4" t="str">
        <f>IF(Homes[[#This Row],[sqft_basement]]&gt;0, "Yes","No")</f>
        <v>No</v>
      </c>
      <c r="N269" t="str">
        <f>CHOOSE(Homes[[#This Row],[view]]+1, "None","Fair","Good","Great","Excellent")</f>
        <v>None</v>
      </c>
      <c r="O269" t="str">
        <f>CHOOSE(Homes[[#This Row],[condition]], "Poor","Fair","Average","Good","Excellent")</f>
        <v>Average</v>
      </c>
      <c r="P269">
        <f ca="1">YEAR(TODAY())-Homes[[#This Row],[yr_built]]</f>
        <v>18</v>
      </c>
      <c r="Q269">
        <v>0</v>
      </c>
      <c r="R269">
        <f ca="1">IF(Homes[[#This Row],[yr_renovated]]&gt;0, YEAR(TODAY())-Homes[[#This Row],[yr_renovated]], YEAR(TODAY())-Homes[[#This Row],[yr_built]])</f>
        <v>18</v>
      </c>
      <c r="S269">
        <v>2.5</v>
      </c>
      <c r="T269" s="2">
        <v>41781</v>
      </c>
      <c r="U269" s="3">
        <v>3.75</v>
      </c>
      <c r="V269" s="4">
        <f>IFERROR(Homes[[#This Row],[sqft_above]]+Homes[[#This Row],[sqft_basement]]," ")</f>
        <v>3860</v>
      </c>
      <c r="W269" s="4">
        <v>5474</v>
      </c>
      <c r="X269">
        <v>0</v>
      </c>
      <c r="Y269">
        <v>0</v>
      </c>
      <c r="Z269">
        <v>3</v>
      </c>
      <c r="AA269" s="4">
        <v>3860</v>
      </c>
      <c r="AB269" s="4">
        <v>0</v>
      </c>
      <c r="AC269">
        <v>2007</v>
      </c>
      <c r="AD269" t="s">
        <v>363</v>
      </c>
      <c r="AE269" t="s">
        <v>79</v>
      </c>
      <c r="AF269" t="s">
        <v>80</v>
      </c>
    </row>
    <row r="270" spans="1:32">
      <c r="A270" t="str">
        <f>PROPER(TRIM(Homes[[#This Row],[street]]))</f>
        <v>5160 235Th Pl Se</v>
      </c>
      <c r="B270" t="str">
        <f>PROPER(TRIM(Homes[[#This Row],[city]]))</f>
        <v>Issaquah</v>
      </c>
      <c r="C270" t="str">
        <f>_xlfn.TEXTBEFORE(Homes[[#This Row],[statezip]]," ")</f>
        <v>WA</v>
      </c>
      <c r="D270" s="6" t="str">
        <f>_xlfn.TEXTAFTER(Homes[[#This Row],[statezip]]," ")</f>
        <v>98029</v>
      </c>
      <c r="E270" s="1">
        <v>1050000</v>
      </c>
      <c r="F270">
        <v>4</v>
      </c>
      <c r="G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270" s="3" t="str">
        <f>Homes[[#This Row],[bedrooms]] &amp; " bd | " &amp; TEXT(Homes[[#This Row],[bathrooms]],"0.##") &amp; " ba"</f>
        <v>4 bd | 4.25 ba</v>
      </c>
      <c r="I270" s="4">
        <v>4390</v>
      </c>
      <c r="J270" s="1">
        <f>IFERROR(Homes[[#This Row],[price]]/Homes[[#This Row],[sqft_living]]," ")</f>
        <v>239.17995444191345</v>
      </c>
      <c r="K270" s="4">
        <f>IFERROR(Homes[[#This Row],[sqft_lot]]/43560," ")</f>
        <v>0.31756198347107439</v>
      </c>
      <c r="L270" t="str">
        <f>IF(Homes[[#This Row],[waterfront]]=1, "Yes","No")</f>
        <v>No</v>
      </c>
      <c r="M270" s="4" t="str">
        <f>IF(Homes[[#This Row],[sqft_basement]]&gt;0, "Yes","No")</f>
        <v>Yes</v>
      </c>
      <c r="N270" t="str">
        <f>CHOOSE(Homes[[#This Row],[view]]+1, "None","Fair","Good","Great","Excellent")</f>
        <v>Great</v>
      </c>
      <c r="O270" t="str">
        <f>CHOOSE(Homes[[#This Row],[condition]], "Poor","Fair","Average","Good","Excellent")</f>
        <v>Average</v>
      </c>
      <c r="P270">
        <f ca="1">YEAR(TODAY())-Homes[[#This Row],[yr_built]]</f>
        <v>22</v>
      </c>
      <c r="Q270">
        <v>0</v>
      </c>
      <c r="R270">
        <f ca="1">IF(Homes[[#This Row],[yr_renovated]]&gt;0, YEAR(TODAY())-Homes[[#This Row],[yr_renovated]], YEAR(TODAY())-Homes[[#This Row],[yr_built]])</f>
        <v>22</v>
      </c>
      <c r="S270">
        <v>2</v>
      </c>
      <c r="T270" s="2">
        <v>41817</v>
      </c>
      <c r="U270" s="3">
        <v>4.25</v>
      </c>
      <c r="V270" s="4">
        <f>IFERROR(Homes[[#This Row],[sqft_above]]+Homes[[#This Row],[sqft_basement]]," ")</f>
        <v>4390</v>
      </c>
      <c r="W270" s="4">
        <v>13833</v>
      </c>
      <c r="X270">
        <v>0</v>
      </c>
      <c r="Y270">
        <v>3</v>
      </c>
      <c r="Z270">
        <v>3</v>
      </c>
      <c r="AA270" s="4">
        <v>3320</v>
      </c>
      <c r="AB270" s="4">
        <v>1070</v>
      </c>
      <c r="AC270">
        <v>2003</v>
      </c>
      <c r="AD270" t="s">
        <v>364</v>
      </c>
      <c r="AE270" t="s">
        <v>79</v>
      </c>
      <c r="AF270" t="s">
        <v>80</v>
      </c>
    </row>
    <row r="271" spans="1:32">
      <c r="A271" t="str">
        <f>PROPER(TRIM(Homes[[#This Row],[street]]))</f>
        <v>3438-3474 S Charles St</v>
      </c>
      <c r="B271" t="str">
        <f>PROPER(TRIM(Homes[[#This Row],[city]]))</f>
        <v>Seattle</v>
      </c>
      <c r="C271" t="str">
        <f>_xlfn.TEXTBEFORE(Homes[[#This Row],[statezip]]," ")</f>
        <v>WA</v>
      </c>
      <c r="D271" s="6" t="str">
        <f>_xlfn.TEXTAFTER(Homes[[#This Row],[statezip]]," ")</f>
        <v>98144</v>
      </c>
      <c r="E271" s="1">
        <v>1050000</v>
      </c>
      <c r="F271">
        <v>4</v>
      </c>
      <c r="G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1" s="3" t="str">
        <f>Homes[[#This Row],[bedrooms]] &amp; " bd | " &amp; TEXT(Homes[[#This Row],[bathrooms]],"0.##") &amp; " ba"</f>
        <v>4 bd | 2.5 ba</v>
      </c>
      <c r="I271" s="4">
        <v>2920</v>
      </c>
      <c r="J271" s="1">
        <f>IFERROR(Homes[[#This Row],[price]]/Homes[[#This Row],[sqft_living]]," ")</f>
        <v>359.58904109589042</v>
      </c>
      <c r="K271" s="4">
        <f>IFERROR(Homes[[#This Row],[sqft_lot]]/43560," ")</f>
        <v>0.16528925619834711</v>
      </c>
      <c r="L271" t="str">
        <f>IF(Homes[[#This Row],[waterfront]]=1, "Yes","No")</f>
        <v>No</v>
      </c>
      <c r="M271" s="4" t="str">
        <f>IF(Homes[[#This Row],[sqft_basement]]&gt;0, "Yes","No")</f>
        <v>Yes</v>
      </c>
      <c r="N271" t="str">
        <f>CHOOSE(Homes[[#This Row],[view]]+1, "None","Fair","Good","Great","Excellent")</f>
        <v>Great</v>
      </c>
      <c r="O271" t="str">
        <f>CHOOSE(Homes[[#This Row],[condition]], "Poor","Fair","Average","Good","Excellent")</f>
        <v>Average</v>
      </c>
      <c r="P271">
        <f ca="1">YEAR(TODAY())-Homes[[#This Row],[yr_built]]</f>
        <v>104</v>
      </c>
      <c r="Q271">
        <v>2006</v>
      </c>
      <c r="R271">
        <f ca="1">IF(Homes[[#This Row],[yr_renovated]]&gt;0, YEAR(TODAY())-Homes[[#This Row],[yr_renovated]], YEAR(TODAY())-Homes[[#This Row],[yr_built]])</f>
        <v>19</v>
      </c>
      <c r="S271">
        <v>1</v>
      </c>
      <c r="T271" s="2">
        <v>41786</v>
      </c>
      <c r="U271" s="3">
        <v>2.5</v>
      </c>
      <c r="V271" s="4">
        <f>IFERROR(Homes[[#This Row],[sqft_above]]+Homes[[#This Row],[sqft_basement]]," ")</f>
        <v>2920</v>
      </c>
      <c r="W271" s="4">
        <v>7200</v>
      </c>
      <c r="X271">
        <v>0</v>
      </c>
      <c r="Y271">
        <v>3</v>
      </c>
      <c r="Z271">
        <v>3</v>
      </c>
      <c r="AA271" s="4">
        <v>1470</v>
      </c>
      <c r="AB271" s="4">
        <v>1450</v>
      </c>
      <c r="AC271">
        <v>1921</v>
      </c>
      <c r="AD271" t="s">
        <v>365</v>
      </c>
      <c r="AE271" t="s">
        <v>49</v>
      </c>
      <c r="AF271" t="s">
        <v>110</v>
      </c>
    </row>
    <row r="272" spans="1:32">
      <c r="A272" t="str">
        <f>PROPER(TRIM(Homes[[#This Row],[street]]))</f>
        <v>3255 111Th Ave Se</v>
      </c>
      <c r="B272" t="str">
        <f>PROPER(TRIM(Homes[[#This Row],[city]]))</f>
        <v>Bellevue</v>
      </c>
      <c r="C272" t="str">
        <f>_xlfn.TEXTBEFORE(Homes[[#This Row],[statezip]]," ")</f>
        <v>WA</v>
      </c>
      <c r="D272" s="6" t="str">
        <f>_xlfn.TEXTAFTER(Homes[[#This Row],[statezip]]," ")</f>
        <v>98004</v>
      </c>
      <c r="E272" s="1">
        <v>1050000</v>
      </c>
      <c r="F272">
        <v>4</v>
      </c>
      <c r="G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" s="3" t="str">
        <f>Homes[[#This Row],[bedrooms]] &amp; " bd | " &amp; TEXT(Homes[[#This Row],[bathrooms]],"0.##") &amp; " ba"</f>
        <v>4 bd | 2.5 ba</v>
      </c>
      <c r="I272" s="4">
        <v>3030</v>
      </c>
      <c r="J272" s="1">
        <f>IFERROR(Homes[[#This Row],[price]]/Homes[[#This Row],[sqft_living]]," ")</f>
        <v>346.53465346534654</v>
      </c>
      <c r="K272" s="4">
        <f>IFERROR(Homes[[#This Row],[sqft_lot]]/43560," ")</f>
        <v>0.28902662993572087</v>
      </c>
      <c r="L272" t="str">
        <f>IF(Homes[[#This Row],[waterfront]]=1, "Yes","No")</f>
        <v>No</v>
      </c>
      <c r="M272" s="4" t="str">
        <f>IF(Homes[[#This Row],[sqft_basement]]&gt;0, "Yes","No")</f>
        <v>No</v>
      </c>
      <c r="N272" t="str">
        <f>CHOOSE(Homes[[#This Row],[view]]+1, "None","Fair","Good","Great","Excellent")</f>
        <v>None</v>
      </c>
      <c r="O272" t="str">
        <f>CHOOSE(Homes[[#This Row],[condition]], "Poor","Fair","Average","Good","Excellent")</f>
        <v>Good</v>
      </c>
      <c r="P272">
        <f ca="1">YEAR(TODAY())-Homes[[#This Row],[yr_built]]</f>
        <v>37</v>
      </c>
      <c r="Q272">
        <v>0</v>
      </c>
      <c r="R272">
        <f ca="1">IF(Homes[[#This Row],[yr_renovated]]&gt;0, YEAR(TODAY())-Homes[[#This Row],[yr_renovated]], YEAR(TODAY())-Homes[[#This Row],[yr_built]])</f>
        <v>37</v>
      </c>
      <c r="S272">
        <v>1.5</v>
      </c>
      <c r="T272" s="2">
        <v>41781</v>
      </c>
      <c r="U272" s="3">
        <v>2.5</v>
      </c>
      <c r="V272" s="4">
        <f>IFERROR(Homes[[#This Row],[sqft_above]]+Homes[[#This Row],[sqft_basement]]," ")</f>
        <v>3030</v>
      </c>
      <c r="W272" s="4">
        <v>12590</v>
      </c>
      <c r="X272">
        <v>0</v>
      </c>
      <c r="Y272">
        <v>0</v>
      </c>
      <c r="Z272">
        <v>4</v>
      </c>
      <c r="AA272" s="4">
        <v>3030</v>
      </c>
      <c r="AB272" s="4">
        <v>0</v>
      </c>
      <c r="AC272">
        <v>1988</v>
      </c>
      <c r="AD272" t="s">
        <v>366</v>
      </c>
      <c r="AE272" t="s">
        <v>33</v>
      </c>
      <c r="AF272" t="s">
        <v>34</v>
      </c>
    </row>
    <row r="273" spans="1:32">
      <c r="A273" t="str">
        <f>PROPER(TRIM(Homes[[#This Row],[street]]))</f>
        <v>4564 162Nd Ln Se</v>
      </c>
      <c r="B273" t="str">
        <f>PROPER(TRIM(Homes[[#This Row],[city]]))</f>
        <v>Bellevue</v>
      </c>
      <c r="C273" t="str">
        <f>_xlfn.TEXTBEFORE(Homes[[#This Row],[statezip]]," ")</f>
        <v>WA</v>
      </c>
      <c r="D273" s="6" t="str">
        <f>_xlfn.TEXTAFTER(Homes[[#This Row],[statezip]]," ")</f>
        <v>98006</v>
      </c>
      <c r="E273" s="1">
        <v>1050000</v>
      </c>
      <c r="F273">
        <v>4</v>
      </c>
      <c r="G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73" s="3" t="str">
        <f>Homes[[#This Row],[bedrooms]] &amp; " bd | " &amp; TEXT(Homes[[#This Row],[bathrooms]],"0.##") &amp; " ba"</f>
        <v>4 bd | 3.5 ba</v>
      </c>
      <c r="I273" s="4">
        <v>3450</v>
      </c>
      <c r="J273" s="1">
        <f>IFERROR(Homes[[#This Row],[price]]/Homes[[#This Row],[sqft_living]]," ")</f>
        <v>304.3478260869565</v>
      </c>
      <c r="K273" s="4">
        <f>IFERROR(Homes[[#This Row],[sqft_lot]]/43560," ")</f>
        <v>0.17979797979797979</v>
      </c>
      <c r="L273" t="str">
        <f>IF(Homes[[#This Row],[waterfront]]=1, "Yes","No")</f>
        <v>No</v>
      </c>
      <c r="M273" s="4" t="str">
        <f>IF(Homes[[#This Row],[sqft_basement]]&gt;0, "Yes","No")</f>
        <v>No</v>
      </c>
      <c r="N273" t="str">
        <f>CHOOSE(Homes[[#This Row],[view]]+1, "None","Fair","Good","Great","Excellent")</f>
        <v>None</v>
      </c>
      <c r="O273" t="str">
        <f>CHOOSE(Homes[[#This Row],[condition]], "Poor","Fair","Average","Good","Excellent")</f>
        <v>Average</v>
      </c>
      <c r="P273">
        <f ca="1">YEAR(TODAY())-Homes[[#This Row],[yr_built]]</f>
        <v>18</v>
      </c>
      <c r="Q273">
        <v>0</v>
      </c>
      <c r="R273">
        <f ca="1">IF(Homes[[#This Row],[yr_renovated]]&gt;0, YEAR(TODAY())-Homes[[#This Row],[yr_renovated]], YEAR(TODAY())-Homes[[#This Row],[yr_built]])</f>
        <v>18</v>
      </c>
      <c r="S273">
        <v>2</v>
      </c>
      <c r="T273" s="2">
        <v>41816</v>
      </c>
      <c r="U273" s="3">
        <v>3.5</v>
      </c>
      <c r="V273" s="4">
        <f>IFERROR(Homes[[#This Row],[sqft_above]]+Homes[[#This Row],[sqft_basement]]," ")</f>
        <v>3450</v>
      </c>
      <c r="W273" s="4">
        <v>7832</v>
      </c>
      <c r="X273">
        <v>0</v>
      </c>
      <c r="Y273">
        <v>0</v>
      </c>
      <c r="Z273">
        <v>3</v>
      </c>
      <c r="AA273" s="4">
        <v>3450</v>
      </c>
      <c r="AB273" s="4">
        <v>0</v>
      </c>
      <c r="AC273">
        <v>2007</v>
      </c>
      <c r="AD273" t="s">
        <v>367</v>
      </c>
      <c r="AE273" t="s">
        <v>33</v>
      </c>
      <c r="AF273" t="s">
        <v>91</v>
      </c>
    </row>
    <row r="274" spans="1:32">
      <c r="A274" t="str">
        <f>PROPER(TRIM(Homes[[#This Row],[street]]))</f>
        <v>1313 4Th St</v>
      </c>
      <c r="B274" t="str">
        <f>PROPER(TRIM(Homes[[#This Row],[city]]))</f>
        <v>Kirkland</v>
      </c>
      <c r="C274" t="str">
        <f>_xlfn.TEXTBEFORE(Homes[[#This Row],[statezip]]," ")</f>
        <v>WA</v>
      </c>
      <c r="D274" s="6" t="str">
        <f>_xlfn.TEXTAFTER(Homes[[#This Row],[statezip]]," ")</f>
        <v>98033</v>
      </c>
      <c r="E274" s="1">
        <v>1050000</v>
      </c>
      <c r="F274">
        <v>4</v>
      </c>
      <c r="G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74" s="3" t="str">
        <f>Homes[[#This Row],[bedrooms]] &amp; " bd | " &amp; TEXT(Homes[[#This Row],[bathrooms]],"0.##") &amp; " ba"</f>
        <v>4 bd | 3.75 ba</v>
      </c>
      <c r="I274" s="4">
        <v>3280</v>
      </c>
      <c r="J274" s="1">
        <f>IFERROR(Homes[[#This Row],[price]]/Homes[[#This Row],[sqft_living]]," ")</f>
        <v>320.1219512195122</v>
      </c>
      <c r="K274" s="4">
        <f>IFERROR(Homes[[#This Row],[sqft_lot]]/43560," ")</f>
        <v>0.25252525252525254</v>
      </c>
      <c r="L274" t="str">
        <f>IF(Homes[[#This Row],[waterfront]]=1, "Yes","No")</f>
        <v>No</v>
      </c>
      <c r="M274" s="4" t="str">
        <f>IF(Homes[[#This Row],[sqft_basement]]&gt;0, "Yes","No")</f>
        <v>Yes</v>
      </c>
      <c r="N274" t="str">
        <f>CHOOSE(Homes[[#This Row],[view]]+1, "None","Fair","Good","Great","Excellent")</f>
        <v>None</v>
      </c>
      <c r="O274" t="str">
        <f>CHOOSE(Homes[[#This Row],[condition]], "Poor","Fair","Average","Good","Excellent")</f>
        <v>Average</v>
      </c>
      <c r="P274">
        <f ca="1">YEAR(TODAY())-Homes[[#This Row],[yr_built]]</f>
        <v>17</v>
      </c>
      <c r="Q274">
        <v>0</v>
      </c>
      <c r="R274">
        <f ca="1">IF(Homes[[#This Row],[yr_renovated]]&gt;0, YEAR(TODAY())-Homes[[#This Row],[yr_renovated]], YEAR(TODAY())-Homes[[#This Row],[yr_built]])</f>
        <v>17</v>
      </c>
      <c r="S274">
        <v>2</v>
      </c>
      <c r="T274" s="2">
        <v>41771</v>
      </c>
      <c r="U274" s="3">
        <v>3.75</v>
      </c>
      <c r="V274" s="4">
        <f>IFERROR(Homes[[#This Row],[sqft_above]]+Homes[[#This Row],[sqft_basement]]," ")</f>
        <v>3280</v>
      </c>
      <c r="W274" s="4">
        <v>11000</v>
      </c>
      <c r="X274">
        <v>0</v>
      </c>
      <c r="Y274">
        <v>0</v>
      </c>
      <c r="Z274">
        <v>3</v>
      </c>
      <c r="AA274" s="4">
        <v>2320</v>
      </c>
      <c r="AB274" s="4">
        <v>960</v>
      </c>
      <c r="AC274">
        <v>2008</v>
      </c>
      <c r="AD274" t="s">
        <v>368</v>
      </c>
      <c r="AE274" t="s">
        <v>46</v>
      </c>
      <c r="AF274" t="s">
        <v>55</v>
      </c>
    </row>
    <row r="275" spans="1:32">
      <c r="A275" t="str">
        <f>PROPER(TRIM(Homes[[#This Row],[street]]))</f>
        <v>11704 Ne 41St St</v>
      </c>
      <c r="B275" t="str">
        <f>PROPER(TRIM(Homes[[#This Row],[city]]))</f>
        <v>Kirkland</v>
      </c>
      <c r="C275" t="str">
        <f>_xlfn.TEXTBEFORE(Homes[[#This Row],[statezip]]," ")</f>
        <v>WA</v>
      </c>
      <c r="D275" s="6" t="str">
        <f>_xlfn.TEXTAFTER(Homes[[#This Row],[statezip]]," ")</f>
        <v>98033</v>
      </c>
      <c r="E275" s="1">
        <v>1050000</v>
      </c>
      <c r="F275">
        <v>4</v>
      </c>
      <c r="G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5" s="3" t="str">
        <f>Homes[[#This Row],[bedrooms]] &amp; " bd | " &amp; TEXT(Homes[[#This Row],[bathrooms]],"0.##") &amp; " ba"</f>
        <v>4 bd | 3.25 ba</v>
      </c>
      <c r="I275" s="4">
        <v>3440</v>
      </c>
      <c r="J275" s="1">
        <f>IFERROR(Homes[[#This Row],[price]]/Homes[[#This Row],[sqft_living]]," ")</f>
        <v>305.23255813953489</v>
      </c>
      <c r="K275" s="4">
        <f>IFERROR(Homes[[#This Row],[sqft_lot]]/43560," ")</f>
        <v>0.80397153351698802</v>
      </c>
      <c r="L275" t="str">
        <f>IF(Homes[[#This Row],[waterfront]]=1, "Yes","No")</f>
        <v>No</v>
      </c>
      <c r="M275" s="4" t="str">
        <f>IF(Homes[[#This Row],[sqft_basement]]&gt;0, "Yes","No")</f>
        <v>No</v>
      </c>
      <c r="N275" t="str">
        <f>CHOOSE(Homes[[#This Row],[view]]+1, "None","Fair","Good","Great","Excellent")</f>
        <v>None</v>
      </c>
      <c r="O275" t="str">
        <f>CHOOSE(Homes[[#This Row],[condition]], "Poor","Fair","Average","Good","Excellent")</f>
        <v>Average</v>
      </c>
      <c r="P275">
        <f ca="1">YEAR(TODAY())-Homes[[#This Row],[yr_built]]</f>
        <v>42</v>
      </c>
      <c r="Q275">
        <v>2009</v>
      </c>
      <c r="R275">
        <f ca="1">IF(Homes[[#This Row],[yr_renovated]]&gt;0, YEAR(TODAY())-Homes[[#This Row],[yr_renovated]], YEAR(TODAY())-Homes[[#This Row],[yr_built]])</f>
        <v>16</v>
      </c>
      <c r="S275">
        <v>2</v>
      </c>
      <c r="T275" s="2">
        <v>41781</v>
      </c>
      <c r="U275" s="3">
        <v>3.25</v>
      </c>
      <c r="V275" s="4">
        <f>IFERROR(Homes[[#This Row],[sqft_above]]+Homes[[#This Row],[sqft_basement]]," ")</f>
        <v>3440</v>
      </c>
      <c r="W275" s="4">
        <v>35021</v>
      </c>
      <c r="X275">
        <v>0</v>
      </c>
      <c r="Y275">
        <v>0</v>
      </c>
      <c r="Z275">
        <v>3</v>
      </c>
      <c r="AA275" s="4">
        <v>3440</v>
      </c>
      <c r="AB275" s="4">
        <v>0</v>
      </c>
      <c r="AC275">
        <v>1983</v>
      </c>
      <c r="AD275" t="s">
        <v>369</v>
      </c>
      <c r="AE275" t="s">
        <v>46</v>
      </c>
      <c r="AF275" t="s">
        <v>55</v>
      </c>
    </row>
    <row r="276" spans="1:32">
      <c r="A276" t="str">
        <f>PROPER(TRIM(Homes[[#This Row],[street]]))</f>
        <v>17301 Ne 131St St</v>
      </c>
      <c r="B276" t="str">
        <f>PROPER(TRIM(Homes[[#This Row],[city]]))</f>
        <v>Redmond</v>
      </c>
      <c r="C276" t="str">
        <f>_xlfn.TEXTBEFORE(Homes[[#This Row],[statezip]]," ")</f>
        <v>WA</v>
      </c>
      <c r="D276" s="6" t="str">
        <f>_xlfn.TEXTAFTER(Homes[[#This Row],[statezip]]," ")</f>
        <v>98052</v>
      </c>
      <c r="E276" s="1">
        <v>1050000</v>
      </c>
      <c r="F276">
        <v>3</v>
      </c>
      <c r="G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76" s="3" t="str">
        <f>Homes[[#This Row],[bedrooms]] &amp; " bd | " &amp; TEXT(Homes[[#This Row],[bathrooms]],"0.##") &amp; " ba"</f>
        <v>3 bd | 4. ba</v>
      </c>
      <c r="I276" s="4">
        <v>4380</v>
      </c>
      <c r="J276" s="1">
        <f>IFERROR(Homes[[#This Row],[price]]/Homes[[#This Row],[sqft_living]]," ")</f>
        <v>239.72602739726028</v>
      </c>
      <c r="K276" s="4">
        <f>IFERROR(Homes[[#This Row],[sqft_lot]]/43560," ")</f>
        <v>0.98184113865932043</v>
      </c>
      <c r="L276" t="str">
        <f>IF(Homes[[#This Row],[waterfront]]=1, "Yes","No")</f>
        <v>No</v>
      </c>
      <c r="M276" s="4" t="str">
        <f>IF(Homes[[#This Row],[sqft_basement]]&gt;0, "Yes","No")</f>
        <v>No</v>
      </c>
      <c r="N276" t="str">
        <f>CHOOSE(Homes[[#This Row],[view]]+1, "None","Fair","Good","Great","Excellent")</f>
        <v>None</v>
      </c>
      <c r="O276" t="str">
        <f>CHOOSE(Homes[[#This Row],[condition]], "Poor","Fair","Average","Good","Excellent")</f>
        <v>Excellent</v>
      </c>
      <c r="P276">
        <f ca="1">YEAR(TODAY())-Homes[[#This Row],[yr_built]]</f>
        <v>42</v>
      </c>
      <c r="Q276">
        <v>0</v>
      </c>
      <c r="R276">
        <f ca="1">IF(Homes[[#This Row],[yr_renovated]]&gt;0, YEAR(TODAY())-Homes[[#This Row],[yr_renovated]], YEAR(TODAY())-Homes[[#This Row],[yr_built]])</f>
        <v>42</v>
      </c>
      <c r="S276">
        <v>2</v>
      </c>
      <c r="T276" s="2">
        <v>41782</v>
      </c>
      <c r="U276" s="3">
        <v>4</v>
      </c>
      <c r="V276" s="4">
        <f>IFERROR(Homes[[#This Row],[sqft_above]]+Homes[[#This Row],[sqft_basement]]," ")</f>
        <v>4380</v>
      </c>
      <c r="W276" s="4">
        <v>42769</v>
      </c>
      <c r="X276">
        <v>0</v>
      </c>
      <c r="Y276">
        <v>0</v>
      </c>
      <c r="Z276">
        <v>5</v>
      </c>
      <c r="AA276" s="4">
        <v>4380</v>
      </c>
      <c r="AB276" s="4">
        <v>0</v>
      </c>
      <c r="AC276">
        <v>1983</v>
      </c>
      <c r="AD276" t="s">
        <v>370</v>
      </c>
      <c r="AE276" t="s">
        <v>137</v>
      </c>
      <c r="AF276" t="s">
        <v>138</v>
      </c>
    </row>
    <row r="277" spans="1:32">
      <c r="A277" t="str">
        <f>PROPER(TRIM(Homes[[#This Row],[street]]))</f>
        <v>27747 Se 24Th Way</v>
      </c>
      <c r="B277" t="str">
        <f>PROPER(TRIM(Homes[[#This Row],[city]]))</f>
        <v>Sammamish</v>
      </c>
      <c r="C277" t="str">
        <f>_xlfn.TEXTBEFORE(Homes[[#This Row],[statezip]]," ")</f>
        <v>WA</v>
      </c>
      <c r="D277" s="6" t="str">
        <f>_xlfn.TEXTAFTER(Homes[[#This Row],[statezip]]," ")</f>
        <v>98075</v>
      </c>
      <c r="E277" s="1">
        <v>1050000</v>
      </c>
      <c r="F277">
        <v>4</v>
      </c>
      <c r="G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7" s="3" t="str">
        <f>Homes[[#This Row],[bedrooms]] &amp; " bd | " &amp; TEXT(Homes[[#This Row],[bathrooms]],"0.##") &amp; " ba"</f>
        <v>4 bd | 3.25 ba</v>
      </c>
      <c r="I277" s="4">
        <v>4400</v>
      </c>
      <c r="J277" s="1">
        <f>IFERROR(Homes[[#This Row],[price]]/Homes[[#This Row],[sqft_living]]," ")</f>
        <v>238.63636363636363</v>
      </c>
      <c r="K277" s="4">
        <f>IFERROR(Homes[[#This Row],[sqft_lot]]/43560," ")</f>
        <v>0.38165748393021121</v>
      </c>
      <c r="L277" t="str">
        <f>IF(Homes[[#This Row],[waterfront]]=1, "Yes","No")</f>
        <v>No</v>
      </c>
      <c r="M277" s="4" t="str">
        <f>IF(Homes[[#This Row],[sqft_basement]]&gt;0, "Yes","No")</f>
        <v>No</v>
      </c>
      <c r="N277" t="str">
        <f>CHOOSE(Homes[[#This Row],[view]]+1, "None","Fair","Good","Great","Excellent")</f>
        <v>None</v>
      </c>
      <c r="O277" t="str">
        <f>CHOOSE(Homes[[#This Row],[condition]], "Poor","Fair","Average","Good","Excellent")</f>
        <v>Average</v>
      </c>
      <c r="P277">
        <f ca="1">YEAR(TODAY())-Homes[[#This Row],[yr_built]]</f>
        <v>22</v>
      </c>
      <c r="Q277">
        <v>0</v>
      </c>
      <c r="R277">
        <f ca="1">IF(Homes[[#This Row],[yr_renovated]]&gt;0, YEAR(TODAY())-Homes[[#This Row],[yr_renovated]], YEAR(TODAY())-Homes[[#This Row],[yr_built]])</f>
        <v>22</v>
      </c>
      <c r="S277">
        <v>2</v>
      </c>
      <c r="T277" s="2">
        <v>41772</v>
      </c>
      <c r="U277" s="3">
        <v>3.25</v>
      </c>
      <c r="V277" s="4">
        <f>IFERROR(Homes[[#This Row],[sqft_above]]+Homes[[#This Row],[sqft_basement]]," ")</f>
        <v>4400</v>
      </c>
      <c r="W277" s="4">
        <v>16625</v>
      </c>
      <c r="X277">
        <v>0</v>
      </c>
      <c r="Y277">
        <v>0</v>
      </c>
      <c r="Z277">
        <v>3</v>
      </c>
      <c r="AA277" s="4">
        <v>4400</v>
      </c>
      <c r="AB277" s="4">
        <v>0</v>
      </c>
      <c r="AC277">
        <v>2003</v>
      </c>
      <c r="AD277" t="s">
        <v>371</v>
      </c>
      <c r="AE277" t="s">
        <v>102</v>
      </c>
      <c r="AF277" t="s">
        <v>103</v>
      </c>
    </row>
    <row r="278" spans="1:32">
      <c r="A278" t="str">
        <f>PROPER(TRIM(Homes[[#This Row],[street]]))</f>
        <v>2052 Boyer Ave E</v>
      </c>
      <c r="B278" t="str">
        <f>PROPER(TRIM(Homes[[#This Row],[city]]))</f>
        <v>Seattle</v>
      </c>
      <c r="C278" t="str">
        <f>_xlfn.TEXTBEFORE(Homes[[#This Row],[statezip]]," ")</f>
        <v>WA</v>
      </c>
      <c r="D278" s="6" t="str">
        <f>_xlfn.TEXTAFTER(Homes[[#This Row],[statezip]]," ")</f>
        <v>98112</v>
      </c>
      <c r="E278" s="1">
        <v>1050000</v>
      </c>
      <c r="F278">
        <v>4</v>
      </c>
      <c r="G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8" s="3" t="str">
        <f>Homes[[#This Row],[bedrooms]] &amp; " bd | " &amp; TEXT(Homes[[#This Row],[bathrooms]],"0.##") &amp; " ba"</f>
        <v>4 bd | 2.75 ba</v>
      </c>
      <c r="I278" s="4">
        <v>2250</v>
      </c>
      <c r="J278" s="1">
        <f>IFERROR(Homes[[#This Row],[price]]/Homes[[#This Row],[sqft_living]]," ")</f>
        <v>466.66666666666669</v>
      </c>
      <c r="K278" s="4">
        <f>IFERROR(Homes[[#This Row],[sqft_lot]]/43560," ")</f>
        <v>7.8810835629017445E-2</v>
      </c>
      <c r="L278" t="str">
        <f>IF(Homes[[#This Row],[waterfront]]=1, "Yes","No")</f>
        <v>No</v>
      </c>
      <c r="M278" s="4" t="str">
        <f>IF(Homes[[#This Row],[sqft_basement]]&gt;0, "Yes","No")</f>
        <v>Yes</v>
      </c>
      <c r="N278" t="str">
        <f>CHOOSE(Homes[[#This Row],[view]]+1, "None","Fair","Good","Great","Excellent")</f>
        <v>None</v>
      </c>
      <c r="O278" t="str">
        <f>CHOOSE(Homes[[#This Row],[condition]], "Poor","Fair","Average","Good","Excellent")</f>
        <v>Average</v>
      </c>
      <c r="P278">
        <f ca="1">YEAR(TODAY())-Homes[[#This Row],[yr_built]]</f>
        <v>98</v>
      </c>
      <c r="Q278">
        <v>2013</v>
      </c>
      <c r="R278">
        <f ca="1">IF(Homes[[#This Row],[yr_renovated]]&gt;0, YEAR(TODAY())-Homes[[#This Row],[yr_renovated]], YEAR(TODAY())-Homes[[#This Row],[yr_built]])</f>
        <v>12</v>
      </c>
      <c r="S278">
        <v>1.5</v>
      </c>
      <c r="T278" s="2">
        <v>41828</v>
      </c>
      <c r="U278" s="3">
        <v>2.75</v>
      </c>
      <c r="V278" s="4">
        <f>IFERROR(Homes[[#This Row],[sqft_above]]+Homes[[#This Row],[sqft_basement]]," ")</f>
        <v>2250</v>
      </c>
      <c r="W278" s="4">
        <v>3433</v>
      </c>
      <c r="X278">
        <v>0</v>
      </c>
      <c r="Y278">
        <v>0</v>
      </c>
      <c r="Z278">
        <v>3</v>
      </c>
      <c r="AA278" s="4">
        <v>1500</v>
      </c>
      <c r="AB278" s="4">
        <v>750</v>
      </c>
      <c r="AC278">
        <v>1927</v>
      </c>
      <c r="AD278" t="s">
        <v>372</v>
      </c>
      <c r="AE278" t="s">
        <v>49</v>
      </c>
      <c r="AF278" t="s">
        <v>64</v>
      </c>
    </row>
    <row r="279" spans="1:32">
      <c r="A279" t="str">
        <f>PROPER(TRIM(Homes[[#This Row],[street]]))</f>
        <v>27125-27131 Se 175Th Pl</v>
      </c>
      <c r="B279" t="str">
        <f>PROPER(TRIM(Homes[[#This Row],[city]]))</f>
        <v>Issaquah</v>
      </c>
      <c r="C279" t="str">
        <f>_xlfn.TEXTBEFORE(Homes[[#This Row],[statezip]]," ")</f>
        <v>WA</v>
      </c>
      <c r="D279" s="6" t="str">
        <f>_xlfn.TEXTAFTER(Homes[[#This Row],[statezip]]," ")</f>
        <v>98027</v>
      </c>
      <c r="E279" s="1">
        <v>1049000</v>
      </c>
      <c r="F279">
        <v>4</v>
      </c>
      <c r="G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79" s="3" t="str">
        <f>Homes[[#This Row],[bedrooms]] &amp; " bd | " &amp; TEXT(Homes[[#This Row],[bathrooms]],"0.##") &amp; " ba"</f>
        <v>4 bd | 3.75 ba</v>
      </c>
      <c r="I279" s="4">
        <v>4740</v>
      </c>
      <c r="J279" s="1">
        <f>IFERROR(Homes[[#This Row],[price]]/Homes[[#This Row],[sqft_living]]," ")</f>
        <v>221.30801687763713</v>
      </c>
      <c r="K279" s="4">
        <f>IFERROR(Homes[[#This Row],[sqft_lot]]/43560," ")</f>
        <v>2.9099862258953166</v>
      </c>
      <c r="L279" t="str">
        <f>IF(Homes[[#This Row],[waterfront]]=1, "Yes","No")</f>
        <v>No</v>
      </c>
      <c r="M279" s="4" t="str">
        <f>IF(Homes[[#This Row],[sqft_basement]]&gt;0, "Yes","No")</f>
        <v>No</v>
      </c>
      <c r="N279" t="str">
        <f>CHOOSE(Homes[[#This Row],[view]]+1, "None","Fair","Good","Great","Excellent")</f>
        <v>None</v>
      </c>
      <c r="O279" t="str">
        <f>CHOOSE(Homes[[#This Row],[condition]], "Poor","Fair","Average","Good","Excellent")</f>
        <v>Good</v>
      </c>
      <c r="P279">
        <f ca="1">YEAR(TODAY())-Homes[[#This Row],[yr_built]]</f>
        <v>34</v>
      </c>
      <c r="Q279">
        <v>0</v>
      </c>
      <c r="R279">
        <f ca="1">IF(Homes[[#This Row],[yr_renovated]]&gt;0, YEAR(TODAY())-Homes[[#This Row],[yr_renovated]], YEAR(TODAY())-Homes[[#This Row],[yr_built]])</f>
        <v>34</v>
      </c>
      <c r="S279">
        <v>2</v>
      </c>
      <c r="T279" s="2">
        <v>41828</v>
      </c>
      <c r="U279" s="3">
        <v>3.75</v>
      </c>
      <c r="V279" s="4">
        <f>IFERROR(Homes[[#This Row],[sqft_above]]+Homes[[#This Row],[sqft_basement]]," ")</f>
        <v>4740</v>
      </c>
      <c r="W279" s="4">
        <v>126759</v>
      </c>
      <c r="X279">
        <v>0</v>
      </c>
      <c r="Y279">
        <v>0</v>
      </c>
      <c r="Z279">
        <v>4</v>
      </c>
      <c r="AA279" s="4">
        <v>4740</v>
      </c>
      <c r="AB279" s="4">
        <v>0</v>
      </c>
      <c r="AC279">
        <v>1991</v>
      </c>
      <c r="AD279" t="s">
        <v>373</v>
      </c>
      <c r="AE279" t="s">
        <v>79</v>
      </c>
      <c r="AF279" t="s">
        <v>82</v>
      </c>
    </row>
    <row r="280" spans="1:32">
      <c r="A280" t="str">
        <f>PROPER(TRIM(Homes[[#This Row],[street]]))</f>
        <v>2808 120Th Ave Ne</v>
      </c>
      <c r="B280" t="str">
        <f>PROPER(TRIM(Homes[[#This Row],[city]]))</f>
        <v>Bellevue</v>
      </c>
      <c r="C280" t="str">
        <f>_xlfn.TEXTBEFORE(Homes[[#This Row],[statezip]]," ")</f>
        <v>WA</v>
      </c>
      <c r="D280" s="6" t="str">
        <f>_xlfn.TEXTAFTER(Homes[[#This Row],[statezip]]," ")</f>
        <v>98005</v>
      </c>
      <c r="E280" s="1">
        <v>1042031</v>
      </c>
      <c r="F280">
        <v>4</v>
      </c>
      <c r="G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280" s="3" t="str">
        <f>Homes[[#This Row],[bedrooms]] &amp; " bd | " &amp; TEXT(Homes[[#This Row],[bathrooms]],"0.##") &amp; " ba"</f>
        <v>4 bd | 5. ba</v>
      </c>
      <c r="I280" s="4">
        <v>4110</v>
      </c>
      <c r="J280" s="1">
        <f>IFERROR(Homes[[#This Row],[price]]/Homes[[#This Row],[sqft_living]]," ")</f>
        <v>253.53552311435524</v>
      </c>
      <c r="K280" s="4">
        <f>IFERROR(Homes[[#This Row],[sqft_lot]]/43560," ")</f>
        <v>1</v>
      </c>
      <c r="L280" t="str">
        <f>IF(Homes[[#This Row],[waterfront]]=1, "Yes","No")</f>
        <v>No</v>
      </c>
      <c r="M280" s="4" t="str">
        <f>IF(Homes[[#This Row],[sqft_basement]]&gt;0, "Yes","No")</f>
        <v>No</v>
      </c>
      <c r="N280" t="str">
        <f>CHOOSE(Homes[[#This Row],[view]]+1, "None","Fair","Good","Great","Excellent")</f>
        <v>None</v>
      </c>
      <c r="O280" t="str">
        <f>CHOOSE(Homes[[#This Row],[condition]], "Poor","Fair","Average","Good","Excellent")</f>
        <v>Good</v>
      </c>
      <c r="P280">
        <f ca="1">YEAR(TODAY())-Homes[[#This Row],[yr_built]]</f>
        <v>47</v>
      </c>
      <c r="Q280">
        <v>2000</v>
      </c>
      <c r="R280">
        <f ca="1">IF(Homes[[#This Row],[yr_renovated]]&gt;0, YEAR(TODAY())-Homes[[#This Row],[yr_renovated]], YEAR(TODAY())-Homes[[#This Row],[yr_built]])</f>
        <v>25</v>
      </c>
      <c r="S280">
        <v>2</v>
      </c>
      <c r="T280" s="2">
        <v>41823</v>
      </c>
      <c r="U280" s="3">
        <v>5</v>
      </c>
      <c r="V280" s="4">
        <f>IFERROR(Homes[[#This Row],[sqft_above]]+Homes[[#This Row],[sqft_basement]]," ")</f>
        <v>4110</v>
      </c>
      <c r="W280" s="4">
        <v>43560</v>
      </c>
      <c r="X280">
        <v>0</v>
      </c>
      <c r="Y280">
        <v>0</v>
      </c>
      <c r="Z280">
        <v>4</v>
      </c>
      <c r="AA280" s="4">
        <v>4110</v>
      </c>
      <c r="AB280" s="4">
        <v>0</v>
      </c>
      <c r="AC280">
        <v>1978</v>
      </c>
      <c r="AD280" t="s">
        <v>374</v>
      </c>
      <c r="AE280" t="s">
        <v>33</v>
      </c>
      <c r="AF280" t="s">
        <v>115</v>
      </c>
    </row>
    <row r="281" spans="1:32">
      <c r="A281" t="str">
        <f>PROPER(TRIM(Homes[[#This Row],[street]]))</f>
        <v>10208 Ne 26Th St</v>
      </c>
      <c r="B281" t="str">
        <f>PROPER(TRIM(Homes[[#This Row],[city]]))</f>
        <v>Bellevue</v>
      </c>
      <c r="C281" t="str">
        <f>_xlfn.TEXTBEFORE(Homes[[#This Row],[statezip]]," ")</f>
        <v>WA</v>
      </c>
      <c r="D281" s="6" t="str">
        <f>_xlfn.TEXTAFTER(Homes[[#This Row],[statezip]]," ")</f>
        <v>98004</v>
      </c>
      <c r="E281" s="1">
        <v>1038000</v>
      </c>
      <c r="F281">
        <v>4</v>
      </c>
      <c r="G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1" s="3" t="str">
        <f>Homes[[#This Row],[bedrooms]] &amp; " bd | " &amp; TEXT(Homes[[#This Row],[bathrooms]],"0.##") &amp; " ba"</f>
        <v>4 bd | 1.75 ba</v>
      </c>
      <c r="I281" s="4">
        <v>1440</v>
      </c>
      <c r="J281" s="1">
        <f>IFERROR(Homes[[#This Row],[price]]/Homes[[#This Row],[sqft_living]]," ")</f>
        <v>720.83333333333337</v>
      </c>
      <c r="K281" s="4">
        <f>IFERROR(Homes[[#This Row],[sqft_lot]]/43560," ")</f>
        <v>0.30523415977961432</v>
      </c>
      <c r="L281" t="str">
        <f>IF(Homes[[#This Row],[waterfront]]=1, "Yes","No")</f>
        <v>No</v>
      </c>
      <c r="M281" s="4" t="str">
        <f>IF(Homes[[#This Row],[sqft_basement]]&gt;0, "Yes","No")</f>
        <v>No</v>
      </c>
      <c r="N281" t="str">
        <f>CHOOSE(Homes[[#This Row],[view]]+1, "None","Fair","Good","Great","Excellent")</f>
        <v>None</v>
      </c>
      <c r="O281" t="str">
        <f>CHOOSE(Homes[[#This Row],[condition]], "Poor","Fair","Average","Good","Excellent")</f>
        <v>Good</v>
      </c>
      <c r="P281">
        <f ca="1">YEAR(TODAY())-Homes[[#This Row],[yr_built]]</f>
        <v>58</v>
      </c>
      <c r="Q281">
        <v>0</v>
      </c>
      <c r="R281">
        <f ca="1">IF(Homes[[#This Row],[yr_renovated]]&gt;0, YEAR(TODAY())-Homes[[#This Row],[yr_renovated]], YEAR(TODAY())-Homes[[#This Row],[yr_built]])</f>
        <v>58</v>
      </c>
      <c r="S281">
        <v>1</v>
      </c>
      <c r="T281" s="2">
        <v>41822</v>
      </c>
      <c r="U281" s="3">
        <v>1.75</v>
      </c>
      <c r="V281" s="4">
        <f>IFERROR(Homes[[#This Row],[sqft_above]]+Homes[[#This Row],[sqft_basement]]," ")</f>
        <v>1440</v>
      </c>
      <c r="W281" s="4">
        <v>13296</v>
      </c>
      <c r="X281">
        <v>0</v>
      </c>
      <c r="Y281">
        <v>0</v>
      </c>
      <c r="Z281">
        <v>4</v>
      </c>
      <c r="AA281" s="4">
        <v>1440</v>
      </c>
      <c r="AB281" s="4">
        <v>0</v>
      </c>
      <c r="AC281">
        <v>1967</v>
      </c>
      <c r="AD281" t="s">
        <v>375</v>
      </c>
      <c r="AE281" t="s">
        <v>33</v>
      </c>
      <c r="AF281" t="s">
        <v>34</v>
      </c>
    </row>
    <row r="282" spans="1:32">
      <c r="A282" t="str">
        <f>PROPER(TRIM(Homes[[#This Row],[street]]))</f>
        <v>15124 Se 82Nd Ct</v>
      </c>
      <c r="B282" t="str">
        <f>PROPER(TRIM(Homes[[#This Row],[city]]))</f>
        <v>Newcastle</v>
      </c>
      <c r="C282" t="str">
        <f>_xlfn.TEXTBEFORE(Homes[[#This Row],[statezip]]," ")</f>
        <v>WA</v>
      </c>
      <c r="D282" s="6" t="str">
        <f>_xlfn.TEXTAFTER(Homes[[#This Row],[statezip]]," ")</f>
        <v>98059</v>
      </c>
      <c r="E282" s="1">
        <v>1037000</v>
      </c>
      <c r="F282">
        <v>4</v>
      </c>
      <c r="G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82" s="3" t="str">
        <f>Homes[[#This Row],[bedrooms]] &amp; " bd | " &amp; TEXT(Homes[[#This Row],[bathrooms]],"0.##") &amp; " ba"</f>
        <v>4 bd | 3.5 ba</v>
      </c>
      <c r="I282" s="4">
        <v>4440</v>
      </c>
      <c r="J282" s="1">
        <f>IFERROR(Homes[[#This Row],[price]]/Homes[[#This Row],[sqft_living]]," ")</f>
        <v>233.55855855855856</v>
      </c>
      <c r="K282" s="4">
        <f>IFERROR(Homes[[#This Row],[sqft_lot]]/43560," ")</f>
        <v>0.24471992653810837</v>
      </c>
      <c r="L282" t="str">
        <f>IF(Homes[[#This Row],[waterfront]]=1, "Yes","No")</f>
        <v>No</v>
      </c>
      <c r="M282" s="4" t="str">
        <f>IF(Homes[[#This Row],[sqft_basement]]&gt;0, "Yes","No")</f>
        <v>No</v>
      </c>
      <c r="N282" t="str">
        <f>CHOOSE(Homes[[#This Row],[view]]+1, "None","Fair","Good","Great","Excellent")</f>
        <v>None</v>
      </c>
      <c r="O282" t="str">
        <f>CHOOSE(Homes[[#This Row],[condition]], "Poor","Fair","Average","Good","Excellent")</f>
        <v>Average</v>
      </c>
      <c r="P282">
        <f ca="1">YEAR(TODAY())-Homes[[#This Row],[yr_built]]</f>
        <v>22</v>
      </c>
      <c r="Q282">
        <v>0</v>
      </c>
      <c r="R282">
        <f ca="1">IF(Homes[[#This Row],[yr_renovated]]&gt;0, YEAR(TODAY())-Homes[[#This Row],[yr_renovated]], YEAR(TODAY())-Homes[[#This Row],[yr_built]])</f>
        <v>22</v>
      </c>
      <c r="S282">
        <v>2</v>
      </c>
      <c r="T282" s="2">
        <v>41829</v>
      </c>
      <c r="U282" s="3">
        <v>3.5</v>
      </c>
      <c r="V282" s="4">
        <f>IFERROR(Homes[[#This Row],[sqft_above]]+Homes[[#This Row],[sqft_basement]]," ")</f>
        <v>4440</v>
      </c>
      <c r="W282" s="4">
        <v>10660</v>
      </c>
      <c r="X282">
        <v>0</v>
      </c>
      <c r="Y282">
        <v>0</v>
      </c>
      <c r="Z282">
        <v>3</v>
      </c>
      <c r="AA282" s="4">
        <v>4440</v>
      </c>
      <c r="AB282" s="4">
        <v>0</v>
      </c>
      <c r="AC282">
        <v>2003</v>
      </c>
      <c r="AD282" t="s">
        <v>376</v>
      </c>
      <c r="AE282" t="s">
        <v>281</v>
      </c>
      <c r="AF282" t="s">
        <v>282</v>
      </c>
    </row>
    <row r="283" spans="1:32">
      <c r="A283" t="str">
        <f>PROPER(TRIM(Homes[[#This Row],[street]]))</f>
        <v>1502 Parkside Dr E</v>
      </c>
      <c r="B283" t="str">
        <f>PROPER(TRIM(Homes[[#This Row],[city]]))</f>
        <v>Seattle</v>
      </c>
      <c r="C283" t="str">
        <f>_xlfn.TEXTBEFORE(Homes[[#This Row],[statezip]]," ")</f>
        <v>WA</v>
      </c>
      <c r="D283" s="6" t="str">
        <f>_xlfn.TEXTAFTER(Homes[[#This Row],[statezip]]," ")</f>
        <v>98112</v>
      </c>
      <c r="E283" s="1">
        <v>1036200</v>
      </c>
      <c r="F283">
        <v>4</v>
      </c>
      <c r="G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3" s="3" t="str">
        <f>Homes[[#This Row],[bedrooms]] &amp; " bd | " &amp; TEXT(Homes[[#This Row],[bathrooms]],"0.##") &amp; " ba"</f>
        <v>4 bd | 3.25 ba</v>
      </c>
      <c r="I283" s="4">
        <v>2500</v>
      </c>
      <c r="J283" s="1">
        <f>IFERROR(Homes[[#This Row],[price]]/Homes[[#This Row],[sqft_living]]," ")</f>
        <v>414.48</v>
      </c>
      <c r="K283" s="4">
        <f>IFERROR(Homes[[#This Row],[sqft_lot]]/43560," ")</f>
        <v>0.13317263544536273</v>
      </c>
      <c r="L283" t="str">
        <f>IF(Homes[[#This Row],[waterfront]]=1, "Yes","No")</f>
        <v>No</v>
      </c>
      <c r="M283" s="4" t="str">
        <f>IF(Homes[[#This Row],[sqft_basement]]&gt;0, "Yes","No")</f>
        <v>Yes</v>
      </c>
      <c r="N283" t="str">
        <f>CHOOSE(Homes[[#This Row],[view]]+1, "None","Fair","Good","Great","Excellent")</f>
        <v>None</v>
      </c>
      <c r="O283" t="str">
        <f>CHOOSE(Homes[[#This Row],[condition]], "Poor","Fair","Average","Good","Excellent")</f>
        <v>Average</v>
      </c>
      <c r="P283">
        <f ca="1">YEAR(TODAY())-Homes[[#This Row],[yr_built]]</f>
        <v>99</v>
      </c>
      <c r="Q283">
        <v>2003</v>
      </c>
      <c r="R283">
        <f ca="1">IF(Homes[[#This Row],[yr_renovated]]&gt;0, YEAR(TODAY())-Homes[[#This Row],[yr_renovated]], YEAR(TODAY())-Homes[[#This Row],[yr_built]])</f>
        <v>22</v>
      </c>
      <c r="S283">
        <v>1.5</v>
      </c>
      <c r="T283" s="2">
        <v>41805</v>
      </c>
      <c r="U283" s="3">
        <v>3.25</v>
      </c>
      <c r="V283" s="4">
        <f>IFERROR(Homes[[#This Row],[sqft_above]]+Homes[[#This Row],[sqft_basement]]," ")</f>
        <v>2500</v>
      </c>
      <c r="W283" s="4">
        <v>5801</v>
      </c>
      <c r="X283">
        <v>0</v>
      </c>
      <c r="Y283">
        <v>0</v>
      </c>
      <c r="Z283">
        <v>3</v>
      </c>
      <c r="AA283" s="4">
        <v>1960</v>
      </c>
      <c r="AB283" s="4">
        <v>540</v>
      </c>
      <c r="AC283">
        <v>1926</v>
      </c>
      <c r="AD283" t="s">
        <v>377</v>
      </c>
      <c r="AE283" t="s">
        <v>49</v>
      </c>
      <c r="AF283" t="s">
        <v>64</v>
      </c>
    </row>
    <row r="284" spans="1:32">
      <c r="A284" t="str">
        <f>PROPER(TRIM(Homes[[#This Row],[street]]))</f>
        <v>Indian Trail</v>
      </c>
      <c r="B284" t="str">
        <f>PROPER(TRIM(Homes[[#This Row],[city]]))</f>
        <v>Burien</v>
      </c>
      <c r="C284" t="str">
        <f>_xlfn.TEXTBEFORE(Homes[[#This Row],[statezip]]," ")</f>
        <v>WA</v>
      </c>
      <c r="D284" s="6" t="str">
        <f>_xlfn.TEXTAFTER(Homes[[#This Row],[statezip]]," ")</f>
        <v>98166</v>
      </c>
      <c r="E284" s="1">
        <v>1035000</v>
      </c>
      <c r="F284">
        <v>4</v>
      </c>
      <c r="G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4" s="3" t="str">
        <f>Homes[[#This Row],[bedrooms]] &amp; " bd | " &amp; TEXT(Homes[[#This Row],[bathrooms]],"0.##") &amp; " ba"</f>
        <v>4 bd | 3.25 ba</v>
      </c>
      <c r="I284" s="4">
        <v>3450</v>
      </c>
      <c r="J284" s="1">
        <f>IFERROR(Homes[[#This Row],[price]]/Homes[[#This Row],[sqft_living]]," ")</f>
        <v>300</v>
      </c>
      <c r="K284" s="4">
        <f>IFERROR(Homes[[#This Row],[sqft_lot]]/43560," ")</f>
        <v>0.25803489439853078</v>
      </c>
      <c r="L284" t="str">
        <f>IF(Homes[[#This Row],[waterfront]]=1, "Yes","No")</f>
        <v>No</v>
      </c>
      <c r="M284" s="4" t="str">
        <f>IF(Homes[[#This Row],[sqft_basement]]&gt;0, "Yes","No")</f>
        <v>Yes</v>
      </c>
      <c r="N284" t="str">
        <f>CHOOSE(Homes[[#This Row],[view]]+1, "None","Fair","Good","Great","Excellent")</f>
        <v>Great</v>
      </c>
      <c r="O284" t="str">
        <f>CHOOSE(Homes[[#This Row],[condition]], "Poor","Fair","Average","Good","Excellent")</f>
        <v>Good</v>
      </c>
      <c r="P284">
        <f ca="1">YEAR(TODAY())-Homes[[#This Row],[yr_built]]</f>
        <v>65</v>
      </c>
      <c r="Q284">
        <v>2001</v>
      </c>
      <c r="R284">
        <f ca="1">IF(Homes[[#This Row],[yr_renovated]]&gt;0, YEAR(TODAY())-Homes[[#This Row],[yr_renovated]], YEAR(TODAY())-Homes[[#This Row],[yr_built]])</f>
        <v>24</v>
      </c>
      <c r="S284">
        <v>2</v>
      </c>
      <c r="T284" s="2">
        <v>41796</v>
      </c>
      <c r="U284" s="3">
        <v>3.25</v>
      </c>
      <c r="V284" s="4">
        <f>IFERROR(Homes[[#This Row],[sqft_above]]+Homes[[#This Row],[sqft_basement]]," ")</f>
        <v>3450</v>
      </c>
      <c r="W284" s="4">
        <v>11240</v>
      </c>
      <c r="X284">
        <v>0</v>
      </c>
      <c r="Y284">
        <v>3</v>
      </c>
      <c r="Z284">
        <v>4</v>
      </c>
      <c r="AA284" s="4">
        <v>2430</v>
      </c>
      <c r="AB284" s="4">
        <v>1020</v>
      </c>
      <c r="AC284">
        <v>1960</v>
      </c>
      <c r="AD284" t="s">
        <v>378</v>
      </c>
      <c r="AE284" t="s">
        <v>379</v>
      </c>
      <c r="AF284" t="s">
        <v>227</v>
      </c>
    </row>
    <row r="285" spans="1:32">
      <c r="A285" t="str">
        <f>PROPER(TRIM(Homes[[#This Row],[street]]))</f>
        <v>1840-1846 9Th St W</v>
      </c>
      <c r="B285" t="str">
        <f>PROPER(TRIM(Homes[[#This Row],[city]]))</f>
        <v>Kirkland</v>
      </c>
      <c r="C285" t="str">
        <f>_xlfn.TEXTBEFORE(Homes[[#This Row],[statezip]]," ")</f>
        <v>WA</v>
      </c>
      <c r="D285" s="6" t="str">
        <f>_xlfn.TEXTAFTER(Homes[[#This Row],[statezip]]," ")</f>
        <v>98033</v>
      </c>
      <c r="E285" s="1">
        <v>1035000</v>
      </c>
      <c r="F285">
        <v>3</v>
      </c>
      <c r="G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" s="3" t="str">
        <f>Homes[[#This Row],[bedrooms]] &amp; " bd | " &amp; TEXT(Homes[[#This Row],[bathrooms]],"0.##") &amp; " ba"</f>
        <v>3 bd | 2.5 ba</v>
      </c>
      <c r="I285" s="4">
        <v>2230</v>
      </c>
      <c r="J285" s="1">
        <f>IFERROR(Homes[[#This Row],[price]]/Homes[[#This Row],[sqft_living]]," ")</f>
        <v>464.12556053811659</v>
      </c>
      <c r="K285" s="4">
        <f>IFERROR(Homes[[#This Row],[sqft_lot]]/43560," ")</f>
        <v>0.13200183654729108</v>
      </c>
      <c r="L285" t="str">
        <f>IF(Homes[[#This Row],[waterfront]]=1, "Yes","No")</f>
        <v>No</v>
      </c>
      <c r="M285" s="4" t="str">
        <f>IF(Homes[[#This Row],[sqft_basement]]&gt;0, "Yes","No")</f>
        <v>No</v>
      </c>
      <c r="N285" t="str">
        <f>CHOOSE(Homes[[#This Row],[view]]+1, "None","Fair","Good","Great","Excellent")</f>
        <v>None</v>
      </c>
      <c r="O285" t="str">
        <f>CHOOSE(Homes[[#This Row],[condition]], "Poor","Fair","Average","Good","Excellent")</f>
        <v>Average</v>
      </c>
      <c r="P285">
        <f ca="1">YEAR(TODAY())-Homes[[#This Row],[yr_built]]</f>
        <v>22</v>
      </c>
      <c r="Q285">
        <v>0</v>
      </c>
      <c r="R285">
        <f ca="1">IF(Homes[[#This Row],[yr_renovated]]&gt;0, YEAR(TODAY())-Homes[[#This Row],[yr_renovated]], YEAR(TODAY())-Homes[[#This Row],[yr_built]])</f>
        <v>22</v>
      </c>
      <c r="S285">
        <v>2</v>
      </c>
      <c r="T285" s="2">
        <v>41792</v>
      </c>
      <c r="U285" s="3">
        <v>2.5</v>
      </c>
      <c r="V285" s="4">
        <f>IFERROR(Homes[[#This Row],[sqft_above]]+Homes[[#This Row],[sqft_basement]]," ")</f>
        <v>2230</v>
      </c>
      <c r="W285" s="4">
        <v>5750</v>
      </c>
      <c r="X285">
        <v>0</v>
      </c>
      <c r="Y285">
        <v>0</v>
      </c>
      <c r="Z285">
        <v>3</v>
      </c>
      <c r="AA285" s="4">
        <v>2230</v>
      </c>
      <c r="AB285" s="4">
        <v>0</v>
      </c>
      <c r="AC285">
        <v>2003</v>
      </c>
      <c r="AD285" t="s">
        <v>380</v>
      </c>
      <c r="AE285" t="s">
        <v>46</v>
      </c>
      <c r="AF285" t="s">
        <v>55</v>
      </c>
    </row>
    <row r="286" spans="1:32">
      <c r="A286" t="str">
        <f>PROPER(TRIM(Homes[[#This Row],[street]]))</f>
        <v>11034 Ne 26Th Pl</v>
      </c>
      <c r="B286" t="str">
        <f>PROPER(TRIM(Homes[[#This Row],[city]]))</f>
        <v>Bellevue</v>
      </c>
      <c r="C286" t="str">
        <f>_xlfn.TEXTBEFORE(Homes[[#This Row],[statezip]]," ")</f>
        <v>WA</v>
      </c>
      <c r="D286" s="6" t="str">
        <f>_xlfn.TEXTAFTER(Homes[[#This Row],[statezip]]," ")</f>
        <v>98004</v>
      </c>
      <c r="E286" s="1">
        <v>1034500</v>
      </c>
      <c r="F286">
        <v>4</v>
      </c>
      <c r="G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6" s="3" t="str">
        <f>Homes[[#This Row],[bedrooms]] &amp; " bd | " &amp; TEXT(Homes[[#This Row],[bathrooms]],"0.##") &amp; " ba"</f>
        <v>4 bd | 2.5 ba</v>
      </c>
      <c r="I286" s="4">
        <v>2370</v>
      </c>
      <c r="J286" s="1">
        <f>IFERROR(Homes[[#This Row],[price]]/Homes[[#This Row],[sqft_living]]," ")</f>
        <v>436.49789029535867</v>
      </c>
      <c r="K286" s="4">
        <f>IFERROR(Homes[[#This Row],[sqft_lot]]/43560," ")</f>
        <v>0.24926538108356291</v>
      </c>
      <c r="L286" t="str">
        <f>IF(Homes[[#This Row],[waterfront]]=1, "Yes","No")</f>
        <v>No</v>
      </c>
      <c r="M286" s="4" t="str">
        <f>IF(Homes[[#This Row],[sqft_basement]]&gt;0, "Yes","No")</f>
        <v>No</v>
      </c>
      <c r="N286" t="str">
        <f>CHOOSE(Homes[[#This Row],[view]]+1, "None","Fair","Good","Great","Excellent")</f>
        <v>None</v>
      </c>
      <c r="O286" t="str">
        <f>CHOOSE(Homes[[#This Row],[condition]], "Poor","Fair","Average","Good","Excellent")</f>
        <v>Average</v>
      </c>
      <c r="P286">
        <f ca="1">YEAR(TODAY())-Homes[[#This Row],[yr_built]]</f>
        <v>22</v>
      </c>
      <c r="Q286">
        <v>0</v>
      </c>
      <c r="R286">
        <f ca="1">IF(Homes[[#This Row],[yr_renovated]]&gt;0, YEAR(TODAY())-Homes[[#This Row],[yr_renovated]], YEAR(TODAY())-Homes[[#This Row],[yr_built]])</f>
        <v>22</v>
      </c>
      <c r="S286">
        <v>2</v>
      </c>
      <c r="T286" s="2">
        <v>41802</v>
      </c>
      <c r="U286" s="3">
        <v>2.5</v>
      </c>
      <c r="V286" s="4">
        <f>IFERROR(Homes[[#This Row],[sqft_above]]+Homes[[#This Row],[sqft_basement]]," ")</f>
        <v>2370</v>
      </c>
      <c r="W286" s="4">
        <v>10858</v>
      </c>
      <c r="X286">
        <v>0</v>
      </c>
      <c r="Y286">
        <v>0</v>
      </c>
      <c r="Z286">
        <v>3</v>
      </c>
      <c r="AA286" s="4">
        <v>2370</v>
      </c>
      <c r="AB286" s="4">
        <v>0</v>
      </c>
      <c r="AC286">
        <v>2003</v>
      </c>
      <c r="AD286" t="s">
        <v>381</v>
      </c>
      <c r="AE286" t="s">
        <v>33</v>
      </c>
      <c r="AF286" t="s">
        <v>34</v>
      </c>
    </row>
    <row r="287" spans="1:32">
      <c r="A287" t="str">
        <f>PROPER(TRIM(Homes[[#This Row],[street]]))</f>
        <v>10774 155Th Pl Ne</v>
      </c>
      <c r="B287" t="str">
        <f>PROPER(TRIM(Homes[[#This Row],[city]]))</f>
        <v>Redmond</v>
      </c>
      <c r="C287" t="str">
        <f>_xlfn.TEXTBEFORE(Homes[[#This Row],[statezip]]," ")</f>
        <v>WA</v>
      </c>
      <c r="D287" s="6" t="str">
        <f>_xlfn.TEXTAFTER(Homes[[#This Row],[statezip]]," ")</f>
        <v>98052</v>
      </c>
      <c r="E287" s="1">
        <v>1033888</v>
      </c>
      <c r="F287">
        <v>4</v>
      </c>
      <c r="G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7" s="3" t="str">
        <f>Homes[[#This Row],[bedrooms]] &amp; " bd | " &amp; TEXT(Homes[[#This Row],[bathrooms]],"0.##") &amp; " ba"</f>
        <v>4 bd | 3.25 ba</v>
      </c>
      <c r="I287" s="4">
        <v>3270</v>
      </c>
      <c r="J287" s="1">
        <f>IFERROR(Homes[[#This Row],[price]]/Homes[[#This Row],[sqft_living]]," ")</f>
        <v>316.17370030581037</v>
      </c>
      <c r="K287" s="4">
        <f>IFERROR(Homes[[#This Row],[sqft_lot]]/43560," ")</f>
        <v>0.11907713498622589</v>
      </c>
      <c r="L287" t="str">
        <f>IF(Homes[[#This Row],[waterfront]]=1, "Yes","No")</f>
        <v>No</v>
      </c>
      <c r="M287" s="4" t="str">
        <f>IF(Homes[[#This Row],[sqft_basement]]&gt;0, "Yes","No")</f>
        <v>Yes</v>
      </c>
      <c r="N287" t="str">
        <f>CHOOSE(Homes[[#This Row],[view]]+1, "None","Fair","Good","Great","Excellent")</f>
        <v>None</v>
      </c>
      <c r="O287" t="str">
        <f>CHOOSE(Homes[[#This Row],[condition]], "Poor","Fair","Average","Good","Excellent")</f>
        <v>Average</v>
      </c>
      <c r="P287">
        <f ca="1">YEAR(TODAY())-Homes[[#This Row],[yr_built]]</f>
        <v>11</v>
      </c>
      <c r="Q287">
        <v>0</v>
      </c>
      <c r="R287">
        <f ca="1">IF(Homes[[#This Row],[yr_renovated]]&gt;0, YEAR(TODAY())-Homes[[#This Row],[yr_renovated]], YEAR(TODAY())-Homes[[#This Row],[yr_built]])</f>
        <v>11</v>
      </c>
      <c r="S287">
        <v>2</v>
      </c>
      <c r="T287" s="2">
        <v>41771</v>
      </c>
      <c r="U287" s="3">
        <v>3.25</v>
      </c>
      <c r="V287" s="4">
        <f>IFERROR(Homes[[#This Row],[sqft_above]]+Homes[[#This Row],[sqft_basement]]," ")</f>
        <v>3270</v>
      </c>
      <c r="W287" s="4">
        <v>5187</v>
      </c>
      <c r="X287">
        <v>0</v>
      </c>
      <c r="Y287">
        <v>0</v>
      </c>
      <c r="Z287">
        <v>3</v>
      </c>
      <c r="AA287" s="4">
        <v>3110</v>
      </c>
      <c r="AB287" s="4">
        <v>160</v>
      </c>
      <c r="AC287">
        <v>2014</v>
      </c>
      <c r="AD287" t="s">
        <v>382</v>
      </c>
      <c r="AE287" t="s">
        <v>137</v>
      </c>
      <c r="AF287" t="s">
        <v>138</v>
      </c>
    </row>
    <row r="288" spans="1:32">
      <c r="A288" t="str">
        <f>PROPER(TRIM(Homes[[#This Row],[street]]))</f>
        <v>8090 Juanita Dr Ne</v>
      </c>
      <c r="B288" t="str">
        <f>PROPER(TRIM(Homes[[#This Row],[city]]))</f>
        <v>Kirkland</v>
      </c>
      <c r="C288" t="str">
        <f>_xlfn.TEXTBEFORE(Homes[[#This Row],[statezip]]," ")</f>
        <v>WA</v>
      </c>
      <c r="D288" s="6" t="str">
        <f>_xlfn.TEXTAFTER(Homes[[#This Row],[statezip]]," ")</f>
        <v>98034</v>
      </c>
      <c r="E288" s="1">
        <v>1030000</v>
      </c>
      <c r="F288">
        <v>3</v>
      </c>
      <c r="G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88" s="3" t="str">
        <f>Homes[[#This Row],[bedrooms]] &amp; " bd | " &amp; TEXT(Homes[[#This Row],[bathrooms]],"0.##") &amp; " ba"</f>
        <v>3 bd | 4. ba</v>
      </c>
      <c r="I288" s="4">
        <v>3880</v>
      </c>
      <c r="J288" s="1">
        <f>IFERROR(Homes[[#This Row],[price]]/Homes[[#This Row],[sqft_living]]," ")</f>
        <v>265.46391752577318</v>
      </c>
      <c r="K288" s="4">
        <f>IFERROR(Homes[[#This Row],[sqft_lot]]/43560," ")</f>
        <v>0.30061983471074383</v>
      </c>
      <c r="L288" t="str">
        <f>IF(Homes[[#This Row],[waterfront]]=1, "Yes","No")</f>
        <v>No</v>
      </c>
      <c r="M288" s="4" t="str">
        <f>IF(Homes[[#This Row],[sqft_basement]]&gt;0, "Yes","No")</f>
        <v>Yes</v>
      </c>
      <c r="N288" t="str">
        <f>CHOOSE(Homes[[#This Row],[view]]+1, "None","Fair","Good","Great","Excellent")</f>
        <v>Great</v>
      </c>
      <c r="O288" t="str">
        <f>CHOOSE(Homes[[#This Row],[condition]], "Poor","Fair","Average","Good","Excellent")</f>
        <v>Average</v>
      </c>
      <c r="P288">
        <f ca="1">YEAR(TODAY())-Homes[[#This Row],[yr_built]]</f>
        <v>16</v>
      </c>
      <c r="Q288">
        <v>0</v>
      </c>
      <c r="R288">
        <f ca="1">IF(Homes[[#This Row],[yr_renovated]]&gt;0, YEAR(TODAY())-Homes[[#This Row],[yr_renovated]], YEAR(TODAY())-Homes[[#This Row],[yr_built]])</f>
        <v>16</v>
      </c>
      <c r="S288">
        <v>2</v>
      </c>
      <c r="T288" s="2">
        <v>41780</v>
      </c>
      <c r="U288" s="3">
        <v>4</v>
      </c>
      <c r="V288" s="4">
        <f>IFERROR(Homes[[#This Row],[sqft_above]]+Homes[[#This Row],[sqft_basement]]," ")</f>
        <v>3880</v>
      </c>
      <c r="W288" s="4">
        <v>13095</v>
      </c>
      <c r="X288">
        <v>0</v>
      </c>
      <c r="Y288">
        <v>3</v>
      </c>
      <c r="Z288">
        <v>3</v>
      </c>
      <c r="AA288" s="4">
        <v>3700</v>
      </c>
      <c r="AB288" s="4">
        <v>180</v>
      </c>
      <c r="AC288">
        <v>2009</v>
      </c>
      <c r="AD288" t="s">
        <v>383</v>
      </c>
      <c r="AE288" t="s">
        <v>46</v>
      </c>
      <c r="AF288" t="s">
        <v>47</v>
      </c>
    </row>
    <row r="289" spans="1:32">
      <c r="A289" t="str">
        <f>PROPER(TRIM(Homes[[#This Row],[street]]))</f>
        <v>5700-5798 Wallingford Ave N</v>
      </c>
      <c r="B289" t="str">
        <f>PROPER(TRIM(Homes[[#This Row],[city]]))</f>
        <v>Seattle</v>
      </c>
      <c r="C289" t="str">
        <f>_xlfn.TEXTBEFORE(Homes[[#This Row],[statezip]]," ")</f>
        <v>WA</v>
      </c>
      <c r="D289" s="6" t="str">
        <f>_xlfn.TEXTAFTER(Homes[[#This Row],[statezip]]," ")</f>
        <v>98103</v>
      </c>
      <c r="E289" s="1">
        <v>1030000</v>
      </c>
      <c r="F289">
        <v>4</v>
      </c>
      <c r="G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9" s="3" t="str">
        <f>Homes[[#This Row],[bedrooms]] &amp; " bd | " &amp; TEXT(Homes[[#This Row],[bathrooms]],"0.##") &amp; " ba"</f>
        <v>4 bd | 2.5 ba</v>
      </c>
      <c r="I289" s="4">
        <v>2750</v>
      </c>
      <c r="J289" s="1">
        <f>IFERROR(Homes[[#This Row],[price]]/Homes[[#This Row],[sqft_living]]," ")</f>
        <v>374.54545454545456</v>
      </c>
      <c r="K289" s="4">
        <f>IFERROR(Homes[[#This Row],[sqft_lot]]/43560," ")</f>
        <v>0.11019283746556474</v>
      </c>
      <c r="L289" t="str">
        <f>IF(Homes[[#This Row],[waterfront]]=1, "Yes","No")</f>
        <v>No</v>
      </c>
      <c r="M289" s="4" t="str">
        <f>IF(Homes[[#This Row],[sqft_basement]]&gt;0, "Yes","No")</f>
        <v>Yes</v>
      </c>
      <c r="N289" t="str">
        <f>CHOOSE(Homes[[#This Row],[view]]+1, "None","Fair","Good","Great","Excellent")</f>
        <v>None</v>
      </c>
      <c r="O289" t="str">
        <f>CHOOSE(Homes[[#This Row],[condition]], "Poor","Fair","Average","Good","Excellent")</f>
        <v>Average</v>
      </c>
      <c r="P289">
        <f ca="1">YEAR(TODAY())-Homes[[#This Row],[yr_built]]</f>
        <v>120</v>
      </c>
      <c r="Q289">
        <v>2005</v>
      </c>
      <c r="R289">
        <f ca="1">IF(Homes[[#This Row],[yr_renovated]]&gt;0, YEAR(TODAY())-Homes[[#This Row],[yr_renovated]], YEAR(TODAY())-Homes[[#This Row],[yr_built]])</f>
        <v>20</v>
      </c>
      <c r="S289">
        <v>2</v>
      </c>
      <c r="T289" s="2">
        <v>41803</v>
      </c>
      <c r="U289" s="3">
        <v>2.5</v>
      </c>
      <c r="V289" s="4">
        <f>IFERROR(Homes[[#This Row],[sqft_above]]+Homes[[#This Row],[sqft_basement]]," ")</f>
        <v>2750</v>
      </c>
      <c r="W289" s="4">
        <v>4800</v>
      </c>
      <c r="X289">
        <v>0</v>
      </c>
      <c r="Y289">
        <v>0</v>
      </c>
      <c r="Z289">
        <v>3</v>
      </c>
      <c r="AA289" s="4">
        <v>1960</v>
      </c>
      <c r="AB289" s="4">
        <v>790</v>
      </c>
      <c r="AC289">
        <v>1905</v>
      </c>
      <c r="AD289" t="s">
        <v>384</v>
      </c>
      <c r="AE289" t="s">
        <v>49</v>
      </c>
      <c r="AF289" t="s">
        <v>172</v>
      </c>
    </row>
    <row r="290" spans="1:32">
      <c r="A290" t="str">
        <f>PROPER(TRIM(Homes[[#This Row],[street]]))</f>
        <v>3215 107Th Ave Se</v>
      </c>
      <c r="B290" t="str">
        <f>PROPER(TRIM(Homes[[#This Row],[city]]))</f>
        <v>Bellevue</v>
      </c>
      <c r="C290" t="str">
        <f>_xlfn.TEXTBEFORE(Homes[[#This Row],[statezip]]," ")</f>
        <v>WA</v>
      </c>
      <c r="D290" s="6" t="str">
        <f>_xlfn.TEXTAFTER(Homes[[#This Row],[statezip]]," ")</f>
        <v>98004</v>
      </c>
      <c r="E290" s="1">
        <v>1027000</v>
      </c>
      <c r="F290">
        <v>3</v>
      </c>
      <c r="G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" s="3" t="str">
        <f>Homes[[#This Row],[bedrooms]] &amp; " bd | " &amp; TEXT(Homes[[#This Row],[bathrooms]],"0.##") &amp; " ba"</f>
        <v>3 bd | 2.5 ba</v>
      </c>
      <c r="I290" s="4">
        <v>2430</v>
      </c>
      <c r="J290" s="1">
        <f>IFERROR(Homes[[#This Row],[price]]/Homes[[#This Row],[sqft_living]]," ")</f>
        <v>422.63374485596705</v>
      </c>
      <c r="K290" s="4">
        <f>IFERROR(Homes[[#This Row],[sqft_lot]]/43560," ")</f>
        <v>0.24104683195592286</v>
      </c>
      <c r="L290" t="str">
        <f>IF(Homes[[#This Row],[waterfront]]=1, "Yes","No")</f>
        <v>No</v>
      </c>
      <c r="M290" s="4" t="str">
        <f>IF(Homes[[#This Row],[sqft_basement]]&gt;0, "Yes","No")</f>
        <v>No</v>
      </c>
      <c r="N290" t="str">
        <f>CHOOSE(Homes[[#This Row],[view]]+1, "None","Fair","Good","Great","Excellent")</f>
        <v>Fair</v>
      </c>
      <c r="O290" t="str">
        <f>CHOOSE(Homes[[#This Row],[condition]], "Poor","Fair","Average","Good","Excellent")</f>
        <v>Average</v>
      </c>
      <c r="P290">
        <f ca="1">YEAR(TODAY())-Homes[[#This Row],[yr_built]]</f>
        <v>36</v>
      </c>
      <c r="Q290">
        <v>0</v>
      </c>
      <c r="R290">
        <f ca="1">IF(Homes[[#This Row],[yr_renovated]]&gt;0, YEAR(TODAY())-Homes[[#This Row],[yr_renovated]], YEAR(TODAY())-Homes[[#This Row],[yr_built]])</f>
        <v>36</v>
      </c>
      <c r="S290">
        <v>2</v>
      </c>
      <c r="T290" s="2">
        <v>41809</v>
      </c>
      <c r="U290" s="3">
        <v>2.5</v>
      </c>
      <c r="V290" s="4">
        <f>IFERROR(Homes[[#This Row],[sqft_above]]+Homes[[#This Row],[sqft_basement]]," ")</f>
        <v>2430</v>
      </c>
      <c r="W290" s="4">
        <v>10500</v>
      </c>
      <c r="X290">
        <v>0</v>
      </c>
      <c r="Y290">
        <v>1</v>
      </c>
      <c r="Z290">
        <v>3</v>
      </c>
      <c r="AA290" s="4">
        <v>2430</v>
      </c>
      <c r="AB290" s="4">
        <v>0</v>
      </c>
      <c r="AC290">
        <v>1989</v>
      </c>
      <c r="AD290" t="s">
        <v>385</v>
      </c>
      <c r="AE290" t="s">
        <v>33</v>
      </c>
      <c r="AF290" t="s">
        <v>34</v>
      </c>
    </row>
    <row r="291" spans="1:32">
      <c r="A291" t="str">
        <f>PROPER(TRIM(Homes[[#This Row],[street]]))</f>
        <v>3057 70Th Ave Se</v>
      </c>
      <c r="B291" t="str">
        <f>PROPER(TRIM(Homes[[#This Row],[city]]))</f>
        <v>Mercer Island</v>
      </c>
      <c r="C291" t="str">
        <f>_xlfn.TEXTBEFORE(Homes[[#This Row],[statezip]]," ")</f>
        <v>WA</v>
      </c>
      <c r="D291" s="6" t="str">
        <f>_xlfn.TEXTAFTER(Homes[[#This Row],[statezip]]," ")</f>
        <v>98040</v>
      </c>
      <c r="E291" s="1">
        <v>1025000</v>
      </c>
      <c r="F291">
        <v>3</v>
      </c>
      <c r="G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1" s="3" t="str">
        <f>Homes[[#This Row],[bedrooms]] &amp; " bd | " &amp; TEXT(Homes[[#This Row],[bathrooms]],"0.##") &amp; " ba"</f>
        <v>3 bd | 1.75 ba</v>
      </c>
      <c r="I291" s="4">
        <v>2640</v>
      </c>
      <c r="J291" s="1">
        <f>IFERROR(Homes[[#This Row],[price]]/Homes[[#This Row],[sqft_living]]," ")</f>
        <v>388.25757575757575</v>
      </c>
      <c r="K291" s="4">
        <f>IFERROR(Homes[[#This Row],[sqft_lot]]/43560," ")</f>
        <v>0.18365472910927455</v>
      </c>
      <c r="L291" t="str">
        <f>IF(Homes[[#This Row],[waterfront]]=1, "Yes","No")</f>
        <v>No</v>
      </c>
      <c r="M291" s="4" t="str">
        <f>IF(Homes[[#This Row],[sqft_basement]]&gt;0, "Yes","No")</f>
        <v>Yes</v>
      </c>
      <c r="N291" t="str">
        <f>CHOOSE(Homes[[#This Row],[view]]+1, "None","Fair","Good","Great","Excellent")</f>
        <v>Great</v>
      </c>
      <c r="O291" t="str">
        <f>CHOOSE(Homes[[#This Row],[condition]], "Poor","Fair","Average","Good","Excellent")</f>
        <v>Good</v>
      </c>
      <c r="P291">
        <f ca="1">YEAR(TODAY())-Homes[[#This Row],[yr_built]]</f>
        <v>65</v>
      </c>
      <c r="Q291">
        <v>2001</v>
      </c>
      <c r="R291">
        <f ca="1">IF(Homes[[#This Row],[yr_renovated]]&gt;0, YEAR(TODAY())-Homes[[#This Row],[yr_renovated]], YEAR(TODAY())-Homes[[#This Row],[yr_built]])</f>
        <v>24</v>
      </c>
      <c r="S291">
        <v>1</v>
      </c>
      <c r="T291" s="2">
        <v>41794</v>
      </c>
      <c r="U291" s="3">
        <v>1.75</v>
      </c>
      <c r="V291" s="4">
        <f>IFERROR(Homes[[#This Row],[sqft_above]]+Homes[[#This Row],[sqft_basement]]," ")</f>
        <v>2640</v>
      </c>
      <c r="W291" s="4">
        <v>8000</v>
      </c>
      <c r="X291">
        <v>0</v>
      </c>
      <c r="Y291">
        <v>3</v>
      </c>
      <c r="Z291">
        <v>4</v>
      </c>
      <c r="AA291" s="4">
        <v>1320</v>
      </c>
      <c r="AB291" s="4">
        <v>1320</v>
      </c>
      <c r="AC291">
        <v>1960</v>
      </c>
      <c r="AD291" t="s">
        <v>386</v>
      </c>
      <c r="AE291" t="s">
        <v>36</v>
      </c>
      <c r="AF291" t="s">
        <v>37</v>
      </c>
    </row>
    <row r="292" spans="1:32">
      <c r="A292" t="str">
        <f>PROPER(TRIM(Homes[[#This Row],[street]]))</f>
        <v>8434 W Mercer Way</v>
      </c>
      <c r="B292" t="str">
        <f>PROPER(TRIM(Homes[[#This Row],[city]]))</f>
        <v>Mercer Island</v>
      </c>
      <c r="C292" t="str">
        <f>_xlfn.TEXTBEFORE(Homes[[#This Row],[statezip]]," ")</f>
        <v>WA</v>
      </c>
      <c r="D292" s="6" t="str">
        <f>_xlfn.TEXTAFTER(Homes[[#This Row],[statezip]]," ")</f>
        <v>98040</v>
      </c>
      <c r="E292" s="1">
        <v>1025000</v>
      </c>
      <c r="F292">
        <v>4</v>
      </c>
      <c r="G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2" s="3" t="str">
        <f>Homes[[#This Row],[bedrooms]] &amp; " bd | " &amp; TEXT(Homes[[#This Row],[bathrooms]],"0.##") &amp; " ba"</f>
        <v>4 bd | 3.5 ba</v>
      </c>
      <c r="I292" s="4">
        <v>3320</v>
      </c>
      <c r="J292" s="1">
        <f>IFERROR(Homes[[#This Row],[price]]/Homes[[#This Row],[sqft_living]]," ")</f>
        <v>308.73493975903614</v>
      </c>
      <c r="K292" s="4">
        <f>IFERROR(Homes[[#This Row],[sqft_lot]]/43560," ")</f>
        <v>0.4556932966023875</v>
      </c>
      <c r="L292" t="str">
        <f>IF(Homes[[#This Row],[waterfront]]=1, "Yes","No")</f>
        <v>No</v>
      </c>
      <c r="M292" s="4" t="str">
        <f>IF(Homes[[#This Row],[sqft_basement]]&gt;0, "Yes","No")</f>
        <v>Yes</v>
      </c>
      <c r="N292" t="str">
        <f>CHOOSE(Homes[[#This Row],[view]]+1, "None","Fair","Good","Great","Excellent")</f>
        <v>Good</v>
      </c>
      <c r="O292" t="str">
        <f>CHOOSE(Homes[[#This Row],[condition]], "Poor","Fair","Average","Good","Excellent")</f>
        <v>Good</v>
      </c>
      <c r="P292">
        <f ca="1">YEAR(TODAY())-Homes[[#This Row],[yr_built]]</f>
        <v>48</v>
      </c>
      <c r="Q292">
        <v>0</v>
      </c>
      <c r="R292">
        <f ca="1">IF(Homes[[#This Row],[yr_renovated]]&gt;0, YEAR(TODAY())-Homes[[#This Row],[yr_renovated]], YEAR(TODAY())-Homes[[#This Row],[yr_built]])</f>
        <v>48</v>
      </c>
      <c r="S292">
        <v>1</v>
      </c>
      <c r="T292" s="2">
        <v>41816</v>
      </c>
      <c r="U292" s="3">
        <v>3.5</v>
      </c>
      <c r="V292" s="4">
        <f>IFERROR(Homes[[#This Row],[sqft_above]]+Homes[[#This Row],[sqft_basement]]," ")</f>
        <v>3320</v>
      </c>
      <c r="W292" s="4">
        <v>19850</v>
      </c>
      <c r="X292">
        <v>0</v>
      </c>
      <c r="Y292">
        <v>2</v>
      </c>
      <c r="Z292">
        <v>4</v>
      </c>
      <c r="AA292" s="4">
        <v>2040</v>
      </c>
      <c r="AB292" s="4">
        <v>1280</v>
      </c>
      <c r="AC292">
        <v>1977</v>
      </c>
      <c r="AD292" t="s">
        <v>267</v>
      </c>
      <c r="AE292" t="s">
        <v>36</v>
      </c>
      <c r="AF292" t="s">
        <v>37</v>
      </c>
    </row>
    <row r="293" spans="1:32">
      <c r="A293" t="str">
        <f>PROPER(TRIM(Homes[[#This Row],[street]]))</f>
        <v>4143 118Th Ave Ne</v>
      </c>
      <c r="B293" t="str">
        <f>PROPER(TRIM(Homes[[#This Row],[city]]))</f>
        <v>Kirkland</v>
      </c>
      <c r="C293" t="str">
        <f>_xlfn.TEXTBEFORE(Homes[[#This Row],[statezip]]," ")</f>
        <v>WA</v>
      </c>
      <c r="D293" s="6" t="str">
        <f>_xlfn.TEXTAFTER(Homes[[#This Row],[statezip]]," ")</f>
        <v>98033</v>
      </c>
      <c r="E293" s="1">
        <v>1025000</v>
      </c>
      <c r="F293">
        <v>5</v>
      </c>
      <c r="G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293" s="3" t="str">
        <f>Homes[[#This Row],[bedrooms]] &amp; " bd | " &amp; TEXT(Homes[[#This Row],[bathrooms]],"0.##") &amp; " ba"</f>
        <v>5 bd | 4. ba</v>
      </c>
      <c r="I293" s="4">
        <v>3760</v>
      </c>
      <c r="J293" s="1">
        <f>IFERROR(Homes[[#This Row],[price]]/Homes[[#This Row],[sqft_living]]," ")</f>
        <v>272.60638297872339</v>
      </c>
      <c r="K293" s="4">
        <f>IFERROR(Homes[[#This Row],[sqft_lot]]/43560," ")</f>
        <v>0.64370982552800737</v>
      </c>
      <c r="L293" t="str">
        <f>IF(Homes[[#This Row],[waterfront]]=1, "Yes","No")</f>
        <v>No</v>
      </c>
      <c r="M293" s="4" t="str">
        <f>IF(Homes[[#This Row],[sqft_basement]]&gt;0, "Yes","No")</f>
        <v>No</v>
      </c>
      <c r="N293" t="str">
        <f>CHOOSE(Homes[[#This Row],[view]]+1, "None","Fair","Good","Great","Excellent")</f>
        <v>None</v>
      </c>
      <c r="O293" t="str">
        <f>CHOOSE(Homes[[#This Row],[condition]], "Poor","Fair","Average","Good","Excellent")</f>
        <v>Average</v>
      </c>
      <c r="P293">
        <f ca="1">YEAR(TODAY())-Homes[[#This Row],[yr_built]]</f>
        <v>42</v>
      </c>
      <c r="Q293">
        <v>2009</v>
      </c>
      <c r="R293">
        <f ca="1">IF(Homes[[#This Row],[yr_renovated]]&gt;0, YEAR(TODAY())-Homes[[#This Row],[yr_renovated]], YEAR(TODAY())-Homes[[#This Row],[yr_built]])</f>
        <v>16</v>
      </c>
      <c r="S293">
        <v>2</v>
      </c>
      <c r="T293" s="2">
        <v>41800</v>
      </c>
      <c r="U293" s="3">
        <v>4</v>
      </c>
      <c r="V293" s="4">
        <f>IFERROR(Homes[[#This Row],[sqft_above]]+Homes[[#This Row],[sqft_basement]]," ")</f>
        <v>3760</v>
      </c>
      <c r="W293" s="4">
        <v>28040</v>
      </c>
      <c r="X293">
        <v>0</v>
      </c>
      <c r="Y293">
        <v>0</v>
      </c>
      <c r="Z293">
        <v>3</v>
      </c>
      <c r="AA293" s="4">
        <v>3760</v>
      </c>
      <c r="AB293" s="4">
        <v>0</v>
      </c>
      <c r="AC293">
        <v>1983</v>
      </c>
      <c r="AD293" t="s">
        <v>387</v>
      </c>
      <c r="AE293" t="s">
        <v>46</v>
      </c>
      <c r="AF293" t="s">
        <v>55</v>
      </c>
    </row>
    <row r="294" spans="1:32">
      <c r="A294" t="str">
        <f>PROPER(TRIM(Homes[[#This Row],[street]]))</f>
        <v>5350 Ne 16Th St</v>
      </c>
      <c r="B294" t="str">
        <f>PROPER(TRIM(Homes[[#This Row],[city]]))</f>
        <v>Renton</v>
      </c>
      <c r="C294" t="str">
        <f>_xlfn.TEXTBEFORE(Homes[[#This Row],[statezip]]," ")</f>
        <v>WA</v>
      </c>
      <c r="D294" s="6" t="str">
        <f>_xlfn.TEXTAFTER(Homes[[#This Row],[statezip]]," ")</f>
        <v>98059</v>
      </c>
      <c r="E294" s="1">
        <v>1025000</v>
      </c>
      <c r="F294">
        <v>4</v>
      </c>
      <c r="G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4" s="3" t="str">
        <f>Homes[[#This Row],[bedrooms]] &amp; " bd | " &amp; TEXT(Homes[[#This Row],[bathrooms]],"0.##") &amp; " ba"</f>
        <v>4 bd | 3.5 ba</v>
      </c>
      <c r="I294" s="4">
        <v>4370</v>
      </c>
      <c r="J294" s="1">
        <f>IFERROR(Homes[[#This Row],[price]]/Homes[[#This Row],[sqft_living]]," ")</f>
        <v>234.55377574370709</v>
      </c>
      <c r="K294" s="4">
        <f>IFERROR(Homes[[#This Row],[sqft_lot]]/43560," ")</f>
        <v>0.24931129476584021</v>
      </c>
      <c r="L294" t="str">
        <f>IF(Homes[[#This Row],[waterfront]]=1, "Yes","No")</f>
        <v>No</v>
      </c>
      <c r="M294" s="4" t="str">
        <f>IF(Homes[[#This Row],[sqft_basement]]&gt;0, "Yes","No")</f>
        <v>No</v>
      </c>
      <c r="N294" t="str">
        <f>CHOOSE(Homes[[#This Row],[view]]+1, "None","Fair","Good","Great","Excellent")</f>
        <v>None</v>
      </c>
      <c r="O294" t="str">
        <f>CHOOSE(Homes[[#This Row],[condition]], "Poor","Fair","Average","Good","Excellent")</f>
        <v>Average</v>
      </c>
      <c r="P294">
        <f ca="1">YEAR(TODAY())-Homes[[#This Row],[yr_built]]</f>
        <v>17</v>
      </c>
      <c r="Q294">
        <v>0</v>
      </c>
      <c r="R294">
        <f ca="1">IF(Homes[[#This Row],[yr_renovated]]&gt;0, YEAR(TODAY())-Homes[[#This Row],[yr_renovated]], YEAR(TODAY())-Homes[[#This Row],[yr_built]])</f>
        <v>17</v>
      </c>
      <c r="S294">
        <v>2</v>
      </c>
      <c r="T294" s="2">
        <v>41823</v>
      </c>
      <c r="U294" s="3">
        <v>3.5</v>
      </c>
      <c r="V294" s="4">
        <f>IFERROR(Homes[[#This Row],[sqft_above]]+Homes[[#This Row],[sqft_basement]]," ")</f>
        <v>4370</v>
      </c>
      <c r="W294" s="4">
        <v>10860</v>
      </c>
      <c r="X294">
        <v>0</v>
      </c>
      <c r="Y294">
        <v>0</v>
      </c>
      <c r="Z294">
        <v>3</v>
      </c>
      <c r="AA294" s="4">
        <v>4370</v>
      </c>
      <c r="AB294" s="4">
        <v>0</v>
      </c>
      <c r="AC294">
        <v>2008</v>
      </c>
      <c r="AD294" t="s">
        <v>388</v>
      </c>
      <c r="AE294" t="s">
        <v>319</v>
      </c>
      <c r="AF294" t="s">
        <v>282</v>
      </c>
    </row>
    <row r="295" spans="1:32">
      <c r="A295" t="str">
        <f>PROPER(TRIM(Homes[[#This Row],[street]]))</f>
        <v>715 W Howe St</v>
      </c>
      <c r="B295" t="str">
        <f>PROPER(TRIM(Homes[[#This Row],[city]]))</f>
        <v>Seattle</v>
      </c>
      <c r="C295" t="str">
        <f>_xlfn.TEXTBEFORE(Homes[[#This Row],[statezip]]," ")</f>
        <v>WA</v>
      </c>
      <c r="D295" s="6" t="str">
        <f>_xlfn.TEXTAFTER(Homes[[#This Row],[statezip]]," ")</f>
        <v>98119</v>
      </c>
      <c r="E295" s="1">
        <v>1020000</v>
      </c>
      <c r="F295">
        <v>3</v>
      </c>
      <c r="G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5" s="3" t="str">
        <f>Homes[[#This Row],[bedrooms]] &amp; " bd | " &amp; TEXT(Homes[[#This Row],[bathrooms]],"0.##") &amp; " ba"</f>
        <v>3 bd | 2.25 ba</v>
      </c>
      <c r="I295" s="4">
        <v>1670</v>
      </c>
      <c r="J295" s="1">
        <f>IFERROR(Homes[[#This Row],[price]]/Homes[[#This Row],[sqft_living]]," ")</f>
        <v>610.77844311377248</v>
      </c>
      <c r="K295" s="4">
        <f>IFERROR(Homes[[#This Row],[sqft_lot]]/43560," ")</f>
        <v>0.11019283746556474</v>
      </c>
      <c r="L295" t="str">
        <f>IF(Homes[[#This Row],[waterfront]]=1, "Yes","No")</f>
        <v>No</v>
      </c>
      <c r="M295" s="4" t="str">
        <f>IF(Homes[[#This Row],[sqft_basement]]&gt;0, "Yes","No")</f>
        <v>No</v>
      </c>
      <c r="N295" t="str">
        <f>CHOOSE(Homes[[#This Row],[view]]+1, "None","Fair","Good","Great","Excellent")</f>
        <v>Great</v>
      </c>
      <c r="O295" t="str">
        <f>CHOOSE(Homes[[#This Row],[condition]], "Poor","Fair","Average","Good","Excellent")</f>
        <v>Average</v>
      </c>
      <c r="P295">
        <f ca="1">YEAR(TODAY())-Homes[[#This Row],[yr_built]]</f>
        <v>122</v>
      </c>
      <c r="Q295">
        <v>2005</v>
      </c>
      <c r="R295">
        <f ca="1">IF(Homes[[#This Row],[yr_renovated]]&gt;0, YEAR(TODAY())-Homes[[#This Row],[yr_renovated]], YEAR(TODAY())-Homes[[#This Row],[yr_built]])</f>
        <v>20</v>
      </c>
      <c r="S295">
        <v>1.5</v>
      </c>
      <c r="T295" s="2">
        <v>41817</v>
      </c>
      <c r="U295" s="3">
        <v>2.25</v>
      </c>
      <c r="V295" s="4">
        <f>IFERROR(Homes[[#This Row],[sqft_above]]+Homes[[#This Row],[sqft_basement]]," ")</f>
        <v>1670</v>
      </c>
      <c r="W295" s="4">
        <v>4800</v>
      </c>
      <c r="X295">
        <v>0</v>
      </c>
      <c r="Y295">
        <v>3</v>
      </c>
      <c r="Z295">
        <v>3</v>
      </c>
      <c r="AA295" s="4">
        <v>1670</v>
      </c>
      <c r="AB295" s="4">
        <v>0</v>
      </c>
      <c r="AC295">
        <v>1903</v>
      </c>
      <c r="AD295" t="s">
        <v>389</v>
      </c>
      <c r="AE295" t="s">
        <v>49</v>
      </c>
      <c r="AF295" t="s">
        <v>68</v>
      </c>
    </row>
    <row r="296" spans="1:32">
      <c r="A296" t="str">
        <f>PROPER(TRIM(Homes[[#This Row],[street]]))</f>
        <v>104 6Th St S</v>
      </c>
      <c r="B296" t="str">
        <f>PROPER(TRIM(Homes[[#This Row],[city]]))</f>
        <v>Kirkland</v>
      </c>
      <c r="C296" t="str">
        <f>_xlfn.TEXTBEFORE(Homes[[#This Row],[statezip]]," ")</f>
        <v>WA</v>
      </c>
      <c r="D296" s="6" t="str">
        <f>_xlfn.TEXTAFTER(Homes[[#This Row],[statezip]]," ")</f>
        <v>98033</v>
      </c>
      <c r="E296" s="1">
        <v>1020000</v>
      </c>
      <c r="F296">
        <v>4</v>
      </c>
      <c r="G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6" s="3" t="str">
        <f>Homes[[#This Row],[bedrooms]] &amp; " bd | " &amp; TEXT(Homes[[#This Row],[bathrooms]],"0.##") &amp; " ba"</f>
        <v>4 bd | 3.5 ba</v>
      </c>
      <c r="I296" s="4">
        <v>3770</v>
      </c>
      <c r="J296" s="1">
        <f>IFERROR(Homes[[#This Row],[price]]/Homes[[#This Row],[sqft_living]]," ")</f>
        <v>270.55702917771885</v>
      </c>
      <c r="K296" s="4">
        <f>IFERROR(Homes[[#This Row],[sqft_lot]]/43560," ")</f>
        <v>0.19515610651974288</v>
      </c>
      <c r="L296" t="str">
        <f>IF(Homes[[#This Row],[waterfront]]=1, "Yes","No")</f>
        <v>No</v>
      </c>
      <c r="M296" s="4" t="str">
        <f>IF(Homes[[#This Row],[sqft_basement]]&gt;0, "Yes","No")</f>
        <v>No</v>
      </c>
      <c r="N296" t="str">
        <f>CHOOSE(Homes[[#This Row],[view]]+1, "None","Fair","Good","Great","Excellent")</f>
        <v>None</v>
      </c>
      <c r="O296" t="str">
        <f>CHOOSE(Homes[[#This Row],[condition]], "Poor","Fair","Average","Good","Excellent")</f>
        <v>Average</v>
      </c>
      <c r="P296">
        <f ca="1">YEAR(TODAY())-Homes[[#This Row],[yr_built]]</f>
        <v>17</v>
      </c>
      <c r="Q296">
        <v>0</v>
      </c>
      <c r="R296">
        <f ca="1">IF(Homes[[#This Row],[yr_renovated]]&gt;0, YEAR(TODAY())-Homes[[#This Row],[yr_renovated]], YEAR(TODAY())-Homes[[#This Row],[yr_built]])</f>
        <v>17</v>
      </c>
      <c r="S296">
        <v>2</v>
      </c>
      <c r="T296" s="2">
        <v>41821</v>
      </c>
      <c r="U296" s="3">
        <v>3.5</v>
      </c>
      <c r="V296" s="4">
        <f>IFERROR(Homes[[#This Row],[sqft_above]]+Homes[[#This Row],[sqft_basement]]," ")</f>
        <v>3770</v>
      </c>
      <c r="W296" s="4">
        <v>8501</v>
      </c>
      <c r="X296">
        <v>0</v>
      </c>
      <c r="Y296">
        <v>0</v>
      </c>
      <c r="Z296">
        <v>3</v>
      </c>
      <c r="AA296" s="4">
        <v>3770</v>
      </c>
      <c r="AB296" s="4">
        <v>0</v>
      </c>
      <c r="AC296">
        <v>2008</v>
      </c>
      <c r="AD296" t="s">
        <v>390</v>
      </c>
      <c r="AE296" t="s">
        <v>46</v>
      </c>
      <c r="AF296" t="s">
        <v>55</v>
      </c>
    </row>
    <row r="297" spans="1:32">
      <c r="A297" t="str">
        <f>PROPER(TRIM(Homes[[#This Row],[street]]))</f>
        <v>1918 202Nd Pl Se</v>
      </c>
      <c r="B297" t="str">
        <f>PROPER(TRIM(Homes[[#This Row],[city]]))</f>
        <v>Sammamish</v>
      </c>
      <c r="C297" t="str">
        <f>_xlfn.TEXTBEFORE(Homes[[#This Row],[statezip]]," ")</f>
        <v>WA</v>
      </c>
      <c r="D297" s="6" t="str">
        <f>_xlfn.TEXTAFTER(Homes[[#This Row],[statezip]]," ")</f>
        <v>98075</v>
      </c>
      <c r="E297" s="1">
        <v>1020000</v>
      </c>
      <c r="F297">
        <v>3</v>
      </c>
      <c r="G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7" s="3" t="str">
        <f>Homes[[#This Row],[bedrooms]] &amp; " bd | " &amp; TEXT(Homes[[#This Row],[bathrooms]],"0.##") &amp; " ba"</f>
        <v>3 bd | 2.25 ba</v>
      </c>
      <c r="I297" s="4">
        <v>2950</v>
      </c>
      <c r="J297" s="1">
        <f>IFERROR(Homes[[#This Row],[price]]/Homes[[#This Row],[sqft_living]]," ")</f>
        <v>345.76271186440675</v>
      </c>
      <c r="K297" s="4">
        <f>IFERROR(Homes[[#This Row],[sqft_lot]]/43560," ")</f>
        <v>1.8099862258953168</v>
      </c>
      <c r="L297" t="str">
        <f>IF(Homes[[#This Row],[waterfront]]=1, "Yes","No")</f>
        <v>No</v>
      </c>
      <c r="M297" s="4" t="str">
        <f>IF(Homes[[#This Row],[sqft_basement]]&gt;0, "Yes","No")</f>
        <v>No</v>
      </c>
      <c r="N297" t="str">
        <f>CHOOSE(Homes[[#This Row],[view]]+1, "None","Fair","Good","Great","Excellent")</f>
        <v>None</v>
      </c>
      <c r="O297" t="str">
        <f>CHOOSE(Homes[[#This Row],[condition]], "Poor","Fair","Average","Good","Excellent")</f>
        <v>Average</v>
      </c>
      <c r="P297">
        <f ca="1">YEAR(TODAY())-Homes[[#This Row],[yr_built]]</f>
        <v>19</v>
      </c>
      <c r="Q297">
        <v>0</v>
      </c>
      <c r="R297">
        <f ca="1">IF(Homes[[#This Row],[yr_renovated]]&gt;0, YEAR(TODAY())-Homes[[#This Row],[yr_renovated]], YEAR(TODAY())-Homes[[#This Row],[yr_built]])</f>
        <v>19</v>
      </c>
      <c r="S297">
        <v>1.5</v>
      </c>
      <c r="T297" s="2">
        <v>41768</v>
      </c>
      <c r="U297" s="3">
        <v>2.25</v>
      </c>
      <c r="V297" s="4">
        <f>IFERROR(Homes[[#This Row],[sqft_above]]+Homes[[#This Row],[sqft_basement]]," ")</f>
        <v>2950</v>
      </c>
      <c r="W297" s="4">
        <v>78843</v>
      </c>
      <c r="X297">
        <v>0</v>
      </c>
      <c r="Y297">
        <v>0</v>
      </c>
      <c r="Z297">
        <v>3</v>
      </c>
      <c r="AA297" s="4">
        <v>2950</v>
      </c>
      <c r="AB297" s="4">
        <v>0</v>
      </c>
      <c r="AC297">
        <v>2006</v>
      </c>
      <c r="AD297" t="s">
        <v>391</v>
      </c>
      <c r="AE297" t="s">
        <v>102</v>
      </c>
      <c r="AF297" t="s">
        <v>103</v>
      </c>
    </row>
    <row r="298" spans="1:32">
      <c r="A298" t="str">
        <f>PROPER(TRIM(Homes[[#This Row],[street]]))</f>
        <v>5220 Sw Pritchard St</v>
      </c>
      <c r="B298" t="str">
        <f>PROPER(TRIM(Homes[[#This Row],[city]]))</f>
        <v>Seattle</v>
      </c>
      <c r="C298" t="str">
        <f>_xlfn.TEXTBEFORE(Homes[[#This Row],[statezip]]," ")</f>
        <v>WA</v>
      </c>
      <c r="D298" s="6" t="str">
        <f>_xlfn.TEXTAFTER(Homes[[#This Row],[statezip]]," ")</f>
        <v>98116</v>
      </c>
      <c r="E298" s="1">
        <v>1015000</v>
      </c>
      <c r="F298">
        <v>3</v>
      </c>
      <c r="G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" s="3" t="str">
        <f>Homes[[#This Row],[bedrooms]] &amp; " bd | " &amp; TEXT(Homes[[#This Row],[bathrooms]],"0.##") &amp; " ba"</f>
        <v>3 bd | 2.5 ba</v>
      </c>
      <c r="I298" s="4">
        <v>2920</v>
      </c>
      <c r="J298" s="1">
        <f>IFERROR(Homes[[#This Row],[price]]/Homes[[#This Row],[sqft_living]]," ")</f>
        <v>347.60273972602738</v>
      </c>
      <c r="K298" s="4">
        <f>IFERROR(Homes[[#This Row],[sqft_lot]]/43560," ")</f>
        <v>0.7926308539944904</v>
      </c>
      <c r="L298" t="str">
        <f>IF(Homes[[#This Row],[waterfront]]=1, "Yes","No")</f>
        <v>No</v>
      </c>
      <c r="M298" s="4" t="str">
        <f>IF(Homes[[#This Row],[sqft_basement]]&gt;0, "Yes","No")</f>
        <v>Yes</v>
      </c>
      <c r="N298" t="str">
        <f>CHOOSE(Homes[[#This Row],[view]]+1, "None","Fair","Good","Great","Excellent")</f>
        <v>Excellent</v>
      </c>
      <c r="O298" t="str">
        <f>CHOOSE(Homes[[#This Row],[condition]], "Poor","Fair","Average","Good","Excellent")</f>
        <v>Good</v>
      </c>
      <c r="P298">
        <f ca="1">YEAR(TODAY())-Homes[[#This Row],[yr_built]]</f>
        <v>71</v>
      </c>
      <c r="Q298">
        <v>1983</v>
      </c>
      <c r="R298">
        <f ca="1">IF(Homes[[#This Row],[yr_renovated]]&gt;0, YEAR(TODAY())-Homes[[#This Row],[yr_renovated]], YEAR(TODAY())-Homes[[#This Row],[yr_built]])</f>
        <v>42</v>
      </c>
      <c r="S298">
        <v>1</v>
      </c>
      <c r="T298" s="2">
        <v>41771</v>
      </c>
      <c r="U298" s="3">
        <v>2.5</v>
      </c>
      <c r="V298" s="4">
        <f>IFERROR(Homes[[#This Row],[sqft_above]]+Homes[[#This Row],[sqft_basement]]," ")</f>
        <v>2920</v>
      </c>
      <c r="W298" s="4">
        <v>34527</v>
      </c>
      <c r="X298">
        <v>0</v>
      </c>
      <c r="Y298">
        <v>4</v>
      </c>
      <c r="Z298">
        <v>4</v>
      </c>
      <c r="AA298" s="4">
        <v>1800</v>
      </c>
      <c r="AB298" s="4">
        <v>1120</v>
      </c>
      <c r="AC298">
        <v>1954</v>
      </c>
      <c r="AD298" t="s">
        <v>392</v>
      </c>
      <c r="AE298" t="s">
        <v>49</v>
      </c>
      <c r="AF298" t="s">
        <v>192</v>
      </c>
    </row>
    <row r="299" spans="1:32">
      <c r="A299" t="str">
        <f>PROPER(TRIM(Homes[[#This Row],[street]]))</f>
        <v>3505 W Mcgraw St</v>
      </c>
      <c r="B299" t="str">
        <f>PROPER(TRIM(Homes[[#This Row],[city]]))</f>
        <v>Seattle</v>
      </c>
      <c r="C299" t="str">
        <f>_xlfn.TEXTBEFORE(Homes[[#This Row],[statezip]]," ")</f>
        <v>WA</v>
      </c>
      <c r="D299" s="6" t="str">
        <f>_xlfn.TEXTAFTER(Homes[[#This Row],[statezip]]," ")</f>
        <v>98199</v>
      </c>
      <c r="E299" s="1">
        <v>1015000</v>
      </c>
      <c r="F299">
        <v>3</v>
      </c>
      <c r="G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99" s="3" t="str">
        <f>Homes[[#This Row],[bedrooms]] &amp; " bd | " &amp; TEXT(Homes[[#This Row],[bathrooms]],"0.##") &amp; " ba"</f>
        <v>3 bd | 3.25 ba</v>
      </c>
      <c r="I299" s="4">
        <v>3620</v>
      </c>
      <c r="J299" s="1">
        <f>IFERROR(Homes[[#This Row],[price]]/Homes[[#This Row],[sqft_living]]," ")</f>
        <v>280.38674033149169</v>
      </c>
      <c r="K299" s="4">
        <f>IFERROR(Homes[[#This Row],[sqft_lot]]/43560," ")</f>
        <v>9.1827364554637275E-2</v>
      </c>
      <c r="L299" t="str">
        <f>IF(Homes[[#This Row],[waterfront]]=1, "Yes","No")</f>
        <v>No</v>
      </c>
      <c r="M299" s="4" t="str">
        <f>IF(Homes[[#This Row],[sqft_basement]]&gt;0, "Yes","No")</f>
        <v>Yes</v>
      </c>
      <c r="N299" t="str">
        <f>CHOOSE(Homes[[#This Row],[view]]+1, "None","Fair","Good","Great","Excellent")</f>
        <v>None</v>
      </c>
      <c r="O299" t="str">
        <f>CHOOSE(Homes[[#This Row],[condition]], "Poor","Fair","Average","Good","Excellent")</f>
        <v>Average</v>
      </c>
      <c r="P299">
        <f ca="1">YEAR(TODAY())-Homes[[#This Row],[yr_built]]</f>
        <v>20</v>
      </c>
      <c r="Q299">
        <v>0</v>
      </c>
      <c r="R299">
        <f ca="1">IF(Homes[[#This Row],[yr_renovated]]&gt;0, YEAR(TODAY())-Homes[[#This Row],[yr_renovated]], YEAR(TODAY())-Homes[[#This Row],[yr_built]])</f>
        <v>20</v>
      </c>
      <c r="S299">
        <v>2</v>
      </c>
      <c r="T299" s="2">
        <v>41823</v>
      </c>
      <c r="U299" s="3">
        <v>3.25</v>
      </c>
      <c r="V299" s="4">
        <f>IFERROR(Homes[[#This Row],[sqft_above]]+Homes[[#This Row],[sqft_basement]]," ")</f>
        <v>3620</v>
      </c>
      <c r="W299" s="4">
        <v>4000</v>
      </c>
      <c r="X299">
        <v>0</v>
      </c>
      <c r="Y299">
        <v>0</v>
      </c>
      <c r="Z299">
        <v>3</v>
      </c>
      <c r="AA299" s="4">
        <v>2730</v>
      </c>
      <c r="AB299" s="4">
        <v>890</v>
      </c>
      <c r="AC299">
        <v>2005</v>
      </c>
      <c r="AD299" t="s">
        <v>393</v>
      </c>
      <c r="AE299" t="s">
        <v>49</v>
      </c>
      <c r="AF299" t="s">
        <v>58</v>
      </c>
    </row>
    <row r="300" spans="1:32">
      <c r="A300" t="str">
        <f>PROPER(TRIM(Homes[[#This Row],[street]]))</f>
        <v>720 96Th Ave Ne</v>
      </c>
      <c r="B300" t="str">
        <f>PROPER(TRIM(Homes[[#This Row],[city]]))</f>
        <v>Bellevue</v>
      </c>
      <c r="C300" t="str">
        <f>_xlfn.TEXTBEFORE(Homes[[#This Row],[statezip]]," ")</f>
        <v>WA</v>
      </c>
      <c r="D300" s="6" t="str">
        <f>_xlfn.TEXTAFTER(Homes[[#This Row],[statezip]]," ")</f>
        <v>98004</v>
      </c>
      <c r="E300" s="1">
        <v>1014250</v>
      </c>
      <c r="F300">
        <v>3</v>
      </c>
      <c r="G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0" s="3" t="str">
        <f>Homes[[#This Row],[bedrooms]] &amp; " bd | " &amp; TEXT(Homes[[#This Row],[bathrooms]],"0.##") &amp; " ba"</f>
        <v>3 bd | 1. ba</v>
      </c>
      <c r="I300" s="4">
        <v>1640</v>
      </c>
      <c r="J300" s="1">
        <f>IFERROR(Homes[[#This Row],[price]]/Homes[[#This Row],[sqft_living]]," ")</f>
        <v>618.44512195121956</v>
      </c>
      <c r="K300" s="4">
        <f>IFERROR(Homes[[#This Row],[sqft_lot]]/43560," ")</f>
        <v>0.29511019283746559</v>
      </c>
      <c r="L300" t="str">
        <f>IF(Homes[[#This Row],[waterfront]]=1, "Yes","No")</f>
        <v>No</v>
      </c>
      <c r="M300" s="4" t="str">
        <f>IF(Homes[[#This Row],[sqft_basement]]&gt;0, "Yes","No")</f>
        <v>Yes</v>
      </c>
      <c r="N300" t="str">
        <f>CHOOSE(Homes[[#This Row],[view]]+1, "None","Fair","Good","Great","Excellent")</f>
        <v>None</v>
      </c>
      <c r="O300" t="str">
        <f>CHOOSE(Homes[[#This Row],[condition]], "Poor","Fair","Average","Good","Excellent")</f>
        <v>Excellent</v>
      </c>
      <c r="P300">
        <f ca="1">YEAR(TODAY())-Homes[[#This Row],[yr_built]]</f>
        <v>105</v>
      </c>
      <c r="Q300">
        <v>0</v>
      </c>
      <c r="R300">
        <f ca="1">IF(Homes[[#This Row],[yr_renovated]]&gt;0, YEAR(TODAY())-Homes[[#This Row],[yr_renovated]], YEAR(TODAY())-Homes[[#This Row],[yr_built]])</f>
        <v>105</v>
      </c>
      <c r="S300">
        <v>1.5</v>
      </c>
      <c r="T300" s="2">
        <v>41821</v>
      </c>
      <c r="U300" s="3">
        <v>1</v>
      </c>
      <c r="V300" s="4">
        <f>IFERROR(Homes[[#This Row],[sqft_above]]+Homes[[#This Row],[sqft_basement]]," ")</f>
        <v>1640</v>
      </c>
      <c r="W300" s="4">
        <v>12855</v>
      </c>
      <c r="X300">
        <v>0</v>
      </c>
      <c r="Y300">
        <v>0</v>
      </c>
      <c r="Z300">
        <v>5</v>
      </c>
      <c r="AA300" s="4">
        <v>1500</v>
      </c>
      <c r="AB300" s="4">
        <v>140</v>
      </c>
      <c r="AC300">
        <v>1920</v>
      </c>
      <c r="AD300" t="s">
        <v>394</v>
      </c>
      <c r="AE300" t="s">
        <v>33</v>
      </c>
      <c r="AF300" t="s">
        <v>34</v>
      </c>
    </row>
    <row r="301" spans="1:32">
      <c r="A301" t="str">
        <f>PROPER(TRIM(Homes[[#This Row],[street]]))</f>
        <v>6410 141St Ave Se</v>
      </c>
      <c r="B301" t="str">
        <f>PROPER(TRIM(Homes[[#This Row],[city]]))</f>
        <v>Bellevue</v>
      </c>
      <c r="C301" t="str">
        <f>_xlfn.TEXTBEFORE(Homes[[#This Row],[statezip]]," ")</f>
        <v>WA</v>
      </c>
      <c r="D301" s="6" t="str">
        <f>_xlfn.TEXTAFTER(Homes[[#This Row],[statezip]]," ")</f>
        <v>98006</v>
      </c>
      <c r="E301" s="1">
        <v>1012000</v>
      </c>
      <c r="F301">
        <v>4</v>
      </c>
      <c r="G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" s="3" t="str">
        <f>Homes[[#This Row],[bedrooms]] &amp; " bd | " &amp; TEXT(Homes[[#This Row],[bathrooms]],"0.##") &amp; " ba"</f>
        <v>4 bd | 2.5 ba</v>
      </c>
      <c r="I301" s="4">
        <v>2980</v>
      </c>
      <c r="J301" s="1">
        <f>IFERROR(Homes[[#This Row],[price]]/Homes[[#This Row],[sqft_living]]," ")</f>
        <v>339.59731543624162</v>
      </c>
      <c r="K301" s="4">
        <f>IFERROR(Homes[[#This Row],[sqft_lot]]/43560," ")</f>
        <v>0.37334710743801652</v>
      </c>
      <c r="L301" t="str">
        <f>IF(Homes[[#This Row],[waterfront]]=1, "Yes","No")</f>
        <v>No</v>
      </c>
      <c r="M301" s="4" t="str">
        <f>IF(Homes[[#This Row],[sqft_basement]]&gt;0, "Yes","No")</f>
        <v>No</v>
      </c>
      <c r="N301" t="str">
        <f>CHOOSE(Homes[[#This Row],[view]]+1, "None","Fair","Good","Great","Excellent")</f>
        <v>None</v>
      </c>
      <c r="O301" t="str">
        <f>CHOOSE(Homes[[#This Row],[condition]], "Poor","Fair","Average","Good","Excellent")</f>
        <v>Average</v>
      </c>
      <c r="P301">
        <f ca="1">YEAR(TODAY())-Homes[[#This Row],[yr_built]]</f>
        <v>36</v>
      </c>
      <c r="Q301">
        <v>0</v>
      </c>
      <c r="R301">
        <f ca="1">IF(Homes[[#This Row],[yr_renovated]]&gt;0, YEAR(TODAY())-Homes[[#This Row],[yr_renovated]], YEAR(TODAY())-Homes[[#This Row],[yr_built]])</f>
        <v>36</v>
      </c>
      <c r="S301">
        <v>2</v>
      </c>
      <c r="T301" s="2">
        <v>41823</v>
      </c>
      <c r="U301" s="3">
        <v>2.5</v>
      </c>
      <c r="V301" s="4">
        <f>IFERROR(Homes[[#This Row],[sqft_above]]+Homes[[#This Row],[sqft_basement]]," ")</f>
        <v>2980</v>
      </c>
      <c r="W301" s="4">
        <v>16263</v>
      </c>
      <c r="X301">
        <v>0</v>
      </c>
      <c r="Y301">
        <v>0</v>
      </c>
      <c r="Z301">
        <v>3</v>
      </c>
      <c r="AA301" s="4">
        <v>2980</v>
      </c>
      <c r="AB301" s="4">
        <v>0</v>
      </c>
      <c r="AC301">
        <v>1989</v>
      </c>
      <c r="AD301" t="s">
        <v>395</v>
      </c>
      <c r="AE301" t="s">
        <v>33</v>
      </c>
      <c r="AF301" t="s">
        <v>91</v>
      </c>
    </row>
    <row r="302" spans="1:32">
      <c r="A302" t="str">
        <f>PROPER(TRIM(Homes[[#This Row],[street]]))</f>
        <v>1302 1St St</v>
      </c>
      <c r="B302" t="str">
        <f>PROPER(TRIM(Homes[[#This Row],[city]]))</f>
        <v>Kirkland</v>
      </c>
      <c r="C302" t="str">
        <f>_xlfn.TEXTBEFORE(Homes[[#This Row],[statezip]]," ")</f>
        <v>WA</v>
      </c>
      <c r="D302" s="6" t="str">
        <f>_xlfn.TEXTAFTER(Homes[[#This Row],[statezip]]," ")</f>
        <v>98033</v>
      </c>
      <c r="E302" s="1">
        <v>1010000</v>
      </c>
      <c r="F302">
        <v>2</v>
      </c>
      <c r="G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2" s="3" t="str">
        <f>Homes[[#This Row],[bedrooms]] &amp; " bd | " &amp; TEXT(Homes[[#This Row],[bathrooms]],"0.##") &amp; " ba"</f>
        <v>2 bd | 2. ba</v>
      </c>
      <c r="I302" s="4">
        <v>1460</v>
      </c>
      <c r="J302" s="1">
        <f>IFERROR(Homes[[#This Row],[price]]/Homes[[#This Row],[sqft_living]]," ")</f>
        <v>691.78082191780823</v>
      </c>
      <c r="K302" s="4">
        <f>IFERROR(Homes[[#This Row],[sqft_lot]]/43560," ")</f>
        <v>0.20780532598714416</v>
      </c>
      <c r="L302" t="str">
        <f>IF(Homes[[#This Row],[waterfront]]=1, "Yes","No")</f>
        <v>No</v>
      </c>
      <c r="M302" s="4" t="str">
        <f>IF(Homes[[#This Row],[sqft_basement]]&gt;0, "Yes","No")</f>
        <v>No</v>
      </c>
      <c r="N302" t="str">
        <f>CHOOSE(Homes[[#This Row],[view]]+1, "None","Fair","Good","Great","Excellent")</f>
        <v>Good</v>
      </c>
      <c r="O302" t="str">
        <f>CHOOSE(Homes[[#This Row],[condition]], "Poor","Fair","Average","Good","Excellent")</f>
        <v>Excellent</v>
      </c>
      <c r="P302">
        <f ca="1">YEAR(TODAY())-Homes[[#This Row],[yr_built]]</f>
        <v>125</v>
      </c>
      <c r="Q302">
        <v>0</v>
      </c>
      <c r="R302">
        <f ca="1">IF(Homes[[#This Row],[yr_renovated]]&gt;0, YEAR(TODAY())-Homes[[#This Row],[yr_renovated]], YEAR(TODAY())-Homes[[#This Row],[yr_built]])</f>
        <v>125</v>
      </c>
      <c r="S302">
        <v>1</v>
      </c>
      <c r="T302" s="2">
        <v>41814</v>
      </c>
      <c r="U302" s="3">
        <v>2</v>
      </c>
      <c r="V302" s="4">
        <f>IFERROR(Homes[[#This Row],[sqft_above]]+Homes[[#This Row],[sqft_basement]]," ")</f>
        <v>1460</v>
      </c>
      <c r="W302" s="4">
        <v>9052</v>
      </c>
      <c r="X302">
        <v>0</v>
      </c>
      <c r="Y302">
        <v>2</v>
      </c>
      <c r="Z302">
        <v>5</v>
      </c>
      <c r="AA302" s="4">
        <v>1460</v>
      </c>
      <c r="AB302" s="4">
        <v>0</v>
      </c>
      <c r="AC302">
        <v>1900</v>
      </c>
      <c r="AD302" t="s">
        <v>396</v>
      </c>
      <c r="AE302" t="s">
        <v>46</v>
      </c>
      <c r="AF302" t="s">
        <v>55</v>
      </c>
    </row>
    <row r="303" spans="1:32">
      <c r="A303" t="str">
        <f>PROPER(TRIM(Homes[[#This Row],[street]]))</f>
        <v>2010 8Th Ave N</v>
      </c>
      <c r="B303" t="str">
        <f>PROPER(TRIM(Homes[[#This Row],[city]]))</f>
        <v>Seattle</v>
      </c>
      <c r="C303" t="str">
        <f>_xlfn.TEXTBEFORE(Homes[[#This Row],[statezip]]," ")</f>
        <v>WA</v>
      </c>
      <c r="D303" s="6" t="str">
        <f>_xlfn.TEXTAFTER(Homes[[#This Row],[statezip]]," ")</f>
        <v>98109</v>
      </c>
      <c r="E303" s="1">
        <v>1010000</v>
      </c>
      <c r="F303">
        <v>3</v>
      </c>
      <c r="G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03" s="3" t="str">
        <f>Homes[[#This Row],[bedrooms]] &amp; " bd | " &amp; TEXT(Homes[[#This Row],[bathrooms]],"0.##") &amp; " ba"</f>
        <v>3 bd | 3.25 ba</v>
      </c>
      <c r="I303" s="4">
        <v>2420</v>
      </c>
      <c r="J303" s="1">
        <f>IFERROR(Homes[[#This Row],[price]]/Homes[[#This Row],[sqft_living]]," ")</f>
        <v>417.35537190082647</v>
      </c>
      <c r="K303" s="4">
        <f>IFERROR(Homes[[#This Row],[sqft_lot]]/43560," ")</f>
        <v>4.4146005509641872E-2</v>
      </c>
      <c r="L303" t="str">
        <f>IF(Homes[[#This Row],[waterfront]]=1, "Yes","No")</f>
        <v>No</v>
      </c>
      <c r="M303" s="4" t="str">
        <f>IF(Homes[[#This Row],[sqft_basement]]&gt;0, "Yes","No")</f>
        <v>Yes</v>
      </c>
      <c r="N303" t="str">
        <f>CHOOSE(Homes[[#This Row],[view]]+1, "None","Fair","Good","Great","Excellent")</f>
        <v>Good</v>
      </c>
      <c r="O303" t="str">
        <f>CHOOSE(Homes[[#This Row],[condition]], "Poor","Fair","Average","Good","Excellent")</f>
        <v>Average</v>
      </c>
      <c r="P303">
        <f ca="1">YEAR(TODAY())-Homes[[#This Row],[yr_built]]</f>
        <v>19</v>
      </c>
      <c r="Q303">
        <v>0</v>
      </c>
      <c r="R303">
        <f ca="1">IF(Homes[[#This Row],[yr_renovated]]&gt;0, YEAR(TODAY())-Homes[[#This Row],[yr_renovated]], YEAR(TODAY())-Homes[[#This Row],[yr_built]])</f>
        <v>19</v>
      </c>
      <c r="S303">
        <v>2</v>
      </c>
      <c r="T303" s="2">
        <v>41807</v>
      </c>
      <c r="U303" s="3">
        <v>3.25</v>
      </c>
      <c r="V303" s="4">
        <f>IFERROR(Homes[[#This Row],[sqft_above]]+Homes[[#This Row],[sqft_basement]]," ")</f>
        <v>2420</v>
      </c>
      <c r="W303" s="4">
        <v>1923</v>
      </c>
      <c r="X303">
        <v>0</v>
      </c>
      <c r="Y303">
        <v>2</v>
      </c>
      <c r="Z303">
        <v>3</v>
      </c>
      <c r="AA303" s="4">
        <v>1840</v>
      </c>
      <c r="AB303" s="4">
        <v>580</v>
      </c>
      <c r="AC303">
        <v>2006</v>
      </c>
      <c r="AD303" t="s">
        <v>397</v>
      </c>
      <c r="AE303" t="s">
        <v>49</v>
      </c>
      <c r="AF303" t="s">
        <v>134</v>
      </c>
    </row>
    <row r="304" spans="1:32">
      <c r="A304" t="str">
        <f>PROPER(TRIM(Homes[[#This Row],[street]]))</f>
        <v>15736 Ne 134Th St</v>
      </c>
      <c r="B304" t="str">
        <f>PROPER(TRIM(Homes[[#This Row],[city]]))</f>
        <v>Redmond</v>
      </c>
      <c r="C304" t="str">
        <f>_xlfn.TEXTBEFORE(Homes[[#This Row],[statezip]]," ")</f>
        <v>WA</v>
      </c>
      <c r="D304" s="6" t="str">
        <f>_xlfn.TEXTAFTER(Homes[[#This Row],[statezip]]," ")</f>
        <v>98052</v>
      </c>
      <c r="E304" s="1">
        <v>1010000</v>
      </c>
      <c r="F304">
        <v>4</v>
      </c>
      <c r="G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4" s="3" t="str">
        <f>Homes[[#This Row],[bedrooms]] &amp; " bd | " &amp; TEXT(Homes[[#This Row],[bathrooms]],"0.##") &amp; " ba"</f>
        <v>4 bd | 2.5 ba</v>
      </c>
      <c r="I304" s="4">
        <v>3760</v>
      </c>
      <c r="J304" s="1">
        <f>IFERROR(Homes[[#This Row],[price]]/Homes[[#This Row],[sqft_living]]," ")</f>
        <v>268.61702127659572</v>
      </c>
      <c r="K304" s="4">
        <f>IFERROR(Homes[[#This Row],[sqft_lot]]/43560," ")</f>
        <v>0.67089072543618</v>
      </c>
      <c r="L304" t="str">
        <f>IF(Homes[[#This Row],[waterfront]]=1, "Yes","No")</f>
        <v>No</v>
      </c>
      <c r="M304" s="4" t="str">
        <f>IF(Homes[[#This Row],[sqft_basement]]&gt;0, "Yes","No")</f>
        <v>No</v>
      </c>
      <c r="N304" t="str">
        <f>CHOOSE(Homes[[#This Row],[view]]+1, "None","Fair","Good","Great","Excellent")</f>
        <v>None</v>
      </c>
      <c r="O304" t="str">
        <f>CHOOSE(Homes[[#This Row],[condition]], "Poor","Fair","Average","Good","Excellent")</f>
        <v>Average</v>
      </c>
      <c r="P304">
        <f ca="1">YEAR(TODAY())-Homes[[#This Row],[yr_built]]</f>
        <v>38</v>
      </c>
      <c r="Q304">
        <v>2000</v>
      </c>
      <c r="R304">
        <f ca="1">IF(Homes[[#This Row],[yr_renovated]]&gt;0, YEAR(TODAY())-Homes[[#This Row],[yr_renovated]], YEAR(TODAY())-Homes[[#This Row],[yr_built]])</f>
        <v>25</v>
      </c>
      <c r="S304">
        <v>2</v>
      </c>
      <c r="T304" s="2">
        <v>41801</v>
      </c>
      <c r="U304" s="3">
        <v>2.5</v>
      </c>
      <c r="V304" s="4">
        <f>IFERROR(Homes[[#This Row],[sqft_above]]+Homes[[#This Row],[sqft_basement]]," ")</f>
        <v>3760</v>
      </c>
      <c r="W304" s="4">
        <v>29224</v>
      </c>
      <c r="X304">
        <v>0</v>
      </c>
      <c r="Y304">
        <v>0</v>
      </c>
      <c r="Z304">
        <v>3</v>
      </c>
      <c r="AA304" s="4">
        <v>3760</v>
      </c>
      <c r="AB304" s="4">
        <v>0</v>
      </c>
      <c r="AC304">
        <v>1987</v>
      </c>
      <c r="AD304" t="s">
        <v>398</v>
      </c>
      <c r="AE304" t="s">
        <v>137</v>
      </c>
      <c r="AF304" t="s">
        <v>138</v>
      </c>
    </row>
    <row r="305" spans="1:32">
      <c r="A305" t="str">
        <f>PROPER(TRIM(Homes[[#This Row],[street]]))</f>
        <v>2133 N 62Nd St</v>
      </c>
      <c r="B305" t="str">
        <f>PROPER(TRIM(Homes[[#This Row],[city]]))</f>
        <v>Seattle</v>
      </c>
      <c r="C305" t="str">
        <f>_xlfn.TEXTBEFORE(Homes[[#This Row],[statezip]]," ")</f>
        <v>WA</v>
      </c>
      <c r="D305" s="6" t="str">
        <f>_xlfn.TEXTAFTER(Homes[[#This Row],[statezip]]," ")</f>
        <v>98103</v>
      </c>
      <c r="E305" s="1">
        <v>1008000</v>
      </c>
      <c r="F305">
        <v>4</v>
      </c>
      <c r="G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05" s="3" t="str">
        <f>Homes[[#This Row],[bedrooms]] &amp; " bd | " &amp; TEXT(Homes[[#This Row],[bathrooms]],"0.##") &amp; " ba"</f>
        <v>4 bd | 3.5 ba</v>
      </c>
      <c r="I305" s="4">
        <v>2650</v>
      </c>
      <c r="J305" s="1">
        <f>IFERROR(Homes[[#This Row],[price]]/Homes[[#This Row],[sqft_living]]," ")</f>
        <v>380.37735849056605</v>
      </c>
      <c r="K305" s="4">
        <f>IFERROR(Homes[[#This Row],[sqft_lot]]/43560," ")</f>
        <v>7.0247933884297523E-2</v>
      </c>
      <c r="L305" t="str">
        <f>IF(Homes[[#This Row],[waterfront]]=1, "Yes","No")</f>
        <v>No</v>
      </c>
      <c r="M305" s="4" t="str">
        <f>IF(Homes[[#This Row],[sqft_basement]]&gt;0, "Yes","No")</f>
        <v>Yes</v>
      </c>
      <c r="N305" t="str">
        <f>CHOOSE(Homes[[#This Row],[view]]+1, "None","Fair","Good","Great","Excellent")</f>
        <v>None</v>
      </c>
      <c r="O305" t="str">
        <f>CHOOSE(Homes[[#This Row],[condition]], "Poor","Fair","Average","Good","Excellent")</f>
        <v>Average</v>
      </c>
      <c r="P305">
        <f ca="1">YEAR(TODAY())-Homes[[#This Row],[yr_built]]</f>
        <v>24</v>
      </c>
      <c r="Q305">
        <v>0</v>
      </c>
      <c r="R305">
        <f ca="1">IF(Homes[[#This Row],[yr_renovated]]&gt;0, YEAR(TODAY())-Homes[[#This Row],[yr_renovated]], YEAR(TODAY())-Homes[[#This Row],[yr_built]])</f>
        <v>24</v>
      </c>
      <c r="S305">
        <v>2</v>
      </c>
      <c r="T305" s="2">
        <v>41807</v>
      </c>
      <c r="U305" s="3">
        <v>3.5</v>
      </c>
      <c r="V305" s="4">
        <f>IFERROR(Homes[[#This Row],[sqft_above]]+Homes[[#This Row],[sqft_basement]]," ")</f>
        <v>2650</v>
      </c>
      <c r="W305" s="4">
        <v>3060</v>
      </c>
      <c r="X305">
        <v>0</v>
      </c>
      <c r="Y305">
        <v>0</v>
      </c>
      <c r="Z305">
        <v>3</v>
      </c>
      <c r="AA305" s="4">
        <v>2060</v>
      </c>
      <c r="AB305" s="4">
        <v>590</v>
      </c>
      <c r="AC305">
        <v>2001</v>
      </c>
      <c r="AD305" t="s">
        <v>399</v>
      </c>
      <c r="AE305" t="s">
        <v>49</v>
      </c>
      <c r="AF305" t="s">
        <v>172</v>
      </c>
    </row>
    <row r="306" spans="1:32">
      <c r="A306" t="str">
        <f>PROPER(TRIM(Homes[[#This Row],[street]]))</f>
        <v>23711 Ne 4Th St</v>
      </c>
      <c r="B306" t="str">
        <f>PROPER(TRIM(Homes[[#This Row],[city]]))</f>
        <v>Sammamish</v>
      </c>
      <c r="C306" t="str">
        <f>_xlfn.TEXTBEFORE(Homes[[#This Row],[statezip]]," ")</f>
        <v>WA</v>
      </c>
      <c r="D306" s="6" t="str">
        <f>_xlfn.TEXTAFTER(Homes[[#This Row],[statezip]]," ")</f>
        <v>98074</v>
      </c>
      <c r="E306" s="1">
        <v>1005000</v>
      </c>
      <c r="F306">
        <v>4</v>
      </c>
      <c r="G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06" s="3" t="str">
        <f>Homes[[#This Row],[bedrooms]] &amp; " bd | " &amp; TEXT(Homes[[#This Row],[bathrooms]],"0.##") &amp; " ba"</f>
        <v>4 bd | 4.5 ba</v>
      </c>
      <c r="I306" s="4">
        <v>4225</v>
      </c>
      <c r="J306" s="1">
        <f>IFERROR(Homes[[#This Row],[price]]/Homes[[#This Row],[sqft_living]]," ")</f>
        <v>237.8698224852071</v>
      </c>
      <c r="K306" s="4">
        <f>IFERROR(Homes[[#This Row],[sqft_lot]]/43560," ")</f>
        <v>6.5199954086317726</v>
      </c>
      <c r="L306" t="str">
        <f>IF(Homes[[#This Row],[waterfront]]=1, "Yes","No")</f>
        <v>No</v>
      </c>
      <c r="M306" s="4" t="str">
        <f>IF(Homes[[#This Row],[sqft_basement]]&gt;0, "Yes","No")</f>
        <v>No</v>
      </c>
      <c r="N306" t="str">
        <f>CHOOSE(Homes[[#This Row],[view]]+1, "None","Fair","Good","Great","Excellent")</f>
        <v>None</v>
      </c>
      <c r="O306" t="str">
        <f>CHOOSE(Homes[[#This Row],[condition]], "Poor","Fair","Average","Good","Excellent")</f>
        <v>Good</v>
      </c>
      <c r="P306">
        <f ca="1">YEAR(TODAY())-Homes[[#This Row],[yr_built]]</f>
        <v>40</v>
      </c>
      <c r="Q306">
        <v>0</v>
      </c>
      <c r="R306">
        <f ca="1">IF(Homes[[#This Row],[yr_renovated]]&gt;0, YEAR(TODAY())-Homes[[#This Row],[yr_renovated]], YEAR(TODAY())-Homes[[#This Row],[yr_built]])</f>
        <v>40</v>
      </c>
      <c r="S306">
        <v>2</v>
      </c>
      <c r="T306" s="2">
        <v>41815</v>
      </c>
      <c r="U306" s="3">
        <v>4.5</v>
      </c>
      <c r="V306" s="4">
        <f>IFERROR(Homes[[#This Row],[sqft_above]]+Homes[[#This Row],[sqft_basement]]," ")</f>
        <v>4225</v>
      </c>
      <c r="W306" s="4">
        <v>284011</v>
      </c>
      <c r="X306">
        <v>0</v>
      </c>
      <c r="Y306">
        <v>0</v>
      </c>
      <c r="Z306">
        <v>4</v>
      </c>
      <c r="AA306" s="4">
        <v>4225</v>
      </c>
      <c r="AB306" s="4">
        <v>0</v>
      </c>
      <c r="AC306">
        <v>1985</v>
      </c>
      <c r="AD306" t="s">
        <v>400</v>
      </c>
      <c r="AE306" t="s">
        <v>102</v>
      </c>
      <c r="AF306" t="s">
        <v>266</v>
      </c>
    </row>
    <row r="307" spans="1:32">
      <c r="A307" t="str">
        <f>PROPER(TRIM(Homes[[#This Row],[street]]))</f>
        <v>124 Ne 63Rd St</v>
      </c>
      <c r="B307" t="str">
        <f>PROPER(TRIM(Homes[[#This Row],[city]]))</f>
        <v>Seattle</v>
      </c>
      <c r="C307" t="str">
        <f>_xlfn.TEXTBEFORE(Homes[[#This Row],[statezip]]," ")</f>
        <v>WA</v>
      </c>
      <c r="D307" s="6" t="str">
        <f>_xlfn.TEXTAFTER(Homes[[#This Row],[statezip]]," ")</f>
        <v>98115</v>
      </c>
      <c r="E307" s="1">
        <v>1003000</v>
      </c>
      <c r="F307">
        <v>4</v>
      </c>
      <c r="G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7" s="3" t="str">
        <f>Homes[[#This Row],[bedrooms]] &amp; " bd | " &amp; TEXT(Homes[[#This Row],[bathrooms]],"0.##") &amp; " ba"</f>
        <v>4 bd | 2.75 ba</v>
      </c>
      <c r="I307" s="4">
        <v>2290</v>
      </c>
      <c r="J307" s="1">
        <f>IFERROR(Homes[[#This Row],[price]]/Homes[[#This Row],[sqft_living]]," ")</f>
        <v>437.99126637554588</v>
      </c>
      <c r="K307" s="4">
        <f>IFERROR(Homes[[#This Row],[sqft_lot]]/43560," ")</f>
        <v>0.14049586776859505</v>
      </c>
      <c r="L307" t="str">
        <f>IF(Homes[[#This Row],[waterfront]]=1, "Yes","No")</f>
        <v>No</v>
      </c>
      <c r="M307" s="4" t="str">
        <f>IF(Homes[[#This Row],[sqft_basement]]&gt;0, "Yes","No")</f>
        <v>Yes</v>
      </c>
      <c r="N307" t="str">
        <f>CHOOSE(Homes[[#This Row],[view]]+1, "None","Fair","Good","Great","Excellent")</f>
        <v>None</v>
      </c>
      <c r="O307" t="str">
        <f>CHOOSE(Homes[[#This Row],[condition]], "Poor","Fair","Average","Good","Excellent")</f>
        <v>Good</v>
      </c>
      <c r="P307">
        <f ca="1">YEAR(TODAY())-Homes[[#This Row],[yr_built]]</f>
        <v>99</v>
      </c>
      <c r="Q307">
        <v>1993</v>
      </c>
      <c r="R307">
        <f ca="1">IF(Homes[[#This Row],[yr_renovated]]&gt;0, YEAR(TODAY())-Homes[[#This Row],[yr_renovated]], YEAR(TODAY())-Homes[[#This Row],[yr_built]])</f>
        <v>32</v>
      </c>
      <c r="S307">
        <v>2</v>
      </c>
      <c r="T307" s="2">
        <v>41780</v>
      </c>
      <c r="U307" s="3">
        <v>2.75</v>
      </c>
      <c r="V307" s="4">
        <f>IFERROR(Homes[[#This Row],[sqft_above]]+Homes[[#This Row],[sqft_basement]]," ")</f>
        <v>2290</v>
      </c>
      <c r="W307" s="4">
        <v>6120</v>
      </c>
      <c r="X307">
        <v>0</v>
      </c>
      <c r="Y307">
        <v>0</v>
      </c>
      <c r="Z307">
        <v>4</v>
      </c>
      <c r="AA307" s="4">
        <v>2170</v>
      </c>
      <c r="AB307" s="4">
        <v>120</v>
      </c>
      <c r="AC307">
        <v>1926</v>
      </c>
      <c r="AD307" t="s">
        <v>401</v>
      </c>
      <c r="AE307" t="s">
        <v>49</v>
      </c>
      <c r="AF307" t="s">
        <v>154</v>
      </c>
    </row>
    <row r="308" spans="1:32">
      <c r="A308" t="str">
        <f>PROPER(TRIM(Homes[[#This Row],[street]]))</f>
        <v>18200-18298 13Th Ave Nw</v>
      </c>
      <c r="B308" t="str">
        <f>PROPER(TRIM(Homes[[#This Row],[city]]))</f>
        <v>Shoreline</v>
      </c>
      <c r="C308" t="str">
        <f>_xlfn.TEXTBEFORE(Homes[[#This Row],[statezip]]," ")</f>
        <v>WA</v>
      </c>
      <c r="D308" s="6" t="str">
        <f>_xlfn.TEXTAFTER(Homes[[#This Row],[statezip]]," ")</f>
        <v>98177</v>
      </c>
      <c r="E308" s="1">
        <v>1000000</v>
      </c>
      <c r="F308">
        <v>2</v>
      </c>
      <c r="G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8" s="3" t="str">
        <f>Homes[[#This Row],[bedrooms]] &amp; " bd | " &amp; TEXT(Homes[[#This Row],[bathrooms]],"0.##") &amp; " ba"</f>
        <v>2 bd | 1.75 ba</v>
      </c>
      <c r="I308" s="4">
        <v>2430</v>
      </c>
      <c r="J308" s="1">
        <f>IFERROR(Homes[[#This Row],[price]]/Homes[[#This Row],[sqft_living]]," ")</f>
        <v>411.52263374485597</v>
      </c>
      <c r="K308" s="4">
        <f>IFERROR(Homes[[#This Row],[sqft_lot]]/43560," ")</f>
        <v>0.53719008264462809</v>
      </c>
      <c r="L308" t="str">
        <f>IF(Homes[[#This Row],[waterfront]]=1, "Yes","No")</f>
        <v>No</v>
      </c>
      <c r="M308" s="4" t="str">
        <f>IF(Homes[[#This Row],[sqft_basement]]&gt;0, "Yes","No")</f>
        <v>No</v>
      </c>
      <c r="N308" t="str">
        <f>CHOOSE(Homes[[#This Row],[view]]+1, "None","Fair","Good","Great","Excellent")</f>
        <v>Excellent</v>
      </c>
      <c r="O308" t="str">
        <f>CHOOSE(Homes[[#This Row],[condition]], "Poor","Fair","Average","Good","Excellent")</f>
        <v>Average</v>
      </c>
      <c r="P308">
        <f ca="1">YEAR(TODAY())-Homes[[#This Row],[yr_built]]</f>
        <v>74</v>
      </c>
      <c r="Q308">
        <v>1994</v>
      </c>
      <c r="R308">
        <f ca="1">IF(Homes[[#This Row],[yr_renovated]]&gt;0, YEAR(TODAY())-Homes[[#This Row],[yr_renovated]], YEAR(TODAY())-Homes[[#This Row],[yr_built]])</f>
        <v>31</v>
      </c>
      <c r="S308">
        <v>1</v>
      </c>
      <c r="T308" s="2">
        <v>41778</v>
      </c>
      <c r="U308" s="3">
        <v>1.75</v>
      </c>
      <c r="V308" s="4">
        <f>IFERROR(Homes[[#This Row],[sqft_above]]+Homes[[#This Row],[sqft_basement]]," ")</f>
        <v>2430</v>
      </c>
      <c r="W308" s="4">
        <v>23400</v>
      </c>
      <c r="X308">
        <v>0</v>
      </c>
      <c r="Y308">
        <v>4</v>
      </c>
      <c r="Z308">
        <v>3</v>
      </c>
      <c r="AA308" s="4">
        <v>2430</v>
      </c>
      <c r="AB308" s="4">
        <v>0</v>
      </c>
      <c r="AC308">
        <v>1951</v>
      </c>
      <c r="AD308" t="s">
        <v>402</v>
      </c>
      <c r="AE308" t="s">
        <v>100</v>
      </c>
      <c r="AF308" t="s">
        <v>50</v>
      </c>
    </row>
    <row r="309" spans="1:32">
      <c r="A309" t="str">
        <f>PROPER(TRIM(Homes[[#This Row],[street]]))</f>
        <v>13428 Ne 12Th Pl</v>
      </c>
      <c r="B309" t="str">
        <f>PROPER(TRIM(Homes[[#This Row],[city]]))</f>
        <v>Bellevue</v>
      </c>
      <c r="C309" t="str">
        <f>_xlfn.TEXTBEFORE(Homes[[#This Row],[statezip]]," ")</f>
        <v>WA</v>
      </c>
      <c r="D309" s="6" t="str">
        <f>_xlfn.TEXTAFTER(Homes[[#This Row],[statezip]]," ")</f>
        <v>98005</v>
      </c>
      <c r="E309" s="1">
        <v>1000000</v>
      </c>
      <c r="F309">
        <v>3</v>
      </c>
      <c r="G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9" s="3" t="str">
        <f>Homes[[#This Row],[bedrooms]] &amp; " bd | " &amp; TEXT(Homes[[#This Row],[bathrooms]],"0.##") &amp; " ba"</f>
        <v>3 bd | 2.5 ba</v>
      </c>
      <c r="I309" s="4">
        <v>2730</v>
      </c>
      <c r="J309" s="1">
        <f>IFERROR(Homes[[#This Row],[price]]/Homes[[#This Row],[sqft_living]]," ")</f>
        <v>366.30036630036631</v>
      </c>
      <c r="K309" s="4">
        <f>IFERROR(Homes[[#This Row],[sqft_lot]]/43560," ")</f>
        <v>0.13388429752066117</v>
      </c>
      <c r="L309" t="str">
        <f>IF(Homes[[#This Row],[waterfront]]=1, "Yes","No")</f>
        <v>No</v>
      </c>
      <c r="M309" s="4" t="str">
        <f>IF(Homes[[#This Row],[sqft_basement]]&gt;0, "Yes","No")</f>
        <v>No</v>
      </c>
      <c r="N309" t="str">
        <f>CHOOSE(Homes[[#This Row],[view]]+1, "None","Fair","Good","Great","Excellent")</f>
        <v>None</v>
      </c>
      <c r="O309" t="str">
        <f>CHOOSE(Homes[[#This Row],[condition]], "Poor","Fair","Average","Good","Excellent")</f>
        <v>Average</v>
      </c>
      <c r="P309">
        <f ca="1">YEAR(TODAY())-Homes[[#This Row],[yr_built]]</f>
        <v>27</v>
      </c>
      <c r="Q309">
        <v>2006</v>
      </c>
      <c r="R309">
        <f ca="1">IF(Homes[[#This Row],[yr_renovated]]&gt;0, YEAR(TODAY())-Homes[[#This Row],[yr_renovated]], YEAR(TODAY())-Homes[[#This Row],[yr_built]])</f>
        <v>19</v>
      </c>
      <c r="S309">
        <v>2</v>
      </c>
      <c r="T309" s="2">
        <v>41792</v>
      </c>
      <c r="U309" s="3">
        <v>2.5</v>
      </c>
      <c r="V309" s="4">
        <f>IFERROR(Homes[[#This Row],[sqft_above]]+Homes[[#This Row],[sqft_basement]]," ")</f>
        <v>2730</v>
      </c>
      <c r="W309" s="4">
        <v>5832</v>
      </c>
      <c r="X309">
        <v>0</v>
      </c>
      <c r="Y309">
        <v>0</v>
      </c>
      <c r="Z309">
        <v>3</v>
      </c>
      <c r="AA309" s="4">
        <v>2730</v>
      </c>
      <c r="AB309" s="4">
        <v>0</v>
      </c>
      <c r="AC309">
        <v>1998</v>
      </c>
      <c r="AD309" t="s">
        <v>403</v>
      </c>
      <c r="AE309" t="s">
        <v>33</v>
      </c>
      <c r="AF309" t="s">
        <v>115</v>
      </c>
    </row>
    <row r="310" spans="1:32">
      <c r="A310" t="str">
        <f>PROPER(TRIM(Homes[[#This Row],[street]]))</f>
        <v>2548 111Th Ave Se</v>
      </c>
      <c r="B310" t="str">
        <f>PROPER(TRIM(Homes[[#This Row],[city]]))</f>
        <v>Bellevue</v>
      </c>
      <c r="C310" t="str">
        <f>_xlfn.TEXTBEFORE(Homes[[#This Row],[statezip]]," ")</f>
        <v>WA</v>
      </c>
      <c r="D310" s="6" t="str">
        <f>_xlfn.TEXTAFTER(Homes[[#This Row],[statezip]]," ")</f>
        <v>98004</v>
      </c>
      <c r="E310" s="1">
        <v>1000000</v>
      </c>
      <c r="F310">
        <v>5</v>
      </c>
      <c r="G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310" s="3" t="str">
        <f>Homes[[#This Row],[bedrooms]] &amp; " bd | " &amp; TEXT(Homes[[#This Row],[bathrooms]],"0.##") &amp; " ba"</f>
        <v>5 bd | 4.25 ba</v>
      </c>
      <c r="I310" s="4">
        <v>3920</v>
      </c>
      <c r="J310" s="1">
        <f>IFERROR(Homes[[#This Row],[price]]/Homes[[#This Row],[sqft_living]]," ")</f>
        <v>255.10204081632654</v>
      </c>
      <c r="K310" s="4">
        <f>IFERROR(Homes[[#This Row],[sqft_lot]]/43560," ")</f>
        <v>0.37323232323232325</v>
      </c>
      <c r="L310" t="str">
        <f>IF(Homes[[#This Row],[waterfront]]=1, "Yes","No")</f>
        <v>No</v>
      </c>
      <c r="M310" s="4" t="str">
        <f>IF(Homes[[#This Row],[sqft_basement]]&gt;0, "Yes","No")</f>
        <v>Yes</v>
      </c>
      <c r="N310" t="str">
        <f>CHOOSE(Homes[[#This Row],[view]]+1, "None","Fair","Good","Great","Excellent")</f>
        <v>None</v>
      </c>
      <c r="O310" t="str">
        <f>CHOOSE(Homes[[#This Row],[condition]], "Poor","Fair","Average","Good","Excellent")</f>
        <v>Average</v>
      </c>
      <c r="P310">
        <f ca="1">YEAR(TODAY())-Homes[[#This Row],[yr_built]]</f>
        <v>35</v>
      </c>
      <c r="Q310">
        <v>2009</v>
      </c>
      <c r="R310">
        <f ca="1">IF(Homes[[#This Row],[yr_renovated]]&gt;0, YEAR(TODAY())-Homes[[#This Row],[yr_renovated]], YEAR(TODAY())-Homes[[#This Row],[yr_built]])</f>
        <v>16</v>
      </c>
      <c r="S310">
        <v>2</v>
      </c>
      <c r="T310" s="2">
        <v>41774</v>
      </c>
      <c r="U310" s="3">
        <v>4.25</v>
      </c>
      <c r="V310" s="4">
        <f>IFERROR(Homes[[#This Row],[sqft_above]]+Homes[[#This Row],[sqft_basement]]," ")</f>
        <v>3920</v>
      </c>
      <c r="W310" s="4">
        <v>16258</v>
      </c>
      <c r="X310">
        <v>0</v>
      </c>
      <c r="Y310">
        <v>0</v>
      </c>
      <c r="Z310">
        <v>3</v>
      </c>
      <c r="AA310" s="4">
        <v>2900</v>
      </c>
      <c r="AB310" s="4">
        <v>1020</v>
      </c>
      <c r="AC310">
        <v>1990</v>
      </c>
      <c r="AD310" t="s">
        <v>404</v>
      </c>
      <c r="AE310" t="s">
        <v>33</v>
      </c>
      <c r="AF310" t="s">
        <v>34</v>
      </c>
    </row>
    <row r="311" spans="1:32">
      <c r="A311" t="str">
        <f>PROPER(TRIM(Homes[[#This Row],[street]]))</f>
        <v>2432 267Th Ct Se</v>
      </c>
      <c r="B311" t="str">
        <f>PROPER(TRIM(Homes[[#This Row],[city]]))</f>
        <v>Sammamish</v>
      </c>
      <c r="C311" t="str">
        <f>_xlfn.TEXTBEFORE(Homes[[#This Row],[statezip]]," ")</f>
        <v>WA</v>
      </c>
      <c r="D311" s="6" t="str">
        <f>_xlfn.TEXTAFTER(Homes[[#This Row],[statezip]]," ")</f>
        <v>98075</v>
      </c>
      <c r="E311" s="1">
        <v>1000000</v>
      </c>
      <c r="F311">
        <v>4</v>
      </c>
      <c r="G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11" s="3" t="str">
        <f>Homes[[#This Row],[bedrooms]] &amp; " bd | " &amp; TEXT(Homes[[#This Row],[bathrooms]],"0.##") &amp; " ba"</f>
        <v>4 bd | 3. ba</v>
      </c>
      <c r="I311" s="4">
        <v>4260</v>
      </c>
      <c r="J311" s="1">
        <f>IFERROR(Homes[[#This Row],[price]]/Homes[[#This Row],[sqft_living]]," ")</f>
        <v>234.74178403755869</v>
      </c>
      <c r="K311" s="4">
        <f>IFERROR(Homes[[#This Row],[sqft_lot]]/43560," ")</f>
        <v>0.4289944903581267</v>
      </c>
      <c r="L311" t="str">
        <f>IF(Homes[[#This Row],[waterfront]]=1, "Yes","No")</f>
        <v>No</v>
      </c>
      <c r="M311" s="4" t="str">
        <f>IF(Homes[[#This Row],[sqft_basement]]&gt;0, "Yes","No")</f>
        <v>No</v>
      </c>
      <c r="N311" t="str">
        <f>CHOOSE(Homes[[#This Row],[view]]+1, "None","Fair","Good","Great","Excellent")</f>
        <v>None</v>
      </c>
      <c r="O311" t="str">
        <f>CHOOSE(Homes[[#This Row],[condition]], "Poor","Fair","Average","Good","Excellent")</f>
        <v>Average</v>
      </c>
      <c r="P311">
        <f ca="1">YEAR(TODAY())-Homes[[#This Row],[yr_built]]</f>
        <v>29</v>
      </c>
      <c r="Q311">
        <v>0</v>
      </c>
      <c r="R311">
        <f ca="1">IF(Homes[[#This Row],[yr_renovated]]&gt;0, YEAR(TODAY())-Homes[[#This Row],[yr_renovated]], YEAR(TODAY())-Homes[[#This Row],[yr_built]])</f>
        <v>29</v>
      </c>
      <c r="S311">
        <v>2</v>
      </c>
      <c r="T311" s="2">
        <v>41781</v>
      </c>
      <c r="U311" s="3">
        <v>3</v>
      </c>
      <c r="V311" s="4">
        <f>IFERROR(Homes[[#This Row],[sqft_above]]+Homes[[#This Row],[sqft_basement]]," ")</f>
        <v>4260</v>
      </c>
      <c r="W311" s="4">
        <v>18687</v>
      </c>
      <c r="X311">
        <v>0</v>
      </c>
      <c r="Y311">
        <v>0</v>
      </c>
      <c r="Z311">
        <v>3</v>
      </c>
      <c r="AA311" s="4">
        <v>4260</v>
      </c>
      <c r="AB311" s="4">
        <v>0</v>
      </c>
      <c r="AC311">
        <v>1996</v>
      </c>
      <c r="AD311" t="s">
        <v>405</v>
      </c>
      <c r="AE311" t="s">
        <v>102</v>
      </c>
      <c r="AF311" t="s">
        <v>103</v>
      </c>
    </row>
    <row r="312" spans="1:32">
      <c r="A312" t="str">
        <f>PROPER(TRIM(Homes[[#This Row],[street]]))</f>
        <v>714 145Th Ave Se</v>
      </c>
      <c r="B312" t="str">
        <f>PROPER(TRIM(Homes[[#This Row],[city]]))</f>
        <v>Bellevue</v>
      </c>
      <c r="C312" t="str">
        <f>_xlfn.TEXTBEFORE(Homes[[#This Row],[statezip]]," ")</f>
        <v>WA</v>
      </c>
      <c r="D312" s="6" t="str">
        <f>_xlfn.TEXTAFTER(Homes[[#This Row],[statezip]]," ")</f>
        <v>98007</v>
      </c>
      <c r="E312" s="1">
        <v>999000</v>
      </c>
      <c r="F312">
        <v>7</v>
      </c>
      <c r="G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12" s="3" t="str">
        <f>Homes[[#This Row],[bedrooms]] &amp; " bd | " &amp; TEXT(Homes[[#This Row],[bathrooms]],"0.##") &amp; " ba"</f>
        <v>7 bd | 4. ba</v>
      </c>
      <c r="I312" s="4">
        <v>3150</v>
      </c>
      <c r="J312" s="1">
        <f>IFERROR(Homes[[#This Row],[price]]/Homes[[#This Row],[sqft_living]]," ")</f>
        <v>317.14285714285717</v>
      </c>
      <c r="K312" s="4">
        <f>IFERROR(Homes[[#This Row],[sqft_lot]]/43560," ")</f>
        <v>0.79958677685950408</v>
      </c>
      <c r="L312" t="str">
        <f>IF(Homes[[#This Row],[waterfront]]=1, "Yes","No")</f>
        <v>No</v>
      </c>
      <c r="M312" s="4" t="str">
        <f>IF(Homes[[#This Row],[sqft_basement]]&gt;0, "Yes","No")</f>
        <v>No</v>
      </c>
      <c r="N312" t="str">
        <f>CHOOSE(Homes[[#This Row],[view]]+1, "None","Fair","Good","Great","Excellent")</f>
        <v>None</v>
      </c>
      <c r="O312" t="str">
        <f>CHOOSE(Homes[[#This Row],[condition]], "Poor","Fair","Average","Good","Excellent")</f>
        <v>Average</v>
      </c>
      <c r="P312">
        <f ca="1">YEAR(TODAY())-Homes[[#This Row],[yr_built]]</f>
        <v>68</v>
      </c>
      <c r="Q312">
        <v>2005</v>
      </c>
      <c r="R312">
        <f ca="1">IF(Homes[[#This Row],[yr_renovated]]&gt;0, YEAR(TODAY())-Homes[[#This Row],[yr_renovated]], YEAR(TODAY())-Homes[[#This Row],[yr_built]])</f>
        <v>20</v>
      </c>
      <c r="S312">
        <v>1</v>
      </c>
      <c r="T312" s="2">
        <v>41787</v>
      </c>
      <c r="U312" s="3">
        <v>4</v>
      </c>
      <c r="V312" s="4">
        <f>IFERROR(Homes[[#This Row],[sqft_above]]+Homes[[#This Row],[sqft_basement]]," ")</f>
        <v>3150</v>
      </c>
      <c r="W312" s="4">
        <v>34830</v>
      </c>
      <c r="X312">
        <v>0</v>
      </c>
      <c r="Y312">
        <v>0</v>
      </c>
      <c r="Z312">
        <v>3</v>
      </c>
      <c r="AA312" s="4">
        <v>3150</v>
      </c>
      <c r="AB312" s="4">
        <v>0</v>
      </c>
      <c r="AC312">
        <v>1957</v>
      </c>
      <c r="AD312" t="s">
        <v>406</v>
      </c>
      <c r="AE312" t="s">
        <v>33</v>
      </c>
      <c r="AF312" t="s">
        <v>264</v>
      </c>
    </row>
    <row r="313" spans="1:32">
      <c r="A313" t="str">
        <f>PROPER(TRIM(Homes[[#This Row],[street]]))</f>
        <v>9006 116Th Ave Ne</v>
      </c>
      <c r="B313" t="str">
        <f>PROPER(TRIM(Homes[[#This Row],[city]]))</f>
        <v>Kirkland</v>
      </c>
      <c r="C313" t="str">
        <f>_xlfn.TEXTBEFORE(Homes[[#This Row],[statezip]]," ")</f>
        <v>WA</v>
      </c>
      <c r="D313" s="6" t="str">
        <f>_xlfn.TEXTAFTER(Homes[[#This Row],[statezip]]," ")</f>
        <v>98033</v>
      </c>
      <c r="E313" s="1">
        <v>999000</v>
      </c>
      <c r="F313">
        <v>4</v>
      </c>
      <c r="G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" s="3" t="str">
        <f>Homes[[#This Row],[bedrooms]] &amp; " bd | " &amp; TEXT(Homes[[#This Row],[bathrooms]],"0.##") &amp; " ba"</f>
        <v>4 bd | 2.5 ba</v>
      </c>
      <c r="I313" s="4">
        <v>3130</v>
      </c>
      <c r="J313" s="1">
        <f>IFERROR(Homes[[#This Row],[price]]/Homes[[#This Row],[sqft_living]]," ")</f>
        <v>319.1693290734824</v>
      </c>
      <c r="K313" s="4">
        <f>IFERROR(Homes[[#This Row],[sqft_lot]]/43560," ")</f>
        <v>0.24905876951331496</v>
      </c>
      <c r="L313" t="str">
        <f>IF(Homes[[#This Row],[waterfront]]=1, "Yes","No")</f>
        <v>No</v>
      </c>
      <c r="M313" s="4" t="str">
        <f>IF(Homes[[#This Row],[sqft_basement]]&gt;0, "Yes","No")</f>
        <v>No</v>
      </c>
      <c r="N313" t="str">
        <f>CHOOSE(Homes[[#This Row],[view]]+1, "None","Fair","Good","Great","Excellent")</f>
        <v>None</v>
      </c>
      <c r="O313" t="str">
        <f>CHOOSE(Homes[[#This Row],[condition]], "Poor","Fair","Average","Good","Excellent")</f>
        <v>Average</v>
      </c>
      <c r="P313">
        <f ca="1">YEAR(TODAY())-Homes[[#This Row],[yr_built]]</f>
        <v>12</v>
      </c>
      <c r="Q313">
        <v>1923</v>
      </c>
      <c r="R313">
        <f ca="1">IF(Homes[[#This Row],[yr_renovated]]&gt;0, YEAR(TODAY())-Homes[[#This Row],[yr_renovated]], YEAR(TODAY())-Homes[[#This Row],[yr_built]])</f>
        <v>102</v>
      </c>
      <c r="S313">
        <v>2</v>
      </c>
      <c r="T313" s="2">
        <v>41828</v>
      </c>
      <c r="U313" s="3">
        <v>2.5</v>
      </c>
      <c r="V313" s="4">
        <f>IFERROR(Homes[[#This Row],[sqft_above]]+Homes[[#This Row],[sqft_basement]]," ")</f>
        <v>3130</v>
      </c>
      <c r="W313" s="4">
        <v>10849</v>
      </c>
      <c r="X313">
        <v>0</v>
      </c>
      <c r="Y313">
        <v>0</v>
      </c>
      <c r="Z313">
        <v>3</v>
      </c>
      <c r="AA313" s="4">
        <v>3130</v>
      </c>
      <c r="AB313" s="4">
        <v>0</v>
      </c>
      <c r="AC313">
        <v>2013</v>
      </c>
      <c r="AD313" t="s">
        <v>407</v>
      </c>
      <c r="AE313" t="s">
        <v>46</v>
      </c>
      <c r="AF313" t="s">
        <v>55</v>
      </c>
    </row>
    <row r="314" spans="1:32">
      <c r="A314" t="str">
        <f>PROPER(TRIM(Homes[[#This Row],[street]]))</f>
        <v>2010 227Th Ave Se</v>
      </c>
      <c r="B314" t="str">
        <f>PROPER(TRIM(Homes[[#This Row],[city]]))</f>
        <v>Sammamish</v>
      </c>
      <c r="C314" t="str">
        <f>_xlfn.TEXTBEFORE(Homes[[#This Row],[statezip]]," ")</f>
        <v>WA</v>
      </c>
      <c r="D314" s="6" t="str">
        <f>_xlfn.TEXTAFTER(Homes[[#This Row],[statezip]]," ")</f>
        <v>98075</v>
      </c>
      <c r="E314" s="1">
        <v>999000</v>
      </c>
      <c r="F314">
        <v>4</v>
      </c>
      <c r="G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14" s="3" t="str">
        <f>Homes[[#This Row],[bedrooms]] &amp; " bd | " &amp; TEXT(Homes[[#This Row],[bathrooms]],"0.##") &amp; " ba"</f>
        <v>4 bd | 2.75 ba</v>
      </c>
      <c r="I314" s="4">
        <v>2800</v>
      </c>
      <c r="J314" s="1">
        <f>IFERROR(Homes[[#This Row],[price]]/Homes[[#This Row],[sqft_living]]," ")</f>
        <v>356.78571428571428</v>
      </c>
      <c r="K314" s="4">
        <f>IFERROR(Homes[[#This Row],[sqft_lot]]/43560," ")</f>
        <v>0.44003673094582185</v>
      </c>
      <c r="L314" t="str">
        <f>IF(Homes[[#This Row],[waterfront]]=1, "Yes","No")</f>
        <v>No</v>
      </c>
      <c r="M314" s="4" t="str">
        <f>IF(Homes[[#This Row],[sqft_basement]]&gt;0, "Yes","No")</f>
        <v>No</v>
      </c>
      <c r="N314" t="str">
        <f>CHOOSE(Homes[[#This Row],[view]]+1, "None","Fair","Good","Great","Excellent")</f>
        <v>None</v>
      </c>
      <c r="O314" t="str">
        <f>CHOOSE(Homes[[#This Row],[condition]], "Poor","Fair","Average","Good","Excellent")</f>
        <v>Average</v>
      </c>
      <c r="P314">
        <f ca="1">YEAR(TODAY())-Homes[[#This Row],[yr_built]]</f>
        <v>33</v>
      </c>
      <c r="Q314">
        <v>0</v>
      </c>
      <c r="R314">
        <f ca="1">IF(Homes[[#This Row],[yr_renovated]]&gt;0, YEAR(TODAY())-Homes[[#This Row],[yr_renovated]], YEAR(TODAY())-Homes[[#This Row],[yr_built]])</f>
        <v>33</v>
      </c>
      <c r="S314">
        <v>2</v>
      </c>
      <c r="T314" s="2">
        <v>41806</v>
      </c>
      <c r="U314" s="3">
        <v>2.75</v>
      </c>
      <c r="V314" s="4">
        <f>IFERROR(Homes[[#This Row],[sqft_above]]+Homes[[#This Row],[sqft_basement]]," ")</f>
        <v>2800</v>
      </c>
      <c r="W314" s="4">
        <v>19168</v>
      </c>
      <c r="X314">
        <v>0</v>
      </c>
      <c r="Y314">
        <v>0</v>
      </c>
      <c r="Z314">
        <v>3</v>
      </c>
      <c r="AA314" s="4">
        <v>2800</v>
      </c>
      <c r="AB314" s="4">
        <v>0</v>
      </c>
      <c r="AC314">
        <v>1992</v>
      </c>
      <c r="AD314" t="s">
        <v>408</v>
      </c>
      <c r="AE314" t="s">
        <v>102</v>
      </c>
      <c r="AF314" t="s">
        <v>103</v>
      </c>
    </row>
    <row r="315" spans="1:32">
      <c r="A315" t="str">
        <f>PROPER(TRIM(Homes[[#This Row],[street]]))</f>
        <v>14423 25Th Ave Sw</v>
      </c>
      <c r="B315" t="str">
        <f>PROPER(TRIM(Homes[[#This Row],[city]]))</f>
        <v>Burien</v>
      </c>
      <c r="C315" t="str">
        <f>_xlfn.TEXTBEFORE(Homes[[#This Row],[statezip]]," ")</f>
        <v>WA</v>
      </c>
      <c r="D315" s="6" t="str">
        <f>_xlfn.TEXTAFTER(Homes[[#This Row],[statezip]]," ")</f>
        <v>98166</v>
      </c>
      <c r="E315" s="1">
        <v>995000</v>
      </c>
      <c r="F315">
        <v>3</v>
      </c>
      <c r="G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15" s="3" t="str">
        <f>Homes[[#This Row],[bedrooms]] &amp; " bd | " &amp; TEXT(Homes[[#This Row],[bathrooms]],"0.##") &amp; " ba"</f>
        <v>3 bd | 4.5 ba</v>
      </c>
      <c r="I315" s="4">
        <v>4380</v>
      </c>
      <c r="J315" s="1">
        <f>IFERROR(Homes[[#This Row],[price]]/Homes[[#This Row],[sqft_living]]," ")</f>
        <v>227.16894977168951</v>
      </c>
      <c r="K315" s="4">
        <f>IFERROR(Homes[[#This Row],[sqft_lot]]/43560," ")</f>
        <v>1.0799816345270892</v>
      </c>
      <c r="L315" t="str">
        <f>IF(Homes[[#This Row],[waterfront]]=1, "Yes","No")</f>
        <v>Yes</v>
      </c>
      <c r="M315" s="4" t="str">
        <f>IF(Homes[[#This Row],[sqft_basement]]&gt;0, "Yes","No")</f>
        <v>Yes</v>
      </c>
      <c r="N315" t="str">
        <f>CHOOSE(Homes[[#This Row],[view]]+1, "None","Fair","Good","Great","Excellent")</f>
        <v>Great</v>
      </c>
      <c r="O315" t="str">
        <f>CHOOSE(Homes[[#This Row],[condition]], "Poor","Fair","Average","Good","Excellent")</f>
        <v>Average</v>
      </c>
      <c r="P315">
        <f ca="1">YEAR(TODAY())-Homes[[#This Row],[yr_built]]</f>
        <v>57</v>
      </c>
      <c r="Q315">
        <v>1990</v>
      </c>
      <c r="R315">
        <f ca="1">IF(Homes[[#This Row],[yr_renovated]]&gt;0, YEAR(TODAY())-Homes[[#This Row],[yr_renovated]], YEAR(TODAY())-Homes[[#This Row],[yr_built]])</f>
        <v>35</v>
      </c>
      <c r="S315">
        <v>2</v>
      </c>
      <c r="T315" s="2">
        <v>41815</v>
      </c>
      <c r="U315" s="3">
        <v>4.5</v>
      </c>
      <c r="V315" s="4">
        <f>IFERROR(Homes[[#This Row],[sqft_above]]+Homes[[#This Row],[sqft_basement]]," ")</f>
        <v>4380</v>
      </c>
      <c r="W315" s="4">
        <v>47044</v>
      </c>
      <c r="X315">
        <v>1</v>
      </c>
      <c r="Y315">
        <v>3</v>
      </c>
      <c r="Z315">
        <v>3</v>
      </c>
      <c r="AA315" s="4">
        <v>3720</v>
      </c>
      <c r="AB315" s="4">
        <v>660</v>
      </c>
      <c r="AC315">
        <v>1968</v>
      </c>
      <c r="AD315" t="s">
        <v>409</v>
      </c>
      <c r="AE315" t="s">
        <v>379</v>
      </c>
      <c r="AF315" t="s">
        <v>227</v>
      </c>
    </row>
    <row r="316" spans="1:32">
      <c r="A316" t="str">
        <f>PROPER(TRIM(Homes[[#This Row],[street]]))</f>
        <v>5659 178Th Ave Se</v>
      </c>
      <c r="B316" t="str">
        <f>PROPER(TRIM(Homes[[#This Row],[city]]))</f>
        <v>Bellevue</v>
      </c>
      <c r="C316" t="str">
        <f>_xlfn.TEXTBEFORE(Homes[[#This Row],[statezip]]," ")</f>
        <v>WA</v>
      </c>
      <c r="D316" s="6" t="str">
        <f>_xlfn.TEXTAFTER(Homes[[#This Row],[statezip]]," ")</f>
        <v>98006</v>
      </c>
      <c r="E316" s="1">
        <v>995000</v>
      </c>
      <c r="F316">
        <v>4</v>
      </c>
      <c r="G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16" s="3" t="str">
        <f>Homes[[#This Row],[bedrooms]] &amp; " bd | " &amp; TEXT(Homes[[#This Row],[bathrooms]],"0.##") &amp; " ba"</f>
        <v>4 bd | 4.5 ba</v>
      </c>
      <c r="I316" s="4">
        <v>3850</v>
      </c>
      <c r="J316" s="1">
        <f>IFERROR(Homes[[#This Row],[price]]/Homes[[#This Row],[sqft_living]]," ")</f>
        <v>258.44155844155841</v>
      </c>
      <c r="K316" s="4">
        <f>IFERROR(Homes[[#This Row],[sqft_lot]]/43560," ")</f>
        <v>0.31108815426997244</v>
      </c>
      <c r="L316" t="str">
        <f>IF(Homes[[#This Row],[waterfront]]=1, "Yes","No")</f>
        <v>No</v>
      </c>
      <c r="M316" s="4" t="str">
        <f>IF(Homes[[#This Row],[sqft_basement]]&gt;0, "Yes","No")</f>
        <v>Yes</v>
      </c>
      <c r="N316" t="str">
        <f>CHOOSE(Homes[[#This Row],[view]]+1, "None","Fair","Good","Great","Excellent")</f>
        <v>Good</v>
      </c>
      <c r="O316" t="str">
        <f>CHOOSE(Homes[[#This Row],[condition]], "Poor","Fair","Average","Good","Excellent")</f>
        <v>Average</v>
      </c>
      <c r="P316">
        <f ca="1">YEAR(TODAY())-Homes[[#This Row],[yr_built]]</f>
        <v>27</v>
      </c>
      <c r="Q316">
        <v>2006</v>
      </c>
      <c r="R316">
        <f ca="1">IF(Homes[[#This Row],[yr_renovated]]&gt;0, YEAR(TODAY())-Homes[[#This Row],[yr_renovated]], YEAR(TODAY())-Homes[[#This Row],[yr_built]])</f>
        <v>19</v>
      </c>
      <c r="S316">
        <v>2</v>
      </c>
      <c r="T316" s="2">
        <v>41810</v>
      </c>
      <c r="U316" s="3">
        <v>4.5</v>
      </c>
      <c r="V316" s="4">
        <f>IFERROR(Homes[[#This Row],[sqft_above]]+Homes[[#This Row],[sqft_basement]]," ")</f>
        <v>3850</v>
      </c>
      <c r="W316" s="4">
        <v>13551</v>
      </c>
      <c r="X316">
        <v>0</v>
      </c>
      <c r="Y316">
        <v>2</v>
      </c>
      <c r="Z316">
        <v>3</v>
      </c>
      <c r="AA316" s="4">
        <v>3000</v>
      </c>
      <c r="AB316" s="4">
        <v>850</v>
      </c>
      <c r="AC316">
        <v>1998</v>
      </c>
      <c r="AD316" t="s">
        <v>410</v>
      </c>
      <c r="AE316" t="s">
        <v>33</v>
      </c>
      <c r="AF316" t="s">
        <v>91</v>
      </c>
    </row>
    <row r="317" spans="1:32">
      <c r="A317" t="str">
        <f>PROPER(TRIM(Homes[[#This Row],[street]]))</f>
        <v>1517-1519 17Th Ave E</v>
      </c>
      <c r="B317" t="str">
        <f>PROPER(TRIM(Homes[[#This Row],[city]]))</f>
        <v>Seattle</v>
      </c>
      <c r="C317" t="str">
        <f>_xlfn.TEXTBEFORE(Homes[[#This Row],[statezip]]," ")</f>
        <v>WA</v>
      </c>
      <c r="D317" s="6" t="str">
        <f>_xlfn.TEXTAFTER(Homes[[#This Row],[statezip]]," ")</f>
        <v>98112</v>
      </c>
      <c r="E317" s="1">
        <v>994500</v>
      </c>
      <c r="F317">
        <v>4</v>
      </c>
      <c r="G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7" s="3" t="str">
        <f>Homes[[#This Row],[bedrooms]] &amp; " bd | " &amp; TEXT(Homes[[#This Row],[bathrooms]],"0.##") &amp; " ba"</f>
        <v>4 bd | 2.25 ba</v>
      </c>
      <c r="I317" s="4">
        <v>2870</v>
      </c>
      <c r="J317" s="1">
        <f>IFERROR(Homes[[#This Row],[price]]/Homes[[#This Row],[sqft_living]]," ")</f>
        <v>346.51567944250871</v>
      </c>
      <c r="K317" s="4">
        <f>IFERROR(Homes[[#This Row],[sqft_lot]]/43560," ")</f>
        <v>0.14416896235078053</v>
      </c>
      <c r="L317" t="str">
        <f>IF(Homes[[#This Row],[waterfront]]=1, "Yes","No")</f>
        <v>No</v>
      </c>
      <c r="M317" s="4" t="str">
        <f>IF(Homes[[#This Row],[sqft_basement]]&gt;0, "Yes","No")</f>
        <v>Yes</v>
      </c>
      <c r="N317" t="str">
        <f>CHOOSE(Homes[[#This Row],[view]]+1, "None","Fair","Good","Great","Excellent")</f>
        <v>None</v>
      </c>
      <c r="O317" t="str">
        <f>CHOOSE(Homes[[#This Row],[condition]], "Poor","Fair","Average","Good","Excellent")</f>
        <v>Good</v>
      </c>
      <c r="P317">
        <f ca="1">YEAR(TODAY())-Homes[[#This Row],[yr_built]]</f>
        <v>120</v>
      </c>
      <c r="Q317">
        <v>0</v>
      </c>
      <c r="R317">
        <f ca="1">IF(Homes[[#This Row],[yr_renovated]]&gt;0, YEAR(TODAY())-Homes[[#This Row],[yr_renovated]], YEAR(TODAY())-Homes[[#This Row],[yr_built]])</f>
        <v>120</v>
      </c>
      <c r="S317">
        <v>1.5</v>
      </c>
      <c r="T317" s="2">
        <v>41810</v>
      </c>
      <c r="U317" s="3">
        <v>2.25</v>
      </c>
      <c r="V317" s="4">
        <f>IFERROR(Homes[[#This Row],[sqft_above]]+Homes[[#This Row],[sqft_basement]]," ")</f>
        <v>2870</v>
      </c>
      <c r="W317" s="4">
        <v>6280</v>
      </c>
      <c r="X317">
        <v>0</v>
      </c>
      <c r="Y317">
        <v>0</v>
      </c>
      <c r="Z317">
        <v>4</v>
      </c>
      <c r="AA317" s="4">
        <v>1980</v>
      </c>
      <c r="AB317" s="4">
        <v>890</v>
      </c>
      <c r="AC317">
        <v>1905</v>
      </c>
      <c r="AD317" t="s">
        <v>411</v>
      </c>
      <c r="AE317" t="s">
        <v>49</v>
      </c>
      <c r="AF317" t="s">
        <v>64</v>
      </c>
    </row>
    <row r="318" spans="1:32">
      <c r="A318" t="str">
        <f>PROPER(TRIM(Homes[[#This Row],[street]]))</f>
        <v>3227 Whalley Pl W</v>
      </c>
      <c r="B318" t="str">
        <f>PROPER(TRIM(Homes[[#This Row],[city]]))</f>
        <v>Seattle</v>
      </c>
      <c r="C318" t="str">
        <f>_xlfn.TEXTBEFORE(Homes[[#This Row],[statezip]]," ")</f>
        <v>WA</v>
      </c>
      <c r="D318" s="6" t="str">
        <f>_xlfn.TEXTAFTER(Homes[[#This Row],[statezip]]," ")</f>
        <v>98199</v>
      </c>
      <c r="E318" s="1">
        <v>994000</v>
      </c>
      <c r="F318">
        <v>3</v>
      </c>
      <c r="G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8" s="3" t="str">
        <f>Homes[[#This Row],[bedrooms]] &amp; " bd | " &amp; TEXT(Homes[[#This Row],[bathrooms]],"0.##") &amp; " ba"</f>
        <v>3 bd | 2.25 ba</v>
      </c>
      <c r="I318" s="4">
        <v>2510</v>
      </c>
      <c r="J318" s="1">
        <f>IFERROR(Homes[[#This Row],[price]]/Homes[[#This Row],[sqft_living]]," ")</f>
        <v>396.01593625498009</v>
      </c>
      <c r="K318" s="4">
        <f>IFERROR(Homes[[#This Row],[sqft_lot]]/43560," ")</f>
        <v>0.14552341597796142</v>
      </c>
      <c r="L318" t="str">
        <f>IF(Homes[[#This Row],[waterfront]]=1, "Yes","No")</f>
        <v>No</v>
      </c>
      <c r="M318" s="4" t="str">
        <f>IF(Homes[[#This Row],[sqft_basement]]&gt;0, "Yes","No")</f>
        <v>Yes</v>
      </c>
      <c r="N318" t="str">
        <f>CHOOSE(Homes[[#This Row],[view]]+1, "None","Fair","Good","Great","Excellent")</f>
        <v>Good</v>
      </c>
      <c r="O318" t="str">
        <f>CHOOSE(Homes[[#This Row],[condition]], "Poor","Fair","Average","Good","Excellent")</f>
        <v>Excellent</v>
      </c>
      <c r="P318">
        <f ca="1">YEAR(TODAY())-Homes[[#This Row],[yr_built]]</f>
        <v>93</v>
      </c>
      <c r="Q318">
        <v>2002</v>
      </c>
      <c r="R318">
        <f ca="1">IF(Homes[[#This Row],[yr_renovated]]&gt;0, YEAR(TODAY())-Homes[[#This Row],[yr_renovated]], YEAR(TODAY())-Homes[[#This Row],[yr_built]])</f>
        <v>23</v>
      </c>
      <c r="S318">
        <v>1.5</v>
      </c>
      <c r="T318" s="2">
        <v>41786</v>
      </c>
      <c r="U318" s="3">
        <v>2.25</v>
      </c>
      <c r="V318" s="4">
        <f>IFERROR(Homes[[#This Row],[sqft_above]]+Homes[[#This Row],[sqft_basement]]," ")</f>
        <v>2510</v>
      </c>
      <c r="W318" s="4">
        <v>6339</v>
      </c>
      <c r="X318">
        <v>0</v>
      </c>
      <c r="Y318">
        <v>2</v>
      </c>
      <c r="Z318">
        <v>5</v>
      </c>
      <c r="AA318" s="4">
        <v>1810</v>
      </c>
      <c r="AB318" s="4">
        <v>700</v>
      </c>
      <c r="AC318">
        <v>1932</v>
      </c>
      <c r="AD318" t="s">
        <v>412</v>
      </c>
      <c r="AE318" t="s">
        <v>49</v>
      </c>
      <c r="AF318" t="s">
        <v>58</v>
      </c>
    </row>
    <row r="319" spans="1:32">
      <c r="A319" t="str">
        <f>PROPER(TRIM(Homes[[#This Row],[street]]))</f>
        <v>25758 Se 31St Pl</v>
      </c>
      <c r="B319" t="str">
        <f>PROPER(TRIM(Homes[[#This Row],[city]]))</f>
        <v>Sammamish</v>
      </c>
      <c r="C319" t="str">
        <f>_xlfn.TEXTBEFORE(Homes[[#This Row],[statezip]]," ")</f>
        <v>WA</v>
      </c>
      <c r="D319" s="6" t="str">
        <f>_xlfn.TEXTAFTER(Homes[[#This Row],[statezip]]," ")</f>
        <v>98075</v>
      </c>
      <c r="E319" s="1">
        <v>989000</v>
      </c>
      <c r="F319">
        <v>5</v>
      </c>
      <c r="G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19" s="3" t="str">
        <f>Homes[[#This Row],[bedrooms]] &amp; " bd | " &amp; TEXT(Homes[[#This Row],[bathrooms]],"0.##") &amp; " ba"</f>
        <v>5 bd | 4.5 ba</v>
      </c>
      <c r="I319" s="4">
        <v>4030</v>
      </c>
      <c r="J319" s="1">
        <f>IFERROR(Homes[[#This Row],[price]]/Homes[[#This Row],[sqft_living]]," ")</f>
        <v>245.40942928039703</v>
      </c>
      <c r="K319" s="4">
        <f>IFERROR(Homes[[#This Row],[sqft_lot]]/43560," ")</f>
        <v>0.30932047750229569</v>
      </c>
      <c r="L319" t="str">
        <f>IF(Homes[[#This Row],[waterfront]]=1, "Yes","No")</f>
        <v>No</v>
      </c>
      <c r="M319" s="4" t="str">
        <f>IF(Homes[[#This Row],[sqft_basement]]&gt;0, "Yes","No")</f>
        <v>No</v>
      </c>
      <c r="N319" t="str">
        <f>CHOOSE(Homes[[#This Row],[view]]+1, "None","Fair","Good","Great","Excellent")</f>
        <v>None</v>
      </c>
      <c r="O319" t="str">
        <f>CHOOSE(Homes[[#This Row],[condition]], "Poor","Fair","Average","Good","Excellent")</f>
        <v>Average</v>
      </c>
      <c r="P319">
        <f ca="1">YEAR(TODAY())-Homes[[#This Row],[yr_built]]</f>
        <v>25</v>
      </c>
      <c r="Q319">
        <v>0</v>
      </c>
      <c r="R319">
        <f ca="1">IF(Homes[[#This Row],[yr_renovated]]&gt;0, YEAR(TODAY())-Homes[[#This Row],[yr_renovated]], YEAR(TODAY())-Homes[[#This Row],[yr_built]])</f>
        <v>25</v>
      </c>
      <c r="S319">
        <v>2</v>
      </c>
      <c r="T319" s="2">
        <v>41829</v>
      </c>
      <c r="U319" s="3">
        <v>4.5</v>
      </c>
      <c r="V319" s="4">
        <f>IFERROR(Homes[[#This Row],[sqft_above]]+Homes[[#This Row],[sqft_basement]]," ")</f>
        <v>4030</v>
      </c>
      <c r="W319" s="4">
        <v>13474</v>
      </c>
      <c r="X319">
        <v>0</v>
      </c>
      <c r="Y319">
        <v>0</v>
      </c>
      <c r="Z319">
        <v>3</v>
      </c>
      <c r="AA319" s="4">
        <v>4030</v>
      </c>
      <c r="AB319" s="4">
        <v>0</v>
      </c>
      <c r="AC319">
        <v>2000</v>
      </c>
      <c r="AD319" t="s">
        <v>413</v>
      </c>
      <c r="AE319" t="s">
        <v>102</v>
      </c>
      <c r="AF319" t="s">
        <v>103</v>
      </c>
    </row>
    <row r="320" spans="1:32">
      <c r="A320" t="str">
        <f>PROPER(TRIM(Homes[[#This Row],[street]]))</f>
        <v>8309 30Th Ave Nw</v>
      </c>
      <c r="B320" t="str">
        <f>PROPER(TRIM(Homes[[#This Row],[city]]))</f>
        <v>Seattle</v>
      </c>
      <c r="C320" t="str">
        <f>_xlfn.TEXTBEFORE(Homes[[#This Row],[statezip]]," ")</f>
        <v>WA</v>
      </c>
      <c r="D320" s="6" t="str">
        <f>_xlfn.TEXTAFTER(Homes[[#This Row],[statezip]]," ")</f>
        <v>98117</v>
      </c>
      <c r="E320" s="1">
        <v>989000</v>
      </c>
      <c r="F320">
        <v>5</v>
      </c>
      <c r="G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20" s="3" t="str">
        <f>Homes[[#This Row],[bedrooms]] &amp; " bd | " &amp; TEXT(Homes[[#This Row],[bathrooms]],"0.##") &amp; " ba"</f>
        <v>5 bd | 3.5 ba</v>
      </c>
      <c r="I320" s="4">
        <v>3280</v>
      </c>
      <c r="J320" s="1">
        <f>IFERROR(Homes[[#This Row],[price]]/Homes[[#This Row],[sqft_living]]," ")</f>
        <v>301.52439024390242</v>
      </c>
      <c r="K320" s="4">
        <f>IFERROR(Homes[[#This Row],[sqft_lot]]/43560," ")</f>
        <v>9.1827364554637275E-2</v>
      </c>
      <c r="L320" t="str">
        <f>IF(Homes[[#This Row],[waterfront]]=1, "Yes","No")</f>
        <v>No</v>
      </c>
      <c r="M320" s="4" t="str">
        <f>IF(Homes[[#This Row],[sqft_basement]]&gt;0, "Yes","No")</f>
        <v>Yes</v>
      </c>
      <c r="N320" t="str">
        <f>CHOOSE(Homes[[#This Row],[view]]+1, "None","Fair","Good","Great","Excellent")</f>
        <v>None</v>
      </c>
      <c r="O320" t="str">
        <f>CHOOSE(Homes[[#This Row],[condition]], "Poor","Fair","Average","Good","Excellent")</f>
        <v>Average</v>
      </c>
      <c r="P320">
        <f ca="1">YEAR(TODAY())-Homes[[#This Row],[yr_built]]</f>
        <v>22</v>
      </c>
      <c r="Q320">
        <v>0</v>
      </c>
      <c r="R320">
        <f ca="1">IF(Homes[[#This Row],[yr_renovated]]&gt;0, YEAR(TODAY())-Homes[[#This Row],[yr_renovated]], YEAR(TODAY())-Homes[[#This Row],[yr_built]])</f>
        <v>22</v>
      </c>
      <c r="S320">
        <v>2</v>
      </c>
      <c r="T320" s="2">
        <v>41794</v>
      </c>
      <c r="U320" s="3">
        <v>3.5</v>
      </c>
      <c r="V320" s="4">
        <f>IFERROR(Homes[[#This Row],[sqft_above]]+Homes[[#This Row],[sqft_basement]]," ")</f>
        <v>3280</v>
      </c>
      <c r="W320" s="4">
        <v>4000</v>
      </c>
      <c r="X320">
        <v>0</v>
      </c>
      <c r="Y320">
        <v>0</v>
      </c>
      <c r="Z320">
        <v>3</v>
      </c>
      <c r="AA320" s="4">
        <v>2440</v>
      </c>
      <c r="AB320" s="4">
        <v>840</v>
      </c>
      <c r="AC320">
        <v>2003</v>
      </c>
      <c r="AD320" t="s">
        <v>414</v>
      </c>
      <c r="AE320" t="s">
        <v>49</v>
      </c>
      <c r="AF320" t="s">
        <v>204</v>
      </c>
    </row>
    <row r="321" spans="1:32">
      <c r="A321" t="str">
        <f>PROPER(TRIM(Homes[[#This Row],[street]]))</f>
        <v>1808 38Th Ave E</v>
      </c>
      <c r="B321" t="str">
        <f>PROPER(TRIM(Homes[[#This Row],[city]]))</f>
        <v>Seattle</v>
      </c>
      <c r="C321" t="str">
        <f>_xlfn.TEXTBEFORE(Homes[[#This Row],[statezip]]," ")</f>
        <v>WA</v>
      </c>
      <c r="D321" s="6" t="str">
        <f>_xlfn.TEXTAFTER(Homes[[#This Row],[statezip]]," ")</f>
        <v>98112</v>
      </c>
      <c r="E321" s="1">
        <v>985000</v>
      </c>
      <c r="F321">
        <v>3</v>
      </c>
      <c r="G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1" s="3" t="str">
        <f>Homes[[#This Row],[bedrooms]] &amp; " bd | " &amp; TEXT(Homes[[#This Row],[bathrooms]],"0.##") &amp; " ba"</f>
        <v>3 bd | 1.75 ba</v>
      </c>
      <c r="I321" s="4">
        <v>1670</v>
      </c>
      <c r="J321" s="1">
        <f>IFERROR(Homes[[#This Row],[price]]/Homes[[#This Row],[sqft_living]]," ")</f>
        <v>589.82035928143716</v>
      </c>
      <c r="K321" s="4">
        <f>IFERROR(Homes[[#This Row],[sqft_lot]]/43560," ")</f>
        <v>0.12396694214876033</v>
      </c>
      <c r="L321" t="str">
        <f>IF(Homes[[#This Row],[waterfront]]=1, "Yes","No")</f>
        <v>No</v>
      </c>
      <c r="M321" s="4" t="str">
        <f>IF(Homes[[#This Row],[sqft_basement]]&gt;0, "Yes","No")</f>
        <v>No</v>
      </c>
      <c r="N321" t="str">
        <f>CHOOSE(Homes[[#This Row],[view]]+1, "None","Fair","Good","Great","Excellent")</f>
        <v>None</v>
      </c>
      <c r="O321" t="str">
        <f>CHOOSE(Homes[[#This Row],[condition]], "Poor","Fair","Average","Good","Excellent")</f>
        <v>Excellent</v>
      </c>
      <c r="P321">
        <f ca="1">YEAR(TODAY())-Homes[[#This Row],[yr_built]]</f>
        <v>113</v>
      </c>
      <c r="Q321">
        <v>0</v>
      </c>
      <c r="R321">
        <f ca="1">IF(Homes[[#This Row],[yr_renovated]]&gt;0, YEAR(TODAY())-Homes[[#This Row],[yr_renovated]], YEAR(TODAY())-Homes[[#This Row],[yr_built]])</f>
        <v>113</v>
      </c>
      <c r="S321">
        <v>2</v>
      </c>
      <c r="T321" s="2">
        <v>41792</v>
      </c>
      <c r="U321" s="3">
        <v>1.75</v>
      </c>
      <c r="V321" s="4">
        <f>IFERROR(Homes[[#This Row],[sqft_above]]+Homes[[#This Row],[sqft_basement]]," ")</f>
        <v>1670</v>
      </c>
      <c r="W321" s="4">
        <v>5400</v>
      </c>
      <c r="X321">
        <v>0</v>
      </c>
      <c r="Y321">
        <v>0</v>
      </c>
      <c r="Z321">
        <v>5</v>
      </c>
      <c r="AA321" s="4">
        <v>1670</v>
      </c>
      <c r="AB321" s="4">
        <v>0</v>
      </c>
      <c r="AC321">
        <v>1912</v>
      </c>
      <c r="AD321" t="s">
        <v>415</v>
      </c>
      <c r="AE321" t="s">
        <v>49</v>
      </c>
      <c r="AF321" t="s">
        <v>64</v>
      </c>
    </row>
    <row r="322" spans="1:32">
      <c r="A322" t="str">
        <f>PROPER(TRIM(Homes[[#This Row],[street]]))</f>
        <v>12440 Ne 73Rd St</v>
      </c>
      <c r="B322" t="str">
        <f>PROPER(TRIM(Homes[[#This Row],[city]]))</f>
        <v>Kirkland</v>
      </c>
      <c r="C322" t="str">
        <f>_xlfn.TEXTBEFORE(Homes[[#This Row],[statezip]]," ")</f>
        <v>WA</v>
      </c>
      <c r="D322" s="6" t="str">
        <f>_xlfn.TEXTAFTER(Homes[[#This Row],[statezip]]," ")</f>
        <v>98033</v>
      </c>
      <c r="E322" s="1">
        <v>982000</v>
      </c>
      <c r="F322">
        <v>4</v>
      </c>
      <c r="G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2" s="3" t="str">
        <f>Homes[[#This Row],[bedrooms]] &amp; " bd | " &amp; TEXT(Homes[[#This Row],[bathrooms]],"0.##") &amp; " ba"</f>
        <v>4 bd | 2.75 ba</v>
      </c>
      <c r="I322" s="4">
        <v>3610</v>
      </c>
      <c r="J322" s="1">
        <f>IFERROR(Homes[[#This Row],[price]]/Homes[[#This Row],[sqft_living]]," ")</f>
        <v>272.02216066481992</v>
      </c>
      <c r="K322" s="4">
        <f>IFERROR(Homes[[#This Row],[sqft_lot]]/43560," ")</f>
        <v>0.19696969696969696</v>
      </c>
      <c r="L322" t="str">
        <f>IF(Homes[[#This Row],[waterfront]]=1, "Yes","No")</f>
        <v>No</v>
      </c>
      <c r="M322" s="4" t="str">
        <f>IF(Homes[[#This Row],[sqft_basement]]&gt;0, "Yes","No")</f>
        <v>No</v>
      </c>
      <c r="N322" t="str">
        <f>CHOOSE(Homes[[#This Row],[view]]+1, "None","Fair","Good","Great","Excellent")</f>
        <v>None</v>
      </c>
      <c r="O322" t="str">
        <f>CHOOSE(Homes[[#This Row],[condition]], "Poor","Fair","Average","Good","Excellent")</f>
        <v>Average</v>
      </c>
      <c r="P322">
        <f ca="1">YEAR(TODAY())-Homes[[#This Row],[yr_built]]</f>
        <v>11</v>
      </c>
      <c r="Q322">
        <v>0</v>
      </c>
      <c r="R322">
        <f ca="1">IF(Homes[[#This Row],[yr_renovated]]&gt;0, YEAR(TODAY())-Homes[[#This Row],[yr_renovated]], YEAR(TODAY())-Homes[[#This Row],[yr_built]])</f>
        <v>11</v>
      </c>
      <c r="S322">
        <v>2</v>
      </c>
      <c r="T322" s="2">
        <v>41817</v>
      </c>
      <c r="U322" s="3">
        <v>2.75</v>
      </c>
      <c r="V322" s="4">
        <f>IFERROR(Homes[[#This Row],[sqft_above]]+Homes[[#This Row],[sqft_basement]]," ")</f>
        <v>3610</v>
      </c>
      <c r="W322" s="4">
        <v>8580</v>
      </c>
      <c r="X322">
        <v>0</v>
      </c>
      <c r="Y322">
        <v>0</v>
      </c>
      <c r="Z322">
        <v>3</v>
      </c>
      <c r="AA322" s="4">
        <v>3610</v>
      </c>
      <c r="AB322" s="4">
        <v>0</v>
      </c>
      <c r="AC322">
        <v>2014</v>
      </c>
      <c r="AD322" t="s">
        <v>416</v>
      </c>
      <c r="AE322" t="s">
        <v>46</v>
      </c>
      <c r="AF322" t="s">
        <v>55</v>
      </c>
    </row>
    <row r="323" spans="1:32">
      <c r="A323" t="str">
        <f>PROPER(TRIM(Homes[[#This Row],[street]]))</f>
        <v>1414 Magnolia Blvd W</v>
      </c>
      <c r="B323" t="str">
        <f>PROPER(TRIM(Homes[[#This Row],[city]]))</f>
        <v>Seattle</v>
      </c>
      <c r="C323" t="str">
        <f>_xlfn.TEXTBEFORE(Homes[[#This Row],[statezip]]," ")</f>
        <v>WA</v>
      </c>
      <c r="D323" s="6" t="str">
        <f>_xlfn.TEXTAFTER(Homes[[#This Row],[statezip]]," ")</f>
        <v>98199</v>
      </c>
      <c r="E323" s="1">
        <v>980000</v>
      </c>
      <c r="F323">
        <v>4</v>
      </c>
      <c r="G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3" s="3" t="str">
        <f>Homes[[#This Row],[bedrooms]] &amp; " bd | " &amp; TEXT(Homes[[#This Row],[bathrooms]],"0.##") &amp; " ba"</f>
        <v>4 bd | 3. ba</v>
      </c>
      <c r="I323" s="4">
        <v>3680</v>
      </c>
      <c r="J323" s="1">
        <f>IFERROR(Homes[[#This Row],[price]]/Homes[[#This Row],[sqft_living]]," ")</f>
        <v>266.30434782608694</v>
      </c>
      <c r="K323" s="4">
        <f>IFERROR(Homes[[#This Row],[sqft_lot]]/43560," ")</f>
        <v>0.13438934802571167</v>
      </c>
      <c r="L323" t="str">
        <f>IF(Homes[[#This Row],[waterfront]]=1, "Yes","No")</f>
        <v>No</v>
      </c>
      <c r="M323" s="4" t="str">
        <f>IF(Homes[[#This Row],[sqft_basement]]&gt;0, "Yes","No")</f>
        <v>Yes</v>
      </c>
      <c r="N323" t="str">
        <f>CHOOSE(Homes[[#This Row],[view]]+1, "None","Fair","Good","Great","Excellent")</f>
        <v>Great</v>
      </c>
      <c r="O323" t="str">
        <f>CHOOSE(Homes[[#This Row],[condition]], "Poor","Fair","Average","Good","Excellent")</f>
        <v>Average</v>
      </c>
      <c r="P323">
        <f ca="1">YEAR(TODAY())-Homes[[#This Row],[yr_built]]</f>
        <v>58</v>
      </c>
      <c r="Q323">
        <v>2011</v>
      </c>
      <c r="R323">
        <f ca="1">IF(Homes[[#This Row],[yr_renovated]]&gt;0, YEAR(TODAY())-Homes[[#This Row],[yr_renovated]], YEAR(TODAY())-Homes[[#This Row],[yr_built]])</f>
        <v>14</v>
      </c>
      <c r="S323">
        <v>1</v>
      </c>
      <c r="T323" s="2">
        <v>41782</v>
      </c>
      <c r="U323" s="3">
        <v>3</v>
      </c>
      <c r="V323" s="4">
        <f>IFERROR(Homes[[#This Row],[sqft_above]]+Homes[[#This Row],[sqft_basement]]," ")</f>
        <v>3680</v>
      </c>
      <c r="W323" s="4">
        <v>5854</v>
      </c>
      <c r="X323">
        <v>0</v>
      </c>
      <c r="Y323">
        <v>3</v>
      </c>
      <c r="Z323">
        <v>3</v>
      </c>
      <c r="AA323" s="4">
        <v>2060</v>
      </c>
      <c r="AB323" s="4">
        <v>1620</v>
      </c>
      <c r="AC323">
        <v>1967</v>
      </c>
      <c r="AD323" t="s">
        <v>417</v>
      </c>
      <c r="AE323" t="s">
        <v>49</v>
      </c>
      <c r="AF323" t="s">
        <v>58</v>
      </c>
    </row>
    <row r="324" spans="1:32">
      <c r="A324" t="str">
        <f>PROPER(TRIM(Homes[[#This Row],[street]]))</f>
        <v>2518 1St Ave W</v>
      </c>
      <c r="B324" t="str">
        <f>PROPER(TRIM(Homes[[#This Row],[city]]))</f>
        <v>Seattle</v>
      </c>
      <c r="C324" t="str">
        <f>_xlfn.TEXTBEFORE(Homes[[#This Row],[statezip]]," ")</f>
        <v>WA</v>
      </c>
      <c r="D324" s="6" t="str">
        <f>_xlfn.TEXTAFTER(Homes[[#This Row],[statezip]]," ")</f>
        <v>98119</v>
      </c>
      <c r="E324" s="1">
        <v>980000</v>
      </c>
      <c r="F324">
        <v>4</v>
      </c>
      <c r="G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4" s="3" t="str">
        <f>Homes[[#This Row],[bedrooms]] &amp; " bd | " &amp; TEXT(Homes[[#This Row],[bathrooms]],"0.##") &amp; " ba"</f>
        <v>4 bd | 2.5 ba</v>
      </c>
      <c r="I324" s="4">
        <v>2730</v>
      </c>
      <c r="J324" s="1">
        <f>IFERROR(Homes[[#This Row],[price]]/Homes[[#This Row],[sqft_living]]," ")</f>
        <v>358.97435897435895</v>
      </c>
      <c r="K324" s="4">
        <f>IFERROR(Homes[[#This Row],[sqft_lot]]/43560," ")</f>
        <v>0.11019283746556474</v>
      </c>
      <c r="L324" t="str">
        <f>IF(Homes[[#This Row],[waterfront]]=1, "Yes","No")</f>
        <v>No</v>
      </c>
      <c r="M324" s="4" t="str">
        <f>IF(Homes[[#This Row],[sqft_basement]]&gt;0, "Yes","No")</f>
        <v>Yes</v>
      </c>
      <c r="N324" t="str">
        <f>CHOOSE(Homes[[#This Row],[view]]+1, "None","Fair","Good","Great","Excellent")</f>
        <v>None</v>
      </c>
      <c r="O324" t="str">
        <f>CHOOSE(Homes[[#This Row],[condition]], "Poor","Fair","Average","Good","Excellent")</f>
        <v>Excellent</v>
      </c>
      <c r="P324">
        <f ca="1">YEAR(TODAY())-Homes[[#This Row],[yr_built]]</f>
        <v>116</v>
      </c>
      <c r="Q324">
        <v>1988</v>
      </c>
      <c r="R324">
        <f ca="1">IF(Homes[[#This Row],[yr_renovated]]&gt;0, YEAR(TODAY())-Homes[[#This Row],[yr_renovated]], YEAR(TODAY())-Homes[[#This Row],[yr_built]])</f>
        <v>37</v>
      </c>
      <c r="S324">
        <v>1.5</v>
      </c>
      <c r="T324" s="2">
        <v>41799</v>
      </c>
      <c r="U324" s="3">
        <v>2.5</v>
      </c>
      <c r="V324" s="4">
        <f>IFERROR(Homes[[#This Row],[sqft_above]]+Homes[[#This Row],[sqft_basement]]," ")</f>
        <v>2730</v>
      </c>
      <c r="W324" s="4">
        <v>4800</v>
      </c>
      <c r="X324">
        <v>0</v>
      </c>
      <c r="Y324">
        <v>0</v>
      </c>
      <c r="Z324">
        <v>5</v>
      </c>
      <c r="AA324" s="4">
        <v>2230</v>
      </c>
      <c r="AB324" s="4">
        <v>500</v>
      </c>
      <c r="AC324">
        <v>1909</v>
      </c>
      <c r="AD324" t="s">
        <v>418</v>
      </c>
      <c r="AE324" t="s">
        <v>49</v>
      </c>
      <c r="AF324" t="s">
        <v>68</v>
      </c>
    </row>
    <row r="325" spans="1:32">
      <c r="A325" t="str">
        <f>PROPER(TRIM(Homes[[#This Row],[street]]))</f>
        <v>9000 Lake Washington Blvd Ne</v>
      </c>
      <c r="B325" t="str">
        <f>PROPER(TRIM(Homes[[#This Row],[city]]))</f>
        <v>Bellevue</v>
      </c>
      <c r="C325" t="str">
        <f>_xlfn.TEXTBEFORE(Homes[[#This Row],[statezip]]," ")</f>
        <v>WA</v>
      </c>
      <c r="D325" s="6" t="str">
        <f>_xlfn.TEXTAFTER(Homes[[#This Row],[statezip]]," ")</f>
        <v>98004</v>
      </c>
      <c r="E325" s="1">
        <v>979000</v>
      </c>
      <c r="F325">
        <v>3</v>
      </c>
      <c r="G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5" s="3" t="str">
        <f>Homes[[#This Row],[bedrooms]] &amp; " bd | " &amp; TEXT(Homes[[#This Row],[bathrooms]],"0.##") &amp; " ba"</f>
        <v>3 bd | 1.5 ba</v>
      </c>
      <c r="I325" s="4">
        <v>1700</v>
      </c>
      <c r="J325" s="1">
        <f>IFERROR(Homes[[#This Row],[price]]/Homes[[#This Row],[sqft_living]]," ")</f>
        <v>575.88235294117646</v>
      </c>
      <c r="K325" s="4">
        <f>IFERROR(Homes[[#This Row],[sqft_lot]]/43560," ")</f>
        <v>0.3244490358126722</v>
      </c>
      <c r="L325" t="str">
        <f>IF(Homes[[#This Row],[waterfront]]=1, "Yes","No")</f>
        <v>No</v>
      </c>
      <c r="M325" s="4" t="str">
        <f>IF(Homes[[#This Row],[sqft_basement]]&gt;0, "Yes","No")</f>
        <v>No</v>
      </c>
      <c r="N325" t="str">
        <f>CHOOSE(Homes[[#This Row],[view]]+1, "None","Fair","Good","Great","Excellent")</f>
        <v>Fair</v>
      </c>
      <c r="O325" t="str">
        <f>CHOOSE(Homes[[#This Row],[condition]], "Poor","Fair","Average","Good","Excellent")</f>
        <v>Good</v>
      </c>
      <c r="P325">
        <f ca="1">YEAR(TODAY())-Homes[[#This Row],[yr_built]]</f>
        <v>71</v>
      </c>
      <c r="Q325">
        <v>1979</v>
      </c>
      <c r="R325">
        <f ca="1">IF(Homes[[#This Row],[yr_renovated]]&gt;0, YEAR(TODAY())-Homes[[#This Row],[yr_renovated]], YEAR(TODAY())-Homes[[#This Row],[yr_built]])</f>
        <v>46</v>
      </c>
      <c r="S325">
        <v>1</v>
      </c>
      <c r="T325" s="2">
        <v>41810</v>
      </c>
      <c r="U325" s="3">
        <v>1.5</v>
      </c>
      <c r="V325" s="4">
        <f>IFERROR(Homes[[#This Row],[sqft_above]]+Homes[[#This Row],[sqft_basement]]," ")</f>
        <v>1700</v>
      </c>
      <c r="W325" s="4">
        <v>14133</v>
      </c>
      <c r="X325">
        <v>0</v>
      </c>
      <c r="Y325">
        <v>1</v>
      </c>
      <c r="Z325">
        <v>4</v>
      </c>
      <c r="AA325" s="4">
        <v>1700</v>
      </c>
      <c r="AB325" s="4">
        <v>0</v>
      </c>
      <c r="AC325">
        <v>1954</v>
      </c>
      <c r="AD325" t="s">
        <v>419</v>
      </c>
      <c r="AE325" t="s">
        <v>33</v>
      </c>
      <c r="AF325" t="s">
        <v>34</v>
      </c>
    </row>
    <row r="326" spans="1:32">
      <c r="A326" t="str">
        <f>PROPER(TRIM(Homes[[#This Row],[street]]))</f>
        <v>2602 Shoreland Dr S</v>
      </c>
      <c r="B326" t="str">
        <f>PROPER(TRIM(Homes[[#This Row],[city]]))</f>
        <v>Seattle</v>
      </c>
      <c r="C326" t="str">
        <f>_xlfn.TEXTBEFORE(Homes[[#This Row],[statezip]]," ")</f>
        <v>WA</v>
      </c>
      <c r="D326" s="6" t="str">
        <f>_xlfn.TEXTAFTER(Homes[[#This Row],[statezip]]," ")</f>
        <v>98144</v>
      </c>
      <c r="E326" s="1">
        <v>978000</v>
      </c>
      <c r="F326">
        <v>4</v>
      </c>
      <c r="G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6" s="3" t="str">
        <f>Homes[[#This Row],[bedrooms]] &amp; " bd | " &amp; TEXT(Homes[[#This Row],[bathrooms]],"0.##") &amp; " ba"</f>
        <v>4 bd | 2.75 ba</v>
      </c>
      <c r="I326" s="4">
        <v>2620</v>
      </c>
      <c r="J326" s="1">
        <f>IFERROR(Homes[[#This Row],[price]]/Homes[[#This Row],[sqft_living]]," ")</f>
        <v>373.28244274809163</v>
      </c>
      <c r="K326" s="4">
        <f>IFERROR(Homes[[#This Row],[sqft_lot]]/43560," ")</f>
        <v>0.31627640036730947</v>
      </c>
      <c r="L326" t="str">
        <f>IF(Homes[[#This Row],[waterfront]]=1, "Yes","No")</f>
        <v>No</v>
      </c>
      <c r="M326" s="4" t="str">
        <f>IF(Homes[[#This Row],[sqft_basement]]&gt;0, "Yes","No")</f>
        <v>Yes</v>
      </c>
      <c r="N326" t="str">
        <f>CHOOSE(Homes[[#This Row],[view]]+1, "None","Fair","Good","Great","Excellent")</f>
        <v>Good</v>
      </c>
      <c r="O326" t="str">
        <f>CHOOSE(Homes[[#This Row],[condition]], "Poor","Fair","Average","Good","Excellent")</f>
        <v>Good</v>
      </c>
      <c r="P326">
        <f ca="1">YEAR(TODAY())-Homes[[#This Row],[yr_built]]</f>
        <v>99</v>
      </c>
      <c r="Q326">
        <v>1993</v>
      </c>
      <c r="R326">
        <f ca="1">IF(Homes[[#This Row],[yr_renovated]]&gt;0, YEAR(TODAY())-Homes[[#This Row],[yr_renovated]], YEAR(TODAY())-Homes[[#This Row],[yr_built]])</f>
        <v>32</v>
      </c>
      <c r="S326">
        <v>1.5</v>
      </c>
      <c r="T326" s="2">
        <v>41779</v>
      </c>
      <c r="U326" s="3">
        <v>2.75</v>
      </c>
      <c r="V326" s="4">
        <f>IFERROR(Homes[[#This Row],[sqft_above]]+Homes[[#This Row],[sqft_basement]]," ")</f>
        <v>2620</v>
      </c>
      <c r="W326" s="4">
        <v>13777</v>
      </c>
      <c r="X326">
        <v>0</v>
      </c>
      <c r="Y326">
        <v>2</v>
      </c>
      <c r="Z326">
        <v>4</v>
      </c>
      <c r="AA326" s="4">
        <v>1720</v>
      </c>
      <c r="AB326" s="4">
        <v>900</v>
      </c>
      <c r="AC326">
        <v>1926</v>
      </c>
      <c r="AD326" t="s">
        <v>420</v>
      </c>
      <c r="AE326" t="s">
        <v>49</v>
      </c>
      <c r="AF326" t="s">
        <v>110</v>
      </c>
    </row>
    <row r="327" spans="1:32">
      <c r="A327" t="str">
        <f>PROPER(TRIM(Homes[[#This Row],[street]]))</f>
        <v>3405 Sw Seola Ln</v>
      </c>
      <c r="B327" t="str">
        <f>PROPER(TRIM(Homes[[#This Row],[city]]))</f>
        <v>Seattle</v>
      </c>
      <c r="C327" t="str">
        <f>_xlfn.TEXTBEFORE(Homes[[#This Row],[statezip]]," ")</f>
        <v>WA</v>
      </c>
      <c r="D327" s="6" t="str">
        <f>_xlfn.TEXTAFTER(Homes[[#This Row],[statezip]]," ")</f>
        <v>98146</v>
      </c>
      <c r="E327" s="1">
        <v>975000</v>
      </c>
      <c r="F327">
        <v>6</v>
      </c>
      <c r="G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7" s="3" t="str">
        <f>Homes[[#This Row],[bedrooms]] &amp; " bd | " &amp; TEXT(Homes[[#This Row],[bathrooms]],"0.##") &amp; " ba"</f>
        <v>6 bd | 2.75 ba</v>
      </c>
      <c r="I327" s="4">
        <v>2520</v>
      </c>
      <c r="J327" s="1">
        <f>IFERROR(Homes[[#This Row],[price]]/Homes[[#This Row],[sqft_living]]," ")</f>
        <v>386.90476190476193</v>
      </c>
      <c r="K327" s="4">
        <f>IFERROR(Homes[[#This Row],[sqft_lot]]/43560," ")</f>
        <v>1.2433425160697889</v>
      </c>
      <c r="L327" t="str">
        <f>IF(Homes[[#This Row],[waterfront]]=1, "Yes","No")</f>
        <v>Yes</v>
      </c>
      <c r="M327" s="4" t="str">
        <f>IF(Homes[[#This Row],[sqft_basement]]&gt;0, "Yes","No")</f>
        <v>No</v>
      </c>
      <c r="N327" t="str">
        <f>CHOOSE(Homes[[#This Row],[view]]+1, "None","Fair","Good","Great","Excellent")</f>
        <v>Excellent</v>
      </c>
      <c r="O327" t="str">
        <f>CHOOSE(Homes[[#This Row],[condition]], "Poor","Fair","Average","Good","Excellent")</f>
        <v>Average</v>
      </c>
      <c r="P327">
        <f ca="1">YEAR(TODAY())-Homes[[#This Row],[yr_built]]</f>
        <v>71</v>
      </c>
      <c r="Q327">
        <v>2005</v>
      </c>
      <c r="R327">
        <f ca="1">IF(Homes[[#This Row],[yr_renovated]]&gt;0, YEAR(TODAY())-Homes[[#This Row],[yr_renovated]], YEAR(TODAY())-Homes[[#This Row],[yr_built]])</f>
        <v>20</v>
      </c>
      <c r="S327">
        <v>2</v>
      </c>
      <c r="T327" s="2">
        <v>41823</v>
      </c>
      <c r="U327" s="3">
        <v>2.75</v>
      </c>
      <c r="V327" s="4">
        <f>IFERROR(Homes[[#This Row],[sqft_above]]+Homes[[#This Row],[sqft_basement]]," ")</f>
        <v>2520</v>
      </c>
      <c r="W327" s="4">
        <v>54160</v>
      </c>
      <c r="X327">
        <v>1</v>
      </c>
      <c r="Y327">
        <v>4</v>
      </c>
      <c r="Z327">
        <v>3</v>
      </c>
      <c r="AA327" s="4">
        <v>2520</v>
      </c>
      <c r="AB327" s="4">
        <v>0</v>
      </c>
      <c r="AC327">
        <v>1954</v>
      </c>
      <c r="AD327" t="s">
        <v>421</v>
      </c>
      <c r="AE327" t="s">
        <v>49</v>
      </c>
      <c r="AF327" t="s">
        <v>422</v>
      </c>
    </row>
    <row r="328" spans="1:32">
      <c r="A328" t="str">
        <f>PROPER(TRIM(Homes[[#This Row],[street]]))</f>
        <v>4902 159Th Pl Se</v>
      </c>
      <c r="B328" t="str">
        <f>PROPER(TRIM(Homes[[#This Row],[city]]))</f>
        <v>Bellevue</v>
      </c>
      <c r="C328" t="str">
        <f>_xlfn.TEXTBEFORE(Homes[[#This Row],[statezip]]," ")</f>
        <v>WA</v>
      </c>
      <c r="D328" s="6" t="str">
        <f>_xlfn.TEXTAFTER(Homes[[#This Row],[statezip]]," ")</f>
        <v>98006</v>
      </c>
      <c r="E328" s="1">
        <v>975000</v>
      </c>
      <c r="F328">
        <v>4</v>
      </c>
      <c r="G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" s="3" t="str">
        <f>Homes[[#This Row],[bedrooms]] &amp; " bd | " &amp; TEXT(Homes[[#This Row],[bathrooms]],"0.##") &amp; " ba"</f>
        <v>4 bd | 2.5 ba</v>
      </c>
      <c r="I328" s="4">
        <v>3490</v>
      </c>
      <c r="J328" s="1">
        <f>IFERROR(Homes[[#This Row],[price]]/Homes[[#This Row],[sqft_living]]," ")</f>
        <v>279.36962750716333</v>
      </c>
      <c r="K328" s="4">
        <f>IFERROR(Homes[[#This Row],[sqft_lot]]/43560," ")</f>
        <v>0.17203856749311294</v>
      </c>
      <c r="L328" t="str">
        <f>IF(Homes[[#This Row],[waterfront]]=1, "Yes","No")</f>
        <v>No</v>
      </c>
      <c r="M328" s="4" t="str">
        <f>IF(Homes[[#This Row],[sqft_basement]]&gt;0, "Yes","No")</f>
        <v>No</v>
      </c>
      <c r="N328" t="str">
        <f>CHOOSE(Homes[[#This Row],[view]]+1, "None","Fair","Good","Great","Excellent")</f>
        <v>Great</v>
      </c>
      <c r="O328" t="str">
        <f>CHOOSE(Homes[[#This Row],[condition]], "Poor","Fair","Average","Good","Excellent")</f>
        <v>Average</v>
      </c>
      <c r="P328">
        <f ca="1">YEAR(TODAY())-Homes[[#This Row],[yr_built]]</f>
        <v>25</v>
      </c>
      <c r="Q328">
        <v>0</v>
      </c>
      <c r="R328">
        <f ca="1">IF(Homes[[#This Row],[yr_renovated]]&gt;0, YEAR(TODAY())-Homes[[#This Row],[yr_renovated]], YEAR(TODAY())-Homes[[#This Row],[yr_built]])</f>
        <v>25</v>
      </c>
      <c r="S328">
        <v>2</v>
      </c>
      <c r="T328" s="2">
        <v>41772</v>
      </c>
      <c r="U328" s="3">
        <v>2.5</v>
      </c>
      <c r="V328" s="4">
        <f>IFERROR(Homes[[#This Row],[sqft_above]]+Homes[[#This Row],[sqft_basement]]," ")</f>
        <v>3490</v>
      </c>
      <c r="W328" s="4">
        <v>7494</v>
      </c>
      <c r="X328">
        <v>0</v>
      </c>
      <c r="Y328">
        <v>3</v>
      </c>
      <c r="Z328">
        <v>3</v>
      </c>
      <c r="AA328" s="4">
        <v>3490</v>
      </c>
      <c r="AB328" s="4">
        <v>0</v>
      </c>
      <c r="AC328">
        <v>2000</v>
      </c>
      <c r="AD328" t="s">
        <v>423</v>
      </c>
      <c r="AE328" t="s">
        <v>33</v>
      </c>
      <c r="AF328" t="s">
        <v>91</v>
      </c>
    </row>
    <row r="329" spans="1:32">
      <c r="A329" t="str">
        <f>PROPER(TRIM(Homes[[#This Row],[street]]))</f>
        <v>9340 Mercerwood Dr</v>
      </c>
      <c r="B329" t="str">
        <f>PROPER(TRIM(Homes[[#This Row],[city]]))</f>
        <v>Mercer Island</v>
      </c>
      <c r="C329" t="str">
        <f>_xlfn.TEXTBEFORE(Homes[[#This Row],[statezip]]," ")</f>
        <v>WA</v>
      </c>
      <c r="D329" s="6" t="str">
        <f>_xlfn.TEXTAFTER(Homes[[#This Row],[statezip]]," ")</f>
        <v>98040</v>
      </c>
      <c r="E329" s="1">
        <v>975000</v>
      </c>
      <c r="F329">
        <v>5</v>
      </c>
      <c r="G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9" s="3" t="str">
        <f>Homes[[#This Row],[bedrooms]] &amp; " bd | " &amp; TEXT(Homes[[#This Row],[bathrooms]],"0.##") &amp; " ba"</f>
        <v>5 bd | 2.75 ba</v>
      </c>
      <c r="I329" s="4">
        <v>3100</v>
      </c>
      <c r="J329" s="1">
        <f>IFERROR(Homes[[#This Row],[price]]/Homes[[#This Row],[sqft_living]]," ")</f>
        <v>314.51612903225805</v>
      </c>
      <c r="K329" s="4">
        <f>IFERROR(Homes[[#This Row],[sqft_lot]]/43560," ")</f>
        <v>0.22988980716253443</v>
      </c>
      <c r="L329" t="str">
        <f>IF(Homes[[#This Row],[waterfront]]=1, "Yes","No")</f>
        <v>No</v>
      </c>
      <c r="M329" s="4" t="str">
        <f>IF(Homes[[#This Row],[sqft_basement]]&gt;0, "Yes","No")</f>
        <v>Yes</v>
      </c>
      <c r="N329" t="str">
        <f>CHOOSE(Homes[[#This Row],[view]]+1, "None","Fair","Good","Great","Excellent")</f>
        <v>Good</v>
      </c>
      <c r="O329" t="str">
        <f>CHOOSE(Homes[[#This Row],[condition]], "Poor","Fair","Average","Good","Excellent")</f>
        <v>Good</v>
      </c>
      <c r="P329">
        <f ca="1">YEAR(TODAY())-Homes[[#This Row],[yr_built]]</f>
        <v>52</v>
      </c>
      <c r="Q329">
        <v>0</v>
      </c>
      <c r="R329">
        <f ca="1">IF(Homes[[#This Row],[yr_renovated]]&gt;0, YEAR(TODAY())-Homes[[#This Row],[yr_renovated]], YEAR(TODAY())-Homes[[#This Row],[yr_built]])</f>
        <v>52</v>
      </c>
      <c r="S329">
        <v>1</v>
      </c>
      <c r="T329" s="2">
        <v>41803</v>
      </c>
      <c r="U329" s="3">
        <v>2.75</v>
      </c>
      <c r="V329" s="4">
        <f>IFERROR(Homes[[#This Row],[sqft_above]]+Homes[[#This Row],[sqft_basement]]," ")</f>
        <v>3100</v>
      </c>
      <c r="W329" s="4">
        <v>10014</v>
      </c>
      <c r="X329">
        <v>0</v>
      </c>
      <c r="Y329">
        <v>2</v>
      </c>
      <c r="Z329">
        <v>4</v>
      </c>
      <c r="AA329" s="4">
        <v>1660</v>
      </c>
      <c r="AB329" s="4">
        <v>1440</v>
      </c>
      <c r="AC329">
        <v>1973</v>
      </c>
      <c r="AD329" t="s">
        <v>424</v>
      </c>
      <c r="AE329" t="s">
        <v>36</v>
      </c>
      <c r="AF329" t="s">
        <v>37</v>
      </c>
    </row>
    <row r="330" spans="1:32">
      <c r="A330" t="str">
        <f>PROPER(TRIM(Homes[[#This Row],[street]]))</f>
        <v>13600 Ne 36Th Pl</v>
      </c>
      <c r="B330" t="str">
        <f>PROPER(TRIM(Homes[[#This Row],[city]]))</f>
        <v>Bellevue</v>
      </c>
      <c r="C330" t="str">
        <f>_xlfn.TEXTBEFORE(Homes[[#This Row],[statezip]]," ")</f>
        <v>WA</v>
      </c>
      <c r="D330" s="6" t="str">
        <f>_xlfn.TEXTAFTER(Homes[[#This Row],[statezip]]," ")</f>
        <v>98005</v>
      </c>
      <c r="E330" s="1">
        <v>975000</v>
      </c>
      <c r="F330">
        <v>5</v>
      </c>
      <c r="G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30" s="3" t="str">
        <f>Homes[[#This Row],[bedrooms]] &amp; " bd | " &amp; TEXT(Homes[[#This Row],[bathrooms]],"0.##") &amp; " ba"</f>
        <v>5 bd | 4. ba</v>
      </c>
      <c r="I330" s="4">
        <v>4850</v>
      </c>
      <c r="J330" s="1">
        <f>IFERROR(Homes[[#This Row],[price]]/Homes[[#This Row],[sqft_living]]," ")</f>
        <v>201.03092783505156</v>
      </c>
      <c r="K330" s="4">
        <f>IFERROR(Homes[[#This Row],[sqft_lot]]/43560," ")</f>
        <v>0.83677685950413228</v>
      </c>
      <c r="L330" t="str">
        <f>IF(Homes[[#This Row],[waterfront]]=1, "Yes","No")</f>
        <v>No</v>
      </c>
      <c r="M330" s="4" t="str">
        <f>IF(Homes[[#This Row],[sqft_basement]]&gt;0, "Yes","No")</f>
        <v>No</v>
      </c>
      <c r="N330" t="str">
        <f>CHOOSE(Homes[[#This Row],[view]]+1, "None","Fair","Good","Great","Excellent")</f>
        <v>None</v>
      </c>
      <c r="O330" t="str">
        <f>CHOOSE(Homes[[#This Row],[condition]], "Poor","Fair","Average","Good","Excellent")</f>
        <v>Average</v>
      </c>
      <c r="P330">
        <f ca="1">YEAR(TODAY())-Homes[[#This Row],[yr_built]]</f>
        <v>48</v>
      </c>
      <c r="Q330">
        <v>2004</v>
      </c>
      <c r="R330">
        <f ca="1">IF(Homes[[#This Row],[yr_renovated]]&gt;0, YEAR(TODAY())-Homes[[#This Row],[yr_renovated]], YEAR(TODAY())-Homes[[#This Row],[yr_built]])</f>
        <v>21</v>
      </c>
      <c r="S330">
        <v>2</v>
      </c>
      <c r="T330" s="2">
        <v>41780</v>
      </c>
      <c r="U330" s="3">
        <v>4</v>
      </c>
      <c r="V330" s="4">
        <f>IFERROR(Homes[[#This Row],[sqft_above]]+Homes[[#This Row],[sqft_basement]]," ")</f>
        <v>4850</v>
      </c>
      <c r="W330" s="4">
        <v>36450</v>
      </c>
      <c r="X330">
        <v>0</v>
      </c>
      <c r="Y330">
        <v>0</v>
      </c>
      <c r="Z330">
        <v>3</v>
      </c>
      <c r="AA330" s="4">
        <v>4850</v>
      </c>
      <c r="AB330" s="4">
        <v>0</v>
      </c>
      <c r="AC330">
        <v>1977</v>
      </c>
      <c r="AD330" t="s">
        <v>425</v>
      </c>
      <c r="AE330" t="s">
        <v>33</v>
      </c>
      <c r="AF330" t="s">
        <v>115</v>
      </c>
    </row>
    <row r="331" spans="1:32">
      <c r="A331" t="str">
        <f>PROPER(TRIM(Homes[[#This Row],[street]]))</f>
        <v>21502 Ne 103Rd St</v>
      </c>
      <c r="B331" t="str">
        <f>PROPER(TRIM(Homes[[#This Row],[city]]))</f>
        <v>Redmond</v>
      </c>
      <c r="C331" t="str">
        <f>_xlfn.TEXTBEFORE(Homes[[#This Row],[statezip]]," ")</f>
        <v>WA</v>
      </c>
      <c r="D331" s="6" t="str">
        <f>_xlfn.TEXTAFTER(Homes[[#This Row],[statezip]]," ")</f>
        <v>98053</v>
      </c>
      <c r="E331" s="1">
        <v>975000</v>
      </c>
      <c r="F331">
        <v>4</v>
      </c>
      <c r="G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" s="3" t="str">
        <f>Homes[[#This Row],[bedrooms]] &amp; " bd | " &amp; TEXT(Homes[[#This Row],[bathrooms]],"0.##") &amp; " ba"</f>
        <v>4 bd | 2.5 ba</v>
      </c>
      <c r="I331" s="4">
        <v>4270</v>
      </c>
      <c r="J331" s="1">
        <f>IFERROR(Homes[[#This Row],[price]]/Homes[[#This Row],[sqft_living]]," ")</f>
        <v>228.33723653395785</v>
      </c>
      <c r="K331" s="4">
        <f>IFERROR(Homes[[#This Row],[sqft_lot]]/43560," ")</f>
        <v>0.99600550964187329</v>
      </c>
      <c r="L331" t="str">
        <f>IF(Homes[[#This Row],[waterfront]]=1, "Yes","No")</f>
        <v>No</v>
      </c>
      <c r="M331" s="4" t="str">
        <f>IF(Homes[[#This Row],[sqft_basement]]&gt;0, "Yes","No")</f>
        <v>Yes</v>
      </c>
      <c r="N331" t="str">
        <f>CHOOSE(Homes[[#This Row],[view]]+1, "None","Fair","Good","Great","Excellent")</f>
        <v>None</v>
      </c>
      <c r="O331" t="str">
        <f>CHOOSE(Homes[[#This Row],[condition]], "Poor","Fair","Average","Good","Excellent")</f>
        <v>Average</v>
      </c>
      <c r="P331">
        <f ca="1">YEAR(TODAY())-Homes[[#This Row],[yr_built]]</f>
        <v>34</v>
      </c>
      <c r="Q331">
        <v>0</v>
      </c>
      <c r="R331">
        <f ca="1">IF(Homes[[#This Row],[yr_renovated]]&gt;0, YEAR(TODAY())-Homes[[#This Row],[yr_renovated]], YEAR(TODAY())-Homes[[#This Row],[yr_built]])</f>
        <v>34</v>
      </c>
      <c r="S331">
        <v>1</v>
      </c>
      <c r="T331" s="2">
        <v>41808</v>
      </c>
      <c r="U331" s="3">
        <v>2.5</v>
      </c>
      <c r="V331" s="4">
        <f>IFERROR(Homes[[#This Row],[sqft_above]]+Homes[[#This Row],[sqft_basement]]," ")</f>
        <v>4270</v>
      </c>
      <c r="W331" s="4">
        <v>43386</v>
      </c>
      <c r="X331">
        <v>0</v>
      </c>
      <c r="Y331">
        <v>0</v>
      </c>
      <c r="Z331">
        <v>3</v>
      </c>
      <c r="AA331" s="4">
        <v>2680</v>
      </c>
      <c r="AB331" s="4">
        <v>1590</v>
      </c>
      <c r="AC331">
        <v>1991</v>
      </c>
      <c r="AD331" t="s">
        <v>426</v>
      </c>
      <c r="AE331" t="s">
        <v>137</v>
      </c>
      <c r="AF331" t="s">
        <v>208</v>
      </c>
    </row>
    <row r="332" spans="1:32">
      <c r="A332" t="str">
        <f>PROPER(TRIM(Homes[[#This Row],[street]]))</f>
        <v>3655 Ne 73Rd St</v>
      </c>
      <c r="B332" t="str">
        <f>PROPER(TRIM(Homes[[#This Row],[city]]))</f>
        <v>Seattle</v>
      </c>
      <c r="C332" t="str">
        <f>_xlfn.TEXTBEFORE(Homes[[#This Row],[statezip]]," ")</f>
        <v>WA</v>
      </c>
      <c r="D332" s="6" t="str">
        <f>_xlfn.TEXTAFTER(Homes[[#This Row],[statezip]]," ")</f>
        <v>98115</v>
      </c>
      <c r="E332" s="1">
        <v>975000</v>
      </c>
      <c r="F332">
        <v>5</v>
      </c>
      <c r="G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2" s="3" t="str">
        <f>Homes[[#This Row],[bedrooms]] &amp; " bd | " &amp; TEXT(Homes[[#This Row],[bathrooms]],"0.##") &amp; " ba"</f>
        <v>5 bd | 3. ba</v>
      </c>
      <c r="I332" s="4">
        <v>2620</v>
      </c>
      <c r="J332" s="1">
        <f>IFERROR(Homes[[#This Row],[price]]/Homes[[#This Row],[sqft_living]]," ")</f>
        <v>372.13740458015269</v>
      </c>
      <c r="K332" s="4">
        <f>IFERROR(Homes[[#This Row],[sqft_lot]]/43560," ")</f>
        <v>0.12573461891643709</v>
      </c>
      <c r="L332" t="str">
        <f>IF(Homes[[#This Row],[waterfront]]=1, "Yes","No")</f>
        <v>No</v>
      </c>
      <c r="M332" s="4" t="str">
        <f>IF(Homes[[#This Row],[sqft_basement]]&gt;0, "Yes","No")</f>
        <v>No</v>
      </c>
      <c r="N332" t="str">
        <f>CHOOSE(Homes[[#This Row],[view]]+1, "None","Fair","Good","Great","Excellent")</f>
        <v>None</v>
      </c>
      <c r="O332" t="str">
        <f>CHOOSE(Homes[[#This Row],[condition]], "Poor","Fair","Average","Good","Excellent")</f>
        <v>Average</v>
      </c>
      <c r="P332">
        <f ca="1">YEAR(TODAY())-Homes[[#This Row],[yr_built]]</f>
        <v>16</v>
      </c>
      <c r="Q332">
        <v>0</v>
      </c>
      <c r="R332">
        <f ca="1">IF(Homes[[#This Row],[yr_renovated]]&gt;0, YEAR(TODAY())-Homes[[#This Row],[yr_renovated]], YEAR(TODAY())-Homes[[#This Row],[yr_built]])</f>
        <v>16</v>
      </c>
      <c r="S332">
        <v>2</v>
      </c>
      <c r="T332" s="2">
        <v>41815</v>
      </c>
      <c r="U332" s="3">
        <v>3</v>
      </c>
      <c r="V332" s="4">
        <f>IFERROR(Homes[[#This Row],[sqft_above]]+Homes[[#This Row],[sqft_basement]]," ")</f>
        <v>2620</v>
      </c>
      <c r="W332" s="4">
        <v>5477</v>
      </c>
      <c r="X332">
        <v>0</v>
      </c>
      <c r="Y332">
        <v>0</v>
      </c>
      <c r="Z332">
        <v>3</v>
      </c>
      <c r="AA332" s="4">
        <v>2620</v>
      </c>
      <c r="AB332" s="4">
        <v>0</v>
      </c>
      <c r="AC332">
        <v>2009</v>
      </c>
      <c r="AD332" t="s">
        <v>427</v>
      </c>
      <c r="AE332" t="s">
        <v>49</v>
      </c>
      <c r="AF332" t="s">
        <v>154</v>
      </c>
    </row>
    <row r="333" spans="1:32">
      <c r="A333" t="str">
        <f>PROPER(TRIM(Homes[[#This Row],[street]]))</f>
        <v>2827 43Rd Ave W</v>
      </c>
      <c r="B333" t="str">
        <f>PROPER(TRIM(Homes[[#This Row],[city]]))</f>
        <v>Seattle</v>
      </c>
      <c r="C333" t="str">
        <f>_xlfn.TEXTBEFORE(Homes[[#This Row],[statezip]]," ")</f>
        <v>WA</v>
      </c>
      <c r="D333" s="6" t="str">
        <f>_xlfn.TEXTAFTER(Homes[[#This Row],[statezip]]," ")</f>
        <v>98199</v>
      </c>
      <c r="E333" s="1">
        <v>972000</v>
      </c>
      <c r="F333">
        <v>4</v>
      </c>
      <c r="G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3" s="3" t="str">
        <f>Homes[[#This Row],[bedrooms]] &amp; " bd | " &amp; TEXT(Homes[[#This Row],[bathrooms]],"0.##") &amp; " ba"</f>
        <v>4 bd | 1.75 ba</v>
      </c>
      <c r="I333" s="4">
        <v>2010</v>
      </c>
      <c r="J333" s="1">
        <f>IFERROR(Homes[[#This Row],[price]]/Homes[[#This Row],[sqft_living]]," ")</f>
        <v>483.58208955223881</v>
      </c>
      <c r="K333" s="4">
        <f>IFERROR(Homes[[#This Row],[sqft_lot]]/43560," ")</f>
        <v>0.14462809917355371</v>
      </c>
      <c r="L333" t="str">
        <f>IF(Homes[[#This Row],[waterfront]]=1, "Yes","No")</f>
        <v>No</v>
      </c>
      <c r="M333" s="4" t="str">
        <f>IF(Homes[[#This Row],[sqft_basement]]&gt;0, "Yes","No")</f>
        <v>Yes</v>
      </c>
      <c r="N333" t="str">
        <f>CHOOSE(Homes[[#This Row],[view]]+1, "None","Fair","Good","Great","Excellent")</f>
        <v>Good</v>
      </c>
      <c r="O333" t="str">
        <f>CHOOSE(Homes[[#This Row],[condition]], "Poor","Fair","Average","Good","Excellent")</f>
        <v>Excellent</v>
      </c>
      <c r="P333">
        <f ca="1">YEAR(TODAY())-Homes[[#This Row],[yr_built]]</f>
        <v>88</v>
      </c>
      <c r="Q333">
        <v>0</v>
      </c>
      <c r="R333">
        <f ca="1">IF(Homes[[#This Row],[yr_renovated]]&gt;0, YEAR(TODAY())-Homes[[#This Row],[yr_renovated]], YEAR(TODAY())-Homes[[#This Row],[yr_built]])</f>
        <v>88</v>
      </c>
      <c r="S333">
        <v>1</v>
      </c>
      <c r="T333" s="2">
        <v>41820</v>
      </c>
      <c r="U333" s="3">
        <v>1.75</v>
      </c>
      <c r="V333" s="4">
        <f>IFERROR(Homes[[#This Row],[sqft_above]]+Homes[[#This Row],[sqft_basement]]," ")</f>
        <v>2010</v>
      </c>
      <c r="W333" s="4">
        <v>6300</v>
      </c>
      <c r="X333">
        <v>0</v>
      </c>
      <c r="Y333">
        <v>2</v>
      </c>
      <c r="Z333">
        <v>5</v>
      </c>
      <c r="AA333" s="4">
        <v>1610</v>
      </c>
      <c r="AB333" s="4">
        <v>400</v>
      </c>
      <c r="AC333">
        <v>1937</v>
      </c>
      <c r="AD333" t="s">
        <v>428</v>
      </c>
      <c r="AE333" t="s">
        <v>49</v>
      </c>
      <c r="AF333" t="s">
        <v>58</v>
      </c>
    </row>
    <row r="334" spans="1:32">
      <c r="A334" t="str">
        <f>PROPER(TRIM(Homes[[#This Row],[street]]))</f>
        <v>14626 Renton Issaquah Rd Se</v>
      </c>
      <c r="B334" t="str">
        <f>PROPER(TRIM(Homes[[#This Row],[city]]))</f>
        <v>Renton</v>
      </c>
      <c r="C334" t="str">
        <f>_xlfn.TEXTBEFORE(Homes[[#This Row],[statezip]]," ")</f>
        <v>WA</v>
      </c>
      <c r="D334" s="6" t="str">
        <f>_xlfn.TEXTAFTER(Homes[[#This Row],[statezip]]," ")</f>
        <v>98059</v>
      </c>
      <c r="E334" s="1">
        <v>971971</v>
      </c>
      <c r="F334">
        <v>4</v>
      </c>
      <c r="G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34" s="3" t="str">
        <f>Homes[[#This Row],[bedrooms]] &amp; " bd | " &amp; TEXT(Homes[[#This Row],[bathrooms]],"0.##") &amp; " ba"</f>
        <v>4 bd | 3.75 ba</v>
      </c>
      <c r="I334" s="4">
        <v>3460</v>
      </c>
      <c r="J334" s="1">
        <f>IFERROR(Homes[[#This Row],[price]]/Homes[[#This Row],[sqft_living]]," ")</f>
        <v>280.91647398843929</v>
      </c>
      <c r="K334" s="4">
        <f>IFERROR(Homes[[#This Row],[sqft_lot]]/43560," ")</f>
        <v>0.15468319559228649</v>
      </c>
      <c r="L334" t="str">
        <f>IF(Homes[[#This Row],[waterfront]]=1, "Yes","No")</f>
        <v>No</v>
      </c>
      <c r="M334" s="4" t="str">
        <f>IF(Homes[[#This Row],[sqft_basement]]&gt;0, "Yes","No")</f>
        <v>No</v>
      </c>
      <c r="N334" t="str">
        <f>CHOOSE(Homes[[#This Row],[view]]+1, "None","Fair","Good","Great","Excellent")</f>
        <v>None</v>
      </c>
      <c r="O334" t="str">
        <f>CHOOSE(Homes[[#This Row],[condition]], "Poor","Fair","Average","Good","Excellent")</f>
        <v>Average</v>
      </c>
      <c r="P334">
        <f ca="1">YEAR(TODAY())-Homes[[#This Row],[yr_built]]</f>
        <v>12</v>
      </c>
      <c r="Q334">
        <v>1923</v>
      </c>
      <c r="R334">
        <f ca="1">IF(Homes[[#This Row],[yr_renovated]]&gt;0, YEAR(TODAY())-Homes[[#This Row],[yr_renovated]], YEAR(TODAY())-Homes[[#This Row],[yr_built]])</f>
        <v>102</v>
      </c>
      <c r="S334">
        <v>2</v>
      </c>
      <c r="T334" s="2">
        <v>41816</v>
      </c>
      <c r="U334" s="3">
        <v>3.75</v>
      </c>
      <c r="V334" s="4">
        <f>IFERROR(Homes[[#This Row],[sqft_above]]+Homes[[#This Row],[sqft_basement]]," ")</f>
        <v>3460</v>
      </c>
      <c r="W334" s="4">
        <v>6738</v>
      </c>
      <c r="X334">
        <v>0</v>
      </c>
      <c r="Y334">
        <v>0</v>
      </c>
      <c r="Z334">
        <v>3</v>
      </c>
      <c r="AA334" s="4">
        <v>3460</v>
      </c>
      <c r="AB334" s="4">
        <v>0</v>
      </c>
      <c r="AC334">
        <v>2013</v>
      </c>
      <c r="AD334" t="s">
        <v>429</v>
      </c>
      <c r="AE334" t="s">
        <v>319</v>
      </c>
      <c r="AF334" t="s">
        <v>282</v>
      </c>
    </row>
    <row r="335" spans="1:32">
      <c r="A335" t="str">
        <f>PROPER(TRIM(Homes[[#This Row],[street]]))</f>
        <v>4511 87Th Ave Se</v>
      </c>
      <c r="B335" t="str">
        <f>PROPER(TRIM(Homes[[#This Row],[city]]))</f>
        <v>Mercer Island</v>
      </c>
      <c r="C335" t="str">
        <f>_xlfn.TEXTBEFORE(Homes[[#This Row],[statezip]]," ")</f>
        <v>WA</v>
      </c>
      <c r="D335" s="6" t="str">
        <f>_xlfn.TEXTAFTER(Homes[[#This Row],[statezip]]," ")</f>
        <v>98040</v>
      </c>
      <c r="E335" s="1">
        <v>970500</v>
      </c>
      <c r="F335">
        <v>3</v>
      </c>
      <c r="G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5" s="3" t="str">
        <f>Homes[[#This Row],[bedrooms]] &amp; " bd | " &amp; TEXT(Homes[[#This Row],[bathrooms]],"0.##") &amp; " ba"</f>
        <v>3 bd | 2.75 ba</v>
      </c>
      <c r="I335" s="4">
        <v>2470</v>
      </c>
      <c r="J335" s="1">
        <f>IFERROR(Homes[[#This Row],[price]]/Homes[[#This Row],[sqft_living]]," ")</f>
        <v>392.91497975708501</v>
      </c>
      <c r="K335" s="4">
        <f>IFERROR(Homes[[#This Row],[sqft_lot]]/43560," ")</f>
        <v>0.23243801652892562</v>
      </c>
      <c r="L335" t="str">
        <f>IF(Homes[[#This Row],[waterfront]]=1, "Yes","No")</f>
        <v>No</v>
      </c>
      <c r="M335" s="4" t="str">
        <f>IF(Homes[[#This Row],[sqft_basement]]&gt;0, "Yes","No")</f>
        <v>No</v>
      </c>
      <c r="N335" t="str">
        <f>CHOOSE(Homes[[#This Row],[view]]+1, "None","Fair","Good","Great","Excellent")</f>
        <v>None</v>
      </c>
      <c r="O335" t="str">
        <f>CHOOSE(Homes[[#This Row],[condition]], "Poor","Fair","Average","Good","Excellent")</f>
        <v>Average</v>
      </c>
      <c r="P335">
        <f ca="1">YEAR(TODAY())-Homes[[#This Row],[yr_built]]</f>
        <v>65</v>
      </c>
      <c r="Q335">
        <v>2012</v>
      </c>
      <c r="R335">
        <f ca="1">IF(Homes[[#This Row],[yr_renovated]]&gt;0, YEAR(TODAY())-Homes[[#This Row],[yr_renovated]], YEAR(TODAY())-Homes[[#This Row],[yr_built]])</f>
        <v>13</v>
      </c>
      <c r="S335">
        <v>2</v>
      </c>
      <c r="T335" s="2">
        <v>41810</v>
      </c>
      <c r="U335" s="3">
        <v>2.75</v>
      </c>
      <c r="V335" s="4">
        <f>IFERROR(Homes[[#This Row],[sqft_above]]+Homes[[#This Row],[sqft_basement]]," ")</f>
        <v>2470</v>
      </c>
      <c r="W335" s="4">
        <v>10125</v>
      </c>
      <c r="X335">
        <v>0</v>
      </c>
      <c r="Y335">
        <v>0</v>
      </c>
      <c r="Z335">
        <v>3</v>
      </c>
      <c r="AA335" s="4">
        <v>2470</v>
      </c>
      <c r="AB335" s="4">
        <v>0</v>
      </c>
      <c r="AC335">
        <v>1960</v>
      </c>
      <c r="AD335" t="s">
        <v>430</v>
      </c>
      <c r="AE335" t="s">
        <v>36</v>
      </c>
      <c r="AF335" t="s">
        <v>37</v>
      </c>
    </row>
    <row r="336" spans="1:32">
      <c r="A336" t="str">
        <f>PROPER(TRIM(Homes[[#This Row],[street]]))</f>
        <v>19400-19498 23Rd Ave Nw</v>
      </c>
      <c r="B336" t="str">
        <f>PROPER(TRIM(Homes[[#This Row],[city]]))</f>
        <v>Shoreline</v>
      </c>
      <c r="C336" t="str">
        <f>_xlfn.TEXTBEFORE(Homes[[#This Row],[statezip]]," ")</f>
        <v>WA</v>
      </c>
      <c r="D336" s="6" t="str">
        <f>_xlfn.TEXTAFTER(Homes[[#This Row],[statezip]]," ")</f>
        <v>98177</v>
      </c>
      <c r="E336" s="1">
        <v>970000</v>
      </c>
      <c r="F336">
        <v>4</v>
      </c>
      <c r="G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36" s="3" t="str">
        <f>Homes[[#This Row],[bedrooms]] &amp; " bd | " &amp; TEXT(Homes[[#This Row],[bathrooms]],"0.##") &amp; " ba"</f>
        <v>4 bd | 3.25 ba</v>
      </c>
      <c r="I336" s="4">
        <v>2790</v>
      </c>
      <c r="J336" s="1">
        <f>IFERROR(Homes[[#This Row],[price]]/Homes[[#This Row],[sqft_living]]," ")</f>
        <v>347.67025089605733</v>
      </c>
      <c r="K336" s="4">
        <f>IFERROR(Homes[[#This Row],[sqft_lot]]/43560," ")</f>
        <v>0.12442607897153352</v>
      </c>
      <c r="L336" t="str">
        <f>IF(Homes[[#This Row],[waterfront]]=1, "Yes","No")</f>
        <v>No</v>
      </c>
      <c r="M336" s="4" t="str">
        <f>IF(Homes[[#This Row],[sqft_basement]]&gt;0, "Yes","No")</f>
        <v>Yes</v>
      </c>
      <c r="N336" t="str">
        <f>CHOOSE(Homes[[#This Row],[view]]+1, "None","Fair","Good","Great","Excellent")</f>
        <v>Great</v>
      </c>
      <c r="O336" t="str">
        <f>CHOOSE(Homes[[#This Row],[condition]], "Poor","Fair","Average","Good","Excellent")</f>
        <v>Average</v>
      </c>
      <c r="P336">
        <f ca="1">YEAR(TODAY())-Homes[[#This Row],[yr_built]]</f>
        <v>62</v>
      </c>
      <c r="Q336">
        <v>2013</v>
      </c>
      <c r="R336">
        <f ca="1">IF(Homes[[#This Row],[yr_renovated]]&gt;0, YEAR(TODAY())-Homes[[#This Row],[yr_renovated]], YEAR(TODAY())-Homes[[#This Row],[yr_built]])</f>
        <v>12</v>
      </c>
      <c r="S336">
        <v>1</v>
      </c>
      <c r="T336" s="2">
        <v>41780</v>
      </c>
      <c r="U336" s="3">
        <v>3.25</v>
      </c>
      <c r="V336" s="4">
        <f>IFERROR(Homes[[#This Row],[sqft_above]]+Homes[[#This Row],[sqft_basement]]," ")</f>
        <v>2790</v>
      </c>
      <c r="W336" s="4">
        <v>5420</v>
      </c>
      <c r="X336">
        <v>0</v>
      </c>
      <c r="Y336">
        <v>3</v>
      </c>
      <c r="Z336">
        <v>3</v>
      </c>
      <c r="AA336" s="4">
        <v>1130</v>
      </c>
      <c r="AB336" s="4">
        <v>1660</v>
      </c>
      <c r="AC336">
        <v>1963</v>
      </c>
      <c r="AD336" t="s">
        <v>431</v>
      </c>
      <c r="AE336" t="s">
        <v>100</v>
      </c>
      <c r="AF336" t="s">
        <v>50</v>
      </c>
    </row>
    <row r="337" spans="1:32">
      <c r="A337" t="str">
        <f>PROPER(TRIM(Homes[[#This Row],[street]]))</f>
        <v>2721-3279 Lake Washington Blvd S</v>
      </c>
      <c r="B337" t="str">
        <f>PROPER(TRIM(Homes[[#This Row],[city]]))</f>
        <v>Seattle</v>
      </c>
      <c r="C337" t="str">
        <f>_xlfn.TEXTBEFORE(Homes[[#This Row],[statezip]]," ")</f>
        <v>WA</v>
      </c>
      <c r="D337" s="6" t="str">
        <f>_xlfn.TEXTAFTER(Homes[[#This Row],[statezip]]," ")</f>
        <v>98144</v>
      </c>
      <c r="E337" s="1">
        <v>970000</v>
      </c>
      <c r="F337">
        <v>3</v>
      </c>
      <c r="G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7" s="3" t="str">
        <f>Homes[[#This Row],[bedrooms]] &amp; " bd | " &amp; TEXT(Homes[[#This Row],[bathrooms]],"0.##") &amp; " ba"</f>
        <v>3 bd | 2.25 ba</v>
      </c>
      <c r="I337" s="4">
        <v>3060</v>
      </c>
      <c r="J337" s="1">
        <f>IFERROR(Homes[[#This Row],[price]]/Homes[[#This Row],[sqft_living]]," ")</f>
        <v>316.99346405228761</v>
      </c>
      <c r="K337" s="4">
        <f>IFERROR(Homes[[#This Row],[sqft_lot]]/43560," ")</f>
        <v>0.22842056932966023</v>
      </c>
      <c r="L337" t="str">
        <f>IF(Homes[[#This Row],[waterfront]]=1, "Yes","No")</f>
        <v>No</v>
      </c>
      <c r="M337" s="4" t="str">
        <f>IF(Homes[[#This Row],[sqft_basement]]&gt;0, "Yes","No")</f>
        <v>Yes</v>
      </c>
      <c r="N337" t="str">
        <f>CHOOSE(Homes[[#This Row],[view]]+1, "None","Fair","Good","Great","Excellent")</f>
        <v>Good</v>
      </c>
      <c r="O337" t="str">
        <f>CHOOSE(Homes[[#This Row],[condition]], "Poor","Fair","Average","Good","Excellent")</f>
        <v>Good</v>
      </c>
      <c r="P337">
        <f ca="1">YEAR(TODAY())-Homes[[#This Row],[yr_built]]</f>
        <v>95</v>
      </c>
      <c r="Q337">
        <v>0</v>
      </c>
      <c r="R337">
        <f ca="1">IF(Homes[[#This Row],[yr_renovated]]&gt;0, YEAR(TODAY())-Homes[[#This Row],[yr_renovated]], YEAR(TODAY())-Homes[[#This Row],[yr_built]])</f>
        <v>95</v>
      </c>
      <c r="S337">
        <v>1.5</v>
      </c>
      <c r="T337" s="2">
        <v>41814</v>
      </c>
      <c r="U337" s="3">
        <v>2.25</v>
      </c>
      <c r="V337" s="4">
        <f>IFERROR(Homes[[#This Row],[sqft_above]]+Homes[[#This Row],[sqft_basement]]," ")</f>
        <v>3060</v>
      </c>
      <c r="W337" s="4">
        <v>9950</v>
      </c>
      <c r="X337">
        <v>0</v>
      </c>
      <c r="Y337">
        <v>2</v>
      </c>
      <c r="Z337">
        <v>4</v>
      </c>
      <c r="AA337" s="4">
        <v>1810</v>
      </c>
      <c r="AB337" s="4">
        <v>1250</v>
      </c>
      <c r="AC337">
        <v>1930</v>
      </c>
      <c r="AD337" t="s">
        <v>432</v>
      </c>
      <c r="AE337" t="s">
        <v>49</v>
      </c>
      <c r="AF337" t="s">
        <v>110</v>
      </c>
    </row>
    <row r="338" spans="1:32">
      <c r="A338" t="str">
        <f>PROPER(TRIM(Homes[[#This Row],[street]]))</f>
        <v>5433 37Th Ave Sw</v>
      </c>
      <c r="B338" t="str">
        <f>PROPER(TRIM(Homes[[#This Row],[city]]))</f>
        <v>Seattle</v>
      </c>
      <c r="C338" t="str">
        <f>_xlfn.TEXTBEFORE(Homes[[#This Row],[statezip]]," ")</f>
        <v>WA</v>
      </c>
      <c r="D338" s="6" t="str">
        <f>_xlfn.TEXTAFTER(Homes[[#This Row],[statezip]]," ")</f>
        <v>98126</v>
      </c>
      <c r="E338" s="1">
        <v>970000</v>
      </c>
      <c r="F338">
        <v>5</v>
      </c>
      <c r="G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8" s="3" t="str">
        <f>Homes[[#This Row],[bedrooms]] &amp; " bd | " &amp; TEXT(Homes[[#This Row],[bathrooms]],"0.##") &amp; " ba"</f>
        <v>5 bd | 2.75 ba</v>
      </c>
      <c r="I338" s="4">
        <v>3500</v>
      </c>
      <c r="J338" s="1">
        <f>IFERROR(Homes[[#This Row],[price]]/Homes[[#This Row],[sqft_living]]," ")</f>
        <v>277.14285714285717</v>
      </c>
      <c r="K338" s="4">
        <f>IFERROR(Homes[[#This Row],[sqft_lot]]/43560," ")</f>
        <v>0.11570247933884298</v>
      </c>
      <c r="L338" t="str">
        <f>IF(Homes[[#This Row],[waterfront]]=1, "Yes","No")</f>
        <v>No</v>
      </c>
      <c r="M338" s="4" t="str">
        <f>IF(Homes[[#This Row],[sqft_basement]]&gt;0, "Yes","No")</f>
        <v>Yes</v>
      </c>
      <c r="N338" t="str">
        <f>CHOOSE(Homes[[#This Row],[view]]+1, "None","Fair","Good","Great","Excellent")</f>
        <v>Good</v>
      </c>
      <c r="O338" t="str">
        <f>CHOOSE(Homes[[#This Row],[condition]], "Poor","Fair","Average","Good","Excellent")</f>
        <v>Average</v>
      </c>
      <c r="P338">
        <f ca="1">YEAR(TODAY())-Homes[[#This Row],[yr_built]]</f>
        <v>98</v>
      </c>
      <c r="Q338">
        <v>2007</v>
      </c>
      <c r="R338">
        <f ca="1">IF(Homes[[#This Row],[yr_renovated]]&gt;0, YEAR(TODAY())-Homes[[#This Row],[yr_renovated]], YEAR(TODAY())-Homes[[#This Row],[yr_built]])</f>
        <v>18</v>
      </c>
      <c r="S338">
        <v>2</v>
      </c>
      <c r="T338" s="2">
        <v>41828</v>
      </c>
      <c r="U338" s="3">
        <v>2.75</v>
      </c>
      <c r="V338" s="4">
        <f>IFERROR(Homes[[#This Row],[sqft_above]]+Homes[[#This Row],[sqft_basement]]," ")</f>
        <v>3500</v>
      </c>
      <c r="W338" s="4">
        <v>5040</v>
      </c>
      <c r="X338">
        <v>0</v>
      </c>
      <c r="Y338">
        <v>2</v>
      </c>
      <c r="Z338">
        <v>3</v>
      </c>
      <c r="AA338" s="4">
        <v>2950</v>
      </c>
      <c r="AB338" s="4">
        <v>550</v>
      </c>
      <c r="AC338">
        <v>1927</v>
      </c>
      <c r="AD338" t="s">
        <v>433</v>
      </c>
      <c r="AE338" t="s">
        <v>49</v>
      </c>
      <c r="AF338" t="s">
        <v>434</v>
      </c>
    </row>
    <row r="339" spans="1:32">
      <c r="A339" t="str">
        <f>PROPER(TRIM(Homes[[#This Row],[street]]))</f>
        <v>3601-3733 Greenbrier Ln</v>
      </c>
      <c r="B339" t="str">
        <f>PROPER(TRIM(Homes[[#This Row],[city]]))</f>
        <v>Mercer Island</v>
      </c>
      <c r="C339" t="str">
        <f>_xlfn.TEXTBEFORE(Homes[[#This Row],[statezip]]," ")</f>
        <v>WA</v>
      </c>
      <c r="D339" s="6" t="str">
        <f>_xlfn.TEXTAFTER(Homes[[#This Row],[statezip]]," ")</f>
        <v>98040</v>
      </c>
      <c r="E339" s="1">
        <v>970000</v>
      </c>
      <c r="F339">
        <v>5</v>
      </c>
      <c r="G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9" s="3" t="str">
        <f>Homes[[#This Row],[bedrooms]] &amp; " bd | " &amp; TEXT(Homes[[#This Row],[bathrooms]],"0.##") &amp; " ba"</f>
        <v>5 bd | 3. ba</v>
      </c>
      <c r="I339" s="4">
        <v>3480</v>
      </c>
      <c r="J339" s="1">
        <f>IFERROR(Homes[[#This Row],[price]]/Homes[[#This Row],[sqft_living]]," ")</f>
        <v>278.73563218390802</v>
      </c>
      <c r="K339" s="4">
        <f>IFERROR(Homes[[#This Row],[sqft_lot]]/43560," ")</f>
        <v>0.34859963269054178</v>
      </c>
      <c r="L339" t="str">
        <f>IF(Homes[[#This Row],[waterfront]]=1, "Yes","No")</f>
        <v>No</v>
      </c>
      <c r="M339" s="4" t="str">
        <f>IF(Homes[[#This Row],[sqft_basement]]&gt;0, "Yes","No")</f>
        <v>No</v>
      </c>
      <c r="N339" t="str">
        <f>CHOOSE(Homes[[#This Row],[view]]+1, "None","Fair","Good","Great","Excellent")</f>
        <v>None</v>
      </c>
      <c r="O339" t="str">
        <f>CHOOSE(Homes[[#This Row],[condition]], "Poor","Fair","Average","Good","Excellent")</f>
        <v>Good</v>
      </c>
      <c r="P339">
        <f ca="1">YEAR(TODAY())-Homes[[#This Row],[yr_built]]</f>
        <v>61</v>
      </c>
      <c r="Q339">
        <v>0</v>
      </c>
      <c r="R339">
        <f ca="1">IF(Homes[[#This Row],[yr_renovated]]&gt;0, YEAR(TODAY())-Homes[[#This Row],[yr_renovated]], YEAR(TODAY())-Homes[[#This Row],[yr_built]])</f>
        <v>61</v>
      </c>
      <c r="S339">
        <v>2</v>
      </c>
      <c r="T339" s="2">
        <v>41786</v>
      </c>
      <c r="U339" s="3">
        <v>3</v>
      </c>
      <c r="V339" s="4">
        <f>IFERROR(Homes[[#This Row],[sqft_above]]+Homes[[#This Row],[sqft_basement]]," ")</f>
        <v>3480</v>
      </c>
      <c r="W339" s="4">
        <v>15185</v>
      </c>
      <c r="X339">
        <v>0</v>
      </c>
      <c r="Y339">
        <v>0</v>
      </c>
      <c r="Z339">
        <v>4</v>
      </c>
      <c r="AA339" s="4">
        <v>3480</v>
      </c>
      <c r="AB339" s="4">
        <v>0</v>
      </c>
      <c r="AC339">
        <v>1964</v>
      </c>
      <c r="AD339" t="s">
        <v>435</v>
      </c>
      <c r="AE339" t="s">
        <v>36</v>
      </c>
      <c r="AF339" t="s">
        <v>37</v>
      </c>
    </row>
    <row r="340" spans="1:32">
      <c r="A340" t="str">
        <f>PROPER(TRIM(Homes[[#This Row],[street]]))</f>
        <v>3324 225Th Ave Se</v>
      </c>
      <c r="B340" t="str">
        <f>PROPER(TRIM(Homes[[#This Row],[city]]))</f>
        <v>Sammamish</v>
      </c>
      <c r="C340" t="str">
        <f>_xlfn.TEXTBEFORE(Homes[[#This Row],[statezip]]," ")</f>
        <v>WA</v>
      </c>
      <c r="D340" s="6" t="str">
        <f>_xlfn.TEXTAFTER(Homes[[#This Row],[statezip]]," ")</f>
        <v>98075</v>
      </c>
      <c r="E340" s="1">
        <v>969990</v>
      </c>
      <c r="F340">
        <v>4</v>
      </c>
      <c r="G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" s="3" t="str">
        <f>Homes[[#This Row],[bedrooms]] &amp; " bd | " &amp; TEXT(Homes[[#This Row],[bathrooms]],"0.##") &amp; " ba"</f>
        <v>4 bd | 2.5 ba</v>
      </c>
      <c r="I340" s="4">
        <v>4150</v>
      </c>
      <c r="J340" s="1">
        <f>IFERROR(Homes[[#This Row],[price]]/Homes[[#This Row],[sqft_living]]," ")</f>
        <v>233.73253012048193</v>
      </c>
      <c r="K340" s="4">
        <f>IFERROR(Homes[[#This Row],[sqft_lot]]/43560," ")</f>
        <v>0.19366391184573004</v>
      </c>
      <c r="L340" t="str">
        <f>IF(Homes[[#This Row],[waterfront]]=1, "Yes","No")</f>
        <v>No</v>
      </c>
      <c r="M340" s="4" t="str">
        <f>IF(Homes[[#This Row],[sqft_basement]]&gt;0, "Yes","No")</f>
        <v>No</v>
      </c>
      <c r="N340" t="str">
        <f>CHOOSE(Homes[[#This Row],[view]]+1, "None","Fair","Good","Great","Excellent")</f>
        <v>None</v>
      </c>
      <c r="O340" t="str">
        <f>CHOOSE(Homes[[#This Row],[condition]], "Poor","Fair","Average","Good","Excellent")</f>
        <v>Average</v>
      </c>
      <c r="P340">
        <f ca="1">YEAR(TODAY())-Homes[[#This Row],[yr_built]]</f>
        <v>11</v>
      </c>
      <c r="Q340">
        <v>0</v>
      </c>
      <c r="R340">
        <f ca="1">IF(Homes[[#This Row],[yr_renovated]]&gt;0, YEAR(TODAY())-Homes[[#This Row],[yr_renovated]], YEAR(TODAY())-Homes[[#This Row],[yr_built]])</f>
        <v>11</v>
      </c>
      <c r="S340">
        <v>2</v>
      </c>
      <c r="T340" s="2">
        <v>41796</v>
      </c>
      <c r="U340" s="3">
        <v>2.5</v>
      </c>
      <c r="V340" s="4">
        <f>IFERROR(Homes[[#This Row],[sqft_above]]+Homes[[#This Row],[sqft_basement]]," ")</f>
        <v>4150</v>
      </c>
      <c r="W340" s="4">
        <v>8436</v>
      </c>
      <c r="X340">
        <v>0</v>
      </c>
      <c r="Y340">
        <v>0</v>
      </c>
      <c r="Z340">
        <v>3</v>
      </c>
      <c r="AA340" s="4">
        <v>4150</v>
      </c>
      <c r="AB340" s="4">
        <v>0</v>
      </c>
      <c r="AC340">
        <v>2014</v>
      </c>
      <c r="AD340" t="s">
        <v>436</v>
      </c>
      <c r="AE340" t="s">
        <v>102</v>
      </c>
      <c r="AF340" t="s">
        <v>103</v>
      </c>
    </row>
    <row r="341" spans="1:32">
      <c r="A341" t="str">
        <f>PROPER(TRIM(Homes[[#This Row],[street]]))</f>
        <v>20303 Se 40Th St</v>
      </c>
      <c r="B341" t="str">
        <f>PROPER(TRIM(Homes[[#This Row],[city]]))</f>
        <v>Sammamish</v>
      </c>
      <c r="C341" t="str">
        <f>_xlfn.TEXTBEFORE(Homes[[#This Row],[statezip]]," ")</f>
        <v>WA</v>
      </c>
      <c r="D341" s="6" t="str">
        <f>_xlfn.TEXTAFTER(Homes[[#This Row],[statezip]]," ")</f>
        <v>98075</v>
      </c>
      <c r="E341" s="1">
        <v>968000</v>
      </c>
      <c r="F341">
        <v>6</v>
      </c>
      <c r="G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41" s="3" t="str">
        <f>Homes[[#This Row],[bedrooms]] &amp; " bd | " &amp; TEXT(Homes[[#This Row],[bathrooms]],"0.##") &amp; " ba"</f>
        <v>6 bd | 2.75 ba</v>
      </c>
      <c r="I341" s="4">
        <v>3610</v>
      </c>
      <c r="J341" s="1">
        <f>IFERROR(Homes[[#This Row],[price]]/Homes[[#This Row],[sqft_living]]," ")</f>
        <v>268.14404432132966</v>
      </c>
      <c r="K341" s="4">
        <f>IFERROR(Homes[[#This Row],[sqft_lot]]/43560," ")</f>
        <v>0.40358126721763088</v>
      </c>
      <c r="L341" t="str">
        <f>IF(Homes[[#This Row],[waterfront]]=1, "Yes","No")</f>
        <v>No</v>
      </c>
      <c r="M341" s="4" t="str">
        <f>IF(Homes[[#This Row],[sqft_basement]]&gt;0, "Yes","No")</f>
        <v>Yes</v>
      </c>
      <c r="N341" t="str">
        <f>CHOOSE(Homes[[#This Row],[view]]+1, "None","Fair","Good","Great","Excellent")</f>
        <v>Excellent</v>
      </c>
      <c r="O341" t="str">
        <f>CHOOSE(Homes[[#This Row],[condition]], "Poor","Fair","Average","Good","Excellent")</f>
        <v>Excellent</v>
      </c>
      <c r="P341">
        <f ca="1">YEAR(TODAY())-Homes[[#This Row],[yr_built]]</f>
        <v>66</v>
      </c>
      <c r="Q341">
        <v>0</v>
      </c>
      <c r="R341">
        <f ca="1">IF(Homes[[#This Row],[yr_renovated]]&gt;0, YEAR(TODAY())-Homes[[#This Row],[yr_renovated]], YEAR(TODAY())-Homes[[#This Row],[yr_built]])</f>
        <v>66</v>
      </c>
      <c r="S341">
        <v>1</v>
      </c>
      <c r="T341" s="2">
        <v>41787</v>
      </c>
      <c r="U341" s="3">
        <v>2.75</v>
      </c>
      <c r="V341" s="4">
        <f>IFERROR(Homes[[#This Row],[sqft_above]]+Homes[[#This Row],[sqft_basement]]," ")</f>
        <v>3610</v>
      </c>
      <c r="W341" s="4">
        <v>17580</v>
      </c>
      <c r="X341">
        <v>0</v>
      </c>
      <c r="Y341">
        <v>4</v>
      </c>
      <c r="Z341">
        <v>5</v>
      </c>
      <c r="AA341" s="4">
        <v>2070</v>
      </c>
      <c r="AB341" s="4">
        <v>1540</v>
      </c>
      <c r="AC341">
        <v>1959</v>
      </c>
      <c r="AD341" t="s">
        <v>437</v>
      </c>
      <c r="AE341" t="s">
        <v>102</v>
      </c>
      <c r="AF341" t="s">
        <v>103</v>
      </c>
    </row>
    <row r="342" spans="1:32">
      <c r="A342" t="str">
        <f>PROPER(TRIM(Homes[[#This Row],[street]]))</f>
        <v>3041 37Th Ave W</v>
      </c>
      <c r="B342" t="str">
        <f>PROPER(TRIM(Homes[[#This Row],[city]]))</f>
        <v>Seattle</v>
      </c>
      <c r="C342" t="str">
        <f>_xlfn.TEXTBEFORE(Homes[[#This Row],[statezip]]," ")</f>
        <v>WA</v>
      </c>
      <c r="D342" s="6" t="str">
        <f>_xlfn.TEXTAFTER(Homes[[#This Row],[statezip]]," ")</f>
        <v>98199</v>
      </c>
      <c r="E342" s="1">
        <v>967500</v>
      </c>
      <c r="F342">
        <v>3</v>
      </c>
      <c r="G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42" s="3" t="str">
        <f>Homes[[#This Row],[bedrooms]] &amp; " bd | " &amp; TEXT(Homes[[#This Row],[bathrooms]],"0.##") &amp; " ba"</f>
        <v>3 bd | 3.75 ba</v>
      </c>
      <c r="I342" s="4">
        <v>3250</v>
      </c>
      <c r="J342" s="1">
        <f>IFERROR(Homes[[#This Row],[price]]/Homes[[#This Row],[sqft_living]]," ")</f>
        <v>297.69230769230768</v>
      </c>
      <c r="K342" s="4">
        <f>IFERROR(Homes[[#This Row],[sqft_lot]]/43560," ")</f>
        <v>0.13308080808080808</v>
      </c>
      <c r="L342" t="str">
        <f>IF(Homes[[#This Row],[waterfront]]=1, "Yes","No")</f>
        <v>No</v>
      </c>
      <c r="M342" s="4" t="str">
        <f>IF(Homes[[#This Row],[sqft_basement]]&gt;0, "Yes","No")</f>
        <v>Yes</v>
      </c>
      <c r="N342" t="str">
        <f>CHOOSE(Homes[[#This Row],[view]]+1, "None","Fair","Good","Great","Excellent")</f>
        <v>Good</v>
      </c>
      <c r="O342" t="str">
        <f>CHOOSE(Homes[[#This Row],[condition]], "Poor","Fair","Average","Good","Excellent")</f>
        <v>Good</v>
      </c>
      <c r="P342">
        <f ca="1">YEAR(TODAY())-Homes[[#This Row],[yr_built]]</f>
        <v>74</v>
      </c>
      <c r="Q342">
        <v>1999</v>
      </c>
      <c r="R342">
        <f ca="1">IF(Homes[[#This Row],[yr_renovated]]&gt;0, YEAR(TODAY())-Homes[[#This Row],[yr_renovated]], YEAR(TODAY())-Homes[[#This Row],[yr_built]])</f>
        <v>26</v>
      </c>
      <c r="S342">
        <v>2</v>
      </c>
      <c r="T342" s="2">
        <v>41786</v>
      </c>
      <c r="U342" s="3">
        <v>3.75</v>
      </c>
      <c r="V342" s="4">
        <f>IFERROR(Homes[[#This Row],[sqft_above]]+Homes[[#This Row],[sqft_basement]]," ")</f>
        <v>3250</v>
      </c>
      <c r="W342" s="4">
        <v>5797</v>
      </c>
      <c r="X342">
        <v>0</v>
      </c>
      <c r="Y342">
        <v>2</v>
      </c>
      <c r="Z342">
        <v>4</v>
      </c>
      <c r="AA342" s="4">
        <v>2370</v>
      </c>
      <c r="AB342" s="4">
        <v>880</v>
      </c>
      <c r="AC342">
        <v>1951</v>
      </c>
      <c r="AD342" t="s">
        <v>438</v>
      </c>
      <c r="AE342" t="s">
        <v>49</v>
      </c>
      <c r="AF342" t="s">
        <v>58</v>
      </c>
    </row>
    <row r="343" spans="1:32">
      <c r="A343" t="str">
        <f>PROPER(TRIM(Homes[[#This Row],[street]]))</f>
        <v>2033 211Th Pl Se</v>
      </c>
      <c r="B343" t="str">
        <f>PROPER(TRIM(Homes[[#This Row],[city]]))</f>
        <v>Sammamish</v>
      </c>
      <c r="C343" t="str">
        <f>_xlfn.TEXTBEFORE(Homes[[#This Row],[statezip]]," ")</f>
        <v>WA</v>
      </c>
      <c r="D343" s="6" t="str">
        <f>_xlfn.TEXTAFTER(Homes[[#This Row],[statezip]]," ")</f>
        <v>98075</v>
      </c>
      <c r="E343" s="1">
        <v>966000</v>
      </c>
      <c r="F343">
        <v>5</v>
      </c>
      <c r="G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343" s="3" t="str">
        <f>Homes[[#This Row],[bedrooms]] &amp; " bd | " &amp; TEXT(Homes[[#This Row],[bathrooms]],"0.##") &amp; " ba"</f>
        <v>5 bd | 4.5 ba</v>
      </c>
      <c r="I343" s="4">
        <v>3810</v>
      </c>
      <c r="J343" s="1">
        <f>IFERROR(Homes[[#This Row],[price]]/Homes[[#This Row],[sqft_living]]," ")</f>
        <v>253.54330708661416</v>
      </c>
      <c r="K343" s="4">
        <f>IFERROR(Homes[[#This Row],[sqft_lot]]/43560," ")</f>
        <v>0.18409090909090908</v>
      </c>
      <c r="L343" t="str">
        <f>IF(Homes[[#This Row],[waterfront]]=1, "Yes","No")</f>
        <v>No</v>
      </c>
      <c r="M343" s="4" t="str">
        <f>IF(Homes[[#This Row],[sqft_basement]]&gt;0, "Yes","No")</f>
        <v>No</v>
      </c>
      <c r="N343" t="str">
        <f>CHOOSE(Homes[[#This Row],[view]]+1, "None","Fair","Good","Great","Excellent")</f>
        <v>None</v>
      </c>
      <c r="O343" t="str">
        <f>CHOOSE(Homes[[#This Row],[condition]], "Poor","Fair","Average","Good","Excellent")</f>
        <v>Average</v>
      </c>
      <c r="P343">
        <f ca="1">YEAR(TODAY())-Homes[[#This Row],[yr_built]]</f>
        <v>17</v>
      </c>
      <c r="Q343">
        <v>0</v>
      </c>
      <c r="R343">
        <f ca="1">IF(Homes[[#This Row],[yr_renovated]]&gt;0, YEAR(TODAY())-Homes[[#This Row],[yr_renovated]], YEAR(TODAY())-Homes[[#This Row],[yr_built]])</f>
        <v>17</v>
      </c>
      <c r="S343">
        <v>2</v>
      </c>
      <c r="T343" s="2">
        <v>41773</v>
      </c>
      <c r="U343" s="3">
        <v>4.5</v>
      </c>
      <c r="V343" s="4">
        <f>IFERROR(Homes[[#This Row],[sqft_above]]+Homes[[#This Row],[sqft_basement]]," ")</f>
        <v>3810</v>
      </c>
      <c r="W343" s="4">
        <v>8019</v>
      </c>
      <c r="X343">
        <v>0</v>
      </c>
      <c r="Y343">
        <v>0</v>
      </c>
      <c r="Z343">
        <v>3</v>
      </c>
      <c r="AA343" s="4">
        <v>3810</v>
      </c>
      <c r="AB343" s="4">
        <v>0</v>
      </c>
      <c r="AC343">
        <v>2008</v>
      </c>
      <c r="AD343" t="s">
        <v>439</v>
      </c>
      <c r="AE343" t="s">
        <v>102</v>
      </c>
      <c r="AF343" t="s">
        <v>103</v>
      </c>
    </row>
    <row r="344" spans="1:32">
      <c r="A344" t="str">
        <f>PROPER(TRIM(Homes[[#This Row],[street]]))</f>
        <v>1024 Washington Pl E</v>
      </c>
      <c r="B344" t="str">
        <f>PROPER(TRIM(Homes[[#This Row],[city]]))</f>
        <v>Seattle</v>
      </c>
      <c r="C344" t="str">
        <f>_xlfn.TEXTBEFORE(Homes[[#This Row],[statezip]]," ")</f>
        <v>WA</v>
      </c>
      <c r="D344" s="6" t="str">
        <f>_xlfn.TEXTAFTER(Homes[[#This Row],[statezip]]," ")</f>
        <v>98112</v>
      </c>
      <c r="E344" s="1">
        <v>965000</v>
      </c>
      <c r="F344">
        <v>4</v>
      </c>
      <c r="G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" s="3" t="str">
        <f>Homes[[#This Row],[bedrooms]] &amp; " bd | " &amp; TEXT(Homes[[#This Row],[bathrooms]],"0.##") &amp; " ba"</f>
        <v>4 bd | 2.5 ba</v>
      </c>
      <c r="I344" s="4">
        <v>2460</v>
      </c>
      <c r="J344" s="1">
        <f>IFERROR(Homes[[#This Row],[price]]/Homes[[#This Row],[sqft_living]]," ")</f>
        <v>392.27642276422762</v>
      </c>
      <c r="K344" s="4">
        <f>IFERROR(Homes[[#This Row],[sqft_lot]]/43560," ")</f>
        <v>0.1147842056932966</v>
      </c>
      <c r="L344" t="str">
        <f>IF(Homes[[#This Row],[waterfront]]=1, "Yes","No")</f>
        <v>No</v>
      </c>
      <c r="M344" s="4" t="str">
        <f>IF(Homes[[#This Row],[sqft_basement]]&gt;0, "Yes","No")</f>
        <v>Yes</v>
      </c>
      <c r="N344" t="str">
        <f>CHOOSE(Homes[[#This Row],[view]]+1, "None","Fair","Good","Great","Excellent")</f>
        <v>None</v>
      </c>
      <c r="O344" t="str">
        <f>CHOOSE(Homes[[#This Row],[condition]], "Poor","Fair","Average","Good","Excellent")</f>
        <v>Excellent</v>
      </c>
      <c r="P344">
        <f ca="1">YEAR(TODAY())-Homes[[#This Row],[yr_built]]</f>
        <v>87</v>
      </c>
      <c r="Q344">
        <v>0</v>
      </c>
      <c r="R344">
        <f ca="1">IF(Homes[[#This Row],[yr_renovated]]&gt;0, YEAR(TODAY())-Homes[[#This Row],[yr_renovated]], YEAR(TODAY())-Homes[[#This Row],[yr_built]])</f>
        <v>87</v>
      </c>
      <c r="S344">
        <v>2</v>
      </c>
      <c r="T344" s="2">
        <v>41792</v>
      </c>
      <c r="U344" s="3">
        <v>2.5</v>
      </c>
      <c r="V344" s="4">
        <f>IFERROR(Homes[[#This Row],[sqft_above]]+Homes[[#This Row],[sqft_basement]]," ")</f>
        <v>2460</v>
      </c>
      <c r="W344" s="4">
        <v>5000</v>
      </c>
      <c r="X344">
        <v>0</v>
      </c>
      <c r="Y344">
        <v>0</v>
      </c>
      <c r="Z344">
        <v>5</v>
      </c>
      <c r="AA344" s="4">
        <v>1620</v>
      </c>
      <c r="AB344" s="4">
        <v>840</v>
      </c>
      <c r="AC344">
        <v>1938</v>
      </c>
      <c r="AD344" t="s">
        <v>440</v>
      </c>
      <c r="AE344" t="s">
        <v>49</v>
      </c>
      <c r="AF344" t="s">
        <v>64</v>
      </c>
    </row>
    <row r="345" spans="1:32">
      <c r="A345" t="str">
        <f>PROPER(TRIM(Homes[[#This Row],[street]]))</f>
        <v>14461 156Th Ave Ne</v>
      </c>
      <c r="B345" t="str">
        <f>PROPER(TRIM(Homes[[#This Row],[city]]))</f>
        <v>Woodinville</v>
      </c>
      <c r="C345" t="str">
        <f>_xlfn.TEXTBEFORE(Homes[[#This Row],[statezip]]," ")</f>
        <v>WA</v>
      </c>
      <c r="D345" s="6" t="str">
        <f>_xlfn.TEXTAFTER(Homes[[#This Row],[statezip]]," ")</f>
        <v>98072</v>
      </c>
      <c r="E345" s="1">
        <v>965000</v>
      </c>
      <c r="F345">
        <v>4</v>
      </c>
      <c r="G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5" s="3" t="str">
        <f>Homes[[#This Row],[bedrooms]] &amp; " bd | " &amp; TEXT(Homes[[#This Row],[bathrooms]],"0.##") &amp; " ba"</f>
        <v>4 bd | 2.25 ba</v>
      </c>
      <c r="I345" s="4">
        <v>3160</v>
      </c>
      <c r="J345" s="1">
        <f>IFERROR(Homes[[#This Row],[price]]/Homes[[#This Row],[sqft_living]]," ")</f>
        <v>305.37974683544303</v>
      </c>
      <c r="K345" s="4">
        <f>IFERROR(Homes[[#This Row],[sqft_lot]]/43560," ")</f>
        <v>0.79338842975206614</v>
      </c>
      <c r="L345" t="str">
        <f>IF(Homes[[#This Row],[waterfront]]=1, "Yes","No")</f>
        <v>No</v>
      </c>
      <c r="M345" s="4" t="str">
        <f>IF(Homes[[#This Row],[sqft_basement]]&gt;0, "Yes","No")</f>
        <v>No</v>
      </c>
      <c r="N345" t="str">
        <f>CHOOSE(Homes[[#This Row],[view]]+1, "None","Fair","Good","Great","Excellent")</f>
        <v>None</v>
      </c>
      <c r="O345" t="str">
        <f>CHOOSE(Homes[[#This Row],[condition]], "Poor","Fair","Average","Good","Excellent")</f>
        <v>Good</v>
      </c>
      <c r="P345">
        <f ca="1">YEAR(TODAY())-Homes[[#This Row],[yr_built]]</f>
        <v>44</v>
      </c>
      <c r="Q345">
        <v>0</v>
      </c>
      <c r="R345">
        <f ca="1">IF(Homes[[#This Row],[yr_renovated]]&gt;0, YEAR(TODAY())-Homes[[#This Row],[yr_renovated]], YEAR(TODAY())-Homes[[#This Row],[yr_built]])</f>
        <v>44</v>
      </c>
      <c r="S345">
        <v>1</v>
      </c>
      <c r="T345" s="2">
        <v>41799</v>
      </c>
      <c r="U345" s="3">
        <v>2.25</v>
      </c>
      <c r="V345" s="4">
        <f>IFERROR(Homes[[#This Row],[sqft_above]]+Homes[[#This Row],[sqft_basement]]," ")</f>
        <v>3160</v>
      </c>
      <c r="W345" s="4">
        <v>34560</v>
      </c>
      <c r="X345">
        <v>0</v>
      </c>
      <c r="Y345">
        <v>0</v>
      </c>
      <c r="Z345">
        <v>4</v>
      </c>
      <c r="AA345" s="4">
        <v>3160</v>
      </c>
      <c r="AB345" s="4">
        <v>0</v>
      </c>
      <c r="AC345">
        <v>1981</v>
      </c>
      <c r="AD345" t="s">
        <v>441</v>
      </c>
      <c r="AE345" t="s">
        <v>120</v>
      </c>
      <c r="AF345" t="s">
        <v>275</v>
      </c>
    </row>
    <row r="346" spans="1:32">
      <c r="A346" t="str">
        <f>PROPER(TRIM(Homes[[#This Row],[street]]))</f>
        <v>16030 Se 45Th Pl</v>
      </c>
      <c r="B346" t="str">
        <f>PROPER(TRIM(Homes[[#This Row],[city]]))</f>
        <v>Bellevue</v>
      </c>
      <c r="C346" t="str">
        <f>_xlfn.TEXTBEFORE(Homes[[#This Row],[statezip]]," ")</f>
        <v>WA</v>
      </c>
      <c r="D346" s="6" t="str">
        <f>_xlfn.TEXTAFTER(Homes[[#This Row],[statezip]]," ")</f>
        <v>98006</v>
      </c>
      <c r="E346" s="1">
        <v>963000</v>
      </c>
      <c r="F346">
        <v>4</v>
      </c>
      <c r="G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46" s="3" t="str">
        <f>Homes[[#This Row],[bedrooms]] &amp; " bd | " &amp; TEXT(Homes[[#This Row],[bathrooms]],"0.##") &amp; " ba"</f>
        <v>4 bd | 3.5 ba</v>
      </c>
      <c r="I346" s="4">
        <v>3280</v>
      </c>
      <c r="J346" s="1">
        <f>IFERROR(Homes[[#This Row],[price]]/Homes[[#This Row],[sqft_living]]," ")</f>
        <v>293.59756097560978</v>
      </c>
      <c r="K346" s="4">
        <f>IFERROR(Homes[[#This Row],[sqft_lot]]/43560," ")</f>
        <v>0.1515840220385675</v>
      </c>
      <c r="L346" t="str">
        <f>IF(Homes[[#This Row],[waterfront]]=1, "Yes","No")</f>
        <v>No</v>
      </c>
      <c r="M346" s="4" t="str">
        <f>IF(Homes[[#This Row],[sqft_basement]]&gt;0, "Yes","No")</f>
        <v>No</v>
      </c>
      <c r="N346" t="str">
        <f>CHOOSE(Homes[[#This Row],[view]]+1, "None","Fair","Good","Great","Excellent")</f>
        <v>None</v>
      </c>
      <c r="O346" t="str">
        <f>CHOOSE(Homes[[#This Row],[condition]], "Poor","Fair","Average","Good","Excellent")</f>
        <v>Average</v>
      </c>
      <c r="P346">
        <f ca="1">YEAR(TODAY())-Homes[[#This Row],[yr_built]]</f>
        <v>18</v>
      </c>
      <c r="Q346">
        <v>0</v>
      </c>
      <c r="R346">
        <f ca="1">IF(Homes[[#This Row],[yr_renovated]]&gt;0, YEAR(TODAY())-Homes[[#This Row],[yr_renovated]], YEAR(TODAY())-Homes[[#This Row],[yr_built]])</f>
        <v>18</v>
      </c>
      <c r="S346">
        <v>2</v>
      </c>
      <c r="T346" s="2">
        <v>41806</v>
      </c>
      <c r="U346" s="3">
        <v>3.5</v>
      </c>
      <c r="V346" s="4">
        <f>IFERROR(Homes[[#This Row],[sqft_above]]+Homes[[#This Row],[sqft_basement]]," ")</f>
        <v>3280</v>
      </c>
      <c r="W346" s="4">
        <v>6603</v>
      </c>
      <c r="X346">
        <v>0</v>
      </c>
      <c r="Y346">
        <v>0</v>
      </c>
      <c r="Z346">
        <v>3</v>
      </c>
      <c r="AA346" s="4">
        <v>3280</v>
      </c>
      <c r="AB346" s="4">
        <v>0</v>
      </c>
      <c r="AC346">
        <v>2007</v>
      </c>
      <c r="AD346" t="s">
        <v>442</v>
      </c>
      <c r="AE346" t="s">
        <v>33</v>
      </c>
      <c r="AF346" t="s">
        <v>91</v>
      </c>
    </row>
    <row r="347" spans="1:32">
      <c r="A347" t="str">
        <f>PROPER(TRIM(Homes[[#This Row],[street]]))</f>
        <v>10815 110Th Ave Ne</v>
      </c>
      <c r="B347" t="str">
        <f>PROPER(TRIM(Homes[[#This Row],[city]]))</f>
        <v>Kirkland</v>
      </c>
      <c r="C347" t="str">
        <f>_xlfn.TEXTBEFORE(Homes[[#This Row],[statezip]]," ")</f>
        <v>WA</v>
      </c>
      <c r="D347" s="6" t="str">
        <f>_xlfn.TEXTAFTER(Homes[[#This Row],[statezip]]," ")</f>
        <v>98033</v>
      </c>
      <c r="E347" s="1">
        <v>963000</v>
      </c>
      <c r="F347">
        <v>4</v>
      </c>
      <c r="G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47" s="3" t="str">
        <f>Homes[[#This Row],[bedrooms]] &amp; " bd | " &amp; TEXT(Homes[[#This Row],[bathrooms]],"0.##") &amp; " ba"</f>
        <v>4 bd | 3.25 ba</v>
      </c>
      <c r="I347" s="4">
        <v>3530</v>
      </c>
      <c r="J347" s="1">
        <f>IFERROR(Homes[[#This Row],[price]]/Homes[[#This Row],[sqft_living]]," ")</f>
        <v>272.80453257790367</v>
      </c>
      <c r="K347" s="4">
        <f>IFERROR(Homes[[#This Row],[sqft_lot]]/43560," ")</f>
        <v>0.19717630853994492</v>
      </c>
      <c r="L347" t="str">
        <f>IF(Homes[[#This Row],[waterfront]]=1, "Yes","No")</f>
        <v>No</v>
      </c>
      <c r="M347" s="4" t="str">
        <f>IF(Homes[[#This Row],[sqft_basement]]&gt;0, "Yes","No")</f>
        <v>No</v>
      </c>
      <c r="N347" t="str">
        <f>CHOOSE(Homes[[#This Row],[view]]+1, "None","Fair","Good","Great","Excellent")</f>
        <v>None</v>
      </c>
      <c r="O347" t="str">
        <f>CHOOSE(Homes[[#This Row],[condition]], "Poor","Fair","Average","Good","Excellent")</f>
        <v>Average</v>
      </c>
      <c r="P347">
        <f ca="1">YEAR(TODAY())-Homes[[#This Row],[yr_built]]</f>
        <v>18</v>
      </c>
      <c r="Q347">
        <v>0</v>
      </c>
      <c r="R347">
        <f ca="1">IF(Homes[[#This Row],[yr_renovated]]&gt;0, YEAR(TODAY())-Homes[[#This Row],[yr_renovated]], YEAR(TODAY())-Homes[[#This Row],[yr_built]])</f>
        <v>18</v>
      </c>
      <c r="S347">
        <v>2</v>
      </c>
      <c r="T347" s="2">
        <v>41820</v>
      </c>
      <c r="U347" s="3">
        <v>3.25</v>
      </c>
      <c r="V347" s="4">
        <f>IFERROR(Homes[[#This Row],[sqft_above]]+Homes[[#This Row],[sqft_basement]]," ")</f>
        <v>3530</v>
      </c>
      <c r="W347" s="4">
        <v>8589</v>
      </c>
      <c r="X347">
        <v>0</v>
      </c>
      <c r="Y347">
        <v>0</v>
      </c>
      <c r="Z347">
        <v>3</v>
      </c>
      <c r="AA347" s="4">
        <v>3530</v>
      </c>
      <c r="AB347" s="4">
        <v>0</v>
      </c>
      <c r="AC347">
        <v>2007</v>
      </c>
      <c r="AD347" t="s">
        <v>443</v>
      </c>
      <c r="AE347" t="s">
        <v>46</v>
      </c>
      <c r="AF347" t="s">
        <v>55</v>
      </c>
    </row>
    <row r="348" spans="1:32">
      <c r="A348" t="str">
        <f>PROPER(TRIM(Homes[[#This Row],[street]]))</f>
        <v>7006 35Th Ave Nw</v>
      </c>
      <c r="B348" t="str">
        <f>PROPER(TRIM(Homes[[#This Row],[city]]))</f>
        <v>Seattle</v>
      </c>
      <c r="C348" t="str">
        <f>_xlfn.TEXTBEFORE(Homes[[#This Row],[statezip]]," ")</f>
        <v>WA</v>
      </c>
      <c r="D348" s="6" t="str">
        <f>_xlfn.TEXTAFTER(Homes[[#This Row],[statezip]]," ")</f>
        <v>98117</v>
      </c>
      <c r="E348" s="1">
        <v>960000</v>
      </c>
      <c r="F348">
        <v>4</v>
      </c>
      <c r="G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8" s="3" t="str">
        <f>Homes[[#This Row],[bedrooms]] &amp; " bd | " &amp; TEXT(Homes[[#This Row],[bathrooms]],"0.##") &amp; " ba"</f>
        <v>4 bd | 2.25 ba</v>
      </c>
      <c r="I348" s="4">
        <v>2410</v>
      </c>
      <c r="J348" s="1">
        <f>IFERROR(Homes[[#This Row],[price]]/Homes[[#This Row],[sqft_living]]," ")</f>
        <v>398.34024896265561</v>
      </c>
      <c r="K348" s="4">
        <f>IFERROR(Homes[[#This Row],[sqft_lot]]/43560," ")</f>
        <v>0.1046831955922865</v>
      </c>
      <c r="L348" t="str">
        <f>IF(Homes[[#This Row],[waterfront]]=1, "Yes","No")</f>
        <v>No</v>
      </c>
      <c r="M348" s="4" t="str">
        <f>IF(Homes[[#This Row],[sqft_basement]]&gt;0, "Yes","No")</f>
        <v>Yes</v>
      </c>
      <c r="N348" t="str">
        <f>CHOOSE(Homes[[#This Row],[view]]+1, "None","Fair","Good","Great","Excellent")</f>
        <v>Good</v>
      </c>
      <c r="O348" t="str">
        <f>CHOOSE(Homes[[#This Row],[condition]], "Poor","Fair","Average","Good","Excellent")</f>
        <v>Excellent</v>
      </c>
      <c r="P348">
        <f ca="1">YEAR(TODAY())-Homes[[#This Row],[yr_built]]</f>
        <v>96</v>
      </c>
      <c r="Q348">
        <v>0</v>
      </c>
      <c r="R348">
        <f ca="1">IF(Homes[[#This Row],[yr_renovated]]&gt;0, YEAR(TODAY())-Homes[[#This Row],[yr_renovated]], YEAR(TODAY())-Homes[[#This Row],[yr_built]])</f>
        <v>96</v>
      </c>
      <c r="S348">
        <v>2</v>
      </c>
      <c r="T348" s="2">
        <v>41787</v>
      </c>
      <c r="U348" s="3">
        <v>2.25</v>
      </c>
      <c r="V348" s="4">
        <f>IFERROR(Homes[[#This Row],[sqft_above]]+Homes[[#This Row],[sqft_basement]]," ")</f>
        <v>2410</v>
      </c>
      <c r="W348" s="4">
        <v>4560</v>
      </c>
      <c r="X348">
        <v>0</v>
      </c>
      <c r="Y348">
        <v>2</v>
      </c>
      <c r="Z348">
        <v>5</v>
      </c>
      <c r="AA348" s="4">
        <v>1800</v>
      </c>
      <c r="AB348" s="4">
        <v>610</v>
      </c>
      <c r="AC348">
        <v>1929</v>
      </c>
      <c r="AD348" t="s">
        <v>444</v>
      </c>
      <c r="AE348" t="s">
        <v>49</v>
      </c>
      <c r="AF348" t="s">
        <v>204</v>
      </c>
    </row>
    <row r="349" spans="1:32">
      <c r="A349" t="str">
        <f>PROPER(TRIM(Homes[[#This Row],[street]]))</f>
        <v>1414 235Th Pl Se</v>
      </c>
      <c r="B349" t="str">
        <f>PROPER(TRIM(Homes[[#This Row],[city]]))</f>
        <v>Sammamish</v>
      </c>
      <c r="C349" t="str">
        <f>_xlfn.TEXTBEFORE(Homes[[#This Row],[statezip]]," ")</f>
        <v>WA</v>
      </c>
      <c r="D349" s="6" t="str">
        <f>_xlfn.TEXTAFTER(Homes[[#This Row],[statezip]]," ")</f>
        <v>98075</v>
      </c>
      <c r="E349" s="1">
        <v>960000</v>
      </c>
      <c r="F349">
        <v>5</v>
      </c>
      <c r="G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49" s="3" t="str">
        <f>Homes[[#This Row],[bedrooms]] &amp; " bd | " &amp; TEXT(Homes[[#This Row],[bathrooms]],"0.##") &amp; " ba"</f>
        <v>5 bd | 4. ba</v>
      </c>
      <c r="I349" s="4">
        <v>3720</v>
      </c>
      <c r="J349" s="1">
        <f>IFERROR(Homes[[#This Row],[price]]/Homes[[#This Row],[sqft_living]]," ")</f>
        <v>258.06451612903226</v>
      </c>
      <c r="K349" s="4">
        <f>IFERROR(Homes[[#This Row],[sqft_lot]]/43560," ")</f>
        <v>0.34894398530762166</v>
      </c>
      <c r="L349" t="str">
        <f>IF(Homes[[#This Row],[waterfront]]=1, "Yes","No")</f>
        <v>No</v>
      </c>
      <c r="M349" s="4" t="str">
        <f>IF(Homes[[#This Row],[sqft_basement]]&gt;0, "Yes","No")</f>
        <v>No</v>
      </c>
      <c r="N349" t="str">
        <f>CHOOSE(Homes[[#This Row],[view]]+1, "None","Fair","Good","Great","Excellent")</f>
        <v>None</v>
      </c>
      <c r="O349" t="str">
        <f>CHOOSE(Homes[[#This Row],[condition]], "Poor","Fair","Average","Good","Excellent")</f>
        <v>Average</v>
      </c>
      <c r="P349">
        <f ca="1">YEAR(TODAY())-Homes[[#This Row],[yr_built]]</f>
        <v>20</v>
      </c>
      <c r="Q349">
        <v>0</v>
      </c>
      <c r="R349">
        <f ca="1">IF(Homes[[#This Row],[yr_renovated]]&gt;0, YEAR(TODAY())-Homes[[#This Row],[yr_renovated]], YEAR(TODAY())-Homes[[#This Row],[yr_built]])</f>
        <v>20</v>
      </c>
      <c r="S349">
        <v>2</v>
      </c>
      <c r="T349" s="2">
        <v>41786</v>
      </c>
      <c r="U349" s="3">
        <v>4</v>
      </c>
      <c r="V349" s="4">
        <f>IFERROR(Homes[[#This Row],[sqft_above]]+Homes[[#This Row],[sqft_basement]]," ")</f>
        <v>3720</v>
      </c>
      <c r="W349" s="4">
        <v>15200</v>
      </c>
      <c r="X349">
        <v>0</v>
      </c>
      <c r="Y349">
        <v>0</v>
      </c>
      <c r="Z349">
        <v>3</v>
      </c>
      <c r="AA349" s="4">
        <v>3720</v>
      </c>
      <c r="AB349" s="4">
        <v>0</v>
      </c>
      <c r="AC349">
        <v>2005</v>
      </c>
      <c r="AD349" t="s">
        <v>445</v>
      </c>
      <c r="AE349" t="s">
        <v>102</v>
      </c>
      <c r="AF349" t="s">
        <v>103</v>
      </c>
    </row>
    <row r="350" spans="1:32">
      <c r="A350" t="str">
        <f>PROPER(TRIM(Homes[[#This Row],[street]]))</f>
        <v>13003 13Th Ave Nw</v>
      </c>
      <c r="B350" t="str">
        <f>PROPER(TRIM(Homes[[#This Row],[city]]))</f>
        <v>Seattle</v>
      </c>
      <c r="C350" t="str">
        <f>_xlfn.TEXTBEFORE(Homes[[#This Row],[statezip]]," ")</f>
        <v>WA</v>
      </c>
      <c r="D350" s="6" t="str">
        <f>_xlfn.TEXTAFTER(Homes[[#This Row],[statezip]]," ")</f>
        <v>98177</v>
      </c>
      <c r="E350" s="1">
        <v>960000</v>
      </c>
      <c r="F350">
        <v>4</v>
      </c>
      <c r="G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50" s="3" t="str">
        <f>Homes[[#This Row],[bedrooms]] &amp; " bd | " &amp; TEXT(Homes[[#This Row],[bathrooms]],"0.##") &amp; " ba"</f>
        <v>4 bd | 3. ba</v>
      </c>
      <c r="I350" s="4">
        <v>4590</v>
      </c>
      <c r="J350" s="1">
        <f>IFERROR(Homes[[#This Row],[price]]/Homes[[#This Row],[sqft_living]]," ")</f>
        <v>209.15032679738562</v>
      </c>
      <c r="K350" s="4">
        <f>IFERROR(Homes[[#This Row],[sqft_lot]]/43560," ")</f>
        <v>0.2100550964187328</v>
      </c>
      <c r="L350" t="str">
        <f>IF(Homes[[#This Row],[waterfront]]=1, "Yes","No")</f>
        <v>No</v>
      </c>
      <c r="M350" s="4" t="str">
        <f>IF(Homes[[#This Row],[sqft_basement]]&gt;0, "Yes","No")</f>
        <v>Yes</v>
      </c>
      <c r="N350" t="str">
        <f>CHOOSE(Homes[[#This Row],[view]]+1, "None","Fair","Good","Great","Excellent")</f>
        <v>None</v>
      </c>
      <c r="O350" t="str">
        <f>CHOOSE(Homes[[#This Row],[condition]], "Poor","Fair","Average","Good","Excellent")</f>
        <v>Average</v>
      </c>
      <c r="P350">
        <f ca="1">YEAR(TODAY())-Homes[[#This Row],[yr_built]]</f>
        <v>44</v>
      </c>
      <c r="Q350">
        <v>2013</v>
      </c>
      <c r="R350">
        <f ca="1">IF(Homes[[#This Row],[yr_renovated]]&gt;0, YEAR(TODAY())-Homes[[#This Row],[yr_renovated]], YEAR(TODAY())-Homes[[#This Row],[yr_built]])</f>
        <v>12</v>
      </c>
      <c r="S350">
        <v>2</v>
      </c>
      <c r="T350" s="2">
        <v>41793</v>
      </c>
      <c r="U350" s="3">
        <v>3</v>
      </c>
      <c r="V350" s="4">
        <f>IFERROR(Homes[[#This Row],[sqft_above]]+Homes[[#This Row],[sqft_basement]]," ")</f>
        <v>4590</v>
      </c>
      <c r="W350" s="4">
        <v>9150</v>
      </c>
      <c r="X350">
        <v>0</v>
      </c>
      <c r="Y350">
        <v>0</v>
      </c>
      <c r="Z350">
        <v>3</v>
      </c>
      <c r="AA350" s="4">
        <v>3490</v>
      </c>
      <c r="AB350" s="4">
        <v>1100</v>
      </c>
      <c r="AC350">
        <v>1981</v>
      </c>
      <c r="AD350" t="s">
        <v>446</v>
      </c>
      <c r="AE350" t="s">
        <v>49</v>
      </c>
      <c r="AF350" t="s">
        <v>50</v>
      </c>
    </row>
    <row r="351" spans="1:32">
      <c r="A351" t="str">
        <f>PROPER(TRIM(Homes[[#This Row],[street]]))</f>
        <v>3700 W Fulton St</v>
      </c>
      <c r="B351" t="str">
        <f>PROPER(TRIM(Homes[[#This Row],[city]]))</f>
        <v>Seattle</v>
      </c>
      <c r="C351" t="str">
        <f>_xlfn.TEXTBEFORE(Homes[[#This Row],[statezip]]," ")</f>
        <v>WA</v>
      </c>
      <c r="D351" s="6" t="str">
        <f>_xlfn.TEXTAFTER(Homes[[#This Row],[statezip]]," ")</f>
        <v>98199</v>
      </c>
      <c r="E351" s="1">
        <v>957000</v>
      </c>
      <c r="F351">
        <v>5</v>
      </c>
      <c r="G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51" s="3" t="str">
        <f>Homes[[#This Row],[bedrooms]] &amp; " bd | " &amp; TEXT(Homes[[#This Row],[bathrooms]],"0.##") &amp; " ba"</f>
        <v>5 bd | 3.25 ba</v>
      </c>
      <c r="I351" s="4">
        <v>3160</v>
      </c>
      <c r="J351" s="1">
        <f>IFERROR(Homes[[#This Row],[price]]/Homes[[#This Row],[sqft_living]]," ")</f>
        <v>302.84810126582278</v>
      </c>
      <c r="K351" s="4">
        <f>IFERROR(Homes[[#This Row],[sqft_lot]]/43560," ")</f>
        <v>0.1147842056932966</v>
      </c>
      <c r="L351" t="str">
        <f>IF(Homes[[#This Row],[waterfront]]=1, "Yes","No")</f>
        <v>No</v>
      </c>
      <c r="M351" s="4" t="str">
        <f>IF(Homes[[#This Row],[sqft_basement]]&gt;0, "Yes","No")</f>
        <v>Yes</v>
      </c>
      <c r="N351" t="str">
        <f>CHOOSE(Homes[[#This Row],[view]]+1, "None","Fair","Good","Great","Excellent")</f>
        <v>Good</v>
      </c>
      <c r="O351" t="str">
        <f>CHOOSE(Homes[[#This Row],[condition]], "Poor","Fair","Average","Good","Excellent")</f>
        <v>Average</v>
      </c>
      <c r="P351">
        <f ca="1">YEAR(TODAY())-Homes[[#This Row],[yr_built]]</f>
        <v>20</v>
      </c>
      <c r="Q351">
        <v>0</v>
      </c>
      <c r="R351">
        <f ca="1">IF(Homes[[#This Row],[yr_renovated]]&gt;0, YEAR(TODAY())-Homes[[#This Row],[yr_renovated]], YEAR(TODAY())-Homes[[#This Row],[yr_built]])</f>
        <v>20</v>
      </c>
      <c r="S351">
        <v>2</v>
      </c>
      <c r="T351" s="2">
        <v>41815</v>
      </c>
      <c r="U351" s="3">
        <v>3.25</v>
      </c>
      <c r="V351" s="4">
        <f>IFERROR(Homes[[#This Row],[sqft_above]]+Homes[[#This Row],[sqft_basement]]," ")</f>
        <v>3160</v>
      </c>
      <c r="W351" s="4">
        <v>5000</v>
      </c>
      <c r="X351">
        <v>0</v>
      </c>
      <c r="Y351">
        <v>2</v>
      </c>
      <c r="Z351">
        <v>3</v>
      </c>
      <c r="AA351" s="4">
        <v>2180</v>
      </c>
      <c r="AB351" s="4">
        <v>980</v>
      </c>
      <c r="AC351">
        <v>2005</v>
      </c>
      <c r="AD351" t="s">
        <v>447</v>
      </c>
      <c r="AE351" t="s">
        <v>49</v>
      </c>
      <c r="AF351" t="s">
        <v>58</v>
      </c>
    </row>
    <row r="352" spans="1:32">
      <c r="A352" t="str">
        <f>PROPER(TRIM(Homes[[#This Row],[street]]))</f>
        <v>2572 5Th Ave W</v>
      </c>
      <c r="B352" t="str">
        <f>PROPER(TRIM(Homes[[#This Row],[city]]))</f>
        <v>Seattle</v>
      </c>
      <c r="C352" t="str">
        <f>_xlfn.TEXTBEFORE(Homes[[#This Row],[statezip]]," ")</f>
        <v>WA</v>
      </c>
      <c r="D352" s="6" t="str">
        <f>_xlfn.TEXTAFTER(Homes[[#This Row],[statezip]]," ")</f>
        <v>98119</v>
      </c>
      <c r="E352" s="1">
        <v>955500</v>
      </c>
      <c r="F352">
        <v>4</v>
      </c>
      <c r="G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2" s="3" t="str">
        <f>Homes[[#This Row],[bedrooms]] &amp; " bd | " &amp; TEXT(Homes[[#This Row],[bathrooms]],"0.##") &amp; " ba"</f>
        <v>4 bd | 1.75 ba</v>
      </c>
      <c r="I352" s="4">
        <v>2130</v>
      </c>
      <c r="J352" s="1">
        <f>IFERROR(Homes[[#This Row],[price]]/Homes[[#This Row],[sqft_living]]," ")</f>
        <v>448.59154929577466</v>
      </c>
      <c r="K352" s="4">
        <f>IFERROR(Homes[[#This Row],[sqft_lot]]/43560," ")</f>
        <v>0.11662075298438934</v>
      </c>
      <c r="L352" t="str">
        <f>IF(Homes[[#This Row],[waterfront]]=1, "Yes","No")</f>
        <v>No</v>
      </c>
      <c r="M352" s="4" t="str">
        <f>IF(Homes[[#This Row],[sqft_basement]]&gt;0, "Yes","No")</f>
        <v>No</v>
      </c>
      <c r="N352" t="str">
        <f>CHOOSE(Homes[[#This Row],[view]]+1, "None","Fair","Good","Great","Excellent")</f>
        <v>None</v>
      </c>
      <c r="O352" t="str">
        <f>CHOOSE(Homes[[#This Row],[condition]], "Poor","Fair","Average","Good","Excellent")</f>
        <v>Average</v>
      </c>
      <c r="P352">
        <f ca="1">YEAR(TODAY())-Homes[[#This Row],[yr_built]]</f>
        <v>111</v>
      </c>
      <c r="Q352">
        <v>1993</v>
      </c>
      <c r="R352">
        <f ca="1">IF(Homes[[#This Row],[yr_renovated]]&gt;0, YEAR(TODAY())-Homes[[#This Row],[yr_renovated]], YEAR(TODAY())-Homes[[#This Row],[yr_built]])</f>
        <v>32</v>
      </c>
      <c r="S352">
        <v>1.5</v>
      </c>
      <c r="T352" s="2">
        <v>41821</v>
      </c>
      <c r="U352" s="3">
        <v>1.75</v>
      </c>
      <c r="V352" s="4">
        <f>IFERROR(Homes[[#This Row],[sqft_above]]+Homes[[#This Row],[sqft_basement]]," ")</f>
        <v>2130</v>
      </c>
      <c r="W352" s="4">
        <v>5080</v>
      </c>
      <c r="X352">
        <v>0</v>
      </c>
      <c r="Y352">
        <v>0</v>
      </c>
      <c r="Z352">
        <v>3</v>
      </c>
      <c r="AA352" s="4">
        <v>2130</v>
      </c>
      <c r="AB352" s="4">
        <v>0</v>
      </c>
      <c r="AC352">
        <v>1914</v>
      </c>
      <c r="AD352" t="s">
        <v>448</v>
      </c>
      <c r="AE352" t="s">
        <v>49</v>
      </c>
      <c r="AF352" t="s">
        <v>68</v>
      </c>
    </row>
    <row r="353" spans="1:32">
      <c r="A353" t="str">
        <f>PROPER(TRIM(Homes[[#This Row],[street]]))</f>
        <v>12599 Ne 39Th St</v>
      </c>
      <c r="B353" t="str">
        <f>PROPER(TRIM(Homes[[#This Row],[city]]))</f>
        <v>Bellevue</v>
      </c>
      <c r="C353" t="str">
        <f>_xlfn.TEXTBEFORE(Homes[[#This Row],[statezip]]," ")</f>
        <v>WA</v>
      </c>
      <c r="D353" s="6" t="str">
        <f>_xlfn.TEXTAFTER(Homes[[#This Row],[statezip]]," ")</f>
        <v>98005</v>
      </c>
      <c r="E353" s="1">
        <v>955000</v>
      </c>
      <c r="F353">
        <v>3</v>
      </c>
      <c r="G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3" s="3" t="str">
        <f>Homes[[#This Row],[bedrooms]] &amp; " bd | " &amp; TEXT(Homes[[#This Row],[bathrooms]],"0.##") &amp; " ba"</f>
        <v>3 bd | 2.25 ba</v>
      </c>
      <c r="I353" s="4">
        <v>3020</v>
      </c>
      <c r="J353" s="1">
        <f>IFERROR(Homes[[#This Row],[price]]/Homes[[#This Row],[sqft_living]]," ")</f>
        <v>316.2251655629139</v>
      </c>
      <c r="K353" s="4">
        <f>IFERROR(Homes[[#This Row],[sqft_lot]]/43560," ")</f>
        <v>1</v>
      </c>
      <c r="L353" t="str">
        <f>IF(Homes[[#This Row],[waterfront]]=1, "Yes","No")</f>
        <v>No</v>
      </c>
      <c r="M353" s="4" t="str">
        <f>IF(Homes[[#This Row],[sqft_basement]]&gt;0, "Yes","No")</f>
        <v>Yes</v>
      </c>
      <c r="N353" t="str">
        <f>CHOOSE(Homes[[#This Row],[view]]+1, "None","Fair","Good","Great","Excellent")</f>
        <v>None</v>
      </c>
      <c r="O353" t="str">
        <f>CHOOSE(Homes[[#This Row],[condition]], "Poor","Fair","Average","Good","Excellent")</f>
        <v>Average</v>
      </c>
      <c r="P353">
        <f ca="1">YEAR(TODAY())-Homes[[#This Row],[yr_built]]</f>
        <v>56</v>
      </c>
      <c r="Q353">
        <v>2010</v>
      </c>
      <c r="R353">
        <f ca="1">IF(Homes[[#This Row],[yr_renovated]]&gt;0, YEAR(TODAY())-Homes[[#This Row],[yr_renovated]], YEAR(TODAY())-Homes[[#This Row],[yr_built]])</f>
        <v>15</v>
      </c>
      <c r="S353">
        <v>2</v>
      </c>
      <c r="T353" s="2">
        <v>41792</v>
      </c>
      <c r="U353" s="3">
        <v>2.25</v>
      </c>
      <c r="V353" s="4">
        <f>IFERROR(Homes[[#This Row],[sqft_above]]+Homes[[#This Row],[sqft_basement]]," ")</f>
        <v>3020</v>
      </c>
      <c r="W353" s="4">
        <v>43560</v>
      </c>
      <c r="X353">
        <v>0</v>
      </c>
      <c r="Y353">
        <v>0</v>
      </c>
      <c r="Z353">
        <v>3</v>
      </c>
      <c r="AA353" s="4">
        <v>2720</v>
      </c>
      <c r="AB353" s="4">
        <v>300</v>
      </c>
      <c r="AC353">
        <v>1969</v>
      </c>
      <c r="AD353" t="s">
        <v>449</v>
      </c>
      <c r="AE353" t="s">
        <v>33</v>
      </c>
      <c r="AF353" t="s">
        <v>115</v>
      </c>
    </row>
    <row r="354" spans="1:32">
      <c r="A354" t="str">
        <f>PROPER(TRIM(Homes[[#This Row],[street]]))</f>
        <v>12124 268Th Dr Ne</v>
      </c>
      <c r="B354" t="str">
        <f>PROPER(TRIM(Homes[[#This Row],[city]]))</f>
        <v>Duvall</v>
      </c>
      <c r="C354" t="str">
        <f>_xlfn.TEXTBEFORE(Homes[[#This Row],[statezip]]," ")</f>
        <v>WA</v>
      </c>
      <c r="D354" s="6" t="str">
        <f>_xlfn.TEXTAFTER(Homes[[#This Row],[statezip]]," ")</f>
        <v>98019</v>
      </c>
      <c r="E354" s="1">
        <v>955000</v>
      </c>
      <c r="F354">
        <v>4</v>
      </c>
      <c r="G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354" s="3" t="str">
        <f>Homes[[#This Row],[bedrooms]] &amp; " bd | " &amp; TEXT(Homes[[#This Row],[bathrooms]],"0.##") &amp; " ba"</f>
        <v>4 bd | 4.25 ba</v>
      </c>
      <c r="I354" s="4">
        <v>5660</v>
      </c>
      <c r="J354" s="1">
        <f>IFERROR(Homes[[#This Row],[price]]/Homes[[#This Row],[sqft_living]]," ")</f>
        <v>168.72791519434628</v>
      </c>
      <c r="K354" s="4">
        <f>IFERROR(Homes[[#This Row],[sqft_lot]]/43560," ")</f>
        <v>4.444283746556474</v>
      </c>
      <c r="L354" t="str">
        <f>IF(Homes[[#This Row],[waterfront]]=1, "Yes","No")</f>
        <v>No</v>
      </c>
      <c r="M354" s="4" t="str">
        <f>IF(Homes[[#This Row],[sqft_basement]]&gt;0, "Yes","No")</f>
        <v>Yes</v>
      </c>
      <c r="N354" t="str">
        <f>CHOOSE(Homes[[#This Row],[view]]+1, "None","Fair","Good","Great","Excellent")</f>
        <v>None</v>
      </c>
      <c r="O354" t="str">
        <f>CHOOSE(Homes[[#This Row],[condition]], "Poor","Fair","Average","Good","Excellent")</f>
        <v>Average</v>
      </c>
      <c r="P354">
        <f ca="1">YEAR(TODAY())-Homes[[#This Row],[yr_built]]</f>
        <v>24</v>
      </c>
      <c r="Q354">
        <v>0</v>
      </c>
      <c r="R354">
        <f ca="1">IF(Homes[[#This Row],[yr_renovated]]&gt;0, YEAR(TODAY())-Homes[[#This Row],[yr_renovated]], YEAR(TODAY())-Homes[[#This Row],[yr_built]])</f>
        <v>24</v>
      </c>
      <c r="S354">
        <v>2</v>
      </c>
      <c r="T354" s="2">
        <v>41795</v>
      </c>
      <c r="U354" s="3">
        <v>4.25</v>
      </c>
      <c r="V354" s="4">
        <f>IFERROR(Homes[[#This Row],[sqft_above]]+Homes[[#This Row],[sqft_basement]]," ")</f>
        <v>5660</v>
      </c>
      <c r="W354" s="4">
        <v>193593</v>
      </c>
      <c r="X354">
        <v>0</v>
      </c>
      <c r="Y354">
        <v>0</v>
      </c>
      <c r="Z354">
        <v>3</v>
      </c>
      <c r="AA354" s="4">
        <v>4100</v>
      </c>
      <c r="AB354" s="4">
        <v>1560</v>
      </c>
      <c r="AC354">
        <v>2001</v>
      </c>
      <c r="AD354" t="s">
        <v>450</v>
      </c>
      <c r="AE354" t="s">
        <v>451</v>
      </c>
      <c r="AF354" t="s">
        <v>452</v>
      </c>
    </row>
    <row r="355" spans="1:32">
      <c r="A355" t="str">
        <f>PROPER(TRIM(Homes[[#This Row],[street]]))</f>
        <v>7590 86Th Ave Se</v>
      </c>
      <c r="B355" t="str">
        <f>PROPER(TRIM(Homes[[#This Row],[city]]))</f>
        <v>Mercer Island</v>
      </c>
      <c r="C355" t="str">
        <f>_xlfn.TEXTBEFORE(Homes[[#This Row],[statezip]]," ")</f>
        <v>WA</v>
      </c>
      <c r="D355" s="6" t="str">
        <f>_xlfn.TEXTAFTER(Homes[[#This Row],[statezip]]," ")</f>
        <v>98040</v>
      </c>
      <c r="E355" s="1">
        <v>955000</v>
      </c>
      <c r="F355">
        <v>5</v>
      </c>
      <c r="G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5" s="3" t="str">
        <f>Homes[[#This Row],[bedrooms]] &amp; " bd | " &amp; TEXT(Homes[[#This Row],[bathrooms]],"0.##") &amp; " ba"</f>
        <v>5 bd | 2.25 ba</v>
      </c>
      <c r="I355" s="4">
        <v>2510</v>
      </c>
      <c r="J355" s="1">
        <f>IFERROR(Homes[[#This Row],[price]]/Homes[[#This Row],[sqft_living]]," ")</f>
        <v>380.47808764940237</v>
      </c>
      <c r="K355" s="4">
        <f>IFERROR(Homes[[#This Row],[sqft_lot]]/43560," ")</f>
        <v>0.22697428833792471</v>
      </c>
      <c r="L355" t="str">
        <f>IF(Homes[[#This Row],[waterfront]]=1, "Yes","No")</f>
        <v>No</v>
      </c>
      <c r="M355" s="4" t="str">
        <f>IF(Homes[[#This Row],[sqft_basement]]&gt;0, "Yes","No")</f>
        <v>No</v>
      </c>
      <c r="N355" t="str">
        <f>CHOOSE(Homes[[#This Row],[view]]+1, "None","Fair","Good","Great","Excellent")</f>
        <v>None</v>
      </c>
      <c r="O355" t="str">
        <f>CHOOSE(Homes[[#This Row],[condition]], "Poor","Fair","Average","Good","Excellent")</f>
        <v>Average</v>
      </c>
      <c r="P355">
        <f ca="1">YEAR(TODAY())-Homes[[#This Row],[yr_built]]</f>
        <v>53</v>
      </c>
      <c r="Q355">
        <v>2002</v>
      </c>
      <c r="R355">
        <f ca="1">IF(Homes[[#This Row],[yr_renovated]]&gt;0, YEAR(TODAY())-Homes[[#This Row],[yr_renovated]], YEAR(TODAY())-Homes[[#This Row],[yr_built]])</f>
        <v>23</v>
      </c>
      <c r="S355">
        <v>2</v>
      </c>
      <c r="T355" s="2">
        <v>41773</v>
      </c>
      <c r="U355" s="3">
        <v>2.25</v>
      </c>
      <c r="V355" s="4">
        <f>IFERROR(Homes[[#This Row],[sqft_above]]+Homes[[#This Row],[sqft_basement]]," ")</f>
        <v>2510</v>
      </c>
      <c r="W355" s="4">
        <v>9887</v>
      </c>
      <c r="X355">
        <v>0</v>
      </c>
      <c r="Y355">
        <v>0</v>
      </c>
      <c r="Z355">
        <v>3</v>
      </c>
      <c r="AA355" s="4">
        <v>2510</v>
      </c>
      <c r="AB355" s="4">
        <v>0</v>
      </c>
      <c r="AC355">
        <v>1972</v>
      </c>
      <c r="AD355" t="s">
        <v>453</v>
      </c>
      <c r="AE355" t="s">
        <v>36</v>
      </c>
      <c r="AF355" t="s">
        <v>37</v>
      </c>
    </row>
    <row r="356" spans="1:32">
      <c r="A356" t="str">
        <f>PROPER(TRIM(Homes[[#This Row],[street]]))</f>
        <v>6511 37Th Ave Ne</v>
      </c>
      <c r="B356" t="str">
        <f>PROPER(TRIM(Homes[[#This Row],[city]]))</f>
        <v>Seattle</v>
      </c>
      <c r="C356" t="str">
        <f>_xlfn.TEXTBEFORE(Homes[[#This Row],[statezip]]," ")</f>
        <v>WA</v>
      </c>
      <c r="D356" s="6" t="str">
        <f>_xlfn.TEXTAFTER(Homes[[#This Row],[statezip]]," ")</f>
        <v>98115</v>
      </c>
      <c r="E356" s="1">
        <v>953007</v>
      </c>
      <c r="F356">
        <v>4</v>
      </c>
      <c r="G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56" s="3" t="str">
        <f>Homes[[#This Row],[bedrooms]] &amp; " bd | " &amp; TEXT(Homes[[#This Row],[bathrooms]],"0.##") &amp; " ba"</f>
        <v>4 bd | 3.5 ba</v>
      </c>
      <c r="I356" s="4">
        <v>3120</v>
      </c>
      <c r="J356" s="1">
        <f>IFERROR(Homes[[#This Row],[price]]/Homes[[#This Row],[sqft_living]]," ")</f>
        <v>305.45096153846151</v>
      </c>
      <c r="K356" s="4">
        <f>IFERROR(Homes[[#This Row],[sqft_lot]]/43560," ")</f>
        <v>0.11675849403122131</v>
      </c>
      <c r="L356" t="str">
        <f>IF(Homes[[#This Row],[waterfront]]=1, "Yes","No")</f>
        <v>No</v>
      </c>
      <c r="M356" s="4" t="str">
        <f>IF(Homes[[#This Row],[sqft_basement]]&gt;0, "Yes","No")</f>
        <v>Yes</v>
      </c>
      <c r="N356" t="str">
        <f>CHOOSE(Homes[[#This Row],[view]]+1, "None","Fair","Good","Great","Excellent")</f>
        <v>None</v>
      </c>
      <c r="O356" t="str">
        <f>CHOOSE(Homes[[#This Row],[condition]], "Poor","Fair","Average","Good","Excellent")</f>
        <v>Average</v>
      </c>
      <c r="P356">
        <f ca="1">YEAR(TODAY())-Homes[[#This Row],[yr_built]]</f>
        <v>17</v>
      </c>
      <c r="Q356">
        <v>0</v>
      </c>
      <c r="R356">
        <f ca="1">IF(Homes[[#This Row],[yr_renovated]]&gt;0, YEAR(TODAY())-Homes[[#This Row],[yr_renovated]], YEAR(TODAY())-Homes[[#This Row],[yr_built]])</f>
        <v>17</v>
      </c>
      <c r="S356">
        <v>2</v>
      </c>
      <c r="T356" s="2">
        <v>41779</v>
      </c>
      <c r="U356" s="3">
        <v>3.5</v>
      </c>
      <c r="V356" s="4">
        <f>IFERROR(Homes[[#This Row],[sqft_above]]+Homes[[#This Row],[sqft_basement]]," ")</f>
        <v>3120</v>
      </c>
      <c r="W356" s="4">
        <v>5086</v>
      </c>
      <c r="X356">
        <v>0</v>
      </c>
      <c r="Y356">
        <v>0</v>
      </c>
      <c r="Z356">
        <v>3</v>
      </c>
      <c r="AA356" s="4">
        <v>2480</v>
      </c>
      <c r="AB356" s="4">
        <v>640</v>
      </c>
      <c r="AC356">
        <v>2008</v>
      </c>
      <c r="AD356" t="s">
        <v>454</v>
      </c>
      <c r="AE356" t="s">
        <v>49</v>
      </c>
      <c r="AF356" t="s">
        <v>154</v>
      </c>
    </row>
    <row r="357" spans="1:32">
      <c r="A357" t="str">
        <f>PROPER(TRIM(Homes[[#This Row],[street]]))</f>
        <v>1901 25Th Ave E</v>
      </c>
      <c r="B357" t="str">
        <f>PROPER(TRIM(Homes[[#This Row],[city]]))</f>
        <v>Seattle</v>
      </c>
      <c r="C357" t="str">
        <f>_xlfn.TEXTBEFORE(Homes[[#This Row],[statezip]]," ")</f>
        <v>WA</v>
      </c>
      <c r="D357" s="6" t="str">
        <f>_xlfn.TEXTAFTER(Homes[[#This Row],[statezip]]," ")</f>
        <v>98112</v>
      </c>
      <c r="E357" s="1">
        <v>952500</v>
      </c>
      <c r="F357">
        <v>4</v>
      </c>
      <c r="G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7" s="3" t="str">
        <f>Homes[[#This Row],[bedrooms]] &amp; " bd | " &amp; TEXT(Homes[[#This Row],[bathrooms]],"0.##") &amp; " ba"</f>
        <v>4 bd | 1.5 ba</v>
      </c>
      <c r="I357" s="4">
        <v>2550</v>
      </c>
      <c r="J357" s="1">
        <f>IFERROR(Homes[[#This Row],[price]]/Homes[[#This Row],[sqft_living]]," ")</f>
        <v>373.52941176470586</v>
      </c>
      <c r="K357" s="4">
        <f>IFERROR(Homes[[#This Row],[sqft_lot]]/43560," ")</f>
        <v>0.11604683195592287</v>
      </c>
      <c r="L357" t="str">
        <f>IF(Homes[[#This Row],[waterfront]]=1, "Yes","No")</f>
        <v>No</v>
      </c>
      <c r="M357" s="4" t="str">
        <f>IF(Homes[[#This Row],[sqft_basement]]&gt;0, "Yes","No")</f>
        <v>No</v>
      </c>
      <c r="N357" t="str">
        <f>CHOOSE(Homes[[#This Row],[view]]+1, "None","Fair","Good","Great","Excellent")</f>
        <v>None</v>
      </c>
      <c r="O357" t="str">
        <f>CHOOSE(Homes[[#This Row],[condition]], "Poor","Fair","Average","Good","Excellent")</f>
        <v>Good</v>
      </c>
      <c r="P357">
        <f ca="1">YEAR(TODAY())-Homes[[#This Row],[yr_built]]</f>
        <v>115</v>
      </c>
      <c r="Q357">
        <v>0</v>
      </c>
      <c r="R357">
        <f ca="1">IF(Homes[[#This Row],[yr_renovated]]&gt;0, YEAR(TODAY())-Homes[[#This Row],[yr_renovated]], YEAR(TODAY())-Homes[[#This Row],[yr_built]])</f>
        <v>115</v>
      </c>
      <c r="S357">
        <v>2</v>
      </c>
      <c r="T357" s="2">
        <v>41821</v>
      </c>
      <c r="U357" s="3">
        <v>1.5</v>
      </c>
      <c r="V357" s="4">
        <f>IFERROR(Homes[[#This Row],[sqft_above]]+Homes[[#This Row],[sqft_basement]]," ")</f>
        <v>2550</v>
      </c>
      <c r="W357" s="4">
        <v>5055</v>
      </c>
      <c r="X357">
        <v>0</v>
      </c>
      <c r="Y357">
        <v>0</v>
      </c>
      <c r="Z357">
        <v>4</v>
      </c>
      <c r="AA357" s="4">
        <v>2550</v>
      </c>
      <c r="AB357" s="4">
        <v>0</v>
      </c>
      <c r="AC357">
        <v>1910</v>
      </c>
      <c r="AD357" t="s">
        <v>455</v>
      </c>
      <c r="AE357" t="s">
        <v>49</v>
      </c>
      <c r="AF357" t="s">
        <v>64</v>
      </c>
    </row>
    <row r="358" spans="1:32">
      <c r="A358" t="str">
        <f>PROPER(TRIM(Homes[[#This Row],[street]]))</f>
        <v>6100 93Rd Ave Se</v>
      </c>
      <c r="B358" t="str">
        <f>PROPER(TRIM(Homes[[#This Row],[city]]))</f>
        <v>Mercer Island</v>
      </c>
      <c r="C358" t="str">
        <f>_xlfn.TEXTBEFORE(Homes[[#This Row],[statezip]]," ")</f>
        <v>WA</v>
      </c>
      <c r="D358" s="6" t="str">
        <f>_xlfn.TEXTAFTER(Homes[[#This Row],[statezip]]," ")</f>
        <v>98040</v>
      </c>
      <c r="E358" s="1">
        <v>950833.33333299996</v>
      </c>
      <c r="F358">
        <v>5</v>
      </c>
      <c r="G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58" s="3" t="str">
        <f>Homes[[#This Row],[bedrooms]] &amp; " bd | " &amp; TEXT(Homes[[#This Row],[bathrooms]],"0.##") &amp; " ba"</f>
        <v>5 bd | 3. ba</v>
      </c>
      <c r="I358" s="4">
        <v>3330</v>
      </c>
      <c r="J358" s="1">
        <f>IFERROR(Homes[[#This Row],[price]]/Homes[[#This Row],[sqft_living]]," ")</f>
        <v>285.53553553543543</v>
      </c>
      <c r="K358" s="4">
        <f>IFERROR(Homes[[#This Row],[sqft_lot]]/43560," ")</f>
        <v>0.43907254361799819</v>
      </c>
      <c r="L358" t="str">
        <f>IF(Homes[[#This Row],[waterfront]]=1, "Yes","No")</f>
        <v>No</v>
      </c>
      <c r="M358" s="4" t="str">
        <f>IF(Homes[[#This Row],[sqft_basement]]&gt;0, "Yes","No")</f>
        <v>Yes</v>
      </c>
      <c r="N358" t="str">
        <f>CHOOSE(Homes[[#This Row],[view]]+1, "None","Fair","Good","Great","Excellent")</f>
        <v>None</v>
      </c>
      <c r="O358" t="str">
        <f>CHOOSE(Homes[[#This Row],[condition]], "Poor","Fair","Average","Good","Excellent")</f>
        <v>Good</v>
      </c>
      <c r="P358">
        <f ca="1">YEAR(TODAY())-Homes[[#This Row],[yr_built]]</f>
        <v>48</v>
      </c>
      <c r="Q358">
        <v>0</v>
      </c>
      <c r="R358">
        <f ca="1">IF(Homes[[#This Row],[yr_renovated]]&gt;0, YEAR(TODAY())-Homes[[#This Row],[yr_renovated]], YEAR(TODAY())-Homes[[#This Row],[yr_built]])</f>
        <v>48</v>
      </c>
      <c r="S358">
        <v>2</v>
      </c>
      <c r="T358" s="2">
        <v>41809</v>
      </c>
      <c r="U358" s="3">
        <v>3</v>
      </c>
      <c r="V358" s="4">
        <f>IFERROR(Homes[[#This Row],[sqft_above]]+Homes[[#This Row],[sqft_basement]]," ")</f>
        <v>3330</v>
      </c>
      <c r="W358" s="4">
        <v>19126</v>
      </c>
      <c r="X358">
        <v>0</v>
      </c>
      <c r="Y358">
        <v>0</v>
      </c>
      <c r="Z358">
        <v>4</v>
      </c>
      <c r="AA358" s="4">
        <v>2610</v>
      </c>
      <c r="AB358" s="4">
        <v>720</v>
      </c>
      <c r="AC358">
        <v>1977</v>
      </c>
      <c r="AD358" t="s">
        <v>456</v>
      </c>
      <c r="AE358" t="s">
        <v>36</v>
      </c>
      <c r="AF358" t="s">
        <v>37</v>
      </c>
    </row>
    <row r="359" spans="1:32">
      <c r="A359" t="str">
        <f>PROPER(TRIM(Homes[[#This Row],[street]]))</f>
        <v>6135 79Th Ave Se</v>
      </c>
      <c r="B359" t="str">
        <f>PROPER(TRIM(Homes[[#This Row],[city]]))</f>
        <v>Mercer Island</v>
      </c>
      <c r="C359" t="str">
        <f>_xlfn.TEXTBEFORE(Homes[[#This Row],[statezip]]," ")</f>
        <v>WA</v>
      </c>
      <c r="D359" s="6" t="str">
        <f>_xlfn.TEXTAFTER(Homes[[#This Row],[statezip]]," ")</f>
        <v>98040</v>
      </c>
      <c r="E359" s="1">
        <v>950100</v>
      </c>
      <c r="F359">
        <v>4</v>
      </c>
      <c r="G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9" s="3" t="str">
        <f>Homes[[#This Row],[bedrooms]] &amp; " bd | " &amp; TEXT(Homes[[#This Row],[bathrooms]],"0.##") &amp; " ba"</f>
        <v>4 bd | 2.5 ba</v>
      </c>
      <c r="I359" s="4">
        <v>3160</v>
      </c>
      <c r="J359" s="1">
        <f>IFERROR(Homes[[#This Row],[price]]/Homes[[#This Row],[sqft_living]]," ")</f>
        <v>300.6645569620253</v>
      </c>
      <c r="K359" s="4">
        <f>IFERROR(Homes[[#This Row],[sqft_lot]]/43560," ")</f>
        <v>0.30289256198347109</v>
      </c>
      <c r="L359" t="str">
        <f>IF(Homes[[#This Row],[waterfront]]=1, "Yes","No")</f>
        <v>No</v>
      </c>
      <c r="M359" s="4" t="str">
        <f>IF(Homes[[#This Row],[sqft_basement]]&gt;0, "Yes","No")</f>
        <v>No</v>
      </c>
      <c r="N359" t="str">
        <f>CHOOSE(Homes[[#This Row],[view]]+1, "None","Fair","Good","Great","Excellent")</f>
        <v>None</v>
      </c>
      <c r="O359" t="str">
        <f>CHOOSE(Homes[[#This Row],[condition]], "Poor","Fair","Average","Good","Excellent")</f>
        <v>Excellent</v>
      </c>
      <c r="P359">
        <f ca="1">YEAR(TODAY())-Homes[[#This Row],[yr_built]]</f>
        <v>60</v>
      </c>
      <c r="Q359">
        <v>0</v>
      </c>
      <c r="R359">
        <f ca="1">IF(Homes[[#This Row],[yr_renovated]]&gt;0, YEAR(TODAY())-Homes[[#This Row],[yr_renovated]], YEAR(TODAY())-Homes[[#This Row],[yr_built]])</f>
        <v>60</v>
      </c>
      <c r="S359">
        <v>2</v>
      </c>
      <c r="T359" s="2">
        <v>41813</v>
      </c>
      <c r="U359" s="3">
        <v>2.5</v>
      </c>
      <c r="V359" s="4">
        <f>IFERROR(Homes[[#This Row],[sqft_above]]+Homes[[#This Row],[sqft_basement]]," ")</f>
        <v>3160</v>
      </c>
      <c r="W359" s="4">
        <v>13194</v>
      </c>
      <c r="X359">
        <v>0</v>
      </c>
      <c r="Y359">
        <v>0</v>
      </c>
      <c r="Z359">
        <v>5</v>
      </c>
      <c r="AA359" s="4">
        <v>3160</v>
      </c>
      <c r="AB359" s="4">
        <v>0</v>
      </c>
      <c r="AC359">
        <v>1965</v>
      </c>
      <c r="AD359" t="s">
        <v>457</v>
      </c>
      <c r="AE359" t="s">
        <v>36</v>
      </c>
      <c r="AF359" t="s">
        <v>37</v>
      </c>
    </row>
    <row r="360" spans="1:32">
      <c r="A360" t="str">
        <f>PROPER(TRIM(Homes[[#This Row],[street]]))</f>
        <v>554-598 S 239Th St</v>
      </c>
      <c r="B360" t="str">
        <f>PROPER(TRIM(Homes[[#This Row],[city]]))</f>
        <v>Des Moines</v>
      </c>
      <c r="C360" t="str">
        <f>_xlfn.TEXTBEFORE(Homes[[#This Row],[statezip]]," ")</f>
        <v>WA</v>
      </c>
      <c r="D360" s="6" t="str">
        <f>_xlfn.TEXTAFTER(Homes[[#This Row],[statezip]]," ")</f>
        <v>98198</v>
      </c>
      <c r="E360" s="1">
        <v>950000</v>
      </c>
      <c r="F360">
        <v>3</v>
      </c>
      <c r="G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60" s="3" t="str">
        <f>Homes[[#This Row],[bedrooms]] &amp; " bd | " &amp; TEXT(Homes[[#This Row],[bathrooms]],"0.##") &amp; " ba"</f>
        <v>3 bd | 3.25 ba</v>
      </c>
      <c r="I360" s="4">
        <v>3050</v>
      </c>
      <c r="J360" s="1">
        <f>IFERROR(Homes[[#This Row],[price]]/Homes[[#This Row],[sqft_living]]," ")</f>
        <v>311.47540983606558</v>
      </c>
      <c r="K360" s="4">
        <f>IFERROR(Homes[[#This Row],[sqft_lot]]/43560," ")</f>
        <v>0.4337006427915519</v>
      </c>
      <c r="L360" t="str">
        <f>IF(Homes[[#This Row],[waterfront]]=1, "Yes","No")</f>
        <v>Yes</v>
      </c>
      <c r="M360" s="4" t="str">
        <f>IF(Homes[[#This Row],[sqft_basement]]&gt;0, "Yes","No")</f>
        <v>Yes</v>
      </c>
      <c r="N360" t="str">
        <f>CHOOSE(Homes[[#This Row],[view]]+1, "None","Fair","Good","Great","Excellent")</f>
        <v>Excellent</v>
      </c>
      <c r="O360" t="str">
        <f>CHOOSE(Homes[[#This Row],[condition]], "Poor","Fair","Average","Good","Excellent")</f>
        <v>Good</v>
      </c>
      <c r="P360">
        <f ca="1">YEAR(TODAY())-Homes[[#This Row],[yr_built]]</f>
        <v>63</v>
      </c>
      <c r="Q360">
        <v>0</v>
      </c>
      <c r="R360">
        <f ca="1">IF(Homes[[#This Row],[yr_renovated]]&gt;0, YEAR(TODAY())-Homes[[#This Row],[yr_renovated]], YEAR(TODAY())-Homes[[#This Row],[yr_built]])</f>
        <v>63</v>
      </c>
      <c r="S360">
        <v>1</v>
      </c>
      <c r="T360" s="2">
        <v>41810</v>
      </c>
      <c r="U360" s="3">
        <v>3.25</v>
      </c>
      <c r="V360" s="4">
        <f>IFERROR(Homes[[#This Row],[sqft_above]]+Homes[[#This Row],[sqft_basement]]," ")</f>
        <v>3050</v>
      </c>
      <c r="W360" s="4">
        <v>18892</v>
      </c>
      <c r="X360">
        <v>1</v>
      </c>
      <c r="Y360">
        <v>4</v>
      </c>
      <c r="Z360">
        <v>4</v>
      </c>
      <c r="AA360" s="4">
        <v>1650</v>
      </c>
      <c r="AB360" s="4">
        <v>1400</v>
      </c>
      <c r="AC360">
        <v>1962</v>
      </c>
      <c r="AD360" t="s">
        <v>458</v>
      </c>
      <c r="AE360" t="s">
        <v>459</v>
      </c>
      <c r="AF360" t="s">
        <v>460</v>
      </c>
    </row>
    <row r="361" spans="1:32">
      <c r="A361" t="str">
        <f>PROPER(TRIM(Homes[[#This Row],[street]]))</f>
        <v>832 Summerhill Ridge Dr Nw</v>
      </c>
      <c r="B361" t="str">
        <f>PROPER(TRIM(Homes[[#This Row],[city]]))</f>
        <v>Issaquah</v>
      </c>
      <c r="C361" t="str">
        <f>_xlfn.TEXTBEFORE(Homes[[#This Row],[statezip]]," ")</f>
        <v>WA</v>
      </c>
      <c r="D361" s="6" t="str">
        <f>_xlfn.TEXTAFTER(Homes[[#This Row],[statezip]]," ")</f>
        <v>98027</v>
      </c>
      <c r="E361" s="1">
        <v>950000</v>
      </c>
      <c r="F361">
        <v>5</v>
      </c>
      <c r="G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61" s="3" t="str">
        <f>Homes[[#This Row],[bedrooms]] &amp; " bd | " &amp; TEXT(Homes[[#This Row],[bathrooms]],"0.##") &amp; " ba"</f>
        <v>5 bd | 3.75 ba</v>
      </c>
      <c r="I361" s="4">
        <v>5330</v>
      </c>
      <c r="J361" s="1">
        <f>IFERROR(Homes[[#This Row],[price]]/Homes[[#This Row],[sqft_living]]," ")</f>
        <v>178.23639774859288</v>
      </c>
      <c r="K361" s="4">
        <f>IFERROR(Homes[[#This Row],[sqft_lot]]/43560," ")</f>
        <v>0.13774104683195593</v>
      </c>
      <c r="L361" t="str">
        <f>IF(Homes[[#This Row],[waterfront]]=1, "Yes","No")</f>
        <v>No</v>
      </c>
      <c r="M361" s="4" t="str">
        <f>IF(Homes[[#This Row],[sqft_basement]]&gt;0, "Yes","No")</f>
        <v>Yes</v>
      </c>
      <c r="N361" t="str">
        <f>CHOOSE(Homes[[#This Row],[view]]+1, "None","Fair","Good","Great","Excellent")</f>
        <v>Good</v>
      </c>
      <c r="O361" t="str">
        <f>CHOOSE(Homes[[#This Row],[condition]], "Poor","Fair","Average","Good","Excellent")</f>
        <v>Average</v>
      </c>
      <c r="P361">
        <f ca="1">YEAR(TODAY())-Homes[[#This Row],[yr_built]]</f>
        <v>19</v>
      </c>
      <c r="Q361">
        <v>0</v>
      </c>
      <c r="R361">
        <f ca="1">IF(Homes[[#This Row],[yr_renovated]]&gt;0, YEAR(TODAY())-Homes[[#This Row],[yr_renovated]], YEAR(TODAY())-Homes[[#This Row],[yr_built]])</f>
        <v>19</v>
      </c>
      <c r="S361">
        <v>2</v>
      </c>
      <c r="T361" s="2">
        <v>41780</v>
      </c>
      <c r="U361" s="3">
        <v>3.75</v>
      </c>
      <c r="V361" s="4">
        <f>IFERROR(Homes[[#This Row],[sqft_above]]+Homes[[#This Row],[sqft_basement]]," ")</f>
        <v>5330</v>
      </c>
      <c r="W361" s="4">
        <v>6000</v>
      </c>
      <c r="X361">
        <v>0</v>
      </c>
      <c r="Y361">
        <v>2</v>
      </c>
      <c r="Z361">
        <v>3</v>
      </c>
      <c r="AA361" s="4">
        <v>3570</v>
      </c>
      <c r="AB361" s="4">
        <v>1760</v>
      </c>
      <c r="AC361">
        <v>2006</v>
      </c>
      <c r="AD361" t="s">
        <v>461</v>
      </c>
      <c r="AE361" t="s">
        <v>79</v>
      </c>
      <c r="AF361" t="s">
        <v>82</v>
      </c>
    </row>
    <row r="362" spans="1:32">
      <c r="A362" t="str">
        <f>PROPER(TRIM(Homes[[#This Row],[street]]))</f>
        <v>5491 175Th Pl Se</v>
      </c>
      <c r="B362" t="str">
        <f>PROPER(TRIM(Homes[[#This Row],[city]]))</f>
        <v>Bellevue</v>
      </c>
      <c r="C362" t="str">
        <f>_xlfn.TEXTBEFORE(Homes[[#This Row],[statezip]]," ")</f>
        <v>WA</v>
      </c>
      <c r="D362" s="6" t="str">
        <f>_xlfn.TEXTAFTER(Homes[[#This Row],[statezip]]," ")</f>
        <v>98006</v>
      </c>
      <c r="E362" s="1">
        <v>950000</v>
      </c>
      <c r="F362">
        <v>4</v>
      </c>
      <c r="G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2" s="3" t="str">
        <f>Homes[[#This Row],[bedrooms]] &amp; " bd | " &amp; TEXT(Homes[[#This Row],[bathrooms]],"0.##") &amp; " ba"</f>
        <v>4 bd | 2.5 ba</v>
      </c>
      <c r="I362" s="4">
        <v>3320</v>
      </c>
      <c r="J362" s="1">
        <f>IFERROR(Homes[[#This Row],[price]]/Homes[[#This Row],[sqft_living]]," ")</f>
        <v>286.14457831325302</v>
      </c>
      <c r="K362" s="4">
        <f>IFERROR(Homes[[#This Row],[sqft_lot]]/43560," ")</f>
        <v>0.17548209366391185</v>
      </c>
      <c r="L362" t="str">
        <f>IF(Homes[[#This Row],[waterfront]]=1, "Yes","No")</f>
        <v>No</v>
      </c>
      <c r="M362" s="4" t="str">
        <f>IF(Homes[[#This Row],[sqft_basement]]&gt;0, "Yes","No")</f>
        <v>No</v>
      </c>
      <c r="N362" t="str">
        <f>CHOOSE(Homes[[#This Row],[view]]+1, "None","Fair","Good","Great","Excellent")</f>
        <v>None</v>
      </c>
      <c r="O362" t="str">
        <f>CHOOSE(Homes[[#This Row],[condition]], "Poor","Fair","Average","Good","Excellent")</f>
        <v>Average</v>
      </c>
      <c r="P362">
        <f ca="1">YEAR(TODAY())-Homes[[#This Row],[yr_built]]</f>
        <v>30</v>
      </c>
      <c r="Q362">
        <v>0</v>
      </c>
      <c r="R362">
        <f ca="1">IF(Homes[[#This Row],[yr_renovated]]&gt;0, YEAR(TODAY())-Homes[[#This Row],[yr_renovated]], YEAR(TODAY())-Homes[[#This Row],[yr_built]])</f>
        <v>30</v>
      </c>
      <c r="S362">
        <v>2</v>
      </c>
      <c r="T362" s="2">
        <v>41773</v>
      </c>
      <c r="U362" s="3">
        <v>2.5</v>
      </c>
      <c r="V362" s="4">
        <f>IFERROR(Homes[[#This Row],[sqft_above]]+Homes[[#This Row],[sqft_basement]]," ")</f>
        <v>3320</v>
      </c>
      <c r="W362" s="4">
        <v>7644</v>
      </c>
      <c r="X362">
        <v>0</v>
      </c>
      <c r="Y362">
        <v>0</v>
      </c>
      <c r="Z362">
        <v>3</v>
      </c>
      <c r="AA362" s="4">
        <v>3320</v>
      </c>
      <c r="AB362" s="4">
        <v>0</v>
      </c>
      <c r="AC362">
        <v>1995</v>
      </c>
      <c r="AD362" t="s">
        <v>462</v>
      </c>
      <c r="AE362" t="s">
        <v>33</v>
      </c>
      <c r="AF362" t="s">
        <v>91</v>
      </c>
    </row>
    <row r="363" spans="1:32">
      <c r="A363" t="str">
        <f>PROPER(TRIM(Homes[[#This Row],[street]]))</f>
        <v>15251 Ne 6Th St</v>
      </c>
      <c r="B363" t="str">
        <f>PROPER(TRIM(Homes[[#This Row],[city]]))</f>
        <v>Bellevue</v>
      </c>
      <c r="C363" t="str">
        <f>_xlfn.TEXTBEFORE(Homes[[#This Row],[statezip]]," ")</f>
        <v>WA</v>
      </c>
      <c r="D363" s="6" t="str">
        <f>_xlfn.TEXTAFTER(Homes[[#This Row],[statezip]]," ")</f>
        <v>98007</v>
      </c>
      <c r="E363" s="1">
        <v>950000</v>
      </c>
      <c r="F363">
        <v>5</v>
      </c>
      <c r="G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63" s="3" t="str">
        <f>Homes[[#This Row],[bedrooms]] &amp; " bd | " &amp; TEXT(Homes[[#This Row],[bathrooms]],"0.##") &amp; " ba"</f>
        <v>5 bd | 3.25 ba</v>
      </c>
      <c r="I363" s="4">
        <v>3400</v>
      </c>
      <c r="J363" s="1">
        <f>IFERROR(Homes[[#This Row],[price]]/Homes[[#This Row],[sqft_living]]," ")</f>
        <v>279.41176470588238</v>
      </c>
      <c r="K363" s="4">
        <f>IFERROR(Homes[[#This Row],[sqft_lot]]/43560," ")</f>
        <v>0.17107438016528925</v>
      </c>
      <c r="L363" t="str">
        <f>IF(Homes[[#This Row],[waterfront]]=1, "Yes","No")</f>
        <v>No</v>
      </c>
      <c r="M363" s="4" t="str">
        <f>IF(Homes[[#This Row],[sqft_basement]]&gt;0, "Yes","No")</f>
        <v>No</v>
      </c>
      <c r="N363" t="str">
        <f>CHOOSE(Homes[[#This Row],[view]]+1, "None","Fair","Good","Great","Excellent")</f>
        <v>None</v>
      </c>
      <c r="O363" t="str">
        <f>CHOOSE(Homes[[#This Row],[condition]], "Poor","Fair","Average","Good","Excellent")</f>
        <v>Average</v>
      </c>
      <c r="P363">
        <f ca="1">YEAR(TODAY())-Homes[[#This Row],[yr_built]]</f>
        <v>26</v>
      </c>
      <c r="Q363">
        <v>0</v>
      </c>
      <c r="R363">
        <f ca="1">IF(Homes[[#This Row],[yr_renovated]]&gt;0, YEAR(TODAY())-Homes[[#This Row],[yr_renovated]], YEAR(TODAY())-Homes[[#This Row],[yr_built]])</f>
        <v>26</v>
      </c>
      <c r="S363">
        <v>2</v>
      </c>
      <c r="T363" s="2">
        <v>41782</v>
      </c>
      <c r="U363" s="3">
        <v>3.25</v>
      </c>
      <c r="V363" s="4">
        <f>IFERROR(Homes[[#This Row],[sqft_above]]+Homes[[#This Row],[sqft_basement]]," ")</f>
        <v>3400</v>
      </c>
      <c r="W363" s="4">
        <v>7452</v>
      </c>
      <c r="X363">
        <v>0</v>
      </c>
      <c r="Y363">
        <v>0</v>
      </c>
      <c r="Z363">
        <v>3</v>
      </c>
      <c r="AA363" s="4">
        <v>3400</v>
      </c>
      <c r="AB363" s="4">
        <v>0</v>
      </c>
      <c r="AC363">
        <v>1999</v>
      </c>
      <c r="AD363" t="s">
        <v>463</v>
      </c>
      <c r="AE363" t="s">
        <v>33</v>
      </c>
      <c r="AF363" t="s">
        <v>264</v>
      </c>
    </row>
    <row r="364" spans="1:32">
      <c r="A364" t="str">
        <f>PROPER(TRIM(Homes[[#This Row],[street]]))</f>
        <v>2913 Ne Davis Loop</v>
      </c>
      <c r="B364" t="str">
        <f>PROPER(TRIM(Homes[[#This Row],[city]]))</f>
        <v>Issaquah</v>
      </c>
      <c r="C364" t="str">
        <f>_xlfn.TEXTBEFORE(Homes[[#This Row],[statezip]]," ")</f>
        <v>WA</v>
      </c>
      <c r="D364" s="6" t="str">
        <f>_xlfn.TEXTAFTER(Homes[[#This Row],[statezip]]," ")</f>
        <v>98029</v>
      </c>
      <c r="E364" s="1">
        <v>950000</v>
      </c>
      <c r="F364">
        <v>4</v>
      </c>
      <c r="G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4" s="3" t="str">
        <f>Homes[[#This Row],[bedrooms]] &amp; " bd | " &amp; TEXT(Homes[[#This Row],[bathrooms]],"0.##") &amp; " ba"</f>
        <v>4 bd | 2.5 ba</v>
      </c>
      <c r="I364" s="4">
        <v>3670</v>
      </c>
      <c r="J364" s="1">
        <f>IFERROR(Homes[[#This Row],[price]]/Homes[[#This Row],[sqft_living]]," ")</f>
        <v>258.85558583106268</v>
      </c>
      <c r="K364" s="4">
        <f>IFERROR(Homes[[#This Row],[sqft_lot]]/43560," ")</f>
        <v>0.17630853994490359</v>
      </c>
      <c r="L364" t="str">
        <f>IF(Homes[[#This Row],[waterfront]]=1, "Yes","No")</f>
        <v>No</v>
      </c>
      <c r="M364" s="4" t="str">
        <f>IF(Homes[[#This Row],[sqft_basement]]&gt;0, "Yes","No")</f>
        <v>No</v>
      </c>
      <c r="N364" t="str">
        <f>CHOOSE(Homes[[#This Row],[view]]+1, "None","Fair","Good","Great","Excellent")</f>
        <v>None</v>
      </c>
      <c r="O364" t="str">
        <f>CHOOSE(Homes[[#This Row],[condition]], "Poor","Fair","Average","Good","Excellent")</f>
        <v>Average</v>
      </c>
      <c r="P364">
        <f ca="1">YEAR(TODAY())-Homes[[#This Row],[yr_built]]</f>
        <v>18</v>
      </c>
      <c r="Q364">
        <v>0</v>
      </c>
      <c r="R364">
        <f ca="1">IF(Homes[[#This Row],[yr_renovated]]&gt;0, YEAR(TODAY())-Homes[[#This Row],[yr_renovated]], YEAR(TODAY())-Homes[[#This Row],[yr_built]])</f>
        <v>18</v>
      </c>
      <c r="S364">
        <v>2.5</v>
      </c>
      <c r="T364" s="2">
        <v>41820</v>
      </c>
      <c r="U364" s="3">
        <v>2.5</v>
      </c>
      <c r="V364" s="4">
        <f>IFERROR(Homes[[#This Row],[sqft_above]]+Homes[[#This Row],[sqft_basement]]," ")</f>
        <v>3670</v>
      </c>
      <c r="W364" s="4">
        <v>7680</v>
      </c>
      <c r="X364">
        <v>0</v>
      </c>
      <c r="Y364">
        <v>0</v>
      </c>
      <c r="Z364">
        <v>3</v>
      </c>
      <c r="AA364" s="4">
        <v>3670</v>
      </c>
      <c r="AB364" s="4">
        <v>0</v>
      </c>
      <c r="AC364">
        <v>2007</v>
      </c>
      <c r="AD364" t="s">
        <v>464</v>
      </c>
      <c r="AE364" t="s">
        <v>79</v>
      </c>
      <c r="AF364" t="s">
        <v>80</v>
      </c>
    </row>
    <row r="365" spans="1:32">
      <c r="A365" t="str">
        <f>PROPER(TRIM(Homes[[#This Row],[street]]))</f>
        <v>4926 119Th Pl Ne</v>
      </c>
      <c r="B365" t="str">
        <f>PROPER(TRIM(Homes[[#This Row],[city]]))</f>
        <v>Kirkland</v>
      </c>
      <c r="C365" t="str">
        <f>_xlfn.TEXTBEFORE(Homes[[#This Row],[statezip]]," ")</f>
        <v>WA</v>
      </c>
      <c r="D365" s="6" t="str">
        <f>_xlfn.TEXTAFTER(Homes[[#This Row],[statezip]]," ")</f>
        <v>98033</v>
      </c>
      <c r="E365" s="1">
        <v>950000</v>
      </c>
      <c r="F365">
        <v>4</v>
      </c>
      <c r="G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5" s="3" t="str">
        <f>Homes[[#This Row],[bedrooms]] &amp; " bd | " &amp; TEXT(Homes[[#This Row],[bathrooms]],"0.##") &amp; " ba"</f>
        <v>4 bd | 2.5 ba</v>
      </c>
      <c r="I365" s="4">
        <v>3360</v>
      </c>
      <c r="J365" s="1">
        <f>IFERROR(Homes[[#This Row],[price]]/Homes[[#This Row],[sqft_living]]," ")</f>
        <v>282.73809523809524</v>
      </c>
      <c r="K365" s="4">
        <f>IFERROR(Homes[[#This Row],[sqft_lot]]/43560," ")</f>
        <v>0.26510560146923784</v>
      </c>
      <c r="L365" t="str">
        <f>IF(Homes[[#This Row],[waterfront]]=1, "Yes","No")</f>
        <v>No</v>
      </c>
      <c r="M365" s="4" t="str">
        <f>IF(Homes[[#This Row],[sqft_basement]]&gt;0, "Yes","No")</f>
        <v>No</v>
      </c>
      <c r="N365" t="str">
        <f>CHOOSE(Homes[[#This Row],[view]]+1, "None","Fair","Good","Great","Excellent")</f>
        <v>None</v>
      </c>
      <c r="O365" t="str">
        <f>CHOOSE(Homes[[#This Row],[condition]], "Poor","Fair","Average","Good","Excellent")</f>
        <v>Average</v>
      </c>
      <c r="P365">
        <f ca="1">YEAR(TODAY())-Homes[[#This Row],[yr_built]]</f>
        <v>37</v>
      </c>
      <c r="Q365">
        <v>2000</v>
      </c>
      <c r="R365">
        <f ca="1">IF(Homes[[#This Row],[yr_renovated]]&gt;0, YEAR(TODAY())-Homes[[#This Row],[yr_renovated]], YEAR(TODAY())-Homes[[#This Row],[yr_built]])</f>
        <v>25</v>
      </c>
      <c r="S365">
        <v>2</v>
      </c>
      <c r="T365" s="2">
        <v>41810</v>
      </c>
      <c r="U365" s="3">
        <v>2.5</v>
      </c>
      <c r="V365" s="4">
        <f>IFERROR(Homes[[#This Row],[sqft_above]]+Homes[[#This Row],[sqft_basement]]," ")</f>
        <v>3360</v>
      </c>
      <c r="W365" s="4">
        <v>11548</v>
      </c>
      <c r="X365">
        <v>0</v>
      </c>
      <c r="Y365">
        <v>0</v>
      </c>
      <c r="Z365">
        <v>3</v>
      </c>
      <c r="AA365" s="4">
        <v>3360</v>
      </c>
      <c r="AB365" s="4">
        <v>0</v>
      </c>
      <c r="AC365">
        <v>1988</v>
      </c>
      <c r="AD365" t="s">
        <v>465</v>
      </c>
      <c r="AE365" t="s">
        <v>46</v>
      </c>
      <c r="AF365" t="s">
        <v>55</v>
      </c>
    </row>
    <row r="366" spans="1:32">
      <c r="A366" t="str">
        <f>PROPER(TRIM(Homes[[#This Row],[street]]))</f>
        <v>7615 E Mercer Way</v>
      </c>
      <c r="B366" t="str">
        <f>PROPER(TRIM(Homes[[#This Row],[city]]))</f>
        <v>Mercer Island</v>
      </c>
      <c r="C366" t="str">
        <f>_xlfn.TEXTBEFORE(Homes[[#This Row],[statezip]]," ")</f>
        <v>WA</v>
      </c>
      <c r="D366" s="6" t="str">
        <f>_xlfn.TEXTAFTER(Homes[[#This Row],[statezip]]," ")</f>
        <v>98040</v>
      </c>
      <c r="E366" s="1">
        <v>950000</v>
      </c>
      <c r="F366">
        <v>4</v>
      </c>
      <c r="G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6" s="3" t="str">
        <f>Homes[[#This Row],[bedrooms]] &amp; " bd | " &amp; TEXT(Homes[[#This Row],[bathrooms]],"0.##") &amp; " ba"</f>
        <v>4 bd | 1.75 ba</v>
      </c>
      <c r="I366" s="4">
        <v>2500</v>
      </c>
      <c r="J366" s="1">
        <f>IFERROR(Homes[[#This Row],[price]]/Homes[[#This Row],[sqft_living]]," ")</f>
        <v>380</v>
      </c>
      <c r="K366" s="4">
        <f>IFERROR(Homes[[#This Row],[sqft_lot]]/43560," ")</f>
        <v>2.1199954086317723</v>
      </c>
      <c r="L366" t="str">
        <f>IF(Homes[[#This Row],[waterfront]]=1, "Yes","No")</f>
        <v>No</v>
      </c>
      <c r="M366" s="4" t="str">
        <f>IF(Homes[[#This Row],[sqft_basement]]&gt;0, "Yes","No")</f>
        <v>Yes</v>
      </c>
      <c r="N366" t="str">
        <f>CHOOSE(Homes[[#This Row],[view]]+1, "None","Fair","Good","Great","Excellent")</f>
        <v>None</v>
      </c>
      <c r="O366" t="str">
        <f>CHOOSE(Homes[[#This Row],[condition]], "Poor","Fair","Average","Good","Excellent")</f>
        <v>Good</v>
      </c>
      <c r="P366">
        <f ca="1">YEAR(TODAY())-Homes[[#This Row],[yr_built]]</f>
        <v>55</v>
      </c>
      <c r="Q366">
        <v>0</v>
      </c>
      <c r="R366">
        <f ca="1">IF(Homes[[#This Row],[yr_renovated]]&gt;0, YEAR(TODAY())-Homes[[#This Row],[yr_renovated]], YEAR(TODAY())-Homes[[#This Row],[yr_built]])</f>
        <v>55</v>
      </c>
      <c r="S366">
        <v>1</v>
      </c>
      <c r="T366" s="2">
        <v>41789</v>
      </c>
      <c r="U366" s="3">
        <v>1.75</v>
      </c>
      <c r="V366" s="4">
        <f>IFERROR(Homes[[#This Row],[sqft_above]]+Homes[[#This Row],[sqft_basement]]," ")</f>
        <v>2500</v>
      </c>
      <c r="W366" s="4">
        <v>92347</v>
      </c>
      <c r="X366">
        <v>0</v>
      </c>
      <c r="Y366">
        <v>0</v>
      </c>
      <c r="Z366">
        <v>4</v>
      </c>
      <c r="AA366" s="4">
        <v>1500</v>
      </c>
      <c r="AB366" s="4">
        <v>1000</v>
      </c>
      <c r="AC366">
        <v>1970</v>
      </c>
      <c r="AD366" t="s">
        <v>466</v>
      </c>
      <c r="AE366" t="s">
        <v>36</v>
      </c>
      <c r="AF366" t="s">
        <v>37</v>
      </c>
    </row>
    <row r="367" spans="1:32">
      <c r="A367" t="str">
        <f>PROPER(TRIM(Homes[[#This Row],[street]]))</f>
        <v>8507 146Th Pl Se</v>
      </c>
      <c r="B367" t="str">
        <f>PROPER(TRIM(Homes[[#This Row],[city]]))</f>
        <v>Newcastle</v>
      </c>
      <c r="C367" t="str">
        <f>_xlfn.TEXTBEFORE(Homes[[#This Row],[statezip]]," ")</f>
        <v>WA</v>
      </c>
      <c r="D367" s="6" t="str">
        <f>_xlfn.TEXTAFTER(Homes[[#This Row],[statezip]]," ")</f>
        <v>98059</v>
      </c>
      <c r="E367" s="1">
        <v>950000</v>
      </c>
      <c r="F367">
        <v>4</v>
      </c>
      <c r="G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67" s="3" t="str">
        <f>Homes[[#This Row],[bedrooms]] &amp; " bd | " &amp; TEXT(Homes[[#This Row],[bathrooms]],"0.##") &amp; " ba"</f>
        <v>4 bd | 3.5 ba</v>
      </c>
      <c r="I367" s="4">
        <v>4140</v>
      </c>
      <c r="J367" s="1">
        <f>IFERROR(Homes[[#This Row],[price]]/Homes[[#This Row],[sqft_living]]," ")</f>
        <v>229.46859903381642</v>
      </c>
      <c r="K367" s="4">
        <f>IFERROR(Homes[[#This Row],[sqft_lot]]/43560," ")</f>
        <v>0.30743801652892561</v>
      </c>
      <c r="L367" t="str">
        <f>IF(Homes[[#This Row],[waterfront]]=1, "Yes","No")</f>
        <v>No</v>
      </c>
      <c r="M367" s="4" t="str">
        <f>IF(Homes[[#This Row],[sqft_basement]]&gt;0, "Yes","No")</f>
        <v>No</v>
      </c>
      <c r="N367" t="str">
        <f>CHOOSE(Homes[[#This Row],[view]]+1, "None","Fair","Good","Great","Excellent")</f>
        <v>None</v>
      </c>
      <c r="O367" t="str">
        <f>CHOOSE(Homes[[#This Row],[condition]], "Poor","Fair","Average","Good","Excellent")</f>
        <v>Average</v>
      </c>
      <c r="P367">
        <f ca="1">YEAR(TODAY())-Homes[[#This Row],[yr_built]]</f>
        <v>25</v>
      </c>
      <c r="Q367">
        <v>0</v>
      </c>
      <c r="R367">
        <f ca="1">IF(Homes[[#This Row],[yr_renovated]]&gt;0, YEAR(TODAY())-Homes[[#This Row],[yr_renovated]], YEAR(TODAY())-Homes[[#This Row],[yr_built]])</f>
        <v>25</v>
      </c>
      <c r="S367">
        <v>2</v>
      </c>
      <c r="T367" s="2">
        <v>41788</v>
      </c>
      <c r="U367" s="3">
        <v>3.5</v>
      </c>
      <c r="V367" s="4">
        <f>IFERROR(Homes[[#This Row],[sqft_above]]+Homes[[#This Row],[sqft_basement]]," ")</f>
        <v>4140</v>
      </c>
      <c r="W367" s="4">
        <v>13392</v>
      </c>
      <c r="X367">
        <v>0</v>
      </c>
      <c r="Y367">
        <v>0</v>
      </c>
      <c r="Z367">
        <v>3</v>
      </c>
      <c r="AA367" s="4">
        <v>4140</v>
      </c>
      <c r="AB367" s="4">
        <v>0</v>
      </c>
      <c r="AC367">
        <v>2000</v>
      </c>
      <c r="AD367" t="s">
        <v>467</v>
      </c>
      <c r="AE367" t="s">
        <v>281</v>
      </c>
      <c r="AF367" t="s">
        <v>282</v>
      </c>
    </row>
    <row r="368" spans="1:32">
      <c r="A368" t="str">
        <f>PROPER(TRIM(Homes[[#This Row],[street]]))</f>
        <v>10326 216Th Ct Ne</v>
      </c>
      <c r="B368" t="str">
        <f>PROPER(TRIM(Homes[[#This Row],[city]]))</f>
        <v>Redmond</v>
      </c>
      <c r="C368" t="str">
        <f>_xlfn.TEXTBEFORE(Homes[[#This Row],[statezip]]," ")</f>
        <v>WA</v>
      </c>
      <c r="D368" s="6" t="str">
        <f>_xlfn.TEXTAFTER(Homes[[#This Row],[statezip]]," ")</f>
        <v>98053</v>
      </c>
      <c r="E368" s="1">
        <v>950000</v>
      </c>
      <c r="F368">
        <v>4</v>
      </c>
      <c r="G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8" s="3" t="str">
        <f>Homes[[#This Row],[bedrooms]] &amp; " bd | " &amp; TEXT(Homes[[#This Row],[bathrooms]],"0.##") &amp; " ba"</f>
        <v>4 bd | 2.5 ba</v>
      </c>
      <c r="I368" s="4">
        <v>3770</v>
      </c>
      <c r="J368" s="1">
        <f>IFERROR(Homes[[#This Row],[price]]/Homes[[#This Row],[sqft_living]]," ")</f>
        <v>251.9893899204244</v>
      </c>
      <c r="K368" s="4">
        <f>IFERROR(Homes[[#This Row],[sqft_lot]]/43560," ")</f>
        <v>0.80534894398530765</v>
      </c>
      <c r="L368" t="str">
        <f>IF(Homes[[#This Row],[waterfront]]=1, "Yes","No")</f>
        <v>No</v>
      </c>
      <c r="M368" s="4" t="str">
        <f>IF(Homes[[#This Row],[sqft_basement]]&gt;0, "Yes","No")</f>
        <v>No</v>
      </c>
      <c r="N368" t="str">
        <f>CHOOSE(Homes[[#This Row],[view]]+1, "None","Fair","Good","Great","Excellent")</f>
        <v>None</v>
      </c>
      <c r="O368" t="str">
        <f>CHOOSE(Homes[[#This Row],[condition]], "Poor","Fair","Average","Good","Excellent")</f>
        <v>Average</v>
      </c>
      <c r="P368">
        <f ca="1">YEAR(TODAY())-Homes[[#This Row],[yr_built]]</f>
        <v>36</v>
      </c>
      <c r="Q368">
        <v>0</v>
      </c>
      <c r="R368">
        <f ca="1">IF(Homes[[#This Row],[yr_renovated]]&gt;0, YEAR(TODAY())-Homes[[#This Row],[yr_renovated]], YEAR(TODAY())-Homes[[#This Row],[yr_built]])</f>
        <v>36</v>
      </c>
      <c r="S368">
        <v>2</v>
      </c>
      <c r="T368" s="2">
        <v>41803</v>
      </c>
      <c r="U368" s="3">
        <v>2.5</v>
      </c>
      <c r="V368" s="4">
        <f>IFERROR(Homes[[#This Row],[sqft_above]]+Homes[[#This Row],[sqft_basement]]," ")</f>
        <v>3770</v>
      </c>
      <c r="W368" s="4">
        <v>35081</v>
      </c>
      <c r="X368">
        <v>0</v>
      </c>
      <c r="Y368">
        <v>0</v>
      </c>
      <c r="Z368">
        <v>3</v>
      </c>
      <c r="AA368" s="4">
        <v>3770</v>
      </c>
      <c r="AB368" s="4">
        <v>0</v>
      </c>
      <c r="AC368">
        <v>1989</v>
      </c>
      <c r="AD368" t="s">
        <v>468</v>
      </c>
      <c r="AE368" t="s">
        <v>137</v>
      </c>
      <c r="AF368" t="s">
        <v>208</v>
      </c>
    </row>
    <row r="369" spans="1:32">
      <c r="A369" t="str">
        <f>PROPER(TRIM(Homes[[#This Row],[street]]))</f>
        <v>10323 Valmay Ave Nw</v>
      </c>
      <c r="B369" t="str">
        <f>PROPER(TRIM(Homes[[#This Row],[city]]))</f>
        <v>Seattle</v>
      </c>
      <c r="C369" t="str">
        <f>_xlfn.TEXTBEFORE(Homes[[#This Row],[statezip]]," ")</f>
        <v>WA</v>
      </c>
      <c r="D369" s="6" t="str">
        <f>_xlfn.TEXTAFTER(Homes[[#This Row],[statezip]]," ")</f>
        <v>98177</v>
      </c>
      <c r="E369" s="1">
        <v>950000</v>
      </c>
      <c r="F369">
        <v>3</v>
      </c>
      <c r="G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9" s="3" t="str">
        <f>Homes[[#This Row],[bedrooms]] &amp; " bd | " &amp; TEXT(Homes[[#This Row],[bathrooms]],"0.##") &amp; " ba"</f>
        <v>3 bd | 2.5 ba</v>
      </c>
      <c r="I369" s="4">
        <v>3480</v>
      </c>
      <c r="J369" s="1">
        <f>IFERROR(Homes[[#This Row],[price]]/Homes[[#This Row],[sqft_living]]," ")</f>
        <v>272.98850574712645</v>
      </c>
      <c r="K369" s="4">
        <f>IFERROR(Homes[[#This Row],[sqft_lot]]/43560," ")</f>
        <v>0.1790633608815427</v>
      </c>
      <c r="L369" t="str">
        <f>IF(Homes[[#This Row],[waterfront]]=1, "Yes","No")</f>
        <v>No</v>
      </c>
      <c r="M369" s="4" t="str">
        <f>IF(Homes[[#This Row],[sqft_basement]]&gt;0, "Yes","No")</f>
        <v>Yes</v>
      </c>
      <c r="N369" t="str">
        <f>CHOOSE(Homes[[#This Row],[view]]+1, "None","Fair","Good","Great","Excellent")</f>
        <v>None</v>
      </c>
      <c r="O369" t="str">
        <f>CHOOSE(Homes[[#This Row],[condition]], "Poor","Fair","Average","Good","Excellent")</f>
        <v>Good</v>
      </c>
      <c r="P369">
        <f ca="1">YEAR(TODAY())-Homes[[#This Row],[yr_built]]</f>
        <v>84</v>
      </c>
      <c r="Q369">
        <v>1998</v>
      </c>
      <c r="R369">
        <f ca="1">IF(Homes[[#This Row],[yr_renovated]]&gt;0, YEAR(TODAY())-Homes[[#This Row],[yr_renovated]], YEAR(TODAY())-Homes[[#This Row],[yr_built]])</f>
        <v>27</v>
      </c>
      <c r="S369">
        <v>1</v>
      </c>
      <c r="T369" s="2">
        <v>41828</v>
      </c>
      <c r="U369" s="3">
        <v>2.5</v>
      </c>
      <c r="V369" s="4">
        <f>IFERROR(Homes[[#This Row],[sqft_above]]+Homes[[#This Row],[sqft_basement]]," ")</f>
        <v>3480</v>
      </c>
      <c r="W369" s="4">
        <v>7800</v>
      </c>
      <c r="X369">
        <v>0</v>
      </c>
      <c r="Y369">
        <v>0</v>
      </c>
      <c r="Z369">
        <v>4</v>
      </c>
      <c r="AA369" s="4">
        <v>1750</v>
      </c>
      <c r="AB369" s="4">
        <v>1730</v>
      </c>
      <c r="AC369">
        <v>1941</v>
      </c>
      <c r="AD369" t="s">
        <v>469</v>
      </c>
      <c r="AE369" t="s">
        <v>49</v>
      </c>
      <c r="AF369" t="s">
        <v>50</v>
      </c>
    </row>
    <row r="370" spans="1:32">
      <c r="A370" t="str">
        <f>PROPER(TRIM(Homes[[#This Row],[street]]))</f>
        <v>20325 Ne 198Th St</v>
      </c>
      <c r="B370" t="str">
        <f>PROPER(TRIM(Homes[[#This Row],[city]]))</f>
        <v>Woodinville</v>
      </c>
      <c r="C370" t="str">
        <f>_xlfn.TEXTBEFORE(Homes[[#This Row],[statezip]]," ")</f>
        <v>WA</v>
      </c>
      <c r="D370" s="6" t="str">
        <f>_xlfn.TEXTAFTER(Homes[[#This Row],[statezip]]," ")</f>
        <v>98077</v>
      </c>
      <c r="E370" s="1">
        <v>950000</v>
      </c>
      <c r="F370">
        <v>5</v>
      </c>
      <c r="G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70" s="3" t="str">
        <f>Homes[[#This Row],[bedrooms]] &amp; " bd | " &amp; TEXT(Homes[[#This Row],[bathrooms]],"0.##") &amp; " ba"</f>
        <v>5 bd | 3. ba</v>
      </c>
      <c r="I370" s="4">
        <v>4530</v>
      </c>
      <c r="J370" s="1">
        <f>IFERROR(Homes[[#This Row],[price]]/Homes[[#This Row],[sqft_living]]," ")</f>
        <v>209.7130242825607</v>
      </c>
      <c r="K370" s="4">
        <f>IFERROR(Homes[[#This Row],[sqft_lot]]/43560," ")</f>
        <v>5.9399908172635447</v>
      </c>
      <c r="L370" t="str">
        <f>IF(Homes[[#This Row],[waterfront]]=1, "Yes","No")</f>
        <v>No</v>
      </c>
      <c r="M370" s="4" t="str">
        <f>IF(Homes[[#This Row],[sqft_basement]]&gt;0, "Yes","No")</f>
        <v>Yes</v>
      </c>
      <c r="N370" t="str">
        <f>CHOOSE(Homes[[#This Row],[view]]+1, "None","Fair","Good","Great","Excellent")</f>
        <v>None</v>
      </c>
      <c r="O370" t="str">
        <f>CHOOSE(Homes[[#This Row],[condition]], "Poor","Fair","Average","Good","Excellent")</f>
        <v>Good</v>
      </c>
      <c r="P370">
        <f ca="1">YEAR(TODAY())-Homes[[#This Row],[yr_built]]</f>
        <v>22</v>
      </c>
      <c r="Q370">
        <v>0</v>
      </c>
      <c r="R370">
        <f ca="1">IF(Homes[[#This Row],[yr_renovated]]&gt;0, YEAR(TODAY())-Homes[[#This Row],[yr_renovated]], YEAR(TODAY())-Homes[[#This Row],[yr_built]])</f>
        <v>22</v>
      </c>
      <c r="S370">
        <v>1.5</v>
      </c>
      <c r="T370" s="2">
        <v>41771</v>
      </c>
      <c r="U370" s="3">
        <v>3</v>
      </c>
      <c r="V370" s="4">
        <f>IFERROR(Homes[[#This Row],[sqft_above]]+Homes[[#This Row],[sqft_basement]]," ")</f>
        <v>4530</v>
      </c>
      <c r="W370" s="4">
        <v>258746</v>
      </c>
      <c r="X370">
        <v>0</v>
      </c>
      <c r="Y370">
        <v>0</v>
      </c>
      <c r="Z370">
        <v>4</v>
      </c>
      <c r="AA370" s="4">
        <v>3200</v>
      </c>
      <c r="AB370" s="4">
        <v>1330</v>
      </c>
      <c r="AC370">
        <v>2003</v>
      </c>
      <c r="AD370" t="s">
        <v>470</v>
      </c>
      <c r="AE370" t="s">
        <v>120</v>
      </c>
      <c r="AF370" t="s">
        <v>121</v>
      </c>
    </row>
    <row r="371" spans="1:32">
      <c r="A371" t="str">
        <f>PROPER(TRIM(Homes[[#This Row],[street]]))</f>
        <v>10413 Se 25Th St</v>
      </c>
      <c r="B371" t="str">
        <f>PROPER(TRIM(Homes[[#This Row],[city]]))</f>
        <v>Bellevue</v>
      </c>
      <c r="C371" t="str">
        <f>_xlfn.TEXTBEFORE(Homes[[#This Row],[statezip]]," ")</f>
        <v>WA</v>
      </c>
      <c r="D371" s="6" t="str">
        <f>_xlfn.TEXTAFTER(Homes[[#This Row],[statezip]]," ")</f>
        <v>98004</v>
      </c>
      <c r="E371" s="1">
        <v>949880</v>
      </c>
      <c r="F371">
        <v>4</v>
      </c>
      <c r="G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1" s="3" t="str">
        <f>Homes[[#This Row],[bedrooms]] &amp; " bd | " &amp; TEXT(Homes[[#This Row],[bathrooms]],"0.##") &amp; " ba"</f>
        <v>4 bd | 2.25 ba</v>
      </c>
      <c r="I371" s="4">
        <v>2290</v>
      </c>
      <c r="J371" s="1">
        <f>IFERROR(Homes[[#This Row],[price]]/Homes[[#This Row],[sqft_living]]," ")</f>
        <v>414.7947598253275</v>
      </c>
      <c r="K371" s="4">
        <f>IFERROR(Homes[[#This Row],[sqft_lot]]/43560," ")</f>
        <v>0.24533976124885215</v>
      </c>
      <c r="L371" t="str">
        <f>IF(Homes[[#This Row],[waterfront]]=1, "Yes","No")</f>
        <v>No</v>
      </c>
      <c r="M371" s="4" t="str">
        <f>IF(Homes[[#This Row],[sqft_basement]]&gt;0, "Yes","No")</f>
        <v>No</v>
      </c>
      <c r="N371" t="str">
        <f>CHOOSE(Homes[[#This Row],[view]]+1, "None","Fair","Good","Great","Excellent")</f>
        <v>None</v>
      </c>
      <c r="O371" t="str">
        <f>CHOOSE(Homes[[#This Row],[condition]], "Poor","Fair","Average","Good","Excellent")</f>
        <v>Average</v>
      </c>
      <c r="P371">
        <f ca="1">YEAR(TODAY())-Homes[[#This Row],[yr_built]]</f>
        <v>47</v>
      </c>
      <c r="Q371">
        <v>0</v>
      </c>
      <c r="R371">
        <f ca="1">IF(Homes[[#This Row],[yr_renovated]]&gt;0, YEAR(TODAY())-Homes[[#This Row],[yr_renovated]], YEAR(TODAY())-Homes[[#This Row],[yr_built]])</f>
        <v>47</v>
      </c>
      <c r="S371">
        <v>2</v>
      </c>
      <c r="T371" s="2">
        <v>41786</v>
      </c>
      <c r="U371" s="3">
        <v>2.25</v>
      </c>
      <c r="V371" s="4">
        <f>IFERROR(Homes[[#This Row],[sqft_above]]+Homes[[#This Row],[sqft_basement]]," ")</f>
        <v>2290</v>
      </c>
      <c r="W371" s="4">
        <v>10687</v>
      </c>
      <c r="X371">
        <v>0</v>
      </c>
      <c r="Y371">
        <v>0</v>
      </c>
      <c r="Z371">
        <v>3</v>
      </c>
      <c r="AA371" s="4">
        <v>2290</v>
      </c>
      <c r="AB371" s="4">
        <v>0</v>
      </c>
      <c r="AC371">
        <v>1978</v>
      </c>
      <c r="AD371" t="s">
        <v>471</v>
      </c>
      <c r="AE371" t="s">
        <v>33</v>
      </c>
      <c r="AF371" t="s">
        <v>34</v>
      </c>
    </row>
    <row r="372" spans="1:32">
      <c r="A372" t="str">
        <f>PROPER(TRIM(Homes[[#This Row],[street]]))</f>
        <v>Indian Trail</v>
      </c>
      <c r="B372" t="str">
        <f>PROPER(TRIM(Homes[[#This Row],[city]]))</f>
        <v>Burien</v>
      </c>
      <c r="C372" t="str">
        <f>_xlfn.TEXTBEFORE(Homes[[#This Row],[statezip]]," ")</f>
        <v>WA</v>
      </c>
      <c r="D372" s="6" t="str">
        <f>_xlfn.TEXTAFTER(Homes[[#This Row],[statezip]]," ")</f>
        <v>98166</v>
      </c>
      <c r="E372" s="1">
        <v>947500</v>
      </c>
      <c r="F372">
        <v>3</v>
      </c>
      <c r="G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2" s="3" t="str">
        <f>Homes[[#This Row],[bedrooms]] &amp; " bd | " &amp; TEXT(Homes[[#This Row],[bathrooms]],"0.##") &amp; " ba"</f>
        <v>3 bd | 2.75 ba</v>
      </c>
      <c r="I372" s="4">
        <v>2980</v>
      </c>
      <c r="J372" s="1">
        <f>IFERROR(Homes[[#This Row],[price]]/Homes[[#This Row],[sqft_living]]," ")</f>
        <v>317.95302013422821</v>
      </c>
      <c r="K372" s="4">
        <f>IFERROR(Homes[[#This Row],[sqft_lot]]/43560," ")</f>
        <v>0.62314049586776854</v>
      </c>
      <c r="L372" t="str">
        <f>IF(Homes[[#This Row],[waterfront]]=1, "Yes","No")</f>
        <v>Yes</v>
      </c>
      <c r="M372" s="4" t="str">
        <f>IF(Homes[[#This Row],[sqft_basement]]&gt;0, "Yes","No")</f>
        <v>Yes</v>
      </c>
      <c r="N372" t="str">
        <f>CHOOSE(Homes[[#This Row],[view]]+1, "None","Fair","Good","Great","Excellent")</f>
        <v>Good</v>
      </c>
      <c r="O372" t="str">
        <f>CHOOSE(Homes[[#This Row],[condition]], "Poor","Fair","Average","Good","Excellent")</f>
        <v>Excellent</v>
      </c>
      <c r="P372">
        <f ca="1">YEAR(TODAY())-Homes[[#This Row],[yr_built]]</f>
        <v>108</v>
      </c>
      <c r="Q372">
        <v>0</v>
      </c>
      <c r="R372">
        <f ca="1">IF(Homes[[#This Row],[yr_renovated]]&gt;0, YEAR(TODAY())-Homes[[#This Row],[yr_renovated]], YEAR(TODAY())-Homes[[#This Row],[yr_built]])</f>
        <v>108</v>
      </c>
      <c r="S372">
        <v>1.5</v>
      </c>
      <c r="T372" s="2">
        <v>41771</v>
      </c>
      <c r="U372" s="3">
        <v>2.75</v>
      </c>
      <c r="V372" s="4">
        <f>IFERROR(Homes[[#This Row],[sqft_above]]+Homes[[#This Row],[sqft_basement]]," ")</f>
        <v>2980</v>
      </c>
      <c r="W372" s="4">
        <v>27144</v>
      </c>
      <c r="X372">
        <v>1</v>
      </c>
      <c r="Y372">
        <v>2</v>
      </c>
      <c r="Z372">
        <v>5</v>
      </c>
      <c r="AA372" s="4">
        <v>2180</v>
      </c>
      <c r="AB372" s="4">
        <v>800</v>
      </c>
      <c r="AC372">
        <v>1917</v>
      </c>
      <c r="AD372" t="s">
        <v>378</v>
      </c>
      <c r="AE372" t="s">
        <v>379</v>
      </c>
      <c r="AF372" t="s">
        <v>227</v>
      </c>
    </row>
    <row r="373" spans="1:32">
      <c r="A373" t="str">
        <f>PROPER(TRIM(Homes[[#This Row],[street]]))</f>
        <v>9202 Se 46Th St</v>
      </c>
      <c r="B373" t="str">
        <f>PROPER(TRIM(Homes[[#This Row],[city]]))</f>
        <v>Mercer Island</v>
      </c>
      <c r="C373" t="str">
        <f>_xlfn.TEXTBEFORE(Homes[[#This Row],[statezip]]," ")</f>
        <v>WA</v>
      </c>
      <c r="D373" s="6" t="str">
        <f>_xlfn.TEXTAFTER(Homes[[#This Row],[statezip]]," ")</f>
        <v>98040</v>
      </c>
      <c r="E373" s="1">
        <v>947500</v>
      </c>
      <c r="F373">
        <v>4</v>
      </c>
      <c r="G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3" s="3" t="str">
        <f>Homes[[#This Row],[bedrooms]] &amp; " bd | " &amp; TEXT(Homes[[#This Row],[bathrooms]],"0.##") &amp; " ba"</f>
        <v>4 bd | 2.25 ba</v>
      </c>
      <c r="I373" s="4">
        <v>3290</v>
      </c>
      <c r="J373" s="1">
        <f>IFERROR(Homes[[#This Row],[price]]/Homes[[#This Row],[sqft_living]]," ")</f>
        <v>287.99392097264439</v>
      </c>
      <c r="K373" s="4">
        <f>IFERROR(Homes[[#This Row],[sqft_lot]]/43560," ")</f>
        <v>0.28303489439853075</v>
      </c>
      <c r="L373" t="str">
        <f>IF(Homes[[#This Row],[waterfront]]=1, "Yes","No")</f>
        <v>No</v>
      </c>
      <c r="M373" s="4" t="str">
        <f>IF(Homes[[#This Row],[sqft_basement]]&gt;0, "Yes","No")</f>
        <v>No</v>
      </c>
      <c r="N373" t="str">
        <f>CHOOSE(Homes[[#This Row],[view]]+1, "None","Fair","Good","Great","Excellent")</f>
        <v>None</v>
      </c>
      <c r="O373" t="str">
        <f>CHOOSE(Homes[[#This Row],[condition]], "Poor","Fair","Average","Good","Excellent")</f>
        <v>Good</v>
      </c>
      <c r="P373">
        <f ca="1">YEAR(TODAY())-Homes[[#This Row],[yr_built]]</f>
        <v>57</v>
      </c>
      <c r="Q373">
        <v>0</v>
      </c>
      <c r="R373">
        <f ca="1">IF(Homes[[#This Row],[yr_renovated]]&gt;0, YEAR(TODAY())-Homes[[#This Row],[yr_renovated]], YEAR(TODAY())-Homes[[#This Row],[yr_built]])</f>
        <v>57</v>
      </c>
      <c r="S373">
        <v>1.5</v>
      </c>
      <c r="T373" s="2">
        <v>41771</v>
      </c>
      <c r="U373" s="3">
        <v>2.25</v>
      </c>
      <c r="V373" s="4">
        <f>IFERROR(Homes[[#This Row],[sqft_above]]+Homes[[#This Row],[sqft_basement]]," ")</f>
        <v>3290</v>
      </c>
      <c r="W373" s="4">
        <v>12329</v>
      </c>
      <c r="X373">
        <v>0</v>
      </c>
      <c r="Y373">
        <v>0</v>
      </c>
      <c r="Z373">
        <v>4</v>
      </c>
      <c r="AA373" s="4">
        <v>3290</v>
      </c>
      <c r="AB373" s="4">
        <v>0</v>
      </c>
      <c r="AC373">
        <v>1968</v>
      </c>
      <c r="AD373" t="s">
        <v>472</v>
      </c>
      <c r="AE373" t="s">
        <v>36</v>
      </c>
      <c r="AF373" t="s">
        <v>37</v>
      </c>
    </row>
    <row r="374" spans="1:32">
      <c r="A374" t="str">
        <f>PROPER(TRIM(Homes[[#This Row],[street]]))</f>
        <v>9723 Ne 15Th St</v>
      </c>
      <c r="B374" t="str">
        <f>PROPER(TRIM(Homes[[#This Row],[city]]))</f>
        <v>Clyde Hill</v>
      </c>
      <c r="C374" t="str">
        <f>_xlfn.TEXTBEFORE(Homes[[#This Row],[statezip]]," ")</f>
        <v>WA</v>
      </c>
      <c r="D374" s="6" t="str">
        <f>_xlfn.TEXTAFTER(Homes[[#This Row],[statezip]]," ")</f>
        <v>98004</v>
      </c>
      <c r="E374" s="1">
        <v>945000</v>
      </c>
      <c r="F374">
        <v>4</v>
      </c>
      <c r="G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4" s="3" t="str">
        <f>Homes[[#This Row],[bedrooms]] &amp; " bd | " &amp; TEXT(Homes[[#This Row],[bathrooms]],"0.##") &amp; " ba"</f>
        <v>4 bd | 2. ba</v>
      </c>
      <c r="I374" s="4">
        <v>2840</v>
      </c>
      <c r="J374" s="1">
        <f>IFERROR(Homes[[#This Row],[price]]/Homes[[#This Row],[sqft_living]]," ")</f>
        <v>332.74647887323943</v>
      </c>
      <c r="K374" s="4">
        <f>IFERROR(Homes[[#This Row],[sqft_lot]]/43560," ")</f>
        <v>0.30686409550045912</v>
      </c>
      <c r="L374" t="str">
        <f>IF(Homes[[#This Row],[waterfront]]=1, "Yes","No")</f>
        <v>No</v>
      </c>
      <c r="M374" s="4" t="str">
        <f>IF(Homes[[#This Row],[sqft_basement]]&gt;0, "Yes","No")</f>
        <v>Yes</v>
      </c>
      <c r="N374" t="str">
        <f>CHOOSE(Homes[[#This Row],[view]]+1, "None","Fair","Good","Great","Excellent")</f>
        <v>None</v>
      </c>
      <c r="O374" t="str">
        <f>CHOOSE(Homes[[#This Row],[condition]], "Poor","Fair","Average","Good","Excellent")</f>
        <v>Average</v>
      </c>
      <c r="P374">
        <f ca="1">YEAR(TODAY())-Homes[[#This Row],[yr_built]]</f>
        <v>73</v>
      </c>
      <c r="Q374">
        <v>2008</v>
      </c>
      <c r="R374">
        <f ca="1">IF(Homes[[#This Row],[yr_renovated]]&gt;0, YEAR(TODAY())-Homes[[#This Row],[yr_renovated]], YEAR(TODAY())-Homes[[#This Row],[yr_built]])</f>
        <v>17</v>
      </c>
      <c r="S374">
        <v>1</v>
      </c>
      <c r="T374" s="2">
        <v>41782</v>
      </c>
      <c r="U374" s="3">
        <v>2</v>
      </c>
      <c r="V374" s="4">
        <f>IFERROR(Homes[[#This Row],[sqft_above]]+Homes[[#This Row],[sqft_basement]]," ")</f>
        <v>2840</v>
      </c>
      <c r="W374" s="4">
        <v>13367</v>
      </c>
      <c r="X374">
        <v>0</v>
      </c>
      <c r="Y374">
        <v>0</v>
      </c>
      <c r="Z374">
        <v>3</v>
      </c>
      <c r="AA374" s="4">
        <v>1420</v>
      </c>
      <c r="AB374" s="4">
        <v>1420</v>
      </c>
      <c r="AC374">
        <v>1952</v>
      </c>
      <c r="AD374" t="s">
        <v>473</v>
      </c>
      <c r="AE374" t="s">
        <v>40</v>
      </c>
      <c r="AF374" t="s">
        <v>34</v>
      </c>
    </row>
    <row r="375" spans="1:32">
      <c r="A375" t="str">
        <f>PROPER(TRIM(Homes[[#This Row],[street]]))</f>
        <v>3241 63Rd Ave Sw</v>
      </c>
      <c r="B375" t="str">
        <f>PROPER(TRIM(Homes[[#This Row],[city]]))</f>
        <v>Seattle</v>
      </c>
      <c r="C375" t="str">
        <f>_xlfn.TEXTBEFORE(Homes[[#This Row],[statezip]]," ")</f>
        <v>WA</v>
      </c>
      <c r="D375" s="6" t="str">
        <f>_xlfn.TEXTAFTER(Homes[[#This Row],[statezip]]," ")</f>
        <v>98116</v>
      </c>
      <c r="E375" s="1">
        <v>945000</v>
      </c>
      <c r="F375">
        <v>2</v>
      </c>
      <c r="G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5" s="3" t="str">
        <f>Homes[[#This Row],[bedrooms]] &amp; " bd | " &amp; TEXT(Homes[[#This Row],[bathrooms]],"0.##") &amp; " ba"</f>
        <v>2 bd | 2.5 ba</v>
      </c>
      <c r="I375" s="4">
        <v>2540</v>
      </c>
      <c r="J375" s="1">
        <f>IFERROR(Homes[[#This Row],[price]]/Homes[[#This Row],[sqft_living]]," ")</f>
        <v>372.04724409448818</v>
      </c>
      <c r="K375" s="4">
        <f>IFERROR(Homes[[#This Row],[sqft_lot]]/43560," ")</f>
        <v>0.16274104683195592</v>
      </c>
      <c r="L375" t="str">
        <f>IF(Homes[[#This Row],[waterfront]]=1, "Yes","No")</f>
        <v>No</v>
      </c>
      <c r="M375" s="4" t="str">
        <f>IF(Homes[[#This Row],[sqft_basement]]&gt;0, "Yes","No")</f>
        <v>No</v>
      </c>
      <c r="N375" t="str">
        <f>CHOOSE(Homes[[#This Row],[view]]+1, "None","Fair","Good","Great","Excellent")</f>
        <v>None</v>
      </c>
      <c r="O375" t="str">
        <f>CHOOSE(Homes[[#This Row],[condition]], "Poor","Fair","Average","Good","Excellent")</f>
        <v>Average</v>
      </c>
      <c r="P375">
        <f ca="1">YEAR(TODAY())-Homes[[#This Row],[yr_built]]</f>
        <v>21</v>
      </c>
      <c r="Q375">
        <v>2003</v>
      </c>
      <c r="R375">
        <f ca="1">IF(Homes[[#This Row],[yr_renovated]]&gt;0, YEAR(TODAY())-Homes[[#This Row],[yr_renovated]], YEAR(TODAY())-Homes[[#This Row],[yr_built]])</f>
        <v>22</v>
      </c>
      <c r="S375">
        <v>2</v>
      </c>
      <c r="T375" s="2">
        <v>41809</v>
      </c>
      <c r="U375" s="3">
        <v>2.5</v>
      </c>
      <c r="V375" s="4">
        <f>IFERROR(Homes[[#This Row],[sqft_above]]+Homes[[#This Row],[sqft_basement]]," ")</f>
        <v>2540</v>
      </c>
      <c r="W375" s="4">
        <v>7089</v>
      </c>
      <c r="X375">
        <v>0</v>
      </c>
      <c r="Y375">
        <v>0</v>
      </c>
      <c r="Z375">
        <v>3</v>
      </c>
      <c r="AA375" s="4">
        <v>2540</v>
      </c>
      <c r="AB375" s="4">
        <v>0</v>
      </c>
      <c r="AC375">
        <v>2004</v>
      </c>
      <c r="AD375" t="s">
        <v>474</v>
      </c>
      <c r="AE375" t="s">
        <v>49</v>
      </c>
      <c r="AF375" t="s">
        <v>192</v>
      </c>
    </row>
    <row r="376" spans="1:32">
      <c r="A376" t="str">
        <f>PROPER(TRIM(Homes[[#This Row],[street]]))</f>
        <v>20122 Richmond Beach Dr Nw</v>
      </c>
      <c r="B376" t="str">
        <f>PROPER(TRIM(Homes[[#This Row],[city]]))</f>
        <v>Shoreline</v>
      </c>
      <c r="C376" t="str">
        <f>_xlfn.TEXTBEFORE(Homes[[#This Row],[statezip]]," ")</f>
        <v>WA</v>
      </c>
      <c r="D376" s="6" t="str">
        <f>_xlfn.TEXTAFTER(Homes[[#This Row],[statezip]]," ")</f>
        <v>98177</v>
      </c>
      <c r="E376" s="1">
        <v>941500</v>
      </c>
      <c r="F376">
        <v>5</v>
      </c>
      <c r="G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76" s="3" t="str">
        <f>Homes[[#This Row],[bedrooms]] &amp; " bd | " &amp; TEXT(Homes[[#This Row],[bathrooms]],"0.##") &amp; " ba"</f>
        <v>5 bd | 3.5 ba</v>
      </c>
      <c r="I376" s="4">
        <v>3490</v>
      </c>
      <c r="J376" s="1">
        <f>IFERROR(Homes[[#This Row],[price]]/Homes[[#This Row],[sqft_living]]," ")</f>
        <v>269.77077363896848</v>
      </c>
      <c r="K376" s="4">
        <f>IFERROR(Homes[[#This Row],[sqft_lot]]/43560," ")</f>
        <v>0.22222222222222221</v>
      </c>
      <c r="L376" t="str">
        <f>IF(Homes[[#This Row],[waterfront]]=1, "Yes","No")</f>
        <v>No</v>
      </c>
      <c r="M376" s="4" t="str">
        <f>IF(Homes[[#This Row],[sqft_basement]]&gt;0, "Yes","No")</f>
        <v>Yes</v>
      </c>
      <c r="N376" t="str">
        <f>CHOOSE(Homes[[#This Row],[view]]+1, "None","Fair","Good","Great","Excellent")</f>
        <v>Excellent</v>
      </c>
      <c r="O376" t="str">
        <f>CHOOSE(Homes[[#This Row],[condition]], "Poor","Fair","Average","Good","Excellent")</f>
        <v>Average</v>
      </c>
      <c r="P376">
        <f ca="1">YEAR(TODAY())-Homes[[#This Row],[yr_built]]</f>
        <v>45</v>
      </c>
      <c r="Q376">
        <v>0</v>
      </c>
      <c r="R376">
        <f ca="1">IF(Homes[[#This Row],[yr_renovated]]&gt;0, YEAR(TODAY())-Homes[[#This Row],[yr_renovated]], YEAR(TODAY())-Homes[[#This Row],[yr_built]])</f>
        <v>45</v>
      </c>
      <c r="S376">
        <v>2</v>
      </c>
      <c r="T376" s="2">
        <v>41793</v>
      </c>
      <c r="U376" s="3">
        <v>3.5</v>
      </c>
      <c r="V376" s="4">
        <f>IFERROR(Homes[[#This Row],[sqft_above]]+Homes[[#This Row],[sqft_basement]]," ")</f>
        <v>3490</v>
      </c>
      <c r="W376" s="4">
        <v>9680</v>
      </c>
      <c r="X376">
        <v>0</v>
      </c>
      <c r="Y376">
        <v>4</v>
      </c>
      <c r="Z376">
        <v>3</v>
      </c>
      <c r="AA376" s="4">
        <v>2460</v>
      </c>
      <c r="AB376" s="4">
        <v>1030</v>
      </c>
      <c r="AC376">
        <v>1980</v>
      </c>
      <c r="AD376" t="s">
        <v>475</v>
      </c>
      <c r="AE376" t="s">
        <v>100</v>
      </c>
      <c r="AF376" t="s">
        <v>50</v>
      </c>
    </row>
    <row r="377" spans="1:32">
      <c r="A377" t="str">
        <f>PROPER(TRIM(Homes[[#This Row],[street]]))</f>
        <v>128 Ne 51St St</v>
      </c>
      <c r="B377" t="str">
        <f>PROPER(TRIM(Homes[[#This Row],[city]]))</f>
        <v>Seattle</v>
      </c>
      <c r="C377" t="str">
        <f>_xlfn.TEXTBEFORE(Homes[[#This Row],[statezip]]," ")</f>
        <v>WA</v>
      </c>
      <c r="D377" s="6" t="str">
        <f>_xlfn.TEXTAFTER(Homes[[#This Row],[statezip]]," ")</f>
        <v>98105</v>
      </c>
      <c r="E377" s="1">
        <v>941000</v>
      </c>
      <c r="F377">
        <v>4</v>
      </c>
      <c r="G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7" s="3" t="str">
        <f>Homes[[#This Row],[bedrooms]] &amp; " bd | " &amp; TEXT(Homes[[#This Row],[bathrooms]],"0.##") &amp; " ba"</f>
        <v>4 bd | 1.75 ba</v>
      </c>
      <c r="I377" s="4">
        <v>2320</v>
      </c>
      <c r="J377" s="1">
        <f>IFERROR(Homes[[#This Row],[price]]/Homes[[#This Row],[sqft_living]]," ")</f>
        <v>405.60344827586209</v>
      </c>
      <c r="K377" s="4">
        <f>IFERROR(Homes[[#This Row],[sqft_lot]]/43560," ")</f>
        <v>8.78099173553719E-2</v>
      </c>
      <c r="L377" t="str">
        <f>IF(Homes[[#This Row],[waterfront]]=1, "Yes","No")</f>
        <v>No</v>
      </c>
      <c r="M377" s="4" t="str">
        <f>IF(Homes[[#This Row],[sqft_basement]]&gt;0, "Yes","No")</f>
        <v>Yes</v>
      </c>
      <c r="N377" t="str">
        <f>CHOOSE(Homes[[#This Row],[view]]+1, "None","Fair","Good","Great","Excellent")</f>
        <v>None</v>
      </c>
      <c r="O377" t="str">
        <f>CHOOSE(Homes[[#This Row],[condition]], "Poor","Fair","Average","Good","Excellent")</f>
        <v>Excellent</v>
      </c>
      <c r="P377">
        <f ca="1">YEAR(TODAY())-Homes[[#This Row],[yr_built]]</f>
        <v>99</v>
      </c>
      <c r="Q377">
        <v>0</v>
      </c>
      <c r="R377">
        <f ca="1">IF(Homes[[#This Row],[yr_renovated]]&gt;0, YEAR(TODAY())-Homes[[#This Row],[yr_renovated]], YEAR(TODAY())-Homes[[#This Row],[yr_built]])</f>
        <v>99</v>
      </c>
      <c r="S377">
        <v>1.5</v>
      </c>
      <c r="T377" s="2">
        <v>41814</v>
      </c>
      <c r="U377" s="3">
        <v>1.75</v>
      </c>
      <c r="V377" s="4">
        <f>IFERROR(Homes[[#This Row],[sqft_above]]+Homes[[#This Row],[sqft_basement]]," ")</f>
        <v>2320</v>
      </c>
      <c r="W377" s="4">
        <v>3825</v>
      </c>
      <c r="X377">
        <v>0</v>
      </c>
      <c r="Y377">
        <v>0</v>
      </c>
      <c r="Z377">
        <v>5</v>
      </c>
      <c r="AA377" s="4">
        <v>1820</v>
      </c>
      <c r="AB377" s="4">
        <v>500</v>
      </c>
      <c r="AC377">
        <v>1926</v>
      </c>
      <c r="AD377" t="s">
        <v>476</v>
      </c>
      <c r="AE377" t="s">
        <v>49</v>
      </c>
      <c r="AF377" t="s">
        <v>60</v>
      </c>
    </row>
    <row r="378" spans="1:32">
      <c r="A378" t="str">
        <f>PROPER(TRIM(Homes[[#This Row],[street]]))</f>
        <v>4558 91St Ave Se</v>
      </c>
      <c r="B378" t="str">
        <f>PROPER(TRIM(Homes[[#This Row],[city]]))</f>
        <v>Mercer Island</v>
      </c>
      <c r="C378" t="str">
        <f>_xlfn.TEXTBEFORE(Homes[[#This Row],[statezip]]," ")</f>
        <v>WA</v>
      </c>
      <c r="D378" s="6" t="str">
        <f>_xlfn.TEXTAFTER(Homes[[#This Row],[statezip]]," ")</f>
        <v>98040</v>
      </c>
      <c r="E378" s="1">
        <v>940000</v>
      </c>
      <c r="F378">
        <v>4</v>
      </c>
      <c r="G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8" s="3" t="str">
        <f>Homes[[#This Row],[bedrooms]] &amp; " bd | " &amp; TEXT(Homes[[#This Row],[bathrooms]],"0.##") &amp; " ba"</f>
        <v>4 bd | 2. ba</v>
      </c>
      <c r="I378" s="4">
        <v>2490</v>
      </c>
      <c r="J378" s="1">
        <f>IFERROR(Homes[[#This Row],[price]]/Homes[[#This Row],[sqft_living]]," ")</f>
        <v>377.51004016064257</v>
      </c>
      <c r="K378" s="4">
        <f>IFERROR(Homes[[#This Row],[sqft_lot]]/43560," ")</f>
        <v>0.21866391184573003</v>
      </c>
      <c r="L378" t="str">
        <f>IF(Homes[[#This Row],[waterfront]]=1, "Yes","No")</f>
        <v>No</v>
      </c>
      <c r="M378" s="4" t="str">
        <f>IF(Homes[[#This Row],[sqft_basement]]&gt;0, "Yes","No")</f>
        <v>No</v>
      </c>
      <c r="N378" t="str">
        <f>CHOOSE(Homes[[#This Row],[view]]+1, "None","Fair","Good","Great","Excellent")</f>
        <v>None</v>
      </c>
      <c r="O378" t="str">
        <f>CHOOSE(Homes[[#This Row],[condition]], "Poor","Fair","Average","Good","Excellent")</f>
        <v>Excellent</v>
      </c>
      <c r="P378">
        <f ca="1">YEAR(TODAY())-Homes[[#This Row],[yr_built]]</f>
        <v>57</v>
      </c>
      <c r="Q378">
        <v>0</v>
      </c>
      <c r="R378">
        <f ca="1">IF(Homes[[#This Row],[yr_renovated]]&gt;0, YEAR(TODAY())-Homes[[#This Row],[yr_renovated]], YEAR(TODAY())-Homes[[#This Row],[yr_built]])</f>
        <v>57</v>
      </c>
      <c r="S378">
        <v>2</v>
      </c>
      <c r="T378" s="2">
        <v>41823</v>
      </c>
      <c r="U378" s="3">
        <v>2</v>
      </c>
      <c r="V378" s="4">
        <f>IFERROR(Homes[[#This Row],[sqft_above]]+Homes[[#This Row],[sqft_basement]]," ")</f>
        <v>2490</v>
      </c>
      <c r="W378" s="4">
        <v>9525</v>
      </c>
      <c r="X378">
        <v>0</v>
      </c>
      <c r="Y378">
        <v>0</v>
      </c>
      <c r="Z378">
        <v>5</v>
      </c>
      <c r="AA378" s="4">
        <v>2490</v>
      </c>
      <c r="AB378" s="4">
        <v>0</v>
      </c>
      <c r="AC378">
        <v>1968</v>
      </c>
      <c r="AD378" t="s">
        <v>477</v>
      </c>
      <c r="AE378" t="s">
        <v>36</v>
      </c>
      <c r="AF378" t="s">
        <v>37</v>
      </c>
    </row>
    <row r="379" spans="1:32">
      <c r="A379" t="str">
        <f>PROPER(TRIM(Homes[[#This Row],[street]]))</f>
        <v>6042 Sycamore Ave Nw</v>
      </c>
      <c r="B379" t="str">
        <f>PROPER(TRIM(Homes[[#This Row],[city]]))</f>
        <v>Seattle</v>
      </c>
      <c r="C379" t="str">
        <f>_xlfn.TEXTBEFORE(Homes[[#This Row],[statezip]]," ")</f>
        <v>WA</v>
      </c>
      <c r="D379" s="6" t="str">
        <f>_xlfn.TEXTAFTER(Homes[[#This Row],[statezip]]," ")</f>
        <v>98107</v>
      </c>
      <c r="E379" s="1">
        <v>940000</v>
      </c>
      <c r="F379">
        <v>4</v>
      </c>
      <c r="G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9" s="3" t="str">
        <f>Homes[[#This Row],[bedrooms]] &amp; " bd | " &amp; TEXT(Homes[[#This Row],[bathrooms]],"0.##") &amp; " ba"</f>
        <v>4 bd | 2.75 ba</v>
      </c>
      <c r="I379" s="4">
        <v>2080</v>
      </c>
      <c r="J379" s="1">
        <f>IFERROR(Homes[[#This Row],[price]]/Homes[[#This Row],[sqft_living]]," ")</f>
        <v>451.92307692307691</v>
      </c>
      <c r="K379" s="4">
        <f>IFERROR(Homes[[#This Row],[sqft_lot]]/43560," ")</f>
        <v>9.1827364554637275E-2</v>
      </c>
      <c r="L379" t="str">
        <f>IF(Homes[[#This Row],[waterfront]]=1, "Yes","No")</f>
        <v>No</v>
      </c>
      <c r="M379" s="4" t="str">
        <f>IF(Homes[[#This Row],[sqft_basement]]&gt;0, "Yes","No")</f>
        <v>No</v>
      </c>
      <c r="N379" t="str">
        <f>CHOOSE(Homes[[#This Row],[view]]+1, "None","Fair","Good","Great","Excellent")</f>
        <v>None</v>
      </c>
      <c r="O379" t="str">
        <f>CHOOSE(Homes[[#This Row],[condition]], "Poor","Fair","Average","Good","Excellent")</f>
        <v>Average</v>
      </c>
      <c r="P379">
        <f ca="1">YEAR(TODAY())-Homes[[#This Row],[yr_built]]</f>
        <v>113</v>
      </c>
      <c r="Q379">
        <v>2000</v>
      </c>
      <c r="R379">
        <f ca="1">IF(Homes[[#This Row],[yr_renovated]]&gt;0, YEAR(TODAY())-Homes[[#This Row],[yr_renovated]], YEAR(TODAY())-Homes[[#This Row],[yr_built]])</f>
        <v>25</v>
      </c>
      <c r="S379">
        <v>1.5</v>
      </c>
      <c r="T379" s="2">
        <v>41781</v>
      </c>
      <c r="U379" s="3">
        <v>2.75</v>
      </c>
      <c r="V379" s="4">
        <f>IFERROR(Homes[[#This Row],[sqft_above]]+Homes[[#This Row],[sqft_basement]]," ")</f>
        <v>2080</v>
      </c>
      <c r="W379" s="4">
        <v>4000</v>
      </c>
      <c r="X379">
        <v>0</v>
      </c>
      <c r="Y379">
        <v>0</v>
      </c>
      <c r="Z379">
        <v>3</v>
      </c>
      <c r="AA379" s="4">
        <v>2080</v>
      </c>
      <c r="AB379" s="4">
        <v>0</v>
      </c>
      <c r="AC379">
        <v>1912</v>
      </c>
      <c r="AD379" t="s">
        <v>478</v>
      </c>
      <c r="AE379" t="s">
        <v>49</v>
      </c>
      <c r="AF379" t="s">
        <v>62</v>
      </c>
    </row>
    <row r="380" spans="1:32">
      <c r="A380" t="str">
        <f>PROPER(TRIM(Homes[[#This Row],[street]]))</f>
        <v>206 W Boston St</v>
      </c>
      <c r="B380" t="str">
        <f>PROPER(TRIM(Homes[[#This Row],[city]]))</f>
        <v>Seattle</v>
      </c>
      <c r="C380" t="str">
        <f>_xlfn.TEXTBEFORE(Homes[[#This Row],[statezip]]," ")</f>
        <v>WA</v>
      </c>
      <c r="D380" s="6" t="str">
        <f>_xlfn.TEXTAFTER(Homes[[#This Row],[statezip]]," ")</f>
        <v>98119</v>
      </c>
      <c r="E380" s="1">
        <v>937000</v>
      </c>
      <c r="F380">
        <v>3</v>
      </c>
      <c r="G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0" s="3" t="str">
        <f>Homes[[#This Row],[bedrooms]] &amp; " bd | " &amp; TEXT(Homes[[#This Row],[bathrooms]],"0.##") &amp; " ba"</f>
        <v>3 bd | 1.75 ba</v>
      </c>
      <c r="I380" s="4">
        <v>2450</v>
      </c>
      <c r="J380" s="1">
        <f>IFERROR(Homes[[#This Row],[price]]/Homes[[#This Row],[sqft_living]]," ")</f>
        <v>382.44897959183675</v>
      </c>
      <c r="K380" s="4">
        <f>IFERROR(Homes[[#This Row],[sqft_lot]]/43560," ")</f>
        <v>6.1776859504132232E-2</v>
      </c>
      <c r="L380" t="str">
        <f>IF(Homes[[#This Row],[waterfront]]=1, "Yes","No")</f>
        <v>No</v>
      </c>
      <c r="M380" s="4" t="str">
        <f>IF(Homes[[#This Row],[sqft_basement]]&gt;0, "Yes","No")</f>
        <v>Yes</v>
      </c>
      <c r="N380" t="str">
        <f>CHOOSE(Homes[[#This Row],[view]]+1, "None","Fair","Good","Great","Excellent")</f>
        <v>None</v>
      </c>
      <c r="O380" t="str">
        <f>CHOOSE(Homes[[#This Row],[condition]], "Poor","Fair","Average","Good","Excellent")</f>
        <v>Average</v>
      </c>
      <c r="P380">
        <f ca="1">YEAR(TODAY())-Homes[[#This Row],[yr_built]]</f>
        <v>110</v>
      </c>
      <c r="Q380">
        <v>0</v>
      </c>
      <c r="R380">
        <f ca="1">IF(Homes[[#This Row],[yr_renovated]]&gt;0, YEAR(TODAY())-Homes[[#This Row],[yr_renovated]], YEAR(TODAY())-Homes[[#This Row],[yr_built]])</f>
        <v>110</v>
      </c>
      <c r="S380">
        <v>2</v>
      </c>
      <c r="T380" s="2">
        <v>41816</v>
      </c>
      <c r="U380" s="3">
        <v>1.75</v>
      </c>
      <c r="V380" s="4">
        <f>IFERROR(Homes[[#This Row],[sqft_above]]+Homes[[#This Row],[sqft_basement]]," ")</f>
        <v>2450</v>
      </c>
      <c r="W380" s="4">
        <v>2691</v>
      </c>
      <c r="X380">
        <v>0</v>
      </c>
      <c r="Y380">
        <v>0</v>
      </c>
      <c r="Z380">
        <v>3</v>
      </c>
      <c r="AA380" s="4">
        <v>1750</v>
      </c>
      <c r="AB380" s="4">
        <v>700</v>
      </c>
      <c r="AC380">
        <v>1915</v>
      </c>
      <c r="AD380" t="s">
        <v>479</v>
      </c>
      <c r="AE380" t="s">
        <v>49</v>
      </c>
      <c r="AF380" t="s">
        <v>68</v>
      </c>
    </row>
    <row r="381" spans="1:32">
      <c r="A381" t="str">
        <f>PROPER(TRIM(Homes[[#This Row],[street]]))</f>
        <v>3267 57Th Ave Sw</v>
      </c>
      <c r="B381" t="str">
        <f>PROPER(TRIM(Homes[[#This Row],[city]]))</f>
        <v>Seattle</v>
      </c>
      <c r="C381" t="str">
        <f>_xlfn.TEXTBEFORE(Homes[[#This Row],[statezip]]," ")</f>
        <v>WA</v>
      </c>
      <c r="D381" s="6" t="str">
        <f>_xlfn.TEXTAFTER(Homes[[#This Row],[statezip]]," ")</f>
        <v>98116</v>
      </c>
      <c r="E381" s="1">
        <v>936000</v>
      </c>
      <c r="F381">
        <v>3</v>
      </c>
      <c r="G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1" s="3" t="str">
        <f>Homes[[#This Row],[bedrooms]] &amp; " bd | " &amp; TEXT(Homes[[#This Row],[bathrooms]],"0.##") &amp; " ba"</f>
        <v>3 bd | 1.75 ba</v>
      </c>
      <c r="I381" s="4">
        <v>2960</v>
      </c>
      <c r="J381" s="1">
        <f>IFERROR(Homes[[#This Row],[price]]/Homes[[#This Row],[sqft_living]]," ")</f>
        <v>316.2162162162162</v>
      </c>
      <c r="K381" s="4">
        <f>IFERROR(Homes[[#This Row],[sqft_lot]]/43560," ")</f>
        <v>0.28512396694214875</v>
      </c>
      <c r="L381" t="str">
        <f>IF(Homes[[#This Row],[waterfront]]=1, "Yes","No")</f>
        <v>No</v>
      </c>
      <c r="M381" s="4" t="str">
        <f>IF(Homes[[#This Row],[sqft_basement]]&gt;0, "Yes","No")</f>
        <v>Yes</v>
      </c>
      <c r="N381" t="str">
        <f>CHOOSE(Homes[[#This Row],[view]]+1, "None","Fair","Good","Great","Excellent")</f>
        <v>Good</v>
      </c>
      <c r="O381" t="str">
        <f>CHOOSE(Homes[[#This Row],[condition]], "Poor","Fair","Average","Good","Excellent")</f>
        <v>Good</v>
      </c>
      <c r="P381">
        <f ca="1">YEAR(TODAY())-Homes[[#This Row],[yr_built]]</f>
        <v>73</v>
      </c>
      <c r="Q381">
        <v>0</v>
      </c>
      <c r="R381">
        <f ca="1">IF(Homes[[#This Row],[yr_renovated]]&gt;0, YEAR(TODAY())-Homes[[#This Row],[yr_renovated]], YEAR(TODAY())-Homes[[#This Row],[yr_built]])</f>
        <v>73</v>
      </c>
      <c r="S381">
        <v>1</v>
      </c>
      <c r="T381" s="2">
        <v>41807</v>
      </c>
      <c r="U381" s="3">
        <v>1.75</v>
      </c>
      <c r="V381" s="4">
        <f>IFERROR(Homes[[#This Row],[sqft_above]]+Homes[[#This Row],[sqft_basement]]," ")</f>
        <v>2960</v>
      </c>
      <c r="W381" s="4">
        <v>12420</v>
      </c>
      <c r="X381">
        <v>0</v>
      </c>
      <c r="Y381">
        <v>2</v>
      </c>
      <c r="Z381">
        <v>4</v>
      </c>
      <c r="AA381" s="4">
        <v>1480</v>
      </c>
      <c r="AB381" s="4">
        <v>1480</v>
      </c>
      <c r="AC381">
        <v>1952</v>
      </c>
      <c r="AD381" t="s">
        <v>480</v>
      </c>
      <c r="AE381" t="s">
        <v>49</v>
      </c>
      <c r="AF381" t="s">
        <v>192</v>
      </c>
    </row>
    <row r="382" spans="1:32">
      <c r="A382" t="str">
        <f>PROPER(TRIM(Homes[[#This Row],[street]]))</f>
        <v>223 98Th Ave Ne</v>
      </c>
      <c r="B382" t="str">
        <f>PROPER(TRIM(Homes[[#This Row],[city]]))</f>
        <v>Bellevue</v>
      </c>
      <c r="C382" t="str">
        <f>_xlfn.TEXTBEFORE(Homes[[#This Row],[statezip]]," ")</f>
        <v>WA</v>
      </c>
      <c r="D382" s="6" t="str">
        <f>_xlfn.TEXTAFTER(Homes[[#This Row],[statezip]]," ")</f>
        <v>98004</v>
      </c>
      <c r="E382" s="1">
        <v>935000</v>
      </c>
      <c r="F382">
        <v>2</v>
      </c>
      <c r="G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2" s="3" t="str">
        <f>Homes[[#This Row],[bedrooms]] &amp; " bd | " &amp; TEXT(Homes[[#This Row],[bathrooms]],"0.##") &amp; " ba"</f>
        <v>2 bd | 2.5 ba</v>
      </c>
      <c r="I382" s="4">
        <v>1780</v>
      </c>
      <c r="J382" s="1">
        <f>IFERROR(Homes[[#This Row],[price]]/Homes[[#This Row],[sqft_living]]," ")</f>
        <v>525.28089887640454</v>
      </c>
      <c r="K382" s="4">
        <f>IFERROR(Homes[[#This Row],[sqft_lot]]/43560," ")</f>
        <v>4.7451790633608819E-2</v>
      </c>
      <c r="L382" t="str">
        <f>IF(Homes[[#This Row],[waterfront]]=1, "Yes","No")</f>
        <v>No</v>
      </c>
      <c r="M382" s="4" t="str">
        <f>IF(Homes[[#This Row],[sqft_basement]]&gt;0, "Yes","No")</f>
        <v>No</v>
      </c>
      <c r="N382" t="str">
        <f>CHOOSE(Homes[[#This Row],[view]]+1, "None","Fair","Good","Great","Excellent")</f>
        <v>None</v>
      </c>
      <c r="O382" t="str">
        <f>CHOOSE(Homes[[#This Row],[condition]], "Poor","Fair","Average","Good","Excellent")</f>
        <v>Excellent</v>
      </c>
      <c r="P382">
        <f ca="1">YEAR(TODAY())-Homes[[#This Row],[yr_built]]</f>
        <v>51</v>
      </c>
      <c r="Q382">
        <v>0</v>
      </c>
      <c r="R382">
        <f ca="1">IF(Homes[[#This Row],[yr_renovated]]&gt;0, YEAR(TODAY())-Homes[[#This Row],[yr_renovated]], YEAR(TODAY())-Homes[[#This Row],[yr_built]])</f>
        <v>51</v>
      </c>
      <c r="S382">
        <v>2</v>
      </c>
      <c r="T382" s="2">
        <v>41820</v>
      </c>
      <c r="U382" s="3">
        <v>2.5</v>
      </c>
      <c r="V382" s="4">
        <f>IFERROR(Homes[[#This Row],[sqft_above]]+Homes[[#This Row],[sqft_basement]]," ")</f>
        <v>1780</v>
      </c>
      <c r="W382" s="4">
        <v>2067</v>
      </c>
      <c r="X382">
        <v>0</v>
      </c>
      <c r="Y382">
        <v>0</v>
      </c>
      <c r="Z382">
        <v>5</v>
      </c>
      <c r="AA382" s="4">
        <v>1780</v>
      </c>
      <c r="AB382" s="4">
        <v>0</v>
      </c>
      <c r="AC382">
        <v>1974</v>
      </c>
      <c r="AD382" t="s">
        <v>481</v>
      </c>
      <c r="AE382" t="s">
        <v>33</v>
      </c>
      <c r="AF382" t="s">
        <v>34</v>
      </c>
    </row>
    <row r="383" spans="1:32">
      <c r="A383" t="str">
        <f>PROPER(TRIM(Homes[[#This Row],[street]]))</f>
        <v>24035 Ne Adair Rd</v>
      </c>
      <c r="B383" t="str">
        <f>PROPER(TRIM(Homes[[#This Row],[city]]))</f>
        <v>Redmond</v>
      </c>
      <c r="C383" t="str">
        <f>_xlfn.TEXTBEFORE(Homes[[#This Row],[statezip]]," ")</f>
        <v>WA</v>
      </c>
      <c r="D383" s="6" t="str">
        <f>_xlfn.TEXTAFTER(Homes[[#This Row],[statezip]]," ")</f>
        <v>98053</v>
      </c>
      <c r="E383" s="1">
        <v>930000</v>
      </c>
      <c r="F383">
        <v>2</v>
      </c>
      <c r="G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3" s="3" t="str">
        <f>Homes[[#This Row],[bedrooms]] &amp; " bd | " &amp; TEXT(Homes[[#This Row],[bathrooms]],"0.##") &amp; " ba"</f>
        <v>2 bd | 2.5 ba</v>
      </c>
      <c r="I383" s="4">
        <v>2680</v>
      </c>
      <c r="J383" s="1">
        <f>IFERROR(Homes[[#This Row],[price]]/Homes[[#This Row],[sqft_living]]," ")</f>
        <v>347.0149253731343</v>
      </c>
      <c r="K383" s="4">
        <f>IFERROR(Homes[[#This Row],[sqft_lot]]/43560," ")</f>
        <v>0.25743801652892562</v>
      </c>
      <c r="L383" t="str">
        <f>IF(Homes[[#This Row],[waterfront]]=1, "Yes","No")</f>
        <v>No</v>
      </c>
      <c r="M383" s="4" t="str">
        <f>IF(Homes[[#This Row],[sqft_basement]]&gt;0, "Yes","No")</f>
        <v>No</v>
      </c>
      <c r="N383" t="str">
        <f>CHOOSE(Homes[[#This Row],[view]]+1, "None","Fair","Good","Great","Excellent")</f>
        <v>None</v>
      </c>
      <c r="O383" t="str">
        <f>CHOOSE(Homes[[#This Row],[condition]], "Poor","Fair","Average","Good","Excellent")</f>
        <v>Average</v>
      </c>
      <c r="P383">
        <f ca="1">YEAR(TODAY())-Homes[[#This Row],[yr_built]]</f>
        <v>19</v>
      </c>
      <c r="Q383">
        <v>0</v>
      </c>
      <c r="R383">
        <f ca="1">IF(Homes[[#This Row],[yr_renovated]]&gt;0, YEAR(TODAY())-Homes[[#This Row],[yr_renovated]], YEAR(TODAY())-Homes[[#This Row],[yr_built]])</f>
        <v>19</v>
      </c>
      <c r="S383">
        <v>1</v>
      </c>
      <c r="T383" s="2">
        <v>41793</v>
      </c>
      <c r="U383" s="3">
        <v>2.5</v>
      </c>
      <c r="V383" s="4">
        <f>IFERROR(Homes[[#This Row],[sqft_above]]+Homes[[#This Row],[sqft_basement]]," ")</f>
        <v>2680</v>
      </c>
      <c r="W383" s="4">
        <v>11214</v>
      </c>
      <c r="X383">
        <v>0</v>
      </c>
      <c r="Y383">
        <v>0</v>
      </c>
      <c r="Z383">
        <v>3</v>
      </c>
      <c r="AA383" s="4">
        <v>2680</v>
      </c>
      <c r="AB383" s="4">
        <v>0</v>
      </c>
      <c r="AC383">
        <v>2006</v>
      </c>
      <c r="AD383" t="s">
        <v>482</v>
      </c>
      <c r="AE383" t="s">
        <v>137</v>
      </c>
      <c r="AF383" t="s">
        <v>208</v>
      </c>
    </row>
    <row r="384" spans="1:32">
      <c r="A384" t="str">
        <f>PROPER(TRIM(Homes[[#This Row],[street]]))</f>
        <v>14845 Ne 73Rd Way</v>
      </c>
      <c r="B384" t="str">
        <f>PROPER(TRIM(Homes[[#This Row],[city]]))</f>
        <v>Redmond</v>
      </c>
      <c r="C384" t="str">
        <f>_xlfn.TEXTBEFORE(Homes[[#This Row],[statezip]]," ")</f>
        <v>WA</v>
      </c>
      <c r="D384" s="6" t="str">
        <f>_xlfn.TEXTAFTER(Homes[[#This Row],[statezip]]," ")</f>
        <v>98052</v>
      </c>
      <c r="E384" s="1">
        <v>930000</v>
      </c>
      <c r="F384">
        <v>3</v>
      </c>
      <c r="G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4" s="3" t="str">
        <f>Homes[[#This Row],[bedrooms]] &amp; " bd | " &amp; TEXT(Homes[[#This Row],[bathrooms]],"0.##") &amp; " ba"</f>
        <v>3 bd | 2.5 ba</v>
      </c>
      <c r="I384" s="4">
        <v>3290</v>
      </c>
      <c r="J384" s="1">
        <f>IFERROR(Homes[[#This Row],[price]]/Homes[[#This Row],[sqft_living]]," ")</f>
        <v>282.67477203647417</v>
      </c>
      <c r="K384" s="4">
        <f>IFERROR(Homes[[#This Row],[sqft_lot]]/43560," ")</f>
        <v>0.15679522497704315</v>
      </c>
      <c r="L384" t="str">
        <f>IF(Homes[[#This Row],[waterfront]]=1, "Yes","No")</f>
        <v>No</v>
      </c>
      <c r="M384" s="4" t="str">
        <f>IF(Homes[[#This Row],[sqft_basement]]&gt;0, "Yes","No")</f>
        <v>No</v>
      </c>
      <c r="N384" t="str">
        <f>CHOOSE(Homes[[#This Row],[view]]+1, "None","Fair","Good","Great","Excellent")</f>
        <v>None</v>
      </c>
      <c r="O384" t="str">
        <f>CHOOSE(Homes[[#This Row],[condition]], "Poor","Fair","Average","Good","Excellent")</f>
        <v>Average</v>
      </c>
      <c r="P384">
        <f ca="1">YEAR(TODAY())-Homes[[#This Row],[yr_built]]</f>
        <v>25</v>
      </c>
      <c r="Q384">
        <v>0</v>
      </c>
      <c r="R384">
        <f ca="1">IF(Homes[[#This Row],[yr_renovated]]&gt;0, YEAR(TODAY())-Homes[[#This Row],[yr_renovated]], YEAR(TODAY())-Homes[[#This Row],[yr_built]])</f>
        <v>25</v>
      </c>
      <c r="S384">
        <v>2</v>
      </c>
      <c r="T384" s="2">
        <v>41811</v>
      </c>
      <c r="U384" s="3">
        <v>2.5</v>
      </c>
      <c r="V384" s="4">
        <f>IFERROR(Homes[[#This Row],[sqft_above]]+Homes[[#This Row],[sqft_basement]]," ")</f>
        <v>3290</v>
      </c>
      <c r="W384" s="4">
        <v>6830</v>
      </c>
      <c r="X384">
        <v>0</v>
      </c>
      <c r="Y384">
        <v>0</v>
      </c>
      <c r="Z384">
        <v>3</v>
      </c>
      <c r="AA384" s="4">
        <v>3290</v>
      </c>
      <c r="AB384" s="4">
        <v>0</v>
      </c>
      <c r="AC384">
        <v>2000</v>
      </c>
      <c r="AD384" t="s">
        <v>483</v>
      </c>
      <c r="AE384" t="s">
        <v>137</v>
      </c>
      <c r="AF384" t="s">
        <v>138</v>
      </c>
    </row>
    <row r="385" spans="1:32">
      <c r="A385" t="str">
        <f>PROPER(TRIM(Homes[[#This Row],[street]]))</f>
        <v>2418 10Th Ave W</v>
      </c>
      <c r="B385" t="str">
        <f>PROPER(TRIM(Homes[[#This Row],[city]]))</f>
        <v>Seattle</v>
      </c>
      <c r="C385" t="str">
        <f>_xlfn.TEXTBEFORE(Homes[[#This Row],[statezip]]," ")</f>
        <v>WA</v>
      </c>
      <c r="D385" s="6" t="str">
        <f>_xlfn.TEXTAFTER(Homes[[#This Row],[statezip]]," ")</f>
        <v>98119</v>
      </c>
      <c r="E385" s="1">
        <v>930000</v>
      </c>
      <c r="F385">
        <v>4</v>
      </c>
      <c r="G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5" s="3" t="str">
        <f>Homes[[#This Row],[bedrooms]] &amp; " bd | " &amp; TEXT(Homes[[#This Row],[bathrooms]],"0.##") &amp; " ba"</f>
        <v>4 bd | 2.5 ba</v>
      </c>
      <c r="I385" s="4">
        <v>2200</v>
      </c>
      <c r="J385" s="1">
        <f>IFERROR(Homes[[#This Row],[price]]/Homes[[#This Row],[sqft_living]]," ")</f>
        <v>422.72727272727275</v>
      </c>
      <c r="K385" s="4">
        <f>IFERROR(Homes[[#This Row],[sqft_lot]]/43560," ")</f>
        <v>9.1827364554637275E-2</v>
      </c>
      <c r="L385" t="str">
        <f>IF(Homes[[#This Row],[waterfront]]=1, "Yes","No")</f>
        <v>No</v>
      </c>
      <c r="M385" s="4" t="str">
        <f>IF(Homes[[#This Row],[sqft_basement]]&gt;0, "Yes","No")</f>
        <v>Yes</v>
      </c>
      <c r="N385" t="str">
        <f>CHOOSE(Homes[[#This Row],[view]]+1, "None","Fair","Good","Great","Excellent")</f>
        <v>None</v>
      </c>
      <c r="O385" t="str">
        <f>CHOOSE(Homes[[#This Row],[condition]], "Poor","Fair","Average","Good","Excellent")</f>
        <v>Excellent</v>
      </c>
      <c r="P385">
        <f ca="1">YEAR(TODAY())-Homes[[#This Row],[yr_built]]</f>
        <v>117</v>
      </c>
      <c r="Q385">
        <v>0</v>
      </c>
      <c r="R385">
        <f ca="1">IF(Homes[[#This Row],[yr_renovated]]&gt;0, YEAR(TODAY())-Homes[[#This Row],[yr_renovated]], YEAR(TODAY())-Homes[[#This Row],[yr_built]])</f>
        <v>117</v>
      </c>
      <c r="S385">
        <v>2</v>
      </c>
      <c r="T385" s="2">
        <v>41793</v>
      </c>
      <c r="U385" s="3">
        <v>2.5</v>
      </c>
      <c r="V385" s="4">
        <f>IFERROR(Homes[[#This Row],[sqft_above]]+Homes[[#This Row],[sqft_basement]]," ")</f>
        <v>2200</v>
      </c>
      <c r="W385" s="4">
        <v>4000</v>
      </c>
      <c r="X385">
        <v>0</v>
      </c>
      <c r="Y385">
        <v>0</v>
      </c>
      <c r="Z385">
        <v>5</v>
      </c>
      <c r="AA385" s="4">
        <v>1430</v>
      </c>
      <c r="AB385" s="4">
        <v>770</v>
      </c>
      <c r="AC385">
        <v>1908</v>
      </c>
      <c r="AD385" t="s">
        <v>484</v>
      </c>
      <c r="AE385" t="s">
        <v>49</v>
      </c>
      <c r="AF385" t="s">
        <v>68</v>
      </c>
    </row>
    <row r="386" spans="1:32">
      <c r="A386" t="str">
        <f>PROPER(TRIM(Homes[[#This Row],[street]]))</f>
        <v>2833 Cascadia Ave S</v>
      </c>
      <c r="B386" t="str">
        <f>PROPER(TRIM(Homes[[#This Row],[city]]))</f>
        <v>Seattle</v>
      </c>
      <c r="C386" t="str">
        <f>_xlfn.TEXTBEFORE(Homes[[#This Row],[statezip]]," ")</f>
        <v>WA</v>
      </c>
      <c r="D386" s="6" t="str">
        <f>_xlfn.TEXTAFTER(Homes[[#This Row],[statezip]]," ")</f>
        <v>98144</v>
      </c>
      <c r="E386" s="1">
        <v>930000</v>
      </c>
      <c r="F386">
        <v>5</v>
      </c>
      <c r="G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6" s="3" t="str">
        <f>Homes[[#This Row],[bedrooms]] &amp; " bd | " &amp; TEXT(Homes[[#This Row],[bathrooms]],"0.##") &amp; " ba"</f>
        <v>5 bd | 2. ba</v>
      </c>
      <c r="I386" s="4">
        <v>3530</v>
      </c>
      <c r="J386" s="1">
        <f>IFERROR(Homes[[#This Row],[price]]/Homes[[#This Row],[sqft_living]]," ")</f>
        <v>263.4560906515581</v>
      </c>
      <c r="K386" s="4">
        <f>IFERROR(Homes[[#This Row],[sqft_lot]]/43560," ")</f>
        <v>0.21544995408631773</v>
      </c>
      <c r="L386" t="str">
        <f>IF(Homes[[#This Row],[waterfront]]=1, "Yes","No")</f>
        <v>No</v>
      </c>
      <c r="M386" s="4" t="str">
        <f>IF(Homes[[#This Row],[sqft_basement]]&gt;0, "Yes","No")</f>
        <v>No</v>
      </c>
      <c r="N386" t="str">
        <f>CHOOSE(Homes[[#This Row],[view]]+1, "None","Fair","Good","Great","Excellent")</f>
        <v>None</v>
      </c>
      <c r="O386" t="str">
        <f>CHOOSE(Homes[[#This Row],[condition]], "Poor","Fair","Average","Good","Excellent")</f>
        <v>Average</v>
      </c>
      <c r="P386">
        <f ca="1">YEAR(TODAY())-Homes[[#This Row],[yr_built]]</f>
        <v>100</v>
      </c>
      <c r="Q386">
        <v>2002</v>
      </c>
      <c r="R386">
        <f ca="1">IF(Homes[[#This Row],[yr_renovated]]&gt;0, YEAR(TODAY())-Homes[[#This Row],[yr_renovated]], YEAR(TODAY())-Homes[[#This Row],[yr_built]])</f>
        <v>23</v>
      </c>
      <c r="S386">
        <v>1.5</v>
      </c>
      <c r="T386" s="2">
        <v>41809</v>
      </c>
      <c r="U386" s="3">
        <v>2</v>
      </c>
      <c r="V386" s="4">
        <f>IFERROR(Homes[[#This Row],[sqft_above]]+Homes[[#This Row],[sqft_basement]]," ")</f>
        <v>3530</v>
      </c>
      <c r="W386" s="4">
        <v>9385</v>
      </c>
      <c r="X386">
        <v>0</v>
      </c>
      <c r="Y386">
        <v>0</v>
      </c>
      <c r="Z386">
        <v>3</v>
      </c>
      <c r="AA386" s="4">
        <v>3530</v>
      </c>
      <c r="AB386" s="4">
        <v>0</v>
      </c>
      <c r="AC386">
        <v>1925</v>
      </c>
      <c r="AD386" t="s">
        <v>485</v>
      </c>
      <c r="AE386" t="s">
        <v>49</v>
      </c>
      <c r="AF386" t="s">
        <v>110</v>
      </c>
    </row>
    <row r="387" spans="1:32">
      <c r="A387" t="str">
        <f>PROPER(TRIM(Homes[[#This Row],[street]]))</f>
        <v>1456 Nw 185Th St</v>
      </c>
      <c r="B387" t="str">
        <f>PROPER(TRIM(Homes[[#This Row],[city]]))</f>
        <v>Shoreline</v>
      </c>
      <c r="C387" t="str">
        <f>_xlfn.TEXTBEFORE(Homes[[#This Row],[statezip]]," ")</f>
        <v>WA</v>
      </c>
      <c r="D387" s="6" t="str">
        <f>_xlfn.TEXTAFTER(Homes[[#This Row],[statezip]]," ")</f>
        <v>98177</v>
      </c>
      <c r="E387" s="1">
        <v>930000</v>
      </c>
      <c r="F387">
        <v>3</v>
      </c>
      <c r="G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7" s="3" t="str">
        <f>Homes[[#This Row],[bedrooms]] &amp; " bd | " &amp; TEXT(Homes[[#This Row],[bathrooms]],"0.##") &amp; " ba"</f>
        <v>3 bd | 2.5 ba</v>
      </c>
      <c r="I387" s="4">
        <v>3100</v>
      </c>
      <c r="J387" s="1">
        <f>IFERROR(Homes[[#This Row],[price]]/Homes[[#This Row],[sqft_living]]," ")</f>
        <v>300</v>
      </c>
      <c r="K387" s="4">
        <f>IFERROR(Homes[[#This Row],[sqft_lot]]/43560," ")</f>
        <v>0.47183195592286503</v>
      </c>
      <c r="L387" t="str">
        <f>IF(Homes[[#This Row],[waterfront]]=1, "Yes","No")</f>
        <v>No</v>
      </c>
      <c r="M387" s="4" t="str">
        <f>IF(Homes[[#This Row],[sqft_basement]]&gt;0, "Yes","No")</f>
        <v>No</v>
      </c>
      <c r="N387" t="str">
        <f>CHOOSE(Homes[[#This Row],[view]]+1, "None","Fair","Good","Great","Excellent")</f>
        <v>None</v>
      </c>
      <c r="O387" t="str">
        <f>CHOOSE(Homes[[#This Row],[condition]], "Poor","Fair","Average","Good","Excellent")</f>
        <v>Average</v>
      </c>
      <c r="P387">
        <f ca="1">YEAR(TODAY())-Homes[[#This Row],[yr_built]]</f>
        <v>71</v>
      </c>
      <c r="Q387">
        <v>2005</v>
      </c>
      <c r="R387">
        <f ca="1">IF(Homes[[#This Row],[yr_renovated]]&gt;0, YEAR(TODAY())-Homes[[#This Row],[yr_renovated]], YEAR(TODAY())-Homes[[#This Row],[yr_built]])</f>
        <v>20</v>
      </c>
      <c r="S387">
        <v>1</v>
      </c>
      <c r="T387" s="2">
        <v>41773</v>
      </c>
      <c r="U387" s="3">
        <v>2.5</v>
      </c>
      <c r="V387" s="4">
        <f>IFERROR(Homes[[#This Row],[sqft_above]]+Homes[[#This Row],[sqft_basement]]," ")</f>
        <v>3100</v>
      </c>
      <c r="W387" s="4">
        <v>20553</v>
      </c>
      <c r="X387">
        <v>0</v>
      </c>
      <c r="Y387">
        <v>0</v>
      </c>
      <c r="Z387">
        <v>3</v>
      </c>
      <c r="AA387" s="4">
        <v>3100</v>
      </c>
      <c r="AB387" s="4">
        <v>0</v>
      </c>
      <c r="AC387">
        <v>1954</v>
      </c>
      <c r="AD387" t="s">
        <v>486</v>
      </c>
      <c r="AE387" t="s">
        <v>100</v>
      </c>
      <c r="AF387" t="s">
        <v>50</v>
      </c>
    </row>
    <row r="388" spans="1:32">
      <c r="A388" t="str">
        <f>PROPER(TRIM(Homes[[#This Row],[street]]))</f>
        <v>9155 Ne 21St Pl</v>
      </c>
      <c r="B388" t="str">
        <f>PROPER(TRIM(Homes[[#This Row],[city]]))</f>
        <v>Clyde Hill</v>
      </c>
      <c r="C388" t="str">
        <f>_xlfn.TEXTBEFORE(Homes[[#This Row],[statezip]]," ")</f>
        <v>WA</v>
      </c>
      <c r="D388" s="6" t="str">
        <f>_xlfn.TEXTAFTER(Homes[[#This Row],[statezip]]," ")</f>
        <v>98004</v>
      </c>
      <c r="E388" s="1">
        <v>927000</v>
      </c>
      <c r="F388">
        <v>4</v>
      </c>
      <c r="G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88" s="3" t="str">
        <f>Homes[[#This Row],[bedrooms]] &amp; " bd | " &amp; TEXT(Homes[[#This Row],[bathrooms]],"0.##") &amp; " ba"</f>
        <v>4 bd | 2.75 ba</v>
      </c>
      <c r="I388" s="4">
        <v>3300</v>
      </c>
      <c r="J388" s="1">
        <f>IFERROR(Homes[[#This Row],[price]]/Homes[[#This Row],[sqft_living]]," ")</f>
        <v>280.90909090909093</v>
      </c>
      <c r="K388" s="4">
        <f>IFERROR(Homes[[#This Row],[sqft_lot]]/43560," ")</f>
        <v>0.27754820936639119</v>
      </c>
      <c r="L388" t="str">
        <f>IF(Homes[[#This Row],[waterfront]]=1, "Yes","No")</f>
        <v>No</v>
      </c>
      <c r="M388" s="4" t="str">
        <f>IF(Homes[[#This Row],[sqft_basement]]&gt;0, "Yes","No")</f>
        <v>No</v>
      </c>
      <c r="N388" t="str">
        <f>CHOOSE(Homes[[#This Row],[view]]+1, "None","Fair","Good","Great","Excellent")</f>
        <v>None</v>
      </c>
      <c r="O388" t="str">
        <f>CHOOSE(Homes[[#This Row],[condition]], "Poor","Fair","Average","Good","Excellent")</f>
        <v>Average</v>
      </c>
      <c r="P388">
        <f ca="1">YEAR(TODAY())-Homes[[#This Row],[yr_built]]</f>
        <v>72</v>
      </c>
      <c r="Q388">
        <v>0</v>
      </c>
      <c r="R388">
        <f ca="1">IF(Homes[[#This Row],[yr_renovated]]&gt;0, YEAR(TODAY())-Homes[[#This Row],[yr_renovated]], YEAR(TODAY())-Homes[[#This Row],[yr_built]])</f>
        <v>72</v>
      </c>
      <c r="S388">
        <v>2</v>
      </c>
      <c r="T388" s="2">
        <v>41771</v>
      </c>
      <c r="U388" s="3">
        <v>2.75</v>
      </c>
      <c r="V388" s="4">
        <f>IFERROR(Homes[[#This Row],[sqft_above]]+Homes[[#This Row],[sqft_basement]]," ")</f>
        <v>3300</v>
      </c>
      <c r="W388" s="4">
        <v>12090</v>
      </c>
      <c r="X388">
        <v>0</v>
      </c>
      <c r="Y388">
        <v>0</v>
      </c>
      <c r="Z388">
        <v>3</v>
      </c>
      <c r="AA388" s="4">
        <v>3300</v>
      </c>
      <c r="AB388" s="4">
        <v>0</v>
      </c>
      <c r="AC388">
        <v>1953</v>
      </c>
      <c r="AD388" t="s">
        <v>487</v>
      </c>
      <c r="AE388" t="s">
        <v>40</v>
      </c>
      <c r="AF388" t="s">
        <v>34</v>
      </c>
    </row>
    <row r="389" spans="1:32">
      <c r="A389" t="str">
        <f>PROPER(TRIM(Homes[[#This Row],[street]]))</f>
        <v>1814 1St Ave W</v>
      </c>
      <c r="B389" t="str">
        <f>PROPER(TRIM(Homes[[#This Row],[city]]))</f>
        <v>Seattle</v>
      </c>
      <c r="C389" t="str">
        <f>_xlfn.TEXTBEFORE(Homes[[#This Row],[statezip]]," ")</f>
        <v>WA</v>
      </c>
      <c r="D389" s="6" t="str">
        <f>_xlfn.TEXTAFTER(Homes[[#This Row],[statezip]]," ")</f>
        <v>98119</v>
      </c>
      <c r="E389" s="1">
        <v>926300</v>
      </c>
      <c r="F389">
        <v>3</v>
      </c>
      <c r="G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9" s="3" t="str">
        <f>Homes[[#This Row],[bedrooms]] &amp; " bd | " &amp; TEXT(Homes[[#This Row],[bathrooms]],"0.##") &amp; " ba"</f>
        <v>3 bd | 1.5 ba</v>
      </c>
      <c r="I389" s="4">
        <v>1660</v>
      </c>
      <c r="J389" s="1">
        <f>IFERROR(Homes[[#This Row],[price]]/Homes[[#This Row],[sqft_living]]," ")</f>
        <v>558.01204819277109</v>
      </c>
      <c r="K389" s="4">
        <f>IFERROR(Homes[[#This Row],[sqft_lot]]/43560," ")</f>
        <v>0.11019283746556474</v>
      </c>
      <c r="L389" t="str">
        <f>IF(Homes[[#This Row],[waterfront]]=1, "Yes","No")</f>
        <v>No</v>
      </c>
      <c r="M389" s="4" t="str">
        <f>IF(Homes[[#This Row],[sqft_basement]]&gt;0, "Yes","No")</f>
        <v>No</v>
      </c>
      <c r="N389" t="str">
        <f>CHOOSE(Homes[[#This Row],[view]]+1, "None","Fair","Good","Great","Excellent")</f>
        <v>None</v>
      </c>
      <c r="O389" t="str">
        <f>CHOOSE(Homes[[#This Row],[condition]], "Poor","Fair","Average","Good","Excellent")</f>
        <v>Average</v>
      </c>
      <c r="P389">
        <f ca="1">YEAR(TODAY())-Homes[[#This Row],[yr_built]]</f>
        <v>118</v>
      </c>
      <c r="Q389">
        <v>1983</v>
      </c>
      <c r="R389">
        <f ca="1">IF(Homes[[#This Row],[yr_renovated]]&gt;0, YEAR(TODAY())-Homes[[#This Row],[yr_renovated]], YEAR(TODAY())-Homes[[#This Row],[yr_built]])</f>
        <v>42</v>
      </c>
      <c r="S389">
        <v>2</v>
      </c>
      <c r="T389" s="2">
        <v>41781</v>
      </c>
      <c r="U389" s="3">
        <v>1.5</v>
      </c>
      <c r="V389" s="4">
        <f>IFERROR(Homes[[#This Row],[sqft_above]]+Homes[[#This Row],[sqft_basement]]," ")</f>
        <v>1660</v>
      </c>
      <c r="W389" s="4">
        <v>4800</v>
      </c>
      <c r="X389">
        <v>0</v>
      </c>
      <c r="Y389">
        <v>0</v>
      </c>
      <c r="Z389">
        <v>3</v>
      </c>
      <c r="AA389" s="4">
        <v>1660</v>
      </c>
      <c r="AB389" s="4">
        <v>0</v>
      </c>
      <c r="AC389">
        <v>1907</v>
      </c>
      <c r="AD389" t="s">
        <v>488</v>
      </c>
      <c r="AE389" t="s">
        <v>49</v>
      </c>
      <c r="AF389" t="s">
        <v>68</v>
      </c>
    </row>
    <row r="390" spans="1:32">
      <c r="A390" t="str">
        <f>PROPER(TRIM(Homes[[#This Row],[street]]))</f>
        <v>6525 Cascade Ave Se</v>
      </c>
      <c r="B390" t="str">
        <f>PROPER(TRIM(Homes[[#This Row],[city]]))</f>
        <v>Snoqualmie</v>
      </c>
      <c r="C390" t="str">
        <f>_xlfn.TEXTBEFORE(Homes[[#This Row],[statezip]]," ")</f>
        <v>WA</v>
      </c>
      <c r="D390" s="6" t="str">
        <f>_xlfn.TEXTAFTER(Homes[[#This Row],[statezip]]," ")</f>
        <v>98065</v>
      </c>
      <c r="E390" s="1">
        <v>925000</v>
      </c>
      <c r="F390">
        <v>5</v>
      </c>
      <c r="G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1/2</v>
      </c>
      <c r="H390" s="3" t="str">
        <f>Homes[[#This Row],[bedrooms]] &amp; " bd | " &amp; TEXT(Homes[[#This Row],[bathrooms]],"0.##") &amp; " ba"</f>
        <v>5 bd | 5.5 ba</v>
      </c>
      <c r="I390" s="4">
        <v>5190</v>
      </c>
      <c r="J390" s="1">
        <f>IFERROR(Homes[[#This Row],[price]]/Homes[[#This Row],[sqft_living]]," ")</f>
        <v>178.22736030828517</v>
      </c>
      <c r="K390" s="4">
        <f>IFERROR(Homes[[#This Row],[sqft_lot]]/43560," ")</f>
        <v>0.29010560146923781</v>
      </c>
      <c r="L390" t="str">
        <f>IF(Homes[[#This Row],[waterfront]]=1, "Yes","No")</f>
        <v>No</v>
      </c>
      <c r="M390" s="4" t="str">
        <f>IF(Homes[[#This Row],[sqft_basement]]&gt;0, "Yes","No")</f>
        <v>No</v>
      </c>
      <c r="N390" t="str">
        <f>CHOOSE(Homes[[#This Row],[view]]+1, "None","Fair","Good","Great","Excellent")</f>
        <v>Good</v>
      </c>
      <c r="O390" t="str">
        <f>CHOOSE(Homes[[#This Row],[condition]], "Poor","Fair","Average","Good","Excellent")</f>
        <v>Average</v>
      </c>
      <c r="P390">
        <f ca="1">YEAR(TODAY())-Homes[[#This Row],[yr_built]]</f>
        <v>24</v>
      </c>
      <c r="Q390">
        <v>0</v>
      </c>
      <c r="R390">
        <f ca="1">IF(Homes[[#This Row],[yr_renovated]]&gt;0, YEAR(TODAY())-Homes[[#This Row],[yr_renovated]], YEAR(TODAY())-Homes[[#This Row],[yr_built]])</f>
        <v>24</v>
      </c>
      <c r="S390">
        <v>2</v>
      </c>
      <c r="T390" s="2">
        <v>41821</v>
      </c>
      <c r="U390" s="3">
        <v>5.5</v>
      </c>
      <c r="V390" s="4">
        <f>IFERROR(Homes[[#This Row],[sqft_above]]+Homes[[#This Row],[sqft_basement]]," ")</f>
        <v>5190</v>
      </c>
      <c r="W390" s="4">
        <v>12637</v>
      </c>
      <c r="X390">
        <v>0</v>
      </c>
      <c r="Y390">
        <v>2</v>
      </c>
      <c r="Z390">
        <v>3</v>
      </c>
      <c r="AA390" s="4">
        <v>5190</v>
      </c>
      <c r="AB390" s="4">
        <v>0</v>
      </c>
      <c r="AC390">
        <v>2001</v>
      </c>
      <c r="AD390" t="s">
        <v>489</v>
      </c>
      <c r="AE390" t="s">
        <v>313</v>
      </c>
      <c r="AF390" t="s">
        <v>314</v>
      </c>
    </row>
    <row r="391" spans="1:32">
      <c r="A391" t="str">
        <f>PROPER(TRIM(Homes[[#This Row],[street]]))</f>
        <v>6046 126Th Ave Ne</v>
      </c>
      <c r="B391" t="str">
        <f>PROPER(TRIM(Homes[[#This Row],[city]]))</f>
        <v>Kirkland</v>
      </c>
      <c r="C391" t="str">
        <f>_xlfn.TEXTBEFORE(Homes[[#This Row],[statezip]]," ")</f>
        <v>WA</v>
      </c>
      <c r="D391" s="6" t="str">
        <f>_xlfn.TEXTAFTER(Homes[[#This Row],[statezip]]," ")</f>
        <v>98033</v>
      </c>
      <c r="E391" s="1">
        <v>925000</v>
      </c>
      <c r="F391">
        <v>4</v>
      </c>
      <c r="G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91" s="3" t="str">
        <f>Homes[[#This Row],[bedrooms]] &amp; " bd | " &amp; TEXT(Homes[[#This Row],[bathrooms]],"0.##") &amp; " ba"</f>
        <v>4 bd | 2.25 ba</v>
      </c>
      <c r="I391" s="4">
        <v>2260</v>
      </c>
      <c r="J391" s="1">
        <f>IFERROR(Homes[[#This Row],[price]]/Homes[[#This Row],[sqft_living]]," ")</f>
        <v>409.2920353982301</v>
      </c>
      <c r="K391" s="4">
        <f>IFERROR(Homes[[#This Row],[sqft_lot]]/43560," ")</f>
        <v>0.96382001836547293</v>
      </c>
      <c r="L391" t="str">
        <f>IF(Homes[[#This Row],[waterfront]]=1, "Yes","No")</f>
        <v>No</v>
      </c>
      <c r="M391" s="4" t="str">
        <f>IF(Homes[[#This Row],[sqft_basement]]&gt;0, "Yes","No")</f>
        <v>No</v>
      </c>
      <c r="N391" t="str">
        <f>CHOOSE(Homes[[#This Row],[view]]+1, "None","Fair","Good","Great","Excellent")</f>
        <v>None</v>
      </c>
      <c r="O391" t="str">
        <f>CHOOSE(Homes[[#This Row],[condition]], "Poor","Fair","Average","Good","Excellent")</f>
        <v>Good</v>
      </c>
      <c r="P391">
        <f ca="1">YEAR(TODAY())-Homes[[#This Row],[yr_built]]</f>
        <v>58</v>
      </c>
      <c r="Q391">
        <v>0</v>
      </c>
      <c r="R391">
        <f ca="1">IF(Homes[[#This Row],[yr_renovated]]&gt;0, YEAR(TODAY())-Homes[[#This Row],[yr_renovated]], YEAR(TODAY())-Homes[[#This Row],[yr_built]])</f>
        <v>58</v>
      </c>
      <c r="S391">
        <v>1</v>
      </c>
      <c r="T391" s="2">
        <v>41779</v>
      </c>
      <c r="U391" s="3">
        <v>2.25</v>
      </c>
      <c r="V391" s="4">
        <f>IFERROR(Homes[[#This Row],[sqft_above]]+Homes[[#This Row],[sqft_basement]]," ")</f>
        <v>2260</v>
      </c>
      <c r="W391" s="4">
        <v>41984</v>
      </c>
      <c r="X391">
        <v>0</v>
      </c>
      <c r="Y391">
        <v>0</v>
      </c>
      <c r="Z391">
        <v>4</v>
      </c>
      <c r="AA391" s="4">
        <v>2260</v>
      </c>
      <c r="AB391" s="4">
        <v>0</v>
      </c>
      <c r="AC391">
        <v>1967</v>
      </c>
      <c r="AD391" t="s">
        <v>490</v>
      </c>
      <c r="AE391" t="s">
        <v>46</v>
      </c>
      <c r="AF391" t="s">
        <v>55</v>
      </c>
    </row>
    <row r="392" spans="1:32">
      <c r="A392" t="str">
        <f>PROPER(TRIM(Homes[[#This Row],[street]]))</f>
        <v>3446 77Th Ave Se</v>
      </c>
      <c r="B392" t="str">
        <f>PROPER(TRIM(Homes[[#This Row],[city]]))</f>
        <v>Mercer Island</v>
      </c>
      <c r="C392" t="str">
        <f>_xlfn.TEXTBEFORE(Homes[[#This Row],[statezip]]," ")</f>
        <v>WA</v>
      </c>
      <c r="D392" s="6" t="str">
        <f>_xlfn.TEXTAFTER(Homes[[#This Row],[statezip]]," ")</f>
        <v>98040</v>
      </c>
      <c r="E392" s="1">
        <v>925000</v>
      </c>
      <c r="F392">
        <v>4</v>
      </c>
      <c r="G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2" s="3" t="str">
        <f>Homes[[#This Row],[bedrooms]] &amp; " bd | " &amp; TEXT(Homes[[#This Row],[bathrooms]],"0.##") &amp; " ba"</f>
        <v>4 bd | 2.5 ba</v>
      </c>
      <c r="I392" s="4">
        <v>2190</v>
      </c>
      <c r="J392" s="1">
        <f>IFERROR(Homes[[#This Row],[price]]/Homes[[#This Row],[sqft_living]]," ")</f>
        <v>422.3744292237443</v>
      </c>
      <c r="K392" s="4">
        <f>IFERROR(Homes[[#This Row],[sqft_lot]]/43560," ")</f>
        <v>0.16873278236914602</v>
      </c>
      <c r="L392" t="str">
        <f>IF(Homes[[#This Row],[waterfront]]=1, "Yes","No")</f>
        <v>No</v>
      </c>
      <c r="M392" s="4" t="str">
        <f>IF(Homes[[#This Row],[sqft_basement]]&gt;0, "Yes","No")</f>
        <v>No</v>
      </c>
      <c r="N392" t="str">
        <f>CHOOSE(Homes[[#This Row],[view]]+1, "None","Fair","Good","Great","Excellent")</f>
        <v>None</v>
      </c>
      <c r="O392" t="str">
        <f>CHOOSE(Homes[[#This Row],[condition]], "Poor","Fair","Average","Good","Excellent")</f>
        <v>Excellent</v>
      </c>
      <c r="P392">
        <f ca="1">YEAR(TODAY())-Homes[[#This Row],[yr_built]]</f>
        <v>67</v>
      </c>
      <c r="Q392">
        <v>0</v>
      </c>
      <c r="R392">
        <f ca="1">IF(Homes[[#This Row],[yr_renovated]]&gt;0, YEAR(TODAY())-Homes[[#This Row],[yr_renovated]], YEAR(TODAY())-Homes[[#This Row],[yr_built]])</f>
        <v>67</v>
      </c>
      <c r="S392">
        <v>2.5</v>
      </c>
      <c r="T392" s="2">
        <v>41773</v>
      </c>
      <c r="U392" s="3">
        <v>2.5</v>
      </c>
      <c r="V392" s="4">
        <f>IFERROR(Homes[[#This Row],[sqft_above]]+Homes[[#This Row],[sqft_basement]]," ")</f>
        <v>2190</v>
      </c>
      <c r="W392" s="4">
        <v>7350</v>
      </c>
      <c r="X392">
        <v>0</v>
      </c>
      <c r="Y392">
        <v>0</v>
      </c>
      <c r="Z392">
        <v>5</v>
      </c>
      <c r="AA392" s="4">
        <v>2190</v>
      </c>
      <c r="AB392" s="4">
        <v>0</v>
      </c>
      <c r="AC392">
        <v>1958</v>
      </c>
      <c r="AD392" t="s">
        <v>491</v>
      </c>
      <c r="AE392" t="s">
        <v>36</v>
      </c>
      <c r="AF392" t="s">
        <v>37</v>
      </c>
    </row>
    <row r="393" spans="1:32">
      <c r="A393" t="str">
        <f>PROPER(TRIM(Homes[[#This Row],[street]]))</f>
        <v>8211 Sedgewick Ln</v>
      </c>
      <c r="B393" t="str">
        <f>PROPER(TRIM(Homes[[#This Row],[city]]))</f>
        <v>Mercer Island</v>
      </c>
      <c r="C393" t="str">
        <f>_xlfn.TEXTBEFORE(Homes[[#This Row],[statezip]]," ")</f>
        <v>WA</v>
      </c>
      <c r="D393" s="6" t="str">
        <f>_xlfn.TEXTAFTER(Homes[[#This Row],[statezip]]," ")</f>
        <v>98040</v>
      </c>
      <c r="E393" s="1">
        <v>925000</v>
      </c>
      <c r="F393">
        <v>4</v>
      </c>
      <c r="G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3" s="3" t="str">
        <f>Homes[[#This Row],[bedrooms]] &amp; " bd | " &amp; TEXT(Homes[[#This Row],[bathrooms]],"0.##") &amp; " ba"</f>
        <v>4 bd | 2. ba</v>
      </c>
      <c r="I393" s="4">
        <v>3140</v>
      </c>
      <c r="J393" s="1">
        <f>IFERROR(Homes[[#This Row],[price]]/Homes[[#This Row],[sqft_living]]," ")</f>
        <v>294.5859872611465</v>
      </c>
      <c r="K393" s="4">
        <f>IFERROR(Homes[[#This Row],[sqft_lot]]/43560," ")</f>
        <v>0.23960055096418734</v>
      </c>
      <c r="L393" t="str">
        <f>IF(Homes[[#This Row],[waterfront]]=1, "Yes","No")</f>
        <v>No</v>
      </c>
      <c r="M393" s="4" t="str">
        <f>IF(Homes[[#This Row],[sqft_basement]]&gt;0, "Yes","No")</f>
        <v>Yes</v>
      </c>
      <c r="N393" t="str">
        <f>CHOOSE(Homes[[#This Row],[view]]+1, "None","Fair","Good","Great","Excellent")</f>
        <v>None</v>
      </c>
      <c r="O393" t="str">
        <f>CHOOSE(Homes[[#This Row],[condition]], "Poor","Fair","Average","Good","Excellent")</f>
        <v>Good</v>
      </c>
      <c r="P393">
        <f ca="1">YEAR(TODAY())-Homes[[#This Row],[yr_built]]</f>
        <v>66</v>
      </c>
      <c r="Q393">
        <v>0</v>
      </c>
      <c r="R393">
        <f ca="1">IF(Homes[[#This Row],[yr_renovated]]&gt;0, YEAR(TODAY())-Homes[[#This Row],[yr_renovated]], YEAR(TODAY())-Homes[[#This Row],[yr_built]])</f>
        <v>66</v>
      </c>
      <c r="S393">
        <v>1</v>
      </c>
      <c r="T393" s="2">
        <v>41810</v>
      </c>
      <c r="U393" s="3">
        <v>2</v>
      </c>
      <c r="V393" s="4">
        <f>IFERROR(Homes[[#This Row],[sqft_above]]+Homes[[#This Row],[sqft_basement]]," ")</f>
        <v>3140</v>
      </c>
      <c r="W393" s="4">
        <v>10437</v>
      </c>
      <c r="X393">
        <v>0</v>
      </c>
      <c r="Y393">
        <v>0</v>
      </c>
      <c r="Z393">
        <v>4</v>
      </c>
      <c r="AA393" s="4">
        <v>2040</v>
      </c>
      <c r="AB393" s="4">
        <v>1100</v>
      </c>
      <c r="AC393">
        <v>1959</v>
      </c>
      <c r="AD393" t="s">
        <v>492</v>
      </c>
      <c r="AE393" t="s">
        <v>36</v>
      </c>
      <c r="AF393" t="s">
        <v>37</v>
      </c>
    </row>
    <row r="394" spans="1:32">
      <c r="A394" t="str">
        <f>PROPER(TRIM(Homes[[#This Row],[street]]))</f>
        <v>5310 236Th Ave Ne</v>
      </c>
      <c r="B394" t="str">
        <f>PROPER(TRIM(Homes[[#This Row],[city]]))</f>
        <v>Redmond</v>
      </c>
      <c r="C394" t="str">
        <f>_xlfn.TEXTBEFORE(Homes[[#This Row],[statezip]]," ")</f>
        <v>WA</v>
      </c>
      <c r="D394" s="6" t="str">
        <f>_xlfn.TEXTAFTER(Homes[[#This Row],[statezip]]," ")</f>
        <v>98053</v>
      </c>
      <c r="E394" s="1">
        <v>925000</v>
      </c>
      <c r="F394">
        <v>4</v>
      </c>
      <c r="G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4" s="3" t="str">
        <f>Homes[[#This Row],[bedrooms]] &amp; " bd | " &amp; TEXT(Homes[[#This Row],[bathrooms]],"0.##") &amp; " ba"</f>
        <v>4 bd | 2.5 ba</v>
      </c>
      <c r="I394" s="4">
        <v>3280</v>
      </c>
      <c r="J394" s="1">
        <f>IFERROR(Homes[[#This Row],[price]]/Homes[[#This Row],[sqft_living]]," ")</f>
        <v>282.01219512195121</v>
      </c>
      <c r="K394" s="4">
        <f>IFERROR(Homes[[#This Row],[sqft_lot]]/43560," ")</f>
        <v>4.8</v>
      </c>
      <c r="L394" t="str">
        <f>IF(Homes[[#This Row],[waterfront]]=1, "Yes","No")</f>
        <v>No</v>
      </c>
      <c r="M394" s="4" t="str">
        <f>IF(Homes[[#This Row],[sqft_basement]]&gt;0, "Yes","No")</f>
        <v>No</v>
      </c>
      <c r="N394" t="str">
        <f>CHOOSE(Homes[[#This Row],[view]]+1, "None","Fair","Good","Great","Excellent")</f>
        <v>None</v>
      </c>
      <c r="O394" t="str">
        <f>CHOOSE(Homes[[#This Row],[condition]], "Poor","Fair","Average","Good","Excellent")</f>
        <v>Average</v>
      </c>
      <c r="P394">
        <f ca="1">YEAR(TODAY())-Homes[[#This Row],[yr_built]]</f>
        <v>31</v>
      </c>
      <c r="Q394">
        <v>0</v>
      </c>
      <c r="R394">
        <f ca="1">IF(Homes[[#This Row],[yr_renovated]]&gt;0, YEAR(TODAY())-Homes[[#This Row],[yr_renovated]], YEAR(TODAY())-Homes[[#This Row],[yr_built]])</f>
        <v>31</v>
      </c>
      <c r="S394">
        <v>2</v>
      </c>
      <c r="T394" s="2">
        <v>41809</v>
      </c>
      <c r="U394" s="3">
        <v>2.5</v>
      </c>
      <c r="V394" s="4">
        <f>IFERROR(Homes[[#This Row],[sqft_above]]+Homes[[#This Row],[sqft_basement]]," ")</f>
        <v>3280</v>
      </c>
      <c r="W394" s="4">
        <v>209088</v>
      </c>
      <c r="X394">
        <v>0</v>
      </c>
      <c r="Y394">
        <v>0</v>
      </c>
      <c r="Z394">
        <v>3</v>
      </c>
      <c r="AA394" s="4">
        <v>3280</v>
      </c>
      <c r="AB394" s="4">
        <v>0</v>
      </c>
      <c r="AC394">
        <v>1994</v>
      </c>
      <c r="AD394" t="s">
        <v>493</v>
      </c>
      <c r="AE394" t="s">
        <v>137</v>
      </c>
      <c r="AF394" t="s">
        <v>208</v>
      </c>
    </row>
    <row r="395" spans="1:32">
      <c r="A395" t="str">
        <f>PROPER(TRIM(Homes[[#This Row],[street]]))</f>
        <v>625 212Th Ave Se</v>
      </c>
      <c r="B395" t="str">
        <f>PROPER(TRIM(Homes[[#This Row],[city]]))</f>
        <v>Sammamish</v>
      </c>
      <c r="C395" t="str">
        <f>_xlfn.TEXTBEFORE(Homes[[#This Row],[statezip]]," ")</f>
        <v>WA</v>
      </c>
      <c r="D395" s="6" t="str">
        <f>_xlfn.TEXTAFTER(Homes[[#This Row],[statezip]]," ")</f>
        <v>98074</v>
      </c>
      <c r="E395" s="1">
        <v>925000</v>
      </c>
      <c r="F395">
        <v>4</v>
      </c>
      <c r="G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95" s="3" t="str">
        <f>Homes[[#This Row],[bedrooms]] &amp; " bd | " &amp; TEXT(Homes[[#This Row],[bathrooms]],"0.##") &amp; " ba"</f>
        <v>4 bd | 2.75 ba</v>
      </c>
      <c r="I395" s="4">
        <v>3730</v>
      </c>
      <c r="J395" s="1">
        <f>IFERROR(Homes[[#This Row],[price]]/Homes[[#This Row],[sqft_living]]," ")</f>
        <v>247.98927613941018</v>
      </c>
      <c r="K395" s="4">
        <f>IFERROR(Homes[[#This Row],[sqft_lot]]/43560," ")</f>
        <v>0.18397612488521578</v>
      </c>
      <c r="L395" t="str">
        <f>IF(Homes[[#This Row],[waterfront]]=1, "Yes","No")</f>
        <v>No</v>
      </c>
      <c r="M395" s="4" t="str">
        <f>IF(Homes[[#This Row],[sqft_basement]]&gt;0, "Yes","No")</f>
        <v>No</v>
      </c>
      <c r="N395" t="str">
        <f>CHOOSE(Homes[[#This Row],[view]]+1, "None","Fair","Good","Great","Excellent")</f>
        <v>None</v>
      </c>
      <c r="O395" t="str">
        <f>CHOOSE(Homes[[#This Row],[condition]], "Poor","Fair","Average","Good","Excellent")</f>
        <v>Average</v>
      </c>
      <c r="P395">
        <f ca="1">YEAR(TODAY())-Homes[[#This Row],[yr_built]]</f>
        <v>13</v>
      </c>
      <c r="Q395">
        <v>1912</v>
      </c>
      <c r="R395">
        <f ca="1">IF(Homes[[#This Row],[yr_renovated]]&gt;0, YEAR(TODAY())-Homes[[#This Row],[yr_renovated]], YEAR(TODAY())-Homes[[#This Row],[yr_built]])</f>
        <v>113</v>
      </c>
      <c r="S395">
        <v>2</v>
      </c>
      <c r="T395" s="2">
        <v>41810</v>
      </c>
      <c r="U395" s="3">
        <v>2.75</v>
      </c>
      <c r="V395" s="4">
        <f>IFERROR(Homes[[#This Row],[sqft_above]]+Homes[[#This Row],[sqft_basement]]," ")</f>
        <v>3730</v>
      </c>
      <c r="W395" s="4">
        <v>8014</v>
      </c>
      <c r="X395">
        <v>0</v>
      </c>
      <c r="Y395">
        <v>0</v>
      </c>
      <c r="Z395">
        <v>3</v>
      </c>
      <c r="AA395" s="4">
        <v>3730</v>
      </c>
      <c r="AB395" s="4">
        <v>0</v>
      </c>
      <c r="AC395">
        <v>2012</v>
      </c>
      <c r="AD395" t="s">
        <v>494</v>
      </c>
      <c r="AE395" t="s">
        <v>102</v>
      </c>
      <c r="AF395" t="s">
        <v>266</v>
      </c>
    </row>
    <row r="396" spans="1:32">
      <c r="A396" t="str">
        <f>PROPER(TRIM(Homes[[#This Row],[street]]))</f>
        <v>6825 48Th Ave Ne</v>
      </c>
      <c r="B396" t="str">
        <f>PROPER(TRIM(Homes[[#This Row],[city]]))</f>
        <v>Seattle</v>
      </c>
      <c r="C396" t="str">
        <f>_xlfn.TEXTBEFORE(Homes[[#This Row],[statezip]]," ")</f>
        <v>WA</v>
      </c>
      <c r="D396" s="6" t="str">
        <f>_xlfn.TEXTAFTER(Homes[[#This Row],[statezip]]," ")</f>
        <v>98115</v>
      </c>
      <c r="E396" s="1">
        <v>925000</v>
      </c>
      <c r="F396">
        <v>3</v>
      </c>
      <c r="G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6" s="3" t="str">
        <f>Homes[[#This Row],[bedrooms]] &amp; " bd | " &amp; TEXT(Homes[[#This Row],[bathrooms]],"0.##") &amp; " ba"</f>
        <v>3 bd | 2.5 ba</v>
      </c>
      <c r="I396" s="4">
        <v>2690</v>
      </c>
      <c r="J396" s="1">
        <f>IFERROR(Homes[[#This Row],[price]]/Homes[[#This Row],[sqft_living]]," ")</f>
        <v>343.86617100371745</v>
      </c>
      <c r="K396" s="4">
        <f>IFERROR(Homes[[#This Row],[sqft_lot]]/43560," ")</f>
        <v>0.16069788797061524</v>
      </c>
      <c r="L396" t="str">
        <f>IF(Homes[[#This Row],[waterfront]]=1, "Yes","No")</f>
        <v>No</v>
      </c>
      <c r="M396" s="4" t="str">
        <f>IF(Homes[[#This Row],[sqft_basement]]&gt;0, "Yes","No")</f>
        <v>Yes</v>
      </c>
      <c r="N396" t="str">
        <f>CHOOSE(Homes[[#This Row],[view]]+1, "None","Fair","Good","Great","Excellent")</f>
        <v>None</v>
      </c>
      <c r="O396" t="str">
        <f>CHOOSE(Homes[[#This Row],[condition]], "Poor","Fair","Average","Good","Excellent")</f>
        <v>Excellent</v>
      </c>
      <c r="P396">
        <f ca="1">YEAR(TODAY())-Homes[[#This Row],[yr_built]]</f>
        <v>82</v>
      </c>
      <c r="Q396">
        <v>0</v>
      </c>
      <c r="R396">
        <f ca="1">IF(Homes[[#This Row],[yr_renovated]]&gt;0, YEAR(TODAY())-Homes[[#This Row],[yr_renovated]], YEAR(TODAY())-Homes[[#This Row],[yr_built]])</f>
        <v>82</v>
      </c>
      <c r="S396">
        <v>2</v>
      </c>
      <c r="T396" s="2">
        <v>41787</v>
      </c>
      <c r="U396" s="3">
        <v>2.5</v>
      </c>
      <c r="V396" s="4">
        <f>IFERROR(Homes[[#This Row],[sqft_above]]+Homes[[#This Row],[sqft_basement]]," ")</f>
        <v>2690</v>
      </c>
      <c r="W396" s="4">
        <v>7000</v>
      </c>
      <c r="X396">
        <v>0</v>
      </c>
      <c r="Y396">
        <v>0</v>
      </c>
      <c r="Z396">
        <v>5</v>
      </c>
      <c r="AA396" s="4">
        <v>1840</v>
      </c>
      <c r="AB396" s="4">
        <v>850</v>
      </c>
      <c r="AC396">
        <v>1943</v>
      </c>
      <c r="AD396" t="s">
        <v>495</v>
      </c>
      <c r="AE396" t="s">
        <v>49</v>
      </c>
      <c r="AF396" t="s">
        <v>154</v>
      </c>
    </row>
    <row r="397" spans="1:32">
      <c r="A397" t="str">
        <f>PROPER(TRIM(Homes[[#This Row],[street]]))</f>
        <v>17720 154Th Ct Ne</v>
      </c>
      <c r="B397" t="str">
        <f>PROPER(TRIM(Homes[[#This Row],[city]]))</f>
        <v>Woodinville</v>
      </c>
      <c r="C397" t="str">
        <f>_xlfn.TEXTBEFORE(Homes[[#This Row],[statezip]]," ")</f>
        <v>WA</v>
      </c>
      <c r="D397" s="6" t="str">
        <f>_xlfn.TEXTAFTER(Homes[[#This Row],[statezip]]," ")</f>
        <v>98072</v>
      </c>
      <c r="E397" s="1">
        <v>925000</v>
      </c>
      <c r="F397">
        <v>4</v>
      </c>
      <c r="G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97" s="3" t="str">
        <f>Homes[[#This Row],[bedrooms]] &amp; " bd | " &amp; TEXT(Homes[[#This Row],[bathrooms]],"0.##") &amp; " ba"</f>
        <v>4 bd | 3. ba</v>
      </c>
      <c r="I397" s="4">
        <v>3580</v>
      </c>
      <c r="J397" s="1">
        <f>IFERROR(Homes[[#This Row],[price]]/Homes[[#This Row],[sqft_living]]," ")</f>
        <v>258.37988826815644</v>
      </c>
      <c r="K397" s="4">
        <f>IFERROR(Homes[[#This Row],[sqft_lot]]/43560," ")</f>
        <v>0.80948117539026632</v>
      </c>
      <c r="L397" t="str">
        <f>IF(Homes[[#This Row],[waterfront]]=1, "Yes","No")</f>
        <v>No</v>
      </c>
      <c r="M397" s="4" t="str">
        <f>IF(Homes[[#This Row],[sqft_basement]]&gt;0, "Yes","No")</f>
        <v>No</v>
      </c>
      <c r="N397" t="str">
        <f>CHOOSE(Homes[[#This Row],[view]]+1, "None","Fair","Good","Great","Excellent")</f>
        <v>None</v>
      </c>
      <c r="O397" t="str">
        <f>CHOOSE(Homes[[#This Row],[condition]], "Poor","Fair","Average","Good","Excellent")</f>
        <v>Average</v>
      </c>
      <c r="P397">
        <f ca="1">YEAR(TODAY())-Homes[[#This Row],[yr_built]]</f>
        <v>40</v>
      </c>
      <c r="Q397">
        <v>0</v>
      </c>
      <c r="R397">
        <f ca="1">IF(Homes[[#This Row],[yr_renovated]]&gt;0, YEAR(TODAY())-Homes[[#This Row],[yr_renovated]], YEAR(TODAY())-Homes[[#This Row],[yr_built]])</f>
        <v>40</v>
      </c>
      <c r="S397">
        <v>1.5</v>
      </c>
      <c r="T397" s="2">
        <v>41814</v>
      </c>
      <c r="U397" s="3">
        <v>3</v>
      </c>
      <c r="V397" s="4">
        <f>IFERROR(Homes[[#This Row],[sqft_above]]+Homes[[#This Row],[sqft_basement]]," ")</f>
        <v>3580</v>
      </c>
      <c r="W397" s="4">
        <v>35261</v>
      </c>
      <c r="X397">
        <v>0</v>
      </c>
      <c r="Y397">
        <v>0</v>
      </c>
      <c r="Z397">
        <v>3</v>
      </c>
      <c r="AA397" s="4">
        <v>3580</v>
      </c>
      <c r="AB397" s="4">
        <v>0</v>
      </c>
      <c r="AC397">
        <v>1985</v>
      </c>
      <c r="AD397" t="s">
        <v>496</v>
      </c>
      <c r="AE397" t="s">
        <v>120</v>
      </c>
      <c r="AF397" t="s">
        <v>275</v>
      </c>
    </row>
    <row r="398" spans="1:32">
      <c r="A398" t="str">
        <f>PROPER(TRIM(Homes[[#This Row],[street]]))</f>
        <v>1431 102Nd Ave Ne</v>
      </c>
      <c r="B398" t="str">
        <f>PROPER(TRIM(Homes[[#This Row],[city]]))</f>
        <v>Bellevue</v>
      </c>
      <c r="C398" t="str">
        <f>_xlfn.TEXTBEFORE(Homes[[#This Row],[statezip]]," ")</f>
        <v>WA</v>
      </c>
      <c r="D398" s="6" t="str">
        <f>_xlfn.TEXTAFTER(Homes[[#This Row],[statezip]]," ")</f>
        <v>98004</v>
      </c>
      <c r="E398" s="1">
        <v>921000</v>
      </c>
      <c r="F398">
        <v>4</v>
      </c>
      <c r="G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8" s="3" t="str">
        <f>Homes[[#This Row],[bedrooms]] &amp; " bd | " &amp; TEXT(Homes[[#This Row],[bathrooms]],"0.##") &amp; " ba"</f>
        <v>4 bd | 1.5 ba</v>
      </c>
      <c r="I398" s="4">
        <v>2220</v>
      </c>
      <c r="J398" s="1">
        <f>IFERROR(Homes[[#This Row],[price]]/Homes[[#This Row],[sqft_living]]," ")</f>
        <v>414.86486486486484</v>
      </c>
      <c r="K398" s="4">
        <f>IFERROR(Homes[[#This Row],[sqft_lot]]/43560," ")</f>
        <v>0.21799816345270892</v>
      </c>
      <c r="L398" t="str">
        <f>IF(Homes[[#This Row],[waterfront]]=1, "Yes","No")</f>
        <v>No</v>
      </c>
      <c r="M398" s="4" t="str">
        <f>IF(Homes[[#This Row],[sqft_basement]]&gt;0, "Yes","No")</f>
        <v>Yes</v>
      </c>
      <c r="N398" t="str">
        <f>CHOOSE(Homes[[#This Row],[view]]+1, "None","Fair","Good","Great","Excellent")</f>
        <v>None</v>
      </c>
      <c r="O398" t="str">
        <f>CHOOSE(Homes[[#This Row],[condition]], "Poor","Fair","Average","Good","Excellent")</f>
        <v>Good</v>
      </c>
      <c r="P398">
        <f ca="1">YEAR(TODAY())-Homes[[#This Row],[yr_built]]</f>
        <v>71</v>
      </c>
      <c r="Q398">
        <v>1979</v>
      </c>
      <c r="R398">
        <f ca="1">IF(Homes[[#This Row],[yr_renovated]]&gt;0, YEAR(TODAY())-Homes[[#This Row],[yr_renovated]], YEAR(TODAY())-Homes[[#This Row],[yr_built]])</f>
        <v>46</v>
      </c>
      <c r="S398">
        <v>1</v>
      </c>
      <c r="T398" s="2">
        <v>41806</v>
      </c>
      <c r="U398" s="3">
        <v>1.5</v>
      </c>
      <c r="V398" s="4">
        <f>IFERROR(Homes[[#This Row],[sqft_above]]+Homes[[#This Row],[sqft_basement]]," ")</f>
        <v>2220</v>
      </c>
      <c r="W398" s="4">
        <v>9496</v>
      </c>
      <c r="X398">
        <v>0</v>
      </c>
      <c r="Y398">
        <v>0</v>
      </c>
      <c r="Z398">
        <v>4</v>
      </c>
      <c r="AA398" s="4">
        <v>1490</v>
      </c>
      <c r="AB398" s="4">
        <v>730</v>
      </c>
      <c r="AC398">
        <v>1954</v>
      </c>
      <c r="AD398" t="s">
        <v>497</v>
      </c>
      <c r="AE398" t="s">
        <v>33</v>
      </c>
      <c r="AF398" t="s">
        <v>34</v>
      </c>
    </row>
    <row r="399" spans="1:32">
      <c r="A399" t="str">
        <f>PROPER(TRIM(Homes[[#This Row],[street]]))</f>
        <v>8950 237Th Pl Ne</v>
      </c>
      <c r="B399" t="str">
        <f>PROPER(TRIM(Homes[[#This Row],[city]]))</f>
        <v>Redmond</v>
      </c>
      <c r="C399" t="str">
        <f>_xlfn.TEXTBEFORE(Homes[[#This Row],[statezip]]," ")</f>
        <v>WA</v>
      </c>
      <c r="D399" s="6" t="str">
        <f>_xlfn.TEXTAFTER(Homes[[#This Row],[statezip]]," ")</f>
        <v>98053</v>
      </c>
      <c r="E399" s="1">
        <v>920000</v>
      </c>
      <c r="F399">
        <v>4</v>
      </c>
      <c r="G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99" s="3" t="str">
        <f>Homes[[#This Row],[bedrooms]] &amp; " bd | " &amp; TEXT(Homes[[#This Row],[bathrooms]],"0.##") &amp; " ba"</f>
        <v>4 bd | 3.5 ba</v>
      </c>
      <c r="I399" s="4">
        <v>4080</v>
      </c>
      <c r="J399" s="1">
        <f>IFERROR(Homes[[#This Row],[price]]/Homes[[#This Row],[sqft_living]]," ")</f>
        <v>225.49019607843138</v>
      </c>
      <c r="K399" s="4">
        <f>IFERROR(Homes[[#This Row],[sqft_lot]]/43560," ")</f>
        <v>0.24485766758494032</v>
      </c>
      <c r="L399" t="str">
        <f>IF(Homes[[#This Row],[waterfront]]=1, "Yes","No")</f>
        <v>No</v>
      </c>
      <c r="M399" s="4" t="str">
        <f>IF(Homes[[#This Row],[sqft_basement]]&gt;0, "Yes","No")</f>
        <v>No</v>
      </c>
      <c r="N399" t="str">
        <f>CHOOSE(Homes[[#This Row],[view]]+1, "None","Fair","Good","Great","Excellent")</f>
        <v>None</v>
      </c>
      <c r="O399" t="str">
        <f>CHOOSE(Homes[[#This Row],[condition]], "Poor","Fair","Average","Good","Excellent")</f>
        <v>Average</v>
      </c>
      <c r="P399">
        <f ca="1">YEAR(TODAY())-Homes[[#This Row],[yr_built]]</f>
        <v>20</v>
      </c>
      <c r="Q399">
        <v>0</v>
      </c>
      <c r="R399">
        <f ca="1">IF(Homes[[#This Row],[yr_renovated]]&gt;0, YEAR(TODAY())-Homes[[#This Row],[yr_renovated]], YEAR(TODAY())-Homes[[#This Row],[yr_built]])</f>
        <v>20</v>
      </c>
      <c r="S399">
        <v>2</v>
      </c>
      <c r="T399" s="2">
        <v>41821</v>
      </c>
      <c r="U399" s="3">
        <v>3.5</v>
      </c>
      <c r="V399" s="4">
        <f>IFERROR(Homes[[#This Row],[sqft_above]]+Homes[[#This Row],[sqft_basement]]," ")</f>
        <v>4080</v>
      </c>
      <c r="W399" s="4">
        <v>10666</v>
      </c>
      <c r="X399">
        <v>0</v>
      </c>
      <c r="Y399">
        <v>0</v>
      </c>
      <c r="Z399">
        <v>3</v>
      </c>
      <c r="AA399" s="4">
        <v>4080</v>
      </c>
      <c r="AB399" s="4">
        <v>0</v>
      </c>
      <c r="AC399">
        <v>2005</v>
      </c>
      <c r="AD399" t="s">
        <v>498</v>
      </c>
      <c r="AE399" t="s">
        <v>137</v>
      </c>
      <c r="AF399" t="s">
        <v>208</v>
      </c>
    </row>
    <row r="400" spans="1:32">
      <c r="A400" t="str">
        <f>PROPER(TRIM(Homes[[#This Row],[street]]))</f>
        <v>1718 44Th Ave Sw</v>
      </c>
      <c r="B400" t="str">
        <f>PROPER(TRIM(Homes[[#This Row],[city]]))</f>
        <v>Seattle</v>
      </c>
      <c r="C400" t="str">
        <f>_xlfn.TEXTBEFORE(Homes[[#This Row],[statezip]]," ")</f>
        <v>WA</v>
      </c>
      <c r="D400" s="6" t="str">
        <f>_xlfn.TEXTAFTER(Homes[[#This Row],[statezip]]," ")</f>
        <v>98116</v>
      </c>
      <c r="E400" s="1">
        <v>920000</v>
      </c>
      <c r="F400">
        <v>4</v>
      </c>
      <c r="G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00" s="3" t="str">
        <f>Homes[[#This Row],[bedrooms]] &amp; " bd | " &amp; TEXT(Homes[[#This Row],[bathrooms]],"0.##") &amp; " ba"</f>
        <v>4 bd | 2.75 ba</v>
      </c>
      <c r="I400" s="4">
        <v>2880</v>
      </c>
      <c r="J400" s="1">
        <f>IFERROR(Homes[[#This Row],[price]]/Homes[[#This Row],[sqft_living]]," ")</f>
        <v>319.44444444444446</v>
      </c>
      <c r="K400" s="4">
        <f>IFERROR(Homes[[#This Row],[sqft_lot]]/43560," ")</f>
        <v>0.13200183654729108</v>
      </c>
      <c r="L400" t="str">
        <f>IF(Homes[[#This Row],[waterfront]]=1, "Yes","No")</f>
        <v>No</v>
      </c>
      <c r="M400" s="4" t="str">
        <f>IF(Homes[[#This Row],[sqft_basement]]&gt;0, "Yes","No")</f>
        <v>Yes</v>
      </c>
      <c r="N400" t="str">
        <f>CHOOSE(Homes[[#This Row],[view]]+1, "None","Fair","Good","Great","Excellent")</f>
        <v>None</v>
      </c>
      <c r="O400" t="str">
        <f>CHOOSE(Homes[[#This Row],[condition]], "Poor","Fair","Average","Good","Excellent")</f>
        <v>Excellent</v>
      </c>
      <c r="P400">
        <f ca="1">YEAR(TODAY())-Homes[[#This Row],[yr_built]]</f>
        <v>97</v>
      </c>
      <c r="Q400">
        <v>1970</v>
      </c>
      <c r="R400">
        <f ca="1">IF(Homes[[#This Row],[yr_renovated]]&gt;0, YEAR(TODAY())-Homes[[#This Row],[yr_renovated]], YEAR(TODAY())-Homes[[#This Row],[yr_built]])</f>
        <v>55</v>
      </c>
      <c r="S400">
        <v>1.5</v>
      </c>
      <c r="T400" s="2">
        <v>41796</v>
      </c>
      <c r="U400" s="3">
        <v>2.75</v>
      </c>
      <c r="V400" s="4">
        <f>IFERROR(Homes[[#This Row],[sqft_above]]+Homes[[#This Row],[sqft_basement]]," ")</f>
        <v>2880</v>
      </c>
      <c r="W400" s="4">
        <v>5750</v>
      </c>
      <c r="X400">
        <v>0</v>
      </c>
      <c r="Y400">
        <v>0</v>
      </c>
      <c r="Z400">
        <v>5</v>
      </c>
      <c r="AA400" s="4">
        <v>1710</v>
      </c>
      <c r="AB400" s="4">
        <v>1170</v>
      </c>
      <c r="AC400">
        <v>1928</v>
      </c>
      <c r="AD400" t="s">
        <v>499</v>
      </c>
      <c r="AE400" t="s">
        <v>49</v>
      </c>
      <c r="AF400" t="s">
        <v>192</v>
      </c>
    </row>
    <row r="401" spans="1:32">
      <c r="A401" t="str">
        <f>PROPER(TRIM(Homes[[#This Row],[street]]))</f>
        <v>2822 Nw 74Th St</v>
      </c>
      <c r="B401" t="str">
        <f>PROPER(TRIM(Homes[[#This Row],[city]]))</f>
        <v>Seattle</v>
      </c>
      <c r="C401" t="str">
        <f>_xlfn.TEXTBEFORE(Homes[[#This Row],[statezip]]," ")</f>
        <v>WA</v>
      </c>
      <c r="D401" s="6" t="str">
        <f>_xlfn.TEXTAFTER(Homes[[#This Row],[statezip]]," ")</f>
        <v>98117</v>
      </c>
      <c r="E401" s="1">
        <v>919204</v>
      </c>
      <c r="F401">
        <v>4</v>
      </c>
      <c r="G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01" s="3" t="str">
        <f>Homes[[#This Row],[bedrooms]] &amp; " bd | " &amp; TEXT(Homes[[#This Row],[bathrooms]],"0.##") &amp; " ba"</f>
        <v>4 bd | 3.5 ba</v>
      </c>
      <c r="I401" s="4">
        <v>3760</v>
      </c>
      <c r="J401" s="1">
        <f>IFERROR(Homes[[#This Row],[price]]/Homes[[#This Row],[sqft_living]]," ")</f>
        <v>244.4691489361702</v>
      </c>
      <c r="K401" s="4">
        <f>IFERROR(Homes[[#This Row],[sqft_lot]]/43560," ")</f>
        <v>0.1147842056932966</v>
      </c>
      <c r="L401" t="str">
        <f>IF(Homes[[#This Row],[waterfront]]=1, "Yes","No")</f>
        <v>No</v>
      </c>
      <c r="M401" s="4" t="str">
        <f>IF(Homes[[#This Row],[sqft_basement]]&gt;0, "Yes","No")</f>
        <v>Yes</v>
      </c>
      <c r="N401" t="str">
        <f>CHOOSE(Homes[[#This Row],[view]]+1, "None","Fair","Good","Great","Excellent")</f>
        <v>None</v>
      </c>
      <c r="O401" t="str">
        <f>CHOOSE(Homes[[#This Row],[condition]], "Poor","Fair","Average","Good","Excellent")</f>
        <v>Average</v>
      </c>
      <c r="P401">
        <f ca="1">YEAR(TODAY())-Homes[[#This Row],[yr_built]]</f>
        <v>11</v>
      </c>
      <c r="Q401">
        <v>0</v>
      </c>
      <c r="R401">
        <f ca="1">IF(Homes[[#This Row],[yr_renovated]]&gt;0, YEAR(TODAY())-Homes[[#This Row],[yr_renovated]], YEAR(TODAY())-Homes[[#This Row],[yr_built]])</f>
        <v>11</v>
      </c>
      <c r="S401">
        <v>2</v>
      </c>
      <c r="T401" s="2">
        <v>41789</v>
      </c>
      <c r="U401" s="3">
        <v>3.5</v>
      </c>
      <c r="V401" s="4">
        <f>IFERROR(Homes[[#This Row],[sqft_above]]+Homes[[#This Row],[sqft_basement]]," ")</f>
        <v>3760</v>
      </c>
      <c r="W401" s="4">
        <v>5000</v>
      </c>
      <c r="X401">
        <v>0</v>
      </c>
      <c r="Y401">
        <v>0</v>
      </c>
      <c r="Z401">
        <v>3</v>
      </c>
      <c r="AA401" s="4">
        <v>2860</v>
      </c>
      <c r="AB401" s="4">
        <v>900</v>
      </c>
      <c r="AC401">
        <v>2014</v>
      </c>
      <c r="AD401" t="s">
        <v>500</v>
      </c>
      <c r="AE401" t="s">
        <v>49</v>
      </c>
      <c r="AF401" t="s">
        <v>204</v>
      </c>
    </row>
    <row r="402" spans="1:32">
      <c r="A402" t="str">
        <f>PROPER(TRIM(Homes[[#This Row],[street]]))</f>
        <v>6478 167Th Ln Se</v>
      </c>
      <c r="B402" t="str">
        <f>PROPER(TRIM(Homes[[#This Row],[city]]))</f>
        <v>Bellevue</v>
      </c>
      <c r="C402" t="str">
        <f>_xlfn.TEXTBEFORE(Homes[[#This Row],[statezip]]," ")</f>
        <v>WA</v>
      </c>
      <c r="D402" s="6" t="str">
        <f>_xlfn.TEXTAFTER(Homes[[#This Row],[statezip]]," ")</f>
        <v>98006</v>
      </c>
      <c r="E402" s="1">
        <v>915000</v>
      </c>
      <c r="F402">
        <v>6</v>
      </c>
      <c r="G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402" s="3" t="str">
        <f>Homes[[#This Row],[bedrooms]] &amp; " bd | " &amp; TEXT(Homes[[#This Row],[bathrooms]],"0.##") &amp; " ba"</f>
        <v>6 bd | 3.75 ba</v>
      </c>
      <c r="I402" s="4">
        <v>2930</v>
      </c>
      <c r="J402" s="1">
        <f>IFERROR(Homes[[#This Row],[price]]/Homes[[#This Row],[sqft_living]]," ")</f>
        <v>312.28668941979521</v>
      </c>
      <c r="K402" s="4">
        <f>IFERROR(Homes[[#This Row],[sqft_lot]]/43560," ")</f>
        <v>0.34389348025711663</v>
      </c>
      <c r="L402" t="str">
        <f>IF(Homes[[#This Row],[waterfront]]=1, "Yes","No")</f>
        <v>No</v>
      </c>
      <c r="M402" s="4" t="str">
        <f>IF(Homes[[#This Row],[sqft_basement]]&gt;0, "Yes","No")</f>
        <v>No</v>
      </c>
      <c r="N402" t="str">
        <f>CHOOSE(Homes[[#This Row],[view]]+1, "None","Fair","Good","Great","Excellent")</f>
        <v>Great</v>
      </c>
      <c r="O402" t="str">
        <f>CHOOSE(Homes[[#This Row],[condition]], "Poor","Fair","Average","Good","Excellent")</f>
        <v>Average</v>
      </c>
      <c r="P402">
        <f ca="1">YEAR(TODAY())-Homes[[#This Row],[yr_built]]</f>
        <v>12</v>
      </c>
      <c r="Q402">
        <v>1923</v>
      </c>
      <c r="R402">
        <f ca="1">IF(Homes[[#This Row],[yr_renovated]]&gt;0, YEAR(TODAY())-Homes[[#This Row],[yr_renovated]], YEAR(TODAY())-Homes[[#This Row],[yr_built]])</f>
        <v>102</v>
      </c>
      <c r="S402">
        <v>2</v>
      </c>
      <c r="T402" s="2">
        <v>41800</v>
      </c>
      <c r="U402" s="3">
        <v>3.75</v>
      </c>
      <c r="V402" s="4">
        <f>IFERROR(Homes[[#This Row],[sqft_above]]+Homes[[#This Row],[sqft_basement]]," ")</f>
        <v>2930</v>
      </c>
      <c r="W402" s="4">
        <v>14980</v>
      </c>
      <c r="X402">
        <v>0</v>
      </c>
      <c r="Y402">
        <v>3</v>
      </c>
      <c r="Z402">
        <v>3</v>
      </c>
      <c r="AA402" s="4">
        <v>2930</v>
      </c>
      <c r="AB402" s="4">
        <v>0</v>
      </c>
      <c r="AC402">
        <v>2013</v>
      </c>
      <c r="AD402" t="s">
        <v>501</v>
      </c>
      <c r="AE402" t="s">
        <v>33</v>
      </c>
      <c r="AF402" t="s">
        <v>91</v>
      </c>
    </row>
    <row r="403" spans="1:32">
      <c r="A403" t="str">
        <f>PROPER(TRIM(Homes[[#This Row],[street]]))</f>
        <v>21101-21199 Ne 78Th St</v>
      </c>
      <c r="B403" t="str">
        <f>PROPER(TRIM(Homes[[#This Row],[city]]))</f>
        <v>Redmond</v>
      </c>
      <c r="C403" t="str">
        <f>_xlfn.TEXTBEFORE(Homes[[#This Row],[statezip]]," ")</f>
        <v>WA</v>
      </c>
      <c r="D403" s="6" t="str">
        <f>_xlfn.TEXTAFTER(Homes[[#This Row],[statezip]]," ")</f>
        <v>98053</v>
      </c>
      <c r="E403" s="1">
        <v>915000</v>
      </c>
      <c r="F403">
        <v>3</v>
      </c>
      <c r="G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403" s="3" t="str">
        <f>Homes[[#This Row],[bedrooms]] &amp; " bd | " &amp; TEXT(Homes[[#This Row],[bathrooms]],"0.##") &amp; " ba"</f>
        <v>3 bd | 4.5 ba</v>
      </c>
      <c r="I403" s="4">
        <v>3850</v>
      </c>
      <c r="J403" s="1">
        <f>IFERROR(Homes[[#This Row],[price]]/Homes[[#This Row],[sqft_living]]," ")</f>
        <v>237.66233766233765</v>
      </c>
      <c r="K403" s="4">
        <f>IFERROR(Homes[[#This Row],[sqft_lot]]/43560," ")</f>
        <v>1.4399908172635445</v>
      </c>
      <c r="L403" t="str">
        <f>IF(Homes[[#This Row],[waterfront]]=1, "Yes","No")</f>
        <v>No</v>
      </c>
      <c r="M403" s="4" t="str">
        <f>IF(Homes[[#This Row],[sqft_basement]]&gt;0, "Yes","No")</f>
        <v>Yes</v>
      </c>
      <c r="N403" t="str">
        <f>CHOOSE(Homes[[#This Row],[view]]+1, "None","Fair","Good","Great","Excellent")</f>
        <v>None</v>
      </c>
      <c r="O403" t="str">
        <f>CHOOSE(Homes[[#This Row],[condition]], "Poor","Fair","Average","Good","Excellent")</f>
        <v>Average</v>
      </c>
      <c r="P403">
        <f ca="1">YEAR(TODAY())-Homes[[#This Row],[yr_built]]</f>
        <v>12</v>
      </c>
      <c r="Q403">
        <v>1923</v>
      </c>
      <c r="R403">
        <f ca="1">IF(Homes[[#This Row],[yr_renovated]]&gt;0, YEAR(TODAY())-Homes[[#This Row],[yr_renovated]], YEAR(TODAY())-Homes[[#This Row],[yr_built]])</f>
        <v>102</v>
      </c>
      <c r="S403">
        <v>2</v>
      </c>
      <c r="T403" s="2">
        <v>41822</v>
      </c>
      <c r="U403" s="3">
        <v>4.5</v>
      </c>
      <c r="V403" s="4">
        <f>IFERROR(Homes[[#This Row],[sqft_above]]+Homes[[#This Row],[sqft_basement]]," ")</f>
        <v>3850</v>
      </c>
      <c r="W403" s="4">
        <v>62726</v>
      </c>
      <c r="X403">
        <v>0</v>
      </c>
      <c r="Y403">
        <v>0</v>
      </c>
      <c r="Z403">
        <v>3</v>
      </c>
      <c r="AA403" s="4">
        <v>3120</v>
      </c>
      <c r="AB403" s="4">
        <v>730</v>
      </c>
      <c r="AC403">
        <v>2013</v>
      </c>
      <c r="AD403" t="s">
        <v>502</v>
      </c>
      <c r="AE403" t="s">
        <v>137</v>
      </c>
      <c r="AF403" t="s">
        <v>208</v>
      </c>
    </row>
    <row r="404" spans="1:32">
      <c r="A404" t="str">
        <f>PROPER(TRIM(Homes[[#This Row],[street]]))</f>
        <v>3414 E Denny Way</v>
      </c>
      <c r="B404" t="str">
        <f>PROPER(TRIM(Homes[[#This Row],[city]]))</f>
        <v>Seattle</v>
      </c>
      <c r="C404" t="str">
        <f>_xlfn.TEXTBEFORE(Homes[[#This Row],[statezip]]," ")</f>
        <v>WA</v>
      </c>
      <c r="D404" s="6" t="str">
        <f>_xlfn.TEXTAFTER(Homes[[#This Row],[statezip]]," ")</f>
        <v>98122</v>
      </c>
      <c r="E404" s="1">
        <v>915000</v>
      </c>
      <c r="F404">
        <v>3</v>
      </c>
      <c r="G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04" s="3" t="str">
        <f>Homes[[#This Row],[bedrooms]] &amp; " bd | " &amp; TEXT(Homes[[#This Row],[bathrooms]],"0.##") &amp; " ba"</f>
        <v>3 bd | 3.25 ba</v>
      </c>
      <c r="I404" s="4">
        <v>2660</v>
      </c>
      <c r="J404" s="1">
        <f>IFERROR(Homes[[#This Row],[price]]/Homes[[#This Row],[sqft_living]]," ")</f>
        <v>343.98496240601503</v>
      </c>
      <c r="K404" s="4">
        <f>IFERROR(Homes[[#This Row],[sqft_lot]]/43560," ")</f>
        <v>9.1827364554637275E-2</v>
      </c>
      <c r="L404" t="str">
        <f>IF(Homes[[#This Row],[waterfront]]=1, "Yes","No")</f>
        <v>No</v>
      </c>
      <c r="M404" s="4" t="str">
        <f>IF(Homes[[#This Row],[sqft_basement]]&gt;0, "Yes","No")</f>
        <v>Yes</v>
      </c>
      <c r="N404" t="str">
        <f>CHOOSE(Homes[[#This Row],[view]]+1, "None","Fair","Good","Great","Excellent")</f>
        <v>None</v>
      </c>
      <c r="O404" t="str">
        <f>CHOOSE(Homes[[#This Row],[condition]], "Poor","Fair","Average","Good","Excellent")</f>
        <v>Average</v>
      </c>
      <c r="P404">
        <f ca="1">YEAR(TODAY())-Homes[[#This Row],[yr_built]]</f>
        <v>22</v>
      </c>
      <c r="Q404">
        <v>0</v>
      </c>
      <c r="R404">
        <f ca="1">IF(Homes[[#This Row],[yr_renovated]]&gt;0, YEAR(TODAY())-Homes[[#This Row],[yr_renovated]], YEAR(TODAY())-Homes[[#This Row],[yr_built]])</f>
        <v>22</v>
      </c>
      <c r="S404">
        <v>2</v>
      </c>
      <c r="T404" s="2">
        <v>41810</v>
      </c>
      <c r="U404" s="3">
        <v>3.25</v>
      </c>
      <c r="V404" s="4">
        <f>IFERROR(Homes[[#This Row],[sqft_above]]+Homes[[#This Row],[sqft_basement]]," ")</f>
        <v>2660</v>
      </c>
      <c r="W404" s="4">
        <v>4000</v>
      </c>
      <c r="X404">
        <v>0</v>
      </c>
      <c r="Y404">
        <v>0</v>
      </c>
      <c r="Z404">
        <v>3</v>
      </c>
      <c r="AA404" s="4">
        <v>2170</v>
      </c>
      <c r="AB404" s="4">
        <v>490</v>
      </c>
      <c r="AC404">
        <v>2003</v>
      </c>
      <c r="AD404" t="s">
        <v>503</v>
      </c>
      <c r="AE404" t="s">
        <v>49</v>
      </c>
      <c r="AF404" t="s">
        <v>302</v>
      </c>
    </row>
    <row r="405" spans="1:32">
      <c r="A405" t="str">
        <f>PROPER(TRIM(Homes[[#This Row],[street]]))</f>
        <v>25707 Se 30Th St</v>
      </c>
      <c r="B405" t="str">
        <f>PROPER(TRIM(Homes[[#This Row],[city]]))</f>
        <v>Sammamish</v>
      </c>
      <c r="C405" t="str">
        <f>_xlfn.TEXTBEFORE(Homes[[#This Row],[statezip]]," ")</f>
        <v>WA</v>
      </c>
      <c r="D405" s="6" t="str">
        <f>_xlfn.TEXTAFTER(Homes[[#This Row],[statezip]]," ")</f>
        <v>98075</v>
      </c>
      <c r="E405" s="1">
        <v>914500</v>
      </c>
      <c r="F405">
        <v>4</v>
      </c>
      <c r="G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05" s="3" t="str">
        <f>Homes[[#This Row],[bedrooms]] &amp; " bd | " &amp; TEXT(Homes[[#This Row],[bathrooms]],"0.##") &amp; " ba"</f>
        <v>4 bd | 2.5 ba</v>
      </c>
      <c r="I405" s="4">
        <v>3950</v>
      </c>
      <c r="J405" s="1">
        <f>IFERROR(Homes[[#This Row],[price]]/Homes[[#This Row],[sqft_living]]," ")</f>
        <v>231.51898734177215</v>
      </c>
      <c r="K405" s="4">
        <f>IFERROR(Homes[[#This Row],[sqft_lot]]/43560," ")</f>
        <v>0.24921946740128559</v>
      </c>
      <c r="L405" t="str">
        <f>IF(Homes[[#This Row],[waterfront]]=1, "Yes","No")</f>
        <v>No</v>
      </c>
      <c r="M405" s="4" t="str">
        <f>IF(Homes[[#This Row],[sqft_basement]]&gt;0, "Yes","No")</f>
        <v>No</v>
      </c>
      <c r="N405" t="str">
        <f>CHOOSE(Homes[[#This Row],[view]]+1, "None","Fair","Good","Great","Excellent")</f>
        <v>None</v>
      </c>
      <c r="O405" t="str">
        <f>CHOOSE(Homes[[#This Row],[condition]], "Poor","Fair","Average","Good","Excellent")</f>
        <v>Average</v>
      </c>
      <c r="P405">
        <f ca="1">YEAR(TODAY())-Homes[[#This Row],[yr_built]]</f>
        <v>12</v>
      </c>
      <c r="Q405">
        <v>1923</v>
      </c>
      <c r="R405">
        <f ca="1">IF(Homes[[#This Row],[yr_renovated]]&gt;0, YEAR(TODAY())-Homes[[#This Row],[yr_renovated]], YEAR(TODAY())-Homes[[#This Row],[yr_built]])</f>
        <v>102</v>
      </c>
      <c r="S405">
        <v>3</v>
      </c>
      <c r="T405" s="2">
        <v>41774</v>
      </c>
      <c r="U405" s="3">
        <v>2.5</v>
      </c>
      <c r="V405" s="4">
        <f>IFERROR(Homes[[#This Row],[sqft_above]]+Homes[[#This Row],[sqft_basement]]," ")</f>
        <v>3950</v>
      </c>
      <c r="W405" s="4">
        <v>10856</v>
      </c>
      <c r="X405">
        <v>0</v>
      </c>
      <c r="Y405">
        <v>0</v>
      </c>
      <c r="Z405">
        <v>3</v>
      </c>
      <c r="AA405" s="4">
        <v>3950</v>
      </c>
      <c r="AB405" s="4">
        <v>0</v>
      </c>
      <c r="AC405">
        <v>2013</v>
      </c>
      <c r="AD405" t="s">
        <v>504</v>
      </c>
      <c r="AE405" t="s">
        <v>102</v>
      </c>
      <c r="AF405" t="s">
        <v>103</v>
      </c>
    </row>
    <row r="406" spans="1:32">
      <c r="A406" t="str">
        <f>PROPER(TRIM(Homes[[#This Row],[street]]))</f>
        <v>14207 Se 52Nd Pl</v>
      </c>
      <c r="B406" t="str">
        <f>PROPER(TRIM(Homes[[#This Row],[city]]))</f>
        <v>Bellevue</v>
      </c>
      <c r="C406" t="str">
        <f>_xlfn.TEXTBEFORE(Homes[[#This Row],[statezip]]," ")</f>
        <v>WA</v>
      </c>
      <c r="D406" s="6" t="str">
        <f>_xlfn.TEXTAFTER(Homes[[#This Row],[statezip]]," ")</f>
        <v>98006</v>
      </c>
      <c r="E406" s="1">
        <v>913888</v>
      </c>
      <c r="F406">
        <v>5</v>
      </c>
      <c r="G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06" s="3" t="str">
        <f>Homes[[#This Row],[bedrooms]] &amp; " bd | " &amp; TEXT(Homes[[#This Row],[bathrooms]],"0.##") &amp; " ba"</f>
        <v>5 bd | 2.25 ba</v>
      </c>
      <c r="I406" s="4">
        <v>2370</v>
      </c>
      <c r="J406" s="1">
        <f>IFERROR(Homes[[#This Row],[price]]/Homes[[#This Row],[sqft_living]]," ")</f>
        <v>385.60675105485234</v>
      </c>
      <c r="K406" s="4">
        <f>IFERROR(Homes[[#This Row],[sqft_lot]]/43560," ")</f>
        <v>0.35610651974288338</v>
      </c>
      <c r="L406" t="str">
        <f>IF(Homes[[#This Row],[waterfront]]=1, "Yes","No")</f>
        <v>No</v>
      </c>
      <c r="M406" s="4" t="str">
        <f>IF(Homes[[#This Row],[sqft_basement]]&gt;0, "Yes","No")</f>
        <v>No</v>
      </c>
      <c r="N406" t="str">
        <f>CHOOSE(Homes[[#This Row],[view]]+1, "None","Fair","Good","Great","Excellent")</f>
        <v>None</v>
      </c>
      <c r="O406" t="str">
        <f>CHOOSE(Homes[[#This Row],[condition]], "Poor","Fair","Average","Good","Excellent")</f>
        <v>Good</v>
      </c>
      <c r="P406">
        <f ca="1">YEAR(TODAY())-Homes[[#This Row],[yr_built]]</f>
        <v>44</v>
      </c>
      <c r="Q406">
        <v>0</v>
      </c>
      <c r="R406">
        <f ca="1">IF(Homes[[#This Row],[yr_renovated]]&gt;0, YEAR(TODAY())-Homes[[#This Row],[yr_renovated]], YEAR(TODAY())-Homes[[#This Row],[yr_built]])</f>
        <v>44</v>
      </c>
      <c r="S406">
        <v>2</v>
      </c>
      <c r="T406" s="2">
        <v>41815</v>
      </c>
      <c r="U406" s="3">
        <v>2.25</v>
      </c>
      <c r="V406" s="4">
        <f>IFERROR(Homes[[#This Row],[sqft_above]]+Homes[[#This Row],[sqft_basement]]," ")</f>
        <v>2370</v>
      </c>
      <c r="W406" s="4">
        <v>15512</v>
      </c>
      <c r="X406">
        <v>0</v>
      </c>
      <c r="Y406">
        <v>0</v>
      </c>
      <c r="Z406">
        <v>4</v>
      </c>
      <c r="AA406" s="4">
        <v>2370</v>
      </c>
      <c r="AB406" s="4">
        <v>0</v>
      </c>
      <c r="AC406">
        <v>1981</v>
      </c>
      <c r="AD406" t="s">
        <v>505</v>
      </c>
      <c r="AE406" t="s">
        <v>33</v>
      </c>
      <c r="AF406" t="s">
        <v>91</v>
      </c>
    </row>
    <row r="407" spans="1:32">
      <c r="A407" t="str">
        <f>PROPER(TRIM(Homes[[#This Row],[street]]))</f>
        <v>26966 Se 22Nd Way</v>
      </c>
      <c r="B407" t="str">
        <f>PROPER(TRIM(Homes[[#This Row],[city]]))</f>
        <v>Sammamish</v>
      </c>
      <c r="C407" t="str">
        <f>_xlfn.TEXTBEFORE(Homes[[#This Row],[statezip]]," ")</f>
        <v>WA</v>
      </c>
      <c r="D407" s="6" t="str">
        <f>_xlfn.TEXTAFTER(Homes[[#This Row],[statezip]]," ")</f>
        <v>98075</v>
      </c>
      <c r="E407" s="1">
        <v>913000</v>
      </c>
      <c r="F407">
        <v>4</v>
      </c>
      <c r="G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07" s="3" t="str">
        <f>Homes[[#This Row],[bedrooms]] &amp; " bd | " &amp; TEXT(Homes[[#This Row],[bathrooms]],"0.##") &amp; " ba"</f>
        <v>4 bd | 2.5 ba</v>
      </c>
      <c r="I407" s="4">
        <v>3640</v>
      </c>
      <c r="J407" s="1">
        <f>IFERROR(Homes[[#This Row],[price]]/Homes[[#This Row],[sqft_living]]," ")</f>
        <v>250.82417582417582</v>
      </c>
      <c r="K407" s="4">
        <f>IFERROR(Homes[[#This Row],[sqft_lot]]/43560," ")</f>
        <v>0.24279155188246096</v>
      </c>
      <c r="L407" t="str">
        <f>IF(Homes[[#This Row],[waterfront]]=1, "Yes","No")</f>
        <v>No</v>
      </c>
      <c r="M407" s="4" t="str">
        <f>IF(Homes[[#This Row],[sqft_basement]]&gt;0, "Yes","No")</f>
        <v>No</v>
      </c>
      <c r="N407" t="str">
        <f>CHOOSE(Homes[[#This Row],[view]]+1, "None","Fair","Good","Great","Excellent")</f>
        <v>None</v>
      </c>
      <c r="O407" t="str">
        <f>CHOOSE(Homes[[#This Row],[condition]], "Poor","Fair","Average","Good","Excellent")</f>
        <v>Average</v>
      </c>
      <c r="P407">
        <f ca="1">YEAR(TODAY())-Homes[[#This Row],[yr_built]]</f>
        <v>26</v>
      </c>
      <c r="Q407">
        <v>0</v>
      </c>
      <c r="R407">
        <f ca="1">IF(Homes[[#This Row],[yr_renovated]]&gt;0, YEAR(TODAY())-Homes[[#This Row],[yr_renovated]], YEAR(TODAY())-Homes[[#This Row],[yr_built]])</f>
        <v>26</v>
      </c>
      <c r="S407">
        <v>2</v>
      </c>
      <c r="T407" s="2">
        <v>41808</v>
      </c>
      <c r="U407" s="3">
        <v>2.5</v>
      </c>
      <c r="V407" s="4">
        <f>IFERROR(Homes[[#This Row],[sqft_above]]+Homes[[#This Row],[sqft_basement]]," ")</f>
        <v>3640</v>
      </c>
      <c r="W407" s="4">
        <v>10576</v>
      </c>
      <c r="X407">
        <v>0</v>
      </c>
      <c r="Y407">
        <v>0</v>
      </c>
      <c r="Z407">
        <v>3</v>
      </c>
      <c r="AA407" s="4">
        <v>3640</v>
      </c>
      <c r="AB407" s="4">
        <v>0</v>
      </c>
      <c r="AC407">
        <v>1999</v>
      </c>
      <c r="AD407" t="s">
        <v>506</v>
      </c>
      <c r="AE407" t="s">
        <v>102</v>
      </c>
      <c r="AF407" t="s">
        <v>103</v>
      </c>
    </row>
    <row r="408" spans="1:32">
      <c r="A408" t="str">
        <f>PROPER(TRIM(Homes[[#This Row],[street]]))</f>
        <v>15243 Ne 71St Ct</v>
      </c>
      <c r="B408" t="str">
        <f>PROPER(TRIM(Homes[[#This Row],[city]]))</f>
        <v>Redmond</v>
      </c>
      <c r="C408" t="str">
        <f>_xlfn.TEXTBEFORE(Homes[[#This Row],[statezip]]," ")</f>
        <v>WA</v>
      </c>
      <c r="D408" s="6" t="str">
        <f>_xlfn.TEXTAFTER(Homes[[#This Row],[statezip]]," ")</f>
        <v>98052</v>
      </c>
      <c r="E408" s="1">
        <v>910000</v>
      </c>
      <c r="F408">
        <v>4</v>
      </c>
      <c r="G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08" s="3" t="str">
        <f>Homes[[#This Row],[bedrooms]] &amp; " bd | " &amp; TEXT(Homes[[#This Row],[bathrooms]],"0.##") &amp; " ba"</f>
        <v>4 bd | 3.25 ba</v>
      </c>
      <c r="I408" s="4">
        <v>3340</v>
      </c>
      <c r="J408" s="1">
        <f>IFERROR(Homes[[#This Row],[price]]/Homes[[#This Row],[sqft_living]]," ")</f>
        <v>272.45508982035926</v>
      </c>
      <c r="K408" s="4">
        <f>IFERROR(Homes[[#This Row],[sqft_lot]]/43560," ")</f>
        <v>0.25</v>
      </c>
      <c r="L408" t="str">
        <f>IF(Homes[[#This Row],[waterfront]]=1, "Yes","No")</f>
        <v>No</v>
      </c>
      <c r="M408" s="4" t="str">
        <f>IF(Homes[[#This Row],[sqft_basement]]&gt;0, "Yes","No")</f>
        <v>Yes</v>
      </c>
      <c r="N408" t="str">
        <f>CHOOSE(Homes[[#This Row],[view]]+1, "None","Fair","Good","Great","Excellent")</f>
        <v>None</v>
      </c>
      <c r="O408" t="str">
        <f>CHOOSE(Homes[[#This Row],[condition]], "Poor","Fair","Average","Good","Excellent")</f>
        <v>Average</v>
      </c>
      <c r="P408">
        <f ca="1">YEAR(TODAY())-Homes[[#This Row],[yr_built]]</f>
        <v>62</v>
      </c>
      <c r="Q408">
        <v>2000</v>
      </c>
      <c r="R408">
        <f ca="1">IF(Homes[[#This Row],[yr_renovated]]&gt;0, YEAR(TODAY())-Homes[[#This Row],[yr_renovated]], YEAR(TODAY())-Homes[[#This Row],[yr_built]])</f>
        <v>25</v>
      </c>
      <c r="S408">
        <v>1.5</v>
      </c>
      <c r="T408" s="2">
        <v>41781</v>
      </c>
      <c r="U408" s="3">
        <v>3.25</v>
      </c>
      <c r="V408" s="4">
        <f>IFERROR(Homes[[#This Row],[sqft_above]]+Homes[[#This Row],[sqft_basement]]," ")</f>
        <v>3340</v>
      </c>
      <c r="W408" s="4">
        <v>10890</v>
      </c>
      <c r="X408">
        <v>0</v>
      </c>
      <c r="Y408">
        <v>0</v>
      </c>
      <c r="Z408">
        <v>3</v>
      </c>
      <c r="AA408" s="4">
        <v>2240</v>
      </c>
      <c r="AB408" s="4">
        <v>1100</v>
      </c>
      <c r="AC408">
        <v>1963</v>
      </c>
      <c r="AD408" t="s">
        <v>507</v>
      </c>
      <c r="AE408" t="s">
        <v>137</v>
      </c>
      <c r="AF408" t="s">
        <v>138</v>
      </c>
    </row>
    <row r="409" spans="1:32">
      <c r="A409" t="str">
        <f>PROPER(TRIM(Homes[[#This Row],[street]]))</f>
        <v>2807 E Aloha St</v>
      </c>
      <c r="B409" t="str">
        <f>PROPER(TRIM(Homes[[#This Row],[city]]))</f>
        <v>Seattle</v>
      </c>
      <c r="C409" t="str">
        <f>_xlfn.TEXTBEFORE(Homes[[#This Row],[statezip]]," ")</f>
        <v>WA</v>
      </c>
      <c r="D409" s="6" t="str">
        <f>_xlfn.TEXTAFTER(Homes[[#This Row],[statezip]]," ")</f>
        <v>98112</v>
      </c>
      <c r="E409" s="1">
        <v>910000</v>
      </c>
      <c r="F409">
        <v>5</v>
      </c>
      <c r="G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09" s="3" t="str">
        <f>Homes[[#This Row],[bedrooms]] &amp; " bd | " &amp; TEXT(Homes[[#This Row],[bathrooms]],"0.##") &amp; " ba"</f>
        <v>5 bd | 2.5 ba</v>
      </c>
      <c r="I409" s="4">
        <v>2350</v>
      </c>
      <c r="J409" s="1">
        <f>IFERROR(Homes[[#This Row],[price]]/Homes[[#This Row],[sqft_living]]," ")</f>
        <v>387.2340425531915</v>
      </c>
      <c r="K409" s="4">
        <f>IFERROR(Homes[[#This Row],[sqft_lot]]/43560," ")</f>
        <v>9.1827364554637275E-2</v>
      </c>
      <c r="L409" t="str">
        <f>IF(Homes[[#This Row],[waterfront]]=1, "Yes","No")</f>
        <v>No</v>
      </c>
      <c r="M409" s="4" t="str">
        <f>IF(Homes[[#This Row],[sqft_basement]]&gt;0, "Yes","No")</f>
        <v>No</v>
      </c>
      <c r="N409" t="str">
        <f>CHOOSE(Homes[[#This Row],[view]]+1, "None","Fair","Good","Great","Excellent")</f>
        <v>None</v>
      </c>
      <c r="O409" t="str">
        <f>CHOOSE(Homes[[#This Row],[condition]], "Poor","Fair","Average","Good","Excellent")</f>
        <v>Average</v>
      </c>
      <c r="P409">
        <f ca="1">YEAR(TODAY())-Homes[[#This Row],[yr_built]]</f>
        <v>32</v>
      </c>
      <c r="Q409">
        <v>0</v>
      </c>
      <c r="R409">
        <f ca="1">IF(Homes[[#This Row],[yr_renovated]]&gt;0, YEAR(TODAY())-Homes[[#This Row],[yr_renovated]], YEAR(TODAY())-Homes[[#This Row],[yr_built]])</f>
        <v>32</v>
      </c>
      <c r="S409">
        <v>2</v>
      </c>
      <c r="T409" s="2">
        <v>41803</v>
      </c>
      <c r="U409" s="3">
        <v>2.5</v>
      </c>
      <c r="V409" s="4">
        <f>IFERROR(Homes[[#This Row],[sqft_above]]+Homes[[#This Row],[sqft_basement]]," ")</f>
        <v>2350</v>
      </c>
      <c r="W409" s="4">
        <v>4000</v>
      </c>
      <c r="X409">
        <v>0</v>
      </c>
      <c r="Y409">
        <v>0</v>
      </c>
      <c r="Z409">
        <v>3</v>
      </c>
      <c r="AA409" s="4">
        <v>2350</v>
      </c>
      <c r="AB409" s="4">
        <v>0</v>
      </c>
      <c r="AC409">
        <v>1993</v>
      </c>
      <c r="AD409" t="s">
        <v>508</v>
      </c>
      <c r="AE409" t="s">
        <v>49</v>
      </c>
      <c r="AF409" t="s">
        <v>64</v>
      </c>
    </row>
    <row r="410" spans="1:32">
      <c r="A410" t="str">
        <f>PROPER(TRIM(Homes[[#This Row],[street]]))</f>
        <v>124 Ne 61St St</v>
      </c>
      <c r="B410" t="str">
        <f>PROPER(TRIM(Homes[[#This Row],[city]]))</f>
        <v>Seattle</v>
      </c>
      <c r="C410" t="str">
        <f>_xlfn.TEXTBEFORE(Homes[[#This Row],[statezip]]," ")</f>
        <v>WA</v>
      </c>
      <c r="D410" s="6" t="str">
        <f>_xlfn.TEXTAFTER(Homes[[#This Row],[statezip]]," ")</f>
        <v>98115</v>
      </c>
      <c r="E410" s="1">
        <v>910000</v>
      </c>
      <c r="F410">
        <v>3</v>
      </c>
      <c r="G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10" s="3" t="str">
        <f>Homes[[#This Row],[bedrooms]] &amp; " bd | " &amp; TEXT(Homes[[#This Row],[bathrooms]],"0.##") &amp; " ba"</f>
        <v>3 bd | 2. ba</v>
      </c>
      <c r="I410" s="4">
        <v>2700</v>
      </c>
      <c r="J410" s="1">
        <f>IFERROR(Homes[[#This Row],[price]]/Homes[[#This Row],[sqft_living]]," ")</f>
        <v>337.03703703703701</v>
      </c>
      <c r="K410" s="4">
        <f>IFERROR(Homes[[#This Row],[sqft_lot]]/43560," ")</f>
        <v>0.14049586776859505</v>
      </c>
      <c r="L410" t="str">
        <f>IF(Homes[[#This Row],[waterfront]]=1, "Yes","No")</f>
        <v>No</v>
      </c>
      <c r="M410" s="4" t="str">
        <f>IF(Homes[[#This Row],[sqft_basement]]&gt;0, "Yes","No")</f>
        <v>Yes</v>
      </c>
      <c r="N410" t="str">
        <f>CHOOSE(Homes[[#This Row],[view]]+1, "None","Fair","Good","Great","Excellent")</f>
        <v>None</v>
      </c>
      <c r="O410" t="str">
        <f>CHOOSE(Homes[[#This Row],[condition]], "Poor","Fair","Average","Good","Excellent")</f>
        <v>Good</v>
      </c>
      <c r="P410">
        <f ca="1">YEAR(TODAY())-Homes[[#This Row],[yr_built]]</f>
        <v>63</v>
      </c>
      <c r="Q410">
        <v>0</v>
      </c>
      <c r="R410">
        <f ca="1">IF(Homes[[#This Row],[yr_renovated]]&gt;0, YEAR(TODAY())-Homes[[#This Row],[yr_renovated]], YEAR(TODAY())-Homes[[#This Row],[yr_built]])</f>
        <v>63</v>
      </c>
      <c r="S410">
        <v>1</v>
      </c>
      <c r="T410" s="2">
        <v>41771</v>
      </c>
      <c r="U410" s="3">
        <v>2</v>
      </c>
      <c r="V410" s="4">
        <f>IFERROR(Homes[[#This Row],[sqft_above]]+Homes[[#This Row],[sqft_basement]]," ")</f>
        <v>2700</v>
      </c>
      <c r="W410" s="4">
        <v>6120</v>
      </c>
      <c r="X410">
        <v>0</v>
      </c>
      <c r="Y410">
        <v>0</v>
      </c>
      <c r="Z410">
        <v>4</v>
      </c>
      <c r="AA410" s="4">
        <v>1350</v>
      </c>
      <c r="AB410" s="4">
        <v>1350</v>
      </c>
      <c r="AC410">
        <v>1962</v>
      </c>
      <c r="AD410" t="s">
        <v>509</v>
      </c>
      <c r="AE410" t="s">
        <v>49</v>
      </c>
      <c r="AF410" t="s">
        <v>154</v>
      </c>
    </row>
    <row r="411" spans="1:32">
      <c r="A411" t="str">
        <f>PROPER(TRIM(Homes[[#This Row],[street]]))</f>
        <v>13417 218Th Ave Ne</v>
      </c>
      <c r="B411" t="str">
        <f>PROPER(TRIM(Homes[[#This Row],[city]]))</f>
        <v>Woodinville</v>
      </c>
      <c r="C411" t="str">
        <f>_xlfn.TEXTBEFORE(Homes[[#This Row],[statezip]]," ")</f>
        <v>WA</v>
      </c>
      <c r="D411" s="6" t="str">
        <f>_xlfn.TEXTAFTER(Homes[[#This Row],[statezip]]," ")</f>
        <v>98077</v>
      </c>
      <c r="E411" s="1">
        <v>910000</v>
      </c>
      <c r="F411">
        <v>4</v>
      </c>
      <c r="G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1" s="3" t="str">
        <f>Homes[[#This Row],[bedrooms]] &amp; " bd | " &amp; TEXT(Homes[[#This Row],[bathrooms]],"0.##") &amp; " ba"</f>
        <v>4 bd | 3.5 ba</v>
      </c>
      <c r="I411" s="4">
        <v>4040</v>
      </c>
      <c r="J411" s="1">
        <f>IFERROR(Homes[[#This Row],[price]]/Homes[[#This Row],[sqft_living]]," ")</f>
        <v>225.24752475247524</v>
      </c>
      <c r="K411" s="4">
        <f>IFERROR(Homes[[#This Row],[sqft_lot]]/43560," ")</f>
        <v>1.1588383838383838</v>
      </c>
      <c r="L411" t="str">
        <f>IF(Homes[[#This Row],[waterfront]]=1, "Yes","No")</f>
        <v>No</v>
      </c>
      <c r="M411" s="4" t="str">
        <f>IF(Homes[[#This Row],[sqft_basement]]&gt;0, "Yes","No")</f>
        <v>No</v>
      </c>
      <c r="N411" t="str">
        <f>CHOOSE(Homes[[#This Row],[view]]+1, "None","Fair","Good","Great","Excellent")</f>
        <v>None</v>
      </c>
      <c r="O411" t="str">
        <f>CHOOSE(Homes[[#This Row],[condition]], "Poor","Fair","Average","Good","Excellent")</f>
        <v>Average</v>
      </c>
      <c r="P411">
        <f ca="1">YEAR(TODAY())-Homes[[#This Row],[yr_built]]</f>
        <v>38</v>
      </c>
      <c r="Q411">
        <v>2000</v>
      </c>
      <c r="R411">
        <f ca="1">IF(Homes[[#This Row],[yr_renovated]]&gt;0, YEAR(TODAY())-Homes[[#This Row],[yr_renovated]], YEAR(TODAY())-Homes[[#This Row],[yr_built]])</f>
        <v>25</v>
      </c>
      <c r="S411">
        <v>2</v>
      </c>
      <c r="T411" s="2">
        <v>41816</v>
      </c>
      <c r="U411" s="3">
        <v>3.5</v>
      </c>
      <c r="V411" s="4">
        <f>IFERROR(Homes[[#This Row],[sqft_above]]+Homes[[#This Row],[sqft_basement]]," ")</f>
        <v>4040</v>
      </c>
      <c r="W411" s="4">
        <v>50479</v>
      </c>
      <c r="X411">
        <v>0</v>
      </c>
      <c r="Y411">
        <v>0</v>
      </c>
      <c r="Z411">
        <v>3</v>
      </c>
      <c r="AA411" s="4">
        <v>4040</v>
      </c>
      <c r="AB411" s="4">
        <v>0</v>
      </c>
      <c r="AC411">
        <v>1987</v>
      </c>
      <c r="AD411" t="s">
        <v>510</v>
      </c>
      <c r="AE411" t="s">
        <v>120</v>
      </c>
      <c r="AF411" t="s">
        <v>121</v>
      </c>
    </row>
    <row r="412" spans="1:32">
      <c r="A412" t="str">
        <f>PROPER(TRIM(Homes[[#This Row],[street]]))</f>
        <v>14583 Ne 58Th St</v>
      </c>
      <c r="B412" t="str">
        <f>PROPER(TRIM(Homes[[#This Row],[city]]))</f>
        <v>Bellevue</v>
      </c>
      <c r="C412" t="str">
        <f>_xlfn.TEXTBEFORE(Homes[[#This Row],[statezip]]," ")</f>
        <v>WA</v>
      </c>
      <c r="D412" s="6" t="str">
        <f>_xlfn.TEXTAFTER(Homes[[#This Row],[statezip]]," ")</f>
        <v>98007</v>
      </c>
      <c r="E412" s="1">
        <v>907500</v>
      </c>
      <c r="F412">
        <v>4</v>
      </c>
      <c r="G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12" s="3" t="str">
        <f>Homes[[#This Row],[bedrooms]] &amp; " bd | " &amp; TEXT(Homes[[#This Row],[bathrooms]],"0.##") &amp; " ba"</f>
        <v>4 bd | 2.5 ba</v>
      </c>
      <c r="I412" s="4">
        <v>2770</v>
      </c>
      <c r="J412" s="1">
        <f>IFERROR(Homes[[#This Row],[price]]/Homes[[#This Row],[sqft_living]]," ")</f>
        <v>327.61732851985562</v>
      </c>
      <c r="K412" s="4">
        <f>IFERROR(Homes[[#This Row],[sqft_lot]]/43560," ")</f>
        <v>0.19839302112029386</v>
      </c>
      <c r="L412" t="str">
        <f>IF(Homes[[#This Row],[waterfront]]=1, "Yes","No")</f>
        <v>No</v>
      </c>
      <c r="M412" s="4" t="str">
        <f>IF(Homes[[#This Row],[sqft_basement]]&gt;0, "Yes","No")</f>
        <v>No</v>
      </c>
      <c r="N412" t="str">
        <f>CHOOSE(Homes[[#This Row],[view]]+1, "None","Fair","Good","Great","Excellent")</f>
        <v>None</v>
      </c>
      <c r="O412" t="str">
        <f>CHOOSE(Homes[[#This Row],[condition]], "Poor","Fair","Average","Good","Excellent")</f>
        <v>Good</v>
      </c>
      <c r="P412">
        <f ca="1">YEAR(TODAY())-Homes[[#This Row],[yr_built]]</f>
        <v>38</v>
      </c>
      <c r="Q412">
        <v>0</v>
      </c>
      <c r="R412">
        <f ca="1">IF(Homes[[#This Row],[yr_renovated]]&gt;0, YEAR(TODAY())-Homes[[#This Row],[yr_renovated]], YEAR(TODAY())-Homes[[#This Row],[yr_built]])</f>
        <v>38</v>
      </c>
      <c r="S412">
        <v>2</v>
      </c>
      <c r="T412" s="2">
        <v>41794</v>
      </c>
      <c r="U412" s="3">
        <v>2.5</v>
      </c>
      <c r="V412" s="4">
        <f>IFERROR(Homes[[#This Row],[sqft_above]]+Homes[[#This Row],[sqft_basement]]," ")</f>
        <v>2770</v>
      </c>
      <c r="W412" s="4">
        <v>8642</v>
      </c>
      <c r="X412">
        <v>0</v>
      </c>
      <c r="Y412">
        <v>0</v>
      </c>
      <c r="Z412">
        <v>4</v>
      </c>
      <c r="AA412" s="4">
        <v>2770</v>
      </c>
      <c r="AB412" s="4">
        <v>0</v>
      </c>
      <c r="AC412">
        <v>1987</v>
      </c>
      <c r="AD412" t="s">
        <v>511</v>
      </c>
      <c r="AE412" t="s">
        <v>33</v>
      </c>
      <c r="AF412" t="s">
        <v>264</v>
      </c>
    </row>
    <row r="413" spans="1:32">
      <c r="A413" t="str">
        <f>PROPER(TRIM(Homes[[#This Row],[street]]))</f>
        <v>408 172Nd Pl Ne</v>
      </c>
      <c r="B413" t="str">
        <f>PROPER(TRIM(Homes[[#This Row],[city]]))</f>
        <v>Bellevue</v>
      </c>
      <c r="C413" t="str">
        <f>_xlfn.TEXTBEFORE(Homes[[#This Row],[statezip]]," ")</f>
        <v>WA</v>
      </c>
      <c r="D413" s="6" t="str">
        <f>_xlfn.TEXTAFTER(Homes[[#This Row],[statezip]]," ")</f>
        <v>98008</v>
      </c>
      <c r="E413" s="1">
        <v>905000</v>
      </c>
      <c r="F413">
        <v>5</v>
      </c>
      <c r="G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3" s="3" t="str">
        <f>Homes[[#This Row],[bedrooms]] &amp; " bd | " &amp; TEXT(Homes[[#This Row],[bathrooms]],"0.##") &amp; " ba"</f>
        <v>5 bd | 3.5 ba</v>
      </c>
      <c r="I413" s="4">
        <v>3100</v>
      </c>
      <c r="J413" s="1">
        <f>IFERROR(Homes[[#This Row],[price]]/Homes[[#This Row],[sqft_living]]," ")</f>
        <v>291.93548387096774</v>
      </c>
      <c r="K413" s="4">
        <f>IFERROR(Homes[[#This Row],[sqft_lot]]/43560," ")</f>
        <v>0.23415977961432508</v>
      </c>
      <c r="L413" t="str">
        <f>IF(Homes[[#This Row],[waterfront]]=1, "Yes","No")</f>
        <v>No</v>
      </c>
      <c r="M413" s="4" t="str">
        <f>IF(Homes[[#This Row],[sqft_basement]]&gt;0, "Yes","No")</f>
        <v>Yes</v>
      </c>
      <c r="N413" t="str">
        <f>CHOOSE(Homes[[#This Row],[view]]+1, "None","Fair","Good","Great","Excellent")</f>
        <v>Excellent</v>
      </c>
      <c r="O413" t="str">
        <f>CHOOSE(Homes[[#This Row],[condition]], "Poor","Fair","Average","Good","Excellent")</f>
        <v>Average</v>
      </c>
      <c r="P413">
        <f ca="1">YEAR(TODAY())-Homes[[#This Row],[yr_built]]</f>
        <v>55</v>
      </c>
      <c r="Q413">
        <v>2014</v>
      </c>
      <c r="R413">
        <f ca="1">IF(Homes[[#This Row],[yr_renovated]]&gt;0, YEAR(TODAY())-Homes[[#This Row],[yr_renovated]], YEAR(TODAY())-Homes[[#This Row],[yr_built]])</f>
        <v>11</v>
      </c>
      <c r="S413">
        <v>1</v>
      </c>
      <c r="T413" s="2">
        <v>41815</v>
      </c>
      <c r="U413" s="3">
        <v>3.5</v>
      </c>
      <c r="V413" s="4">
        <f>IFERROR(Homes[[#This Row],[sqft_above]]+Homes[[#This Row],[sqft_basement]]," ")</f>
        <v>3100</v>
      </c>
      <c r="W413" s="4">
        <v>10200</v>
      </c>
      <c r="X413">
        <v>0</v>
      </c>
      <c r="Y413">
        <v>4</v>
      </c>
      <c r="Z413">
        <v>3</v>
      </c>
      <c r="AA413" s="4">
        <v>1660</v>
      </c>
      <c r="AB413" s="4">
        <v>1440</v>
      </c>
      <c r="AC413">
        <v>1970</v>
      </c>
      <c r="AD413" t="s">
        <v>512</v>
      </c>
      <c r="AE413" t="s">
        <v>33</v>
      </c>
      <c r="AF413" t="s">
        <v>53</v>
      </c>
    </row>
    <row r="414" spans="1:32">
      <c r="A414" t="str">
        <f>PROPER(TRIM(Homes[[#This Row],[street]]))</f>
        <v>15563 Se 67Th Pl</v>
      </c>
      <c r="B414" t="str">
        <f>PROPER(TRIM(Homes[[#This Row],[city]]))</f>
        <v>Bellevue</v>
      </c>
      <c r="C414" t="str">
        <f>_xlfn.TEXTBEFORE(Homes[[#This Row],[statezip]]," ")</f>
        <v>WA</v>
      </c>
      <c r="D414" s="6" t="str">
        <f>_xlfn.TEXTAFTER(Homes[[#This Row],[statezip]]," ")</f>
        <v>98006</v>
      </c>
      <c r="E414" s="1">
        <v>905000</v>
      </c>
      <c r="F414">
        <v>5</v>
      </c>
      <c r="G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4" s="3" t="str">
        <f>Homes[[#This Row],[bedrooms]] &amp; " bd | " &amp; TEXT(Homes[[#This Row],[bathrooms]],"0.##") &amp; " ba"</f>
        <v>5 bd | 3.5 ba</v>
      </c>
      <c r="I414" s="4">
        <v>3500</v>
      </c>
      <c r="J414" s="1">
        <f>IFERROR(Homes[[#This Row],[price]]/Homes[[#This Row],[sqft_living]]," ")</f>
        <v>258.57142857142856</v>
      </c>
      <c r="K414" s="4">
        <f>IFERROR(Homes[[#This Row],[sqft_lot]]/43560," ")</f>
        <v>0.23312672176308541</v>
      </c>
      <c r="L414" t="str">
        <f>IF(Homes[[#This Row],[waterfront]]=1, "Yes","No")</f>
        <v>No</v>
      </c>
      <c r="M414" s="4" t="str">
        <f>IF(Homes[[#This Row],[sqft_basement]]&gt;0, "Yes","No")</f>
        <v>Yes</v>
      </c>
      <c r="N414" t="str">
        <f>CHOOSE(Homes[[#This Row],[view]]+1, "None","Fair","Good","Great","Excellent")</f>
        <v>None</v>
      </c>
      <c r="O414" t="str">
        <f>CHOOSE(Homes[[#This Row],[condition]], "Poor","Fair","Average","Good","Excellent")</f>
        <v>Average</v>
      </c>
      <c r="P414">
        <f ca="1">YEAR(TODAY())-Homes[[#This Row],[yr_built]]</f>
        <v>29</v>
      </c>
      <c r="Q414">
        <v>0</v>
      </c>
      <c r="R414">
        <f ca="1">IF(Homes[[#This Row],[yr_renovated]]&gt;0, YEAR(TODAY())-Homes[[#This Row],[yr_renovated]], YEAR(TODAY())-Homes[[#This Row],[yr_built]])</f>
        <v>29</v>
      </c>
      <c r="S414">
        <v>2</v>
      </c>
      <c r="T414" s="2">
        <v>41813</v>
      </c>
      <c r="U414" s="3">
        <v>3.5</v>
      </c>
      <c r="V414" s="4">
        <f>IFERROR(Homes[[#This Row],[sqft_above]]+Homes[[#This Row],[sqft_basement]]," ")</f>
        <v>3500</v>
      </c>
      <c r="W414" s="4">
        <v>10155</v>
      </c>
      <c r="X414">
        <v>0</v>
      </c>
      <c r="Y414">
        <v>0</v>
      </c>
      <c r="Z414">
        <v>3</v>
      </c>
      <c r="AA414" s="4">
        <v>2570</v>
      </c>
      <c r="AB414" s="4">
        <v>930</v>
      </c>
      <c r="AC414">
        <v>1996</v>
      </c>
      <c r="AD414" t="s">
        <v>513</v>
      </c>
      <c r="AE414" t="s">
        <v>33</v>
      </c>
      <c r="AF414" t="s">
        <v>91</v>
      </c>
    </row>
    <row r="415" spans="1:32">
      <c r="A415" t="str">
        <f>PROPER(TRIM(Homes[[#This Row],[street]]))</f>
        <v>1630 28Th Ave Ne</v>
      </c>
      <c r="B415" t="str">
        <f>PROPER(TRIM(Homes[[#This Row],[city]]))</f>
        <v>Issaquah</v>
      </c>
      <c r="C415" t="str">
        <f>_xlfn.TEXTBEFORE(Homes[[#This Row],[statezip]]," ")</f>
        <v>WA</v>
      </c>
      <c r="D415" s="6" t="str">
        <f>_xlfn.TEXTAFTER(Homes[[#This Row],[statezip]]," ")</f>
        <v>98029</v>
      </c>
      <c r="E415" s="1">
        <v>905000</v>
      </c>
      <c r="F415">
        <v>4</v>
      </c>
      <c r="G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15" s="3" t="str">
        <f>Homes[[#This Row],[bedrooms]] &amp; " bd | " &amp; TEXT(Homes[[#This Row],[bathrooms]],"0.##") &amp; " ba"</f>
        <v>4 bd | 3.25 ba</v>
      </c>
      <c r="I415" s="4">
        <v>3440</v>
      </c>
      <c r="J415" s="1">
        <f>IFERROR(Homes[[#This Row],[price]]/Homes[[#This Row],[sqft_living]]," ")</f>
        <v>263.08139534883719</v>
      </c>
      <c r="K415" s="4">
        <f>IFERROR(Homes[[#This Row],[sqft_lot]]/43560," ")</f>
        <v>0.17587235996326905</v>
      </c>
      <c r="L415" t="str">
        <f>IF(Homes[[#This Row],[waterfront]]=1, "Yes","No")</f>
        <v>No</v>
      </c>
      <c r="M415" s="4" t="str">
        <f>IF(Homes[[#This Row],[sqft_basement]]&gt;0, "Yes","No")</f>
        <v>No</v>
      </c>
      <c r="N415" t="str">
        <f>CHOOSE(Homes[[#This Row],[view]]+1, "None","Fair","Good","Great","Excellent")</f>
        <v>None</v>
      </c>
      <c r="O415" t="str">
        <f>CHOOSE(Homes[[#This Row],[condition]], "Poor","Fair","Average","Good","Excellent")</f>
        <v>Average</v>
      </c>
      <c r="P415">
        <f ca="1">YEAR(TODAY())-Homes[[#This Row],[yr_built]]</f>
        <v>19</v>
      </c>
      <c r="Q415">
        <v>0</v>
      </c>
      <c r="R415">
        <f ca="1">IF(Homes[[#This Row],[yr_renovated]]&gt;0, YEAR(TODAY())-Homes[[#This Row],[yr_renovated]], YEAR(TODAY())-Homes[[#This Row],[yr_built]])</f>
        <v>19</v>
      </c>
      <c r="S415">
        <v>2</v>
      </c>
      <c r="T415" s="2">
        <v>41813</v>
      </c>
      <c r="U415" s="3">
        <v>3.25</v>
      </c>
      <c r="V415" s="4">
        <f>IFERROR(Homes[[#This Row],[sqft_above]]+Homes[[#This Row],[sqft_basement]]," ")</f>
        <v>3440</v>
      </c>
      <c r="W415" s="4">
        <v>7661</v>
      </c>
      <c r="X415">
        <v>0</v>
      </c>
      <c r="Y415">
        <v>0</v>
      </c>
      <c r="Z415">
        <v>3</v>
      </c>
      <c r="AA415" s="4">
        <v>3440</v>
      </c>
      <c r="AB415" s="4">
        <v>0</v>
      </c>
      <c r="AC415">
        <v>2006</v>
      </c>
      <c r="AD415" t="s">
        <v>514</v>
      </c>
      <c r="AE415" t="s">
        <v>79</v>
      </c>
      <c r="AF415" t="s">
        <v>80</v>
      </c>
    </row>
    <row r="416" spans="1:32">
      <c r="A416" t="str">
        <f>PROPER(TRIM(Homes[[#This Row],[street]]))</f>
        <v>9400 Se 47Th St</v>
      </c>
      <c r="B416" t="str">
        <f>PROPER(TRIM(Homes[[#This Row],[city]]))</f>
        <v>Mercer Island</v>
      </c>
      <c r="C416" t="str">
        <f>_xlfn.TEXTBEFORE(Homes[[#This Row],[statezip]]," ")</f>
        <v>WA</v>
      </c>
      <c r="D416" s="6" t="str">
        <f>_xlfn.TEXTAFTER(Homes[[#This Row],[statezip]]," ")</f>
        <v>98040</v>
      </c>
      <c r="E416" s="1">
        <v>905000</v>
      </c>
      <c r="F416">
        <v>4</v>
      </c>
      <c r="G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6" s="3" t="str">
        <f>Homes[[#This Row],[bedrooms]] &amp; " bd | " &amp; TEXT(Homes[[#This Row],[bathrooms]],"0.##") &amp; " ba"</f>
        <v>4 bd | 3.5 ba</v>
      </c>
      <c r="I416" s="4">
        <v>2970</v>
      </c>
      <c r="J416" s="1">
        <f>IFERROR(Homes[[#This Row],[price]]/Homes[[#This Row],[sqft_living]]," ")</f>
        <v>304.71380471380473</v>
      </c>
      <c r="K416" s="4">
        <f>IFERROR(Homes[[#This Row],[sqft_lot]]/43560," ")</f>
        <v>0.3325528007346189</v>
      </c>
      <c r="L416" t="str">
        <f>IF(Homes[[#This Row],[waterfront]]=1, "Yes","No")</f>
        <v>No</v>
      </c>
      <c r="M416" s="4" t="str">
        <f>IF(Homes[[#This Row],[sqft_basement]]&gt;0, "Yes","No")</f>
        <v>Yes</v>
      </c>
      <c r="N416" t="str">
        <f>CHOOSE(Homes[[#This Row],[view]]+1, "None","Fair","Good","Great","Excellent")</f>
        <v>None</v>
      </c>
      <c r="O416" t="str">
        <f>CHOOSE(Homes[[#This Row],[condition]], "Poor","Fair","Average","Good","Excellent")</f>
        <v>Average</v>
      </c>
      <c r="P416">
        <f ca="1">YEAR(TODAY())-Homes[[#This Row],[yr_built]]</f>
        <v>28</v>
      </c>
      <c r="Q416">
        <v>0</v>
      </c>
      <c r="R416">
        <f ca="1">IF(Homes[[#This Row],[yr_renovated]]&gt;0, YEAR(TODAY())-Homes[[#This Row],[yr_renovated]], YEAR(TODAY())-Homes[[#This Row],[yr_built]])</f>
        <v>28</v>
      </c>
      <c r="S416">
        <v>2</v>
      </c>
      <c r="T416" s="2">
        <v>41810</v>
      </c>
      <c r="U416" s="3">
        <v>3.5</v>
      </c>
      <c r="V416" s="4">
        <f>IFERROR(Homes[[#This Row],[sqft_above]]+Homes[[#This Row],[sqft_basement]]," ")</f>
        <v>2970</v>
      </c>
      <c r="W416" s="4">
        <v>14486</v>
      </c>
      <c r="X416">
        <v>0</v>
      </c>
      <c r="Y416">
        <v>0</v>
      </c>
      <c r="Z416">
        <v>3</v>
      </c>
      <c r="AA416" s="4">
        <v>2340</v>
      </c>
      <c r="AB416" s="4">
        <v>630</v>
      </c>
      <c r="AC416">
        <v>1997</v>
      </c>
      <c r="AD416" t="s">
        <v>515</v>
      </c>
      <c r="AE416" t="s">
        <v>36</v>
      </c>
      <c r="AF416" t="s">
        <v>37</v>
      </c>
    </row>
    <row r="417" spans="1:32">
      <c r="A417" t="str">
        <f>PROPER(TRIM(Homes[[#This Row],[street]]))</f>
        <v>4632 141St Ct Se</v>
      </c>
      <c r="B417" t="str">
        <f>PROPER(TRIM(Homes[[#This Row],[city]]))</f>
        <v>Bellevue</v>
      </c>
      <c r="C417" t="str">
        <f>_xlfn.TEXTBEFORE(Homes[[#This Row],[statezip]]," ")</f>
        <v>WA</v>
      </c>
      <c r="D417" s="6" t="str">
        <f>_xlfn.TEXTAFTER(Homes[[#This Row],[statezip]]," ")</f>
        <v>98006</v>
      </c>
      <c r="E417" s="1">
        <v>902000</v>
      </c>
      <c r="F417">
        <v>4</v>
      </c>
      <c r="G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17" s="3" t="str">
        <f>Homes[[#This Row],[bedrooms]] &amp; " bd | " &amp; TEXT(Homes[[#This Row],[bathrooms]],"0.##") &amp; " ba"</f>
        <v>4 bd | 2.25 ba</v>
      </c>
      <c r="I417" s="4">
        <v>2530</v>
      </c>
      <c r="J417" s="1">
        <f>IFERROR(Homes[[#This Row],[price]]/Homes[[#This Row],[sqft_living]]," ")</f>
        <v>356.52173913043481</v>
      </c>
      <c r="K417" s="4">
        <f>IFERROR(Homes[[#This Row],[sqft_lot]]/43560," ")</f>
        <v>0.21120293847566574</v>
      </c>
      <c r="L417" t="str">
        <f>IF(Homes[[#This Row],[waterfront]]=1, "Yes","No")</f>
        <v>No</v>
      </c>
      <c r="M417" s="4" t="str">
        <f>IF(Homes[[#This Row],[sqft_basement]]&gt;0, "Yes","No")</f>
        <v>Yes</v>
      </c>
      <c r="N417" t="str">
        <f>CHOOSE(Homes[[#This Row],[view]]+1, "None","Fair","Good","Great","Excellent")</f>
        <v>None</v>
      </c>
      <c r="O417" t="str">
        <f>CHOOSE(Homes[[#This Row],[condition]], "Poor","Fair","Average","Good","Excellent")</f>
        <v>Excellent</v>
      </c>
      <c r="P417">
        <f ca="1">YEAR(TODAY())-Homes[[#This Row],[yr_built]]</f>
        <v>49</v>
      </c>
      <c r="Q417">
        <v>0</v>
      </c>
      <c r="R417">
        <f ca="1">IF(Homes[[#This Row],[yr_renovated]]&gt;0, YEAR(TODAY())-Homes[[#This Row],[yr_renovated]], YEAR(TODAY())-Homes[[#This Row],[yr_built]])</f>
        <v>49</v>
      </c>
      <c r="S417">
        <v>1</v>
      </c>
      <c r="T417" s="2">
        <v>41782</v>
      </c>
      <c r="U417" s="3">
        <v>2.25</v>
      </c>
      <c r="V417" s="4">
        <f>IFERROR(Homes[[#This Row],[sqft_above]]+Homes[[#This Row],[sqft_basement]]," ")</f>
        <v>2530</v>
      </c>
      <c r="W417" s="4">
        <v>9200</v>
      </c>
      <c r="X417">
        <v>0</v>
      </c>
      <c r="Y417">
        <v>0</v>
      </c>
      <c r="Z417">
        <v>5</v>
      </c>
      <c r="AA417" s="4">
        <v>1570</v>
      </c>
      <c r="AB417" s="4">
        <v>960</v>
      </c>
      <c r="AC417">
        <v>1976</v>
      </c>
      <c r="AD417" t="s">
        <v>516</v>
      </c>
      <c r="AE417" t="s">
        <v>33</v>
      </c>
      <c r="AF417" t="s">
        <v>91</v>
      </c>
    </row>
    <row r="418" spans="1:32">
      <c r="A418" t="str">
        <f>PROPER(TRIM(Homes[[#This Row],[street]]))</f>
        <v>6909 123Rd Ave Ne</v>
      </c>
      <c r="B418" t="str">
        <f>PROPER(TRIM(Homes[[#This Row],[city]]))</f>
        <v>Kirkland</v>
      </c>
      <c r="C418" t="str">
        <f>_xlfn.TEXTBEFORE(Homes[[#This Row],[statezip]]," ")</f>
        <v>WA</v>
      </c>
      <c r="D418" s="6" t="str">
        <f>_xlfn.TEXTAFTER(Homes[[#This Row],[statezip]]," ")</f>
        <v>98033</v>
      </c>
      <c r="E418" s="1">
        <v>902000</v>
      </c>
      <c r="F418">
        <v>4</v>
      </c>
      <c r="G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18" s="3" t="str">
        <f>Homes[[#This Row],[bedrooms]] &amp; " bd | " &amp; TEXT(Homes[[#This Row],[bathrooms]],"0.##") &amp; " ba"</f>
        <v>4 bd | 2.5 ba</v>
      </c>
      <c r="I418" s="4">
        <v>3030</v>
      </c>
      <c r="J418" s="1">
        <f>IFERROR(Homes[[#This Row],[price]]/Homes[[#This Row],[sqft_living]]," ")</f>
        <v>297.68976897689771</v>
      </c>
      <c r="K418" s="4">
        <f>IFERROR(Homes[[#This Row],[sqft_lot]]/43560," ")</f>
        <v>0.19529384756657484</v>
      </c>
      <c r="L418" t="str">
        <f>IF(Homes[[#This Row],[waterfront]]=1, "Yes","No")</f>
        <v>No</v>
      </c>
      <c r="M418" s="4" t="str">
        <f>IF(Homes[[#This Row],[sqft_basement]]&gt;0, "Yes","No")</f>
        <v>No</v>
      </c>
      <c r="N418" t="str">
        <f>CHOOSE(Homes[[#This Row],[view]]+1, "None","Fair","Good","Great","Excellent")</f>
        <v>None</v>
      </c>
      <c r="O418" t="str">
        <f>CHOOSE(Homes[[#This Row],[condition]], "Poor","Fair","Average","Good","Excellent")</f>
        <v>Average</v>
      </c>
      <c r="P418">
        <f ca="1">YEAR(TODAY())-Homes[[#This Row],[yr_built]]</f>
        <v>22</v>
      </c>
      <c r="Q418">
        <v>0</v>
      </c>
      <c r="R418">
        <f ca="1">IF(Homes[[#This Row],[yr_renovated]]&gt;0, YEAR(TODAY())-Homes[[#This Row],[yr_renovated]], YEAR(TODAY())-Homes[[#This Row],[yr_built]])</f>
        <v>22</v>
      </c>
      <c r="S418">
        <v>2</v>
      </c>
      <c r="T418" s="2">
        <v>41806</v>
      </c>
      <c r="U418" s="3">
        <v>2.5</v>
      </c>
      <c r="V418" s="4">
        <f>IFERROR(Homes[[#This Row],[sqft_above]]+Homes[[#This Row],[sqft_basement]]," ")</f>
        <v>3030</v>
      </c>
      <c r="W418" s="4">
        <v>8507</v>
      </c>
      <c r="X418">
        <v>0</v>
      </c>
      <c r="Y418">
        <v>0</v>
      </c>
      <c r="Z418">
        <v>3</v>
      </c>
      <c r="AA418" s="4">
        <v>3030</v>
      </c>
      <c r="AB418" s="4">
        <v>0</v>
      </c>
      <c r="AC418">
        <v>2003</v>
      </c>
      <c r="AD418" t="s">
        <v>517</v>
      </c>
      <c r="AE418" t="s">
        <v>46</v>
      </c>
      <c r="AF418" t="s">
        <v>55</v>
      </c>
    </row>
    <row r="419" spans="1:32">
      <c r="A419" t="str">
        <f>PROPER(TRIM(Homes[[#This Row],[street]]))</f>
        <v>37739 Auburn Enumclaw Rd Se</v>
      </c>
      <c r="B419" t="str">
        <f>PROPER(TRIM(Homes[[#This Row],[city]]))</f>
        <v>Auburn</v>
      </c>
      <c r="C419" t="str">
        <f>_xlfn.TEXTBEFORE(Homes[[#This Row],[statezip]]," ")</f>
        <v>WA</v>
      </c>
      <c r="D419" s="6" t="str">
        <f>_xlfn.TEXTAFTER(Homes[[#This Row],[statezip]]," ")</f>
        <v>98092</v>
      </c>
      <c r="E419" s="1">
        <v>900000</v>
      </c>
      <c r="F419">
        <v>3</v>
      </c>
      <c r="G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19" s="3" t="str">
        <f>Homes[[#This Row],[bedrooms]] &amp; " bd | " &amp; TEXT(Homes[[#This Row],[bathrooms]],"0.##") &amp; " ba"</f>
        <v>3 bd | 3.5 ba</v>
      </c>
      <c r="I419" s="4">
        <v>4080</v>
      </c>
      <c r="J419" s="1">
        <f>IFERROR(Homes[[#This Row],[price]]/Homes[[#This Row],[sqft_living]]," ")</f>
        <v>220.58823529411765</v>
      </c>
      <c r="K419" s="4">
        <f>IFERROR(Homes[[#This Row],[sqft_lot]]/43560," ")</f>
        <v>4.9976354453627181</v>
      </c>
      <c r="L419" t="str">
        <f>IF(Homes[[#This Row],[waterfront]]=1, "Yes","No")</f>
        <v>No</v>
      </c>
      <c r="M419" s="4" t="str">
        <f>IF(Homes[[#This Row],[sqft_basement]]&gt;0, "Yes","No")</f>
        <v>No</v>
      </c>
      <c r="N419" t="str">
        <f>CHOOSE(Homes[[#This Row],[view]]+1, "None","Fair","Good","Great","Excellent")</f>
        <v>Great</v>
      </c>
      <c r="O419" t="str">
        <f>CHOOSE(Homes[[#This Row],[condition]], "Poor","Fair","Average","Good","Excellent")</f>
        <v>Average</v>
      </c>
      <c r="P419">
        <f ca="1">YEAR(TODAY())-Homes[[#This Row],[yr_built]]</f>
        <v>25</v>
      </c>
      <c r="Q419">
        <v>0</v>
      </c>
      <c r="R419">
        <f ca="1">IF(Homes[[#This Row],[yr_renovated]]&gt;0, YEAR(TODAY())-Homes[[#This Row],[yr_renovated]], YEAR(TODAY())-Homes[[#This Row],[yr_built]])</f>
        <v>25</v>
      </c>
      <c r="S419">
        <v>1.5</v>
      </c>
      <c r="T419" s="2">
        <v>41782</v>
      </c>
      <c r="U419" s="3">
        <v>3.5</v>
      </c>
      <c r="V419" s="4">
        <f>IFERROR(Homes[[#This Row],[sqft_above]]+Homes[[#This Row],[sqft_basement]]," ")</f>
        <v>4080</v>
      </c>
      <c r="W419" s="4">
        <v>217697</v>
      </c>
      <c r="X419">
        <v>0</v>
      </c>
      <c r="Y419">
        <v>3</v>
      </c>
      <c r="Z419">
        <v>3</v>
      </c>
      <c r="AA419" s="4">
        <v>4080</v>
      </c>
      <c r="AB419" s="4">
        <v>0</v>
      </c>
      <c r="AC419">
        <v>2000</v>
      </c>
      <c r="AD419" t="s">
        <v>518</v>
      </c>
      <c r="AE419" t="s">
        <v>519</v>
      </c>
      <c r="AF419" t="s">
        <v>520</v>
      </c>
    </row>
    <row r="420" spans="1:32">
      <c r="A420" t="str">
        <f>PROPER(TRIM(Homes[[#This Row],[street]]))</f>
        <v>3460 38Th Ave Sw</v>
      </c>
      <c r="B420" t="str">
        <f>PROPER(TRIM(Homes[[#This Row],[city]]))</f>
        <v>Seattle</v>
      </c>
      <c r="C420" t="str">
        <f>_xlfn.TEXTBEFORE(Homes[[#This Row],[statezip]]," ")</f>
        <v>WA</v>
      </c>
      <c r="D420" s="6" t="str">
        <f>_xlfn.TEXTAFTER(Homes[[#This Row],[statezip]]," ")</f>
        <v>98126</v>
      </c>
      <c r="E420" s="1">
        <v>900000</v>
      </c>
      <c r="F420">
        <v>4</v>
      </c>
      <c r="G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20" s="3" t="str">
        <f>Homes[[#This Row],[bedrooms]] &amp; " bd | " &amp; TEXT(Homes[[#This Row],[bathrooms]],"0.##") &amp; " ba"</f>
        <v>4 bd | 3.5 ba</v>
      </c>
      <c r="I420" s="4">
        <v>3370</v>
      </c>
      <c r="J420" s="1">
        <f>IFERROR(Homes[[#This Row],[price]]/Homes[[#This Row],[sqft_living]]," ")</f>
        <v>267.06231454005933</v>
      </c>
      <c r="K420" s="4">
        <f>IFERROR(Homes[[#This Row],[sqft_lot]]/43560," ")</f>
        <v>0.1147842056932966</v>
      </c>
      <c r="L420" t="str">
        <f>IF(Homes[[#This Row],[waterfront]]=1, "Yes","No")</f>
        <v>No</v>
      </c>
      <c r="M420" s="4" t="str">
        <f>IF(Homes[[#This Row],[sqft_basement]]&gt;0, "Yes","No")</f>
        <v>Yes</v>
      </c>
      <c r="N420" t="str">
        <f>CHOOSE(Homes[[#This Row],[view]]+1, "None","Fair","Good","Great","Excellent")</f>
        <v>Good</v>
      </c>
      <c r="O420" t="str">
        <f>CHOOSE(Homes[[#This Row],[condition]], "Poor","Fair","Average","Good","Excellent")</f>
        <v>Average</v>
      </c>
      <c r="P420">
        <f ca="1">YEAR(TODAY())-Homes[[#This Row],[yr_built]]</f>
        <v>17</v>
      </c>
      <c r="Q420">
        <v>0</v>
      </c>
      <c r="R420">
        <f ca="1">IF(Homes[[#This Row],[yr_renovated]]&gt;0, YEAR(TODAY())-Homes[[#This Row],[yr_renovated]], YEAR(TODAY())-Homes[[#This Row],[yr_built]])</f>
        <v>17</v>
      </c>
      <c r="S420">
        <v>2</v>
      </c>
      <c r="T420" s="2">
        <v>41816</v>
      </c>
      <c r="U420" s="3">
        <v>3.5</v>
      </c>
      <c r="V420" s="4">
        <f>IFERROR(Homes[[#This Row],[sqft_above]]+Homes[[#This Row],[sqft_basement]]," ")</f>
        <v>3370</v>
      </c>
      <c r="W420" s="4">
        <v>5000</v>
      </c>
      <c r="X420">
        <v>0</v>
      </c>
      <c r="Y420">
        <v>2</v>
      </c>
      <c r="Z420">
        <v>3</v>
      </c>
      <c r="AA420" s="4">
        <v>2470</v>
      </c>
      <c r="AB420" s="4">
        <v>900</v>
      </c>
      <c r="AC420">
        <v>2008</v>
      </c>
      <c r="AD420" t="s">
        <v>521</v>
      </c>
      <c r="AE420" t="s">
        <v>49</v>
      </c>
      <c r="AF420" t="s">
        <v>434</v>
      </c>
    </row>
    <row r="421" spans="1:32">
      <c r="A421" t="str">
        <f>PROPER(TRIM(Homes[[#This Row],[street]]))</f>
        <v>3709 131St Ave Ne</v>
      </c>
      <c r="B421" t="str">
        <f>PROPER(TRIM(Homes[[#This Row],[city]]))</f>
        <v>Bellevue</v>
      </c>
      <c r="C421" t="str">
        <f>_xlfn.TEXTBEFORE(Homes[[#This Row],[statezip]]," ")</f>
        <v>WA</v>
      </c>
      <c r="D421" s="6" t="str">
        <f>_xlfn.TEXTAFTER(Homes[[#This Row],[statezip]]," ")</f>
        <v>98005</v>
      </c>
      <c r="E421" s="1">
        <v>900000</v>
      </c>
      <c r="F421">
        <v>4</v>
      </c>
      <c r="G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21" s="3" t="str">
        <f>Homes[[#This Row],[bedrooms]] &amp; " bd | " &amp; TEXT(Homes[[#This Row],[bathrooms]],"0.##") &amp; " ba"</f>
        <v>4 bd | 3.25 ba</v>
      </c>
      <c r="I421" s="4">
        <v>4700</v>
      </c>
      <c r="J421" s="1">
        <f>IFERROR(Homes[[#This Row],[price]]/Homes[[#This Row],[sqft_living]]," ")</f>
        <v>191.48936170212767</v>
      </c>
      <c r="K421" s="4">
        <f>IFERROR(Homes[[#This Row],[sqft_lot]]/43560," ")</f>
        <v>0.88181818181818183</v>
      </c>
      <c r="L421" t="str">
        <f>IF(Homes[[#This Row],[waterfront]]=1, "Yes","No")</f>
        <v>No</v>
      </c>
      <c r="M421" s="4" t="str">
        <f>IF(Homes[[#This Row],[sqft_basement]]&gt;0, "Yes","No")</f>
        <v>Yes</v>
      </c>
      <c r="N421" t="str">
        <f>CHOOSE(Homes[[#This Row],[view]]+1, "None","Fair","Good","Great","Excellent")</f>
        <v>None</v>
      </c>
      <c r="O421" t="str">
        <f>CHOOSE(Homes[[#This Row],[condition]], "Poor","Fair","Average","Good","Excellent")</f>
        <v>Average</v>
      </c>
      <c r="P421">
        <f ca="1">YEAR(TODAY())-Homes[[#This Row],[yr_built]]</f>
        <v>47</v>
      </c>
      <c r="Q421">
        <v>0</v>
      </c>
      <c r="R421">
        <f ca="1">IF(Homes[[#This Row],[yr_renovated]]&gt;0, YEAR(TODAY())-Homes[[#This Row],[yr_renovated]], YEAR(TODAY())-Homes[[#This Row],[yr_built]])</f>
        <v>47</v>
      </c>
      <c r="S421">
        <v>2</v>
      </c>
      <c r="T421" s="2">
        <v>41771</v>
      </c>
      <c r="U421" s="3">
        <v>3.25</v>
      </c>
      <c r="V421" s="4">
        <f>IFERROR(Homes[[#This Row],[sqft_above]]+Homes[[#This Row],[sqft_basement]]," ")</f>
        <v>4700</v>
      </c>
      <c r="W421" s="4">
        <v>38412</v>
      </c>
      <c r="X421">
        <v>0</v>
      </c>
      <c r="Y421">
        <v>0</v>
      </c>
      <c r="Z421">
        <v>3</v>
      </c>
      <c r="AA421" s="4">
        <v>3420</v>
      </c>
      <c r="AB421" s="4">
        <v>1280</v>
      </c>
      <c r="AC421">
        <v>1978</v>
      </c>
      <c r="AD421" t="s">
        <v>522</v>
      </c>
      <c r="AE421" t="s">
        <v>33</v>
      </c>
      <c r="AF421" t="s">
        <v>115</v>
      </c>
    </row>
    <row r="422" spans="1:32">
      <c r="A422" t="str">
        <f>PROPER(TRIM(Homes[[#This Row],[street]]))</f>
        <v>539 145Th Ave Se</v>
      </c>
      <c r="B422" t="str">
        <f>PROPER(TRIM(Homes[[#This Row],[city]]))</f>
        <v>Bellevue</v>
      </c>
      <c r="C422" t="str">
        <f>_xlfn.TEXTBEFORE(Homes[[#This Row],[statezip]]," ")</f>
        <v>WA</v>
      </c>
      <c r="D422" s="6" t="str">
        <f>_xlfn.TEXTAFTER(Homes[[#This Row],[statezip]]," ")</f>
        <v>98007</v>
      </c>
      <c r="E422" s="1">
        <v>900000</v>
      </c>
      <c r="F422">
        <v>4</v>
      </c>
      <c r="G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22" s="3" t="str">
        <f>Homes[[#This Row],[bedrooms]] &amp; " bd | " &amp; TEXT(Homes[[#This Row],[bathrooms]],"0.##") &amp; " ba"</f>
        <v>4 bd | 2.25 ba</v>
      </c>
      <c r="I422" s="4">
        <v>2460</v>
      </c>
      <c r="J422" s="1">
        <f>IFERROR(Homes[[#This Row],[price]]/Homes[[#This Row],[sqft_living]]," ")</f>
        <v>365.85365853658539</v>
      </c>
      <c r="K422" s="4">
        <f>IFERROR(Homes[[#This Row],[sqft_lot]]/43560," ")</f>
        <v>1.0199954086317722</v>
      </c>
      <c r="L422" t="str">
        <f>IF(Homes[[#This Row],[waterfront]]=1, "Yes","No")</f>
        <v>No</v>
      </c>
      <c r="M422" s="4" t="str">
        <f>IF(Homes[[#This Row],[sqft_basement]]&gt;0, "Yes","No")</f>
        <v>No</v>
      </c>
      <c r="N422" t="str">
        <f>CHOOSE(Homes[[#This Row],[view]]+1, "None","Fair","Good","Great","Excellent")</f>
        <v>None</v>
      </c>
      <c r="O422" t="str">
        <f>CHOOSE(Homes[[#This Row],[condition]], "Poor","Fair","Average","Good","Excellent")</f>
        <v>Good</v>
      </c>
      <c r="P422">
        <f ca="1">YEAR(TODAY())-Homes[[#This Row],[yr_built]]</f>
        <v>68</v>
      </c>
      <c r="Q422">
        <v>2001</v>
      </c>
      <c r="R422">
        <f ca="1">IF(Homes[[#This Row],[yr_renovated]]&gt;0, YEAR(TODAY())-Homes[[#This Row],[yr_renovated]], YEAR(TODAY())-Homes[[#This Row],[yr_built]])</f>
        <v>24</v>
      </c>
      <c r="S422">
        <v>1</v>
      </c>
      <c r="T422" s="2">
        <v>41802</v>
      </c>
      <c r="U422" s="3">
        <v>2.25</v>
      </c>
      <c r="V422" s="4">
        <f>IFERROR(Homes[[#This Row],[sqft_above]]+Homes[[#This Row],[sqft_basement]]," ")</f>
        <v>2460</v>
      </c>
      <c r="W422" s="4">
        <v>44431</v>
      </c>
      <c r="X422">
        <v>0</v>
      </c>
      <c r="Y422">
        <v>0</v>
      </c>
      <c r="Z422">
        <v>4</v>
      </c>
      <c r="AA422" s="4">
        <v>2460</v>
      </c>
      <c r="AB422" s="4">
        <v>0</v>
      </c>
      <c r="AC422">
        <v>1957</v>
      </c>
      <c r="AD422" t="s">
        <v>523</v>
      </c>
      <c r="AE422" t="s">
        <v>33</v>
      </c>
      <c r="AF422" t="s">
        <v>264</v>
      </c>
    </row>
    <row r="423" spans="1:32">
      <c r="A423" t="str">
        <f>PROPER(TRIM(Homes[[#This Row],[street]]))</f>
        <v>2940 72Nd Ave Se</v>
      </c>
      <c r="B423" t="str">
        <f>PROPER(TRIM(Homes[[#This Row],[city]]))</f>
        <v>Mercer Island</v>
      </c>
      <c r="C423" t="str">
        <f>_xlfn.TEXTBEFORE(Homes[[#This Row],[statezip]]," ")</f>
        <v>WA</v>
      </c>
      <c r="D423" s="6" t="str">
        <f>_xlfn.TEXTAFTER(Homes[[#This Row],[statezip]]," ")</f>
        <v>98040</v>
      </c>
      <c r="E423" s="1">
        <v>900000</v>
      </c>
      <c r="F423">
        <v>6</v>
      </c>
      <c r="G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23" s="3" t="str">
        <f>Homes[[#This Row],[bedrooms]] &amp; " bd | " &amp; TEXT(Homes[[#This Row],[bathrooms]],"0.##") &amp; " ba"</f>
        <v>6 bd | 2.75 ba</v>
      </c>
      <c r="I423" s="4">
        <v>2300</v>
      </c>
      <c r="J423" s="1">
        <f>IFERROR(Homes[[#This Row],[price]]/Homes[[#This Row],[sqft_living]]," ")</f>
        <v>391.30434782608694</v>
      </c>
      <c r="K423" s="4">
        <f>IFERROR(Homes[[#This Row],[sqft_lot]]/43560," ")</f>
        <v>0.56870982552800731</v>
      </c>
      <c r="L423" t="str">
        <f>IF(Homes[[#This Row],[waterfront]]=1, "Yes","No")</f>
        <v>No</v>
      </c>
      <c r="M423" s="4" t="str">
        <f>IF(Homes[[#This Row],[sqft_basement]]&gt;0, "Yes","No")</f>
        <v>No</v>
      </c>
      <c r="N423" t="str">
        <f>CHOOSE(Homes[[#This Row],[view]]+1, "None","Fair","Good","Great","Excellent")</f>
        <v>None</v>
      </c>
      <c r="O423" t="str">
        <f>CHOOSE(Homes[[#This Row],[condition]], "Poor","Fair","Average","Good","Excellent")</f>
        <v>Good</v>
      </c>
      <c r="P423">
        <f ca="1">YEAR(TODAY())-Homes[[#This Row],[yr_built]]</f>
        <v>75</v>
      </c>
      <c r="Q423">
        <v>1985</v>
      </c>
      <c r="R423">
        <f ca="1">IF(Homes[[#This Row],[yr_renovated]]&gt;0, YEAR(TODAY())-Homes[[#This Row],[yr_renovated]], YEAR(TODAY())-Homes[[#This Row],[yr_built]])</f>
        <v>40</v>
      </c>
      <c r="S423">
        <v>1.5</v>
      </c>
      <c r="T423" s="2">
        <v>41787</v>
      </c>
      <c r="U423" s="3">
        <v>2.75</v>
      </c>
      <c r="V423" s="4">
        <f>IFERROR(Homes[[#This Row],[sqft_above]]+Homes[[#This Row],[sqft_basement]]," ")</f>
        <v>2300</v>
      </c>
      <c r="W423" s="4">
        <v>24773</v>
      </c>
      <c r="X423">
        <v>0</v>
      </c>
      <c r="Y423">
        <v>0</v>
      </c>
      <c r="Z423">
        <v>4</v>
      </c>
      <c r="AA423" s="4">
        <v>2300</v>
      </c>
      <c r="AB423" s="4">
        <v>0</v>
      </c>
      <c r="AC423">
        <v>1950</v>
      </c>
      <c r="AD423" t="s">
        <v>524</v>
      </c>
      <c r="AE423" t="s">
        <v>36</v>
      </c>
      <c r="AF423" t="s">
        <v>37</v>
      </c>
    </row>
    <row r="424" spans="1:32">
      <c r="A424" t="str">
        <f>PROPER(TRIM(Homes[[#This Row],[street]]))</f>
        <v>3004 211Th Ave Ne</v>
      </c>
      <c r="B424" t="str">
        <f>PROPER(TRIM(Homes[[#This Row],[city]]))</f>
        <v>Sammamish</v>
      </c>
      <c r="C424" t="str">
        <f>_xlfn.TEXTBEFORE(Homes[[#This Row],[statezip]]," ")</f>
        <v>WA</v>
      </c>
      <c r="D424" s="6" t="str">
        <f>_xlfn.TEXTAFTER(Homes[[#This Row],[statezip]]," ")</f>
        <v>98074</v>
      </c>
      <c r="E424" s="1">
        <v>900000</v>
      </c>
      <c r="F424">
        <v>3</v>
      </c>
      <c r="G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24" s="3" t="str">
        <f>Homes[[#This Row],[bedrooms]] &amp; " bd | " &amp; TEXT(Homes[[#This Row],[bathrooms]],"0.##") &amp; " ba"</f>
        <v>3 bd | 2.5 ba</v>
      </c>
      <c r="I424" s="4">
        <v>3180</v>
      </c>
      <c r="J424" s="1">
        <f>IFERROR(Homes[[#This Row],[price]]/Homes[[#This Row],[sqft_living]]," ")</f>
        <v>283.01886792452831</v>
      </c>
      <c r="K424" s="4">
        <f>IFERROR(Homes[[#This Row],[sqft_lot]]/43560," ")</f>
        <v>0.28925619834710742</v>
      </c>
      <c r="L424" t="str">
        <f>IF(Homes[[#This Row],[waterfront]]=1, "Yes","No")</f>
        <v>No</v>
      </c>
      <c r="M424" s="4" t="str">
        <f>IF(Homes[[#This Row],[sqft_basement]]&gt;0, "Yes","No")</f>
        <v>No</v>
      </c>
      <c r="N424" t="str">
        <f>CHOOSE(Homes[[#This Row],[view]]+1, "None","Fair","Good","Great","Excellent")</f>
        <v>None</v>
      </c>
      <c r="O424" t="str">
        <f>CHOOSE(Homes[[#This Row],[condition]], "Poor","Fair","Average","Good","Excellent")</f>
        <v>Good</v>
      </c>
      <c r="P424">
        <f ca="1">YEAR(TODAY())-Homes[[#This Row],[yr_built]]</f>
        <v>47</v>
      </c>
      <c r="Q424">
        <v>2000</v>
      </c>
      <c r="R424">
        <f ca="1">IF(Homes[[#This Row],[yr_renovated]]&gt;0, YEAR(TODAY())-Homes[[#This Row],[yr_renovated]], YEAR(TODAY())-Homes[[#This Row],[yr_built]])</f>
        <v>25</v>
      </c>
      <c r="S424">
        <v>2</v>
      </c>
      <c r="T424" s="2">
        <v>41828</v>
      </c>
      <c r="U424" s="3">
        <v>2.5</v>
      </c>
      <c r="V424" s="4">
        <f>IFERROR(Homes[[#This Row],[sqft_above]]+Homes[[#This Row],[sqft_basement]]," ")</f>
        <v>3180</v>
      </c>
      <c r="W424" s="4">
        <v>12600</v>
      </c>
      <c r="X424">
        <v>0</v>
      </c>
      <c r="Y424">
        <v>0</v>
      </c>
      <c r="Z424">
        <v>4</v>
      </c>
      <c r="AA424" s="4">
        <v>3180</v>
      </c>
      <c r="AB424" s="4">
        <v>0</v>
      </c>
      <c r="AC424">
        <v>1978</v>
      </c>
      <c r="AD424" t="s">
        <v>525</v>
      </c>
      <c r="AE424" t="s">
        <v>102</v>
      </c>
      <c r="AF424" t="s">
        <v>266</v>
      </c>
    </row>
    <row r="425" spans="1:32">
      <c r="A425" t="str">
        <f>PROPER(TRIM(Homes[[#This Row],[street]]))</f>
        <v>5641 Keystone Pl N</v>
      </c>
      <c r="B425" t="str">
        <f>PROPER(TRIM(Homes[[#This Row],[city]]))</f>
        <v>Seattle</v>
      </c>
      <c r="C425" t="str">
        <f>_xlfn.TEXTBEFORE(Homes[[#This Row],[statezip]]," ")</f>
        <v>WA</v>
      </c>
      <c r="D425" s="6" t="str">
        <f>_xlfn.TEXTAFTER(Homes[[#This Row],[statezip]]," ")</f>
        <v>98103</v>
      </c>
      <c r="E425" s="1">
        <v>900000</v>
      </c>
      <c r="F425">
        <v>4</v>
      </c>
      <c r="G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25" s="3" t="str">
        <f>Homes[[#This Row],[bedrooms]] &amp; " bd | " &amp; TEXT(Homes[[#This Row],[bathrooms]],"0.##") &amp; " ba"</f>
        <v>4 bd | 2.5 ba</v>
      </c>
      <c r="I425" s="4">
        <v>2230</v>
      </c>
      <c r="J425" s="1">
        <f>IFERROR(Homes[[#This Row],[price]]/Homes[[#This Row],[sqft_living]]," ")</f>
        <v>403.58744394618833</v>
      </c>
      <c r="K425" s="4">
        <f>IFERROR(Homes[[#This Row],[sqft_lot]]/43560," ")</f>
        <v>0.10036730945821855</v>
      </c>
      <c r="L425" t="str">
        <f>IF(Homes[[#This Row],[waterfront]]=1, "Yes","No")</f>
        <v>No</v>
      </c>
      <c r="M425" s="4" t="str">
        <f>IF(Homes[[#This Row],[sqft_basement]]&gt;0, "Yes","No")</f>
        <v>Yes</v>
      </c>
      <c r="N425" t="str">
        <f>CHOOSE(Homes[[#This Row],[view]]+1, "None","Fair","Good","Great","Excellent")</f>
        <v>None</v>
      </c>
      <c r="O425" t="str">
        <f>CHOOSE(Homes[[#This Row],[condition]], "Poor","Fair","Average","Good","Excellent")</f>
        <v>Excellent</v>
      </c>
      <c r="P425">
        <f ca="1">YEAR(TODAY())-Homes[[#This Row],[yr_built]]</f>
        <v>90</v>
      </c>
      <c r="Q425">
        <v>0</v>
      </c>
      <c r="R425">
        <f ca="1">IF(Homes[[#This Row],[yr_renovated]]&gt;0, YEAR(TODAY())-Homes[[#This Row],[yr_renovated]], YEAR(TODAY())-Homes[[#This Row],[yr_built]])</f>
        <v>90</v>
      </c>
      <c r="S425">
        <v>2</v>
      </c>
      <c r="T425" s="2">
        <v>41829</v>
      </c>
      <c r="U425" s="3">
        <v>2.5</v>
      </c>
      <c r="V425" s="4">
        <f>IFERROR(Homes[[#This Row],[sqft_above]]+Homes[[#This Row],[sqft_basement]]," ")</f>
        <v>2230</v>
      </c>
      <c r="W425" s="4">
        <v>4372</v>
      </c>
      <c r="X425">
        <v>0</v>
      </c>
      <c r="Y425">
        <v>0</v>
      </c>
      <c r="Z425">
        <v>5</v>
      </c>
      <c r="AA425" s="4">
        <v>1540</v>
      </c>
      <c r="AB425" s="4">
        <v>690</v>
      </c>
      <c r="AC425">
        <v>1935</v>
      </c>
      <c r="AD425" t="s">
        <v>526</v>
      </c>
      <c r="AE425" t="s">
        <v>49</v>
      </c>
      <c r="AF425" t="s">
        <v>172</v>
      </c>
    </row>
    <row r="426" spans="1:32">
      <c r="A426" t="str">
        <f>PROPER(TRIM(Homes[[#This Row],[street]]))</f>
        <v>11672 91St Pl Ne</v>
      </c>
      <c r="B426" t="str">
        <f>PROPER(TRIM(Homes[[#This Row],[city]]))</f>
        <v>Kirkland</v>
      </c>
      <c r="C426" t="str">
        <f>_xlfn.TEXTBEFORE(Homes[[#This Row],[statezip]]," ")</f>
        <v>WA</v>
      </c>
      <c r="D426" s="6" t="str">
        <f>_xlfn.TEXTAFTER(Homes[[#This Row],[statezip]]," ")</f>
        <v>98034</v>
      </c>
      <c r="E426" s="1">
        <v>899950</v>
      </c>
      <c r="F426">
        <v>4</v>
      </c>
      <c r="G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26" s="3" t="str">
        <f>Homes[[#This Row],[bedrooms]] &amp; " bd | " &amp; TEXT(Homes[[#This Row],[bathrooms]],"0.##") &amp; " ba"</f>
        <v>4 bd | 3.5 ba</v>
      </c>
      <c r="I426" s="4">
        <v>3290</v>
      </c>
      <c r="J426" s="1">
        <f>IFERROR(Homes[[#This Row],[price]]/Homes[[#This Row],[sqft_living]]," ")</f>
        <v>273.54103343465044</v>
      </c>
      <c r="K426" s="4">
        <f>IFERROR(Homes[[#This Row],[sqft_lot]]/43560," ")</f>
        <v>0.12428833792470156</v>
      </c>
      <c r="L426" t="str">
        <f>IF(Homes[[#This Row],[waterfront]]=1, "Yes","No")</f>
        <v>No</v>
      </c>
      <c r="M426" s="4" t="str">
        <f>IF(Homes[[#This Row],[sqft_basement]]&gt;0, "Yes","No")</f>
        <v>Yes</v>
      </c>
      <c r="N426" t="str">
        <f>CHOOSE(Homes[[#This Row],[view]]+1, "None","Fair","Good","Great","Excellent")</f>
        <v>Fair</v>
      </c>
      <c r="O426" t="str">
        <f>CHOOSE(Homes[[#This Row],[condition]], "Poor","Fair","Average","Good","Excellent")</f>
        <v>Average</v>
      </c>
      <c r="P426">
        <f ca="1">YEAR(TODAY())-Homes[[#This Row],[yr_built]]</f>
        <v>19</v>
      </c>
      <c r="Q426">
        <v>0</v>
      </c>
      <c r="R426">
        <f ca="1">IF(Homes[[#This Row],[yr_renovated]]&gt;0, YEAR(TODAY())-Homes[[#This Row],[yr_renovated]], YEAR(TODAY())-Homes[[#This Row],[yr_built]])</f>
        <v>19</v>
      </c>
      <c r="S426">
        <v>2</v>
      </c>
      <c r="T426" s="2">
        <v>41806</v>
      </c>
      <c r="U426" s="3">
        <v>3.5</v>
      </c>
      <c r="V426" s="4">
        <f>IFERROR(Homes[[#This Row],[sqft_above]]+Homes[[#This Row],[sqft_basement]]," ")</f>
        <v>3290</v>
      </c>
      <c r="W426" s="4">
        <v>5414</v>
      </c>
      <c r="X426">
        <v>0</v>
      </c>
      <c r="Y426">
        <v>1</v>
      </c>
      <c r="Z426">
        <v>3</v>
      </c>
      <c r="AA426" s="4">
        <v>2360</v>
      </c>
      <c r="AB426" s="4">
        <v>930</v>
      </c>
      <c r="AC426">
        <v>2006</v>
      </c>
      <c r="AD426" t="s">
        <v>527</v>
      </c>
      <c r="AE426" t="s">
        <v>46</v>
      </c>
      <c r="AF426" t="s">
        <v>47</v>
      </c>
    </row>
    <row r="427" spans="1:32">
      <c r="A427" t="str">
        <f>PROPER(TRIM(Homes[[#This Row],[street]]))</f>
        <v>1235 Market St</v>
      </c>
      <c r="B427" t="str">
        <f>PROPER(TRIM(Homes[[#This Row],[city]]))</f>
        <v>Kirkland</v>
      </c>
      <c r="C427" t="str">
        <f>_xlfn.TEXTBEFORE(Homes[[#This Row],[statezip]]," ")</f>
        <v>WA</v>
      </c>
      <c r="D427" s="6" t="str">
        <f>_xlfn.TEXTAFTER(Homes[[#This Row],[statezip]]," ")</f>
        <v>98033</v>
      </c>
      <c r="E427" s="1">
        <v>899900</v>
      </c>
      <c r="F427">
        <v>4</v>
      </c>
      <c r="G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27" s="3" t="str">
        <f>Homes[[#This Row],[bedrooms]] &amp; " bd | " &amp; TEXT(Homes[[#This Row],[bathrooms]],"0.##") &amp; " ba"</f>
        <v>4 bd | 2.5 ba</v>
      </c>
      <c r="I427" s="4">
        <v>2580</v>
      </c>
      <c r="J427" s="1">
        <f>IFERROR(Homes[[#This Row],[price]]/Homes[[#This Row],[sqft_living]]," ")</f>
        <v>348.79844961240309</v>
      </c>
      <c r="K427" s="4">
        <f>IFERROR(Homes[[#This Row],[sqft_lot]]/43560," ")</f>
        <v>8.973829201101928E-2</v>
      </c>
      <c r="L427" t="str">
        <f>IF(Homes[[#This Row],[waterfront]]=1, "Yes","No")</f>
        <v>No</v>
      </c>
      <c r="M427" s="4" t="str">
        <f>IF(Homes[[#This Row],[sqft_basement]]&gt;0, "Yes","No")</f>
        <v>No</v>
      </c>
      <c r="N427" t="str">
        <f>CHOOSE(Homes[[#This Row],[view]]+1, "None","Fair","Good","Great","Excellent")</f>
        <v>None</v>
      </c>
      <c r="O427" t="str">
        <f>CHOOSE(Homes[[#This Row],[condition]], "Poor","Fair","Average","Good","Excellent")</f>
        <v>Average</v>
      </c>
      <c r="P427">
        <f ca="1">YEAR(TODAY())-Homes[[#This Row],[yr_built]]</f>
        <v>12</v>
      </c>
      <c r="Q427">
        <v>1923</v>
      </c>
      <c r="R427">
        <f ca="1">IF(Homes[[#This Row],[yr_renovated]]&gt;0, YEAR(TODAY())-Homes[[#This Row],[yr_renovated]], YEAR(TODAY())-Homes[[#This Row],[yr_built]])</f>
        <v>102</v>
      </c>
      <c r="S427">
        <v>2</v>
      </c>
      <c r="T427" s="2">
        <v>41800</v>
      </c>
      <c r="U427" s="3">
        <v>2.5</v>
      </c>
      <c r="V427" s="4">
        <f>IFERROR(Homes[[#This Row],[sqft_above]]+Homes[[#This Row],[sqft_basement]]," ")</f>
        <v>2580</v>
      </c>
      <c r="W427" s="4">
        <v>3909</v>
      </c>
      <c r="X427">
        <v>0</v>
      </c>
      <c r="Y427">
        <v>0</v>
      </c>
      <c r="Z427">
        <v>3</v>
      </c>
      <c r="AA427" s="4">
        <v>2580</v>
      </c>
      <c r="AB427" s="4">
        <v>0</v>
      </c>
      <c r="AC427">
        <v>2013</v>
      </c>
      <c r="AD427" t="s">
        <v>528</v>
      </c>
      <c r="AE427" t="s">
        <v>46</v>
      </c>
      <c r="AF427" t="s">
        <v>55</v>
      </c>
    </row>
    <row r="428" spans="1:32">
      <c r="A428" t="str">
        <f>PROPER(TRIM(Homes[[#This Row],[street]]))</f>
        <v>2411 Nw Blue Ridge Dr</v>
      </c>
      <c r="B428" t="str">
        <f>PROPER(TRIM(Homes[[#This Row],[city]]))</f>
        <v>Seattle</v>
      </c>
      <c r="C428" t="str">
        <f>_xlfn.TEXTBEFORE(Homes[[#This Row],[statezip]]," ")</f>
        <v>WA</v>
      </c>
      <c r="D428" s="6" t="str">
        <f>_xlfn.TEXTAFTER(Homes[[#This Row],[statezip]]," ")</f>
        <v>98177</v>
      </c>
      <c r="E428" s="1">
        <v>899000</v>
      </c>
      <c r="F428">
        <v>4</v>
      </c>
      <c r="G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28" s="3" t="str">
        <f>Homes[[#This Row],[bedrooms]] &amp; " bd | " &amp; TEXT(Homes[[#This Row],[bathrooms]],"0.##") &amp; " ba"</f>
        <v>4 bd | 2.25 ba</v>
      </c>
      <c r="I428" s="4">
        <v>2370</v>
      </c>
      <c r="J428" s="1">
        <f>IFERROR(Homes[[#This Row],[price]]/Homes[[#This Row],[sqft_living]]," ")</f>
        <v>379.32489451476795</v>
      </c>
      <c r="K428" s="4">
        <f>IFERROR(Homes[[#This Row],[sqft_lot]]/43560," ")</f>
        <v>0.13774104683195593</v>
      </c>
      <c r="L428" t="str">
        <f>IF(Homes[[#This Row],[waterfront]]=1, "Yes","No")</f>
        <v>No</v>
      </c>
      <c r="M428" s="4" t="str">
        <f>IF(Homes[[#This Row],[sqft_basement]]&gt;0, "Yes","No")</f>
        <v>Yes</v>
      </c>
      <c r="N428" t="str">
        <f>CHOOSE(Homes[[#This Row],[view]]+1, "None","Fair","Good","Great","Excellent")</f>
        <v>Good</v>
      </c>
      <c r="O428" t="str">
        <f>CHOOSE(Homes[[#This Row],[condition]], "Poor","Fair","Average","Good","Excellent")</f>
        <v>Average</v>
      </c>
      <c r="P428">
        <f ca="1">YEAR(TODAY())-Homes[[#This Row],[yr_built]]</f>
        <v>66</v>
      </c>
      <c r="Q428">
        <v>1989</v>
      </c>
      <c r="R428">
        <f ca="1">IF(Homes[[#This Row],[yr_renovated]]&gt;0, YEAR(TODAY())-Homes[[#This Row],[yr_renovated]], YEAR(TODAY())-Homes[[#This Row],[yr_built]])</f>
        <v>36</v>
      </c>
      <c r="S428">
        <v>1</v>
      </c>
      <c r="T428" s="2">
        <v>41809</v>
      </c>
      <c r="U428" s="3">
        <v>2.25</v>
      </c>
      <c r="V428" s="4">
        <f>IFERROR(Homes[[#This Row],[sqft_above]]+Homes[[#This Row],[sqft_basement]]," ")</f>
        <v>2370</v>
      </c>
      <c r="W428" s="4">
        <v>6000</v>
      </c>
      <c r="X428">
        <v>0</v>
      </c>
      <c r="Y428">
        <v>2</v>
      </c>
      <c r="Z428">
        <v>3</v>
      </c>
      <c r="AA428" s="4">
        <v>1440</v>
      </c>
      <c r="AB428" s="4">
        <v>930</v>
      </c>
      <c r="AC428">
        <v>1959</v>
      </c>
      <c r="AD428" t="s">
        <v>529</v>
      </c>
      <c r="AE428" t="s">
        <v>49</v>
      </c>
      <c r="AF428" t="s">
        <v>50</v>
      </c>
    </row>
    <row r="429" spans="1:32">
      <c r="A429" t="str">
        <f>PROPER(TRIM(Homes[[#This Row],[street]]))</f>
        <v>4432 92Nd Ave Ne</v>
      </c>
      <c r="B429" t="str">
        <f>PROPER(TRIM(Homes[[#This Row],[city]]))</f>
        <v>Yarrow Point</v>
      </c>
      <c r="C429" t="str">
        <f>_xlfn.TEXTBEFORE(Homes[[#This Row],[statezip]]," ")</f>
        <v>WA</v>
      </c>
      <c r="D429" s="6" t="str">
        <f>_xlfn.TEXTAFTER(Homes[[#This Row],[statezip]]," ")</f>
        <v>98004</v>
      </c>
      <c r="E429" s="1">
        <v>899000</v>
      </c>
      <c r="F429">
        <v>3</v>
      </c>
      <c r="G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29" s="3" t="str">
        <f>Homes[[#This Row],[bedrooms]] &amp; " bd | " &amp; TEXT(Homes[[#This Row],[bathrooms]],"0.##") &amp; " ba"</f>
        <v>3 bd | 1. ba</v>
      </c>
      <c r="I429" s="4">
        <v>1480</v>
      </c>
      <c r="J429" s="1">
        <f>IFERROR(Homes[[#This Row],[price]]/Homes[[#This Row],[sqft_living]]," ")</f>
        <v>607.43243243243239</v>
      </c>
      <c r="K429" s="4">
        <f>IFERROR(Homes[[#This Row],[sqft_lot]]/43560," ")</f>
        <v>0.16019283746556473</v>
      </c>
      <c r="L429" t="str">
        <f>IF(Homes[[#This Row],[waterfront]]=1, "Yes","No")</f>
        <v>No</v>
      </c>
      <c r="M429" s="4" t="str">
        <f>IF(Homes[[#This Row],[sqft_basement]]&gt;0, "Yes","No")</f>
        <v>No</v>
      </c>
      <c r="N429" t="str">
        <f>CHOOSE(Homes[[#This Row],[view]]+1, "None","Fair","Good","Great","Excellent")</f>
        <v>None</v>
      </c>
      <c r="O429" t="str">
        <f>CHOOSE(Homes[[#This Row],[condition]], "Poor","Fair","Average","Good","Excellent")</f>
        <v>Good</v>
      </c>
      <c r="P429">
        <f ca="1">YEAR(TODAY())-Homes[[#This Row],[yr_built]]</f>
        <v>76</v>
      </c>
      <c r="Q429">
        <v>1985</v>
      </c>
      <c r="R429">
        <f ca="1">IF(Homes[[#This Row],[yr_renovated]]&gt;0, YEAR(TODAY())-Homes[[#This Row],[yr_renovated]], YEAR(TODAY())-Homes[[#This Row],[yr_built]])</f>
        <v>40</v>
      </c>
      <c r="S429">
        <v>2</v>
      </c>
      <c r="T429" s="2">
        <v>41813</v>
      </c>
      <c r="U429" s="3">
        <v>1</v>
      </c>
      <c r="V429" s="4">
        <f>IFERROR(Homes[[#This Row],[sqft_above]]+Homes[[#This Row],[sqft_basement]]," ")</f>
        <v>1480</v>
      </c>
      <c r="W429" s="4">
        <v>6978</v>
      </c>
      <c r="X429">
        <v>0</v>
      </c>
      <c r="Y429">
        <v>0</v>
      </c>
      <c r="Z429">
        <v>4</v>
      </c>
      <c r="AA429" s="4">
        <v>1480</v>
      </c>
      <c r="AB429" s="4">
        <v>0</v>
      </c>
      <c r="AC429">
        <v>1949</v>
      </c>
      <c r="AD429" t="s">
        <v>530</v>
      </c>
      <c r="AE429" t="s">
        <v>113</v>
      </c>
      <c r="AF429" t="s">
        <v>34</v>
      </c>
    </row>
    <row r="430" spans="1:32">
      <c r="A430" t="str">
        <f>PROPER(TRIM(Homes[[#This Row],[street]]))</f>
        <v>2615 109Th Pl Ne</v>
      </c>
      <c r="B430" t="str">
        <f>PROPER(TRIM(Homes[[#This Row],[city]]))</f>
        <v>Bellevue</v>
      </c>
      <c r="C430" t="str">
        <f>_xlfn.TEXTBEFORE(Homes[[#This Row],[statezip]]," ")</f>
        <v>WA</v>
      </c>
      <c r="D430" s="6" t="str">
        <f>_xlfn.TEXTAFTER(Homes[[#This Row],[statezip]]," ")</f>
        <v>98004</v>
      </c>
      <c r="E430" s="1">
        <v>898000</v>
      </c>
      <c r="F430">
        <v>5</v>
      </c>
      <c r="G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30" s="3" t="str">
        <f>Homes[[#This Row],[bedrooms]] &amp; " bd | " &amp; TEXT(Homes[[#This Row],[bathrooms]],"0.##") &amp; " ba"</f>
        <v>5 bd | 1.5 ba</v>
      </c>
      <c r="I430" s="4">
        <v>2680</v>
      </c>
      <c r="J430" s="1">
        <f>IFERROR(Homes[[#This Row],[price]]/Homes[[#This Row],[sqft_living]]," ")</f>
        <v>335.07462686567163</v>
      </c>
      <c r="K430" s="4">
        <f>IFERROR(Homes[[#This Row],[sqft_lot]]/43560," ")</f>
        <v>0.64311294765840221</v>
      </c>
      <c r="L430" t="str">
        <f>IF(Homes[[#This Row],[waterfront]]=1, "Yes","No")</f>
        <v>No</v>
      </c>
      <c r="M430" s="4" t="str">
        <f>IF(Homes[[#This Row],[sqft_basement]]&gt;0, "Yes","No")</f>
        <v>Yes</v>
      </c>
      <c r="N430" t="str">
        <f>CHOOSE(Homes[[#This Row],[view]]+1, "None","Fair","Good","Great","Excellent")</f>
        <v>None</v>
      </c>
      <c r="O430" t="str">
        <f>CHOOSE(Homes[[#This Row],[condition]], "Poor","Fair","Average","Good","Excellent")</f>
        <v>Good</v>
      </c>
      <c r="P430">
        <f ca="1">YEAR(TODAY())-Homes[[#This Row],[yr_built]]</f>
        <v>62</v>
      </c>
      <c r="Q430">
        <v>0</v>
      </c>
      <c r="R430">
        <f ca="1">IF(Homes[[#This Row],[yr_renovated]]&gt;0, YEAR(TODAY())-Homes[[#This Row],[yr_renovated]], YEAR(TODAY())-Homes[[#This Row],[yr_built]])</f>
        <v>62</v>
      </c>
      <c r="S430">
        <v>1</v>
      </c>
      <c r="T430" s="2">
        <v>41787</v>
      </c>
      <c r="U430" s="3">
        <v>1.5</v>
      </c>
      <c r="V430" s="4">
        <f>IFERROR(Homes[[#This Row],[sqft_above]]+Homes[[#This Row],[sqft_basement]]," ")</f>
        <v>2680</v>
      </c>
      <c r="W430" s="4">
        <v>28014</v>
      </c>
      <c r="X430">
        <v>0</v>
      </c>
      <c r="Y430">
        <v>0</v>
      </c>
      <c r="Z430">
        <v>4</v>
      </c>
      <c r="AA430" s="4">
        <v>1450</v>
      </c>
      <c r="AB430" s="4">
        <v>1230</v>
      </c>
      <c r="AC430">
        <v>1963</v>
      </c>
      <c r="AD430" t="s">
        <v>531</v>
      </c>
      <c r="AE430" t="s">
        <v>33</v>
      </c>
      <c r="AF430" t="s">
        <v>34</v>
      </c>
    </row>
    <row r="431" spans="1:32">
      <c r="A431" t="str">
        <f>PROPER(TRIM(Homes[[#This Row],[street]]))</f>
        <v>5558 W Mercer Way</v>
      </c>
      <c r="B431" t="str">
        <f>PROPER(TRIM(Homes[[#This Row],[city]]))</f>
        <v>Mercer Island</v>
      </c>
      <c r="C431" t="str">
        <f>_xlfn.TEXTBEFORE(Homes[[#This Row],[statezip]]," ")</f>
        <v>WA</v>
      </c>
      <c r="D431" s="6" t="str">
        <f>_xlfn.TEXTAFTER(Homes[[#This Row],[statezip]]," ")</f>
        <v>98040</v>
      </c>
      <c r="E431" s="1">
        <v>895000</v>
      </c>
      <c r="F431">
        <v>5</v>
      </c>
      <c r="G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31" s="3" t="str">
        <f>Homes[[#This Row],[bedrooms]] &amp; " bd | " &amp; TEXT(Homes[[#This Row],[bathrooms]],"0.##") &amp; " ba"</f>
        <v>5 bd | 3. ba</v>
      </c>
      <c r="I431" s="4">
        <v>2876</v>
      </c>
      <c r="J431" s="1">
        <f>IFERROR(Homes[[#This Row],[price]]/Homes[[#This Row],[sqft_living]]," ")</f>
        <v>311.19610570236438</v>
      </c>
      <c r="K431" s="4">
        <f>IFERROR(Homes[[#This Row],[sqft_lot]]/43560," ")</f>
        <v>0.31971992653810838</v>
      </c>
      <c r="L431" t="str">
        <f>IF(Homes[[#This Row],[waterfront]]=1, "Yes","No")</f>
        <v>No</v>
      </c>
      <c r="M431" s="4" t="str">
        <f>IF(Homes[[#This Row],[sqft_basement]]&gt;0, "Yes","No")</f>
        <v>Yes</v>
      </c>
      <c r="N431" t="str">
        <f>CHOOSE(Homes[[#This Row],[view]]+1, "None","Fair","Good","Great","Excellent")</f>
        <v>Good</v>
      </c>
      <c r="O431" t="str">
        <f>CHOOSE(Homes[[#This Row],[condition]], "Poor","Fair","Average","Good","Excellent")</f>
        <v>Good</v>
      </c>
      <c r="P431">
        <f ca="1">YEAR(TODAY())-Homes[[#This Row],[yr_built]]</f>
        <v>52</v>
      </c>
      <c r="Q431">
        <v>0</v>
      </c>
      <c r="R431">
        <f ca="1">IF(Homes[[#This Row],[yr_renovated]]&gt;0, YEAR(TODAY())-Homes[[#This Row],[yr_renovated]], YEAR(TODAY())-Homes[[#This Row],[yr_built]])</f>
        <v>52</v>
      </c>
      <c r="S431">
        <v>1</v>
      </c>
      <c r="T431" s="2">
        <v>41780</v>
      </c>
      <c r="U431" s="3">
        <v>3</v>
      </c>
      <c r="V431" s="4">
        <f>IFERROR(Homes[[#This Row],[sqft_above]]+Homes[[#This Row],[sqft_basement]]," ")</f>
        <v>2876</v>
      </c>
      <c r="W431" s="4">
        <v>13927</v>
      </c>
      <c r="X431">
        <v>0</v>
      </c>
      <c r="Y431">
        <v>2</v>
      </c>
      <c r="Z431">
        <v>4</v>
      </c>
      <c r="AA431" s="4">
        <v>1970</v>
      </c>
      <c r="AB431" s="4">
        <v>906</v>
      </c>
      <c r="AC431">
        <v>1973</v>
      </c>
      <c r="AD431" t="s">
        <v>532</v>
      </c>
      <c r="AE431" t="s">
        <v>36</v>
      </c>
      <c r="AF431" t="s">
        <v>37</v>
      </c>
    </row>
    <row r="432" spans="1:32">
      <c r="A432" t="str">
        <f>PROPER(TRIM(Homes[[#This Row],[street]]))</f>
        <v>11034 Ne 26Th Pl</v>
      </c>
      <c r="B432" t="str">
        <f>PROPER(TRIM(Homes[[#This Row],[city]]))</f>
        <v>Bellevue</v>
      </c>
      <c r="C432" t="str">
        <f>_xlfn.TEXTBEFORE(Homes[[#This Row],[statezip]]," ")</f>
        <v>WA</v>
      </c>
      <c r="D432" s="6" t="str">
        <f>_xlfn.TEXTAFTER(Homes[[#This Row],[statezip]]," ")</f>
        <v>98004</v>
      </c>
      <c r="E432" s="1">
        <v>895000</v>
      </c>
      <c r="F432">
        <v>5</v>
      </c>
      <c r="G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32" s="3" t="str">
        <f>Homes[[#This Row],[bedrooms]] &amp; " bd | " &amp; TEXT(Homes[[#This Row],[bathrooms]],"0.##") &amp; " ba"</f>
        <v>5 bd | 2.5 ba</v>
      </c>
      <c r="I432" s="4">
        <v>2550</v>
      </c>
      <c r="J432" s="1">
        <f>IFERROR(Homes[[#This Row],[price]]/Homes[[#This Row],[sqft_living]]," ")</f>
        <v>350.98039215686276</v>
      </c>
      <c r="K432" s="4">
        <f>IFERROR(Homes[[#This Row],[sqft_lot]]/43560," ")</f>
        <v>0.47922405876951329</v>
      </c>
      <c r="L432" t="str">
        <f>IF(Homes[[#This Row],[waterfront]]=1, "Yes","No")</f>
        <v>No</v>
      </c>
      <c r="M432" s="4" t="str">
        <f>IF(Homes[[#This Row],[sqft_basement]]&gt;0, "Yes","No")</f>
        <v>Yes</v>
      </c>
      <c r="N432" t="str">
        <f>CHOOSE(Homes[[#This Row],[view]]+1, "None","Fair","Good","Great","Excellent")</f>
        <v>None</v>
      </c>
      <c r="O432" t="str">
        <f>CHOOSE(Homes[[#This Row],[condition]], "Poor","Fair","Average","Good","Excellent")</f>
        <v>Good</v>
      </c>
      <c r="P432">
        <f ca="1">YEAR(TODAY())-Homes[[#This Row],[yr_built]]</f>
        <v>72</v>
      </c>
      <c r="Q432">
        <v>1983</v>
      </c>
      <c r="R432">
        <f ca="1">IF(Homes[[#This Row],[yr_renovated]]&gt;0, YEAR(TODAY())-Homes[[#This Row],[yr_renovated]], YEAR(TODAY())-Homes[[#This Row],[yr_built]])</f>
        <v>42</v>
      </c>
      <c r="S432">
        <v>1</v>
      </c>
      <c r="T432" s="2">
        <v>41800</v>
      </c>
      <c r="U432" s="3">
        <v>2.5</v>
      </c>
      <c r="V432" s="4">
        <f>IFERROR(Homes[[#This Row],[sqft_above]]+Homes[[#This Row],[sqft_basement]]," ")</f>
        <v>2550</v>
      </c>
      <c r="W432" s="4">
        <v>20875</v>
      </c>
      <c r="X432">
        <v>0</v>
      </c>
      <c r="Y432">
        <v>0</v>
      </c>
      <c r="Z432">
        <v>4</v>
      </c>
      <c r="AA432" s="4">
        <v>1610</v>
      </c>
      <c r="AB432" s="4">
        <v>940</v>
      </c>
      <c r="AC432">
        <v>1953</v>
      </c>
      <c r="AD432" t="s">
        <v>381</v>
      </c>
      <c r="AE432" t="s">
        <v>33</v>
      </c>
      <c r="AF432" t="s">
        <v>34</v>
      </c>
    </row>
    <row r="433" spans="1:32">
      <c r="A433" t="str">
        <f>PROPER(TRIM(Homes[[#This Row],[street]]))</f>
        <v>1852 271St Ave Se</v>
      </c>
      <c r="B433" t="str">
        <f>PROPER(TRIM(Homes[[#This Row],[city]]))</f>
        <v>Sammamish</v>
      </c>
      <c r="C433" t="str">
        <f>_xlfn.TEXTBEFORE(Homes[[#This Row],[statezip]]," ")</f>
        <v>WA</v>
      </c>
      <c r="D433" s="6" t="str">
        <f>_xlfn.TEXTAFTER(Homes[[#This Row],[statezip]]," ")</f>
        <v>98075</v>
      </c>
      <c r="E433" s="1">
        <v>895000</v>
      </c>
      <c r="F433">
        <v>4</v>
      </c>
      <c r="G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33" s="3" t="str">
        <f>Homes[[#This Row],[bedrooms]] &amp; " bd | " &amp; TEXT(Homes[[#This Row],[bathrooms]],"0.##") &amp; " ba"</f>
        <v>4 bd | 3. ba</v>
      </c>
      <c r="I433" s="4">
        <v>3240</v>
      </c>
      <c r="J433" s="1">
        <f>IFERROR(Homes[[#This Row],[price]]/Homes[[#This Row],[sqft_living]]," ")</f>
        <v>276.23456790123458</v>
      </c>
      <c r="K433" s="4">
        <f>IFERROR(Homes[[#This Row],[sqft_lot]]/43560," ")</f>
        <v>0.12768595041322314</v>
      </c>
      <c r="L433" t="str">
        <f>IF(Homes[[#This Row],[waterfront]]=1, "Yes","No")</f>
        <v>No</v>
      </c>
      <c r="M433" s="4" t="str">
        <f>IF(Homes[[#This Row],[sqft_basement]]&gt;0, "Yes","No")</f>
        <v>No</v>
      </c>
      <c r="N433" t="str">
        <f>CHOOSE(Homes[[#This Row],[view]]+1, "None","Fair","Good","Great","Excellent")</f>
        <v>None</v>
      </c>
      <c r="O433" t="str">
        <f>CHOOSE(Homes[[#This Row],[condition]], "Poor","Fair","Average","Good","Excellent")</f>
        <v>Average</v>
      </c>
      <c r="P433">
        <f ca="1">YEAR(TODAY())-Homes[[#This Row],[yr_built]]</f>
        <v>12</v>
      </c>
      <c r="Q433">
        <v>1923</v>
      </c>
      <c r="R433">
        <f ca="1">IF(Homes[[#This Row],[yr_renovated]]&gt;0, YEAR(TODAY())-Homes[[#This Row],[yr_renovated]], YEAR(TODAY())-Homes[[#This Row],[yr_built]])</f>
        <v>102</v>
      </c>
      <c r="S433">
        <v>2</v>
      </c>
      <c r="T433" s="2">
        <v>41796</v>
      </c>
      <c r="U433" s="3">
        <v>3</v>
      </c>
      <c r="V433" s="4">
        <f>IFERROR(Homes[[#This Row],[sqft_above]]+Homes[[#This Row],[sqft_basement]]," ")</f>
        <v>3240</v>
      </c>
      <c r="W433" s="4">
        <v>5562</v>
      </c>
      <c r="X433">
        <v>0</v>
      </c>
      <c r="Y433">
        <v>0</v>
      </c>
      <c r="Z433">
        <v>3</v>
      </c>
      <c r="AA433" s="4">
        <v>3240</v>
      </c>
      <c r="AB433" s="4">
        <v>0</v>
      </c>
      <c r="AC433">
        <v>2013</v>
      </c>
      <c r="AD433" t="s">
        <v>533</v>
      </c>
      <c r="AE433" t="s">
        <v>102</v>
      </c>
      <c r="AF433" t="s">
        <v>103</v>
      </c>
    </row>
    <row r="434" spans="1:32">
      <c r="A434" t="str">
        <f>PROPER(TRIM(Homes[[#This Row],[street]]))</f>
        <v>2220 5Th Ave N</v>
      </c>
      <c r="B434" t="str">
        <f>PROPER(TRIM(Homes[[#This Row],[city]]))</f>
        <v>Seattle</v>
      </c>
      <c r="C434" t="str">
        <f>_xlfn.TEXTBEFORE(Homes[[#This Row],[statezip]]," ")</f>
        <v>WA</v>
      </c>
      <c r="D434" s="6" t="str">
        <f>_xlfn.TEXTAFTER(Homes[[#This Row],[statezip]]," ")</f>
        <v>98109</v>
      </c>
      <c r="E434" s="1">
        <v>895000</v>
      </c>
      <c r="F434">
        <v>4</v>
      </c>
      <c r="G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34" s="3" t="str">
        <f>Homes[[#This Row],[bedrooms]] &amp; " bd | " &amp; TEXT(Homes[[#This Row],[bathrooms]],"0.##") &amp; " ba"</f>
        <v>4 bd | 2.25 ba</v>
      </c>
      <c r="I434" s="4">
        <v>1950</v>
      </c>
      <c r="J434" s="1">
        <f>IFERROR(Homes[[#This Row],[price]]/Homes[[#This Row],[sqft_living]]," ")</f>
        <v>458.97435897435895</v>
      </c>
      <c r="K434" s="4">
        <f>IFERROR(Homes[[#This Row],[sqft_lot]]/43560," ")</f>
        <v>0.13659320477502296</v>
      </c>
      <c r="L434" t="str">
        <f>IF(Homes[[#This Row],[waterfront]]=1, "Yes","No")</f>
        <v>No</v>
      </c>
      <c r="M434" s="4" t="str">
        <f>IF(Homes[[#This Row],[sqft_basement]]&gt;0, "Yes","No")</f>
        <v>Yes</v>
      </c>
      <c r="N434" t="str">
        <f>CHOOSE(Homes[[#This Row],[view]]+1, "None","Fair","Good","Great","Excellent")</f>
        <v>None</v>
      </c>
      <c r="O434" t="str">
        <f>CHOOSE(Homes[[#This Row],[condition]], "Poor","Fair","Average","Good","Excellent")</f>
        <v>Average</v>
      </c>
      <c r="P434">
        <f ca="1">YEAR(TODAY())-Homes[[#This Row],[yr_built]]</f>
        <v>78</v>
      </c>
      <c r="Q434">
        <v>2012</v>
      </c>
      <c r="R434">
        <f ca="1">IF(Homes[[#This Row],[yr_renovated]]&gt;0, YEAR(TODAY())-Homes[[#This Row],[yr_renovated]], YEAR(TODAY())-Homes[[#This Row],[yr_built]])</f>
        <v>13</v>
      </c>
      <c r="S434">
        <v>1</v>
      </c>
      <c r="T434" s="2">
        <v>41822</v>
      </c>
      <c r="U434" s="3">
        <v>2.25</v>
      </c>
      <c r="V434" s="4">
        <f>IFERROR(Homes[[#This Row],[sqft_above]]+Homes[[#This Row],[sqft_basement]]," ")</f>
        <v>1950</v>
      </c>
      <c r="W434" s="4">
        <v>5950</v>
      </c>
      <c r="X434">
        <v>0</v>
      </c>
      <c r="Y434">
        <v>0</v>
      </c>
      <c r="Z434">
        <v>3</v>
      </c>
      <c r="AA434" s="4">
        <v>1330</v>
      </c>
      <c r="AB434" s="4">
        <v>620</v>
      </c>
      <c r="AC434">
        <v>1947</v>
      </c>
      <c r="AD434" t="s">
        <v>534</v>
      </c>
      <c r="AE434" t="s">
        <v>49</v>
      </c>
      <c r="AF434" t="s">
        <v>134</v>
      </c>
    </row>
    <row r="435" spans="1:32">
      <c r="A435" t="str">
        <f>PROPER(TRIM(Homes[[#This Row],[street]]))</f>
        <v>4810 109Th Ave Ne</v>
      </c>
      <c r="B435" t="str">
        <f>PROPER(TRIM(Homes[[#This Row],[city]]))</f>
        <v>Kirkland</v>
      </c>
      <c r="C435" t="str">
        <f>_xlfn.TEXTBEFORE(Homes[[#This Row],[statezip]]," ")</f>
        <v>WA</v>
      </c>
      <c r="D435" s="6" t="str">
        <f>_xlfn.TEXTAFTER(Homes[[#This Row],[statezip]]," ")</f>
        <v>98033</v>
      </c>
      <c r="E435" s="1">
        <v>890000</v>
      </c>
      <c r="F435">
        <v>3</v>
      </c>
      <c r="G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35" s="3" t="str">
        <f>Homes[[#This Row],[bedrooms]] &amp; " bd | " &amp; TEXT(Homes[[#This Row],[bathrooms]],"0.##") &amp; " ba"</f>
        <v>3 bd | 2.25 ba</v>
      </c>
      <c r="I435" s="4">
        <v>2060</v>
      </c>
      <c r="J435" s="1">
        <f>IFERROR(Homes[[#This Row],[price]]/Homes[[#This Row],[sqft_living]]," ")</f>
        <v>432.03883495145629</v>
      </c>
      <c r="K435" s="4">
        <f>IFERROR(Homes[[#This Row],[sqft_lot]]/43560," ")</f>
        <v>0.19834710743801653</v>
      </c>
      <c r="L435" t="str">
        <f>IF(Homes[[#This Row],[waterfront]]=1, "Yes","No")</f>
        <v>No</v>
      </c>
      <c r="M435" s="4" t="str">
        <f>IF(Homes[[#This Row],[sqft_basement]]&gt;0, "Yes","No")</f>
        <v>No</v>
      </c>
      <c r="N435" t="str">
        <f>CHOOSE(Homes[[#This Row],[view]]+1, "None","Fair","Good","Great","Excellent")</f>
        <v>None</v>
      </c>
      <c r="O435" t="str">
        <f>CHOOSE(Homes[[#This Row],[condition]], "Poor","Fair","Average","Good","Excellent")</f>
        <v>Good</v>
      </c>
      <c r="P435">
        <f ca="1">YEAR(TODAY())-Homes[[#This Row],[yr_built]]</f>
        <v>59</v>
      </c>
      <c r="Q435">
        <v>0</v>
      </c>
      <c r="R435">
        <f ca="1">IF(Homes[[#This Row],[yr_renovated]]&gt;0, YEAR(TODAY())-Homes[[#This Row],[yr_renovated]], YEAR(TODAY())-Homes[[#This Row],[yr_built]])</f>
        <v>59</v>
      </c>
      <c r="S435">
        <v>1</v>
      </c>
      <c r="T435" s="2">
        <v>41802</v>
      </c>
      <c r="U435" s="3">
        <v>2.25</v>
      </c>
      <c r="V435" s="4">
        <f>IFERROR(Homes[[#This Row],[sqft_above]]+Homes[[#This Row],[sqft_basement]]," ")</f>
        <v>2060</v>
      </c>
      <c r="W435" s="4">
        <v>8640</v>
      </c>
      <c r="X435">
        <v>0</v>
      </c>
      <c r="Y435">
        <v>0</v>
      </c>
      <c r="Z435">
        <v>4</v>
      </c>
      <c r="AA435" s="4">
        <v>2060</v>
      </c>
      <c r="AB435" s="4">
        <v>0</v>
      </c>
      <c r="AC435">
        <v>1966</v>
      </c>
      <c r="AD435" t="s">
        <v>535</v>
      </c>
      <c r="AE435" t="s">
        <v>46</v>
      </c>
      <c r="AF435" t="s">
        <v>55</v>
      </c>
    </row>
    <row r="436" spans="1:32">
      <c r="A436" t="str">
        <f>PROPER(TRIM(Homes[[#This Row],[street]]))</f>
        <v>6701 81St Ave Se</v>
      </c>
      <c r="B436" t="str">
        <f>PROPER(TRIM(Homes[[#This Row],[city]]))</f>
        <v>Mercer Island</v>
      </c>
      <c r="C436" t="str">
        <f>_xlfn.TEXTBEFORE(Homes[[#This Row],[statezip]]," ")</f>
        <v>WA</v>
      </c>
      <c r="D436" s="6" t="str">
        <f>_xlfn.TEXTAFTER(Homes[[#This Row],[statezip]]," ")</f>
        <v>98040</v>
      </c>
      <c r="E436" s="1">
        <v>890000</v>
      </c>
      <c r="F436">
        <v>4</v>
      </c>
      <c r="G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36" s="3" t="str">
        <f>Homes[[#This Row],[bedrooms]] &amp; " bd | " &amp; TEXT(Homes[[#This Row],[bathrooms]],"0.##") &amp; " ba"</f>
        <v>4 bd | 2.25 ba</v>
      </c>
      <c r="I436" s="4">
        <v>2770</v>
      </c>
      <c r="J436" s="1">
        <f>IFERROR(Homes[[#This Row],[price]]/Homes[[#This Row],[sqft_living]]," ")</f>
        <v>321.29963898916969</v>
      </c>
      <c r="K436" s="4">
        <f>IFERROR(Homes[[#This Row],[sqft_lot]]/43560," ")</f>
        <v>0.30991735537190085</v>
      </c>
      <c r="L436" t="str">
        <f>IF(Homes[[#This Row],[waterfront]]=1, "Yes","No")</f>
        <v>No</v>
      </c>
      <c r="M436" s="4" t="str">
        <f>IF(Homes[[#This Row],[sqft_basement]]&gt;0, "Yes","No")</f>
        <v>No</v>
      </c>
      <c r="N436" t="str">
        <f>CHOOSE(Homes[[#This Row],[view]]+1, "None","Fair","Good","Great","Excellent")</f>
        <v>None</v>
      </c>
      <c r="O436" t="str">
        <f>CHOOSE(Homes[[#This Row],[condition]], "Poor","Fair","Average","Good","Excellent")</f>
        <v>Average</v>
      </c>
      <c r="P436">
        <f ca="1">YEAR(TODAY())-Homes[[#This Row],[yr_built]]</f>
        <v>51</v>
      </c>
      <c r="Q436">
        <v>0</v>
      </c>
      <c r="R436">
        <f ca="1">IF(Homes[[#This Row],[yr_renovated]]&gt;0, YEAR(TODAY())-Homes[[#This Row],[yr_renovated]], YEAR(TODAY())-Homes[[#This Row],[yr_built]])</f>
        <v>51</v>
      </c>
      <c r="S436">
        <v>2</v>
      </c>
      <c r="T436" s="2">
        <v>41803</v>
      </c>
      <c r="U436" s="3">
        <v>2.25</v>
      </c>
      <c r="V436" s="4">
        <f>IFERROR(Homes[[#This Row],[sqft_above]]+Homes[[#This Row],[sqft_basement]]," ")</f>
        <v>2770</v>
      </c>
      <c r="W436" s="4">
        <v>13500</v>
      </c>
      <c r="X436">
        <v>0</v>
      </c>
      <c r="Y436">
        <v>0</v>
      </c>
      <c r="Z436">
        <v>3</v>
      </c>
      <c r="AA436" s="4">
        <v>2770</v>
      </c>
      <c r="AB436" s="4">
        <v>0</v>
      </c>
      <c r="AC436">
        <v>1974</v>
      </c>
      <c r="AD436" t="s">
        <v>536</v>
      </c>
      <c r="AE436" t="s">
        <v>36</v>
      </c>
      <c r="AF436" t="s">
        <v>37</v>
      </c>
    </row>
    <row r="437" spans="1:32">
      <c r="A437" t="str">
        <f>PROPER(TRIM(Homes[[#This Row],[street]]))</f>
        <v>1602 32Nd Ave</v>
      </c>
      <c r="B437" t="str">
        <f>PROPER(TRIM(Homes[[#This Row],[city]]))</f>
        <v>Seattle</v>
      </c>
      <c r="C437" t="str">
        <f>_xlfn.TEXTBEFORE(Homes[[#This Row],[statezip]]," ")</f>
        <v>WA</v>
      </c>
      <c r="D437" s="6" t="str">
        <f>_xlfn.TEXTAFTER(Homes[[#This Row],[statezip]]," ")</f>
        <v>98122</v>
      </c>
      <c r="E437" s="1">
        <v>890000</v>
      </c>
      <c r="F437">
        <v>4</v>
      </c>
      <c r="G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37" s="3" t="str">
        <f>Homes[[#This Row],[bedrooms]] &amp; " bd | " &amp; TEXT(Homes[[#This Row],[bathrooms]],"0.##") &amp; " ba"</f>
        <v>4 bd | 2.75 ba</v>
      </c>
      <c r="I437" s="4">
        <v>2310</v>
      </c>
      <c r="J437" s="1">
        <f>IFERROR(Homes[[#This Row],[price]]/Homes[[#This Row],[sqft_living]]," ")</f>
        <v>385.28138528138527</v>
      </c>
      <c r="K437" s="4">
        <f>IFERROR(Homes[[#This Row],[sqft_lot]]/43560," ")</f>
        <v>9.2286501377410471E-2</v>
      </c>
      <c r="L437" t="str">
        <f>IF(Homes[[#This Row],[waterfront]]=1, "Yes","No")</f>
        <v>No</v>
      </c>
      <c r="M437" s="4" t="str">
        <f>IF(Homes[[#This Row],[sqft_basement]]&gt;0, "Yes","No")</f>
        <v>No</v>
      </c>
      <c r="N437" t="str">
        <f>CHOOSE(Homes[[#This Row],[view]]+1, "None","Fair","Good","Great","Excellent")</f>
        <v>None</v>
      </c>
      <c r="O437" t="str">
        <f>CHOOSE(Homes[[#This Row],[condition]], "Poor","Fair","Average","Good","Excellent")</f>
        <v>Excellent</v>
      </c>
      <c r="P437">
        <f ca="1">YEAR(TODAY())-Homes[[#This Row],[yr_built]]</f>
        <v>46</v>
      </c>
      <c r="Q437">
        <v>0</v>
      </c>
      <c r="R437">
        <f ca="1">IF(Homes[[#This Row],[yr_renovated]]&gt;0, YEAR(TODAY())-Homes[[#This Row],[yr_renovated]], YEAR(TODAY())-Homes[[#This Row],[yr_built]])</f>
        <v>46</v>
      </c>
      <c r="S437">
        <v>3</v>
      </c>
      <c r="T437" s="2">
        <v>41828</v>
      </c>
      <c r="U437" s="3">
        <v>2.75</v>
      </c>
      <c r="V437" s="4">
        <f>IFERROR(Homes[[#This Row],[sqft_above]]+Homes[[#This Row],[sqft_basement]]," ")</f>
        <v>2310</v>
      </c>
      <c r="W437" s="4">
        <v>4020</v>
      </c>
      <c r="X437">
        <v>0</v>
      </c>
      <c r="Y437">
        <v>0</v>
      </c>
      <c r="Z437">
        <v>5</v>
      </c>
      <c r="AA437" s="4">
        <v>2310</v>
      </c>
      <c r="AB437" s="4">
        <v>0</v>
      </c>
      <c r="AC437">
        <v>1979</v>
      </c>
      <c r="AD437" t="s">
        <v>537</v>
      </c>
      <c r="AE437" t="s">
        <v>49</v>
      </c>
      <c r="AF437" t="s">
        <v>302</v>
      </c>
    </row>
    <row r="438" spans="1:32">
      <c r="A438" t="str">
        <f>PROPER(TRIM(Homes[[#This Row],[street]]))</f>
        <v>1816 2Nd Ave N</v>
      </c>
      <c r="B438" t="str">
        <f>PROPER(TRIM(Homes[[#This Row],[city]]))</f>
        <v>Seattle</v>
      </c>
      <c r="C438" t="str">
        <f>_xlfn.TEXTBEFORE(Homes[[#This Row],[statezip]]," ")</f>
        <v>WA</v>
      </c>
      <c r="D438" s="6" t="str">
        <f>_xlfn.TEXTAFTER(Homes[[#This Row],[statezip]]," ")</f>
        <v>98109</v>
      </c>
      <c r="E438" s="1">
        <v>890000</v>
      </c>
      <c r="F438">
        <v>4</v>
      </c>
      <c r="G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38" s="3" t="str">
        <f>Homes[[#This Row],[bedrooms]] &amp; " bd | " &amp; TEXT(Homes[[#This Row],[bathrooms]],"0.##") &amp; " ba"</f>
        <v>4 bd | 1. ba</v>
      </c>
      <c r="I438" s="4">
        <v>2550</v>
      </c>
      <c r="J438" s="1">
        <f>IFERROR(Homes[[#This Row],[price]]/Homes[[#This Row],[sqft_living]]," ")</f>
        <v>349.01960784313724</v>
      </c>
      <c r="K438" s="4">
        <f>IFERROR(Homes[[#This Row],[sqft_lot]]/43560," ")</f>
        <v>9.1827364554637275E-2</v>
      </c>
      <c r="L438" t="str">
        <f>IF(Homes[[#This Row],[waterfront]]=1, "Yes","No")</f>
        <v>No</v>
      </c>
      <c r="M438" s="4" t="str">
        <f>IF(Homes[[#This Row],[sqft_basement]]&gt;0, "Yes","No")</f>
        <v>Yes</v>
      </c>
      <c r="N438" t="str">
        <f>CHOOSE(Homes[[#This Row],[view]]+1, "None","Fair","Good","Great","Excellent")</f>
        <v>None</v>
      </c>
      <c r="O438" t="str">
        <f>CHOOSE(Homes[[#This Row],[condition]], "Poor","Fair","Average","Good","Excellent")</f>
        <v>Average</v>
      </c>
      <c r="P438">
        <f ca="1">YEAR(TODAY())-Homes[[#This Row],[yr_built]]</f>
        <v>120</v>
      </c>
      <c r="Q438">
        <v>2010</v>
      </c>
      <c r="R438">
        <f ca="1">IF(Homes[[#This Row],[yr_renovated]]&gt;0, YEAR(TODAY())-Homes[[#This Row],[yr_renovated]], YEAR(TODAY())-Homes[[#This Row],[yr_built]])</f>
        <v>15</v>
      </c>
      <c r="S438">
        <v>2</v>
      </c>
      <c r="T438" s="2">
        <v>41815</v>
      </c>
      <c r="U438" s="3">
        <v>1</v>
      </c>
      <c r="V438" s="4">
        <f>IFERROR(Homes[[#This Row],[sqft_above]]+Homes[[#This Row],[sqft_basement]]," ")</f>
        <v>2550</v>
      </c>
      <c r="W438" s="4">
        <v>4000</v>
      </c>
      <c r="X438">
        <v>0</v>
      </c>
      <c r="Y438">
        <v>0</v>
      </c>
      <c r="Z438">
        <v>3</v>
      </c>
      <c r="AA438" s="4">
        <v>2370</v>
      </c>
      <c r="AB438" s="4">
        <v>180</v>
      </c>
      <c r="AC438">
        <v>1905</v>
      </c>
      <c r="AD438" t="s">
        <v>538</v>
      </c>
      <c r="AE438" t="s">
        <v>49</v>
      </c>
      <c r="AF438" t="s">
        <v>134</v>
      </c>
    </row>
    <row r="439" spans="1:32">
      <c r="A439" t="str">
        <f>PROPER(TRIM(Homes[[#This Row],[street]]))</f>
        <v>21837 Ne 102Nd St</v>
      </c>
      <c r="B439" t="str">
        <f>PROPER(TRIM(Homes[[#This Row],[city]]))</f>
        <v>Redmond</v>
      </c>
      <c r="C439" t="str">
        <f>_xlfn.TEXTBEFORE(Homes[[#This Row],[statezip]]," ")</f>
        <v>WA</v>
      </c>
      <c r="D439" s="6" t="str">
        <f>_xlfn.TEXTAFTER(Homes[[#This Row],[statezip]]," ")</f>
        <v>98053</v>
      </c>
      <c r="E439" s="1">
        <v>888550</v>
      </c>
      <c r="F439">
        <v>3</v>
      </c>
      <c r="G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39" s="3" t="str">
        <f>Homes[[#This Row],[bedrooms]] &amp; " bd | " &amp; TEXT(Homes[[#This Row],[bathrooms]],"0.##") &amp; " ba"</f>
        <v>3 bd | 2.5 ba</v>
      </c>
      <c r="I439" s="4">
        <v>3540</v>
      </c>
      <c r="J439" s="1">
        <f>IFERROR(Homes[[#This Row],[price]]/Homes[[#This Row],[sqft_living]]," ")</f>
        <v>251.00282485875707</v>
      </c>
      <c r="K439" s="4">
        <f>IFERROR(Homes[[#This Row],[sqft_lot]]/43560," ")</f>
        <v>0.87975206611570245</v>
      </c>
      <c r="L439" t="str">
        <f>IF(Homes[[#This Row],[waterfront]]=1, "Yes","No")</f>
        <v>No</v>
      </c>
      <c r="M439" s="4" t="str">
        <f>IF(Homes[[#This Row],[sqft_basement]]&gt;0, "Yes","No")</f>
        <v>No</v>
      </c>
      <c r="N439" t="str">
        <f>CHOOSE(Homes[[#This Row],[view]]+1, "None","Fair","Good","Great","Excellent")</f>
        <v>None</v>
      </c>
      <c r="O439" t="str">
        <f>CHOOSE(Homes[[#This Row],[condition]], "Poor","Fair","Average","Good","Excellent")</f>
        <v>Average</v>
      </c>
      <c r="P439">
        <f ca="1">YEAR(TODAY())-Homes[[#This Row],[yr_built]]</f>
        <v>36</v>
      </c>
      <c r="Q439">
        <v>0</v>
      </c>
      <c r="R439">
        <f ca="1">IF(Homes[[#This Row],[yr_renovated]]&gt;0, YEAR(TODAY())-Homes[[#This Row],[yr_renovated]], YEAR(TODAY())-Homes[[#This Row],[yr_built]])</f>
        <v>36</v>
      </c>
      <c r="S439">
        <v>2</v>
      </c>
      <c r="T439" s="2">
        <v>41827</v>
      </c>
      <c r="U439" s="3">
        <v>2.5</v>
      </c>
      <c r="V439" s="4">
        <f>IFERROR(Homes[[#This Row],[sqft_above]]+Homes[[#This Row],[sqft_basement]]," ")</f>
        <v>3540</v>
      </c>
      <c r="W439" s="4">
        <v>38322</v>
      </c>
      <c r="X439">
        <v>0</v>
      </c>
      <c r="Y439">
        <v>0</v>
      </c>
      <c r="Z439">
        <v>3</v>
      </c>
      <c r="AA439" s="4">
        <v>3540</v>
      </c>
      <c r="AB439" s="4">
        <v>0</v>
      </c>
      <c r="AC439">
        <v>1989</v>
      </c>
      <c r="AD439" t="s">
        <v>539</v>
      </c>
      <c r="AE439" t="s">
        <v>137</v>
      </c>
      <c r="AF439" t="s">
        <v>208</v>
      </c>
    </row>
    <row r="440" spans="1:32">
      <c r="A440" t="str">
        <f>PROPER(TRIM(Homes[[#This Row],[street]]))</f>
        <v>1926 E Lynn St</v>
      </c>
      <c r="B440" t="str">
        <f>PROPER(TRIM(Homes[[#This Row],[city]]))</f>
        <v>Seattle</v>
      </c>
      <c r="C440" t="str">
        <f>_xlfn.TEXTBEFORE(Homes[[#This Row],[statezip]]," ")</f>
        <v>WA</v>
      </c>
      <c r="D440" s="6" t="str">
        <f>_xlfn.TEXTAFTER(Homes[[#This Row],[statezip]]," ")</f>
        <v>98112</v>
      </c>
      <c r="E440" s="1">
        <v>886000</v>
      </c>
      <c r="F440">
        <v>4</v>
      </c>
      <c r="G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40" s="3" t="str">
        <f>Homes[[#This Row],[bedrooms]] &amp; " bd | " &amp; TEXT(Homes[[#This Row],[bathrooms]],"0.##") &amp; " ba"</f>
        <v>4 bd | 2. ba</v>
      </c>
      <c r="I440" s="4">
        <v>2660</v>
      </c>
      <c r="J440" s="1">
        <f>IFERROR(Homes[[#This Row],[price]]/Homes[[#This Row],[sqft_living]]," ")</f>
        <v>333.08270676691728</v>
      </c>
      <c r="K440" s="4">
        <f>IFERROR(Homes[[#This Row],[sqft_lot]]/43560," ")</f>
        <v>8.9531680440771352E-2</v>
      </c>
      <c r="L440" t="str">
        <f>IF(Homes[[#This Row],[waterfront]]=1, "Yes","No")</f>
        <v>No</v>
      </c>
      <c r="M440" s="4" t="str">
        <f>IF(Homes[[#This Row],[sqft_basement]]&gt;0, "Yes","No")</f>
        <v>Yes</v>
      </c>
      <c r="N440" t="str">
        <f>CHOOSE(Homes[[#This Row],[view]]+1, "None","Fair","Good","Great","Excellent")</f>
        <v>None</v>
      </c>
      <c r="O440" t="str">
        <f>CHOOSE(Homes[[#This Row],[condition]], "Poor","Fair","Average","Good","Excellent")</f>
        <v>Good</v>
      </c>
      <c r="P440">
        <f ca="1">YEAR(TODAY())-Homes[[#This Row],[yr_built]]</f>
        <v>102</v>
      </c>
      <c r="Q440">
        <v>0</v>
      </c>
      <c r="R440">
        <f ca="1">IF(Homes[[#This Row],[yr_renovated]]&gt;0, YEAR(TODAY())-Homes[[#This Row],[yr_renovated]], YEAR(TODAY())-Homes[[#This Row],[yr_built]])</f>
        <v>102</v>
      </c>
      <c r="S440">
        <v>1.5</v>
      </c>
      <c r="T440" s="2">
        <v>41795</v>
      </c>
      <c r="U440" s="3">
        <v>2</v>
      </c>
      <c r="V440" s="4">
        <f>IFERROR(Homes[[#This Row],[sqft_above]]+Homes[[#This Row],[sqft_basement]]," ")</f>
        <v>2660</v>
      </c>
      <c r="W440" s="4">
        <v>3900</v>
      </c>
      <c r="X440">
        <v>0</v>
      </c>
      <c r="Y440">
        <v>0</v>
      </c>
      <c r="Z440">
        <v>4</v>
      </c>
      <c r="AA440" s="4">
        <v>1480</v>
      </c>
      <c r="AB440" s="4">
        <v>1180</v>
      </c>
      <c r="AC440">
        <v>1923</v>
      </c>
      <c r="AD440" t="s">
        <v>540</v>
      </c>
      <c r="AE440" t="s">
        <v>49</v>
      </c>
      <c r="AF440" t="s">
        <v>64</v>
      </c>
    </row>
    <row r="441" spans="1:32">
      <c r="A441" t="str">
        <f>PROPER(TRIM(Homes[[#This Row],[street]]))</f>
        <v>7031 81St Ave Se</v>
      </c>
      <c r="B441" t="str">
        <f>PROPER(TRIM(Homes[[#This Row],[city]]))</f>
        <v>Mercer Island</v>
      </c>
      <c r="C441" t="str">
        <f>_xlfn.TEXTBEFORE(Homes[[#This Row],[statezip]]," ")</f>
        <v>WA</v>
      </c>
      <c r="D441" s="6" t="str">
        <f>_xlfn.TEXTAFTER(Homes[[#This Row],[statezip]]," ")</f>
        <v>98040</v>
      </c>
      <c r="E441" s="1">
        <v>885000</v>
      </c>
      <c r="F441">
        <v>3</v>
      </c>
      <c r="G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41" s="3" t="str">
        <f>Homes[[#This Row],[bedrooms]] &amp; " bd | " &amp; TEXT(Homes[[#This Row],[bathrooms]],"0.##") &amp; " ba"</f>
        <v>3 bd | 2.25 ba</v>
      </c>
      <c r="I441" s="4">
        <v>2060</v>
      </c>
      <c r="J441" s="1">
        <f>IFERROR(Homes[[#This Row],[price]]/Homes[[#This Row],[sqft_living]]," ")</f>
        <v>429.61165048543688</v>
      </c>
      <c r="K441" s="4">
        <f>IFERROR(Homes[[#This Row],[sqft_lot]]/43560," ")</f>
        <v>0.21928374655647384</v>
      </c>
      <c r="L441" t="str">
        <f>IF(Homes[[#This Row],[waterfront]]=1, "Yes","No")</f>
        <v>No</v>
      </c>
      <c r="M441" s="4" t="str">
        <f>IF(Homes[[#This Row],[sqft_basement]]&gt;0, "Yes","No")</f>
        <v>Yes</v>
      </c>
      <c r="N441" t="str">
        <f>CHOOSE(Homes[[#This Row],[view]]+1, "None","Fair","Good","Great","Excellent")</f>
        <v>None</v>
      </c>
      <c r="O441" t="str">
        <f>CHOOSE(Homes[[#This Row],[condition]], "Poor","Fair","Average","Good","Excellent")</f>
        <v>Good</v>
      </c>
      <c r="P441">
        <f ca="1">YEAR(TODAY())-Homes[[#This Row],[yr_built]]</f>
        <v>50</v>
      </c>
      <c r="Q441">
        <v>0</v>
      </c>
      <c r="R441">
        <f ca="1">IF(Homes[[#This Row],[yr_renovated]]&gt;0, YEAR(TODAY())-Homes[[#This Row],[yr_renovated]], YEAR(TODAY())-Homes[[#This Row],[yr_built]])</f>
        <v>50</v>
      </c>
      <c r="S441">
        <v>1</v>
      </c>
      <c r="T441" s="2">
        <v>41810</v>
      </c>
      <c r="U441" s="3">
        <v>2.25</v>
      </c>
      <c r="V441" s="4">
        <f>IFERROR(Homes[[#This Row],[sqft_above]]+Homes[[#This Row],[sqft_basement]]," ")</f>
        <v>2060</v>
      </c>
      <c r="W441" s="4">
        <v>9552</v>
      </c>
      <c r="X441">
        <v>0</v>
      </c>
      <c r="Y441">
        <v>0</v>
      </c>
      <c r="Z441">
        <v>4</v>
      </c>
      <c r="AA441" s="4">
        <v>1610</v>
      </c>
      <c r="AB441" s="4">
        <v>450</v>
      </c>
      <c r="AC441">
        <v>1975</v>
      </c>
      <c r="AD441" t="s">
        <v>541</v>
      </c>
      <c r="AE441" t="s">
        <v>36</v>
      </c>
      <c r="AF441" t="s">
        <v>37</v>
      </c>
    </row>
    <row r="442" spans="1:32">
      <c r="A442" t="str">
        <f>PROPER(TRIM(Homes[[#This Row],[street]]))</f>
        <v>3503 Ne 43Rd St</v>
      </c>
      <c r="B442" t="str">
        <f>PROPER(TRIM(Homes[[#This Row],[city]]))</f>
        <v>Seattle</v>
      </c>
      <c r="C442" t="str">
        <f>_xlfn.TEXTBEFORE(Homes[[#This Row],[statezip]]," ")</f>
        <v>WA</v>
      </c>
      <c r="D442" s="6" t="str">
        <f>_xlfn.TEXTAFTER(Homes[[#This Row],[statezip]]," ")</f>
        <v>98105</v>
      </c>
      <c r="E442" s="1">
        <v>885000</v>
      </c>
      <c r="F442">
        <v>4</v>
      </c>
      <c r="G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2" s="3" t="str">
        <f>Homes[[#This Row],[bedrooms]] &amp; " bd | " &amp; TEXT(Homes[[#This Row],[bathrooms]],"0.##") &amp; " ba"</f>
        <v>4 bd | 2.5 ba</v>
      </c>
      <c r="I442" s="4">
        <v>2830</v>
      </c>
      <c r="J442" s="1">
        <f>IFERROR(Homes[[#This Row],[price]]/Homes[[#This Row],[sqft_living]]," ")</f>
        <v>312.72084805653708</v>
      </c>
      <c r="K442" s="4">
        <f>IFERROR(Homes[[#This Row],[sqft_lot]]/43560," ")</f>
        <v>0.1147842056932966</v>
      </c>
      <c r="L442" t="str">
        <f>IF(Homes[[#This Row],[waterfront]]=1, "Yes","No")</f>
        <v>No</v>
      </c>
      <c r="M442" s="4" t="str">
        <f>IF(Homes[[#This Row],[sqft_basement]]&gt;0, "Yes","No")</f>
        <v>No</v>
      </c>
      <c r="N442" t="str">
        <f>CHOOSE(Homes[[#This Row],[view]]+1, "None","Fair","Good","Great","Excellent")</f>
        <v>None</v>
      </c>
      <c r="O442" t="str">
        <f>CHOOSE(Homes[[#This Row],[condition]], "Poor","Fair","Average","Good","Excellent")</f>
        <v>Average</v>
      </c>
      <c r="P442">
        <f ca="1">YEAR(TODAY())-Homes[[#This Row],[yr_built]]</f>
        <v>30</v>
      </c>
      <c r="Q442">
        <v>0</v>
      </c>
      <c r="R442">
        <f ca="1">IF(Homes[[#This Row],[yr_renovated]]&gt;0, YEAR(TODAY())-Homes[[#This Row],[yr_renovated]], YEAR(TODAY())-Homes[[#This Row],[yr_built]])</f>
        <v>30</v>
      </c>
      <c r="S442">
        <v>2</v>
      </c>
      <c r="T442" s="2">
        <v>41771</v>
      </c>
      <c r="U442" s="3">
        <v>2.5</v>
      </c>
      <c r="V442" s="4">
        <f>IFERROR(Homes[[#This Row],[sqft_above]]+Homes[[#This Row],[sqft_basement]]," ")</f>
        <v>2830</v>
      </c>
      <c r="W442" s="4">
        <v>5000</v>
      </c>
      <c r="X442">
        <v>0</v>
      </c>
      <c r="Y442">
        <v>0</v>
      </c>
      <c r="Z442">
        <v>3</v>
      </c>
      <c r="AA442" s="4">
        <v>2830</v>
      </c>
      <c r="AB442" s="4">
        <v>0</v>
      </c>
      <c r="AC442">
        <v>1995</v>
      </c>
      <c r="AD442" t="s">
        <v>542</v>
      </c>
      <c r="AE442" t="s">
        <v>49</v>
      </c>
      <c r="AF442" t="s">
        <v>60</v>
      </c>
    </row>
    <row r="443" spans="1:32">
      <c r="A443" t="str">
        <f>PROPER(TRIM(Homes[[#This Row],[street]]))</f>
        <v>6211 Ravenna Ave Ne</v>
      </c>
      <c r="B443" t="str">
        <f>PROPER(TRIM(Homes[[#This Row],[city]]))</f>
        <v>Seattle</v>
      </c>
      <c r="C443" t="str">
        <f>_xlfn.TEXTBEFORE(Homes[[#This Row],[statezip]]," ")</f>
        <v>WA</v>
      </c>
      <c r="D443" s="6" t="str">
        <f>_xlfn.TEXTAFTER(Homes[[#This Row],[statezip]]," ")</f>
        <v>98115</v>
      </c>
      <c r="E443" s="1">
        <v>885000</v>
      </c>
      <c r="F443">
        <v>4</v>
      </c>
      <c r="G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43" s="3" t="str">
        <f>Homes[[#This Row],[bedrooms]] &amp; " bd | " &amp; TEXT(Homes[[#This Row],[bathrooms]],"0.##") &amp; " ba"</f>
        <v>4 bd | 2.75 ba</v>
      </c>
      <c r="I443" s="4">
        <v>2730</v>
      </c>
      <c r="J443" s="1">
        <f>IFERROR(Homes[[#This Row],[price]]/Homes[[#This Row],[sqft_living]]," ")</f>
        <v>324.17582417582418</v>
      </c>
      <c r="K443" s="4">
        <f>IFERROR(Homes[[#This Row],[sqft_lot]]/43560," ")</f>
        <v>8.1726354453627179E-2</v>
      </c>
      <c r="L443" t="str">
        <f>IF(Homes[[#This Row],[waterfront]]=1, "Yes","No")</f>
        <v>No</v>
      </c>
      <c r="M443" s="4" t="str">
        <f>IF(Homes[[#This Row],[sqft_basement]]&gt;0, "Yes","No")</f>
        <v>Yes</v>
      </c>
      <c r="N443" t="str">
        <f>CHOOSE(Homes[[#This Row],[view]]+1, "None","Fair","Good","Great","Excellent")</f>
        <v>None</v>
      </c>
      <c r="O443" t="str">
        <f>CHOOSE(Homes[[#This Row],[condition]], "Poor","Fair","Average","Good","Excellent")</f>
        <v>Average</v>
      </c>
      <c r="P443">
        <f ca="1">YEAR(TODAY())-Homes[[#This Row],[yr_built]]</f>
        <v>104</v>
      </c>
      <c r="Q443">
        <v>2007</v>
      </c>
      <c r="R443">
        <f ca="1">IF(Homes[[#This Row],[yr_renovated]]&gt;0, YEAR(TODAY())-Homes[[#This Row],[yr_renovated]], YEAR(TODAY())-Homes[[#This Row],[yr_built]])</f>
        <v>18</v>
      </c>
      <c r="S443">
        <v>1.5</v>
      </c>
      <c r="T443" s="2">
        <v>41778</v>
      </c>
      <c r="U443" s="3">
        <v>2.75</v>
      </c>
      <c r="V443" s="4">
        <f>IFERROR(Homes[[#This Row],[sqft_above]]+Homes[[#This Row],[sqft_basement]]," ")</f>
        <v>2730</v>
      </c>
      <c r="W443" s="4">
        <v>3560</v>
      </c>
      <c r="X443">
        <v>0</v>
      </c>
      <c r="Y443">
        <v>0</v>
      </c>
      <c r="Z443">
        <v>3</v>
      </c>
      <c r="AA443" s="4">
        <v>1550</v>
      </c>
      <c r="AB443" s="4">
        <v>1180</v>
      </c>
      <c r="AC443">
        <v>1921</v>
      </c>
      <c r="AD443" t="s">
        <v>543</v>
      </c>
      <c r="AE443" t="s">
        <v>49</v>
      </c>
      <c r="AF443" t="s">
        <v>154</v>
      </c>
    </row>
    <row r="444" spans="1:32">
      <c r="A444" t="str">
        <f>PROPER(TRIM(Homes[[#This Row],[street]]))</f>
        <v>1227 243Rd Ave Ne</v>
      </c>
      <c r="B444" t="str">
        <f>PROPER(TRIM(Homes[[#This Row],[city]]))</f>
        <v>Sammamish</v>
      </c>
      <c r="C444" t="str">
        <f>_xlfn.TEXTBEFORE(Homes[[#This Row],[statezip]]," ")</f>
        <v>WA</v>
      </c>
      <c r="D444" s="6" t="str">
        <f>_xlfn.TEXTAFTER(Homes[[#This Row],[statezip]]," ")</f>
        <v>98074</v>
      </c>
      <c r="E444" s="1">
        <v>883000</v>
      </c>
      <c r="F444">
        <v>4</v>
      </c>
      <c r="G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4" s="3" t="str">
        <f>Homes[[#This Row],[bedrooms]] &amp; " bd | " &amp; TEXT(Homes[[#This Row],[bathrooms]],"0.##") &amp; " ba"</f>
        <v>4 bd | 2.5 ba</v>
      </c>
      <c r="I444" s="4">
        <v>3670</v>
      </c>
      <c r="J444" s="1">
        <f>IFERROR(Homes[[#This Row],[price]]/Homes[[#This Row],[sqft_living]]," ")</f>
        <v>240.59945504087193</v>
      </c>
      <c r="K444" s="4">
        <f>IFERROR(Homes[[#This Row],[sqft_lot]]/43560," ")</f>
        <v>1.25</v>
      </c>
      <c r="L444" t="str">
        <f>IF(Homes[[#This Row],[waterfront]]=1, "Yes","No")</f>
        <v>No</v>
      </c>
      <c r="M444" s="4" t="str">
        <f>IF(Homes[[#This Row],[sqft_basement]]&gt;0, "Yes","No")</f>
        <v>No</v>
      </c>
      <c r="N444" t="str">
        <f>CHOOSE(Homes[[#This Row],[view]]+1, "None","Fair","Good","Great","Excellent")</f>
        <v>None</v>
      </c>
      <c r="O444" t="str">
        <f>CHOOSE(Homes[[#This Row],[condition]], "Poor","Fair","Average","Good","Excellent")</f>
        <v>Average</v>
      </c>
      <c r="P444">
        <f ca="1">YEAR(TODAY())-Homes[[#This Row],[yr_built]]</f>
        <v>26</v>
      </c>
      <c r="Q444">
        <v>0</v>
      </c>
      <c r="R444">
        <f ca="1">IF(Homes[[#This Row],[yr_renovated]]&gt;0, YEAR(TODAY())-Homes[[#This Row],[yr_renovated]], YEAR(TODAY())-Homes[[#This Row],[yr_built]])</f>
        <v>26</v>
      </c>
      <c r="S444">
        <v>2</v>
      </c>
      <c r="T444" s="2">
        <v>41803</v>
      </c>
      <c r="U444" s="3">
        <v>2.5</v>
      </c>
      <c r="V444" s="4">
        <f>IFERROR(Homes[[#This Row],[sqft_above]]+Homes[[#This Row],[sqft_basement]]," ")</f>
        <v>3670</v>
      </c>
      <c r="W444" s="4">
        <v>54450</v>
      </c>
      <c r="X444">
        <v>0</v>
      </c>
      <c r="Y444">
        <v>0</v>
      </c>
      <c r="Z444">
        <v>3</v>
      </c>
      <c r="AA444" s="4">
        <v>3670</v>
      </c>
      <c r="AB444" s="4">
        <v>0</v>
      </c>
      <c r="AC444">
        <v>1999</v>
      </c>
      <c r="AD444" t="s">
        <v>544</v>
      </c>
      <c r="AE444" t="s">
        <v>102</v>
      </c>
      <c r="AF444" t="s">
        <v>266</v>
      </c>
    </row>
    <row r="445" spans="1:32">
      <c r="A445" t="str">
        <f>PROPER(TRIM(Homes[[#This Row],[street]]))</f>
        <v>14369 155Th Ave Ne</v>
      </c>
      <c r="B445" t="str">
        <f>PROPER(TRIM(Homes[[#This Row],[city]]))</f>
        <v>Woodinville</v>
      </c>
      <c r="C445" t="str">
        <f>_xlfn.TEXTBEFORE(Homes[[#This Row],[statezip]]," ")</f>
        <v>WA</v>
      </c>
      <c r="D445" s="6" t="str">
        <f>_xlfn.TEXTAFTER(Homes[[#This Row],[statezip]]," ")</f>
        <v>98072</v>
      </c>
      <c r="E445" s="1">
        <v>883000</v>
      </c>
      <c r="F445">
        <v>4</v>
      </c>
      <c r="G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5" s="3" t="str">
        <f>Homes[[#This Row],[bedrooms]] &amp; " bd | " &amp; TEXT(Homes[[#This Row],[bathrooms]],"0.##") &amp; " ba"</f>
        <v>4 bd | 2.5 ba</v>
      </c>
      <c r="I445" s="4">
        <v>2960</v>
      </c>
      <c r="J445" s="1">
        <f>IFERROR(Homes[[#This Row],[price]]/Homes[[#This Row],[sqft_living]]," ")</f>
        <v>298.31081081081084</v>
      </c>
      <c r="K445" s="4">
        <f>IFERROR(Homes[[#This Row],[sqft_lot]]/43560," ")</f>
        <v>0.9562901744719926</v>
      </c>
      <c r="L445" t="str">
        <f>IF(Homes[[#This Row],[waterfront]]=1, "Yes","No")</f>
        <v>No</v>
      </c>
      <c r="M445" s="4" t="str">
        <f>IF(Homes[[#This Row],[sqft_basement]]&gt;0, "Yes","No")</f>
        <v>No</v>
      </c>
      <c r="N445" t="str">
        <f>CHOOSE(Homes[[#This Row],[view]]+1, "None","Fair","Good","Great","Excellent")</f>
        <v>None</v>
      </c>
      <c r="O445" t="str">
        <f>CHOOSE(Homes[[#This Row],[condition]], "Poor","Fair","Average","Good","Excellent")</f>
        <v>Average</v>
      </c>
      <c r="P445">
        <f ca="1">YEAR(TODAY())-Homes[[#This Row],[yr_built]]</f>
        <v>40</v>
      </c>
      <c r="Q445">
        <v>0</v>
      </c>
      <c r="R445">
        <f ca="1">IF(Homes[[#This Row],[yr_renovated]]&gt;0, YEAR(TODAY())-Homes[[#This Row],[yr_renovated]], YEAR(TODAY())-Homes[[#This Row],[yr_built]])</f>
        <v>40</v>
      </c>
      <c r="S445">
        <v>2</v>
      </c>
      <c r="T445" s="2">
        <v>41804</v>
      </c>
      <c r="U445" s="3">
        <v>2.5</v>
      </c>
      <c r="V445" s="4">
        <f>IFERROR(Homes[[#This Row],[sqft_above]]+Homes[[#This Row],[sqft_basement]]," ")</f>
        <v>2960</v>
      </c>
      <c r="W445" s="4">
        <v>41656</v>
      </c>
      <c r="X445">
        <v>0</v>
      </c>
      <c r="Y445">
        <v>0</v>
      </c>
      <c r="Z445">
        <v>3</v>
      </c>
      <c r="AA445" s="4">
        <v>2960</v>
      </c>
      <c r="AB445" s="4">
        <v>0</v>
      </c>
      <c r="AC445">
        <v>1985</v>
      </c>
      <c r="AD445" t="s">
        <v>545</v>
      </c>
      <c r="AE445" t="s">
        <v>120</v>
      </c>
      <c r="AF445" t="s">
        <v>275</v>
      </c>
    </row>
    <row r="446" spans="1:32">
      <c r="A446" t="str">
        <f>PROPER(TRIM(Homes[[#This Row],[street]]))</f>
        <v>17122 Ne 117Th St</v>
      </c>
      <c r="B446" t="str">
        <f>PROPER(TRIM(Homes[[#This Row],[city]]))</f>
        <v>Redmond</v>
      </c>
      <c r="C446" t="str">
        <f>_xlfn.TEXTBEFORE(Homes[[#This Row],[statezip]]," ")</f>
        <v>WA</v>
      </c>
      <c r="D446" s="6" t="str">
        <f>_xlfn.TEXTAFTER(Homes[[#This Row],[statezip]]," ")</f>
        <v>98052</v>
      </c>
      <c r="E446" s="1">
        <v>882566</v>
      </c>
      <c r="F446">
        <v>4</v>
      </c>
      <c r="G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6" s="3" t="str">
        <f>Homes[[#This Row],[bedrooms]] &amp; " bd | " &amp; TEXT(Homes[[#This Row],[bathrooms]],"0.##") &amp; " ba"</f>
        <v>4 bd | 2.5 ba</v>
      </c>
      <c r="I446" s="4">
        <v>3560</v>
      </c>
      <c r="J446" s="1">
        <f>IFERROR(Homes[[#This Row],[price]]/Homes[[#This Row],[sqft_living]]," ")</f>
        <v>247.91179775280898</v>
      </c>
      <c r="K446" s="4">
        <f>IFERROR(Homes[[#This Row],[sqft_lot]]/43560," ")</f>
        <v>0.12086776859504132</v>
      </c>
      <c r="L446" t="str">
        <f>IF(Homes[[#This Row],[waterfront]]=1, "Yes","No")</f>
        <v>No</v>
      </c>
      <c r="M446" s="4" t="str">
        <f>IF(Homes[[#This Row],[sqft_basement]]&gt;0, "Yes","No")</f>
        <v>No</v>
      </c>
      <c r="N446" t="str">
        <f>CHOOSE(Homes[[#This Row],[view]]+1, "None","Fair","Good","Great","Excellent")</f>
        <v>None</v>
      </c>
      <c r="O446" t="str">
        <f>CHOOSE(Homes[[#This Row],[condition]], "Poor","Fair","Average","Good","Excellent")</f>
        <v>Average</v>
      </c>
      <c r="P446">
        <f ca="1">YEAR(TODAY())-Homes[[#This Row],[yr_built]]</f>
        <v>11</v>
      </c>
      <c r="Q446">
        <v>0</v>
      </c>
      <c r="R446">
        <f ca="1">IF(Homes[[#This Row],[yr_renovated]]&gt;0, YEAR(TODAY())-Homes[[#This Row],[yr_renovated]], YEAR(TODAY())-Homes[[#This Row],[yr_built]])</f>
        <v>11</v>
      </c>
      <c r="S446">
        <v>3</v>
      </c>
      <c r="T446" s="2">
        <v>41820</v>
      </c>
      <c r="U446" s="3">
        <v>2.5</v>
      </c>
      <c r="V446" s="4">
        <f>IFERROR(Homes[[#This Row],[sqft_above]]+Homes[[#This Row],[sqft_basement]]," ")</f>
        <v>3560</v>
      </c>
      <c r="W446" s="4">
        <v>5265</v>
      </c>
      <c r="X446">
        <v>0</v>
      </c>
      <c r="Y446">
        <v>0</v>
      </c>
      <c r="Z446">
        <v>3</v>
      </c>
      <c r="AA446" s="4">
        <v>3560</v>
      </c>
      <c r="AB446" s="4">
        <v>0</v>
      </c>
      <c r="AC446">
        <v>2014</v>
      </c>
      <c r="AD446" t="s">
        <v>546</v>
      </c>
      <c r="AE446" t="s">
        <v>137</v>
      </c>
      <c r="AF446" t="s">
        <v>138</v>
      </c>
    </row>
    <row r="447" spans="1:32">
      <c r="A447" t="str">
        <f>PROPER(TRIM(Homes[[#This Row],[street]]))</f>
        <v>540 33Rd Ave S</v>
      </c>
      <c r="B447" t="str">
        <f>PROPER(TRIM(Homes[[#This Row],[city]]))</f>
        <v>Seattle</v>
      </c>
      <c r="C447" t="str">
        <f>_xlfn.TEXTBEFORE(Homes[[#This Row],[statezip]]," ")</f>
        <v>WA</v>
      </c>
      <c r="D447" s="6" t="str">
        <f>_xlfn.TEXTAFTER(Homes[[#This Row],[statezip]]," ")</f>
        <v>98144</v>
      </c>
      <c r="E447" s="1">
        <v>881000</v>
      </c>
      <c r="F447">
        <v>5</v>
      </c>
      <c r="G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47" s="3" t="str">
        <f>Homes[[#This Row],[bedrooms]] &amp; " bd | " &amp; TEXT(Homes[[#This Row],[bathrooms]],"0.##") &amp; " ba"</f>
        <v>5 bd | 3. ba</v>
      </c>
      <c r="I447" s="4">
        <v>2510</v>
      </c>
      <c r="J447" s="1">
        <f>IFERROR(Homes[[#This Row],[price]]/Homes[[#This Row],[sqft_living]]," ")</f>
        <v>350.99601593625499</v>
      </c>
      <c r="K447" s="4">
        <f>IFERROR(Homes[[#This Row],[sqft_lot]]/43560," ")</f>
        <v>9.4696969696969696E-2</v>
      </c>
      <c r="L447" t="str">
        <f>IF(Homes[[#This Row],[waterfront]]=1, "Yes","No")</f>
        <v>No</v>
      </c>
      <c r="M447" s="4" t="str">
        <f>IF(Homes[[#This Row],[sqft_basement]]&gt;0, "Yes","No")</f>
        <v>Yes</v>
      </c>
      <c r="N447" t="str">
        <f>CHOOSE(Homes[[#This Row],[view]]+1, "None","Fair","Good","Great","Excellent")</f>
        <v>Great</v>
      </c>
      <c r="O447" t="str">
        <f>CHOOSE(Homes[[#This Row],[condition]], "Poor","Fair","Average","Good","Excellent")</f>
        <v>Excellent</v>
      </c>
      <c r="P447">
        <f ca="1">YEAR(TODAY())-Homes[[#This Row],[yr_built]]</f>
        <v>100</v>
      </c>
      <c r="Q447">
        <v>0</v>
      </c>
      <c r="R447">
        <f ca="1">IF(Homes[[#This Row],[yr_renovated]]&gt;0, YEAR(TODAY())-Homes[[#This Row],[yr_renovated]], YEAR(TODAY())-Homes[[#This Row],[yr_built]])</f>
        <v>100</v>
      </c>
      <c r="S447">
        <v>1.5</v>
      </c>
      <c r="T447" s="2">
        <v>41801</v>
      </c>
      <c r="U447" s="3">
        <v>3</v>
      </c>
      <c r="V447" s="4">
        <f>IFERROR(Homes[[#This Row],[sqft_above]]+Homes[[#This Row],[sqft_basement]]," ")</f>
        <v>2510</v>
      </c>
      <c r="W447" s="4">
        <v>4125</v>
      </c>
      <c r="X447">
        <v>0</v>
      </c>
      <c r="Y447">
        <v>3</v>
      </c>
      <c r="Z447">
        <v>5</v>
      </c>
      <c r="AA447" s="4">
        <v>1590</v>
      </c>
      <c r="AB447" s="4">
        <v>920</v>
      </c>
      <c r="AC447">
        <v>1925</v>
      </c>
      <c r="AD447" t="s">
        <v>547</v>
      </c>
      <c r="AE447" t="s">
        <v>49</v>
      </c>
      <c r="AF447" t="s">
        <v>110</v>
      </c>
    </row>
    <row r="448" spans="1:32">
      <c r="A448" t="str">
        <f>PROPER(TRIM(Homes[[#This Row],[street]]))</f>
        <v>6709 9Th Ave Nw</v>
      </c>
      <c r="B448" t="str">
        <f>PROPER(TRIM(Homes[[#This Row],[city]]))</f>
        <v>Seattle</v>
      </c>
      <c r="C448" t="str">
        <f>_xlfn.TEXTBEFORE(Homes[[#This Row],[statezip]]," ")</f>
        <v>WA</v>
      </c>
      <c r="D448" s="6" t="str">
        <f>_xlfn.TEXTAFTER(Homes[[#This Row],[statezip]]," ")</f>
        <v>98117</v>
      </c>
      <c r="E448" s="1">
        <v>880000</v>
      </c>
      <c r="F448">
        <v>4</v>
      </c>
      <c r="G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48" s="3" t="str">
        <f>Homes[[#This Row],[bedrooms]] &amp; " bd | " &amp; TEXT(Homes[[#This Row],[bathrooms]],"0.##") &amp; " ba"</f>
        <v>4 bd | 2.5 ba</v>
      </c>
      <c r="I448" s="4">
        <v>3030</v>
      </c>
      <c r="J448" s="1">
        <f>IFERROR(Homes[[#This Row],[price]]/Homes[[#This Row],[sqft_living]]," ")</f>
        <v>290.42904290429044</v>
      </c>
      <c r="K448" s="4">
        <f>IFERROR(Homes[[#This Row],[sqft_lot]]/43560," ")</f>
        <v>8.8177226813590456E-2</v>
      </c>
      <c r="L448" t="str">
        <f>IF(Homes[[#This Row],[waterfront]]=1, "Yes","No")</f>
        <v>No</v>
      </c>
      <c r="M448" s="4" t="str">
        <f>IF(Homes[[#This Row],[sqft_basement]]&gt;0, "Yes","No")</f>
        <v>No</v>
      </c>
      <c r="N448" t="str">
        <f>CHOOSE(Homes[[#This Row],[view]]+1, "None","Fair","Good","Great","Excellent")</f>
        <v>None</v>
      </c>
      <c r="O448" t="str">
        <f>CHOOSE(Homes[[#This Row],[condition]], "Poor","Fair","Average","Good","Excellent")</f>
        <v>Average</v>
      </c>
      <c r="P448">
        <f ca="1">YEAR(TODAY())-Homes[[#This Row],[yr_built]]</f>
        <v>20</v>
      </c>
      <c r="Q448">
        <v>0</v>
      </c>
      <c r="R448">
        <f ca="1">IF(Homes[[#This Row],[yr_renovated]]&gt;0, YEAR(TODAY())-Homes[[#This Row],[yr_renovated]], YEAR(TODAY())-Homes[[#This Row],[yr_built]])</f>
        <v>20</v>
      </c>
      <c r="S448">
        <v>3</v>
      </c>
      <c r="T448" s="2">
        <v>41814</v>
      </c>
      <c r="U448" s="3">
        <v>2.5</v>
      </c>
      <c r="V448" s="4">
        <f>IFERROR(Homes[[#This Row],[sqft_above]]+Homes[[#This Row],[sqft_basement]]," ")</f>
        <v>3030</v>
      </c>
      <c r="W448" s="4">
        <v>3841</v>
      </c>
      <c r="X448">
        <v>0</v>
      </c>
      <c r="Y448">
        <v>0</v>
      </c>
      <c r="Z448">
        <v>3</v>
      </c>
      <c r="AA448" s="4">
        <v>3030</v>
      </c>
      <c r="AB448" s="4">
        <v>0</v>
      </c>
      <c r="AC448">
        <v>2005</v>
      </c>
      <c r="AD448" t="s">
        <v>548</v>
      </c>
      <c r="AE448" t="s">
        <v>49</v>
      </c>
      <c r="AF448" t="s">
        <v>204</v>
      </c>
    </row>
    <row r="449" spans="1:32">
      <c r="A449" t="str">
        <f>PROPER(TRIM(Homes[[#This Row],[street]]))</f>
        <v>5720 Princeton Ave Ne</v>
      </c>
      <c r="B449" t="str">
        <f>PROPER(TRIM(Homes[[#This Row],[city]]))</f>
        <v>Seattle</v>
      </c>
      <c r="C449" t="str">
        <f>_xlfn.TEXTBEFORE(Homes[[#This Row],[statezip]]," ")</f>
        <v>WA</v>
      </c>
      <c r="D449" s="6" t="str">
        <f>_xlfn.TEXTAFTER(Homes[[#This Row],[statezip]]," ")</f>
        <v>98105</v>
      </c>
      <c r="E449" s="1">
        <v>880000</v>
      </c>
      <c r="F449">
        <v>4</v>
      </c>
      <c r="G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49" s="3" t="str">
        <f>Homes[[#This Row],[bedrooms]] &amp; " bd | " &amp; TEXT(Homes[[#This Row],[bathrooms]],"0.##") &amp; " ba"</f>
        <v>4 bd | 2.75 ba</v>
      </c>
      <c r="I449" s="4">
        <v>3220</v>
      </c>
      <c r="J449" s="1">
        <f>IFERROR(Homes[[#This Row],[price]]/Homes[[#This Row],[sqft_living]]," ")</f>
        <v>273.29192546583852</v>
      </c>
      <c r="K449" s="4">
        <f>IFERROR(Homes[[#This Row],[sqft_lot]]/43560," ")</f>
        <v>0.10082644628099173</v>
      </c>
      <c r="L449" t="str">
        <f>IF(Homes[[#This Row],[waterfront]]=1, "Yes","No")</f>
        <v>No</v>
      </c>
      <c r="M449" s="4" t="str">
        <f>IF(Homes[[#This Row],[sqft_basement]]&gt;0, "Yes","No")</f>
        <v>Yes</v>
      </c>
      <c r="N449" t="str">
        <f>CHOOSE(Homes[[#This Row],[view]]+1, "None","Fair","Good","Great","Excellent")</f>
        <v>None</v>
      </c>
      <c r="O449" t="str">
        <f>CHOOSE(Homes[[#This Row],[condition]], "Poor","Fair","Average","Good","Excellent")</f>
        <v>Good</v>
      </c>
      <c r="P449">
        <f ca="1">YEAR(TODAY())-Homes[[#This Row],[yr_built]]</f>
        <v>94</v>
      </c>
      <c r="Q449">
        <v>0</v>
      </c>
      <c r="R449">
        <f ca="1">IF(Homes[[#This Row],[yr_renovated]]&gt;0, YEAR(TODAY())-Homes[[#This Row],[yr_renovated]], YEAR(TODAY())-Homes[[#This Row],[yr_built]])</f>
        <v>94</v>
      </c>
      <c r="S449">
        <v>1.5</v>
      </c>
      <c r="T449" s="2">
        <v>41820</v>
      </c>
      <c r="U449" s="3">
        <v>2.75</v>
      </c>
      <c r="V449" s="4">
        <f>IFERROR(Homes[[#This Row],[sqft_above]]+Homes[[#This Row],[sqft_basement]]," ")</f>
        <v>3220</v>
      </c>
      <c r="W449" s="4">
        <v>4392</v>
      </c>
      <c r="X449">
        <v>0</v>
      </c>
      <c r="Y449">
        <v>0</v>
      </c>
      <c r="Z449">
        <v>4</v>
      </c>
      <c r="AA449" s="4">
        <v>2320</v>
      </c>
      <c r="AB449" s="4">
        <v>900</v>
      </c>
      <c r="AC449">
        <v>1931</v>
      </c>
      <c r="AD449" t="s">
        <v>549</v>
      </c>
      <c r="AE449" t="s">
        <v>49</v>
      </c>
      <c r="AF449" t="s">
        <v>60</v>
      </c>
    </row>
    <row r="450" spans="1:32">
      <c r="A450" t="str">
        <f>PROPER(TRIM(Homes[[#This Row],[street]]))</f>
        <v>3008 38Th Ave Sw</v>
      </c>
      <c r="B450" t="str">
        <f>PROPER(TRIM(Homes[[#This Row],[city]]))</f>
        <v>Seattle</v>
      </c>
      <c r="C450" t="str">
        <f>_xlfn.TEXTBEFORE(Homes[[#This Row],[statezip]]," ")</f>
        <v>WA</v>
      </c>
      <c r="D450" s="6" t="str">
        <f>_xlfn.TEXTAFTER(Homes[[#This Row],[statezip]]," ")</f>
        <v>98126</v>
      </c>
      <c r="E450" s="1">
        <v>880000</v>
      </c>
      <c r="F450">
        <v>6</v>
      </c>
      <c r="G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50" s="3" t="str">
        <f>Homes[[#This Row],[bedrooms]] &amp; " bd | " &amp; TEXT(Homes[[#This Row],[bathrooms]],"0.##") &amp; " ba"</f>
        <v>6 bd | 2.5 ba</v>
      </c>
      <c r="I450" s="4">
        <v>2640</v>
      </c>
      <c r="J450" s="1">
        <f>IFERROR(Homes[[#This Row],[price]]/Homes[[#This Row],[sqft_living]]," ")</f>
        <v>333.33333333333331</v>
      </c>
      <c r="K450" s="4">
        <f>IFERROR(Homes[[#This Row],[sqft_lot]]/43560," ")</f>
        <v>8.4481175390266297E-2</v>
      </c>
      <c r="L450" t="str">
        <f>IF(Homes[[#This Row],[waterfront]]=1, "Yes","No")</f>
        <v>No</v>
      </c>
      <c r="M450" s="4" t="str">
        <f>IF(Homes[[#This Row],[sqft_basement]]&gt;0, "Yes","No")</f>
        <v>Yes</v>
      </c>
      <c r="N450" t="str">
        <f>CHOOSE(Homes[[#This Row],[view]]+1, "None","Fair","Good","Great","Excellent")</f>
        <v>None</v>
      </c>
      <c r="O450" t="str">
        <f>CHOOSE(Homes[[#This Row],[condition]], "Poor","Fair","Average","Good","Excellent")</f>
        <v>Excellent</v>
      </c>
      <c r="P450">
        <f ca="1">YEAR(TODAY())-Homes[[#This Row],[yr_built]]</f>
        <v>103</v>
      </c>
      <c r="Q450">
        <v>1956</v>
      </c>
      <c r="R450">
        <f ca="1">IF(Homes[[#This Row],[yr_renovated]]&gt;0, YEAR(TODAY())-Homes[[#This Row],[yr_renovated]], YEAR(TODAY())-Homes[[#This Row],[yr_built]])</f>
        <v>69</v>
      </c>
      <c r="S450">
        <v>2</v>
      </c>
      <c r="T450" s="2">
        <v>41830</v>
      </c>
      <c r="U450" s="3">
        <v>2.5</v>
      </c>
      <c r="V450" s="4">
        <f>IFERROR(Homes[[#This Row],[sqft_above]]+Homes[[#This Row],[sqft_basement]]," ")</f>
        <v>2640</v>
      </c>
      <c r="W450" s="4">
        <v>3680</v>
      </c>
      <c r="X450">
        <v>0</v>
      </c>
      <c r="Y450">
        <v>0</v>
      </c>
      <c r="Z450">
        <v>5</v>
      </c>
      <c r="AA450" s="4">
        <v>1760</v>
      </c>
      <c r="AB450" s="4">
        <v>880</v>
      </c>
      <c r="AC450">
        <v>1922</v>
      </c>
      <c r="AD450" t="s">
        <v>550</v>
      </c>
      <c r="AE450" t="s">
        <v>49</v>
      </c>
      <c r="AF450" t="s">
        <v>434</v>
      </c>
    </row>
    <row r="451" spans="1:32">
      <c r="A451" t="str">
        <f>PROPER(TRIM(Homes[[#This Row],[street]]))</f>
        <v>16704 162Nd Ave Ne</v>
      </c>
      <c r="B451" t="str">
        <f>PROPER(TRIM(Homes[[#This Row],[city]]))</f>
        <v>Woodinville</v>
      </c>
      <c r="C451" t="str">
        <f>_xlfn.TEXTBEFORE(Homes[[#This Row],[statezip]]," ")</f>
        <v>WA</v>
      </c>
      <c r="D451" s="6" t="str">
        <f>_xlfn.TEXTAFTER(Homes[[#This Row],[statezip]]," ")</f>
        <v>98072</v>
      </c>
      <c r="E451" s="1">
        <v>880000</v>
      </c>
      <c r="F451">
        <v>3</v>
      </c>
      <c r="G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51" s="3" t="str">
        <f>Homes[[#This Row],[bedrooms]] &amp; " bd | " &amp; TEXT(Homes[[#This Row],[bathrooms]],"0.##") &amp; " ba"</f>
        <v>3 bd | 2. ba</v>
      </c>
      <c r="I451" s="4">
        <v>2130</v>
      </c>
      <c r="J451" s="1">
        <f>IFERROR(Homes[[#This Row],[price]]/Homes[[#This Row],[sqft_living]]," ")</f>
        <v>413.14553990610329</v>
      </c>
      <c r="K451" s="4">
        <f>IFERROR(Homes[[#This Row],[sqft_lot]]/43560," ")</f>
        <v>0.80736914600550969</v>
      </c>
      <c r="L451" t="str">
        <f>IF(Homes[[#This Row],[waterfront]]=1, "Yes","No")</f>
        <v>No</v>
      </c>
      <c r="M451" s="4" t="str">
        <f>IF(Homes[[#This Row],[sqft_basement]]&gt;0, "Yes","No")</f>
        <v>No</v>
      </c>
      <c r="N451" t="str">
        <f>CHOOSE(Homes[[#This Row],[view]]+1, "None","Fair","Good","Great","Excellent")</f>
        <v>None</v>
      </c>
      <c r="O451" t="str">
        <f>CHOOSE(Homes[[#This Row],[condition]], "Poor","Fair","Average","Good","Excellent")</f>
        <v>Good</v>
      </c>
      <c r="P451">
        <f ca="1">YEAR(TODAY())-Homes[[#This Row],[yr_built]]</f>
        <v>36</v>
      </c>
      <c r="Q451">
        <v>0</v>
      </c>
      <c r="R451">
        <f ca="1">IF(Homes[[#This Row],[yr_renovated]]&gt;0, YEAR(TODAY())-Homes[[#This Row],[yr_renovated]], YEAR(TODAY())-Homes[[#This Row],[yr_built]])</f>
        <v>36</v>
      </c>
      <c r="S451">
        <v>1</v>
      </c>
      <c r="T451" s="2">
        <v>41785</v>
      </c>
      <c r="U451" s="3">
        <v>2</v>
      </c>
      <c r="V451" s="4">
        <f>IFERROR(Homes[[#This Row],[sqft_above]]+Homes[[#This Row],[sqft_basement]]," ")</f>
        <v>2130</v>
      </c>
      <c r="W451" s="4">
        <v>35169</v>
      </c>
      <c r="X451">
        <v>0</v>
      </c>
      <c r="Y451">
        <v>0</v>
      </c>
      <c r="Z451">
        <v>4</v>
      </c>
      <c r="AA451" s="4">
        <v>2130</v>
      </c>
      <c r="AB451" s="4">
        <v>0</v>
      </c>
      <c r="AC451">
        <v>1989</v>
      </c>
      <c r="AD451" t="s">
        <v>551</v>
      </c>
      <c r="AE451" t="s">
        <v>120</v>
      </c>
      <c r="AF451" t="s">
        <v>275</v>
      </c>
    </row>
    <row r="452" spans="1:32">
      <c r="A452" t="str">
        <f>PROPER(TRIM(Homes[[#This Row],[street]]))</f>
        <v>10599 Marine View Dr Sw</v>
      </c>
      <c r="B452" t="str">
        <f>PROPER(TRIM(Homes[[#This Row],[city]]))</f>
        <v>Seattle</v>
      </c>
      <c r="C452" t="str">
        <f>_xlfn.TEXTBEFORE(Homes[[#This Row],[statezip]]," ")</f>
        <v>WA</v>
      </c>
      <c r="D452" s="6" t="str">
        <f>_xlfn.TEXTAFTER(Homes[[#This Row],[statezip]]," ")</f>
        <v>98146</v>
      </c>
      <c r="E452" s="1">
        <v>879950</v>
      </c>
      <c r="F452">
        <v>4</v>
      </c>
      <c r="G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52" s="3" t="str">
        <f>Homes[[#This Row],[bedrooms]] &amp; " bd | " &amp; TEXT(Homes[[#This Row],[bathrooms]],"0.##") &amp; " ba"</f>
        <v>4 bd | 2.25 ba</v>
      </c>
      <c r="I452" s="4">
        <v>3500</v>
      </c>
      <c r="J452" s="1">
        <f>IFERROR(Homes[[#This Row],[price]]/Homes[[#This Row],[sqft_living]]," ")</f>
        <v>251.41428571428571</v>
      </c>
      <c r="K452" s="4">
        <f>IFERROR(Homes[[#This Row],[sqft_lot]]/43560," ")</f>
        <v>0.31852617079889806</v>
      </c>
      <c r="L452" t="str">
        <f>IF(Homes[[#This Row],[waterfront]]=1, "Yes","No")</f>
        <v>No</v>
      </c>
      <c r="M452" s="4" t="str">
        <f>IF(Homes[[#This Row],[sqft_basement]]&gt;0, "Yes","No")</f>
        <v>Yes</v>
      </c>
      <c r="N452" t="str">
        <f>CHOOSE(Homes[[#This Row],[view]]+1, "None","Fair","Good","Great","Excellent")</f>
        <v>Excellent</v>
      </c>
      <c r="O452" t="str">
        <f>CHOOSE(Homes[[#This Row],[condition]], "Poor","Fair","Average","Good","Excellent")</f>
        <v>Good</v>
      </c>
      <c r="P452">
        <f ca="1">YEAR(TODAY())-Homes[[#This Row],[yr_built]]</f>
        <v>87</v>
      </c>
      <c r="Q452">
        <v>0</v>
      </c>
      <c r="R452">
        <f ca="1">IF(Homes[[#This Row],[yr_renovated]]&gt;0, YEAR(TODAY())-Homes[[#This Row],[yr_renovated]], YEAR(TODAY())-Homes[[#This Row],[yr_built]])</f>
        <v>87</v>
      </c>
      <c r="S452">
        <v>1</v>
      </c>
      <c r="T452" s="2">
        <v>41779</v>
      </c>
      <c r="U452" s="3">
        <v>2.25</v>
      </c>
      <c r="V452" s="4">
        <f>IFERROR(Homes[[#This Row],[sqft_above]]+Homes[[#This Row],[sqft_basement]]," ")</f>
        <v>3500</v>
      </c>
      <c r="W452" s="4">
        <v>13875</v>
      </c>
      <c r="X452">
        <v>0</v>
      </c>
      <c r="Y452">
        <v>4</v>
      </c>
      <c r="Z452">
        <v>4</v>
      </c>
      <c r="AA452" s="4">
        <v>1830</v>
      </c>
      <c r="AB452" s="4">
        <v>1670</v>
      </c>
      <c r="AC452">
        <v>1938</v>
      </c>
      <c r="AD452" t="s">
        <v>552</v>
      </c>
      <c r="AE452" t="s">
        <v>49</v>
      </c>
      <c r="AF452" t="s">
        <v>422</v>
      </c>
    </row>
    <row r="453" spans="1:32">
      <c r="A453" t="str">
        <f>PROPER(TRIM(Homes[[#This Row],[street]]))</f>
        <v>24142 Se 18Th Pl</v>
      </c>
      <c r="B453" t="str">
        <f>PROPER(TRIM(Homes[[#This Row],[city]]))</f>
        <v>Sammamish</v>
      </c>
      <c r="C453" t="str">
        <f>_xlfn.TEXTBEFORE(Homes[[#This Row],[statezip]]," ")</f>
        <v>WA</v>
      </c>
      <c r="D453" s="6" t="str">
        <f>_xlfn.TEXTAFTER(Homes[[#This Row],[statezip]]," ")</f>
        <v>98075</v>
      </c>
      <c r="E453" s="1">
        <v>879000</v>
      </c>
      <c r="F453">
        <v>4</v>
      </c>
      <c r="G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53" s="3" t="str">
        <f>Homes[[#This Row],[bedrooms]] &amp; " bd | " &amp; TEXT(Homes[[#This Row],[bathrooms]],"0.##") &amp; " ba"</f>
        <v>4 bd | 2.5 ba</v>
      </c>
      <c r="I453" s="4">
        <v>3360</v>
      </c>
      <c r="J453" s="1">
        <f>IFERROR(Homes[[#This Row],[price]]/Homes[[#This Row],[sqft_living]]," ")</f>
        <v>261.60714285714283</v>
      </c>
      <c r="K453" s="4">
        <f>IFERROR(Homes[[#This Row],[sqft_lot]]/43560," ")</f>
        <v>0.50759871441689619</v>
      </c>
      <c r="L453" t="str">
        <f>IF(Homes[[#This Row],[waterfront]]=1, "Yes","No")</f>
        <v>No</v>
      </c>
      <c r="M453" s="4" t="str">
        <f>IF(Homes[[#This Row],[sqft_basement]]&gt;0, "Yes","No")</f>
        <v>No</v>
      </c>
      <c r="N453" t="str">
        <f>CHOOSE(Homes[[#This Row],[view]]+1, "None","Fair","Good","Great","Excellent")</f>
        <v>None</v>
      </c>
      <c r="O453" t="str">
        <f>CHOOSE(Homes[[#This Row],[condition]], "Poor","Fair","Average","Good","Excellent")</f>
        <v>Average</v>
      </c>
      <c r="P453">
        <f ca="1">YEAR(TODAY())-Homes[[#This Row],[yr_built]]</f>
        <v>31</v>
      </c>
      <c r="Q453">
        <v>0</v>
      </c>
      <c r="R453">
        <f ca="1">IF(Homes[[#This Row],[yr_renovated]]&gt;0, YEAR(TODAY())-Homes[[#This Row],[yr_renovated]], YEAR(TODAY())-Homes[[#This Row],[yr_built]])</f>
        <v>31</v>
      </c>
      <c r="S453">
        <v>2</v>
      </c>
      <c r="T453" s="2">
        <v>41830</v>
      </c>
      <c r="U453" s="3">
        <v>2.5</v>
      </c>
      <c r="V453" s="4">
        <f>IFERROR(Homes[[#This Row],[sqft_above]]+Homes[[#This Row],[sqft_basement]]," ")</f>
        <v>3360</v>
      </c>
      <c r="W453" s="4">
        <v>22111</v>
      </c>
      <c r="X453">
        <v>0</v>
      </c>
      <c r="Y453">
        <v>0</v>
      </c>
      <c r="Z453">
        <v>3</v>
      </c>
      <c r="AA453" s="4">
        <v>3360</v>
      </c>
      <c r="AB453" s="4">
        <v>0</v>
      </c>
      <c r="AC453">
        <v>1994</v>
      </c>
      <c r="AD453" t="s">
        <v>553</v>
      </c>
      <c r="AE453" t="s">
        <v>102</v>
      </c>
      <c r="AF453" t="s">
        <v>103</v>
      </c>
    </row>
    <row r="454" spans="1:32">
      <c r="A454" t="str">
        <f>PROPER(TRIM(Homes[[#This Row],[street]]))</f>
        <v>4436-4446 W Mercer Way</v>
      </c>
      <c r="B454" t="str">
        <f>PROPER(TRIM(Homes[[#This Row],[city]]))</f>
        <v>Mercer Island</v>
      </c>
      <c r="C454" t="str">
        <f>_xlfn.TEXTBEFORE(Homes[[#This Row],[statezip]]," ")</f>
        <v>WA</v>
      </c>
      <c r="D454" s="6" t="str">
        <f>_xlfn.TEXTAFTER(Homes[[#This Row],[statezip]]," ")</f>
        <v>98040</v>
      </c>
      <c r="E454" s="1">
        <v>876650</v>
      </c>
      <c r="F454">
        <v>3</v>
      </c>
      <c r="G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54" s="3" t="str">
        <f>Homes[[#This Row],[bedrooms]] &amp; " bd | " &amp; TEXT(Homes[[#This Row],[bathrooms]],"0.##") &amp; " ba"</f>
        <v>3 bd | 3.25 ba</v>
      </c>
      <c r="I454" s="4">
        <v>2170</v>
      </c>
      <c r="J454" s="1">
        <f>IFERROR(Homes[[#This Row],[price]]/Homes[[#This Row],[sqft_living]]," ")</f>
        <v>403.98617511520735</v>
      </c>
      <c r="K454" s="4">
        <f>IFERROR(Homes[[#This Row],[sqft_lot]]/43560," ")</f>
        <v>0.28714416896235079</v>
      </c>
      <c r="L454" t="str">
        <f>IF(Homes[[#This Row],[waterfront]]=1, "Yes","No")</f>
        <v>No</v>
      </c>
      <c r="M454" s="4" t="str">
        <f>IF(Homes[[#This Row],[sqft_basement]]&gt;0, "Yes","No")</f>
        <v>Yes</v>
      </c>
      <c r="N454" t="str">
        <f>CHOOSE(Homes[[#This Row],[view]]+1, "None","Fair","Good","Great","Excellent")</f>
        <v>None</v>
      </c>
      <c r="O454" t="str">
        <f>CHOOSE(Homes[[#This Row],[condition]], "Poor","Fair","Average","Good","Excellent")</f>
        <v>Excellent</v>
      </c>
      <c r="P454">
        <f ca="1">YEAR(TODAY())-Homes[[#This Row],[yr_built]]</f>
        <v>97</v>
      </c>
      <c r="Q454">
        <v>1970</v>
      </c>
      <c r="R454">
        <f ca="1">IF(Homes[[#This Row],[yr_renovated]]&gt;0, YEAR(TODAY())-Homes[[#This Row],[yr_renovated]], YEAR(TODAY())-Homes[[#This Row],[yr_built]])</f>
        <v>55</v>
      </c>
      <c r="S454">
        <v>1.5</v>
      </c>
      <c r="T454" s="2">
        <v>41771</v>
      </c>
      <c r="U454" s="3">
        <v>3.25</v>
      </c>
      <c r="V454" s="4">
        <f>IFERROR(Homes[[#This Row],[sqft_above]]+Homes[[#This Row],[sqft_basement]]," ")</f>
        <v>2170</v>
      </c>
      <c r="W454" s="4">
        <v>12508</v>
      </c>
      <c r="X454">
        <v>0</v>
      </c>
      <c r="Y454">
        <v>0</v>
      </c>
      <c r="Z454">
        <v>5</v>
      </c>
      <c r="AA454" s="4">
        <v>1650</v>
      </c>
      <c r="AB454" s="4">
        <v>520</v>
      </c>
      <c r="AC454">
        <v>1928</v>
      </c>
      <c r="AD454" t="s">
        <v>554</v>
      </c>
      <c r="AE454" t="s">
        <v>36</v>
      </c>
      <c r="AF454" t="s">
        <v>37</v>
      </c>
    </row>
    <row r="455" spans="1:32">
      <c r="A455" t="str">
        <f>PROPER(TRIM(Homes[[#This Row],[street]]))</f>
        <v>24119 Se 18Th Pl</v>
      </c>
      <c r="B455" t="str">
        <f>PROPER(TRIM(Homes[[#This Row],[city]]))</f>
        <v>Sammamish</v>
      </c>
      <c r="C455" t="str">
        <f>_xlfn.TEXTBEFORE(Homes[[#This Row],[statezip]]," ")</f>
        <v>WA</v>
      </c>
      <c r="D455" s="6" t="str">
        <f>_xlfn.TEXTAFTER(Homes[[#This Row],[statezip]]," ")</f>
        <v>98075</v>
      </c>
      <c r="E455" s="1">
        <v>875000</v>
      </c>
      <c r="F455">
        <v>4</v>
      </c>
      <c r="G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55" s="3" t="str">
        <f>Homes[[#This Row],[bedrooms]] &amp; " bd | " &amp; TEXT(Homes[[#This Row],[bathrooms]],"0.##") &amp; " ba"</f>
        <v>4 bd | 3.5 ba</v>
      </c>
      <c r="I455" s="4">
        <v>3110</v>
      </c>
      <c r="J455" s="1">
        <f>IFERROR(Homes[[#This Row],[price]]/Homes[[#This Row],[sqft_living]]," ")</f>
        <v>281.35048231511252</v>
      </c>
      <c r="K455" s="4">
        <f>IFERROR(Homes[[#This Row],[sqft_lot]]/43560," ")</f>
        <v>2.4899908172635445</v>
      </c>
      <c r="L455" t="str">
        <f>IF(Homes[[#This Row],[waterfront]]=1, "Yes","No")</f>
        <v>No</v>
      </c>
      <c r="M455" s="4" t="str">
        <f>IF(Homes[[#This Row],[sqft_basement]]&gt;0, "Yes","No")</f>
        <v>No</v>
      </c>
      <c r="N455" t="str">
        <f>CHOOSE(Homes[[#This Row],[view]]+1, "None","Fair","Good","Great","Excellent")</f>
        <v>Good</v>
      </c>
      <c r="O455" t="str">
        <f>CHOOSE(Homes[[#This Row],[condition]], "Poor","Fair","Average","Good","Excellent")</f>
        <v>Good</v>
      </c>
      <c r="P455">
        <f ca="1">YEAR(TODAY())-Homes[[#This Row],[yr_built]]</f>
        <v>46</v>
      </c>
      <c r="Q455">
        <v>0</v>
      </c>
      <c r="R455">
        <f ca="1">IF(Homes[[#This Row],[yr_renovated]]&gt;0, YEAR(TODAY())-Homes[[#This Row],[yr_renovated]], YEAR(TODAY())-Homes[[#This Row],[yr_built]])</f>
        <v>46</v>
      </c>
      <c r="S455">
        <v>2</v>
      </c>
      <c r="T455" s="2">
        <v>41828</v>
      </c>
      <c r="U455" s="3">
        <v>3.5</v>
      </c>
      <c r="V455" s="4">
        <f>IFERROR(Homes[[#This Row],[sqft_above]]+Homes[[#This Row],[sqft_basement]]," ")</f>
        <v>3110</v>
      </c>
      <c r="W455" s="4">
        <v>108464</v>
      </c>
      <c r="X455">
        <v>0</v>
      </c>
      <c r="Y455">
        <v>2</v>
      </c>
      <c r="Z455">
        <v>4</v>
      </c>
      <c r="AA455" s="4">
        <v>3110</v>
      </c>
      <c r="AB455" s="4">
        <v>0</v>
      </c>
      <c r="AC455">
        <v>1979</v>
      </c>
      <c r="AD455" t="s">
        <v>555</v>
      </c>
      <c r="AE455" t="s">
        <v>102</v>
      </c>
      <c r="AF455" t="s">
        <v>103</v>
      </c>
    </row>
    <row r="456" spans="1:32">
      <c r="A456" t="str">
        <f>PROPER(TRIM(Homes[[#This Row],[street]]))</f>
        <v>2929 200Th Ave Se</v>
      </c>
      <c r="B456" t="str">
        <f>PROPER(TRIM(Homes[[#This Row],[city]]))</f>
        <v>Sammamish</v>
      </c>
      <c r="C456" t="str">
        <f>_xlfn.TEXTBEFORE(Homes[[#This Row],[statezip]]," ")</f>
        <v>WA</v>
      </c>
      <c r="D456" s="6" t="str">
        <f>_xlfn.TEXTAFTER(Homes[[#This Row],[statezip]]," ")</f>
        <v>98075</v>
      </c>
      <c r="E456" s="1">
        <v>875000</v>
      </c>
      <c r="F456">
        <v>4</v>
      </c>
      <c r="G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56" s="3" t="str">
        <f>Homes[[#This Row],[bedrooms]] &amp; " bd | " &amp; TEXT(Homes[[#This Row],[bathrooms]],"0.##") &amp; " ba"</f>
        <v>4 bd | 2.25 ba</v>
      </c>
      <c r="I456" s="4">
        <v>3720</v>
      </c>
      <c r="J456" s="1">
        <f>IFERROR(Homes[[#This Row],[price]]/Homes[[#This Row],[sqft_living]]," ")</f>
        <v>235.21505376344086</v>
      </c>
      <c r="K456" s="4">
        <f>IFERROR(Homes[[#This Row],[sqft_lot]]/43560," ")</f>
        <v>0.28429752066115704</v>
      </c>
      <c r="L456" t="str">
        <f>IF(Homes[[#This Row],[waterfront]]=1, "Yes","No")</f>
        <v>No</v>
      </c>
      <c r="M456" s="4" t="str">
        <f>IF(Homes[[#This Row],[sqft_basement]]&gt;0, "Yes","No")</f>
        <v>Yes</v>
      </c>
      <c r="N456" t="str">
        <f>CHOOSE(Homes[[#This Row],[view]]+1, "None","Fair","Good","Great","Excellent")</f>
        <v>Good</v>
      </c>
      <c r="O456" t="str">
        <f>CHOOSE(Homes[[#This Row],[condition]], "Poor","Fair","Average","Good","Excellent")</f>
        <v>Excellent</v>
      </c>
      <c r="P456">
        <f ca="1">YEAR(TODAY())-Homes[[#This Row],[yr_built]]</f>
        <v>55</v>
      </c>
      <c r="Q456">
        <v>0</v>
      </c>
      <c r="R456">
        <f ca="1">IF(Homes[[#This Row],[yr_renovated]]&gt;0, YEAR(TODAY())-Homes[[#This Row],[yr_renovated]], YEAR(TODAY())-Homes[[#This Row],[yr_built]])</f>
        <v>55</v>
      </c>
      <c r="S456">
        <v>1</v>
      </c>
      <c r="T456" s="2">
        <v>41793</v>
      </c>
      <c r="U456" s="3">
        <v>2.25</v>
      </c>
      <c r="V456" s="4">
        <f>IFERROR(Homes[[#This Row],[sqft_above]]+Homes[[#This Row],[sqft_basement]]," ")</f>
        <v>3720</v>
      </c>
      <c r="W456" s="4">
        <v>12384</v>
      </c>
      <c r="X456">
        <v>0</v>
      </c>
      <c r="Y456">
        <v>2</v>
      </c>
      <c r="Z456">
        <v>5</v>
      </c>
      <c r="AA456" s="4">
        <v>1860</v>
      </c>
      <c r="AB456" s="4">
        <v>1860</v>
      </c>
      <c r="AC456">
        <v>1970</v>
      </c>
      <c r="AD456" t="s">
        <v>556</v>
      </c>
      <c r="AE456" t="s">
        <v>102</v>
      </c>
      <c r="AF456" t="s">
        <v>103</v>
      </c>
    </row>
    <row r="457" spans="1:32">
      <c r="A457" t="str">
        <f>PROPER(TRIM(Homes[[#This Row],[street]]))</f>
        <v>2559 24Th Ave W</v>
      </c>
      <c r="B457" t="str">
        <f>PROPER(TRIM(Homes[[#This Row],[city]]))</f>
        <v>Seattle</v>
      </c>
      <c r="C457" t="str">
        <f>_xlfn.TEXTBEFORE(Homes[[#This Row],[statezip]]," ")</f>
        <v>WA</v>
      </c>
      <c r="D457" s="6" t="str">
        <f>_xlfn.TEXTAFTER(Homes[[#This Row],[statezip]]," ")</f>
        <v>98199</v>
      </c>
      <c r="E457" s="1">
        <v>875000</v>
      </c>
      <c r="F457">
        <v>3</v>
      </c>
      <c r="G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57" s="3" t="str">
        <f>Homes[[#This Row],[bedrooms]] &amp; " bd | " &amp; TEXT(Homes[[#This Row],[bathrooms]],"0.##") &amp; " ba"</f>
        <v>3 bd | 2. ba</v>
      </c>
      <c r="I457" s="4">
        <v>2220</v>
      </c>
      <c r="J457" s="1">
        <f>IFERROR(Homes[[#This Row],[price]]/Homes[[#This Row],[sqft_living]]," ")</f>
        <v>394.14414414414415</v>
      </c>
      <c r="K457" s="4">
        <f>IFERROR(Homes[[#This Row],[sqft_lot]]/43560," ")</f>
        <v>0.15245638200183656</v>
      </c>
      <c r="L457" t="str">
        <f>IF(Homes[[#This Row],[waterfront]]=1, "Yes","No")</f>
        <v>No</v>
      </c>
      <c r="M457" s="4" t="str">
        <f>IF(Homes[[#This Row],[sqft_basement]]&gt;0, "Yes","No")</f>
        <v>Yes</v>
      </c>
      <c r="N457" t="str">
        <f>CHOOSE(Homes[[#This Row],[view]]+1, "None","Fair","Good","Great","Excellent")</f>
        <v>Good</v>
      </c>
      <c r="O457" t="str">
        <f>CHOOSE(Homes[[#This Row],[condition]], "Poor","Fair","Average","Good","Excellent")</f>
        <v>Good</v>
      </c>
      <c r="P457">
        <f ca="1">YEAR(TODAY())-Homes[[#This Row],[yr_built]]</f>
        <v>78</v>
      </c>
      <c r="Q457">
        <v>1988</v>
      </c>
      <c r="R457">
        <f ca="1">IF(Homes[[#This Row],[yr_renovated]]&gt;0, YEAR(TODAY())-Homes[[#This Row],[yr_renovated]], YEAR(TODAY())-Homes[[#This Row],[yr_built]])</f>
        <v>37</v>
      </c>
      <c r="S457">
        <v>1</v>
      </c>
      <c r="T457" s="2">
        <v>41775</v>
      </c>
      <c r="U457" s="3">
        <v>2</v>
      </c>
      <c r="V457" s="4">
        <f>IFERROR(Homes[[#This Row],[sqft_above]]+Homes[[#This Row],[sqft_basement]]," ")</f>
        <v>2220</v>
      </c>
      <c r="W457" s="4">
        <v>6641</v>
      </c>
      <c r="X457">
        <v>0</v>
      </c>
      <c r="Y457">
        <v>2</v>
      </c>
      <c r="Z457">
        <v>4</v>
      </c>
      <c r="AA457" s="4">
        <v>1220</v>
      </c>
      <c r="AB457" s="4">
        <v>1000</v>
      </c>
      <c r="AC457">
        <v>1947</v>
      </c>
      <c r="AD457" t="s">
        <v>557</v>
      </c>
      <c r="AE457" t="s">
        <v>49</v>
      </c>
      <c r="AF457" t="s">
        <v>58</v>
      </c>
    </row>
    <row r="458" spans="1:32">
      <c r="A458" t="str">
        <f>PROPER(TRIM(Homes[[#This Row],[street]]))</f>
        <v>2424 109Th Ave Se</v>
      </c>
      <c r="B458" t="str">
        <f>PROPER(TRIM(Homes[[#This Row],[city]]))</f>
        <v>Bellevue</v>
      </c>
      <c r="C458" t="str">
        <f>_xlfn.TEXTBEFORE(Homes[[#This Row],[statezip]]," ")</f>
        <v>WA</v>
      </c>
      <c r="D458" s="6" t="str">
        <f>_xlfn.TEXTAFTER(Homes[[#This Row],[statezip]]," ")</f>
        <v>98004</v>
      </c>
      <c r="E458" s="1">
        <v>875000</v>
      </c>
      <c r="F458">
        <v>3</v>
      </c>
      <c r="G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58" s="3" t="str">
        <f>Homes[[#This Row],[bedrooms]] &amp; " bd | " &amp; TEXT(Homes[[#This Row],[bathrooms]],"0.##") &amp; " ba"</f>
        <v>3 bd | 1.5 ba</v>
      </c>
      <c r="I458" s="4">
        <v>1820</v>
      </c>
      <c r="J458" s="1">
        <f>IFERROR(Homes[[#This Row],[price]]/Homes[[#This Row],[sqft_living]]," ")</f>
        <v>480.76923076923077</v>
      </c>
      <c r="K458" s="4">
        <f>IFERROR(Homes[[#This Row],[sqft_lot]]/43560," ")</f>
        <v>0.29123048668503215</v>
      </c>
      <c r="L458" t="str">
        <f>IF(Homes[[#This Row],[waterfront]]=1, "Yes","No")</f>
        <v>No</v>
      </c>
      <c r="M458" s="4" t="str">
        <f>IF(Homes[[#This Row],[sqft_basement]]&gt;0, "Yes","No")</f>
        <v>No</v>
      </c>
      <c r="N458" t="str">
        <f>CHOOSE(Homes[[#This Row],[view]]+1, "None","Fair","Good","Great","Excellent")</f>
        <v>None</v>
      </c>
      <c r="O458" t="str">
        <f>CHOOSE(Homes[[#This Row],[condition]], "Poor","Fair","Average","Good","Excellent")</f>
        <v>Good</v>
      </c>
      <c r="P458">
        <f ca="1">YEAR(TODAY())-Homes[[#This Row],[yr_built]]</f>
        <v>73</v>
      </c>
      <c r="Q458">
        <v>0</v>
      </c>
      <c r="R458">
        <f ca="1">IF(Homes[[#This Row],[yr_renovated]]&gt;0, YEAR(TODAY())-Homes[[#This Row],[yr_renovated]], YEAR(TODAY())-Homes[[#This Row],[yr_built]])</f>
        <v>73</v>
      </c>
      <c r="S458">
        <v>1</v>
      </c>
      <c r="T458" s="2">
        <v>41827</v>
      </c>
      <c r="U458" s="3">
        <v>1.5</v>
      </c>
      <c r="V458" s="4">
        <f>IFERROR(Homes[[#This Row],[sqft_above]]+Homes[[#This Row],[sqft_basement]]," ")</f>
        <v>1820</v>
      </c>
      <c r="W458" s="4">
        <v>12686</v>
      </c>
      <c r="X458">
        <v>0</v>
      </c>
      <c r="Y458">
        <v>0</v>
      </c>
      <c r="Z458">
        <v>4</v>
      </c>
      <c r="AA458" s="4">
        <v>1820</v>
      </c>
      <c r="AB458" s="4">
        <v>0</v>
      </c>
      <c r="AC458">
        <v>1952</v>
      </c>
      <c r="AD458" t="s">
        <v>558</v>
      </c>
      <c r="AE458" t="s">
        <v>33</v>
      </c>
      <c r="AF458" t="s">
        <v>34</v>
      </c>
    </row>
    <row r="459" spans="1:32">
      <c r="A459" t="str">
        <f>PROPER(TRIM(Homes[[#This Row],[street]]))</f>
        <v>1223 269Th Ave Se</v>
      </c>
      <c r="B459" t="str">
        <f>PROPER(TRIM(Homes[[#This Row],[city]]))</f>
        <v>Sammamish</v>
      </c>
      <c r="C459" t="str">
        <f>_xlfn.TEXTBEFORE(Homes[[#This Row],[statezip]]," ")</f>
        <v>WA</v>
      </c>
      <c r="D459" s="6" t="str">
        <f>_xlfn.TEXTAFTER(Homes[[#This Row],[statezip]]," ")</f>
        <v>98075</v>
      </c>
      <c r="E459" s="1">
        <v>875000</v>
      </c>
      <c r="F459">
        <v>4</v>
      </c>
      <c r="G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59" s="3" t="str">
        <f>Homes[[#This Row],[bedrooms]] &amp; " bd | " &amp; TEXT(Homes[[#This Row],[bathrooms]],"0.##") &amp; " ba"</f>
        <v>4 bd | 2.75 ba</v>
      </c>
      <c r="I459" s="4">
        <v>3790</v>
      </c>
      <c r="J459" s="1">
        <f>IFERROR(Homes[[#This Row],[price]]/Homes[[#This Row],[sqft_living]]," ")</f>
        <v>230.87071240105541</v>
      </c>
      <c r="K459" s="4">
        <f>IFERROR(Homes[[#This Row],[sqft_lot]]/43560," ")</f>
        <v>0.2449265381083563</v>
      </c>
      <c r="L459" t="str">
        <f>IF(Homes[[#This Row],[waterfront]]=1, "Yes","No")</f>
        <v>No</v>
      </c>
      <c r="M459" s="4" t="str">
        <f>IF(Homes[[#This Row],[sqft_basement]]&gt;0, "Yes","No")</f>
        <v>No</v>
      </c>
      <c r="N459" t="str">
        <f>CHOOSE(Homes[[#This Row],[view]]+1, "None","Fair","Good","Great","Excellent")</f>
        <v>None</v>
      </c>
      <c r="O459" t="str">
        <f>CHOOSE(Homes[[#This Row],[condition]], "Poor","Fair","Average","Good","Excellent")</f>
        <v>Average</v>
      </c>
      <c r="P459">
        <f ca="1">YEAR(TODAY())-Homes[[#This Row],[yr_built]]</f>
        <v>26</v>
      </c>
      <c r="Q459">
        <v>0</v>
      </c>
      <c r="R459">
        <f ca="1">IF(Homes[[#This Row],[yr_renovated]]&gt;0, YEAR(TODAY())-Homes[[#This Row],[yr_renovated]], YEAR(TODAY())-Homes[[#This Row],[yr_built]])</f>
        <v>26</v>
      </c>
      <c r="S459">
        <v>2</v>
      </c>
      <c r="T459" s="2">
        <v>41794</v>
      </c>
      <c r="U459" s="3">
        <v>2.75</v>
      </c>
      <c r="V459" s="4">
        <f>IFERROR(Homes[[#This Row],[sqft_above]]+Homes[[#This Row],[sqft_basement]]," ")</f>
        <v>3790</v>
      </c>
      <c r="W459" s="4">
        <v>10669</v>
      </c>
      <c r="X459">
        <v>0</v>
      </c>
      <c r="Y459">
        <v>0</v>
      </c>
      <c r="Z459">
        <v>3</v>
      </c>
      <c r="AA459" s="4">
        <v>3790</v>
      </c>
      <c r="AB459" s="4">
        <v>0</v>
      </c>
      <c r="AC459">
        <v>1999</v>
      </c>
      <c r="AD459" t="s">
        <v>559</v>
      </c>
      <c r="AE459" t="s">
        <v>102</v>
      </c>
      <c r="AF459" t="s">
        <v>103</v>
      </c>
    </row>
    <row r="460" spans="1:32">
      <c r="A460" t="str">
        <f>PROPER(TRIM(Homes[[#This Row],[street]]))</f>
        <v>21033 Se 5Th St</v>
      </c>
      <c r="B460" t="str">
        <f>PROPER(TRIM(Homes[[#This Row],[city]]))</f>
        <v>Sammamish</v>
      </c>
      <c r="C460" t="str">
        <f>_xlfn.TEXTBEFORE(Homes[[#This Row],[statezip]]," ")</f>
        <v>WA</v>
      </c>
      <c r="D460" s="6" t="str">
        <f>_xlfn.TEXTAFTER(Homes[[#This Row],[statezip]]," ")</f>
        <v>98074</v>
      </c>
      <c r="E460" s="1">
        <v>875000</v>
      </c>
      <c r="F460">
        <v>5</v>
      </c>
      <c r="G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0" s="3" t="str">
        <f>Homes[[#This Row],[bedrooms]] &amp; " bd | " &amp; TEXT(Homes[[#This Row],[bathrooms]],"0.##") &amp; " ba"</f>
        <v>5 bd | 3.5 ba</v>
      </c>
      <c r="I460" s="4">
        <v>3840</v>
      </c>
      <c r="J460" s="1">
        <f>IFERROR(Homes[[#This Row],[price]]/Homes[[#This Row],[sqft_living]]," ")</f>
        <v>227.86458333333334</v>
      </c>
      <c r="K460" s="4">
        <f>IFERROR(Homes[[#This Row],[sqft_lot]]/43560," ")</f>
        <v>0.1900596877869605</v>
      </c>
      <c r="L460" t="str">
        <f>IF(Homes[[#This Row],[waterfront]]=1, "Yes","No")</f>
        <v>No</v>
      </c>
      <c r="M460" s="4" t="str">
        <f>IF(Homes[[#This Row],[sqft_basement]]&gt;0, "Yes","No")</f>
        <v>No</v>
      </c>
      <c r="N460" t="str">
        <f>CHOOSE(Homes[[#This Row],[view]]+1, "None","Fair","Good","Great","Excellent")</f>
        <v>None</v>
      </c>
      <c r="O460" t="str">
        <f>CHOOSE(Homes[[#This Row],[condition]], "Poor","Fair","Average","Good","Excellent")</f>
        <v>Average</v>
      </c>
      <c r="P460">
        <f ca="1">YEAR(TODAY())-Homes[[#This Row],[yr_built]]</f>
        <v>24</v>
      </c>
      <c r="Q460">
        <v>0</v>
      </c>
      <c r="R460">
        <f ca="1">IF(Homes[[#This Row],[yr_renovated]]&gt;0, YEAR(TODAY())-Homes[[#This Row],[yr_renovated]], YEAR(TODAY())-Homes[[#This Row],[yr_built]])</f>
        <v>24</v>
      </c>
      <c r="S460">
        <v>2</v>
      </c>
      <c r="T460" s="2">
        <v>41821</v>
      </c>
      <c r="U460" s="3">
        <v>3.5</v>
      </c>
      <c r="V460" s="4">
        <f>IFERROR(Homes[[#This Row],[sqft_above]]+Homes[[#This Row],[sqft_basement]]," ")</f>
        <v>3840</v>
      </c>
      <c r="W460" s="4">
        <v>8279</v>
      </c>
      <c r="X460">
        <v>0</v>
      </c>
      <c r="Y460">
        <v>0</v>
      </c>
      <c r="Z460">
        <v>3</v>
      </c>
      <c r="AA460" s="4">
        <v>3840</v>
      </c>
      <c r="AB460" s="4">
        <v>0</v>
      </c>
      <c r="AC460">
        <v>2001</v>
      </c>
      <c r="AD460" t="s">
        <v>560</v>
      </c>
      <c r="AE460" t="s">
        <v>102</v>
      </c>
      <c r="AF460" t="s">
        <v>266</v>
      </c>
    </row>
    <row r="461" spans="1:32">
      <c r="A461" t="str">
        <f>PROPER(TRIM(Homes[[#This Row],[street]]))</f>
        <v>2304 N 44Th St</v>
      </c>
      <c r="B461" t="str">
        <f>PROPER(TRIM(Homes[[#This Row],[city]]))</f>
        <v>Seattle</v>
      </c>
      <c r="C461" t="str">
        <f>_xlfn.TEXTBEFORE(Homes[[#This Row],[statezip]]," ")</f>
        <v>WA</v>
      </c>
      <c r="D461" s="6" t="str">
        <f>_xlfn.TEXTAFTER(Homes[[#This Row],[statezip]]," ")</f>
        <v>98103</v>
      </c>
      <c r="E461" s="1">
        <v>875000</v>
      </c>
      <c r="F461">
        <v>4</v>
      </c>
      <c r="G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61" s="3" t="str">
        <f>Homes[[#This Row],[bedrooms]] &amp; " bd | " &amp; TEXT(Homes[[#This Row],[bathrooms]],"0.##") &amp; " ba"</f>
        <v>4 bd | 1.5 ba</v>
      </c>
      <c r="I461" s="4">
        <v>1800</v>
      </c>
      <c r="J461" s="1">
        <f>IFERROR(Homes[[#This Row],[price]]/Homes[[#This Row],[sqft_living]]," ")</f>
        <v>486.11111111111109</v>
      </c>
      <c r="K461" s="4">
        <f>IFERROR(Homes[[#This Row],[sqft_lot]]/43560," ")</f>
        <v>7.4494949494949489E-2</v>
      </c>
      <c r="L461" t="str">
        <f>IF(Homes[[#This Row],[waterfront]]=1, "Yes","No")</f>
        <v>No</v>
      </c>
      <c r="M461" s="4" t="str">
        <f>IF(Homes[[#This Row],[sqft_basement]]&gt;0, "Yes","No")</f>
        <v>No</v>
      </c>
      <c r="N461" t="str">
        <f>CHOOSE(Homes[[#This Row],[view]]+1, "None","Fair","Good","Great","Excellent")</f>
        <v>None</v>
      </c>
      <c r="O461" t="str">
        <f>CHOOSE(Homes[[#This Row],[condition]], "Poor","Fair","Average","Good","Excellent")</f>
        <v>Good</v>
      </c>
      <c r="P461">
        <f ca="1">YEAR(TODAY())-Homes[[#This Row],[yr_built]]</f>
        <v>96</v>
      </c>
      <c r="Q461">
        <v>0</v>
      </c>
      <c r="R461">
        <f ca="1">IF(Homes[[#This Row],[yr_renovated]]&gt;0, YEAR(TODAY())-Homes[[#This Row],[yr_renovated]], YEAR(TODAY())-Homes[[#This Row],[yr_built]])</f>
        <v>96</v>
      </c>
      <c r="S461">
        <v>1.5</v>
      </c>
      <c r="T461" s="2">
        <v>41820</v>
      </c>
      <c r="U461" s="3">
        <v>1.5</v>
      </c>
      <c r="V461" s="4">
        <f>IFERROR(Homes[[#This Row],[sqft_above]]+Homes[[#This Row],[sqft_basement]]," ")</f>
        <v>1800</v>
      </c>
      <c r="W461" s="4">
        <v>3245</v>
      </c>
      <c r="X461">
        <v>0</v>
      </c>
      <c r="Y461">
        <v>0</v>
      </c>
      <c r="Z461">
        <v>4</v>
      </c>
      <c r="AA461" s="4">
        <v>1800</v>
      </c>
      <c r="AB461" s="4">
        <v>0</v>
      </c>
      <c r="AC461">
        <v>1929</v>
      </c>
      <c r="AD461" t="s">
        <v>561</v>
      </c>
      <c r="AE461" t="s">
        <v>49</v>
      </c>
      <c r="AF461" t="s">
        <v>172</v>
      </c>
    </row>
    <row r="462" spans="1:32">
      <c r="A462" t="str">
        <f>PROPER(TRIM(Homes[[#This Row],[street]]))</f>
        <v>1829 N 55Th St</v>
      </c>
      <c r="B462" t="str">
        <f>PROPER(TRIM(Homes[[#This Row],[city]]))</f>
        <v>Seattle</v>
      </c>
      <c r="C462" t="str">
        <f>_xlfn.TEXTBEFORE(Homes[[#This Row],[statezip]]," ")</f>
        <v>WA</v>
      </c>
      <c r="D462" s="6" t="str">
        <f>_xlfn.TEXTAFTER(Homes[[#This Row],[statezip]]," ")</f>
        <v>98103</v>
      </c>
      <c r="E462" s="1">
        <v>875000</v>
      </c>
      <c r="F462">
        <v>3</v>
      </c>
      <c r="G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62" s="3" t="str">
        <f>Homes[[#This Row],[bedrooms]] &amp; " bd | " &amp; TEXT(Homes[[#This Row],[bathrooms]],"0.##") &amp; " ba"</f>
        <v>3 bd | 2.75 ba</v>
      </c>
      <c r="I462" s="4">
        <v>2280</v>
      </c>
      <c r="J462" s="1">
        <f>IFERROR(Homes[[#This Row],[price]]/Homes[[#This Row],[sqft_living]]," ")</f>
        <v>383.77192982456143</v>
      </c>
      <c r="K462" s="4">
        <f>IFERROR(Homes[[#This Row],[sqft_lot]]/43560," ")</f>
        <v>9.825528007346189E-2</v>
      </c>
      <c r="L462" t="str">
        <f>IF(Homes[[#This Row],[waterfront]]=1, "Yes","No")</f>
        <v>No</v>
      </c>
      <c r="M462" s="4" t="str">
        <f>IF(Homes[[#This Row],[sqft_basement]]&gt;0, "Yes","No")</f>
        <v>Yes</v>
      </c>
      <c r="N462" t="str">
        <f>CHOOSE(Homes[[#This Row],[view]]+1, "None","Fair","Good","Great","Excellent")</f>
        <v>None</v>
      </c>
      <c r="O462" t="str">
        <f>CHOOSE(Homes[[#This Row],[condition]], "Poor","Fair","Average","Good","Excellent")</f>
        <v>Excellent</v>
      </c>
      <c r="P462">
        <f ca="1">YEAR(TODAY())-Homes[[#This Row],[yr_built]]</f>
        <v>108</v>
      </c>
      <c r="Q462">
        <v>0</v>
      </c>
      <c r="R462">
        <f ca="1">IF(Homes[[#This Row],[yr_renovated]]&gt;0, YEAR(TODAY())-Homes[[#This Row],[yr_renovated]], YEAR(TODAY())-Homes[[#This Row],[yr_built]])</f>
        <v>108</v>
      </c>
      <c r="S462">
        <v>1</v>
      </c>
      <c r="T462" s="2">
        <v>41787</v>
      </c>
      <c r="U462" s="3">
        <v>2.75</v>
      </c>
      <c r="V462" s="4">
        <f>IFERROR(Homes[[#This Row],[sqft_above]]+Homes[[#This Row],[sqft_basement]]," ")</f>
        <v>2280</v>
      </c>
      <c r="W462" s="4">
        <v>4280</v>
      </c>
      <c r="X462">
        <v>0</v>
      </c>
      <c r="Y462">
        <v>0</v>
      </c>
      <c r="Z462">
        <v>5</v>
      </c>
      <c r="AA462" s="4">
        <v>1280</v>
      </c>
      <c r="AB462" s="4">
        <v>1000</v>
      </c>
      <c r="AC462">
        <v>1917</v>
      </c>
      <c r="AD462" t="s">
        <v>562</v>
      </c>
      <c r="AE462" t="s">
        <v>49</v>
      </c>
      <c r="AF462" t="s">
        <v>172</v>
      </c>
    </row>
    <row r="463" spans="1:32">
      <c r="A463" t="str">
        <f>PROPER(TRIM(Homes[[#This Row],[street]]))</f>
        <v>5422 46Th Ave Sw</v>
      </c>
      <c r="B463" t="str">
        <f>PROPER(TRIM(Homes[[#This Row],[city]]))</f>
        <v>Seattle</v>
      </c>
      <c r="C463" t="str">
        <f>_xlfn.TEXTBEFORE(Homes[[#This Row],[statezip]]," ")</f>
        <v>WA</v>
      </c>
      <c r="D463" s="6" t="str">
        <f>_xlfn.TEXTAFTER(Homes[[#This Row],[statezip]]," ")</f>
        <v>98136</v>
      </c>
      <c r="E463" s="1">
        <v>875000</v>
      </c>
      <c r="F463">
        <v>3</v>
      </c>
      <c r="G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3" s="3" t="str">
        <f>Homes[[#This Row],[bedrooms]] &amp; " bd | " &amp; TEXT(Homes[[#This Row],[bathrooms]],"0.##") &amp; " ba"</f>
        <v>3 bd | 3.5 ba</v>
      </c>
      <c r="I463" s="4">
        <v>3250</v>
      </c>
      <c r="J463" s="1">
        <f>IFERROR(Homes[[#This Row],[price]]/Homes[[#This Row],[sqft_living]]," ")</f>
        <v>269.23076923076923</v>
      </c>
      <c r="K463" s="4">
        <f>IFERROR(Homes[[#This Row],[sqft_lot]]/43560," ")</f>
        <v>0.13774104683195593</v>
      </c>
      <c r="L463" t="str">
        <f>IF(Homes[[#This Row],[waterfront]]=1, "Yes","No")</f>
        <v>No</v>
      </c>
      <c r="M463" s="4" t="str">
        <f>IF(Homes[[#This Row],[sqft_basement]]&gt;0, "Yes","No")</f>
        <v>Yes</v>
      </c>
      <c r="N463" t="str">
        <f>CHOOSE(Homes[[#This Row],[view]]+1, "None","Fair","Good","Great","Excellent")</f>
        <v>None</v>
      </c>
      <c r="O463" t="str">
        <f>CHOOSE(Homes[[#This Row],[condition]], "Poor","Fair","Average","Good","Excellent")</f>
        <v>Average</v>
      </c>
      <c r="P463">
        <f ca="1">YEAR(TODAY())-Homes[[#This Row],[yr_built]]</f>
        <v>24</v>
      </c>
      <c r="Q463">
        <v>0</v>
      </c>
      <c r="R463">
        <f ca="1">IF(Homes[[#This Row],[yr_renovated]]&gt;0, YEAR(TODAY())-Homes[[#This Row],[yr_renovated]], YEAR(TODAY())-Homes[[#This Row],[yr_built]])</f>
        <v>24</v>
      </c>
      <c r="S463">
        <v>2</v>
      </c>
      <c r="T463" s="2">
        <v>41795</v>
      </c>
      <c r="U463" s="3">
        <v>3.5</v>
      </c>
      <c r="V463" s="4">
        <f>IFERROR(Homes[[#This Row],[sqft_above]]+Homes[[#This Row],[sqft_basement]]," ")</f>
        <v>3250</v>
      </c>
      <c r="W463" s="4">
        <v>6000</v>
      </c>
      <c r="X463">
        <v>0</v>
      </c>
      <c r="Y463">
        <v>0</v>
      </c>
      <c r="Z463">
        <v>3</v>
      </c>
      <c r="AA463" s="4">
        <v>2500</v>
      </c>
      <c r="AB463" s="4">
        <v>750</v>
      </c>
      <c r="AC463">
        <v>2001</v>
      </c>
      <c r="AD463" t="s">
        <v>563</v>
      </c>
      <c r="AE463" t="s">
        <v>49</v>
      </c>
      <c r="AF463" t="s">
        <v>298</v>
      </c>
    </row>
    <row r="464" spans="1:32">
      <c r="A464" t="str">
        <f>PROPER(TRIM(Homes[[#This Row],[street]]))</f>
        <v>6521 Fremont Ave N</v>
      </c>
      <c r="B464" t="str">
        <f>PROPER(TRIM(Homes[[#This Row],[city]]))</f>
        <v>Seattle</v>
      </c>
      <c r="C464" t="str">
        <f>_xlfn.TEXTBEFORE(Homes[[#This Row],[statezip]]," ")</f>
        <v>WA</v>
      </c>
      <c r="D464" s="6" t="str">
        <f>_xlfn.TEXTAFTER(Homes[[#This Row],[statezip]]," ")</f>
        <v>98103</v>
      </c>
      <c r="E464" s="1">
        <v>875000</v>
      </c>
      <c r="F464">
        <v>4</v>
      </c>
      <c r="G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64" s="3" t="str">
        <f>Homes[[#This Row],[bedrooms]] &amp; " bd | " &amp; TEXT(Homes[[#This Row],[bathrooms]],"0.##") &amp; " ba"</f>
        <v>4 bd | 2. ba</v>
      </c>
      <c r="I464" s="4">
        <v>2520</v>
      </c>
      <c r="J464" s="1">
        <f>IFERROR(Homes[[#This Row],[price]]/Homes[[#This Row],[sqft_living]]," ")</f>
        <v>347.22222222222223</v>
      </c>
      <c r="K464" s="4">
        <f>IFERROR(Homes[[#This Row],[sqft_lot]]/43560," ")</f>
        <v>0.13774104683195593</v>
      </c>
      <c r="L464" t="str">
        <f>IF(Homes[[#This Row],[waterfront]]=1, "Yes","No")</f>
        <v>No</v>
      </c>
      <c r="M464" s="4" t="str">
        <f>IF(Homes[[#This Row],[sqft_basement]]&gt;0, "Yes","No")</f>
        <v>Yes</v>
      </c>
      <c r="N464" t="str">
        <f>CHOOSE(Homes[[#This Row],[view]]+1, "None","Fair","Good","Great","Excellent")</f>
        <v>None</v>
      </c>
      <c r="O464" t="str">
        <f>CHOOSE(Homes[[#This Row],[condition]], "Poor","Fair","Average","Good","Excellent")</f>
        <v>Average</v>
      </c>
      <c r="P464">
        <f ca="1">YEAR(TODAY())-Homes[[#This Row],[yr_built]]</f>
        <v>104</v>
      </c>
      <c r="Q464">
        <v>2007</v>
      </c>
      <c r="R464">
        <f ca="1">IF(Homes[[#This Row],[yr_renovated]]&gt;0, YEAR(TODAY())-Homes[[#This Row],[yr_renovated]], YEAR(TODAY())-Homes[[#This Row],[yr_built]])</f>
        <v>18</v>
      </c>
      <c r="S464">
        <v>1</v>
      </c>
      <c r="T464" s="2">
        <v>41769</v>
      </c>
      <c r="U464" s="3">
        <v>2</v>
      </c>
      <c r="V464" s="4">
        <f>IFERROR(Homes[[#This Row],[sqft_above]]+Homes[[#This Row],[sqft_basement]]," ")</f>
        <v>2520</v>
      </c>
      <c r="W464" s="4">
        <v>6000</v>
      </c>
      <c r="X464">
        <v>0</v>
      </c>
      <c r="Y464">
        <v>0</v>
      </c>
      <c r="Z464">
        <v>3</v>
      </c>
      <c r="AA464" s="4">
        <v>1400</v>
      </c>
      <c r="AB464" s="4">
        <v>1120</v>
      </c>
      <c r="AC464">
        <v>1921</v>
      </c>
      <c r="AD464" t="s">
        <v>564</v>
      </c>
      <c r="AE464" t="s">
        <v>49</v>
      </c>
      <c r="AF464" t="s">
        <v>172</v>
      </c>
    </row>
    <row r="465" spans="1:32">
      <c r="A465" t="str">
        <f>PROPER(TRIM(Homes[[#This Row],[street]]))</f>
        <v>747 16Th Ave E</v>
      </c>
      <c r="B465" t="str">
        <f>PROPER(TRIM(Homes[[#This Row],[city]]))</f>
        <v>Seattle</v>
      </c>
      <c r="C465" t="str">
        <f>_xlfn.TEXTBEFORE(Homes[[#This Row],[statezip]]," ")</f>
        <v>WA</v>
      </c>
      <c r="D465" s="6" t="str">
        <f>_xlfn.TEXTAFTER(Homes[[#This Row],[statezip]]," ")</f>
        <v>98112</v>
      </c>
      <c r="E465" s="1">
        <v>875000</v>
      </c>
      <c r="F465">
        <v>5</v>
      </c>
      <c r="G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5" s="3" t="str">
        <f>Homes[[#This Row],[bedrooms]] &amp; " bd | " &amp; TEXT(Homes[[#This Row],[bathrooms]],"0.##") &amp; " ba"</f>
        <v>5 bd | 2.5 ba</v>
      </c>
      <c r="I465" s="4">
        <v>2920</v>
      </c>
      <c r="J465" s="1">
        <f>IFERROR(Homes[[#This Row],[price]]/Homes[[#This Row],[sqft_living]]," ")</f>
        <v>299.65753424657532</v>
      </c>
      <c r="K465" s="4">
        <f>IFERROR(Homes[[#This Row],[sqft_lot]]/43560," ")</f>
        <v>0.12782369146005509</v>
      </c>
      <c r="L465" t="str">
        <f>IF(Homes[[#This Row],[waterfront]]=1, "Yes","No")</f>
        <v>No</v>
      </c>
      <c r="M465" s="4" t="str">
        <f>IF(Homes[[#This Row],[sqft_basement]]&gt;0, "Yes","No")</f>
        <v>Yes</v>
      </c>
      <c r="N465" t="str">
        <f>CHOOSE(Homes[[#This Row],[view]]+1, "None","Fair","Good","Great","Excellent")</f>
        <v>None</v>
      </c>
      <c r="O465" t="str">
        <f>CHOOSE(Homes[[#This Row],[condition]], "Poor","Fair","Average","Good","Excellent")</f>
        <v>Average</v>
      </c>
      <c r="P465">
        <f ca="1">YEAR(TODAY())-Homes[[#This Row],[yr_built]]</f>
        <v>119</v>
      </c>
      <c r="Q465">
        <v>2014</v>
      </c>
      <c r="R465">
        <f ca="1">IF(Homes[[#This Row],[yr_renovated]]&gt;0, YEAR(TODAY())-Homes[[#This Row],[yr_renovated]], YEAR(TODAY())-Homes[[#This Row],[yr_built]])</f>
        <v>11</v>
      </c>
      <c r="S465">
        <v>2</v>
      </c>
      <c r="T465" s="2">
        <v>41795</v>
      </c>
      <c r="U465" s="3">
        <v>2.5</v>
      </c>
      <c r="V465" s="4">
        <f>IFERROR(Homes[[#This Row],[sqft_above]]+Homes[[#This Row],[sqft_basement]]," ")</f>
        <v>2920</v>
      </c>
      <c r="W465" s="4">
        <v>5568</v>
      </c>
      <c r="X465">
        <v>0</v>
      </c>
      <c r="Y465">
        <v>0</v>
      </c>
      <c r="Z465">
        <v>3</v>
      </c>
      <c r="AA465" s="4">
        <v>2320</v>
      </c>
      <c r="AB465" s="4">
        <v>600</v>
      </c>
      <c r="AC465">
        <v>1906</v>
      </c>
      <c r="AD465" t="s">
        <v>565</v>
      </c>
      <c r="AE465" t="s">
        <v>49</v>
      </c>
      <c r="AF465" t="s">
        <v>64</v>
      </c>
    </row>
    <row r="466" spans="1:32">
      <c r="A466" t="str">
        <f>PROPER(TRIM(Homes[[#This Row],[street]]))</f>
        <v>14305 214Th Way Ne</v>
      </c>
      <c r="B466" t="str">
        <f>PROPER(TRIM(Homes[[#This Row],[city]]))</f>
        <v>Woodinville</v>
      </c>
      <c r="C466" t="str">
        <f>_xlfn.TEXTBEFORE(Homes[[#This Row],[statezip]]," ")</f>
        <v>WA</v>
      </c>
      <c r="D466" s="6" t="str">
        <f>_xlfn.TEXTAFTER(Homes[[#This Row],[statezip]]," ")</f>
        <v>98077</v>
      </c>
      <c r="E466" s="1">
        <v>875000</v>
      </c>
      <c r="F466">
        <v>4</v>
      </c>
      <c r="G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6" s="3" t="str">
        <f>Homes[[#This Row],[bedrooms]] &amp; " bd | " &amp; TEXT(Homes[[#This Row],[bathrooms]],"0.##") &amp; " ba"</f>
        <v>4 bd | 2.5 ba</v>
      </c>
      <c r="I466" s="4">
        <v>3220</v>
      </c>
      <c r="J466" s="1">
        <f>IFERROR(Homes[[#This Row],[price]]/Homes[[#This Row],[sqft_living]]," ")</f>
        <v>271.73913043478262</v>
      </c>
      <c r="K466" s="4">
        <f>IFERROR(Homes[[#This Row],[sqft_lot]]/43560," ")</f>
        <v>0.51854912764003669</v>
      </c>
      <c r="L466" t="str">
        <f>IF(Homes[[#This Row],[waterfront]]=1, "Yes","No")</f>
        <v>No</v>
      </c>
      <c r="M466" s="4" t="str">
        <f>IF(Homes[[#This Row],[sqft_basement]]&gt;0, "Yes","No")</f>
        <v>No</v>
      </c>
      <c r="N466" t="str">
        <f>CHOOSE(Homes[[#This Row],[view]]+1, "None","Fair","Good","Great","Excellent")</f>
        <v>None</v>
      </c>
      <c r="O466" t="str">
        <f>CHOOSE(Homes[[#This Row],[condition]], "Poor","Fair","Average","Good","Excellent")</f>
        <v>Average</v>
      </c>
      <c r="P466">
        <f ca="1">YEAR(TODAY())-Homes[[#This Row],[yr_built]]</f>
        <v>29</v>
      </c>
      <c r="Q466">
        <v>0</v>
      </c>
      <c r="R466">
        <f ca="1">IF(Homes[[#This Row],[yr_renovated]]&gt;0, YEAR(TODAY())-Homes[[#This Row],[yr_renovated]], YEAR(TODAY())-Homes[[#This Row],[yr_built]])</f>
        <v>29</v>
      </c>
      <c r="S466">
        <v>2</v>
      </c>
      <c r="T466" s="2">
        <v>41814</v>
      </c>
      <c r="U466" s="3">
        <v>2.5</v>
      </c>
      <c r="V466" s="4">
        <f>IFERROR(Homes[[#This Row],[sqft_above]]+Homes[[#This Row],[sqft_basement]]," ")</f>
        <v>3220</v>
      </c>
      <c r="W466" s="4">
        <v>22588</v>
      </c>
      <c r="X466">
        <v>0</v>
      </c>
      <c r="Y466">
        <v>0</v>
      </c>
      <c r="Z466">
        <v>3</v>
      </c>
      <c r="AA466" s="4">
        <v>3220</v>
      </c>
      <c r="AB466" s="4">
        <v>0</v>
      </c>
      <c r="AC466">
        <v>1996</v>
      </c>
      <c r="AD466" t="s">
        <v>566</v>
      </c>
      <c r="AE466" t="s">
        <v>120</v>
      </c>
      <c r="AF466" t="s">
        <v>121</v>
      </c>
    </row>
    <row r="467" spans="1:32">
      <c r="A467" t="str">
        <f>PROPER(TRIM(Homes[[#This Row],[street]]))</f>
        <v>22618 Ne 143Rd Ct</v>
      </c>
      <c r="B467" t="str">
        <f>PROPER(TRIM(Homes[[#This Row],[city]]))</f>
        <v>Woodinville</v>
      </c>
      <c r="C467" t="str">
        <f>_xlfn.TEXTBEFORE(Homes[[#This Row],[statezip]]," ")</f>
        <v>WA</v>
      </c>
      <c r="D467" s="6" t="str">
        <f>_xlfn.TEXTAFTER(Homes[[#This Row],[statezip]]," ")</f>
        <v>98077</v>
      </c>
      <c r="E467" s="1">
        <v>875000</v>
      </c>
      <c r="F467">
        <v>4</v>
      </c>
      <c r="G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7" s="3" t="str">
        <f>Homes[[#This Row],[bedrooms]] &amp; " bd | " &amp; TEXT(Homes[[#This Row],[bathrooms]],"0.##") &amp; " ba"</f>
        <v>4 bd | 2.5 ba</v>
      </c>
      <c r="I467" s="4">
        <v>3470</v>
      </c>
      <c r="J467" s="1">
        <f>IFERROR(Homes[[#This Row],[price]]/Homes[[#This Row],[sqft_living]]," ")</f>
        <v>252.16138328530261</v>
      </c>
      <c r="K467" s="4">
        <f>IFERROR(Homes[[#This Row],[sqft_lot]]/43560," ")</f>
        <v>0.73712121212121207</v>
      </c>
      <c r="L467" t="str">
        <f>IF(Homes[[#This Row],[waterfront]]=1, "Yes","No")</f>
        <v>No</v>
      </c>
      <c r="M467" s="4" t="str">
        <f>IF(Homes[[#This Row],[sqft_basement]]&gt;0, "Yes","No")</f>
        <v>No</v>
      </c>
      <c r="N467" t="str">
        <f>CHOOSE(Homes[[#This Row],[view]]+1, "None","Fair","Good","Great","Excellent")</f>
        <v>None</v>
      </c>
      <c r="O467" t="str">
        <f>CHOOSE(Homes[[#This Row],[condition]], "Poor","Fair","Average","Good","Excellent")</f>
        <v>Average</v>
      </c>
      <c r="P467">
        <f ca="1">YEAR(TODAY())-Homes[[#This Row],[yr_built]]</f>
        <v>30</v>
      </c>
      <c r="Q467">
        <v>0</v>
      </c>
      <c r="R467">
        <f ca="1">IF(Homes[[#This Row],[yr_renovated]]&gt;0, YEAR(TODAY())-Homes[[#This Row],[yr_renovated]], YEAR(TODAY())-Homes[[#This Row],[yr_built]])</f>
        <v>30</v>
      </c>
      <c r="S467">
        <v>2</v>
      </c>
      <c r="T467" s="2">
        <v>41801</v>
      </c>
      <c r="U467" s="3">
        <v>2.5</v>
      </c>
      <c r="V467" s="4">
        <f>IFERROR(Homes[[#This Row],[sqft_above]]+Homes[[#This Row],[sqft_basement]]," ")</f>
        <v>3470</v>
      </c>
      <c r="W467" s="4">
        <v>32109</v>
      </c>
      <c r="X467">
        <v>0</v>
      </c>
      <c r="Y467">
        <v>0</v>
      </c>
      <c r="Z467">
        <v>3</v>
      </c>
      <c r="AA467" s="4">
        <v>3470</v>
      </c>
      <c r="AB467" s="4">
        <v>0</v>
      </c>
      <c r="AC467">
        <v>1995</v>
      </c>
      <c r="AD467" t="s">
        <v>567</v>
      </c>
      <c r="AE467" t="s">
        <v>120</v>
      </c>
      <c r="AF467" t="s">
        <v>121</v>
      </c>
    </row>
    <row r="468" spans="1:32">
      <c r="A468" t="str">
        <f>PROPER(TRIM(Homes[[#This Row],[street]]))</f>
        <v>7321 Ne 120Th St</v>
      </c>
      <c r="B468" t="str">
        <f>PROPER(TRIM(Homes[[#This Row],[city]]))</f>
        <v>Kirkland</v>
      </c>
      <c r="C468" t="str">
        <f>_xlfn.TEXTBEFORE(Homes[[#This Row],[statezip]]," ")</f>
        <v>WA</v>
      </c>
      <c r="D468" s="6" t="str">
        <f>_xlfn.TEXTAFTER(Homes[[#This Row],[statezip]]," ")</f>
        <v>98034</v>
      </c>
      <c r="E468" s="1">
        <v>874150</v>
      </c>
      <c r="F468">
        <v>4</v>
      </c>
      <c r="G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68" s="3" t="str">
        <f>Homes[[#This Row],[bedrooms]] &amp; " bd | " &amp; TEXT(Homes[[#This Row],[bathrooms]],"0.##") &amp; " ba"</f>
        <v>4 bd | 3.5 ba</v>
      </c>
      <c r="I468" s="4">
        <v>3530</v>
      </c>
      <c r="J468" s="1">
        <f>IFERROR(Homes[[#This Row],[price]]/Homes[[#This Row],[sqft_living]]," ")</f>
        <v>247.63456090651559</v>
      </c>
      <c r="K468" s="4">
        <f>IFERROR(Homes[[#This Row],[sqft_lot]]/43560," ")</f>
        <v>0.33071625344352618</v>
      </c>
      <c r="L468" t="str">
        <f>IF(Homes[[#This Row],[waterfront]]=1, "Yes","No")</f>
        <v>No</v>
      </c>
      <c r="M468" s="4" t="str">
        <f>IF(Homes[[#This Row],[sqft_basement]]&gt;0, "Yes","No")</f>
        <v>Yes</v>
      </c>
      <c r="N468" t="str">
        <f>CHOOSE(Homes[[#This Row],[view]]+1, "None","Fair","Good","Great","Excellent")</f>
        <v>Fair</v>
      </c>
      <c r="O468" t="str">
        <f>CHOOSE(Homes[[#This Row],[condition]], "Poor","Fair","Average","Good","Excellent")</f>
        <v>Average</v>
      </c>
      <c r="P468">
        <f ca="1">YEAR(TODAY())-Homes[[#This Row],[yr_built]]</f>
        <v>38</v>
      </c>
      <c r="Q468">
        <v>2000</v>
      </c>
      <c r="R468">
        <f ca="1">IF(Homes[[#This Row],[yr_renovated]]&gt;0, YEAR(TODAY())-Homes[[#This Row],[yr_renovated]], YEAR(TODAY())-Homes[[#This Row],[yr_built]])</f>
        <v>25</v>
      </c>
      <c r="S468">
        <v>2</v>
      </c>
      <c r="T468" s="2">
        <v>41812</v>
      </c>
      <c r="U468" s="3">
        <v>3.5</v>
      </c>
      <c r="V468" s="4">
        <f>IFERROR(Homes[[#This Row],[sqft_above]]+Homes[[#This Row],[sqft_basement]]," ")</f>
        <v>3530</v>
      </c>
      <c r="W468" s="4">
        <v>14406</v>
      </c>
      <c r="X468">
        <v>0</v>
      </c>
      <c r="Y468">
        <v>1</v>
      </c>
      <c r="Z468">
        <v>3</v>
      </c>
      <c r="AA468" s="4">
        <v>2570</v>
      </c>
      <c r="AB468" s="4">
        <v>960</v>
      </c>
      <c r="AC468">
        <v>1987</v>
      </c>
      <c r="AD468" t="s">
        <v>568</v>
      </c>
      <c r="AE468" t="s">
        <v>46</v>
      </c>
      <c r="AF468" t="s">
        <v>47</v>
      </c>
    </row>
    <row r="469" spans="1:32">
      <c r="A469" t="str">
        <f>PROPER(TRIM(Homes[[#This Row],[street]]))</f>
        <v>4410 Burke Ave N</v>
      </c>
      <c r="B469" t="str">
        <f>PROPER(TRIM(Homes[[#This Row],[city]]))</f>
        <v>Seattle</v>
      </c>
      <c r="C469" t="str">
        <f>_xlfn.TEXTBEFORE(Homes[[#This Row],[statezip]]," ")</f>
        <v>WA</v>
      </c>
      <c r="D469" s="6" t="str">
        <f>_xlfn.TEXTAFTER(Homes[[#This Row],[statezip]]," ")</f>
        <v>98103</v>
      </c>
      <c r="E469" s="1">
        <v>870300</v>
      </c>
      <c r="F469">
        <v>4</v>
      </c>
      <c r="G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69" s="3" t="str">
        <f>Homes[[#This Row],[bedrooms]] &amp; " bd | " &amp; TEXT(Homes[[#This Row],[bathrooms]],"0.##") &amp; " ba"</f>
        <v>4 bd | 2.5 ba</v>
      </c>
      <c r="I469" s="4">
        <v>2350</v>
      </c>
      <c r="J469" s="1">
        <f>IFERROR(Homes[[#This Row],[price]]/Homes[[#This Row],[sqft_living]]," ")</f>
        <v>370.34042553191489</v>
      </c>
      <c r="K469" s="4">
        <f>IFERROR(Homes[[#This Row],[sqft_lot]]/43560," ")</f>
        <v>7.2314049586776855E-2</v>
      </c>
      <c r="L469" t="str">
        <f>IF(Homes[[#This Row],[waterfront]]=1, "Yes","No")</f>
        <v>No</v>
      </c>
      <c r="M469" s="4" t="str">
        <f>IF(Homes[[#This Row],[sqft_basement]]&gt;0, "Yes","No")</f>
        <v>Yes</v>
      </c>
      <c r="N469" t="str">
        <f>CHOOSE(Homes[[#This Row],[view]]+1, "None","Fair","Good","Great","Excellent")</f>
        <v>None</v>
      </c>
      <c r="O469" t="str">
        <f>CHOOSE(Homes[[#This Row],[condition]], "Poor","Fair","Average","Good","Excellent")</f>
        <v>Good</v>
      </c>
      <c r="P469">
        <f ca="1">YEAR(TODAY())-Homes[[#This Row],[yr_built]]</f>
        <v>115</v>
      </c>
      <c r="Q469">
        <v>0</v>
      </c>
      <c r="R469">
        <f ca="1">IF(Homes[[#This Row],[yr_renovated]]&gt;0, YEAR(TODAY())-Homes[[#This Row],[yr_renovated]], YEAR(TODAY())-Homes[[#This Row],[yr_built]])</f>
        <v>115</v>
      </c>
      <c r="S469">
        <v>1.5</v>
      </c>
      <c r="T469" s="2">
        <v>41771</v>
      </c>
      <c r="U469" s="3">
        <v>2.5</v>
      </c>
      <c r="V469" s="4">
        <f>IFERROR(Homes[[#This Row],[sqft_above]]+Homes[[#This Row],[sqft_basement]]," ")</f>
        <v>2350</v>
      </c>
      <c r="W469" s="4">
        <v>3150</v>
      </c>
      <c r="X469">
        <v>0</v>
      </c>
      <c r="Y469">
        <v>0</v>
      </c>
      <c r="Z469">
        <v>4</v>
      </c>
      <c r="AA469" s="4">
        <v>1690</v>
      </c>
      <c r="AB469" s="4">
        <v>660</v>
      </c>
      <c r="AC469">
        <v>1910</v>
      </c>
      <c r="AD469" t="s">
        <v>569</v>
      </c>
      <c r="AE469" t="s">
        <v>49</v>
      </c>
      <c r="AF469" t="s">
        <v>172</v>
      </c>
    </row>
    <row r="470" spans="1:32">
      <c r="A470" t="str">
        <f>PROPER(TRIM(Homes[[#This Row],[street]]))</f>
        <v>8770 Sand Point Way Ne</v>
      </c>
      <c r="B470" t="str">
        <f>PROPER(TRIM(Homes[[#This Row],[city]]))</f>
        <v>Seattle</v>
      </c>
      <c r="C470" t="str">
        <f>_xlfn.TEXTBEFORE(Homes[[#This Row],[statezip]]," ")</f>
        <v>WA</v>
      </c>
      <c r="D470" s="6" t="str">
        <f>_xlfn.TEXTAFTER(Homes[[#This Row],[statezip]]," ")</f>
        <v>98115</v>
      </c>
      <c r="E470" s="1">
        <v>870000</v>
      </c>
      <c r="F470">
        <v>4</v>
      </c>
      <c r="G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470" s="3" t="str">
        <f>Homes[[#This Row],[bedrooms]] &amp; " bd | " &amp; TEXT(Homes[[#This Row],[bathrooms]],"0.##") &amp; " ba"</f>
        <v>4 bd | 4.25 ba</v>
      </c>
      <c r="I470" s="4">
        <v>3010</v>
      </c>
      <c r="J470" s="1">
        <f>IFERROR(Homes[[#This Row],[price]]/Homes[[#This Row],[sqft_living]]," ")</f>
        <v>289.03654485049833</v>
      </c>
      <c r="K470" s="4">
        <f>IFERROR(Homes[[#This Row],[sqft_lot]]/43560," ")</f>
        <v>0.1121900826446281</v>
      </c>
      <c r="L470" t="str">
        <f>IF(Homes[[#This Row],[waterfront]]=1, "Yes","No")</f>
        <v>No</v>
      </c>
      <c r="M470" s="4" t="str">
        <f>IF(Homes[[#This Row],[sqft_basement]]&gt;0, "Yes","No")</f>
        <v>Yes</v>
      </c>
      <c r="N470" t="str">
        <f>CHOOSE(Homes[[#This Row],[view]]+1, "None","Fair","Good","Great","Excellent")</f>
        <v>Great</v>
      </c>
      <c r="O470" t="str">
        <f>CHOOSE(Homes[[#This Row],[condition]], "Poor","Fair","Average","Good","Excellent")</f>
        <v>Good</v>
      </c>
      <c r="P470">
        <f ca="1">YEAR(TODAY())-Homes[[#This Row],[yr_built]]</f>
        <v>74</v>
      </c>
      <c r="Q470">
        <v>1996</v>
      </c>
      <c r="R470">
        <f ca="1">IF(Homes[[#This Row],[yr_renovated]]&gt;0, YEAR(TODAY())-Homes[[#This Row],[yr_renovated]], YEAR(TODAY())-Homes[[#This Row],[yr_built]])</f>
        <v>29</v>
      </c>
      <c r="S470">
        <v>2</v>
      </c>
      <c r="T470" s="2">
        <v>41807</v>
      </c>
      <c r="U470" s="3">
        <v>4.25</v>
      </c>
      <c r="V470" s="4">
        <f>IFERROR(Homes[[#This Row],[sqft_above]]+Homes[[#This Row],[sqft_basement]]," ")</f>
        <v>3010</v>
      </c>
      <c r="W470" s="4">
        <v>4887</v>
      </c>
      <c r="X470">
        <v>0</v>
      </c>
      <c r="Y470">
        <v>3</v>
      </c>
      <c r="Z470">
        <v>4</v>
      </c>
      <c r="AA470" s="4">
        <v>1940</v>
      </c>
      <c r="AB470" s="4">
        <v>1070</v>
      </c>
      <c r="AC470">
        <v>1951</v>
      </c>
      <c r="AD470" t="s">
        <v>570</v>
      </c>
      <c r="AE470" t="s">
        <v>49</v>
      </c>
      <c r="AF470" t="s">
        <v>154</v>
      </c>
    </row>
    <row r="471" spans="1:32">
      <c r="A471" t="str">
        <f>PROPER(TRIM(Homes[[#This Row],[street]]))</f>
        <v>5003 E Mercer Way</v>
      </c>
      <c r="B471" t="str">
        <f>PROPER(TRIM(Homes[[#This Row],[city]]))</f>
        <v>Mercer Island</v>
      </c>
      <c r="C471" t="str">
        <f>_xlfn.TEXTBEFORE(Homes[[#This Row],[statezip]]," ")</f>
        <v>WA</v>
      </c>
      <c r="D471" s="6" t="str">
        <f>_xlfn.TEXTAFTER(Homes[[#This Row],[statezip]]," ")</f>
        <v>98040</v>
      </c>
      <c r="E471" s="1">
        <v>870000</v>
      </c>
      <c r="F471">
        <v>4</v>
      </c>
      <c r="G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71" s="3" t="str">
        <f>Homes[[#This Row],[bedrooms]] &amp; " bd | " &amp; TEXT(Homes[[#This Row],[bathrooms]],"0.##") &amp; " ba"</f>
        <v>4 bd | 3. ba</v>
      </c>
      <c r="I471" s="4">
        <v>4500</v>
      </c>
      <c r="J471" s="1">
        <f>IFERROR(Homes[[#This Row],[price]]/Homes[[#This Row],[sqft_living]]," ")</f>
        <v>193.33333333333334</v>
      </c>
      <c r="K471" s="4">
        <f>IFERROR(Homes[[#This Row],[sqft_lot]]/43560," ")</f>
        <v>0.5</v>
      </c>
      <c r="L471" t="str">
        <f>IF(Homes[[#This Row],[waterfront]]=1, "Yes","No")</f>
        <v>No</v>
      </c>
      <c r="M471" s="4" t="str">
        <f>IF(Homes[[#This Row],[sqft_basement]]&gt;0, "Yes","No")</f>
        <v>Yes</v>
      </c>
      <c r="N471" t="str">
        <f>CHOOSE(Homes[[#This Row],[view]]+1, "None","Fair","Good","Great","Excellent")</f>
        <v>Good</v>
      </c>
      <c r="O471" t="str">
        <f>CHOOSE(Homes[[#This Row],[condition]], "Poor","Fair","Average","Good","Excellent")</f>
        <v>Average</v>
      </c>
      <c r="P471">
        <f ca="1">YEAR(TODAY())-Homes[[#This Row],[yr_built]]</f>
        <v>45</v>
      </c>
      <c r="Q471">
        <v>0</v>
      </c>
      <c r="R471">
        <f ca="1">IF(Homes[[#This Row],[yr_renovated]]&gt;0, YEAR(TODAY())-Homes[[#This Row],[yr_renovated]], YEAR(TODAY())-Homes[[#This Row],[yr_built]])</f>
        <v>45</v>
      </c>
      <c r="S471">
        <v>2</v>
      </c>
      <c r="T471" s="2">
        <v>41792</v>
      </c>
      <c r="U471" s="3">
        <v>3</v>
      </c>
      <c r="V471" s="4">
        <f>IFERROR(Homes[[#This Row],[sqft_above]]+Homes[[#This Row],[sqft_basement]]," ")</f>
        <v>4500</v>
      </c>
      <c r="W471" s="4">
        <v>21780</v>
      </c>
      <c r="X471">
        <v>0</v>
      </c>
      <c r="Y471">
        <v>2</v>
      </c>
      <c r="Z471">
        <v>3</v>
      </c>
      <c r="AA471" s="4">
        <v>3040</v>
      </c>
      <c r="AB471" s="4">
        <v>1460</v>
      </c>
      <c r="AC471">
        <v>1980</v>
      </c>
      <c r="AD471" t="s">
        <v>571</v>
      </c>
      <c r="AE471" t="s">
        <v>36</v>
      </c>
      <c r="AF471" t="s">
        <v>37</v>
      </c>
    </row>
    <row r="472" spans="1:32">
      <c r="A472" t="str">
        <f>PROPER(TRIM(Homes[[#This Row],[street]]))</f>
        <v>1919 Fairmount Ave Sw</v>
      </c>
      <c r="B472" t="str">
        <f>PROPER(TRIM(Homes[[#This Row],[city]]))</f>
        <v>Seattle</v>
      </c>
      <c r="C472" t="str">
        <f>_xlfn.TEXTBEFORE(Homes[[#This Row],[statezip]]," ")</f>
        <v>WA</v>
      </c>
      <c r="D472" s="6" t="str">
        <f>_xlfn.TEXTAFTER(Homes[[#This Row],[statezip]]," ")</f>
        <v>98126</v>
      </c>
      <c r="E472" s="1">
        <v>870000</v>
      </c>
      <c r="F472">
        <v>4</v>
      </c>
      <c r="G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72" s="3" t="str">
        <f>Homes[[#This Row],[bedrooms]] &amp; " bd | " &amp; TEXT(Homes[[#This Row],[bathrooms]],"0.##") &amp; " ba"</f>
        <v>4 bd | 2.5 ba</v>
      </c>
      <c r="I472" s="4">
        <v>3340</v>
      </c>
      <c r="J472" s="1">
        <f>IFERROR(Homes[[#This Row],[price]]/Homes[[#This Row],[sqft_living]]," ")</f>
        <v>260.47904191616766</v>
      </c>
      <c r="K472" s="4">
        <f>IFERROR(Homes[[#This Row],[sqft_lot]]/43560," ")</f>
        <v>0.28117539026629934</v>
      </c>
      <c r="L472" t="str">
        <f>IF(Homes[[#This Row],[waterfront]]=1, "Yes","No")</f>
        <v>No</v>
      </c>
      <c r="M472" s="4" t="str">
        <f>IF(Homes[[#This Row],[sqft_basement]]&gt;0, "Yes","No")</f>
        <v>Yes</v>
      </c>
      <c r="N472" t="str">
        <f>CHOOSE(Homes[[#This Row],[view]]+1, "None","Fair","Good","Great","Excellent")</f>
        <v>Fair</v>
      </c>
      <c r="O472" t="str">
        <f>CHOOSE(Homes[[#This Row],[condition]], "Poor","Fair","Average","Good","Excellent")</f>
        <v>Average</v>
      </c>
      <c r="P472">
        <f ca="1">YEAR(TODAY())-Homes[[#This Row],[yr_built]]</f>
        <v>27</v>
      </c>
      <c r="Q472">
        <v>2006</v>
      </c>
      <c r="R472">
        <f ca="1">IF(Homes[[#This Row],[yr_renovated]]&gt;0, YEAR(TODAY())-Homes[[#This Row],[yr_renovated]], YEAR(TODAY())-Homes[[#This Row],[yr_built]])</f>
        <v>19</v>
      </c>
      <c r="S472">
        <v>2</v>
      </c>
      <c r="T472" s="2">
        <v>41800</v>
      </c>
      <c r="U472" s="3">
        <v>2.5</v>
      </c>
      <c r="V472" s="4">
        <f>IFERROR(Homes[[#This Row],[sqft_above]]+Homes[[#This Row],[sqft_basement]]," ")</f>
        <v>3340</v>
      </c>
      <c r="W472" s="4">
        <v>12248</v>
      </c>
      <c r="X472">
        <v>0</v>
      </c>
      <c r="Y472">
        <v>1</v>
      </c>
      <c r="Z472">
        <v>3</v>
      </c>
      <c r="AA472" s="4">
        <v>2470</v>
      </c>
      <c r="AB472" s="4">
        <v>870</v>
      </c>
      <c r="AC472">
        <v>1998</v>
      </c>
      <c r="AD472" t="s">
        <v>572</v>
      </c>
      <c r="AE472" t="s">
        <v>49</v>
      </c>
      <c r="AF472" t="s">
        <v>434</v>
      </c>
    </row>
    <row r="473" spans="1:32">
      <c r="A473" t="str">
        <f>PROPER(TRIM(Homes[[#This Row],[street]]))</f>
        <v>200 E Lake Sammamish Pkwy Ne</v>
      </c>
      <c r="B473" t="str">
        <f>PROPER(TRIM(Homes[[#This Row],[city]]))</f>
        <v>Sammamish</v>
      </c>
      <c r="C473" t="str">
        <f>_xlfn.TEXTBEFORE(Homes[[#This Row],[statezip]]," ")</f>
        <v>WA</v>
      </c>
      <c r="D473" s="6" t="str">
        <f>_xlfn.TEXTAFTER(Homes[[#This Row],[statezip]]," ")</f>
        <v>98074</v>
      </c>
      <c r="E473" s="1">
        <v>870000</v>
      </c>
      <c r="F473">
        <v>4</v>
      </c>
      <c r="G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73" s="3" t="str">
        <f>Homes[[#This Row],[bedrooms]] &amp; " bd | " &amp; TEXT(Homes[[#This Row],[bathrooms]],"0.##") &amp; " ba"</f>
        <v>4 bd | 3. ba</v>
      </c>
      <c r="I473" s="4">
        <v>3040</v>
      </c>
      <c r="J473" s="1">
        <f>IFERROR(Homes[[#This Row],[price]]/Homes[[#This Row],[sqft_living]]," ")</f>
        <v>286.18421052631578</v>
      </c>
      <c r="K473" s="4">
        <f>IFERROR(Homes[[#This Row],[sqft_lot]]/43560," ")</f>
        <v>0.83209366391184569</v>
      </c>
      <c r="L473" t="str">
        <f>IF(Homes[[#This Row],[waterfront]]=1, "Yes","No")</f>
        <v>No</v>
      </c>
      <c r="M473" s="4" t="str">
        <f>IF(Homes[[#This Row],[sqft_basement]]&gt;0, "Yes","No")</f>
        <v>Yes</v>
      </c>
      <c r="N473" t="str">
        <f>CHOOSE(Homes[[#This Row],[view]]+1, "None","Fair","Good","Great","Excellent")</f>
        <v>None</v>
      </c>
      <c r="O473" t="str">
        <f>CHOOSE(Homes[[#This Row],[condition]], "Poor","Fair","Average","Good","Excellent")</f>
        <v>Average</v>
      </c>
      <c r="P473">
        <f ca="1">YEAR(TODAY())-Homes[[#This Row],[yr_built]]</f>
        <v>102</v>
      </c>
      <c r="Q473">
        <v>2014</v>
      </c>
      <c r="R473">
        <f ca="1">IF(Homes[[#This Row],[yr_renovated]]&gt;0, YEAR(TODAY())-Homes[[#This Row],[yr_renovated]], YEAR(TODAY())-Homes[[#This Row],[yr_built]])</f>
        <v>11</v>
      </c>
      <c r="S473">
        <v>1.5</v>
      </c>
      <c r="T473" s="2">
        <v>41827</v>
      </c>
      <c r="U473" s="3">
        <v>3</v>
      </c>
      <c r="V473" s="4">
        <f>IFERROR(Homes[[#This Row],[sqft_above]]+Homes[[#This Row],[sqft_basement]]," ")</f>
        <v>3040</v>
      </c>
      <c r="W473" s="4">
        <v>36246</v>
      </c>
      <c r="X473">
        <v>0</v>
      </c>
      <c r="Y473">
        <v>0</v>
      </c>
      <c r="Z473">
        <v>3</v>
      </c>
      <c r="AA473" s="4">
        <v>2680</v>
      </c>
      <c r="AB473" s="4">
        <v>360</v>
      </c>
      <c r="AC473">
        <v>1923</v>
      </c>
      <c r="AD473" t="s">
        <v>573</v>
      </c>
      <c r="AE473" t="s">
        <v>102</v>
      </c>
      <c r="AF473" t="s">
        <v>266</v>
      </c>
    </row>
    <row r="474" spans="1:32">
      <c r="A474" t="str">
        <f>PROPER(TRIM(Homes[[#This Row],[street]]))</f>
        <v>2019 33Rd Ave S</v>
      </c>
      <c r="B474" t="str">
        <f>PROPER(TRIM(Homes[[#This Row],[city]]))</f>
        <v>Seattle</v>
      </c>
      <c r="C474" t="str">
        <f>_xlfn.TEXTBEFORE(Homes[[#This Row],[statezip]]," ")</f>
        <v>WA</v>
      </c>
      <c r="D474" s="6" t="str">
        <f>_xlfn.TEXTAFTER(Homes[[#This Row],[statezip]]," ")</f>
        <v>98144</v>
      </c>
      <c r="E474" s="1">
        <v>870000</v>
      </c>
      <c r="F474">
        <v>4</v>
      </c>
      <c r="G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74" s="3" t="str">
        <f>Homes[[#This Row],[bedrooms]] &amp; " bd | " &amp; TEXT(Homes[[#This Row],[bathrooms]],"0.##") &amp; " ba"</f>
        <v>4 bd | 2.75 ba</v>
      </c>
      <c r="I474" s="4">
        <v>2840</v>
      </c>
      <c r="J474" s="1">
        <f>IFERROR(Homes[[#This Row],[price]]/Homes[[#This Row],[sqft_living]]," ")</f>
        <v>306.33802816901408</v>
      </c>
      <c r="K474" s="4">
        <f>IFERROR(Homes[[#This Row],[sqft_lot]]/43560," ")</f>
        <v>9.1827364554637275E-2</v>
      </c>
      <c r="L474" t="str">
        <f>IF(Homes[[#This Row],[waterfront]]=1, "Yes","No")</f>
        <v>No</v>
      </c>
      <c r="M474" s="4" t="str">
        <f>IF(Homes[[#This Row],[sqft_basement]]&gt;0, "Yes","No")</f>
        <v>Yes</v>
      </c>
      <c r="N474" t="str">
        <f>CHOOSE(Homes[[#This Row],[view]]+1, "None","Fair","Good","Great","Excellent")</f>
        <v>None</v>
      </c>
      <c r="O474" t="str">
        <f>CHOOSE(Homes[[#This Row],[condition]], "Poor","Fair","Average","Good","Excellent")</f>
        <v>Excellent</v>
      </c>
      <c r="P474">
        <f ca="1">YEAR(TODAY())-Homes[[#This Row],[yr_built]]</f>
        <v>113</v>
      </c>
      <c r="Q474">
        <v>0</v>
      </c>
      <c r="R474">
        <f ca="1">IF(Homes[[#This Row],[yr_renovated]]&gt;0, YEAR(TODAY())-Homes[[#This Row],[yr_renovated]], YEAR(TODAY())-Homes[[#This Row],[yr_built]])</f>
        <v>113</v>
      </c>
      <c r="S474">
        <v>1.5</v>
      </c>
      <c r="T474" s="2">
        <v>41815</v>
      </c>
      <c r="U474" s="3">
        <v>2.75</v>
      </c>
      <c r="V474" s="4">
        <f>IFERROR(Homes[[#This Row],[sqft_above]]+Homes[[#This Row],[sqft_basement]]," ")</f>
        <v>2840</v>
      </c>
      <c r="W474" s="4">
        <v>4000</v>
      </c>
      <c r="X474">
        <v>0</v>
      </c>
      <c r="Y474">
        <v>0</v>
      </c>
      <c r="Z474">
        <v>5</v>
      </c>
      <c r="AA474" s="4">
        <v>1960</v>
      </c>
      <c r="AB474" s="4">
        <v>880</v>
      </c>
      <c r="AC474">
        <v>1912</v>
      </c>
      <c r="AD474" t="s">
        <v>574</v>
      </c>
      <c r="AE474" t="s">
        <v>49</v>
      </c>
      <c r="AF474" t="s">
        <v>110</v>
      </c>
    </row>
    <row r="475" spans="1:32">
      <c r="A475" t="str">
        <f>PROPER(TRIM(Homes[[#This Row],[street]]))</f>
        <v>7921 45Th Ave Sw</v>
      </c>
      <c r="B475" t="str">
        <f>PROPER(TRIM(Homes[[#This Row],[city]]))</f>
        <v>Seattle</v>
      </c>
      <c r="C475" t="str">
        <f>_xlfn.TEXTBEFORE(Homes[[#This Row],[statezip]]," ")</f>
        <v>WA</v>
      </c>
      <c r="D475" s="6" t="str">
        <f>_xlfn.TEXTAFTER(Homes[[#This Row],[statezip]]," ")</f>
        <v>98136</v>
      </c>
      <c r="E475" s="1">
        <v>870000</v>
      </c>
      <c r="F475">
        <v>4</v>
      </c>
      <c r="G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75" s="3" t="str">
        <f>Homes[[#This Row],[bedrooms]] &amp; " bd | " &amp; TEXT(Homes[[#This Row],[bathrooms]],"0.##") &amp; " ba"</f>
        <v>4 bd | 2.5 ba</v>
      </c>
      <c r="I475" s="4">
        <v>3520</v>
      </c>
      <c r="J475" s="1">
        <f>IFERROR(Homes[[#This Row],[price]]/Homes[[#This Row],[sqft_living]]," ")</f>
        <v>247.15909090909091</v>
      </c>
      <c r="K475" s="4">
        <f>IFERROR(Homes[[#This Row],[sqft_lot]]/43560," ")</f>
        <v>0.15548668503213958</v>
      </c>
      <c r="L475" t="str">
        <f>IF(Homes[[#This Row],[waterfront]]=1, "Yes","No")</f>
        <v>No</v>
      </c>
      <c r="M475" s="4" t="str">
        <f>IF(Homes[[#This Row],[sqft_basement]]&gt;0, "Yes","No")</f>
        <v>Yes</v>
      </c>
      <c r="N475" t="str">
        <f>CHOOSE(Homes[[#This Row],[view]]+1, "None","Fair","Good","Great","Excellent")</f>
        <v>None</v>
      </c>
      <c r="O475" t="str">
        <f>CHOOSE(Homes[[#This Row],[condition]], "Poor","Fair","Average","Good","Excellent")</f>
        <v>Average</v>
      </c>
      <c r="P475">
        <f ca="1">YEAR(TODAY())-Homes[[#This Row],[yr_built]]</f>
        <v>19</v>
      </c>
      <c r="Q475">
        <v>0</v>
      </c>
      <c r="R475">
        <f ca="1">IF(Homes[[#This Row],[yr_renovated]]&gt;0, YEAR(TODAY())-Homes[[#This Row],[yr_renovated]], YEAR(TODAY())-Homes[[#This Row],[yr_built]])</f>
        <v>19</v>
      </c>
      <c r="S475">
        <v>2.5</v>
      </c>
      <c r="T475" s="2">
        <v>41772</v>
      </c>
      <c r="U475" s="3">
        <v>2.5</v>
      </c>
      <c r="V475" s="4">
        <f>IFERROR(Homes[[#This Row],[sqft_above]]+Homes[[#This Row],[sqft_basement]]," ")</f>
        <v>3520</v>
      </c>
      <c r="W475" s="4">
        <v>6773</v>
      </c>
      <c r="X475">
        <v>0</v>
      </c>
      <c r="Y475">
        <v>0</v>
      </c>
      <c r="Z475">
        <v>3</v>
      </c>
      <c r="AA475" s="4">
        <v>2650</v>
      </c>
      <c r="AB475" s="4">
        <v>870</v>
      </c>
      <c r="AC475">
        <v>2006</v>
      </c>
      <c r="AD475" t="s">
        <v>575</v>
      </c>
      <c r="AE475" t="s">
        <v>49</v>
      </c>
      <c r="AF475" t="s">
        <v>298</v>
      </c>
    </row>
    <row r="476" spans="1:32">
      <c r="A476" t="str">
        <f>PROPER(TRIM(Homes[[#This Row],[street]]))</f>
        <v>18524 Se 60Th St</v>
      </c>
      <c r="B476" t="str">
        <f>PROPER(TRIM(Homes[[#This Row],[city]]))</f>
        <v>Issaquah</v>
      </c>
      <c r="C476" t="str">
        <f>_xlfn.TEXTBEFORE(Homes[[#This Row],[statezip]]," ")</f>
        <v>WA</v>
      </c>
      <c r="D476" s="6" t="str">
        <f>_xlfn.TEXTAFTER(Homes[[#This Row],[statezip]]," ")</f>
        <v>98027</v>
      </c>
      <c r="E476" s="1">
        <v>869000</v>
      </c>
      <c r="F476">
        <v>5</v>
      </c>
      <c r="G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76" s="3" t="str">
        <f>Homes[[#This Row],[bedrooms]] &amp; " bd | " &amp; TEXT(Homes[[#This Row],[bathrooms]],"0.##") &amp; " ba"</f>
        <v>5 bd | 3.25 ba</v>
      </c>
      <c r="I476" s="4">
        <v>4180</v>
      </c>
      <c r="J476" s="1">
        <f>IFERROR(Homes[[#This Row],[price]]/Homes[[#This Row],[sqft_living]]," ")</f>
        <v>207.89473684210526</v>
      </c>
      <c r="K476" s="4">
        <f>IFERROR(Homes[[#This Row],[sqft_lot]]/43560," ")</f>
        <v>1.129981634527089</v>
      </c>
      <c r="L476" t="str">
        <f>IF(Homes[[#This Row],[waterfront]]=1, "Yes","No")</f>
        <v>No</v>
      </c>
      <c r="M476" s="4" t="str">
        <f>IF(Homes[[#This Row],[sqft_basement]]&gt;0, "Yes","No")</f>
        <v>Yes</v>
      </c>
      <c r="N476" t="str">
        <f>CHOOSE(Homes[[#This Row],[view]]+1, "None","Fair","Good","Great","Excellent")</f>
        <v>None</v>
      </c>
      <c r="O476" t="str">
        <f>CHOOSE(Homes[[#This Row],[condition]], "Poor","Fair","Average","Good","Excellent")</f>
        <v>Good</v>
      </c>
      <c r="P476">
        <f ca="1">YEAR(TODAY())-Homes[[#This Row],[yr_built]]</f>
        <v>46</v>
      </c>
      <c r="Q476">
        <v>0</v>
      </c>
      <c r="R476">
        <f ca="1">IF(Homes[[#This Row],[yr_renovated]]&gt;0, YEAR(TODAY())-Homes[[#This Row],[yr_renovated]], YEAR(TODAY())-Homes[[#This Row],[yr_built]])</f>
        <v>46</v>
      </c>
      <c r="S476">
        <v>2</v>
      </c>
      <c r="T476" s="2">
        <v>41778</v>
      </c>
      <c r="U476" s="3">
        <v>3.25</v>
      </c>
      <c r="V476" s="4">
        <f>IFERROR(Homes[[#This Row],[sqft_above]]+Homes[[#This Row],[sqft_basement]]," ")</f>
        <v>4180</v>
      </c>
      <c r="W476" s="4">
        <v>49222</v>
      </c>
      <c r="X476">
        <v>0</v>
      </c>
      <c r="Y476">
        <v>0</v>
      </c>
      <c r="Z476">
        <v>4</v>
      </c>
      <c r="AA476" s="4">
        <v>2880</v>
      </c>
      <c r="AB476" s="4">
        <v>1300</v>
      </c>
      <c r="AC476">
        <v>1979</v>
      </c>
      <c r="AD476" t="s">
        <v>576</v>
      </c>
      <c r="AE476" t="s">
        <v>79</v>
      </c>
      <c r="AF476" t="s">
        <v>82</v>
      </c>
    </row>
    <row r="477" spans="1:32">
      <c r="A477" t="str">
        <f>PROPER(TRIM(Homes[[#This Row],[street]]))</f>
        <v>16534 Ne 169Th Pl</v>
      </c>
      <c r="B477" t="str">
        <f>PROPER(TRIM(Homes[[#This Row],[city]]))</f>
        <v>Woodinville</v>
      </c>
      <c r="C477" t="str">
        <f>_xlfn.TEXTBEFORE(Homes[[#This Row],[statezip]]," ")</f>
        <v>WA</v>
      </c>
      <c r="D477" s="6" t="str">
        <f>_xlfn.TEXTAFTER(Homes[[#This Row],[statezip]]," ")</f>
        <v>98072</v>
      </c>
      <c r="E477" s="1">
        <v>869000</v>
      </c>
      <c r="F477">
        <v>4</v>
      </c>
      <c r="G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77" s="3" t="str">
        <f>Homes[[#This Row],[bedrooms]] &amp; " bd | " &amp; TEXT(Homes[[#This Row],[bathrooms]],"0.##") &amp; " ba"</f>
        <v>4 bd | 3. ba</v>
      </c>
      <c r="I477" s="4">
        <v>3740</v>
      </c>
      <c r="J477" s="1">
        <f>IFERROR(Homes[[#This Row],[price]]/Homes[[#This Row],[sqft_living]]," ")</f>
        <v>232.35294117647058</v>
      </c>
      <c r="K477" s="4">
        <f>IFERROR(Homes[[#This Row],[sqft_lot]]/43560," ")</f>
        <v>0.70899908172635451</v>
      </c>
      <c r="L477" t="str">
        <f>IF(Homes[[#This Row],[waterfront]]=1, "Yes","No")</f>
        <v>No</v>
      </c>
      <c r="M477" s="4" t="str">
        <f>IF(Homes[[#This Row],[sqft_basement]]&gt;0, "Yes","No")</f>
        <v>Yes</v>
      </c>
      <c r="N477" t="str">
        <f>CHOOSE(Homes[[#This Row],[view]]+1, "None","Fair","Good","Great","Excellent")</f>
        <v>None</v>
      </c>
      <c r="O477" t="str">
        <f>CHOOSE(Homes[[#This Row],[condition]], "Poor","Fair","Average","Good","Excellent")</f>
        <v>Average</v>
      </c>
      <c r="P477">
        <f ca="1">YEAR(TODAY())-Homes[[#This Row],[yr_built]]</f>
        <v>37</v>
      </c>
      <c r="Q477">
        <v>2000</v>
      </c>
      <c r="R477">
        <f ca="1">IF(Homes[[#This Row],[yr_renovated]]&gt;0, YEAR(TODAY())-Homes[[#This Row],[yr_renovated]], YEAR(TODAY())-Homes[[#This Row],[yr_built]])</f>
        <v>25</v>
      </c>
      <c r="S477">
        <v>2</v>
      </c>
      <c r="T477" s="2">
        <v>41810</v>
      </c>
      <c r="U477" s="3">
        <v>3</v>
      </c>
      <c r="V477" s="4">
        <f>IFERROR(Homes[[#This Row],[sqft_above]]+Homes[[#This Row],[sqft_basement]]," ")</f>
        <v>3740</v>
      </c>
      <c r="W477" s="4">
        <v>30884</v>
      </c>
      <c r="X477">
        <v>0</v>
      </c>
      <c r="Y477">
        <v>0</v>
      </c>
      <c r="Z477">
        <v>3</v>
      </c>
      <c r="AA477" s="4">
        <v>3060</v>
      </c>
      <c r="AB477" s="4">
        <v>680</v>
      </c>
      <c r="AC477">
        <v>1988</v>
      </c>
      <c r="AD477" t="s">
        <v>577</v>
      </c>
      <c r="AE477" t="s">
        <v>120</v>
      </c>
      <c r="AF477" t="s">
        <v>275</v>
      </c>
    </row>
    <row r="478" spans="1:32">
      <c r="A478" t="str">
        <f>PROPER(TRIM(Homes[[#This Row],[street]]))</f>
        <v>15845 Se 44Th Ct</v>
      </c>
      <c r="B478" t="str">
        <f>PROPER(TRIM(Homes[[#This Row],[city]]))</f>
        <v>Bellevue</v>
      </c>
      <c r="C478" t="str">
        <f>_xlfn.TEXTBEFORE(Homes[[#This Row],[statezip]]," ")</f>
        <v>WA</v>
      </c>
      <c r="D478" s="6" t="str">
        <f>_xlfn.TEXTAFTER(Homes[[#This Row],[statezip]]," ")</f>
        <v>98006</v>
      </c>
      <c r="E478" s="1">
        <v>866059</v>
      </c>
      <c r="F478">
        <v>5</v>
      </c>
      <c r="G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478" s="3" t="str">
        <f>Homes[[#This Row],[bedrooms]] &amp; " bd | " &amp; TEXT(Homes[[#This Row],[bathrooms]],"0.##") &amp; " ba"</f>
        <v>5 bd | 3.5 ba</v>
      </c>
      <c r="I478" s="4">
        <v>3130</v>
      </c>
      <c r="J478" s="1">
        <f>IFERROR(Homes[[#This Row],[price]]/Homes[[#This Row],[sqft_living]]," ")</f>
        <v>276.69616613418532</v>
      </c>
      <c r="K478" s="4">
        <f>IFERROR(Homes[[#This Row],[sqft_lot]]/43560," ")</f>
        <v>0.11012396694214877</v>
      </c>
      <c r="L478" t="str">
        <f>IF(Homes[[#This Row],[waterfront]]=1, "Yes","No")</f>
        <v>No</v>
      </c>
      <c r="M478" s="4" t="str">
        <f>IF(Homes[[#This Row],[sqft_basement]]&gt;0, "Yes","No")</f>
        <v>Yes</v>
      </c>
      <c r="N478" t="str">
        <f>CHOOSE(Homes[[#This Row],[view]]+1, "None","Fair","Good","Great","Excellent")</f>
        <v>None</v>
      </c>
      <c r="O478" t="str">
        <f>CHOOSE(Homes[[#This Row],[condition]], "Poor","Fair","Average","Good","Excellent")</f>
        <v>Average</v>
      </c>
      <c r="P478">
        <f ca="1">YEAR(TODAY())-Homes[[#This Row],[yr_built]]</f>
        <v>11</v>
      </c>
      <c r="Q478">
        <v>0</v>
      </c>
      <c r="R478">
        <f ca="1">IF(Homes[[#This Row],[yr_renovated]]&gt;0, YEAR(TODAY())-Homes[[#This Row],[yr_renovated]], YEAR(TODAY())-Homes[[#This Row],[yr_built]])</f>
        <v>11</v>
      </c>
      <c r="S478">
        <v>2</v>
      </c>
      <c r="T478" s="2">
        <v>41807</v>
      </c>
      <c r="U478" s="3">
        <v>3.5</v>
      </c>
      <c r="V478" s="4">
        <f>IFERROR(Homes[[#This Row],[sqft_above]]+Homes[[#This Row],[sqft_basement]]," ")</f>
        <v>3130</v>
      </c>
      <c r="W478" s="4">
        <v>4797</v>
      </c>
      <c r="X478">
        <v>0</v>
      </c>
      <c r="Y478">
        <v>0</v>
      </c>
      <c r="Z478">
        <v>3</v>
      </c>
      <c r="AA478" s="4">
        <v>2570</v>
      </c>
      <c r="AB478" s="4">
        <v>560</v>
      </c>
      <c r="AC478">
        <v>2014</v>
      </c>
      <c r="AD478" t="s">
        <v>578</v>
      </c>
      <c r="AE478" t="s">
        <v>33</v>
      </c>
      <c r="AF478" t="s">
        <v>91</v>
      </c>
    </row>
    <row r="479" spans="1:32">
      <c r="A479" t="str">
        <f>PROPER(TRIM(Homes[[#This Row],[street]]))</f>
        <v>Nuthatch Trail</v>
      </c>
      <c r="B479" t="str">
        <f>PROPER(TRIM(Homes[[#This Row],[city]]))</f>
        <v>Redmond</v>
      </c>
      <c r="C479" t="str">
        <f>_xlfn.TEXTBEFORE(Homes[[#This Row],[statezip]]," ")</f>
        <v>WA</v>
      </c>
      <c r="D479" s="6" t="str">
        <f>_xlfn.TEXTAFTER(Homes[[#This Row],[statezip]]," ")</f>
        <v>98053</v>
      </c>
      <c r="E479" s="1">
        <v>866000</v>
      </c>
      <c r="F479">
        <v>4</v>
      </c>
      <c r="G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79" s="3" t="str">
        <f>Homes[[#This Row],[bedrooms]] &amp; " bd | " &amp; TEXT(Homes[[#This Row],[bathrooms]],"0.##") &amp; " ba"</f>
        <v>4 bd | 3.25 ba</v>
      </c>
      <c r="I479" s="4">
        <v>3990</v>
      </c>
      <c r="J479" s="1">
        <f>IFERROR(Homes[[#This Row],[price]]/Homes[[#This Row],[sqft_living]]," ")</f>
        <v>217.04260651629073</v>
      </c>
      <c r="K479" s="4">
        <f>IFERROR(Homes[[#This Row],[sqft_lot]]/43560," ")</f>
        <v>0.2246556473829201</v>
      </c>
      <c r="L479" t="str">
        <f>IF(Homes[[#This Row],[waterfront]]=1, "Yes","No")</f>
        <v>No</v>
      </c>
      <c r="M479" s="4" t="str">
        <f>IF(Homes[[#This Row],[sqft_basement]]&gt;0, "Yes","No")</f>
        <v>No</v>
      </c>
      <c r="N479" t="str">
        <f>CHOOSE(Homes[[#This Row],[view]]+1, "None","Fair","Good","Great","Excellent")</f>
        <v>None</v>
      </c>
      <c r="O479" t="str">
        <f>CHOOSE(Homes[[#This Row],[condition]], "Poor","Fair","Average","Good","Excellent")</f>
        <v>Average</v>
      </c>
      <c r="P479">
        <f ca="1">YEAR(TODAY())-Homes[[#This Row],[yr_built]]</f>
        <v>21</v>
      </c>
      <c r="Q479">
        <v>2003</v>
      </c>
      <c r="R479">
        <f ca="1">IF(Homes[[#This Row],[yr_renovated]]&gt;0, YEAR(TODAY())-Homes[[#This Row],[yr_renovated]], YEAR(TODAY())-Homes[[#This Row],[yr_built]])</f>
        <v>22</v>
      </c>
      <c r="S479">
        <v>2</v>
      </c>
      <c r="T479" s="2">
        <v>41827</v>
      </c>
      <c r="U479" s="3">
        <v>3.25</v>
      </c>
      <c r="V479" s="4">
        <f>IFERROR(Homes[[#This Row],[sqft_above]]+Homes[[#This Row],[sqft_basement]]," ")</f>
        <v>3990</v>
      </c>
      <c r="W479" s="4">
        <v>9786</v>
      </c>
      <c r="X479">
        <v>0</v>
      </c>
      <c r="Y479">
        <v>0</v>
      </c>
      <c r="Z479">
        <v>3</v>
      </c>
      <c r="AA479" s="4">
        <v>3990</v>
      </c>
      <c r="AB479" s="4">
        <v>0</v>
      </c>
      <c r="AC479">
        <v>2004</v>
      </c>
      <c r="AD479" t="s">
        <v>579</v>
      </c>
      <c r="AE479" t="s">
        <v>137</v>
      </c>
      <c r="AF479" t="s">
        <v>208</v>
      </c>
    </row>
    <row r="480" spans="1:32">
      <c r="A480" t="str">
        <f>PROPER(TRIM(Homes[[#This Row],[street]]))</f>
        <v>2825 W Elmore Pl</v>
      </c>
      <c r="B480" t="str">
        <f>PROPER(TRIM(Homes[[#This Row],[city]]))</f>
        <v>Seattle</v>
      </c>
      <c r="C480" t="str">
        <f>_xlfn.TEXTBEFORE(Homes[[#This Row],[statezip]]," ")</f>
        <v>WA</v>
      </c>
      <c r="D480" s="6" t="str">
        <f>_xlfn.TEXTAFTER(Homes[[#This Row],[statezip]]," ")</f>
        <v>98199</v>
      </c>
      <c r="E480" s="1">
        <v>865000</v>
      </c>
      <c r="F480">
        <v>3</v>
      </c>
      <c r="G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480" s="3" t="str">
        <f>Homes[[#This Row],[bedrooms]] &amp; " bd | " &amp; TEXT(Homes[[#This Row],[bathrooms]],"0.##") &amp; " ba"</f>
        <v>3 bd | 1.75 ba</v>
      </c>
      <c r="I480" s="4">
        <v>2090</v>
      </c>
      <c r="J480" s="1">
        <f>IFERROR(Homes[[#This Row],[price]]/Homes[[#This Row],[sqft_living]]," ")</f>
        <v>413.8755980861244</v>
      </c>
      <c r="K480" s="4">
        <f>IFERROR(Homes[[#This Row],[sqft_lot]]/43560," ")</f>
        <v>0.10847107438016529</v>
      </c>
      <c r="L480" t="str">
        <f>IF(Homes[[#This Row],[waterfront]]=1, "Yes","No")</f>
        <v>No</v>
      </c>
      <c r="M480" s="4" t="str">
        <f>IF(Homes[[#This Row],[sqft_basement]]&gt;0, "Yes","No")</f>
        <v>Yes</v>
      </c>
      <c r="N480" t="str">
        <f>CHOOSE(Homes[[#This Row],[view]]+1, "None","Fair","Good","Great","Excellent")</f>
        <v>None</v>
      </c>
      <c r="O480" t="str">
        <f>CHOOSE(Homes[[#This Row],[condition]], "Poor","Fair","Average","Good","Excellent")</f>
        <v>Average</v>
      </c>
      <c r="P480">
        <f ca="1">YEAR(TODAY())-Homes[[#This Row],[yr_built]]</f>
        <v>78</v>
      </c>
      <c r="Q480">
        <v>2013</v>
      </c>
      <c r="R480">
        <f ca="1">IF(Homes[[#This Row],[yr_renovated]]&gt;0, YEAR(TODAY())-Homes[[#This Row],[yr_renovated]], YEAR(TODAY())-Homes[[#This Row],[yr_built]])</f>
        <v>12</v>
      </c>
      <c r="S480">
        <v>2</v>
      </c>
      <c r="T480" s="2">
        <v>41794</v>
      </c>
      <c r="U480" s="3">
        <v>1.75</v>
      </c>
      <c r="V480" s="4">
        <f>IFERROR(Homes[[#This Row],[sqft_above]]+Homes[[#This Row],[sqft_basement]]," ")</f>
        <v>2090</v>
      </c>
      <c r="W480" s="4">
        <v>4725</v>
      </c>
      <c r="X480">
        <v>0</v>
      </c>
      <c r="Y480">
        <v>0</v>
      </c>
      <c r="Z480">
        <v>3</v>
      </c>
      <c r="AA480" s="4">
        <v>1610</v>
      </c>
      <c r="AB480" s="4">
        <v>480</v>
      </c>
      <c r="AC480">
        <v>1947</v>
      </c>
      <c r="AD480" t="s">
        <v>580</v>
      </c>
      <c r="AE480" t="s">
        <v>49</v>
      </c>
      <c r="AF480" t="s">
        <v>58</v>
      </c>
    </row>
    <row r="481" spans="1:32">
      <c r="A481" t="str">
        <f>PROPER(TRIM(Homes[[#This Row],[street]]))</f>
        <v>1571 237Th Ct Ne</v>
      </c>
      <c r="B481" t="str">
        <f>PROPER(TRIM(Homes[[#This Row],[city]]))</f>
        <v>Sammamish</v>
      </c>
      <c r="C481" t="str">
        <f>_xlfn.TEXTBEFORE(Homes[[#This Row],[statezip]]," ")</f>
        <v>WA</v>
      </c>
      <c r="D481" s="6" t="str">
        <f>_xlfn.TEXTAFTER(Homes[[#This Row],[statezip]]," ")</f>
        <v>98074</v>
      </c>
      <c r="E481" s="1">
        <v>863000</v>
      </c>
      <c r="F481">
        <v>4</v>
      </c>
      <c r="G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1" s="3" t="str">
        <f>Homes[[#This Row],[bedrooms]] &amp; " bd | " &amp; TEXT(Homes[[#This Row],[bathrooms]],"0.##") &amp; " ba"</f>
        <v>4 bd | 2.5 ba</v>
      </c>
      <c r="I481" s="4">
        <v>4120</v>
      </c>
      <c r="J481" s="1">
        <f>IFERROR(Homes[[#This Row],[price]]/Homes[[#This Row],[sqft_living]]," ")</f>
        <v>209.46601941747574</v>
      </c>
      <c r="K481" s="4">
        <f>IFERROR(Homes[[#This Row],[sqft_lot]]/43560," ")</f>
        <v>0.51354453627180896</v>
      </c>
      <c r="L481" t="str">
        <f>IF(Homes[[#This Row],[waterfront]]=1, "Yes","No")</f>
        <v>No</v>
      </c>
      <c r="M481" s="4" t="str">
        <f>IF(Homes[[#This Row],[sqft_basement]]&gt;0, "Yes","No")</f>
        <v>No</v>
      </c>
      <c r="N481" t="str">
        <f>CHOOSE(Homes[[#This Row],[view]]+1, "None","Fair","Good","Great","Excellent")</f>
        <v>None</v>
      </c>
      <c r="O481" t="str">
        <f>CHOOSE(Homes[[#This Row],[condition]], "Poor","Fair","Average","Good","Excellent")</f>
        <v>Average</v>
      </c>
      <c r="P481">
        <f ca="1">YEAR(TODAY())-Homes[[#This Row],[yr_built]]</f>
        <v>28</v>
      </c>
      <c r="Q481">
        <v>0</v>
      </c>
      <c r="R481">
        <f ca="1">IF(Homes[[#This Row],[yr_renovated]]&gt;0, YEAR(TODAY())-Homes[[#This Row],[yr_renovated]], YEAR(TODAY())-Homes[[#This Row],[yr_built]])</f>
        <v>28</v>
      </c>
      <c r="S481">
        <v>2</v>
      </c>
      <c r="T481" s="2">
        <v>41803</v>
      </c>
      <c r="U481" s="3">
        <v>2.5</v>
      </c>
      <c r="V481" s="4">
        <f>IFERROR(Homes[[#This Row],[sqft_above]]+Homes[[#This Row],[sqft_basement]]," ")</f>
        <v>4120</v>
      </c>
      <c r="W481" s="4">
        <v>22370</v>
      </c>
      <c r="X481">
        <v>0</v>
      </c>
      <c r="Y481">
        <v>0</v>
      </c>
      <c r="Z481">
        <v>3</v>
      </c>
      <c r="AA481" s="4">
        <v>4120</v>
      </c>
      <c r="AB481" s="4">
        <v>0</v>
      </c>
      <c r="AC481">
        <v>1997</v>
      </c>
      <c r="AD481" t="s">
        <v>581</v>
      </c>
      <c r="AE481" t="s">
        <v>102</v>
      </c>
      <c r="AF481" t="s">
        <v>266</v>
      </c>
    </row>
    <row r="482" spans="1:32">
      <c r="A482" t="str">
        <f>PROPER(TRIM(Homes[[#This Row],[street]]))</f>
        <v>12040 201St Pl Ne</v>
      </c>
      <c r="B482" t="str">
        <f>PROPER(TRIM(Homes[[#This Row],[city]]))</f>
        <v>Woodinville</v>
      </c>
      <c r="C482" t="str">
        <f>_xlfn.TEXTBEFORE(Homes[[#This Row],[statezip]]," ")</f>
        <v>WA</v>
      </c>
      <c r="D482" s="6" t="str">
        <f>_xlfn.TEXTAFTER(Homes[[#This Row],[statezip]]," ")</f>
        <v>98077</v>
      </c>
      <c r="E482" s="1">
        <v>862500</v>
      </c>
      <c r="F482">
        <v>4</v>
      </c>
      <c r="G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82" s="3" t="str">
        <f>Homes[[#This Row],[bedrooms]] &amp; " bd | " &amp; TEXT(Homes[[#This Row],[bathrooms]],"0.##") &amp; " ba"</f>
        <v>4 bd | 2.75 ba</v>
      </c>
      <c r="I482" s="4">
        <v>3280</v>
      </c>
      <c r="J482" s="1">
        <f>IFERROR(Homes[[#This Row],[price]]/Homes[[#This Row],[sqft_living]]," ")</f>
        <v>262.95731707317071</v>
      </c>
      <c r="K482" s="4">
        <f>IFERROR(Homes[[#This Row],[sqft_lot]]/43560," ")</f>
        <v>0.56106519742883376</v>
      </c>
      <c r="L482" t="str">
        <f>IF(Homes[[#This Row],[waterfront]]=1, "Yes","No")</f>
        <v>No</v>
      </c>
      <c r="M482" s="4" t="str">
        <f>IF(Homes[[#This Row],[sqft_basement]]&gt;0, "Yes","No")</f>
        <v>No</v>
      </c>
      <c r="N482" t="str">
        <f>CHOOSE(Homes[[#This Row],[view]]+1, "None","Fair","Good","Great","Excellent")</f>
        <v>None</v>
      </c>
      <c r="O482" t="str">
        <f>CHOOSE(Homes[[#This Row],[condition]], "Poor","Fair","Average","Good","Excellent")</f>
        <v>Average</v>
      </c>
      <c r="P482">
        <f ca="1">YEAR(TODAY())-Homes[[#This Row],[yr_built]]</f>
        <v>29</v>
      </c>
      <c r="Q482">
        <v>0</v>
      </c>
      <c r="R482">
        <f ca="1">IF(Homes[[#This Row],[yr_renovated]]&gt;0, YEAR(TODAY())-Homes[[#This Row],[yr_renovated]], YEAR(TODAY())-Homes[[#This Row],[yr_built]])</f>
        <v>29</v>
      </c>
      <c r="S482">
        <v>2</v>
      </c>
      <c r="T482" s="2">
        <v>41775</v>
      </c>
      <c r="U482" s="3">
        <v>2.75</v>
      </c>
      <c r="V482" s="4">
        <f>IFERROR(Homes[[#This Row],[sqft_above]]+Homes[[#This Row],[sqft_basement]]," ")</f>
        <v>3280</v>
      </c>
      <c r="W482" s="4">
        <v>24440</v>
      </c>
      <c r="X482">
        <v>0</v>
      </c>
      <c r="Y482">
        <v>0</v>
      </c>
      <c r="Z482">
        <v>3</v>
      </c>
      <c r="AA482" s="4">
        <v>3280</v>
      </c>
      <c r="AB482" s="4">
        <v>0</v>
      </c>
      <c r="AC482">
        <v>1996</v>
      </c>
      <c r="AD482" t="s">
        <v>582</v>
      </c>
      <c r="AE482" t="s">
        <v>120</v>
      </c>
      <c r="AF482" t="s">
        <v>121</v>
      </c>
    </row>
    <row r="483" spans="1:32">
      <c r="A483" t="str">
        <f>PROPER(TRIM(Homes[[#This Row],[street]]))</f>
        <v>12623 198Th Dr Ne</v>
      </c>
      <c r="B483" t="str">
        <f>PROPER(TRIM(Homes[[#This Row],[city]]))</f>
        <v>Woodinville</v>
      </c>
      <c r="C483" t="str">
        <f>_xlfn.TEXTBEFORE(Homes[[#This Row],[statezip]]," ")</f>
        <v>WA</v>
      </c>
      <c r="D483" s="6" t="str">
        <f>_xlfn.TEXTAFTER(Homes[[#This Row],[statezip]]," ")</f>
        <v>98077</v>
      </c>
      <c r="E483" s="1">
        <v>862000</v>
      </c>
      <c r="F483">
        <v>4</v>
      </c>
      <c r="G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3" s="3" t="str">
        <f>Homes[[#This Row],[bedrooms]] &amp; " bd | " &amp; TEXT(Homes[[#This Row],[bathrooms]],"0.##") &amp; " ba"</f>
        <v>4 bd | 2.5 ba</v>
      </c>
      <c r="I483" s="4">
        <v>3190</v>
      </c>
      <c r="J483" s="1">
        <f>IFERROR(Homes[[#This Row],[price]]/Homes[[#This Row],[sqft_living]]," ")</f>
        <v>270.2194357366771</v>
      </c>
      <c r="K483" s="4">
        <f>IFERROR(Homes[[#This Row],[sqft_lot]]/43560," ")</f>
        <v>0.33436639118457301</v>
      </c>
      <c r="L483" t="str">
        <f>IF(Homes[[#This Row],[waterfront]]=1, "Yes","No")</f>
        <v>No</v>
      </c>
      <c r="M483" s="4" t="str">
        <f>IF(Homes[[#This Row],[sqft_basement]]&gt;0, "Yes","No")</f>
        <v>No</v>
      </c>
      <c r="N483" t="str">
        <f>CHOOSE(Homes[[#This Row],[view]]+1, "None","Fair","Good","Great","Excellent")</f>
        <v>None</v>
      </c>
      <c r="O483" t="str">
        <f>CHOOSE(Homes[[#This Row],[condition]], "Poor","Fair","Average","Good","Excellent")</f>
        <v>Average</v>
      </c>
      <c r="P483">
        <f ca="1">YEAR(TODAY())-Homes[[#This Row],[yr_built]]</f>
        <v>35</v>
      </c>
      <c r="Q483">
        <v>2009</v>
      </c>
      <c r="R483">
        <f ca="1">IF(Homes[[#This Row],[yr_renovated]]&gt;0, YEAR(TODAY())-Homes[[#This Row],[yr_renovated]], YEAR(TODAY())-Homes[[#This Row],[yr_built]])</f>
        <v>16</v>
      </c>
      <c r="S483">
        <v>2</v>
      </c>
      <c r="T483" s="2">
        <v>41806</v>
      </c>
      <c r="U483" s="3">
        <v>2.5</v>
      </c>
      <c r="V483" s="4">
        <f>IFERROR(Homes[[#This Row],[sqft_above]]+Homes[[#This Row],[sqft_basement]]," ")</f>
        <v>3190</v>
      </c>
      <c r="W483" s="4">
        <v>14565</v>
      </c>
      <c r="X483">
        <v>0</v>
      </c>
      <c r="Y483">
        <v>0</v>
      </c>
      <c r="Z483">
        <v>3</v>
      </c>
      <c r="AA483" s="4">
        <v>3190</v>
      </c>
      <c r="AB483" s="4">
        <v>0</v>
      </c>
      <c r="AC483">
        <v>1990</v>
      </c>
      <c r="AD483" t="s">
        <v>583</v>
      </c>
      <c r="AE483" t="s">
        <v>120</v>
      </c>
      <c r="AF483" t="s">
        <v>121</v>
      </c>
    </row>
    <row r="484" spans="1:32">
      <c r="A484" t="str">
        <f>PROPER(TRIM(Homes[[#This Row],[street]]))</f>
        <v>9622 242Nd Way Ne</v>
      </c>
      <c r="B484" t="str">
        <f>PROPER(TRIM(Homes[[#This Row],[city]]))</f>
        <v>Redmond</v>
      </c>
      <c r="C484" t="str">
        <f>_xlfn.TEXTBEFORE(Homes[[#This Row],[statezip]]," ")</f>
        <v>WA</v>
      </c>
      <c r="D484" s="6" t="str">
        <f>_xlfn.TEXTAFTER(Homes[[#This Row],[statezip]]," ")</f>
        <v>98053</v>
      </c>
      <c r="E484" s="1">
        <v>861990</v>
      </c>
      <c r="F484">
        <v>5</v>
      </c>
      <c r="G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84" s="3" t="str">
        <f>Homes[[#This Row],[bedrooms]] &amp; " bd | " &amp; TEXT(Homes[[#This Row],[bathrooms]],"0.##") &amp; " ba"</f>
        <v>5 bd | 2.75 ba</v>
      </c>
      <c r="I484" s="4">
        <v>3595</v>
      </c>
      <c r="J484" s="1">
        <f>IFERROR(Homes[[#This Row],[price]]/Homes[[#This Row],[sqft_living]]," ")</f>
        <v>239.77468706536857</v>
      </c>
      <c r="K484" s="4">
        <f>IFERROR(Homes[[#This Row],[sqft_lot]]/43560," ")</f>
        <v>0.12945362718089992</v>
      </c>
      <c r="L484" t="str">
        <f>IF(Homes[[#This Row],[waterfront]]=1, "Yes","No")</f>
        <v>No</v>
      </c>
      <c r="M484" s="4" t="str">
        <f>IF(Homes[[#This Row],[sqft_basement]]&gt;0, "Yes","No")</f>
        <v>No</v>
      </c>
      <c r="N484" t="str">
        <f>CHOOSE(Homes[[#This Row],[view]]+1, "None","Fair","Good","Great","Excellent")</f>
        <v>None</v>
      </c>
      <c r="O484" t="str">
        <f>CHOOSE(Homes[[#This Row],[condition]], "Poor","Fair","Average","Good","Excellent")</f>
        <v>Average</v>
      </c>
      <c r="P484">
        <f ca="1">YEAR(TODAY())-Homes[[#This Row],[yr_built]]</f>
        <v>11</v>
      </c>
      <c r="Q484">
        <v>0</v>
      </c>
      <c r="R484">
        <f ca="1">IF(Homes[[#This Row],[yr_renovated]]&gt;0, YEAR(TODAY())-Homes[[#This Row],[yr_renovated]], YEAR(TODAY())-Homes[[#This Row],[yr_built]])</f>
        <v>11</v>
      </c>
      <c r="S484">
        <v>2</v>
      </c>
      <c r="T484" s="2">
        <v>41827</v>
      </c>
      <c r="U484" s="3">
        <v>2.75</v>
      </c>
      <c r="V484" s="4">
        <f>IFERROR(Homes[[#This Row],[sqft_above]]+Homes[[#This Row],[sqft_basement]]," ")</f>
        <v>3595</v>
      </c>
      <c r="W484" s="4">
        <v>5639</v>
      </c>
      <c r="X484">
        <v>0</v>
      </c>
      <c r="Y484">
        <v>0</v>
      </c>
      <c r="Z484">
        <v>3</v>
      </c>
      <c r="AA484" s="4">
        <v>3595</v>
      </c>
      <c r="AB484" s="4">
        <v>0</v>
      </c>
      <c r="AC484">
        <v>2014</v>
      </c>
      <c r="AD484" t="s">
        <v>584</v>
      </c>
      <c r="AE484" t="s">
        <v>137</v>
      </c>
      <c r="AF484" t="s">
        <v>208</v>
      </c>
    </row>
    <row r="485" spans="1:32">
      <c r="A485" t="str">
        <f>PROPER(TRIM(Homes[[#This Row],[street]]))</f>
        <v>4209 Ne 135Th St</v>
      </c>
      <c r="B485" t="str">
        <f>PROPER(TRIM(Homes[[#This Row],[city]]))</f>
        <v>Seattle</v>
      </c>
      <c r="C485" t="str">
        <f>_xlfn.TEXTBEFORE(Homes[[#This Row],[statezip]]," ")</f>
        <v>WA</v>
      </c>
      <c r="D485" s="6" t="str">
        <f>_xlfn.TEXTAFTER(Homes[[#This Row],[statezip]]," ")</f>
        <v>98125</v>
      </c>
      <c r="E485" s="1">
        <v>860000</v>
      </c>
      <c r="F485">
        <v>5</v>
      </c>
      <c r="G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85" s="3" t="str">
        <f>Homes[[#This Row],[bedrooms]] &amp; " bd | " &amp; TEXT(Homes[[#This Row],[bathrooms]],"0.##") &amp; " ba"</f>
        <v>5 bd | 3.25 ba</v>
      </c>
      <c r="I485" s="4">
        <v>4500</v>
      </c>
      <c r="J485" s="1">
        <f>IFERROR(Homes[[#This Row],[price]]/Homes[[#This Row],[sqft_living]]," ")</f>
        <v>191.11111111111111</v>
      </c>
      <c r="K485" s="4">
        <f>IFERROR(Homes[[#This Row],[sqft_lot]]/43560," ")</f>
        <v>0.22148760330578512</v>
      </c>
      <c r="L485" t="str">
        <f>IF(Homes[[#This Row],[waterfront]]=1, "Yes","No")</f>
        <v>No</v>
      </c>
      <c r="M485" s="4" t="str">
        <f>IF(Homes[[#This Row],[sqft_basement]]&gt;0, "Yes","No")</f>
        <v>Yes</v>
      </c>
      <c r="N485" t="str">
        <f>CHOOSE(Homes[[#This Row],[view]]+1, "None","Fair","Good","Great","Excellent")</f>
        <v>Excellent</v>
      </c>
      <c r="O485" t="str">
        <f>CHOOSE(Homes[[#This Row],[condition]], "Poor","Fair","Average","Good","Excellent")</f>
        <v>Good</v>
      </c>
      <c r="P485">
        <f ca="1">YEAR(TODAY())-Homes[[#This Row],[yr_built]]</f>
        <v>57</v>
      </c>
      <c r="Q485">
        <v>0</v>
      </c>
      <c r="R485">
        <f ca="1">IF(Homes[[#This Row],[yr_renovated]]&gt;0, YEAR(TODAY())-Homes[[#This Row],[yr_renovated]], YEAR(TODAY())-Homes[[#This Row],[yr_built]])</f>
        <v>57</v>
      </c>
      <c r="S485">
        <v>2</v>
      </c>
      <c r="T485" s="2">
        <v>41815</v>
      </c>
      <c r="U485" s="3">
        <v>3.25</v>
      </c>
      <c r="V485" s="4">
        <f>IFERROR(Homes[[#This Row],[sqft_above]]+Homes[[#This Row],[sqft_basement]]," ")</f>
        <v>4500</v>
      </c>
      <c r="W485" s="4">
        <v>9648</v>
      </c>
      <c r="X485">
        <v>0</v>
      </c>
      <c r="Y485">
        <v>4</v>
      </c>
      <c r="Z485">
        <v>4</v>
      </c>
      <c r="AA485" s="4">
        <v>3000</v>
      </c>
      <c r="AB485" s="4">
        <v>1500</v>
      </c>
      <c r="AC485">
        <v>1968</v>
      </c>
      <c r="AD485" t="s">
        <v>585</v>
      </c>
      <c r="AE485" t="s">
        <v>49</v>
      </c>
      <c r="AF485" t="s">
        <v>150</v>
      </c>
    </row>
    <row r="486" spans="1:32">
      <c r="A486" t="str">
        <f>PROPER(TRIM(Homes[[#This Row],[street]]))</f>
        <v>3883 112Th Ave Ne</v>
      </c>
      <c r="B486" t="str">
        <f>PROPER(TRIM(Homes[[#This Row],[city]]))</f>
        <v>Bellevue</v>
      </c>
      <c r="C486" t="str">
        <f>_xlfn.TEXTBEFORE(Homes[[#This Row],[statezip]]," ")</f>
        <v>WA</v>
      </c>
      <c r="D486" s="6" t="str">
        <f>_xlfn.TEXTAFTER(Homes[[#This Row],[statezip]]," ")</f>
        <v>98004</v>
      </c>
      <c r="E486" s="1">
        <v>860000</v>
      </c>
      <c r="F486">
        <v>4</v>
      </c>
      <c r="G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6" s="3" t="str">
        <f>Homes[[#This Row],[bedrooms]] &amp; " bd | " &amp; TEXT(Homes[[#This Row],[bathrooms]],"0.##") &amp; " ba"</f>
        <v>4 bd | 2.5 ba</v>
      </c>
      <c r="I486" s="4">
        <v>3560</v>
      </c>
      <c r="J486" s="1">
        <f>IFERROR(Homes[[#This Row],[price]]/Homes[[#This Row],[sqft_living]]," ")</f>
        <v>241.57303370786516</v>
      </c>
      <c r="K486" s="4">
        <f>IFERROR(Homes[[#This Row],[sqft_lot]]/43560," ")</f>
        <v>0.25525711662075301</v>
      </c>
      <c r="L486" t="str">
        <f>IF(Homes[[#This Row],[waterfront]]=1, "Yes","No")</f>
        <v>No</v>
      </c>
      <c r="M486" s="4" t="str">
        <f>IF(Homes[[#This Row],[sqft_basement]]&gt;0, "Yes","No")</f>
        <v>Yes</v>
      </c>
      <c r="N486" t="str">
        <f>CHOOSE(Homes[[#This Row],[view]]+1, "None","Fair","Good","Great","Excellent")</f>
        <v>Good</v>
      </c>
      <c r="O486" t="str">
        <f>CHOOSE(Homes[[#This Row],[condition]], "Poor","Fair","Average","Good","Excellent")</f>
        <v>Average</v>
      </c>
      <c r="P486">
        <f ca="1">YEAR(TODAY())-Homes[[#This Row],[yr_built]]</f>
        <v>39</v>
      </c>
      <c r="Q486">
        <v>0</v>
      </c>
      <c r="R486">
        <f ca="1">IF(Homes[[#This Row],[yr_renovated]]&gt;0, YEAR(TODAY())-Homes[[#This Row],[yr_renovated]], YEAR(TODAY())-Homes[[#This Row],[yr_built]])</f>
        <v>39</v>
      </c>
      <c r="S486">
        <v>1</v>
      </c>
      <c r="T486" s="2">
        <v>41772</v>
      </c>
      <c r="U486" s="3">
        <v>2.5</v>
      </c>
      <c r="V486" s="4">
        <f>IFERROR(Homes[[#This Row],[sqft_above]]+Homes[[#This Row],[sqft_basement]]," ")</f>
        <v>3560</v>
      </c>
      <c r="W486" s="4">
        <v>11119</v>
      </c>
      <c r="X486">
        <v>0</v>
      </c>
      <c r="Y486">
        <v>2</v>
      </c>
      <c r="Z486">
        <v>3</v>
      </c>
      <c r="AA486" s="4">
        <v>2290</v>
      </c>
      <c r="AB486" s="4">
        <v>1270</v>
      </c>
      <c r="AC486">
        <v>1986</v>
      </c>
      <c r="AD486" t="s">
        <v>586</v>
      </c>
      <c r="AE486" t="s">
        <v>33</v>
      </c>
      <c r="AF486" t="s">
        <v>34</v>
      </c>
    </row>
    <row r="487" spans="1:32">
      <c r="A487" t="str">
        <f>PROPER(TRIM(Homes[[#This Row],[street]]))</f>
        <v>10510 172Nd Ct Se</v>
      </c>
      <c r="B487" t="str">
        <f>PROPER(TRIM(Homes[[#This Row],[city]]))</f>
        <v>Renton</v>
      </c>
      <c r="C487" t="str">
        <f>_xlfn.TEXTBEFORE(Homes[[#This Row],[statezip]]," ")</f>
        <v>WA</v>
      </c>
      <c r="D487" s="6" t="str">
        <f>_xlfn.TEXTAFTER(Homes[[#This Row],[statezip]]," ")</f>
        <v>98059</v>
      </c>
      <c r="E487" s="1">
        <v>860000</v>
      </c>
      <c r="F487">
        <v>3</v>
      </c>
      <c r="G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87" s="3" t="str">
        <f>Homes[[#This Row],[bedrooms]] &amp; " bd | " &amp; TEXT(Homes[[#This Row],[bathrooms]],"0.##") &amp; " ba"</f>
        <v>3 bd | 3.25 ba</v>
      </c>
      <c r="I487" s="4">
        <v>4720</v>
      </c>
      <c r="J487" s="1">
        <f>IFERROR(Homes[[#This Row],[price]]/Homes[[#This Row],[sqft_living]]," ")</f>
        <v>182.20338983050848</v>
      </c>
      <c r="K487" s="4">
        <f>IFERROR(Homes[[#This Row],[sqft_lot]]/43560," ")</f>
        <v>0.74533976124885215</v>
      </c>
      <c r="L487" t="str">
        <f>IF(Homes[[#This Row],[waterfront]]=1, "Yes","No")</f>
        <v>No</v>
      </c>
      <c r="M487" s="4" t="str">
        <f>IF(Homes[[#This Row],[sqft_basement]]&gt;0, "Yes","No")</f>
        <v>Yes</v>
      </c>
      <c r="N487" t="str">
        <f>CHOOSE(Homes[[#This Row],[view]]+1, "None","Fair","Good","Great","Excellent")</f>
        <v>Good</v>
      </c>
      <c r="O487" t="str">
        <f>CHOOSE(Homes[[#This Row],[condition]], "Poor","Fair","Average","Good","Excellent")</f>
        <v>Average</v>
      </c>
      <c r="P487">
        <f ca="1">YEAR(TODAY())-Homes[[#This Row],[yr_built]]</f>
        <v>27</v>
      </c>
      <c r="Q487">
        <v>2006</v>
      </c>
      <c r="R487">
        <f ca="1">IF(Homes[[#This Row],[yr_renovated]]&gt;0, YEAR(TODAY())-Homes[[#This Row],[yr_renovated]], YEAR(TODAY())-Homes[[#This Row],[yr_built]])</f>
        <v>19</v>
      </c>
      <c r="S487">
        <v>2</v>
      </c>
      <c r="T487" s="2">
        <v>41794</v>
      </c>
      <c r="U487" s="3">
        <v>3.25</v>
      </c>
      <c r="V487" s="4">
        <f>IFERROR(Homes[[#This Row],[sqft_above]]+Homes[[#This Row],[sqft_basement]]," ")</f>
        <v>4720</v>
      </c>
      <c r="W487" s="4">
        <v>32467</v>
      </c>
      <c r="X487">
        <v>0</v>
      </c>
      <c r="Y487">
        <v>2</v>
      </c>
      <c r="Z487">
        <v>3</v>
      </c>
      <c r="AA487" s="4">
        <v>3190</v>
      </c>
      <c r="AB487" s="4">
        <v>1530</v>
      </c>
      <c r="AC487">
        <v>1998</v>
      </c>
      <c r="AD487" t="s">
        <v>587</v>
      </c>
      <c r="AE487" t="s">
        <v>319</v>
      </c>
      <c r="AF487" t="s">
        <v>282</v>
      </c>
    </row>
    <row r="488" spans="1:32">
      <c r="A488" t="str">
        <f>PROPER(TRIM(Homes[[#This Row],[street]]))</f>
        <v>17012 Se 47Th Way</v>
      </c>
      <c r="B488" t="str">
        <f>PROPER(TRIM(Homes[[#This Row],[city]]))</f>
        <v>Bellevue</v>
      </c>
      <c r="C488" t="str">
        <f>_xlfn.TEXTBEFORE(Homes[[#This Row],[statezip]]," ")</f>
        <v>WA</v>
      </c>
      <c r="D488" s="6" t="str">
        <f>_xlfn.TEXTAFTER(Homes[[#This Row],[statezip]]," ")</f>
        <v>98006</v>
      </c>
      <c r="E488" s="1">
        <v>860000</v>
      </c>
      <c r="F488">
        <v>3</v>
      </c>
      <c r="G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88" s="3" t="str">
        <f>Homes[[#This Row],[bedrooms]] &amp; " bd | " &amp; TEXT(Homes[[#This Row],[bathrooms]],"0.##") &amp; " ba"</f>
        <v>3 bd | 2.5 ba</v>
      </c>
      <c r="I488" s="4">
        <v>2770</v>
      </c>
      <c r="J488" s="1">
        <f>IFERROR(Homes[[#This Row],[price]]/Homes[[#This Row],[sqft_living]]," ")</f>
        <v>310.46931407942236</v>
      </c>
      <c r="K488" s="4">
        <f>IFERROR(Homes[[#This Row],[sqft_lot]]/43560," ")</f>
        <v>0.20973370064279157</v>
      </c>
      <c r="L488" t="str">
        <f>IF(Homes[[#This Row],[waterfront]]=1, "Yes","No")</f>
        <v>No</v>
      </c>
      <c r="M488" s="4" t="str">
        <f>IF(Homes[[#This Row],[sqft_basement]]&gt;0, "Yes","No")</f>
        <v>No</v>
      </c>
      <c r="N488" t="str">
        <f>CHOOSE(Homes[[#This Row],[view]]+1, "None","Fair","Good","Great","Excellent")</f>
        <v>None</v>
      </c>
      <c r="O488" t="str">
        <f>CHOOSE(Homes[[#This Row],[condition]], "Poor","Fair","Average","Good","Excellent")</f>
        <v>Average</v>
      </c>
      <c r="P488">
        <f ca="1">YEAR(TODAY())-Homes[[#This Row],[yr_built]]</f>
        <v>34</v>
      </c>
      <c r="Q488">
        <v>0</v>
      </c>
      <c r="R488">
        <f ca="1">IF(Homes[[#This Row],[yr_renovated]]&gt;0, YEAR(TODAY())-Homes[[#This Row],[yr_renovated]], YEAR(TODAY())-Homes[[#This Row],[yr_built]])</f>
        <v>34</v>
      </c>
      <c r="S488">
        <v>2</v>
      </c>
      <c r="T488" s="2">
        <v>41788</v>
      </c>
      <c r="U488" s="3">
        <v>2.5</v>
      </c>
      <c r="V488" s="4">
        <f>IFERROR(Homes[[#This Row],[sqft_above]]+Homes[[#This Row],[sqft_basement]]," ")</f>
        <v>2770</v>
      </c>
      <c r="W488" s="4">
        <v>9136</v>
      </c>
      <c r="X488">
        <v>0</v>
      </c>
      <c r="Y488">
        <v>0</v>
      </c>
      <c r="Z488">
        <v>3</v>
      </c>
      <c r="AA488" s="4">
        <v>2770</v>
      </c>
      <c r="AB488" s="4">
        <v>0</v>
      </c>
      <c r="AC488">
        <v>1991</v>
      </c>
      <c r="AD488" t="s">
        <v>588</v>
      </c>
      <c r="AE488" t="s">
        <v>33</v>
      </c>
      <c r="AF488" t="s">
        <v>91</v>
      </c>
    </row>
    <row r="489" spans="1:32">
      <c r="A489" t="str">
        <f>PROPER(TRIM(Homes[[#This Row],[street]]))</f>
        <v>4651 175Th Ave Se</v>
      </c>
      <c r="B489" t="str">
        <f>PROPER(TRIM(Homes[[#This Row],[city]]))</f>
        <v>Bellevue</v>
      </c>
      <c r="C489" t="str">
        <f>_xlfn.TEXTBEFORE(Homes[[#This Row],[statezip]]," ")</f>
        <v>WA</v>
      </c>
      <c r="D489" s="6" t="str">
        <f>_xlfn.TEXTAFTER(Homes[[#This Row],[statezip]]," ")</f>
        <v>98006</v>
      </c>
      <c r="E489" s="1">
        <v>860000</v>
      </c>
      <c r="F489">
        <v>3</v>
      </c>
      <c r="G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89" s="3" t="str">
        <f>Homes[[#This Row],[bedrooms]] &amp; " bd | " &amp; TEXT(Homes[[#This Row],[bathrooms]],"0.##") &amp; " ba"</f>
        <v>3 bd | 2.25 ba</v>
      </c>
      <c r="I489" s="4">
        <v>3060</v>
      </c>
      <c r="J489" s="1">
        <f>IFERROR(Homes[[#This Row],[price]]/Homes[[#This Row],[sqft_living]]," ")</f>
        <v>281.04575163398692</v>
      </c>
      <c r="K489" s="4">
        <f>IFERROR(Homes[[#This Row],[sqft_lot]]/43560," ")</f>
        <v>0.27766299357208446</v>
      </c>
      <c r="L489" t="str">
        <f>IF(Homes[[#This Row],[waterfront]]=1, "Yes","No")</f>
        <v>No</v>
      </c>
      <c r="M489" s="4" t="str">
        <f>IF(Homes[[#This Row],[sqft_basement]]&gt;0, "Yes","No")</f>
        <v>No</v>
      </c>
      <c r="N489" t="str">
        <f>CHOOSE(Homes[[#This Row],[view]]+1, "None","Fair","Good","Great","Excellent")</f>
        <v>None</v>
      </c>
      <c r="O489" t="str">
        <f>CHOOSE(Homes[[#This Row],[condition]], "Poor","Fair","Average","Good","Excellent")</f>
        <v>Average</v>
      </c>
      <c r="P489">
        <f ca="1">YEAR(TODAY())-Homes[[#This Row],[yr_built]]</f>
        <v>42</v>
      </c>
      <c r="Q489">
        <v>2009</v>
      </c>
      <c r="R489">
        <f ca="1">IF(Homes[[#This Row],[yr_renovated]]&gt;0, YEAR(TODAY())-Homes[[#This Row],[yr_renovated]], YEAR(TODAY())-Homes[[#This Row],[yr_built]])</f>
        <v>16</v>
      </c>
      <c r="S489">
        <v>2</v>
      </c>
      <c r="T489" s="2">
        <v>41789</v>
      </c>
      <c r="U489" s="3">
        <v>2.25</v>
      </c>
      <c r="V489" s="4">
        <f>IFERROR(Homes[[#This Row],[sqft_above]]+Homes[[#This Row],[sqft_basement]]," ")</f>
        <v>3060</v>
      </c>
      <c r="W489" s="4">
        <v>12095</v>
      </c>
      <c r="X489">
        <v>0</v>
      </c>
      <c r="Y489">
        <v>0</v>
      </c>
      <c r="Z489">
        <v>3</v>
      </c>
      <c r="AA489" s="4">
        <v>3060</v>
      </c>
      <c r="AB489" s="4">
        <v>0</v>
      </c>
      <c r="AC489">
        <v>1983</v>
      </c>
      <c r="AD489" t="s">
        <v>589</v>
      </c>
      <c r="AE489" t="s">
        <v>33</v>
      </c>
      <c r="AF489" t="s">
        <v>91</v>
      </c>
    </row>
    <row r="490" spans="1:32">
      <c r="A490" t="str">
        <f>PROPER(TRIM(Homes[[#This Row],[street]]))</f>
        <v>13009 Ne 74Th St</v>
      </c>
      <c r="B490" t="str">
        <f>PROPER(TRIM(Homes[[#This Row],[city]]))</f>
        <v>Kirkland</v>
      </c>
      <c r="C490" t="str">
        <f>_xlfn.TEXTBEFORE(Homes[[#This Row],[statezip]]," ")</f>
        <v>WA</v>
      </c>
      <c r="D490" s="6" t="str">
        <f>_xlfn.TEXTAFTER(Homes[[#This Row],[statezip]]," ")</f>
        <v>98033</v>
      </c>
      <c r="E490" s="1">
        <v>860000</v>
      </c>
      <c r="F490">
        <v>4</v>
      </c>
      <c r="G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90" s="3" t="str">
        <f>Homes[[#This Row],[bedrooms]] &amp; " bd | " &amp; TEXT(Homes[[#This Row],[bathrooms]],"0.##") &amp; " ba"</f>
        <v>4 bd | 2.75 ba</v>
      </c>
      <c r="I490" s="4">
        <v>3160</v>
      </c>
      <c r="J490" s="1">
        <f>IFERROR(Homes[[#This Row],[price]]/Homes[[#This Row],[sqft_living]]," ")</f>
        <v>272.15189873417722</v>
      </c>
      <c r="K490" s="4">
        <f>IFERROR(Homes[[#This Row],[sqft_lot]]/43560," ")</f>
        <v>0.18588154269972451</v>
      </c>
      <c r="L490" t="str">
        <f>IF(Homes[[#This Row],[waterfront]]=1, "Yes","No")</f>
        <v>No</v>
      </c>
      <c r="M490" s="4" t="str">
        <f>IF(Homes[[#This Row],[sqft_basement]]&gt;0, "Yes","No")</f>
        <v>No</v>
      </c>
      <c r="N490" t="str">
        <f>CHOOSE(Homes[[#This Row],[view]]+1, "None","Fair","Good","Great","Excellent")</f>
        <v>None</v>
      </c>
      <c r="O490" t="str">
        <f>CHOOSE(Homes[[#This Row],[condition]], "Poor","Fair","Average","Good","Excellent")</f>
        <v>Average</v>
      </c>
      <c r="P490">
        <f ca="1">YEAR(TODAY())-Homes[[#This Row],[yr_built]]</f>
        <v>11</v>
      </c>
      <c r="Q490">
        <v>0</v>
      </c>
      <c r="R490">
        <f ca="1">IF(Homes[[#This Row],[yr_renovated]]&gt;0, YEAR(TODAY())-Homes[[#This Row],[yr_renovated]], YEAR(TODAY())-Homes[[#This Row],[yr_built]])</f>
        <v>11</v>
      </c>
      <c r="S490">
        <v>2</v>
      </c>
      <c r="T490" s="2">
        <v>41779</v>
      </c>
      <c r="U490" s="3">
        <v>2.75</v>
      </c>
      <c r="V490" s="4">
        <f>IFERROR(Homes[[#This Row],[sqft_above]]+Homes[[#This Row],[sqft_basement]]," ")</f>
        <v>3160</v>
      </c>
      <c r="W490" s="4">
        <v>8097</v>
      </c>
      <c r="X490">
        <v>0</v>
      </c>
      <c r="Y490">
        <v>0</v>
      </c>
      <c r="Z490">
        <v>3</v>
      </c>
      <c r="AA490" s="4">
        <v>3160</v>
      </c>
      <c r="AB490" s="4">
        <v>0</v>
      </c>
      <c r="AC490">
        <v>2014</v>
      </c>
      <c r="AD490" t="s">
        <v>590</v>
      </c>
      <c r="AE490" t="s">
        <v>46</v>
      </c>
      <c r="AF490" t="s">
        <v>55</v>
      </c>
    </row>
    <row r="491" spans="1:32">
      <c r="A491" t="str">
        <f>PROPER(TRIM(Homes[[#This Row],[street]]))</f>
        <v>15 Raye St</v>
      </c>
      <c r="B491" t="str">
        <f>PROPER(TRIM(Homes[[#This Row],[city]]))</f>
        <v>Seattle</v>
      </c>
      <c r="C491" t="str">
        <f>_xlfn.TEXTBEFORE(Homes[[#This Row],[statezip]]," ")</f>
        <v>WA</v>
      </c>
      <c r="D491" s="6" t="str">
        <f>_xlfn.TEXTAFTER(Homes[[#This Row],[statezip]]," ")</f>
        <v>98109</v>
      </c>
      <c r="E491" s="1">
        <v>860000</v>
      </c>
      <c r="F491">
        <v>4</v>
      </c>
      <c r="G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491" s="3" t="str">
        <f>Homes[[#This Row],[bedrooms]] &amp; " bd | " &amp; TEXT(Homes[[#This Row],[bathrooms]],"0.##") &amp; " ba"</f>
        <v>4 bd | 1.75 ba</v>
      </c>
      <c r="I491" s="4">
        <v>1880</v>
      </c>
      <c r="J491" s="1">
        <f>IFERROR(Homes[[#This Row],[price]]/Homes[[#This Row],[sqft_living]]," ")</f>
        <v>457.44680851063828</v>
      </c>
      <c r="K491" s="4">
        <f>IFERROR(Homes[[#This Row],[sqft_lot]]/43560," ")</f>
        <v>8.5399449035812675E-2</v>
      </c>
      <c r="L491" t="str">
        <f>IF(Homes[[#This Row],[waterfront]]=1, "Yes","No")</f>
        <v>No</v>
      </c>
      <c r="M491" s="4" t="str">
        <f>IF(Homes[[#This Row],[sqft_basement]]&gt;0, "Yes","No")</f>
        <v>No</v>
      </c>
      <c r="N491" t="str">
        <f>CHOOSE(Homes[[#This Row],[view]]+1, "None","Fair","Good","Great","Excellent")</f>
        <v>None</v>
      </c>
      <c r="O491" t="str">
        <f>CHOOSE(Homes[[#This Row],[condition]], "Poor","Fair","Average","Good","Excellent")</f>
        <v>Good</v>
      </c>
      <c r="P491">
        <f ca="1">YEAR(TODAY())-Homes[[#This Row],[yr_built]]</f>
        <v>101</v>
      </c>
      <c r="Q491">
        <v>0</v>
      </c>
      <c r="R491">
        <f ca="1">IF(Homes[[#This Row],[yr_renovated]]&gt;0, YEAR(TODAY())-Homes[[#This Row],[yr_renovated]], YEAR(TODAY())-Homes[[#This Row],[yr_built]])</f>
        <v>101</v>
      </c>
      <c r="S491">
        <v>1.5</v>
      </c>
      <c r="T491" s="2">
        <v>41822</v>
      </c>
      <c r="U491" s="3">
        <v>1.75</v>
      </c>
      <c r="V491" s="4">
        <f>IFERROR(Homes[[#This Row],[sqft_above]]+Homes[[#This Row],[sqft_basement]]," ")</f>
        <v>1880</v>
      </c>
      <c r="W491" s="4">
        <v>3720</v>
      </c>
      <c r="X491">
        <v>0</v>
      </c>
      <c r="Y491">
        <v>0</v>
      </c>
      <c r="Z491">
        <v>4</v>
      </c>
      <c r="AA491" s="4">
        <v>1880</v>
      </c>
      <c r="AB491" s="4">
        <v>0</v>
      </c>
      <c r="AC491">
        <v>1924</v>
      </c>
      <c r="AD491" t="s">
        <v>591</v>
      </c>
      <c r="AE491" t="s">
        <v>49</v>
      </c>
      <c r="AF491" t="s">
        <v>134</v>
      </c>
    </row>
    <row r="492" spans="1:32">
      <c r="A492" t="str">
        <f>PROPER(TRIM(Homes[[#This Row],[street]]))</f>
        <v>15831 Se 43Rd Pl</v>
      </c>
      <c r="B492" t="str">
        <f>PROPER(TRIM(Homes[[#This Row],[city]]))</f>
        <v>Bellevue</v>
      </c>
      <c r="C492" t="str">
        <f>_xlfn.TEXTBEFORE(Homes[[#This Row],[statezip]]," ")</f>
        <v>WA</v>
      </c>
      <c r="D492" s="6" t="str">
        <f>_xlfn.TEXTAFTER(Homes[[#This Row],[statezip]]," ")</f>
        <v>98006</v>
      </c>
      <c r="E492" s="1">
        <v>859000</v>
      </c>
      <c r="F492">
        <v>4</v>
      </c>
      <c r="G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92" s="3" t="str">
        <f>Homes[[#This Row],[bedrooms]] &amp; " bd | " &amp; TEXT(Homes[[#This Row],[bathrooms]],"0.##") &amp; " ba"</f>
        <v>4 bd | 2.25 ba</v>
      </c>
      <c r="I492" s="4">
        <v>3550</v>
      </c>
      <c r="J492" s="1">
        <f>IFERROR(Homes[[#This Row],[price]]/Homes[[#This Row],[sqft_living]]," ")</f>
        <v>241.97183098591549</v>
      </c>
      <c r="K492" s="4">
        <f>IFERROR(Homes[[#This Row],[sqft_lot]]/43560," ")</f>
        <v>0.31910009182736454</v>
      </c>
      <c r="L492" t="str">
        <f>IF(Homes[[#This Row],[waterfront]]=1, "Yes","No")</f>
        <v>No</v>
      </c>
      <c r="M492" s="4" t="str">
        <f>IF(Homes[[#This Row],[sqft_basement]]&gt;0, "Yes","No")</f>
        <v>Yes</v>
      </c>
      <c r="N492" t="str">
        <f>CHOOSE(Homes[[#This Row],[view]]+1, "None","Fair","Good","Great","Excellent")</f>
        <v>None</v>
      </c>
      <c r="O492" t="str">
        <f>CHOOSE(Homes[[#This Row],[condition]], "Poor","Fair","Average","Good","Excellent")</f>
        <v>Average</v>
      </c>
      <c r="P492">
        <f ca="1">YEAR(TODAY())-Homes[[#This Row],[yr_built]]</f>
        <v>15</v>
      </c>
      <c r="Q492">
        <v>0</v>
      </c>
      <c r="R492">
        <f ca="1">IF(Homes[[#This Row],[yr_renovated]]&gt;0, YEAR(TODAY())-Homes[[#This Row],[yr_renovated]], YEAR(TODAY())-Homes[[#This Row],[yr_built]])</f>
        <v>15</v>
      </c>
      <c r="S492">
        <v>1</v>
      </c>
      <c r="T492" s="2">
        <v>41814</v>
      </c>
      <c r="U492" s="3">
        <v>2.25</v>
      </c>
      <c r="V492" s="4">
        <f>IFERROR(Homes[[#This Row],[sqft_above]]+Homes[[#This Row],[sqft_basement]]," ")</f>
        <v>3550</v>
      </c>
      <c r="W492" s="4">
        <v>13900</v>
      </c>
      <c r="X492">
        <v>0</v>
      </c>
      <c r="Y492">
        <v>0</v>
      </c>
      <c r="Z492">
        <v>3</v>
      </c>
      <c r="AA492" s="4">
        <v>1830</v>
      </c>
      <c r="AB492" s="4">
        <v>1720</v>
      </c>
      <c r="AC492">
        <v>2010</v>
      </c>
      <c r="AD492" t="s">
        <v>592</v>
      </c>
      <c r="AE492" t="s">
        <v>33</v>
      </c>
      <c r="AF492" t="s">
        <v>91</v>
      </c>
    </row>
    <row r="493" spans="1:32">
      <c r="A493" t="str">
        <f>PROPER(TRIM(Homes[[#This Row],[street]]))</f>
        <v>10161 134Th Pl Ne</v>
      </c>
      <c r="B493" t="str">
        <f>PROPER(TRIM(Homes[[#This Row],[city]]))</f>
        <v>Kirkland</v>
      </c>
      <c r="C493" t="str">
        <f>_xlfn.TEXTBEFORE(Homes[[#This Row],[statezip]]," ")</f>
        <v>WA</v>
      </c>
      <c r="D493" s="6" t="str">
        <f>_xlfn.TEXTAFTER(Homes[[#This Row],[statezip]]," ")</f>
        <v>98033</v>
      </c>
      <c r="E493" s="1">
        <v>857000</v>
      </c>
      <c r="F493">
        <v>4</v>
      </c>
      <c r="G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493" s="3" t="str">
        <f>Homes[[#This Row],[bedrooms]] &amp; " bd | " &amp; TEXT(Homes[[#This Row],[bathrooms]],"0.##") &amp; " ba"</f>
        <v>4 bd | 3. ba</v>
      </c>
      <c r="I493" s="4">
        <v>3720</v>
      </c>
      <c r="J493" s="1">
        <f>IFERROR(Homes[[#This Row],[price]]/Homes[[#This Row],[sqft_living]]," ")</f>
        <v>230.3763440860215</v>
      </c>
      <c r="K493" s="4">
        <f>IFERROR(Homes[[#This Row],[sqft_lot]]/43560," ")</f>
        <v>0.66673553719008261</v>
      </c>
      <c r="L493" t="str">
        <f>IF(Homes[[#This Row],[waterfront]]=1, "Yes","No")</f>
        <v>No</v>
      </c>
      <c r="M493" s="4" t="str">
        <f>IF(Homes[[#This Row],[sqft_basement]]&gt;0, "Yes","No")</f>
        <v>No</v>
      </c>
      <c r="N493" t="str">
        <f>CHOOSE(Homes[[#This Row],[view]]+1, "None","Fair","Good","Great","Excellent")</f>
        <v>None</v>
      </c>
      <c r="O493" t="str">
        <f>CHOOSE(Homes[[#This Row],[condition]], "Poor","Fair","Average","Good","Excellent")</f>
        <v>Average</v>
      </c>
      <c r="P493">
        <f ca="1">YEAR(TODAY())-Homes[[#This Row],[yr_built]]</f>
        <v>34</v>
      </c>
      <c r="Q493">
        <v>0</v>
      </c>
      <c r="R493">
        <f ca="1">IF(Homes[[#This Row],[yr_renovated]]&gt;0, YEAR(TODAY())-Homes[[#This Row],[yr_renovated]], YEAR(TODAY())-Homes[[#This Row],[yr_built]])</f>
        <v>34</v>
      </c>
      <c r="S493">
        <v>2</v>
      </c>
      <c r="T493" s="2">
        <v>41786</v>
      </c>
      <c r="U493" s="3">
        <v>3</v>
      </c>
      <c r="V493" s="4">
        <f>IFERROR(Homes[[#This Row],[sqft_above]]+Homes[[#This Row],[sqft_basement]]," ")</f>
        <v>3720</v>
      </c>
      <c r="W493" s="4">
        <v>29043</v>
      </c>
      <c r="X493">
        <v>0</v>
      </c>
      <c r="Y493">
        <v>0</v>
      </c>
      <c r="Z493">
        <v>3</v>
      </c>
      <c r="AA493" s="4">
        <v>3720</v>
      </c>
      <c r="AB493" s="4">
        <v>0</v>
      </c>
      <c r="AC493">
        <v>1991</v>
      </c>
      <c r="AD493" t="s">
        <v>593</v>
      </c>
      <c r="AE493" t="s">
        <v>46</v>
      </c>
      <c r="AF493" t="s">
        <v>55</v>
      </c>
    </row>
    <row r="494" spans="1:32">
      <c r="A494" t="str">
        <f>PROPER(TRIM(Homes[[#This Row],[street]]))</f>
        <v>2536 1St Ave W</v>
      </c>
      <c r="B494" t="str">
        <f>PROPER(TRIM(Homes[[#This Row],[city]]))</f>
        <v>Seattle</v>
      </c>
      <c r="C494" t="str">
        <f>_xlfn.TEXTBEFORE(Homes[[#This Row],[statezip]]," ")</f>
        <v>WA</v>
      </c>
      <c r="D494" s="6" t="str">
        <f>_xlfn.TEXTAFTER(Homes[[#This Row],[statezip]]," ")</f>
        <v>98119</v>
      </c>
      <c r="E494" s="1">
        <v>855000</v>
      </c>
      <c r="F494">
        <v>4</v>
      </c>
      <c r="G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94" s="3" t="str">
        <f>Homes[[#This Row],[bedrooms]] &amp; " bd | " &amp; TEXT(Homes[[#This Row],[bathrooms]],"0.##") &amp; " ba"</f>
        <v>4 bd | 2.25 ba</v>
      </c>
      <c r="I494" s="4">
        <v>2190</v>
      </c>
      <c r="J494" s="1">
        <f>IFERROR(Homes[[#This Row],[price]]/Homes[[#This Row],[sqft_living]]," ")</f>
        <v>390.41095890410958</v>
      </c>
      <c r="K494" s="4">
        <f>IFERROR(Homes[[#This Row],[sqft_lot]]/43560," ")</f>
        <v>9.366391184573003E-2</v>
      </c>
      <c r="L494" t="str">
        <f>IF(Homes[[#This Row],[waterfront]]=1, "Yes","No")</f>
        <v>No</v>
      </c>
      <c r="M494" s="4" t="str">
        <f>IF(Homes[[#This Row],[sqft_basement]]&gt;0, "Yes","No")</f>
        <v>Yes</v>
      </c>
      <c r="N494" t="str">
        <f>CHOOSE(Homes[[#This Row],[view]]+1, "None","Fair","Good","Great","Excellent")</f>
        <v>None</v>
      </c>
      <c r="O494" t="str">
        <f>CHOOSE(Homes[[#This Row],[condition]], "Poor","Fair","Average","Good","Excellent")</f>
        <v>Average</v>
      </c>
      <c r="P494">
        <f ca="1">YEAR(TODAY())-Homes[[#This Row],[yr_built]]</f>
        <v>107</v>
      </c>
      <c r="Q494">
        <v>0</v>
      </c>
      <c r="R494">
        <f ca="1">IF(Homes[[#This Row],[yr_renovated]]&gt;0, YEAR(TODAY())-Homes[[#This Row],[yr_renovated]], YEAR(TODAY())-Homes[[#This Row],[yr_built]])</f>
        <v>107</v>
      </c>
      <c r="S494">
        <v>2</v>
      </c>
      <c r="T494" s="2">
        <v>41808</v>
      </c>
      <c r="U494" s="3">
        <v>2.25</v>
      </c>
      <c r="V494" s="4">
        <f>IFERROR(Homes[[#This Row],[sqft_above]]+Homes[[#This Row],[sqft_basement]]," ")</f>
        <v>2190</v>
      </c>
      <c r="W494" s="4">
        <v>4080</v>
      </c>
      <c r="X494">
        <v>0</v>
      </c>
      <c r="Y494">
        <v>0</v>
      </c>
      <c r="Z494">
        <v>3</v>
      </c>
      <c r="AA494" s="4">
        <v>1800</v>
      </c>
      <c r="AB494" s="4">
        <v>390</v>
      </c>
      <c r="AC494">
        <v>1918</v>
      </c>
      <c r="AD494" t="s">
        <v>594</v>
      </c>
      <c r="AE494" t="s">
        <v>49</v>
      </c>
      <c r="AF494" t="s">
        <v>68</v>
      </c>
    </row>
    <row r="495" spans="1:32">
      <c r="A495" t="str">
        <f>PROPER(TRIM(Homes[[#This Row],[street]]))</f>
        <v>14302-14314 174Th Ave Ne</v>
      </c>
      <c r="B495" t="str">
        <f>PROPER(TRIM(Homes[[#This Row],[city]]))</f>
        <v>Redmond</v>
      </c>
      <c r="C495" t="str">
        <f>_xlfn.TEXTBEFORE(Homes[[#This Row],[statezip]]," ")</f>
        <v>WA</v>
      </c>
      <c r="D495" s="6" t="str">
        <f>_xlfn.TEXTAFTER(Homes[[#This Row],[statezip]]," ")</f>
        <v>98052</v>
      </c>
      <c r="E495" s="1">
        <v>854000</v>
      </c>
      <c r="F495">
        <v>4</v>
      </c>
      <c r="G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495" s="3" t="str">
        <f>Homes[[#This Row],[bedrooms]] &amp; " bd | " &amp; TEXT(Homes[[#This Row],[bathrooms]],"0.##") &amp; " ba"</f>
        <v>4 bd | 2.75 ba</v>
      </c>
      <c r="I495" s="4">
        <v>3150</v>
      </c>
      <c r="J495" s="1">
        <f>IFERROR(Homes[[#This Row],[price]]/Homes[[#This Row],[sqft_living]]," ")</f>
        <v>271.11111111111109</v>
      </c>
      <c r="K495" s="4">
        <f>IFERROR(Homes[[#This Row],[sqft_lot]]/43560," ")</f>
        <v>0.89221763085399453</v>
      </c>
      <c r="L495" t="str">
        <f>IF(Homes[[#This Row],[waterfront]]=1, "Yes","No")</f>
        <v>No</v>
      </c>
      <c r="M495" s="4" t="str">
        <f>IF(Homes[[#This Row],[sqft_basement]]&gt;0, "Yes","No")</f>
        <v>Yes</v>
      </c>
      <c r="N495" t="str">
        <f>CHOOSE(Homes[[#This Row],[view]]+1, "None","Fair","Good","Great","Excellent")</f>
        <v>None</v>
      </c>
      <c r="O495" t="str">
        <f>CHOOSE(Homes[[#This Row],[condition]], "Poor","Fair","Average","Good","Excellent")</f>
        <v>Average</v>
      </c>
      <c r="P495">
        <f ca="1">YEAR(TODAY())-Homes[[#This Row],[yr_built]]</f>
        <v>39</v>
      </c>
      <c r="Q495">
        <v>0</v>
      </c>
      <c r="R495">
        <f ca="1">IF(Homes[[#This Row],[yr_renovated]]&gt;0, YEAR(TODAY())-Homes[[#This Row],[yr_renovated]], YEAR(TODAY())-Homes[[#This Row],[yr_built]])</f>
        <v>39</v>
      </c>
      <c r="S495">
        <v>1</v>
      </c>
      <c r="T495" s="2">
        <v>41807</v>
      </c>
      <c r="U495" s="3">
        <v>2.75</v>
      </c>
      <c r="V495" s="4">
        <f>IFERROR(Homes[[#This Row],[sqft_above]]+Homes[[#This Row],[sqft_basement]]," ")</f>
        <v>3150</v>
      </c>
      <c r="W495" s="4">
        <v>38865</v>
      </c>
      <c r="X495">
        <v>0</v>
      </c>
      <c r="Y495">
        <v>0</v>
      </c>
      <c r="Z495">
        <v>3</v>
      </c>
      <c r="AA495" s="4">
        <v>2480</v>
      </c>
      <c r="AB495" s="4">
        <v>670</v>
      </c>
      <c r="AC495">
        <v>1986</v>
      </c>
      <c r="AD495" t="s">
        <v>595</v>
      </c>
      <c r="AE495" t="s">
        <v>137</v>
      </c>
      <c r="AF495" t="s">
        <v>138</v>
      </c>
    </row>
    <row r="496" spans="1:32">
      <c r="A496" t="str">
        <f>PROPER(TRIM(Homes[[#This Row],[street]]))</f>
        <v>120 214Th Pl Se</v>
      </c>
      <c r="B496" t="str">
        <f>PROPER(TRIM(Homes[[#This Row],[city]]))</f>
        <v>Sammamish</v>
      </c>
      <c r="C496" t="str">
        <f>_xlfn.TEXTBEFORE(Homes[[#This Row],[statezip]]," ")</f>
        <v>WA</v>
      </c>
      <c r="D496" s="6" t="str">
        <f>_xlfn.TEXTAFTER(Homes[[#This Row],[statezip]]," ")</f>
        <v>98074</v>
      </c>
      <c r="E496" s="1">
        <v>852880</v>
      </c>
      <c r="F496">
        <v>4</v>
      </c>
      <c r="G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96" s="3" t="str">
        <f>Homes[[#This Row],[bedrooms]] &amp; " bd | " &amp; TEXT(Homes[[#This Row],[bathrooms]],"0.##") &amp; " ba"</f>
        <v>4 bd | 3.25 ba</v>
      </c>
      <c r="I496" s="4">
        <v>3450</v>
      </c>
      <c r="J496" s="1">
        <f>IFERROR(Homes[[#This Row],[price]]/Homes[[#This Row],[sqft_living]]," ")</f>
        <v>247.21159420289854</v>
      </c>
      <c r="K496" s="4">
        <f>IFERROR(Homes[[#This Row],[sqft_lot]]/43560," ")</f>
        <v>0.14196510560146924</v>
      </c>
      <c r="L496" t="str">
        <f>IF(Homes[[#This Row],[waterfront]]=1, "Yes","No")</f>
        <v>No</v>
      </c>
      <c r="M496" s="4" t="str">
        <f>IF(Homes[[#This Row],[sqft_basement]]&gt;0, "Yes","No")</f>
        <v>No</v>
      </c>
      <c r="N496" t="str">
        <f>CHOOSE(Homes[[#This Row],[view]]+1, "None","Fair","Good","Great","Excellent")</f>
        <v>None</v>
      </c>
      <c r="O496" t="str">
        <f>CHOOSE(Homes[[#This Row],[condition]], "Poor","Fair","Average","Good","Excellent")</f>
        <v>Average</v>
      </c>
      <c r="P496">
        <f ca="1">YEAR(TODAY())-Homes[[#This Row],[yr_built]]</f>
        <v>11</v>
      </c>
      <c r="Q496">
        <v>0</v>
      </c>
      <c r="R496">
        <f ca="1">IF(Homes[[#This Row],[yr_renovated]]&gt;0, YEAR(TODAY())-Homes[[#This Row],[yr_renovated]], YEAR(TODAY())-Homes[[#This Row],[yr_built]])</f>
        <v>11</v>
      </c>
      <c r="S496">
        <v>2</v>
      </c>
      <c r="T496" s="2">
        <v>41806</v>
      </c>
      <c r="U496" s="3">
        <v>3.25</v>
      </c>
      <c r="V496" s="4">
        <f>IFERROR(Homes[[#This Row],[sqft_above]]+Homes[[#This Row],[sqft_basement]]," ")</f>
        <v>3450</v>
      </c>
      <c r="W496" s="4">
        <v>6184</v>
      </c>
      <c r="X496">
        <v>0</v>
      </c>
      <c r="Y496">
        <v>0</v>
      </c>
      <c r="Z496">
        <v>3</v>
      </c>
      <c r="AA496" s="4">
        <v>3450</v>
      </c>
      <c r="AB496" s="4">
        <v>0</v>
      </c>
      <c r="AC496">
        <v>2014</v>
      </c>
      <c r="AD496" t="s">
        <v>596</v>
      </c>
      <c r="AE496" t="s">
        <v>102</v>
      </c>
      <c r="AF496" t="s">
        <v>266</v>
      </c>
    </row>
    <row r="497" spans="1:32">
      <c r="A497" t="str">
        <f>PROPER(TRIM(Homes[[#This Row],[street]]))</f>
        <v>5334-5394 134Th Ave Se</v>
      </c>
      <c r="B497" t="str">
        <f>PROPER(TRIM(Homes[[#This Row],[city]]))</f>
        <v>Bellevue</v>
      </c>
      <c r="C497" t="str">
        <f>_xlfn.TEXTBEFORE(Homes[[#This Row],[statezip]]," ")</f>
        <v>WA</v>
      </c>
      <c r="D497" s="6" t="str">
        <f>_xlfn.TEXTAFTER(Homes[[#This Row],[statezip]]," ")</f>
        <v>98006</v>
      </c>
      <c r="E497" s="1">
        <v>852600</v>
      </c>
      <c r="F497">
        <v>4</v>
      </c>
      <c r="G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97" s="3" t="str">
        <f>Homes[[#This Row],[bedrooms]] &amp; " bd | " &amp; TEXT(Homes[[#This Row],[bathrooms]],"0.##") &amp; " ba"</f>
        <v>4 bd | 2.5 ba</v>
      </c>
      <c r="I497" s="4">
        <v>3320</v>
      </c>
      <c r="J497" s="1">
        <f>IFERROR(Homes[[#This Row],[price]]/Homes[[#This Row],[sqft_living]]," ")</f>
        <v>256.80722891566268</v>
      </c>
      <c r="K497" s="4">
        <f>IFERROR(Homes[[#This Row],[sqft_lot]]/43560," ")</f>
        <v>0.27320936639118459</v>
      </c>
      <c r="L497" t="str">
        <f>IF(Homes[[#This Row],[waterfront]]=1, "Yes","No")</f>
        <v>No</v>
      </c>
      <c r="M497" s="4" t="str">
        <f>IF(Homes[[#This Row],[sqft_basement]]&gt;0, "Yes","No")</f>
        <v>Yes</v>
      </c>
      <c r="N497" t="str">
        <f>CHOOSE(Homes[[#This Row],[view]]+1, "None","Fair","Good","Great","Excellent")</f>
        <v>None</v>
      </c>
      <c r="O497" t="str">
        <f>CHOOSE(Homes[[#This Row],[condition]], "Poor","Fair","Average","Good","Excellent")</f>
        <v>Excellent</v>
      </c>
      <c r="P497">
        <f ca="1">YEAR(TODAY())-Homes[[#This Row],[yr_built]]</f>
        <v>48</v>
      </c>
      <c r="Q497">
        <v>0</v>
      </c>
      <c r="R497">
        <f ca="1">IF(Homes[[#This Row],[yr_renovated]]&gt;0, YEAR(TODAY())-Homes[[#This Row],[yr_renovated]], YEAR(TODAY())-Homes[[#This Row],[yr_built]])</f>
        <v>48</v>
      </c>
      <c r="S497">
        <v>2</v>
      </c>
      <c r="T497" s="2">
        <v>41801</v>
      </c>
      <c r="U497" s="3">
        <v>2.5</v>
      </c>
      <c r="V497" s="4">
        <f>IFERROR(Homes[[#This Row],[sqft_above]]+Homes[[#This Row],[sqft_basement]]," ")</f>
        <v>3320</v>
      </c>
      <c r="W497" s="4">
        <v>11901</v>
      </c>
      <c r="X497">
        <v>0</v>
      </c>
      <c r="Y497">
        <v>0</v>
      </c>
      <c r="Z497">
        <v>5</v>
      </c>
      <c r="AA497" s="4">
        <v>2650</v>
      </c>
      <c r="AB497" s="4">
        <v>670</v>
      </c>
      <c r="AC497">
        <v>1977</v>
      </c>
      <c r="AD497" t="s">
        <v>597</v>
      </c>
      <c r="AE497" t="s">
        <v>33</v>
      </c>
      <c r="AF497" t="s">
        <v>91</v>
      </c>
    </row>
    <row r="498" spans="1:32">
      <c r="A498" t="str">
        <f>PROPER(TRIM(Homes[[#This Row],[street]]))</f>
        <v>14008 Se 45Th Ct</v>
      </c>
      <c r="B498" t="str">
        <f>PROPER(TRIM(Homes[[#This Row],[city]]))</f>
        <v>Bellevue</v>
      </c>
      <c r="C498" t="str">
        <f>_xlfn.TEXTBEFORE(Homes[[#This Row],[statezip]]," ")</f>
        <v>WA</v>
      </c>
      <c r="D498" s="6" t="str">
        <f>_xlfn.TEXTAFTER(Homes[[#This Row],[statezip]]," ")</f>
        <v>98006</v>
      </c>
      <c r="E498" s="1">
        <v>852500</v>
      </c>
      <c r="F498">
        <v>3</v>
      </c>
      <c r="G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498" s="3" t="str">
        <f>Homes[[#This Row],[bedrooms]] &amp; " bd | " &amp; TEXT(Homes[[#This Row],[bathrooms]],"0.##") &amp; " ba"</f>
        <v>3 bd | 2.5 ba</v>
      </c>
      <c r="I498" s="4">
        <v>2630</v>
      </c>
      <c r="J498" s="1">
        <f>IFERROR(Homes[[#This Row],[price]]/Homes[[#This Row],[sqft_living]]," ")</f>
        <v>324.14448669201522</v>
      </c>
      <c r="K498" s="4">
        <f>IFERROR(Homes[[#This Row],[sqft_lot]]/43560," ")</f>
        <v>0.23186409550045914</v>
      </c>
      <c r="L498" t="str">
        <f>IF(Homes[[#This Row],[waterfront]]=1, "Yes","No")</f>
        <v>No</v>
      </c>
      <c r="M498" s="4" t="str">
        <f>IF(Homes[[#This Row],[sqft_basement]]&gt;0, "Yes","No")</f>
        <v>Yes</v>
      </c>
      <c r="N498" t="str">
        <f>CHOOSE(Homes[[#This Row],[view]]+1, "None","Fair","Good","Great","Excellent")</f>
        <v>None</v>
      </c>
      <c r="O498" t="str">
        <f>CHOOSE(Homes[[#This Row],[condition]], "Poor","Fair","Average","Good","Excellent")</f>
        <v>Good</v>
      </c>
      <c r="P498">
        <f ca="1">YEAR(TODAY())-Homes[[#This Row],[yr_built]]</f>
        <v>58</v>
      </c>
      <c r="Q498">
        <v>0</v>
      </c>
      <c r="R498">
        <f ca="1">IF(Homes[[#This Row],[yr_renovated]]&gt;0, YEAR(TODAY())-Homes[[#This Row],[yr_renovated]], YEAR(TODAY())-Homes[[#This Row],[yr_built]])</f>
        <v>58</v>
      </c>
      <c r="S498">
        <v>1</v>
      </c>
      <c r="T498" s="2">
        <v>41799</v>
      </c>
      <c r="U498" s="3">
        <v>2.5</v>
      </c>
      <c r="V498" s="4">
        <f>IFERROR(Homes[[#This Row],[sqft_above]]+Homes[[#This Row],[sqft_basement]]," ")</f>
        <v>2630</v>
      </c>
      <c r="W498" s="4">
        <v>10100</v>
      </c>
      <c r="X498">
        <v>0</v>
      </c>
      <c r="Y498">
        <v>0</v>
      </c>
      <c r="Z498">
        <v>4</v>
      </c>
      <c r="AA498" s="4">
        <v>1580</v>
      </c>
      <c r="AB498" s="4">
        <v>1050</v>
      </c>
      <c r="AC498">
        <v>1967</v>
      </c>
      <c r="AD498" t="s">
        <v>598</v>
      </c>
      <c r="AE498" t="s">
        <v>33</v>
      </c>
      <c r="AF498" t="s">
        <v>91</v>
      </c>
    </row>
    <row r="499" spans="1:32">
      <c r="A499" t="str">
        <f>PROPER(TRIM(Homes[[#This Row],[street]]))</f>
        <v>4412 170Th Ave Se</v>
      </c>
      <c r="B499" t="str">
        <f>PROPER(TRIM(Homes[[#This Row],[city]]))</f>
        <v>Bellevue</v>
      </c>
      <c r="C499" t="str">
        <f>_xlfn.TEXTBEFORE(Homes[[#This Row],[statezip]]," ")</f>
        <v>WA</v>
      </c>
      <c r="D499" s="6" t="str">
        <f>_xlfn.TEXTAFTER(Homes[[#This Row],[statezip]]," ")</f>
        <v>98006</v>
      </c>
      <c r="E499" s="1">
        <v>851000</v>
      </c>
      <c r="F499">
        <v>5</v>
      </c>
      <c r="G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499" s="3" t="str">
        <f>Homes[[#This Row],[bedrooms]] &amp; " bd | " &amp; TEXT(Homes[[#This Row],[bathrooms]],"0.##") &amp; " ba"</f>
        <v>5 bd | 3.25 ba</v>
      </c>
      <c r="I499" s="4">
        <v>3760</v>
      </c>
      <c r="J499" s="1">
        <f>IFERROR(Homes[[#This Row],[price]]/Homes[[#This Row],[sqft_living]]," ")</f>
        <v>226.32978723404256</v>
      </c>
      <c r="K499" s="4">
        <f>IFERROR(Homes[[#This Row],[sqft_lot]]/43560," ")</f>
        <v>0.22479338842975208</v>
      </c>
      <c r="L499" t="str">
        <f>IF(Homes[[#This Row],[waterfront]]=1, "Yes","No")</f>
        <v>No</v>
      </c>
      <c r="M499" s="4" t="str">
        <f>IF(Homes[[#This Row],[sqft_basement]]&gt;0, "Yes","No")</f>
        <v>Yes</v>
      </c>
      <c r="N499" t="str">
        <f>CHOOSE(Homes[[#This Row],[view]]+1, "None","Fair","Good","Great","Excellent")</f>
        <v>None</v>
      </c>
      <c r="O499" t="str">
        <f>CHOOSE(Homes[[#This Row],[condition]], "Poor","Fair","Average","Good","Excellent")</f>
        <v>Average</v>
      </c>
      <c r="P499">
        <f ca="1">YEAR(TODAY())-Homes[[#This Row],[yr_built]]</f>
        <v>41</v>
      </c>
      <c r="Q499">
        <v>0</v>
      </c>
      <c r="R499">
        <f ca="1">IF(Homes[[#This Row],[yr_renovated]]&gt;0, YEAR(TODAY())-Homes[[#This Row],[yr_renovated]], YEAR(TODAY())-Homes[[#This Row],[yr_built]])</f>
        <v>41</v>
      </c>
      <c r="S499">
        <v>2</v>
      </c>
      <c r="T499" s="2">
        <v>41822</v>
      </c>
      <c r="U499" s="3">
        <v>3.25</v>
      </c>
      <c r="V499" s="4">
        <f>IFERROR(Homes[[#This Row],[sqft_above]]+Homes[[#This Row],[sqft_basement]]," ")</f>
        <v>3760</v>
      </c>
      <c r="W499" s="4">
        <v>9792</v>
      </c>
      <c r="X499">
        <v>0</v>
      </c>
      <c r="Y499">
        <v>0</v>
      </c>
      <c r="Z499">
        <v>3</v>
      </c>
      <c r="AA499" s="4">
        <v>2550</v>
      </c>
      <c r="AB499" s="4">
        <v>1210</v>
      </c>
      <c r="AC499">
        <v>1984</v>
      </c>
      <c r="AD499" t="s">
        <v>599</v>
      </c>
      <c r="AE499" t="s">
        <v>33</v>
      </c>
      <c r="AF499" t="s">
        <v>91</v>
      </c>
    </row>
    <row r="500" spans="1:32">
      <c r="A500" t="str">
        <f>PROPER(TRIM(Homes[[#This Row],[street]]))</f>
        <v>2505 Boyer Ave E</v>
      </c>
      <c r="B500" t="str">
        <f>PROPER(TRIM(Homes[[#This Row],[city]]))</f>
        <v>Seattle</v>
      </c>
      <c r="C500" t="str">
        <f>_xlfn.TEXTBEFORE(Homes[[#This Row],[statezip]]," ")</f>
        <v>WA</v>
      </c>
      <c r="D500" s="6" t="str">
        <f>_xlfn.TEXTAFTER(Homes[[#This Row],[statezip]]," ")</f>
        <v>98102</v>
      </c>
      <c r="E500" s="1">
        <v>850830</v>
      </c>
      <c r="F500">
        <v>3</v>
      </c>
      <c r="G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00" s="3" t="str">
        <f>Homes[[#This Row],[bedrooms]] &amp; " bd | " &amp; TEXT(Homes[[#This Row],[bathrooms]],"0.##") &amp; " ba"</f>
        <v>3 bd | 2.5 ba</v>
      </c>
      <c r="I500" s="4">
        <v>2070</v>
      </c>
      <c r="J500" s="1">
        <f>IFERROR(Homes[[#This Row],[price]]/Homes[[#This Row],[sqft_living]]," ")</f>
        <v>411.02898550724638</v>
      </c>
      <c r="K500" s="4">
        <f>IFERROR(Homes[[#This Row],[sqft_lot]]/43560," ")</f>
        <v>0.30397153351698808</v>
      </c>
      <c r="L500" t="str">
        <f>IF(Homes[[#This Row],[waterfront]]=1, "Yes","No")</f>
        <v>No</v>
      </c>
      <c r="M500" s="4" t="str">
        <f>IF(Homes[[#This Row],[sqft_basement]]&gt;0, "Yes","No")</f>
        <v>Yes</v>
      </c>
      <c r="N500" t="str">
        <f>CHOOSE(Homes[[#This Row],[view]]+1, "None","Fair","Good","Great","Excellent")</f>
        <v>None</v>
      </c>
      <c r="O500" t="str">
        <f>CHOOSE(Homes[[#This Row],[condition]], "Poor","Fair","Average","Good","Excellent")</f>
        <v>Excellent</v>
      </c>
      <c r="P500">
        <f ca="1">YEAR(TODAY())-Homes[[#This Row],[yr_built]]</f>
        <v>115</v>
      </c>
      <c r="Q500">
        <v>0</v>
      </c>
      <c r="R500">
        <f ca="1">IF(Homes[[#This Row],[yr_renovated]]&gt;0, YEAR(TODAY())-Homes[[#This Row],[yr_renovated]], YEAR(TODAY())-Homes[[#This Row],[yr_built]])</f>
        <v>115</v>
      </c>
      <c r="S500">
        <v>1.5</v>
      </c>
      <c r="T500" s="2">
        <v>41801</v>
      </c>
      <c r="U500" s="3">
        <v>2.5</v>
      </c>
      <c r="V500" s="4">
        <f>IFERROR(Homes[[#This Row],[sqft_above]]+Homes[[#This Row],[sqft_basement]]," ")</f>
        <v>2070</v>
      </c>
      <c r="W500" s="4">
        <v>13241</v>
      </c>
      <c r="X500">
        <v>0</v>
      </c>
      <c r="Y500">
        <v>0</v>
      </c>
      <c r="Z500">
        <v>5</v>
      </c>
      <c r="AA500" s="4">
        <v>1270</v>
      </c>
      <c r="AB500" s="4">
        <v>800</v>
      </c>
      <c r="AC500">
        <v>1910</v>
      </c>
      <c r="AD500" t="s">
        <v>600</v>
      </c>
      <c r="AE500" t="s">
        <v>49</v>
      </c>
      <c r="AF500" t="s">
        <v>89</v>
      </c>
    </row>
    <row r="501" spans="1:32">
      <c r="A501" t="str">
        <f>PROPER(TRIM(Homes[[#This Row],[street]]))</f>
        <v>19117-19123 Richmond Beach Dr Nw</v>
      </c>
      <c r="B501" t="str">
        <f>PROPER(TRIM(Homes[[#This Row],[city]]))</f>
        <v>Shoreline</v>
      </c>
      <c r="C501" t="str">
        <f>_xlfn.TEXTBEFORE(Homes[[#This Row],[statezip]]," ")</f>
        <v>WA</v>
      </c>
      <c r="D501" s="6" t="str">
        <f>_xlfn.TEXTAFTER(Homes[[#This Row],[statezip]]," ")</f>
        <v>98177</v>
      </c>
      <c r="E501" s="1">
        <v>850000</v>
      </c>
      <c r="F501">
        <v>4</v>
      </c>
      <c r="G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01" s="3" t="str">
        <f>Homes[[#This Row],[bedrooms]] &amp; " bd | " &amp; TEXT(Homes[[#This Row],[bathrooms]],"0.##") &amp; " ba"</f>
        <v>4 bd | 3.25 ba</v>
      </c>
      <c r="I501" s="4">
        <v>3090</v>
      </c>
      <c r="J501" s="1">
        <f>IFERROR(Homes[[#This Row],[price]]/Homes[[#This Row],[sqft_living]]," ")</f>
        <v>275.08090614886731</v>
      </c>
      <c r="K501" s="4">
        <f>IFERROR(Homes[[#This Row],[sqft_lot]]/43560," ")</f>
        <v>0.15482093663911844</v>
      </c>
      <c r="L501" t="str">
        <f>IF(Homes[[#This Row],[waterfront]]=1, "Yes","No")</f>
        <v>No</v>
      </c>
      <c r="M501" s="4" t="str">
        <f>IF(Homes[[#This Row],[sqft_basement]]&gt;0, "Yes","No")</f>
        <v>No</v>
      </c>
      <c r="N501" t="str">
        <f>CHOOSE(Homes[[#This Row],[view]]+1, "None","Fair","Good","Great","Excellent")</f>
        <v>Excellent</v>
      </c>
      <c r="O501" t="str">
        <f>CHOOSE(Homes[[#This Row],[condition]], "Poor","Fair","Average","Good","Excellent")</f>
        <v>Average</v>
      </c>
      <c r="P501">
        <f ca="1">YEAR(TODAY())-Homes[[#This Row],[yr_built]]</f>
        <v>12</v>
      </c>
      <c r="Q501">
        <v>1923</v>
      </c>
      <c r="R501">
        <f ca="1">IF(Homes[[#This Row],[yr_renovated]]&gt;0, YEAR(TODAY())-Homes[[#This Row],[yr_renovated]], YEAR(TODAY())-Homes[[#This Row],[yr_built]])</f>
        <v>102</v>
      </c>
      <c r="S501">
        <v>2</v>
      </c>
      <c r="T501" s="2">
        <v>41781</v>
      </c>
      <c r="U501" s="3">
        <v>3.25</v>
      </c>
      <c r="V501" s="4">
        <f>IFERROR(Homes[[#This Row],[sqft_above]]+Homes[[#This Row],[sqft_basement]]," ")</f>
        <v>3090</v>
      </c>
      <c r="W501" s="4">
        <v>6744</v>
      </c>
      <c r="X501">
        <v>0</v>
      </c>
      <c r="Y501">
        <v>4</v>
      </c>
      <c r="Z501">
        <v>3</v>
      </c>
      <c r="AA501" s="4">
        <v>3090</v>
      </c>
      <c r="AB501" s="4">
        <v>0</v>
      </c>
      <c r="AC501">
        <v>2013</v>
      </c>
      <c r="AD501" t="s">
        <v>601</v>
      </c>
      <c r="AE501" t="s">
        <v>100</v>
      </c>
      <c r="AF501" t="s">
        <v>50</v>
      </c>
    </row>
    <row r="502" spans="1:32">
      <c r="A502" t="str">
        <f>PROPER(TRIM(Homes[[#This Row],[street]]))</f>
        <v>2505 42Nd Ave W</v>
      </c>
      <c r="B502" t="str">
        <f>PROPER(TRIM(Homes[[#This Row],[city]]))</f>
        <v>Seattle</v>
      </c>
      <c r="C502" t="str">
        <f>_xlfn.TEXTBEFORE(Homes[[#This Row],[statezip]]," ")</f>
        <v>WA</v>
      </c>
      <c r="D502" s="6" t="str">
        <f>_xlfn.TEXTAFTER(Homes[[#This Row],[statezip]]," ")</f>
        <v>98199</v>
      </c>
      <c r="E502" s="1">
        <v>850000</v>
      </c>
      <c r="F502">
        <v>2</v>
      </c>
      <c r="G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02" s="3" t="str">
        <f>Homes[[#This Row],[bedrooms]] &amp; " bd | " &amp; TEXT(Homes[[#This Row],[bathrooms]],"0.##") &amp; " ba"</f>
        <v>2 bd | 1.75 ba</v>
      </c>
      <c r="I502" s="4">
        <v>1590</v>
      </c>
      <c r="J502" s="1">
        <f>IFERROR(Homes[[#This Row],[price]]/Homes[[#This Row],[sqft_living]]," ")</f>
        <v>534.59119496855351</v>
      </c>
      <c r="K502" s="4">
        <f>IFERROR(Homes[[#This Row],[sqft_lot]]/43560," ")</f>
        <v>0.11790633608815428</v>
      </c>
      <c r="L502" t="str">
        <f>IF(Homes[[#This Row],[waterfront]]=1, "Yes","No")</f>
        <v>No</v>
      </c>
      <c r="M502" s="4" t="str">
        <f>IF(Homes[[#This Row],[sqft_basement]]&gt;0, "Yes","No")</f>
        <v>Yes</v>
      </c>
      <c r="N502" t="str">
        <f>CHOOSE(Homes[[#This Row],[view]]+1, "None","Fair","Good","Great","Excellent")</f>
        <v>Great</v>
      </c>
      <c r="O502" t="str">
        <f>CHOOSE(Homes[[#This Row],[condition]], "Poor","Fair","Average","Good","Excellent")</f>
        <v>Average</v>
      </c>
      <c r="P502">
        <f ca="1">YEAR(TODAY())-Homes[[#This Row],[yr_built]]</f>
        <v>98</v>
      </c>
      <c r="Q502">
        <v>2011</v>
      </c>
      <c r="R502">
        <f ca="1">IF(Homes[[#This Row],[yr_renovated]]&gt;0, YEAR(TODAY())-Homes[[#This Row],[yr_renovated]], YEAR(TODAY())-Homes[[#This Row],[yr_built]])</f>
        <v>14</v>
      </c>
      <c r="S502">
        <v>1.5</v>
      </c>
      <c r="T502" s="2">
        <v>41809</v>
      </c>
      <c r="U502" s="3">
        <v>1.75</v>
      </c>
      <c r="V502" s="4">
        <f>IFERROR(Homes[[#This Row],[sqft_above]]+Homes[[#This Row],[sqft_basement]]," ")</f>
        <v>1590</v>
      </c>
      <c r="W502" s="4">
        <v>5136</v>
      </c>
      <c r="X502">
        <v>0</v>
      </c>
      <c r="Y502">
        <v>3</v>
      </c>
      <c r="Z502">
        <v>3</v>
      </c>
      <c r="AA502" s="4">
        <v>1320</v>
      </c>
      <c r="AB502" s="4">
        <v>270</v>
      </c>
      <c r="AC502">
        <v>1927</v>
      </c>
      <c r="AD502" t="s">
        <v>602</v>
      </c>
      <c r="AE502" t="s">
        <v>49</v>
      </c>
      <c r="AF502" t="s">
        <v>58</v>
      </c>
    </row>
    <row r="503" spans="1:32">
      <c r="A503" t="str">
        <f>PROPER(TRIM(Homes[[#This Row],[street]]))</f>
        <v>2431 Nw Neptune Pl</v>
      </c>
      <c r="B503" t="str">
        <f>PROPER(TRIM(Homes[[#This Row],[city]]))</f>
        <v>Seattle</v>
      </c>
      <c r="C503" t="str">
        <f>_xlfn.TEXTBEFORE(Homes[[#This Row],[statezip]]," ")</f>
        <v>WA</v>
      </c>
      <c r="D503" s="6" t="str">
        <f>_xlfn.TEXTAFTER(Homes[[#This Row],[statezip]]," ")</f>
        <v>98117</v>
      </c>
      <c r="E503" s="1">
        <v>850000</v>
      </c>
      <c r="F503">
        <v>3</v>
      </c>
      <c r="G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03" s="3" t="str">
        <f>Homes[[#This Row],[bedrooms]] &amp; " bd | " &amp; TEXT(Homes[[#This Row],[bathrooms]],"0.##") &amp; " ba"</f>
        <v>3 bd | 2.5 ba</v>
      </c>
      <c r="I503" s="4">
        <v>3230</v>
      </c>
      <c r="J503" s="1">
        <f>IFERROR(Homes[[#This Row],[price]]/Homes[[#This Row],[sqft_living]]," ")</f>
        <v>263.15789473684208</v>
      </c>
      <c r="K503" s="4">
        <f>IFERROR(Homes[[#This Row],[sqft_lot]]/43560," ")</f>
        <v>0.1147842056932966</v>
      </c>
      <c r="L503" t="str">
        <f>IF(Homes[[#This Row],[waterfront]]=1, "Yes","No")</f>
        <v>No</v>
      </c>
      <c r="M503" s="4" t="str">
        <f>IF(Homes[[#This Row],[sqft_basement]]&gt;0, "Yes","No")</f>
        <v>Yes</v>
      </c>
      <c r="N503" t="str">
        <f>CHOOSE(Homes[[#This Row],[view]]+1, "None","Fair","Good","Great","Excellent")</f>
        <v>Good</v>
      </c>
      <c r="O503" t="str">
        <f>CHOOSE(Homes[[#This Row],[condition]], "Poor","Fair","Average","Good","Excellent")</f>
        <v>Excellent</v>
      </c>
      <c r="P503">
        <f ca="1">YEAR(TODAY())-Homes[[#This Row],[yr_built]]</f>
        <v>80</v>
      </c>
      <c r="Q503">
        <v>0</v>
      </c>
      <c r="R503">
        <f ca="1">IF(Homes[[#This Row],[yr_renovated]]&gt;0, YEAR(TODAY())-Homes[[#This Row],[yr_renovated]], YEAR(TODAY())-Homes[[#This Row],[yr_built]])</f>
        <v>80</v>
      </c>
      <c r="S503">
        <v>2</v>
      </c>
      <c r="T503" s="2">
        <v>41823</v>
      </c>
      <c r="U503" s="3">
        <v>2.5</v>
      </c>
      <c r="V503" s="4">
        <f>IFERROR(Homes[[#This Row],[sqft_above]]+Homes[[#This Row],[sqft_basement]]," ")</f>
        <v>3230</v>
      </c>
      <c r="W503" s="4">
        <v>5000</v>
      </c>
      <c r="X503">
        <v>0</v>
      </c>
      <c r="Y503">
        <v>2</v>
      </c>
      <c r="Z503">
        <v>5</v>
      </c>
      <c r="AA503" s="4">
        <v>2430</v>
      </c>
      <c r="AB503" s="4">
        <v>800</v>
      </c>
      <c r="AC503">
        <v>1945</v>
      </c>
      <c r="AD503" t="s">
        <v>603</v>
      </c>
      <c r="AE503" t="s">
        <v>49</v>
      </c>
      <c r="AF503" t="s">
        <v>204</v>
      </c>
    </row>
    <row r="504" spans="1:32">
      <c r="A504" t="str">
        <f>PROPER(TRIM(Homes[[#This Row],[street]]))</f>
        <v>6728 40Th Ave Sw</v>
      </c>
      <c r="B504" t="str">
        <f>PROPER(TRIM(Homes[[#This Row],[city]]))</f>
        <v>Seattle</v>
      </c>
      <c r="C504" t="str">
        <f>_xlfn.TEXTBEFORE(Homes[[#This Row],[statezip]]," ")</f>
        <v>WA</v>
      </c>
      <c r="D504" s="6" t="str">
        <f>_xlfn.TEXTAFTER(Homes[[#This Row],[statezip]]," ")</f>
        <v>98136</v>
      </c>
      <c r="E504" s="1">
        <v>850000</v>
      </c>
      <c r="F504">
        <v>4</v>
      </c>
      <c r="G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04" s="3" t="str">
        <f>Homes[[#This Row],[bedrooms]] &amp; " bd | " &amp; TEXT(Homes[[#This Row],[bathrooms]],"0.##") &amp; " ba"</f>
        <v>4 bd | 3.5 ba</v>
      </c>
      <c r="I504" s="4">
        <v>2640</v>
      </c>
      <c r="J504" s="1">
        <f>IFERROR(Homes[[#This Row],[price]]/Homes[[#This Row],[sqft_living]]," ")</f>
        <v>321.969696969697</v>
      </c>
      <c r="K504" s="4">
        <f>IFERROR(Homes[[#This Row],[sqft_lot]]/43560," ")</f>
        <v>0.13544536271808999</v>
      </c>
      <c r="L504" t="str">
        <f>IF(Homes[[#This Row],[waterfront]]=1, "Yes","No")</f>
        <v>No</v>
      </c>
      <c r="M504" s="4" t="str">
        <f>IF(Homes[[#This Row],[sqft_basement]]&gt;0, "Yes","No")</f>
        <v>No</v>
      </c>
      <c r="N504" t="str">
        <f>CHOOSE(Homes[[#This Row],[view]]+1, "None","Fair","Good","Great","Excellent")</f>
        <v>Good</v>
      </c>
      <c r="O504" t="str">
        <f>CHOOSE(Homes[[#This Row],[condition]], "Poor","Fair","Average","Good","Excellent")</f>
        <v>Average</v>
      </c>
      <c r="P504">
        <f ca="1">YEAR(TODAY())-Homes[[#This Row],[yr_built]]</f>
        <v>88</v>
      </c>
      <c r="Q504">
        <v>1998</v>
      </c>
      <c r="R504">
        <f ca="1">IF(Homes[[#This Row],[yr_renovated]]&gt;0, YEAR(TODAY())-Homes[[#This Row],[yr_renovated]], YEAR(TODAY())-Homes[[#This Row],[yr_built]])</f>
        <v>27</v>
      </c>
      <c r="S504">
        <v>2</v>
      </c>
      <c r="T504" s="2">
        <v>41778</v>
      </c>
      <c r="U504" s="3">
        <v>3.5</v>
      </c>
      <c r="V504" s="4">
        <f>IFERROR(Homes[[#This Row],[sqft_above]]+Homes[[#This Row],[sqft_basement]]," ")</f>
        <v>2640</v>
      </c>
      <c r="W504" s="4">
        <v>5900</v>
      </c>
      <c r="X504">
        <v>0</v>
      </c>
      <c r="Y504">
        <v>2</v>
      </c>
      <c r="Z504">
        <v>3</v>
      </c>
      <c r="AA504" s="4">
        <v>2640</v>
      </c>
      <c r="AB504" s="4">
        <v>0</v>
      </c>
      <c r="AC504">
        <v>1937</v>
      </c>
      <c r="AD504" t="s">
        <v>604</v>
      </c>
      <c r="AE504" t="s">
        <v>49</v>
      </c>
      <c r="AF504" t="s">
        <v>298</v>
      </c>
    </row>
    <row r="505" spans="1:32">
      <c r="A505" t="str">
        <f>PROPER(TRIM(Homes[[#This Row],[street]]))</f>
        <v>3200 102Nd Ave Ne</v>
      </c>
      <c r="B505" t="str">
        <f>PROPER(TRIM(Homes[[#This Row],[city]]))</f>
        <v>Bellevue</v>
      </c>
      <c r="C505" t="str">
        <f>_xlfn.TEXTBEFORE(Homes[[#This Row],[statezip]]," ")</f>
        <v>WA</v>
      </c>
      <c r="D505" s="6" t="str">
        <f>_xlfn.TEXTAFTER(Homes[[#This Row],[statezip]]," ")</f>
        <v>98004</v>
      </c>
      <c r="E505" s="1">
        <v>850000</v>
      </c>
      <c r="F505">
        <v>5</v>
      </c>
      <c r="G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05" s="3" t="str">
        <f>Homes[[#This Row],[bedrooms]] &amp; " bd | " &amp; TEXT(Homes[[#This Row],[bathrooms]],"0.##") &amp; " ba"</f>
        <v>5 bd | 2. ba</v>
      </c>
      <c r="I505" s="4">
        <v>2310</v>
      </c>
      <c r="J505" s="1">
        <f>IFERROR(Homes[[#This Row],[price]]/Homes[[#This Row],[sqft_living]]," ")</f>
        <v>367.96536796536799</v>
      </c>
      <c r="K505" s="4">
        <f>IFERROR(Homes[[#This Row],[sqft_lot]]/43560," ")</f>
        <v>0.30831037649219467</v>
      </c>
      <c r="L505" t="str">
        <f>IF(Homes[[#This Row],[waterfront]]=1, "Yes","No")</f>
        <v>No</v>
      </c>
      <c r="M505" s="4" t="str">
        <f>IF(Homes[[#This Row],[sqft_basement]]&gt;0, "Yes","No")</f>
        <v>No</v>
      </c>
      <c r="N505" t="str">
        <f>CHOOSE(Homes[[#This Row],[view]]+1, "None","Fair","Good","Great","Excellent")</f>
        <v>None</v>
      </c>
      <c r="O505" t="str">
        <f>CHOOSE(Homes[[#This Row],[condition]], "Poor","Fair","Average","Good","Excellent")</f>
        <v>Good</v>
      </c>
      <c r="P505">
        <f ca="1">YEAR(TODAY())-Homes[[#This Row],[yr_built]]</f>
        <v>59</v>
      </c>
      <c r="Q505">
        <v>0</v>
      </c>
      <c r="R505">
        <f ca="1">IF(Homes[[#This Row],[yr_renovated]]&gt;0, YEAR(TODAY())-Homes[[#This Row],[yr_renovated]], YEAR(TODAY())-Homes[[#This Row],[yr_built]])</f>
        <v>59</v>
      </c>
      <c r="S505">
        <v>1.5</v>
      </c>
      <c r="T505" s="2">
        <v>41830</v>
      </c>
      <c r="U505" s="3">
        <v>2</v>
      </c>
      <c r="V505" s="4">
        <f>IFERROR(Homes[[#This Row],[sqft_above]]+Homes[[#This Row],[sqft_basement]]," ")</f>
        <v>2310</v>
      </c>
      <c r="W505" s="4">
        <v>13430</v>
      </c>
      <c r="X505">
        <v>0</v>
      </c>
      <c r="Y505">
        <v>0</v>
      </c>
      <c r="Z505">
        <v>4</v>
      </c>
      <c r="AA505" s="4">
        <v>2310</v>
      </c>
      <c r="AB505" s="4">
        <v>0</v>
      </c>
      <c r="AC505">
        <v>1966</v>
      </c>
      <c r="AD505" t="s">
        <v>605</v>
      </c>
      <c r="AE505" t="s">
        <v>33</v>
      </c>
      <c r="AF505" t="s">
        <v>34</v>
      </c>
    </row>
    <row r="506" spans="1:32">
      <c r="A506" t="str">
        <f>PROPER(TRIM(Homes[[#This Row],[street]]))</f>
        <v>1498 Hillside Dr Se</v>
      </c>
      <c r="B506" t="str">
        <f>PROPER(TRIM(Homes[[#This Row],[city]]))</f>
        <v>Issaquah</v>
      </c>
      <c r="C506" t="str">
        <f>_xlfn.TEXTBEFORE(Homes[[#This Row],[statezip]]," ")</f>
        <v>WA</v>
      </c>
      <c r="D506" s="6" t="str">
        <f>_xlfn.TEXTAFTER(Homes[[#This Row],[statezip]]," ")</f>
        <v>98027</v>
      </c>
      <c r="E506" s="1">
        <v>850000</v>
      </c>
      <c r="F506">
        <v>5</v>
      </c>
      <c r="G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06" s="3" t="str">
        <f>Homes[[#This Row],[bedrooms]] &amp; " bd | " &amp; TEXT(Homes[[#This Row],[bathrooms]],"0.##") &amp; " ba"</f>
        <v>5 bd | 2.75 ba</v>
      </c>
      <c r="I506" s="4">
        <v>2920</v>
      </c>
      <c r="J506" s="1">
        <f>IFERROR(Homes[[#This Row],[price]]/Homes[[#This Row],[sqft_living]]," ")</f>
        <v>291.09589041095893</v>
      </c>
      <c r="K506" s="4">
        <f>IFERROR(Homes[[#This Row],[sqft_lot]]/43560," ")</f>
        <v>0.27272727272727271</v>
      </c>
      <c r="L506" t="str">
        <f>IF(Homes[[#This Row],[waterfront]]=1, "Yes","No")</f>
        <v>No</v>
      </c>
      <c r="M506" s="4" t="str">
        <f>IF(Homes[[#This Row],[sqft_basement]]&gt;0, "Yes","No")</f>
        <v>Yes</v>
      </c>
      <c r="N506" t="str">
        <f>CHOOSE(Homes[[#This Row],[view]]+1, "None","Fair","Good","Great","Excellent")</f>
        <v>None</v>
      </c>
      <c r="O506" t="str">
        <f>CHOOSE(Homes[[#This Row],[condition]], "Poor","Fair","Average","Good","Excellent")</f>
        <v>Excellent</v>
      </c>
      <c r="P506">
        <f ca="1">YEAR(TODAY())-Homes[[#This Row],[yr_built]]</f>
        <v>57</v>
      </c>
      <c r="Q506">
        <v>0</v>
      </c>
      <c r="R506">
        <f ca="1">IF(Homes[[#This Row],[yr_renovated]]&gt;0, YEAR(TODAY())-Homes[[#This Row],[yr_renovated]], YEAR(TODAY())-Homes[[#This Row],[yr_built]])</f>
        <v>57</v>
      </c>
      <c r="S506">
        <v>1</v>
      </c>
      <c r="T506" s="2">
        <v>41804</v>
      </c>
      <c r="U506" s="3">
        <v>2.75</v>
      </c>
      <c r="V506" s="4">
        <f>IFERROR(Homes[[#This Row],[sqft_above]]+Homes[[#This Row],[sqft_basement]]," ")</f>
        <v>2920</v>
      </c>
      <c r="W506" s="4">
        <v>11880</v>
      </c>
      <c r="X506">
        <v>0</v>
      </c>
      <c r="Y506">
        <v>0</v>
      </c>
      <c r="Z506">
        <v>5</v>
      </c>
      <c r="AA506" s="4">
        <v>1660</v>
      </c>
      <c r="AB506" s="4">
        <v>1260</v>
      </c>
      <c r="AC506">
        <v>1968</v>
      </c>
      <c r="AD506" t="s">
        <v>606</v>
      </c>
      <c r="AE506" t="s">
        <v>79</v>
      </c>
      <c r="AF506" t="s">
        <v>82</v>
      </c>
    </row>
    <row r="507" spans="1:32">
      <c r="A507" t="str">
        <f>PROPER(TRIM(Homes[[#This Row],[street]]))</f>
        <v>6407 282Nd Ave Se</v>
      </c>
      <c r="B507" t="str">
        <f>PROPER(TRIM(Homes[[#This Row],[city]]))</f>
        <v>Issaquah</v>
      </c>
      <c r="C507" t="str">
        <f>_xlfn.TEXTBEFORE(Homes[[#This Row],[statezip]]," ")</f>
        <v>WA</v>
      </c>
      <c r="D507" s="6" t="str">
        <f>_xlfn.TEXTAFTER(Homes[[#This Row],[statezip]]," ")</f>
        <v>98027</v>
      </c>
      <c r="E507" s="1">
        <v>850000</v>
      </c>
      <c r="F507">
        <v>4</v>
      </c>
      <c r="G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07" s="3" t="str">
        <f>Homes[[#This Row],[bedrooms]] &amp; " bd | " &amp; TEXT(Homes[[#This Row],[bathrooms]],"0.##") &amp; " ba"</f>
        <v>4 bd | 3.25 ba</v>
      </c>
      <c r="I507" s="4">
        <v>4350</v>
      </c>
      <c r="J507" s="1">
        <f>IFERROR(Homes[[#This Row],[price]]/Homes[[#This Row],[sqft_living]]," ")</f>
        <v>195.40229885057471</v>
      </c>
      <c r="K507" s="4">
        <f>IFERROR(Homes[[#This Row],[sqft_lot]]/43560," ")</f>
        <v>2.5883838383838382</v>
      </c>
      <c r="L507" t="str">
        <f>IF(Homes[[#This Row],[waterfront]]=1, "Yes","No")</f>
        <v>No</v>
      </c>
      <c r="M507" s="4" t="str">
        <f>IF(Homes[[#This Row],[sqft_basement]]&gt;0, "Yes","No")</f>
        <v>Yes</v>
      </c>
      <c r="N507" t="str">
        <f>CHOOSE(Homes[[#This Row],[view]]+1, "None","Fair","Good","Great","Excellent")</f>
        <v>None</v>
      </c>
      <c r="O507" t="str">
        <f>CHOOSE(Homes[[#This Row],[condition]], "Poor","Fair","Average","Good","Excellent")</f>
        <v>Average</v>
      </c>
      <c r="P507">
        <f ca="1">YEAR(TODAY())-Homes[[#This Row],[yr_built]]</f>
        <v>19</v>
      </c>
      <c r="Q507">
        <v>0</v>
      </c>
      <c r="R507">
        <f ca="1">IF(Homes[[#This Row],[yr_renovated]]&gt;0, YEAR(TODAY())-Homes[[#This Row],[yr_renovated]], YEAR(TODAY())-Homes[[#This Row],[yr_built]])</f>
        <v>19</v>
      </c>
      <c r="S507">
        <v>1</v>
      </c>
      <c r="T507" s="2">
        <v>41821</v>
      </c>
      <c r="U507" s="3">
        <v>3.25</v>
      </c>
      <c r="V507" s="4">
        <f>IFERROR(Homes[[#This Row],[sqft_above]]+Homes[[#This Row],[sqft_basement]]," ")</f>
        <v>4350</v>
      </c>
      <c r="W507" s="4">
        <v>112750</v>
      </c>
      <c r="X507">
        <v>0</v>
      </c>
      <c r="Y507">
        <v>0</v>
      </c>
      <c r="Z507">
        <v>3</v>
      </c>
      <c r="AA507" s="4">
        <v>2200</v>
      </c>
      <c r="AB507" s="4">
        <v>2150</v>
      </c>
      <c r="AC507">
        <v>2006</v>
      </c>
      <c r="AD507" t="s">
        <v>607</v>
      </c>
      <c r="AE507" t="s">
        <v>79</v>
      </c>
      <c r="AF507" t="s">
        <v>82</v>
      </c>
    </row>
    <row r="508" spans="1:32">
      <c r="A508" t="str">
        <f>PROPER(TRIM(Homes[[#This Row],[street]]))</f>
        <v>11010 108Th Ave Ne</v>
      </c>
      <c r="B508" t="str">
        <f>PROPER(TRIM(Homes[[#This Row],[city]]))</f>
        <v>Kirkland</v>
      </c>
      <c r="C508" t="str">
        <f>_xlfn.TEXTBEFORE(Homes[[#This Row],[statezip]]," ")</f>
        <v>WA</v>
      </c>
      <c r="D508" s="6" t="str">
        <f>_xlfn.TEXTAFTER(Homes[[#This Row],[statezip]]," ")</f>
        <v>98033</v>
      </c>
      <c r="E508" s="1">
        <v>850000</v>
      </c>
      <c r="F508">
        <v>5</v>
      </c>
      <c r="G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08" s="3" t="str">
        <f>Homes[[#This Row],[bedrooms]] &amp; " bd | " &amp; TEXT(Homes[[#This Row],[bathrooms]],"0.##") &amp; " ba"</f>
        <v>5 bd | 3.5 ba</v>
      </c>
      <c r="I508" s="4">
        <v>3450</v>
      </c>
      <c r="J508" s="1">
        <f>IFERROR(Homes[[#This Row],[price]]/Homes[[#This Row],[sqft_living]]," ")</f>
        <v>246.37681159420291</v>
      </c>
      <c r="K508" s="4">
        <f>IFERROR(Homes[[#This Row],[sqft_lot]]/43560," ")</f>
        <v>0.65022956841138657</v>
      </c>
      <c r="L508" t="str">
        <f>IF(Homes[[#This Row],[waterfront]]=1, "Yes","No")</f>
        <v>No</v>
      </c>
      <c r="M508" s="4" t="str">
        <f>IF(Homes[[#This Row],[sqft_basement]]&gt;0, "Yes","No")</f>
        <v>Yes</v>
      </c>
      <c r="N508" t="str">
        <f>CHOOSE(Homes[[#This Row],[view]]+1, "None","Fair","Good","Great","Excellent")</f>
        <v>None</v>
      </c>
      <c r="O508" t="str">
        <f>CHOOSE(Homes[[#This Row],[condition]], "Poor","Fair","Average","Good","Excellent")</f>
        <v>Excellent</v>
      </c>
      <c r="P508">
        <f ca="1">YEAR(TODAY())-Homes[[#This Row],[yr_built]]</f>
        <v>53</v>
      </c>
      <c r="Q508">
        <v>0</v>
      </c>
      <c r="R508">
        <f ca="1">IF(Homes[[#This Row],[yr_renovated]]&gt;0, YEAR(TODAY())-Homes[[#This Row],[yr_renovated]], YEAR(TODAY())-Homes[[#This Row],[yr_built]])</f>
        <v>53</v>
      </c>
      <c r="S508">
        <v>1</v>
      </c>
      <c r="T508" s="2">
        <v>41808</v>
      </c>
      <c r="U508" s="3">
        <v>3.5</v>
      </c>
      <c r="V508" s="4">
        <f>IFERROR(Homes[[#This Row],[sqft_above]]+Homes[[#This Row],[sqft_basement]]," ")</f>
        <v>3450</v>
      </c>
      <c r="W508" s="4">
        <v>28324</v>
      </c>
      <c r="X508">
        <v>0</v>
      </c>
      <c r="Y508">
        <v>0</v>
      </c>
      <c r="Z508">
        <v>5</v>
      </c>
      <c r="AA508" s="4">
        <v>2350</v>
      </c>
      <c r="AB508" s="4">
        <v>1100</v>
      </c>
      <c r="AC508">
        <v>1972</v>
      </c>
      <c r="AD508" t="s">
        <v>608</v>
      </c>
      <c r="AE508" t="s">
        <v>46</v>
      </c>
      <c r="AF508" t="s">
        <v>55</v>
      </c>
    </row>
    <row r="509" spans="1:32">
      <c r="A509" t="str">
        <f>PROPER(TRIM(Homes[[#This Row],[street]]))</f>
        <v>11721 106Th Ave Ne</v>
      </c>
      <c r="B509" t="str">
        <f>PROPER(TRIM(Homes[[#This Row],[city]]))</f>
        <v>Kirkland</v>
      </c>
      <c r="C509" t="str">
        <f>_xlfn.TEXTBEFORE(Homes[[#This Row],[statezip]]," ")</f>
        <v>WA</v>
      </c>
      <c r="D509" s="6" t="str">
        <f>_xlfn.TEXTAFTER(Homes[[#This Row],[statezip]]," ")</f>
        <v>98034</v>
      </c>
      <c r="E509" s="1">
        <v>850000</v>
      </c>
      <c r="F509">
        <v>4</v>
      </c>
      <c r="G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09" s="3" t="str">
        <f>Homes[[#This Row],[bedrooms]] &amp; " bd | " &amp; TEXT(Homes[[#This Row],[bathrooms]],"0.##") &amp; " ba"</f>
        <v>4 bd | 3.5 ba</v>
      </c>
      <c r="I509" s="4">
        <v>4140</v>
      </c>
      <c r="J509" s="1">
        <f>IFERROR(Homes[[#This Row],[price]]/Homes[[#This Row],[sqft_living]]," ")</f>
        <v>205.31400966183574</v>
      </c>
      <c r="K509" s="4">
        <f>IFERROR(Homes[[#This Row],[sqft_lot]]/43560," ")</f>
        <v>0.16274104683195592</v>
      </c>
      <c r="L509" t="str">
        <f>IF(Homes[[#This Row],[waterfront]]=1, "Yes","No")</f>
        <v>No</v>
      </c>
      <c r="M509" s="4" t="str">
        <f>IF(Homes[[#This Row],[sqft_basement]]&gt;0, "Yes","No")</f>
        <v>Yes</v>
      </c>
      <c r="N509" t="str">
        <f>CHOOSE(Homes[[#This Row],[view]]+1, "None","Fair","Good","Great","Excellent")</f>
        <v>None</v>
      </c>
      <c r="O509" t="str">
        <f>CHOOSE(Homes[[#This Row],[condition]], "Poor","Fair","Average","Good","Excellent")</f>
        <v>Average</v>
      </c>
      <c r="P509">
        <f ca="1">YEAR(TODAY())-Homes[[#This Row],[yr_built]]</f>
        <v>22</v>
      </c>
      <c r="Q509">
        <v>0</v>
      </c>
      <c r="R509">
        <f ca="1">IF(Homes[[#This Row],[yr_renovated]]&gt;0, YEAR(TODAY())-Homes[[#This Row],[yr_renovated]], YEAR(TODAY())-Homes[[#This Row],[yr_built]])</f>
        <v>22</v>
      </c>
      <c r="S509">
        <v>2</v>
      </c>
      <c r="T509" s="2">
        <v>41806</v>
      </c>
      <c r="U509" s="3">
        <v>3.5</v>
      </c>
      <c r="V509" s="4">
        <f>IFERROR(Homes[[#This Row],[sqft_above]]+Homes[[#This Row],[sqft_basement]]," ")</f>
        <v>4140</v>
      </c>
      <c r="W509" s="4">
        <v>7089</v>
      </c>
      <c r="X509">
        <v>0</v>
      </c>
      <c r="Y509">
        <v>0</v>
      </c>
      <c r="Z509">
        <v>3</v>
      </c>
      <c r="AA509" s="4">
        <v>3160</v>
      </c>
      <c r="AB509" s="4">
        <v>980</v>
      </c>
      <c r="AC509">
        <v>2003</v>
      </c>
      <c r="AD509" t="s">
        <v>609</v>
      </c>
      <c r="AE509" t="s">
        <v>46</v>
      </c>
      <c r="AF509" t="s">
        <v>47</v>
      </c>
    </row>
    <row r="510" spans="1:32">
      <c r="A510" t="str">
        <f>PROPER(TRIM(Homes[[#This Row],[street]]))</f>
        <v>7490 85Th Ave Se</v>
      </c>
      <c r="B510" t="str">
        <f>PROPER(TRIM(Homes[[#This Row],[city]]))</f>
        <v>Mercer Island</v>
      </c>
      <c r="C510" t="str">
        <f>_xlfn.TEXTBEFORE(Homes[[#This Row],[statezip]]," ")</f>
        <v>WA</v>
      </c>
      <c r="D510" s="6" t="str">
        <f>_xlfn.TEXTAFTER(Homes[[#This Row],[statezip]]," ")</f>
        <v>98040</v>
      </c>
      <c r="E510" s="1">
        <v>850000</v>
      </c>
      <c r="F510">
        <v>4</v>
      </c>
      <c r="G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10" s="3" t="str">
        <f>Homes[[#This Row],[bedrooms]] &amp; " bd | " &amp; TEXT(Homes[[#This Row],[bathrooms]],"0.##") &amp; " ba"</f>
        <v>4 bd | 2.25 ba</v>
      </c>
      <c r="I510" s="4">
        <v>2130</v>
      </c>
      <c r="J510" s="1">
        <f>IFERROR(Homes[[#This Row],[price]]/Homes[[#This Row],[sqft_living]]," ")</f>
        <v>399.06103286384979</v>
      </c>
      <c r="K510" s="4">
        <f>IFERROR(Homes[[#This Row],[sqft_lot]]/43560," ")</f>
        <v>0.27187786960514232</v>
      </c>
      <c r="L510" t="str">
        <f>IF(Homes[[#This Row],[waterfront]]=1, "Yes","No")</f>
        <v>No</v>
      </c>
      <c r="M510" s="4" t="str">
        <f>IF(Homes[[#This Row],[sqft_basement]]&gt;0, "Yes","No")</f>
        <v>No</v>
      </c>
      <c r="N510" t="str">
        <f>CHOOSE(Homes[[#This Row],[view]]+1, "None","Fair","Good","Great","Excellent")</f>
        <v>None</v>
      </c>
      <c r="O510" t="str">
        <f>CHOOSE(Homes[[#This Row],[condition]], "Poor","Fair","Average","Good","Excellent")</f>
        <v>Good</v>
      </c>
      <c r="P510">
        <f ca="1">YEAR(TODAY())-Homes[[#This Row],[yr_built]]</f>
        <v>53</v>
      </c>
      <c r="Q510">
        <v>0</v>
      </c>
      <c r="R510">
        <f ca="1">IF(Homes[[#This Row],[yr_renovated]]&gt;0, YEAR(TODAY())-Homes[[#This Row],[yr_renovated]], YEAR(TODAY())-Homes[[#This Row],[yr_built]])</f>
        <v>53</v>
      </c>
      <c r="S510">
        <v>2</v>
      </c>
      <c r="T510" s="2">
        <v>41802</v>
      </c>
      <c r="U510" s="3">
        <v>2.25</v>
      </c>
      <c r="V510" s="4">
        <f>IFERROR(Homes[[#This Row],[sqft_above]]+Homes[[#This Row],[sqft_basement]]," ")</f>
        <v>2130</v>
      </c>
      <c r="W510" s="4">
        <v>11843</v>
      </c>
      <c r="X510">
        <v>0</v>
      </c>
      <c r="Y510">
        <v>0</v>
      </c>
      <c r="Z510">
        <v>4</v>
      </c>
      <c r="AA510" s="4">
        <v>2130</v>
      </c>
      <c r="AB510" s="4">
        <v>0</v>
      </c>
      <c r="AC510">
        <v>1972</v>
      </c>
      <c r="AD510" t="s">
        <v>610</v>
      </c>
      <c r="AE510" t="s">
        <v>36</v>
      </c>
      <c r="AF510" t="s">
        <v>37</v>
      </c>
    </row>
    <row r="511" spans="1:32">
      <c r="A511" t="str">
        <f>PROPER(TRIM(Homes[[#This Row],[street]]))</f>
        <v>8223 Se 71St St</v>
      </c>
      <c r="B511" t="str">
        <f>PROPER(TRIM(Homes[[#This Row],[city]]))</f>
        <v>Mercer Island</v>
      </c>
      <c r="C511" t="str">
        <f>_xlfn.TEXTBEFORE(Homes[[#This Row],[statezip]]," ")</f>
        <v>WA</v>
      </c>
      <c r="D511" s="6" t="str">
        <f>_xlfn.TEXTAFTER(Homes[[#This Row],[statezip]]," ")</f>
        <v>98040</v>
      </c>
      <c r="E511" s="1">
        <v>850000</v>
      </c>
      <c r="F511">
        <v>4</v>
      </c>
      <c r="G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11" s="3" t="str">
        <f>Homes[[#This Row],[bedrooms]] &amp; " bd | " &amp; TEXT(Homes[[#This Row],[bathrooms]],"0.##") &amp; " ba"</f>
        <v>4 bd | 1.75 ba</v>
      </c>
      <c r="I511" s="4">
        <v>2350</v>
      </c>
      <c r="J511" s="1">
        <f>IFERROR(Homes[[#This Row],[price]]/Homes[[#This Row],[sqft_living]]," ")</f>
        <v>361.70212765957444</v>
      </c>
      <c r="K511" s="4">
        <f>IFERROR(Homes[[#This Row],[sqft_lot]]/43560," ")</f>
        <v>0.27350780532598712</v>
      </c>
      <c r="L511" t="str">
        <f>IF(Homes[[#This Row],[waterfront]]=1, "Yes","No")</f>
        <v>No</v>
      </c>
      <c r="M511" s="4" t="str">
        <f>IF(Homes[[#This Row],[sqft_basement]]&gt;0, "Yes","No")</f>
        <v>No</v>
      </c>
      <c r="N511" t="str">
        <f>CHOOSE(Homes[[#This Row],[view]]+1, "None","Fair","Good","Great","Excellent")</f>
        <v>None</v>
      </c>
      <c r="O511" t="str">
        <f>CHOOSE(Homes[[#This Row],[condition]], "Poor","Fair","Average","Good","Excellent")</f>
        <v>Good</v>
      </c>
      <c r="P511">
        <f ca="1">YEAR(TODAY())-Homes[[#This Row],[yr_built]]</f>
        <v>64</v>
      </c>
      <c r="Q511">
        <v>2001</v>
      </c>
      <c r="R511">
        <f ca="1">IF(Homes[[#This Row],[yr_renovated]]&gt;0, YEAR(TODAY())-Homes[[#This Row],[yr_renovated]], YEAR(TODAY())-Homes[[#This Row],[yr_built]])</f>
        <v>24</v>
      </c>
      <c r="S511">
        <v>1</v>
      </c>
      <c r="T511" s="2">
        <v>41771</v>
      </c>
      <c r="U511" s="3">
        <v>1.75</v>
      </c>
      <c r="V511" s="4">
        <f>IFERROR(Homes[[#This Row],[sqft_above]]+Homes[[#This Row],[sqft_basement]]," ")</f>
        <v>2350</v>
      </c>
      <c r="W511" s="4">
        <v>11914</v>
      </c>
      <c r="X511">
        <v>0</v>
      </c>
      <c r="Y511">
        <v>0</v>
      </c>
      <c r="Z511">
        <v>4</v>
      </c>
      <c r="AA511" s="4">
        <v>2350</v>
      </c>
      <c r="AB511" s="4">
        <v>0</v>
      </c>
      <c r="AC511">
        <v>1961</v>
      </c>
      <c r="AD511" t="s">
        <v>611</v>
      </c>
      <c r="AE511" t="s">
        <v>36</v>
      </c>
      <c r="AF511" t="s">
        <v>37</v>
      </c>
    </row>
    <row r="512" spans="1:32">
      <c r="A512" t="str">
        <f>PROPER(TRIM(Homes[[#This Row],[street]]))</f>
        <v>3914 88Th Ave Se</v>
      </c>
      <c r="B512" t="str">
        <f>PROPER(TRIM(Homes[[#This Row],[city]]))</f>
        <v>Mercer Island</v>
      </c>
      <c r="C512" t="str">
        <f>_xlfn.TEXTBEFORE(Homes[[#This Row],[statezip]]," ")</f>
        <v>WA</v>
      </c>
      <c r="D512" s="6" t="str">
        <f>_xlfn.TEXTAFTER(Homes[[#This Row],[statezip]]," ")</f>
        <v>98040</v>
      </c>
      <c r="E512" s="1">
        <v>850000</v>
      </c>
      <c r="F512">
        <v>3</v>
      </c>
      <c r="G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12" s="3" t="str">
        <f>Homes[[#This Row],[bedrooms]] &amp; " bd | " &amp; TEXT(Homes[[#This Row],[bathrooms]],"0.##") &amp; " ba"</f>
        <v>3 bd | 2. ba</v>
      </c>
      <c r="I512" s="4">
        <v>2470</v>
      </c>
      <c r="J512" s="1">
        <f>IFERROR(Homes[[#This Row],[price]]/Homes[[#This Row],[sqft_living]]," ")</f>
        <v>344.12955465587044</v>
      </c>
      <c r="K512" s="4">
        <f>IFERROR(Homes[[#This Row],[sqft_lot]]/43560," ")</f>
        <v>0.20202020202020202</v>
      </c>
      <c r="L512" t="str">
        <f>IF(Homes[[#This Row],[waterfront]]=1, "Yes","No")</f>
        <v>No</v>
      </c>
      <c r="M512" s="4" t="str">
        <f>IF(Homes[[#This Row],[sqft_basement]]&gt;0, "Yes","No")</f>
        <v>No</v>
      </c>
      <c r="N512" t="str">
        <f>CHOOSE(Homes[[#This Row],[view]]+1, "None","Fair","Good","Great","Excellent")</f>
        <v>None</v>
      </c>
      <c r="O512" t="str">
        <f>CHOOSE(Homes[[#This Row],[condition]], "Poor","Fair","Average","Good","Excellent")</f>
        <v>Average</v>
      </c>
      <c r="P512">
        <f ca="1">YEAR(TODAY())-Homes[[#This Row],[yr_built]]</f>
        <v>64</v>
      </c>
      <c r="Q512">
        <v>2004</v>
      </c>
      <c r="R512">
        <f ca="1">IF(Homes[[#This Row],[yr_renovated]]&gt;0, YEAR(TODAY())-Homes[[#This Row],[yr_renovated]], YEAR(TODAY())-Homes[[#This Row],[yr_built]])</f>
        <v>21</v>
      </c>
      <c r="S512">
        <v>2</v>
      </c>
      <c r="T512" s="2">
        <v>41823</v>
      </c>
      <c r="U512" s="3">
        <v>2</v>
      </c>
      <c r="V512" s="4">
        <f>IFERROR(Homes[[#This Row],[sqft_above]]+Homes[[#This Row],[sqft_basement]]," ")</f>
        <v>2470</v>
      </c>
      <c r="W512" s="4">
        <v>8800</v>
      </c>
      <c r="X512">
        <v>0</v>
      </c>
      <c r="Y512">
        <v>0</v>
      </c>
      <c r="Z512">
        <v>3</v>
      </c>
      <c r="AA512" s="4">
        <v>2470</v>
      </c>
      <c r="AB512" s="4">
        <v>0</v>
      </c>
      <c r="AC512">
        <v>1961</v>
      </c>
      <c r="AD512" t="s">
        <v>612</v>
      </c>
      <c r="AE512" t="s">
        <v>36</v>
      </c>
      <c r="AF512" t="s">
        <v>37</v>
      </c>
    </row>
    <row r="513" spans="1:32">
      <c r="A513" t="str">
        <f>PROPER(TRIM(Homes[[#This Row],[street]]))</f>
        <v>2515 263Rd Ct Ne</v>
      </c>
      <c r="B513" t="str">
        <f>PROPER(TRIM(Homes[[#This Row],[city]]))</f>
        <v>Redmond</v>
      </c>
      <c r="C513" t="str">
        <f>_xlfn.TEXTBEFORE(Homes[[#This Row],[statezip]]," ")</f>
        <v>WA</v>
      </c>
      <c r="D513" s="6" t="str">
        <f>_xlfn.TEXTAFTER(Homes[[#This Row],[statezip]]," ")</f>
        <v>98053</v>
      </c>
      <c r="E513" s="1">
        <v>850000</v>
      </c>
      <c r="F513">
        <v>4</v>
      </c>
      <c r="G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13" s="3" t="str">
        <f>Homes[[#This Row],[bedrooms]] &amp; " bd | " &amp; TEXT(Homes[[#This Row],[bathrooms]],"0.##") &amp; " ba"</f>
        <v>4 bd | 3.5 ba</v>
      </c>
      <c r="I513" s="4">
        <v>3920</v>
      </c>
      <c r="J513" s="1">
        <f>IFERROR(Homes[[#This Row],[price]]/Homes[[#This Row],[sqft_living]]," ")</f>
        <v>216.83673469387756</v>
      </c>
      <c r="K513" s="4">
        <f>IFERROR(Homes[[#This Row],[sqft_lot]]/43560," ")</f>
        <v>0.85220385674931132</v>
      </c>
      <c r="L513" t="str">
        <f>IF(Homes[[#This Row],[waterfront]]=1, "Yes","No")</f>
        <v>No</v>
      </c>
      <c r="M513" s="4" t="str">
        <f>IF(Homes[[#This Row],[sqft_basement]]&gt;0, "Yes","No")</f>
        <v>No</v>
      </c>
      <c r="N513" t="str">
        <f>CHOOSE(Homes[[#This Row],[view]]+1, "None","Fair","Good","Great","Excellent")</f>
        <v>None</v>
      </c>
      <c r="O513" t="str">
        <f>CHOOSE(Homes[[#This Row],[condition]], "Poor","Fair","Average","Good","Excellent")</f>
        <v>Average</v>
      </c>
      <c r="P513">
        <f ca="1">YEAR(TODAY())-Homes[[#This Row],[yr_built]]</f>
        <v>29</v>
      </c>
      <c r="Q513">
        <v>0</v>
      </c>
      <c r="R513">
        <f ca="1">IF(Homes[[#This Row],[yr_renovated]]&gt;0, YEAR(TODAY())-Homes[[#This Row],[yr_renovated]], YEAR(TODAY())-Homes[[#This Row],[yr_built]])</f>
        <v>29</v>
      </c>
      <c r="S513">
        <v>2</v>
      </c>
      <c r="T513" s="2">
        <v>41814</v>
      </c>
      <c r="U513" s="3">
        <v>3.5</v>
      </c>
      <c r="V513" s="4">
        <f>IFERROR(Homes[[#This Row],[sqft_above]]+Homes[[#This Row],[sqft_basement]]," ")</f>
        <v>3920</v>
      </c>
      <c r="W513" s="4">
        <v>37122</v>
      </c>
      <c r="X513">
        <v>0</v>
      </c>
      <c r="Y513">
        <v>0</v>
      </c>
      <c r="Z513">
        <v>3</v>
      </c>
      <c r="AA513" s="4">
        <v>3920</v>
      </c>
      <c r="AB513" s="4">
        <v>0</v>
      </c>
      <c r="AC513">
        <v>1996</v>
      </c>
      <c r="AD513" t="s">
        <v>613</v>
      </c>
      <c r="AE513" t="s">
        <v>137</v>
      </c>
      <c r="AF513" t="s">
        <v>208</v>
      </c>
    </row>
    <row r="514" spans="1:32">
      <c r="A514" t="str">
        <f>PROPER(TRIM(Homes[[#This Row],[street]]))</f>
        <v>7446-7498 Gatewood Rd Sw</v>
      </c>
      <c r="B514" t="str">
        <f>PROPER(TRIM(Homes[[#This Row],[city]]))</f>
        <v>Seattle</v>
      </c>
      <c r="C514" t="str">
        <f>_xlfn.TEXTBEFORE(Homes[[#This Row],[statezip]]," ")</f>
        <v>WA</v>
      </c>
      <c r="D514" s="6" t="str">
        <f>_xlfn.TEXTAFTER(Homes[[#This Row],[statezip]]," ")</f>
        <v>98136</v>
      </c>
      <c r="E514" s="1">
        <v>850000</v>
      </c>
      <c r="F514">
        <v>3</v>
      </c>
      <c r="G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14" s="3" t="str">
        <f>Homes[[#This Row],[bedrooms]] &amp; " bd | " &amp; TEXT(Homes[[#This Row],[bathrooms]],"0.##") &amp; " ba"</f>
        <v>3 bd | 2.25 ba</v>
      </c>
      <c r="I514" s="4">
        <v>2870</v>
      </c>
      <c r="J514" s="1">
        <f>IFERROR(Homes[[#This Row],[price]]/Homes[[#This Row],[sqft_living]]," ")</f>
        <v>296.16724738675958</v>
      </c>
      <c r="K514" s="4">
        <f>IFERROR(Homes[[#This Row],[sqft_lot]]/43560," ")</f>
        <v>0.18755739210284664</v>
      </c>
      <c r="L514" t="str">
        <f>IF(Homes[[#This Row],[waterfront]]=1, "Yes","No")</f>
        <v>No</v>
      </c>
      <c r="M514" s="4" t="str">
        <f>IF(Homes[[#This Row],[sqft_basement]]&gt;0, "Yes","No")</f>
        <v>Yes</v>
      </c>
      <c r="N514" t="str">
        <f>CHOOSE(Homes[[#This Row],[view]]+1, "None","Fair","Good","Great","Excellent")</f>
        <v>None</v>
      </c>
      <c r="O514" t="str">
        <f>CHOOSE(Homes[[#This Row],[condition]], "Poor","Fair","Average","Good","Excellent")</f>
        <v>Average</v>
      </c>
      <c r="P514">
        <f ca="1">YEAR(TODAY())-Homes[[#This Row],[yr_built]]</f>
        <v>30</v>
      </c>
      <c r="Q514">
        <v>0</v>
      </c>
      <c r="R514">
        <f ca="1">IF(Homes[[#This Row],[yr_renovated]]&gt;0, YEAR(TODAY())-Homes[[#This Row],[yr_renovated]], YEAR(TODAY())-Homes[[#This Row],[yr_built]])</f>
        <v>30</v>
      </c>
      <c r="S514">
        <v>2</v>
      </c>
      <c r="T514" s="2">
        <v>41810</v>
      </c>
      <c r="U514" s="3">
        <v>2.25</v>
      </c>
      <c r="V514" s="4">
        <f>IFERROR(Homes[[#This Row],[sqft_above]]+Homes[[#This Row],[sqft_basement]]," ")</f>
        <v>2870</v>
      </c>
      <c r="W514" s="4">
        <v>8170</v>
      </c>
      <c r="X514">
        <v>0</v>
      </c>
      <c r="Y514">
        <v>0</v>
      </c>
      <c r="Z514">
        <v>3</v>
      </c>
      <c r="AA514" s="4">
        <v>2250</v>
      </c>
      <c r="AB514" s="4">
        <v>620</v>
      </c>
      <c r="AC514">
        <v>1995</v>
      </c>
      <c r="AD514" t="s">
        <v>614</v>
      </c>
      <c r="AE514" t="s">
        <v>49</v>
      </c>
      <c r="AF514" t="s">
        <v>298</v>
      </c>
    </row>
    <row r="515" spans="1:32">
      <c r="A515" t="str">
        <f>PROPER(TRIM(Homes[[#This Row],[street]]))</f>
        <v>408 W Lee St</v>
      </c>
      <c r="B515" t="str">
        <f>PROPER(TRIM(Homes[[#This Row],[city]]))</f>
        <v>Seattle</v>
      </c>
      <c r="C515" t="str">
        <f>_xlfn.TEXTBEFORE(Homes[[#This Row],[statezip]]," ")</f>
        <v>WA</v>
      </c>
      <c r="D515" s="6" t="str">
        <f>_xlfn.TEXTAFTER(Homes[[#This Row],[statezip]]," ")</f>
        <v>98119</v>
      </c>
      <c r="E515" s="1">
        <v>850000</v>
      </c>
      <c r="F515">
        <v>3</v>
      </c>
      <c r="G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15" s="3" t="str">
        <f>Homes[[#This Row],[bedrooms]] &amp; " bd | " &amp; TEXT(Homes[[#This Row],[bathrooms]],"0.##") &amp; " ba"</f>
        <v>3 bd | 2.5 ba</v>
      </c>
      <c r="I515" s="4">
        <v>2650</v>
      </c>
      <c r="J515" s="1">
        <f>IFERROR(Homes[[#This Row],[price]]/Homes[[#This Row],[sqft_living]]," ")</f>
        <v>320.75471698113205</v>
      </c>
      <c r="K515" s="4">
        <f>IFERROR(Homes[[#This Row],[sqft_lot]]/43560," ")</f>
        <v>5.4797979797979797E-2</v>
      </c>
      <c r="L515" t="str">
        <f>IF(Homes[[#This Row],[waterfront]]=1, "Yes","No")</f>
        <v>No</v>
      </c>
      <c r="M515" s="4" t="str">
        <f>IF(Homes[[#This Row],[sqft_basement]]&gt;0, "Yes","No")</f>
        <v>Yes</v>
      </c>
      <c r="N515" t="str">
        <f>CHOOSE(Homes[[#This Row],[view]]+1, "None","Fair","Good","Great","Excellent")</f>
        <v>None</v>
      </c>
      <c r="O515" t="str">
        <f>CHOOSE(Homes[[#This Row],[condition]], "Poor","Fair","Average","Good","Excellent")</f>
        <v>Average</v>
      </c>
      <c r="P515">
        <f ca="1">YEAR(TODAY())-Homes[[#This Row],[yr_built]]</f>
        <v>105</v>
      </c>
      <c r="Q515">
        <v>1979</v>
      </c>
      <c r="R515">
        <f ca="1">IF(Homes[[#This Row],[yr_renovated]]&gt;0, YEAR(TODAY())-Homes[[#This Row],[yr_renovated]], YEAR(TODAY())-Homes[[#This Row],[yr_built]])</f>
        <v>46</v>
      </c>
      <c r="S515">
        <v>2</v>
      </c>
      <c r="T515" s="2">
        <v>41820</v>
      </c>
      <c r="U515" s="3">
        <v>2.5</v>
      </c>
      <c r="V515" s="4">
        <f>IFERROR(Homes[[#This Row],[sqft_above]]+Homes[[#This Row],[sqft_basement]]," ")</f>
        <v>2650</v>
      </c>
      <c r="W515" s="4">
        <v>2387</v>
      </c>
      <c r="X515">
        <v>0</v>
      </c>
      <c r="Y515">
        <v>0</v>
      </c>
      <c r="Z515">
        <v>3</v>
      </c>
      <c r="AA515" s="4">
        <v>1830</v>
      </c>
      <c r="AB515" s="4">
        <v>820</v>
      </c>
      <c r="AC515">
        <v>1920</v>
      </c>
      <c r="AD515" t="s">
        <v>615</v>
      </c>
      <c r="AE515" t="s">
        <v>49</v>
      </c>
      <c r="AF515" t="s">
        <v>68</v>
      </c>
    </row>
    <row r="516" spans="1:32">
      <c r="A516" t="str">
        <f>PROPER(TRIM(Homes[[#This Row],[street]]))</f>
        <v>2015 42Nd Ave E</v>
      </c>
      <c r="B516" t="str">
        <f>PROPER(TRIM(Homes[[#This Row],[city]]))</f>
        <v>Seattle</v>
      </c>
      <c r="C516" t="str">
        <f>_xlfn.TEXTBEFORE(Homes[[#This Row],[statezip]]," ")</f>
        <v>WA</v>
      </c>
      <c r="D516" s="6" t="str">
        <f>_xlfn.TEXTAFTER(Homes[[#This Row],[statezip]]," ")</f>
        <v>98112</v>
      </c>
      <c r="E516" s="1">
        <v>850000</v>
      </c>
      <c r="F516">
        <v>3</v>
      </c>
      <c r="G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16" s="3" t="str">
        <f>Homes[[#This Row],[bedrooms]] &amp; " bd | " &amp; TEXT(Homes[[#This Row],[bathrooms]],"0.##") &amp; " ba"</f>
        <v>3 bd | 1.75 ba</v>
      </c>
      <c r="I516" s="4">
        <v>1370</v>
      </c>
      <c r="J516" s="1">
        <f>IFERROR(Homes[[#This Row],[price]]/Homes[[#This Row],[sqft_living]]," ")</f>
        <v>620.43795620437959</v>
      </c>
      <c r="K516" s="4">
        <f>IFERROR(Homes[[#This Row],[sqft_lot]]/43560," ")</f>
        <v>8.8383838383838384E-2</v>
      </c>
      <c r="L516" t="str">
        <f>IF(Homes[[#This Row],[waterfront]]=1, "Yes","No")</f>
        <v>No</v>
      </c>
      <c r="M516" s="4" t="str">
        <f>IF(Homes[[#This Row],[sqft_basement]]&gt;0, "Yes","No")</f>
        <v>Yes</v>
      </c>
      <c r="N516" t="str">
        <f>CHOOSE(Homes[[#This Row],[view]]+1, "None","Fair","Good","Great","Excellent")</f>
        <v>None</v>
      </c>
      <c r="O516" t="str">
        <f>CHOOSE(Homes[[#This Row],[condition]], "Poor","Fair","Average","Good","Excellent")</f>
        <v>Excellent</v>
      </c>
      <c r="P516">
        <f ca="1">YEAR(TODAY())-Homes[[#This Row],[yr_built]]</f>
        <v>114</v>
      </c>
      <c r="Q516">
        <v>1988</v>
      </c>
      <c r="R516">
        <f ca="1">IF(Homes[[#This Row],[yr_renovated]]&gt;0, YEAR(TODAY())-Homes[[#This Row],[yr_renovated]], YEAR(TODAY())-Homes[[#This Row],[yr_built]])</f>
        <v>37</v>
      </c>
      <c r="S516">
        <v>1</v>
      </c>
      <c r="T516" s="2">
        <v>41793</v>
      </c>
      <c r="U516" s="3">
        <v>1.75</v>
      </c>
      <c r="V516" s="4">
        <f>IFERROR(Homes[[#This Row],[sqft_above]]+Homes[[#This Row],[sqft_basement]]," ")</f>
        <v>1370</v>
      </c>
      <c r="W516" s="4">
        <v>3850</v>
      </c>
      <c r="X516">
        <v>0</v>
      </c>
      <c r="Y516">
        <v>0</v>
      </c>
      <c r="Z516">
        <v>5</v>
      </c>
      <c r="AA516" s="4">
        <v>770</v>
      </c>
      <c r="AB516" s="4">
        <v>600</v>
      </c>
      <c r="AC516">
        <v>1911</v>
      </c>
      <c r="AD516" t="s">
        <v>616</v>
      </c>
      <c r="AE516" t="s">
        <v>49</v>
      </c>
      <c r="AF516" t="s">
        <v>64</v>
      </c>
    </row>
    <row r="517" spans="1:32">
      <c r="A517" t="str">
        <f>PROPER(TRIM(Homes[[#This Row],[street]]))</f>
        <v>4015 Midvale Ave N</v>
      </c>
      <c r="B517" t="str">
        <f>PROPER(TRIM(Homes[[#This Row],[city]]))</f>
        <v>Seattle</v>
      </c>
      <c r="C517" t="str">
        <f>_xlfn.TEXTBEFORE(Homes[[#This Row],[statezip]]," ")</f>
        <v>WA</v>
      </c>
      <c r="D517" s="6" t="str">
        <f>_xlfn.TEXTAFTER(Homes[[#This Row],[statezip]]," ")</f>
        <v>98103</v>
      </c>
      <c r="E517" s="1">
        <v>850000</v>
      </c>
      <c r="F517">
        <v>4</v>
      </c>
      <c r="G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17" s="3" t="str">
        <f>Homes[[#This Row],[bedrooms]] &amp; " bd | " &amp; TEXT(Homes[[#This Row],[bathrooms]],"0.##") &amp; " ba"</f>
        <v>4 bd | 3. ba</v>
      </c>
      <c r="I517" s="4">
        <v>3330</v>
      </c>
      <c r="J517" s="1">
        <f>IFERROR(Homes[[#This Row],[price]]/Homes[[#This Row],[sqft_living]]," ")</f>
        <v>255.25525525525526</v>
      </c>
      <c r="K517" s="4">
        <f>IFERROR(Homes[[#This Row],[sqft_lot]]/43560," ")</f>
        <v>9.1827364554637275E-2</v>
      </c>
      <c r="L517" t="str">
        <f>IF(Homes[[#This Row],[waterfront]]=1, "Yes","No")</f>
        <v>No</v>
      </c>
      <c r="M517" s="4" t="str">
        <f>IF(Homes[[#This Row],[sqft_basement]]&gt;0, "Yes","No")</f>
        <v>Yes</v>
      </c>
      <c r="N517" t="str">
        <f>CHOOSE(Homes[[#This Row],[view]]+1, "None","Fair","Good","Great","Excellent")</f>
        <v>None</v>
      </c>
      <c r="O517" t="str">
        <f>CHOOSE(Homes[[#This Row],[condition]], "Poor","Fair","Average","Good","Excellent")</f>
        <v>Average</v>
      </c>
      <c r="P517">
        <f ca="1">YEAR(TODAY())-Homes[[#This Row],[yr_built]]</f>
        <v>67</v>
      </c>
      <c r="Q517">
        <v>2004</v>
      </c>
      <c r="R517">
        <f ca="1">IF(Homes[[#This Row],[yr_renovated]]&gt;0, YEAR(TODAY())-Homes[[#This Row],[yr_renovated]], YEAR(TODAY())-Homes[[#This Row],[yr_built]])</f>
        <v>21</v>
      </c>
      <c r="S517">
        <v>1</v>
      </c>
      <c r="T517" s="2">
        <v>41814</v>
      </c>
      <c r="U517" s="3">
        <v>3</v>
      </c>
      <c r="V517" s="4">
        <f>IFERROR(Homes[[#This Row],[sqft_above]]+Homes[[#This Row],[sqft_basement]]," ")</f>
        <v>3330</v>
      </c>
      <c r="W517" s="4">
        <v>4000</v>
      </c>
      <c r="X517">
        <v>0</v>
      </c>
      <c r="Y517">
        <v>0</v>
      </c>
      <c r="Z517">
        <v>3</v>
      </c>
      <c r="AA517" s="4">
        <v>1790</v>
      </c>
      <c r="AB517" s="4">
        <v>1540</v>
      </c>
      <c r="AC517">
        <v>1958</v>
      </c>
      <c r="AD517" t="s">
        <v>617</v>
      </c>
      <c r="AE517" t="s">
        <v>49</v>
      </c>
      <c r="AF517" t="s">
        <v>172</v>
      </c>
    </row>
    <row r="518" spans="1:32">
      <c r="A518" t="str">
        <f>PROPER(TRIM(Homes[[#This Row],[street]]))</f>
        <v>9326 Sw 216Th St</v>
      </c>
      <c r="B518" t="str">
        <f>PROPER(TRIM(Homes[[#This Row],[city]]))</f>
        <v>Vashon</v>
      </c>
      <c r="C518" t="str">
        <f>_xlfn.TEXTBEFORE(Homes[[#This Row],[statezip]]," ")</f>
        <v>WA</v>
      </c>
      <c r="D518" s="6" t="str">
        <f>_xlfn.TEXTAFTER(Homes[[#This Row],[statezip]]," ")</f>
        <v>98070</v>
      </c>
      <c r="E518" s="1">
        <v>849900</v>
      </c>
      <c r="F518">
        <v>2</v>
      </c>
      <c r="G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18" s="3" t="str">
        <f>Homes[[#This Row],[bedrooms]] &amp; " bd | " &amp; TEXT(Homes[[#This Row],[bathrooms]],"0.##") &amp; " ba"</f>
        <v>2 bd | 2. ba</v>
      </c>
      <c r="I518" s="4">
        <v>2280</v>
      </c>
      <c r="J518" s="1">
        <f>IFERROR(Homes[[#This Row],[price]]/Homes[[#This Row],[sqft_living]]," ")</f>
        <v>372.76315789473682</v>
      </c>
      <c r="K518" s="4">
        <f>IFERROR(Homes[[#This Row],[sqft_lot]]/43560," ")</f>
        <v>14.719995408631773</v>
      </c>
      <c r="L518" t="str">
        <f>IF(Homes[[#This Row],[waterfront]]=1, "Yes","No")</f>
        <v>No</v>
      </c>
      <c r="M518" s="4" t="str">
        <f>IF(Homes[[#This Row],[sqft_basement]]&gt;0, "Yes","No")</f>
        <v>No</v>
      </c>
      <c r="N518" t="str">
        <f>CHOOSE(Homes[[#This Row],[view]]+1, "None","Fair","Good","Great","Excellent")</f>
        <v>None</v>
      </c>
      <c r="O518" t="str">
        <f>CHOOSE(Homes[[#This Row],[condition]], "Poor","Fair","Average","Good","Excellent")</f>
        <v>Average</v>
      </c>
      <c r="P518">
        <f ca="1">YEAR(TODAY())-Homes[[#This Row],[yr_built]]</f>
        <v>35</v>
      </c>
      <c r="Q518">
        <v>2009</v>
      </c>
      <c r="R518">
        <f ca="1">IF(Homes[[#This Row],[yr_renovated]]&gt;0, YEAR(TODAY())-Homes[[#This Row],[yr_renovated]], YEAR(TODAY())-Homes[[#This Row],[yr_built]])</f>
        <v>16</v>
      </c>
      <c r="S518">
        <v>2</v>
      </c>
      <c r="T518" s="2">
        <v>41803</v>
      </c>
      <c r="U518" s="3">
        <v>2</v>
      </c>
      <c r="V518" s="4">
        <f>IFERROR(Homes[[#This Row],[sqft_above]]+Homes[[#This Row],[sqft_basement]]," ")</f>
        <v>2280</v>
      </c>
      <c r="W518" s="4">
        <v>641203</v>
      </c>
      <c r="X518">
        <v>0</v>
      </c>
      <c r="Y518">
        <v>0</v>
      </c>
      <c r="Z518">
        <v>3</v>
      </c>
      <c r="AA518" s="4">
        <v>2280</v>
      </c>
      <c r="AB518" s="4">
        <v>0</v>
      </c>
      <c r="AC518">
        <v>1990</v>
      </c>
      <c r="AD518" t="s">
        <v>618</v>
      </c>
      <c r="AE518" t="s">
        <v>619</v>
      </c>
      <c r="AF518" t="s">
        <v>620</v>
      </c>
    </row>
    <row r="519" spans="1:32">
      <c r="A519" t="str">
        <f>PROPER(TRIM(Homes[[#This Row],[street]]))</f>
        <v>4103 Hillcrest Ave Sw</v>
      </c>
      <c r="B519" t="str">
        <f>PROPER(TRIM(Homes[[#This Row],[city]]))</f>
        <v>Seattle</v>
      </c>
      <c r="C519" t="str">
        <f>_xlfn.TEXTBEFORE(Homes[[#This Row],[statezip]]," ")</f>
        <v>WA</v>
      </c>
      <c r="D519" s="6" t="str">
        <f>_xlfn.TEXTAFTER(Homes[[#This Row],[statezip]]," ")</f>
        <v>98116</v>
      </c>
      <c r="E519" s="1">
        <v>849000</v>
      </c>
      <c r="F519">
        <v>4</v>
      </c>
      <c r="G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19" s="3" t="str">
        <f>Homes[[#This Row],[bedrooms]] &amp; " bd | " &amp; TEXT(Homes[[#This Row],[bathrooms]],"0.##") &amp; " ba"</f>
        <v>4 bd | 2. ba</v>
      </c>
      <c r="I519" s="4">
        <v>2160</v>
      </c>
      <c r="J519" s="1">
        <f>IFERROR(Homes[[#This Row],[price]]/Homes[[#This Row],[sqft_living]]," ")</f>
        <v>393.05555555555554</v>
      </c>
      <c r="K519" s="4">
        <f>IFERROR(Homes[[#This Row],[sqft_lot]]/43560," ")</f>
        <v>0.14462809917355371</v>
      </c>
      <c r="L519" t="str">
        <f>IF(Homes[[#This Row],[waterfront]]=1, "Yes","No")</f>
        <v>No</v>
      </c>
      <c r="M519" s="4" t="str">
        <f>IF(Homes[[#This Row],[sqft_basement]]&gt;0, "Yes","No")</f>
        <v>No</v>
      </c>
      <c r="N519" t="str">
        <f>CHOOSE(Homes[[#This Row],[view]]+1, "None","Fair","Good","Great","Excellent")</f>
        <v>Fair</v>
      </c>
      <c r="O519" t="str">
        <f>CHOOSE(Homes[[#This Row],[condition]], "Poor","Fair","Average","Good","Excellent")</f>
        <v>Good</v>
      </c>
      <c r="P519">
        <f ca="1">YEAR(TODAY())-Homes[[#This Row],[yr_built]]</f>
        <v>97</v>
      </c>
      <c r="Q519">
        <v>0</v>
      </c>
      <c r="R519">
        <f ca="1">IF(Homes[[#This Row],[yr_renovated]]&gt;0, YEAR(TODAY())-Homes[[#This Row],[yr_renovated]], YEAR(TODAY())-Homes[[#This Row],[yr_built]])</f>
        <v>97</v>
      </c>
      <c r="S519">
        <v>1.5</v>
      </c>
      <c r="T519" s="2">
        <v>41811</v>
      </c>
      <c r="U519" s="3">
        <v>2</v>
      </c>
      <c r="V519" s="4">
        <f>IFERROR(Homes[[#This Row],[sqft_above]]+Homes[[#This Row],[sqft_basement]]," ")</f>
        <v>2160</v>
      </c>
      <c r="W519" s="4">
        <v>6300</v>
      </c>
      <c r="X519">
        <v>0</v>
      </c>
      <c r="Y519">
        <v>1</v>
      </c>
      <c r="Z519">
        <v>4</v>
      </c>
      <c r="AA519" s="4">
        <v>2160</v>
      </c>
      <c r="AB519" s="4">
        <v>0</v>
      </c>
      <c r="AC519">
        <v>1928</v>
      </c>
      <c r="AD519" t="s">
        <v>621</v>
      </c>
      <c r="AE519" t="s">
        <v>49</v>
      </c>
      <c r="AF519" t="s">
        <v>192</v>
      </c>
    </row>
    <row r="520" spans="1:32">
      <c r="A520" t="str">
        <f>PROPER(TRIM(Homes[[#This Row],[street]]))</f>
        <v>805 30Th Ave</v>
      </c>
      <c r="B520" t="str">
        <f>PROPER(TRIM(Homes[[#This Row],[city]]))</f>
        <v>Seattle</v>
      </c>
      <c r="C520" t="str">
        <f>_xlfn.TEXTBEFORE(Homes[[#This Row],[statezip]]," ")</f>
        <v>WA</v>
      </c>
      <c r="D520" s="6" t="str">
        <f>_xlfn.TEXTAFTER(Homes[[#This Row],[statezip]]," ")</f>
        <v>98122</v>
      </c>
      <c r="E520" s="1">
        <v>847000</v>
      </c>
      <c r="F520">
        <v>5</v>
      </c>
      <c r="G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520" s="3" t="str">
        <f>Homes[[#This Row],[bedrooms]] &amp; " bd | " &amp; TEXT(Homes[[#This Row],[bathrooms]],"0.##") &amp; " ba"</f>
        <v>5 bd | 1. ba</v>
      </c>
      <c r="I520" s="4">
        <v>2550</v>
      </c>
      <c r="J520" s="1">
        <f>IFERROR(Homes[[#This Row],[price]]/Homes[[#This Row],[sqft_living]]," ")</f>
        <v>332.15686274509807</v>
      </c>
      <c r="K520" s="4">
        <f>IFERROR(Homes[[#This Row],[sqft_lot]]/43560," ")</f>
        <v>0.10612947658402204</v>
      </c>
      <c r="L520" t="str">
        <f>IF(Homes[[#This Row],[waterfront]]=1, "Yes","No")</f>
        <v>No</v>
      </c>
      <c r="M520" s="4" t="str">
        <f>IF(Homes[[#This Row],[sqft_basement]]&gt;0, "Yes","No")</f>
        <v>No</v>
      </c>
      <c r="N520" t="str">
        <f>CHOOSE(Homes[[#This Row],[view]]+1, "None","Fair","Good","Great","Excellent")</f>
        <v>None</v>
      </c>
      <c r="O520" t="str">
        <f>CHOOSE(Homes[[#This Row],[condition]], "Poor","Fair","Average","Good","Excellent")</f>
        <v>Good</v>
      </c>
      <c r="P520">
        <f ca="1">YEAR(TODAY())-Homes[[#This Row],[yr_built]]</f>
        <v>120</v>
      </c>
      <c r="Q520">
        <v>0</v>
      </c>
      <c r="R520">
        <f ca="1">IF(Homes[[#This Row],[yr_renovated]]&gt;0, YEAR(TODAY())-Homes[[#This Row],[yr_renovated]], YEAR(TODAY())-Homes[[#This Row],[yr_built]])</f>
        <v>120</v>
      </c>
      <c r="S520">
        <v>2.5</v>
      </c>
      <c r="T520" s="2">
        <v>41793</v>
      </c>
      <c r="U520" s="3">
        <v>1</v>
      </c>
      <c r="V520" s="4">
        <f>IFERROR(Homes[[#This Row],[sqft_above]]+Homes[[#This Row],[sqft_basement]]," ")</f>
        <v>2550</v>
      </c>
      <c r="W520" s="4">
        <v>4623</v>
      </c>
      <c r="X520">
        <v>0</v>
      </c>
      <c r="Y520">
        <v>0</v>
      </c>
      <c r="Z520">
        <v>4</v>
      </c>
      <c r="AA520" s="4">
        <v>2550</v>
      </c>
      <c r="AB520" s="4">
        <v>0</v>
      </c>
      <c r="AC520">
        <v>1905</v>
      </c>
      <c r="AD520" t="s">
        <v>622</v>
      </c>
      <c r="AE520" t="s">
        <v>49</v>
      </c>
      <c r="AF520" t="s">
        <v>302</v>
      </c>
    </row>
    <row r="521" spans="1:32">
      <c r="A521" t="str">
        <f>PROPER(TRIM(Homes[[#This Row],[street]]))</f>
        <v>12810 440Th Pl Se</v>
      </c>
      <c r="B521" t="str">
        <f>PROPER(TRIM(Homes[[#This Row],[city]]))</f>
        <v>North Bend</v>
      </c>
      <c r="C521" t="str">
        <f>_xlfn.TEXTBEFORE(Homes[[#This Row],[statezip]]," ")</f>
        <v>WA</v>
      </c>
      <c r="D521" s="6" t="str">
        <f>_xlfn.TEXTAFTER(Homes[[#This Row],[statezip]]," ")</f>
        <v>98045</v>
      </c>
      <c r="E521" s="1">
        <v>845000</v>
      </c>
      <c r="F521">
        <v>4</v>
      </c>
      <c r="G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21" s="3" t="str">
        <f>Homes[[#This Row],[bedrooms]] &amp; " bd | " &amp; TEXT(Homes[[#This Row],[bathrooms]],"0.##") &amp; " ba"</f>
        <v>4 bd | 2.75 ba</v>
      </c>
      <c r="I521" s="4">
        <v>4070</v>
      </c>
      <c r="J521" s="1">
        <f>IFERROR(Homes[[#This Row],[price]]/Homes[[#This Row],[sqft_living]]," ")</f>
        <v>207.61670761670763</v>
      </c>
      <c r="K521" s="4">
        <f>IFERROR(Homes[[#This Row],[sqft_lot]]/43560," ")</f>
        <v>2.65</v>
      </c>
      <c r="L521" t="str">
        <f>IF(Homes[[#This Row],[waterfront]]=1, "Yes","No")</f>
        <v>No</v>
      </c>
      <c r="M521" s="4" t="str">
        <f>IF(Homes[[#This Row],[sqft_basement]]&gt;0, "Yes","No")</f>
        <v>No</v>
      </c>
      <c r="N521" t="str">
        <f>CHOOSE(Homes[[#This Row],[view]]+1, "None","Fair","Good","Great","Excellent")</f>
        <v>None</v>
      </c>
      <c r="O521" t="str">
        <f>CHOOSE(Homes[[#This Row],[condition]], "Poor","Fair","Average","Good","Excellent")</f>
        <v>Average</v>
      </c>
      <c r="P521">
        <f ca="1">YEAR(TODAY())-Homes[[#This Row],[yr_built]]</f>
        <v>23</v>
      </c>
      <c r="Q521">
        <v>0</v>
      </c>
      <c r="R521">
        <f ca="1">IF(Homes[[#This Row],[yr_renovated]]&gt;0, YEAR(TODAY())-Homes[[#This Row],[yr_renovated]], YEAR(TODAY())-Homes[[#This Row],[yr_built]])</f>
        <v>23</v>
      </c>
      <c r="S521">
        <v>2</v>
      </c>
      <c r="T521" s="2">
        <v>41803</v>
      </c>
      <c r="U521" s="3">
        <v>2.75</v>
      </c>
      <c r="V521" s="4">
        <f>IFERROR(Homes[[#This Row],[sqft_above]]+Homes[[#This Row],[sqft_basement]]," ")</f>
        <v>4070</v>
      </c>
      <c r="W521" s="4">
        <v>115434</v>
      </c>
      <c r="X521">
        <v>0</v>
      </c>
      <c r="Y521">
        <v>0</v>
      </c>
      <c r="Z521">
        <v>3</v>
      </c>
      <c r="AA521" s="4">
        <v>4070</v>
      </c>
      <c r="AB521" s="4">
        <v>0</v>
      </c>
      <c r="AC521">
        <v>2002</v>
      </c>
      <c r="AD521" t="s">
        <v>623</v>
      </c>
      <c r="AE521" t="s">
        <v>624</v>
      </c>
      <c r="AF521" t="s">
        <v>625</v>
      </c>
    </row>
    <row r="522" spans="1:32">
      <c r="A522" t="str">
        <f>PROPER(TRIM(Homes[[#This Row],[street]]))</f>
        <v>7524 34Th Ave Nw</v>
      </c>
      <c r="B522" t="str">
        <f>PROPER(TRIM(Homes[[#This Row],[city]]))</f>
        <v>Seattle</v>
      </c>
      <c r="C522" t="str">
        <f>_xlfn.TEXTBEFORE(Homes[[#This Row],[statezip]]," ")</f>
        <v>WA</v>
      </c>
      <c r="D522" s="6" t="str">
        <f>_xlfn.TEXTAFTER(Homes[[#This Row],[statezip]]," ")</f>
        <v>98117</v>
      </c>
      <c r="E522" s="1">
        <v>845000</v>
      </c>
      <c r="F522">
        <v>3</v>
      </c>
      <c r="G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22" s="3" t="str">
        <f>Homes[[#This Row],[bedrooms]] &amp; " bd | " &amp; TEXT(Homes[[#This Row],[bathrooms]],"0.##") &amp; " ba"</f>
        <v>3 bd | 2. ba</v>
      </c>
      <c r="I522" s="4">
        <v>2540</v>
      </c>
      <c r="J522" s="1">
        <f>IFERROR(Homes[[#This Row],[price]]/Homes[[#This Row],[sqft_living]]," ")</f>
        <v>332.67716535433073</v>
      </c>
      <c r="K522" s="4">
        <f>IFERROR(Homes[[#This Row],[sqft_lot]]/43560," ")</f>
        <v>0.10904499540863177</v>
      </c>
      <c r="L522" t="str">
        <f>IF(Homes[[#This Row],[waterfront]]=1, "Yes","No")</f>
        <v>No</v>
      </c>
      <c r="M522" s="4" t="str">
        <f>IF(Homes[[#This Row],[sqft_basement]]&gt;0, "Yes","No")</f>
        <v>Yes</v>
      </c>
      <c r="N522" t="str">
        <f>CHOOSE(Homes[[#This Row],[view]]+1, "None","Fair","Good","Great","Excellent")</f>
        <v>None</v>
      </c>
      <c r="O522" t="str">
        <f>CHOOSE(Homes[[#This Row],[condition]], "Poor","Fair","Average","Good","Excellent")</f>
        <v>Excellent</v>
      </c>
      <c r="P522">
        <f ca="1">YEAR(TODAY())-Homes[[#This Row],[yr_built]]</f>
        <v>95</v>
      </c>
      <c r="Q522">
        <v>0</v>
      </c>
      <c r="R522">
        <f ca="1">IF(Homes[[#This Row],[yr_renovated]]&gt;0, YEAR(TODAY())-Homes[[#This Row],[yr_renovated]], YEAR(TODAY())-Homes[[#This Row],[yr_built]])</f>
        <v>95</v>
      </c>
      <c r="S522">
        <v>1.5</v>
      </c>
      <c r="T522" s="2">
        <v>41814</v>
      </c>
      <c r="U522" s="3">
        <v>2</v>
      </c>
      <c r="V522" s="4">
        <f>IFERROR(Homes[[#This Row],[sqft_above]]+Homes[[#This Row],[sqft_basement]]," ")</f>
        <v>2540</v>
      </c>
      <c r="W522" s="4">
        <v>4750</v>
      </c>
      <c r="X522">
        <v>0</v>
      </c>
      <c r="Y522">
        <v>0</v>
      </c>
      <c r="Z522">
        <v>5</v>
      </c>
      <c r="AA522" s="4">
        <v>1840</v>
      </c>
      <c r="AB522" s="4">
        <v>700</v>
      </c>
      <c r="AC522">
        <v>1930</v>
      </c>
      <c r="AD522" t="s">
        <v>626</v>
      </c>
      <c r="AE522" t="s">
        <v>49</v>
      </c>
      <c r="AF522" t="s">
        <v>204</v>
      </c>
    </row>
    <row r="523" spans="1:32">
      <c r="A523" t="str">
        <f>PROPER(TRIM(Homes[[#This Row],[street]]))</f>
        <v>906 17Th Ave</v>
      </c>
      <c r="B523" t="str">
        <f>PROPER(TRIM(Homes[[#This Row],[city]]))</f>
        <v>Seattle</v>
      </c>
      <c r="C523" t="str">
        <f>_xlfn.TEXTBEFORE(Homes[[#This Row],[statezip]]," ")</f>
        <v>WA</v>
      </c>
      <c r="D523" s="6" t="str">
        <f>_xlfn.TEXTAFTER(Homes[[#This Row],[statezip]]," ")</f>
        <v>98122</v>
      </c>
      <c r="E523" s="1">
        <v>842500</v>
      </c>
      <c r="F523">
        <v>4</v>
      </c>
      <c r="G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23" s="3" t="str">
        <f>Homes[[#This Row],[bedrooms]] &amp; " bd | " &amp; TEXT(Homes[[#This Row],[bathrooms]],"0.##") &amp; " ba"</f>
        <v>4 bd | 2.5 ba</v>
      </c>
      <c r="I523" s="4">
        <v>2160</v>
      </c>
      <c r="J523" s="1">
        <f>IFERROR(Homes[[#This Row],[price]]/Homes[[#This Row],[sqft_living]]," ")</f>
        <v>390.0462962962963</v>
      </c>
      <c r="K523" s="4">
        <f>IFERROR(Homes[[#This Row],[sqft_lot]]/43560," ")</f>
        <v>0.12162534435261708</v>
      </c>
      <c r="L523" t="str">
        <f>IF(Homes[[#This Row],[waterfront]]=1, "Yes","No")</f>
        <v>No</v>
      </c>
      <c r="M523" s="4" t="str">
        <f>IF(Homes[[#This Row],[sqft_basement]]&gt;0, "Yes","No")</f>
        <v>No</v>
      </c>
      <c r="N523" t="str">
        <f>CHOOSE(Homes[[#This Row],[view]]+1, "None","Fair","Good","Great","Excellent")</f>
        <v>None</v>
      </c>
      <c r="O523" t="str">
        <f>CHOOSE(Homes[[#This Row],[condition]], "Poor","Fair","Average","Good","Excellent")</f>
        <v>Good</v>
      </c>
      <c r="P523">
        <f ca="1">YEAR(TODAY())-Homes[[#This Row],[yr_built]]</f>
        <v>123</v>
      </c>
      <c r="Q523">
        <v>0</v>
      </c>
      <c r="R523">
        <f ca="1">IF(Homes[[#This Row],[yr_renovated]]&gt;0, YEAR(TODAY())-Homes[[#This Row],[yr_renovated]], YEAR(TODAY())-Homes[[#This Row],[yr_built]])</f>
        <v>123</v>
      </c>
      <c r="S523">
        <v>2.5</v>
      </c>
      <c r="T523" s="2">
        <v>41770</v>
      </c>
      <c r="U523" s="3">
        <v>2.5</v>
      </c>
      <c r="V523" s="4">
        <f>IFERROR(Homes[[#This Row],[sqft_above]]+Homes[[#This Row],[sqft_basement]]," ")</f>
        <v>2160</v>
      </c>
      <c r="W523" s="4">
        <v>5298</v>
      </c>
      <c r="X523">
        <v>0</v>
      </c>
      <c r="Y523">
        <v>0</v>
      </c>
      <c r="Z523">
        <v>4</v>
      </c>
      <c r="AA523" s="4">
        <v>2160</v>
      </c>
      <c r="AB523" s="4">
        <v>0</v>
      </c>
      <c r="AC523">
        <v>1902</v>
      </c>
      <c r="AD523" t="s">
        <v>627</v>
      </c>
      <c r="AE523" t="s">
        <v>49</v>
      </c>
      <c r="AF523" t="s">
        <v>302</v>
      </c>
    </row>
    <row r="524" spans="1:32">
      <c r="A524" t="str">
        <f>PROPER(TRIM(Homes[[#This Row],[street]]))</f>
        <v>1917 3Rd Ave W</v>
      </c>
      <c r="B524" t="str">
        <f>PROPER(TRIM(Homes[[#This Row],[city]]))</f>
        <v>Seattle</v>
      </c>
      <c r="C524" t="str">
        <f>_xlfn.TEXTBEFORE(Homes[[#This Row],[statezip]]," ")</f>
        <v>WA</v>
      </c>
      <c r="D524" s="6" t="str">
        <f>_xlfn.TEXTAFTER(Homes[[#This Row],[statezip]]," ")</f>
        <v>98119</v>
      </c>
      <c r="E524" s="1">
        <v>840500</v>
      </c>
      <c r="F524">
        <v>3</v>
      </c>
      <c r="G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24" s="3" t="str">
        <f>Homes[[#This Row],[bedrooms]] &amp; " bd | " &amp; TEXT(Homes[[#This Row],[bathrooms]],"0.##") &amp; " ba"</f>
        <v>3 bd | 2. ba</v>
      </c>
      <c r="I524" s="4">
        <v>2520</v>
      </c>
      <c r="J524" s="1">
        <f>IFERROR(Homes[[#This Row],[price]]/Homes[[#This Row],[sqft_living]]," ")</f>
        <v>333.53174603174602</v>
      </c>
      <c r="K524" s="4">
        <f>IFERROR(Homes[[#This Row],[sqft_lot]]/43560," ")</f>
        <v>0.12396694214876033</v>
      </c>
      <c r="L524" t="str">
        <f>IF(Homes[[#This Row],[waterfront]]=1, "Yes","No")</f>
        <v>No</v>
      </c>
      <c r="M524" s="4" t="str">
        <f>IF(Homes[[#This Row],[sqft_basement]]&gt;0, "Yes","No")</f>
        <v>Yes</v>
      </c>
      <c r="N524" t="str">
        <f>CHOOSE(Homes[[#This Row],[view]]+1, "None","Fair","Good","Great","Excellent")</f>
        <v>None</v>
      </c>
      <c r="O524" t="str">
        <f>CHOOSE(Homes[[#This Row],[condition]], "Poor","Fair","Average","Good","Excellent")</f>
        <v>Good</v>
      </c>
      <c r="P524">
        <f ca="1">YEAR(TODAY())-Homes[[#This Row],[yr_built]]</f>
        <v>119</v>
      </c>
      <c r="Q524">
        <v>1990</v>
      </c>
      <c r="R524">
        <f ca="1">IF(Homes[[#This Row],[yr_renovated]]&gt;0, YEAR(TODAY())-Homes[[#This Row],[yr_renovated]], YEAR(TODAY())-Homes[[#This Row],[yr_built]])</f>
        <v>35</v>
      </c>
      <c r="S524">
        <v>1.5</v>
      </c>
      <c r="T524" s="2">
        <v>41787</v>
      </c>
      <c r="U524" s="3">
        <v>2</v>
      </c>
      <c r="V524" s="4">
        <f>IFERROR(Homes[[#This Row],[sqft_above]]+Homes[[#This Row],[sqft_basement]]," ")</f>
        <v>2520</v>
      </c>
      <c r="W524" s="4">
        <v>5400</v>
      </c>
      <c r="X524">
        <v>0</v>
      </c>
      <c r="Y524">
        <v>0</v>
      </c>
      <c r="Z524">
        <v>4</v>
      </c>
      <c r="AA524" s="4">
        <v>1410</v>
      </c>
      <c r="AB524" s="4">
        <v>1110</v>
      </c>
      <c r="AC524">
        <v>1906</v>
      </c>
      <c r="AD524" t="s">
        <v>628</v>
      </c>
      <c r="AE524" t="s">
        <v>49</v>
      </c>
      <c r="AF524" t="s">
        <v>68</v>
      </c>
    </row>
    <row r="525" spans="1:32">
      <c r="A525" t="str">
        <f>PROPER(TRIM(Homes[[#This Row],[street]]))</f>
        <v>3539 Nw 67Th St</v>
      </c>
      <c r="B525" t="str">
        <f>PROPER(TRIM(Homes[[#This Row],[city]]))</f>
        <v>Seattle</v>
      </c>
      <c r="C525" t="str">
        <f>_xlfn.TEXTBEFORE(Homes[[#This Row],[statezip]]," ")</f>
        <v>WA</v>
      </c>
      <c r="D525" s="6" t="str">
        <f>_xlfn.TEXTAFTER(Homes[[#This Row],[statezip]]," ")</f>
        <v>98117</v>
      </c>
      <c r="E525" s="1">
        <v>840000</v>
      </c>
      <c r="F525">
        <v>4</v>
      </c>
      <c r="G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25" s="3" t="str">
        <f>Homes[[#This Row],[bedrooms]] &amp; " bd | " &amp; TEXT(Homes[[#This Row],[bathrooms]],"0.##") &amp; " ba"</f>
        <v>4 bd | 1.75 ba</v>
      </c>
      <c r="I525" s="4">
        <v>2930</v>
      </c>
      <c r="J525" s="1">
        <f>IFERROR(Homes[[#This Row],[price]]/Homes[[#This Row],[sqft_living]]," ")</f>
        <v>286.68941979522185</v>
      </c>
      <c r="K525" s="4">
        <f>IFERROR(Homes[[#This Row],[sqft_lot]]/43560," ")</f>
        <v>0.26542699724517904</v>
      </c>
      <c r="L525" t="str">
        <f>IF(Homes[[#This Row],[waterfront]]=1, "Yes","No")</f>
        <v>No</v>
      </c>
      <c r="M525" s="4" t="str">
        <f>IF(Homes[[#This Row],[sqft_basement]]&gt;0, "Yes","No")</f>
        <v>Yes</v>
      </c>
      <c r="N525" t="str">
        <f>CHOOSE(Homes[[#This Row],[view]]+1, "None","Fair","Good","Great","Excellent")</f>
        <v>Great</v>
      </c>
      <c r="O525" t="str">
        <f>CHOOSE(Homes[[#This Row],[condition]], "Poor","Fair","Average","Good","Excellent")</f>
        <v>Average</v>
      </c>
      <c r="P525">
        <f ca="1">YEAR(TODAY())-Homes[[#This Row],[yr_built]]</f>
        <v>78</v>
      </c>
      <c r="Q525">
        <v>2012</v>
      </c>
      <c r="R525">
        <f ca="1">IF(Homes[[#This Row],[yr_renovated]]&gt;0, YEAR(TODAY())-Homes[[#This Row],[yr_renovated]], YEAR(TODAY())-Homes[[#This Row],[yr_built]])</f>
        <v>13</v>
      </c>
      <c r="S525">
        <v>1</v>
      </c>
      <c r="T525" s="2">
        <v>41774</v>
      </c>
      <c r="U525" s="3">
        <v>1.75</v>
      </c>
      <c r="V525" s="4">
        <f>IFERROR(Homes[[#This Row],[sqft_above]]+Homes[[#This Row],[sqft_basement]]," ")</f>
        <v>2930</v>
      </c>
      <c r="W525" s="4">
        <v>11562</v>
      </c>
      <c r="X525">
        <v>0</v>
      </c>
      <c r="Y525">
        <v>3</v>
      </c>
      <c r="Z525">
        <v>3</v>
      </c>
      <c r="AA525" s="4">
        <v>1670</v>
      </c>
      <c r="AB525" s="4">
        <v>1260</v>
      </c>
      <c r="AC525">
        <v>1947</v>
      </c>
      <c r="AD525" t="s">
        <v>629</v>
      </c>
      <c r="AE525" t="s">
        <v>49</v>
      </c>
      <c r="AF525" t="s">
        <v>204</v>
      </c>
    </row>
    <row r="526" spans="1:32">
      <c r="A526" t="str">
        <f>PROPER(TRIM(Homes[[#This Row],[street]]))</f>
        <v>615 289Th Ave Ne</v>
      </c>
      <c r="B526" t="str">
        <f>PROPER(TRIM(Homes[[#This Row],[city]]))</f>
        <v>Carnation</v>
      </c>
      <c r="C526" t="str">
        <f>_xlfn.TEXTBEFORE(Homes[[#This Row],[statezip]]," ")</f>
        <v>WA</v>
      </c>
      <c r="D526" s="6" t="str">
        <f>_xlfn.TEXTAFTER(Homes[[#This Row],[statezip]]," ")</f>
        <v>98014</v>
      </c>
      <c r="E526" s="1">
        <v>840000</v>
      </c>
      <c r="F526">
        <v>4</v>
      </c>
      <c r="G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26" s="3" t="str">
        <f>Homes[[#This Row],[bedrooms]] &amp; " bd | " &amp; TEXT(Homes[[#This Row],[bathrooms]],"0.##") &amp; " ba"</f>
        <v>4 bd | 3.5 ba</v>
      </c>
      <c r="I526" s="4">
        <v>3840</v>
      </c>
      <c r="J526" s="1">
        <f>IFERROR(Homes[[#This Row],[price]]/Homes[[#This Row],[sqft_living]]," ")</f>
        <v>218.75</v>
      </c>
      <c r="K526" s="4">
        <f>IFERROR(Homes[[#This Row],[sqft_lot]]/43560," ")</f>
        <v>1.9680440771349863</v>
      </c>
      <c r="L526" t="str">
        <f>IF(Homes[[#This Row],[waterfront]]=1, "Yes","No")</f>
        <v>No</v>
      </c>
      <c r="M526" s="4" t="str">
        <f>IF(Homes[[#This Row],[sqft_basement]]&gt;0, "Yes","No")</f>
        <v>No</v>
      </c>
      <c r="N526" t="str">
        <f>CHOOSE(Homes[[#This Row],[view]]+1, "None","Fair","Good","Great","Excellent")</f>
        <v>None</v>
      </c>
      <c r="O526" t="str">
        <f>CHOOSE(Homes[[#This Row],[condition]], "Poor","Fair","Average","Good","Excellent")</f>
        <v>Average</v>
      </c>
      <c r="P526">
        <f ca="1">YEAR(TODAY())-Homes[[#This Row],[yr_built]]</f>
        <v>27</v>
      </c>
      <c r="Q526">
        <v>2006</v>
      </c>
      <c r="R526">
        <f ca="1">IF(Homes[[#This Row],[yr_renovated]]&gt;0, YEAR(TODAY())-Homes[[#This Row],[yr_renovated]], YEAR(TODAY())-Homes[[#This Row],[yr_built]])</f>
        <v>19</v>
      </c>
      <c r="S526">
        <v>2</v>
      </c>
      <c r="T526" s="2">
        <v>41830</v>
      </c>
      <c r="U526" s="3">
        <v>3.5</v>
      </c>
      <c r="V526" s="4">
        <f>IFERROR(Homes[[#This Row],[sqft_above]]+Homes[[#This Row],[sqft_basement]]," ")</f>
        <v>3840</v>
      </c>
      <c r="W526" s="4">
        <v>85728</v>
      </c>
      <c r="X526">
        <v>0</v>
      </c>
      <c r="Y526">
        <v>0</v>
      </c>
      <c r="Z526">
        <v>3</v>
      </c>
      <c r="AA526" s="4">
        <v>3840</v>
      </c>
      <c r="AB526" s="4">
        <v>0</v>
      </c>
      <c r="AC526">
        <v>1998</v>
      </c>
      <c r="AD526" t="s">
        <v>630</v>
      </c>
      <c r="AE526" t="s">
        <v>147</v>
      </c>
      <c r="AF526" t="s">
        <v>148</v>
      </c>
    </row>
    <row r="527" spans="1:32">
      <c r="A527" t="str">
        <f>PROPER(TRIM(Homes[[#This Row],[street]]))</f>
        <v>13527 231St Pl Se</v>
      </c>
      <c r="B527" t="str">
        <f>PROPER(TRIM(Homes[[#This Row],[city]]))</f>
        <v>Issaquah</v>
      </c>
      <c r="C527" t="str">
        <f>_xlfn.TEXTBEFORE(Homes[[#This Row],[statezip]]," ")</f>
        <v>WA</v>
      </c>
      <c r="D527" s="6" t="str">
        <f>_xlfn.TEXTAFTER(Homes[[#This Row],[statezip]]," ")</f>
        <v>98027</v>
      </c>
      <c r="E527" s="1">
        <v>840000</v>
      </c>
      <c r="F527">
        <v>7</v>
      </c>
      <c r="G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527" s="3" t="str">
        <f>Homes[[#This Row],[bedrooms]] &amp; " bd | " &amp; TEXT(Homes[[#This Row],[bathrooms]],"0.##") &amp; " ba"</f>
        <v>7 bd | 4.5 ba</v>
      </c>
      <c r="I527" s="4">
        <v>4290</v>
      </c>
      <c r="J527" s="1">
        <f>IFERROR(Homes[[#This Row],[price]]/Homes[[#This Row],[sqft_living]]," ")</f>
        <v>195.80419580419581</v>
      </c>
      <c r="K527" s="4">
        <f>IFERROR(Homes[[#This Row],[sqft_lot]]/43560," ")</f>
        <v>0.86333792470156101</v>
      </c>
      <c r="L527" t="str">
        <f>IF(Homes[[#This Row],[waterfront]]=1, "Yes","No")</f>
        <v>No</v>
      </c>
      <c r="M527" s="4" t="str">
        <f>IF(Homes[[#This Row],[sqft_basement]]&gt;0, "Yes","No")</f>
        <v>No</v>
      </c>
      <c r="N527" t="str">
        <f>CHOOSE(Homes[[#This Row],[view]]+1, "None","Fair","Good","Great","Excellent")</f>
        <v>None</v>
      </c>
      <c r="O527" t="str">
        <f>CHOOSE(Homes[[#This Row],[condition]], "Poor","Fair","Average","Good","Excellent")</f>
        <v>Excellent</v>
      </c>
      <c r="P527">
        <f ca="1">YEAR(TODAY())-Homes[[#This Row],[yr_built]]</f>
        <v>43</v>
      </c>
      <c r="Q527">
        <v>0</v>
      </c>
      <c r="R527">
        <f ca="1">IF(Homes[[#This Row],[yr_renovated]]&gt;0, YEAR(TODAY())-Homes[[#This Row],[yr_renovated]], YEAR(TODAY())-Homes[[#This Row],[yr_built]])</f>
        <v>43</v>
      </c>
      <c r="S527">
        <v>1.5</v>
      </c>
      <c r="T527" s="2">
        <v>41789</v>
      </c>
      <c r="U527" s="3">
        <v>4.5</v>
      </c>
      <c r="V527" s="4">
        <f>IFERROR(Homes[[#This Row],[sqft_above]]+Homes[[#This Row],[sqft_basement]]," ")</f>
        <v>4290</v>
      </c>
      <c r="W527" s="4">
        <v>37607</v>
      </c>
      <c r="X527">
        <v>0</v>
      </c>
      <c r="Y527">
        <v>0</v>
      </c>
      <c r="Z527">
        <v>5</v>
      </c>
      <c r="AA527" s="4">
        <v>4290</v>
      </c>
      <c r="AB527" s="4">
        <v>0</v>
      </c>
      <c r="AC527">
        <v>1982</v>
      </c>
      <c r="AD527" t="s">
        <v>631</v>
      </c>
      <c r="AE527" t="s">
        <v>79</v>
      </c>
      <c r="AF527" t="s">
        <v>82</v>
      </c>
    </row>
    <row r="528" spans="1:32">
      <c r="A528" t="str">
        <f>PROPER(TRIM(Homes[[#This Row],[street]]))</f>
        <v>20525 Ne 26Th St</v>
      </c>
      <c r="B528" t="str">
        <f>PROPER(TRIM(Homes[[#This Row],[city]]))</f>
        <v>Sammamish</v>
      </c>
      <c r="C528" t="str">
        <f>_xlfn.TEXTBEFORE(Homes[[#This Row],[statezip]]," ")</f>
        <v>WA</v>
      </c>
      <c r="D528" s="6" t="str">
        <f>_xlfn.TEXTAFTER(Homes[[#This Row],[statezip]]," ")</f>
        <v>98074</v>
      </c>
      <c r="E528" s="1">
        <v>840000</v>
      </c>
      <c r="F528">
        <v>4</v>
      </c>
      <c r="G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28" s="3" t="str">
        <f>Homes[[#This Row],[bedrooms]] &amp; " bd | " &amp; TEXT(Homes[[#This Row],[bathrooms]],"0.##") &amp; " ba"</f>
        <v>4 bd | 2.5 ba</v>
      </c>
      <c r="I528" s="4">
        <v>3420</v>
      </c>
      <c r="J528" s="1">
        <f>IFERROR(Homes[[#This Row],[price]]/Homes[[#This Row],[sqft_living]]," ")</f>
        <v>245.61403508771929</v>
      </c>
      <c r="K528" s="4">
        <f>IFERROR(Homes[[#This Row],[sqft_lot]]/43560," ")</f>
        <v>0.1929522497704316</v>
      </c>
      <c r="L528" t="str">
        <f>IF(Homes[[#This Row],[waterfront]]=1, "Yes","No")</f>
        <v>No</v>
      </c>
      <c r="M528" s="4" t="str">
        <f>IF(Homes[[#This Row],[sqft_basement]]&gt;0, "Yes","No")</f>
        <v>No</v>
      </c>
      <c r="N528" t="str">
        <f>CHOOSE(Homes[[#This Row],[view]]+1, "None","Fair","Good","Great","Excellent")</f>
        <v>None</v>
      </c>
      <c r="O528" t="str">
        <f>CHOOSE(Homes[[#This Row],[condition]], "Poor","Fair","Average","Good","Excellent")</f>
        <v>Average</v>
      </c>
      <c r="P528">
        <f ca="1">YEAR(TODAY())-Homes[[#This Row],[yr_built]]</f>
        <v>25</v>
      </c>
      <c r="Q528">
        <v>0</v>
      </c>
      <c r="R528">
        <f ca="1">IF(Homes[[#This Row],[yr_renovated]]&gt;0, YEAR(TODAY())-Homes[[#This Row],[yr_renovated]], YEAR(TODAY())-Homes[[#This Row],[yr_built]])</f>
        <v>25</v>
      </c>
      <c r="S528">
        <v>2</v>
      </c>
      <c r="T528" s="2">
        <v>41787</v>
      </c>
      <c r="U528" s="3">
        <v>2.5</v>
      </c>
      <c r="V528" s="4">
        <f>IFERROR(Homes[[#This Row],[sqft_above]]+Homes[[#This Row],[sqft_basement]]," ")</f>
        <v>3420</v>
      </c>
      <c r="W528" s="4">
        <v>8405</v>
      </c>
      <c r="X528">
        <v>0</v>
      </c>
      <c r="Y528">
        <v>0</v>
      </c>
      <c r="Z528">
        <v>3</v>
      </c>
      <c r="AA528" s="4">
        <v>3420</v>
      </c>
      <c r="AB528" s="4">
        <v>0</v>
      </c>
      <c r="AC528">
        <v>2000</v>
      </c>
      <c r="AD528" t="s">
        <v>632</v>
      </c>
      <c r="AE528" t="s">
        <v>102</v>
      </c>
      <c r="AF528" t="s">
        <v>266</v>
      </c>
    </row>
    <row r="529" spans="1:32">
      <c r="A529" t="str">
        <f>PROPER(TRIM(Homes[[#This Row],[street]]))</f>
        <v>2455 Queen Anne Ave N</v>
      </c>
      <c r="B529" t="str">
        <f>PROPER(TRIM(Homes[[#This Row],[city]]))</f>
        <v>Seattle</v>
      </c>
      <c r="C529" t="str">
        <f>_xlfn.TEXTBEFORE(Homes[[#This Row],[statezip]]," ")</f>
        <v>WA</v>
      </c>
      <c r="D529" s="6" t="str">
        <f>_xlfn.TEXTAFTER(Homes[[#This Row],[statezip]]," ")</f>
        <v>98109</v>
      </c>
      <c r="E529" s="1">
        <v>840000</v>
      </c>
      <c r="F529">
        <v>4</v>
      </c>
      <c r="G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29" s="3" t="str">
        <f>Homes[[#This Row],[bedrooms]] &amp; " bd | " &amp; TEXT(Homes[[#This Row],[bathrooms]],"0.##") &amp; " ba"</f>
        <v>4 bd | 2.75 ba</v>
      </c>
      <c r="I529" s="4">
        <v>2600</v>
      </c>
      <c r="J529" s="1">
        <f>IFERROR(Homes[[#This Row],[price]]/Homes[[#This Row],[sqft_living]]," ")</f>
        <v>323.07692307692309</v>
      </c>
      <c r="K529" s="4">
        <f>IFERROR(Homes[[#This Row],[sqft_lot]]/43560," ")</f>
        <v>6.3131313131313135E-2</v>
      </c>
      <c r="L529" t="str">
        <f>IF(Homes[[#This Row],[waterfront]]=1, "Yes","No")</f>
        <v>No</v>
      </c>
      <c r="M529" s="4" t="str">
        <f>IF(Homes[[#This Row],[sqft_basement]]&gt;0, "Yes","No")</f>
        <v>Yes</v>
      </c>
      <c r="N529" t="str">
        <f>CHOOSE(Homes[[#This Row],[view]]+1, "None","Fair","Good","Great","Excellent")</f>
        <v>None</v>
      </c>
      <c r="O529" t="str">
        <f>CHOOSE(Homes[[#This Row],[condition]], "Poor","Fair","Average","Good","Excellent")</f>
        <v>Average</v>
      </c>
      <c r="P529">
        <f ca="1">YEAR(TODAY())-Homes[[#This Row],[yr_built]]</f>
        <v>89</v>
      </c>
      <c r="Q529">
        <v>0</v>
      </c>
      <c r="R529">
        <f ca="1">IF(Homes[[#This Row],[yr_renovated]]&gt;0, YEAR(TODAY())-Homes[[#This Row],[yr_renovated]], YEAR(TODAY())-Homes[[#This Row],[yr_built]])</f>
        <v>89</v>
      </c>
      <c r="S529">
        <v>1.5</v>
      </c>
      <c r="T529" s="2">
        <v>41771</v>
      </c>
      <c r="U529" s="3">
        <v>2.75</v>
      </c>
      <c r="V529" s="4">
        <f>IFERROR(Homes[[#This Row],[sqft_above]]+Homes[[#This Row],[sqft_basement]]," ")</f>
        <v>2600</v>
      </c>
      <c r="W529" s="4">
        <v>2750</v>
      </c>
      <c r="X529">
        <v>0</v>
      </c>
      <c r="Y529">
        <v>0</v>
      </c>
      <c r="Z529">
        <v>3</v>
      </c>
      <c r="AA529" s="4">
        <v>1620</v>
      </c>
      <c r="AB529" s="4">
        <v>980</v>
      </c>
      <c r="AC529">
        <v>1936</v>
      </c>
      <c r="AD529" t="s">
        <v>633</v>
      </c>
      <c r="AE529" t="s">
        <v>49</v>
      </c>
      <c r="AF529" t="s">
        <v>134</v>
      </c>
    </row>
    <row r="530" spans="1:32">
      <c r="A530" t="str">
        <f>PROPER(TRIM(Homes[[#This Row],[street]]))</f>
        <v>5036 36Th Ave Ne</v>
      </c>
      <c r="B530" t="str">
        <f>PROPER(TRIM(Homes[[#This Row],[city]]))</f>
        <v>Seattle</v>
      </c>
      <c r="C530" t="str">
        <f>_xlfn.TEXTBEFORE(Homes[[#This Row],[statezip]]," ")</f>
        <v>WA</v>
      </c>
      <c r="D530" s="6" t="str">
        <f>_xlfn.TEXTAFTER(Homes[[#This Row],[statezip]]," ")</f>
        <v>98105</v>
      </c>
      <c r="E530" s="1">
        <v>840000</v>
      </c>
      <c r="F530">
        <v>4</v>
      </c>
      <c r="G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30" s="3" t="str">
        <f>Homes[[#This Row],[bedrooms]] &amp; " bd | " &amp; TEXT(Homes[[#This Row],[bathrooms]],"0.##") &amp; " ba"</f>
        <v>4 bd | 1.75 ba</v>
      </c>
      <c r="I530" s="4">
        <v>2330</v>
      </c>
      <c r="J530" s="1">
        <f>IFERROR(Homes[[#This Row],[price]]/Homes[[#This Row],[sqft_living]]," ")</f>
        <v>360.51502145922746</v>
      </c>
      <c r="K530" s="4">
        <f>IFERROR(Homes[[#This Row],[sqft_lot]]/43560," ")</f>
        <v>9.1827364554637275E-2</v>
      </c>
      <c r="L530" t="str">
        <f>IF(Homes[[#This Row],[waterfront]]=1, "Yes","No")</f>
        <v>No</v>
      </c>
      <c r="M530" s="4" t="str">
        <f>IF(Homes[[#This Row],[sqft_basement]]&gt;0, "Yes","No")</f>
        <v>Yes</v>
      </c>
      <c r="N530" t="str">
        <f>CHOOSE(Homes[[#This Row],[view]]+1, "None","Fair","Good","Great","Excellent")</f>
        <v>None</v>
      </c>
      <c r="O530" t="str">
        <f>CHOOSE(Homes[[#This Row],[condition]], "Poor","Fair","Average","Good","Excellent")</f>
        <v>Excellent</v>
      </c>
      <c r="P530">
        <f ca="1">YEAR(TODAY())-Homes[[#This Row],[yr_built]]</f>
        <v>101</v>
      </c>
      <c r="Q530">
        <v>1956</v>
      </c>
      <c r="R530">
        <f ca="1">IF(Homes[[#This Row],[yr_renovated]]&gt;0, YEAR(TODAY())-Homes[[#This Row],[yr_renovated]], YEAR(TODAY())-Homes[[#This Row],[yr_built]])</f>
        <v>69</v>
      </c>
      <c r="S530">
        <v>2</v>
      </c>
      <c r="T530" s="2">
        <v>41787</v>
      </c>
      <c r="U530" s="3">
        <v>1.75</v>
      </c>
      <c r="V530" s="4">
        <f>IFERROR(Homes[[#This Row],[sqft_above]]+Homes[[#This Row],[sqft_basement]]," ")</f>
        <v>2330</v>
      </c>
      <c r="W530" s="4">
        <v>4000</v>
      </c>
      <c r="X530">
        <v>0</v>
      </c>
      <c r="Y530">
        <v>0</v>
      </c>
      <c r="Z530">
        <v>5</v>
      </c>
      <c r="AA530" s="4">
        <v>1300</v>
      </c>
      <c r="AB530" s="4">
        <v>1030</v>
      </c>
      <c r="AC530">
        <v>1924</v>
      </c>
      <c r="AD530" t="s">
        <v>634</v>
      </c>
      <c r="AE530" t="s">
        <v>49</v>
      </c>
      <c r="AF530" t="s">
        <v>60</v>
      </c>
    </row>
    <row r="531" spans="1:32">
      <c r="A531" t="str">
        <f>PROPER(TRIM(Homes[[#This Row],[street]]))</f>
        <v>3672 Sw Orchard St</v>
      </c>
      <c r="B531" t="str">
        <f>PROPER(TRIM(Homes[[#This Row],[city]]))</f>
        <v>Seattle</v>
      </c>
      <c r="C531" t="str">
        <f>_xlfn.TEXTBEFORE(Homes[[#This Row],[statezip]]," ")</f>
        <v>WA</v>
      </c>
      <c r="D531" s="6" t="str">
        <f>_xlfn.TEXTAFTER(Homes[[#This Row],[statezip]]," ")</f>
        <v>98126</v>
      </c>
      <c r="E531" s="1">
        <v>840000</v>
      </c>
      <c r="F531">
        <v>3</v>
      </c>
      <c r="G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31" s="3" t="str">
        <f>Homes[[#This Row],[bedrooms]] &amp; " bd | " &amp; TEXT(Homes[[#This Row],[bathrooms]],"0.##") &amp; " ba"</f>
        <v>3 bd | 2. ba</v>
      </c>
      <c r="I531" s="4">
        <v>2783</v>
      </c>
      <c r="J531" s="1">
        <f>IFERROR(Homes[[#This Row],[price]]/Homes[[#This Row],[sqft_living]]," ")</f>
        <v>301.8325547969817</v>
      </c>
      <c r="K531" s="4">
        <f>IFERROR(Homes[[#This Row],[sqft_lot]]/43560," ")</f>
        <v>0.25658861340679523</v>
      </c>
      <c r="L531" t="str">
        <f>IF(Homes[[#This Row],[waterfront]]=1, "Yes","No")</f>
        <v>No</v>
      </c>
      <c r="M531" s="4" t="str">
        <f>IF(Homes[[#This Row],[sqft_basement]]&gt;0, "Yes","No")</f>
        <v>No</v>
      </c>
      <c r="N531" t="str">
        <f>CHOOSE(Homes[[#This Row],[view]]+1, "None","Fair","Good","Great","Excellent")</f>
        <v>None</v>
      </c>
      <c r="O531" t="str">
        <f>CHOOSE(Homes[[#This Row],[condition]], "Poor","Fair","Average","Good","Excellent")</f>
        <v>Average</v>
      </c>
      <c r="P531">
        <f ca="1">YEAR(TODAY())-Homes[[#This Row],[yr_built]]</f>
        <v>115</v>
      </c>
      <c r="Q531">
        <v>1999</v>
      </c>
      <c r="R531">
        <f ca="1">IF(Homes[[#This Row],[yr_renovated]]&gt;0, YEAR(TODAY())-Homes[[#This Row],[yr_renovated]], YEAR(TODAY())-Homes[[#This Row],[yr_built]])</f>
        <v>26</v>
      </c>
      <c r="S531">
        <v>2</v>
      </c>
      <c r="T531" s="2">
        <v>41829</v>
      </c>
      <c r="U531" s="3">
        <v>2</v>
      </c>
      <c r="V531" s="4">
        <f>IFERROR(Homes[[#This Row],[sqft_above]]+Homes[[#This Row],[sqft_basement]]," ")</f>
        <v>2783</v>
      </c>
      <c r="W531" s="4">
        <v>11177</v>
      </c>
      <c r="X531">
        <v>0</v>
      </c>
      <c r="Y531">
        <v>0</v>
      </c>
      <c r="Z531">
        <v>3</v>
      </c>
      <c r="AA531" s="4">
        <v>2783</v>
      </c>
      <c r="AB531" s="4">
        <v>0</v>
      </c>
      <c r="AC531">
        <v>1910</v>
      </c>
      <c r="AD531" t="s">
        <v>635</v>
      </c>
      <c r="AE531" t="s">
        <v>49</v>
      </c>
      <c r="AF531" t="s">
        <v>434</v>
      </c>
    </row>
    <row r="532" spans="1:32">
      <c r="A532" t="str">
        <f>PROPER(TRIM(Homes[[#This Row],[street]]))</f>
        <v>318 E Mercer St</v>
      </c>
      <c r="B532" t="str">
        <f>PROPER(TRIM(Homes[[#This Row],[city]]))</f>
        <v>Seattle</v>
      </c>
      <c r="C532" t="str">
        <f>_xlfn.TEXTBEFORE(Homes[[#This Row],[statezip]]," ")</f>
        <v>WA</v>
      </c>
      <c r="D532" s="6" t="str">
        <f>_xlfn.TEXTAFTER(Homes[[#This Row],[statezip]]," ")</f>
        <v>98102</v>
      </c>
      <c r="E532" s="1">
        <v>840000</v>
      </c>
      <c r="F532">
        <v>4</v>
      </c>
      <c r="G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32" s="3" t="str">
        <f>Homes[[#This Row],[bedrooms]] &amp; " bd | " &amp; TEXT(Homes[[#This Row],[bathrooms]],"0.##") &amp; " ba"</f>
        <v>4 bd | 2.75 ba</v>
      </c>
      <c r="I532" s="4">
        <v>3040</v>
      </c>
      <c r="J532" s="1">
        <f>IFERROR(Homes[[#This Row],[price]]/Homes[[#This Row],[sqft_living]]," ")</f>
        <v>276.31578947368422</v>
      </c>
      <c r="K532" s="4">
        <f>IFERROR(Homes[[#This Row],[sqft_lot]]/43560," ")</f>
        <v>6.4279155188246104E-2</v>
      </c>
      <c r="L532" t="str">
        <f>IF(Homes[[#This Row],[waterfront]]=1, "Yes","No")</f>
        <v>No</v>
      </c>
      <c r="M532" s="4" t="str">
        <f>IF(Homes[[#This Row],[sqft_basement]]&gt;0, "Yes","No")</f>
        <v>Yes</v>
      </c>
      <c r="N532" t="str">
        <f>CHOOSE(Homes[[#This Row],[view]]+1, "None","Fair","Good","Great","Excellent")</f>
        <v>None</v>
      </c>
      <c r="O532" t="str">
        <f>CHOOSE(Homes[[#This Row],[condition]], "Poor","Fair","Average","Good","Excellent")</f>
        <v>Average</v>
      </c>
      <c r="P532">
        <f ca="1">YEAR(TODAY())-Homes[[#This Row],[yr_built]]</f>
        <v>119</v>
      </c>
      <c r="Q532">
        <v>2014</v>
      </c>
      <c r="R532">
        <f ca="1">IF(Homes[[#This Row],[yr_renovated]]&gt;0, YEAR(TODAY())-Homes[[#This Row],[yr_renovated]], YEAR(TODAY())-Homes[[#This Row],[yr_built]])</f>
        <v>11</v>
      </c>
      <c r="S532">
        <v>2</v>
      </c>
      <c r="T532" s="2">
        <v>41787</v>
      </c>
      <c r="U532" s="3">
        <v>2.75</v>
      </c>
      <c r="V532" s="4">
        <f>IFERROR(Homes[[#This Row],[sqft_above]]+Homes[[#This Row],[sqft_basement]]," ")</f>
        <v>3040</v>
      </c>
      <c r="W532" s="4">
        <v>2800</v>
      </c>
      <c r="X532">
        <v>0</v>
      </c>
      <c r="Y532">
        <v>0</v>
      </c>
      <c r="Z532">
        <v>3</v>
      </c>
      <c r="AA532" s="4">
        <v>2100</v>
      </c>
      <c r="AB532" s="4">
        <v>940</v>
      </c>
      <c r="AC532">
        <v>1906</v>
      </c>
      <c r="AD532" t="s">
        <v>636</v>
      </c>
      <c r="AE532" t="s">
        <v>49</v>
      </c>
      <c r="AF532" t="s">
        <v>89</v>
      </c>
    </row>
    <row r="533" spans="1:32">
      <c r="A533" t="str">
        <f>PROPER(TRIM(Homes[[#This Row],[street]]))</f>
        <v>12237 198Th Ave Ne</v>
      </c>
      <c r="B533" t="str">
        <f>PROPER(TRIM(Homes[[#This Row],[city]]))</f>
        <v>Woodinville</v>
      </c>
      <c r="C533" t="str">
        <f>_xlfn.TEXTBEFORE(Homes[[#This Row],[statezip]]," ")</f>
        <v>WA</v>
      </c>
      <c r="D533" s="6" t="str">
        <f>_xlfn.TEXTAFTER(Homes[[#This Row],[statezip]]," ")</f>
        <v>98077</v>
      </c>
      <c r="E533" s="1">
        <v>840000</v>
      </c>
      <c r="F533">
        <v>4</v>
      </c>
      <c r="G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33" s="3" t="str">
        <f>Homes[[#This Row],[bedrooms]] &amp; " bd | " &amp; TEXT(Homes[[#This Row],[bathrooms]],"0.##") &amp; " ba"</f>
        <v>4 bd | 3.5 ba</v>
      </c>
      <c r="I533" s="4">
        <v>3860</v>
      </c>
      <c r="J533" s="1">
        <f>IFERROR(Homes[[#This Row],[price]]/Homes[[#This Row],[sqft_living]]," ")</f>
        <v>217.61658031088083</v>
      </c>
      <c r="K533" s="4">
        <f>IFERROR(Homes[[#This Row],[sqft_lot]]/43560," ")</f>
        <v>0.42089072543618</v>
      </c>
      <c r="L533" t="str">
        <f>IF(Homes[[#This Row],[waterfront]]=1, "Yes","No")</f>
        <v>No</v>
      </c>
      <c r="M533" s="4" t="str">
        <f>IF(Homes[[#This Row],[sqft_basement]]&gt;0, "Yes","No")</f>
        <v>Yes</v>
      </c>
      <c r="N533" t="str">
        <f>CHOOSE(Homes[[#This Row],[view]]+1, "None","Fair","Good","Great","Excellent")</f>
        <v>None</v>
      </c>
      <c r="O533" t="str">
        <f>CHOOSE(Homes[[#This Row],[condition]], "Poor","Fair","Average","Good","Excellent")</f>
        <v>Average</v>
      </c>
      <c r="P533">
        <f ca="1">YEAR(TODAY())-Homes[[#This Row],[yr_built]]</f>
        <v>29</v>
      </c>
      <c r="Q533">
        <v>0</v>
      </c>
      <c r="R533">
        <f ca="1">IF(Homes[[#This Row],[yr_renovated]]&gt;0, YEAR(TODAY())-Homes[[#This Row],[yr_renovated]], YEAR(TODAY())-Homes[[#This Row],[yr_built]])</f>
        <v>29</v>
      </c>
      <c r="S533">
        <v>2</v>
      </c>
      <c r="T533" s="2">
        <v>41807</v>
      </c>
      <c r="U533" s="3">
        <v>3.5</v>
      </c>
      <c r="V533" s="4">
        <f>IFERROR(Homes[[#This Row],[sqft_above]]+Homes[[#This Row],[sqft_basement]]," ")</f>
        <v>3860</v>
      </c>
      <c r="W533" s="4">
        <v>18334</v>
      </c>
      <c r="X533">
        <v>0</v>
      </c>
      <c r="Y533">
        <v>0</v>
      </c>
      <c r="Z533">
        <v>3</v>
      </c>
      <c r="AA533" s="4">
        <v>3120</v>
      </c>
      <c r="AB533" s="4">
        <v>740</v>
      </c>
      <c r="AC533">
        <v>1996</v>
      </c>
      <c r="AD533" t="s">
        <v>637</v>
      </c>
      <c r="AE533" t="s">
        <v>120</v>
      </c>
      <c r="AF533" t="s">
        <v>121</v>
      </c>
    </row>
    <row r="534" spans="1:32">
      <c r="A534" t="str">
        <f>PROPER(TRIM(Homes[[#This Row],[street]]))</f>
        <v>10904 Se 1St St</v>
      </c>
      <c r="B534" t="str">
        <f>PROPER(TRIM(Homes[[#This Row],[city]]))</f>
        <v>Bellevue</v>
      </c>
      <c r="C534" t="str">
        <f>_xlfn.TEXTBEFORE(Homes[[#This Row],[statezip]]," ")</f>
        <v>WA</v>
      </c>
      <c r="D534" s="6" t="str">
        <f>_xlfn.TEXTAFTER(Homes[[#This Row],[statezip]]," ")</f>
        <v>98004</v>
      </c>
      <c r="E534" s="1">
        <v>839000</v>
      </c>
      <c r="F534">
        <v>3</v>
      </c>
      <c r="G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534" s="3" t="str">
        <f>Homes[[#This Row],[bedrooms]] &amp; " bd | " &amp; TEXT(Homes[[#This Row],[bathrooms]],"0.##") &amp; " ba"</f>
        <v>3 bd | 1. ba</v>
      </c>
      <c r="I534" s="4">
        <v>1230</v>
      </c>
      <c r="J534" s="1">
        <f>IFERROR(Homes[[#This Row],[price]]/Homes[[#This Row],[sqft_living]]," ")</f>
        <v>682.11382113821139</v>
      </c>
      <c r="K534" s="4">
        <f>IFERROR(Homes[[#This Row],[sqft_lot]]/43560," ")</f>
        <v>0.28248393021120294</v>
      </c>
      <c r="L534" t="str">
        <f>IF(Homes[[#This Row],[waterfront]]=1, "Yes","No")</f>
        <v>No</v>
      </c>
      <c r="M534" s="4" t="str">
        <f>IF(Homes[[#This Row],[sqft_basement]]&gt;0, "Yes","No")</f>
        <v>No</v>
      </c>
      <c r="N534" t="str">
        <f>CHOOSE(Homes[[#This Row],[view]]+1, "None","Fair","Good","Great","Excellent")</f>
        <v>None</v>
      </c>
      <c r="O534" t="str">
        <f>CHOOSE(Homes[[#This Row],[condition]], "Poor","Fair","Average","Good","Excellent")</f>
        <v>Average</v>
      </c>
      <c r="P534">
        <f ca="1">YEAR(TODAY())-Homes[[#This Row],[yr_built]]</f>
        <v>70</v>
      </c>
      <c r="Q534">
        <v>1990</v>
      </c>
      <c r="R534">
        <f ca="1">IF(Homes[[#This Row],[yr_renovated]]&gt;0, YEAR(TODAY())-Homes[[#This Row],[yr_renovated]], YEAR(TODAY())-Homes[[#This Row],[yr_built]])</f>
        <v>35</v>
      </c>
      <c r="S534">
        <v>1</v>
      </c>
      <c r="T534" s="2">
        <v>41774</v>
      </c>
      <c r="U534" s="3">
        <v>1</v>
      </c>
      <c r="V534" s="4">
        <f>IFERROR(Homes[[#This Row],[sqft_above]]+Homes[[#This Row],[sqft_basement]]," ")</f>
        <v>1230</v>
      </c>
      <c r="W534" s="4">
        <v>12305</v>
      </c>
      <c r="X534">
        <v>0</v>
      </c>
      <c r="Y534">
        <v>0</v>
      </c>
      <c r="Z534">
        <v>3</v>
      </c>
      <c r="AA534" s="4">
        <v>1230</v>
      </c>
      <c r="AB534" s="4">
        <v>0</v>
      </c>
      <c r="AC534">
        <v>1955</v>
      </c>
      <c r="AD534" t="s">
        <v>638</v>
      </c>
      <c r="AE534" t="s">
        <v>33</v>
      </c>
      <c r="AF534" t="s">
        <v>34</v>
      </c>
    </row>
    <row r="535" spans="1:32">
      <c r="A535" t="str">
        <f>PROPER(TRIM(Homes[[#This Row],[street]]))</f>
        <v>18415 244Th Ave Ne</v>
      </c>
      <c r="B535" t="str">
        <f>PROPER(TRIM(Homes[[#This Row],[city]]))</f>
        <v>Woodinville</v>
      </c>
      <c r="C535" t="str">
        <f>_xlfn.TEXTBEFORE(Homes[[#This Row],[statezip]]," ")</f>
        <v>WA</v>
      </c>
      <c r="D535" s="6" t="str">
        <f>_xlfn.TEXTAFTER(Homes[[#This Row],[statezip]]," ")</f>
        <v>98077</v>
      </c>
      <c r="E535" s="1">
        <v>839000</v>
      </c>
      <c r="F535">
        <v>3</v>
      </c>
      <c r="G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35" s="3" t="str">
        <f>Homes[[#This Row],[bedrooms]] &amp; " bd | " &amp; TEXT(Homes[[#This Row],[bathrooms]],"0.##") &amp; " ba"</f>
        <v>3 bd | 2.5 ba</v>
      </c>
      <c r="I535" s="4">
        <v>3200</v>
      </c>
      <c r="J535" s="1">
        <f>IFERROR(Homes[[#This Row],[price]]/Homes[[#This Row],[sqft_living]]," ")</f>
        <v>262.1875</v>
      </c>
      <c r="K535" s="4">
        <f>IFERROR(Homes[[#This Row],[sqft_lot]]/43560," ")</f>
        <v>4.6699954086317721</v>
      </c>
      <c r="L535" t="str">
        <f>IF(Homes[[#This Row],[waterfront]]=1, "Yes","No")</f>
        <v>No</v>
      </c>
      <c r="M535" s="4" t="str">
        <f>IF(Homes[[#This Row],[sqft_basement]]&gt;0, "Yes","No")</f>
        <v>No</v>
      </c>
      <c r="N535" t="str">
        <f>CHOOSE(Homes[[#This Row],[view]]+1, "None","Fair","Good","Great","Excellent")</f>
        <v>None</v>
      </c>
      <c r="O535" t="str">
        <f>CHOOSE(Homes[[#This Row],[condition]], "Poor","Fair","Average","Good","Excellent")</f>
        <v>Average</v>
      </c>
      <c r="P535">
        <f ca="1">YEAR(TODAY())-Homes[[#This Row],[yr_built]]</f>
        <v>25</v>
      </c>
      <c r="Q535">
        <v>0</v>
      </c>
      <c r="R535">
        <f ca="1">IF(Homes[[#This Row],[yr_renovated]]&gt;0, YEAR(TODAY())-Homes[[#This Row],[yr_renovated]], YEAR(TODAY())-Homes[[#This Row],[yr_built]])</f>
        <v>25</v>
      </c>
      <c r="S535">
        <v>1</v>
      </c>
      <c r="T535" s="2">
        <v>41814</v>
      </c>
      <c r="U535" s="3">
        <v>2.5</v>
      </c>
      <c r="V535" s="4">
        <f>IFERROR(Homes[[#This Row],[sqft_above]]+Homes[[#This Row],[sqft_basement]]," ")</f>
        <v>3200</v>
      </c>
      <c r="W535" s="4">
        <v>203425</v>
      </c>
      <c r="X535">
        <v>0</v>
      </c>
      <c r="Y535">
        <v>0</v>
      </c>
      <c r="Z535">
        <v>3</v>
      </c>
      <c r="AA535" s="4">
        <v>3200</v>
      </c>
      <c r="AB535" s="4">
        <v>0</v>
      </c>
      <c r="AC535">
        <v>2000</v>
      </c>
      <c r="AD535" t="s">
        <v>639</v>
      </c>
      <c r="AE535" t="s">
        <v>120</v>
      </c>
      <c r="AF535" t="s">
        <v>121</v>
      </c>
    </row>
    <row r="536" spans="1:32">
      <c r="A536" t="str">
        <f>PROPER(TRIM(Homes[[#This Row],[street]]))</f>
        <v>10717 179Th Ct Ne</v>
      </c>
      <c r="B536" t="str">
        <f>PROPER(TRIM(Homes[[#This Row],[city]]))</f>
        <v>Redmond</v>
      </c>
      <c r="C536" t="str">
        <f>_xlfn.TEXTBEFORE(Homes[[#This Row],[statezip]]," ")</f>
        <v>WA</v>
      </c>
      <c r="D536" s="6" t="str">
        <f>_xlfn.TEXTAFTER(Homes[[#This Row],[statezip]]," ")</f>
        <v>98052</v>
      </c>
      <c r="E536" s="1">
        <v>837700</v>
      </c>
      <c r="F536">
        <v>5</v>
      </c>
      <c r="G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36" s="3" t="str">
        <f>Homes[[#This Row],[bedrooms]] &amp; " bd | " &amp; TEXT(Homes[[#This Row],[bathrooms]],"0.##") &amp; " ba"</f>
        <v>5 bd | 2.75 ba</v>
      </c>
      <c r="I536" s="4">
        <v>3010</v>
      </c>
      <c r="J536" s="1">
        <f>IFERROR(Homes[[#This Row],[price]]/Homes[[#This Row],[sqft_living]]," ")</f>
        <v>278.30564784053155</v>
      </c>
      <c r="K536" s="4">
        <f>IFERROR(Homes[[#This Row],[sqft_lot]]/43560," ")</f>
        <v>0.2895087235996327</v>
      </c>
      <c r="L536" t="str">
        <f>IF(Homes[[#This Row],[waterfront]]=1, "Yes","No")</f>
        <v>No</v>
      </c>
      <c r="M536" s="4" t="str">
        <f>IF(Homes[[#This Row],[sqft_basement]]&gt;0, "Yes","No")</f>
        <v>No</v>
      </c>
      <c r="N536" t="str">
        <f>CHOOSE(Homes[[#This Row],[view]]+1, "None","Fair","Good","Great","Excellent")</f>
        <v>None</v>
      </c>
      <c r="O536" t="str">
        <f>CHOOSE(Homes[[#This Row],[condition]], "Poor","Fair","Average","Good","Excellent")</f>
        <v>Average</v>
      </c>
      <c r="P536">
        <f ca="1">YEAR(TODAY())-Homes[[#This Row],[yr_built]]</f>
        <v>31</v>
      </c>
      <c r="Q536">
        <v>0</v>
      </c>
      <c r="R536">
        <f ca="1">IF(Homes[[#This Row],[yr_renovated]]&gt;0, YEAR(TODAY())-Homes[[#This Row],[yr_renovated]], YEAR(TODAY())-Homes[[#This Row],[yr_built]])</f>
        <v>31</v>
      </c>
      <c r="S536">
        <v>2</v>
      </c>
      <c r="T536" s="2">
        <v>41807</v>
      </c>
      <c r="U536" s="3">
        <v>2.75</v>
      </c>
      <c r="V536" s="4">
        <f>IFERROR(Homes[[#This Row],[sqft_above]]+Homes[[#This Row],[sqft_basement]]," ")</f>
        <v>3010</v>
      </c>
      <c r="W536" s="4">
        <v>12611</v>
      </c>
      <c r="X536">
        <v>0</v>
      </c>
      <c r="Y536">
        <v>0</v>
      </c>
      <c r="Z536">
        <v>3</v>
      </c>
      <c r="AA536" s="4">
        <v>3010</v>
      </c>
      <c r="AB536" s="4">
        <v>0</v>
      </c>
      <c r="AC536">
        <v>1994</v>
      </c>
      <c r="AD536" t="s">
        <v>640</v>
      </c>
      <c r="AE536" t="s">
        <v>137</v>
      </c>
      <c r="AF536" t="s">
        <v>138</v>
      </c>
    </row>
    <row r="537" spans="1:32">
      <c r="A537" t="str">
        <f>PROPER(TRIM(Homes[[#This Row],[street]]))</f>
        <v>1317 5Th Ln</v>
      </c>
      <c r="B537" t="str">
        <f>PROPER(TRIM(Homes[[#This Row],[city]]))</f>
        <v>Kirkland</v>
      </c>
      <c r="C537" t="str">
        <f>_xlfn.TEXTBEFORE(Homes[[#This Row],[statezip]]," ")</f>
        <v>WA</v>
      </c>
      <c r="D537" s="6" t="str">
        <f>_xlfn.TEXTAFTER(Homes[[#This Row],[statezip]]," ")</f>
        <v>98033</v>
      </c>
      <c r="E537" s="1">
        <v>837500</v>
      </c>
      <c r="F537">
        <v>4</v>
      </c>
      <c r="G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37" s="3" t="str">
        <f>Homes[[#This Row],[bedrooms]] &amp; " bd | " &amp; TEXT(Homes[[#This Row],[bathrooms]],"0.##") &amp; " ba"</f>
        <v>4 bd | 2.5 ba</v>
      </c>
      <c r="I537" s="4">
        <v>2700</v>
      </c>
      <c r="J537" s="1">
        <f>IFERROR(Homes[[#This Row],[price]]/Homes[[#This Row],[sqft_living]]," ")</f>
        <v>310.18518518518516</v>
      </c>
      <c r="K537" s="4">
        <f>IFERROR(Homes[[#This Row],[sqft_lot]]/43560," ")</f>
        <v>0.21395775941230485</v>
      </c>
      <c r="L537" t="str">
        <f>IF(Homes[[#This Row],[waterfront]]=1, "Yes","No")</f>
        <v>No</v>
      </c>
      <c r="M537" s="4" t="str">
        <f>IF(Homes[[#This Row],[sqft_basement]]&gt;0, "Yes","No")</f>
        <v>No</v>
      </c>
      <c r="N537" t="str">
        <f>CHOOSE(Homes[[#This Row],[view]]+1, "None","Fair","Good","Great","Excellent")</f>
        <v>None</v>
      </c>
      <c r="O537" t="str">
        <f>CHOOSE(Homes[[#This Row],[condition]], "Poor","Fair","Average","Good","Excellent")</f>
        <v>Good</v>
      </c>
      <c r="P537">
        <f ca="1">YEAR(TODAY())-Homes[[#This Row],[yr_built]]</f>
        <v>31</v>
      </c>
      <c r="Q537">
        <v>0</v>
      </c>
      <c r="R537">
        <f ca="1">IF(Homes[[#This Row],[yr_renovated]]&gt;0, YEAR(TODAY())-Homes[[#This Row],[yr_renovated]], YEAR(TODAY())-Homes[[#This Row],[yr_built]])</f>
        <v>31</v>
      </c>
      <c r="S537">
        <v>2</v>
      </c>
      <c r="T537" s="2">
        <v>41794</v>
      </c>
      <c r="U537" s="3">
        <v>2.5</v>
      </c>
      <c r="V537" s="4">
        <f>IFERROR(Homes[[#This Row],[sqft_above]]+Homes[[#This Row],[sqft_basement]]," ")</f>
        <v>2700</v>
      </c>
      <c r="W537" s="4">
        <v>9320</v>
      </c>
      <c r="X537">
        <v>0</v>
      </c>
      <c r="Y537">
        <v>0</v>
      </c>
      <c r="Z537">
        <v>4</v>
      </c>
      <c r="AA537" s="4">
        <v>2700</v>
      </c>
      <c r="AB537" s="4">
        <v>0</v>
      </c>
      <c r="AC537">
        <v>1994</v>
      </c>
      <c r="AD537" t="s">
        <v>641</v>
      </c>
      <c r="AE537" t="s">
        <v>46</v>
      </c>
      <c r="AF537" t="s">
        <v>55</v>
      </c>
    </row>
    <row r="538" spans="1:32">
      <c r="A538" t="str">
        <f>PROPER(TRIM(Homes[[#This Row],[street]]))</f>
        <v>1855-1899 212Th Ave Se</v>
      </c>
      <c r="B538" t="str">
        <f>PROPER(TRIM(Homes[[#This Row],[city]]))</f>
        <v>Sammamish</v>
      </c>
      <c r="C538" t="str">
        <f>_xlfn.TEXTBEFORE(Homes[[#This Row],[statezip]]," ")</f>
        <v>WA</v>
      </c>
      <c r="D538" s="6" t="str">
        <f>_xlfn.TEXTAFTER(Homes[[#This Row],[statezip]]," ")</f>
        <v>98075</v>
      </c>
      <c r="E538" s="1">
        <v>837219</v>
      </c>
      <c r="F538">
        <v>5</v>
      </c>
      <c r="G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38" s="3" t="str">
        <f>Homes[[#This Row],[bedrooms]] &amp; " bd | " &amp; TEXT(Homes[[#This Row],[bathrooms]],"0.##") &amp; " ba"</f>
        <v>5 bd | 2.75 ba</v>
      </c>
      <c r="I538" s="4">
        <v>3030</v>
      </c>
      <c r="J538" s="1">
        <f>IFERROR(Homes[[#This Row],[price]]/Homes[[#This Row],[sqft_living]]," ")</f>
        <v>276.30990099009904</v>
      </c>
      <c r="K538" s="4">
        <f>IFERROR(Homes[[#This Row],[sqft_lot]]/43560," ")</f>
        <v>0.17628558310376491</v>
      </c>
      <c r="L538" t="str">
        <f>IF(Homes[[#This Row],[waterfront]]=1, "Yes","No")</f>
        <v>No</v>
      </c>
      <c r="M538" s="4" t="str">
        <f>IF(Homes[[#This Row],[sqft_basement]]&gt;0, "Yes","No")</f>
        <v>No</v>
      </c>
      <c r="N538" t="str">
        <f>CHOOSE(Homes[[#This Row],[view]]+1, "None","Fair","Good","Great","Excellent")</f>
        <v>None</v>
      </c>
      <c r="O538" t="str">
        <f>CHOOSE(Homes[[#This Row],[condition]], "Poor","Fair","Average","Good","Excellent")</f>
        <v>Average</v>
      </c>
      <c r="P538">
        <f ca="1">YEAR(TODAY())-Homes[[#This Row],[yr_built]]</f>
        <v>11</v>
      </c>
      <c r="Q538">
        <v>0</v>
      </c>
      <c r="R538">
        <f ca="1">IF(Homes[[#This Row],[yr_renovated]]&gt;0, YEAR(TODAY())-Homes[[#This Row],[yr_renovated]], YEAR(TODAY())-Homes[[#This Row],[yr_built]])</f>
        <v>11</v>
      </c>
      <c r="S538">
        <v>2</v>
      </c>
      <c r="T538" s="2">
        <v>41796</v>
      </c>
      <c r="U538" s="3">
        <v>2.75</v>
      </c>
      <c r="V538" s="4">
        <f>IFERROR(Homes[[#This Row],[sqft_above]]+Homes[[#This Row],[sqft_basement]]," ")</f>
        <v>3030</v>
      </c>
      <c r="W538" s="4">
        <v>7679</v>
      </c>
      <c r="X538">
        <v>0</v>
      </c>
      <c r="Y538">
        <v>0</v>
      </c>
      <c r="Z538">
        <v>3</v>
      </c>
      <c r="AA538" s="4">
        <v>3030</v>
      </c>
      <c r="AB538" s="4">
        <v>0</v>
      </c>
      <c r="AC538">
        <v>2014</v>
      </c>
      <c r="AD538" t="s">
        <v>642</v>
      </c>
      <c r="AE538" t="s">
        <v>102</v>
      </c>
      <c r="AF538" t="s">
        <v>103</v>
      </c>
    </row>
    <row r="539" spans="1:32">
      <c r="A539" t="str">
        <f>PROPER(TRIM(Homes[[#This Row],[street]]))</f>
        <v>27231 8Th Ave S</v>
      </c>
      <c r="B539" t="str">
        <f>PROPER(TRIM(Homes[[#This Row],[city]]))</f>
        <v>Des Moines</v>
      </c>
      <c r="C539" t="str">
        <f>_xlfn.TEXTBEFORE(Homes[[#This Row],[statezip]]," ")</f>
        <v>WA</v>
      </c>
      <c r="D539" s="6" t="str">
        <f>_xlfn.TEXTAFTER(Homes[[#This Row],[statezip]]," ")</f>
        <v>98198</v>
      </c>
      <c r="E539" s="1">
        <v>835000</v>
      </c>
      <c r="F539">
        <v>3</v>
      </c>
      <c r="G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39" s="3" t="str">
        <f>Homes[[#This Row],[bedrooms]] &amp; " bd | " &amp; TEXT(Homes[[#This Row],[bathrooms]],"0.##") &amp; " ba"</f>
        <v>3 bd | 3. ba</v>
      </c>
      <c r="I539" s="4">
        <v>2790</v>
      </c>
      <c r="J539" s="1">
        <f>IFERROR(Homes[[#This Row],[price]]/Homes[[#This Row],[sqft_living]]," ")</f>
        <v>299.28315412186379</v>
      </c>
      <c r="K539" s="4">
        <f>IFERROR(Homes[[#This Row],[sqft_lot]]/43560," ")</f>
        <v>0.28748852157943067</v>
      </c>
      <c r="L539" t="str">
        <f>IF(Homes[[#This Row],[waterfront]]=1, "Yes","No")</f>
        <v>Yes</v>
      </c>
      <c r="M539" s="4" t="str">
        <f>IF(Homes[[#This Row],[sqft_basement]]&gt;0, "Yes","No")</f>
        <v>Yes</v>
      </c>
      <c r="N539" t="str">
        <f>CHOOSE(Homes[[#This Row],[view]]+1, "None","Fair","Good","Great","Excellent")</f>
        <v>Excellent</v>
      </c>
      <c r="O539" t="str">
        <f>CHOOSE(Homes[[#This Row],[condition]], "Poor","Fair","Average","Good","Excellent")</f>
        <v>Good</v>
      </c>
      <c r="P539">
        <f ca="1">YEAR(TODAY())-Homes[[#This Row],[yr_built]]</f>
        <v>48</v>
      </c>
      <c r="Q539">
        <v>0</v>
      </c>
      <c r="R539">
        <f ca="1">IF(Homes[[#This Row],[yr_renovated]]&gt;0, YEAR(TODAY())-Homes[[#This Row],[yr_renovated]], YEAR(TODAY())-Homes[[#This Row],[yr_built]])</f>
        <v>48</v>
      </c>
      <c r="S539">
        <v>2</v>
      </c>
      <c r="T539" s="2">
        <v>41802</v>
      </c>
      <c r="U539" s="3">
        <v>3</v>
      </c>
      <c r="V539" s="4">
        <f>IFERROR(Homes[[#This Row],[sqft_above]]+Homes[[#This Row],[sqft_basement]]," ")</f>
        <v>2790</v>
      </c>
      <c r="W539" s="4">
        <v>12523</v>
      </c>
      <c r="X539">
        <v>1</v>
      </c>
      <c r="Y539">
        <v>4</v>
      </c>
      <c r="Z539">
        <v>4</v>
      </c>
      <c r="AA539" s="4">
        <v>1600</v>
      </c>
      <c r="AB539" s="4">
        <v>1190</v>
      </c>
      <c r="AC539">
        <v>1977</v>
      </c>
      <c r="AD539" t="s">
        <v>643</v>
      </c>
      <c r="AE539" t="s">
        <v>459</v>
      </c>
      <c r="AF539" t="s">
        <v>460</v>
      </c>
    </row>
    <row r="540" spans="1:32">
      <c r="A540" t="str">
        <f>PROPER(TRIM(Homes[[#This Row],[street]]))</f>
        <v>32805 145Th Pl Se</v>
      </c>
      <c r="B540" t="str">
        <f>PROPER(TRIM(Homes[[#This Row],[city]]))</f>
        <v>Auburn</v>
      </c>
      <c r="C540" t="str">
        <f>_xlfn.TEXTBEFORE(Homes[[#This Row],[statezip]]," ")</f>
        <v>WA</v>
      </c>
      <c r="D540" s="6" t="str">
        <f>_xlfn.TEXTAFTER(Homes[[#This Row],[statezip]]," ")</f>
        <v>98092</v>
      </c>
      <c r="E540" s="1">
        <v>835000</v>
      </c>
      <c r="F540">
        <v>4</v>
      </c>
      <c r="G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540" s="3" t="str">
        <f>Homes[[#This Row],[bedrooms]] &amp; " bd | " &amp; TEXT(Homes[[#This Row],[bathrooms]],"0.##") &amp; " ba"</f>
        <v>4 bd | 4.25 ba</v>
      </c>
      <c r="I540" s="4">
        <v>4930</v>
      </c>
      <c r="J540" s="1">
        <f>IFERROR(Homes[[#This Row],[price]]/Homes[[#This Row],[sqft_living]]," ")</f>
        <v>169.3711967545639</v>
      </c>
      <c r="K540" s="4">
        <f>IFERROR(Homes[[#This Row],[sqft_lot]]/43560," ")</f>
        <v>0.59031221303948578</v>
      </c>
      <c r="L540" t="str">
        <f>IF(Homes[[#This Row],[waterfront]]=1, "Yes","No")</f>
        <v>No</v>
      </c>
      <c r="M540" s="4" t="str">
        <f>IF(Homes[[#This Row],[sqft_basement]]&gt;0, "Yes","No")</f>
        <v>No</v>
      </c>
      <c r="N540" t="str">
        <f>CHOOSE(Homes[[#This Row],[view]]+1, "None","Fair","Good","Great","Excellent")</f>
        <v>None</v>
      </c>
      <c r="O540" t="str">
        <f>CHOOSE(Homes[[#This Row],[condition]], "Poor","Fair","Average","Good","Excellent")</f>
        <v>Average</v>
      </c>
      <c r="P540">
        <f ca="1">YEAR(TODAY())-Homes[[#This Row],[yr_built]]</f>
        <v>20</v>
      </c>
      <c r="Q540">
        <v>0</v>
      </c>
      <c r="R540">
        <f ca="1">IF(Homes[[#This Row],[yr_renovated]]&gt;0, YEAR(TODAY())-Homes[[#This Row],[yr_renovated]], YEAR(TODAY())-Homes[[#This Row],[yr_built]])</f>
        <v>20</v>
      </c>
      <c r="S540">
        <v>2</v>
      </c>
      <c r="T540" s="2">
        <v>41823</v>
      </c>
      <c r="U540" s="3">
        <v>4.25</v>
      </c>
      <c r="V540" s="4">
        <f>IFERROR(Homes[[#This Row],[sqft_above]]+Homes[[#This Row],[sqft_basement]]," ")</f>
        <v>4930</v>
      </c>
      <c r="W540" s="4">
        <v>25714</v>
      </c>
      <c r="X540">
        <v>0</v>
      </c>
      <c r="Y540">
        <v>0</v>
      </c>
      <c r="Z540">
        <v>3</v>
      </c>
      <c r="AA540" s="4">
        <v>4930</v>
      </c>
      <c r="AB540" s="4">
        <v>0</v>
      </c>
      <c r="AC540">
        <v>2005</v>
      </c>
      <c r="AD540" t="s">
        <v>644</v>
      </c>
      <c r="AE540" t="s">
        <v>519</v>
      </c>
      <c r="AF540" t="s">
        <v>520</v>
      </c>
    </row>
    <row r="541" spans="1:32">
      <c r="A541" t="str">
        <f>PROPER(TRIM(Homes[[#This Row],[street]]))</f>
        <v>4204 134Th Ave Ne</v>
      </c>
      <c r="B541" t="str">
        <f>PROPER(TRIM(Homes[[#This Row],[city]]))</f>
        <v>Bellevue</v>
      </c>
      <c r="C541" t="str">
        <f>_xlfn.TEXTBEFORE(Homes[[#This Row],[statezip]]," ")</f>
        <v>WA</v>
      </c>
      <c r="D541" s="6" t="str">
        <f>_xlfn.TEXTAFTER(Homes[[#This Row],[statezip]]," ")</f>
        <v>98005</v>
      </c>
      <c r="E541" s="1">
        <v>835000</v>
      </c>
      <c r="F541">
        <v>3</v>
      </c>
      <c r="G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41" s="3" t="str">
        <f>Homes[[#This Row],[bedrooms]] &amp; " bd | " &amp; TEXT(Homes[[#This Row],[bathrooms]],"0.##") &amp; " ba"</f>
        <v>3 bd | 2.25 ba</v>
      </c>
      <c r="I541" s="4">
        <v>2120</v>
      </c>
      <c r="J541" s="1">
        <f>IFERROR(Homes[[#This Row],[price]]/Homes[[#This Row],[sqft_living]]," ")</f>
        <v>393.8679245283019</v>
      </c>
      <c r="K541" s="4">
        <f>IFERROR(Homes[[#This Row],[sqft_lot]]/43560," ")</f>
        <v>1.2399908172635445</v>
      </c>
      <c r="L541" t="str">
        <f>IF(Homes[[#This Row],[waterfront]]=1, "Yes","No")</f>
        <v>No</v>
      </c>
      <c r="M541" s="4" t="str">
        <f>IF(Homes[[#This Row],[sqft_basement]]&gt;0, "Yes","No")</f>
        <v>No</v>
      </c>
      <c r="N541" t="str">
        <f>CHOOSE(Homes[[#This Row],[view]]+1, "None","Fair","Good","Great","Excellent")</f>
        <v>None</v>
      </c>
      <c r="O541" t="str">
        <f>CHOOSE(Homes[[#This Row],[condition]], "Poor","Fair","Average","Good","Excellent")</f>
        <v>Good</v>
      </c>
      <c r="P541">
        <f ca="1">YEAR(TODAY())-Homes[[#This Row],[yr_built]]</f>
        <v>61</v>
      </c>
      <c r="Q541">
        <v>0</v>
      </c>
      <c r="R541">
        <f ca="1">IF(Homes[[#This Row],[yr_renovated]]&gt;0, YEAR(TODAY())-Homes[[#This Row],[yr_renovated]], YEAR(TODAY())-Homes[[#This Row],[yr_built]])</f>
        <v>61</v>
      </c>
      <c r="S541">
        <v>2</v>
      </c>
      <c r="T541" s="2">
        <v>41819</v>
      </c>
      <c r="U541" s="3">
        <v>2.25</v>
      </c>
      <c r="V541" s="4">
        <f>IFERROR(Homes[[#This Row],[sqft_above]]+Homes[[#This Row],[sqft_basement]]," ")</f>
        <v>2120</v>
      </c>
      <c r="W541" s="4">
        <v>54014</v>
      </c>
      <c r="X541">
        <v>0</v>
      </c>
      <c r="Y541">
        <v>0</v>
      </c>
      <c r="Z541">
        <v>4</v>
      </c>
      <c r="AA541" s="4">
        <v>2120</v>
      </c>
      <c r="AB541" s="4">
        <v>0</v>
      </c>
      <c r="AC541">
        <v>1964</v>
      </c>
      <c r="AD541" t="s">
        <v>645</v>
      </c>
      <c r="AE541" t="s">
        <v>33</v>
      </c>
      <c r="AF541" t="s">
        <v>115</v>
      </c>
    </row>
    <row r="542" spans="1:32">
      <c r="A542" t="str">
        <f>PROPER(TRIM(Homes[[#This Row],[street]]))</f>
        <v>12439 235Th Pl Ne</v>
      </c>
      <c r="B542" t="str">
        <f>PROPER(TRIM(Homes[[#This Row],[city]]))</f>
        <v>Redmond</v>
      </c>
      <c r="C542" t="str">
        <f>_xlfn.TEXTBEFORE(Homes[[#This Row],[statezip]]," ")</f>
        <v>WA</v>
      </c>
      <c r="D542" s="6" t="str">
        <f>_xlfn.TEXTAFTER(Homes[[#This Row],[statezip]]," ")</f>
        <v>98053</v>
      </c>
      <c r="E542" s="1">
        <v>835000</v>
      </c>
      <c r="F542">
        <v>2</v>
      </c>
      <c r="G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42" s="3" t="str">
        <f>Homes[[#This Row],[bedrooms]] &amp; " bd | " &amp; TEXT(Homes[[#This Row],[bathrooms]],"0.##") &amp; " ba"</f>
        <v>2 bd | 2. ba</v>
      </c>
      <c r="I542" s="4">
        <v>2280</v>
      </c>
      <c r="J542" s="1">
        <f>IFERROR(Homes[[#This Row],[price]]/Homes[[#This Row],[sqft_living]]," ")</f>
        <v>366.22807017543857</v>
      </c>
      <c r="K542" s="4">
        <f>IFERROR(Homes[[#This Row],[sqft_lot]]/43560," ")</f>
        <v>0.15645087235996327</v>
      </c>
      <c r="L542" t="str">
        <f>IF(Homes[[#This Row],[waterfront]]=1, "Yes","No")</f>
        <v>No</v>
      </c>
      <c r="M542" s="4" t="str">
        <f>IF(Homes[[#This Row],[sqft_basement]]&gt;0, "Yes","No")</f>
        <v>No</v>
      </c>
      <c r="N542" t="str">
        <f>CHOOSE(Homes[[#This Row],[view]]+1, "None","Fair","Good","Great","Excellent")</f>
        <v>None</v>
      </c>
      <c r="O542" t="str">
        <f>CHOOSE(Homes[[#This Row],[condition]], "Poor","Fair","Average","Good","Excellent")</f>
        <v>Average</v>
      </c>
      <c r="P542">
        <f ca="1">YEAR(TODAY())-Homes[[#This Row],[yr_built]]</f>
        <v>23</v>
      </c>
      <c r="Q542">
        <v>0</v>
      </c>
      <c r="R542">
        <f ca="1">IF(Homes[[#This Row],[yr_renovated]]&gt;0, YEAR(TODAY())-Homes[[#This Row],[yr_renovated]], YEAR(TODAY())-Homes[[#This Row],[yr_built]])</f>
        <v>23</v>
      </c>
      <c r="S542">
        <v>1</v>
      </c>
      <c r="T542" s="2">
        <v>41796</v>
      </c>
      <c r="U542" s="3">
        <v>2</v>
      </c>
      <c r="V542" s="4">
        <f>IFERROR(Homes[[#This Row],[sqft_above]]+Homes[[#This Row],[sqft_basement]]," ")</f>
        <v>2280</v>
      </c>
      <c r="W542" s="4">
        <v>6815</v>
      </c>
      <c r="X542">
        <v>0</v>
      </c>
      <c r="Y542">
        <v>0</v>
      </c>
      <c r="Z542">
        <v>3</v>
      </c>
      <c r="AA542" s="4">
        <v>2280</v>
      </c>
      <c r="AB542" s="4">
        <v>0</v>
      </c>
      <c r="AC542">
        <v>2002</v>
      </c>
      <c r="AD542" t="s">
        <v>646</v>
      </c>
      <c r="AE542" t="s">
        <v>137</v>
      </c>
      <c r="AF542" t="s">
        <v>208</v>
      </c>
    </row>
    <row r="543" spans="1:32">
      <c r="A543" t="str">
        <f>PROPER(TRIM(Homes[[#This Row],[street]]))</f>
        <v>5420 239Th Pl Ne</v>
      </c>
      <c r="B543" t="str">
        <f>PROPER(TRIM(Homes[[#This Row],[city]]))</f>
        <v>Redmond</v>
      </c>
      <c r="C543" t="str">
        <f>_xlfn.TEXTBEFORE(Homes[[#This Row],[statezip]]," ")</f>
        <v>WA</v>
      </c>
      <c r="D543" s="6" t="str">
        <f>_xlfn.TEXTAFTER(Homes[[#This Row],[statezip]]," ")</f>
        <v>98053</v>
      </c>
      <c r="E543" s="1">
        <v>835000</v>
      </c>
      <c r="F543">
        <v>4</v>
      </c>
      <c r="G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3" s="3" t="str">
        <f>Homes[[#This Row],[bedrooms]] &amp; " bd | " &amp; TEXT(Homes[[#This Row],[bathrooms]],"0.##") &amp; " ba"</f>
        <v>4 bd | 2.5 ba</v>
      </c>
      <c r="I543" s="4">
        <v>3030</v>
      </c>
      <c r="J543" s="1">
        <f>IFERROR(Homes[[#This Row],[price]]/Homes[[#This Row],[sqft_living]]," ")</f>
        <v>275.57755775577556</v>
      </c>
      <c r="K543" s="4">
        <f>IFERROR(Homes[[#This Row],[sqft_lot]]/43560," ")</f>
        <v>0.66949035812672175</v>
      </c>
      <c r="L543" t="str">
        <f>IF(Homes[[#This Row],[waterfront]]=1, "Yes","No")</f>
        <v>No</v>
      </c>
      <c r="M543" s="4" t="str">
        <f>IF(Homes[[#This Row],[sqft_basement]]&gt;0, "Yes","No")</f>
        <v>No</v>
      </c>
      <c r="N543" t="str">
        <f>CHOOSE(Homes[[#This Row],[view]]+1, "None","Fair","Good","Great","Excellent")</f>
        <v>None</v>
      </c>
      <c r="O543" t="str">
        <f>CHOOSE(Homes[[#This Row],[condition]], "Poor","Fair","Average","Good","Excellent")</f>
        <v>Average</v>
      </c>
      <c r="P543">
        <f ca="1">YEAR(TODAY())-Homes[[#This Row],[yr_built]]</f>
        <v>27</v>
      </c>
      <c r="Q543">
        <v>2006</v>
      </c>
      <c r="R543">
        <f ca="1">IF(Homes[[#This Row],[yr_renovated]]&gt;0, YEAR(TODAY())-Homes[[#This Row],[yr_renovated]], YEAR(TODAY())-Homes[[#This Row],[yr_built]])</f>
        <v>19</v>
      </c>
      <c r="S543">
        <v>2</v>
      </c>
      <c r="T543" s="2">
        <v>41813</v>
      </c>
      <c r="U543" s="3">
        <v>2.5</v>
      </c>
      <c r="V543" s="4">
        <f>IFERROR(Homes[[#This Row],[sqft_above]]+Homes[[#This Row],[sqft_basement]]," ")</f>
        <v>3030</v>
      </c>
      <c r="W543" s="4">
        <v>29163</v>
      </c>
      <c r="X543">
        <v>0</v>
      </c>
      <c r="Y543">
        <v>0</v>
      </c>
      <c r="Z543">
        <v>3</v>
      </c>
      <c r="AA543" s="4">
        <v>3030</v>
      </c>
      <c r="AB543" s="4">
        <v>0</v>
      </c>
      <c r="AC543">
        <v>1998</v>
      </c>
      <c r="AD543" t="s">
        <v>647</v>
      </c>
      <c r="AE543" t="s">
        <v>137</v>
      </c>
      <c r="AF543" t="s">
        <v>208</v>
      </c>
    </row>
    <row r="544" spans="1:32">
      <c r="A544" t="str">
        <f>PROPER(TRIM(Homes[[#This Row],[street]]))</f>
        <v>4325 Ne 43Rd St</v>
      </c>
      <c r="B544" t="str">
        <f>PROPER(TRIM(Homes[[#This Row],[city]]))</f>
        <v>Seattle</v>
      </c>
      <c r="C544" t="str">
        <f>_xlfn.TEXTBEFORE(Homes[[#This Row],[statezip]]," ")</f>
        <v>WA</v>
      </c>
      <c r="D544" s="6" t="str">
        <f>_xlfn.TEXTAFTER(Homes[[#This Row],[statezip]]," ")</f>
        <v>98105</v>
      </c>
      <c r="E544" s="1">
        <v>835000</v>
      </c>
      <c r="F544">
        <v>4</v>
      </c>
      <c r="G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44" s="3" t="str">
        <f>Homes[[#This Row],[bedrooms]] &amp; " bd | " &amp; TEXT(Homes[[#This Row],[bathrooms]],"0.##") &amp; " ba"</f>
        <v>4 bd | 2.75 ba</v>
      </c>
      <c r="I544" s="4">
        <v>1550</v>
      </c>
      <c r="J544" s="1">
        <f>IFERROR(Homes[[#This Row],[price]]/Homes[[#This Row],[sqft_living]]," ")</f>
        <v>538.70967741935488</v>
      </c>
      <c r="K544" s="4">
        <f>IFERROR(Homes[[#This Row],[sqft_lot]]/43560," ")</f>
        <v>9.1827364554637275E-2</v>
      </c>
      <c r="L544" t="str">
        <f>IF(Homes[[#This Row],[waterfront]]=1, "Yes","No")</f>
        <v>No</v>
      </c>
      <c r="M544" s="4" t="str">
        <f>IF(Homes[[#This Row],[sqft_basement]]&gt;0, "Yes","No")</f>
        <v>No</v>
      </c>
      <c r="N544" t="str">
        <f>CHOOSE(Homes[[#This Row],[view]]+1, "None","Fair","Good","Great","Excellent")</f>
        <v>None</v>
      </c>
      <c r="O544" t="str">
        <f>CHOOSE(Homes[[#This Row],[condition]], "Poor","Fair","Average","Good","Excellent")</f>
        <v>Average</v>
      </c>
      <c r="P544">
        <f ca="1">YEAR(TODAY())-Homes[[#This Row],[yr_built]]</f>
        <v>95</v>
      </c>
      <c r="Q544">
        <v>1997</v>
      </c>
      <c r="R544">
        <f ca="1">IF(Homes[[#This Row],[yr_renovated]]&gt;0, YEAR(TODAY())-Homes[[#This Row],[yr_renovated]], YEAR(TODAY())-Homes[[#This Row],[yr_built]])</f>
        <v>28</v>
      </c>
      <c r="S544">
        <v>1.5</v>
      </c>
      <c r="T544" s="2">
        <v>41793</v>
      </c>
      <c r="U544" s="3">
        <v>2.75</v>
      </c>
      <c r="V544" s="4">
        <f>IFERROR(Homes[[#This Row],[sqft_above]]+Homes[[#This Row],[sqft_basement]]," ")</f>
        <v>1550</v>
      </c>
      <c r="W544" s="4">
        <v>4000</v>
      </c>
      <c r="X544">
        <v>0</v>
      </c>
      <c r="Y544">
        <v>0</v>
      </c>
      <c r="Z544">
        <v>3</v>
      </c>
      <c r="AA544" s="4">
        <v>1550</v>
      </c>
      <c r="AB544" s="4">
        <v>0</v>
      </c>
      <c r="AC544">
        <v>1930</v>
      </c>
      <c r="AD544" t="s">
        <v>648</v>
      </c>
      <c r="AE544" t="s">
        <v>49</v>
      </c>
      <c r="AF544" t="s">
        <v>60</v>
      </c>
    </row>
    <row r="545" spans="1:32">
      <c r="A545" t="str">
        <f>PROPER(TRIM(Homes[[#This Row],[street]]))</f>
        <v>15002 191St Ave Ne</v>
      </c>
      <c r="B545" t="str">
        <f>PROPER(TRIM(Homes[[#This Row],[city]]))</f>
        <v>Woodinville</v>
      </c>
      <c r="C545" t="str">
        <f>_xlfn.TEXTBEFORE(Homes[[#This Row],[statezip]]," ")</f>
        <v>WA</v>
      </c>
      <c r="D545" s="6" t="str">
        <f>_xlfn.TEXTAFTER(Homes[[#This Row],[statezip]]," ")</f>
        <v>98072</v>
      </c>
      <c r="E545" s="1">
        <v>831500</v>
      </c>
      <c r="F545">
        <v>5</v>
      </c>
      <c r="G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5" s="3" t="str">
        <f>Homes[[#This Row],[bedrooms]] &amp; " bd | " &amp; TEXT(Homes[[#This Row],[bathrooms]],"0.##") &amp; " ba"</f>
        <v>5 bd | 2.5 ba</v>
      </c>
      <c r="I545" s="4">
        <v>4470</v>
      </c>
      <c r="J545" s="1">
        <f>IFERROR(Homes[[#This Row],[price]]/Homes[[#This Row],[sqft_living]]," ")</f>
        <v>186.0178970917226</v>
      </c>
      <c r="K545" s="4">
        <f>IFERROR(Homes[[#This Row],[sqft_lot]]/43560," ")</f>
        <v>0.80633608815426994</v>
      </c>
      <c r="L545" t="str">
        <f>IF(Homes[[#This Row],[waterfront]]=1, "Yes","No")</f>
        <v>No</v>
      </c>
      <c r="M545" s="4" t="str">
        <f>IF(Homes[[#This Row],[sqft_basement]]&gt;0, "Yes","No")</f>
        <v>No</v>
      </c>
      <c r="N545" t="str">
        <f>CHOOSE(Homes[[#This Row],[view]]+1, "None","Fair","Good","Great","Excellent")</f>
        <v>None</v>
      </c>
      <c r="O545" t="str">
        <f>CHOOSE(Homes[[#This Row],[condition]], "Poor","Fair","Average","Good","Excellent")</f>
        <v>Average</v>
      </c>
      <c r="P545">
        <f ca="1">YEAR(TODAY())-Homes[[#This Row],[yr_built]]</f>
        <v>41</v>
      </c>
      <c r="Q545">
        <v>0</v>
      </c>
      <c r="R545">
        <f ca="1">IF(Homes[[#This Row],[yr_renovated]]&gt;0, YEAR(TODAY())-Homes[[#This Row],[yr_renovated]], YEAR(TODAY())-Homes[[#This Row],[yr_built]])</f>
        <v>41</v>
      </c>
      <c r="S545">
        <v>2.5</v>
      </c>
      <c r="T545" s="2">
        <v>41813</v>
      </c>
      <c r="U545" s="3">
        <v>2.5</v>
      </c>
      <c r="V545" s="4">
        <f>IFERROR(Homes[[#This Row],[sqft_above]]+Homes[[#This Row],[sqft_basement]]," ")</f>
        <v>4470</v>
      </c>
      <c r="W545" s="4">
        <v>35124</v>
      </c>
      <c r="X545">
        <v>0</v>
      </c>
      <c r="Y545">
        <v>0</v>
      </c>
      <c r="Z545">
        <v>3</v>
      </c>
      <c r="AA545" s="4">
        <v>4470</v>
      </c>
      <c r="AB545" s="4">
        <v>0</v>
      </c>
      <c r="AC545">
        <v>1984</v>
      </c>
      <c r="AD545" t="s">
        <v>649</v>
      </c>
      <c r="AE545" t="s">
        <v>120</v>
      </c>
      <c r="AF545" t="s">
        <v>275</v>
      </c>
    </row>
    <row r="546" spans="1:32">
      <c r="A546" t="str">
        <f>PROPER(TRIM(Homes[[#This Row],[street]]))</f>
        <v>3912 Ashworth Ave N</v>
      </c>
      <c r="B546" t="str">
        <f>PROPER(TRIM(Homes[[#This Row],[city]]))</f>
        <v>Seattle</v>
      </c>
      <c r="C546" t="str">
        <f>_xlfn.TEXTBEFORE(Homes[[#This Row],[statezip]]," ")</f>
        <v>WA</v>
      </c>
      <c r="D546" s="6" t="str">
        <f>_xlfn.TEXTAFTER(Homes[[#This Row],[statezip]]," ")</f>
        <v>98103</v>
      </c>
      <c r="E546" s="1">
        <v>831000</v>
      </c>
      <c r="F546">
        <v>4</v>
      </c>
      <c r="G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6" s="3" t="str">
        <f>Homes[[#This Row],[bedrooms]] &amp; " bd | " &amp; TEXT(Homes[[#This Row],[bathrooms]],"0.##") &amp; " ba"</f>
        <v>4 bd | 2.5 ba</v>
      </c>
      <c r="I546" s="4">
        <v>2030</v>
      </c>
      <c r="J546" s="1">
        <f>IFERROR(Homes[[#This Row],[price]]/Homes[[#This Row],[sqft_living]]," ")</f>
        <v>409.35960591133005</v>
      </c>
      <c r="K546" s="4">
        <f>IFERROR(Homes[[#This Row],[sqft_lot]]/43560," ")</f>
        <v>8.9646464646464641E-2</v>
      </c>
      <c r="L546" t="str">
        <f>IF(Homes[[#This Row],[waterfront]]=1, "Yes","No")</f>
        <v>No</v>
      </c>
      <c r="M546" s="4" t="str">
        <f>IF(Homes[[#This Row],[sqft_basement]]&gt;0, "Yes","No")</f>
        <v>Yes</v>
      </c>
      <c r="N546" t="str">
        <f>CHOOSE(Homes[[#This Row],[view]]+1, "None","Fair","Good","Great","Excellent")</f>
        <v>None</v>
      </c>
      <c r="O546" t="str">
        <f>CHOOSE(Homes[[#This Row],[condition]], "Poor","Fair","Average","Good","Excellent")</f>
        <v>Good</v>
      </c>
      <c r="P546">
        <f ca="1">YEAR(TODAY())-Homes[[#This Row],[yr_built]]</f>
        <v>99</v>
      </c>
      <c r="Q546">
        <v>1993</v>
      </c>
      <c r="R546">
        <f ca="1">IF(Homes[[#This Row],[yr_renovated]]&gt;0, YEAR(TODAY())-Homes[[#This Row],[yr_renovated]], YEAR(TODAY())-Homes[[#This Row],[yr_built]])</f>
        <v>32</v>
      </c>
      <c r="S546">
        <v>1.5</v>
      </c>
      <c r="T546" s="2">
        <v>41799</v>
      </c>
      <c r="U546" s="3">
        <v>2.5</v>
      </c>
      <c r="V546" s="4">
        <f>IFERROR(Homes[[#This Row],[sqft_above]]+Homes[[#This Row],[sqft_basement]]," ")</f>
        <v>2030</v>
      </c>
      <c r="W546" s="4">
        <v>3905</v>
      </c>
      <c r="X546">
        <v>0</v>
      </c>
      <c r="Y546">
        <v>0</v>
      </c>
      <c r="Z546">
        <v>4</v>
      </c>
      <c r="AA546" s="4">
        <v>1630</v>
      </c>
      <c r="AB546" s="4">
        <v>400</v>
      </c>
      <c r="AC546">
        <v>1926</v>
      </c>
      <c r="AD546" t="s">
        <v>650</v>
      </c>
      <c r="AE546" t="s">
        <v>49</v>
      </c>
      <c r="AF546" t="s">
        <v>172</v>
      </c>
    </row>
    <row r="547" spans="1:32">
      <c r="A547" t="str">
        <f>PROPER(TRIM(Homes[[#This Row],[street]]))</f>
        <v>14111 Ne 4Th St</v>
      </c>
      <c r="B547" t="str">
        <f>PROPER(TRIM(Homes[[#This Row],[city]]))</f>
        <v>Bellevue</v>
      </c>
      <c r="C547" t="str">
        <f>_xlfn.TEXTBEFORE(Homes[[#This Row],[statezip]]," ")</f>
        <v>WA</v>
      </c>
      <c r="D547" s="6" t="str">
        <f>_xlfn.TEXTAFTER(Homes[[#This Row],[statezip]]," ")</f>
        <v>98007</v>
      </c>
      <c r="E547" s="1">
        <v>830000</v>
      </c>
      <c r="F547">
        <v>5</v>
      </c>
      <c r="G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47" s="3" t="str">
        <f>Homes[[#This Row],[bedrooms]] &amp; " bd | " &amp; TEXT(Homes[[#This Row],[bathrooms]],"0.##") &amp; " ba"</f>
        <v>5 bd | 2.25 ba</v>
      </c>
      <c r="I547" s="4">
        <v>2780</v>
      </c>
      <c r="J547" s="1">
        <f>IFERROR(Homes[[#This Row],[price]]/Homes[[#This Row],[sqft_living]]," ")</f>
        <v>298.56115107913666</v>
      </c>
      <c r="K547" s="4">
        <f>IFERROR(Homes[[#This Row],[sqft_lot]]/43560," ")</f>
        <v>0.2339761248852158</v>
      </c>
      <c r="L547" t="str">
        <f>IF(Homes[[#This Row],[waterfront]]=1, "Yes","No")</f>
        <v>No</v>
      </c>
      <c r="M547" s="4" t="str">
        <f>IF(Homes[[#This Row],[sqft_basement]]&gt;0, "Yes","No")</f>
        <v>No</v>
      </c>
      <c r="N547" t="str">
        <f>CHOOSE(Homes[[#This Row],[view]]+1, "None","Fair","Good","Great","Excellent")</f>
        <v>None</v>
      </c>
      <c r="O547" t="str">
        <f>CHOOSE(Homes[[#This Row],[condition]], "Poor","Fair","Average","Good","Excellent")</f>
        <v>Good</v>
      </c>
      <c r="P547">
        <f ca="1">YEAR(TODAY())-Homes[[#This Row],[yr_built]]</f>
        <v>47</v>
      </c>
      <c r="Q547">
        <v>2000</v>
      </c>
      <c r="R547">
        <f ca="1">IF(Homes[[#This Row],[yr_renovated]]&gt;0, YEAR(TODAY())-Homes[[#This Row],[yr_renovated]], YEAR(TODAY())-Homes[[#This Row],[yr_built]])</f>
        <v>25</v>
      </c>
      <c r="S547">
        <v>2</v>
      </c>
      <c r="T547" s="2">
        <v>41810</v>
      </c>
      <c r="U547" s="3">
        <v>2.25</v>
      </c>
      <c r="V547" s="4">
        <f>IFERROR(Homes[[#This Row],[sqft_above]]+Homes[[#This Row],[sqft_basement]]," ")</f>
        <v>2780</v>
      </c>
      <c r="W547" s="4">
        <v>10192</v>
      </c>
      <c r="X547">
        <v>0</v>
      </c>
      <c r="Y547">
        <v>0</v>
      </c>
      <c r="Z547">
        <v>4</v>
      </c>
      <c r="AA547" s="4">
        <v>2780</v>
      </c>
      <c r="AB547" s="4">
        <v>0</v>
      </c>
      <c r="AC547">
        <v>1978</v>
      </c>
      <c r="AD547" t="s">
        <v>651</v>
      </c>
      <c r="AE547" t="s">
        <v>33</v>
      </c>
      <c r="AF547" t="s">
        <v>264</v>
      </c>
    </row>
    <row r="548" spans="1:32">
      <c r="A548" t="str">
        <f>PROPER(TRIM(Homes[[#This Row],[street]]))</f>
        <v>8359 Ne Juanita Dr</v>
      </c>
      <c r="B548" t="str">
        <f>PROPER(TRIM(Homes[[#This Row],[city]]))</f>
        <v>Kirkland</v>
      </c>
      <c r="C548" t="str">
        <f>_xlfn.TEXTBEFORE(Homes[[#This Row],[statezip]]," ")</f>
        <v>WA</v>
      </c>
      <c r="D548" s="6" t="str">
        <f>_xlfn.TEXTAFTER(Homes[[#This Row],[statezip]]," ")</f>
        <v>98034</v>
      </c>
      <c r="E548" s="1">
        <v>830000</v>
      </c>
      <c r="F548">
        <v>3</v>
      </c>
      <c r="G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548" s="3" t="str">
        <f>Homes[[#This Row],[bedrooms]] &amp; " bd | " &amp; TEXT(Homes[[#This Row],[bathrooms]],"0.##") &amp; " ba"</f>
        <v>3 bd | 3. ba</v>
      </c>
      <c r="I548" s="4">
        <v>2080</v>
      </c>
      <c r="J548" s="1">
        <f>IFERROR(Homes[[#This Row],[price]]/Homes[[#This Row],[sqft_living]]," ")</f>
        <v>399.03846153846155</v>
      </c>
      <c r="K548" s="4">
        <f>IFERROR(Homes[[#This Row],[sqft_lot]]/43560," ")</f>
        <v>0.24152892561983472</v>
      </c>
      <c r="L548" t="str">
        <f>IF(Homes[[#This Row],[waterfront]]=1, "Yes","No")</f>
        <v>No</v>
      </c>
      <c r="M548" s="4" t="str">
        <f>IF(Homes[[#This Row],[sqft_basement]]&gt;0, "Yes","No")</f>
        <v>No</v>
      </c>
      <c r="N548" t="str">
        <f>CHOOSE(Homes[[#This Row],[view]]+1, "None","Fair","Good","Great","Excellent")</f>
        <v>None</v>
      </c>
      <c r="O548" t="str">
        <f>CHOOSE(Homes[[#This Row],[condition]], "Poor","Fair","Average","Good","Excellent")</f>
        <v>Average</v>
      </c>
      <c r="P548">
        <f ca="1">YEAR(TODAY())-Homes[[#This Row],[yr_built]]</f>
        <v>21</v>
      </c>
      <c r="Q548">
        <v>2003</v>
      </c>
      <c r="R548">
        <f ca="1">IF(Homes[[#This Row],[yr_renovated]]&gt;0, YEAR(TODAY())-Homes[[#This Row],[yr_renovated]], YEAR(TODAY())-Homes[[#This Row],[yr_built]])</f>
        <v>22</v>
      </c>
      <c r="S548">
        <v>1.5</v>
      </c>
      <c r="T548" s="2">
        <v>41793</v>
      </c>
      <c r="U548" s="3">
        <v>3</v>
      </c>
      <c r="V548" s="4">
        <f>IFERROR(Homes[[#This Row],[sqft_above]]+Homes[[#This Row],[sqft_basement]]," ")</f>
        <v>2080</v>
      </c>
      <c r="W548" s="4">
        <v>10521</v>
      </c>
      <c r="X548">
        <v>0</v>
      </c>
      <c r="Y548">
        <v>0</v>
      </c>
      <c r="Z548">
        <v>3</v>
      </c>
      <c r="AA548" s="4">
        <v>2080</v>
      </c>
      <c r="AB548" s="4">
        <v>0</v>
      </c>
      <c r="AC548">
        <v>2004</v>
      </c>
      <c r="AD548" t="s">
        <v>652</v>
      </c>
      <c r="AE548" t="s">
        <v>46</v>
      </c>
      <c r="AF548" t="s">
        <v>47</v>
      </c>
    </row>
    <row r="549" spans="1:32">
      <c r="A549" t="str">
        <f>PROPER(TRIM(Homes[[#This Row],[street]]))</f>
        <v>5022 Private Rd</v>
      </c>
      <c r="B549" t="str">
        <f>PROPER(TRIM(Homes[[#This Row],[city]]))</f>
        <v>Redmond</v>
      </c>
      <c r="C549" t="str">
        <f>_xlfn.TEXTBEFORE(Homes[[#This Row],[statezip]]," ")</f>
        <v>WA</v>
      </c>
      <c r="D549" s="6" t="str">
        <f>_xlfn.TEXTAFTER(Homes[[#This Row],[statezip]]," ")</f>
        <v>98052</v>
      </c>
      <c r="E549" s="1">
        <v>830000</v>
      </c>
      <c r="F549">
        <v>4</v>
      </c>
      <c r="G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49" s="3" t="str">
        <f>Homes[[#This Row],[bedrooms]] &amp; " bd | " &amp; TEXT(Homes[[#This Row],[bathrooms]],"0.##") &amp; " ba"</f>
        <v>4 bd | 2.5 ba</v>
      </c>
      <c r="I549" s="4">
        <v>1850</v>
      </c>
      <c r="J549" s="1">
        <f>IFERROR(Homes[[#This Row],[price]]/Homes[[#This Row],[sqft_living]]," ")</f>
        <v>448.64864864864865</v>
      </c>
      <c r="K549" s="4">
        <f>IFERROR(Homes[[#This Row],[sqft_lot]]/43560," ")</f>
        <v>1.1630394857667585</v>
      </c>
      <c r="L549" t="str">
        <f>IF(Homes[[#This Row],[waterfront]]=1, "Yes","No")</f>
        <v>No</v>
      </c>
      <c r="M549" s="4" t="str">
        <f>IF(Homes[[#This Row],[sqft_basement]]&gt;0, "Yes","No")</f>
        <v>Yes</v>
      </c>
      <c r="N549" t="str">
        <f>CHOOSE(Homes[[#This Row],[view]]+1, "None","Fair","Good","Great","Excellent")</f>
        <v>None</v>
      </c>
      <c r="O549" t="str">
        <f>CHOOSE(Homes[[#This Row],[condition]], "Poor","Fair","Average","Good","Excellent")</f>
        <v>Average</v>
      </c>
      <c r="P549">
        <f ca="1">YEAR(TODAY())-Homes[[#This Row],[yr_built]]</f>
        <v>47</v>
      </c>
      <c r="Q549">
        <v>0</v>
      </c>
      <c r="R549">
        <f ca="1">IF(Homes[[#This Row],[yr_renovated]]&gt;0, YEAR(TODAY())-Homes[[#This Row],[yr_renovated]], YEAR(TODAY())-Homes[[#This Row],[yr_built]])</f>
        <v>47</v>
      </c>
      <c r="S549">
        <v>1</v>
      </c>
      <c r="T549" s="2">
        <v>41786</v>
      </c>
      <c r="U549" s="3">
        <v>2.5</v>
      </c>
      <c r="V549" s="4">
        <f>IFERROR(Homes[[#This Row],[sqft_above]]+Homes[[#This Row],[sqft_basement]]," ")</f>
        <v>1850</v>
      </c>
      <c r="W549" s="4">
        <v>50662</v>
      </c>
      <c r="X549">
        <v>0</v>
      </c>
      <c r="Y549">
        <v>0</v>
      </c>
      <c r="Z549">
        <v>3</v>
      </c>
      <c r="AA549" s="4">
        <v>1430</v>
      </c>
      <c r="AB549" s="4">
        <v>420</v>
      </c>
      <c r="AC549">
        <v>1978</v>
      </c>
      <c r="AD549" t="s">
        <v>653</v>
      </c>
      <c r="AE549" t="s">
        <v>137</v>
      </c>
      <c r="AF549" t="s">
        <v>138</v>
      </c>
    </row>
    <row r="550" spans="1:32">
      <c r="A550" t="str">
        <f>PROPER(TRIM(Homes[[#This Row],[street]]))</f>
        <v>19601-19853 Newport Way Nw</v>
      </c>
      <c r="B550" t="str">
        <f>PROPER(TRIM(Homes[[#This Row],[city]]))</f>
        <v>Issaquah</v>
      </c>
      <c r="C550" t="str">
        <f>_xlfn.TEXTBEFORE(Homes[[#This Row],[statezip]]," ")</f>
        <v>WA</v>
      </c>
      <c r="D550" s="6" t="str">
        <f>_xlfn.TEXTAFTER(Homes[[#This Row],[statezip]]," ")</f>
        <v>98027</v>
      </c>
      <c r="E550" s="1">
        <v>828950</v>
      </c>
      <c r="F550">
        <v>4</v>
      </c>
      <c r="G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50" s="3" t="str">
        <f>Homes[[#This Row],[bedrooms]] &amp; " bd | " &amp; TEXT(Homes[[#This Row],[bathrooms]],"0.##") &amp; " ba"</f>
        <v>4 bd | 3.5 ba</v>
      </c>
      <c r="I550" s="4">
        <v>3930</v>
      </c>
      <c r="J550" s="1">
        <f>IFERROR(Homes[[#This Row],[price]]/Homes[[#This Row],[sqft_living]]," ")</f>
        <v>210.92875318066157</v>
      </c>
      <c r="K550" s="4">
        <f>IFERROR(Homes[[#This Row],[sqft_lot]]/43560," ")</f>
        <v>0.13039485766758493</v>
      </c>
      <c r="L550" t="str">
        <f>IF(Homes[[#This Row],[waterfront]]=1, "Yes","No")</f>
        <v>No</v>
      </c>
      <c r="M550" s="4" t="str">
        <f>IF(Homes[[#This Row],[sqft_basement]]&gt;0, "Yes","No")</f>
        <v>Yes</v>
      </c>
      <c r="N550" t="str">
        <f>CHOOSE(Homes[[#This Row],[view]]+1, "None","Fair","Good","Great","Excellent")</f>
        <v>Fair</v>
      </c>
      <c r="O550" t="str">
        <f>CHOOSE(Homes[[#This Row],[condition]], "Poor","Fair","Average","Good","Excellent")</f>
        <v>Average</v>
      </c>
      <c r="P550">
        <f ca="1">YEAR(TODAY())-Homes[[#This Row],[yr_built]]</f>
        <v>12</v>
      </c>
      <c r="Q550">
        <v>1923</v>
      </c>
      <c r="R550">
        <f ca="1">IF(Homes[[#This Row],[yr_renovated]]&gt;0, YEAR(TODAY())-Homes[[#This Row],[yr_renovated]], YEAR(TODAY())-Homes[[#This Row],[yr_built]])</f>
        <v>102</v>
      </c>
      <c r="S550">
        <v>2</v>
      </c>
      <c r="T550" s="2">
        <v>41774</v>
      </c>
      <c r="U550" s="3">
        <v>3.5</v>
      </c>
      <c r="V550" s="4">
        <f>IFERROR(Homes[[#This Row],[sqft_above]]+Homes[[#This Row],[sqft_basement]]," ")</f>
        <v>3930</v>
      </c>
      <c r="W550" s="4">
        <v>5680</v>
      </c>
      <c r="X550">
        <v>0</v>
      </c>
      <c r="Y550">
        <v>1</v>
      </c>
      <c r="Z550">
        <v>3</v>
      </c>
      <c r="AA550" s="4">
        <v>2820</v>
      </c>
      <c r="AB550" s="4">
        <v>1110</v>
      </c>
      <c r="AC550">
        <v>2013</v>
      </c>
      <c r="AD550" t="s">
        <v>654</v>
      </c>
      <c r="AE550" t="s">
        <v>79</v>
      </c>
      <c r="AF550" t="s">
        <v>82</v>
      </c>
    </row>
    <row r="551" spans="1:32">
      <c r="A551" t="str">
        <f>PROPER(TRIM(Homes[[#This Row],[street]]))</f>
        <v>4613 146Th Pl Se</v>
      </c>
      <c r="B551" t="str">
        <f>PROPER(TRIM(Homes[[#This Row],[city]]))</f>
        <v>Bellevue</v>
      </c>
      <c r="C551" t="str">
        <f>_xlfn.TEXTBEFORE(Homes[[#This Row],[statezip]]," ")</f>
        <v>WA</v>
      </c>
      <c r="D551" s="6" t="str">
        <f>_xlfn.TEXTAFTER(Homes[[#This Row],[statezip]]," ")</f>
        <v>98006</v>
      </c>
      <c r="E551" s="1">
        <v>827000</v>
      </c>
      <c r="F551">
        <v>4</v>
      </c>
      <c r="G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1" s="3" t="str">
        <f>Homes[[#This Row],[bedrooms]] &amp; " bd | " &amp; TEXT(Homes[[#This Row],[bathrooms]],"0.##") &amp; " ba"</f>
        <v>4 bd | 2.5 ba</v>
      </c>
      <c r="I551" s="4">
        <v>3230</v>
      </c>
      <c r="J551" s="1">
        <f>IFERROR(Homes[[#This Row],[price]]/Homes[[#This Row],[sqft_living]]," ")</f>
        <v>256.03715170278639</v>
      </c>
      <c r="K551" s="4">
        <f>IFERROR(Homes[[#This Row],[sqft_lot]]/43560," ")</f>
        <v>0.27777777777777779</v>
      </c>
      <c r="L551" t="str">
        <f>IF(Homes[[#This Row],[waterfront]]=1, "Yes","No")</f>
        <v>No</v>
      </c>
      <c r="M551" s="4" t="str">
        <f>IF(Homes[[#This Row],[sqft_basement]]&gt;0, "Yes","No")</f>
        <v>Yes</v>
      </c>
      <c r="N551" t="str">
        <f>CHOOSE(Homes[[#This Row],[view]]+1, "None","Fair","Good","Great","Excellent")</f>
        <v>None</v>
      </c>
      <c r="O551" t="str">
        <f>CHOOSE(Homes[[#This Row],[condition]], "Poor","Fair","Average","Good","Excellent")</f>
        <v>Average</v>
      </c>
      <c r="P551">
        <f ca="1">YEAR(TODAY())-Homes[[#This Row],[yr_built]]</f>
        <v>48</v>
      </c>
      <c r="Q551">
        <v>2004</v>
      </c>
      <c r="R551">
        <f ca="1">IF(Homes[[#This Row],[yr_renovated]]&gt;0, YEAR(TODAY())-Homes[[#This Row],[yr_renovated]], YEAR(TODAY())-Homes[[#This Row],[yr_built]])</f>
        <v>21</v>
      </c>
      <c r="S551">
        <v>1</v>
      </c>
      <c r="T551" s="2">
        <v>41816</v>
      </c>
      <c r="U551" s="3">
        <v>2.5</v>
      </c>
      <c r="V551" s="4">
        <f>IFERROR(Homes[[#This Row],[sqft_above]]+Homes[[#This Row],[sqft_basement]]," ")</f>
        <v>3230</v>
      </c>
      <c r="W551" s="4">
        <v>12100</v>
      </c>
      <c r="X551">
        <v>0</v>
      </c>
      <c r="Y551">
        <v>0</v>
      </c>
      <c r="Z551">
        <v>3</v>
      </c>
      <c r="AA551" s="4">
        <v>1870</v>
      </c>
      <c r="AB551" s="4">
        <v>1360</v>
      </c>
      <c r="AC551">
        <v>1977</v>
      </c>
      <c r="AD551" t="s">
        <v>655</v>
      </c>
      <c r="AE551" t="s">
        <v>33</v>
      </c>
      <c r="AF551" t="s">
        <v>91</v>
      </c>
    </row>
    <row r="552" spans="1:32">
      <c r="A552" t="str">
        <f>PROPER(TRIM(Homes[[#This Row],[street]]))</f>
        <v>2401 Ne Daphne St</v>
      </c>
      <c r="B552" t="str">
        <f>PROPER(TRIM(Homes[[#This Row],[city]]))</f>
        <v>Issaquah</v>
      </c>
      <c r="C552" t="str">
        <f>_xlfn.TEXTBEFORE(Homes[[#This Row],[statezip]]," ")</f>
        <v>WA</v>
      </c>
      <c r="D552" s="6" t="str">
        <f>_xlfn.TEXTAFTER(Homes[[#This Row],[statezip]]," ")</f>
        <v>98029</v>
      </c>
      <c r="E552" s="1">
        <v>826000</v>
      </c>
      <c r="F552">
        <v>4</v>
      </c>
      <c r="G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2" s="3" t="str">
        <f>Homes[[#This Row],[bedrooms]] &amp; " bd | " &amp; TEXT(Homes[[#This Row],[bathrooms]],"0.##") &amp; " ba"</f>
        <v>4 bd | 2.5 ba</v>
      </c>
      <c r="I552" s="4">
        <v>3060</v>
      </c>
      <c r="J552" s="1">
        <f>IFERROR(Homes[[#This Row],[price]]/Homes[[#This Row],[sqft_living]]," ")</f>
        <v>269.93464052287584</v>
      </c>
      <c r="K552" s="4">
        <f>IFERROR(Homes[[#This Row],[sqft_lot]]/43560," ")</f>
        <v>0.16391184573002754</v>
      </c>
      <c r="L552" t="str">
        <f>IF(Homes[[#This Row],[waterfront]]=1, "Yes","No")</f>
        <v>No</v>
      </c>
      <c r="M552" s="4" t="str">
        <f>IF(Homes[[#This Row],[sqft_basement]]&gt;0, "Yes","No")</f>
        <v>No</v>
      </c>
      <c r="N552" t="str">
        <f>CHOOSE(Homes[[#This Row],[view]]+1, "None","Fair","Good","Great","Excellent")</f>
        <v>None</v>
      </c>
      <c r="O552" t="str">
        <f>CHOOSE(Homes[[#This Row],[condition]], "Poor","Fair","Average","Good","Excellent")</f>
        <v>Average</v>
      </c>
      <c r="P552">
        <f ca="1">YEAR(TODAY())-Homes[[#This Row],[yr_built]]</f>
        <v>19</v>
      </c>
      <c r="Q552">
        <v>0</v>
      </c>
      <c r="R552">
        <f ca="1">IF(Homes[[#This Row],[yr_renovated]]&gt;0, YEAR(TODAY())-Homes[[#This Row],[yr_renovated]], YEAR(TODAY())-Homes[[#This Row],[yr_built]])</f>
        <v>19</v>
      </c>
      <c r="S552">
        <v>2</v>
      </c>
      <c r="T552" s="2">
        <v>41816</v>
      </c>
      <c r="U552" s="3">
        <v>2.5</v>
      </c>
      <c r="V552" s="4">
        <f>IFERROR(Homes[[#This Row],[sqft_above]]+Homes[[#This Row],[sqft_basement]]," ")</f>
        <v>3060</v>
      </c>
      <c r="W552" s="4">
        <v>7140</v>
      </c>
      <c r="X552">
        <v>0</v>
      </c>
      <c r="Y552">
        <v>0</v>
      </c>
      <c r="Z552">
        <v>3</v>
      </c>
      <c r="AA552" s="4">
        <v>3060</v>
      </c>
      <c r="AB552" s="4">
        <v>0</v>
      </c>
      <c r="AC552">
        <v>2006</v>
      </c>
      <c r="AD552" t="s">
        <v>656</v>
      </c>
      <c r="AE552" t="s">
        <v>79</v>
      </c>
      <c r="AF552" t="s">
        <v>80</v>
      </c>
    </row>
    <row r="553" spans="1:32">
      <c r="A553" t="str">
        <f>PROPER(TRIM(Homes[[#This Row],[street]]))</f>
        <v>12449 94Th Ave Ne</v>
      </c>
      <c r="B553" t="str">
        <f>PROPER(TRIM(Homes[[#This Row],[city]]))</f>
        <v>Kirkland</v>
      </c>
      <c r="C553" t="str">
        <f>_xlfn.TEXTBEFORE(Homes[[#This Row],[statezip]]," ")</f>
        <v>WA</v>
      </c>
      <c r="D553" s="6" t="str">
        <f>_xlfn.TEXTAFTER(Homes[[#This Row],[statezip]]," ")</f>
        <v>98034</v>
      </c>
      <c r="E553" s="1">
        <v>825500</v>
      </c>
      <c r="F553">
        <v>3</v>
      </c>
      <c r="G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3" s="3" t="str">
        <f>Homes[[#This Row],[bedrooms]] &amp; " bd | " &amp; TEXT(Homes[[#This Row],[bathrooms]],"0.##") &amp; " ba"</f>
        <v>3 bd | 2.5 ba</v>
      </c>
      <c r="I553" s="4">
        <v>2780</v>
      </c>
      <c r="J553" s="1">
        <f>IFERROR(Homes[[#This Row],[price]]/Homes[[#This Row],[sqft_living]]," ")</f>
        <v>296.94244604316549</v>
      </c>
      <c r="K553" s="4">
        <f>IFERROR(Homes[[#This Row],[sqft_lot]]/43560," ")</f>
        <v>0.27465564738292009</v>
      </c>
      <c r="L553" t="str">
        <f>IF(Homes[[#This Row],[waterfront]]=1, "Yes","No")</f>
        <v>No</v>
      </c>
      <c r="M553" s="4" t="str">
        <f>IF(Homes[[#This Row],[sqft_basement]]&gt;0, "Yes","No")</f>
        <v>No</v>
      </c>
      <c r="N553" t="str">
        <f>CHOOSE(Homes[[#This Row],[view]]+1, "None","Fair","Good","Great","Excellent")</f>
        <v>None</v>
      </c>
      <c r="O553" t="str">
        <f>CHOOSE(Homes[[#This Row],[condition]], "Poor","Fair","Average","Good","Excellent")</f>
        <v>Average</v>
      </c>
      <c r="P553">
        <f ca="1">YEAR(TODAY())-Homes[[#This Row],[yr_built]]</f>
        <v>16</v>
      </c>
      <c r="Q553">
        <v>0</v>
      </c>
      <c r="R553">
        <f ca="1">IF(Homes[[#This Row],[yr_renovated]]&gt;0, YEAR(TODAY())-Homes[[#This Row],[yr_renovated]], YEAR(TODAY())-Homes[[#This Row],[yr_built]])</f>
        <v>16</v>
      </c>
      <c r="S553">
        <v>2</v>
      </c>
      <c r="T553" s="2">
        <v>41789</v>
      </c>
      <c r="U553" s="3">
        <v>2.5</v>
      </c>
      <c r="V553" s="4">
        <f>IFERROR(Homes[[#This Row],[sqft_above]]+Homes[[#This Row],[sqft_basement]]," ")</f>
        <v>2780</v>
      </c>
      <c r="W553" s="4">
        <v>11964</v>
      </c>
      <c r="X553">
        <v>0</v>
      </c>
      <c r="Y553">
        <v>0</v>
      </c>
      <c r="Z553">
        <v>3</v>
      </c>
      <c r="AA553" s="4">
        <v>2780</v>
      </c>
      <c r="AB553" s="4">
        <v>0</v>
      </c>
      <c r="AC553">
        <v>2009</v>
      </c>
      <c r="AD553" t="s">
        <v>657</v>
      </c>
      <c r="AE553" t="s">
        <v>46</v>
      </c>
      <c r="AF553" t="s">
        <v>47</v>
      </c>
    </row>
    <row r="554" spans="1:32">
      <c r="A554" t="str">
        <f>PROPER(TRIM(Homes[[#This Row],[street]]))</f>
        <v>14312 Se 45Th St</v>
      </c>
      <c r="B554" t="str">
        <f>PROPER(TRIM(Homes[[#This Row],[city]]))</f>
        <v>Bellevue</v>
      </c>
      <c r="C554" t="str">
        <f>_xlfn.TEXTBEFORE(Homes[[#This Row],[statezip]]," ")</f>
        <v>WA</v>
      </c>
      <c r="D554" s="6" t="str">
        <f>_xlfn.TEXTAFTER(Homes[[#This Row],[statezip]]," ")</f>
        <v>98006</v>
      </c>
      <c r="E554" s="1">
        <v>825000</v>
      </c>
      <c r="F554">
        <v>4</v>
      </c>
      <c r="G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54" s="3" t="str">
        <f>Homes[[#This Row],[bedrooms]] &amp; " bd | " &amp; TEXT(Homes[[#This Row],[bathrooms]],"0.##") &amp; " ba"</f>
        <v>4 bd | 2.5 ba</v>
      </c>
      <c r="I554" s="4">
        <v>2810</v>
      </c>
      <c r="J554" s="1">
        <f>IFERROR(Homes[[#This Row],[price]]/Homes[[#This Row],[sqft_living]]," ")</f>
        <v>293.59430604982208</v>
      </c>
      <c r="K554" s="4">
        <f>IFERROR(Homes[[#This Row],[sqft_lot]]/43560," ")</f>
        <v>0.22497704315886133</v>
      </c>
      <c r="L554" t="str">
        <f>IF(Homes[[#This Row],[waterfront]]=1, "Yes","No")</f>
        <v>No</v>
      </c>
      <c r="M554" s="4" t="str">
        <f>IF(Homes[[#This Row],[sqft_basement]]&gt;0, "Yes","No")</f>
        <v>Yes</v>
      </c>
      <c r="N554" t="str">
        <f>CHOOSE(Homes[[#This Row],[view]]+1, "None","Fair","Good","Great","Excellent")</f>
        <v>None</v>
      </c>
      <c r="O554" t="str">
        <f>CHOOSE(Homes[[#This Row],[condition]], "Poor","Fair","Average","Good","Excellent")</f>
        <v>Good</v>
      </c>
      <c r="P554">
        <f ca="1">YEAR(TODAY())-Homes[[#This Row],[yr_built]]</f>
        <v>52</v>
      </c>
      <c r="Q554">
        <v>0</v>
      </c>
      <c r="R554">
        <f ca="1">IF(Homes[[#This Row],[yr_renovated]]&gt;0, YEAR(TODAY())-Homes[[#This Row],[yr_renovated]], YEAR(TODAY())-Homes[[#This Row],[yr_built]])</f>
        <v>52</v>
      </c>
      <c r="S554">
        <v>1</v>
      </c>
      <c r="T554" s="2">
        <v>41806</v>
      </c>
      <c r="U554" s="3">
        <v>2.5</v>
      </c>
      <c r="V554" s="4">
        <f>IFERROR(Homes[[#This Row],[sqft_above]]+Homes[[#This Row],[sqft_basement]]," ")</f>
        <v>2810</v>
      </c>
      <c r="W554" s="4">
        <v>9800</v>
      </c>
      <c r="X554">
        <v>0</v>
      </c>
      <c r="Y554">
        <v>0</v>
      </c>
      <c r="Z554">
        <v>4</v>
      </c>
      <c r="AA554" s="4">
        <v>1710</v>
      </c>
      <c r="AB554" s="4">
        <v>1100</v>
      </c>
      <c r="AC554">
        <v>1973</v>
      </c>
      <c r="AD554" t="s">
        <v>658</v>
      </c>
      <c r="AE554" t="s">
        <v>33</v>
      </c>
      <c r="AF554" t="s">
        <v>91</v>
      </c>
    </row>
    <row r="555" spans="1:32">
      <c r="A555" t="str">
        <f>PROPER(TRIM(Homes[[#This Row],[street]]))</f>
        <v>9342 221St Pi Ne</v>
      </c>
      <c r="B555" t="str">
        <f>PROPER(TRIM(Homes[[#This Row],[city]]))</f>
        <v>Redmond</v>
      </c>
      <c r="C555" t="str">
        <f>_xlfn.TEXTBEFORE(Homes[[#This Row],[statezip]]," ")</f>
        <v>WA</v>
      </c>
      <c r="D555" s="6" t="str">
        <f>_xlfn.TEXTAFTER(Homes[[#This Row],[statezip]]," ")</f>
        <v>98053</v>
      </c>
      <c r="E555" s="1">
        <v>825000</v>
      </c>
      <c r="F555">
        <v>4</v>
      </c>
      <c r="G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55" s="3" t="str">
        <f>Homes[[#This Row],[bedrooms]] &amp; " bd | " &amp; TEXT(Homes[[#This Row],[bathrooms]],"0.##") &amp; " ba"</f>
        <v>4 bd | 2.75 ba</v>
      </c>
      <c r="I555" s="4">
        <v>3990</v>
      </c>
      <c r="J555" s="1">
        <f>IFERROR(Homes[[#This Row],[price]]/Homes[[#This Row],[sqft_living]]," ")</f>
        <v>206.76691729323309</v>
      </c>
      <c r="K555" s="4">
        <f>IFERROR(Homes[[#This Row],[sqft_lot]]/43560," ")</f>
        <v>0.15236455463728191</v>
      </c>
      <c r="L555" t="str">
        <f>IF(Homes[[#This Row],[waterfront]]=1, "Yes","No")</f>
        <v>No</v>
      </c>
      <c r="M555" s="4" t="str">
        <f>IF(Homes[[#This Row],[sqft_basement]]&gt;0, "Yes","No")</f>
        <v>No</v>
      </c>
      <c r="N555" t="str">
        <f>CHOOSE(Homes[[#This Row],[view]]+1, "None","Fair","Good","Great","Excellent")</f>
        <v>None</v>
      </c>
      <c r="O555" t="str">
        <f>CHOOSE(Homes[[#This Row],[condition]], "Poor","Fair","Average","Good","Excellent")</f>
        <v>Average</v>
      </c>
      <c r="P555">
        <f ca="1">YEAR(TODAY())-Homes[[#This Row],[yr_built]]</f>
        <v>22</v>
      </c>
      <c r="Q555">
        <v>0</v>
      </c>
      <c r="R555">
        <f ca="1">IF(Homes[[#This Row],[yr_renovated]]&gt;0, YEAR(TODAY())-Homes[[#This Row],[yr_renovated]], YEAR(TODAY())-Homes[[#This Row],[yr_built]])</f>
        <v>22</v>
      </c>
      <c r="S555">
        <v>2</v>
      </c>
      <c r="T555" s="2">
        <v>41821</v>
      </c>
      <c r="U555" s="3">
        <v>2.75</v>
      </c>
      <c r="V555" s="4">
        <f>IFERROR(Homes[[#This Row],[sqft_above]]+Homes[[#This Row],[sqft_basement]]," ")</f>
        <v>3990</v>
      </c>
      <c r="W555" s="4">
        <v>6637</v>
      </c>
      <c r="X555">
        <v>0</v>
      </c>
      <c r="Y555">
        <v>0</v>
      </c>
      <c r="Z555">
        <v>3</v>
      </c>
      <c r="AA555" s="4">
        <v>3990</v>
      </c>
      <c r="AB555" s="4">
        <v>0</v>
      </c>
      <c r="AC555">
        <v>2003</v>
      </c>
      <c r="AD555" t="s">
        <v>659</v>
      </c>
      <c r="AE555" t="s">
        <v>137</v>
      </c>
      <c r="AF555" t="s">
        <v>208</v>
      </c>
    </row>
    <row r="556" spans="1:32">
      <c r="A556" t="str">
        <f>PROPER(TRIM(Homes[[#This Row],[street]]))</f>
        <v>1529 45Th Ave Sw</v>
      </c>
      <c r="B556" t="str">
        <f>PROPER(TRIM(Homes[[#This Row],[city]]))</f>
        <v>Seattle</v>
      </c>
      <c r="C556" t="str">
        <f>_xlfn.TEXTBEFORE(Homes[[#This Row],[statezip]]," ")</f>
        <v>WA</v>
      </c>
      <c r="D556" s="6" t="str">
        <f>_xlfn.TEXTAFTER(Homes[[#This Row],[statezip]]," ")</f>
        <v>98116</v>
      </c>
      <c r="E556" s="1">
        <v>825000</v>
      </c>
      <c r="F556">
        <v>4</v>
      </c>
      <c r="G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56" s="3" t="str">
        <f>Homes[[#This Row],[bedrooms]] &amp; " bd | " &amp; TEXT(Homes[[#This Row],[bathrooms]],"0.##") &amp; " ba"</f>
        <v>4 bd | 1.5 ba</v>
      </c>
      <c r="I556" s="4">
        <v>1890</v>
      </c>
      <c r="J556" s="1">
        <f>IFERROR(Homes[[#This Row],[price]]/Homes[[#This Row],[sqft_living]]," ")</f>
        <v>436.50793650793651</v>
      </c>
      <c r="K556" s="4">
        <f>IFERROR(Homes[[#This Row],[sqft_lot]]/43560," ")</f>
        <v>0.15927456382001837</v>
      </c>
      <c r="L556" t="str">
        <f>IF(Homes[[#This Row],[waterfront]]=1, "Yes","No")</f>
        <v>No</v>
      </c>
      <c r="M556" s="4" t="str">
        <f>IF(Homes[[#This Row],[sqft_basement]]&gt;0, "Yes","No")</f>
        <v>No</v>
      </c>
      <c r="N556" t="str">
        <f>CHOOSE(Homes[[#This Row],[view]]+1, "None","Fair","Good","Great","Excellent")</f>
        <v>None</v>
      </c>
      <c r="O556" t="str">
        <f>CHOOSE(Homes[[#This Row],[condition]], "Poor","Fair","Average","Good","Excellent")</f>
        <v>Average</v>
      </c>
      <c r="P556">
        <f ca="1">YEAR(TODAY())-Homes[[#This Row],[yr_built]]</f>
        <v>106</v>
      </c>
      <c r="Q556">
        <v>2001</v>
      </c>
      <c r="R556">
        <f ca="1">IF(Homes[[#This Row],[yr_renovated]]&gt;0, YEAR(TODAY())-Homes[[#This Row],[yr_renovated]], YEAR(TODAY())-Homes[[#This Row],[yr_built]])</f>
        <v>24</v>
      </c>
      <c r="S556">
        <v>1.5</v>
      </c>
      <c r="T556" s="2">
        <v>41806</v>
      </c>
      <c r="U556" s="3">
        <v>1.5</v>
      </c>
      <c r="V556" s="4">
        <f>IFERROR(Homes[[#This Row],[sqft_above]]+Homes[[#This Row],[sqft_basement]]," ")</f>
        <v>1890</v>
      </c>
      <c r="W556" s="4">
        <v>6938</v>
      </c>
      <c r="X556">
        <v>0</v>
      </c>
      <c r="Y556">
        <v>0</v>
      </c>
      <c r="Z556">
        <v>3</v>
      </c>
      <c r="AA556" s="4">
        <v>1890</v>
      </c>
      <c r="AB556" s="4">
        <v>0</v>
      </c>
      <c r="AC556">
        <v>1919</v>
      </c>
      <c r="AD556" t="s">
        <v>660</v>
      </c>
      <c r="AE556" t="s">
        <v>49</v>
      </c>
      <c r="AF556" t="s">
        <v>192</v>
      </c>
    </row>
    <row r="557" spans="1:32">
      <c r="A557" t="str">
        <f>PROPER(TRIM(Homes[[#This Row],[street]]))</f>
        <v>11229 37Th Ave Sw</v>
      </c>
      <c r="B557" t="str">
        <f>PROPER(TRIM(Homes[[#This Row],[city]]))</f>
        <v>Seattle</v>
      </c>
      <c r="C557" t="str">
        <f>_xlfn.TEXTBEFORE(Homes[[#This Row],[statezip]]," ")</f>
        <v>WA</v>
      </c>
      <c r="D557" s="6" t="str">
        <f>_xlfn.TEXTAFTER(Homes[[#This Row],[statezip]]," ")</f>
        <v>98146</v>
      </c>
      <c r="E557" s="1">
        <v>825000</v>
      </c>
      <c r="F557">
        <v>4</v>
      </c>
      <c r="G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57" s="3" t="str">
        <f>Homes[[#This Row],[bedrooms]] &amp; " bd | " &amp; TEXT(Homes[[#This Row],[bathrooms]],"0.##") &amp; " ba"</f>
        <v>4 bd | 3.5 ba</v>
      </c>
      <c r="I557" s="4">
        <v>3810</v>
      </c>
      <c r="J557" s="1">
        <f>IFERROR(Homes[[#This Row],[price]]/Homes[[#This Row],[sqft_living]]," ")</f>
        <v>216.53543307086613</v>
      </c>
      <c r="K557" s="4">
        <f>IFERROR(Homes[[#This Row],[sqft_lot]]/43560," ")</f>
        <v>0.22479338842975208</v>
      </c>
      <c r="L557" t="str">
        <f>IF(Homes[[#This Row],[waterfront]]=1, "Yes","No")</f>
        <v>No</v>
      </c>
      <c r="M557" s="4" t="str">
        <f>IF(Homes[[#This Row],[sqft_basement]]&gt;0, "Yes","No")</f>
        <v>No</v>
      </c>
      <c r="N557" t="str">
        <f>CHOOSE(Homes[[#This Row],[view]]+1, "None","Fair","Good","Great","Excellent")</f>
        <v>None</v>
      </c>
      <c r="O557" t="str">
        <f>CHOOSE(Homes[[#This Row],[condition]], "Poor","Fair","Average","Good","Excellent")</f>
        <v>Average</v>
      </c>
      <c r="P557">
        <f ca="1">YEAR(TODAY())-Homes[[#This Row],[yr_built]]</f>
        <v>87</v>
      </c>
      <c r="Q557">
        <v>2013</v>
      </c>
      <c r="R557">
        <f ca="1">IF(Homes[[#This Row],[yr_renovated]]&gt;0, YEAR(TODAY())-Homes[[#This Row],[yr_renovated]], YEAR(TODAY())-Homes[[#This Row],[yr_built]])</f>
        <v>12</v>
      </c>
      <c r="S557">
        <v>2</v>
      </c>
      <c r="T557" s="2">
        <v>41808</v>
      </c>
      <c r="U557" s="3">
        <v>3.5</v>
      </c>
      <c r="V557" s="4">
        <f>IFERROR(Homes[[#This Row],[sqft_above]]+Homes[[#This Row],[sqft_basement]]," ")</f>
        <v>3810</v>
      </c>
      <c r="W557" s="4">
        <v>9792</v>
      </c>
      <c r="X557">
        <v>0</v>
      </c>
      <c r="Y557">
        <v>0</v>
      </c>
      <c r="Z557">
        <v>3</v>
      </c>
      <c r="AA557" s="4">
        <v>3810</v>
      </c>
      <c r="AB557" s="4">
        <v>0</v>
      </c>
      <c r="AC557">
        <v>1938</v>
      </c>
      <c r="AD557" t="s">
        <v>661</v>
      </c>
      <c r="AE557" t="s">
        <v>49</v>
      </c>
      <c r="AF557" t="s">
        <v>422</v>
      </c>
    </row>
    <row r="558" spans="1:32">
      <c r="A558" t="str">
        <f>PROPER(TRIM(Homes[[#This Row],[street]]))</f>
        <v>2341 W Crockett St</v>
      </c>
      <c r="B558" t="str">
        <f>PROPER(TRIM(Homes[[#This Row],[city]]))</f>
        <v>Seattle</v>
      </c>
      <c r="C558" t="str">
        <f>_xlfn.TEXTBEFORE(Homes[[#This Row],[statezip]]," ")</f>
        <v>WA</v>
      </c>
      <c r="D558" s="6" t="str">
        <f>_xlfn.TEXTAFTER(Homes[[#This Row],[statezip]]," ")</f>
        <v>98199</v>
      </c>
      <c r="E558" s="1">
        <v>824000</v>
      </c>
      <c r="F558">
        <v>7</v>
      </c>
      <c r="G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558" s="3" t="str">
        <f>Homes[[#This Row],[bedrooms]] &amp; " bd | " &amp; TEXT(Homes[[#This Row],[bathrooms]],"0.##") &amp; " ba"</f>
        <v>7 bd | 4.25 ba</v>
      </c>
      <c r="I558" s="4">
        <v>3670</v>
      </c>
      <c r="J558" s="1">
        <f>IFERROR(Homes[[#This Row],[price]]/Homes[[#This Row],[sqft_living]]," ")</f>
        <v>224.52316076294278</v>
      </c>
      <c r="K558" s="4">
        <f>IFERROR(Homes[[#This Row],[sqft_lot]]/43560," ")</f>
        <v>9.1827364554637275E-2</v>
      </c>
      <c r="L558" t="str">
        <f>IF(Homes[[#This Row],[waterfront]]=1, "Yes","No")</f>
        <v>No</v>
      </c>
      <c r="M558" s="4" t="str">
        <f>IF(Homes[[#This Row],[sqft_basement]]&gt;0, "Yes","No")</f>
        <v>Yes</v>
      </c>
      <c r="N558" t="str">
        <f>CHOOSE(Homes[[#This Row],[view]]+1, "None","Fair","Good","Great","Excellent")</f>
        <v>Fair</v>
      </c>
      <c r="O558" t="str">
        <f>CHOOSE(Homes[[#This Row],[condition]], "Poor","Fair","Average","Good","Excellent")</f>
        <v>Average</v>
      </c>
      <c r="P558">
        <f ca="1">YEAR(TODAY())-Homes[[#This Row],[yr_built]]</f>
        <v>61</v>
      </c>
      <c r="Q558">
        <v>2000</v>
      </c>
      <c r="R558">
        <f ca="1">IF(Homes[[#This Row],[yr_renovated]]&gt;0, YEAR(TODAY())-Homes[[#This Row],[yr_renovated]], YEAR(TODAY())-Homes[[#This Row],[yr_built]])</f>
        <v>25</v>
      </c>
      <c r="S558">
        <v>2</v>
      </c>
      <c r="T558" s="2">
        <v>41807</v>
      </c>
      <c r="U558" s="3">
        <v>4.25</v>
      </c>
      <c r="V558" s="4">
        <f>IFERROR(Homes[[#This Row],[sqft_above]]+Homes[[#This Row],[sqft_basement]]," ")</f>
        <v>3670</v>
      </c>
      <c r="W558" s="4">
        <v>4000</v>
      </c>
      <c r="X558">
        <v>0</v>
      </c>
      <c r="Y558">
        <v>1</v>
      </c>
      <c r="Z558">
        <v>3</v>
      </c>
      <c r="AA558" s="4">
        <v>2800</v>
      </c>
      <c r="AB558" s="4">
        <v>870</v>
      </c>
      <c r="AC558">
        <v>1964</v>
      </c>
      <c r="AD558" t="s">
        <v>662</v>
      </c>
      <c r="AE558" t="s">
        <v>49</v>
      </c>
      <c r="AF558" t="s">
        <v>58</v>
      </c>
    </row>
    <row r="559" spans="1:32">
      <c r="A559" t="str">
        <f>PROPER(TRIM(Homes[[#This Row],[street]]))</f>
        <v>512 N 65Th St</v>
      </c>
      <c r="B559" t="str">
        <f>PROPER(TRIM(Homes[[#This Row],[city]]))</f>
        <v>Seattle</v>
      </c>
      <c r="C559" t="str">
        <f>_xlfn.TEXTBEFORE(Homes[[#This Row],[statezip]]," ")</f>
        <v>WA</v>
      </c>
      <c r="D559" s="6" t="str">
        <f>_xlfn.TEXTAFTER(Homes[[#This Row],[statezip]]," ")</f>
        <v>98103</v>
      </c>
      <c r="E559" s="1">
        <v>822500</v>
      </c>
      <c r="F559">
        <v>5</v>
      </c>
      <c r="G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59" s="3" t="str">
        <f>Homes[[#This Row],[bedrooms]] &amp; " bd | " &amp; TEXT(Homes[[#This Row],[bathrooms]],"0.##") &amp; " ba"</f>
        <v>5 bd | 3.5 ba</v>
      </c>
      <c r="I559" s="4">
        <v>2320</v>
      </c>
      <c r="J559" s="1">
        <f>IFERROR(Homes[[#This Row],[price]]/Homes[[#This Row],[sqft_living]]," ")</f>
        <v>354.52586206896552</v>
      </c>
      <c r="K559" s="4">
        <f>IFERROR(Homes[[#This Row],[sqft_lot]]/43560," ")</f>
        <v>0.11386593204775022</v>
      </c>
      <c r="L559" t="str">
        <f>IF(Homes[[#This Row],[waterfront]]=1, "Yes","No")</f>
        <v>No</v>
      </c>
      <c r="M559" s="4" t="str">
        <f>IF(Homes[[#This Row],[sqft_basement]]&gt;0, "Yes","No")</f>
        <v>Yes</v>
      </c>
      <c r="N559" t="str">
        <f>CHOOSE(Homes[[#This Row],[view]]+1, "None","Fair","Good","Great","Excellent")</f>
        <v>None</v>
      </c>
      <c r="O559" t="str">
        <f>CHOOSE(Homes[[#This Row],[condition]], "Poor","Fair","Average","Good","Excellent")</f>
        <v>Excellent</v>
      </c>
      <c r="P559">
        <f ca="1">YEAR(TODAY())-Homes[[#This Row],[yr_built]]</f>
        <v>99</v>
      </c>
      <c r="Q559">
        <v>0</v>
      </c>
      <c r="R559">
        <f ca="1">IF(Homes[[#This Row],[yr_renovated]]&gt;0, YEAR(TODAY())-Homes[[#This Row],[yr_renovated]], YEAR(TODAY())-Homes[[#This Row],[yr_built]])</f>
        <v>99</v>
      </c>
      <c r="S559">
        <v>2</v>
      </c>
      <c r="T559" s="2">
        <v>41803</v>
      </c>
      <c r="U559" s="3">
        <v>3.5</v>
      </c>
      <c r="V559" s="4">
        <f>IFERROR(Homes[[#This Row],[sqft_above]]+Homes[[#This Row],[sqft_basement]]," ")</f>
        <v>2320</v>
      </c>
      <c r="W559" s="4">
        <v>4960</v>
      </c>
      <c r="X559">
        <v>0</v>
      </c>
      <c r="Y559">
        <v>0</v>
      </c>
      <c r="Z559">
        <v>5</v>
      </c>
      <c r="AA559" s="4">
        <v>1720</v>
      </c>
      <c r="AB559" s="4">
        <v>600</v>
      </c>
      <c r="AC559">
        <v>1926</v>
      </c>
      <c r="AD559" t="s">
        <v>663</v>
      </c>
      <c r="AE559" t="s">
        <v>49</v>
      </c>
      <c r="AF559" t="s">
        <v>172</v>
      </c>
    </row>
    <row r="560" spans="1:32">
      <c r="A560" t="str">
        <f>PROPER(TRIM(Homes[[#This Row],[street]]))</f>
        <v>6950 93Rd Ave Se</v>
      </c>
      <c r="B560" t="str">
        <f>PROPER(TRIM(Homes[[#This Row],[city]]))</f>
        <v>Mercer Island</v>
      </c>
      <c r="C560" t="str">
        <f>_xlfn.TEXTBEFORE(Homes[[#This Row],[statezip]]," ")</f>
        <v>WA</v>
      </c>
      <c r="D560" s="6" t="str">
        <f>_xlfn.TEXTAFTER(Homes[[#This Row],[statezip]]," ")</f>
        <v>98040</v>
      </c>
      <c r="E560" s="1">
        <v>821000</v>
      </c>
      <c r="F560">
        <v>3</v>
      </c>
      <c r="G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0" s="3" t="str">
        <f>Homes[[#This Row],[bedrooms]] &amp; " bd | " &amp; TEXT(Homes[[#This Row],[bathrooms]],"0.##") &amp; " ba"</f>
        <v>3 bd | 2.75 ba</v>
      </c>
      <c r="I560" s="4">
        <v>2760</v>
      </c>
      <c r="J560" s="1">
        <f>IFERROR(Homes[[#This Row],[price]]/Homes[[#This Row],[sqft_living]]," ")</f>
        <v>297.463768115942</v>
      </c>
      <c r="K560" s="4">
        <f>IFERROR(Homes[[#This Row],[sqft_lot]]/43560," ")</f>
        <v>0.1945821854912764</v>
      </c>
      <c r="L560" t="str">
        <f>IF(Homes[[#This Row],[waterfront]]=1, "Yes","No")</f>
        <v>No</v>
      </c>
      <c r="M560" s="4" t="str">
        <f>IF(Homes[[#This Row],[sqft_basement]]&gt;0, "Yes","No")</f>
        <v>Yes</v>
      </c>
      <c r="N560" t="str">
        <f>CHOOSE(Homes[[#This Row],[view]]+1, "None","Fair","Good","Great","Excellent")</f>
        <v>None</v>
      </c>
      <c r="O560" t="str">
        <f>CHOOSE(Homes[[#This Row],[condition]], "Poor","Fair","Average","Good","Excellent")</f>
        <v>Good</v>
      </c>
      <c r="P560">
        <f ca="1">YEAR(TODAY())-Homes[[#This Row],[yr_built]]</f>
        <v>58</v>
      </c>
      <c r="Q560">
        <v>0</v>
      </c>
      <c r="R560">
        <f ca="1">IF(Homes[[#This Row],[yr_renovated]]&gt;0, YEAR(TODAY())-Homes[[#This Row],[yr_renovated]], YEAR(TODAY())-Homes[[#This Row],[yr_built]])</f>
        <v>58</v>
      </c>
      <c r="S560">
        <v>1</v>
      </c>
      <c r="T560" s="2">
        <v>41827</v>
      </c>
      <c r="U560" s="3">
        <v>2.75</v>
      </c>
      <c r="V560" s="4">
        <f>IFERROR(Homes[[#This Row],[sqft_above]]+Homes[[#This Row],[sqft_basement]]," ")</f>
        <v>2760</v>
      </c>
      <c r="W560" s="4">
        <v>8476</v>
      </c>
      <c r="X560">
        <v>0</v>
      </c>
      <c r="Y560">
        <v>0</v>
      </c>
      <c r="Z560">
        <v>4</v>
      </c>
      <c r="AA560" s="4">
        <v>1690</v>
      </c>
      <c r="AB560" s="4">
        <v>1070</v>
      </c>
      <c r="AC560">
        <v>1967</v>
      </c>
      <c r="AD560" t="s">
        <v>664</v>
      </c>
      <c r="AE560" t="s">
        <v>36</v>
      </c>
      <c r="AF560" t="s">
        <v>37</v>
      </c>
    </row>
    <row r="561" spans="1:32">
      <c r="A561" t="str">
        <f>PROPER(TRIM(Homes[[#This Row],[street]]))</f>
        <v>6736 40Th Ave Sw</v>
      </c>
      <c r="B561" t="str">
        <f>PROPER(TRIM(Homes[[#This Row],[city]]))</f>
        <v>Seattle</v>
      </c>
      <c r="C561" t="str">
        <f>_xlfn.TEXTBEFORE(Homes[[#This Row],[statezip]]," ")</f>
        <v>WA</v>
      </c>
      <c r="D561" s="6" t="str">
        <f>_xlfn.TEXTAFTER(Homes[[#This Row],[statezip]]," ")</f>
        <v>98136</v>
      </c>
      <c r="E561" s="1">
        <v>820000</v>
      </c>
      <c r="F561">
        <v>3</v>
      </c>
      <c r="G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61" s="3" t="str">
        <f>Homes[[#This Row],[bedrooms]] &amp; " bd | " &amp; TEXT(Homes[[#This Row],[bathrooms]],"0.##") &amp; " ba"</f>
        <v>3 bd | 2.5 ba</v>
      </c>
      <c r="I561" s="4">
        <v>2510</v>
      </c>
      <c r="J561" s="1">
        <f>IFERROR(Homes[[#This Row],[price]]/Homes[[#This Row],[sqft_living]]," ")</f>
        <v>326.69322709163345</v>
      </c>
      <c r="K561" s="4">
        <f>IFERROR(Homes[[#This Row],[sqft_lot]]/43560," ")</f>
        <v>0.12633149678604225</v>
      </c>
      <c r="L561" t="str">
        <f>IF(Homes[[#This Row],[waterfront]]=1, "Yes","No")</f>
        <v>No</v>
      </c>
      <c r="M561" s="4" t="str">
        <f>IF(Homes[[#This Row],[sqft_basement]]&gt;0, "Yes","No")</f>
        <v>No</v>
      </c>
      <c r="N561" t="str">
        <f>CHOOSE(Homes[[#This Row],[view]]+1, "None","Fair","Good","Great","Excellent")</f>
        <v>Good</v>
      </c>
      <c r="O561" t="str">
        <f>CHOOSE(Homes[[#This Row],[condition]], "Poor","Fair","Average","Good","Excellent")</f>
        <v>Average</v>
      </c>
      <c r="P561">
        <f ca="1">YEAR(TODAY())-Homes[[#This Row],[yr_built]]</f>
        <v>30</v>
      </c>
      <c r="Q561">
        <v>0</v>
      </c>
      <c r="R561">
        <f ca="1">IF(Homes[[#This Row],[yr_renovated]]&gt;0, YEAR(TODAY())-Homes[[#This Row],[yr_renovated]], YEAR(TODAY())-Homes[[#This Row],[yr_built]])</f>
        <v>30</v>
      </c>
      <c r="S561">
        <v>2</v>
      </c>
      <c r="T561" s="2">
        <v>41787</v>
      </c>
      <c r="U561" s="3">
        <v>2.5</v>
      </c>
      <c r="V561" s="4">
        <f>IFERROR(Homes[[#This Row],[sqft_above]]+Homes[[#This Row],[sqft_basement]]," ")</f>
        <v>2510</v>
      </c>
      <c r="W561" s="4">
        <v>5503</v>
      </c>
      <c r="X561">
        <v>0</v>
      </c>
      <c r="Y561">
        <v>2</v>
      </c>
      <c r="Z561">
        <v>3</v>
      </c>
      <c r="AA561" s="4">
        <v>2510</v>
      </c>
      <c r="AB561" s="4">
        <v>0</v>
      </c>
      <c r="AC561">
        <v>1995</v>
      </c>
      <c r="AD561" t="s">
        <v>665</v>
      </c>
      <c r="AE561" t="s">
        <v>49</v>
      </c>
      <c r="AF561" t="s">
        <v>298</v>
      </c>
    </row>
    <row r="562" spans="1:32">
      <c r="A562" t="str">
        <f>PROPER(TRIM(Homes[[#This Row],[street]]))</f>
        <v>811 W Bertona St</v>
      </c>
      <c r="B562" t="str">
        <f>PROPER(TRIM(Homes[[#This Row],[city]]))</f>
        <v>Seattle</v>
      </c>
      <c r="C562" t="str">
        <f>_xlfn.TEXTBEFORE(Homes[[#This Row],[statezip]]," ")</f>
        <v>WA</v>
      </c>
      <c r="D562" s="6" t="str">
        <f>_xlfn.TEXTAFTER(Homes[[#This Row],[statezip]]," ")</f>
        <v>98119</v>
      </c>
      <c r="E562" s="1">
        <v>820000</v>
      </c>
      <c r="F562">
        <v>4</v>
      </c>
      <c r="G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62" s="3" t="str">
        <f>Homes[[#This Row],[bedrooms]] &amp; " bd | " &amp; TEXT(Homes[[#This Row],[bathrooms]],"0.##") &amp; " ba"</f>
        <v>4 bd | 2.25 ba</v>
      </c>
      <c r="I562" s="4">
        <v>2280</v>
      </c>
      <c r="J562" s="1">
        <f>IFERROR(Homes[[#This Row],[price]]/Homes[[#This Row],[sqft_living]]," ")</f>
        <v>359.64912280701753</v>
      </c>
      <c r="K562" s="4">
        <f>IFERROR(Homes[[#This Row],[sqft_lot]]/43560," ")</f>
        <v>0.15289256198347106</v>
      </c>
      <c r="L562" t="str">
        <f>IF(Homes[[#This Row],[waterfront]]=1, "Yes","No")</f>
        <v>No</v>
      </c>
      <c r="M562" s="4" t="str">
        <f>IF(Homes[[#This Row],[sqft_basement]]&gt;0, "Yes","No")</f>
        <v>Yes</v>
      </c>
      <c r="N562" t="str">
        <f>CHOOSE(Homes[[#This Row],[view]]+1, "None","Fair","Good","Great","Excellent")</f>
        <v>Good</v>
      </c>
      <c r="O562" t="str">
        <f>CHOOSE(Homes[[#This Row],[condition]], "Poor","Fair","Average","Good","Excellent")</f>
        <v>Average</v>
      </c>
      <c r="P562">
        <f ca="1">YEAR(TODAY())-Homes[[#This Row],[yr_built]]</f>
        <v>85</v>
      </c>
      <c r="Q562">
        <v>1984</v>
      </c>
      <c r="R562">
        <f ca="1">IF(Homes[[#This Row],[yr_renovated]]&gt;0, YEAR(TODAY())-Homes[[#This Row],[yr_renovated]], YEAR(TODAY())-Homes[[#This Row],[yr_built]])</f>
        <v>41</v>
      </c>
      <c r="S562">
        <v>1.5</v>
      </c>
      <c r="T562" s="2">
        <v>41788</v>
      </c>
      <c r="U562" s="3">
        <v>2.25</v>
      </c>
      <c r="V562" s="4">
        <f>IFERROR(Homes[[#This Row],[sqft_above]]+Homes[[#This Row],[sqft_basement]]," ")</f>
        <v>2280</v>
      </c>
      <c r="W562" s="4">
        <v>6660</v>
      </c>
      <c r="X562">
        <v>0</v>
      </c>
      <c r="Y562">
        <v>2</v>
      </c>
      <c r="Z562">
        <v>3</v>
      </c>
      <c r="AA562" s="4">
        <v>1960</v>
      </c>
      <c r="AB562" s="4">
        <v>320</v>
      </c>
      <c r="AC562">
        <v>1940</v>
      </c>
      <c r="AD562" t="s">
        <v>666</v>
      </c>
      <c r="AE562" t="s">
        <v>49</v>
      </c>
      <c r="AF562" t="s">
        <v>68</v>
      </c>
    </row>
    <row r="563" spans="1:32">
      <c r="A563" t="str">
        <f>PROPER(TRIM(Homes[[#This Row],[street]]))</f>
        <v>16614 Se 50Th Pl</v>
      </c>
      <c r="B563" t="str">
        <f>PROPER(TRIM(Homes[[#This Row],[city]]))</f>
        <v>Bellevue</v>
      </c>
      <c r="C563" t="str">
        <f>_xlfn.TEXTBEFORE(Homes[[#This Row],[statezip]]," ")</f>
        <v>WA</v>
      </c>
      <c r="D563" s="6" t="str">
        <f>_xlfn.TEXTAFTER(Homes[[#This Row],[statezip]]," ")</f>
        <v>98006</v>
      </c>
      <c r="E563" s="1">
        <v>820000</v>
      </c>
      <c r="F563">
        <v>3</v>
      </c>
      <c r="G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63" s="3" t="str">
        <f>Homes[[#This Row],[bedrooms]] &amp; " bd | " &amp; TEXT(Homes[[#This Row],[bathrooms]],"0.##") &amp; " ba"</f>
        <v>3 bd | 2.25 ba</v>
      </c>
      <c r="I563" s="4">
        <v>2880</v>
      </c>
      <c r="J563" s="1">
        <f>IFERROR(Homes[[#This Row],[price]]/Homes[[#This Row],[sqft_living]]," ")</f>
        <v>284.72222222222223</v>
      </c>
      <c r="K563" s="4">
        <f>IFERROR(Homes[[#This Row],[sqft_lot]]/43560," ")</f>
        <v>0.22382920110192839</v>
      </c>
      <c r="L563" t="str">
        <f>IF(Homes[[#This Row],[waterfront]]=1, "Yes","No")</f>
        <v>No</v>
      </c>
      <c r="M563" s="4" t="str">
        <f>IF(Homes[[#This Row],[sqft_basement]]&gt;0, "Yes","No")</f>
        <v>No</v>
      </c>
      <c r="N563" t="str">
        <f>CHOOSE(Homes[[#This Row],[view]]+1, "None","Fair","Good","Great","Excellent")</f>
        <v>None</v>
      </c>
      <c r="O563" t="str">
        <f>CHOOSE(Homes[[#This Row],[condition]], "Poor","Fair","Average","Good","Excellent")</f>
        <v>Average</v>
      </c>
      <c r="P563">
        <f ca="1">YEAR(TODAY())-Homes[[#This Row],[yr_built]]</f>
        <v>36</v>
      </c>
      <c r="Q563">
        <v>0</v>
      </c>
      <c r="R563">
        <f ca="1">IF(Homes[[#This Row],[yr_renovated]]&gt;0, YEAR(TODAY())-Homes[[#This Row],[yr_renovated]], YEAR(TODAY())-Homes[[#This Row],[yr_built]])</f>
        <v>36</v>
      </c>
      <c r="S563">
        <v>2</v>
      </c>
      <c r="T563" s="2">
        <v>41821</v>
      </c>
      <c r="U563" s="3">
        <v>2.25</v>
      </c>
      <c r="V563" s="4">
        <f>IFERROR(Homes[[#This Row],[sqft_above]]+Homes[[#This Row],[sqft_basement]]," ")</f>
        <v>2880</v>
      </c>
      <c r="W563" s="4">
        <v>9750</v>
      </c>
      <c r="X563">
        <v>0</v>
      </c>
      <c r="Y563">
        <v>0</v>
      </c>
      <c r="Z563">
        <v>3</v>
      </c>
      <c r="AA563" s="4">
        <v>2880</v>
      </c>
      <c r="AB563" s="4">
        <v>0</v>
      </c>
      <c r="AC563">
        <v>1989</v>
      </c>
      <c r="AD563" t="s">
        <v>667</v>
      </c>
      <c r="AE563" t="s">
        <v>33</v>
      </c>
      <c r="AF563" t="s">
        <v>91</v>
      </c>
    </row>
    <row r="564" spans="1:32">
      <c r="A564" t="str">
        <f>PROPER(TRIM(Homes[[#This Row],[street]]))</f>
        <v>9401 117Th Ave Ne</v>
      </c>
      <c r="B564" t="str">
        <f>PROPER(TRIM(Homes[[#This Row],[city]]))</f>
        <v>Kirkland</v>
      </c>
      <c r="C564" t="str">
        <f>_xlfn.TEXTBEFORE(Homes[[#This Row],[statezip]]," ")</f>
        <v>WA</v>
      </c>
      <c r="D564" s="6" t="str">
        <f>_xlfn.TEXTAFTER(Homes[[#This Row],[statezip]]," ")</f>
        <v>98033</v>
      </c>
      <c r="E564" s="1">
        <v>820000</v>
      </c>
      <c r="F564">
        <v>4</v>
      </c>
      <c r="G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64" s="3" t="str">
        <f>Homes[[#This Row],[bedrooms]] &amp; " bd | " &amp; TEXT(Homes[[#This Row],[bathrooms]],"0.##") &amp; " ba"</f>
        <v>4 bd | 2.5 ba</v>
      </c>
      <c r="I564" s="4">
        <v>3170</v>
      </c>
      <c r="J564" s="1">
        <f>IFERROR(Homes[[#This Row],[price]]/Homes[[#This Row],[sqft_living]]," ")</f>
        <v>258.67507886435334</v>
      </c>
      <c r="K564" s="4">
        <f>IFERROR(Homes[[#This Row],[sqft_lot]]/43560," ")</f>
        <v>0.19566115702479339</v>
      </c>
      <c r="L564" t="str">
        <f>IF(Homes[[#This Row],[waterfront]]=1, "Yes","No")</f>
        <v>No</v>
      </c>
      <c r="M564" s="4" t="str">
        <f>IF(Homes[[#This Row],[sqft_basement]]&gt;0, "Yes","No")</f>
        <v>No</v>
      </c>
      <c r="N564" t="str">
        <f>CHOOSE(Homes[[#This Row],[view]]+1, "None","Fair","Good","Great","Excellent")</f>
        <v>None</v>
      </c>
      <c r="O564" t="str">
        <f>CHOOSE(Homes[[#This Row],[condition]], "Poor","Fair","Average","Good","Excellent")</f>
        <v>Average</v>
      </c>
      <c r="P564">
        <f ca="1">YEAR(TODAY())-Homes[[#This Row],[yr_built]]</f>
        <v>17</v>
      </c>
      <c r="Q564">
        <v>0</v>
      </c>
      <c r="R564">
        <f ca="1">IF(Homes[[#This Row],[yr_renovated]]&gt;0, YEAR(TODAY())-Homes[[#This Row],[yr_renovated]], YEAR(TODAY())-Homes[[#This Row],[yr_built]])</f>
        <v>17</v>
      </c>
      <c r="S564">
        <v>2</v>
      </c>
      <c r="T564" s="2">
        <v>41808</v>
      </c>
      <c r="U564" s="3">
        <v>2.5</v>
      </c>
      <c r="V564" s="4">
        <f>IFERROR(Homes[[#This Row],[sqft_above]]+Homes[[#This Row],[sqft_basement]]," ")</f>
        <v>3170</v>
      </c>
      <c r="W564" s="4">
        <v>8523</v>
      </c>
      <c r="X564">
        <v>0</v>
      </c>
      <c r="Y564">
        <v>0</v>
      </c>
      <c r="Z564">
        <v>3</v>
      </c>
      <c r="AA564" s="4">
        <v>3170</v>
      </c>
      <c r="AB564" s="4">
        <v>0</v>
      </c>
      <c r="AC564">
        <v>2008</v>
      </c>
      <c r="AD564" t="s">
        <v>668</v>
      </c>
      <c r="AE564" t="s">
        <v>46</v>
      </c>
      <c r="AF564" t="s">
        <v>55</v>
      </c>
    </row>
    <row r="565" spans="1:32">
      <c r="A565" t="str">
        <f>PROPER(TRIM(Homes[[#This Row],[street]]))</f>
        <v>19454 Se 27Th Pl</v>
      </c>
      <c r="B565" t="str">
        <f>PROPER(TRIM(Homes[[#This Row],[city]]))</f>
        <v>Sammamish</v>
      </c>
      <c r="C565" t="str">
        <f>_xlfn.TEXTBEFORE(Homes[[#This Row],[statezip]]," ")</f>
        <v>WA</v>
      </c>
      <c r="D565" s="6" t="str">
        <f>_xlfn.TEXTAFTER(Homes[[#This Row],[statezip]]," ")</f>
        <v>98075</v>
      </c>
      <c r="E565" s="1">
        <v>820000</v>
      </c>
      <c r="F565">
        <v>4</v>
      </c>
      <c r="G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65" s="3" t="str">
        <f>Homes[[#This Row],[bedrooms]] &amp; " bd | " &amp; TEXT(Homes[[#This Row],[bathrooms]],"0.##") &amp; " ba"</f>
        <v>4 bd | 2.5 ba</v>
      </c>
      <c r="I565" s="4">
        <v>3670</v>
      </c>
      <c r="J565" s="1">
        <f>IFERROR(Homes[[#This Row],[price]]/Homes[[#This Row],[sqft_living]]," ")</f>
        <v>223.43324250681198</v>
      </c>
      <c r="K565" s="4">
        <f>IFERROR(Homes[[#This Row],[sqft_lot]]/43560," ")</f>
        <v>0.16069788797061524</v>
      </c>
      <c r="L565" t="str">
        <f>IF(Homes[[#This Row],[waterfront]]=1, "Yes","No")</f>
        <v>No</v>
      </c>
      <c r="M565" s="4" t="str">
        <f>IF(Homes[[#This Row],[sqft_basement]]&gt;0, "Yes","No")</f>
        <v>No</v>
      </c>
      <c r="N565" t="str">
        <f>CHOOSE(Homes[[#This Row],[view]]+1, "None","Fair","Good","Great","Excellent")</f>
        <v>None</v>
      </c>
      <c r="O565" t="str">
        <f>CHOOSE(Homes[[#This Row],[condition]], "Poor","Fair","Average","Good","Excellent")</f>
        <v>Average</v>
      </c>
      <c r="P565">
        <f ca="1">YEAR(TODAY())-Homes[[#This Row],[yr_built]]</f>
        <v>20</v>
      </c>
      <c r="Q565">
        <v>0</v>
      </c>
      <c r="R565">
        <f ca="1">IF(Homes[[#This Row],[yr_renovated]]&gt;0, YEAR(TODAY())-Homes[[#This Row],[yr_renovated]], YEAR(TODAY())-Homes[[#This Row],[yr_built]])</f>
        <v>20</v>
      </c>
      <c r="S565">
        <v>2</v>
      </c>
      <c r="T565" s="2">
        <v>41783</v>
      </c>
      <c r="U565" s="3">
        <v>2.5</v>
      </c>
      <c r="V565" s="4">
        <f>IFERROR(Homes[[#This Row],[sqft_above]]+Homes[[#This Row],[sqft_basement]]," ")</f>
        <v>3670</v>
      </c>
      <c r="W565" s="4">
        <v>7000</v>
      </c>
      <c r="X565">
        <v>0</v>
      </c>
      <c r="Y565">
        <v>0</v>
      </c>
      <c r="Z565">
        <v>3</v>
      </c>
      <c r="AA565" s="4">
        <v>3670</v>
      </c>
      <c r="AB565" s="4">
        <v>0</v>
      </c>
      <c r="AC565">
        <v>2005</v>
      </c>
      <c r="AD565" t="s">
        <v>669</v>
      </c>
      <c r="AE565" t="s">
        <v>102</v>
      </c>
      <c r="AF565" t="s">
        <v>103</v>
      </c>
    </row>
    <row r="566" spans="1:32">
      <c r="A566" t="str">
        <f>PROPER(TRIM(Homes[[#This Row],[street]]))</f>
        <v>2000-2098 Ne 68Th St</v>
      </c>
      <c r="B566" t="str">
        <f>PROPER(TRIM(Homes[[#This Row],[city]]))</f>
        <v>Seattle</v>
      </c>
      <c r="C566" t="str">
        <f>_xlfn.TEXTBEFORE(Homes[[#This Row],[statezip]]," ")</f>
        <v>WA</v>
      </c>
      <c r="D566" s="6" t="str">
        <f>_xlfn.TEXTAFTER(Homes[[#This Row],[statezip]]," ")</f>
        <v>98115</v>
      </c>
      <c r="E566" s="1">
        <v>820000</v>
      </c>
      <c r="F566">
        <v>3</v>
      </c>
      <c r="G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66" s="3" t="str">
        <f>Homes[[#This Row],[bedrooms]] &amp; " bd | " &amp; TEXT(Homes[[#This Row],[bathrooms]],"0.##") &amp; " ba"</f>
        <v>3 bd | 1.75 ba</v>
      </c>
      <c r="I566" s="4">
        <v>2160</v>
      </c>
      <c r="J566" s="1">
        <f>IFERROR(Homes[[#This Row],[price]]/Homes[[#This Row],[sqft_living]]," ")</f>
        <v>379.62962962962962</v>
      </c>
      <c r="K566" s="4">
        <f>IFERROR(Homes[[#This Row],[sqft_lot]]/43560," ")</f>
        <v>0.14398530762167125</v>
      </c>
      <c r="L566" t="str">
        <f>IF(Homes[[#This Row],[waterfront]]=1, "Yes","No")</f>
        <v>No</v>
      </c>
      <c r="M566" s="4" t="str">
        <f>IF(Homes[[#This Row],[sqft_basement]]&gt;0, "Yes","No")</f>
        <v>Yes</v>
      </c>
      <c r="N566" t="str">
        <f>CHOOSE(Homes[[#This Row],[view]]+1, "None","Fair","Good","Great","Excellent")</f>
        <v>None</v>
      </c>
      <c r="O566" t="str">
        <f>CHOOSE(Homes[[#This Row],[condition]], "Poor","Fair","Average","Good","Excellent")</f>
        <v>Good</v>
      </c>
      <c r="P566">
        <f ca="1">YEAR(TODAY())-Homes[[#This Row],[yr_built]]</f>
        <v>65</v>
      </c>
      <c r="Q566">
        <v>2001</v>
      </c>
      <c r="R566">
        <f ca="1">IF(Homes[[#This Row],[yr_renovated]]&gt;0, YEAR(TODAY())-Homes[[#This Row],[yr_renovated]], YEAR(TODAY())-Homes[[#This Row],[yr_built]])</f>
        <v>24</v>
      </c>
      <c r="S566">
        <v>1</v>
      </c>
      <c r="T566" s="2">
        <v>41792</v>
      </c>
      <c r="U566" s="3">
        <v>1.75</v>
      </c>
      <c r="V566" s="4">
        <f>IFERROR(Homes[[#This Row],[sqft_above]]+Homes[[#This Row],[sqft_basement]]," ")</f>
        <v>2160</v>
      </c>
      <c r="W566" s="4">
        <v>6272</v>
      </c>
      <c r="X566">
        <v>0</v>
      </c>
      <c r="Y566">
        <v>0</v>
      </c>
      <c r="Z566">
        <v>4</v>
      </c>
      <c r="AA566" s="4">
        <v>1390</v>
      </c>
      <c r="AB566" s="4">
        <v>770</v>
      </c>
      <c r="AC566">
        <v>1960</v>
      </c>
      <c r="AD566" t="s">
        <v>670</v>
      </c>
      <c r="AE566" t="s">
        <v>49</v>
      </c>
      <c r="AF566" t="s">
        <v>154</v>
      </c>
    </row>
    <row r="567" spans="1:32">
      <c r="A567" t="str">
        <f>PROPER(TRIM(Homes[[#This Row],[street]]))</f>
        <v>8024 117Th Pl Se</v>
      </c>
      <c r="B567" t="str">
        <f>PROPER(TRIM(Homes[[#This Row],[city]]))</f>
        <v>Newcastle</v>
      </c>
      <c r="C567" t="str">
        <f>_xlfn.TEXTBEFORE(Homes[[#This Row],[statezip]]," ")</f>
        <v>WA</v>
      </c>
      <c r="D567" s="6" t="str">
        <f>_xlfn.TEXTAFTER(Homes[[#This Row],[statezip]]," ")</f>
        <v>98056</v>
      </c>
      <c r="E567" s="1">
        <v>819995</v>
      </c>
      <c r="F567">
        <v>5</v>
      </c>
      <c r="G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7" s="3" t="str">
        <f>Homes[[#This Row],[bedrooms]] &amp; " bd | " &amp; TEXT(Homes[[#This Row],[bathrooms]],"0.##") &amp; " ba"</f>
        <v>5 bd | 2.75 ba</v>
      </c>
      <c r="I567" s="4">
        <v>3030</v>
      </c>
      <c r="J567" s="1">
        <f>IFERROR(Homes[[#This Row],[price]]/Homes[[#This Row],[sqft_living]]," ")</f>
        <v>270.62541254125415</v>
      </c>
      <c r="K567" s="4">
        <f>IFERROR(Homes[[#This Row],[sqft_lot]]/43560," ")</f>
        <v>0.23725895316804407</v>
      </c>
      <c r="L567" t="str">
        <f>IF(Homes[[#This Row],[waterfront]]=1, "Yes","No")</f>
        <v>No</v>
      </c>
      <c r="M567" s="4" t="str">
        <f>IF(Homes[[#This Row],[sqft_basement]]&gt;0, "Yes","No")</f>
        <v>No</v>
      </c>
      <c r="N567" t="str">
        <f>CHOOSE(Homes[[#This Row],[view]]+1, "None","Fair","Good","Great","Excellent")</f>
        <v>None</v>
      </c>
      <c r="O567" t="str">
        <f>CHOOSE(Homes[[#This Row],[condition]], "Poor","Fair","Average","Good","Excellent")</f>
        <v>Average</v>
      </c>
      <c r="P567">
        <f ca="1">YEAR(TODAY())-Homes[[#This Row],[yr_built]]</f>
        <v>12</v>
      </c>
      <c r="Q567">
        <v>1923</v>
      </c>
      <c r="R567">
        <f ca="1">IF(Homes[[#This Row],[yr_renovated]]&gt;0, YEAR(TODAY())-Homes[[#This Row],[yr_renovated]], YEAR(TODAY())-Homes[[#This Row],[yr_built]])</f>
        <v>102</v>
      </c>
      <c r="S567">
        <v>2</v>
      </c>
      <c r="T567" s="2">
        <v>41774</v>
      </c>
      <c r="U567" s="3">
        <v>2.75</v>
      </c>
      <c r="V567" s="4">
        <f>IFERROR(Homes[[#This Row],[sqft_above]]+Homes[[#This Row],[sqft_basement]]," ")</f>
        <v>3030</v>
      </c>
      <c r="W567" s="4">
        <v>10335</v>
      </c>
      <c r="X567">
        <v>0</v>
      </c>
      <c r="Y567">
        <v>0</v>
      </c>
      <c r="Z567">
        <v>3</v>
      </c>
      <c r="AA567" s="4">
        <v>3030</v>
      </c>
      <c r="AB567" s="4">
        <v>0</v>
      </c>
      <c r="AC567">
        <v>2013</v>
      </c>
      <c r="AD567" t="s">
        <v>671</v>
      </c>
      <c r="AE567" t="s">
        <v>281</v>
      </c>
      <c r="AF567" t="s">
        <v>672</v>
      </c>
    </row>
    <row r="568" spans="1:32">
      <c r="A568" t="str">
        <f>PROPER(TRIM(Homes[[#This Row],[street]]))</f>
        <v>8082-8160 142Nd Ave Ne</v>
      </c>
      <c r="B568" t="str">
        <f>PROPER(TRIM(Homes[[#This Row],[city]]))</f>
        <v>Redmond</v>
      </c>
      <c r="C568" t="str">
        <f>_xlfn.TEXTBEFORE(Homes[[#This Row],[statezip]]," ")</f>
        <v>WA</v>
      </c>
      <c r="D568" s="6" t="str">
        <f>_xlfn.TEXTAFTER(Homes[[#This Row],[statezip]]," ")</f>
        <v>98052</v>
      </c>
      <c r="E568" s="1">
        <v>819900</v>
      </c>
      <c r="F568">
        <v>5</v>
      </c>
      <c r="G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8" s="3" t="str">
        <f>Homes[[#This Row],[bedrooms]] &amp; " bd | " &amp; TEXT(Homes[[#This Row],[bathrooms]],"0.##") &amp; " ba"</f>
        <v>5 bd | 2.75 ba</v>
      </c>
      <c r="I568" s="4">
        <v>3150</v>
      </c>
      <c r="J568" s="1">
        <f>IFERROR(Homes[[#This Row],[price]]/Homes[[#This Row],[sqft_living]]," ")</f>
        <v>260.28571428571428</v>
      </c>
      <c r="K568" s="4">
        <f>IFERROR(Homes[[#This Row],[sqft_lot]]/43560," ")</f>
        <v>0.16342975206611571</v>
      </c>
      <c r="L568" t="str">
        <f>IF(Homes[[#This Row],[waterfront]]=1, "Yes","No")</f>
        <v>No</v>
      </c>
      <c r="M568" s="4" t="str">
        <f>IF(Homes[[#This Row],[sqft_basement]]&gt;0, "Yes","No")</f>
        <v>No</v>
      </c>
      <c r="N568" t="str">
        <f>CHOOSE(Homes[[#This Row],[view]]+1, "None","Fair","Good","Great","Excellent")</f>
        <v>None</v>
      </c>
      <c r="O568" t="str">
        <f>CHOOSE(Homes[[#This Row],[condition]], "Poor","Fair","Average","Good","Excellent")</f>
        <v>Average</v>
      </c>
      <c r="P568">
        <f ca="1">YEAR(TODAY())-Homes[[#This Row],[yr_built]]</f>
        <v>12</v>
      </c>
      <c r="Q568">
        <v>1923</v>
      </c>
      <c r="R568">
        <f ca="1">IF(Homes[[#This Row],[yr_renovated]]&gt;0, YEAR(TODAY())-Homes[[#This Row],[yr_renovated]], YEAR(TODAY())-Homes[[#This Row],[yr_built]])</f>
        <v>102</v>
      </c>
      <c r="S568">
        <v>2</v>
      </c>
      <c r="T568" s="2">
        <v>41772</v>
      </c>
      <c r="U568" s="3">
        <v>2.75</v>
      </c>
      <c r="V568" s="4">
        <f>IFERROR(Homes[[#This Row],[sqft_above]]+Homes[[#This Row],[sqft_basement]]," ")</f>
        <v>3150</v>
      </c>
      <c r="W568" s="4">
        <v>7119</v>
      </c>
      <c r="X568">
        <v>0</v>
      </c>
      <c r="Y568">
        <v>0</v>
      </c>
      <c r="Z568">
        <v>3</v>
      </c>
      <c r="AA568" s="4">
        <v>3150</v>
      </c>
      <c r="AB568" s="4">
        <v>0</v>
      </c>
      <c r="AC568">
        <v>2013</v>
      </c>
      <c r="AD568" t="s">
        <v>673</v>
      </c>
      <c r="AE568" t="s">
        <v>137</v>
      </c>
      <c r="AF568" t="s">
        <v>138</v>
      </c>
    </row>
    <row r="569" spans="1:32">
      <c r="A569" t="str">
        <f>PROPER(TRIM(Homes[[#This Row],[street]]))</f>
        <v>401 S 289Th St</v>
      </c>
      <c r="B569" t="str">
        <f>PROPER(TRIM(Homes[[#This Row],[city]]))</f>
        <v>Federal Way</v>
      </c>
      <c r="C569" t="str">
        <f>_xlfn.TEXTBEFORE(Homes[[#This Row],[statezip]]," ")</f>
        <v>WA</v>
      </c>
      <c r="D569" s="6" t="str">
        <f>_xlfn.TEXTAFTER(Homes[[#This Row],[statezip]]," ")</f>
        <v>98003</v>
      </c>
      <c r="E569" s="1">
        <v>819000</v>
      </c>
      <c r="F569">
        <v>3</v>
      </c>
      <c r="G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69" s="3" t="str">
        <f>Homes[[#This Row],[bedrooms]] &amp; " bd | " &amp; TEXT(Homes[[#This Row],[bathrooms]],"0.##") &amp; " ba"</f>
        <v>3 bd | 2.75 ba</v>
      </c>
      <c r="I569" s="4">
        <v>3176</v>
      </c>
      <c r="J569" s="1">
        <f>IFERROR(Homes[[#This Row],[price]]/Homes[[#This Row],[sqft_living]]," ")</f>
        <v>257.87153652392948</v>
      </c>
      <c r="K569" s="4">
        <f>IFERROR(Homes[[#This Row],[sqft_lot]]/43560," ")</f>
        <v>0.30741505968778698</v>
      </c>
      <c r="L569" t="str">
        <f>IF(Homes[[#This Row],[waterfront]]=1, "Yes","No")</f>
        <v>No</v>
      </c>
      <c r="M569" s="4" t="str">
        <f>IF(Homes[[#This Row],[sqft_basement]]&gt;0, "Yes","No")</f>
        <v>Yes</v>
      </c>
      <c r="N569" t="str">
        <f>CHOOSE(Homes[[#This Row],[view]]+1, "None","Fair","Good","Great","Excellent")</f>
        <v>Great</v>
      </c>
      <c r="O569" t="str">
        <f>CHOOSE(Homes[[#This Row],[condition]], "Poor","Fair","Average","Good","Excellent")</f>
        <v>Good</v>
      </c>
      <c r="P569">
        <f ca="1">YEAR(TODAY())-Homes[[#This Row],[yr_built]]</f>
        <v>40</v>
      </c>
      <c r="Q569">
        <v>0</v>
      </c>
      <c r="R569">
        <f ca="1">IF(Homes[[#This Row],[yr_renovated]]&gt;0, YEAR(TODAY())-Homes[[#This Row],[yr_renovated]], YEAR(TODAY())-Homes[[#This Row],[yr_built]])</f>
        <v>40</v>
      </c>
      <c r="S569">
        <v>2</v>
      </c>
      <c r="T569" s="2">
        <v>41828</v>
      </c>
      <c r="U569" s="3">
        <v>2.75</v>
      </c>
      <c r="V569" s="4">
        <f>IFERROR(Homes[[#This Row],[sqft_above]]+Homes[[#This Row],[sqft_basement]]," ")</f>
        <v>3176</v>
      </c>
      <c r="W569" s="4">
        <v>13391</v>
      </c>
      <c r="X569">
        <v>0</v>
      </c>
      <c r="Y569">
        <v>3</v>
      </c>
      <c r="Z569">
        <v>4</v>
      </c>
      <c r="AA569" s="4">
        <v>2726</v>
      </c>
      <c r="AB569" s="4">
        <v>450</v>
      </c>
      <c r="AC569">
        <v>1985</v>
      </c>
      <c r="AD569" t="s">
        <v>674</v>
      </c>
      <c r="AE569" t="s">
        <v>675</v>
      </c>
      <c r="AF569" t="s">
        <v>676</v>
      </c>
    </row>
    <row r="570" spans="1:32">
      <c r="A570" t="str">
        <f>PROPER(TRIM(Homes[[#This Row],[street]]))</f>
        <v>3215 37Th Ave W</v>
      </c>
      <c r="B570" t="str">
        <f>PROPER(TRIM(Homes[[#This Row],[city]]))</f>
        <v>Seattle</v>
      </c>
      <c r="C570" t="str">
        <f>_xlfn.TEXTBEFORE(Homes[[#This Row],[statezip]]," ")</f>
        <v>WA</v>
      </c>
      <c r="D570" s="6" t="str">
        <f>_xlfn.TEXTAFTER(Homes[[#This Row],[statezip]]," ")</f>
        <v>98199</v>
      </c>
      <c r="E570" s="1">
        <v>819000</v>
      </c>
      <c r="F570">
        <v>3</v>
      </c>
      <c r="G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70" s="3" t="str">
        <f>Homes[[#This Row],[bedrooms]] &amp; " bd | " &amp; TEXT(Homes[[#This Row],[bathrooms]],"0.##") &amp; " ba"</f>
        <v>3 bd | 3.5 ba</v>
      </c>
      <c r="I570" s="4">
        <v>2130</v>
      </c>
      <c r="J570" s="1">
        <f>IFERROR(Homes[[#This Row],[price]]/Homes[[#This Row],[sqft_living]]," ")</f>
        <v>384.50704225352115</v>
      </c>
      <c r="K570" s="4">
        <f>IFERROR(Homes[[#This Row],[sqft_lot]]/43560," ")</f>
        <v>0.14118457300275483</v>
      </c>
      <c r="L570" t="str">
        <f>IF(Homes[[#This Row],[waterfront]]=1, "Yes","No")</f>
        <v>No</v>
      </c>
      <c r="M570" s="4" t="str">
        <f>IF(Homes[[#This Row],[sqft_basement]]&gt;0, "Yes","No")</f>
        <v>Yes</v>
      </c>
      <c r="N570" t="str">
        <f>CHOOSE(Homes[[#This Row],[view]]+1, "None","Fair","Good","Great","Excellent")</f>
        <v>Good</v>
      </c>
      <c r="O570" t="str">
        <f>CHOOSE(Homes[[#This Row],[condition]], "Poor","Fair","Average","Good","Excellent")</f>
        <v>Excellent</v>
      </c>
      <c r="P570">
        <f ca="1">YEAR(TODAY())-Homes[[#This Row],[yr_built]]</f>
        <v>117</v>
      </c>
      <c r="Q570">
        <v>0</v>
      </c>
      <c r="R570">
        <f ca="1">IF(Homes[[#This Row],[yr_renovated]]&gt;0, YEAR(TODAY())-Homes[[#This Row],[yr_renovated]], YEAR(TODAY())-Homes[[#This Row],[yr_built]])</f>
        <v>117</v>
      </c>
      <c r="S570">
        <v>2</v>
      </c>
      <c r="T570" s="2">
        <v>41814</v>
      </c>
      <c r="U570" s="3">
        <v>3.5</v>
      </c>
      <c r="V570" s="4">
        <f>IFERROR(Homes[[#This Row],[sqft_above]]+Homes[[#This Row],[sqft_basement]]," ")</f>
        <v>2130</v>
      </c>
      <c r="W570" s="4">
        <v>6150</v>
      </c>
      <c r="X570">
        <v>0</v>
      </c>
      <c r="Y570">
        <v>2</v>
      </c>
      <c r="Z570">
        <v>5</v>
      </c>
      <c r="AA570" s="4">
        <v>1530</v>
      </c>
      <c r="AB570" s="4">
        <v>600</v>
      </c>
      <c r="AC570">
        <v>1908</v>
      </c>
      <c r="AD570" t="s">
        <v>677</v>
      </c>
      <c r="AE570" t="s">
        <v>49</v>
      </c>
      <c r="AF570" t="s">
        <v>58</v>
      </c>
    </row>
    <row r="571" spans="1:32">
      <c r="A571" t="str">
        <f>PROPER(TRIM(Homes[[#This Row],[street]]))</f>
        <v>12449 240Th Pl Ne</v>
      </c>
      <c r="B571" t="str">
        <f>PROPER(TRIM(Homes[[#This Row],[city]]))</f>
        <v>Redmond</v>
      </c>
      <c r="C571" t="str">
        <f>_xlfn.TEXTBEFORE(Homes[[#This Row],[statezip]]," ")</f>
        <v>WA</v>
      </c>
      <c r="D571" s="6" t="str">
        <f>_xlfn.TEXTAFTER(Homes[[#This Row],[statezip]]," ")</f>
        <v>98053</v>
      </c>
      <c r="E571" s="1">
        <v>818000</v>
      </c>
      <c r="F571">
        <v>2</v>
      </c>
      <c r="G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71" s="3" t="str">
        <f>Homes[[#This Row],[bedrooms]] &amp; " bd | " &amp; TEXT(Homes[[#This Row],[bathrooms]],"0.##") &amp; " ba"</f>
        <v>2 bd | 2.5 ba</v>
      </c>
      <c r="I571" s="4">
        <v>2380</v>
      </c>
      <c r="J571" s="1">
        <f>IFERROR(Homes[[#This Row],[price]]/Homes[[#This Row],[sqft_living]]," ")</f>
        <v>343.69747899159665</v>
      </c>
      <c r="K571" s="4">
        <f>IFERROR(Homes[[#This Row],[sqft_lot]]/43560," ")</f>
        <v>0.21519742883379248</v>
      </c>
      <c r="L571" t="str">
        <f>IF(Homes[[#This Row],[waterfront]]=1, "Yes","No")</f>
        <v>No</v>
      </c>
      <c r="M571" s="4" t="str">
        <f>IF(Homes[[#This Row],[sqft_basement]]&gt;0, "Yes","No")</f>
        <v>No</v>
      </c>
      <c r="N571" t="str">
        <f>CHOOSE(Homes[[#This Row],[view]]+1, "None","Fair","Good","Great","Excellent")</f>
        <v>Good</v>
      </c>
      <c r="O571" t="str">
        <f>CHOOSE(Homes[[#This Row],[condition]], "Poor","Fair","Average","Good","Excellent")</f>
        <v>Average</v>
      </c>
      <c r="P571">
        <f ca="1">YEAR(TODAY())-Homes[[#This Row],[yr_built]]</f>
        <v>14</v>
      </c>
      <c r="Q571">
        <v>0</v>
      </c>
      <c r="R571">
        <f ca="1">IF(Homes[[#This Row],[yr_renovated]]&gt;0, YEAR(TODAY())-Homes[[#This Row],[yr_renovated]], YEAR(TODAY())-Homes[[#This Row],[yr_built]])</f>
        <v>14</v>
      </c>
      <c r="S571">
        <v>1</v>
      </c>
      <c r="T571" s="2">
        <v>41778</v>
      </c>
      <c r="U571" s="3">
        <v>2.5</v>
      </c>
      <c r="V571" s="4">
        <f>IFERROR(Homes[[#This Row],[sqft_above]]+Homes[[#This Row],[sqft_basement]]," ")</f>
        <v>2380</v>
      </c>
      <c r="W571" s="4">
        <v>9374</v>
      </c>
      <c r="X571">
        <v>0</v>
      </c>
      <c r="Y571">
        <v>2</v>
      </c>
      <c r="Z571">
        <v>3</v>
      </c>
      <c r="AA571" s="4">
        <v>2380</v>
      </c>
      <c r="AB571" s="4">
        <v>0</v>
      </c>
      <c r="AC571">
        <v>2011</v>
      </c>
      <c r="AD571" t="s">
        <v>678</v>
      </c>
      <c r="AE571" t="s">
        <v>137</v>
      </c>
      <c r="AF571" t="s">
        <v>208</v>
      </c>
    </row>
    <row r="572" spans="1:32">
      <c r="A572" t="str">
        <f>PROPER(TRIM(Homes[[#This Row],[street]]))</f>
        <v>3311 Nw 75Th St</v>
      </c>
      <c r="B572" t="str">
        <f>PROPER(TRIM(Homes[[#This Row],[city]]))</f>
        <v>Seattle</v>
      </c>
      <c r="C572" t="str">
        <f>_xlfn.TEXTBEFORE(Homes[[#This Row],[statezip]]," ")</f>
        <v>WA</v>
      </c>
      <c r="D572" s="6" t="str">
        <f>_xlfn.TEXTAFTER(Homes[[#This Row],[statezip]]," ")</f>
        <v>98117</v>
      </c>
      <c r="E572" s="1">
        <v>815000</v>
      </c>
      <c r="F572">
        <v>4</v>
      </c>
      <c r="G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72" s="3" t="str">
        <f>Homes[[#This Row],[bedrooms]] &amp; " bd | " &amp; TEXT(Homes[[#This Row],[bathrooms]],"0.##") &amp; " ba"</f>
        <v>4 bd | 2.75 ba</v>
      </c>
      <c r="I572" s="4">
        <v>2620</v>
      </c>
      <c r="J572" s="1">
        <f>IFERROR(Homes[[#This Row],[price]]/Homes[[#This Row],[sqft_living]]," ")</f>
        <v>311.06870229007632</v>
      </c>
      <c r="K572" s="4">
        <f>IFERROR(Homes[[#This Row],[sqft_lot]]/43560," ")</f>
        <v>0.10888429752066116</v>
      </c>
      <c r="L572" t="str">
        <f>IF(Homes[[#This Row],[waterfront]]=1, "Yes","No")</f>
        <v>No</v>
      </c>
      <c r="M572" s="4" t="str">
        <f>IF(Homes[[#This Row],[sqft_basement]]&gt;0, "Yes","No")</f>
        <v>Yes</v>
      </c>
      <c r="N572" t="str">
        <f>CHOOSE(Homes[[#This Row],[view]]+1, "None","Fair","Good","Great","Excellent")</f>
        <v>Good</v>
      </c>
      <c r="O572" t="str">
        <f>CHOOSE(Homes[[#This Row],[condition]], "Poor","Fair","Average","Good","Excellent")</f>
        <v>Good</v>
      </c>
      <c r="P572">
        <f ca="1">YEAR(TODAY())-Homes[[#This Row],[yr_built]]</f>
        <v>76</v>
      </c>
      <c r="Q572">
        <v>1985</v>
      </c>
      <c r="R572">
        <f ca="1">IF(Homes[[#This Row],[yr_renovated]]&gt;0, YEAR(TODAY())-Homes[[#This Row],[yr_renovated]], YEAR(TODAY())-Homes[[#This Row],[yr_built]])</f>
        <v>40</v>
      </c>
      <c r="S572">
        <v>1</v>
      </c>
      <c r="T572" s="2">
        <v>41816</v>
      </c>
      <c r="U572" s="3">
        <v>2.75</v>
      </c>
      <c r="V572" s="4">
        <f>IFERROR(Homes[[#This Row],[sqft_above]]+Homes[[#This Row],[sqft_basement]]," ")</f>
        <v>2620</v>
      </c>
      <c r="W572" s="4">
        <v>4743</v>
      </c>
      <c r="X572">
        <v>0</v>
      </c>
      <c r="Y572">
        <v>2</v>
      </c>
      <c r="Z572">
        <v>4</v>
      </c>
      <c r="AA572" s="4">
        <v>1310</v>
      </c>
      <c r="AB572" s="4">
        <v>1310</v>
      </c>
      <c r="AC572">
        <v>1949</v>
      </c>
      <c r="AD572" t="s">
        <v>679</v>
      </c>
      <c r="AE572" t="s">
        <v>49</v>
      </c>
      <c r="AF572" t="s">
        <v>204</v>
      </c>
    </row>
    <row r="573" spans="1:32">
      <c r="A573" t="str">
        <f>PROPER(TRIM(Homes[[#This Row],[street]]))</f>
        <v>9714 132Nd Ave Ne</v>
      </c>
      <c r="B573" t="str">
        <f>PROPER(TRIM(Homes[[#This Row],[city]]))</f>
        <v>Kirkland</v>
      </c>
      <c r="C573" t="str">
        <f>_xlfn.TEXTBEFORE(Homes[[#This Row],[statezip]]," ")</f>
        <v>WA</v>
      </c>
      <c r="D573" s="6" t="str">
        <f>_xlfn.TEXTAFTER(Homes[[#This Row],[statezip]]," ")</f>
        <v>98033</v>
      </c>
      <c r="E573" s="1">
        <v>815000</v>
      </c>
      <c r="F573">
        <v>4</v>
      </c>
      <c r="G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73" s="3" t="str">
        <f>Homes[[#This Row],[bedrooms]] &amp; " bd | " &amp; TEXT(Homes[[#This Row],[bathrooms]],"0.##") &amp; " ba"</f>
        <v>4 bd | 2.5 ba</v>
      </c>
      <c r="I573" s="4">
        <v>3150</v>
      </c>
      <c r="J573" s="1">
        <f>IFERROR(Homes[[#This Row],[price]]/Homes[[#This Row],[sqft_living]]," ")</f>
        <v>258.73015873015873</v>
      </c>
      <c r="K573" s="4">
        <f>IFERROR(Homes[[#This Row],[sqft_lot]]/43560," ")</f>
        <v>9.6487603305785125E-2</v>
      </c>
      <c r="L573" t="str">
        <f>IF(Homes[[#This Row],[waterfront]]=1, "Yes","No")</f>
        <v>No</v>
      </c>
      <c r="M573" s="4" t="str">
        <f>IF(Homes[[#This Row],[sqft_basement]]&gt;0, "Yes","No")</f>
        <v>No</v>
      </c>
      <c r="N573" t="str">
        <f>CHOOSE(Homes[[#This Row],[view]]+1, "None","Fair","Good","Great","Excellent")</f>
        <v>None</v>
      </c>
      <c r="O573" t="str">
        <f>CHOOSE(Homes[[#This Row],[condition]], "Poor","Fair","Average","Good","Excellent")</f>
        <v>Average</v>
      </c>
      <c r="P573">
        <f ca="1">YEAR(TODAY())-Homes[[#This Row],[yr_built]]</f>
        <v>23</v>
      </c>
      <c r="Q573">
        <v>0</v>
      </c>
      <c r="R573">
        <f ca="1">IF(Homes[[#This Row],[yr_renovated]]&gt;0, YEAR(TODAY())-Homes[[#This Row],[yr_renovated]], YEAR(TODAY())-Homes[[#This Row],[yr_built]])</f>
        <v>23</v>
      </c>
      <c r="S573">
        <v>2</v>
      </c>
      <c r="T573" s="2">
        <v>41823</v>
      </c>
      <c r="U573" s="3">
        <v>2.5</v>
      </c>
      <c r="V573" s="4">
        <f>IFERROR(Homes[[#This Row],[sqft_above]]+Homes[[#This Row],[sqft_basement]]," ")</f>
        <v>3150</v>
      </c>
      <c r="W573" s="4">
        <v>4203</v>
      </c>
      <c r="X573">
        <v>0</v>
      </c>
      <c r="Y573">
        <v>0</v>
      </c>
      <c r="Z573">
        <v>3</v>
      </c>
      <c r="AA573" s="4">
        <v>3150</v>
      </c>
      <c r="AB573" s="4">
        <v>0</v>
      </c>
      <c r="AC573">
        <v>2002</v>
      </c>
      <c r="AD573" t="s">
        <v>680</v>
      </c>
      <c r="AE573" t="s">
        <v>46</v>
      </c>
      <c r="AF573" t="s">
        <v>55</v>
      </c>
    </row>
    <row r="574" spans="1:32">
      <c r="A574" t="str">
        <f>PROPER(TRIM(Homes[[#This Row],[street]]))</f>
        <v>6600 Mango St</v>
      </c>
      <c r="B574" t="str">
        <f>PROPER(TRIM(Homes[[#This Row],[city]]))</f>
        <v>Mercer Island</v>
      </c>
      <c r="C574" t="str">
        <f>_xlfn.TEXTBEFORE(Homes[[#This Row],[statezip]]," ")</f>
        <v>WA</v>
      </c>
      <c r="D574" s="6" t="str">
        <f>_xlfn.TEXTAFTER(Homes[[#This Row],[statezip]]," ")</f>
        <v>98040</v>
      </c>
      <c r="E574" s="1">
        <v>815000</v>
      </c>
      <c r="F574">
        <v>3</v>
      </c>
      <c r="G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74" s="3" t="str">
        <f>Homes[[#This Row],[bedrooms]] &amp; " bd | " &amp; TEXT(Homes[[#This Row],[bathrooms]],"0.##") &amp; " ba"</f>
        <v>3 bd | 2. ba</v>
      </c>
      <c r="I574" s="4">
        <v>2270</v>
      </c>
      <c r="J574" s="1">
        <f>IFERROR(Homes[[#This Row],[price]]/Homes[[#This Row],[sqft_living]]," ")</f>
        <v>359.03083700440527</v>
      </c>
      <c r="K574" s="4">
        <f>IFERROR(Homes[[#This Row],[sqft_lot]]/43560," ")</f>
        <v>0.27522956841138657</v>
      </c>
      <c r="L574" t="str">
        <f>IF(Homes[[#This Row],[waterfront]]=1, "Yes","No")</f>
        <v>No</v>
      </c>
      <c r="M574" s="4" t="str">
        <f>IF(Homes[[#This Row],[sqft_basement]]&gt;0, "Yes","No")</f>
        <v>No</v>
      </c>
      <c r="N574" t="str">
        <f>CHOOSE(Homes[[#This Row],[view]]+1, "None","Fair","Good","Great","Excellent")</f>
        <v>None</v>
      </c>
      <c r="O574" t="str">
        <f>CHOOSE(Homes[[#This Row],[condition]], "Poor","Fair","Average","Good","Excellent")</f>
        <v>Good</v>
      </c>
      <c r="P574">
        <f ca="1">YEAR(TODAY())-Homes[[#This Row],[yr_built]]</f>
        <v>57</v>
      </c>
      <c r="Q574">
        <v>0</v>
      </c>
      <c r="R574">
        <f ca="1">IF(Homes[[#This Row],[yr_renovated]]&gt;0, YEAR(TODAY())-Homes[[#This Row],[yr_renovated]], YEAR(TODAY())-Homes[[#This Row],[yr_built]])</f>
        <v>57</v>
      </c>
      <c r="S574">
        <v>1</v>
      </c>
      <c r="T574" s="2">
        <v>41816</v>
      </c>
      <c r="U574" s="3">
        <v>2</v>
      </c>
      <c r="V574" s="4">
        <f>IFERROR(Homes[[#This Row],[sqft_above]]+Homes[[#This Row],[sqft_basement]]," ")</f>
        <v>2270</v>
      </c>
      <c r="W574" s="4">
        <v>11989</v>
      </c>
      <c r="X574">
        <v>0</v>
      </c>
      <c r="Y574">
        <v>0</v>
      </c>
      <c r="Z574">
        <v>4</v>
      </c>
      <c r="AA574" s="4">
        <v>2270</v>
      </c>
      <c r="AB574" s="4">
        <v>0</v>
      </c>
      <c r="AC574">
        <v>1968</v>
      </c>
      <c r="AD574" t="s">
        <v>681</v>
      </c>
      <c r="AE574" t="s">
        <v>36</v>
      </c>
      <c r="AF574" t="s">
        <v>37</v>
      </c>
    </row>
    <row r="575" spans="1:32">
      <c r="A575" t="str">
        <f>PROPER(TRIM(Homes[[#This Row],[street]]))</f>
        <v>321 246Th Way Se</v>
      </c>
      <c r="B575" t="str">
        <f>PROPER(TRIM(Homes[[#This Row],[city]]))</f>
        <v>Redmond</v>
      </c>
      <c r="C575" t="str">
        <f>_xlfn.TEXTBEFORE(Homes[[#This Row],[statezip]]," ")</f>
        <v>WA</v>
      </c>
      <c r="D575" s="6" t="str">
        <f>_xlfn.TEXTAFTER(Homes[[#This Row],[statezip]]," ")</f>
        <v>98074</v>
      </c>
      <c r="E575" s="1">
        <v>815000</v>
      </c>
      <c r="F575">
        <v>4</v>
      </c>
      <c r="G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75" s="3" t="str">
        <f>Homes[[#This Row],[bedrooms]] &amp; " bd | " &amp; TEXT(Homes[[#This Row],[bathrooms]],"0.##") &amp; " ba"</f>
        <v>4 bd | 2.75 ba</v>
      </c>
      <c r="I575" s="4">
        <v>3488</v>
      </c>
      <c r="J575" s="1">
        <f>IFERROR(Homes[[#This Row],[price]]/Homes[[#This Row],[sqft_living]]," ")</f>
        <v>233.65825688073394</v>
      </c>
      <c r="K575" s="4">
        <f>IFERROR(Homes[[#This Row],[sqft_lot]]/43560," ")</f>
        <v>0.22070707070707071</v>
      </c>
      <c r="L575" t="str">
        <f>IF(Homes[[#This Row],[waterfront]]=1, "Yes","No")</f>
        <v>No</v>
      </c>
      <c r="M575" s="4" t="str">
        <f>IF(Homes[[#This Row],[sqft_basement]]&gt;0, "Yes","No")</f>
        <v>No</v>
      </c>
      <c r="N575" t="str">
        <f>CHOOSE(Homes[[#This Row],[view]]+1, "None","Fair","Good","Great","Excellent")</f>
        <v>None</v>
      </c>
      <c r="O575" t="str">
        <f>CHOOSE(Homes[[#This Row],[condition]], "Poor","Fair","Average","Good","Excellent")</f>
        <v>Average</v>
      </c>
      <c r="P575">
        <f ca="1">YEAR(TODAY())-Homes[[#This Row],[yr_built]]</f>
        <v>27</v>
      </c>
      <c r="Q575">
        <v>2006</v>
      </c>
      <c r="R575">
        <f ca="1">IF(Homes[[#This Row],[yr_renovated]]&gt;0, YEAR(TODAY())-Homes[[#This Row],[yr_renovated]], YEAR(TODAY())-Homes[[#This Row],[yr_built]])</f>
        <v>19</v>
      </c>
      <c r="S575">
        <v>2</v>
      </c>
      <c r="T575" s="2">
        <v>41780</v>
      </c>
      <c r="U575" s="3">
        <v>2.75</v>
      </c>
      <c r="V575" s="4">
        <f>IFERROR(Homes[[#This Row],[sqft_above]]+Homes[[#This Row],[sqft_basement]]," ")</f>
        <v>3488</v>
      </c>
      <c r="W575" s="4">
        <v>9614</v>
      </c>
      <c r="X575">
        <v>0</v>
      </c>
      <c r="Y575">
        <v>0</v>
      </c>
      <c r="Z575">
        <v>3</v>
      </c>
      <c r="AA575" s="4">
        <v>3488</v>
      </c>
      <c r="AB575" s="4">
        <v>0</v>
      </c>
      <c r="AC575">
        <v>1998</v>
      </c>
      <c r="AD575" t="s">
        <v>682</v>
      </c>
      <c r="AE575" t="s">
        <v>137</v>
      </c>
      <c r="AF575" t="s">
        <v>266</v>
      </c>
    </row>
    <row r="576" spans="1:32">
      <c r="A576" t="str">
        <f>PROPER(TRIM(Homes[[#This Row],[street]]))</f>
        <v>7708 16Th Ave Ne</v>
      </c>
      <c r="B576" t="str">
        <f>PROPER(TRIM(Homes[[#This Row],[city]]))</f>
        <v>Seattle</v>
      </c>
      <c r="C576" t="str">
        <f>_xlfn.TEXTBEFORE(Homes[[#This Row],[statezip]]," ")</f>
        <v>WA</v>
      </c>
      <c r="D576" s="6" t="str">
        <f>_xlfn.TEXTAFTER(Homes[[#This Row],[statezip]]," ")</f>
        <v>98115</v>
      </c>
      <c r="E576" s="1">
        <v>815000</v>
      </c>
      <c r="F576">
        <v>4</v>
      </c>
      <c r="G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76" s="3" t="str">
        <f>Homes[[#This Row],[bedrooms]] &amp; " bd | " &amp; TEXT(Homes[[#This Row],[bathrooms]],"0.##") &amp; " ba"</f>
        <v>4 bd | 2.25 ba</v>
      </c>
      <c r="I576" s="4">
        <v>2000</v>
      </c>
      <c r="J576" s="1">
        <f>IFERROR(Homes[[#This Row],[price]]/Homes[[#This Row],[sqft_living]]," ")</f>
        <v>407.5</v>
      </c>
      <c r="K576" s="4">
        <f>IFERROR(Homes[[#This Row],[sqft_lot]]/43560," ")</f>
        <v>8.7235996326905416E-2</v>
      </c>
      <c r="L576" t="str">
        <f>IF(Homes[[#This Row],[waterfront]]=1, "Yes","No")</f>
        <v>No</v>
      </c>
      <c r="M576" s="4" t="str">
        <f>IF(Homes[[#This Row],[sqft_basement]]&gt;0, "Yes","No")</f>
        <v>No</v>
      </c>
      <c r="N576" t="str">
        <f>CHOOSE(Homes[[#This Row],[view]]+1, "None","Fair","Good","Great","Excellent")</f>
        <v>None</v>
      </c>
      <c r="O576" t="str">
        <f>CHOOSE(Homes[[#This Row],[condition]], "Poor","Fair","Average","Good","Excellent")</f>
        <v>Average</v>
      </c>
      <c r="P576">
        <f ca="1">YEAR(TODAY())-Homes[[#This Row],[yr_built]]</f>
        <v>24</v>
      </c>
      <c r="Q576">
        <v>0</v>
      </c>
      <c r="R576">
        <f ca="1">IF(Homes[[#This Row],[yr_renovated]]&gt;0, YEAR(TODAY())-Homes[[#This Row],[yr_renovated]], YEAR(TODAY())-Homes[[#This Row],[yr_built]])</f>
        <v>24</v>
      </c>
      <c r="S576">
        <v>2</v>
      </c>
      <c r="T576" s="2">
        <v>41787</v>
      </c>
      <c r="U576" s="3">
        <v>2.25</v>
      </c>
      <c r="V576" s="4">
        <f>IFERROR(Homes[[#This Row],[sqft_above]]+Homes[[#This Row],[sqft_basement]]," ")</f>
        <v>2000</v>
      </c>
      <c r="W576" s="4">
        <v>3800</v>
      </c>
      <c r="X576">
        <v>0</v>
      </c>
      <c r="Y576">
        <v>0</v>
      </c>
      <c r="Z576">
        <v>3</v>
      </c>
      <c r="AA576" s="4">
        <v>2000</v>
      </c>
      <c r="AB576" s="4">
        <v>0</v>
      </c>
      <c r="AC576">
        <v>2001</v>
      </c>
      <c r="AD576" t="s">
        <v>683</v>
      </c>
      <c r="AE576" t="s">
        <v>49</v>
      </c>
      <c r="AF576" t="s">
        <v>154</v>
      </c>
    </row>
    <row r="577" spans="1:32">
      <c r="A577" t="str">
        <f>PROPER(TRIM(Homes[[#This Row],[street]]))</f>
        <v>1501 33Rd Ave S</v>
      </c>
      <c r="B577" t="str">
        <f>PROPER(TRIM(Homes[[#This Row],[city]]))</f>
        <v>Seattle</v>
      </c>
      <c r="C577" t="str">
        <f>_xlfn.TEXTBEFORE(Homes[[#This Row],[statezip]]," ")</f>
        <v>WA</v>
      </c>
      <c r="D577" s="6" t="str">
        <f>_xlfn.TEXTAFTER(Homes[[#This Row],[statezip]]," ")</f>
        <v>98144</v>
      </c>
      <c r="E577" s="1">
        <v>813000</v>
      </c>
      <c r="F577">
        <v>4</v>
      </c>
      <c r="G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77" s="3" t="str">
        <f>Homes[[#This Row],[bedrooms]] &amp; " bd | " &amp; TEXT(Homes[[#This Row],[bathrooms]],"0.##") &amp; " ba"</f>
        <v>4 bd | 2.75 ba</v>
      </c>
      <c r="I577" s="4">
        <v>3370</v>
      </c>
      <c r="J577" s="1">
        <f>IFERROR(Homes[[#This Row],[price]]/Homes[[#This Row],[sqft_living]]," ")</f>
        <v>241.24629080118694</v>
      </c>
      <c r="K577" s="4">
        <f>IFERROR(Homes[[#This Row],[sqft_lot]]/43560," ")</f>
        <v>0.15323691460055097</v>
      </c>
      <c r="L577" t="str">
        <f>IF(Homes[[#This Row],[waterfront]]=1, "Yes","No")</f>
        <v>No</v>
      </c>
      <c r="M577" s="4" t="str">
        <f>IF(Homes[[#This Row],[sqft_basement]]&gt;0, "Yes","No")</f>
        <v>Yes</v>
      </c>
      <c r="N577" t="str">
        <f>CHOOSE(Homes[[#This Row],[view]]+1, "None","Fair","Good","Great","Excellent")</f>
        <v>Great</v>
      </c>
      <c r="O577" t="str">
        <f>CHOOSE(Homes[[#This Row],[condition]], "Poor","Fair","Average","Good","Excellent")</f>
        <v>Good</v>
      </c>
      <c r="P577">
        <f ca="1">YEAR(TODAY())-Homes[[#This Row],[yr_built]]</f>
        <v>77</v>
      </c>
      <c r="Q577">
        <v>0</v>
      </c>
      <c r="R577">
        <f ca="1">IF(Homes[[#This Row],[yr_renovated]]&gt;0, YEAR(TODAY())-Homes[[#This Row],[yr_renovated]], YEAR(TODAY())-Homes[[#This Row],[yr_built]])</f>
        <v>77</v>
      </c>
      <c r="S577">
        <v>1</v>
      </c>
      <c r="T577" s="2">
        <v>41801</v>
      </c>
      <c r="U577" s="3">
        <v>2.75</v>
      </c>
      <c r="V577" s="4">
        <f>IFERROR(Homes[[#This Row],[sqft_above]]+Homes[[#This Row],[sqft_basement]]," ")</f>
        <v>3370</v>
      </c>
      <c r="W577" s="4">
        <v>6675</v>
      </c>
      <c r="X577">
        <v>0</v>
      </c>
      <c r="Y577">
        <v>3</v>
      </c>
      <c r="Z577">
        <v>4</v>
      </c>
      <c r="AA577" s="4">
        <v>1920</v>
      </c>
      <c r="AB577" s="4">
        <v>1450</v>
      </c>
      <c r="AC577">
        <v>1948</v>
      </c>
      <c r="AD577" t="s">
        <v>684</v>
      </c>
      <c r="AE577" t="s">
        <v>49</v>
      </c>
      <c r="AF577" t="s">
        <v>110</v>
      </c>
    </row>
    <row r="578" spans="1:32">
      <c r="A578" t="str">
        <f>PROPER(TRIM(Homes[[#This Row],[street]]))</f>
        <v>4462 175Th Pl Se</v>
      </c>
      <c r="B578" t="str">
        <f>PROPER(TRIM(Homes[[#This Row],[city]]))</f>
        <v>Bellevue</v>
      </c>
      <c r="C578" t="str">
        <f>_xlfn.TEXTBEFORE(Homes[[#This Row],[statezip]]," ")</f>
        <v>WA</v>
      </c>
      <c r="D578" s="6" t="str">
        <f>_xlfn.TEXTAFTER(Homes[[#This Row],[statezip]]," ")</f>
        <v>98006</v>
      </c>
      <c r="E578" s="1">
        <v>812650</v>
      </c>
      <c r="F578">
        <v>4</v>
      </c>
      <c r="G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78" s="3" t="str">
        <f>Homes[[#This Row],[bedrooms]] &amp; " bd | " &amp; TEXT(Homes[[#This Row],[bathrooms]],"0.##") &amp; " ba"</f>
        <v>4 bd | 2.5 ba</v>
      </c>
      <c r="I578" s="4">
        <v>3700</v>
      </c>
      <c r="J578" s="1">
        <f>IFERROR(Homes[[#This Row],[price]]/Homes[[#This Row],[sqft_living]]," ")</f>
        <v>219.63513513513513</v>
      </c>
      <c r="K578" s="4">
        <f>IFERROR(Homes[[#This Row],[sqft_lot]]/43560," ")</f>
        <v>0.49942607897153352</v>
      </c>
      <c r="L578" t="str">
        <f>IF(Homes[[#This Row],[waterfront]]=1, "Yes","No")</f>
        <v>No</v>
      </c>
      <c r="M578" s="4" t="str">
        <f>IF(Homes[[#This Row],[sqft_basement]]&gt;0, "Yes","No")</f>
        <v>Yes</v>
      </c>
      <c r="N578" t="str">
        <f>CHOOSE(Homes[[#This Row],[view]]+1, "None","Fair","Good","Great","Excellent")</f>
        <v>Excellent</v>
      </c>
      <c r="O578" t="str">
        <f>CHOOSE(Homes[[#This Row],[condition]], "Poor","Fair","Average","Good","Excellent")</f>
        <v>Average</v>
      </c>
      <c r="P578">
        <f ca="1">YEAR(TODAY())-Homes[[#This Row],[yr_built]]</f>
        <v>37</v>
      </c>
      <c r="Q578">
        <v>2000</v>
      </c>
      <c r="R578">
        <f ca="1">IF(Homes[[#This Row],[yr_renovated]]&gt;0, YEAR(TODAY())-Homes[[#This Row],[yr_renovated]], YEAR(TODAY())-Homes[[#This Row],[yr_built]])</f>
        <v>25</v>
      </c>
      <c r="S578">
        <v>1</v>
      </c>
      <c r="T578" s="2">
        <v>41800</v>
      </c>
      <c r="U578" s="3">
        <v>2.5</v>
      </c>
      <c r="V578" s="4">
        <f>IFERROR(Homes[[#This Row],[sqft_above]]+Homes[[#This Row],[sqft_basement]]," ")</f>
        <v>3700</v>
      </c>
      <c r="W578" s="4">
        <v>21755</v>
      </c>
      <c r="X578">
        <v>0</v>
      </c>
      <c r="Y578">
        <v>4</v>
      </c>
      <c r="Z578">
        <v>3</v>
      </c>
      <c r="AA578" s="4">
        <v>2620</v>
      </c>
      <c r="AB578" s="4">
        <v>1080</v>
      </c>
      <c r="AC578">
        <v>1988</v>
      </c>
      <c r="AD578" t="s">
        <v>685</v>
      </c>
      <c r="AE578" t="s">
        <v>33</v>
      </c>
      <c r="AF578" t="s">
        <v>91</v>
      </c>
    </row>
    <row r="579" spans="1:32">
      <c r="A579" t="str">
        <f>PROPER(TRIM(Homes[[#This Row],[street]]))</f>
        <v>2154 Ne Morgan Ln</v>
      </c>
      <c r="B579" t="str">
        <f>PROPER(TRIM(Homes[[#This Row],[city]]))</f>
        <v>Issaquah</v>
      </c>
      <c r="C579" t="str">
        <f>_xlfn.TEXTBEFORE(Homes[[#This Row],[statezip]]," ")</f>
        <v>WA</v>
      </c>
      <c r="D579" s="6" t="str">
        <f>_xlfn.TEXTAFTER(Homes[[#This Row],[statezip]]," ")</f>
        <v>98029</v>
      </c>
      <c r="E579" s="1">
        <v>812000</v>
      </c>
      <c r="F579">
        <v>4</v>
      </c>
      <c r="G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579" s="3" t="str">
        <f>Homes[[#This Row],[bedrooms]] &amp; " bd | " &amp; TEXT(Homes[[#This Row],[bathrooms]],"0.##") &amp; " ba"</f>
        <v>4 bd | 3.5 ba</v>
      </c>
      <c r="I579" s="4">
        <v>3370</v>
      </c>
      <c r="J579" s="1">
        <f>IFERROR(Homes[[#This Row],[price]]/Homes[[#This Row],[sqft_living]]," ")</f>
        <v>240.94955489614244</v>
      </c>
      <c r="K579" s="4">
        <f>IFERROR(Homes[[#This Row],[sqft_lot]]/43560," ")</f>
        <v>8.3425160697887968E-2</v>
      </c>
      <c r="L579" t="str">
        <f>IF(Homes[[#This Row],[waterfront]]=1, "Yes","No")</f>
        <v>No</v>
      </c>
      <c r="M579" s="4" t="str">
        <f>IF(Homes[[#This Row],[sqft_basement]]&gt;0, "Yes","No")</f>
        <v>Yes</v>
      </c>
      <c r="N579" t="str">
        <f>CHOOSE(Homes[[#This Row],[view]]+1, "None","Fair","Good","Great","Excellent")</f>
        <v>None</v>
      </c>
      <c r="O579" t="str">
        <f>CHOOSE(Homes[[#This Row],[condition]], "Poor","Fair","Average","Good","Excellent")</f>
        <v>Average</v>
      </c>
      <c r="P579">
        <f ca="1">YEAR(TODAY())-Homes[[#This Row],[yr_built]]</f>
        <v>18</v>
      </c>
      <c r="Q579">
        <v>0</v>
      </c>
      <c r="R579">
        <f ca="1">IF(Homes[[#This Row],[yr_renovated]]&gt;0, YEAR(TODAY())-Homes[[#This Row],[yr_renovated]], YEAR(TODAY())-Homes[[#This Row],[yr_built]])</f>
        <v>18</v>
      </c>
      <c r="S579">
        <v>2</v>
      </c>
      <c r="T579" s="2">
        <v>41828</v>
      </c>
      <c r="U579" s="3">
        <v>3.5</v>
      </c>
      <c r="V579" s="4">
        <f>IFERROR(Homes[[#This Row],[sqft_above]]+Homes[[#This Row],[sqft_basement]]," ")</f>
        <v>3370</v>
      </c>
      <c r="W579" s="4">
        <v>3634</v>
      </c>
      <c r="X579">
        <v>0</v>
      </c>
      <c r="Y579">
        <v>0</v>
      </c>
      <c r="Z579">
        <v>3</v>
      </c>
      <c r="AA579" s="4">
        <v>2750</v>
      </c>
      <c r="AB579" s="4">
        <v>620</v>
      </c>
      <c r="AC579">
        <v>2007</v>
      </c>
      <c r="AD579" t="s">
        <v>686</v>
      </c>
      <c r="AE579" t="s">
        <v>79</v>
      </c>
      <c r="AF579" t="s">
        <v>80</v>
      </c>
    </row>
    <row r="580" spans="1:32">
      <c r="A580" t="str">
        <f>PROPER(TRIM(Homes[[#This Row],[street]]))</f>
        <v>20627 Ne 25Th Ct</v>
      </c>
      <c r="B580" t="str">
        <f>PROPER(TRIM(Homes[[#This Row],[city]]))</f>
        <v>Sammamish</v>
      </c>
      <c r="C580" t="str">
        <f>_xlfn.TEXTBEFORE(Homes[[#This Row],[statezip]]," ")</f>
        <v>WA</v>
      </c>
      <c r="D580" s="6" t="str">
        <f>_xlfn.TEXTAFTER(Homes[[#This Row],[statezip]]," ")</f>
        <v>98074</v>
      </c>
      <c r="E580" s="1">
        <v>812000</v>
      </c>
      <c r="F580">
        <v>3</v>
      </c>
      <c r="G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580" s="3" t="str">
        <f>Homes[[#This Row],[bedrooms]] &amp; " bd | " &amp; TEXT(Homes[[#This Row],[bathrooms]],"0.##") &amp; " ba"</f>
        <v>3 bd | 3.25 ba</v>
      </c>
      <c r="I580" s="4">
        <v>3240</v>
      </c>
      <c r="J580" s="1">
        <f>IFERROR(Homes[[#This Row],[price]]/Homes[[#This Row],[sqft_living]]," ")</f>
        <v>250.61728395061729</v>
      </c>
      <c r="K580" s="4">
        <f>IFERROR(Homes[[#This Row],[sqft_lot]]/43560," ")</f>
        <v>0.19141414141414143</v>
      </c>
      <c r="L580" t="str">
        <f>IF(Homes[[#This Row],[waterfront]]=1, "Yes","No")</f>
        <v>No</v>
      </c>
      <c r="M580" s="4" t="str">
        <f>IF(Homes[[#This Row],[sqft_basement]]&gt;0, "Yes","No")</f>
        <v>No</v>
      </c>
      <c r="N580" t="str">
        <f>CHOOSE(Homes[[#This Row],[view]]+1, "None","Fair","Good","Great","Excellent")</f>
        <v>None</v>
      </c>
      <c r="O580" t="str">
        <f>CHOOSE(Homes[[#This Row],[condition]], "Poor","Fair","Average","Good","Excellent")</f>
        <v>Average</v>
      </c>
      <c r="P580">
        <f ca="1">YEAR(TODAY())-Homes[[#This Row],[yr_built]]</f>
        <v>24</v>
      </c>
      <c r="Q580">
        <v>0</v>
      </c>
      <c r="R580">
        <f ca="1">IF(Homes[[#This Row],[yr_renovated]]&gt;0, YEAR(TODAY())-Homes[[#This Row],[yr_renovated]], YEAR(TODAY())-Homes[[#This Row],[yr_built]])</f>
        <v>24</v>
      </c>
      <c r="S580">
        <v>2</v>
      </c>
      <c r="T580" s="2">
        <v>41810</v>
      </c>
      <c r="U580" s="3">
        <v>3.25</v>
      </c>
      <c r="V580" s="4">
        <f>IFERROR(Homes[[#This Row],[sqft_above]]+Homes[[#This Row],[sqft_basement]]," ")</f>
        <v>3240</v>
      </c>
      <c r="W580" s="4">
        <v>8338</v>
      </c>
      <c r="X580">
        <v>0</v>
      </c>
      <c r="Y580">
        <v>0</v>
      </c>
      <c r="Z580">
        <v>3</v>
      </c>
      <c r="AA580" s="4">
        <v>3240</v>
      </c>
      <c r="AB580" s="4">
        <v>0</v>
      </c>
      <c r="AC580">
        <v>2001</v>
      </c>
      <c r="AD580" t="s">
        <v>687</v>
      </c>
      <c r="AE580" t="s">
        <v>102</v>
      </c>
      <c r="AF580" t="s">
        <v>266</v>
      </c>
    </row>
    <row r="581" spans="1:32">
      <c r="A581" t="str">
        <f>PROPER(TRIM(Homes[[#This Row],[street]]))</f>
        <v>1322 Alki Ave Sw</v>
      </c>
      <c r="B581" t="str">
        <f>PROPER(TRIM(Homes[[#This Row],[city]]))</f>
        <v>Seattle</v>
      </c>
      <c r="C581" t="str">
        <f>_xlfn.TEXTBEFORE(Homes[[#This Row],[statezip]]," ")</f>
        <v>WA</v>
      </c>
      <c r="D581" s="6" t="str">
        <f>_xlfn.TEXTAFTER(Homes[[#This Row],[statezip]]," ")</f>
        <v>98116</v>
      </c>
      <c r="E581" s="1">
        <v>810000</v>
      </c>
      <c r="F581">
        <v>4</v>
      </c>
      <c r="G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81" s="3" t="str">
        <f>Homes[[#This Row],[bedrooms]] &amp; " bd | " &amp; TEXT(Homes[[#This Row],[bathrooms]],"0.##") &amp; " ba"</f>
        <v>4 bd | 1.75 ba</v>
      </c>
      <c r="I581" s="4">
        <v>2000</v>
      </c>
      <c r="J581" s="1">
        <f>IFERROR(Homes[[#This Row],[price]]/Homes[[#This Row],[sqft_living]]," ")</f>
        <v>405</v>
      </c>
      <c r="K581" s="4">
        <f>IFERROR(Homes[[#This Row],[sqft_lot]]/43560," ")</f>
        <v>9.1551882460973372E-2</v>
      </c>
      <c r="L581" t="str">
        <f>IF(Homes[[#This Row],[waterfront]]=1, "Yes","No")</f>
        <v>No</v>
      </c>
      <c r="M581" s="4" t="str">
        <f>IF(Homes[[#This Row],[sqft_basement]]&gt;0, "Yes","No")</f>
        <v>Yes</v>
      </c>
      <c r="N581" t="str">
        <f>CHOOSE(Homes[[#This Row],[view]]+1, "None","Fair","Good","Great","Excellent")</f>
        <v>Excellent</v>
      </c>
      <c r="O581" t="str">
        <f>CHOOSE(Homes[[#This Row],[condition]], "Poor","Fair","Average","Good","Excellent")</f>
        <v>Good</v>
      </c>
      <c r="P581">
        <f ca="1">YEAR(TODAY())-Homes[[#This Row],[yr_built]]</f>
        <v>67</v>
      </c>
      <c r="Q581">
        <v>1972</v>
      </c>
      <c r="R581">
        <f ca="1">IF(Homes[[#This Row],[yr_renovated]]&gt;0, YEAR(TODAY())-Homes[[#This Row],[yr_renovated]], YEAR(TODAY())-Homes[[#This Row],[yr_built]])</f>
        <v>53</v>
      </c>
      <c r="S581">
        <v>1</v>
      </c>
      <c r="T581" s="2">
        <v>41829</v>
      </c>
      <c r="U581" s="3">
        <v>1.75</v>
      </c>
      <c r="V581" s="4">
        <f>IFERROR(Homes[[#This Row],[sqft_above]]+Homes[[#This Row],[sqft_basement]]," ")</f>
        <v>2000</v>
      </c>
      <c r="W581" s="4">
        <v>3988</v>
      </c>
      <c r="X581">
        <v>0</v>
      </c>
      <c r="Y581">
        <v>4</v>
      </c>
      <c r="Z581">
        <v>4</v>
      </c>
      <c r="AA581" s="4">
        <v>1000</v>
      </c>
      <c r="AB581" s="4">
        <v>1000</v>
      </c>
      <c r="AC581">
        <v>1958</v>
      </c>
      <c r="AD581" t="s">
        <v>688</v>
      </c>
      <c r="AE581" t="s">
        <v>49</v>
      </c>
      <c r="AF581" t="s">
        <v>192</v>
      </c>
    </row>
    <row r="582" spans="1:32">
      <c r="A582" t="str">
        <f>PROPER(TRIM(Homes[[#This Row],[street]]))</f>
        <v>2622 W Lake Sammamish Pkwy Se</v>
      </c>
      <c r="B582" t="str">
        <f>PROPER(TRIM(Homes[[#This Row],[city]]))</f>
        <v>Bellevue</v>
      </c>
      <c r="C582" t="str">
        <f>_xlfn.TEXTBEFORE(Homes[[#This Row],[statezip]]," ")</f>
        <v>WA</v>
      </c>
      <c r="D582" s="6" t="str">
        <f>_xlfn.TEXTAFTER(Homes[[#This Row],[statezip]]," ")</f>
        <v>98008</v>
      </c>
      <c r="E582" s="1">
        <v>810000</v>
      </c>
      <c r="F582">
        <v>3</v>
      </c>
      <c r="G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582" s="3" t="str">
        <f>Homes[[#This Row],[bedrooms]] &amp; " bd | " &amp; TEXT(Homes[[#This Row],[bathrooms]],"0.##") &amp; " ba"</f>
        <v>3 bd | 1.75 ba</v>
      </c>
      <c r="I582" s="4">
        <v>1980</v>
      </c>
      <c r="J582" s="1">
        <f>IFERROR(Homes[[#This Row],[price]]/Homes[[#This Row],[sqft_living]]," ")</f>
        <v>409.09090909090907</v>
      </c>
      <c r="K582" s="4">
        <f>IFERROR(Homes[[#This Row],[sqft_lot]]/43560," ")</f>
        <v>0.30998622589531682</v>
      </c>
      <c r="L582" t="str">
        <f>IF(Homes[[#This Row],[waterfront]]=1, "Yes","No")</f>
        <v>No</v>
      </c>
      <c r="M582" s="4" t="str">
        <f>IF(Homes[[#This Row],[sqft_basement]]&gt;0, "Yes","No")</f>
        <v>Yes</v>
      </c>
      <c r="N582" t="str">
        <f>CHOOSE(Homes[[#This Row],[view]]+1, "None","Fair","Good","Great","Excellent")</f>
        <v>Good</v>
      </c>
      <c r="O582" t="str">
        <f>CHOOSE(Homes[[#This Row],[condition]], "Poor","Fair","Average","Good","Excellent")</f>
        <v>Good</v>
      </c>
      <c r="P582">
        <f ca="1">YEAR(TODAY())-Homes[[#This Row],[yr_built]]</f>
        <v>73</v>
      </c>
      <c r="Q582">
        <v>0</v>
      </c>
      <c r="R582">
        <f ca="1">IF(Homes[[#This Row],[yr_renovated]]&gt;0, YEAR(TODAY())-Homes[[#This Row],[yr_renovated]], YEAR(TODAY())-Homes[[#This Row],[yr_built]])</f>
        <v>73</v>
      </c>
      <c r="S582">
        <v>1</v>
      </c>
      <c r="T582" s="2">
        <v>41803</v>
      </c>
      <c r="U582" s="3">
        <v>1.75</v>
      </c>
      <c r="V582" s="4">
        <f>IFERROR(Homes[[#This Row],[sqft_above]]+Homes[[#This Row],[sqft_basement]]," ")</f>
        <v>1980</v>
      </c>
      <c r="W582" s="4">
        <v>13503</v>
      </c>
      <c r="X582">
        <v>0</v>
      </c>
      <c r="Y582">
        <v>2</v>
      </c>
      <c r="Z582">
        <v>4</v>
      </c>
      <c r="AA582" s="4">
        <v>1320</v>
      </c>
      <c r="AB582" s="4">
        <v>660</v>
      </c>
      <c r="AC582">
        <v>1952</v>
      </c>
      <c r="AD582" t="s">
        <v>689</v>
      </c>
      <c r="AE582" t="s">
        <v>33</v>
      </c>
      <c r="AF582" t="s">
        <v>53</v>
      </c>
    </row>
    <row r="583" spans="1:32">
      <c r="A583" t="str">
        <f>PROPER(TRIM(Homes[[#This Row],[street]]))</f>
        <v>15031 Se 66Th St</v>
      </c>
      <c r="B583" t="str">
        <f>PROPER(TRIM(Homes[[#This Row],[city]]))</f>
        <v>Bellevue</v>
      </c>
      <c r="C583" t="str">
        <f>_xlfn.TEXTBEFORE(Homes[[#This Row],[statezip]]," ")</f>
        <v>WA</v>
      </c>
      <c r="D583" s="6" t="str">
        <f>_xlfn.TEXTAFTER(Homes[[#This Row],[statezip]]," ")</f>
        <v>98006</v>
      </c>
      <c r="E583" s="1">
        <v>810000</v>
      </c>
      <c r="F583">
        <v>4</v>
      </c>
      <c r="G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3" s="3" t="str">
        <f>Homes[[#This Row],[bedrooms]] &amp; " bd | " &amp; TEXT(Homes[[#This Row],[bathrooms]],"0.##") &amp; " ba"</f>
        <v>4 bd | 2.5 ba</v>
      </c>
      <c r="I583" s="4">
        <v>2810</v>
      </c>
      <c r="J583" s="1">
        <f>IFERROR(Homes[[#This Row],[price]]/Homes[[#This Row],[sqft_living]]," ")</f>
        <v>288.25622775800713</v>
      </c>
      <c r="K583" s="4">
        <f>IFERROR(Homes[[#This Row],[sqft_lot]]/43560," ")</f>
        <v>0.24364095500459138</v>
      </c>
      <c r="L583" t="str">
        <f>IF(Homes[[#This Row],[waterfront]]=1, "Yes","No")</f>
        <v>No</v>
      </c>
      <c r="M583" s="4" t="str">
        <f>IF(Homes[[#This Row],[sqft_basement]]&gt;0, "Yes","No")</f>
        <v>No</v>
      </c>
      <c r="N583" t="str">
        <f>CHOOSE(Homes[[#This Row],[view]]+1, "None","Fair","Good","Great","Excellent")</f>
        <v>None</v>
      </c>
      <c r="O583" t="str">
        <f>CHOOSE(Homes[[#This Row],[condition]], "Poor","Fair","Average","Good","Excellent")</f>
        <v>Average</v>
      </c>
      <c r="P583">
        <f ca="1">YEAR(TODAY())-Homes[[#This Row],[yr_built]]</f>
        <v>36</v>
      </c>
      <c r="Q583">
        <v>0</v>
      </c>
      <c r="R583">
        <f ca="1">IF(Homes[[#This Row],[yr_renovated]]&gt;0, YEAR(TODAY())-Homes[[#This Row],[yr_renovated]], YEAR(TODAY())-Homes[[#This Row],[yr_built]])</f>
        <v>36</v>
      </c>
      <c r="S583">
        <v>2</v>
      </c>
      <c r="T583" s="2">
        <v>41812</v>
      </c>
      <c r="U583" s="3">
        <v>2.5</v>
      </c>
      <c r="V583" s="4">
        <f>IFERROR(Homes[[#This Row],[sqft_above]]+Homes[[#This Row],[sqft_basement]]," ")</f>
        <v>2810</v>
      </c>
      <c r="W583" s="4">
        <v>10613</v>
      </c>
      <c r="X583">
        <v>0</v>
      </c>
      <c r="Y583">
        <v>0</v>
      </c>
      <c r="Z583">
        <v>3</v>
      </c>
      <c r="AA583" s="4">
        <v>2810</v>
      </c>
      <c r="AB583" s="4">
        <v>0</v>
      </c>
      <c r="AC583">
        <v>1989</v>
      </c>
      <c r="AD583" t="s">
        <v>690</v>
      </c>
      <c r="AE583" t="s">
        <v>33</v>
      </c>
      <c r="AF583" t="s">
        <v>91</v>
      </c>
    </row>
    <row r="584" spans="1:32">
      <c r="A584" t="str">
        <f>PROPER(TRIM(Homes[[#This Row],[street]]))</f>
        <v>9530 Ne 5Th St</v>
      </c>
      <c r="B584" t="str">
        <f>PROPER(TRIM(Homes[[#This Row],[city]]))</f>
        <v>Bellevue</v>
      </c>
      <c r="C584" t="str">
        <f>_xlfn.TEXTBEFORE(Homes[[#This Row],[statezip]]," ")</f>
        <v>WA</v>
      </c>
      <c r="D584" s="6" t="str">
        <f>_xlfn.TEXTAFTER(Homes[[#This Row],[statezip]]," ")</f>
        <v>98004</v>
      </c>
      <c r="E584" s="1">
        <v>810000</v>
      </c>
      <c r="F584">
        <v>3</v>
      </c>
      <c r="G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84" s="3" t="str">
        <f>Homes[[#This Row],[bedrooms]] &amp; " bd | " &amp; TEXT(Homes[[#This Row],[bathrooms]],"0.##") &amp; " ba"</f>
        <v>3 bd | 1.5 ba</v>
      </c>
      <c r="I584" s="4">
        <v>1520</v>
      </c>
      <c r="J584" s="1">
        <f>IFERROR(Homes[[#This Row],[price]]/Homes[[#This Row],[sqft_living]]," ")</f>
        <v>532.89473684210532</v>
      </c>
      <c r="K584" s="4">
        <f>IFERROR(Homes[[#This Row],[sqft_lot]]/43560," ")</f>
        <v>0.2075528007346189</v>
      </c>
      <c r="L584" t="str">
        <f>IF(Homes[[#This Row],[waterfront]]=1, "Yes","No")</f>
        <v>No</v>
      </c>
      <c r="M584" s="4" t="str">
        <f>IF(Homes[[#This Row],[sqft_basement]]&gt;0, "Yes","No")</f>
        <v>No</v>
      </c>
      <c r="N584" t="str">
        <f>CHOOSE(Homes[[#This Row],[view]]+1, "None","Fair","Good","Great","Excellent")</f>
        <v>None</v>
      </c>
      <c r="O584" t="str">
        <f>CHOOSE(Homes[[#This Row],[condition]], "Poor","Fair","Average","Good","Excellent")</f>
        <v>Good</v>
      </c>
      <c r="P584">
        <f ca="1">YEAR(TODAY())-Homes[[#This Row],[yr_built]]</f>
        <v>71</v>
      </c>
      <c r="Q584">
        <v>1979</v>
      </c>
      <c r="R584">
        <f ca="1">IF(Homes[[#This Row],[yr_renovated]]&gt;0, YEAR(TODAY())-Homes[[#This Row],[yr_renovated]], YEAR(TODAY())-Homes[[#This Row],[yr_built]])</f>
        <v>46</v>
      </c>
      <c r="S584">
        <v>1</v>
      </c>
      <c r="T584" s="2">
        <v>41823</v>
      </c>
      <c r="U584" s="3">
        <v>1.5</v>
      </c>
      <c r="V584" s="4">
        <f>IFERROR(Homes[[#This Row],[sqft_above]]+Homes[[#This Row],[sqft_basement]]," ")</f>
        <v>1520</v>
      </c>
      <c r="W584" s="4">
        <v>9041</v>
      </c>
      <c r="X584">
        <v>0</v>
      </c>
      <c r="Y584">
        <v>0</v>
      </c>
      <c r="Z584">
        <v>4</v>
      </c>
      <c r="AA584" s="4">
        <v>1520</v>
      </c>
      <c r="AB584" s="4">
        <v>0</v>
      </c>
      <c r="AC584">
        <v>1954</v>
      </c>
      <c r="AD584" t="s">
        <v>691</v>
      </c>
      <c r="AE584" t="s">
        <v>33</v>
      </c>
      <c r="AF584" t="s">
        <v>34</v>
      </c>
    </row>
    <row r="585" spans="1:32">
      <c r="A585" t="str">
        <f>PROPER(TRIM(Homes[[#This Row],[street]]))</f>
        <v>22857 Ne 138Th Ct</v>
      </c>
      <c r="B585" t="str">
        <f>PROPER(TRIM(Homes[[#This Row],[city]]))</f>
        <v>Redmond</v>
      </c>
      <c r="C585" t="str">
        <f>_xlfn.TEXTBEFORE(Homes[[#This Row],[statezip]]," ")</f>
        <v>WA</v>
      </c>
      <c r="D585" s="6" t="str">
        <f>_xlfn.TEXTAFTER(Homes[[#This Row],[statezip]]," ")</f>
        <v>98053</v>
      </c>
      <c r="E585" s="1">
        <v>810000</v>
      </c>
      <c r="F585">
        <v>2</v>
      </c>
      <c r="G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85" s="3" t="str">
        <f>Homes[[#This Row],[bedrooms]] &amp; " bd | " &amp; TEXT(Homes[[#This Row],[bathrooms]],"0.##") &amp; " ba"</f>
        <v>2 bd | 2.75 ba</v>
      </c>
      <c r="I585" s="4">
        <v>2700</v>
      </c>
      <c r="J585" s="1">
        <f>IFERROR(Homes[[#This Row],[price]]/Homes[[#This Row],[sqft_living]]," ")</f>
        <v>300</v>
      </c>
      <c r="K585" s="4">
        <f>IFERROR(Homes[[#This Row],[sqft_lot]]/43560," ")</f>
        <v>0.19678604224058768</v>
      </c>
      <c r="L585" t="str">
        <f>IF(Homes[[#This Row],[waterfront]]=1, "Yes","No")</f>
        <v>No</v>
      </c>
      <c r="M585" s="4" t="str">
        <f>IF(Homes[[#This Row],[sqft_basement]]&gt;0, "Yes","No")</f>
        <v>No</v>
      </c>
      <c r="N585" t="str">
        <f>CHOOSE(Homes[[#This Row],[view]]+1, "None","Fair","Good","Great","Excellent")</f>
        <v>None</v>
      </c>
      <c r="O585" t="str">
        <f>CHOOSE(Homes[[#This Row],[condition]], "Poor","Fair","Average","Good","Excellent")</f>
        <v>Average</v>
      </c>
      <c r="P585">
        <f ca="1">YEAR(TODAY())-Homes[[#This Row],[yr_built]]</f>
        <v>18</v>
      </c>
      <c r="Q585">
        <v>0</v>
      </c>
      <c r="R585">
        <f ca="1">IF(Homes[[#This Row],[yr_renovated]]&gt;0, YEAR(TODAY())-Homes[[#This Row],[yr_renovated]], YEAR(TODAY())-Homes[[#This Row],[yr_built]])</f>
        <v>18</v>
      </c>
      <c r="S585">
        <v>1</v>
      </c>
      <c r="T585" s="2">
        <v>41828</v>
      </c>
      <c r="U585" s="3">
        <v>2.75</v>
      </c>
      <c r="V585" s="4">
        <f>IFERROR(Homes[[#This Row],[sqft_above]]+Homes[[#This Row],[sqft_basement]]," ")</f>
        <v>2700</v>
      </c>
      <c r="W585" s="4">
        <v>8572</v>
      </c>
      <c r="X585">
        <v>0</v>
      </c>
      <c r="Y585">
        <v>0</v>
      </c>
      <c r="Z585">
        <v>3</v>
      </c>
      <c r="AA585" s="4">
        <v>2700</v>
      </c>
      <c r="AB585" s="4">
        <v>0</v>
      </c>
      <c r="AC585">
        <v>2007</v>
      </c>
      <c r="AD585" t="s">
        <v>692</v>
      </c>
      <c r="AE585" t="s">
        <v>137</v>
      </c>
      <c r="AF585" t="s">
        <v>208</v>
      </c>
    </row>
    <row r="586" spans="1:32">
      <c r="A586" t="str">
        <f>PROPER(TRIM(Homes[[#This Row],[street]]))</f>
        <v>17822 Ne 154Th St</v>
      </c>
      <c r="B586" t="str">
        <f>PROPER(TRIM(Homes[[#This Row],[city]]))</f>
        <v>Woodinville</v>
      </c>
      <c r="C586" t="str">
        <f>_xlfn.TEXTBEFORE(Homes[[#This Row],[statezip]]," ")</f>
        <v>WA</v>
      </c>
      <c r="D586" s="6" t="str">
        <f>_xlfn.TEXTAFTER(Homes[[#This Row],[statezip]]," ")</f>
        <v>98072</v>
      </c>
      <c r="E586" s="1">
        <v>810000</v>
      </c>
      <c r="F586">
        <v>4</v>
      </c>
      <c r="G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6" s="3" t="str">
        <f>Homes[[#This Row],[bedrooms]] &amp; " bd | " &amp; TEXT(Homes[[#This Row],[bathrooms]],"0.##") &amp; " ba"</f>
        <v>4 bd | 2.5 ba</v>
      </c>
      <c r="I586" s="4">
        <v>3480</v>
      </c>
      <c r="J586" s="1">
        <f>IFERROR(Homes[[#This Row],[price]]/Homes[[#This Row],[sqft_living]]," ")</f>
        <v>232.75862068965517</v>
      </c>
      <c r="K586" s="4">
        <f>IFERROR(Homes[[#This Row],[sqft_lot]]/43560," ")</f>
        <v>1.3600091827364555</v>
      </c>
      <c r="L586" t="str">
        <f>IF(Homes[[#This Row],[waterfront]]=1, "Yes","No")</f>
        <v>No</v>
      </c>
      <c r="M586" s="4" t="str">
        <f>IF(Homes[[#This Row],[sqft_basement]]&gt;0, "Yes","No")</f>
        <v>No</v>
      </c>
      <c r="N586" t="str">
        <f>CHOOSE(Homes[[#This Row],[view]]+1, "None","Fair","Good","Great","Excellent")</f>
        <v>None</v>
      </c>
      <c r="O586" t="str">
        <f>CHOOSE(Homes[[#This Row],[condition]], "Poor","Fair","Average","Good","Excellent")</f>
        <v>Average</v>
      </c>
      <c r="P586">
        <f ca="1">YEAR(TODAY())-Homes[[#This Row],[yr_built]]</f>
        <v>37</v>
      </c>
      <c r="Q586">
        <v>2000</v>
      </c>
      <c r="R586">
        <f ca="1">IF(Homes[[#This Row],[yr_renovated]]&gt;0, YEAR(TODAY())-Homes[[#This Row],[yr_renovated]], YEAR(TODAY())-Homes[[#This Row],[yr_built]])</f>
        <v>25</v>
      </c>
      <c r="S586">
        <v>2</v>
      </c>
      <c r="T586" s="2">
        <v>41778</v>
      </c>
      <c r="U586" s="3">
        <v>2.5</v>
      </c>
      <c r="V586" s="4">
        <f>IFERROR(Homes[[#This Row],[sqft_above]]+Homes[[#This Row],[sqft_basement]]," ")</f>
        <v>3480</v>
      </c>
      <c r="W586" s="4">
        <v>59242</v>
      </c>
      <c r="X586">
        <v>0</v>
      </c>
      <c r="Y586">
        <v>0</v>
      </c>
      <c r="Z586">
        <v>3</v>
      </c>
      <c r="AA586" s="4">
        <v>3480</v>
      </c>
      <c r="AB586" s="4">
        <v>0</v>
      </c>
      <c r="AC586">
        <v>1988</v>
      </c>
      <c r="AD586" t="s">
        <v>693</v>
      </c>
      <c r="AE586" t="s">
        <v>120</v>
      </c>
      <c r="AF586" t="s">
        <v>275</v>
      </c>
    </row>
    <row r="587" spans="1:32">
      <c r="A587" t="str">
        <f>PROPER(TRIM(Homes[[#This Row],[street]]))</f>
        <v>12519 Se 15Th St</v>
      </c>
      <c r="B587" t="str">
        <f>PROPER(TRIM(Homes[[#This Row],[city]]))</f>
        <v>Bellevue</v>
      </c>
      <c r="C587" t="str">
        <f>_xlfn.TEXTBEFORE(Homes[[#This Row],[statezip]]," ")</f>
        <v>WA</v>
      </c>
      <c r="D587" s="6" t="str">
        <f>_xlfn.TEXTAFTER(Homes[[#This Row],[statezip]]," ")</f>
        <v>98005</v>
      </c>
      <c r="E587" s="1">
        <v>809950</v>
      </c>
      <c r="F587">
        <v>4</v>
      </c>
      <c r="G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587" s="3" t="str">
        <f>Homes[[#This Row],[bedrooms]] &amp; " bd | " &amp; TEXT(Homes[[#This Row],[bathrooms]],"0.##") &amp; " ba"</f>
        <v>4 bd | 2. ba</v>
      </c>
      <c r="I587" s="4">
        <v>2230</v>
      </c>
      <c r="J587" s="1">
        <f>IFERROR(Homes[[#This Row],[price]]/Homes[[#This Row],[sqft_living]]," ")</f>
        <v>363.20627802690581</v>
      </c>
      <c r="K587" s="4">
        <f>IFERROR(Homes[[#This Row],[sqft_lot]]/43560," ")</f>
        <v>0.22727272727272727</v>
      </c>
      <c r="L587" t="str">
        <f>IF(Homes[[#This Row],[waterfront]]=1, "Yes","No")</f>
        <v>No</v>
      </c>
      <c r="M587" s="4" t="str">
        <f>IF(Homes[[#This Row],[sqft_basement]]&gt;0, "Yes","No")</f>
        <v>No</v>
      </c>
      <c r="N587" t="str">
        <f>CHOOSE(Homes[[#This Row],[view]]+1, "None","Fair","Good","Great","Excellent")</f>
        <v>None</v>
      </c>
      <c r="O587" t="str">
        <f>CHOOSE(Homes[[#This Row],[condition]], "Poor","Fair","Average","Good","Excellent")</f>
        <v>Excellent</v>
      </c>
      <c r="P587">
        <f ca="1">YEAR(TODAY())-Homes[[#This Row],[yr_built]]</f>
        <v>66</v>
      </c>
      <c r="Q587">
        <v>0</v>
      </c>
      <c r="R587">
        <f ca="1">IF(Homes[[#This Row],[yr_renovated]]&gt;0, YEAR(TODAY())-Homes[[#This Row],[yr_renovated]], YEAR(TODAY())-Homes[[#This Row],[yr_built]])</f>
        <v>66</v>
      </c>
      <c r="S587">
        <v>1.5</v>
      </c>
      <c r="T587" s="2">
        <v>41796</v>
      </c>
      <c r="U587" s="3">
        <v>2</v>
      </c>
      <c r="V587" s="4">
        <f>IFERROR(Homes[[#This Row],[sqft_above]]+Homes[[#This Row],[sqft_basement]]," ")</f>
        <v>2230</v>
      </c>
      <c r="W587" s="4">
        <v>9900</v>
      </c>
      <c r="X587">
        <v>0</v>
      </c>
      <c r="Y587">
        <v>0</v>
      </c>
      <c r="Z587">
        <v>5</v>
      </c>
      <c r="AA587" s="4">
        <v>2230</v>
      </c>
      <c r="AB587" s="4">
        <v>0</v>
      </c>
      <c r="AC587">
        <v>1959</v>
      </c>
      <c r="AD587" t="s">
        <v>694</v>
      </c>
      <c r="AE587" t="s">
        <v>33</v>
      </c>
      <c r="AF587" t="s">
        <v>115</v>
      </c>
    </row>
    <row r="588" spans="1:32">
      <c r="A588" t="str">
        <f>PROPER(TRIM(Homes[[#This Row],[street]]))</f>
        <v>19199 Ne 43Rd Ct</v>
      </c>
      <c r="B588" t="str">
        <f>PROPER(TRIM(Homes[[#This Row],[city]]))</f>
        <v>Sammamish</v>
      </c>
      <c r="C588" t="str">
        <f>_xlfn.TEXTBEFORE(Homes[[#This Row],[statezip]]," ")</f>
        <v>WA</v>
      </c>
      <c r="D588" s="6" t="str">
        <f>_xlfn.TEXTAFTER(Homes[[#This Row],[statezip]]," ")</f>
        <v>98074</v>
      </c>
      <c r="E588" s="1">
        <v>809950</v>
      </c>
      <c r="F588">
        <v>4</v>
      </c>
      <c r="G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8" s="3" t="str">
        <f>Homes[[#This Row],[bedrooms]] &amp; " bd | " &amp; TEXT(Homes[[#This Row],[bathrooms]],"0.##") &amp; " ba"</f>
        <v>4 bd | 2.5 ba</v>
      </c>
      <c r="I588" s="4">
        <v>3280</v>
      </c>
      <c r="J588" s="1">
        <f>IFERROR(Homes[[#This Row],[price]]/Homes[[#This Row],[sqft_living]]," ")</f>
        <v>246.9359756097561</v>
      </c>
      <c r="K588" s="4">
        <f>IFERROR(Homes[[#This Row],[sqft_lot]]/43560," ")</f>
        <v>0.14189623507805327</v>
      </c>
      <c r="L588" t="str">
        <f>IF(Homes[[#This Row],[waterfront]]=1, "Yes","No")</f>
        <v>No</v>
      </c>
      <c r="M588" s="4" t="str">
        <f>IF(Homes[[#This Row],[sqft_basement]]&gt;0, "Yes","No")</f>
        <v>No</v>
      </c>
      <c r="N588" t="str">
        <f>CHOOSE(Homes[[#This Row],[view]]+1, "None","Fair","Good","Great","Excellent")</f>
        <v>None</v>
      </c>
      <c r="O588" t="str">
        <f>CHOOSE(Homes[[#This Row],[condition]], "Poor","Fair","Average","Good","Excellent")</f>
        <v>Average</v>
      </c>
      <c r="P588">
        <f ca="1">YEAR(TODAY())-Homes[[#This Row],[yr_built]]</f>
        <v>24</v>
      </c>
      <c r="Q588">
        <v>0</v>
      </c>
      <c r="R588">
        <f ca="1">IF(Homes[[#This Row],[yr_renovated]]&gt;0, YEAR(TODAY())-Homes[[#This Row],[yr_renovated]], YEAR(TODAY())-Homes[[#This Row],[yr_built]])</f>
        <v>24</v>
      </c>
      <c r="S588">
        <v>2</v>
      </c>
      <c r="T588" s="2">
        <v>41801</v>
      </c>
      <c r="U588" s="3">
        <v>2.5</v>
      </c>
      <c r="V588" s="4">
        <f>IFERROR(Homes[[#This Row],[sqft_above]]+Homes[[#This Row],[sqft_basement]]," ")</f>
        <v>3280</v>
      </c>
      <c r="W588" s="4">
        <v>6181</v>
      </c>
      <c r="X588">
        <v>0</v>
      </c>
      <c r="Y588">
        <v>0</v>
      </c>
      <c r="Z588">
        <v>3</v>
      </c>
      <c r="AA588" s="4">
        <v>3280</v>
      </c>
      <c r="AB588" s="4">
        <v>0</v>
      </c>
      <c r="AC588">
        <v>2001</v>
      </c>
      <c r="AD588" t="s">
        <v>695</v>
      </c>
      <c r="AE588" t="s">
        <v>102</v>
      </c>
      <c r="AF588" t="s">
        <v>266</v>
      </c>
    </row>
    <row r="589" spans="1:32">
      <c r="A589" t="str">
        <f>PROPER(TRIM(Homes[[#This Row],[street]]))</f>
        <v>14575 Ne 57Th St</v>
      </c>
      <c r="B589" t="str">
        <f>PROPER(TRIM(Homes[[#This Row],[city]]))</f>
        <v>Bellevue</v>
      </c>
      <c r="C589" t="str">
        <f>_xlfn.TEXTBEFORE(Homes[[#This Row],[statezip]]," ")</f>
        <v>WA</v>
      </c>
      <c r="D589" s="6" t="str">
        <f>_xlfn.TEXTAFTER(Homes[[#This Row],[statezip]]," ")</f>
        <v>98007</v>
      </c>
      <c r="E589" s="1">
        <v>809000</v>
      </c>
      <c r="F589">
        <v>3</v>
      </c>
      <c r="G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89" s="3" t="str">
        <f>Homes[[#This Row],[bedrooms]] &amp; " bd | " &amp; TEXT(Homes[[#This Row],[bathrooms]],"0.##") &amp; " ba"</f>
        <v>3 bd | 2.5 ba</v>
      </c>
      <c r="I589" s="4">
        <v>2590</v>
      </c>
      <c r="J589" s="1">
        <f>IFERROR(Homes[[#This Row],[price]]/Homes[[#This Row],[sqft_living]]," ")</f>
        <v>312.35521235521236</v>
      </c>
      <c r="K589" s="4">
        <f>IFERROR(Homes[[#This Row],[sqft_lot]]/43560," ")</f>
        <v>0.17722681359044995</v>
      </c>
      <c r="L589" t="str">
        <f>IF(Homes[[#This Row],[waterfront]]=1, "Yes","No")</f>
        <v>No</v>
      </c>
      <c r="M589" s="4" t="str">
        <f>IF(Homes[[#This Row],[sqft_basement]]&gt;0, "Yes","No")</f>
        <v>No</v>
      </c>
      <c r="N589" t="str">
        <f>CHOOSE(Homes[[#This Row],[view]]+1, "None","Fair","Good","Great","Excellent")</f>
        <v>None</v>
      </c>
      <c r="O589" t="str">
        <f>CHOOSE(Homes[[#This Row],[condition]], "Poor","Fair","Average","Good","Excellent")</f>
        <v>Average</v>
      </c>
      <c r="P589">
        <f ca="1">YEAR(TODAY())-Homes[[#This Row],[yr_built]]</f>
        <v>37</v>
      </c>
      <c r="Q589">
        <v>2000</v>
      </c>
      <c r="R589">
        <f ca="1">IF(Homes[[#This Row],[yr_renovated]]&gt;0, YEAR(TODAY())-Homes[[#This Row],[yr_renovated]], YEAR(TODAY())-Homes[[#This Row],[yr_built]])</f>
        <v>25</v>
      </c>
      <c r="S589">
        <v>2</v>
      </c>
      <c r="T589" s="2">
        <v>41807</v>
      </c>
      <c r="U589" s="3">
        <v>2.5</v>
      </c>
      <c r="V589" s="4">
        <f>IFERROR(Homes[[#This Row],[sqft_above]]+Homes[[#This Row],[sqft_basement]]," ")</f>
        <v>2590</v>
      </c>
      <c r="W589" s="4">
        <v>7720</v>
      </c>
      <c r="X589">
        <v>0</v>
      </c>
      <c r="Y589">
        <v>0</v>
      </c>
      <c r="Z589">
        <v>3</v>
      </c>
      <c r="AA589" s="4">
        <v>2590</v>
      </c>
      <c r="AB589" s="4">
        <v>0</v>
      </c>
      <c r="AC589">
        <v>1988</v>
      </c>
      <c r="AD589" t="s">
        <v>696</v>
      </c>
      <c r="AE589" t="s">
        <v>33</v>
      </c>
      <c r="AF589" t="s">
        <v>264</v>
      </c>
    </row>
    <row r="590" spans="1:32">
      <c r="A590" t="str">
        <f>PROPER(TRIM(Homes[[#This Row],[street]]))</f>
        <v>1218 19Th Ave E</v>
      </c>
      <c r="B590" t="str">
        <f>PROPER(TRIM(Homes[[#This Row],[city]]))</f>
        <v>Seattle</v>
      </c>
      <c r="C590" t="str">
        <f>_xlfn.TEXTBEFORE(Homes[[#This Row],[statezip]]," ")</f>
        <v>WA</v>
      </c>
      <c r="D590" s="6" t="str">
        <f>_xlfn.TEXTAFTER(Homes[[#This Row],[statezip]]," ")</f>
        <v>98112</v>
      </c>
      <c r="E590" s="1">
        <v>809000</v>
      </c>
      <c r="F590">
        <v>4</v>
      </c>
      <c r="G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90" s="3" t="str">
        <f>Homes[[#This Row],[bedrooms]] &amp; " bd | " &amp; TEXT(Homes[[#This Row],[bathrooms]],"0.##") &amp; " ba"</f>
        <v>4 bd | 1.5 ba</v>
      </c>
      <c r="I590" s="4">
        <v>1840</v>
      </c>
      <c r="J590" s="1">
        <f>IFERROR(Homes[[#This Row],[price]]/Homes[[#This Row],[sqft_living]]," ")</f>
        <v>439.67391304347825</v>
      </c>
      <c r="K590" s="4">
        <f>IFERROR(Homes[[#This Row],[sqft_lot]]/43560," ")</f>
        <v>9.9563820018365473E-2</v>
      </c>
      <c r="L590" t="str">
        <f>IF(Homes[[#This Row],[waterfront]]=1, "Yes","No")</f>
        <v>No</v>
      </c>
      <c r="M590" s="4" t="str">
        <f>IF(Homes[[#This Row],[sqft_basement]]&gt;0, "Yes","No")</f>
        <v>No</v>
      </c>
      <c r="N590" t="str">
        <f>CHOOSE(Homes[[#This Row],[view]]+1, "None","Fair","Good","Great","Excellent")</f>
        <v>None</v>
      </c>
      <c r="O590" t="str">
        <f>CHOOSE(Homes[[#This Row],[condition]], "Poor","Fair","Average","Good","Excellent")</f>
        <v>Good</v>
      </c>
      <c r="P590">
        <f ca="1">YEAR(TODAY())-Homes[[#This Row],[yr_built]]</f>
        <v>108</v>
      </c>
      <c r="Q590">
        <v>0</v>
      </c>
      <c r="R590">
        <f ca="1">IF(Homes[[#This Row],[yr_renovated]]&gt;0, YEAR(TODAY())-Homes[[#This Row],[yr_renovated]], YEAR(TODAY())-Homes[[#This Row],[yr_built]])</f>
        <v>108</v>
      </c>
      <c r="S590">
        <v>2</v>
      </c>
      <c r="T590" s="2">
        <v>41792</v>
      </c>
      <c r="U590" s="3">
        <v>1.5</v>
      </c>
      <c r="V590" s="4">
        <f>IFERROR(Homes[[#This Row],[sqft_above]]+Homes[[#This Row],[sqft_basement]]," ")</f>
        <v>1840</v>
      </c>
      <c r="W590" s="4">
        <v>4337</v>
      </c>
      <c r="X590">
        <v>0</v>
      </c>
      <c r="Y590">
        <v>0</v>
      </c>
      <c r="Z590">
        <v>4</v>
      </c>
      <c r="AA590" s="4">
        <v>1840</v>
      </c>
      <c r="AB590" s="4">
        <v>0</v>
      </c>
      <c r="AC590">
        <v>1917</v>
      </c>
      <c r="AD590" t="s">
        <v>697</v>
      </c>
      <c r="AE590" t="s">
        <v>49</v>
      </c>
      <c r="AF590" t="s">
        <v>64</v>
      </c>
    </row>
    <row r="591" spans="1:32">
      <c r="A591" t="str">
        <f>PROPER(TRIM(Homes[[#This Row],[street]]))</f>
        <v>14586 Ne 58Th St</v>
      </c>
      <c r="B591" t="str">
        <f>PROPER(TRIM(Homes[[#This Row],[city]]))</f>
        <v>Bellevue</v>
      </c>
      <c r="C591" t="str">
        <f>_xlfn.TEXTBEFORE(Homes[[#This Row],[statezip]]," ")</f>
        <v>WA</v>
      </c>
      <c r="D591" s="6" t="str">
        <f>_xlfn.TEXTAFTER(Homes[[#This Row],[statezip]]," ")</f>
        <v>98007</v>
      </c>
      <c r="E591" s="1">
        <v>808000</v>
      </c>
      <c r="F591">
        <v>4</v>
      </c>
      <c r="G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591" s="3" t="str">
        <f>Homes[[#This Row],[bedrooms]] &amp; " bd | " &amp; TEXT(Homes[[#This Row],[bathrooms]],"0.##") &amp; " ba"</f>
        <v>4 bd | 2.25 ba</v>
      </c>
      <c r="I591" s="4">
        <v>2500</v>
      </c>
      <c r="J591" s="1">
        <f>IFERROR(Homes[[#This Row],[price]]/Homes[[#This Row],[sqft_living]]," ")</f>
        <v>323.2</v>
      </c>
      <c r="K591" s="4">
        <f>IFERROR(Homes[[#This Row],[sqft_lot]]/43560," ")</f>
        <v>0.20353535353535354</v>
      </c>
      <c r="L591" t="str">
        <f>IF(Homes[[#This Row],[waterfront]]=1, "Yes","No")</f>
        <v>No</v>
      </c>
      <c r="M591" s="4" t="str">
        <f>IF(Homes[[#This Row],[sqft_basement]]&gt;0, "Yes","No")</f>
        <v>No</v>
      </c>
      <c r="N591" t="str">
        <f>CHOOSE(Homes[[#This Row],[view]]+1, "None","Fair","Good","Great","Excellent")</f>
        <v>None</v>
      </c>
      <c r="O591" t="str">
        <f>CHOOSE(Homes[[#This Row],[condition]], "Poor","Fair","Average","Good","Excellent")</f>
        <v>Good</v>
      </c>
      <c r="P591">
        <f ca="1">YEAR(TODAY())-Homes[[#This Row],[yr_built]]</f>
        <v>38</v>
      </c>
      <c r="Q591">
        <v>0</v>
      </c>
      <c r="R591">
        <f ca="1">IF(Homes[[#This Row],[yr_renovated]]&gt;0, YEAR(TODAY())-Homes[[#This Row],[yr_renovated]], YEAR(TODAY())-Homes[[#This Row],[yr_built]])</f>
        <v>38</v>
      </c>
      <c r="S591">
        <v>2</v>
      </c>
      <c r="T591" s="2">
        <v>41821</v>
      </c>
      <c r="U591" s="3">
        <v>2.25</v>
      </c>
      <c r="V591" s="4">
        <f>IFERROR(Homes[[#This Row],[sqft_above]]+Homes[[#This Row],[sqft_basement]]," ")</f>
        <v>2500</v>
      </c>
      <c r="W591" s="4">
        <v>8866</v>
      </c>
      <c r="X591">
        <v>0</v>
      </c>
      <c r="Y591">
        <v>0</v>
      </c>
      <c r="Z591">
        <v>4</v>
      </c>
      <c r="AA591" s="4">
        <v>2500</v>
      </c>
      <c r="AB591" s="4">
        <v>0</v>
      </c>
      <c r="AC591">
        <v>1987</v>
      </c>
      <c r="AD591" t="s">
        <v>698</v>
      </c>
      <c r="AE591" t="s">
        <v>33</v>
      </c>
      <c r="AF591" t="s">
        <v>264</v>
      </c>
    </row>
    <row r="592" spans="1:32">
      <c r="A592" t="str">
        <f>PROPER(TRIM(Homes[[#This Row],[street]]))</f>
        <v>8510 258Th Ave Ne</v>
      </c>
      <c r="B592" t="str">
        <f>PROPER(TRIM(Homes[[#This Row],[city]]))</f>
        <v>Redmond</v>
      </c>
      <c r="C592" t="str">
        <f>_xlfn.TEXTBEFORE(Homes[[#This Row],[statezip]]," ")</f>
        <v>WA</v>
      </c>
      <c r="D592" s="6" t="str">
        <f>_xlfn.TEXTAFTER(Homes[[#This Row],[statezip]]," ")</f>
        <v>98053</v>
      </c>
      <c r="E592" s="1">
        <v>806000</v>
      </c>
      <c r="F592">
        <v>4</v>
      </c>
      <c r="G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2" s="3" t="str">
        <f>Homes[[#This Row],[bedrooms]] &amp; " bd | " &amp; TEXT(Homes[[#This Row],[bathrooms]],"0.##") &amp; " ba"</f>
        <v>4 bd | 2.5 ba</v>
      </c>
      <c r="I592" s="4">
        <v>2500</v>
      </c>
      <c r="J592" s="1">
        <f>IFERROR(Homes[[#This Row],[price]]/Homes[[#This Row],[sqft_living]]," ")</f>
        <v>322.39999999999998</v>
      </c>
      <c r="K592" s="4">
        <f>IFERROR(Homes[[#This Row],[sqft_lot]]/43560," ")</f>
        <v>4.7399908172635445</v>
      </c>
      <c r="L592" t="str">
        <f>IF(Homes[[#This Row],[waterfront]]=1, "Yes","No")</f>
        <v>No</v>
      </c>
      <c r="M592" s="4" t="str">
        <f>IF(Homes[[#This Row],[sqft_basement]]&gt;0, "Yes","No")</f>
        <v>No</v>
      </c>
      <c r="N592" t="str">
        <f>CHOOSE(Homes[[#This Row],[view]]+1, "None","Fair","Good","Great","Excellent")</f>
        <v>None</v>
      </c>
      <c r="O592" t="str">
        <f>CHOOSE(Homes[[#This Row],[condition]], "Poor","Fair","Average","Good","Excellent")</f>
        <v>Average</v>
      </c>
      <c r="P592">
        <f ca="1">YEAR(TODAY())-Homes[[#This Row],[yr_built]]</f>
        <v>28</v>
      </c>
      <c r="Q592">
        <v>0</v>
      </c>
      <c r="R592">
        <f ca="1">IF(Homes[[#This Row],[yr_renovated]]&gt;0, YEAR(TODAY())-Homes[[#This Row],[yr_renovated]], YEAR(TODAY())-Homes[[#This Row],[yr_built]])</f>
        <v>28</v>
      </c>
      <c r="S592">
        <v>1</v>
      </c>
      <c r="T592" s="2">
        <v>41813</v>
      </c>
      <c r="U592" s="3">
        <v>2.5</v>
      </c>
      <c r="V592" s="4">
        <f>IFERROR(Homes[[#This Row],[sqft_above]]+Homes[[#This Row],[sqft_basement]]," ")</f>
        <v>2500</v>
      </c>
      <c r="W592" s="4">
        <v>206474</v>
      </c>
      <c r="X592">
        <v>0</v>
      </c>
      <c r="Y592">
        <v>0</v>
      </c>
      <c r="Z592">
        <v>3</v>
      </c>
      <c r="AA592" s="4">
        <v>2500</v>
      </c>
      <c r="AB592" s="4">
        <v>0</v>
      </c>
      <c r="AC592">
        <v>1997</v>
      </c>
      <c r="AD592" t="s">
        <v>699</v>
      </c>
      <c r="AE592" t="s">
        <v>137</v>
      </c>
      <c r="AF592" t="s">
        <v>208</v>
      </c>
    </row>
    <row r="593" spans="1:32">
      <c r="A593" t="str">
        <f>PROPER(TRIM(Homes[[#This Row],[street]]))</f>
        <v>18015 15Th Ave Nw</v>
      </c>
      <c r="B593" t="str">
        <f>PROPER(TRIM(Homes[[#This Row],[city]]))</f>
        <v>Shoreline</v>
      </c>
      <c r="C593" t="str">
        <f>_xlfn.TEXTBEFORE(Homes[[#This Row],[statezip]]," ")</f>
        <v>WA</v>
      </c>
      <c r="D593" s="6" t="str">
        <f>_xlfn.TEXTAFTER(Homes[[#This Row],[statezip]]," ")</f>
        <v>98177</v>
      </c>
      <c r="E593" s="1">
        <v>805000</v>
      </c>
      <c r="F593">
        <v>5</v>
      </c>
      <c r="G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3" s="3" t="str">
        <f>Homes[[#This Row],[bedrooms]] &amp; " bd | " &amp; TEXT(Homes[[#This Row],[bathrooms]],"0.##") &amp; " ba"</f>
        <v>5 bd | 2.5 ba</v>
      </c>
      <c r="I593" s="4">
        <v>4600</v>
      </c>
      <c r="J593" s="1">
        <f>IFERROR(Homes[[#This Row],[price]]/Homes[[#This Row],[sqft_living]]," ")</f>
        <v>175</v>
      </c>
      <c r="K593" s="4">
        <f>IFERROR(Homes[[#This Row],[sqft_lot]]/43560," ")</f>
        <v>0.45525711662075297</v>
      </c>
      <c r="L593" t="str">
        <f>IF(Homes[[#This Row],[waterfront]]=1, "Yes","No")</f>
        <v>No</v>
      </c>
      <c r="M593" s="4" t="str">
        <f>IF(Homes[[#This Row],[sqft_basement]]&gt;0, "Yes","No")</f>
        <v>Yes</v>
      </c>
      <c r="N593" t="str">
        <f>CHOOSE(Homes[[#This Row],[view]]+1, "None","Fair","Good","Great","Excellent")</f>
        <v>Great</v>
      </c>
      <c r="O593" t="str">
        <f>CHOOSE(Homes[[#This Row],[condition]], "Poor","Fair","Average","Good","Excellent")</f>
        <v>Average</v>
      </c>
      <c r="P593">
        <f ca="1">YEAR(TODAY())-Homes[[#This Row],[yr_built]]</f>
        <v>69</v>
      </c>
      <c r="Q593">
        <v>2013</v>
      </c>
      <c r="R593">
        <f ca="1">IF(Homes[[#This Row],[yr_renovated]]&gt;0, YEAR(TODAY())-Homes[[#This Row],[yr_renovated]], YEAR(TODAY())-Homes[[#This Row],[yr_built]])</f>
        <v>12</v>
      </c>
      <c r="S593">
        <v>1</v>
      </c>
      <c r="T593" s="2">
        <v>41796</v>
      </c>
      <c r="U593" s="3">
        <v>2.5</v>
      </c>
      <c r="V593" s="4">
        <f>IFERROR(Homes[[#This Row],[sqft_above]]+Homes[[#This Row],[sqft_basement]]," ")</f>
        <v>4600</v>
      </c>
      <c r="W593" s="4">
        <v>19831</v>
      </c>
      <c r="X593">
        <v>0</v>
      </c>
      <c r="Y593">
        <v>3</v>
      </c>
      <c r="Z593">
        <v>3</v>
      </c>
      <c r="AA593" s="4">
        <v>2300</v>
      </c>
      <c r="AB593" s="4">
        <v>2300</v>
      </c>
      <c r="AC593">
        <v>1956</v>
      </c>
      <c r="AD593" t="s">
        <v>700</v>
      </c>
      <c r="AE593" t="s">
        <v>100</v>
      </c>
      <c r="AF593" t="s">
        <v>50</v>
      </c>
    </row>
    <row r="594" spans="1:32">
      <c r="A594" t="str">
        <f>PROPER(TRIM(Homes[[#This Row],[street]]))</f>
        <v>5710 Sw Admiral Way</v>
      </c>
      <c r="B594" t="str">
        <f>PROPER(TRIM(Homes[[#This Row],[city]]))</f>
        <v>Seattle</v>
      </c>
      <c r="C594" t="str">
        <f>_xlfn.TEXTBEFORE(Homes[[#This Row],[statezip]]," ")</f>
        <v>WA</v>
      </c>
      <c r="D594" s="6" t="str">
        <f>_xlfn.TEXTAFTER(Homes[[#This Row],[statezip]]," ")</f>
        <v>98116</v>
      </c>
      <c r="E594" s="1">
        <v>805000</v>
      </c>
      <c r="F594">
        <v>3</v>
      </c>
      <c r="G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94" s="3" t="str">
        <f>Homes[[#This Row],[bedrooms]] &amp; " bd | " &amp; TEXT(Homes[[#This Row],[bathrooms]],"0.##") &amp; " ba"</f>
        <v>3 bd | 2.75 ba</v>
      </c>
      <c r="I594" s="4">
        <v>2600</v>
      </c>
      <c r="J594" s="1">
        <f>IFERROR(Homes[[#This Row],[price]]/Homes[[#This Row],[sqft_living]]," ")</f>
        <v>309.61538461538464</v>
      </c>
      <c r="K594" s="4">
        <f>IFERROR(Homes[[#This Row],[sqft_lot]]/43560," ")</f>
        <v>0.13487144168962351</v>
      </c>
      <c r="L594" t="str">
        <f>IF(Homes[[#This Row],[waterfront]]=1, "Yes","No")</f>
        <v>No</v>
      </c>
      <c r="M594" s="4" t="str">
        <f>IF(Homes[[#This Row],[sqft_basement]]&gt;0, "Yes","No")</f>
        <v>Yes</v>
      </c>
      <c r="N594" t="str">
        <f>CHOOSE(Homes[[#This Row],[view]]+1, "None","Fair","Good","Great","Excellent")</f>
        <v>Good</v>
      </c>
      <c r="O594" t="str">
        <f>CHOOSE(Homes[[#This Row],[condition]], "Poor","Fair","Average","Good","Excellent")</f>
        <v>Excellent</v>
      </c>
      <c r="P594">
        <f ca="1">YEAR(TODAY())-Homes[[#This Row],[yr_built]]</f>
        <v>96</v>
      </c>
      <c r="Q594">
        <v>0</v>
      </c>
      <c r="R594">
        <f ca="1">IF(Homes[[#This Row],[yr_renovated]]&gt;0, YEAR(TODAY())-Homes[[#This Row],[yr_renovated]], YEAR(TODAY())-Homes[[#This Row],[yr_built]])</f>
        <v>96</v>
      </c>
      <c r="S594">
        <v>1.5</v>
      </c>
      <c r="T594" s="2">
        <v>41816</v>
      </c>
      <c r="U594" s="3">
        <v>2.75</v>
      </c>
      <c r="V594" s="4">
        <f>IFERROR(Homes[[#This Row],[sqft_above]]+Homes[[#This Row],[sqft_basement]]," ")</f>
        <v>2600</v>
      </c>
      <c r="W594" s="4">
        <v>5875</v>
      </c>
      <c r="X594">
        <v>0</v>
      </c>
      <c r="Y594">
        <v>2</v>
      </c>
      <c r="Z594">
        <v>5</v>
      </c>
      <c r="AA594" s="4">
        <v>1600</v>
      </c>
      <c r="AB594" s="4">
        <v>1000</v>
      </c>
      <c r="AC594">
        <v>1929</v>
      </c>
      <c r="AD594" t="s">
        <v>701</v>
      </c>
      <c r="AE594" t="s">
        <v>49</v>
      </c>
      <c r="AF594" t="s">
        <v>192</v>
      </c>
    </row>
    <row r="595" spans="1:32">
      <c r="A595" t="str">
        <f>PROPER(TRIM(Homes[[#This Row],[street]]))</f>
        <v>3210 Nw 58Th St</v>
      </c>
      <c r="B595" t="str">
        <f>PROPER(TRIM(Homes[[#This Row],[city]]))</f>
        <v>Seattle</v>
      </c>
      <c r="C595" t="str">
        <f>_xlfn.TEXTBEFORE(Homes[[#This Row],[statezip]]," ")</f>
        <v>WA</v>
      </c>
      <c r="D595" s="6" t="str">
        <f>_xlfn.TEXTAFTER(Homes[[#This Row],[statezip]]," ")</f>
        <v>98107</v>
      </c>
      <c r="E595" s="1">
        <v>805000</v>
      </c>
      <c r="F595">
        <v>4</v>
      </c>
      <c r="G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595" s="3" t="str">
        <f>Homes[[#This Row],[bedrooms]] &amp; " bd | " &amp; TEXT(Homes[[#This Row],[bathrooms]],"0.##") &amp; " ba"</f>
        <v>4 bd | 2.75 ba</v>
      </c>
      <c r="I595" s="4">
        <v>2410</v>
      </c>
      <c r="J595" s="1">
        <f>IFERROR(Homes[[#This Row],[price]]/Homes[[#This Row],[sqft_living]]," ")</f>
        <v>334.02489626556019</v>
      </c>
      <c r="K595" s="4">
        <f>IFERROR(Homes[[#This Row],[sqft_lot]]/43560," ")</f>
        <v>0.13774104683195593</v>
      </c>
      <c r="L595" t="str">
        <f>IF(Homes[[#This Row],[waterfront]]=1, "Yes","No")</f>
        <v>No</v>
      </c>
      <c r="M595" s="4" t="str">
        <f>IF(Homes[[#This Row],[sqft_basement]]&gt;0, "Yes","No")</f>
        <v>Yes</v>
      </c>
      <c r="N595" t="str">
        <f>CHOOSE(Homes[[#This Row],[view]]+1, "None","Fair","Good","Great","Excellent")</f>
        <v>None</v>
      </c>
      <c r="O595" t="str">
        <f>CHOOSE(Homes[[#This Row],[condition]], "Poor","Fair","Average","Good","Excellent")</f>
        <v>Excellent</v>
      </c>
      <c r="P595">
        <f ca="1">YEAR(TODAY())-Homes[[#This Row],[yr_built]]</f>
        <v>75</v>
      </c>
      <c r="Q595">
        <v>0</v>
      </c>
      <c r="R595">
        <f ca="1">IF(Homes[[#This Row],[yr_renovated]]&gt;0, YEAR(TODAY())-Homes[[#This Row],[yr_renovated]], YEAR(TODAY())-Homes[[#This Row],[yr_built]])</f>
        <v>75</v>
      </c>
      <c r="S595">
        <v>1</v>
      </c>
      <c r="T595" s="2">
        <v>41781</v>
      </c>
      <c r="U595" s="3">
        <v>2.75</v>
      </c>
      <c r="V595" s="4">
        <f>IFERROR(Homes[[#This Row],[sqft_above]]+Homes[[#This Row],[sqft_basement]]," ")</f>
        <v>2410</v>
      </c>
      <c r="W595" s="4">
        <v>6000</v>
      </c>
      <c r="X595">
        <v>0</v>
      </c>
      <c r="Y595">
        <v>0</v>
      </c>
      <c r="Z595">
        <v>5</v>
      </c>
      <c r="AA595" s="4">
        <v>1410</v>
      </c>
      <c r="AB595" s="4">
        <v>1000</v>
      </c>
      <c r="AC595">
        <v>1950</v>
      </c>
      <c r="AD595" t="s">
        <v>702</v>
      </c>
      <c r="AE595" t="s">
        <v>49</v>
      </c>
      <c r="AF595" t="s">
        <v>62</v>
      </c>
    </row>
    <row r="596" spans="1:32">
      <c r="A596" t="str">
        <f>PROPER(TRIM(Homes[[#This Row],[street]]))</f>
        <v>21481 Se 2Nd Pl</v>
      </c>
      <c r="B596" t="str">
        <f>PROPER(TRIM(Homes[[#This Row],[city]]))</f>
        <v>Sammamish</v>
      </c>
      <c r="C596" t="str">
        <f>_xlfn.TEXTBEFORE(Homes[[#This Row],[statezip]]," ")</f>
        <v>WA</v>
      </c>
      <c r="D596" s="6" t="str">
        <f>_xlfn.TEXTAFTER(Homes[[#This Row],[statezip]]," ")</f>
        <v>98074</v>
      </c>
      <c r="E596" s="1">
        <v>804995</v>
      </c>
      <c r="F596">
        <v>5</v>
      </c>
      <c r="G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596" s="3" t="str">
        <f>Homes[[#This Row],[bedrooms]] &amp; " bd | " &amp; TEXT(Homes[[#This Row],[bathrooms]],"0.##") &amp; " ba"</f>
        <v>5 bd | 1.5 ba</v>
      </c>
      <c r="I596" s="4">
        <v>3360</v>
      </c>
      <c r="J596" s="1">
        <f>IFERROR(Homes[[#This Row],[price]]/Homes[[#This Row],[sqft_living]]," ")</f>
        <v>239.58184523809524</v>
      </c>
      <c r="K596" s="4">
        <f>IFERROR(Homes[[#This Row],[sqft_lot]]/43560," ")</f>
        <v>0.12401285583103765</v>
      </c>
      <c r="L596" t="str">
        <f>IF(Homes[[#This Row],[waterfront]]=1, "Yes","No")</f>
        <v>No</v>
      </c>
      <c r="M596" s="4" t="str">
        <f>IF(Homes[[#This Row],[sqft_basement]]&gt;0, "Yes","No")</f>
        <v>No</v>
      </c>
      <c r="N596" t="str">
        <f>CHOOSE(Homes[[#This Row],[view]]+1, "None","Fair","Good","Great","Excellent")</f>
        <v>None</v>
      </c>
      <c r="O596" t="str">
        <f>CHOOSE(Homes[[#This Row],[condition]], "Poor","Fair","Average","Good","Excellent")</f>
        <v>Average</v>
      </c>
      <c r="P596">
        <f ca="1">YEAR(TODAY())-Homes[[#This Row],[yr_built]]</f>
        <v>11</v>
      </c>
      <c r="Q596">
        <v>0</v>
      </c>
      <c r="R596">
        <f ca="1">IF(Homes[[#This Row],[yr_renovated]]&gt;0, YEAR(TODAY())-Homes[[#This Row],[yr_renovated]], YEAR(TODAY())-Homes[[#This Row],[yr_built]])</f>
        <v>11</v>
      </c>
      <c r="S596">
        <v>2</v>
      </c>
      <c r="T596" s="2">
        <v>41775</v>
      </c>
      <c r="U596" s="3">
        <v>1.5</v>
      </c>
      <c r="V596" s="4">
        <f>IFERROR(Homes[[#This Row],[sqft_above]]+Homes[[#This Row],[sqft_basement]]," ")</f>
        <v>3360</v>
      </c>
      <c r="W596" s="4">
        <v>5402</v>
      </c>
      <c r="X596">
        <v>0</v>
      </c>
      <c r="Y596">
        <v>0</v>
      </c>
      <c r="Z596">
        <v>3</v>
      </c>
      <c r="AA596" s="4">
        <v>3360</v>
      </c>
      <c r="AB596" s="4">
        <v>0</v>
      </c>
      <c r="AC596">
        <v>2014</v>
      </c>
      <c r="AD596" t="s">
        <v>703</v>
      </c>
      <c r="AE596" t="s">
        <v>102</v>
      </c>
      <c r="AF596" t="s">
        <v>266</v>
      </c>
    </row>
    <row r="597" spans="1:32">
      <c r="A597" t="str">
        <f>PROPER(TRIM(Homes[[#This Row],[street]]))</f>
        <v>6908 135Th Pl Se</v>
      </c>
      <c r="B597" t="str">
        <f>PROPER(TRIM(Homes[[#This Row],[city]]))</f>
        <v>Newcastle</v>
      </c>
      <c r="C597" t="str">
        <f>_xlfn.TEXTBEFORE(Homes[[#This Row],[statezip]]," ")</f>
        <v>WA</v>
      </c>
      <c r="D597" s="6" t="str">
        <f>_xlfn.TEXTAFTER(Homes[[#This Row],[statezip]]," ")</f>
        <v>98059</v>
      </c>
      <c r="E597" s="1">
        <v>804100</v>
      </c>
      <c r="F597">
        <v>4</v>
      </c>
      <c r="G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7" s="3" t="str">
        <f>Homes[[#This Row],[bedrooms]] &amp; " bd | " &amp; TEXT(Homes[[#This Row],[bathrooms]],"0.##") &amp; " ba"</f>
        <v>4 bd | 2.5 ba</v>
      </c>
      <c r="I597" s="4">
        <v>3070</v>
      </c>
      <c r="J597" s="1">
        <f>IFERROR(Homes[[#This Row],[price]]/Homes[[#This Row],[sqft_living]]," ")</f>
        <v>261.92182410423453</v>
      </c>
      <c r="K597" s="4">
        <f>IFERROR(Homes[[#This Row],[sqft_lot]]/43560," ")</f>
        <v>0.18562901744719926</v>
      </c>
      <c r="L597" t="str">
        <f>IF(Homes[[#This Row],[waterfront]]=1, "Yes","No")</f>
        <v>No</v>
      </c>
      <c r="M597" s="4" t="str">
        <f>IF(Homes[[#This Row],[sqft_basement]]&gt;0, "Yes","No")</f>
        <v>No</v>
      </c>
      <c r="N597" t="str">
        <f>CHOOSE(Homes[[#This Row],[view]]+1, "None","Fair","Good","Great","Excellent")</f>
        <v>None</v>
      </c>
      <c r="O597" t="str">
        <f>CHOOSE(Homes[[#This Row],[condition]], "Poor","Fair","Average","Good","Excellent")</f>
        <v>Average</v>
      </c>
      <c r="P597">
        <f ca="1">YEAR(TODAY())-Homes[[#This Row],[yr_built]]</f>
        <v>20</v>
      </c>
      <c r="Q597">
        <v>0</v>
      </c>
      <c r="R597">
        <f ca="1">IF(Homes[[#This Row],[yr_renovated]]&gt;0, YEAR(TODAY())-Homes[[#This Row],[yr_renovated]], YEAR(TODAY())-Homes[[#This Row],[yr_built]])</f>
        <v>20</v>
      </c>
      <c r="S597">
        <v>2</v>
      </c>
      <c r="T597" s="2">
        <v>41815</v>
      </c>
      <c r="U597" s="3">
        <v>2.5</v>
      </c>
      <c r="V597" s="4">
        <f>IFERROR(Homes[[#This Row],[sqft_above]]+Homes[[#This Row],[sqft_basement]]," ")</f>
        <v>3070</v>
      </c>
      <c r="W597" s="4">
        <v>8086</v>
      </c>
      <c r="X597">
        <v>0</v>
      </c>
      <c r="Y597">
        <v>0</v>
      </c>
      <c r="Z597">
        <v>3</v>
      </c>
      <c r="AA597" s="4">
        <v>3070</v>
      </c>
      <c r="AB597" s="4">
        <v>0</v>
      </c>
      <c r="AC597">
        <v>2005</v>
      </c>
      <c r="AD597" t="s">
        <v>704</v>
      </c>
      <c r="AE597" t="s">
        <v>281</v>
      </c>
      <c r="AF597" t="s">
        <v>282</v>
      </c>
    </row>
    <row r="598" spans="1:32">
      <c r="A598" t="str">
        <f>PROPER(TRIM(Homes[[#This Row],[street]]))</f>
        <v>19107 Ne 64Th Way</v>
      </c>
      <c r="B598" t="str">
        <f>PROPER(TRIM(Homes[[#This Row],[city]]))</f>
        <v>Redmond</v>
      </c>
      <c r="C598" t="str">
        <f>_xlfn.TEXTBEFORE(Homes[[#This Row],[statezip]]," ")</f>
        <v>WA</v>
      </c>
      <c r="D598" s="6" t="str">
        <f>_xlfn.TEXTAFTER(Homes[[#This Row],[statezip]]," ")</f>
        <v>98052</v>
      </c>
      <c r="E598" s="1">
        <v>803100</v>
      </c>
      <c r="F598">
        <v>4</v>
      </c>
      <c r="G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8" s="3" t="str">
        <f>Homes[[#This Row],[bedrooms]] &amp; " bd | " &amp; TEXT(Homes[[#This Row],[bathrooms]],"0.##") &amp; " ba"</f>
        <v>4 bd | 2.5 ba</v>
      </c>
      <c r="I598" s="4">
        <v>3310</v>
      </c>
      <c r="J598" s="1">
        <f>IFERROR(Homes[[#This Row],[price]]/Homes[[#This Row],[sqft_living]]," ")</f>
        <v>242.62839879154077</v>
      </c>
      <c r="K598" s="4">
        <f>IFERROR(Homes[[#This Row],[sqft_lot]]/43560," ")</f>
        <v>0.12405876951331497</v>
      </c>
      <c r="L598" t="str">
        <f>IF(Homes[[#This Row],[waterfront]]=1, "Yes","No")</f>
        <v>No</v>
      </c>
      <c r="M598" s="4" t="str">
        <f>IF(Homes[[#This Row],[sqft_basement]]&gt;0, "Yes","No")</f>
        <v>No</v>
      </c>
      <c r="N598" t="str">
        <f>CHOOSE(Homes[[#This Row],[view]]+1, "None","Fair","Good","Great","Excellent")</f>
        <v>None</v>
      </c>
      <c r="O598" t="str">
        <f>CHOOSE(Homes[[#This Row],[condition]], "Poor","Fair","Average","Good","Excellent")</f>
        <v>Average</v>
      </c>
      <c r="P598">
        <f ca="1">YEAR(TODAY())-Homes[[#This Row],[yr_built]]</f>
        <v>21</v>
      </c>
      <c r="Q598">
        <v>2003</v>
      </c>
      <c r="R598">
        <f ca="1">IF(Homes[[#This Row],[yr_renovated]]&gt;0, YEAR(TODAY())-Homes[[#This Row],[yr_renovated]], YEAR(TODAY())-Homes[[#This Row],[yr_built]])</f>
        <v>22</v>
      </c>
      <c r="S598">
        <v>2</v>
      </c>
      <c r="T598" s="2">
        <v>41774</v>
      </c>
      <c r="U598" s="3">
        <v>2.5</v>
      </c>
      <c r="V598" s="4">
        <f>IFERROR(Homes[[#This Row],[sqft_above]]+Homes[[#This Row],[sqft_basement]]," ")</f>
        <v>3310</v>
      </c>
      <c r="W598" s="4">
        <v>5404</v>
      </c>
      <c r="X598">
        <v>0</v>
      </c>
      <c r="Y598">
        <v>0</v>
      </c>
      <c r="Z598">
        <v>3</v>
      </c>
      <c r="AA598" s="4">
        <v>3310</v>
      </c>
      <c r="AB598" s="4">
        <v>0</v>
      </c>
      <c r="AC598">
        <v>2004</v>
      </c>
      <c r="AD598" t="s">
        <v>705</v>
      </c>
      <c r="AE598" t="s">
        <v>137</v>
      </c>
      <c r="AF598" t="s">
        <v>138</v>
      </c>
    </row>
    <row r="599" spans="1:32">
      <c r="A599" t="str">
        <f>PROPER(TRIM(Homes[[#This Row],[street]]))</f>
        <v>23216 Ne 126Th St</v>
      </c>
      <c r="B599" t="str">
        <f>PROPER(TRIM(Homes[[#This Row],[city]]))</f>
        <v>Redmond</v>
      </c>
      <c r="C599" t="str">
        <f>_xlfn.TEXTBEFORE(Homes[[#This Row],[statezip]]," ")</f>
        <v>WA</v>
      </c>
      <c r="D599" s="6" t="str">
        <f>_xlfn.TEXTAFTER(Homes[[#This Row],[statezip]]," ")</f>
        <v>98053</v>
      </c>
      <c r="E599" s="1">
        <v>802000</v>
      </c>
      <c r="F599">
        <v>2</v>
      </c>
      <c r="G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599" s="3" t="str">
        <f>Homes[[#This Row],[bedrooms]] &amp; " bd | " &amp; TEXT(Homes[[#This Row],[bathrooms]],"0.##") &amp; " ba"</f>
        <v>2 bd | 2.5 ba</v>
      </c>
      <c r="I599" s="4">
        <v>2210</v>
      </c>
      <c r="J599" s="1">
        <f>IFERROR(Homes[[#This Row],[price]]/Homes[[#This Row],[sqft_living]]," ")</f>
        <v>362.89592760180994</v>
      </c>
      <c r="K599" s="4">
        <f>IFERROR(Homes[[#This Row],[sqft_lot]]/43560," ")</f>
        <v>0.14524793388429752</v>
      </c>
      <c r="L599" t="str">
        <f>IF(Homes[[#This Row],[waterfront]]=1, "Yes","No")</f>
        <v>No</v>
      </c>
      <c r="M599" s="4" t="str">
        <f>IF(Homes[[#This Row],[sqft_basement]]&gt;0, "Yes","No")</f>
        <v>No</v>
      </c>
      <c r="N599" t="str">
        <f>CHOOSE(Homes[[#This Row],[view]]+1, "None","Fair","Good","Great","Excellent")</f>
        <v>None</v>
      </c>
      <c r="O599" t="str">
        <f>CHOOSE(Homes[[#This Row],[condition]], "Poor","Fair","Average","Good","Excellent")</f>
        <v>Average</v>
      </c>
      <c r="P599">
        <f ca="1">YEAR(TODAY())-Homes[[#This Row],[yr_built]]</f>
        <v>22</v>
      </c>
      <c r="Q599">
        <v>0</v>
      </c>
      <c r="R599">
        <f ca="1">IF(Homes[[#This Row],[yr_renovated]]&gt;0, YEAR(TODAY())-Homes[[#This Row],[yr_renovated]], YEAR(TODAY())-Homes[[#This Row],[yr_built]])</f>
        <v>22</v>
      </c>
      <c r="S599">
        <v>1</v>
      </c>
      <c r="T599" s="2">
        <v>41792</v>
      </c>
      <c r="U599" s="3">
        <v>2.5</v>
      </c>
      <c r="V599" s="4">
        <f>IFERROR(Homes[[#This Row],[sqft_above]]+Homes[[#This Row],[sqft_basement]]," ")</f>
        <v>2210</v>
      </c>
      <c r="W599" s="4">
        <v>6327</v>
      </c>
      <c r="X599">
        <v>0</v>
      </c>
      <c r="Y599">
        <v>0</v>
      </c>
      <c r="Z599">
        <v>3</v>
      </c>
      <c r="AA599" s="4">
        <v>2210</v>
      </c>
      <c r="AB599" s="4">
        <v>0</v>
      </c>
      <c r="AC599">
        <v>2003</v>
      </c>
      <c r="AD599" t="s">
        <v>706</v>
      </c>
      <c r="AE599" t="s">
        <v>137</v>
      </c>
      <c r="AF599" t="s">
        <v>208</v>
      </c>
    </row>
    <row r="600" spans="1:32">
      <c r="A600" t="str">
        <f>PROPER(TRIM(Homes[[#This Row],[street]]))</f>
        <v>6133 147Th Pl Ne</v>
      </c>
      <c r="B600" t="str">
        <f>PROPER(TRIM(Homes[[#This Row],[city]]))</f>
        <v>Redmond</v>
      </c>
      <c r="C600" t="str">
        <f>_xlfn.TEXTBEFORE(Homes[[#This Row],[statezip]]," ")</f>
        <v>WA</v>
      </c>
      <c r="D600" s="6" t="str">
        <f>_xlfn.TEXTAFTER(Homes[[#This Row],[statezip]]," ")</f>
        <v>98052</v>
      </c>
      <c r="E600" s="1">
        <v>802000</v>
      </c>
      <c r="F600">
        <v>3</v>
      </c>
      <c r="G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00" s="3" t="str">
        <f>Homes[[#This Row],[bedrooms]] &amp; " bd | " &amp; TEXT(Homes[[#This Row],[bathrooms]],"0.##") &amp; " ba"</f>
        <v>3 bd | 2.5 ba</v>
      </c>
      <c r="I600" s="4">
        <v>2580</v>
      </c>
      <c r="J600" s="1">
        <f>IFERROR(Homes[[#This Row],[price]]/Homes[[#This Row],[sqft_living]]," ")</f>
        <v>310.85271317829455</v>
      </c>
      <c r="K600" s="4">
        <f>IFERROR(Homes[[#This Row],[sqft_lot]]/43560," ")</f>
        <v>0.30064279155188245</v>
      </c>
      <c r="L600" t="str">
        <f>IF(Homes[[#This Row],[waterfront]]=1, "Yes","No")</f>
        <v>No</v>
      </c>
      <c r="M600" s="4" t="str">
        <f>IF(Homes[[#This Row],[sqft_basement]]&gt;0, "Yes","No")</f>
        <v>No</v>
      </c>
      <c r="N600" t="str">
        <f>CHOOSE(Homes[[#This Row],[view]]+1, "None","Fair","Good","Great","Excellent")</f>
        <v>None</v>
      </c>
      <c r="O600" t="str">
        <f>CHOOSE(Homes[[#This Row],[condition]], "Poor","Fair","Average","Good","Excellent")</f>
        <v>Average</v>
      </c>
      <c r="P600">
        <f ca="1">YEAR(TODAY())-Homes[[#This Row],[yr_built]]</f>
        <v>39</v>
      </c>
      <c r="Q600">
        <v>0</v>
      </c>
      <c r="R600">
        <f ca="1">IF(Homes[[#This Row],[yr_renovated]]&gt;0, YEAR(TODAY())-Homes[[#This Row],[yr_renovated]], YEAR(TODAY())-Homes[[#This Row],[yr_built]])</f>
        <v>39</v>
      </c>
      <c r="S600">
        <v>2</v>
      </c>
      <c r="T600" s="2">
        <v>41773</v>
      </c>
      <c r="U600" s="3">
        <v>2.5</v>
      </c>
      <c r="V600" s="4">
        <f>IFERROR(Homes[[#This Row],[sqft_above]]+Homes[[#This Row],[sqft_basement]]," ")</f>
        <v>2580</v>
      </c>
      <c r="W600" s="4">
        <v>13096</v>
      </c>
      <c r="X600">
        <v>0</v>
      </c>
      <c r="Y600">
        <v>0</v>
      </c>
      <c r="Z600">
        <v>3</v>
      </c>
      <c r="AA600" s="4">
        <v>2580</v>
      </c>
      <c r="AB600" s="4">
        <v>0</v>
      </c>
      <c r="AC600">
        <v>1986</v>
      </c>
      <c r="AD600" t="s">
        <v>707</v>
      </c>
      <c r="AE600" t="s">
        <v>137</v>
      </c>
      <c r="AF600" t="s">
        <v>138</v>
      </c>
    </row>
    <row r="601" spans="1:32">
      <c r="A601" t="str">
        <f>PROPER(TRIM(Homes[[#This Row],[street]]))</f>
        <v>2727 32Nd Ave S</v>
      </c>
      <c r="B601" t="str">
        <f>PROPER(TRIM(Homes[[#This Row],[city]]))</f>
        <v>Seattle</v>
      </c>
      <c r="C601" t="str">
        <f>_xlfn.TEXTBEFORE(Homes[[#This Row],[statezip]]," ")</f>
        <v>WA</v>
      </c>
      <c r="D601" s="6" t="str">
        <f>_xlfn.TEXTAFTER(Homes[[#This Row],[statezip]]," ")</f>
        <v>98144</v>
      </c>
      <c r="E601" s="1">
        <v>802000</v>
      </c>
      <c r="F601">
        <v>3</v>
      </c>
      <c r="G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01" s="3" t="str">
        <f>Homes[[#This Row],[bedrooms]] &amp; " bd | " &amp; TEXT(Homes[[#This Row],[bathrooms]],"0.##") &amp; " ba"</f>
        <v>3 bd | 1.75 ba</v>
      </c>
      <c r="I601" s="4">
        <v>2870</v>
      </c>
      <c r="J601" s="1">
        <f>IFERROR(Homes[[#This Row],[price]]/Homes[[#This Row],[sqft_living]]," ")</f>
        <v>279.44250871080141</v>
      </c>
      <c r="K601" s="4">
        <f>IFERROR(Homes[[#This Row],[sqft_lot]]/43560," ")</f>
        <v>0.1147842056932966</v>
      </c>
      <c r="L601" t="str">
        <f>IF(Homes[[#This Row],[waterfront]]=1, "Yes","No")</f>
        <v>No</v>
      </c>
      <c r="M601" s="4" t="str">
        <f>IF(Homes[[#This Row],[sqft_basement]]&gt;0, "Yes","No")</f>
        <v>Yes</v>
      </c>
      <c r="N601" t="str">
        <f>CHOOSE(Homes[[#This Row],[view]]+1, "None","Fair","Good","Great","Excellent")</f>
        <v>None</v>
      </c>
      <c r="O601" t="str">
        <f>CHOOSE(Homes[[#This Row],[condition]], "Poor","Fair","Average","Good","Excellent")</f>
        <v>Good</v>
      </c>
      <c r="P601">
        <f ca="1">YEAR(TODAY())-Homes[[#This Row],[yr_built]]</f>
        <v>118</v>
      </c>
      <c r="Q601">
        <v>0</v>
      </c>
      <c r="R601">
        <f ca="1">IF(Homes[[#This Row],[yr_renovated]]&gt;0, YEAR(TODAY())-Homes[[#This Row],[yr_renovated]], YEAR(TODAY())-Homes[[#This Row],[yr_built]])</f>
        <v>118</v>
      </c>
      <c r="S601">
        <v>1.5</v>
      </c>
      <c r="T601" s="2">
        <v>41812</v>
      </c>
      <c r="U601" s="3">
        <v>1.75</v>
      </c>
      <c r="V601" s="4">
        <f>IFERROR(Homes[[#This Row],[sqft_above]]+Homes[[#This Row],[sqft_basement]]," ")</f>
        <v>2870</v>
      </c>
      <c r="W601" s="4">
        <v>5000</v>
      </c>
      <c r="X601">
        <v>0</v>
      </c>
      <c r="Y601">
        <v>0</v>
      </c>
      <c r="Z601">
        <v>4</v>
      </c>
      <c r="AA601" s="4">
        <v>1840</v>
      </c>
      <c r="AB601" s="4">
        <v>1030</v>
      </c>
      <c r="AC601">
        <v>1907</v>
      </c>
      <c r="AD601" t="s">
        <v>708</v>
      </c>
      <c r="AE601" t="s">
        <v>49</v>
      </c>
      <c r="AF601" t="s">
        <v>110</v>
      </c>
    </row>
    <row r="602" spans="1:32">
      <c r="A602" t="str">
        <f>PROPER(TRIM(Homes[[#This Row],[street]]))</f>
        <v>2537 11Th Ave W</v>
      </c>
      <c r="B602" t="str">
        <f>PROPER(TRIM(Homes[[#This Row],[city]]))</f>
        <v>Seattle</v>
      </c>
      <c r="C602" t="str">
        <f>_xlfn.TEXTBEFORE(Homes[[#This Row],[statezip]]," ")</f>
        <v>WA</v>
      </c>
      <c r="D602" s="6" t="str">
        <f>_xlfn.TEXTAFTER(Homes[[#This Row],[statezip]]," ")</f>
        <v>98119</v>
      </c>
      <c r="E602" s="1">
        <v>800000</v>
      </c>
      <c r="F602">
        <v>4</v>
      </c>
      <c r="G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602" s="3" t="str">
        <f>Homes[[#This Row],[bedrooms]] &amp; " bd | " &amp; TEXT(Homes[[#This Row],[bathrooms]],"0.##") &amp; " ba"</f>
        <v>4 bd | 3.75 ba</v>
      </c>
      <c r="I602" s="4">
        <v>2690</v>
      </c>
      <c r="J602" s="1">
        <f>IFERROR(Homes[[#This Row],[price]]/Homes[[#This Row],[sqft_living]]," ")</f>
        <v>297.3977695167286</v>
      </c>
      <c r="K602" s="4">
        <f>IFERROR(Homes[[#This Row],[sqft_lot]]/43560," ")</f>
        <v>9.1827364554637275E-2</v>
      </c>
      <c r="L602" t="str">
        <f>IF(Homes[[#This Row],[waterfront]]=1, "Yes","No")</f>
        <v>No</v>
      </c>
      <c r="M602" s="4" t="str">
        <f>IF(Homes[[#This Row],[sqft_basement]]&gt;0, "Yes","No")</f>
        <v>Yes</v>
      </c>
      <c r="N602" t="str">
        <f>CHOOSE(Homes[[#This Row],[view]]+1, "None","Fair","Good","Great","Excellent")</f>
        <v>Great</v>
      </c>
      <c r="O602" t="str">
        <f>CHOOSE(Homes[[#This Row],[condition]], "Poor","Fair","Average","Good","Excellent")</f>
        <v>Good</v>
      </c>
      <c r="P602">
        <f ca="1">YEAR(TODAY())-Homes[[#This Row],[yr_built]]</f>
        <v>116</v>
      </c>
      <c r="Q602">
        <v>1989</v>
      </c>
      <c r="R602">
        <f ca="1">IF(Homes[[#This Row],[yr_renovated]]&gt;0, YEAR(TODAY())-Homes[[#This Row],[yr_renovated]], YEAR(TODAY())-Homes[[#This Row],[yr_built]])</f>
        <v>36</v>
      </c>
      <c r="S602">
        <v>2</v>
      </c>
      <c r="T602" s="2">
        <v>41801</v>
      </c>
      <c r="U602" s="3">
        <v>3.75</v>
      </c>
      <c r="V602" s="4">
        <f>IFERROR(Homes[[#This Row],[sqft_above]]+Homes[[#This Row],[sqft_basement]]," ")</f>
        <v>2690</v>
      </c>
      <c r="W602" s="4">
        <v>4000</v>
      </c>
      <c r="X602">
        <v>0</v>
      </c>
      <c r="Y602">
        <v>3</v>
      </c>
      <c r="Z602">
        <v>4</v>
      </c>
      <c r="AA602" s="4">
        <v>2120</v>
      </c>
      <c r="AB602" s="4">
        <v>570</v>
      </c>
      <c r="AC602">
        <v>1909</v>
      </c>
      <c r="AD602" t="s">
        <v>709</v>
      </c>
      <c r="AE602" t="s">
        <v>49</v>
      </c>
      <c r="AF602" t="s">
        <v>68</v>
      </c>
    </row>
    <row r="603" spans="1:32">
      <c r="A603" t="str">
        <f>PROPER(TRIM(Homes[[#This Row],[street]]))</f>
        <v>10060 Sw Dock St</v>
      </c>
      <c r="B603" t="str">
        <f>PROPER(TRIM(Homes[[#This Row],[city]]))</f>
        <v>Vashon</v>
      </c>
      <c r="C603" t="str">
        <f>_xlfn.TEXTBEFORE(Homes[[#This Row],[statezip]]," ")</f>
        <v>WA</v>
      </c>
      <c r="D603" s="6" t="str">
        <f>_xlfn.TEXTAFTER(Homes[[#This Row],[statezip]]," ")</f>
        <v>98070</v>
      </c>
      <c r="E603" s="1">
        <v>800000</v>
      </c>
      <c r="F603">
        <v>2</v>
      </c>
      <c r="G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03" s="3" t="str">
        <f>Homes[[#This Row],[bedrooms]] &amp; " bd | " &amp; TEXT(Homes[[#This Row],[bathrooms]],"0.##") &amp; " ba"</f>
        <v>2 bd | 2.25 ba</v>
      </c>
      <c r="I603" s="4">
        <v>1730</v>
      </c>
      <c r="J603" s="1">
        <f>IFERROR(Homes[[#This Row],[price]]/Homes[[#This Row],[sqft_living]]," ")</f>
        <v>462.42774566473986</v>
      </c>
      <c r="K603" s="4">
        <f>IFERROR(Homes[[#This Row],[sqft_lot]]/43560," ")</f>
        <v>0.7229338842975207</v>
      </c>
      <c r="L603" t="str">
        <f>IF(Homes[[#This Row],[waterfront]]=1, "Yes","No")</f>
        <v>Yes</v>
      </c>
      <c r="M603" s="4" t="str">
        <f>IF(Homes[[#This Row],[sqft_basement]]&gt;0, "Yes","No")</f>
        <v>No</v>
      </c>
      <c r="N603" t="str">
        <f>CHOOSE(Homes[[#This Row],[view]]+1, "None","Fair","Good","Great","Excellent")</f>
        <v>Good</v>
      </c>
      <c r="O603" t="str">
        <f>CHOOSE(Homes[[#This Row],[condition]], "Poor","Fair","Average","Good","Excellent")</f>
        <v>Good</v>
      </c>
      <c r="P603">
        <f ca="1">YEAR(TODAY())-Homes[[#This Row],[yr_built]]</f>
        <v>78</v>
      </c>
      <c r="Q603">
        <v>1988</v>
      </c>
      <c r="R603">
        <f ca="1">IF(Homes[[#This Row],[yr_renovated]]&gt;0, YEAR(TODAY())-Homes[[#This Row],[yr_renovated]], YEAR(TODAY())-Homes[[#This Row],[yr_built]])</f>
        <v>37</v>
      </c>
      <c r="S603">
        <v>2</v>
      </c>
      <c r="T603" s="2">
        <v>41789</v>
      </c>
      <c r="U603" s="3">
        <v>2.25</v>
      </c>
      <c r="V603" s="4">
        <f>IFERROR(Homes[[#This Row],[sqft_above]]+Homes[[#This Row],[sqft_basement]]," ")</f>
        <v>1730</v>
      </c>
      <c r="W603" s="4">
        <v>31491</v>
      </c>
      <c r="X603">
        <v>1</v>
      </c>
      <c r="Y603">
        <v>2</v>
      </c>
      <c r="Z603">
        <v>4</v>
      </c>
      <c r="AA603" s="4">
        <v>1730</v>
      </c>
      <c r="AB603" s="4">
        <v>0</v>
      </c>
      <c r="AC603">
        <v>1947</v>
      </c>
      <c r="AD603" t="s">
        <v>710</v>
      </c>
      <c r="AE603" t="s">
        <v>619</v>
      </c>
      <c r="AF603" t="s">
        <v>620</v>
      </c>
    </row>
    <row r="604" spans="1:32">
      <c r="A604" t="str">
        <f>PROPER(TRIM(Homes[[#This Row],[street]]))</f>
        <v>33001 Ne 24Th St</v>
      </c>
      <c r="B604" t="str">
        <f>PROPER(TRIM(Homes[[#This Row],[city]]))</f>
        <v>Carnation</v>
      </c>
      <c r="C604" t="str">
        <f>_xlfn.TEXTBEFORE(Homes[[#This Row],[statezip]]," ")</f>
        <v>WA</v>
      </c>
      <c r="D604" s="6" t="str">
        <f>_xlfn.TEXTAFTER(Homes[[#This Row],[statezip]]," ")</f>
        <v>98014</v>
      </c>
      <c r="E604" s="1">
        <v>800000</v>
      </c>
      <c r="F604">
        <v>4</v>
      </c>
      <c r="G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04" s="3" t="str">
        <f>Homes[[#This Row],[bedrooms]] &amp; " bd | " &amp; TEXT(Homes[[#This Row],[bathrooms]],"0.##") &amp; " ba"</f>
        <v>4 bd | 3.25 ba</v>
      </c>
      <c r="I604" s="4">
        <v>3540</v>
      </c>
      <c r="J604" s="1">
        <f>IFERROR(Homes[[#This Row],[price]]/Homes[[#This Row],[sqft_living]]," ")</f>
        <v>225.98870056497177</v>
      </c>
      <c r="K604" s="4">
        <f>IFERROR(Homes[[#This Row],[sqft_lot]]/43560," ")</f>
        <v>3.6600091827364554</v>
      </c>
      <c r="L604" t="str">
        <f>IF(Homes[[#This Row],[waterfront]]=1, "Yes","No")</f>
        <v>No</v>
      </c>
      <c r="M604" s="4" t="str">
        <f>IF(Homes[[#This Row],[sqft_basement]]&gt;0, "Yes","No")</f>
        <v>No</v>
      </c>
      <c r="N604" t="str">
        <f>CHOOSE(Homes[[#This Row],[view]]+1, "None","Fair","Good","Great","Excellent")</f>
        <v>None</v>
      </c>
      <c r="O604" t="str">
        <f>CHOOSE(Homes[[#This Row],[condition]], "Poor","Fair","Average","Good","Excellent")</f>
        <v>Average</v>
      </c>
      <c r="P604">
        <f ca="1">YEAR(TODAY())-Homes[[#This Row],[yr_built]]</f>
        <v>18</v>
      </c>
      <c r="Q604">
        <v>0</v>
      </c>
      <c r="R604">
        <f ca="1">IF(Homes[[#This Row],[yr_renovated]]&gt;0, YEAR(TODAY())-Homes[[#This Row],[yr_renovated]], YEAR(TODAY())-Homes[[#This Row],[yr_built]])</f>
        <v>18</v>
      </c>
      <c r="S604">
        <v>2</v>
      </c>
      <c r="T604" s="2">
        <v>41768</v>
      </c>
      <c r="U604" s="3">
        <v>3.25</v>
      </c>
      <c r="V604" s="4">
        <f>IFERROR(Homes[[#This Row],[sqft_above]]+Homes[[#This Row],[sqft_basement]]," ")</f>
        <v>3540</v>
      </c>
      <c r="W604" s="4">
        <v>159430</v>
      </c>
      <c r="X604">
        <v>0</v>
      </c>
      <c r="Y604">
        <v>0</v>
      </c>
      <c r="Z604">
        <v>3</v>
      </c>
      <c r="AA604" s="4">
        <v>3540</v>
      </c>
      <c r="AB604" s="4">
        <v>0</v>
      </c>
      <c r="AC604">
        <v>2007</v>
      </c>
      <c r="AD604" t="s">
        <v>711</v>
      </c>
      <c r="AE604" t="s">
        <v>147</v>
      </c>
      <c r="AF604" t="s">
        <v>148</v>
      </c>
    </row>
    <row r="605" spans="1:32">
      <c r="A605" t="str">
        <f>PROPER(TRIM(Homes[[#This Row],[street]]))</f>
        <v>11406 Ne 112Th St</v>
      </c>
      <c r="B605" t="str">
        <f>PROPER(TRIM(Homes[[#This Row],[city]]))</f>
        <v>Kirkland</v>
      </c>
      <c r="C605" t="str">
        <f>_xlfn.TEXTBEFORE(Homes[[#This Row],[statezip]]," ")</f>
        <v>WA</v>
      </c>
      <c r="D605" s="6" t="str">
        <f>_xlfn.TEXTAFTER(Homes[[#This Row],[statezip]]," ")</f>
        <v>98033</v>
      </c>
      <c r="E605" s="1">
        <v>800000</v>
      </c>
      <c r="F605">
        <v>3</v>
      </c>
      <c r="G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05" s="3" t="str">
        <f>Homes[[#This Row],[bedrooms]] &amp; " bd | " &amp; TEXT(Homes[[#This Row],[bathrooms]],"0.##") &amp; " ba"</f>
        <v>3 bd | 1.75 ba</v>
      </c>
      <c r="I605" s="4">
        <v>2080</v>
      </c>
      <c r="J605" s="1">
        <f>IFERROR(Homes[[#This Row],[price]]/Homes[[#This Row],[sqft_living]]," ")</f>
        <v>384.61538461538464</v>
      </c>
      <c r="K605" s="4">
        <f>IFERROR(Homes[[#This Row],[sqft_lot]]/43560," ")</f>
        <v>1.7399908172635445</v>
      </c>
      <c r="L605" t="str">
        <f>IF(Homes[[#This Row],[waterfront]]=1, "Yes","No")</f>
        <v>No</v>
      </c>
      <c r="M605" s="4" t="str">
        <f>IF(Homes[[#This Row],[sqft_basement]]&gt;0, "Yes","No")</f>
        <v>No</v>
      </c>
      <c r="N605" t="str">
        <f>CHOOSE(Homes[[#This Row],[view]]+1, "None","Fair","Good","Great","Excellent")</f>
        <v>None</v>
      </c>
      <c r="O605" t="str">
        <f>CHOOSE(Homes[[#This Row],[condition]], "Poor","Fair","Average","Good","Excellent")</f>
        <v>Average</v>
      </c>
      <c r="P605">
        <f ca="1">YEAR(TODAY())-Homes[[#This Row],[yr_built]]</f>
        <v>67</v>
      </c>
      <c r="Q605">
        <v>2004</v>
      </c>
      <c r="R605">
        <f ca="1">IF(Homes[[#This Row],[yr_renovated]]&gt;0, YEAR(TODAY())-Homes[[#This Row],[yr_renovated]], YEAR(TODAY())-Homes[[#This Row],[yr_built]])</f>
        <v>21</v>
      </c>
      <c r="S605">
        <v>1</v>
      </c>
      <c r="T605" s="2">
        <v>41816</v>
      </c>
      <c r="U605" s="3">
        <v>1.75</v>
      </c>
      <c r="V605" s="4">
        <f>IFERROR(Homes[[#This Row],[sqft_above]]+Homes[[#This Row],[sqft_basement]]," ")</f>
        <v>2080</v>
      </c>
      <c r="W605" s="4">
        <v>75794</v>
      </c>
      <c r="X605">
        <v>0</v>
      </c>
      <c r="Y605">
        <v>0</v>
      </c>
      <c r="Z605">
        <v>3</v>
      </c>
      <c r="AA605" s="4">
        <v>2080</v>
      </c>
      <c r="AB605" s="4">
        <v>0</v>
      </c>
      <c r="AC605">
        <v>1958</v>
      </c>
      <c r="AD605" t="s">
        <v>712</v>
      </c>
      <c r="AE605" t="s">
        <v>46</v>
      </c>
      <c r="AF605" t="s">
        <v>55</v>
      </c>
    </row>
    <row r="606" spans="1:32">
      <c r="A606" t="str">
        <f>PROPER(TRIM(Homes[[#This Row],[street]]))</f>
        <v>11540 Ne 91St St</v>
      </c>
      <c r="B606" t="str">
        <f>PROPER(TRIM(Homes[[#This Row],[city]]))</f>
        <v>Kirkland</v>
      </c>
      <c r="C606" t="str">
        <f>_xlfn.TEXTBEFORE(Homes[[#This Row],[statezip]]," ")</f>
        <v>WA</v>
      </c>
      <c r="D606" s="6" t="str">
        <f>_xlfn.TEXTAFTER(Homes[[#This Row],[statezip]]," ")</f>
        <v>98033</v>
      </c>
      <c r="E606" s="1">
        <v>800000</v>
      </c>
      <c r="F606">
        <v>4</v>
      </c>
      <c r="G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06" s="3" t="str">
        <f>Homes[[#This Row],[bedrooms]] &amp; " bd | " &amp; TEXT(Homes[[#This Row],[bathrooms]],"0.##") &amp; " ba"</f>
        <v>4 bd | 2.5 ba</v>
      </c>
      <c r="I606" s="4">
        <v>2680</v>
      </c>
      <c r="J606" s="1">
        <f>IFERROR(Homes[[#This Row],[price]]/Homes[[#This Row],[sqft_living]]," ")</f>
        <v>298.50746268656718</v>
      </c>
      <c r="K606" s="4">
        <f>IFERROR(Homes[[#This Row],[sqft_lot]]/43560," ")</f>
        <v>0.16528925619834711</v>
      </c>
      <c r="L606" t="str">
        <f>IF(Homes[[#This Row],[waterfront]]=1, "Yes","No")</f>
        <v>No</v>
      </c>
      <c r="M606" s="4" t="str">
        <f>IF(Homes[[#This Row],[sqft_basement]]&gt;0, "Yes","No")</f>
        <v>Yes</v>
      </c>
      <c r="N606" t="str">
        <f>CHOOSE(Homes[[#This Row],[view]]+1, "None","Fair","Good","Great","Excellent")</f>
        <v>None</v>
      </c>
      <c r="O606" t="str">
        <f>CHOOSE(Homes[[#This Row],[condition]], "Poor","Fair","Average","Good","Excellent")</f>
        <v>Average</v>
      </c>
      <c r="P606">
        <f ca="1">YEAR(TODAY())-Homes[[#This Row],[yr_built]]</f>
        <v>73</v>
      </c>
      <c r="Q606">
        <v>2013</v>
      </c>
      <c r="R606">
        <f ca="1">IF(Homes[[#This Row],[yr_renovated]]&gt;0, YEAR(TODAY())-Homes[[#This Row],[yr_renovated]], YEAR(TODAY())-Homes[[#This Row],[yr_built]])</f>
        <v>12</v>
      </c>
      <c r="S606">
        <v>1</v>
      </c>
      <c r="T606" s="2">
        <v>41786</v>
      </c>
      <c r="U606" s="3">
        <v>2.5</v>
      </c>
      <c r="V606" s="4">
        <f>IFERROR(Homes[[#This Row],[sqft_above]]+Homes[[#This Row],[sqft_basement]]," ")</f>
        <v>2680</v>
      </c>
      <c r="W606" s="4">
        <v>7200</v>
      </c>
      <c r="X606">
        <v>0</v>
      </c>
      <c r="Y606">
        <v>0</v>
      </c>
      <c r="Z606">
        <v>3</v>
      </c>
      <c r="AA606" s="4">
        <v>1380</v>
      </c>
      <c r="AB606" s="4">
        <v>1300</v>
      </c>
      <c r="AC606">
        <v>1952</v>
      </c>
      <c r="AD606" t="s">
        <v>713</v>
      </c>
      <c r="AE606" t="s">
        <v>46</v>
      </c>
      <c r="AF606" t="s">
        <v>55</v>
      </c>
    </row>
    <row r="607" spans="1:32">
      <c r="A607" t="str">
        <f>PROPER(TRIM(Homes[[#This Row],[street]]))</f>
        <v>7234 91St Ave Se</v>
      </c>
      <c r="B607" t="str">
        <f>PROPER(TRIM(Homes[[#This Row],[city]]))</f>
        <v>Mercer Island</v>
      </c>
      <c r="C607" t="str">
        <f>_xlfn.TEXTBEFORE(Homes[[#This Row],[statezip]]," ")</f>
        <v>WA</v>
      </c>
      <c r="D607" s="6" t="str">
        <f>_xlfn.TEXTAFTER(Homes[[#This Row],[statezip]]," ")</f>
        <v>98040</v>
      </c>
      <c r="E607" s="1">
        <v>800000</v>
      </c>
      <c r="F607">
        <v>3</v>
      </c>
      <c r="G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07" s="3" t="str">
        <f>Homes[[#This Row],[bedrooms]] &amp; " bd | " &amp; TEXT(Homes[[#This Row],[bathrooms]],"0.##") &amp; " ba"</f>
        <v>3 bd | 2.25 ba</v>
      </c>
      <c r="I607" s="4">
        <v>2380</v>
      </c>
      <c r="J607" s="1">
        <f>IFERROR(Homes[[#This Row],[price]]/Homes[[#This Row],[sqft_living]]," ")</f>
        <v>336.1344537815126</v>
      </c>
      <c r="K607" s="4">
        <f>IFERROR(Homes[[#This Row],[sqft_lot]]/43560," ")</f>
        <v>0.27144168962350779</v>
      </c>
      <c r="L607" t="str">
        <f>IF(Homes[[#This Row],[waterfront]]=1, "Yes","No")</f>
        <v>No</v>
      </c>
      <c r="M607" s="4" t="str">
        <f>IF(Homes[[#This Row],[sqft_basement]]&gt;0, "Yes","No")</f>
        <v>Yes</v>
      </c>
      <c r="N607" t="str">
        <f>CHOOSE(Homes[[#This Row],[view]]+1, "None","Fair","Good","Great","Excellent")</f>
        <v>None</v>
      </c>
      <c r="O607" t="str">
        <f>CHOOSE(Homes[[#This Row],[condition]], "Poor","Fair","Average","Good","Excellent")</f>
        <v>Good</v>
      </c>
      <c r="P607">
        <f ca="1">YEAR(TODAY())-Homes[[#This Row],[yr_built]]</f>
        <v>53</v>
      </c>
      <c r="Q607">
        <v>0</v>
      </c>
      <c r="R607">
        <f ca="1">IF(Homes[[#This Row],[yr_renovated]]&gt;0, YEAR(TODAY())-Homes[[#This Row],[yr_renovated]], YEAR(TODAY())-Homes[[#This Row],[yr_built]])</f>
        <v>53</v>
      </c>
      <c r="S607">
        <v>1</v>
      </c>
      <c r="T607" s="2">
        <v>41813</v>
      </c>
      <c r="U607" s="3">
        <v>2.25</v>
      </c>
      <c r="V607" s="4">
        <f>IFERROR(Homes[[#This Row],[sqft_above]]+Homes[[#This Row],[sqft_basement]]," ")</f>
        <v>2380</v>
      </c>
      <c r="W607" s="4">
        <v>11824</v>
      </c>
      <c r="X607">
        <v>0</v>
      </c>
      <c r="Y607">
        <v>0</v>
      </c>
      <c r="Z607">
        <v>4</v>
      </c>
      <c r="AA607" s="4">
        <v>1450</v>
      </c>
      <c r="AB607" s="4">
        <v>930</v>
      </c>
      <c r="AC607">
        <v>1972</v>
      </c>
      <c r="AD607" t="s">
        <v>714</v>
      </c>
      <c r="AE607" t="s">
        <v>36</v>
      </c>
      <c r="AF607" t="s">
        <v>37</v>
      </c>
    </row>
    <row r="608" spans="1:32">
      <c r="A608" t="str">
        <f>PROPER(TRIM(Homes[[#This Row],[street]]))</f>
        <v>1105 273Rd Pl Se</v>
      </c>
      <c r="B608" t="str">
        <f>PROPER(TRIM(Homes[[#This Row],[city]]))</f>
        <v>Sammamish</v>
      </c>
      <c r="C608" t="str">
        <f>_xlfn.TEXTBEFORE(Homes[[#This Row],[statezip]]," ")</f>
        <v>WA</v>
      </c>
      <c r="D608" s="6" t="str">
        <f>_xlfn.TEXTAFTER(Homes[[#This Row],[statezip]]," ")</f>
        <v>98075</v>
      </c>
      <c r="E608" s="1">
        <v>800000</v>
      </c>
      <c r="F608">
        <v>4</v>
      </c>
      <c r="G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08" s="3" t="str">
        <f>Homes[[#This Row],[bedrooms]] &amp; " bd | " &amp; TEXT(Homes[[#This Row],[bathrooms]],"0.##") &amp; " ba"</f>
        <v>4 bd | 2.75 ba</v>
      </c>
      <c r="I608" s="4">
        <v>3150</v>
      </c>
      <c r="J608" s="1">
        <f>IFERROR(Homes[[#This Row],[price]]/Homes[[#This Row],[sqft_living]]," ")</f>
        <v>253.96825396825398</v>
      </c>
      <c r="K608" s="4">
        <f>IFERROR(Homes[[#This Row],[sqft_lot]]/43560," ")</f>
        <v>0.16150137741046833</v>
      </c>
      <c r="L608" t="str">
        <f>IF(Homes[[#This Row],[waterfront]]=1, "Yes","No")</f>
        <v>No</v>
      </c>
      <c r="M608" s="4" t="str">
        <f>IF(Homes[[#This Row],[sqft_basement]]&gt;0, "Yes","No")</f>
        <v>No</v>
      </c>
      <c r="N608" t="str">
        <f>CHOOSE(Homes[[#This Row],[view]]+1, "None","Fair","Good","Great","Excellent")</f>
        <v>None</v>
      </c>
      <c r="O608" t="str">
        <f>CHOOSE(Homes[[#This Row],[condition]], "Poor","Fair","Average","Good","Excellent")</f>
        <v>Average</v>
      </c>
      <c r="P608">
        <f ca="1">YEAR(TODAY())-Homes[[#This Row],[yr_built]]</f>
        <v>21</v>
      </c>
      <c r="Q608">
        <v>2003</v>
      </c>
      <c r="R608">
        <f ca="1">IF(Homes[[#This Row],[yr_renovated]]&gt;0, YEAR(TODAY())-Homes[[#This Row],[yr_renovated]], YEAR(TODAY())-Homes[[#This Row],[yr_built]])</f>
        <v>22</v>
      </c>
      <c r="S608">
        <v>2</v>
      </c>
      <c r="T608" s="2">
        <v>41810</v>
      </c>
      <c r="U608" s="3">
        <v>2.75</v>
      </c>
      <c r="V608" s="4">
        <f>IFERROR(Homes[[#This Row],[sqft_above]]+Homes[[#This Row],[sqft_basement]]," ")</f>
        <v>3150</v>
      </c>
      <c r="W608" s="4">
        <v>7035</v>
      </c>
      <c r="X608">
        <v>0</v>
      </c>
      <c r="Y608">
        <v>0</v>
      </c>
      <c r="Z608">
        <v>3</v>
      </c>
      <c r="AA608" s="4">
        <v>3150</v>
      </c>
      <c r="AB608" s="4">
        <v>0</v>
      </c>
      <c r="AC608">
        <v>2004</v>
      </c>
      <c r="AD608" t="s">
        <v>715</v>
      </c>
      <c r="AE608" t="s">
        <v>102</v>
      </c>
      <c r="AF608" t="s">
        <v>103</v>
      </c>
    </row>
    <row r="609" spans="1:32">
      <c r="A609" t="str">
        <f>PROPER(TRIM(Homes[[#This Row],[street]]))</f>
        <v>1109 32Nd Ave</v>
      </c>
      <c r="B609" t="str">
        <f>PROPER(TRIM(Homes[[#This Row],[city]]))</f>
        <v>Seattle</v>
      </c>
      <c r="C609" t="str">
        <f>_xlfn.TEXTBEFORE(Homes[[#This Row],[statezip]]," ")</f>
        <v>WA</v>
      </c>
      <c r="D609" s="6" t="str">
        <f>_xlfn.TEXTAFTER(Homes[[#This Row],[statezip]]," ")</f>
        <v>98122</v>
      </c>
      <c r="E609" s="1">
        <v>800000</v>
      </c>
      <c r="F609">
        <v>3</v>
      </c>
      <c r="G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609" s="3" t="str">
        <f>Homes[[#This Row],[bedrooms]] &amp; " bd | " &amp; TEXT(Homes[[#This Row],[bathrooms]],"0.##") &amp; " ba"</f>
        <v>3 bd | 1. ba</v>
      </c>
      <c r="I609" s="4">
        <v>1700</v>
      </c>
      <c r="J609" s="1">
        <f>IFERROR(Homes[[#This Row],[price]]/Homes[[#This Row],[sqft_living]]," ")</f>
        <v>470.58823529411762</v>
      </c>
      <c r="K609" s="4">
        <f>IFERROR(Homes[[#This Row],[sqft_lot]]/43560," ")</f>
        <v>0.10101010101010101</v>
      </c>
      <c r="L609" t="str">
        <f>IF(Homes[[#This Row],[waterfront]]=1, "Yes","No")</f>
        <v>No</v>
      </c>
      <c r="M609" s="4" t="str">
        <f>IF(Homes[[#This Row],[sqft_basement]]&gt;0, "Yes","No")</f>
        <v>No</v>
      </c>
      <c r="N609" t="str">
        <f>CHOOSE(Homes[[#This Row],[view]]+1, "None","Fair","Good","Great","Excellent")</f>
        <v>None</v>
      </c>
      <c r="O609" t="str">
        <f>CHOOSE(Homes[[#This Row],[condition]], "Poor","Fair","Average","Good","Excellent")</f>
        <v>Good</v>
      </c>
      <c r="P609">
        <f ca="1">YEAR(TODAY())-Homes[[#This Row],[yr_built]]</f>
        <v>119</v>
      </c>
      <c r="Q609">
        <v>1990</v>
      </c>
      <c r="R609">
        <f ca="1">IF(Homes[[#This Row],[yr_renovated]]&gt;0, YEAR(TODAY())-Homes[[#This Row],[yr_renovated]], YEAR(TODAY())-Homes[[#This Row],[yr_built]])</f>
        <v>35</v>
      </c>
      <c r="S609">
        <v>1.5</v>
      </c>
      <c r="T609" s="2">
        <v>41773</v>
      </c>
      <c r="U609" s="3">
        <v>1</v>
      </c>
      <c r="V609" s="4">
        <f>IFERROR(Homes[[#This Row],[sqft_above]]+Homes[[#This Row],[sqft_basement]]," ")</f>
        <v>1700</v>
      </c>
      <c r="W609" s="4">
        <v>4400</v>
      </c>
      <c r="X609">
        <v>0</v>
      </c>
      <c r="Y609">
        <v>0</v>
      </c>
      <c r="Z609">
        <v>4</v>
      </c>
      <c r="AA609" s="4">
        <v>1700</v>
      </c>
      <c r="AB609" s="4">
        <v>0</v>
      </c>
      <c r="AC609">
        <v>1906</v>
      </c>
      <c r="AD609" t="s">
        <v>716</v>
      </c>
      <c r="AE609" t="s">
        <v>49</v>
      </c>
      <c r="AF609" t="s">
        <v>302</v>
      </c>
    </row>
    <row r="610" spans="1:32">
      <c r="A610" t="str">
        <f>PROPER(TRIM(Homes[[#This Row],[street]]))</f>
        <v>2565-2599 3Rd Ave W</v>
      </c>
      <c r="B610" t="str">
        <f>PROPER(TRIM(Homes[[#This Row],[city]]))</f>
        <v>Seattle</v>
      </c>
      <c r="C610" t="str">
        <f>_xlfn.TEXTBEFORE(Homes[[#This Row],[statezip]]," ")</f>
        <v>WA</v>
      </c>
      <c r="D610" s="6" t="str">
        <f>_xlfn.TEXTAFTER(Homes[[#This Row],[statezip]]," ")</f>
        <v>98119</v>
      </c>
      <c r="E610" s="1">
        <v>800000</v>
      </c>
      <c r="F610">
        <v>3</v>
      </c>
      <c r="G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10" s="3" t="str">
        <f>Homes[[#This Row],[bedrooms]] &amp; " bd | " &amp; TEXT(Homes[[#This Row],[bathrooms]],"0.##") &amp; " ba"</f>
        <v>3 bd | 2.25 ba</v>
      </c>
      <c r="I610" s="4">
        <v>1620</v>
      </c>
      <c r="J610" s="1">
        <f>IFERROR(Homes[[#This Row],[price]]/Homes[[#This Row],[sqft_living]]," ")</f>
        <v>493.82716049382714</v>
      </c>
      <c r="K610" s="4">
        <f>IFERROR(Homes[[#This Row],[sqft_lot]]/43560," ")</f>
        <v>0.10330578512396695</v>
      </c>
      <c r="L610" t="str">
        <f>IF(Homes[[#This Row],[waterfront]]=1, "Yes","No")</f>
        <v>No</v>
      </c>
      <c r="M610" s="4" t="str">
        <f>IF(Homes[[#This Row],[sqft_basement]]&gt;0, "Yes","No")</f>
        <v>No</v>
      </c>
      <c r="N610" t="str">
        <f>CHOOSE(Homes[[#This Row],[view]]+1, "None","Fair","Good","Great","Excellent")</f>
        <v>None</v>
      </c>
      <c r="O610" t="str">
        <f>CHOOSE(Homes[[#This Row],[condition]], "Poor","Fair","Average","Good","Excellent")</f>
        <v>Good</v>
      </c>
      <c r="P610">
        <f ca="1">YEAR(TODAY())-Homes[[#This Row],[yr_built]]</f>
        <v>99</v>
      </c>
      <c r="Q610">
        <v>1993</v>
      </c>
      <c r="R610">
        <f ca="1">IF(Homes[[#This Row],[yr_renovated]]&gt;0, YEAR(TODAY())-Homes[[#This Row],[yr_renovated]], YEAR(TODAY())-Homes[[#This Row],[yr_built]])</f>
        <v>32</v>
      </c>
      <c r="S610">
        <v>2</v>
      </c>
      <c r="T610" s="2">
        <v>41800</v>
      </c>
      <c r="U610" s="3">
        <v>2.25</v>
      </c>
      <c r="V610" s="4">
        <f>IFERROR(Homes[[#This Row],[sqft_above]]+Homes[[#This Row],[sqft_basement]]," ")</f>
        <v>1620</v>
      </c>
      <c r="W610" s="4">
        <v>4500</v>
      </c>
      <c r="X610">
        <v>0</v>
      </c>
      <c r="Y610">
        <v>0</v>
      </c>
      <c r="Z610">
        <v>4</v>
      </c>
      <c r="AA610" s="4">
        <v>1620</v>
      </c>
      <c r="AB610" s="4">
        <v>0</v>
      </c>
      <c r="AC610">
        <v>1926</v>
      </c>
      <c r="AD610" t="s">
        <v>717</v>
      </c>
      <c r="AE610" t="s">
        <v>49</v>
      </c>
      <c r="AF610" t="s">
        <v>68</v>
      </c>
    </row>
    <row r="611" spans="1:32">
      <c r="A611" t="str">
        <f>PROPER(TRIM(Homes[[#This Row],[street]]))</f>
        <v>1718 32Nd Ave</v>
      </c>
      <c r="B611" t="str">
        <f>PROPER(TRIM(Homes[[#This Row],[city]]))</f>
        <v>Seattle</v>
      </c>
      <c r="C611" t="str">
        <f>_xlfn.TEXTBEFORE(Homes[[#This Row],[statezip]]," ")</f>
        <v>WA</v>
      </c>
      <c r="D611" s="6" t="str">
        <f>_xlfn.TEXTAFTER(Homes[[#This Row],[statezip]]," ")</f>
        <v>98122</v>
      </c>
      <c r="E611" s="1">
        <v>800000</v>
      </c>
      <c r="F611">
        <v>3</v>
      </c>
      <c r="G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11" s="3" t="str">
        <f>Homes[[#This Row],[bedrooms]] &amp; " bd | " &amp; TEXT(Homes[[#This Row],[bathrooms]],"0.##") &amp; " ba"</f>
        <v>3 bd | 2.75 ba</v>
      </c>
      <c r="I611" s="4">
        <v>2220</v>
      </c>
      <c r="J611" s="1">
        <f>IFERROR(Homes[[#This Row],[price]]/Homes[[#This Row],[sqft_living]]," ")</f>
        <v>360.36036036036035</v>
      </c>
      <c r="K611" s="4">
        <f>IFERROR(Homes[[#This Row],[sqft_lot]]/43560," ")</f>
        <v>9.1827364554637275E-2</v>
      </c>
      <c r="L611" t="str">
        <f>IF(Homes[[#This Row],[waterfront]]=1, "Yes","No")</f>
        <v>No</v>
      </c>
      <c r="M611" s="4" t="str">
        <f>IF(Homes[[#This Row],[sqft_basement]]&gt;0, "Yes","No")</f>
        <v>Yes</v>
      </c>
      <c r="N611" t="str">
        <f>CHOOSE(Homes[[#This Row],[view]]+1, "None","Fair","Good","Great","Excellent")</f>
        <v>None</v>
      </c>
      <c r="O611" t="str">
        <f>CHOOSE(Homes[[#This Row],[condition]], "Poor","Fair","Average","Good","Excellent")</f>
        <v>Average</v>
      </c>
      <c r="P611">
        <f ca="1">YEAR(TODAY())-Homes[[#This Row],[yr_built]]</f>
        <v>111</v>
      </c>
      <c r="Q611">
        <v>2000</v>
      </c>
      <c r="R611">
        <f ca="1">IF(Homes[[#This Row],[yr_renovated]]&gt;0, YEAR(TODAY())-Homes[[#This Row],[yr_renovated]], YEAR(TODAY())-Homes[[#This Row],[yr_built]])</f>
        <v>25</v>
      </c>
      <c r="S611">
        <v>2</v>
      </c>
      <c r="T611" s="2">
        <v>41830</v>
      </c>
      <c r="U611" s="3">
        <v>2.75</v>
      </c>
      <c r="V611" s="4">
        <f>IFERROR(Homes[[#This Row],[sqft_above]]+Homes[[#This Row],[sqft_basement]]," ")</f>
        <v>2220</v>
      </c>
      <c r="W611" s="4">
        <v>4000</v>
      </c>
      <c r="X611">
        <v>0</v>
      </c>
      <c r="Y611">
        <v>0</v>
      </c>
      <c r="Z611">
        <v>3</v>
      </c>
      <c r="AA611" s="4">
        <v>1700</v>
      </c>
      <c r="AB611" s="4">
        <v>520</v>
      </c>
      <c r="AC611">
        <v>1914</v>
      </c>
      <c r="AD611" t="s">
        <v>718</v>
      </c>
      <c r="AE611" t="s">
        <v>49</v>
      </c>
      <c r="AF611" t="s">
        <v>302</v>
      </c>
    </row>
    <row r="612" spans="1:32">
      <c r="A612" t="str">
        <f>PROPER(TRIM(Homes[[#This Row],[street]]))</f>
        <v>6116 Kirkwood Pl N</v>
      </c>
      <c r="B612" t="str">
        <f>PROPER(TRIM(Homes[[#This Row],[city]]))</f>
        <v>Seattle</v>
      </c>
      <c r="C612" t="str">
        <f>_xlfn.TEXTBEFORE(Homes[[#This Row],[statezip]]," ")</f>
        <v>WA</v>
      </c>
      <c r="D612" s="6" t="str">
        <f>_xlfn.TEXTAFTER(Homes[[#This Row],[statezip]]," ")</f>
        <v>98103</v>
      </c>
      <c r="E612" s="1">
        <v>800000</v>
      </c>
      <c r="F612">
        <v>2</v>
      </c>
      <c r="G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612" s="3" t="str">
        <f>Homes[[#This Row],[bedrooms]] &amp; " bd | " &amp; TEXT(Homes[[#This Row],[bathrooms]],"0.##") &amp; " ba"</f>
        <v>2 bd | 1. ba</v>
      </c>
      <c r="I612" s="4">
        <v>1740</v>
      </c>
      <c r="J612" s="1">
        <f>IFERROR(Homes[[#This Row],[price]]/Homes[[#This Row],[sqft_living]]," ")</f>
        <v>459.77011494252872</v>
      </c>
      <c r="K612" s="4">
        <f>IFERROR(Homes[[#This Row],[sqft_lot]]/43560," ")</f>
        <v>0.13129017447199265</v>
      </c>
      <c r="L612" t="str">
        <f>IF(Homes[[#This Row],[waterfront]]=1, "Yes","No")</f>
        <v>No</v>
      </c>
      <c r="M612" s="4" t="str">
        <f>IF(Homes[[#This Row],[sqft_basement]]&gt;0, "Yes","No")</f>
        <v>No</v>
      </c>
      <c r="N612" t="str">
        <f>CHOOSE(Homes[[#This Row],[view]]+1, "None","Fair","Good","Great","Excellent")</f>
        <v>None</v>
      </c>
      <c r="O612" t="str">
        <f>CHOOSE(Homes[[#This Row],[condition]], "Poor","Fair","Average","Good","Excellent")</f>
        <v>Average</v>
      </c>
      <c r="P612">
        <f ca="1">YEAR(TODAY())-Homes[[#This Row],[yr_built]]</f>
        <v>70</v>
      </c>
      <c r="Q612">
        <v>2005</v>
      </c>
      <c r="R612">
        <f ca="1">IF(Homes[[#This Row],[yr_renovated]]&gt;0, YEAR(TODAY())-Homes[[#This Row],[yr_renovated]], YEAR(TODAY())-Homes[[#This Row],[yr_built]])</f>
        <v>20</v>
      </c>
      <c r="S612">
        <v>1</v>
      </c>
      <c r="T612" s="2">
        <v>41815</v>
      </c>
      <c r="U612" s="3">
        <v>1</v>
      </c>
      <c r="V612" s="4">
        <f>IFERROR(Homes[[#This Row],[sqft_above]]+Homes[[#This Row],[sqft_basement]]," ")</f>
        <v>1740</v>
      </c>
      <c r="W612" s="4">
        <v>5719</v>
      </c>
      <c r="X612">
        <v>0</v>
      </c>
      <c r="Y612">
        <v>0</v>
      </c>
      <c r="Z612">
        <v>3</v>
      </c>
      <c r="AA612" s="4">
        <v>1740</v>
      </c>
      <c r="AB612" s="4">
        <v>0</v>
      </c>
      <c r="AC612">
        <v>1955</v>
      </c>
      <c r="AD612" t="s">
        <v>719</v>
      </c>
      <c r="AE612" t="s">
        <v>49</v>
      </c>
      <c r="AF612" t="s">
        <v>172</v>
      </c>
    </row>
    <row r="613" spans="1:32">
      <c r="A613" t="str">
        <f>PROPER(TRIM(Homes[[#This Row],[street]]))</f>
        <v>301 Nw 54Th St</v>
      </c>
      <c r="B613" t="str">
        <f>PROPER(TRIM(Homes[[#This Row],[city]]))</f>
        <v>Seattle</v>
      </c>
      <c r="C613" t="str">
        <f>_xlfn.TEXTBEFORE(Homes[[#This Row],[statezip]]," ")</f>
        <v>WA</v>
      </c>
      <c r="D613" s="6" t="str">
        <f>_xlfn.TEXTAFTER(Homes[[#This Row],[statezip]]," ")</f>
        <v>98107</v>
      </c>
      <c r="E613" s="1">
        <v>800000</v>
      </c>
      <c r="F613">
        <v>4</v>
      </c>
      <c r="G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13" s="3" t="str">
        <f>Homes[[#This Row],[bedrooms]] &amp; " bd | " &amp; TEXT(Homes[[#This Row],[bathrooms]],"0.##") &amp; " ba"</f>
        <v>4 bd | 3. ba</v>
      </c>
      <c r="I613" s="4">
        <v>3520</v>
      </c>
      <c r="J613" s="1">
        <f>IFERROR(Homes[[#This Row],[price]]/Homes[[#This Row],[sqft_living]]," ")</f>
        <v>227.27272727272728</v>
      </c>
      <c r="K613" s="4">
        <f>IFERROR(Homes[[#This Row],[sqft_lot]]/43560," ")</f>
        <v>0.11237373737373738</v>
      </c>
      <c r="L613" t="str">
        <f>IF(Homes[[#This Row],[waterfront]]=1, "Yes","No")</f>
        <v>No</v>
      </c>
      <c r="M613" s="4" t="str">
        <f>IF(Homes[[#This Row],[sqft_basement]]&gt;0, "Yes","No")</f>
        <v>Yes</v>
      </c>
      <c r="N613" t="str">
        <f>CHOOSE(Homes[[#This Row],[view]]+1, "None","Fair","Good","Great","Excellent")</f>
        <v>None</v>
      </c>
      <c r="O613" t="str">
        <f>CHOOSE(Homes[[#This Row],[condition]], "Poor","Fair","Average","Good","Excellent")</f>
        <v>Average</v>
      </c>
      <c r="P613">
        <f ca="1">YEAR(TODAY())-Homes[[#This Row],[yr_built]]</f>
        <v>71</v>
      </c>
      <c r="Q613">
        <v>2005</v>
      </c>
      <c r="R613">
        <f ca="1">IF(Homes[[#This Row],[yr_renovated]]&gt;0, YEAR(TODAY())-Homes[[#This Row],[yr_renovated]], YEAR(TODAY())-Homes[[#This Row],[yr_built]])</f>
        <v>20</v>
      </c>
      <c r="S613">
        <v>1</v>
      </c>
      <c r="T613" s="2">
        <v>41813</v>
      </c>
      <c r="U613" s="3">
        <v>3</v>
      </c>
      <c r="V613" s="4">
        <f>IFERROR(Homes[[#This Row],[sqft_above]]+Homes[[#This Row],[sqft_basement]]," ")</f>
        <v>3520</v>
      </c>
      <c r="W613" s="4">
        <v>4895</v>
      </c>
      <c r="X613">
        <v>0</v>
      </c>
      <c r="Y613">
        <v>0</v>
      </c>
      <c r="Z613">
        <v>3</v>
      </c>
      <c r="AA613" s="4">
        <v>1980</v>
      </c>
      <c r="AB613" s="4">
        <v>1540</v>
      </c>
      <c r="AC613">
        <v>1954</v>
      </c>
      <c r="AD613" t="s">
        <v>720</v>
      </c>
      <c r="AE613" t="s">
        <v>49</v>
      </c>
      <c r="AF613" t="s">
        <v>62</v>
      </c>
    </row>
    <row r="614" spans="1:32">
      <c r="A614" t="str">
        <f>PROPER(TRIM(Homes[[#This Row],[street]]))</f>
        <v>18810 236Th Ave Ne</v>
      </c>
      <c r="B614" t="str">
        <f>PROPER(TRIM(Homes[[#This Row],[city]]))</f>
        <v>Woodinville</v>
      </c>
      <c r="C614" t="str">
        <f>_xlfn.TEXTBEFORE(Homes[[#This Row],[statezip]]," ")</f>
        <v>WA</v>
      </c>
      <c r="D614" s="6" t="str">
        <f>_xlfn.TEXTAFTER(Homes[[#This Row],[statezip]]," ")</f>
        <v>98077</v>
      </c>
      <c r="E614" s="1">
        <v>800000</v>
      </c>
      <c r="F614">
        <v>3</v>
      </c>
      <c r="G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14" s="3" t="str">
        <f>Homes[[#This Row],[bedrooms]] &amp; " bd | " &amp; TEXT(Homes[[#This Row],[bathrooms]],"0.##") &amp; " ba"</f>
        <v>3 bd | 3.5 ba</v>
      </c>
      <c r="I614" s="4">
        <v>3830</v>
      </c>
      <c r="J614" s="1">
        <f>IFERROR(Homes[[#This Row],[price]]/Homes[[#This Row],[sqft_living]]," ")</f>
        <v>208.87728459530027</v>
      </c>
      <c r="K614" s="4">
        <f>IFERROR(Homes[[#This Row],[sqft_lot]]/43560," ")</f>
        <v>5.0799816345270887</v>
      </c>
      <c r="L614" t="str">
        <f>IF(Homes[[#This Row],[waterfront]]=1, "Yes","No")</f>
        <v>No</v>
      </c>
      <c r="M614" s="4" t="str">
        <f>IF(Homes[[#This Row],[sqft_basement]]&gt;0, "Yes","No")</f>
        <v>Yes</v>
      </c>
      <c r="N614" t="str">
        <f>CHOOSE(Homes[[#This Row],[view]]+1, "None","Fair","Good","Great","Excellent")</f>
        <v>None</v>
      </c>
      <c r="O614" t="str">
        <f>CHOOSE(Homes[[#This Row],[condition]], "Poor","Fair","Average","Good","Excellent")</f>
        <v>Average</v>
      </c>
      <c r="P614">
        <f ca="1">YEAR(TODAY())-Homes[[#This Row],[yr_built]]</f>
        <v>32</v>
      </c>
      <c r="Q614">
        <v>0</v>
      </c>
      <c r="R614">
        <f ca="1">IF(Homes[[#This Row],[yr_renovated]]&gt;0, YEAR(TODAY())-Homes[[#This Row],[yr_renovated]], YEAR(TODAY())-Homes[[#This Row],[yr_built]])</f>
        <v>32</v>
      </c>
      <c r="S614">
        <v>2</v>
      </c>
      <c r="T614" s="2">
        <v>41821</v>
      </c>
      <c r="U614" s="3">
        <v>3.5</v>
      </c>
      <c r="V614" s="4">
        <f>IFERROR(Homes[[#This Row],[sqft_above]]+Homes[[#This Row],[sqft_basement]]," ")</f>
        <v>3830</v>
      </c>
      <c r="W614" s="4">
        <v>221284</v>
      </c>
      <c r="X614">
        <v>0</v>
      </c>
      <c r="Y614">
        <v>0</v>
      </c>
      <c r="Z614">
        <v>3</v>
      </c>
      <c r="AA614" s="4">
        <v>3530</v>
      </c>
      <c r="AB614" s="4">
        <v>300</v>
      </c>
      <c r="AC614">
        <v>1993</v>
      </c>
      <c r="AD614" t="s">
        <v>721</v>
      </c>
      <c r="AE614" t="s">
        <v>120</v>
      </c>
      <c r="AF614" t="s">
        <v>121</v>
      </c>
    </row>
    <row r="615" spans="1:32">
      <c r="A615" t="str">
        <f>PROPER(TRIM(Homes[[#This Row],[street]]))</f>
        <v>19745 Ne 127Th Pl</v>
      </c>
      <c r="B615" t="str">
        <f>PROPER(TRIM(Homes[[#This Row],[city]]))</f>
        <v>Woodinville</v>
      </c>
      <c r="C615" t="str">
        <f>_xlfn.TEXTBEFORE(Homes[[#This Row],[statezip]]," ")</f>
        <v>WA</v>
      </c>
      <c r="D615" s="6" t="str">
        <f>_xlfn.TEXTAFTER(Homes[[#This Row],[statezip]]," ")</f>
        <v>98077</v>
      </c>
      <c r="E615" s="1">
        <v>800000</v>
      </c>
      <c r="F615">
        <v>4</v>
      </c>
      <c r="G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15" s="3" t="str">
        <f>Homes[[#This Row],[bedrooms]] &amp; " bd | " &amp; TEXT(Homes[[#This Row],[bathrooms]],"0.##") &amp; " ba"</f>
        <v>4 bd | 2.5 ba</v>
      </c>
      <c r="I615" s="4">
        <v>2990</v>
      </c>
      <c r="J615" s="1">
        <f>IFERROR(Homes[[#This Row],[price]]/Homes[[#This Row],[sqft_living]]," ")</f>
        <v>267.55852842809367</v>
      </c>
      <c r="K615" s="4">
        <f>IFERROR(Homes[[#This Row],[sqft_lot]]/43560," ")</f>
        <v>0.38588154269972452</v>
      </c>
      <c r="L615" t="str">
        <f>IF(Homes[[#This Row],[waterfront]]=1, "Yes","No")</f>
        <v>No</v>
      </c>
      <c r="M615" s="4" t="str">
        <f>IF(Homes[[#This Row],[sqft_basement]]&gt;0, "Yes","No")</f>
        <v>No</v>
      </c>
      <c r="N615" t="str">
        <f>CHOOSE(Homes[[#This Row],[view]]+1, "None","Fair","Good","Great","Excellent")</f>
        <v>None</v>
      </c>
      <c r="O615" t="str">
        <f>CHOOSE(Homes[[#This Row],[condition]], "Poor","Fair","Average","Good","Excellent")</f>
        <v>Average</v>
      </c>
      <c r="P615">
        <f ca="1">YEAR(TODAY())-Homes[[#This Row],[yr_built]]</f>
        <v>35</v>
      </c>
      <c r="Q615">
        <v>2009</v>
      </c>
      <c r="R615">
        <f ca="1">IF(Homes[[#This Row],[yr_renovated]]&gt;0, YEAR(TODAY())-Homes[[#This Row],[yr_renovated]], YEAR(TODAY())-Homes[[#This Row],[yr_built]])</f>
        <v>16</v>
      </c>
      <c r="S615">
        <v>2</v>
      </c>
      <c r="T615" s="2">
        <v>41816</v>
      </c>
      <c r="U615" s="3">
        <v>2.5</v>
      </c>
      <c r="V615" s="4">
        <f>IFERROR(Homes[[#This Row],[sqft_above]]+Homes[[#This Row],[sqft_basement]]," ")</f>
        <v>2990</v>
      </c>
      <c r="W615" s="4">
        <v>16809</v>
      </c>
      <c r="X615">
        <v>0</v>
      </c>
      <c r="Y615">
        <v>0</v>
      </c>
      <c r="Z615">
        <v>3</v>
      </c>
      <c r="AA615" s="4">
        <v>2990</v>
      </c>
      <c r="AB615" s="4">
        <v>0</v>
      </c>
      <c r="AC615">
        <v>1990</v>
      </c>
      <c r="AD615" t="s">
        <v>722</v>
      </c>
      <c r="AE615" t="s">
        <v>120</v>
      </c>
      <c r="AF615" t="s">
        <v>121</v>
      </c>
    </row>
    <row r="616" spans="1:32">
      <c r="A616" t="str">
        <f>PROPER(TRIM(Homes[[#This Row],[street]]))</f>
        <v>5002 Jasmine Ave Se</v>
      </c>
      <c r="B616" t="str">
        <f>PROPER(TRIM(Homes[[#This Row],[city]]))</f>
        <v>Auburn</v>
      </c>
      <c r="C616" t="str">
        <f>_xlfn.TEXTBEFORE(Homes[[#This Row],[statezip]]," ")</f>
        <v>WA</v>
      </c>
      <c r="D616" s="6" t="str">
        <f>_xlfn.TEXTAFTER(Homes[[#This Row],[statezip]]," ")</f>
        <v>98092</v>
      </c>
      <c r="E616" s="1">
        <v>799950</v>
      </c>
      <c r="F616">
        <v>4</v>
      </c>
      <c r="G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16" s="3" t="str">
        <f>Homes[[#This Row],[bedrooms]] &amp; " bd | " &amp; TEXT(Homes[[#This Row],[bathrooms]],"0.##") &amp; " ba"</f>
        <v>4 bd | 3.5 ba</v>
      </c>
      <c r="I616" s="4">
        <v>4220</v>
      </c>
      <c r="J616" s="1">
        <f>IFERROR(Homes[[#This Row],[price]]/Homes[[#This Row],[sqft_living]]," ")</f>
        <v>189.56161137440759</v>
      </c>
      <c r="K616" s="4">
        <f>IFERROR(Homes[[#This Row],[sqft_lot]]/43560," ")</f>
        <v>4.5182966023875117</v>
      </c>
      <c r="L616" t="str">
        <f>IF(Homes[[#This Row],[waterfront]]=1, "Yes","No")</f>
        <v>No</v>
      </c>
      <c r="M616" s="4" t="str">
        <f>IF(Homes[[#This Row],[sqft_basement]]&gt;0, "Yes","No")</f>
        <v>No</v>
      </c>
      <c r="N616" t="str">
        <f>CHOOSE(Homes[[#This Row],[view]]+1, "None","Fair","Good","Great","Excellent")</f>
        <v>None</v>
      </c>
      <c r="O616" t="str">
        <f>CHOOSE(Homes[[#This Row],[condition]], "Poor","Fair","Average","Good","Excellent")</f>
        <v>Average</v>
      </c>
      <c r="P616">
        <f ca="1">YEAR(TODAY())-Homes[[#This Row],[yr_built]]</f>
        <v>32</v>
      </c>
      <c r="Q616">
        <v>0</v>
      </c>
      <c r="R616">
        <f ca="1">IF(Homes[[#This Row],[yr_renovated]]&gt;0, YEAR(TODAY())-Homes[[#This Row],[yr_renovated]], YEAR(TODAY())-Homes[[#This Row],[yr_built]])</f>
        <v>32</v>
      </c>
      <c r="S616">
        <v>2</v>
      </c>
      <c r="T616" s="2">
        <v>41782</v>
      </c>
      <c r="U616" s="3">
        <v>3.5</v>
      </c>
      <c r="V616" s="4">
        <f>IFERROR(Homes[[#This Row],[sqft_above]]+Homes[[#This Row],[sqft_basement]]," ")</f>
        <v>4220</v>
      </c>
      <c r="W616" s="4">
        <v>196817</v>
      </c>
      <c r="X616">
        <v>0</v>
      </c>
      <c r="Y616">
        <v>0</v>
      </c>
      <c r="Z616">
        <v>3</v>
      </c>
      <c r="AA616" s="4">
        <v>4220</v>
      </c>
      <c r="AB616" s="4">
        <v>0</v>
      </c>
      <c r="AC616">
        <v>1993</v>
      </c>
      <c r="AD616" t="s">
        <v>723</v>
      </c>
      <c r="AE616" t="s">
        <v>519</v>
      </c>
      <c r="AF616" t="s">
        <v>520</v>
      </c>
    </row>
    <row r="617" spans="1:32">
      <c r="A617" t="str">
        <f>PROPER(TRIM(Homes[[#This Row],[street]]))</f>
        <v>420 Boylston Ave E</v>
      </c>
      <c r="B617" t="str">
        <f>PROPER(TRIM(Homes[[#This Row],[city]]))</f>
        <v>Seattle</v>
      </c>
      <c r="C617" t="str">
        <f>_xlfn.TEXTBEFORE(Homes[[#This Row],[statezip]]," ")</f>
        <v>WA</v>
      </c>
      <c r="D617" s="6" t="str">
        <f>_xlfn.TEXTAFTER(Homes[[#This Row],[statezip]]," ")</f>
        <v>98102</v>
      </c>
      <c r="E617" s="1">
        <v>799200</v>
      </c>
      <c r="F617">
        <v>6</v>
      </c>
      <c r="G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17" s="3" t="str">
        <f>Homes[[#This Row],[bedrooms]] &amp; " bd | " &amp; TEXT(Homes[[#This Row],[bathrooms]],"0.##") &amp; " ba"</f>
        <v>6 bd | 3. ba</v>
      </c>
      <c r="I617" s="4">
        <v>2890</v>
      </c>
      <c r="J617" s="1">
        <f>IFERROR(Homes[[#This Row],[price]]/Homes[[#This Row],[sqft_living]]," ")</f>
        <v>276.53979238754323</v>
      </c>
      <c r="K617" s="4">
        <f>IFERROR(Homes[[#This Row],[sqft_lot]]/43560," ")</f>
        <v>5.4407713498622591E-2</v>
      </c>
      <c r="L617" t="str">
        <f>IF(Homes[[#This Row],[waterfront]]=1, "Yes","No")</f>
        <v>No</v>
      </c>
      <c r="M617" s="4" t="str">
        <f>IF(Homes[[#This Row],[sqft_basement]]&gt;0, "Yes","No")</f>
        <v>Yes</v>
      </c>
      <c r="N617" t="str">
        <f>CHOOSE(Homes[[#This Row],[view]]+1, "None","Fair","Good","Great","Excellent")</f>
        <v>None</v>
      </c>
      <c r="O617" t="str">
        <f>CHOOSE(Homes[[#This Row],[condition]], "Poor","Fair","Average","Good","Excellent")</f>
        <v>Average</v>
      </c>
      <c r="P617">
        <f ca="1">YEAR(TODAY())-Homes[[#This Row],[yr_built]]</f>
        <v>119</v>
      </c>
      <c r="Q617">
        <v>2014</v>
      </c>
      <c r="R617">
        <f ca="1">IF(Homes[[#This Row],[yr_renovated]]&gt;0, YEAR(TODAY())-Homes[[#This Row],[yr_renovated]], YEAR(TODAY())-Homes[[#This Row],[yr_built]])</f>
        <v>11</v>
      </c>
      <c r="S617">
        <v>2.5</v>
      </c>
      <c r="T617" s="2">
        <v>41772</v>
      </c>
      <c r="U617" s="3">
        <v>3</v>
      </c>
      <c r="V617" s="4">
        <f>IFERROR(Homes[[#This Row],[sqft_above]]+Homes[[#This Row],[sqft_basement]]," ")</f>
        <v>2890</v>
      </c>
      <c r="W617" s="4">
        <v>2370</v>
      </c>
      <c r="X617">
        <v>0</v>
      </c>
      <c r="Y617">
        <v>0</v>
      </c>
      <c r="Z617">
        <v>3</v>
      </c>
      <c r="AA617" s="4">
        <v>2290</v>
      </c>
      <c r="AB617" s="4">
        <v>600</v>
      </c>
      <c r="AC617">
        <v>1906</v>
      </c>
      <c r="AD617" t="s">
        <v>724</v>
      </c>
      <c r="AE617" t="s">
        <v>49</v>
      </c>
      <c r="AF617" t="s">
        <v>89</v>
      </c>
    </row>
    <row r="618" spans="1:32">
      <c r="A618" t="str">
        <f>PROPER(TRIM(Homes[[#This Row],[street]]))</f>
        <v>16034 Se 47Th Ln</v>
      </c>
      <c r="B618" t="str">
        <f>PROPER(TRIM(Homes[[#This Row],[city]]))</f>
        <v>Bellevue</v>
      </c>
      <c r="C618" t="str">
        <f>_xlfn.TEXTBEFORE(Homes[[#This Row],[statezip]]," ")</f>
        <v>WA</v>
      </c>
      <c r="D618" s="6" t="str">
        <f>_xlfn.TEXTAFTER(Homes[[#This Row],[statezip]]," ")</f>
        <v>98006</v>
      </c>
      <c r="E618" s="1">
        <v>799000</v>
      </c>
      <c r="F618">
        <v>4</v>
      </c>
      <c r="G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18" s="3" t="str">
        <f>Homes[[#This Row],[bedrooms]] &amp; " bd | " &amp; TEXT(Homes[[#This Row],[bathrooms]],"0.##") &amp; " ba"</f>
        <v>4 bd | 3.5 ba</v>
      </c>
      <c r="I618" s="4">
        <v>3500</v>
      </c>
      <c r="J618" s="1">
        <f>IFERROR(Homes[[#This Row],[price]]/Homes[[#This Row],[sqft_living]]," ")</f>
        <v>228.28571428571428</v>
      </c>
      <c r="K618" s="4">
        <f>IFERROR(Homes[[#This Row],[sqft_lot]]/43560," ")</f>
        <v>0.1962121212121212</v>
      </c>
      <c r="L618" t="str">
        <f>IF(Homes[[#This Row],[waterfront]]=1, "Yes","No")</f>
        <v>No</v>
      </c>
      <c r="M618" s="4" t="str">
        <f>IF(Homes[[#This Row],[sqft_basement]]&gt;0, "Yes","No")</f>
        <v>Yes</v>
      </c>
      <c r="N618" t="str">
        <f>CHOOSE(Homes[[#This Row],[view]]+1, "None","Fair","Good","Great","Excellent")</f>
        <v>None</v>
      </c>
      <c r="O618" t="str">
        <f>CHOOSE(Homes[[#This Row],[condition]], "Poor","Fair","Average","Good","Excellent")</f>
        <v>Average</v>
      </c>
      <c r="P618">
        <f ca="1">YEAR(TODAY())-Homes[[#This Row],[yr_built]]</f>
        <v>31</v>
      </c>
      <c r="Q618">
        <v>0</v>
      </c>
      <c r="R618">
        <f ca="1">IF(Homes[[#This Row],[yr_renovated]]&gt;0, YEAR(TODAY())-Homes[[#This Row],[yr_renovated]], YEAR(TODAY())-Homes[[#This Row],[yr_built]])</f>
        <v>31</v>
      </c>
      <c r="S618">
        <v>2</v>
      </c>
      <c r="T618" s="2">
        <v>41795</v>
      </c>
      <c r="U618" s="3">
        <v>3.5</v>
      </c>
      <c r="V618" s="4">
        <f>IFERROR(Homes[[#This Row],[sqft_above]]+Homes[[#This Row],[sqft_basement]]," ")</f>
        <v>3500</v>
      </c>
      <c r="W618" s="4">
        <v>8547</v>
      </c>
      <c r="X618">
        <v>0</v>
      </c>
      <c r="Y618">
        <v>0</v>
      </c>
      <c r="Z618">
        <v>3</v>
      </c>
      <c r="AA618" s="4">
        <v>2500</v>
      </c>
      <c r="AB618" s="4">
        <v>1000</v>
      </c>
      <c r="AC618">
        <v>1994</v>
      </c>
      <c r="AD618" t="s">
        <v>725</v>
      </c>
      <c r="AE618" t="s">
        <v>33</v>
      </c>
      <c r="AF618" t="s">
        <v>91</v>
      </c>
    </row>
    <row r="619" spans="1:32">
      <c r="A619" t="str">
        <f>PROPER(TRIM(Homes[[#This Row],[street]]))</f>
        <v>24927 Ne 108Th St</v>
      </c>
      <c r="B619" t="str">
        <f>PROPER(TRIM(Homes[[#This Row],[city]]))</f>
        <v>Redmond</v>
      </c>
      <c r="C619" t="str">
        <f>_xlfn.TEXTBEFORE(Homes[[#This Row],[statezip]]," ")</f>
        <v>WA</v>
      </c>
      <c r="D619" s="6" t="str">
        <f>_xlfn.TEXTAFTER(Homes[[#This Row],[statezip]]," ")</f>
        <v>98053</v>
      </c>
      <c r="E619" s="1">
        <v>799000</v>
      </c>
      <c r="F619">
        <v>4</v>
      </c>
      <c r="G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19" s="3" t="str">
        <f>Homes[[#This Row],[bedrooms]] &amp; " bd | " &amp; TEXT(Homes[[#This Row],[bathrooms]],"0.##") &amp; " ba"</f>
        <v>4 bd | 3. ba</v>
      </c>
      <c r="I619" s="4">
        <v>2580</v>
      </c>
      <c r="J619" s="1">
        <f>IFERROR(Homes[[#This Row],[price]]/Homes[[#This Row],[sqft_living]]," ")</f>
        <v>309.68992248062017</v>
      </c>
      <c r="K619" s="4">
        <f>IFERROR(Homes[[#This Row],[sqft_lot]]/43560," ")</f>
        <v>4.809986225895317</v>
      </c>
      <c r="L619" t="str">
        <f>IF(Homes[[#This Row],[waterfront]]=1, "Yes","No")</f>
        <v>No</v>
      </c>
      <c r="M619" s="4" t="str">
        <f>IF(Homes[[#This Row],[sqft_basement]]&gt;0, "Yes","No")</f>
        <v>No</v>
      </c>
      <c r="N619" t="str">
        <f>CHOOSE(Homes[[#This Row],[view]]+1, "None","Fair","Good","Great","Excellent")</f>
        <v>None</v>
      </c>
      <c r="O619" t="str">
        <f>CHOOSE(Homes[[#This Row],[condition]], "Poor","Fair","Average","Good","Excellent")</f>
        <v>Average</v>
      </c>
      <c r="P619">
        <f ca="1">YEAR(TODAY())-Homes[[#This Row],[yr_built]]</f>
        <v>41</v>
      </c>
      <c r="Q619">
        <v>0</v>
      </c>
      <c r="R619">
        <f ca="1">IF(Homes[[#This Row],[yr_renovated]]&gt;0, YEAR(TODAY())-Homes[[#This Row],[yr_renovated]], YEAR(TODAY())-Homes[[#This Row],[yr_built]])</f>
        <v>41</v>
      </c>
      <c r="S619">
        <v>2</v>
      </c>
      <c r="T619" s="2">
        <v>41787</v>
      </c>
      <c r="U619" s="3">
        <v>3</v>
      </c>
      <c r="V619" s="4">
        <f>IFERROR(Homes[[#This Row],[sqft_above]]+Homes[[#This Row],[sqft_basement]]," ")</f>
        <v>2580</v>
      </c>
      <c r="W619" s="4">
        <v>209523</v>
      </c>
      <c r="X619">
        <v>0</v>
      </c>
      <c r="Y619">
        <v>0</v>
      </c>
      <c r="Z619">
        <v>3</v>
      </c>
      <c r="AA619" s="4">
        <v>2580</v>
      </c>
      <c r="AB619" s="4">
        <v>0</v>
      </c>
      <c r="AC619">
        <v>1984</v>
      </c>
      <c r="AD619" t="s">
        <v>726</v>
      </c>
      <c r="AE619" t="s">
        <v>137</v>
      </c>
      <c r="AF619" t="s">
        <v>208</v>
      </c>
    </row>
    <row r="620" spans="1:32">
      <c r="A620" t="str">
        <f>PROPER(TRIM(Homes[[#This Row],[street]]))</f>
        <v>1422 33Rd Ave S</v>
      </c>
      <c r="B620" t="str">
        <f>PROPER(TRIM(Homes[[#This Row],[city]]))</f>
        <v>Seattle</v>
      </c>
      <c r="C620" t="str">
        <f>_xlfn.TEXTBEFORE(Homes[[#This Row],[statezip]]," ")</f>
        <v>WA</v>
      </c>
      <c r="D620" s="6" t="str">
        <f>_xlfn.TEXTAFTER(Homes[[#This Row],[statezip]]," ")</f>
        <v>98144</v>
      </c>
      <c r="E620" s="1">
        <v>799000</v>
      </c>
      <c r="F620">
        <v>3</v>
      </c>
      <c r="G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620" s="3" t="str">
        <f>Homes[[#This Row],[bedrooms]] &amp; " bd | " &amp; TEXT(Homes[[#This Row],[bathrooms]],"0.##") &amp; " ba"</f>
        <v>3 bd | 1.5 ba</v>
      </c>
      <c r="I620" s="4">
        <v>2210</v>
      </c>
      <c r="J620" s="1">
        <f>IFERROR(Homes[[#This Row],[price]]/Homes[[#This Row],[sqft_living]]," ")</f>
        <v>361.53846153846155</v>
      </c>
      <c r="K620" s="4">
        <f>IFERROR(Homes[[#This Row],[sqft_lot]]/43560," ")</f>
        <v>0.14462809917355371</v>
      </c>
      <c r="L620" t="str">
        <f>IF(Homes[[#This Row],[waterfront]]=1, "Yes","No")</f>
        <v>No</v>
      </c>
      <c r="M620" s="4" t="str">
        <f>IF(Homes[[#This Row],[sqft_basement]]&gt;0, "Yes","No")</f>
        <v>No</v>
      </c>
      <c r="N620" t="str">
        <f>CHOOSE(Homes[[#This Row],[view]]+1, "None","Fair","Good","Great","Excellent")</f>
        <v>None</v>
      </c>
      <c r="O620" t="str">
        <f>CHOOSE(Homes[[#This Row],[condition]], "Poor","Fair","Average","Good","Excellent")</f>
        <v>Excellent</v>
      </c>
      <c r="P620">
        <f ca="1">YEAR(TODAY())-Homes[[#This Row],[yr_built]]</f>
        <v>109</v>
      </c>
      <c r="Q620">
        <v>0</v>
      </c>
      <c r="R620">
        <f ca="1">IF(Homes[[#This Row],[yr_renovated]]&gt;0, YEAR(TODAY())-Homes[[#This Row],[yr_renovated]], YEAR(TODAY())-Homes[[#This Row],[yr_built]])</f>
        <v>109</v>
      </c>
      <c r="S620">
        <v>1.5</v>
      </c>
      <c r="T620" s="2">
        <v>41801</v>
      </c>
      <c r="U620" s="3">
        <v>1.5</v>
      </c>
      <c r="V620" s="4">
        <f>IFERROR(Homes[[#This Row],[sqft_above]]+Homes[[#This Row],[sqft_basement]]," ")</f>
        <v>2210</v>
      </c>
      <c r="W620" s="4">
        <v>6300</v>
      </c>
      <c r="X620">
        <v>0</v>
      </c>
      <c r="Y620">
        <v>0</v>
      </c>
      <c r="Z620">
        <v>5</v>
      </c>
      <c r="AA620" s="4">
        <v>2210</v>
      </c>
      <c r="AB620" s="4">
        <v>0</v>
      </c>
      <c r="AC620">
        <v>1916</v>
      </c>
      <c r="AD620" t="s">
        <v>727</v>
      </c>
      <c r="AE620" t="s">
        <v>49</v>
      </c>
      <c r="AF620" t="s">
        <v>110</v>
      </c>
    </row>
    <row r="621" spans="1:32">
      <c r="A621" t="str">
        <f>PROPER(TRIM(Homes[[#This Row],[street]]))</f>
        <v>4022 Ne 95Th St</v>
      </c>
      <c r="B621" t="str">
        <f>PROPER(TRIM(Homes[[#This Row],[city]]))</f>
        <v>Seattle</v>
      </c>
      <c r="C621" t="str">
        <f>_xlfn.TEXTBEFORE(Homes[[#This Row],[statezip]]," ")</f>
        <v>WA</v>
      </c>
      <c r="D621" s="6" t="str">
        <f>_xlfn.TEXTAFTER(Homes[[#This Row],[statezip]]," ")</f>
        <v>98115</v>
      </c>
      <c r="E621" s="1">
        <v>799000</v>
      </c>
      <c r="F621">
        <v>4</v>
      </c>
      <c r="G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21" s="3" t="str">
        <f>Homes[[#This Row],[bedrooms]] &amp; " bd | " &amp; TEXT(Homes[[#This Row],[bathrooms]],"0.##") &amp; " ba"</f>
        <v>4 bd | 2.5 ba</v>
      </c>
      <c r="I621" s="4">
        <v>2590</v>
      </c>
      <c r="J621" s="1">
        <f>IFERROR(Homes[[#This Row],[price]]/Homes[[#This Row],[sqft_living]]," ")</f>
        <v>308.49420849420852</v>
      </c>
      <c r="K621" s="4">
        <f>IFERROR(Homes[[#This Row],[sqft_lot]]/43560," ")</f>
        <v>0.18158861340679522</v>
      </c>
      <c r="L621" t="str">
        <f>IF(Homes[[#This Row],[waterfront]]=1, "Yes","No")</f>
        <v>No</v>
      </c>
      <c r="M621" s="4" t="str">
        <f>IF(Homes[[#This Row],[sqft_basement]]&gt;0, "Yes","No")</f>
        <v>No</v>
      </c>
      <c r="N621" t="str">
        <f>CHOOSE(Homes[[#This Row],[view]]+1, "None","Fair","Good","Great","Excellent")</f>
        <v>None</v>
      </c>
      <c r="O621" t="str">
        <f>CHOOSE(Homes[[#This Row],[condition]], "Poor","Fair","Average","Good","Excellent")</f>
        <v>Average</v>
      </c>
      <c r="P621">
        <f ca="1">YEAR(TODAY())-Homes[[#This Row],[yr_built]]</f>
        <v>24</v>
      </c>
      <c r="Q621">
        <v>0</v>
      </c>
      <c r="R621">
        <f ca="1">IF(Homes[[#This Row],[yr_renovated]]&gt;0, YEAR(TODAY())-Homes[[#This Row],[yr_renovated]], YEAR(TODAY())-Homes[[#This Row],[yr_built]])</f>
        <v>24</v>
      </c>
      <c r="S621">
        <v>2</v>
      </c>
      <c r="T621" s="2">
        <v>41809</v>
      </c>
      <c r="U621" s="3">
        <v>2.5</v>
      </c>
      <c r="V621" s="4">
        <f>IFERROR(Homes[[#This Row],[sqft_above]]+Homes[[#This Row],[sqft_basement]]," ")</f>
        <v>2590</v>
      </c>
      <c r="W621" s="4">
        <v>7910</v>
      </c>
      <c r="X621">
        <v>0</v>
      </c>
      <c r="Y621">
        <v>0</v>
      </c>
      <c r="Z621">
        <v>3</v>
      </c>
      <c r="AA621" s="4">
        <v>2590</v>
      </c>
      <c r="AB621" s="4">
        <v>0</v>
      </c>
      <c r="AC621">
        <v>2001</v>
      </c>
      <c r="AD621" t="s">
        <v>728</v>
      </c>
      <c r="AE621" t="s">
        <v>49</v>
      </c>
      <c r="AF621" t="s">
        <v>154</v>
      </c>
    </row>
    <row r="622" spans="1:32">
      <c r="A622" t="str">
        <f>PROPER(TRIM(Homes[[#This Row],[street]]))</f>
        <v>4432 30Th Ave W</v>
      </c>
      <c r="B622" t="str">
        <f>PROPER(TRIM(Homes[[#This Row],[city]]))</f>
        <v>Seattle</v>
      </c>
      <c r="C622" t="str">
        <f>_xlfn.TEXTBEFORE(Homes[[#This Row],[statezip]]," ")</f>
        <v>WA</v>
      </c>
      <c r="D622" s="6" t="str">
        <f>_xlfn.TEXTAFTER(Homes[[#This Row],[statezip]]," ")</f>
        <v>98199</v>
      </c>
      <c r="E622" s="1">
        <v>799000</v>
      </c>
      <c r="F622">
        <v>3</v>
      </c>
      <c r="G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22" s="3" t="str">
        <f>Homes[[#This Row],[bedrooms]] &amp; " bd | " &amp; TEXT(Homes[[#This Row],[bathrooms]],"0.##") &amp; " ba"</f>
        <v>3 bd | 2.5 ba</v>
      </c>
      <c r="I622" s="4">
        <v>2860</v>
      </c>
      <c r="J622" s="1">
        <f>IFERROR(Homes[[#This Row],[price]]/Homes[[#This Row],[sqft_living]]," ")</f>
        <v>279.37062937062939</v>
      </c>
      <c r="K622" s="4">
        <f>IFERROR(Homes[[#This Row],[sqft_lot]]/43560," ")</f>
        <v>0.1019742883379247</v>
      </c>
      <c r="L622" t="str">
        <f>IF(Homes[[#This Row],[waterfront]]=1, "Yes","No")</f>
        <v>No</v>
      </c>
      <c r="M622" s="4" t="str">
        <f>IF(Homes[[#This Row],[sqft_basement]]&gt;0, "Yes","No")</f>
        <v>No</v>
      </c>
      <c r="N622" t="str">
        <f>CHOOSE(Homes[[#This Row],[view]]+1, "None","Fair","Good","Great","Excellent")</f>
        <v>None</v>
      </c>
      <c r="O622" t="str">
        <f>CHOOSE(Homes[[#This Row],[condition]], "Poor","Fair","Average","Good","Excellent")</f>
        <v>Average</v>
      </c>
      <c r="P622">
        <f ca="1">YEAR(TODAY())-Homes[[#This Row],[yr_built]]</f>
        <v>25</v>
      </c>
      <c r="Q622">
        <v>0</v>
      </c>
      <c r="R622">
        <f ca="1">IF(Homes[[#This Row],[yr_renovated]]&gt;0, YEAR(TODAY())-Homes[[#This Row],[yr_renovated]], YEAR(TODAY())-Homes[[#This Row],[yr_built]])</f>
        <v>25</v>
      </c>
      <c r="S622">
        <v>2</v>
      </c>
      <c r="T622" s="2">
        <v>41803</v>
      </c>
      <c r="U622" s="3">
        <v>2.5</v>
      </c>
      <c r="V622" s="4">
        <f>IFERROR(Homes[[#This Row],[sqft_above]]+Homes[[#This Row],[sqft_basement]]," ")</f>
        <v>2860</v>
      </c>
      <c r="W622" s="4">
        <v>4442</v>
      </c>
      <c r="X622">
        <v>0</v>
      </c>
      <c r="Y622">
        <v>0</v>
      </c>
      <c r="Z622">
        <v>3</v>
      </c>
      <c r="AA622" s="4">
        <v>2860</v>
      </c>
      <c r="AB622" s="4">
        <v>0</v>
      </c>
      <c r="AC622">
        <v>2000</v>
      </c>
      <c r="AD622" t="s">
        <v>729</v>
      </c>
      <c r="AE622" t="s">
        <v>49</v>
      </c>
      <c r="AF622" t="s">
        <v>58</v>
      </c>
    </row>
    <row r="623" spans="1:32">
      <c r="A623" t="str">
        <f>PROPER(TRIM(Homes[[#This Row],[street]]))</f>
        <v>2561 Ne 85Th St</v>
      </c>
      <c r="B623" t="str">
        <f>PROPER(TRIM(Homes[[#This Row],[city]]))</f>
        <v>Seattle</v>
      </c>
      <c r="C623" t="str">
        <f>_xlfn.TEXTBEFORE(Homes[[#This Row],[statezip]]," ")</f>
        <v>WA</v>
      </c>
      <c r="D623" s="6" t="str">
        <f>_xlfn.TEXTAFTER(Homes[[#This Row],[statezip]]," ")</f>
        <v>98115</v>
      </c>
      <c r="E623" s="1">
        <v>799000</v>
      </c>
      <c r="F623">
        <v>4</v>
      </c>
      <c r="G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23" s="3" t="str">
        <f>Homes[[#This Row],[bedrooms]] &amp; " bd | " &amp; TEXT(Homes[[#This Row],[bathrooms]],"0.##") &amp; " ba"</f>
        <v>4 bd | 3.25 ba</v>
      </c>
      <c r="I623" s="4">
        <v>3120</v>
      </c>
      <c r="J623" s="1">
        <f>IFERROR(Homes[[#This Row],[price]]/Homes[[#This Row],[sqft_living]]," ")</f>
        <v>256.08974358974359</v>
      </c>
      <c r="K623" s="4">
        <f>IFERROR(Homes[[#This Row],[sqft_lot]]/43560," ")</f>
        <v>0.1147842056932966</v>
      </c>
      <c r="L623" t="str">
        <f>IF(Homes[[#This Row],[waterfront]]=1, "Yes","No")</f>
        <v>No</v>
      </c>
      <c r="M623" s="4" t="str">
        <f>IF(Homes[[#This Row],[sqft_basement]]&gt;0, "Yes","No")</f>
        <v>Yes</v>
      </c>
      <c r="N623" t="str">
        <f>CHOOSE(Homes[[#This Row],[view]]+1, "None","Fair","Good","Great","Excellent")</f>
        <v>None</v>
      </c>
      <c r="O623" t="str">
        <f>CHOOSE(Homes[[#This Row],[condition]], "Poor","Fair","Average","Good","Excellent")</f>
        <v>Average</v>
      </c>
      <c r="P623">
        <f ca="1">YEAR(TODAY())-Homes[[#This Row],[yr_built]]</f>
        <v>20</v>
      </c>
      <c r="Q623">
        <v>0</v>
      </c>
      <c r="R623">
        <f ca="1">IF(Homes[[#This Row],[yr_renovated]]&gt;0, YEAR(TODAY())-Homes[[#This Row],[yr_renovated]], YEAR(TODAY())-Homes[[#This Row],[yr_built]])</f>
        <v>20</v>
      </c>
      <c r="S623">
        <v>2</v>
      </c>
      <c r="T623" s="2">
        <v>41775</v>
      </c>
      <c r="U623" s="3">
        <v>3.25</v>
      </c>
      <c r="V623" s="4">
        <f>IFERROR(Homes[[#This Row],[sqft_above]]+Homes[[#This Row],[sqft_basement]]," ")</f>
        <v>3120</v>
      </c>
      <c r="W623" s="4">
        <v>5000</v>
      </c>
      <c r="X623">
        <v>0</v>
      </c>
      <c r="Y623">
        <v>0</v>
      </c>
      <c r="Z623">
        <v>3</v>
      </c>
      <c r="AA623" s="4">
        <v>2370</v>
      </c>
      <c r="AB623" s="4">
        <v>750</v>
      </c>
      <c r="AC623">
        <v>2005</v>
      </c>
      <c r="AD623" t="s">
        <v>730</v>
      </c>
      <c r="AE623" t="s">
        <v>49</v>
      </c>
      <c r="AF623" t="s">
        <v>154</v>
      </c>
    </row>
    <row r="624" spans="1:32">
      <c r="A624" t="str">
        <f>PROPER(TRIM(Homes[[#This Row],[street]]))</f>
        <v>1009-1225 N 41St Pl</v>
      </c>
      <c r="B624" t="str">
        <f>PROPER(TRIM(Homes[[#This Row],[city]]))</f>
        <v>Renton</v>
      </c>
      <c r="C624" t="str">
        <f>_xlfn.TEXTBEFORE(Homes[[#This Row],[statezip]]," ")</f>
        <v>WA</v>
      </c>
      <c r="D624" s="6" t="str">
        <f>_xlfn.TEXTAFTER(Homes[[#This Row],[statezip]]," ")</f>
        <v>98056</v>
      </c>
      <c r="E624" s="1">
        <v>798800</v>
      </c>
      <c r="F624">
        <v>3</v>
      </c>
      <c r="G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24" s="3" t="str">
        <f>Homes[[#This Row],[bedrooms]] &amp; " bd | " &amp; TEXT(Homes[[#This Row],[bathrooms]],"0.##") &amp; " ba"</f>
        <v>3 bd | 2.75 ba</v>
      </c>
      <c r="I624" s="4">
        <v>2670</v>
      </c>
      <c r="J624" s="1">
        <f>IFERROR(Homes[[#This Row],[price]]/Homes[[#This Row],[sqft_living]]," ")</f>
        <v>299.17602996254681</v>
      </c>
      <c r="K624" s="4">
        <f>IFERROR(Homes[[#This Row],[sqft_lot]]/43560," ")</f>
        <v>8.5812672176308544E-2</v>
      </c>
      <c r="L624" t="str">
        <f>IF(Homes[[#This Row],[waterfront]]=1, "Yes","No")</f>
        <v>No</v>
      </c>
      <c r="M624" s="4" t="str">
        <f>IF(Homes[[#This Row],[sqft_basement]]&gt;0, "Yes","No")</f>
        <v>Yes</v>
      </c>
      <c r="N624" t="str">
        <f>CHOOSE(Homes[[#This Row],[view]]+1, "None","Fair","Good","Great","Excellent")</f>
        <v>None</v>
      </c>
      <c r="O624" t="str">
        <f>CHOOSE(Homes[[#This Row],[condition]], "Poor","Fair","Average","Good","Excellent")</f>
        <v>Average</v>
      </c>
      <c r="P624">
        <f ca="1">YEAR(TODAY())-Homes[[#This Row],[yr_built]]</f>
        <v>12</v>
      </c>
      <c r="Q624">
        <v>1923</v>
      </c>
      <c r="R624">
        <f ca="1">IF(Homes[[#This Row],[yr_renovated]]&gt;0, YEAR(TODAY())-Homes[[#This Row],[yr_renovated]], YEAR(TODAY())-Homes[[#This Row],[yr_built]])</f>
        <v>102</v>
      </c>
      <c r="S624">
        <v>1</v>
      </c>
      <c r="T624" s="2">
        <v>41806</v>
      </c>
      <c r="U624" s="3">
        <v>2.75</v>
      </c>
      <c r="V624" s="4">
        <f>IFERROR(Homes[[#This Row],[sqft_above]]+Homes[[#This Row],[sqft_basement]]," ")</f>
        <v>2670</v>
      </c>
      <c r="W624" s="4">
        <v>3738</v>
      </c>
      <c r="X624">
        <v>0</v>
      </c>
      <c r="Y624">
        <v>0</v>
      </c>
      <c r="Z624">
        <v>3</v>
      </c>
      <c r="AA624" s="4">
        <v>1720</v>
      </c>
      <c r="AB624" s="4">
        <v>950</v>
      </c>
      <c r="AC624">
        <v>2013</v>
      </c>
      <c r="AD624" t="s">
        <v>731</v>
      </c>
      <c r="AE624" t="s">
        <v>319</v>
      </c>
      <c r="AF624" t="s">
        <v>672</v>
      </c>
    </row>
    <row r="625" spans="1:32">
      <c r="A625" t="str">
        <f>PROPER(TRIM(Homes[[#This Row],[street]]))</f>
        <v>20555 Ne 27Th Pl</v>
      </c>
      <c r="B625" t="str">
        <f>PROPER(TRIM(Homes[[#This Row],[city]]))</f>
        <v>Sammamish</v>
      </c>
      <c r="C625" t="str">
        <f>_xlfn.TEXTBEFORE(Homes[[#This Row],[statezip]]," ")</f>
        <v>WA</v>
      </c>
      <c r="D625" s="6" t="str">
        <f>_xlfn.TEXTAFTER(Homes[[#This Row],[statezip]]," ")</f>
        <v>98074</v>
      </c>
      <c r="E625" s="1">
        <v>798000</v>
      </c>
      <c r="F625">
        <v>3</v>
      </c>
      <c r="G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25" s="3" t="str">
        <f>Homes[[#This Row],[bedrooms]] &amp; " bd | " &amp; TEXT(Homes[[#This Row],[bathrooms]],"0.##") &amp; " ba"</f>
        <v>3 bd | 3.5 ba</v>
      </c>
      <c r="I625" s="4">
        <v>3590</v>
      </c>
      <c r="J625" s="1">
        <f>IFERROR(Homes[[#This Row],[price]]/Homes[[#This Row],[sqft_living]]," ")</f>
        <v>222.2841225626741</v>
      </c>
      <c r="K625" s="4">
        <f>IFERROR(Homes[[#This Row],[sqft_lot]]/43560," ")</f>
        <v>0.14696969696969697</v>
      </c>
      <c r="L625" t="str">
        <f>IF(Homes[[#This Row],[waterfront]]=1, "Yes","No")</f>
        <v>No</v>
      </c>
      <c r="M625" s="4" t="str">
        <f>IF(Homes[[#This Row],[sqft_basement]]&gt;0, "Yes","No")</f>
        <v>No</v>
      </c>
      <c r="N625" t="str">
        <f>CHOOSE(Homes[[#This Row],[view]]+1, "None","Fair","Good","Great","Excellent")</f>
        <v>None</v>
      </c>
      <c r="O625" t="str">
        <f>CHOOSE(Homes[[#This Row],[condition]], "Poor","Fair","Average","Good","Excellent")</f>
        <v>Average</v>
      </c>
      <c r="P625">
        <f ca="1">YEAR(TODAY())-Homes[[#This Row],[yr_built]]</f>
        <v>26</v>
      </c>
      <c r="Q625">
        <v>0</v>
      </c>
      <c r="R625">
        <f ca="1">IF(Homes[[#This Row],[yr_renovated]]&gt;0, YEAR(TODAY())-Homes[[#This Row],[yr_renovated]], YEAR(TODAY())-Homes[[#This Row],[yr_built]])</f>
        <v>26</v>
      </c>
      <c r="S625">
        <v>2</v>
      </c>
      <c r="T625" s="2">
        <v>41795</v>
      </c>
      <c r="U625" s="3">
        <v>3.5</v>
      </c>
      <c r="V625" s="4">
        <f>IFERROR(Homes[[#This Row],[sqft_above]]+Homes[[#This Row],[sqft_basement]]," ")</f>
        <v>3590</v>
      </c>
      <c r="W625" s="4">
        <v>6402</v>
      </c>
      <c r="X625">
        <v>0</v>
      </c>
      <c r="Y625">
        <v>0</v>
      </c>
      <c r="Z625">
        <v>3</v>
      </c>
      <c r="AA625" s="4">
        <v>3590</v>
      </c>
      <c r="AB625" s="4">
        <v>0</v>
      </c>
      <c r="AC625">
        <v>1999</v>
      </c>
      <c r="AD625" t="s">
        <v>732</v>
      </c>
      <c r="AE625" t="s">
        <v>102</v>
      </c>
      <c r="AF625" t="s">
        <v>266</v>
      </c>
    </row>
    <row r="626" spans="1:32">
      <c r="A626" t="str">
        <f>PROPER(TRIM(Homes[[#This Row],[street]]))</f>
        <v>7215 Ne 119Th Pl</v>
      </c>
      <c r="B626" t="str">
        <f>PROPER(TRIM(Homes[[#This Row],[city]]))</f>
        <v>Kirkland</v>
      </c>
      <c r="C626" t="str">
        <f>_xlfn.TEXTBEFORE(Homes[[#This Row],[statezip]]," ")</f>
        <v>WA</v>
      </c>
      <c r="D626" s="6" t="str">
        <f>_xlfn.TEXTAFTER(Homes[[#This Row],[statezip]]," ")</f>
        <v>98034</v>
      </c>
      <c r="E626" s="1">
        <v>795000</v>
      </c>
      <c r="F626">
        <v>3</v>
      </c>
      <c r="G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26" s="3" t="str">
        <f>Homes[[#This Row],[bedrooms]] &amp; " bd | " &amp; TEXT(Homes[[#This Row],[bathrooms]],"0.##") &amp; " ba"</f>
        <v>3 bd | 2. ba</v>
      </c>
      <c r="I626" s="4">
        <v>2420</v>
      </c>
      <c r="J626" s="1">
        <f>IFERROR(Homes[[#This Row],[price]]/Homes[[#This Row],[sqft_living]]," ")</f>
        <v>328.51239669421489</v>
      </c>
      <c r="K626" s="4">
        <f>IFERROR(Homes[[#This Row],[sqft_lot]]/43560," ")</f>
        <v>0.4099862258953168</v>
      </c>
      <c r="L626" t="str">
        <f>IF(Homes[[#This Row],[waterfront]]=1, "Yes","No")</f>
        <v>No</v>
      </c>
      <c r="M626" s="4" t="str">
        <f>IF(Homes[[#This Row],[sqft_basement]]&gt;0, "Yes","No")</f>
        <v>Yes</v>
      </c>
      <c r="N626" t="str">
        <f>CHOOSE(Homes[[#This Row],[view]]+1, "None","Fair","Good","Great","Excellent")</f>
        <v>Fair</v>
      </c>
      <c r="O626" t="str">
        <f>CHOOSE(Homes[[#This Row],[condition]], "Poor","Fair","Average","Good","Excellent")</f>
        <v>Excellent</v>
      </c>
      <c r="P626">
        <f ca="1">YEAR(TODAY())-Homes[[#This Row],[yr_built]]</f>
        <v>46</v>
      </c>
      <c r="Q626">
        <v>0</v>
      </c>
      <c r="R626">
        <f ca="1">IF(Homes[[#This Row],[yr_renovated]]&gt;0, YEAR(TODAY())-Homes[[#This Row],[yr_renovated]], YEAR(TODAY())-Homes[[#This Row],[yr_built]])</f>
        <v>46</v>
      </c>
      <c r="S626">
        <v>1</v>
      </c>
      <c r="T626" s="2">
        <v>41802</v>
      </c>
      <c r="U626" s="3">
        <v>2</v>
      </c>
      <c r="V626" s="4">
        <f>IFERROR(Homes[[#This Row],[sqft_above]]+Homes[[#This Row],[sqft_basement]]," ")</f>
        <v>2420</v>
      </c>
      <c r="W626" s="4">
        <v>17859</v>
      </c>
      <c r="X626">
        <v>0</v>
      </c>
      <c r="Y626">
        <v>1</v>
      </c>
      <c r="Z626">
        <v>5</v>
      </c>
      <c r="AA626" s="4">
        <v>1500</v>
      </c>
      <c r="AB626" s="4">
        <v>920</v>
      </c>
      <c r="AC626">
        <v>1979</v>
      </c>
      <c r="AD626" t="s">
        <v>733</v>
      </c>
      <c r="AE626" t="s">
        <v>46</v>
      </c>
      <c r="AF626" t="s">
        <v>47</v>
      </c>
    </row>
    <row r="627" spans="1:32">
      <c r="A627" t="str">
        <f>PROPER(TRIM(Homes[[#This Row],[street]]))</f>
        <v>15941 Se Cougar Mountain Way</v>
      </c>
      <c r="B627" t="str">
        <f>PROPER(TRIM(Homes[[#This Row],[city]]))</f>
        <v>Bellevue</v>
      </c>
      <c r="C627" t="str">
        <f>_xlfn.TEXTBEFORE(Homes[[#This Row],[statezip]]," ")</f>
        <v>WA</v>
      </c>
      <c r="D627" s="6" t="str">
        <f>_xlfn.TEXTAFTER(Homes[[#This Row],[statezip]]," ")</f>
        <v>98006</v>
      </c>
      <c r="E627" s="1">
        <v>795000</v>
      </c>
      <c r="F627">
        <v>4</v>
      </c>
      <c r="G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27" s="3" t="str">
        <f>Homes[[#This Row],[bedrooms]] &amp; " bd | " &amp; TEXT(Homes[[#This Row],[bathrooms]],"0.##") &amp; " ba"</f>
        <v>4 bd | 2.5 ba</v>
      </c>
      <c r="I627" s="4">
        <v>2890</v>
      </c>
      <c r="J627" s="1">
        <f>IFERROR(Homes[[#This Row],[price]]/Homes[[#This Row],[sqft_living]]," ")</f>
        <v>275.08650519031141</v>
      </c>
      <c r="K627" s="4">
        <f>IFERROR(Homes[[#This Row],[sqft_lot]]/43560," ")</f>
        <v>0.17901744719926538</v>
      </c>
      <c r="L627" t="str">
        <f>IF(Homes[[#This Row],[waterfront]]=1, "Yes","No")</f>
        <v>No</v>
      </c>
      <c r="M627" s="4" t="str">
        <f>IF(Homes[[#This Row],[sqft_basement]]&gt;0, "Yes","No")</f>
        <v>No</v>
      </c>
      <c r="N627" t="str">
        <f>CHOOSE(Homes[[#This Row],[view]]+1, "None","Fair","Good","Great","Excellent")</f>
        <v>None</v>
      </c>
      <c r="O627" t="str">
        <f>CHOOSE(Homes[[#This Row],[condition]], "Poor","Fair","Average","Good","Excellent")</f>
        <v>Average</v>
      </c>
      <c r="P627">
        <f ca="1">YEAR(TODAY())-Homes[[#This Row],[yr_built]]</f>
        <v>20</v>
      </c>
      <c r="Q627">
        <v>0</v>
      </c>
      <c r="R627">
        <f ca="1">IF(Homes[[#This Row],[yr_renovated]]&gt;0, YEAR(TODAY())-Homes[[#This Row],[yr_renovated]], YEAR(TODAY())-Homes[[#This Row],[yr_built]])</f>
        <v>20</v>
      </c>
      <c r="S627">
        <v>2</v>
      </c>
      <c r="T627" s="2">
        <v>41822</v>
      </c>
      <c r="U627" s="3">
        <v>2.5</v>
      </c>
      <c r="V627" s="4">
        <f>IFERROR(Homes[[#This Row],[sqft_above]]+Homes[[#This Row],[sqft_basement]]," ")</f>
        <v>2890</v>
      </c>
      <c r="W627" s="4">
        <v>7798</v>
      </c>
      <c r="X627">
        <v>0</v>
      </c>
      <c r="Y627">
        <v>0</v>
      </c>
      <c r="Z627">
        <v>3</v>
      </c>
      <c r="AA627" s="4">
        <v>2890</v>
      </c>
      <c r="AB627" s="4">
        <v>0</v>
      </c>
      <c r="AC627">
        <v>2005</v>
      </c>
      <c r="AD627" t="s">
        <v>734</v>
      </c>
      <c r="AE627" t="s">
        <v>33</v>
      </c>
      <c r="AF627" t="s">
        <v>91</v>
      </c>
    </row>
    <row r="628" spans="1:32">
      <c r="A628" t="str">
        <f>PROPER(TRIM(Homes[[#This Row],[street]]))</f>
        <v>2500 22Nd Ct Ne</v>
      </c>
      <c r="B628" t="str">
        <f>PROPER(TRIM(Homes[[#This Row],[city]]))</f>
        <v>Issaquah</v>
      </c>
      <c r="C628" t="str">
        <f>_xlfn.TEXTBEFORE(Homes[[#This Row],[statezip]]," ")</f>
        <v>WA</v>
      </c>
      <c r="D628" s="6" t="str">
        <f>_xlfn.TEXTAFTER(Homes[[#This Row],[statezip]]," ")</f>
        <v>98029</v>
      </c>
      <c r="E628" s="1">
        <v>795000</v>
      </c>
      <c r="F628">
        <v>4</v>
      </c>
      <c r="G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28" s="3" t="str">
        <f>Homes[[#This Row],[bedrooms]] &amp; " bd | " &amp; TEXT(Homes[[#This Row],[bathrooms]],"0.##") &amp; " ba"</f>
        <v>4 bd | 3.5 ba</v>
      </c>
      <c r="I628" s="4">
        <v>3200</v>
      </c>
      <c r="J628" s="1">
        <f>IFERROR(Homes[[#This Row],[price]]/Homes[[#This Row],[sqft_living]]," ")</f>
        <v>248.4375</v>
      </c>
      <c r="K628" s="4">
        <f>IFERROR(Homes[[#This Row],[sqft_lot]]/43560," ")</f>
        <v>7.4609733700642791E-2</v>
      </c>
      <c r="L628" t="str">
        <f>IF(Homes[[#This Row],[waterfront]]=1, "Yes","No")</f>
        <v>No</v>
      </c>
      <c r="M628" s="4" t="str">
        <f>IF(Homes[[#This Row],[sqft_basement]]&gt;0, "Yes","No")</f>
        <v>Yes</v>
      </c>
      <c r="N628" t="str">
        <f>CHOOSE(Homes[[#This Row],[view]]+1, "None","Fair","Good","Great","Excellent")</f>
        <v>None</v>
      </c>
      <c r="O628" t="str">
        <f>CHOOSE(Homes[[#This Row],[condition]], "Poor","Fair","Average","Good","Excellent")</f>
        <v>Average</v>
      </c>
      <c r="P628">
        <f ca="1">YEAR(TODAY())-Homes[[#This Row],[yr_built]]</f>
        <v>18</v>
      </c>
      <c r="Q628">
        <v>0</v>
      </c>
      <c r="R628">
        <f ca="1">IF(Homes[[#This Row],[yr_renovated]]&gt;0, YEAR(TODAY())-Homes[[#This Row],[yr_renovated]], YEAR(TODAY())-Homes[[#This Row],[yr_built]])</f>
        <v>18</v>
      </c>
      <c r="S628">
        <v>2</v>
      </c>
      <c r="T628" s="2">
        <v>41803</v>
      </c>
      <c r="U628" s="3">
        <v>3.5</v>
      </c>
      <c r="V628" s="4">
        <f>IFERROR(Homes[[#This Row],[sqft_above]]+Homes[[#This Row],[sqft_basement]]," ")</f>
        <v>3200</v>
      </c>
      <c r="W628" s="4">
        <v>3250</v>
      </c>
      <c r="X628">
        <v>0</v>
      </c>
      <c r="Y628">
        <v>0</v>
      </c>
      <c r="Z628">
        <v>3</v>
      </c>
      <c r="AA628" s="4">
        <v>2670</v>
      </c>
      <c r="AB628" s="4">
        <v>530</v>
      </c>
      <c r="AC628">
        <v>2007</v>
      </c>
      <c r="AD628" t="s">
        <v>735</v>
      </c>
      <c r="AE628" t="s">
        <v>79</v>
      </c>
      <c r="AF628" t="s">
        <v>80</v>
      </c>
    </row>
    <row r="629" spans="1:32">
      <c r="A629" t="str">
        <f>PROPER(TRIM(Homes[[#This Row],[street]]))</f>
        <v>4707 88Th Ave Se</v>
      </c>
      <c r="B629" t="str">
        <f>PROPER(TRIM(Homes[[#This Row],[city]]))</f>
        <v>Mercer Island</v>
      </c>
      <c r="C629" t="str">
        <f>_xlfn.TEXTBEFORE(Homes[[#This Row],[statezip]]," ")</f>
        <v>WA</v>
      </c>
      <c r="D629" s="6" t="str">
        <f>_xlfn.TEXTAFTER(Homes[[#This Row],[statezip]]," ")</f>
        <v>98040</v>
      </c>
      <c r="E629" s="1">
        <v>795000</v>
      </c>
      <c r="F629">
        <v>4</v>
      </c>
      <c r="G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29" s="3" t="str">
        <f>Homes[[#This Row],[bedrooms]] &amp; " bd | " &amp; TEXT(Homes[[#This Row],[bathrooms]],"0.##") &amp; " ba"</f>
        <v>4 bd | 2.25 ba</v>
      </c>
      <c r="I629" s="4">
        <v>2070</v>
      </c>
      <c r="J629" s="1">
        <f>IFERROR(Homes[[#This Row],[price]]/Homes[[#This Row],[sqft_living]]," ")</f>
        <v>384.05797101449275</v>
      </c>
      <c r="K629" s="4">
        <f>IFERROR(Homes[[#This Row],[sqft_lot]]/43560," ")</f>
        <v>0.30036730945821855</v>
      </c>
      <c r="L629" t="str">
        <f>IF(Homes[[#This Row],[waterfront]]=1, "Yes","No")</f>
        <v>No</v>
      </c>
      <c r="M629" s="4" t="str">
        <f>IF(Homes[[#This Row],[sqft_basement]]&gt;0, "Yes","No")</f>
        <v>Yes</v>
      </c>
      <c r="N629" t="str">
        <f>CHOOSE(Homes[[#This Row],[view]]+1, "None","Fair","Good","Great","Excellent")</f>
        <v>None</v>
      </c>
      <c r="O629" t="str">
        <f>CHOOSE(Homes[[#This Row],[condition]], "Poor","Fair","Average","Good","Excellent")</f>
        <v>Good</v>
      </c>
      <c r="P629">
        <f ca="1">YEAR(TODAY())-Homes[[#This Row],[yr_built]]</f>
        <v>58</v>
      </c>
      <c r="Q629">
        <v>0</v>
      </c>
      <c r="R629">
        <f ca="1">IF(Homes[[#This Row],[yr_renovated]]&gt;0, YEAR(TODAY())-Homes[[#This Row],[yr_renovated]], YEAR(TODAY())-Homes[[#This Row],[yr_built]])</f>
        <v>58</v>
      </c>
      <c r="S629">
        <v>1</v>
      </c>
      <c r="T629" s="2">
        <v>41795</v>
      </c>
      <c r="U629" s="3">
        <v>2.25</v>
      </c>
      <c r="V629" s="4">
        <f>IFERROR(Homes[[#This Row],[sqft_above]]+Homes[[#This Row],[sqft_basement]]," ")</f>
        <v>2070</v>
      </c>
      <c r="W629" s="4">
        <v>13084</v>
      </c>
      <c r="X629">
        <v>0</v>
      </c>
      <c r="Y629">
        <v>0</v>
      </c>
      <c r="Z629">
        <v>4</v>
      </c>
      <c r="AA629" s="4">
        <v>1700</v>
      </c>
      <c r="AB629" s="4">
        <v>370</v>
      </c>
      <c r="AC629">
        <v>1967</v>
      </c>
      <c r="AD629" t="s">
        <v>736</v>
      </c>
      <c r="AE629" t="s">
        <v>36</v>
      </c>
      <c r="AF629" t="s">
        <v>37</v>
      </c>
    </row>
    <row r="630" spans="1:32">
      <c r="A630" t="str">
        <f>PROPER(TRIM(Homes[[#This Row],[street]]))</f>
        <v>26735 Se 271St St</v>
      </c>
      <c r="B630" t="str">
        <f>PROPER(TRIM(Homes[[#This Row],[city]]))</f>
        <v>Ravensdale</v>
      </c>
      <c r="C630" t="str">
        <f>_xlfn.TEXTBEFORE(Homes[[#This Row],[statezip]]," ")</f>
        <v>WA</v>
      </c>
      <c r="D630" s="6" t="str">
        <f>_xlfn.TEXTAFTER(Homes[[#This Row],[statezip]]," ")</f>
        <v>98051</v>
      </c>
      <c r="E630" s="1">
        <v>792500</v>
      </c>
      <c r="F630">
        <v>4</v>
      </c>
      <c r="G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30" s="3" t="str">
        <f>Homes[[#This Row],[bedrooms]] &amp; " bd | " &amp; TEXT(Homes[[#This Row],[bathrooms]],"0.##") &amp; " ba"</f>
        <v>4 bd | 2.5 ba</v>
      </c>
      <c r="I630" s="4">
        <v>4290</v>
      </c>
      <c r="J630" s="1">
        <f>IFERROR(Homes[[#This Row],[price]]/Homes[[#This Row],[sqft_living]]," ")</f>
        <v>184.73193473193473</v>
      </c>
      <c r="K630" s="4">
        <f>IFERROR(Homes[[#This Row],[sqft_lot]]/43560," ")</f>
        <v>4.0271120293847567</v>
      </c>
      <c r="L630" t="str">
        <f>IF(Homes[[#This Row],[waterfront]]=1, "Yes","No")</f>
        <v>No</v>
      </c>
      <c r="M630" s="4" t="str">
        <f>IF(Homes[[#This Row],[sqft_basement]]&gt;0, "Yes","No")</f>
        <v>No</v>
      </c>
      <c r="N630" t="str">
        <f>CHOOSE(Homes[[#This Row],[view]]+1, "None","Fair","Good","Great","Excellent")</f>
        <v>None</v>
      </c>
      <c r="O630" t="str">
        <f>CHOOSE(Homes[[#This Row],[condition]], "Poor","Fair","Average","Good","Excellent")</f>
        <v>Average</v>
      </c>
      <c r="P630">
        <f ca="1">YEAR(TODAY())-Homes[[#This Row],[yr_built]]</f>
        <v>21</v>
      </c>
      <c r="Q630">
        <v>2003</v>
      </c>
      <c r="R630">
        <f ca="1">IF(Homes[[#This Row],[yr_renovated]]&gt;0, YEAR(TODAY())-Homes[[#This Row],[yr_renovated]], YEAR(TODAY())-Homes[[#This Row],[yr_built]])</f>
        <v>22</v>
      </c>
      <c r="S630">
        <v>2</v>
      </c>
      <c r="T630" s="2">
        <v>41806</v>
      </c>
      <c r="U630" s="3">
        <v>2.5</v>
      </c>
      <c r="V630" s="4">
        <f>IFERROR(Homes[[#This Row],[sqft_above]]+Homes[[#This Row],[sqft_basement]]," ")</f>
        <v>4290</v>
      </c>
      <c r="W630" s="4">
        <v>175421</v>
      </c>
      <c r="X630">
        <v>0</v>
      </c>
      <c r="Y630">
        <v>0</v>
      </c>
      <c r="Z630">
        <v>3</v>
      </c>
      <c r="AA630" s="4">
        <v>4290</v>
      </c>
      <c r="AB630" s="4">
        <v>0</v>
      </c>
      <c r="AC630">
        <v>2004</v>
      </c>
      <c r="AD630" t="s">
        <v>737</v>
      </c>
      <c r="AE630" t="s">
        <v>738</v>
      </c>
      <c r="AF630" t="s">
        <v>739</v>
      </c>
    </row>
    <row r="631" spans="1:32">
      <c r="A631" t="str">
        <f>PROPER(TRIM(Homes[[#This Row],[street]]))</f>
        <v>1833 1St Ave N</v>
      </c>
      <c r="B631" t="str">
        <f>PROPER(TRIM(Homes[[#This Row],[city]]))</f>
        <v>Seattle</v>
      </c>
      <c r="C631" t="str">
        <f>_xlfn.TEXTBEFORE(Homes[[#This Row],[statezip]]," ")</f>
        <v>WA</v>
      </c>
      <c r="D631" s="6" t="str">
        <f>_xlfn.TEXTAFTER(Homes[[#This Row],[statezip]]," ")</f>
        <v>98109</v>
      </c>
      <c r="E631" s="1">
        <v>792000</v>
      </c>
      <c r="F631">
        <v>3</v>
      </c>
      <c r="G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631" s="3" t="str">
        <f>Homes[[#This Row],[bedrooms]] &amp; " bd | " &amp; TEXT(Homes[[#This Row],[bathrooms]],"0.##") &amp; " ba"</f>
        <v>3 bd | 1.5 ba</v>
      </c>
      <c r="I631" s="4">
        <v>1570</v>
      </c>
      <c r="J631" s="1">
        <f>IFERROR(Homes[[#This Row],[price]]/Homes[[#This Row],[sqft_living]]," ")</f>
        <v>504.45859872611464</v>
      </c>
      <c r="K631" s="4">
        <f>IFERROR(Homes[[#This Row],[sqft_lot]]/43560," ")</f>
        <v>2.4104683195592287E-2</v>
      </c>
      <c r="L631" t="str">
        <f>IF(Homes[[#This Row],[waterfront]]=1, "Yes","No")</f>
        <v>No</v>
      </c>
      <c r="M631" s="4" t="str">
        <f>IF(Homes[[#This Row],[sqft_basement]]&gt;0, "Yes","No")</f>
        <v>No</v>
      </c>
      <c r="N631" t="str">
        <f>CHOOSE(Homes[[#This Row],[view]]+1, "None","Fair","Good","Great","Excellent")</f>
        <v>None</v>
      </c>
      <c r="O631" t="str">
        <f>CHOOSE(Homes[[#This Row],[condition]], "Poor","Fair","Average","Good","Excellent")</f>
        <v>Average</v>
      </c>
      <c r="P631">
        <f ca="1">YEAR(TODAY())-Homes[[#This Row],[yr_built]]</f>
        <v>110</v>
      </c>
      <c r="Q631">
        <v>0</v>
      </c>
      <c r="R631">
        <f ca="1">IF(Homes[[#This Row],[yr_renovated]]&gt;0, YEAR(TODAY())-Homes[[#This Row],[yr_renovated]], YEAR(TODAY())-Homes[[#This Row],[yr_built]])</f>
        <v>110</v>
      </c>
      <c r="S631">
        <v>2</v>
      </c>
      <c r="T631" s="2">
        <v>41779</v>
      </c>
      <c r="U631" s="3">
        <v>1.5</v>
      </c>
      <c r="V631" s="4">
        <f>IFERROR(Homes[[#This Row],[sqft_above]]+Homes[[#This Row],[sqft_basement]]," ")</f>
        <v>1570</v>
      </c>
      <c r="W631" s="4">
        <v>1050</v>
      </c>
      <c r="X631">
        <v>0</v>
      </c>
      <c r="Y631">
        <v>0</v>
      </c>
      <c r="Z631">
        <v>3</v>
      </c>
      <c r="AA631" s="4">
        <v>1570</v>
      </c>
      <c r="AB631" s="4">
        <v>0</v>
      </c>
      <c r="AC631">
        <v>1915</v>
      </c>
      <c r="AD631" t="s">
        <v>740</v>
      </c>
      <c r="AE631" t="s">
        <v>49</v>
      </c>
      <c r="AF631" t="s">
        <v>134</v>
      </c>
    </row>
    <row r="632" spans="1:32">
      <c r="A632" t="str">
        <f>PROPER(TRIM(Homes[[#This Row],[street]]))</f>
        <v>625 8Th Ave</v>
      </c>
      <c r="B632" t="str">
        <f>PROPER(TRIM(Homes[[#This Row],[city]]))</f>
        <v>Kirkland</v>
      </c>
      <c r="C632" t="str">
        <f>_xlfn.TEXTBEFORE(Homes[[#This Row],[statezip]]," ")</f>
        <v>WA</v>
      </c>
      <c r="D632" s="6" t="str">
        <f>_xlfn.TEXTAFTER(Homes[[#This Row],[statezip]]," ")</f>
        <v>98033</v>
      </c>
      <c r="E632" s="1">
        <v>791000</v>
      </c>
      <c r="F632">
        <v>3</v>
      </c>
      <c r="G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32" s="3" t="str">
        <f>Homes[[#This Row],[bedrooms]] &amp; " bd | " &amp; TEXT(Homes[[#This Row],[bathrooms]],"0.##") &amp; " ba"</f>
        <v>3 bd | 2.25 ba</v>
      </c>
      <c r="I632" s="4">
        <v>2430</v>
      </c>
      <c r="J632" s="1">
        <f>IFERROR(Homes[[#This Row],[price]]/Homes[[#This Row],[sqft_living]]," ")</f>
        <v>325.51440329218104</v>
      </c>
      <c r="K632" s="4">
        <f>IFERROR(Homes[[#This Row],[sqft_lot]]/43560," ")</f>
        <v>0.12626262626262627</v>
      </c>
      <c r="L632" t="str">
        <f>IF(Homes[[#This Row],[waterfront]]=1, "Yes","No")</f>
        <v>No</v>
      </c>
      <c r="M632" s="4" t="str">
        <f>IF(Homes[[#This Row],[sqft_basement]]&gt;0, "Yes","No")</f>
        <v>Yes</v>
      </c>
      <c r="N632" t="str">
        <f>CHOOSE(Homes[[#This Row],[view]]+1, "None","Fair","Good","Great","Excellent")</f>
        <v>None</v>
      </c>
      <c r="O632" t="str">
        <f>CHOOSE(Homes[[#This Row],[condition]], "Poor","Fair","Average","Good","Excellent")</f>
        <v>Average</v>
      </c>
      <c r="P632">
        <f ca="1">YEAR(TODAY())-Homes[[#This Row],[yr_built]]</f>
        <v>36</v>
      </c>
      <c r="Q632">
        <v>0</v>
      </c>
      <c r="R632">
        <f ca="1">IF(Homes[[#This Row],[yr_renovated]]&gt;0, YEAR(TODAY())-Homes[[#This Row],[yr_renovated]], YEAR(TODAY())-Homes[[#This Row],[yr_built]])</f>
        <v>36</v>
      </c>
      <c r="S632">
        <v>2</v>
      </c>
      <c r="T632" s="2">
        <v>41794</v>
      </c>
      <c r="U632" s="3">
        <v>2.25</v>
      </c>
      <c r="V632" s="4">
        <f>IFERROR(Homes[[#This Row],[sqft_above]]+Homes[[#This Row],[sqft_basement]]," ")</f>
        <v>2430</v>
      </c>
      <c r="W632" s="4">
        <v>5500</v>
      </c>
      <c r="X632">
        <v>0</v>
      </c>
      <c r="Y632">
        <v>0</v>
      </c>
      <c r="Z632">
        <v>3</v>
      </c>
      <c r="AA632" s="4">
        <v>1810</v>
      </c>
      <c r="AB632" s="4">
        <v>620</v>
      </c>
      <c r="AC632">
        <v>1989</v>
      </c>
      <c r="AD632" t="s">
        <v>741</v>
      </c>
      <c r="AE632" t="s">
        <v>46</v>
      </c>
      <c r="AF632" t="s">
        <v>55</v>
      </c>
    </row>
    <row r="633" spans="1:32">
      <c r="A633" t="str">
        <f>PROPER(TRIM(Homes[[#This Row],[street]]))</f>
        <v>3860 Ne 157Th Pl</v>
      </c>
      <c r="B633" t="str">
        <f>PROPER(TRIM(Homes[[#This Row],[city]]))</f>
        <v>Lake Forest Park</v>
      </c>
      <c r="C633" t="str">
        <f>_xlfn.TEXTBEFORE(Homes[[#This Row],[statezip]]," ")</f>
        <v>WA</v>
      </c>
      <c r="D633" s="6" t="str">
        <f>_xlfn.TEXTAFTER(Homes[[#This Row],[statezip]]," ")</f>
        <v>98155</v>
      </c>
      <c r="E633" s="1">
        <v>790000</v>
      </c>
      <c r="F633">
        <v>4</v>
      </c>
      <c r="G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33" s="3" t="str">
        <f>Homes[[#This Row],[bedrooms]] &amp; " bd | " &amp; TEXT(Homes[[#This Row],[bathrooms]],"0.##") &amp; " ba"</f>
        <v>4 bd | 1.75 ba</v>
      </c>
      <c r="I633" s="4">
        <v>2050</v>
      </c>
      <c r="J633" s="1">
        <f>IFERROR(Homes[[#This Row],[price]]/Homes[[#This Row],[sqft_living]]," ")</f>
        <v>385.36585365853659</v>
      </c>
      <c r="K633" s="4">
        <f>IFERROR(Homes[[#This Row],[sqft_lot]]/43560," ")</f>
        <v>0.25068870523415976</v>
      </c>
      <c r="L633" t="str">
        <f>IF(Homes[[#This Row],[waterfront]]=1, "Yes","No")</f>
        <v>No</v>
      </c>
      <c r="M633" s="4" t="str">
        <f>IF(Homes[[#This Row],[sqft_basement]]&gt;0, "Yes","No")</f>
        <v>Yes</v>
      </c>
      <c r="N633" t="str">
        <f>CHOOSE(Homes[[#This Row],[view]]+1, "None","Fair","Good","Great","Excellent")</f>
        <v>Great</v>
      </c>
      <c r="O633" t="str">
        <f>CHOOSE(Homes[[#This Row],[condition]], "Poor","Fair","Average","Good","Excellent")</f>
        <v>Average</v>
      </c>
      <c r="P633">
        <f ca="1">YEAR(TODAY())-Homes[[#This Row],[yr_built]]</f>
        <v>51</v>
      </c>
      <c r="Q633">
        <v>0</v>
      </c>
      <c r="R633">
        <f ca="1">IF(Homes[[#This Row],[yr_renovated]]&gt;0, YEAR(TODAY())-Homes[[#This Row],[yr_renovated]], YEAR(TODAY())-Homes[[#This Row],[yr_built]])</f>
        <v>51</v>
      </c>
      <c r="S633">
        <v>1</v>
      </c>
      <c r="T633" s="2">
        <v>41810</v>
      </c>
      <c r="U633" s="3">
        <v>1.75</v>
      </c>
      <c r="V633" s="4">
        <f>IFERROR(Homes[[#This Row],[sqft_above]]+Homes[[#This Row],[sqft_basement]]," ")</f>
        <v>2050</v>
      </c>
      <c r="W633" s="4">
        <v>10920</v>
      </c>
      <c r="X633">
        <v>0</v>
      </c>
      <c r="Y633">
        <v>3</v>
      </c>
      <c r="Z633">
        <v>3</v>
      </c>
      <c r="AA633" s="4">
        <v>1450</v>
      </c>
      <c r="AB633" s="4">
        <v>600</v>
      </c>
      <c r="AC633">
        <v>1974</v>
      </c>
      <c r="AD633" t="s">
        <v>742</v>
      </c>
      <c r="AE633" t="s">
        <v>743</v>
      </c>
      <c r="AF633" t="s">
        <v>744</v>
      </c>
    </row>
    <row r="634" spans="1:32">
      <c r="A634" t="str">
        <f>PROPER(TRIM(Homes[[#This Row],[street]]))</f>
        <v>1922 35Th Ave W</v>
      </c>
      <c r="B634" t="str">
        <f>PROPER(TRIM(Homes[[#This Row],[city]]))</f>
        <v>Seattle</v>
      </c>
      <c r="C634" t="str">
        <f>_xlfn.TEXTBEFORE(Homes[[#This Row],[statezip]]," ")</f>
        <v>WA</v>
      </c>
      <c r="D634" s="6" t="str">
        <f>_xlfn.TEXTAFTER(Homes[[#This Row],[statezip]]," ")</f>
        <v>98199</v>
      </c>
      <c r="E634" s="1">
        <v>790000</v>
      </c>
      <c r="F634">
        <v>3</v>
      </c>
      <c r="G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34" s="3" t="str">
        <f>Homes[[#This Row],[bedrooms]] &amp; " bd | " &amp; TEXT(Homes[[#This Row],[bathrooms]],"0.##") &amp; " ba"</f>
        <v>3 bd | 1.75 ba</v>
      </c>
      <c r="I634" s="4">
        <v>1790</v>
      </c>
      <c r="J634" s="1">
        <f>IFERROR(Homes[[#This Row],[price]]/Homes[[#This Row],[sqft_living]]," ")</f>
        <v>441.34078212290501</v>
      </c>
      <c r="K634" s="4">
        <f>IFERROR(Homes[[#This Row],[sqft_lot]]/43560," ")</f>
        <v>0.14042699724517907</v>
      </c>
      <c r="L634" t="str">
        <f>IF(Homes[[#This Row],[waterfront]]=1, "Yes","No")</f>
        <v>No</v>
      </c>
      <c r="M634" s="4" t="str">
        <f>IF(Homes[[#This Row],[sqft_basement]]&gt;0, "Yes","No")</f>
        <v>Yes</v>
      </c>
      <c r="N634" t="str">
        <f>CHOOSE(Homes[[#This Row],[view]]+1, "None","Fair","Good","Great","Excellent")</f>
        <v>Good</v>
      </c>
      <c r="O634" t="str">
        <f>CHOOSE(Homes[[#This Row],[condition]], "Poor","Fair","Average","Good","Excellent")</f>
        <v>Average</v>
      </c>
      <c r="P634">
        <f ca="1">YEAR(TODAY())-Homes[[#This Row],[yr_built]]</f>
        <v>85</v>
      </c>
      <c r="Q634">
        <v>1996</v>
      </c>
      <c r="R634">
        <f ca="1">IF(Homes[[#This Row],[yr_renovated]]&gt;0, YEAR(TODAY())-Homes[[#This Row],[yr_renovated]], YEAR(TODAY())-Homes[[#This Row],[yr_built]])</f>
        <v>29</v>
      </c>
      <c r="S634">
        <v>1</v>
      </c>
      <c r="T634" s="2">
        <v>41774</v>
      </c>
      <c r="U634" s="3">
        <v>1.75</v>
      </c>
      <c r="V634" s="4">
        <f>IFERROR(Homes[[#This Row],[sqft_above]]+Homes[[#This Row],[sqft_basement]]," ")</f>
        <v>1790</v>
      </c>
      <c r="W634" s="4">
        <v>6117</v>
      </c>
      <c r="X634">
        <v>0</v>
      </c>
      <c r="Y634">
        <v>2</v>
      </c>
      <c r="Z634">
        <v>3</v>
      </c>
      <c r="AA634" s="4">
        <v>1350</v>
      </c>
      <c r="AB634" s="4">
        <v>440</v>
      </c>
      <c r="AC634">
        <v>1940</v>
      </c>
      <c r="AD634" t="s">
        <v>745</v>
      </c>
      <c r="AE634" t="s">
        <v>49</v>
      </c>
      <c r="AF634" t="s">
        <v>58</v>
      </c>
    </row>
    <row r="635" spans="1:32">
      <c r="A635" t="str">
        <f>PROPER(TRIM(Homes[[#This Row],[street]]))</f>
        <v>465 129Th Pl Ne</v>
      </c>
      <c r="B635" t="str">
        <f>PROPER(TRIM(Homes[[#This Row],[city]]))</f>
        <v>Bellevue</v>
      </c>
      <c r="C635" t="str">
        <f>_xlfn.TEXTBEFORE(Homes[[#This Row],[statezip]]," ")</f>
        <v>WA</v>
      </c>
      <c r="D635" s="6" t="str">
        <f>_xlfn.TEXTAFTER(Homes[[#This Row],[statezip]]," ")</f>
        <v>98005</v>
      </c>
      <c r="E635" s="1">
        <v>790000</v>
      </c>
      <c r="F635">
        <v>5</v>
      </c>
      <c r="G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35" s="3" t="str">
        <f>Homes[[#This Row],[bedrooms]] &amp; " bd | " &amp; TEXT(Homes[[#This Row],[bathrooms]],"0.##") &amp; " ba"</f>
        <v>5 bd | 3.25 ba</v>
      </c>
      <c r="I635" s="4">
        <v>2900</v>
      </c>
      <c r="J635" s="1">
        <f>IFERROR(Homes[[#This Row],[price]]/Homes[[#This Row],[sqft_living]]," ")</f>
        <v>272.41379310344826</v>
      </c>
      <c r="K635" s="4">
        <f>IFERROR(Homes[[#This Row],[sqft_lot]]/43560," ")</f>
        <v>0.27915518824609736</v>
      </c>
      <c r="L635" t="str">
        <f>IF(Homes[[#This Row],[waterfront]]=1, "Yes","No")</f>
        <v>No</v>
      </c>
      <c r="M635" s="4" t="str">
        <f>IF(Homes[[#This Row],[sqft_basement]]&gt;0, "Yes","No")</f>
        <v>Yes</v>
      </c>
      <c r="N635" t="str">
        <f>CHOOSE(Homes[[#This Row],[view]]+1, "None","Fair","Good","Great","Excellent")</f>
        <v>None</v>
      </c>
      <c r="O635" t="str">
        <f>CHOOSE(Homes[[#This Row],[condition]], "Poor","Fair","Average","Good","Excellent")</f>
        <v>Good</v>
      </c>
      <c r="P635">
        <f ca="1">YEAR(TODAY())-Homes[[#This Row],[yr_built]]</f>
        <v>58</v>
      </c>
      <c r="Q635">
        <v>0</v>
      </c>
      <c r="R635">
        <f ca="1">IF(Homes[[#This Row],[yr_renovated]]&gt;0, YEAR(TODAY())-Homes[[#This Row],[yr_renovated]], YEAR(TODAY())-Homes[[#This Row],[yr_built]])</f>
        <v>58</v>
      </c>
      <c r="S635">
        <v>1</v>
      </c>
      <c r="T635" s="2">
        <v>41788</v>
      </c>
      <c r="U635" s="3">
        <v>3.25</v>
      </c>
      <c r="V635" s="4">
        <f>IFERROR(Homes[[#This Row],[sqft_above]]+Homes[[#This Row],[sqft_basement]]," ")</f>
        <v>2900</v>
      </c>
      <c r="W635" s="4">
        <v>12160</v>
      </c>
      <c r="X635">
        <v>0</v>
      </c>
      <c r="Y635">
        <v>0</v>
      </c>
      <c r="Z635">
        <v>4</v>
      </c>
      <c r="AA635" s="4">
        <v>1890</v>
      </c>
      <c r="AB635" s="4">
        <v>1010</v>
      </c>
      <c r="AC635">
        <v>1967</v>
      </c>
      <c r="AD635" t="s">
        <v>746</v>
      </c>
      <c r="AE635" t="s">
        <v>33</v>
      </c>
      <c r="AF635" t="s">
        <v>115</v>
      </c>
    </row>
    <row r="636" spans="1:32">
      <c r="A636" t="str">
        <f>PROPER(TRIM(Homes[[#This Row],[street]]))</f>
        <v>11102 Upper Preston Rd Se</v>
      </c>
      <c r="B636" t="str">
        <f>PROPER(TRIM(Homes[[#This Row],[city]]))</f>
        <v>Issaquah</v>
      </c>
      <c r="C636" t="str">
        <f>_xlfn.TEXTBEFORE(Homes[[#This Row],[statezip]]," ")</f>
        <v>WA</v>
      </c>
      <c r="D636" s="6" t="str">
        <f>_xlfn.TEXTAFTER(Homes[[#This Row],[statezip]]," ")</f>
        <v>98027</v>
      </c>
      <c r="E636" s="1">
        <v>790000</v>
      </c>
      <c r="F636">
        <v>4</v>
      </c>
      <c r="G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36" s="3" t="str">
        <f>Homes[[#This Row],[bedrooms]] &amp; " bd | " &amp; TEXT(Homes[[#This Row],[bathrooms]],"0.##") &amp; " ba"</f>
        <v>4 bd | 3.5 ba</v>
      </c>
      <c r="I636" s="4">
        <v>3190</v>
      </c>
      <c r="J636" s="1">
        <f>IFERROR(Homes[[#This Row],[price]]/Homes[[#This Row],[sqft_living]]," ")</f>
        <v>247.64890282131663</v>
      </c>
      <c r="K636" s="4">
        <f>IFERROR(Homes[[#This Row],[sqft_lot]]/43560," ")</f>
        <v>0.72199265381083566</v>
      </c>
      <c r="L636" t="str">
        <f>IF(Homes[[#This Row],[waterfront]]=1, "Yes","No")</f>
        <v>No</v>
      </c>
      <c r="M636" s="4" t="str">
        <f>IF(Homes[[#This Row],[sqft_basement]]&gt;0, "Yes","No")</f>
        <v>No</v>
      </c>
      <c r="N636" t="str">
        <f>CHOOSE(Homes[[#This Row],[view]]+1, "None","Fair","Good","Great","Excellent")</f>
        <v>None</v>
      </c>
      <c r="O636" t="str">
        <f>CHOOSE(Homes[[#This Row],[condition]], "Poor","Fair","Average","Good","Excellent")</f>
        <v>Average</v>
      </c>
      <c r="P636">
        <f ca="1">YEAR(TODAY())-Homes[[#This Row],[yr_built]]</f>
        <v>15</v>
      </c>
      <c r="Q636">
        <v>0</v>
      </c>
      <c r="R636">
        <f ca="1">IF(Homes[[#This Row],[yr_renovated]]&gt;0, YEAR(TODAY())-Homes[[#This Row],[yr_renovated]], YEAR(TODAY())-Homes[[#This Row],[yr_built]])</f>
        <v>15</v>
      </c>
      <c r="S636">
        <v>2</v>
      </c>
      <c r="T636" s="2">
        <v>41814</v>
      </c>
      <c r="U636" s="3">
        <v>3.5</v>
      </c>
      <c r="V636" s="4">
        <f>IFERROR(Homes[[#This Row],[sqft_above]]+Homes[[#This Row],[sqft_basement]]," ")</f>
        <v>3190</v>
      </c>
      <c r="W636" s="4">
        <v>31450</v>
      </c>
      <c r="X636">
        <v>0</v>
      </c>
      <c r="Y636">
        <v>0</v>
      </c>
      <c r="Z636">
        <v>3</v>
      </c>
      <c r="AA636" s="4">
        <v>3190</v>
      </c>
      <c r="AB636" s="4">
        <v>0</v>
      </c>
      <c r="AC636">
        <v>2010</v>
      </c>
      <c r="AD636" t="s">
        <v>747</v>
      </c>
      <c r="AE636" t="s">
        <v>79</v>
      </c>
      <c r="AF636" t="s">
        <v>82</v>
      </c>
    </row>
    <row r="637" spans="1:32">
      <c r="A637" t="str">
        <f>PROPER(TRIM(Homes[[#This Row],[street]]))</f>
        <v>144 Nw 103Rd St</v>
      </c>
      <c r="B637" t="str">
        <f>PROPER(TRIM(Homes[[#This Row],[city]]))</f>
        <v>Seattle</v>
      </c>
      <c r="C637" t="str">
        <f>_xlfn.TEXTBEFORE(Homes[[#This Row],[statezip]]," ")</f>
        <v>WA</v>
      </c>
      <c r="D637" s="6" t="str">
        <f>_xlfn.TEXTAFTER(Homes[[#This Row],[statezip]]," ")</f>
        <v>98177</v>
      </c>
      <c r="E637" s="1">
        <v>790000</v>
      </c>
      <c r="F637">
        <v>4</v>
      </c>
      <c r="G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37" s="3" t="str">
        <f>Homes[[#This Row],[bedrooms]] &amp; " bd | " &amp; TEXT(Homes[[#This Row],[bathrooms]],"0.##") &amp; " ba"</f>
        <v>4 bd | 2.5 ba</v>
      </c>
      <c r="I637" s="4">
        <v>2310</v>
      </c>
      <c r="J637" s="1">
        <f>IFERROR(Homes[[#This Row],[price]]/Homes[[#This Row],[sqft_living]]," ")</f>
        <v>341.99134199134198</v>
      </c>
      <c r="K637" s="4">
        <f>IFERROR(Homes[[#This Row],[sqft_lot]]/43560," ")</f>
        <v>0.11707988980716254</v>
      </c>
      <c r="L637" t="str">
        <f>IF(Homes[[#This Row],[waterfront]]=1, "Yes","No")</f>
        <v>No</v>
      </c>
      <c r="M637" s="4" t="str">
        <f>IF(Homes[[#This Row],[sqft_basement]]&gt;0, "Yes","No")</f>
        <v>No</v>
      </c>
      <c r="N637" t="str">
        <f>CHOOSE(Homes[[#This Row],[view]]+1, "None","Fair","Good","Great","Excellent")</f>
        <v>None</v>
      </c>
      <c r="O637" t="str">
        <f>CHOOSE(Homes[[#This Row],[condition]], "Poor","Fair","Average","Good","Excellent")</f>
        <v>Average</v>
      </c>
      <c r="P637">
        <f ca="1">YEAR(TODAY())-Homes[[#This Row],[yr_built]]</f>
        <v>12</v>
      </c>
      <c r="Q637">
        <v>1923</v>
      </c>
      <c r="R637">
        <f ca="1">IF(Homes[[#This Row],[yr_renovated]]&gt;0, YEAR(TODAY())-Homes[[#This Row],[yr_renovated]], YEAR(TODAY())-Homes[[#This Row],[yr_built]])</f>
        <v>102</v>
      </c>
      <c r="S637">
        <v>2</v>
      </c>
      <c r="T637" s="2">
        <v>41789</v>
      </c>
      <c r="U637" s="3">
        <v>2.5</v>
      </c>
      <c r="V637" s="4">
        <f>IFERROR(Homes[[#This Row],[sqft_above]]+Homes[[#This Row],[sqft_basement]]," ")</f>
        <v>2310</v>
      </c>
      <c r="W637" s="4">
        <v>5100</v>
      </c>
      <c r="X637">
        <v>0</v>
      </c>
      <c r="Y637">
        <v>0</v>
      </c>
      <c r="Z637">
        <v>3</v>
      </c>
      <c r="AA637" s="4">
        <v>2310</v>
      </c>
      <c r="AB637" s="4">
        <v>0</v>
      </c>
      <c r="AC637">
        <v>2013</v>
      </c>
      <c r="AD637" t="s">
        <v>748</v>
      </c>
      <c r="AE637" t="s">
        <v>49</v>
      </c>
      <c r="AF637" t="s">
        <v>50</v>
      </c>
    </row>
    <row r="638" spans="1:32">
      <c r="A638" t="str">
        <f>PROPER(TRIM(Homes[[#This Row],[street]]))</f>
        <v>4039 4Th Ave Ne</v>
      </c>
      <c r="B638" t="str">
        <f>PROPER(TRIM(Homes[[#This Row],[city]]))</f>
        <v>Seattle</v>
      </c>
      <c r="C638" t="str">
        <f>_xlfn.TEXTBEFORE(Homes[[#This Row],[statezip]]," ")</f>
        <v>WA</v>
      </c>
      <c r="D638" s="6" t="str">
        <f>_xlfn.TEXTAFTER(Homes[[#This Row],[statezip]]," ")</f>
        <v>98105</v>
      </c>
      <c r="E638" s="1">
        <v>790000</v>
      </c>
      <c r="F638">
        <v>4</v>
      </c>
      <c r="G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38" s="3" t="str">
        <f>Homes[[#This Row],[bedrooms]] &amp; " bd | " &amp; TEXT(Homes[[#This Row],[bathrooms]],"0.##") &amp; " ba"</f>
        <v>4 bd | 3.25 ba</v>
      </c>
      <c r="I638" s="4">
        <v>2420</v>
      </c>
      <c r="J638" s="1">
        <f>IFERROR(Homes[[#This Row],[price]]/Homes[[#This Row],[sqft_living]]," ")</f>
        <v>326.44628099173553</v>
      </c>
      <c r="K638" s="4">
        <f>IFERROR(Homes[[#This Row],[sqft_lot]]/43560," ")</f>
        <v>9.1827364554637275E-2</v>
      </c>
      <c r="L638" t="str">
        <f>IF(Homes[[#This Row],[waterfront]]=1, "Yes","No")</f>
        <v>No</v>
      </c>
      <c r="M638" s="4" t="str">
        <f>IF(Homes[[#This Row],[sqft_basement]]&gt;0, "Yes","No")</f>
        <v>Yes</v>
      </c>
      <c r="N638" t="str">
        <f>CHOOSE(Homes[[#This Row],[view]]+1, "None","Fair","Good","Great","Excellent")</f>
        <v>None</v>
      </c>
      <c r="O638" t="str">
        <f>CHOOSE(Homes[[#This Row],[condition]], "Poor","Fair","Average","Good","Excellent")</f>
        <v>Excellent</v>
      </c>
      <c r="P638">
        <f ca="1">YEAR(TODAY())-Homes[[#This Row],[yr_built]]</f>
        <v>114</v>
      </c>
      <c r="Q638">
        <v>1984</v>
      </c>
      <c r="R638">
        <f ca="1">IF(Homes[[#This Row],[yr_renovated]]&gt;0, YEAR(TODAY())-Homes[[#This Row],[yr_renovated]], YEAR(TODAY())-Homes[[#This Row],[yr_built]])</f>
        <v>41</v>
      </c>
      <c r="S638">
        <v>1.5</v>
      </c>
      <c r="T638" s="2">
        <v>41802</v>
      </c>
      <c r="U638" s="3">
        <v>3.25</v>
      </c>
      <c r="V638" s="4">
        <f>IFERROR(Homes[[#This Row],[sqft_above]]+Homes[[#This Row],[sqft_basement]]," ")</f>
        <v>2420</v>
      </c>
      <c r="W638" s="4">
        <v>4000</v>
      </c>
      <c r="X638">
        <v>0</v>
      </c>
      <c r="Y638">
        <v>0</v>
      </c>
      <c r="Z638">
        <v>5</v>
      </c>
      <c r="AA638" s="4">
        <v>1870</v>
      </c>
      <c r="AB638" s="4">
        <v>550</v>
      </c>
      <c r="AC638">
        <v>1911</v>
      </c>
      <c r="AD638" t="s">
        <v>749</v>
      </c>
      <c r="AE638" t="s">
        <v>49</v>
      </c>
      <c r="AF638" t="s">
        <v>60</v>
      </c>
    </row>
    <row r="639" spans="1:32">
      <c r="A639" t="str">
        <f>PROPER(TRIM(Homes[[#This Row],[street]]))</f>
        <v>14102 Se 42Nd St</v>
      </c>
      <c r="B639" t="str">
        <f>PROPER(TRIM(Homes[[#This Row],[city]]))</f>
        <v>Bellevue</v>
      </c>
      <c r="C639" t="str">
        <f>_xlfn.TEXTBEFORE(Homes[[#This Row],[statezip]]," ")</f>
        <v>WA</v>
      </c>
      <c r="D639" s="6" t="str">
        <f>_xlfn.TEXTAFTER(Homes[[#This Row],[statezip]]," ")</f>
        <v>98006</v>
      </c>
      <c r="E639" s="1">
        <v>789900</v>
      </c>
      <c r="F639">
        <v>3</v>
      </c>
      <c r="G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39" s="3" t="str">
        <f>Homes[[#This Row],[bedrooms]] &amp; " bd | " &amp; TEXT(Homes[[#This Row],[bathrooms]],"0.##") &amp; " ba"</f>
        <v>3 bd | 2.5 ba</v>
      </c>
      <c r="I639" s="4">
        <v>3420</v>
      </c>
      <c r="J639" s="1">
        <f>IFERROR(Homes[[#This Row],[price]]/Homes[[#This Row],[sqft_living]]," ")</f>
        <v>230.96491228070175</v>
      </c>
      <c r="K639" s="4">
        <f>IFERROR(Homes[[#This Row],[sqft_lot]]/43560," ")</f>
        <v>0.57736455463728187</v>
      </c>
      <c r="L639" t="str">
        <f>IF(Homes[[#This Row],[waterfront]]=1, "Yes","No")</f>
        <v>No</v>
      </c>
      <c r="M639" s="4" t="str">
        <f>IF(Homes[[#This Row],[sqft_basement]]&gt;0, "Yes","No")</f>
        <v>Yes</v>
      </c>
      <c r="N639" t="str">
        <f>CHOOSE(Homes[[#This Row],[view]]+1, "None","Fair","Good","Great","Excellent")</f>
        <v>None</v>
      </c>
      <c r="O639" t="str">
        <f>CHOOSE(Homes[[#This Row],[condition]], "Poor","Fair","Average","Good","Excellent")</f>
        <v>Good</v>
      </c>
      <c r="P639">
        <f ca="1">YEAR(TODAY())-Homes[[#This Row],[yr_built]]</f>
        <v>38</v>
      </c>
      <c r="Q639">
        <v>0</v>
      </c>
      <c r="R639">
        <f ca="1">IF(Homes[[#This Row],[yr_renovated]]&gt;0, YEAR(TODAY())-Homes[[#This Row],[yr_renovated]], YEAR(TODAY())-Homes[[#This Row],[yr_built]])</f>
        <v>38</v>
      </c>
      <c r="S639">
        <v>1</v>
      </c>
      <c r="T639" s="2">
        <v>41828</v>
      </c>
      <c r="U639" s="3">
        <v>2.5</v>
      </c>
      <c r="V639" s="4">
        <f>IFERROR(Homes[[#This Row],[sqft_above]]+Homes[[#This Row],[sqft_basement]]," ")</f>
        <v>3420</v>
      </c>
      <c r="W639" s="4">
        <v>25150</v>
      </c>
      <c r="X639">
        <v>0</v>
      </c>
      <c r="Y639">
        <v>0</v>
      </c>
      <c r="Z639">
        <v>4</v>
      </c>
      <c r="AA639" s="4">
        <v>1750</v>
      </c>
      <c r="AB639" s="4">
        <v>1670</v>
      </c>
      <c r="AC639">
        <v>1987</v>
      </c>
      <c r="AD639" t="s">
        <v>750</v>
      </c>
      <c r="AE639" t="s">
        <v>33</v>
      </c>
      <c r="AF639" t="s">
        <v>91</v>
      </c>
    </row>
    <row r="640" spans="1:32">
      <c r="A640" t="str">
        <f>PROPER(TRIM(Homes[[#This Row],[street]]))</f>
        <v>6466 195Th Pl Ne</v>
      </c>
      <c r="B640" t="str">
        <f>PROPER(TRIM(Homes[[#This Row],[city]]))</f>
        <v>Redmond</v>
      </c>
      <c r="C640" t="str">
        <f>_xlfn.TEXTBEFORE(Homes[[#This Row],[statezip]]," ")</f>
        <v>WA</v>
      </c>
      <c r="D640" s="6" t="str">
        <f>_xlfn.TEXTAFTER(Homes[[#This Row],[statezip]]," ")</f>
        <v>98052</v>
      </c>
      <c r="E640" s="1">
        <v>789500</v>
      </c>
      <c r="F640">
        <v>4</v>
      </c>
      <c r="G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40" s="3" t="str">
        <f>Homes[[#This Row],[bedrooms]] &amp; " bd | " &amp; TEXT(Homes[[#This Row],[bathrooms]],"0.##") &amp; " ba"</f>
        <v>4 bd | 2.5 ba</v>
      </c>
      <c r="I640" s="4">
        <v>3010</v>
      </c>
      <c r="J640" s="1">
        <f>IFERROR(Homes[[#This Row],[price]]/Homes[[#This Row],[sqft_living]]," ")</f>
        <v>262.2923588039867</v>
      </c>
      <c r="K640" s="4">
        <f>IFERROR(Homes[[#This Row],[sqft_lot]]/43560," ")</f>
        <v>0.14003673094582186</v>
      </c>
      <c r="L640" t="str">
        <f>IF(Homes[[#This Row],[waterfront]]=1, "Yes","No")</f>
        <v>No</v>
      </c>
      <c r="M640" s="4" t="str">
        <f>IF(Homes[[#This Row],[sqft_basement]]&gt;0, "Yes","No")</f>
        <v>No</v>
      </c>
      <c r="N640" t="str">
        <f>CHOOSE(Homes[[#This Row],[view]]+1, "None","Fair","Good","Great","Excellent")</f>
        <v>None</v>
      </c>
      <c r="O640" t="str">
        <f>CHOOSE(Homes[[#This Row],[condition]], "Poor","Fair","Average","Good","Excellent")</f>
        <v>Average</v>
      </c>
      <c r="P640">
        <f ca="1">YEAR(TODAY())-Homes[[#This Row],[yr_built]]</f>
        <v>20</v>
      </c>
      <c r="Q640">
        <v>0</v>
      </c>
      <c r="R640">
        <f ca="1">IF(Homes[[#This Row],[yr_renovated]]&gt;0, YEAR(TODAY())-Homes[[#This Row],[yr_renovated]], YEAR(TODAY())-Homes[[#This Row],[yr_built]])</f>
        <v>20</v>
      </c>
      <c r="S640">
        <v>2</v>
      </c>
      <c r="T640" s="2">
        <v>41802</v>
      </c>
      <c r="U640" s="3">
        <v>2.5</v>
      </c>
      <c r="V640" s="4">
        <f>IFERROR(Homes[[#This Row],[sqft_above]]+Homes[[#This Row],[sqft_basement]]," ")</f>
        <v>3010</v>
      </c>
      <c r="W640" s="4">
        <v>6100</v>
      </c>
      <c r="X640">
        <v>0</v>
      </c>
      <c r="Y640">
        <v>0</v>
      </c>
      <c r="Z640">
        <v>3</v>
      </c>
      <c r="AA640" s="4">
        <v>3010</v>
      </c>
      <c r="AB640" s="4">
        <v>0</v>
      </c>
      <c r="AC640">
        <v>2005</v>
      </c>
      <c r="AD640" t="s">
        <v>751</v>
      </c>
      <c r="AE640" t="s">
        <v>137</v>
      </c>
      <c r="AF640" t="s">
        <v>138</v>
      </c>
    </row>
    <row r="641" spans="1:32">
      <c r="A641" t="str">
        <f>PROPER(TRIM(Homes[[#This Row],[street]]))</f>
        <v>9900 Sw Quartermaster Dr</v>
      </c>
      <c r="B641" t="str">
        <f>PROPER(TRIM(Homes[[#This Row],[city]]))</f>
        <v>Vashon</v>
      </c>
      <c r="C641" t="str">
        <f>_xlfn.TEXTBEFORE(Homes[[#This Row],[statezip]]," ")</f>
        <v>WA</v>
      </c>
      <c r="D641" s="6" t="str">
        <f>_xlfn.TEXTAFTER(Homes[[#This Row],[statezip]]," ")</f>
        <v>98070</v>
      </c>
      <c r="E641" s="1">
        <v>789000</v>
      </c>
      <c r="F641">
        <v>3</v>
      </c>
      <c r="G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41" s="3" t="str">
        <f>Homes[[#This Row],[bedrooms]] &amp; " bd | " &amp; TEXT(Homes[[#This Row],[bathrooms]],"0.##") &amp; " ba"</f>
        <v>3 bd | 3. ba</v>
      </c>
      <c r="I641" s="4">
        <v>3740</v>
      </c>
      <c r="J641" s="1">
        <f>IFERROR(Homes[[#This Row],[price]]/Homes[[#This Row],[sqft_living]]," ")</f>
        <v>210.96256684491979</v>
      </c>
      <c r="K641" s="4">
        <f>IFERROR(Homes[[#This Row],[sqft_lot]]/43560," ")</f>
        <v>0.91000918273645548</v>
      </c>
      <c r="L641" t="str">
        <f>IF(Homes[[#This Row],[waterfront]]=1, "Yes","No")</f>
        <v>No</v>
      </c>
      <c r="M641" s="4" t="str">
        <f>IF(Homes[[#This Row],[sqft_basement]]&gt;0, "Yes","No")</f>
        <v>No</v>
      </c>
      <c r="N641" t="str">
        <f>CHOOSE(Homes[[#This Row],[view]]+1, "None","Fair","Good","Great","Excellent")</f>
        <v>Good</v>
      </c>
      <c r="O641" t="str">
        <f>CHOOSE(Homes[[#This Row],[condition]], "Poor","Fair","Average","Good","Excellent")</f>
        <v>Average</v>
      </c>
      <c r="P641">
        <f ca="1">YEAR(TODAY())-Homes[[#This Row],[yr_built]]</f>
        <v>34</v>
      </c>
      <c r="Q641">
        <v>0</v>
      </c>
      <c r="R641">
        <f ca="1">IF(Homes[[#This Row],[yr_renovated]]&gt;0, YEAR(TODAY())-Homes[[#This Row],[yr_renovated]], YEAR(TODAY())-Homes[[#This Row],[yr_built]])</f>
        <v>34</v>
      </c>
      <c r="S641">
        <v>2</v>
      </c>
      <c r="T641" s="2">
        <v>41792</v>
      </c>
      <c r="U641" s="3">
        <v>3</v>
      </c>
      <c r="V641" s="4">
        <f>IFERROR(Homes[[#This Row],[sqft_above]]+Homes[[#This Row],[sqft_basement]]," ")</f>
        <v>3740</v>
      </c>
      <c r="W641" s="4">
        <v>39640</v>
      </c>
      <c r="X641">
        <v>0</v>
      </c>
      <c r="Y641">
        <v>2</v>
      </c>
      <c r="Z641">
        <v>3</v>
      </c>
      <c r="AA641" s="4">
        <v>3740</v>
      </c>
      <c r="AB641" s="4">
        <v>0</v>
      </c>
      <c r="AC641">
        <v>1991</v>
      </c>
      <c r="AD641" t="s">
        <v>752</v>
      </c>
      <c r="AE641" t="s">
        <v>619</v>
      </c>
      <c r="AF641" t="s">
        <v>620</v>
      </c>
    </row>
    <row r="642" spans="1:32">
      <c r="A642" t="str">
        <f>PROPER(TRIM(Homes[[#This Row],[street]]))</f>
        <v>8930-9034 236Th Ave Ne</v>
      </c>
      <c r="B642" t="str">
        <f>PROPER(TRIM(Homes[[#This Row],[city]]))</f>
        <v>Redmond</v>
      </c>
      <c r="C642" t="str">
        <f>_xlfn.TEXTBEFORE(Homes[[#This Row],[statezip]]," ")</f>
        <v>WA</v>
      </c>
      <c r="D642" s="6" t="str">
        <f>_xlfn.TEXTAFTER(Homes[[#This Row],[statezip]]," ")</f>
        <v>98053</v>
      </c>
      <c r="E642" s="1">
        <v>788600</v>
      </c>
      <c r="F642">
        <v>4</v>
      </c>
      <c r="G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42" s="3" t="str">
        <f>Homes[[#This Row],[bedrooms]] &amp; " bd | " &amp; TEXT(Homes[[#This Row],[bathrooms]],"0.##") &amp; " ba"</f>
        <v>4 bd | 2.75 ba</v>
      </c>
      <c r="I642" s="4">
        <v>3500</v>
      </c>
      <c r="J642" s="1">
        <f>IFERROR(Homes[[#This Row],[price]]/Homes[[#This Row],[sqft_living]]," ")</f>
        <v>225.31428571428572</v>
      </c>
      <c r="K642" s="4">
        <f>IFERROR(Homes[[#This Row],[sqft_lot]]/43560," ")</f>
        <v>0.16528925619834711</v>
      </c>
      <c r="L642" t="str">
        <f>IF(Homes[[#This Row],[waterfront]]=1, "Yes","No")</f>
        <v>No</v>
      </c>
      <c r="M642" s="4" t="str">
        <f>IF(Homes[[#This Row],[sqft_basement]]&gt;0, "Yes","No")</f>
        <v>No</v>
      </c>
      <c r="N642" t="str">
        <f>CHOOSE(Homes[[#This Row],[view]]+1, "None","Fair","Good","Great","Excellent")</f>
        <v>None</v>
      </c>
      <c r="O642" t="str">
        <f>CHOOSE(Homes[[#This Row],[condition]], "Poor","Fair","Average","Good","Excellent")</f>
        <v>Average</v>
      </c>
      <c r="P642">
        <f ca="1">YEAR(TODAY())-Homes[[#This Row],[yr_built]]</f>
        <v>20</v>
      </c>
      <c r="Q642">
        <v>0</v>
      </c>
      <c r="R642">
        <f ca="1">IF(Homes[[#This Row],[yr_renovated]]&gt;0, YEAR(TODAY())-Homes[[#This Row],[yr_renovated]], YEAR(TODAY())-Homes[[#This Row],[yr_built]])</f>
        <v>20</v>
      </c>
      <c r="S642">
        <v>2</v>
      </c>
      <c r="T642" s="2">
        <v>41782</v>
      </c>
      <c r="U642" s="3">
        <v>2.75</v>
      </c>
      <c r="V642" s="4">
        <f>IFERROR(Homes[[#This Row],[sqft_above]]+Homes[[#This Row],[sqft_basement]]," ")</f>
        <v>3500</v>
      </c>
      <c r="W642" s="4">
        <v>7200</v>
      </c>
      <c r="X642">
        <v>0</v>
      </c>
      <c r="Y642">
        <v>0</v>
      </c>
      <c r="Z642">
        <v>3</v>
      </c>
      <c r="AA642" s="4">
        <v>3500</v>
      </c>
      <c r="AB642" s="4">
        <v>0</v>
      </c>
      <c r="AC642">
        <v>2005</v>
      </c>
      <c r="AD642" t="s">
        <v>753</v>
      </c>
      <c r="AE642" t="s">
        <v>137</v>
      </c>
      <c r="AF642" t="s">
        <v>208</v>
      </c>
    </row>
    <row r="643" spans="1:32">
      <c r="A643" t="str">
        <f>PROPER(TRIM(Homes[[#This Row],[street]]))</f>
        <v>570 Wilderness Peak Dr Nw</v>
      </c>
      <c r="B643" t="str">
        <f>PROPER(TRIM(Homes[[#This Row],[city]]))</f>
        <v>Issaquah</v>
      </c>
      <c r="C643" t="str">
        <f>_xlfn.TEXTBEFORE(Homes[[#This Row],[statezip]]," ")</f>
        <v>WA</v>
      </c>
      <c r="D643" s="6" t="str">
        <f>_xlfn.TEXTAFTER(Homes[[#This Row],[statezip]]," ")</f>
        <v>98027</v>
      </c>
      <c r="E643" s="1">
        <v>788000</v>
      </c>
      <c r="F643">
        <v>4</v>
      </c>
      <c r="G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43" s="3" t="str">
        <f>Homes[[#This Row],[bedrooms]] &amp; " bd | " &amp; TEXT(Homes[[#This Row],[bathrooms]],"0.##") &amp; " ba"</f>
        <v>4 bd | 3.25 ba</v>
      </c>
      <c r="I643" s="4">
        <v>3680</v>
      </c>
      <c r="J643" s="1">
        <f>IFERROR(Homes[[#This Row],[price]]/Homes[[#This Row],[sqft_living]]," ")</f>
        <v>214.13043478260869</v>
      </c>
      <c r="K643" s="4">
        <f>IFERROR(Homes[[#This Row],[sqft_lot]]/43560," ")</f>
        <v>0.13220844811753904</v>
      </c>
      <c r="L643" t="str">
        <f>IF(Homes[[#This Row],[waterfront]]=1, "Yes","No")</f>
        <v>No</v>
      </c>
      <c r="M643" s="4" t="str">
        <f>IF(Homes[[#This Row],[sqft_basement]]&gt;0, "Yes","No")</f>
        <v>Yes</v>
      </c>
      <c r="N643" t="str">
        <f>CHOOSE(Homes[[#This Row],[view]]+1, "None","Fair","Good","Great","Excellent")</f>
        <v>None</v>
      </c>
      <c r="O643" t="str">
        <f>CHOOSE(Homes[[#This Row],[condition]], "Poor","Fair","Average","Good","Excellent")</f>
        <v>Average</v>
      </c>
      <c r="P643">
        <f ca="1">YEAR(TODAY())-Homes[[#This Row],[yr_built]]</f>
        <v>22</v>
      </c>
      <c r="Q643">
        <v>0</v>
      </c>
      <c r="R643">
        <f ca="1">IF(Homes[[#This Row],[yr_renovated]]&gt;0, YEAR(TODAY())-Homes[[#This Row],[yr_renovated]], YEAR(TODAY())-Homes[[#This Row],[yr_built]])</f>
        <v>22</v>
      </c>
      <c r="S643">
        <v>2</v>
      </c>
      <c r="T643" s="2">
        <v>41771</v>
      </c>
      <c r="U643" s="3">
        <v>3.25</v>
      </c>
      <c r="V643" s="4">
        <f>IFERROR(Homes[[#This Row],[sqft_above]]+Homes[[#This Row],[sqft_basement]]," ")</f>
        <v>3680</v>
      </c>
      <c r="W643" s="4">
        <v>5759</v>
      </c>
      <c r="X643">
        <v>0</v>
      </c>
      <c r="Y643">
        <v>0</v>
      </c>
      <c r="Z643">
        <v>3</v>
      </c>
      <c r="AA643" s="4">
        <v>2840</v>
      </c>
      <c r="AB643" s="4">
        <v>840</v>
      </c>
      <c r="AC643">
        <v>2003</v>
      </c>
      <c r="AD643" t="s">
        <v>754</v>
      </c>
      <c r="AE643" t="s">
        <v>79</v>
      </c>
      <c r="AF643" t="s">
        <v>82</v>
      </c>
    </row>
    <row r="644" spans="1:32">
      <c r="A644" t="str">
        <f>PROPER(TRIM(Homes[[#This Row],[street]]))</f>
        <v>3110 E Jefferson St</v>
      </c>
      <c r="B644" t="str">
        <f>PROPER(TRIM(Homes[[#This Row],[city]]))</f>
        <v>Seattle</v>
      </c>
      <c r="C644" t="str">
        <f>_xlfn.TEXTBEFORE(Homes[[#This Row],[statezip]]," ")</f>
        <v>WA</v>
      </c>
      <c r="D644" s="6" t="str">
        <f>_xlfn.TEXTAFTER(Homes[[#This Row],[statezip]]," ")</f>
        <v>98122</v>
      </c>
      <c r="E644" s="1">
        <v>785200</v>
      </c>
      <c r="F644">
        <v>3</v>
      </c>
      <c r="G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44" s="3" t="str">
        <f>Homes[[#This Row],[bedrooms]] &amp; " bd | " &amp; TEXT(Homes[[#This Row],[bathrooms]],"0.##") &amp; " ba"</f>
        <v>3 bd | 2.25 ba</v>
      </c>
      <c r="I644" s="4">
        <v>1840</v>
      </c>
      <c r="J644" s="1">
        <f>IFERROR(Homes[[#This Row],[price]]/Homes[[#This Row],[sqft_living]]," ")</f>
        <v>426.73913043478262</v>
      </c>
      <c r="K644" s="4">
        <f>IFERROR(Homes[[#This Row],[sqft_lot]]/43560," ")</f>
        <v>8.0348943985307619E-2</v>
      </c>
      <c r="L644" t="str">
        <f>IF(Homes[[#This Row],[waterfront]]=1, "Yes","No")</f>
        <v>No</v>
      </c>
      <c r="M644" s="4" t="str">
        <f>IF(Homes[[#This Row],[sqft_basement]]&gt;0, "Yes","No")</f>
        <v>Yes</v>
      </c>
      <c r="N644" t="str">
        <f>CHOOSE(Homes[[#This Row],[view]]+1, "None","Fair","Good","Great","Excellent")</f>
        <v>None</v>
      </c>
      <c r="O644" t="str">
        <f>CHOOSE(Homes[[#This Row],[condition]], "Poor","Fair","Average","Good","Excellent")</f>
        <v>Excellent</v>
      </c>
      <c r="P644">
        <f ca="1">YEAR(TODAY())-Homes[[#This Row],[yr_built]]</f>
        <v>115</v>
      </c>
      <c r="Q644">
        <v>0</v>
      </c>
      <c r="R644">
        <f ca="1">IF(Homes[[#This Row],[yr_renovated]]&gt;0, YEAR(TODAY())-Homes[[#This Row],[yr_renovated]], YEAR(TODAY())-Homes[[#This Row],[yr_built]])</f>
        <v>115</v>
      </c>
      <c r="S644">
        <v>1.5</v>
      </c>
      <c r="T644" s="2">
        <v>41793</v>
      </c>
      <c r="U644" s="3">
        <v>2.25</v>
      </c>
      <c r="V644" s="4">
        <f>IFERROR(Homes[[#This Row],[sqft_above]]+Homes[[#This Row],[sqft_basement]]," ")</f>
        <v>1840</v>
      </c>
      <c r="W644" s="4">
        <v>3500</v>
      </c>
      <c r="X644">
        <v>0</v>
      </c>
      <c r="Y644">
        <v>0</v>
      </c>
      <c r="Z644">
        <v>5</v>
      </c>
      <c r="AA644" s="4">
        <v>1540</v>
      </c>
      <c r="AB644" s="4">
        <v>300</v>
      </c>
      <c r="AC644">
        <v>1910</v>
      </c>
      <c r="AD644" t="s">
        <v>755</v>
      </c>
      <c r="AE644" t="s">
        <v>49</v>
      </c>
      <c r="AF644" t="s">
        <v>302</v>
      </c>
    </row>
    <row r="645" spans="1:32">
      <c r="A645" t="str">
        <f>PROPER(TRIM(Homes[[#This Row],[street]]))</f>
        <v>13528 Se 333Rd Pl</v>
      </c>
      <c r="B645" t="str">
        <f>PROPER(TRIM(Homes[[#This Row],[city]]))</f>
        <v>Auburn</v>
      </c>
      <c r="C645" t="str">
        <f>_xlfn.TEXTBEFORE(Homes[[#This Row],[statezip]]," ")</f>
        <v>WA</v>
      </c>
      <c r="D645" s="6" t="str">
        <f>_xlfn.TEXTAFTER(Homes[[#This Row],[statezip]]," ")</f>
        <v>98092</v>
      </c>
      <c r="E645" s="1">
        <v>785000</v>
      </c>
      <c r="F645">
        <v>3</v>
      </c>
      <c r="G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45" s="3" t="str">
        <f>Homes[[#This Row],[bedrooms]] &amp; " bd | " &amp; TEXT(Homes[[#This Row],[bathrooms]],"0.##") &amp; " ba"</f>
        <v>3 bd | 3.5 ba</v>
      </c>
      <c r="I645" s="4">
        <v>4500</v>
      </c>
      <c r="J645" s="1">
        <f>IFERROR(Homes[[#This Row],[price]]/Homes[[#This Row],[sqft_living]]," ")</f>
        <v>174.44444444444446</v>
      </c>
      <c r="K645" s="4">
        <f>IFERROR(Homes[[#This Row],[sqft_lot]]/43560," ")</f>
        <v>0.50206611570247939</v>
      </c>
      <c r="L645" t="str">
        <f>IF(Homes[[#This Row],[waterfront]]=1, "Yes","No")</f>
        <v>No</v>
      </c>
      <c r="M645" s="4" t="str">
        <f>IF(Homes[[#This Row],[sqft_basement]]&gt;0, "Yes","No")</f>
        <v>No</v>
      </c>
      <c r="N645" t="str">
        <f>CHOOSE(Homes[[#This Row],[view]]+1, "None","Fair","Good","Great","Excellent")</f>
        <v>None</v>
      </c>
      <c r="O645" t="str">
        <f>CHOOSE(Homes[[#This Row],[condition]], "Poor","Fair","Average","Good","Excellent")</f>
        <v>Average</v>
      </c>
      <c r="P645">
        <f ca="1">YEAR(TODAY())-Homes[[#This Row],[yr_built]]</f>
        <v>21</v>
      </c>
      <c r="Q645">
        <v>2003</v>
      </c>
      <c r="R645">
        <f ca="1">IF(Homes[[#This Row],[yr_renovated]]&gt;0, YEAR(TODAY())-Homes[[#This Row],[yr_renovated]], YEAR(TODAY())-Homes[[#This Row],[yr_built]])</f>
        <v>22</v>
      </c>
      <c r="S645">
        <v>2</v>
      </c>
      <c r="T645" s="2">
        <v>41801</v>
      </c>
      <c r="U645" s="3">
        <v>3.5</v>
      </c>
      <c r="V645" s="4">
        <f>IFERROR(Homes[[#This Row],[sqft_above]]+Homes[[#This Row],[sqft_basement]]," ")</f>
        <v>4500</v>
      </c>
      <c r="W645" s="4">
        <v>21870</v>
      </c>
      <c r="X645">
        <v>0</v>
      </c>
      <c r="Y645">
        <v>0</v>
      </c>
      <c r="Z645">
        <v>3</v>
      </c>
      <c r="AA645" s="4">
        <v>4500</v>
      </c>
      <c r="AB645" s="4">
        <v>0</v>
      </c>
      <c r="AC645">
        <v>2004</v>
      </c>
      <c r="AD645" t="s">
        <v>756</v>
      </c>
      <c r="AE645" t="s">
        <v>519</v>
      </c>
      <c r="AF645" t="s">
        <v>520</v>
      </c>
    </row>
    <row r="646" spans="1:32">
      <c r="A646" t="str">
        <f>PROPER(TRIM(Homes[[#This Row],[street]]))</f>
        <v>2500-2556 Nw Alpine Crest Way</v>
      </c>
      <c r="B646" t="str">
        <f>PROPER(TRIM(Homes[[#This Row],[city]]))</f>
        <v>Issaquah</v>
      </c>
      <c r="C646" t="str">
        <f>_xlfn.TEXTBEFORE(Homes[[#This Row],[statezip]]," ")</f>
        <v>WA</v>
      </c>
      <c r="D646" s="6" t="str">
        <f>_xlfn.TEXTAFTER(Homes[[#This Row],[statezip]]," ")</f>
        <v>98027</v>
      </c>
      <c r="E646" s="1">
        <v>785000</v>
      </c>
      <c r="F646">
        <v>4</v>
      </c>
      <c r="G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46" s="3" t="str">
        <f>Homes[[#This Row],[bedrooms]] &amp; " bd | " &amp; TEXT(Homes[[#This Row],[bathrooms]],"0.##") &amp; " ba"</f>
        <v>4 bd | 3.5 ba</v>
      </c>
      <c r="I646" s="4">
        <v>3070</v>
      </c>
      <c r="J646" s="1">
        <f>IFERROR(Homes[[#This Row],[price]]/Homes[[#This Row],[sqft_living]]," ")</f>
        <v>255.70032573289902</v>
      </c>
      <c r="K646" s="4">
        <f>IFERROR(Homes[[#This Row],[sqft_lot]]/43560," ")</f>
        <v>0.10752984389348026</v>
      </c>
      <c r="L646" t="str">
        <f>IF(Homes[[#This Row],[waterfront]]=1, "Yes","No")</f>
        <v>No</v>
      </c>
      <c r="M646" s="4" t="str">
        <f>IF(Homes[[#This Row],[sqft_basement]]&gt;0, "Yes","No")</f>
        <v>Yes</v>
      </c>
      <c r="N646" t="str">
        <f>CHOOSE(Homes[[#This Row],[view]]+1, "None","Fair","Good","Great","Excellent")</f>
        <v>None</v>
      </c>
      <c r="O646" t="str">
        <f>CHOOSE(Homes[[#This Row],[condition]], "Poor","Fair","Average","Good","Excellent")</f>
        <v>Average</v>
      </c>
      <c r="P646">
        <f ca="1">YEAR(TODAY())-Homes[[#This Row],[yr_built]]</f>
        <v>16</v>
      </c>
      <c r="Q646">
        <v>0</v>
      </c>
      <c r="R646">
        <f ca="1">IF(Homes[[#This Row],[yr_renovated]]&gt;0, YEAR(TODAY())-Homes[[#This Row],[yr_renovated]], YEAR(TODAY())-Homes[[#This Row],[yr_built]])</f>
        <v>16</v>
      </c>
      <c r="S646">
        <v>2</v>
      </c>
      <c r="T646" s="2">
        <v>41779</v>
      </c>
      <c r="U646" s="3">
        <v>3.5</v>
      </c>
      <c r="V646" s="4">
        <f>IFERROR(Homes[[#This Row],[sqft_above]]+Homes[[#This Row],[sqft_basement]]," ")</f>
        <v>3070</v>
      </c>
      <c r="W646" s="4">
        <v>4684</v>
      </c>
      <c r="X646">
        <v>0</v>
      </c>
      <c r="Y646">
        <v>0</v>
      </c>
      <c r="Z646">
        <v>3</v>
      </c>
      <c r="AA646" s="4">
        <v>2190</v>
      </c>
      <c r="AB646" s="4">
        <v>880</v>
      </c>
      <c r="AC646">
        <v>2009</v>
      </c>
      <c r="AD646" t="s">
        <v>757</v>
      </c>
      <c r="AE646" t="s">
        <v>79</v>
      </c>
      <c r="AF646" t="s">
        <v>82</v>
      </c>
    </row>
    <row r="647" spans="1:32">
      <c r="A647" t="str">
        <f>PROPER(TRIM(Homes[[#This Row],[street]]))</f>
        <v>3764 79Th Ave Se</v>
      </c>
      <c r="B647" t="str">
        <f>PROPER(TRIM(Homes[[#This Row],[city]]))</f>
        <v>Mercer Island</v>
      </c>
      <c r="C647" t="str">
        <f>_xlfn.TEXTBEFORE(Homes[[#This Row],[statezip]]," ")</f>
        <v>WA</v>
      </c>
      <c r="D647" s="6" t="str">
        <f>_xlfn.TEXTAFTER(Homes[[#This Row],[statezip]]," ")</f>
        <v>98040</v>
      </c>
      <c r="E647" s="1">
        <v>785000</v>
      </c>
      <c r="F647">
        <v>3</v>
      </c>
      <c r="G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47" s="3" t="str">
        <f>Homes[[#This Row],[bedrooms]] &amp; " bd | " &amp; TEXT(Homes[[#This Row],[bathrooms]],"0.##") &amp; " ba"</f>
        <v>3 bd | 1.75 ba</v>
      </c>
      <c r="I647" s="4">
        <v>1670</v>
      </c>
      <c r="J647" s="1">
        <f>IFERROR(Homes[[#This Row],[price]]/Homes[[#This Row],[sqft_living]]," ")</f>
        <v>470.05988023952096</v>
      </c>
      <c r="K647" s="4">
        <f>IFERROR(Homes[[#This Row],[sqft_lot]]/43560," ")</f>
        <v>0.22038567493112948</v>
      </c>
      <c r="L647" t="str">
        <f>IF(Homes[[#This Row],[waterfront]]=1, "Yes","No")</f>
        <v>No</v>
      </c>
      <c r="M647" s="4" t="str">
        <f>IF(Homes[[#This Row],[sqft_basement]]&gt;0, "Yes","No")</f>
        <v>No</v>
      </c>
      <c r="N647" t="str">
        <f>CHOOSE(Homes[[#This Row],[view]]+1, "None","Fair","Good","Great","Excellent")</f>
        <v>None</v>
      </c>
      <c r="O647" t="str">
        <f>CHOOSE(Homes[[#This Row],[condition]], "Poor","Fair","Average","Good","Excellent")</f>
        <v>Excellent</v>
      </c>
      <c r="P647">
        <f ca="1">YEAR(TODAY())-Homes[[#This Row],[yr_built]]</f>
        <v>64</v>
      </c>
      <c r="Q647">
        <v>0</v>
      </c>
      <c r="R647">
        <f ca="1">IF(Homes[[#This Row],[yr_renovated]]&gt;0, YEAR(TODAY())-Homes[[#This Row],[yr_renovated]], YEAR(TODAY())-Homes[[#This Row],[yr_built]])</f>
        <v>64</v>
      </c>
      <c r="S647">
        <v>1</v>
      </c>
      <c r="T647" s="2">
        <v>41794</v>
      </c>
      <c r="U647" s="3">
        <v>1.75</v>
      </c>
      <c r="V647" s="4">
        <f>IFERROR(Homes[[#This Row],[sqft_above]]+Homes[[#This Row],[sqft_basement]]," ")</f>
        <v>1670</v>
      </c>
      <c r="W647" s="4">
        <v>9600</v>
      </c>
      <c r="X647">
        <v>0</v>
      </c>
      <c r="Y647">
        <v>0</v>
      </c>
      <c r="Z647">
        <v>5</v>
      </c>
      <c r="AA647" s="4">
        <v>1670</v>
      </c>
      <c r="AB647" s="4">
        <v>0</v>
      </c>
      <c r="AC647">
        <v>1961</v>
      </c>
      <c r="AD647" t="s">
        <v>758</v>
      </c>
      <c r="AE647" t="s">
        <v>36</v>
      </c>
      <c r="AF647" t="s">
        <v>37</v>
      </c>
    </row>
    <row r="648" spans="1:32">
      <c r="A648" t="str">
        <f>PROPER(TRIM(Homes[[#This Row],[street]]))</f>
        <v>4111 Woodland Park Ave N</v>
      </c>
      <c r="B648" t="str">
        <f>PROPER(TRIM(Homes[[#This Row],[city]]))</f>
        <v>Seattle</v>
      </c>
      <c r="C648" t="str">
        <f>_xlfn.TEXTBEFORE(Homes[[#This Row],[statezip]]," ")</f>
        <v>WA</v>
      </c>
      <c r="D648" s="6" t="str">
        <f>_xlfn.TEXTAFTER(Homes[[#This Row],[statezip]]," ")</f>
        <v>98103</v>
      </c>
      <c r="E648" s="1">
        <v>785000</v>
      </c>
      <c r="F648">
        <v>3</v>
      </c>
      <c r="G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48" s="3" t="str">
        <f>Homes[[#This Row],[bedrooms]] &amp; " bd | " &amp; TEXT(Homes[[#This Row],[bathrooms]],"0.##") &amp; " ba"</f>
        <v>3 bd | 2. ba</v>
      </c>
      <c r="I648" s="4">
        <v>2180</v>
      </c>
      <c r="J648" s="1">
        <f>IFERROR(Homes[[#This Row],[price]]/Homes[[#This Row],[sqft_living]]," ")</f>
        <v>360.09174311926603</v>
      </c>
      <c r="K648" s="4">
        <f>IFERROR(Homes[[#This Row],[sqft_lot]]/43560," ")</f>
        <v>0.1248852157943067</v>
      </c>
      <c r="L648" t="str">
        <f>IF(Homes[[#This Row],[waterfront]]=1, "Yes","No")</f>
        <v>No</v>
      </c>
      <c r="M648" s="4" t="str">
        <f>IF(Homes[[#This Row],[sqft_basement]]&gt;0, "Yes","No")</f>
        <v>Yes</v>
      </c>
      <c r="N648" t="str">
        <f>CHOOSE(Homes[[#This Row],[view]]+1, "None","Fair","Good","Great","Excellent")</f>
        <v>None</v>
      </c>
      <c r="O648" t="str">
        <f>CHOOSE(Homes[[#This Row],[condition]], "Poor","Fair","Average","Good","Excellent")</f>
        <v>Excellent</v>
      </c>
      <c r="P648">
        <f ca="1">YEAR(TODAY())-Homes[[#This Row],[yr_built]]</f>
        <v>121</v>
      </c>
      <c r="Q648">
        <v>0</v>
      </c>
      <c r="R648">
        <f ca="1">IF(Homes[[#This Row],[yr_renovated]]&gt;0, YEAR(TODAY())-Homes[[#This Row],[yr_renovated]], YEAR(TODAY())-Homes[[#This Row],[yr_built]])</f>
        <v>121</v>
      </c>
      <c r="S648">
        <v>1</v>
      </c>
      <c r="T648" s="2">
        <v>41775</v>
      </c>
      <c r="U648" s="3">
        <v>2</v>
      </c>
      <c r="V648" s="4">
        <f>IFERROR(Homes[[#This Row],[sqft_above]]+Homes[[#This Row],[sqft_basement]]," ")</f>
        <v>2180</v>
      </c>
      <c r="W648" s="4">
        <v>5440</v>
      </c>
      <c r="X648">
        <v>0</v>
      </c>
      <c r="Y648">
        <v>0</v>
      </c>
      <c r="Z648">
        <v>5</v>
      </c>
      <c r="AA648" s="4">
        <v>1100</v>
      </c>
      <c r="AB648" s="4">
        <v>1080</v>
      </c>
      <c r="AC648">
        <v>1904</v>
      </c>
      <c r="AD648" t="s">
        <v>759</v>
      </c>
      <c r="AE648" t="s">
        <v>49</v>
      </c>
      <c r="AF648" t="s">
        <v>172</v>
      </c>
    </row>
    <row r="649" spans="1:32">
      <c r="A649" t="str">
        <f>PROPER(TRIM(Homes[[#This Row],[street]]))</f>
        <v>19851 Ne Redmond Rd</v>
      </c>
      <c r="B649" t="str">
        <f>PROPER(TRIM(Homes[[#This Row],[city]]))</f>
        <v>Redmond</v>
      </c>
      <c r="C649" t="str">
        <f>_xlfn.TEXTBEFORE(Homes[[#This Row],[statezip]]," ")</f>
        <v>WA</v>
      </c>
      <c r="D649" s="6" t="str">
        <f>_xlfn.TEXTAFTER(Homes[[#This Row],[statezip]]," ")</f>
        <v>98053</v>
      </c>
      <c r="E649" s="1">
        <v>784000</v>
      </c>
      <c r="F649">
        <v>3</v>
      </c>
      <c r="G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49" s="3" t="str">
        <f>Homes[[#This Row],[bedrooms]] &amp; " bd | " &amp; TEXT(Homes[[#This Row],[bathrooms]],"0.##") &amp; " ba"</f>
        <v>3 bd | 3.5 ba</v>
      </c>
      <c r="I649" s="4">
        <v>3950</v>
      </c>
      <c r="J649" s="1">
        <f>IFERROR(Homes[[#This Row],[price]]/Homes[[#This Row],[sqft_living]]," ")</f>
        <v>198.48101265822785</v>
      </c>
      <c r="K649" s="4">
        <f>IFERROR(Homes[[#This Row],[sqft_lot]]/43560," ")</f>
        <v>2.5499999999999998</v>
      </c>
      <c r="L649" t="str">
        <f>IF(Homes[[#This Row],[waterfront]]=1, "Yes","No")</f>
        <v>No</v>
      </c>
      <c r="M649" s="4" t="str">
        <f>IF(Homes[[#This Row],[sqft_basement]]&gt;0, "Yes","No")</f>
        <v>Yes</v>
      </c>
      <c r="N649" t="str">
        <f>CHOOSE(Homes[[#This Row],[view]]+1, "None","Fair","Good","Great","Excellent")</f>
        <v>None</v>
      </c>
      <c r="O649" t="str">
        <f>CHOOSE(Homes[[#This Row],[condition]], "Poor","Fair","Average","Good","Excellent")</f>
        <v>Average</v>
      </c>
      <c r="P649">
        <f ca="1">YEAR(TODAY())-Homes[[#This Row],[yr_built]]</f>
        <v>36</v>
      </c>
      <c r="Q649">
        <v>0</v>
      </c>
      <c r="R649">
        <f ca="1">IF(Homes[[#This Row],[yr_renovated]]&gt;0, YEAR(TODAY())-Homes[[#This Row],[yr_renovated]], YEAR(TODAY())-Homes[[#This Row],[yr_built]])</f>
        <v>36</v>
      </c>
      <c r="S649">
        <v>1.5</v>
      </c>
      <c r="T649" s="2">
        <v>41802</v>
      </c>
      <c r="U649" s="3">
        <v>3.5</v>
      </c>
      <c r="V649" s="4">
        <f>IFERROR(Homes[[#This Row],[sqft_above]]+Homes[[#This Row],[sqft_basement]]," ")</f>
        <v>3950</v>
      </c>
      <c r="W649" s="4">
        <v>111078</v>
      </c>
      <c r="X649">
        <v>0</v>
      </c>
      <c r="Y649">
        <v>0</v>
      </c>
      <c r="Z649">
        <v>3</v>
      </c>
      <c r="AA649" s="4">
        <v>2460</v>
      </c>
      <c r="AB649" s="4">
        <v>1490</v>
      </c>
      <c r="AC649">
        <v>1989</v>
      </c>
      <c r="AD649" t="s">
        <v>760</v>
      </c>
      <c r="AE649" t="s">
        <v>137</v>
      </c>
      <c r="AF649" t="s">
        <v>208</v>
      </c>
    </row>
    <row r="650" spans="1:32">
      <c r="A650" t="str">
        <f>PROPER(TRIM(Homes[[#This Row],[street]]))</f>
        <v>2354 Nw Harmony Way</v>
      </c>
      <c r="B650" t="str">
        <f>PROPER(TRIM(Homes[[#This Row],[city]]))</f>
        <v>Issaquah</v>
      </c>
      <c r="C650" t="str">
        <f>_xlfn.TEXTBEFORE(Homes[[#This Row],[statezip]]," ")</f>
        <v>WA</v>
      </c>
      <c r="D650" s="6" t="str">
        <f>_xlfn.TEXTAFTER(Homes[[#This Row],[statezip]]," ")</f>
        <v>98027</v>
      </c>
      <c r="E650" s="1">
        <v>782900</v>
      </c>
      <c r="F650">
        <v>4</v>
      </c>
      <c r="G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50" s="3" t="str">
        <f>Homes[[#This Row],[bedrooms]] &amp; " bd | " &amp; TEXT(Homes[[#This Row],[bathrooms]],"0.##") &amp; " ba"</f>
        <v>4 bd | 3.25 ba</v>
      </c>
      <c r="I650" s="4">
        <v>3060</v>
      </c>
      <c r="J650" s="1">
        <f>IFERROR(Homes[[#This Row],[price]]/Homes[[#This Row],[sqft_living]]," ")</f>
        <v>255.84967320261438</v>
      </c>
      <c r="K650" s="4">
        <f>IFERROR(Homes[[#This Row],[sqft_lot]]/43560," ")</f>
        <v>8.9485766758494026E-2</v>
      </c>
      <c r="L650" t="str">
        <f>IF(Homes[[#This Row],[waterfront]]=1, "Yes","No")</f>
        <v>No</v>
      </c>
      <c r="M650" s="4" t="str">
        <f>IF(Homes[[#This Row],[sqft_basement]]&gt;0, "Yes","No")</f>
        <v>Yes</v>
      </c>
      <c r="N650" t="str">
        <f>CHOOSE(Homes[[#This Row],[view]]+1, "None","Fair","Good","Great","Excellent")</f>
        <v>None</v>
      </c>
      <c r="O650" t="str">
        <f>CHOOSE(Homes[[#This Row],[condition]], "Poor","Fair","Average","Good","Excellent")</f>
        <v>Average</v>
      </c>
      <c r="P650">
        <f ca="1">YEAR(TODAY())-Homes[[#This Row],[yr_built]]</f>
        <v>11</v>
      </c>
      <c r="Q650">
        <v>0</v>
      </c>
      <c r="R650">
        <f ca="1">IF(Homes[[#This Row],[yr_renovated]]&gt;0, YEAR(TODAY())-Homes[[#This Row],[yr_renovated]], YEAR(TODAY())-Homes[[#This Row],[yr_built]])</f>
        <v>11</v>
      </c>
      <c r="S650">
        <v>2</v>
      </c>
      <c r="T650" s="2">
        <v>41816</v>
      </c>
      <c r="U650" s="3">
        <v>3.25</v>
      </c>
      <c r="V650" s="4">
        <f>IFERROR(Homes[[#This Row],[sqft_above]]+Homes[[#This Row],[sqft_basement]]," ")</f>
        <v>3060</v>
      </c>
      <c r="W650" s="4">
        <v>3898</v>
      </c>
      <c r="X650">
        <v>0</v>
      </c>
      <c r="Y650">
        <v>0</v>
      </c>
      <c r="Z650">
        <v>3</v>
      </c>
      <c r="AA650" s="4">
        <v>2300</v>
      </c>
      <c r="AB650" s="4">
        <v>760</v>
      </c>
      <c r="AC650">
        <v>2014</v>
      </c>
      <c r="AD650" t="s">
        <v>761</v>
      </c>
      <c r="AE650" t="s">
        <v>79</v>
      </c>
      <c r="AF650" t="s">
        <v>82</v>
      </c>
    </row>
    <row r="651" spans="1:32">
      <c r="A651" t="str">
        <f>PROPER(TRIM(Homes[[#This Row],[street]]))</f>
        <v>1922 5Th Ave W</v>
      </c>
      <c r="B651" t="str">
        <f>PROPER(TRIM(Homes[[#This Row],[city]]))</f>
        <v>Seattle</v>
      </c>
      <c r="C651" t="str">
        <f>_xlfn.TEXTBEFORE(Homes[[#This Row],[statezip]]," ")</f>
        <v>WA</v>
      </c>
      <c r="D651" s="6" t="str">
        <f>_xlfn.TEXTAFTER(Homes[[#This Row],[statezip]]," ")</f>
        <v>98119</v>
      </c>
      <c r="E651" s="1">
        <v>782000</v>
      </c>
      <c r="F651">
        <v>2</v>
      </c>
      <c r="G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651" s="3" t="str">
        <f>Homes[[#This Row],[bedrooms]] &amp; " bd | " &amp; TEXT(Homes[[#This Row],[bathrooms]],"0.##") &amp; " ba"</f>
        <v>2 bd | 1.5 ba</v>
      </c>
      <c r="I651" s="4">
        <v>1570</v>
      </c>
      <c r="J651" s="1">
        <f>IFERROR(Homes[[#This Row],[price]]/Homes[[#This Row],[sqft_living]]," ")</f>
        <v>498.08917197452229</v>
      </c>
      <c r="K651" s="4">
        <f>IFERROR(Homes[[#This Row],[sqft_lot]]/43560," ")</f>
        <v>8.2644628099173556E-2</v>
      </c>
      <c r="L651" t="str">
        <f>IF(Homes[[#This Row],[waterfront]]=1, "Yes","No")</f>
        <v>No</v>
      </c>
      <c r="M651" s="4" t="str">
        <f>IF(Homes[[#This Row],[sqft_basement]]&gt;0, "Yes","No")</f>
        <v>Yes</v>
      </c>
      <c r="N651" t="str">
        <f>CHOOSE(Homes[[#This Row],[view]]+1, "None","Fair","Good","Great","Excellent")</f>
        <v>Good</v>
      </c>
      <c r="O651" t="str">
        <f>CHOOSE(Homes[[#This Row],[condition]], "Poor","Fair","Average","Good","Excellent")</f>
        <v>Good</v>
      </c>
      <c r="P651">
        <f ca="1">YEAR(TODAY())-Homes[[#This Row],[yr_built]]</f>
        <v>119</v>
      </c>
      <c r="Q651">
        <v>1990</v>
      </c>
      <c r="R651">
        <f ca="1">IF(Homes[[#This Row],[yr_renovated]]&gt;0, YEAR(TODAY())-Homes[[#This Row],[yr_renovated]], YEAR(TODAY())-Homes[[#This Row],[yr_built]])</f>
        <v>35</v>
      </c>
      <c r="S651">
        <v>1.5</v>
      </c>
      <c r="T651" s="2">
        <v>41822</v>
      </c>
      <c r="U651" s="3">
        <v>1.5</v>
      </c>
      <c r="V651" s="4">
        <f>IFERROR(Homes[[#This Row],[sqft_above]]+Homes[[#This Row],[sqft_basement]]," ")</f>
        <v>1570</v>
      </c>
      <c r="W651" s="4">
        <v>3600</v>
      </c>
      <c r="X651">
        <v>0</v>
      </c>
      <c r="Y651">
        <v>2</v>
      </c>
      <c r="Z651">
        <v>4</v>
      </c>
      <c r="AA651" s="4">
        <v>1320</v>
      </c>
      <c r="AB651" s="4">
        <v>250</v>
      </c>
      <c r="AC651">
        <v>1906</v>
      </c>
      <c r="AD651" t="s">
        <v>762</v>
      </c>
      <c r="AE651" t="s">
        <v>49</v>
      </c>
      <c r="AF651" t="s">
        <v>68</v>
      </c>
    </row>
    <row r="652" spans="1:32">
      <c r="A652" t="str">
        <f>PROPER(TRIM(Homes[[#This Row],[street]]))</f>
        <v>16810 Se 47Th Way</v>
      </c>
      <c r="B652" t="str">
        <f>PROPER(TRIM(Homes[[#This Row],[city]]))</f>
        <v>Bellevue</v>
      </c>
      <c r="C652" t="str">
        <f>_xlfn.TEXTBEFORE(Homes[[#This Row],[statezip]]," ")</f>
        <v>WA</v>
      </c>
      <c r="D652" s="6" t="str">
        <f>_xlfn.TEXTAFTER(Homes[[#This Row],[statezip]]," ")</f>
        <v>98006</v>
      </c>
      <c r="E652" s="1">
        <v>782000</v>
      </c>
      <c r="F652">
        <v>4</v>
      </c>
      <c r="G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52" s="3" t="str">
        <f>Homes[[#This Row],[bedrooms]] &amp; " bd | " &amp; TEXT(Homes[[#This Row],[bathrooms]],"0.##") &amp; " ba"</f>
        <v>4 bd | 2.5 ba</v>
      </c>
      <c r="I652" s="4">
        <v>2380</v>
      </c>
      <c r="J652" s="1">
        <f>IFERROR(Homes[[#This Row],[price]]/Homes[[#This Row],[sqft_living]]," ")</f>
        <v>328.57142857142856</v>
      </c>
      <c r="K652" s="4">
        <f>IFERROR(Homes[[#This Row],[sqft_lot]]/43560," ")</f>
        <v>0.22070707070707071</v>
      </c>
      <c r="L652" t="str">
        <f>IF(Homes[[#This Row],[waterfront]]=1, "Yes","No")</f>
        <v>No</v>
      </c>
      <c r="M652" s="4" t="str">
        <f>IF(Homes[[#This Row],[sqft_basement]]&gt;0, "Yes","No")</f>
        <v>No</v>
      </c>
      <c r="N652" t="str">
        <f>CHOOSE(Homes[[#This Row],[view]]+1, "None","Fair","Good","Great","Excellent")</f>
        <v>None</v>
      </c>
      <c r="O652" t="str">
        <f>CHOOSE(Homes[[#This Row],[condition]], "Poor","Fair","Average","Good","Excellent")</f>
        <v>Good</v>
      </c>
      <c r="P652">
        <f ca="1">YEAR(TODAY())-Homes[[#This Row],[yr_built]]</f>
        <v>34</v>
      </c>
      <c r="Q652">
        <v>0</v>
      </c>
      <c r="R652">
        <f ca="1">IF(Homes[[#This Row],[yr_renovated]]&gt;0, YEAR(TODAY())-Homes[[#This Row],[yr_renovated]], YEAR(TODAY())-Homes[[#This Row],[yr_built]])</f>
        <v>34</v>
      </c>
      <c r="S652">
        <v>2</v>
      </c>
      <c r="T652" s="2">
        <v>41782</v>
      </c>
      <c r="U652" s="3">
        <v>2.5</v>
      </c>
      <c r="V652" s="4">
        <f>IFERROR(Homes[[#This Row],[sqft_above]]+Homes[[#This Row],[sqft_basement]]," ")</f>
        <v>2380</v>
      </c>
      <c r="W652" s="4">
        <v>9614</v>
      </c>
      <c r="X652">
        <v>0</v>
      </c>
      <c r="Y652">
        <v>0</v>
      </c>
      <c r="Z652">
        <v>4</v>
      </c>
      <c r="AA652" s="4">
        <v>2380</v>
      </c>
      <c r="AB652" s="4">
        <v>0</v>
      </c>
      <c r="AC652">
        <v>1991</v>
      </c>
      <c r="AD652" t="s">
        <v>763</v>
      </c>
      <c r="AE652" t="s">
        <v>33</v>
      </c>
      <c r="AF652" t="s">
        <v>91</v>
      </c>
    </row>
    <row r="653" spans="1:32">
      <c r="A653" t="str">
        <f>PROPER(TRIM(Homes[[#This Row],[street]]))</f>
        <v>4801-4999 229Th Ave Se</v>
      </c>
      <c r="B653" t="str">
        <f>PROPER(TRIM(Homes[[#This Row],[city]]))</f>
        <v>Issaquah</v>
      </c>
      <c r="C653" t="str">
        <f>_xlfn.TEXTBEFORE(Homes[[#This Row],[statezip]]," ")</f>
        <v>WA</v>
      </c>
      <c r="D653" s="6" t="str">
        <f>_xlfn.TEXTAFTER(Homes[[#This Row],[statezip]]," ")</f>
        <v>98029</v>
      </c>
      <c r="E653" s="1">
        <v>782000</v>
      </c>
      <c r="F653">
        <v>4</v>
      </c>
      <c r="G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53" s="3" t="str">
        <f>Homes[[#This Row],[bedrooms]] &amp; " bd | " &amp; TEXT(Homes[[#This Row],[bathrooms]],"0.##") &amp; " ba"</f>
        <v>4 bd | 3.5 ba</v>
      </c>
      <c r="I653" s="4">
        <v>3910</v>
      </c>
      <c r="J653" s="1">
        <f>IFERROR(Homes[[#This Row],[price]]/Homes[[#This Row],[sqft_living]]," ")</f>
        <v>200</v>
      </c>
      <c r="K653" s="4">
        <f>IFERROR(Homes[[#This Row],[sqft_lot]]/43560," ")</f>
        <v>0.18583562901744721</v>
      </c>
      <c r="L653" t="str">
        <f>IF(Homes[[#This Row],[waterfront]]=1, "Yes","No")</f>
        <v>No</v>
      </c>
      <c r="M653" s="4" t="str">
        <f>IF(Homes[[#This Row],[sqft_basement]]&gt;0, "Yes","No")</f>
        <v>Yes</v>
      </c>
      <c r="N653" t="str">
        <f>CHOOSE(Homes[[#This Row],[view]]+1, "None","Fair","Good","Great","Excellent")</f>
        <v>None</v>
      </c>
      <c r="O653" t="str">
        <f>CHOOSE(Homes[[#This Row],[condition]], "Poor","Fair","Average","Good","Excellent")</f>
        <v>Average</v>
      </c>
      <c r="P653">
        <f ca="1">YEAR(TODAY())-Homes[[#This Row],[yr_built]]</f>
        <v>18</v>
      </c>
      <c r="Q653">
        <v>0</v>
      </c>
      <c r="R653">
        <f ca="1">IF(Homes[[#This Row],[yr_renovated]]&gt;0, YEAR(TODAY())-Homes[[#This Row],[yr_renovated]], YEAR(TODAY())-Homes[[#This Row],[yr_built]])</f>
        <v>18</v>
      </c>
      <c r="S653">
        <v>2</v>
      </c>
      <c r="T653" s="2">
        <v>41787</v>
      </c>
      <c r="U653" s="3">
        <v>3.5</v>
      </c>
      <c r="V653" s="4">
        <f>IFERROR(Homes[[#This Row],[sqft_above]]+Homes[[#This Row],[sqft_basement]]," ")</f>
        <v>3910</v>
      </c>
      <c r="W653" s="4">
        <v>8095</v>
      </c>
      <c r="X653">
        <v>0</v>
      </c>
      <c r="Y653">
        <v>0</v>
      </c>
      <c r="Z653">
        <v>3</v>
      </c>
      <c r="AA653" s="4">
        <v>3130</v>
      </c>
      <c r="AB653" s="4">
        <v>780</v>
      </c>
      <c r="AC653">
        <v>2007</v>
      </c>
      <c r="AD653" t="s">
        <v>764</v>
      </c>
      <c r="AE653" t="s">
        <v>79</v>
      </c>
      <c r="AF653" t="s">
        <v>80</v>
      </c>
    </row>
    <row r="654" spans="1:32">
      <c r="A654" t="str">
        <f>PROPER(TRIM(Homes[[#This Row],[street]]))</f>
        <v>18603 E Spring Lake Dr Se</v>
      </c>
      <c r="B654" t="str">
        <f>PROPER(TRIM(Homes[[#This Row],[city]]))</f>
        <v>Renton</v>
      </c>
      <c r="C654" t="str">
        <f>_xlfn.TEXTBEFORE(Homes[[#This Row],[statezip]]," ")</f>
        <v>WA</v>
      </c>
      <c r="D654" s="6" t="str">
        <f>_xlfn.TEXTAFTER(Homes[[#This Row],[statezip]]," ")</f>
        <v>98058</v>
      </c>
      <c r="E654" s="1">
        <v>782000</v>
      </c>
      <c r="F654">
        <v>4</v>
      </c>
      <c r="G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54" s="3" t="str">
        <f>Homes[[#This Row],[bedrooms]] &amp; " bd | " &amp; TEXT(Homes[[#This Row],[bathrooms]],"0.##") &amp; " ba"</f>
        <v>4 bd | 3.5 ba</v>
      </c>
      <c r="I654" s="4">
        <v>5270</v>
      </c>
      <c r="J654" s="1">
        <f>IFERROR(Homes[[#This Row],[price]]/Homes[[#This Row],[sqft_living]]," ")</f>
        <v>148.38709677419354</v>
      </c>
      <c r="K654" s="4">
        <f>IFERROR(Homes[[#This Row],[sqft_lot]]/43560," ")</f>
        <v>1.2265381083562901</v>
      </c>
      <c r="L654" t="str">
        <f>IF(Homes[[#This Row],[waterfront]]=1, "Yes","No")</f>
        <v>No</v>
      </c>
      <c r="M654" s="4" t="str">
        <f>IF(Homes[[#This Row],[sqft_basement]]&gt;0, "Yes","No")</f>
        <v>Yes</v>
      </c>
      <c r="N654" t="str">
        <f>CHOOSE(Homes[[#This Row],[view]]+1, "None","Fair","Good","Great","Excellent")</f>
        <v>None</v>
      </c>
      <c r="O654" t="str">
        <f>CHOOSE(Homes[[#This Row],[condition]], "Poor","Fair","Average","Good","Excellent")</f>
        <v>Average</v>
      </c>
      <c r="P654">
        <f ca="1">YEAR(TODAY())-Homes[[#This Row],[yr_built]]</f>
        <v>21</v>
      </c>
      <c r="Q654">
        <v>2003</v>
      </c>
      <c r="R654">
        <f ca="1">IF(Homes[[#This Row],[yr_renovated]]&gt;0, YEAR(TODAY())-Homes[[#This Row],[yr_renovated]], YEAR(TODAY())-Homes[[#This Row],[yr_built]])</f>
        <v>22</v>
      </c>
      <c r="S654">
        <v>2</v>
      </c>
      <c r="T654" s="2">
        <v>41828</v>
      </c>
      <c r="U654" s="3">
        <v>3.5</v>
      </c>
      <c r="V654" s="4">
        <f>IFERROR(Homes[[#This Row],[sqft_above]]+Homes[[#This Row],[sqft_basement]]," ")</f>
        <v>5270</v>
      </c>
      <c r="W654" s="4">
        <v>53428</v>
      </c>
      <c r="X654">
        <v>0</v>
      </c>
      <c r="Y654">
        <v>0</v>
      </c>
      <c r="Z654">
        <v>3</v>
      </c>
      <c r="AA654" s="4">
        <v>3440</v>
      </c>
      <c r="AB654" s="4">
        <v>1830</v>
      </c>
      <c r="AC654">
        <v>2004</v>
      </c>
      <c r="AD654" t="s">
        <v>765</v>
      </c>
      <c r="AE654" t="s">
        <v>319</v>
      </c>
      <c r="AF654" t="s">
        <v>320</v>
      </c>
    </row>
    <row r="655" spans="1:32">
      <c r="A655" t="str">
        <f>PROPER(TRIM(Homes[[#This Row],[street]]))</f>
        <v>1937 10Th Ave W</v>
      </c>
      <c r="B655" t="str">
        <f>PROPER(TRIM(Homes[[#This Row],[city]]))</f>
        <v>Seattle</v>
      </c>
      <c r="C655" t="str">
        <f>_xlfn.TEXTBEFORE(Homes[[#This Row],[statezip]]," ")</f>
        <v>WA</v>
      </c>
      <c r="D655" s="6" t="str">
        <f>_xlfn.TEXTAFTER(Homes[[#This Row],[statezip]]," ")</f>
        <v>98119</v>
      </c>
      <c r="E655" s="1">
        <v>780000</v>
      </c>
      <c r="F655">
        <v>4</v>
      </c>
      <c r="G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55" s="3" t="str">
        <f>Homes[[#This Row],[bedrooms]] &amp; " bd | " &amp; TEXT(Homes[[#This Row],[bathrooms]],"0.##") &amp; " ba"</f>
        <v>4 bd | 2. ba</v>
      </c>
      <c r="I655" s="4">
        <v>2600</v>
      </c>
      <c r="J655" s="1">
        <f>IFERROR(Homes[[#This Row],[price]]/Homes[[#This Row],[sqft_living]]," ")</f>
        <v>300</v>
      </c>
      <c r="K655" s="4">
        <f>IFERROR(Homes[[#This Row],[sqft_lot]]/43560," ")</f>
        <v>0.11019283746556474</v>
      </c>
      <c r="L655" t="str">
        <f>IF(Homes[[#This Row],[waterfront]]=1, "Yes","No")</f>
        <v>No</v>
      </c>
      <c r="M655" s="4" t="str">
        <f>IF(Homes[[#This Row],[sqft_basement]]&gt;0, "Yes","No")</f>
        <v>Yes</v>
      </c>
      <c r="N655" t="str">
        <f>CHOOSE(Homes[[#This Row],[view]]+1, "None","Fair","Good","Great","Excellent")</f>
        <v>Good</v>
      </c>
      <c r="O655" t="str">
        <f>CHOOSE(Homes[[#This Row],[condition]], "Poor","Fair","Average","Good","Excellent")</f>
        <v>Average</v>
      </c>
      <c r="P655">
        <f ca="1">YEAR(TODAY())-Homes[[#This Row],[yr_built]]</f>
        <v>72</v>
      </c>
      <c r="Q655">
        <v>0</v>
      </c>
      <c r="R655">
        <f ca="1">IF(Homes[[#This Row],[yr_renovated]]&gt;0, YEAR(TODAY())-Homes[[#This Row],[yr_renovated]], YEAR(TODAY())-Homes[[#This Row],[yr_built]])</f>
        <v>72</v>
      </c>
      <c r="S655">
        <v>1</v>
      </c>
      <c r="T655" s="2">
        <v>41827</v>
      </c>
      <c r="U655" s="3">
        <v>2</v>
      </c>
      <c r="V655" s="4">
        <f>IFERROR(Homes[[#This Row],[sqft_above]]+Homes[[#This Row],[sqft_basement]]," ")</f>
        <v>2600</v>
      </c>
      <c r="W655" s="4">
        <v>4800</v>
      </c>
      <c r="X655">
        <v>0</v>
      </c>
      <c r="Y655">
        <v>2</v>
      </c>
      <c r="Z655">
        <v>3</v>
      </c>
      <c r="AA655" s="4">
        <v>1400</v>
      </c>
      <c r="AB655" s="4">
        <v>1200</v>
      </c>
      <c r="AC655">
        <v>1953</v>
      </c>
      <c r="AD655" t="s">
        <v>766</v>
      </c>
      <c r="AE655" t="s">
        <v>49</v>
      </c>
      <c r="AF655" t="s">
        <v>68</v>
      </c>
    </row>
    <row r="656" spans="1:32">
      <c r="A656" t="str">
        <f>PROPER(TRIM(Homes[[#This Row],[street]]))</f>
        <v>13045 205Th Pl Se</v>
      </c>
      <c r="B656" t="str">
        <f>PROPER(TRIM(Homes[[#This Row],[city]]))</f>
        <v>Issaquah</v>
      </c>
      <c r="C656" t="str">
        <f>_xlfn.TEXTBEFORE(Homes[[#This Row],[statezip]]," ")</f>
        <v>WA</v>
      </c>
      <c r="D656" s="6" t="str">
        <f>_xlfn.TEXTAFTER(Homes[[#This Row],[statezip]]," ")</f>
        <v>98027</v>
      </c>
      <c r="E656" s="1">
        <v>780000</v>
      </c>
      <c r="F656">
        <v>4</v>
      </c>
      <c r="G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56" s="3" t="str">
        <f>Homes[[#This Row],[bedrooms]] &amp; " bd | " &amp; TEXT(Homes[[#This Row],[bathrooms]],"0.##") &amp; " ba"</f>
        <v>4 bd | 3.5 ba</v>
      </c>
      <c r="I656" s="4">
        <v>3910</v>
      </c>
      <c r="J656" s="1">
        <f>IFERROR(Homes[[#This Row],[price]]/Homes[[#This Row],[sqft_living]]," ")</f>
        <v>199.48849104859335</v>
      </c>
      <c r="K656" s="4">
        <f>IFERROR(Homes[[#This Row],[sqft_lot]]/43560," ")</f>
        <v>1.374265381083563</v>
      </c>
      <c r="L656" t="str">
        <f>IF(Homes[[#This Row],[waterfront]]=1, "Yes","No")</f>
        <v>No</v>
      </c>
      <c r="M656" s="4" t="str">
        <f>IF(Homes[[#This Row],[sqft_basement]]&gt;0, "Yes","No")</f>
        <v>Yes</v>
      </c>
      <c r="N656" t="str">
        <f>CHOOSE(Homes[[#This Row],[view]]+1, "None","Fair","Good","Great","Excellent")</f>
        <v>None</v>
      </c>
      <c r="O656" t="str">
        <f>CHOOSE(Homes[[#This Row],[condition]], "Poor","Fair","Average","Good","Excellent")</f>
        <v>Good</v>
      </c>
      <c r="P656">
        <f ca="1">YEAR(TODAY())-Homes[[#This Row],[yr_built]]</f>
        <v>38</v>
      </c>
      <c r="Q656">
        <v>0</v>
      </c>
      <c r="R656">
        <f ca="1">IF(Homes[[#This Row],[yr_renovated]]&gt;0, YEAR(TODAY())-Homes[[#This Row],[yr_renovated]], YEAR(TODAY())-Homes[[#This Row],[yr_built]])</f>
        <v>38</v>
      </c>
      <c r="S656">
        <v>2</v>
      </c>
      <c r="T656" s="2">
        <v>41813</v>
      </c>
      <c r="U656" s="3">
        <v>3.5</v>
      </c>
      <c r="V656" s="4">
        <f>IFERROR(Homes[[#This Row],[sqft_above]]+Homes[[#This Row],[sqft_basement]]," ")</f>
        <v>3910</v>
      </c>
      <c r="W656" s="4">
        <v>59863</v>
      </c>
      <c r="X656">
        <v>0</v>
      </c>
      <c r="Y656">
        <v>0</v>
      </c>
      <c r="Z656">
        <v>4</v>
      </c>
      <c r="AA656" s="4">
        <v>2490</v>
      </c>
      <c r="AB656" s="4">
        <v>1420</v>
      </c>
      <c r="AC656">
        <v>1987</v>
      </c>
      <c r="AD656" t="s">
        <v>767</v>
      </c>
      <c r="AE656" t="s">
        <v>79</v>
      </c>
      <c r="AF656" t="s">
        <v>82</v>
      </c>
    </row>
    <row r="657" spans="1:32">
      <c r="A657" t="str">
        <f>PROPER(TRIM(Homes[[#This Row],[street]]))</f>
        <v>8421 Se 72Nd Pl</v>
      </c>
      <c r="B657" t="str">
        <f>PROPER(TRIM(Homes[[#This Row],[city]]))</f>
        <v>Mercer Island</v>
      </c>
      <c r="C657" t="str">
        <f>_xlfn.TEXTBEFORE(Homes[[#This Row],[statezip]]," ")</f>
        <v>WA</v>
      </c>
      <c r="D657" s="6" t="str">
        <f>_xlfn.TEXTAFTER(Homes[[#This Row],[statezip]]," ")</f>
        <v>98040</v>
      </c>
      <c r="E657" s="1">
        <v>780000</v>
      </c>
      <c r="F657">
        <v>3</v>
      </c>
      <c r="G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57" s="3" t="str">
        <f>Homes[[#This Row],[bedrooms]] &amp; " bd | " &amp; TEXT(Homes[[#This Row],[bathrooms]],"0.##") &amp; " ba"</f>
        <v>3 bd | 1.75 ba</v>
      </c>
      <c r="I657" s="4">
        <v>2340</v>
      </c>
      <c r="J657" s="1">
        <f>IFERROR(Homes[[#This Row],[price]]/Homes[[#This Row],[sqft_living]]," ")</f>
        <v>333.33333333333331</v>
      </c>
      <c r="K657" s="4">
        <f>IFERROR(Homes[[#This Row],[sqft_lot]]/43560," ")</f>
        <v>0.24093204775022956</v>
      </c>
      <c r="L657" t="str">
        <f>IF(Homes[[#This Row],[waterfront]]=1, "Yes","No")</f>
        <v>No</v>
      </c>
      <c r="M657" s="4" t="str">
        <f>IF(Homes[[#This Row],[sqft_basement]]&gt;0, "Yes","No")</f>
        <v>No</v>
      </c>
      <c r="N657" t="str">
        <f>CHOOSE(Homes[[#This Row],[view]]+1, "None","Fair","Good","Great","Excellent")</f>
        <v>None</v>
      </c>
      <c r="O657" t="str">
        <f>CHOOSE(Homes[[#This Row],[condition]], "Poor","Fair","Average","Good","Excellent")</f>
        <v>Good</v>
      </c>
      <c r="P657">
        <f ca="1">YEAR(TODAY())-Homes[[#This Row],[yr_built]]</f>
        <v>58</v>
      </c>
      <c r="Q657">
        <v>0</v>
      </c>
      <c r="R657">
        <f ca="1">IF(Homes[[#This Row],[yr_renovated]]&gt;0, YEAR(TODAY())-Homes[[#This Row],[yr_renovated]], YEAR(TODAY())-Homes[[#This Row],[yr_built]])</f>
        <v>58</v>
      </c>
      <c r="S657">
        <v>1</v>
      </c>
      <c r="T657" s="2">
        <v>41772</v>
      </c>
      <c r="U657" s="3">
        <v>1.75</v>
      </c>
      <c r="V657" s="4">
        <f>IFERROR(Homes[[#This Row],[sqft_above]]+Homes[[#This Row],[sqft_basement]]," ")</f>
        <v>2340</v>
      </c>
      <c r="W657" s="4">
        <v>10495</v>
      </c>
      <c r="X657">
        <v>0</v>
      </c>
      <c r="Y657">
        <v>0</v>
      </c>
      <c r="Z657">
        <v>4</v>
      </c>
      <c r="AA657" s="4">
        <v>2340</v>
      </c>
      <c r="AB657" s="4">
        <v>0</v>
      </c>
      <c r="AC657">
        <v>1967</v>
      </c>
      <c r="AD657" t="s">
        <v>768</v>
      </c>
      <c r="AE657" t="s">
        <v>36</v>
      </c>
      <c r="AF657" t="s">
        <v>37</v>
      </c>
    </row>
    <row r="658" spans="1:32">
      <c r="A658" t="str">
        <f>PROPER(TRIM(Homes[[#This Row],[street]]))</f>
        <v>8906-8914 236Th Ave Ne</v>
      </c>
      <c r="B658" t="str">
        <f>PROPER(TRIM(Homes[[#This Row],[city]]))</f>
        <v>Redmond</v>
      </c>
      <c r="C658" t="str">
        <f>_xlfn.TEXTBEFORE(Homes[[#This Row],[statezip]]," ")</f>
        <v>WA</v>
      </c>
      <c r="D658" s="6" t="str">
        <f>_xlfn.TEXTAFTER(Homes[[#This Row],[statezip]]," ")</f>
        <v>98053</v>
      </c>
      <c r="E658" s="1">
        <v>780000</v>
      </c>
      <c r="F658">
        <v>4</v>
      </c>
      <c r="G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58" s="3" t="str">
        <f>Homes[[#This Row],[bedrooms]] &amp; " bd | " &amp; TEXT(Homes[[#This Row],[bathrooms]],"0.##") &amp; " ba"</f>
        <v>4 bd | 2.5 ba</v>
      </c>
      <c r="I658" s="4">
        <v>3500</v>
      </c>
      <c r="J658" s="1">
        <f>IFERROR(Homes[[#This Row],[price]]/Homes[[#This Row],[sqft_living]]," ")</f>
        <v>222.85714285714286</v>
      </c>
      <c r="K658" s="4">
        <f>IFERROR(Homes[[#This Row],[sqft_lot]]/43560," ")</f>
        <v>0.16179981634527088</v>
      </c>
      <c r="L658" t="str">
        <f>IF(Homes[[#This Row],[waterfront]]=1, "Yes","No")</f>
        <v>No</v>
      </c>
      <c r="M658" s="4" t="str">
        <f>IF(Homes[[#This Row],[sqft_basement]]&gt;0, "Yes","No")</f>
        <v>No</v>
      </c>
      <c r="N658" t="str">
        <f>CHOOSE(Homes[[#This Row],[view]]+1, "None","Fair","Good","Great","Excellent")</f>
        <v>None</v>
      </c>
      <c r="O658" t="str">
        <f>CHOOSE(Homes[[#This Row],[condition]], "Poor","Fair","Average","Good","Excellent")</f>
        <v>Average</v>
      </c>
      <c r="P658">
        <f ca="1">YEAR(TODAY())-Homes[[#This Row],[yr_built]]</f>
        <v>20</v>
      </c>
      <c r="Q658">
        <v>0</v>
      </c>
      <c r="R658">
        <f ca="1">IF(Homes[[#This Row],[yr_renovated]]&gt;0, YEAR(TODAY())-Homes[[#This Row],[yr_renovated]], YEAR(TODAY())-Homes[[#This Row],[yr_built]])</f>
        <v>20</v>
      </c>
      <c r="S658">
        <v>2</v>
      </c>
      <c r="T658" s="2">
        <v>41820</v>
      </c>
      <c r="U658" s="3">
        <v>2.5</v>
      </c>
      <c r="V658" s="4">
        <f>IFERROR(Homes[[#This Row],[sqft_above]]+Homes[[#This Row],[sqft_basement]]," ")</f>
        <v>3500</v>
      </c>
      <c r="W658" s="4">
        <v>7048</v>
      </c>
      <c r="X658">
        <v>0</v>
      </c>
      <c r="Y658">
        <v>0</v>
      </c>
      <c r="Z658">
        <v>3</v>
      </c>
      <c r="AA658" s="4">
        <v>3500</v>
      </c>
      <c r="AB658" s="4">
        <v>0</v>
      </c>
      <c r="AC658">
        <v>2005</v>
      </c>
      <c r="AD658" t="s">
        <v>769</v>
      </c>
      <c r="AE658" t="s">
        <v>137</v>
      </c>
      <c r="AF658" t="s">
        <v>208</v>
      </c>
    </row>
    <row r="659" spans="1:32">
      <c r="A659" t="str">
        <f>PROPER(TRIM(Homes[[#This Row],[street]]))</f>
        <v>419 25Th Ave E</v>
      </c>
      <c r="B659" t="str">
        <f>PROPER(TRIM(Homes[[#This Row],[city]]))</f>
        <v>Seattle</v>
      </c>
      <c r="C659" t="str">
        <f>_xlfn.TEXTBEFORE(Homes[[#This Row],[statezip]]," ")</f>
        <v>WA</v>
      </c>
      <c r="D659" s="6" t="str">
        <f>_xlfn.TEXTAFTER(Homes[[#This Row],[statezip]]," ")</f>
        <v>98112</v>
      </c>
      <c r="E659" s="1">
        <v>780000</v>
      </c>
      <c r="F659">
        <v>2</v>
      </c>
      <c r="G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59" s="3" t="str">
        <f>Homes[[#This Row],[bedrooms]] &amp; " bd | " &amp; TEXT(Homes[[#This Row],[bathrooms]],"0.##") &amp; " ba"</f>
        <v>2 bd | 2.5 ba</v>
      </c>
      <c r="I659" s="4">
        <v>2560</v>
      </c>
      <c r="J659" s="1">
        <f>IFERROR(Homes[[#This Row],[price]]/Homes[[#This Row],[sqft_living]]," ")</f>
        <v>304.6875</v>
      </c>
      <c r="K659" s="4">
        <f>IFERROR(Homes[[#This Row],[sqft_lot]]/43560," ")</f>
        <v>5.73921028466483E-2</v>
      </c>
      <c r="L659" t="str">
        <f>IF(Homes[[#This Row],[waterfront]]=1, "Yes","No")</f>
        <v>No</v>
      </c>
      <c r="M659" s="4" t="str">
        <f>IF(Homes[[#This Row],[sqft_basement]]&gt;0, "Yes","No")</f>
        <v>Yes</v>
      </c>
      <c r="N659" t="str">
        <f>CHOOSE(Homes[[#This Row],[view]]+1, "None","Fair","Good","Great","Excellent")</f>
        <v>None</v>
      </c>
      <c r="O659" t="str">
        <f>CHOOSE(Homes[[#This Row],[condition]], "Poor","Fair","Average","Good","Excellent")</f>
        <v>Excellent</v>
      </c>
      <c r="P659">
        <f ca="1">YEAR(TODAY())-Homes[[#This Row],[yr_built]]</f>
        <v>124</v>
      </c>
      <c r="Q659">
        <v>0</v>
      </c>
      <c r="R659">
        <f ca="1">IF(Homes[[#This Row],[yr_renovated]]&gt;0, YEAR(TODAY())-Homes[[#This Row],[yr_renovated]], YEAR(TODAY())-Homes[[#This Row],[yr_built]])</f>
        <v>124</v>
      </c>
      <c r="S659">
        <v>2</v>
      </c>
      <c r="T659" s="2">
        <v>41828</v>
      </c>
      <c r="U659" s="3">
        <v>2.5</v>
      </c>
      <c r="V659" s="4">
        <f>IFERROR(Homes[[#This Row],[sqft_above]]+Homes[[#This Row],[sqft_basement]]," ")</f>
        <v>2560</v>
      </c>
      <c r="W659" s="4">
        <v>2500</v>
      </c>
      <c r="X659">
        <v>0</v>
      </c>
      <c r="Y659">
        <v>0</v>
      </c>
      <c r="Z659">
        <v>5</v>
      </c>
      <c r="AA659" s="4">
        <v>1690</v>
      </c>
      <c r="AB659" s="4">
        <v>870</v>
      </c>
      <c r="AC659">
        <v>1901</v>
      </c>
      <c r="AD659" t="s">
        <v>770</v>
      </c>
      <c r="AE659" t="s">
        <v>49</v>
      </c>
      <c r="AF659" t="s">
        <v>64</v>
      </c>
    </row>
    <row r="660" spans="1:32">
      <c r="A660" t="str">
        <f>PROPER(TRIM(Homes[[#This Row],[street]]))</f>
        <v>537 N 66Th St</v>
      </c>
      <c r="B660" t="str">
        <f>PROPER(TRIM(Homes[[#This Row],[city]]))</f>
        <v>Seattle</v>
      </c>
      <c r="C660" t="str">
        <f>_xlfn.TEXTBEFORE(Homes[[#This Row],[statezip]]," ")</f>
        <v>WA</v>
      </c>
      <c r="D660" s="6" t="str">
        <f>_xlfn.TEXTAFTER(Homes[[#This Row],[statezip]]," ")</f>
        <v>98103</v>
      </c>
      <c r="E660" s="1">
        <v>780000</v>
      </c>
      <c r="F660">
        <v>3</v>
      </c>
      <c r="G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60" s="3" t="str">
        <f>Homes[[#This Row],[bedrooms]] &amp; " bd | " &amp; TEXT(Homes[[#This Row],[bathrooms]],"0.##") &amp; " ba"</f>
        <v>3 bd | 2.25 ba</v>
      </c>
      <c r="I660" s="4">
        <v>2140</v>
      </c>
      <c r="J660" s="1">
        <f>IFERROR(Homes[[#This Row],[price]]/Homes[[#This Row],[sqft_living]]," ")</f>
        <v>364.48598130841123</v>
      </c>
      <c r="K660" s="4">
        <f>IFERROR(Homes[[#This Row],[sqft_lot]]/43560," ")</f>
        <v>6.8870523415977963E-2</v>
      </c>
      <c r="L660" t="str">
        <f>IF(Homes[[#This Row],[waterfront]]=1, "Yes","No")</f>
        <v>No</v>
      </c>
      <c r="M660" s="4" t="str">
        <f>IF(Homes[[#This Row],[sqft_basement]]&gt;0, "Yes","No")</f>
        <v>No</v>
      </c>
      <c r="N660" t="str">
        <f>CHOOSE(Homes[[#This Row],[view]]+1, "None","Fair","Good","Great","Excellent")</f>
        <v>None</v>
      </c>
      <c r="O660" t="str">
        <f>CHOOSE(Homes[[#This Row],[condition]], "Poor","Fair","Average","Good","Excellent")</f>
        <v>Average</v>
      </c>
      <c r="P660">
        <f ca="1">YEAR(TODAY())-Homes[[#This Row],[yr_built]]</f>
        <v>120</v>
      </c>
      <c r="Q660">
        <v>2006</v>
      </c>
      <c r="R660">
        <f ca="1">IF(Homes[[#This Row],[yr_renovated]]&gt;0, YEAR(TODAY())-Homes[[#This Row],[yr_renovated]], YEAR(TODAY())-Homes[[#This Row],[yr_built]])</f>
        <v>19</v>
      </c>
      <c r="S660">
        <v>2</v>
      </c>
      <c r="T660" s="2">
        <v>41810</v>
      </c>
      <c r="U660" s="3">
        <v>2.25</v>
      </c>
      <c r="V660" s="4">
        <f>IFERROR(Homes[[#This Row],[sqft_above]]+Homes[[#This Row],[sqft_basement]]," ")</f>
        <v>2140</v>
      </c>
      <c r="W660" s="4">
        <v>3000</v>
      </c>
      <c r="X660">
        <v>0</v>
      </c>
      <c r="Y660">
        <v>0</v>
      </c>
      <c r="Z660">
        <v>3</v>
      </c>
      <c r="AA660" s="4">
        <v>2140</v>
      </c>
      <c r="AB660" s="4">
        <v>0</v>
      </c>
      <c r="AC660">
        <v>1905</v>
      </c>
      <c r="AD660" t="s">
        <v>771</v>
      </c>
      <c r="AE660" t="s">
        <v>49</v>
      </c>
      <c r="AF660" t="s">
        <v>172</v>
      </c>
    </row>
    <row r="661" spans="1:32">
      <c r="A661" t="str">
        <f>PROPER(TRIM(Homes[[#This Row],[street]]))</f>
        <v>1906 11Th Ave W</v>
      </c>
      <c r="B661" t="str">
        <f>PROPER(TRIM(Homes[[#This Row],[city]]))</f>
        <v>Seattle</v>
      </c>
      <c r="C661" t="str">
        <f>_xlfn.TEXTBEFORE(Homes[[#This Row],[statezip]]," ")</f>
        <v>WA</v>
      </c>
      <c r="D661" s="6" t="str">
        <f>_xlfn.TEXTAFTER(Homes[[#This Row],[statezip]]," ")</f>
        <v>98119</v>
      </c>
      <c r="E661" s="1">
        <v>780000</v>
      </c>
      <c r="F661">
        <v>3</v>
      </c>
      <c r="G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61" s="3" t="str">
        <f>Homes[[#This Row],[bedrooms]] &amp; " bd | " &amp; TEXT(Homes[[#This Row],[bathrooms]],"0.##") &amp; " ba"</f>
        <v>3 bd | 3. ba</v>
      </c>
      <c r="I661" s="4">
        <v>2520</v>
      </c>
      <c r="J661" s="1">
        <f>IFERROR(Homes[[#This Row],[price]]/Homes[[#This Row],[sqft_living]]," ")</f>
        <v>309.52380952380952</v>
      </c>
      <c r="K661" s="4">
        <f>IFERROR(Homes[[#This Row],[sqft_lot]]/43560," ")</f>
        <v>4.9403122130394855E-2</v>
      </c>
      <c r="L661" t="str">
        <f>IF(Homes[[#This Row],[waterfront]]=1, "Yes","No")</f>
        <v>No</v>
      </c>
      <c r="M661" s="4" t="str">
        <f>IF(Homes[[#This Row],[sqft_basement]]&gt;0, "Yes","No")</f>
        <v>Yes</v>
      </c>
      <c r="N661" t="str">
        <f>CHOOSE(Homes[[#This Row],[view]]+1, "None","Fair","Good","Great","Excellent")</f>
        <v>None</v>
      </c>
      <c r="O661" t="str">
        <f>CHOOSE(Homes[[#This Row],[condition]], "Poor","Fair","Average","Good","Excellent")</f>
        <v>Average</v>
      </c>
      <c r="P661">
        <f ca="1">YEAR(TODAY())-Homes[[#This Row],[yr_built]]</f>
        <v>100</v>
      </c>
      <c r="Q661">
        <v>2006</v>
      </c>
      <c r="R661">
        <f ca="1">IF(Homes[[#This Row],[yr_renovated]]&gt;0, YEAR(TODAY())-Homes[[#This Row],[yr_renovated]], YEAR(TODAY())-Homes[[#This Row],[yr_built]])</f>
        <v>19</v>
      </c>
      <c r="S661">
        <v>1.5</v>
      </c>
      <c r="T661" s="2">
        <v>41786</v>
      </c>
      <c r="U661" s="3">
        <v>3</v>
      </c>
      <c r="V661" s="4">
        <f>IFERROR(Homes[[#This Row],[sqft_above]]+Homes[[#This Row],[sqft_basement]]," ")</f>
        <v>2520</v>
      </c>
      <c r="W661" s="4">
        <v>2152</v>
      </c>
      <c r="X661">
        <v>0</v>
      </c>
      <c r="Y661">
        <v>0</v>
      </c>
      <c r="Z661">
        <v>3</v>
      </c>
      <c r="AA661" s="4">
        <v>1560</v>
      </c>
      <c r="AB661" s="4">
        <v>960</v>
      </c>
      <c r="AC661">
        <v>1925</v>
      </c>
      <c r="AD661" t="s">
        <v>772</v>
      </c>
      <c r="AE661" t="s">
        <v>49</v>
      </c>
      <c r="AF661" t="s">
        <v>68</v>
      </c>
    </row>
    <row r="662" spans="1:32">
      <c r="A662" t="str">
        <f>PROPER(TRIM(Homes[[#This Row],[street]]))</f>
        <v>18913 Se 63Rd Pl</v>
      </c>
      <c r="B662" t="str">
        <f>PROPER(TRIM(Homes[[#This Row],[city]]))</f>
        <v>Issaquah</v>
      </c>
      <c r="C662" t="str">
        <f>_xlfn.TEXTBEFORE(Homes[[#This Row],[statezip]]," ")</f>
        <v>WA</v>
      </c>
      <c r="D662" s="6" t="str">
        <f>_xlfn.TEXTAFTER(Homes[[#This Row],[statezip]]," ")</f>
        <v>98027</v>
      </c>
      <c r="E662" s="1">
        <v>777000</v>
      </c>
      <c r="F662">
        <v>3</v>
      </c>
      <c r="G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62" s="3" t="str">
        <f>Homes[[#This Row],[bedrooms]] &amp; " bd | " &amp; TEXT(Homes[[#This Row],[bathrooms]],"0.##") &amp; " ba"</f>
        <v>3 bd | 3.25 ba</v>
      </c>
      <c r="I662" s="4">
        <v>3610</v>
      </c>
      <c r="J662" s="1">
        <f>IFERROR(Homes[[#This Row],[price]]/Homes[[#This Row],[sqft_living]]," ")</f>
        <v>215.23545706371192</v>
      </c>
      <c r="K662" s="4">
        <f>IFERROR(Homes[[#This Row],[sqft_lot]]/43560," ")</f>
        <v>1.3699954086317723</v>
      </c>
      <c r="L662" t="str">
        <f>IF(Homes[[#This Row],[waterfront]]=1, "Yes","No")</f>
        <v>No</v>
      </c>
      <c r="M662" s="4" t="str">
        <f>IF(Homes[[#This Row],[sqft_basement]]&gt;0, "Yes","No")</f>
        <v>Yes</v>
      </c>
      <c r="N662" t="str">
        <f>CHOOSE(Homes[[#This Row],[view]]+1, "None","Fair","Good","Great","Excellent")</f>
        <v>None</v>
      </c>
      <c r="O662" t="str">
        <f>CHOOSE(Homes[[#This Row],[condition]], "Poor","Fair","Average","Good","Excellent")</f>
        <v>Average</v>
      </c>
      <c r="P662">
        <f ca="1">YEAR(TODAY())-Homes[[#This Row],[yr_built]]</f>
        <v>22</v>
      </c>
      <c r="Q662">
        <v>0</v>
      </c>
      <c r="R662">
        <f ca="1">IF(Homes[[#This Row],[yr_renovated]]&gt;0, YEAR(TODAY())-Homes[[#This Row],[yr_renovated]], YEAR(TODAY())-Homes[[#This Row],[yr_built]])</f>
        <v>22</v>
      </c>
      <c r="S662">
        <v>2</v>
      </c>
      <c r="T662" s="2">
        <v>41772</v>
      </c>
      <c r="U662" s="3">
        <v>3.25</v>
      </c>
      <c r="V662" s="4">
        <f>IFERROR(Homes[[#This Row],[sqft_above]]+Homes[[#This Row],[sqft_basement]]," ")</f>
        <v>3610</v>
      </c>
      <c r="W662" s="4">
        <v>59677</v>
      </c>
      <c r="X662">
        <v>0</v>
      </c>
      <c r="Y662">
        <v>0</v>
      </c>
      <c r="Z662">
        <v>3</v>
      </c>
      <c r="AA662" s="4">
        <v>2440</v>
      </c>
      <c r="AB662" s="4">
        <v>1170</v>
      </c>
      <c r="AC662">
        <v>2003</v>
      </c>
      <c r="AD662" t="s">
        <v>773</v>
      </c>
      <c r="AE662" t="s">
        <v>79</v>
      </c>
      <c r="AF662" t="s">
        <v>82</v>
      </c>
    </row>
    <row r="663" spans="1:32">
      <c r="A663" t="str">
        <f>PROPER(TRIM(Homes[[#This Row],[street]]))</f>
        <v>16904 Ne 116Th St</v>
      </c>
      <c r="B663" t="str">
        <f>PROPER(TRIM(Homes[[#This Row],[city]]))</f>
        <v>Redmond</v>
      </c>
      <c r="C663" t="str">
        <f>_xlfn.TEXTBEFORE(Homes[[#This Row],[statezip]]," ")</f>
        <v>WA</v>
      </c>
      <c r="D663" s="6" t="str">
        <f>_xlfn.TEXTAFTER(Homes[[#This Row],[statezip]]," ")</f>
        <v>98052</v>
      </c>
      <c r="E663" s="1">
        <v>775950</v>
      </c>
      <c r="F663">
        <v>4</v>
      </c>
      <c r="G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63" s="3" t="str">
        <f>Homes[[#This Row],[bedrooms]] &amp; " bd | " &amp; TEXT(Homes[[#This Row],[bathrooms]],"0.##") &amp; " ba"</f>
        <v>4 bd | 2.5 ba</v>
      </c>
      <c r="I663" s="4">
        <v>2970</v>
      </c>
      <c r="J663" s="1">
        <f>IFERROR(Homes[[#This Row],[price]]/Homes[[#This Row],[sqft_living]]," ")</f>
        <v>261.26262626262627</v>
      </c>
      <c r="K663" s="4">
        <f>IFERROR(Homes[[#This Row],[sqft_lot]]/43560," ")</f>
        <v>0.10101010101010101</v>
      </c>
      <c r="L663" t="str">
        <f>IF(Homes[[#This Row],[waterfront]]=1, "Yes","No")</f>
        <v>No</v>
      </c>
      <c r="M663" s="4" t="str">
        <f>IF(Homes[[#This Row],[sqft_basement]]&gt;0, "Yes","No")</f>
        <v>No</v>
      </c>
      <c r="N663" t="str">
        <f>CHOOSE(Homes[[#This Row],[view]]+1, "None","Fair","Good","Great","Excellent")</f>
        <v>None</v>
      </c>
      <c r="O663" t="str">
        <f>CHOOSE(Homes[[#This Row],[condition]], "Poor","Fair","Average","Good","Excellent")</f>
        <v>Average</v>
      </c>
      <c r="P663">
        <f ca="1">YEAR(TODAY())-Homes[[#This Row],[yr_built]]</f>
        <v>11</v>
      </c>
      <c r="Q663">
        <v>0</v>
      </c>
      <c r="R663">
        <f ca="1">IF(Homes[[#This Row],[yr_renovated]]&gt;0, YEAR(TODAY())-Homes[[#This Row],[yr_renovated]], YEAR(TODAY())-Homes[[#This Row],[yr_built]])</f>
        <v>11</v>
      </c>
      <c r="S663">
        <v>2</v>
      </c>
      <c r="T663" s="2">
        <v>41810</v>
      </c>
      <c r="U663" s="3">
        <v>2.5</v>
      </c>
      <c r="V663" s="4">
        <f>IFERROR(Homes[[#This Row],[sqft_above]]+Homes[[#This Row],[sqft_basement]]," ")</f>
        <v>2970</v>
      </c>
      <c r="W663" s="4">
        <v>4400</v>
      </c>
      <c r="X663">
        <v>0</v>
      </c>
      <c r="Y663">
        <v>0</v>
      </c>
      <c r="Z663">
        <v>3</v>
      </c>
      <c r="AA663" s="4">
        <v>2970</v>
      </c>
      <c r="AB663" s="4">
        <v>0</v>
      </c>
      <c r="AC663">
        <v>2014</v>
      </c>
      <c r="AD663" t="s">
        <v>774</v>
      </c>
      <c r="AE663" t="s">
        <v>137</v>
      </c>
      <c r="AF663" t="s">
        <v>138</v>
      </c>
    </row>
    <row r="664" spans="1:32">
      <c r="A664" t="str">
        <f>PROPER(TRIM(Homes[[#This Row],[street]]))</f>
        <v>3704 W Lawton St</v>
      </c>
      <c r="B664" t="str">
        <f>PROPER(TRIM(Homes[[#This Row],[city]]))</f>
        <v>Seattle</v>
      </c>
      <c r="C664" t="str">
        <f>_xlfn.TEXTBEFORE(Homes[[#This Row],[statezip]]," ")</f>
        <v>WA</v>
      </c>
      <c r="D664" s="6" t="str">
        <f>_xlfn.TEXTAFTER(Homes[[#This Row],[statezip]]," ")</f>
        <v>98199</v>
      </c>
      <c r="E664" s="1">
        <v>775000</v>
      </c>
      <c r="F664">
        <v>4</v>
      </c>
      <c r="G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64" s="3" t="str">
        <f>Homes[[#This Row],[bedrooms]] &amp; " bd | " &amp; TEXT(Homes[[#This Row],[bathrooms]],"0.##") &amp; " ba"</f>
        <v>4 bd | 2. ba</v>
      </c>
      <c r="I664" s="4">
        <v>3140</v>
      </c>
      <c r="J664" s="1">
        <f>IFERROR(Homes[[#This Row],[price]]/Homes[[#This Row],[sqft_living]]," ")</f>
        <v>246.81528662420382</v>
      </c>
      <c r="K664" s="4">
        <f>IFERROR(Homes[[#This Row],[sqft_lot]]/43560," ")</f>
        <v>0.24965564738292012</v>
      </c>
      <c r="L664" t="str">
        <f>IF(Homes[[#This Row],[waterfront]]=1, "Yes","No")</f>
        <v>No</v>
      </c>
      <c r="M664" s="4" t="str">
        <f>IF(Homes[[#This Row],[sqft_basement]]&gt;0, "Yes","No")</f>
        <v>Yes</v>
      </c>
      <c r="N664" t="str">
        <f>CHOOSE(Homes[[#This Row],[view]]+1, "None","Fair","Good","Great","Excellent")</f>
        <v>Fair</v>
      </c>
      <c r="O664" t="str">
        <f>CHOOSE(Homes[[#This Row],[condition]], "Poor","Fair","Average","Good","Excellent")</f>
        <v>Average</v>
      </c>
      <c r="P664">
        <f ca="1">YEAR(TODAY())-Homes[[#This Row],[yr_built]]</f>
        <v>86</v>
      </c>
      <c r="Q664">
        <v>1969</v>
      </c>
      <c r="R664">
        <f ca="1">IF(Homes[[#This Row],[yr_renovated]]&gt;0, YEAR(TODAY())-Homes[[#This Row],[yr_renovated]], YEAR(TODAY())-Homes[[#This Row],[yr_built]])</f>
        <v>56</v>
      </c>
      <c r="S664">
        <v>1</v>
      </c>
      <c r="T664" s="2">
        <v>41803</v>
      </c>
      <c r="U664" s="3">
        <v>2</v>
      </c>
      <c r="V664" s="4">
        <f>IFERROR(Homes[[#This Row],[sqft_above]]+Homes[[#This Row],[sqft_basement]]," ")</f>
        <v>3140</v>
      </c>
      <c r="W664" s="4">
        <v>10875</v>
      </c>
      <c r="X664">
        <v>0</v>
      </c>
      <c r="Y664">
        <v>1</v>
      </c>
      <c r="Z664">
        <v>3</v>
      </c>
      <c r="AA664" s="4">
        <v>1940</v>
      </c>
      <c r="AB664" s="4">
        <v>1200</v>
      </c>
      <c r="AC664">
        <v>1939</v>
      </c>
      <c r="AD664" t="s">
        <v>775</v>
      </c>
      <c r="AE664" t="s">
        <v>49</v>
      </c>
      <c r="AF664" t="s">
        <v>58</v>
      </c>
    </row>
    <row r="665" spans="1:32">
      <c r="A665" t="str">
        <f>PROPER(TRIM(Homes[[#This Row],[street]]))</f>
        <v>4904 145Th Ave Se</v>
      </c>
      <c r="B665" t="str">
        <f>PROPER(TRIM(Homes[[#This Row],[city]]))</f>
        <v>Bellevue</v>
      </c>
      <c r="C665" t="str">
        <f>_xlfn.TEXTBEFORE(Homes[[#This Row],[statezip]]," ")</f>
        <v>WA</v>
      </c>
      <c r="D665" s="6" t="str">
        <f>_xlfn.TEXTAFTER(Homes[[#This Row],[statezip]]," ")</f>
        <v>98006</v>
      </c>
      <c r="E665" s="1">
        <v>775000</v>
      </c>
      <c r="F665">
        <v>3</v>
      </c>
      <c r="G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65" s="3" t="str">
        <f>Homes[[#This Row],[bedrooms]] &amp; " bd | " &amp; TEXT(Homes[[#This Row],[bathrooms]],"0.##") &amp; " ba"</f>
        <v>3 bd | 2.75 ba</v>
      </c>
      <c r="I665" s="4">
        <v>2850</v>
      </c>
      <c r="J665" s="1">
        <f>IFERROR(Homes[[#This Row],[price]]/Homes[[#This Row],[sqft_living]]," ")</f>
        <v>271.92982456140351</v>
      </c>
      <c r="K665" s="4">
        <f>IFERROR(Homes[[#This Row],[sqft_lot]]/43560," ")</f>
        <v>0.33976124885215792</v>
      </c>
      <c r="L665" t="str">
        <f>IF(Homes[[#This Row],[waterfront]]=1, "Yes","No")</f>
        <v>No</v>
      </c>
      <c r="M665" s="4" t="str">
        <f>IF(Homes[[#This Row],[sqft_basement]]&gt;0, "Yes","No")</f>
        <v>Yes</v>
      </c>
      <c r="N665" t="str">
        <f>CHOOSE(Homes[[#This Row],[view]]+1, "None","Fair","Good","Great","Excellent")</f>
        <v>None</v>
      </c>
      <c r="O665" t="str">
        <f>CHOOSE(Homes[[#This Row],[condition]], "Poor","Fair","Average","Good","Excellent")</f>
        <v>Good</v>
      </c>
      <c r="P665">
        <f ca="1">YEAR(TODAY())-Homes[[#This Row],[yr_built]]</f>
        <v>49</v>
      </c>
      <c r="Q665">
        <v>1992</v>
      </c>
      <c r="R665">
        <f ca="1">IF(Homes[[#This Row],[yr_renovated]]&gt;0, YEAR(TODAY())-Homes[[#This Row],[yr_renovated]], YEAR(TODAY())-Homes[[#This Row],[yr_built]])</f>
        <v>33</v>
      </c>
      <c r="S665">
        <v>1</v>
      </c>
      <c r="T665" s="2">
        <v>41816</v>
      </c>
      <c r="U665" s="3">
        <v>2.75</v>
      </c>
      <c r="V665" s="4">
        <f>IFERROR(Homes[[#This Row],[sqft_above]]+Homes[[#This Row],[sqft_basement]]," ")</f>
        <v>2850</v>
      </c>
      <c r="W665" s="4">
        <v>14800</v>
      </c>
      <c r="X665">
        <v>0</v>
      </c>
      <c r="Y665">
        <v>0</v>
      </c>
      <c r="Z665">
        <v>4</v>
      </c>
      <c r="AA665" s="4">
        <v>1920</v>
      </c>
      <c r="AB665" s="4">
        <v>930</v>
      </c>
      <c r="AC665">
        <v>1976</v>
      </c>
      <c r="AD665" t="s">
        <v>776</v>
      </c>
      <c r="AE665" t="s">
        <v>33</v>
      </c>
      <c r="AF665" t="s">
        <v>91</v>
      </c>
    </row>
    <row r="666" spans="1:32">
      <c r="A666" t="str">
        <f>PROPER(TRIM(Homes[[#This Row],[street]]))</f>
        <v>25916 Se 22Nd Pl</v>
      </c>
      <c r="B666" t="str">
        <f>PROPER(TRIM(Homes[[#This Row],[city]]))</f>
        <v>Sammamish</v>
      </c>
      <c r="C666" t="str">
        <f>_xlfn.TEXTBEFORE(Homes[[#This Row],[statezip]]," ")</f>
        <v>WA</v>
      </c>
      <c r="D666" s="6" t="str">
        <f>_xlfn.TEXTAFTER(Homes[[#This Row],[statezip]]," ")</f>
        <v>98075</v>
      </c>
      <c r="E666" s="1">
        <v>775000</v>
      </c>
      <c r="F666">
        <v>4</v>
      </c>
      <c r="G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66" s="3" t="str">
        <f>Homes[[#This Row],[bedrooms]] &amp; " bd | " &amp; TEXT(Homes[[#This Row],[bathrooms]],"0.##") &amp; " ba"</f>
        <v>4 bd | 2.75 ba</v>
      </c>
      <c r="I666" s="4">
        <v>3010</v>
      </c>
      <c r="J666" s="1">
        <f>IFERROR(Homes[[#This Row],[price]]/Homes[[#This Row],[sqft_living]]," ")</f>
        <v>257.47508305647841</v>
      </c>
      <c r="K666" s="4">
        <f>IFERROR(Homes[[#This Row],[sqft_lot]]/43560," ")</f>
        <v>0.36712580348943985</v>
      </c>
      <c r="L666" t="str">
        <f>IF(Homes[[#This Row],[waterfront]]=1, "Yes","No")</f>
        <v>No</v>
      </c>
      <c r="M666" s="4" t="str">
        <f>IF(Homes[[#This Row],[sqft_basement]]&gt;0, "Yes","No")</f>
        <v>No</v>
      </c>
      <c r="N666" t="str">
        <f>CHOOSE(Homes[[#This Row],[view]]+1, "None","Fair","Good","Great","Excellent")</f>
        <v>None</v>
      </c>
      <c r="O666" t="str">
        <f>CHOOSE(Homes[[#This Row],[condition]], "Poor","Fair","Average","Good","Excellent")</f>
        <v>Average</v>
      </c>
      <c r="P666">
        <f ca="1">YEAR(TODAY())-Homes[[#This Row],[yr_built]]</f>
        <v>29</v>
      </c>
      <c r="Q666">
        <v>0</v>
      </c>
      <c r="R666">
        <f ca="1">IF(Homes[[#This Row],[yr_renovated]]&gt;0, YEAR(TODAY())-Homes[[#This Row],[yr_renovated]], YEAR(TODAY())-Homes[[#This Row],[yr_built]])</f>
        <v>29</v>
      </c>
      <c r="S666">
        <v>2</v>
      </c>
      <c r="T666" s="2">
        <v>41809</v>
      </c>
      <c r="U666" s="3">
        <v>2.75</v>
      </c>
      <c r="V666" s="4">
        <f>IFERROR(Homes[[#This Row],[sqft_above]]+Homes[[#This Row],[sqft_basement]]," ")</f>
        <v>3010</v>
      </c>
      <c r="W666" s="4">
        <v>15992</v>
      </c>
      <c r="X666">
        <v>0</v>
      </c>
      <c r="Y666">
        <v>0</v>
      </c>
      <c r="Z666">
        <v>3</v>
      </c>
      <c r="AA666" s="4">
        <v>3010</v>
      </c>
      <c r="AB666" s="4">
        <v>0</v>
      </c>
      <c r="AC666">
        <v>1996</v>
      </c>
      <c r="AD666" t="s">
        <v>777</v>
      </c>
      <c r="AE666" t="s">
        <v>102</v>
      </c>
      <c r="AF666" t="s">
        <v>103</v>
      </c>
    </row>
    <row r="667" spans="1:32">
      <c r="A667" t="str">
        <f>PROPER(TRIM(Homes[[#This Row],[street]]))</f>
        <v>9009 27Th Ave Ne</v>
      </c>
      <c r="B667" t="str">
        <f>PROPER(TRIM(Homes[[#This Row],[city]]))</f>
        <v>Seattle</v>
      </c>
      <c r="C667" t="str">
        <f>_xlfn.TEXTBEFORE(Homes[[#This Row],[statezip]]," ")</f>
        <v>WA</v>
      </c>
      <c r="D667" s="6" t="str">
        <f>_xlfn.TEXTAFTER(Homes[[#This Row],[statezip]]," ")</f>
        <v>98115</v>
      </c>
      <c r="E667" s="1">
        <v>775000</v>
      </c>
      <c r="F667">
        <v>4</v>
      </c>
      <c r="G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67" s="3" t="str">
        <f>Homes[[#This Row],[bedrooms]] &amp; " bd | " &amp; TEXT(Homes[[#This Row],[bathrooms]],"0.##") &amp; " ba"</f>
        <v>4 bd | 2.5 ba</v>
      </c>
      <c r="I667" s="4">
        <v>2300</v>
      </c>
      <c r="J667" s="1">
        <f>IFERROR(Homes[[#This Row],[price]]/Homes[[#This Row],[sqft_living]]," ")</f>
        <v>336.95652173913044</v>
      </c>
      <c r="K667" s="4">
        <f>IFERROR(Homes[[#This Row],[sqft_lot]]/43560," ")</f>
        <v>0.14136822773186408</v>
      </c>
      <c r="L667" t="str">
        <f>IF(Homes[[#This Row],[waterfront]]=1, "Yes","No")</f>
        <v>No</v>
      </c>
      <c r="M667" s="4" t="str">
        <f>IF(Homes[[#This Row],[sqft_basement]]&gt;0, "Yes","No")</f>
        <v>No</v>
      </c>
      <c r="N667" t="str">
        <f>CHOOSE(Homes[[#This Row],[view]]+1, "None","Fair","Good","Great","Excellent")</f>
        <v>None</v>
      </c>
      <c r="O667" t="str">
        <f>CHOOSE(Homes[[#This Row],[condition]], "Poor","Fair","Average","Good","Excellent")</f>
        <v>Average</v>
      </c>
      <c r="P667">
        <f ca="1">YEAR(TODAY())-Homes[[#This Row],[yr_built]]</f>
        <v>26</v>
      </c>
      <c r="Q667">
        <v>0</v>
      </c>
      <c r="R667">
        <f ca="1">IF(Homes[[#This Row],[yr_renovated]]&gt;0, YEAR(TODAY())-Homes[[#This Row],[yr_renovated]], YEAR(TODAY())-Homes[[#This Row],[yr_built]])</f>
        <v>26</v>
      </c>
      <c r="S667">
        <v>2</v>
      </c>
      <c r="T667" s="2">
        <v>41813</v>
      </c>
      <c r="U667" s="3">
        <v>2.5</v>
      </c>
      <c r="V667" s="4">
        <f>IFERROR(Homes[[#This Row],[sqft_above]]+Homes[[#This Row],[sqft_basement]]," ")</f>
        <v>2300</v>
      </c>
      <c r="W667" s="4">
        <v>6158</v>
      </c>
      <c r="X667">
        <v>0</v>
      </c>
      <c r="Y667">
        <v>0</v>
      </c>
      <c r="Z667">
        <v>3</v>
      </c>
      <c r="AA667" s="4">
        <v>2300</v>
      </c>
      <c r="AB667" s="4">
        <v>0</v>
      </c>
      <c r="AC667">
        <v>1999</v>
      </c>
      <c r="AD667" t="s">
        <v>778</v>
      </c>
      <c r="AE667" t="s">
        <v>49</v>
      </c>
      <c r="AF667" t="s">
        <v>154</v>
      </c>
    </row>
    <row r="668" spans="1:32">
      <c r="A668" t="str">
        <f>PROPER(TRIM(Homes[[#This Row],[street]]))</f>
        <v>5428 Kirkwood Pl N</v>
      </c>
      <c r="B668" t="str">
        <f>PROPER(TRIM(Homes[[#This Row],[city]]))</f>
        <v>Seattle</v>
      </c>
      <c r="C668" t="str">
        <f>_xlfn.TEXTBEFORE(Homes[[#This Row],[statezip]]," ")</f>
        <v>WA</v>
      </c>
      <c r="D668" s="6" t="str">
        <f>_xlfn.TEXTAFTER(Homes[[#This Row],[statezip]]," ")</f>
        <v>98103</v>
      </c>
      <c r="E668" s="1">
        <v>775000</v>
      </c>
      <c r="F668">
        <v>6</v>
      </c>
      <c r="G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68" s="3" t="str">
        <f>Homes[[#This Row],[bedrooms]] &amp; " bd | " &amp; TEXT(Homes[[#This Row],[bathrooms]],"0.##") &amp; " ba"</f>
        <v>6 bd | 2.75 ba</v>
      </c>
      <c r="I668" s="4">
        <v>2980</v>
      </c>
      <c r="J668" s="1">
        <f>IFERROR(Homes[[#This Row],[price]]/Homes[[#This Row],[sqft_living]]," ")</f>
        <v>260.06711409395973</v>
      </c>
      <c r="K668" s="4">
        <f>IFERROR(Homes[[#This Row],[sqft_lot]]/43560," ")</f>
        <v>0.1147842056932966</v>
      </c>
      <c r="L668" t="str">
        <f>IF(Homes[[#This Row],[waterfront]]=1, "Yes","No")</f>
        <v>No</v>
      </c>
      <c r="M668" s="4" t="str">
        <f>IF(Homes[[#This Row],[sqft_basement]]&gt;0, "Yes","No")</f>
        <v>Yes</v>
      </c>
      <c r="N668" t="str">
        <f>CHOOSE(Homes[[#This Row],[view]]+1, "None","Fair","Good","Great","Excellent")</f>
        <v>None</v>
      </c>
      <c r="O668" t="str">
        <f>CHOOSE(Homes[[#This Row],[condition]], "Poor","Fair","Average","Good","Excellent")</f>
        <v>Average</v>
      </c>
      <c r="P668">
        <f ca="1">YEAR(TODAY())-Homes[[#This Row],[yr_built]]</f>
        <v>109</v>
      </c>
      <c r="Q668">
        <v>1986</v>
      </c>
      <c r="R668">
        <f ca="1">IF(Homes[[#This Row],[yr_renovated]]&gt;0, YEAR(TODAY())-Homes[[#This Row],[yr_renovated]], YEAR(TODAY())-Homes[[#This Row],[yr_built]])</f>
        <v>39</v>
      </c>
      <c r="S668">
        <v>1.5</v>
      </c>
      <c r="T668" s="2">
        <v>41830</v>
      </c>
      <c r="U668" s="3">
        <v>2.75</v>
      </c>
      <c r="V668" s="4">
        <f>IFERROR(Homes[[#This Row],[sqft_above]]+Homes[[#This Row],[sqft_basement]]," ")</f>
        <v>2980</v>
      </c>
      <c r="W668" s="4">
        <v>5000</v>
      </c>
      <c r="X668">
        <v>0</v>
      </c>
      <c r="Y668">
        <v>0</v>
      </c>
      <c r="Z668">
        <v>3</v>
      </c>
      <c r="AA668" s="4">
        <v>2480</v>
      </c>
      <c r="AB668" s="4">
        <v>500</v>
      </c>
      <c r="AC668">
        <v>1916</v>
      </c>
      <c r="AD668" t="s">
        <v>779</v>
      </c>
      <c r="AE668" t="s">
        <v>49</v>
      </c>
      <c r="AF668" t="s">
        <v>172</v>
      </c>
    </row>
    <row r="669" spans="1:32">
      <c r="A669" t="str">
        <f>PROPER(TRIM(Homes[[#This Row],[street]]))</f>
        <v>18096-18162 Ne 143Rd Pl</v>
      </c>
      <c r="B669" t="str">
        <f>PROPER(TRIM(Homes[[#This Row],[city]]))</f>
        <v>Woodinville</v>
      </c>
      <c r="C669" t="str">
        <f>_xlfn.TEXTBEFORE(Homes[[#This Row],[statezip]]," ")</f>
        <v>WA</v>
      </c>
      <c r="D669" s="6" t="str">
        <f>_xlfn.TEXTAFTER(Homes[[#This Row],[statezip]]," ")</f>
        <v>98072</v>
      </c>
      <c r="E669" s="1">
        <v>775000</v>
      </c>
      <c r="F669">
        <v>4</v>
      </c>
      <c r="G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669" s="3" t="str">
        <f>Homes[[#This Row],[bedrooms]] &amp; " bd | " &amp; TEXT(Homes[[#This Row],[bathrooms]],"0.##") &amp; " ba"</f>
        <v>4 bd | 3.25 ba</v>
      </c>
      <c r="I669" s="4">
        <v>4100</v>
      </c>
      <c r="J669" s="1">
        <f>IFERROR(Homes[[#This Row],[price]]/Homes[[#This Row],[sqft_living]]," ")</f>
        <v>189.02439024390245</v>
      </c>
      <c r="K669" s="4">
        <f>IFERROR(Homes[[#This Row],[sqft_lot]]/43560," ")</f>
        <v>5.5399908172635444</v>
      </c>
      <c r="L669" t="str">
        <f>IF(Homes[[#This Row],[waterfront]]=1, "Yes","No")</f>
        <v>No</v>
      </c>
      <c r="M669" s="4" t="str">
        <f>IF(Homes[[#This Row],[sqft_basement]]&gt;0, "Yes","No")</f>
        <v>Yes</v>
      </c>
      <c r="N669" t="str">
        <f>CHOOSE(Homes[[#This Row],[view]]+1, "None","Fair","Good","Great","Excellent")</f>
        <v>None</v>
      </c>
      <c r="O669" t="str">
        <f>CHOOSE(Homes[[#This Row],[condition]], "Poor","Fair","Average","Good","Excellent")</f>
        <v>Average</v>
      </c>
      <c r="P669">
        <f ca="1">YEAR(TODAY())-Homes[[#This Row],[yr_built]]</f>
        <v>44</v>
      </c>
      <c r="Q669">
        <v>2013</v>
      </c>
      <c r="R669">
        <f ca="1">IF(Homes[[#This Row],[yr_renovated]]&gt;0, YEAR(TODAY())-Homes[[#This Row],[yr_renovated]], YEAR(TODAY())-Homes[[#This Row],[yr_built]])</f>
        <v>12</v>
      </c>
      <c r="S669">
        <v>2</v>
      </c>
      <c r="T669" s="2">
        <v>41827</v>
      </c>
      <c r="U669" s="3">
        <v>3.25</v>
      </c>
      <c r="V669" s="4">
        <f>IFERROR(Homes[[#This Row],[sqft_above]]+Homes[[#This Row],[sqft_basement]]," ")</f>
        <v>4100</v>
      </c>
      <c r="W669" s="4">
        <v>241322</v>
      </c>
      <c r="X669">
        <v>0</v>
      </c>
      <c r="Y669">
        <v>0</v>
      </c>
      <c r="Z669">
        <v>3</v>
      </c>
      <c r="AA669" s="4">
        <v>2500</v>
      </c>
      <c r="AB669" s="4">
        <v>1600</v>
      </c>
      <c r="AC669">
        <v>1981</v>
      </c>
      <c r="AD669" t="s">
        <v>780</v>
      </c>
      <c r="AE669" t="s">
        <v>120</v>
      </c>
      <c r="AF669" t="s">
        <v>275</v>
      </c>
    </row>
    <row r="670" spans="1:32">
      <c r="A670" t="str">
        <f>PROPER(TRIM(Homes[[#This Row],[street]]))</f>
        <v>1458-1462 29Th Pl Ne</v>
      </c>
      <c r="B670" t="str">
        <f>PROPER(TRIM(Homes[[#This Row],[city]]))</f>
        <v>Issaquah</v>
      </c>
      <c r="C670" t="str">
        <f>_xlfn.TEXTBEFORE(Homes[[#This Row],[statezip]]," ")</f>
        <v>WA</v>
      </c>
      <c r="D670" s="6" t="str">
        <f>_xlfn.TEXTAFTER(Homes[[#This Row],[statezip]]," ")</f>
        <v>98029</v>
      </c>
      <c r="E670" s="1">
        <v>773000</v>
      </c>
      <c r="F670">
        <v>3</v>
      </c>
      <c r="G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70" s="3" t="str">
        <f>Homes[[#This Row],[bedrooms]] &amp; " bd | " &amp; TEXT(Homes[[#This Row],[bathrooms]],"0.##") &amp; " ba"</f>
        <v>3 bd | 2.75 ba</v>
      </c>
      <c r="I670" s="4">
        <v>2470</v>
      </c>
      <c r="J670" s="1">
        <f>IFERROR(Homes[[#This Row],[price]]/Homes[[#This Row],[sqft_living]]," ")</f>
        <v>312.95546558704456</v>
      </c>
      <c r="K670" s="4">
        <f>IFERROR(Homes[[#This Row],[sqft_lot]]/43560," ")</f>
        <v>8.2644628099173556E-2</v>
      </c>
      <c r="L670" t="str">
        <f>IF(Homes[[#This Row],[waterfront]]=1, "Yes","No")</f>
        <v>No</v>
      </c>
      <c r="M670" s="4" t="str">
        <f>IF(Homes[[#This Row],[sqft_basement]]&gt;0, "Yes","No")</f>
        <v>No</v>
      </c>
      <c r="N670" t="str">
        <f>CHOOSE(Homes[[#This Row],[view]]+1, "None","Fair","Good","Great","Excellent")</f>
        <v>None</v>
      </c>
      <c r="O670" t="str">
        <f>CHOOSE(Homes[[#This Row],[condition]], "Poor","Fair","Average","Good","Excellent")</f>
        <v>Average</v>
      </c>
      <c r="P670">
        <f ca="1">YEAR(TODAY())-Homes[[#This Row],[yr_built]]</f>
        <v>18</v>
      </c>
      <c r="Q670">
        <v>0</v>
      </c>
      <c r="R670">
        <f ca="1">IF(Homes[[#This Row],[yr_renovated]]&gt;0, YEAR(TODAY())-Homes[[#This Row],[yr_renovated]], YEAR(TODAY())-Homes[[#This Row],[yr_built]])</f>
        <v>18</v>
      </c>
      <c r="S670">
        <v>2</v>
      </c>
      <c r="T670" s="2">
        <v>41773</v>
      </c>
      <c r="U670" s="3">
        <v>2.75</v>
      </c>
      <c r="V670" s="4">
        <f>IFERROR(Homes[[#This Row],[sqft_above]]+Homes[[#This Row],[sqft_basement]]," ")</f>
        <v>2470</v>
      </c>
      <c r="W670" s="4">
        <v>3600</v>
      </c>
      <c r="X670">
        <v>0</v>
      </c>
      <c r="Y670">
        <v>0</v>
      </c>
      <c r="Z670">
        <v>3</v>
      </c>
      <c r="AA670" s="4">
        <v>2470</v>
      </c>
      <c r="AB670" s="4">
        <v>0</v>
      </c>
      <c r="AC670">
        <v>2007</v>
      </c>
      <c r="AD670" t="s">
        <v>781</v>
      </c>
      <c r="AE670" t="s">
        <v>79</v>
      </c>
      <c r="AF670" t="s">
        <v>80</v>
      </c>
    </row>
    <row r="671" spans="1:32">
      <c r="A671" t="str">
        <f>PROPER(TRIM(Homes[[#This Row],[street]]))</f>
        <v>12345 Se 23Rd Pl</v>
      </c>
      <c r="B671" t="str">
        <f>PROPER(TRIM(Homes[[#This Row],[city]]))</f>
        <v>Bellevue</v>
      </c>
      <c r="C671" t="str">
        <f>_xlfn.TEXTBEFORE(Homes[[#This Row],[statezip]]," ")</f>
        <v>WA</v>
      </c>
      <c r="D671" s="6" t="str">
        <f>_xlfn.TEXTAFTER(Homes[[#This Row],[statezip]]," ")</f>
        <v>98005</v>
      </c>
      <c r="E671" s="1">
        <v>772650</v>
      </c>
      <c r="F671">
        <v>4</v>
      </c>
      <c r="G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1" s="3" t="str">
        <f>Homes[[#This Row],[bedrooms]] &amp; " bd | " &amp; TEXT(Homes[[#This Row],[bathrooms]],"0.##") &amp; " ba"</f>
        <v>4 bd | 2.5 ba</v>
      </c>
      <c r="I671" s="4">
        <v>2660</v>
      </c>
      <c r="J671" s="1">
        <f>IFERROR(Homes[[#This Row],[price]]/Homes[[#This Row],[sqft_living]]," ")</f>
        <v>290.46992481203006</v>
      </c>
      <c r="K671" s="4">
        <f>IFERROR(Homes[[#This Row],[sqft_lot]]/43560," ")</f>
        <v>0.24793388429752067</v>
      </c>
      <c r="L671" t="str">
        <f>IF(Homes[[#This Row],[waterfront]]=1, "Yes","No")</f>
        <v>No</v>
      </c>
      <c r="M671" s="4" t="str">
        <f>IF(Homes[[#This Row],[sqft_basement]]&gt;0, "Yes","No")</f>
        <v>No</v>
      </c>
      <c r="N671" t="str">
        <f>CHOOSE(Homes[[#This Row],[view]]+1, "None","Fair","Good","Great","Excellent")</f>
        <v>None</v>
      </c>
      <c r="O671" t="str">
        <f>CHOOSE(Homes[[#This Row],[condition]], "Poor","Fair","Average","Good","Excellent")</f>
        <v>Average</v>
      </c>
      <c r="P671">
        <f ca="1">YEAR(TODAY())-Homes[[#This Row],[yr_built]]</f>
        <v>70</v>
      </c>
      <c r="Q671">
        <v>2014</v>
      </c>
      <c r="R671">
        <f ca="1">IF(Homes[[#This Row],[yr_renovated]]&gt;0, YEAR(TODAY())-Homes[[#This Row],[yr_renovated]], YEAR(TODAY())-Homes[[#This Row],[yr_built]])</f>
        <v>11</v>
      </c>
      <c r="S671">
        <v>1</v>
      </c>
      <c r="T671" s="2">
        <v>41816</v>
      </c>
      <c r="U671" s="3">
        <v>2.5</v>
      </c>
      <c r="V671" s="4">
        <f>IFERROR(Homes[[#This Row],[sqft_above]]+Homes[[#This Row],[sqft_basement]]," ")</f>
        <v>2660</v>
      </c>
      <c r="W671" s="4">
        <v>10800</v>
      </c>
      <c r="X671">
        <v>0</v>
      </c>
      <c r="Y671">
        <v>0</v>
      </c>
      <c r="Z671">
        <v>3</v>
      </c>
      <c r="AA671" s="4">
        <v>2660</v>
      </c>
      <c r="AB671" s="4">
        <v>0</v>
      </c>
      <c r="AC671">
        <v>1955</v>
      </c>
      <c r="AD671" t="s">
        <v>782</v>
      </c>
      <c r="AE671" t="s">
        <v>33</v>
      </c>
      <c r="AF671" t="s">
        <v>115</v>
      </c>
    </row>
    <row r="672" spans="1:32">
      <c r="A672" t="str">
        <f>PROPER(TRIM(Homes[[#This Row],[street]]))</f>
        <v>122 27Th Ave E</v>
      </c>
      <c r="B672" t="str">
        <f>PROPER(TRIM(Homes[[#This Row],[city]]))</f>
        <v>Seattle</v>
      </c>
      <c r="C672" t="str">
        <f>_xlfn.TEXTBEFORE(Homes[[#This Row],[statezip]]," ")</f>
        <v>WA</v>
      </c>
      <c r="D672" s="6" t="str">
        <f>_xlfn.TEXTAFTER(Homes[[#This Row],[statezip]]," ")</f>
        <v>98112</v>
      </c>
      <c r="E672" s="1">
        <v>772000</v>
      </c>
      <c r="F672">
        <v>3</v>
      </c>
      <c r="G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72" s="3" t="str">
        <f>Homes[[#This Row],[bedrooms]] &amp; " bd | " &amp; TEXT(Homes[[#This Row],[bathrooms]],"0.##") &amp; " ba"</f>
        <v>3 bd | 2.25 ba</v>
      </c>
      <c r="I672" s="4">
        <v>1640</v>
      </c>
      <c r="J672" s="1">
        <f>IFERROR(Homes[[#This Row],[price]]/Homes[[#This Row],[sqft_living]]," ")</f>
        <v>470.73170731707319</v>
      </c>
      <c r="K672" s="4">
        <f>IFERROR(Homes[[#This Row],[sqft_lot]]/43560," ")</f>
        <v>2.7640036730945821E-2</v>
      </c>
      <c r="L672" t="str">
        <f>IF(Homes[[#This Row],[waterfront]]=1, "Yes","No")</f>
        <v>No</v>
      </c>
      <c r="M672" s="4" t="str">
        <f>IF(Homes[[#This Row],[sqft_basement]]&gt;0, "Yes","No")</f>
        <v>No</v>
      </c>
      <c r="N672" t="str">
        <f>CHOOSE(Homes[[#This Row],[view]]+1, "None","Fair","Good","Great","Excellent")</f>
        <v>None</v>
      </c>
      <c r="O672" t="str">
        <f>CHOOSE(Homes[[#This Row],[condition]], "Poor","Fair","Average","Good","Excellent")</f>
        <v>Average</v>
      </c>
      <c r="P672">
        <f ca="1">YEAR(TODAY())-Homes[[#This Row],[yr_built]]</f>
        <v>11</v>
      </c>
      <c r="Q672">
        <v>0</v>
      </c>
      <c r="R672">
        <f ca="1">IF(Homes[[#This Row],[yr_renovated]]&gt;0, YEAR(TODAY())-Homes[[#This Row],[yr_renovated]], YEAR(TODAY())-Homes[[#This Row],[yr_built]])</f>
        <v>11</v>
      </c>
      <c r="S672">
        <v>3</v>
      </c>
      <c r="T672" s="2">
        <v>41779</v>
      </c>
      <c r="U672" s="3">
        <v>2.25</v>
      </c>
      <c r="V672" s="4">
        <f>IFERROR(Homes[[#This Row],[sqft_above]]+Homes[[#This Row],[sqft_basement]]," ")</f>
        <v>1640</v>
      </c>
      <c r="W672" s="4">
        <v>1204</v>
      </c>
      <c r="X672">
        <v>0</v>
      </c>
      <c r="Y672">
        <v>0</v>
      </c>
      <c r="Z672">
        <v>3</v>
      </c>
      <c r="AA672" s="4">
        <v>1640</v>
      </c>
      <c r="AB672" s="4">
        <v>0</v>
      </c>
      <c r="AC672">
        <v>2014</v>
      </c>
      <c r="AD672" t="s">
        <v>783</v>
      </c>
      <c r="AE672" t="s">
        <v>49</v>
      </c>
      <c r="AF672" t="s">
        <v>64</v>
      </c>
    </row>
    <row r="673" spans="1:32">
      <c r="A673" t="str">
        <f>PROPER(TRIM(Homes[[#This Row],[street]]))</f>
        <v>171 Lake Washington Blvd</v>
      </c>
      <c r="B673" t="str">
        <f>PROPER(TRIM(Homes[[#This Row],[city]]))</f>
        <v>Seattle</v>
      </c>
      <c r="C673" t="str">
        <f>_xlfn.TEXTBEFORE(Homes[[#This Row],[statezip]]," ")</f>
        <v>WA</v>
      </c>
      <c r="D673" s="6" t="str">
        <f>_xlfn.TEXTAFTER(Homes[[#This Row],[statezip]]," ")</f>
        <v>98122</v>
      </c>
      <c r="E673" s="1">
        <v>771000</v>
      </c>
      <c r="F673">
        <v>3</v>
      </c>
      <c r="G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73" s="3" t="str">
        <f>Homes[[#This Row],[bedrooms]] &amp; " bd | " &amp; TEXT(Homes[[#This Row],[bathrooms]],"0.##") &amp; " ba"</f>
        <v>3 bd | 2.25 ba</v>
      </c>
      <c r="I673" s="4">
        <v>1780</v>
      </c>
      <c r="J673" s="1">
        <f>IFERROR(Homes[[#This Row],[price]]/Homes[[#This Row],[sqft_living]]," ")</f>
        <v>433.14606741573033</v>
      </c>
      <c r="K673" s="4">
        <f>IFERROR(Homes[[#This Row],[sqft_lot]]/43560," ")</f>
        <v>0.14049586776859505</v>
      </c>
      <c r="L673" t="str">
        <f>IF(Homes[[#This Row],[waterfront]]=1, "Yes","No")</f>
        <v>No</v>
      </c>
      <c r="M673" s="4" t="str">
        <f>IF(Homes[[#This Row],[sqft_basement]]&gt;0, "Yes","No")</f>
        <v>Yes</v>
      </c>
      <c r="N673" t="str">
        <f>CHOOSE(Homes[[#This Row],[view]]+1, "None","Fair","Good","Great","Excellent")</f>
        <v>None</v>
      </c>
      <c r="O673" t="str">
        <f>CHOOSE(Homes[[#This Row],[condition]], "Poor","Fair","Average","Good","Excellent")</f>
        <v>Good</v>
      </c>
      <c r="P673">
        <f ca="1">YEAR(TODAY())-Homes[[#This Row],[yr_built]]</f>
        <v>98</v>
      </c>
      <c r="Q673">
        <v>0</v>
      </c>
      <c r="R673">
        <f ca="1">IF(Homes[[#This Row],[yr_renovated]]&gt;0, YEAR(TODAY())-Homes[[#This Row],[yr_renovated]], YEAR(TODAY())-Homes[[#This Row],[yr_built]])</f>
        <v>98</v>
      </c>
      <c r="S673">
        <v>1.5</v>
      </c>
      <c r="T673" s="2">
        <v>41772</v>
      </c>
      <c r="U673" s="3">
        <v>2.25</v>
      </c>
      <c r="V673" s="4">
        <f>IFERROR(Homes[[#This Row],[sqft_above]]+Homes[[#This Row],[sqft_basement]]," ")</f>
        <v>1780</v>
      </c>
      <c r="W673" s="4">
        <v>6120</v>
      </c>
      <c r="X673">
        <v>0</v>
      </c>
      <c r="Y673">
        <v>0</v>
      </c>
      <c r="Z673">
        <v>4</v>
      </c>
      <c r="AA673" s="4">
        <v>1390</v>
      </c>
      <c r="AB673" s="4">
        <v>390</v>
      </c>
      <c r="AC673">
        <v>1927</v>
      </c>
      <c r="AD673" t="s">
        <v>784</v>
      </c>
      <c r="AE673" t="s">
        <v>49</v>
      </c>
      <c r="AF673" t="s">
        <v>302</v>
      </c>
    </row>
    <row r="674" spans="1:32">
      <c r="A674" t="str">
        <f>PROPER(TRIM(Homes[[#This Row],[street]]))</f>
        <v>14019 Se 61St Pl</v>
      </c>
      <c r="B674" t="str">
        <f>PROPER(TRIM(Homes[[#This Row],[city]]))</f>
        <v>Bellevue</v>
      </c>
      <c r="C674" t="str">
        <f>_xlfn.TEXTBEFORE(Homes[[#This Row],[statezip]]," ")</f>
        <v>WA</v>
      </c>
      <c r="D674" s="6" t="str">
        <f>_xlfn.TEXTAFTER(Homes[[#This Row],[statezip]]," ")</f>
        <v>98006</v>
      </c>
      <c r="E674" s="1">
        <v>770000</v>
      </c>
      <c r="F674">
        <v>4</v>
      </c>
      <c r="G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4" s="3" t="str">
        <f>Homes[[#This Row],[bedrooms]] &amp; " bd | " &amp; TEXT(Homes[[#This Row],[bathrooms]],"0.##") &amp; " ba"</f>
        <v>4 bd | 2.5 ba</v>
      </c>
      <c r="I674" s="4">
        <v>2350</v>
      </c>
      <c r="J674" s="1">
        <f>IFERROR(Homes[[#This Row],[price]]/Homes[[#This Row],[sqft_living]]," ")</f>
        <v>327.65957446808511</v>
      </c>
      <c r="K674" s="4">
        <f>IFERROR(Homes[[#This Row],[sqft_lot]]/43560," ")</f>
        <v>0.18367768595041323</v>
      </c>
      <c r="L674" t="str">
        <f>IF(Homes[[#This Row],[waterfront]]=1, "Yes","No")</f>
        <v>No</v>
      </c>
      <c r="M674" s="4" t="str">
        <f>IF(Homes[[#This Row],[sqft_basement]]&gt;0, "Yes","No")</f>
        <v>No</v>
      </c>
      <c r="N674" t="str">
        <f>CHOOSE(Homes[[#This Row],[view]]+1, "None","Fair","Good","Great","Excellent")</f>
        <v>None</v>
      </c>
      <c r="O674" t="str">
        <f>CHOOSE(Homes[[#This Row],[condition]], "Poor","Fair","Average","Good","Excellent")</f>
        <v>Good</v>
      </c>
      <c r="P674">
        <f ca="1">YEAR(TODAY())-Homes[[#This Row],[yr_built]]</f>
        <v>38</v>
      </c>
      <c r="Q674">
        <v>0</v>
      </c>
      <c r="R674">
        <f ca="1">IF(Homes[[#This Row],[yr_renovated]]&gt;0, YEAR(TODAY())-Homes[[#This Row],[yr_renovated]], YEAR(TODAY())-Homes[[#This Row],[yr_built]])</f>
        <v>38</v>
      </c>
      <c r="S674">
        <v>2</v>
      </c>
      <c r="T674" s="2">
        <v>41781</v>
      </c>
      <c r="U674" s="3">
        <v>2.5</v>
      </c>
      <c r="V674" s="4">
        <f>IFERROR(Homes[[#This Row],[sqft_above]]+Homes[[#This Row],[sqft_basement]]," ")</f>
        <v>2350</v>
      </c>
      <c r="W674" s="4">
        <v>8001</v>
      </c>
      <c r="X674">
        <v>0</v>
      </c>
      <c r="Y674">
        <v>0</v>
      </c>
      <c r="Z674">
        <v>4</v>
      </c>
      <c r="AA674" s="4">
        <v>2350</v>
      </c>
      <c r="AB674" s="4">
        <v>0</v>
      </c>
      <c r="AC674">
        <v>1987</v>
      </c>
      <c r="AD674" t="s">
        <v>785</v>
      </c>
      <c r="AE674" t="s">
        <v>33</v>
      </c>
      <c r="AF674" t="s">
        <v>91</v>
      </c>
    </row>
    <row r="675" spans="1:32">
      <c r="A675" t="str">
        <f>PROPER(TRIM(Homes[[#This Row],[street]]))</f>
        <v>15105 262Nd Ave Se</v>
      </c>
      <c r="B675" t="str">
        <f>PROPER(TRIM(Homes[[#This Row],[city]]))</f>
        <v>Issaquah</v>
      </c>
      <c r="C675" t="str">
        <f>_xlfn.TEXTBEFORE(Homes[[#This Row],[statezip]]," ")</f>
        <v>WA</v>
      </c>
      <c r="D675" s="6" t="str">
        <f>_xlfn.TEXTAFTER(Homes[[#This Row],[statezip]]," ")</f>
        <v>98027</v>
      </c>
      <c r="E675" s="1">
        <v>770000</v>
      </c>
      <c r="F675">
        <v>3</v>
      </c>
      <c r="G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5" s="3" t="str">
        <f>Homes[[#This Row],[bedrooms]] &amp; " bd | " &amp; TEXT(Homes[[#This Row],[bathrooms]],"0.##") &amp; " ba"</f>
        <v>3 bd | 2.5 ba</v>
      </c>
      <c r="I675" s="4">
        <v>2430</v>
      </c>
      <c r="J675" s="1">
        <f>IFERROR(Homes[[#This Row],[price]]/Homes[[#This Row],[sqft_living]]," ")</f>
        <v>316.87242798353907</v>
      </c>
      <c r="K675" s="4">
        <f>IFERROR(Homes[[#This Row],[sqft_lot]]/43560," ")</f>
        <v>1.2410238751147842</v>
      </c>
      <c r="L675" t="str">
        <f>IF(Homes[[#This Row],[waterfront]]=1, "Yes","No")</f>
        <v>No</v>
      </c>
      <c r="M675" s="4" t="str">
        <f>IF(Homes[[#This Row],[sqft_basement]]&gt;0, "Yes","No")</f>
        <v>No</v>
      </c>
      <c r="N675" t="str">
        <f>CHOOSE(Homes[[#This Row],[view]]+1, "None","Fair","Good","Great","Excellent")</f>
        <v>None</v>
      </c>
      <c r="O675" t="str">
        <f>CHOOSE(Homes[[#This Row],[condition]], "Poor","Fair","Average","Good","Excellent")</f>
        <v>Average</v>
      </c>
      <c r="P675">
        <f ca="1">YEAR(TODAY())-Homes[[#This Row],[yr_built]]</f>
        <v>38</v>
      </c>
      <c r="Q675">
        <v>2000</v>
      </c>
      <c r="R675">
        <f ca="1">IF(Homes[[#This Row],[yr_renovated]]&gt;0, YEAR(TODAY())-Homes[[#This Row],[yr_renovated]], YEAR(TODAY())-Homes[[#This Row],[yr_built]])</f>
        <v>25</v>
      </c>
      <c r="S675">
        <v>2</v>
      </c>
      <c r="T675" s="2">
        <v>41793</v>
      </c>
      <c r="U675" s="3">
        <v>2.5</v>
      </c>
      <c r="V675" s="4">
        <f>IFERROR(Homes[[#This Row],[sqft_above]]+Homes[[#This Row],[sqft_basement]]," ")</f>
        <v>2430</v>
      </c>
      <c r="W675" s="4">
        <v>54059</v>
      </c>
      <c r="X675">
        <v>0</v>
      </c>
      <c r="Y675">
        <v>0</v>
      </c>
      <c r="Z675">
        <v>3</v>
      </c>
      <c r="AA675" s="4">
        <v>2430</v>
      </c>
      <c r="AB675" s="4">
        <v>0</v>
      </c>
      <c r="AC675">
        <v>1987</v>
      </c>
      <c r="AD675" t="s">
        <v>786</v>
      </c>
      <c r="AE675" t="s">
        <v>79</v>
      </c>
      <c r="AF675" t="s">
        <v>82</v>
      </c>
    </row>
    <row r="676" spans="1:32">
      <c r="A676" t="str">
        <f>PROPER(TRIM(Homes[[#This Row],[street]]))</f>
        <v>18322 Ne 99Th Way</v>
      </c>
      <c r="B676" t="str">
        <f>PROPER(TRIM(Homes[[#This Row],[city]]))</f>
        <v>Redmond</v>
      </c>
      <c r="C676" t="str">
        <f>_xlfn.TEXTBEFORE(Homes[[#This Row],[statezip]]," ")</f>
        <v>WA</v>
      </c>
      <c r="D676" s="6" t="str">
        <f>_xlfn.TEXTAFTER(Homes[[#This Row],[statezip]]," ")</f>
        <v>98052</v>
      </c>
      <c r="E676" s="1">
        <v>770000</v>
      </c>
      <c r="F676">
        <v>3</v>
      </c>
      <c r="G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76" s="3" t="str">
        <f>Homes[[#This Row],[bedrooms]] &amp; " bd | " &amp; TEXT(Homes[[#This Row],[bathrooms]],"0.##") &amp; " ba"</f>
        <v>3 bd | 2.25 ba</v>
      </c>
      <c r="I676" s="4">
        <v>2910</v>
      </c>
      <c r="J676" s="1">
        <f>IFERROR(Homes[[#This Row],[price]]/Homes[[#This Row],[sqft_living]]," ")</f>
        <v>264.60481099656357</v>
      </c>
      <c r="K676" s="4">
        <f>IFERROR(Homes[[#This Row],[sqft_lot]]/43560," ")</f>
        <v>0.2342516069788797</v>
      </c>
      <c r="L676" t="str">
        <f>IF(Homes[[#This Row],[waterfront]]=1, "Yes","No")</f>
        <v>No</v>
      </c>
      <c r="M676" s="4" t="str">
        <f>IF(Homes[[#This Row],[sqft_basement]]&gt;0, "Yes","No")</f>
        <v>No</v>
      </c>
      <c r="N676" t="str">
        <f>CHOOSE(Homes[[#This Row],[view]]+1, "None","Fair","Good","Great","Excellent")</f>
        <v>None</v>
      </c>
      <c r="O676" t="str">
        <f>CHOOSE(Homes[[#This Row],[condition]], "Poor","Fair","Average","Good","Excellent")</f>
        <v>Average</v>
      </c>
      <c r="P676">
        <f ca="1">YEAR(TODAY())-Homes[[#This Row],[yr_built]]</f>
        <v>35</v>
      </c>
      <c r="Q676">
        <v>2009</v>
      </c>
      <c r="R676">
        <f ca="1">IF(Homes[[#This Row],[yr_renovated]]&gt;0, YEAR(TODAY())-Homes[[#This Row],[yr_renovated]], YEAR(TODAY())-Homes[[#This Row],[yr_built]])</f>
        <v>16</v>
      </c>
      <c r="S676">
        <v>2</v>
      </c>
      <c r="T676" s="2">
        <v>41808</v>
      </c>
      <c r="U676" s="3">
        <v>2.25</v>
      </c>
      <c r="V676" s="4">
        <f>IFERROR(Homes[[#This Row],[sqft_above]]+Homes[[#This Row],[sqft_basement]]," ")</f>
        <v>2910</v>
      </c>
      <c r="W676" s="4">
        <v>10204</v>
      </c>
      <c r="X676">
        <v>0</v>
      </c>
      <c r="Y676">
        <v>0</v>
      </c>
      <c r="Z676">
        <v>3</v>
      </c>
      <c r="AA676" s="4">
        <v>2910</v>
      </c>
      <c r="AB676" s="4">
        <v>0</v>
      </c>
      <c r="AC676">
        <v>1990</v>
      </c>
      <c r="AD676" t="s">
        <v>787</v>
      </c>
      <c r="AE676" t="s">
        <v>137</v>
      </c>
      <c r="AF676" t="s">
        <v>138</v>
      </c>
    </row>
    <row r="677" spans="1:32">
      <c r="A677" t="str">
        <f>PROPER(TRIM(Homes[[#This Row],[street]]))</f>
        <v>23013 Se 44Th St</v>
      </c>
      <c r="B677" t="str">
        <f>PROPER(TRIM(Homes[[#This Row],[city]]))</f>
        <v>Sammamish</v>
      </c>
      <c r="C677" t="str">
        <f>_xlfn.TEXTBEFORE(Homes[[#This Row],[statezip]]," ")</f>
        <v>WA</v>
      </c>
      <c r="D677" s="6" t="str">
        <f>_xlfn.TEXTAFTER(Homes[[#This Row],[statezip]]," ")</f>
        <v>98075</v>
      </c>
      <c r="E677" s="1">
        <v>770000</v>
      </c>
      <c r="F677">
        <v>4</v>
      </c>
      <c r="G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77" s="3" t="str">
        <f>Homes[[#This Row],[bedrooms]] &amp; " bd | " &amp; TEXT(Homes[[#This Row],[bathrooms]],"0.##") &amp; " ba"</f>
        <v>4 bd | 2.5 ba</v>
      </c>
      <c r="I677" s="4">
        <v>3920</v>
      </c>
      <c r="J677" s="1">
        <f>IFERROR(Homes[[#This Row],[price]]/Homes[[#This Row],[sqft_living]]," ")</f>
        <v>196.42857142857142</v>
      </c>
      <c r="K677" s="4">
        <f>IFERROR(Homes[[#This Row],[sqft_lot]]/43560," ")</f>
        <v>0.28500918273645548</v>
      </c>
      <c r="L677" t="str">
        <f>IF(Homes[[#This Row],[waterfront]]=1, "Yes","No")</f>
        <v>No</v>
      </c>
      <c r="M677" s="4" t="str">
        <f>IF(Homes[[#This Row],[sqft_basement]]&gt;0, "Yes","No")</f>
        <v>No</v>
      </c>
      <c r="N677" t="str">
        <f>CHOOSE(Homes[[#This Row],[view]]+1, "None","Fair","Good","Great","Excellent")</f>
        <v>None</v>
      </c>
      <c r="O677" t="str">
        <f>CHOOSE(Homes[[#This Row],[condition]], "Poor","Fair","Average","Good","Excellent")</f>
        <v>Average</v>
      </c>
      <c r="P677">
        <f ca="1">YEAR(TODAY())-Homes[[#This Row],[yr_built]]</f>
        <v>28</v>
      </c>
      <c r="Q677">
        <v>0</v>
      </c>
      <c r="R677">
        <f ca="1">IF(Homes[[#This Row],[yr_renovated]]&gt;0, YEAR(TODAY())-Homes[[#This Row],[yr_renovated]], YEAR(TODAY())-Homes[[#This Row],[yr_built]])</f>
        <v>28</v>
      </c>
      <c r="S677">
        <v>2</v>
      </c>
      <c r="T677" s="2">
        <v>41815</v>
      </c>
      <c r="U677" s="3">
        <v>2.5</v>
      </c>
      <c r="V677" s="4">
        <f>IFERROR(Homes[[#This Row],[sqft_above]]+Homes[[#This Row],[sqft_basement]]," ")</f>
        <v>3920</v>
      </c>
      <c r="W677" s="4">
        <v>12415</v>
      </c>
      <c r="X677">
        <v>0</v>
      </c>
      <c r="Y677">
        <v>0</v>
      </c>
      <c r="Z677">
        <v>3</v>
      </c>
      <c r="AA677" s="4">
        <v>3920</v>
      </c>
      <c r="AB677" s="4">
        <v>0</v>
      </c>
      <c r="AC677">
        <v>1997</v>
      </c>
      <c r="AD677" t="s">
        <v>788</v>
      </c>
      <c r="AE677" t="s">
        <v>102</v>
      </c>
      <c r="AF677" t="s">
        <v>103</v>
      </c>
    </row>
    <row r="678" spans="1:32">
      <c r="A678" t="str">
        <f>PROPER(TRIM(Homes[[#This Row],[street]]))</f>
        <v>1614 33Rd Ave</v>
      </c>
      <c r="B678" t="str">
        <f>PROPER(TRIM(Homes[[#This Row],[city]]))</f>
        <v>Seattle</v>
      </c>
      <c r="C678" t="str">
        <f>_xlfn.TEXTBEFORE(Homes[[#This Row],[statezip]]," ")</f>
        <v>WA</v>
      </c>
      <c r="D678" s="6" t="str">
        <f>_xlfn.TEXTAFTER(Homes[[#This Row],[statezip]]," ")</f>
        <v>98122</v>
      </c>
      <c r="E678" s="1">
        <v>770000</v>
      </c>
      <c r="F678">
        <v>3</v>
      </c>
      <c r="G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78" s="3" t="str">
        <f>Homes[[#This Row],[bedrooms]] &amp; " bd | " &amp; TEXT(Homes[[#This Row],[bathrooms]],"0.##") &amp; " ba"</f>
        <v>3 bd | 1.75 ba</v>
      </c>
      <c r="I678" s="4">
        <v>1720</v>
      </c>
      <c r="J678" s="1">
        <f>IFERROR(Homes[[#This Row],[price]]/Homes[[#This Row],[sqft_living]]," ")</f>
        <v>447.67441860465118</v>
      </c>
      <c r="K678" s="4">
        <f>IFERROR(Homes[[#This Row],[sqft_lot]]/43560," ")</f>
        <v>0.1147842056932966</v>
      </c>
      <c r="L678" t="str">
        <f>IF(Homes[[#This Row],[waterfront]]=1, "Yes","No")</f>
        <v>No</v>
      </c>
      <c r="M678" s="4" t="str">
        <f>IF(Homes[[#This Row],[sqft_basement]]&gt;0, "Yes","No")</f>
        <v>No</v>
      </c>
      <c r="N678" t="str">
        <f>CHOOSE(Homes[[#This Row],[view]]+1, "None","Fair","Good","Great","Excellent")</f>
        <v>None</v>
      </c>
      <c r="O678" t="str">
        <f>CHOOSE(Homes[[#This Row],[condition]], "Poor","Fair","Average","Good","Excellent")</f>
        <v>Average</v>
      </c>
      <c r="P678">
        <f ca="1">YEAR(TODAY())-Homes[[#This Row],[yr_built]]</f>
        <v>71</v>
      </c>
      <c r="Q678">
        <v>2014</v>
      </c>
      <c r="R678">
        <f ca="1">IF(Homes[[#This Row],[yr_renovated]]&gt;0, YEAR(TODAY())-Homes[[#This Row],[yr_renovated]], YEAR(TODAY())-Homes[[#This Row],[yr_built]])</f>
        <v>11</v>
      </c>
      <c r="S678">
        <v>1</v>
      </c>
      <c r="T678" s="2">
        <v>41771</v>
      </c>
      <c r="U678" s="3">
        <v>1.75</v>
      </c>
      <c r="V678" s="4">
        <f>IFERROR(Homes[[#This Row],[sqft_above]]+Homes[[#This Row],[sqft_basement]]," ")</f>
        <v>1720</v>
      </c>
      <c r="W678" s="4">
        <v>5000</v>
      </c>
      <c r="X678">
        <v>0</v>
      </c>
      <c r="Y678">
        <v>0</v>
      </c>
      <c r="Z678">
        <v>3</v>
      </c>
      <c r="AA678" s="4">
        <v>1720</v>
      </c>
      <c r="AB678" s="4">
        <v>0</v>
      </c>
      <c r="AC678">
        <v>1954</v>
      </c>
      <c r="AD678" t="s">
        <v>789</v>
      </c>
      <c r="AE678" t="s">
        <v>49</v>
      </c>
      <c r="AF678" t="s">
        <v>302</v>
      </c>
    </row>
    <row r="679" spans="1:32">
      <c r="A679" t="str">
        <f>PROPER(TRIM(Homes[[#This Row],[street]]))</f>
        <v>1464 Nw 95Th St</v>
      </c>
      <c r="B679" t="str">
        <f>PROPER(TRIM(Homes[[#This Row],[city]]))</f>
        <v>Seattle</v>
      </c>
      <c r="C679" t="str">
        <f>_xlfn.TEXTBEFORE(Homes[[#This Row],[statezip]]," ")</f>
        <v>WA</v>
      </c>
      <c r="D679" s="6" t="str">
        <f>_xlfn.TEXTAFTER(Homes[[#This Row],[statezip]]," ")</f>
        <v>98117</v>
      </c>
      <c r="E679" s="1">
        <v>767450</v>
      </c>
      <c r="F679">
        <v>3</v>
      </c>
      <c r="G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79" s="3" t="str">
        <f>Homes[[#This Row],[bedrooms]] &amp; " bd | " &amp; TEXT(Homes[[#This Row],[bathrooms]],"0.##") &amp; " ba"</f>
        <v>3 bd | 2. ba</v>
      </c>
      <c r="I679" s="4">
        <v>1630</v>
      </c>
      <c r="J679" s="1">
        <f>IFERROR(Homes[[#This Row],[price]]/Homes[[#This Row],[sqft_living]]," ")</f>
        <v>470.82822085889569</v>
      </c>
      <c r="K679" s="4">
        <f>IFERROR(Homes[[#This Row],[sqft_lot]]/43560," ")</f>
        <v>0.17444903581267218</v>
      </c>
      <c r="L679" t="str">
        <f>IF(Homes[[#This Row],[waterfront]]=1, "Yes","No")</f>
        <v>No</v>
      </c>
      <c r="M679" s="4" t="str">
        <f>IF(Homes[[#This Row],[sqft_basement]]&gt;0, "Yes","No")</f>
        <v>No</v>
      </c>
      <c r="N679" t="str">
        <f>CHOOSE(Homes[[#This Row],[view]]+1, "None","Fair","Good","Great","Excellent")</f>
        <v>None</v>
      </c>
      <c r="O679" t="str">
        <f>CHOOSE(Homes[[#This Row],[condition]], "Poor","Fair","Average","Good","Excellent")</f>
        <v>Average</v>
      </c>
      <c r="P679">
        <f ca="1">YEAR(TODAY())-Homes[[#This Row],[yr_built]]</f>
        <v>19</v>
      </c>
      <c r="Q679">
        <v>0</v>
      </c>
      <c r="R679">
        <f ca="1">IF(Homes[[#This Row],[yr_renovated]]&gt;0, YEAR(TODAY())-Homes[[#This Row],[yr_renovated]], YEAR(TODAY())-Homes[[#This Row],[yr_built]])</f>
        <v>19</v>
      </c>
      <c r="S679">
        <v>1</v>
      </c>
      <c r="T679" s="2">
        <v>41794</v>
      </c>
      <c r="U679" s="3">
        <v>2</v>
      </c>
      <c r="V679" s="4">
        <f>IFERROR(Homes[[#This Row],[sqft_above]]+Homes[[#This Row],[sqft_basement]]," ")</f>
        <v>1630</v>
      </c>
      <c r="W679" s="4">
        <v>7599</v>
      </c>
      <c r="X679">
        <v>0</v>
      </c>
      <c r="Y679">
        <v>0</v>
      </c>
      <c r="Z679">
        <v>3</v>
      </c>
      <c r="AA679" s="4">
        <v>1630</v>
      </c>
      <c r="AB679" s="4">
        <v>0</v>
      </c>
      <c r="AC679">
        <v>2006</v>
      </c>
      <c r="AD679" t="s">
        <v>790</v>
      </c>
      <c r="AE679" t="s">
        <v>49</v>
      </c>
      <c r="AF679" t="s">
        <v>204</v>
      </c>
    </row>
    <row r="680" spans="1:32">
      <c r="A680" t="str">
        <f>PROPER(TRIM(Homes[[#This Row],[street]]))</f>
        <v>15905 Saybrook Dr Ne</v>
      </c>
      <c r="B680" t="str">
        <f>PROPER(TRIM(Homes[[#This Row],[city]]))</f>
        <v>Woodinville</v>
      </c>
      <c r="C680" t="str">
        <f>_xlfn.TEXTBEFORE(Homes[[#This Row],[statezip]]," ")</f>
        <v>WA</v>
      </c>
      <c r="D680" s="6" t="str">
        <f>_xlfn.TEXTAFTER(Homes[[#This Row],[statezip]]," ")</f>
        <v>98077</v>
      </c>
      <c r="E680" s="1">
        <v>766950</v>
      </c>
      <c r="F680">
        <v>3</v>
      </c>
      <c r="G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80" s="3" t="str">
        <f>Homes[[#This Row],[bedrooms]] &amp; " bd | " &amp; TEXT(Homes[[#This Row],[bathrooms]],"0.##") &amp; " ba"</f>
        <v>3 bd | 2.5 ba</v>
      </c>
      <c r="I680" s="4">
        <v>3030</v>
      </c>
      <c r="J680" s="1">
        <f>IFERROR(Homes[[#This Row],[price]]/Homes[[#This Row],[sqft_living]]," ")</f>
        <v>253.11881188118812</v>
      </c>
      <c r="K680" s="4">
        <f>IFERROR(Homes[[#This Row],[sqft_lot]]/43560," ")</f>
        <v>0.68886593204775026</v>
      </c>
      <c r="L680" t="str">
        <f>IF(Homes[[#This Row],[waterfront]]=1, "Yes","No")</f>
        <v>No</v>
      </c>
      <c r="M680" s="4" t="str">
        <f>IF(Homes[[#This Row],[sqft_basement]]&gt;0, "Yes","No")</f>
        <v>No</v>
      </c>
      <c r="N680" t="str">
        <f>CHOOSE(Homes[[#This Row],[view]]+1, "None","Fair","Good","Great","Excellent")</f>
        <v>None</v>
      </c>
      <c r="O680" t="str">
        <f>CHOOSE(Homes[[#This Row],[condition]], "Poor","Fair","Average","Good","Excellent")</f>
        <v>Good</v>
      </c>
      <c r="P680">
        <f ca="1">YEAR(TODAY())-Homes[[#This Row],[yr_built]]</f>
        <v>33</v>
      </c>
      <c r="Q680">
        <v>0</v>
      </c>
      <c r="R680">
        <f ca="1">IF(Homes[[#This Row],[yr_renovated]]&gt;0, YEAR(TODAY())-Homes[[#This Row],[yr_renovated]], YEAR(TODAY())-Homes[[#This Row],[yr_built]])</f>
        <v>33</v>
      </c>
      <c r="S680">
        <v>1.5</v>
      </c>
      <c r="T680" s="2">
        <v>41773</v>
      </c>
      <c r="U680" s="3">
        <v>2.5</v>
      </c>
      <c r="V680" s="4">
        <f>IFERROR(Homes[[#This Row],[sqft_above]]+Homes[[#This Row],[sqft_basement]]," ")</f>
        <v>3030</v>
      </c>
      <c r="W680" s="4">
        <v>30007</v>
      </c>
      <c r="X680">
        <v>0</v>
      </c>
      <c r="Y680">
        <v>0</v>
      </c>
      <c r="Z680">
        <v>4</v>
      </c>
      <c r="AA680" s="4">
        <v>3030</v>
      </c>
      <c r="AB680" s="4">
        <v>0</v>
      </c>
      <c r="AC680">
        <v>1992</v>
      </c>
      <c r="AD680" t="s">
        <v>791</v>
      </c>
      <c r="AE680" t="s">
        <v>120</v>
      </c>
      <c r="AF680" t="s">
        <v>121</v>
      </c>
    </row>
    <row r="681" spans="1:32">
      <c r="A681" t="str">
        <f>PROPER(TRIM(Homes[[#This Row],[street]]))</f>
        <v>170 Mt Quay Dr Nw</v>
      </c>
      <c r="B681" t="str">
        <f>PROPER(TRIM(Homes[[#This Row],[city]]))</f>
        <v>Issaquah</v>
      </c>
      <c r="C681" t="str">
        <f>_xlfn.TEXTBEFORE(Homes[[#This Row],[statezip]]," ")</f>
        <v>WA</v>
      </c>
      <c r="D681" s="6" t="str">
        <f>_xlfn.TEXTAFTER(Homes[[#This Row],[statezip]]," ")</f>
        <v>98027</v>
      </c>
      <c r="E681" s="1">
        <v>765000</v>
      </c>
      <c r="F681">
        <v>5</v>
      </c>
      <c r="G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681" s="3" t="str">
        <f>Homes[[#This Row],[bedrooms]] &amp; " bd | " &amp; TEXT(Homes[[#This Row],[bathrooms]],"0.##") &amp; " ba"</f>
        <v>5 bd | 3.75 ba</v>
      </c>
      <c r="I681" s="4">
        <v>3580</v>
      </c>
      <c r="J681" s="1">
        <f>IFERROR(Homes[[#This Row],[price]]/Homes[[#This Row],[sqft_living]]," ")</f>
        <v>213.68715083798884</v>
      </c>
      <c r="K681" s="4">
        <f>IFERROR(Homes[[#This Row],[sqft_lot]]/43560," ")</f>
        <v>0.3277089072543618</v>
      </c>
      <c r="L681" t="str">
        <f>IF(Homes[[#This Row],[waterfront]]=1, "Yes","No")</f>
        <v>No</v>
      </c>
      <c r="M681" s="4" t="str">
        <f>IF(Homes[[#This Row],[sqft_basement]]&gt;0, "Yes","No")</f>
        <v>Yes</v>
      </c>
      <c r="N681" t="str">
        <f>CHOOSE(Homes[[#This Row],[view]]+1, "None","Fair","Good","Great","Excellent")</f>
        <v>None</v>
      </c>
      <c r="O681" t="str">
        <f>CHOOSE(Homes[[#This Row],[condition]], "Poor","Fair","Average","Good","Excellent")</f>
        <v>Average</v>
      </c>
      <c r="P681">
        <f ca="1">YEAR(TODAY())-Homes[[#This Row],[yr_built]]</f>
        <v>26</v>
      </c>
      <c r="Q681">
        <v>0</v>
      </c>
      <c r="R681">
        <f ca="1">IF(Homes[[#This Row],[yr_renovated]]&gt;0, YEAR(TODAY())-Homes[[#This Row],[yr_renovated]], YEAR(TODAY())-Homes[[#This Row],[yr_built]])</f>
        <v>26</v>
      </c>
      <c r="S681">
        <v>2</v>
      </c>
      <c r="T681" s="2">
        <v>41774</v>
      </c>
      <c r="U681" s="3">
        <v>3.75</v>
      </c>
      <c r="V681" s="4">
        <f>IFERROR(Homes[[#This Row],[sqft_above]]+Homes[[#This Row],[sqft_basement]]," ")</f>
        <v>3580</v>
      </c>
      <c r="W681" s="4">
        <v>14275</v>
      </c>
      <c r="X681">
        <v>0</v>
      </c>
      <c r="Y681">
        <v>0</v>
      </c>
      <c r="Z681">
        <v>3</v>
      </c>
      <c r="AA681" s="4">
        <v>3190</v>
      </c>
      <c r="AB681" s="4">
        <v>390</v>
      </c>
      <c r="AC681">
        <v>1999</v>
      </c>
      <c r="AD681" t="s">
        <v>792</v>
      </c>
      <c r="AE681" t="s">
        <v>79</v>
      </c>
      <c r="AF681" t="s">
        <v>82</v>
      </c>
    </row>
    <row r="682" spans="1:32">
      <c r="A682" t="str">
        <f>PROPER(TRIM(Homes[[#This Row],[street]]))</f>
        <v>17323 Ne 24Th St</v>
      </c>
      <c r="B682" t="str">
        <f>PROPER(TRIM(Homes[[#This Row],[city]]))</f>
        <v>Redmond</v>
      </c>
      <c r="C682" t="str">
        <f>_xlfn.TEXTBEFORE(Homes[[#This Row],[statezip]]," ")</f>
        <v>WA</v>
      </c>
      <c r="D682" s="6" t="str">
        <f>_xlfn.TEXTAFTER(Homes[[#This Row],[statezip]]," ")</f>
        <v>98052</v>
      </c>
      <c r="E682" s="1">
        <v>765000</v>
      </c>
      <c r="F682">
        <v>4</v>
      </c>
      <c r="G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682" s="3" t="str">
        <f>Homes[[#This Row],[bedrooms]] &amp; " bd | " &amp; TEXT(Homes[[#This Row],[bathrooms]],"0.##") &amp; " ba"</f>
        <v>4 bd | 2.25 ba</v>
      </c>
      <c r="I682" s="4">
        <v>2560</v>
      </c>
      <c r="J682" s="1">
        <f>IFERROR(Homes[[#This Row],[price]]/Homes[[#This Row],[sqft_living]]," ")</f>
        <v>298.828125</v>
      </c>
      <c r="K682" s="4">
        <f>IFERROR(Homes[[#This Row],[sqft_lot]]/43560," ")</f>
        <v>0.27777777777777779</v>
      </c>
      <c r="L682" t="str">
        <f>IF(Homes[[#This Row],[waterfront]]=1, "Yes","No")</f>
        <v>No</v>
      </c>
      <c r="M682" s="4" t="str">
        <f>IF(Homes[[#This Row],[sqft_basement]]&gt;0, "Yes","No")</f>
        <v>Yes</v>
      </c>
      <c r="N682" t="str">
        <f>CHOOSE(Homes[[#This Row],[view]]+1, "None","Fair","Good","Great","Excellent")</f>
        <v>None</v>
      </c>
      <c r="O682" t="str">
        <f>CHOOSE(Homes[[#This Row],[condition]], "Poor","Fair","Average","Good","Excellent")</f>
        <v>Good</v>
      </c>
      <c r="P682">
        <f ca="1">YEAR(TODAY())-Homes[[#This Row],[yr_built]]</f>
        <v>49</v>
      </c>
      <c r="Q682">
        <v>1992</v>
      </c>
      <c r="R682">
        <f ca="1">IF(Homes[[#This Row],[yr_renovated]]&gt;0, YEAR(TODAY())-Homes[[#This Row],[yr_renovated]], YEAR(TODAY())-Homes[[#This Row],[yr_built]])</f>
        <v>33</v>
      </c>
      <c r="S682">
        <v>1</v>
      </c>
      <c r="T682" s="2">
        <v>41779</v>
      </c>
      <c r="U682" s="3">
        <v>2.25</v>
      </c>
      <c r="V682" s="4">
        <f>IFERROR(Homes[[#This Row],[sqft_above]]+Homes[[#This Row],[sqft_basement]]," ")</f>
        <v>2560</v>
      </c>
      <c r="W682" s="4">
        <v>12100</v>
      </c>
      <c r="X682">
        <v>0</v>
      </c>
      <c r="Y682">
        <v>0</v>
      </c>
      <c r="Z682">
        <v>4</v>
      </c>
      <c r="AA682" s="4">
        <v>1760</v>
      </c>
      <c r="AB682" s="4">
        <v>800</v>
      </c>
      <c r="AC682">
        <v>1976</v>
      </c>
      <c r="AD682" t="s">
        <v>793</v>
      </c>
      <c r="AE682" t="s">
        <v>137</v>
      </c>
      <c r="AF682" t="s">
        <v>138</v>
      </c>
    </row>
    <row r="683" spans="1:32">
      <c r="A683" t="str">
        <f>PROPER(TRIM(Homes[[#This Row],[street]]))</f>
        <v>2828 277Th Terrace Se</v>
      </c>
      <c r="B683" t="str">
        <f>PROPER(TRIM(Homes[[#This Row],[city]]))</f>
        <v>Sammamish</v>
      </c>
      <c r="C683" t="str">
        <f>_xlfn.TEXTBEFORE(Homes[[#This Row],[statezip]]," ")</f>
        <v>WA</v>
      </c>
      <c r="D683" s="6" t="str">
        <f>_xlfn.TEXTAFTER(Homes[[#This Row],[statezip]]," ")</f>
        <v>98075</v>
      </c>
      <c r="E683" s="1">
        <v>765000</v>
      </c>
      <c r="F683">
        <v>4</v>
      </c>
      <c r="G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683" s="3" t="str">
        <f>Homes[[#This Row],[bedrooms]] &amp; " bd | " &amp; TEXT(Homes[[#This Row],[bathrooms]],"0.##") &amp; " ba"</f>
        <v>4 bd | 4. ba</v>
      </c>
      <c r="I683" s="4">
        <v>3010</v>
      </c>
      <c r="J683" s="1">
        <f>IFERROR(Homes[[#This Row],[price]]/Homes[[#This Row],[sqft_living]]," ")</f>
        <v>254.15282392026577</v>
      </c>
      <c r="K683" s="4">
        <f>IFERROR(Homes[[#This Row],[sqft_lot]]/43560," ")</f>
        <v>0.16577134986225894</v>
      </c>
      <c r="L683" t="str">
        <f>IF(Homes[[#This Row],[waterfront]]=1, "Yes","No")</f>
        <v>No</v>
      </c>
      <c r="M683" s="4" t="str">
        <f>IF(Homes[[#This Row],[sqft_basement]]&gt;0, "Yes","No")</f>
        <v>No</v>
      </c>
      <c r="N683" t="str">
        <f>CHOOSE(Homes[[#This Row],[view]]+1, "None","Fair","Good","Great","Excellent")</f>
        <v>None</v>
      </c>
      <c r="O683" t="str">
        <f>CHOOSE(Homes[[#This Row],[condition]], "Poor","Fair","Average","Good","Excellent")</f>
        <v>Average</v>
      </c>
      <c r="P683">
        <f ca="1">YEAR(TODAY())-Homes[[#This Row],[yr_built]]</f>
        <v>21</v>
      </c>
      <c r="Q683">
        <v>2003</v>
      </c>
      <c r="R683">
        <f ca="1">IF(Homes[[#This Row],[yr_renovated]]&gt;0, YEAR(TODAY())-Homes[[#This Row],[yr_renovated]], YEAR(TODAY())-Homes[[#This Row],[yr_built]])</f>
        <v>22</v>
      </c>
      <c r="S683">
        <v>2</v>
      </c>
      <c r="T683" s="2">
        <v>41828</v>
      </c>
      <c r="U683" s="3">
        <v>4</v>
      </c>
      <c r="V683" s="4">
        <f>IFERROR(Homes[[#This Row],[sqft_above]]+Homes[[#This Row],[sqft_basement]]," ")</f>
        <v>3010</v>
      </c>
      <c r="W683" s="4">
        <v>7221</v>
      </c>
      <c r="X683">
        <v>0</v>
      </c>
      <c r="Y683">
        <v>0</v>
      </c>
      <c r="Z683">
        <v>3</v>
      </c>
      <c r="AA683" s="4">
        <v>3010</v>
      </c>
      <c r="AB683" s="4">
        <v>0</v>
      </c>
      <c r="AC683">
        <v>2004</v>
      </c>
      <c r="AD683" t="s">
        <v>794</v>
      </c>
      <c r="AE683" t="s">
        <v>102</v>
      </c>
      <c r="AF683" t="s">
        <v>103</v>
      </c>
    </row>
    <row r="684" spans="1:32">
      <c r="A684" t="str">
        <f>PROPER(TRIM(Homes[[#This Row],[street]]))</f>
        <v>4520 Sunnyside Ave N</v>
      </c>
      <c r="B684" t="str">
        <f>PROPER(TRIM(Homes[[#This Row],[city]]))</f>
        <v>Seattle</v>
      </c>
      <c r="C684" t="str">
        <f>_xlfn.TEXTBEFORE(Homes[[#This Row],[statezip]]," ")</f>
        <v>WA</v>
      </c>
      <c r="D684" s="6" t="str">
        <f>_xlfn.TEXTAFTER(Homes[[#This Row],[statezip]]," ")</f>
        <v>98103</v>
      </c>
      <c r="E684" s="1">
        <v>765000</v>
      </c>
      <c r="F684">
        <v>5</v>
      </c>
      <c r="G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84" s="3" t="str">
        <f>Homes[[#This Row],[bedrooms]] &amp; " bd | " &amp; TEXT(Homes[[#This Row],[bathrooms]],"0.##") &amp; " ba"</f>
        <v>5 bd | 3. ba</v>
      </c>
      <c r="I684" s="4">
        <v>2870</v>
      </c>
      <c r="J684" s="1">
        <f>IFERROR(Homes[[#This Row],[price]]/Homes[[#This Row],[sqft_living]]," ")</f>
        <v>266.55052264808364</v>
      </c>
      <c r="K684" s="4">
        <f>IFERROR(Homes[[#This Row],[sqft_lot]]/43560," ")</f>
        <v>0.13085399449035812</v>
      </c>
      <c r="L684" t="str">
        <f>IF(Homes[[#This Row],[waterfront]]=1, "Yes","No")</f>
        <v>No</v>
      </c>
      <c r="M684" s="4" t="str">
        <f>IF(Homes[[#This Row],[sqft_basement]]&gt;0, "Yes","No")</f>
        <v>Yes</v>
      </c>
      <c r="N684" t="str">
        <f>CHOOSE(Homes[[#This Row],[view]]+1, "None","Fair","Good","Great","Excellent")</f>
        <v>None</v>
      </c>
      <c r="O684" t="str">
        <f>CHOOSE(Homes[[#This Row],[condition]], "Poor","Fair","Average","Good","Excellent")</f>
        <v>Average</v>
      </c>
      <c r="P684">
        <f ca="1">YEAR(TODAY())-Homes[[#This Row],[yr_built]]</f>
        <v>61</v>
      </c>
      <c r="Q684">
        <v>2000</v>
      </c>
      <c r="R684">
        <f ca="1">IF(Homes[[#This Row],[yr_renovated]]&gt;0, YEAR(TODAY())-Homes[[#This Row],[yr_renovated]], YEAR(TODAY())-Homes[[#This Row],[yr_built]])</f>
        <v>25</v>
      </c>
      <c r="S684">
        <v>1</v>
      </c>
      <c r="T684" s="2">
        <v>41820</v>
      </c>
      <c r="U684" s="3">
        <v>3</v>
      </c>
      <c r="V684" s="4">
        <f>IFERROR(Homes[[#This Row],[sqft_above]]+Homes[[#This Row],[sqft_basement]]," ")</f>
        <v>2870</v>
      </c>
      <c r="W684" s="4">
        <v>5700</v>
      </c>
      <c r="X684">
        <v>0</v>
      </c>
      <c r="Y684">
        <v>0</v>
      </c>
      <c r="Z684">
        <v>3</v>
      </c>
      <c r="AA684" s="4">
        <v>1950</v>
      </c>
      <c r="AB684" s="4">
        <v>920</v>
      </c>
      <c r="AC684">
        <v>1964</v>
      </c>
      <c r="AD684" t="s">
        <v>795</v>
      </c>
      <c r="AE684" t="s">
        <v>49</v>
      </c>
      <c r="AF684" t="s">
        <v>172</v>
      </c>
    </row>
    <row r="685" spans="1:32">
      <c r="A685" t="str">
        <f>PROPER(TRIM(Homes[[#This Row],[street]]))</f>
        <v>6820 Pinehurst Ave Se</v>
      </c>
      <c r="B685" t="str">
        <f>PROPER(TRIM(Homes[[#This Row],[city]]))</f>
        <v>Snoqualmie</v>
      </c>
      <c r="C685" t="str">
        <f>_xlfn.TEXTBEFORE(Homes[[#This Row],[statezip]]," ")</f>
        <v>WA</v>
      </c>
      <c r="D685" s="6" t="str">
        <f>_xlfn.TEXTAFTER(Homes[[#This Row],[statezip]]," ")</f>
        <v>98065</v>
      </c>
      <c r="E685" s="1">
        <v>765000</v>
      </c>
      <c r="F685">
        <v>4</v>
      </c>
      <c r="G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685" s="3" t="str">
        <f>Homes[[#This Row],[bedrooms]] &amp; " bd | " &amp; TEXT(Homes[[#This Row],[bathrooms]],"0.##") &amp; " ba"</f>
        <v>4 bd | 3. ba</v>
      </c>
      <c r="I685" s="4">
        <v>4410</v>
      </c>
      <c r="J685" s="1">
        <f>IFERROR(Homes[[#This Row],[price]]/Homes[[#This Row],[sqft_living]]," ")</f>
        <v>173.46938775510205</v>
      </c>
      <c r="K685" s="4">
        <f>IFERROR(Homes[[#This Row],[sqft_lot]]/43560," ")</f>
        <v>0.11717171717171718</v>
      </c>
      <c r="L685" t="str">
        <f>IF(Homes[[#This Row],[waterfront]]=1, "Yes","No")</f>
        <v>No</v>
      </c>
      <c r="M685" s="4" t="str">
        <f>IF(Homes[[#This Row],[sqft_basement]]&gt;0, "Yes","No")</f>
        <v>Yes</v>
      </c>
      <c r="N685" t="str">
        <f>CHOOSE(Homes[[#This Row],[view]]+1, "None","Fair","Good","Great","Excellent")</f>
        <v>None</v>
      </c>
      <c r="O685" t="str">
        <f>CHOOSE(Homes[[#This Row],[condition]], "Poor","Fair","Average","Good","Excellent")</f>
        <v>Average</v>
      </c>
      <c r="P685">
        <f ca="1">YEAR(TODAY())-Homes[[#This Row],[yr_built]]</f>
        <v>19</v>
      </c>
      <c r="Q685">
        <v>0</v>
      </c>
      <c r="R685">
        <f ca="1">IF(Homes[[#This Row],[yr_renovated]]&gt;0, YEAR(TODAY())-Homes[[#This Row],[yr_renovated]], YEAR(TODAY())-Homes[[#This Row],[yr_built]])</f>
        <v>19</v>
      </c>
      <c r="S685">
        <v>2</v>
      </c>
      <c r="T685" s="2">
        <v>41794</v>
      </c>
      <c r="U685" s="3">
        <v>3</v>
      </c>
      <c r="V685" s="4">
        <f>IFERROR(Homes[[#This Row],[sqft_above]]+Homes[[#This Row],[sqft_basement]]," ")</f>
        <v>4410</v>
      </c>
      <c r="W685" s="4">
        <v>5104</v>
      </c>
      <c r="X685">
        <v>0</v>
      </c>
      <c r="Y685">
        <v>0</v>
      </c>
      <c r="Z685">
        <v>3</v>
      </c>
      <c r="AA685" s="4">
        <v>3400</v>
      </c>
      <c r="AB685" s="4">
        <v>1010</v>
      </c>
      <c r="AC685">
        <v>2006</v>
      </c>
      <c r="AD685" t="s">
        <v>796</v>
      </c>
      <c r="AE685" t="s">
        <v>313</v>
      </c>
      <c r="AF685" t="s">
        <v>314</v>
      </c>
    </row>
    <row r="686" spans="1:32">
      <c r="A686" t="str">
        <f>PROPER(TRIM(Homes[[#This Row],[street]]))</f>
        <v>23319 Ne 15Th St</v>
      </c>
      <c r="B686" t="str">
        <f>PROPER(TRIM(Homes[[#This Row],[city]]))</f>
        <v>Sammamish</v>
      </c>
      <c r="C686" t="str">
        <f>_xlfn.TEXTBEFORE(Homes[[#This Row],[statezip]]," ")</f>
        <v>WA</v>
      </c>
      <c r="D686" s="6" t="str">
        <f>_xlfn.TEXTAFTER(Homes[[#This Row],[statezip]]," ")</f>
        <v>98074</v>
      </c>
      <c r="E686" s="1">
        <v>764000</v>
      </c>
      <c r="F686">
        <v>4</v>
      </c>
      <c r="G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86" s="3" t="str">
        <f>Homes[[#This Row],[bedrooms]] &amp; " bd | " &amp; TEXT(Homes[[#This Row],[bathrooms]],"0.##") &amp; " ba"</f>
        <v>4 bd | 2.5 ba</v>
      </c>
      <c r="I686" s="4">
        <v>2790</v>
      </c>
      <c r="J686" s="1">
        <f>IFERROR(Homes[[#This Row],[price]]/Homes[[#This Row],[sqft_living]]," ")</f>
        <v>273.83512544802869</v>
      </c>
      <c r="K686" s="4">
        <f>IFERROR(Homes[[#This Row],[sqft_lot]]/43560," ")</f>
        <v>0.18223140495867768</v>
      </c>
      <c r="L686" t="str">
        <f>IF(Homes[[#This Row],[waterfront]]=1, "Yes","No")</f>
        <v>No</v>
      </c>
      <c r="M686" s="4" t="str">
        <f>IF(Homes[[#This Row],[sqft_basement]]&gt;0, "Yes","No")</f>
        <v>No</v>
      </c>
      <c r="N686" t="str">
        <f>CHOOSE(Homes[[#This Row],[view]]+1, "None","Fair","Good","Great","Excellent")</f>
        <v>None</v>
      </c>
      <c r="O686" t="str">
        <f>CHOOSE(Homes[[#This Row],[condition]], "Poor","Fair","Average","Good","Excellent")</f>
        <v>Average</v>
      </c>
      <c r="P686">
        <f ca="1">YEAR(TODAY())-Homes[[#This Row],[yr_built]]</f>
        <v>28</v>
      </c>
      <c r="Q686">
        <v>0</v>
      </c>
      <c r="R686">
        <f ca="1">IF(Homes[[#This Row],[yr_renovated]]&gt;0, YEAR(TODAY())-Homes[[#This Row],[yr_renovated]], YEAR(TODAY())-Homes[[#This Row],[yr_built]])</f>
        <v>28</v>
      </c>
      <c r="S686">
        <v>2</v>
      </c>
      <c r="T686" s="2">
        <v>41808</v>
      </c>
      <c r="U686" s="3">
        <v>2.5</v>
      </c>
      <c r="V686" s="4">
        <f>IFERROR(Homes[[#This Row],[sqft_above]]+Homes[[#This Row],[sqft_basement]]," ")</f>
        <v>2790</v>
      </c>
      <c r="W686" s="4">
        <v>7938</v>
      </c>
      <c r="X686">
        <v>0</v>
      </c>
      <c r="Y686">
        <v>0</v>
      </c>
      <c r="Z686">
        <v>3</v>
      </c>
      <c r="AA686" s="4">
        <v>2790</v>
      </c>
      <c r="AB686" s="4">
        <v>0</v>
      </c>
      <c r="AC686">
        <v>1997</v>
      </c>
      <c r="AD686" t="s">
        <v>797</v>
      </c>
      <c r="AE686" t="s">
        <v>102</v>
      </c>
      <c r="AF686" t="s">
        <v>266</v>
      </c>
    </row>
    <row r="687" spans="1:32">
      <c r="A687" t="str">
        <f>PROPER(TRIM(Homes[[#This Row],[street]]))</f>
        <v>4811-4815 38Th Ave Ne</v>
      </c>
      <c r="B687" t="str">
        <f>PROPER(TRIM(Homes[[#This Row],[city]]))</f>
        <v>Seattle</v>
      </c>
      <c r="C687" t="str">
        <f>_xlfn.TEXTBEFORE(Homes[[#This Row],[statezip]]," ")</f>
        <v>WA</v>
      </c>
      <c r="D687" s="6" t="str">
        <f>_xlfn.TEXTAFTER(Homes[[#This Row],[statezip]]," ")</f>
        <v>98105</v>
      </c>
      <c r="E687" s="1">
        <v>763101</v>
      </c>
      <c r="F687">
        <v>3</v>
      </c>
      <c r="G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87" s="3" t="str">
        <f>Homes[[#This Row],[bedrooms]] &amp; " bd | " &amp; TEXT(Homes[[#This Row],[bathrooms]],"0.##") &amp; " ba"</f>
        <v>3 bd | 1.75 ba</v>
      </c>
      <c r="I687" s="4">
        <v>1990</v>
      </c>
      <c r="J687" s="1">
        <f>IFERROR(Homes[[#This Row],[price]]/Homes[[#This Row],[sqft_living]]," ")</f>
        <v>383.46783919597988</v>
      </c>
      <c r="K687" s="4">
        <f>IFERROR(Homes[[#This Row],[sqft_lot]]/43560," ")</f>
        <v>0.12764003673094582</v>
      </c>
      <c r="L687" t="str">
        <f>IF(Homes[[#This Row],[waterfront]]=1, "Yes","No")</f>
        <v>No</v>
      </c>
      <c r="M687" s="4" t="str">
        <f>IF(Homes[[#This Row],[sqft_basement]]&gt;0, "Yes","No")</f>
        <v>Yes</v>
      </c>
      <c r="N687" t="str">
        <f>CHOOSE(Homes[[#This Row],[view]]+1, "None","Fair","Good","Great","Excellent")</f>
        <v>None</v>
      </c>
      <c r="O687" t="str">
        <f>CHOOSE(Homes[[#This Row],[condition]], "Poor","Fair","Average","Good","Excellent")</f>
        <v>Good</v>
      </c>
      <c r="P687">
        <f ca="1">YEAR(TODAY())-Homes[[#This Row],[yr_built]]</f>
        <v>86</v>
      </c>
      <c r="Q687">
        <v>1989</v>
      </c>
      <c r="R687">
        <f ca="1">IF(Homes[[#This Row],[yr_renovated]]&gt;0, YEAR(TODAY())-Homes[[#This Row],[yr_renovated]], YEAR(TODAY())-Homes[[#This Row],[yr_built]])</f>
        <v>36</v>
      </c>
      <c r="S687">
        <v>1</v>
      </c>
      <c r="T687" s="2">
        <v>41806</v>
      </c>
      <c r="U687" s="3">
        <v>1.75</v>
      </c>
      <c r="V687" s="4">
        <f>IFERROR(Homes[[#This Row],[sqft_above]]+Homes[[#This Row],[sqft_basement]]," ")</f>
        <v>1990</v>
      </c>
      <c r="W687" s="4">
        <v>5560</v>
      </c>
      <c r="X687">
        <v>0</v>
      </c>
      <c r="Y687">
        <v>0</v>
      </c>
      <c r="Z687">
        <v>4</v>
      </c>
      <c r="AA687" s="4">
        <v>1100</v>
      </c>
      <c r="AB687" s="4">
        <v>890</v>
      </c>
      <c r="AC687">
        <v>1939</v>
      </c>
      <c r="AD687" t="s">
        <v>798</v>
      </c>
      <c r="AE687" t="s">
        <v>49</v>
      </c>
      <c r="AF687" t="s">
        <v>60</v>
      </c>
    </row>
    <row r="688" spans="1:32">
      <c r="A688" t="str">
        <f>PROPER(TRIM(Homes[[#This Row],[street]]))</f>
        <v>8208 Se 26Th St</v>
      </c>
      <c r="B688" t="str">
        <f>PROPER(TRIM(Homes[[#This Row],[city]]))</f>
        <v>Mercer Island</v>
      </c>
      <c r="C688" t="str">
        <f>_xlfn.TEXTBEFORE(Homes[[#This Row],[statezip]]," ")</f>
        <v>WA</v>
      </c>
      <c r="D688" s="6" t="str">
        <f>_xlfn.TEXTAFTER(Homes[[#This Row],[statezip]]," ")</f>
        <v>98040</v>
      </c>
      <c r="E688" s="1">
        <v>762500</v>
      </c>
      <c r="F688">
        <v>4</v>
      </c>
      <c r="G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88" s="3" t="str">
        <f>Homes[[#This Row],[bedrooms]] &amp; " bd | " &amp; TEXT(Homes[[#This Row],[bathrooms]],"0.##") &amp; " ba"</f>
        <v>4 bd | 2.75 ba</v>
      </c>
      <c r="I688" s="4">
        <v>2610</v>
      </c>
      <c r="J688" s="1">
        <f>IFERROR(Homes[[#This Row],[price]]/Homes[[#This Row],[sqft_living]]," ")</f>
        <v>292.14559386973178</v>
      </c>
      <c r="K688" s="4">
        <f>IFERROR(Homes[[#This Row],[sqft_lot]]/43560," ")</f>
        <v>0.20110192837465565</v>
      </c>
      <c r="L688" t="str">
        <f>IF(Homes[[#This Row],[waterfront]]=1, "Yes","No")</f>
        <v>No</v>
      </c>
      <c r="M688" s="4" t="str">
        <f>IF(Homes[[#This Row],[sqft_basement]]&gt;0, "Yes","No")</f>
        <v>Yes</v>
      </c>
      <c r="N688" t="str">
        <f>CHOOSE(Homes[[#This Row],[view]]+1, "None","Fair","Good","Great","Excellent")</f>
        <v>None</v>
      </c>
      <c r="O688" t="str">
        <f>CHOOSE(Homes[[#This Row],[condition]], "Poor","Fair","Average","Good","Excellent")</f>
        <v>Good</v>
      </c>
      <c r="P688">
        <f ca="1">YEAR(TODAY())-Homes[[#This Row],[yr_built]]</f>
        <v>47</v>
      </c>
      <c r="Q688">
        <v>2000</v>
      </c>
      <c r="R688">
        <f ca="1">IF(Homes[[#This Row],[yr_renovated]]&gt;0, YEAR(TODAY())-Homes[[#This Row],[yr_renovated]], YEAR(TODAY())-Homes[[#This Row],[yr_built]])</f>
        <v>25</v>
      </c>
      <c r="S688">
        <v>1</v>
      </c>
      <c r="T688" s="2">
        <v>41814</v>
      </c>
      <c r="U688" s="3">
        <v>2.75</v>
      </c>
      <c r="V688" s="4">
        <f>IFERROR(Homes[[#This Row],[sqft_above]]+Homes[[#This Row],[sqft_basement]]," ")</f>
        <v>2610</v>
      </c>
      <c r="W688" s="4">
        <v>8760</v>
      </c>
      <c r="X688">
        <v>0</v>
      </c>
      <c r="Y688">
        <v>0</v>
      </c>
      <c r="Z688">
        <v>4</v>
      </c>
      <c r="AA688" s="4">
        <v>1760</v>
      </c>
      <c r="AB688" s="4">
        <v>850</v>
      </c>
      <c r="AC688">
        <v>1978</v>
      </c>
      <c r="AD688" t="s">
        <v>799</v>
      </c>
      <c r="AE688" t="s">
        <v>36</v>
      </c>
      <c r="AF688" t="s">
        <v>37</v>
      </c>
    </row>
    <row r="689" spans="1:32">
      <c r="A689" t="str">
        <f>PROPER(TRIM(Homes[[#This Row],[street]]))</f>
        <v>4854 E Mercer Way</v>
      </c>
      <c r="B689" t="str">
        <f>PROPER(TRIM(Homes[[#This Row],[city]]))</f>
        <v>Mercer Island</v>
      </c>
      <c r="C689" t="str">
        <f>_xlfn.TEXTBEFORE(Homes[[#This Row],[statezip]]," ")</f>
        <v>WA</v>
      </c>
      <c r="D689" s="6" t="str">
        <f>_xlfn.TEXTAFTER(Homes[[#This Row],[statezip]]," ")</f>
        <v>98040</v>
      </c>
      <c r="E689" s="1">
        <v>762400</v>
      </c>
      <c r="F689">
        <v>3</v>
      </c>
      <c r="G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89" s="3" t="str">
        <f>Homes[[#This Row],[bedrooms]] &amp; " bd | " &amp; TEXT(Homes[[#This Row],[bathrooms]],"0.##") &amp; " ba"</f>
        <v>3 bd | 1.75 ba</v>
      </c>
      <c r="I689" s="4">
        <v>2430</v>
      </c>
      <c r="J689" s="1">
        <f>IFERROR(Homes[[#This Row],[price]]/Homes[[#This Row],[sqft_living]]," ")</f>
        <v>313.74485596707819</v>
      </c>
      <c r="K689" s="4">
        <f>IFERROR(Homes[[#This Row],[sqft_lot]]/43560," ")</f>
        <v>0.33533057851239667</v>
      </c>
      <c r="L689" t="str">
        <f>IF(Homes[[#This Row],[waterfront]]=1, "Yes","No")</f>
        <v>No</v>
      </c>
      <c r="M689" s="4" t="str">
        <f>IF(Homes[[#This Row],[sqft_basement]]&gt;0, "Yes","No")</f>
        <v>Yes</v>
      </c>
      <c r="N689" t="str">
        <f>CHOOSE(Homes[[#This Row],[view]]+1, "None","Fair","Good","Great","Excellent")</f>
        <v>Fair</v>
      </c>
      <c r="O689" t="str">
        <f>CHOOSE(Homes[[#This Row],[condition]], "Poor","Fair","Average","Good","Excellent")</f>
        <v>Average</v>
      </c>
      <c r="P689">
        <f ca="1">YEAR(TODAY())-Homes[[#This Row],[yr_built]]</f>
        <v>76</v>
      </c>
      <c r="Q689">
        <v>1970</v>
      </c>
      <c r="R689">
        <f ca="1">IF(Homes[[#This Row],[yr_renovated]]&gt;0, YEAR(TODAY())-Homes[[#This Row],[yr_renovated]], YEAR(TODAY())-Homes[[#This Row],[yr_built]])</f>
        <v>55</v>
      </c>
      <c r="S689">
        <v>1</v>
      </c>
      <c r="T689" s="2">
        <v>41801</v>
      </c>
      <c r="U689" s="3">
        <v>1.75</v>
      </c>
      <c r="V689" s="4">
        <f>IFERROR(Homes[[#This Row],[sqft_above]]+Homes[[#This Row],[sqft_basement]]," ")</f>
        <v>2430</v>
      </c>
      <c r="W689" s="4">
        <v>14607</v>
      </c>
      <c r="X689">
        <v>0</v>
      </c>
      <c r="Y689">
        <v>1</v>
      </c>
      <c r="Z689">
        <v>3</v>
      </c>
      <c r="AA689" s="4">
        <v>1230</v>
      </c>
      <c r="AB689" s="4">
        <v>1200</v>
      </c>
      <c r="AC689">
        <v>1949</v>
      </c>
      <c r="AD689" t="s">
        <v>800</v>
      </c>
      <c r="AE689" t="s">
        <v>36</v>
      </c>
      <c r="AF689" t="s">
        <v>37</v>
      </c>
    </row>
    <row r="690" spans="1:32">
      <c r="A690" t="str">
        <f>PROPER(TRIM(Homes[[#This Row],[street]]))</f>
        <v>365 Crockett St</v>
      </c>
      <c r="B690" t="str">
        <f>PROPER(TRIM(Homes[[#This Row],[city]]))</f>
        <v>Seattle</v>
      </c>
      <c r="C690" t="str">
        <f>_xlfn.TEXTBEFORE(Homes[[#This Row],[statezip]]," ")</f>
        <v>WA</v>
      </c>
      <c r="D690" s="6" t="str">
        <f>_xlfn.TEXTAFTER(Homes[[#This Row],[statezip]]," ")</f>
        <v>98109</v>
      </c>
      <c r="E690" s="1">
        <v>762000</v>
      </c>
      <c r="F690">
        <v>5</v>
      </c>
      <c r="G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90" s="3" t="str">
        <f>Homes[[#This Row],[bedrooms]] &amp; " bd | " &amp; TEXT(Homes[[#This Row],[bathrooms]],"0.##") &amp; " ba"</f>
        <v>5 bd | 2. ba</v>
      </c>
      <c r="I690" s="4">
        <v>3370</v>
      </c>
      <c r="J690" s="1">
        <f>IFERROR(Homes[[#This Row],[price]]/Homes[[#This Row],[sqft_living]]," ")</f>
        <v>226.11275964391692</v>
      </c>
      <c r="K690" s="4">
        <f>IFERROR(Homes[[#This Row],[sqft_lot]]/43560," ")</f>
        <v>0.1147842056932966</v>
      </c>
      <c r="L690" t="str">
        <f>IF(Homes[[#This Row],[waterfront]]=1, "Yes","No")</f>
        <v>No</v>
      </c>
      <c r="M690" s="4" t="str">
        <f>IF(Homes[[#This Row],[sqft_basement]]&gt;0, "Yes","No")</f>
        <v>Yes</v>
      </c>
      <c r="N690" t="str">
        <f>CHOOSE(Homes[[#This Row],[view]]+1, "None","Fair","Good","Great","Excellent")</f>
        <v>None</v>
      </c>
      <c r="O690" t="str">
        <f>CHOOSE(Homes[[#This Row],[condition]], "Poor","Fair","Average","Good","Excellent")</f>
        <v>Good</v>
      </c>
      <c r="P690">
        <f ca="1">YEAR(TODAY())-Homes[[#This Row],[yr_built]]</f>
        <v>118</v>
      </c>
      <c r="Q690">
        <v>0</v>
      </c>
      <c r="R690">
        <f ca="1">IF(Homes[[#This Row],[yr_renovated]]&gt;0, YEAR(TODAY())-Homes[[#This Row],[yr_renovated]], YEAR(TODAY())-Homes[[#This Row],[yr_built]])</f>
        <v>118</v>
      </c>
      <c r="S690">
        <v>1.5</v>
      </c>
      <c r="T690" s="2">
        <v>41778</v>
      </c>
      <c r="U690" s="3">
        <v>2</v>
      </c>
      <c r="V690" s="4">
        <f>IFERROR(Homes[[#This Row],[sqft_above]]+Homes[[#This Row],[sqft_basement]]," ")</f>
        <v>3370</v>
      </c>
      <c r="W690" s="4">
        <v>5000</v>
      </c>
      <c r="X690">
        <v>0</v>
      </c>
      <c r="Y690">
        <v>0</v>
      </c>
      <c r="Z690">
        <v>4</v>
      </c>
      <c r="AA690" s="4">
        <v>2140</v>
      </c>
      <c r="AB690" s="4">
        <v>1230</v>
      </c>
      <c r="AC690">
        <v>1907</v>
      </c>
      <c r="AD690" t="s">
        <v>801</v>
      </c>
      <c r="AE690" t="s">
        <v>49</v>
      </c>
      <c r="AF690" t="s">
        <v>134</v>
      </c>
    </row>
    <row r="691" spans="1:32">
      <c r="A691" t="str">
        <f>PROPER(TRIM(Homes[[#This Row],[street]]))</f>
        <v>34006 Se Salal St</v>
      </c>
      <c r="B691" t="str">
        <f>PROPER(TRIM(Homes[[#This Row],[city]]))</f>
        <v>Snoqualmie</v>
      </c>
      <c r="C691" t="str">
        <f>_xlfn.TEXTBEFORE(Homes[[#This Row],[statezip]]," ")</f>
        <v>WA</v>
      </c>
      <c r="D691" s="6" t="str">
        <f>_xlfn.TEXTAFTER(Homes[[#This Row],[statezip]]," ")</f>
        <v>98065</v>
      </c>
      <c r="E691" s="1">
        <v>762000</v>
      </c>
      <c r="F691">
        <v>4</v>
      </c>
      <c r="G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691" s="3" t="str">
        <f>Homes[[#This Row],[bedrooms]] &amp; " bd | " &amp; TEXT(Homes[[#This Row],[bathrooms]],"0.##") &amp; " ba"</f>
        <v>4 bd | 3.5 ba</v>
      </c>
      <c r="I691" s="4">
        <v>4000</v>
      </c>
      <c r="J691" s="1">
        <f>IFERROR(Homes[[#This Row],[price]]/Homes[[#This Row],[sqft_living]]," ")</f>
        <v>190.5</v>
      </c>
      <c r="K691" s="4">
        <f>IFERROR(Homes[[#This Row],[sqft_lot]]/43560," ")</f>
        <v>0.35016069788797061</v>
      </c>
      <c r="L691" t="str">
        <f>IF(Homes[[#This Row],[waterfront]]=1, "Yes","No")</f>
        <v>No</v>
      </c>
      <c r="M691" s="4" t="str">
        <f>IF(Homes[[#This Row],[sqft_basement]]&gt;0, "Yes","No")</f>
        <v>No</v>
      </c>
      <c r="N691" t="str">
        <f>CHOOSE(Homes[[#This Row],[view]]+1, "None","Fair","Good","Great","Excellent")</f>
        <v>None</v>
      </c>
      <c r="O691" t="str">
        <f>CHOOSE(Homes[[#This Row],[condition]], "Poor","Fair","Average","Good","Excellent")</f>
        <v>Average</v>
      </c>
      <c r="P691">
        <f ca="1">YEAR(TODAY())-Homes[[#This Row],[yr_built]]</f>
        <v>18</v>
      </c>
      <c r="Q691">
        <v>0</v>
      </c>
      <c r="R691">
        <f ca="1">IF(Homes[[#This Row],[yr_renovated]]&gt;0, YEAR(TODAY())-Homes[[#This Row],[yr_renovated]], YEAR(TODAY())-Homes[[#This Row],[yr_built]])</f>
        <v>18</v>
      </c>
      <c r="S691">
        <v>2</v>
      </c>
      <c r="T691" s="2">
        <v>41815</v>
      </c>
      <c r="U691" s="3">
        <v>3.5</v>
      </c>
      <c r="V691" s="4">
        <f>IFERROR(Homes[[#This Row],[sqft_above]]+Homes[[#This Row],[sqft_basement]]," ")</f>
        <v>4000</v>
      </c>
      <c r="W691" s="4">
        <v>15253</v>
      </c>
      <c r="X691">
        <v>0</v>
      </c>
      <c r="Y691">
        <v>0</v>
      </c>
      <c r="Z691">
        <v>3</v>
      </c>
      <c r="AA691" s="4">
        <v>4000</v>
      </c>
      <c r="AB691" s="4">
        <v>0</v>
      </c>
      <c r="AC691">
        <v>2007</v>
      </c>
      <c r="AD691" t="s">
        <v>802</v>
      </c>
      <c r="AE691" t="s">
        <v>313</v>
      </c>
      <c r="AF691" t="s">
        <v>314</v>
      </c>
    </row>
    <row r="692" spans="1:32">
      <c r="A692" t="str">
        <f>PROPER(TRIM(Homes[[#This Row],[street]]))</f>
        <v>4117 Bagley Ave N</v>
      </c>
      <c r="B692" t="str">
        <f>PROPER(TRIM(Homes[[#This Row],[city]]))</f>
        <v>Seattle</v>
      </c>
      <c r="C692" t="str">
        <f>_xlfn.TEXTBEFORE(Homes[[#This Row],[statezip]]," ")</f>
        <v>WA</v>
      </c>
      <c r="D692" s="6" t="str">
        <f>_xlfn.TEXTAFTER(Homes[[#This Row],[statezip]]," ")</f>
        <v>98103</v>
      </c>
      <c r="E692" s="1">
        <v>760500</v>
      </c>
      <c r="F692">
        <v>3</v>
      </c>
      <c r="G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692" s="3" t="str">
        <f>Homes[[#This Row],[bedrooms]] &amp; " bd | " &amp; TEXT(Homes[[#This Row],[bathrooms]],"0.##") &amp; " ba"</f>
        <v>3 bd | 2. ba</v>
      </c>
      <c r="I692" s="4">
        <v>1990</v>
      </c>
      <c r="J692" s="1">
        <f>IFERROR(Homes[[#This Row],[price]]/Homes[[#This Row],[sqft_living]]," ")</f>
        <v>382.1608040201005</v>
      </c>
      <c r="K692" s="4">
        <f>IFERROR(Homes[[#This Row],[sqft_lot]]/43560," ")</f>
        <v>9.1597796143250684E-2</v>
      </c>
      <c r="L692" t="str">
        <f>IF(Homes[[#This Row],[waterfront]]=1, "Yes","No")</f>
        <v>No</v>
      </c>
      <c r="M692" s="4" t="str">
        <f>IF(Homes[[#This Row],[sqft_basement]]&gt;0, "Yes","No")</f>
        <v>Yes</v>
      </c>
      <c r="N692" t="str">
        <f>CHOOSE(Homes[[#This Row],[view]]+1, "None","Fair","Good","Great","Excellent")</f>
        <v>None</v>
      </c>
      <c r="O692" t="str">
        <f>CHOOSE(Homes[[#This Row],[condition]], "Poor","Fair","Average","Good","Excellent")</f>
        <v>Excellent</v>
      </c>
      <c r="P692">
        <f ca="1">YEAR(TODAY())-Homes[[#This Row],[yr_built]]</f>
        <v>113</v>
      </c>
      <c r="Q692">
        <v>0</v>
      </c>
      <c r="R692">
        <f ca="1">IF(Homes[[#This Row],[yr_renovated]]&gt;0, YEAR(TODAY())-Homes[[#This Row],[yr_renovated]], YEAR(TODAY())-Homes[[#This Row],[yr_built]])</f>
        <v>113</v>
      </c>
      <c r="S692">
        <v>1</v>
      </c>
      <c r="T692" s="2">
        <v>41794</v>
      </c>
      <c r="U692" s="3">
        <v>2</v>
      </c>
      <c r="V692" s="4">
        <f>IFERROR(Homes[[#This Row],[sqft_above]]+Homes[[#This Row],[sqft_basement]]," ")</f>
        <v>1990</v>
      </c>
      <c r="W692" s="4">
        <v>3990</v>
      </c>
      <c r="X692">
        <v>0</v>
      </c>
      <c r="Y692">
        <v>0</v>
      </c>
      <c r="Z692">
        <v>5</v>
      </c>
      <c r="AA692" s="4">
        <v>1130</v>
      </c>
      <c r="AB692" s="4">
        <v>860</v>
      </c>
      <c r="AC692">
        <v>1912</v>
      </c>
      <c r="AD692" t="s">
        <v>803</v>
      </c>
      <c r="AE692" t="s">
        <v>49</v>
      </c>
      <c r="AF692" t="s">
        <v>172</v>
      </c>
    </row>
    <row r="693" spans="1:32">
      <c r="A693" t="str">
        <f>PROPER(TRIM(Homes[[#This Row],[street]]))</f>
        <v>384 218Th Pl Se</v>
      </c>
      <c r="B693" t="str">
        <f>PROPER(TRIM(Homes[[#This Row],[city]]))</f>
        <v>Sammamish</v>
      </c>
      <c r="C693" t="str">
        <f>_xlfn.TEXTBEFORE(Homes[[#This Row],[statezip]]," ")</f>
        <v>WA</v>
      </c>
      <c r="D693" s="6" t="str">
        <f>_xlfn.TEXTAFTER(Homes[[#This Row],[statezip]]," ")</f>
        <v>98074</v>
      </c>
      <c r="E693" s="1">
        <v>760005</v>
      </c>
      <c r="F693">
        <v>4</v>
      </c>
      <c r="G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693" s="3" t="str">
        <f>Homes[[#This Row],[bedrooms]] &amp; " bd | " &amp; TEXT(Homes[[#This Row],[bathrooms]],"0.##") &amp; " ba"</f>
        <v>4 bd | 2.75 ba</v>
      </c>
      <c r="I693" s="4">
        <v>3090</v>
      </c>
      <c r="J693" s="1">
        <f>IFERROR(Homes[[#This Row],[price]]/Homes[[#This Row],[sqft_living]]," ")</f>
        <v>245.95631067961165</v>
      </c>
      <c r="K693" s="4">
        <f>IFERROR(Homes[[#This Row],[sqft_lot]]/43560," ")</f>
        <v>0.13450413223140495</v>
      </c>
      <c r="L693" t="str">
        <f>IF(Homes[[#This Row],[waterfront]]=1, "Yes","No")</f>
        <v>No</v>
      </c>
      <c r="M693" s="4" t="str">
        <f>IF(Homes[[#This Row],[sqft_basement]]&gt;0, "Yes","No")</f>
        <v>No</v>
      </c>
      <c r="N693" t="str">
        <f>CHOOSE(Homes[[#This Row],[view]]+1, "None","Fair","Good","Great","Excellent")</f>
        <v>None</v>
      </c>
      <c r="O693" t="str">
        <f>CHOOSE(Homes[[#This Row],[condition]], "Poor","Fair","Average","Good","Excellent")</f>
        <v>Average</v>
      </c>
      <c r="P693">
        <f ca="1">YEAR(TODAY())-Homes[[#This Row],[yr_built]]</f>
        <v>15</v>
      </c>
      <c r="Q693">
        <v>0</v>
      </c>
      <c r="R693">
        <f ca="1">IF(Homes[[#This Row],[yr_renovated]]&gt;0, YEAR(TODAY())-Homes[[#This Row],[yr_renovated]], YEAR(TODAY())-Homes[[#This Row],[yr_built]])</f>
        <v>15</v>
      </c>
      <c r="S693">
        <v>2</v>
      </c>
      <c r="T693" s="2">
        <v>41828</v>
      </c>
      <c r="U693" s="3">
        <v>2.75</v>
      </c>
      <c r="V693" s="4">
        <f>IFERROR(Homes[[#This Row],[sqft_above]]+Homes[[#This Row],[sqft_basement]]," ")</f>
        <v>3090</v>
      </c>
      <c r="W693" s="4">
        <v>5859</v>
      </c>
      <c r="X693">
        <v>0</v>
      </c>
      <c r="Y693">
        <v>0</v>
      </c>
      <c r="Z693">
        <v>3</v>
      </c>
      <c r="AA693" s="4">
        <v>3090</v>
      </c>
      <c r="AB693" s="4">
        <v>0</v>
      </c>
      <c r="AC693">
        <v>2010</v>
      </c>
      <c r="AD693" t="s">
        <v>804</v>
      </c>
      <c r="AE693" t="s">
        <v>102</v>
      </c>
      <c r="AF693" t="s">
        <v>266</v>
      </c>
    </row>
    <row r="694" spans="1:32">
      <c r="A694" t="str">
        <f>PROPER(TRIM(Homes[[#This Row],[street]]))</f>
        <v>12849 Shorecrest Dr Sw</v>
      </c>
      <c r="B694" t="str">
        <f>PROPER(TRIM(Homes[[#This Row],[city]]))</f>
        <v>Burien</v>
      </c>
      <c r="C694" t="str">
        <f>_xlfn.TEXTBEFORE(Homes[[#This Row],[statezip]]," ")</f>
        <v>WA</v>
      </c>
      <c r="D694" s="6" t="str">
        <f>_xlfn.TEXTAFTER(Homes[[#This Row],[statezip]]," ")</f>
        <v>98146</v>
      </c>
      <c r="E694" s="1">
        <v>760000</v>
      </c>
      <c r="F694">
        <v>4</v>
      </c>
      <c r="G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4" s="3" t="str">
        <f>Homes[[#This Row],[bedrooms]] &amp; " bd | " &amp; TEXT(Homes[[#This Row],[bathrooms]],"0.##") &amp; " ba"</f>
        <v>4 bd | 2.5 ba</v>
      </c>
      <c r="I694" s="4">
        <v>2420</v>
      </c>
      <c r="J694" s="1">
        <f>IFERROR(Homes[[#This Row],[price]]/Homes[[#This Row],[sqft_living]]," ")</f>
        <v>314.04958677685948</v>
      </c>
      <c r="K694" s="4">
        <f>IFERROR(Homes[[#This Row],[sqft_lot]]/43560," ")</f>
        <v>0.2361111111111111</v>
      </c>
      <c r="L694" t="str">
        <f>IF(Homes[[#This Row],[waterfront]]=1, "Yes","No")</f>
        <v>No</v>
      </c>
      <c r="M694" s="4" t="str">
        <f>IF(Homes[[#This Row],[sqft_basement]]&gt;0, "Yes","No")</f>
        <v>Yes</v>
      </c>
      <c r="N694" t="str">
        <f>CHOOSE(Homes[[#This Row],[view]]+1, "None","Fair","Good","Great","Excellent")</f>
        <v>Excellent</v>
      </c>
      <c r="O694" t="str">
        <f>CHOOSE(Homes[[#This Row],[condition]], "Poor","Fair","Average","Good","Excellent")</f>
        <v>Average</v>
      </c>
      <c r="P694">
        <f ca="1">YEAR(TODAY())-Homes[[#This Row],[yr_built]]</f>
        <v>67</v>
      </c>
      <c r="Q694">
        <v>2004</v>
      </c>
      <c r="R694">
        <f ca="1">IF(Homes[[#This Row],[yr_renovated]]&gt;0, YEAR(TODAY())-Homes[[#This Row],[yr_renovated]], YEAR(TODAY())-Homes[[#This Row],[yr_built]])</f>
        <v>21</v>
      </c>
      <c r="S694">
        <v>1</v>
      </c>
      <c r="T694" s="2">
        <v>41803</v>
      </c>
      <c r="U694" s="3">
        <v>2.5</v>
      </c>
      <c r="V694" s="4">
        <f>IFERROR(Homes[[#This Row],[sqft_above]]+Homes[[#This Row],[sqft_basement]]," ")</f>
        <v>2420</v>
      </c>
      <c r="W694" s="4">
        <v>10285</v>
      </c>
      <c r="X694">
        <v>0</v>
      </c>
      <c r="Y694">
        <v>4</v>
      </c>
      <c r="Z694">
        <v>3</v>
      </c>
      <c r="AA694" s="4">
        <v>1700</v>
      </c>
      <c r="AB694" s="4">
        <v>720</v>
      </c>
      <c r="AC694">
        <v>1958</v>
      </c>
      <c r="AD694" t="s">
        <v>805</v>
      </c>
      <c r="AE694" t="s">
        <v>379</v>
      </c>
      <c r="AF694" t="s">
        <v>422</v>
      </c>
    </row>
    <row r="695" spans="1:32">
      <c r="A695" t="str">
        <f>PROPER(TRIM(Homes[[#This Row],[street]]))</f>
        <v>5028 157Th Ave Se</v>
      </c>
      <c r="B695" t="str">
        <f>PROPER(TRIM(Homes[[#This Row],[city]]))</f>
        <v>Bellevue</v>
      </c>
      <c r="C695" t="str">
        <f>_xlfn.TEXTBEFORE(Homes[[#This Row],[statezip]]," ")</f>
        <v>WA</v>
      </c>
      <c r="D695" s="6" t="str">
        <f>_xlfn.TEXTAFTER(Homes[[#This Row],[statezip]]," ")</f>
        <v>98006</v>
      </c>
      <c r="E695" s="1">
        <v>760000</v>
      </c>
      <c r="F695">
        <v>4</v>
      </c>
      <c r="G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695" s="3" t="str">
        <f>Homes[[#This Row],[bedrooms]] &amp; " bd | " &amp; TEXT(Homes[[#This Row],[bathrooms]],"0.##") &amp; " ba"</f>
        <v>4 bd | 1.75 ba</v>
      </c>
      <c r="I695" s="4">
        <v>2450</v>
      </c>
      <c r="J695" s="1">
        <f>IFERROR(Homes[[#This Row],[price]]/Homes[[#This Row],[sqft_living]]," ")</f>
        <v>310.20408163265307</v>
      </c>
      <c r="K695" s="4">
        <f>IFERROR(Homes[[#This Row],[sqft_lot]]/43560," ")</f>
        <v>0.30532598714416898</v>
      </c>
      <c r="L695" t="str">
        <f>IF(Homes[[#This Row],[waterfront]]=1, "Yes","No")</f>
        <v>No</v>
      </c>
      <c r="M695" s="4" t="str">
        <f>IF(Homes[[#This Row],[sqft_basement]]&gt;0, "Yes","No")</f>
        <v>Yes</v>
      </c>
      <c r="N695" t="str">
        <f>CHOOSE(Homes[[#This Row],[view]]+1, "None","Fair","Good","Great","Excellent")</f>
        <v>Good</v>
      </c>
      <c r="O695" t="str">
        <f>CHOOSE(Homes[[#This Row],[condition]], "Poor","Fair","Average","Good","Excellent")</f>
        <v>Good</v>
      </c>
      <c r="P695">
        <f ca="1">YEAR(TODAY())-Homes[[#This Row],[yr_built]]</f>
        <v>38</v>
      </c>
      <c r="Q695">
        <v>0</v>
      </c>
      <c r="R695">
        <f ca="1">IF(Homes[[#This Row],[yr_renovated]]&gt;0, YEAR(TODAY())-Homes[[#This Row],[yr_renovated]], YEAR(TODAY())-Homes[[#This Row],[yr_built]])</f>
        <v>38</v>
      </c>
      <c r="S695">
        <v>1</v>
      </c>
      <c r="T695" s="2">
        <v>41779</v>
      </c>
      <c r="U695" s="3">
        <v>1.75</v>
      </c>
      <c r="V695" s="4">
        <f>IFERROR(Homes[[#This Row],[sqft_above]]+Homes[[#This Row],[sqft_basement]]," ")</f>
        <v>2450</v>
      </c>
      <c r="W695" s="4">
        <v>13300</v>
      </c>
      <c r="X695">
        <v>0</v>
      </c>
      <c r="Y695">
        <v>2</v>
      </c>
      <c r="Z695">
        <v>4</v>
      </c>
      <c r="AA695" s="4">
        <v>1630</v>
      </c>
      <c r="AB695" s="4">
        <v>820</v>
      </c>
      <c r="AC695">
        <v>1987</v>
      </c>
      <c r="AD695" t="s">
        <v>806</v>
      </c>
      <c r="AE695" t="s">
        <v>33</v>
      </c>
      <c r="AF695" t="s">
        <v>91</v>
      </c>
    </row>
    <row r="696" spans="1:32">
      <c r="A696" t="str">
        <f>PROPER(TRIM(Homes[[#This Row],[street]]))</f>
        <v>4201-4213 Island Crest Way</v>
      </c>
      <c r="B696" t="str">
        <f>PROPER(TRIM(Homes[[#This Row],[city]]))</f>
        <v>Mercer Island</v>
      </c>
      <c r="C696" t="str">
        <f>_xlfn.TEXTBEFORE(Homes[[#This Row],[statezip]]," ")</f>
        <v>WA</v>
      </c>
      <c r="D696" s="6" t="str">
        <f>_xlfn.TEXTAFTER(Homes[[#This Row],[statezip]]," ")</f>
        <v>98040</v>
      </c>
      <c r="E696" s="1">
        <v>760000</v>
      </c>
      <c r="F696">
        <v>3</v>
      </c>
      <c r="G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6" s="3" t="str">
        <f>Homes[[#This Row],[bedrooms]] &amp; " bd | " &amp; TEXT(Homes[[#This Row],[bathrooms]],"0.##") &amp; " ba"</f>
        <v>3 bd | 2.5 ba</v>
      </c>
      <c r="I696" s="4">
        <v>1980</v>
      </c>
      <c r="J696" s="1">
        <f>IFERROR(Homes[[#This Row],[price]]/Homes[[#This Row],[sqft_living]]," ")</f>
        <v>383.83838383838383</v>
      </c>
      <c r="K696" s="4">
        <f>IFERROR(Homes[[#This Row],[sqft_lot]]/43560," ")</f>
        <v>0.32056932966023877</v>
      </c>
      <c r="L696" t="str">
        <f>IF(Homes[[#This Row],[waterfront]]=1, "Yes","No")</f>
        <v>No</v>
      </c>
      <c r="M696" s="4" t="str">
        <f>IF(Homes[[#This Row],[sqft_basement]]&gt;0, "Yes","No")</f>
        <v>No</v>
      </c>
      <c r="N696" t="str">
        <f>CHOOSE(Homes[[#This Row],[view]]+1, "None","Fair","Good","Great","Excellent")</f>
        <v>None</v>
      </c>
      <c r="O696" t="str">
        <f>CHOOSE(Homes[[#This Row],[condition]], "Poor","Fair","Average","Good","Excellent")</f>
        <v>Excellent</v>
      </c>
      <c r="P696">
        <f ca="1">YEAR(TODAY())-Homes[[#This Row],[yr_built]]</f>
        <v>66</v>
      </c>
      <c r="Q696">
        <v>0</v>
      </c>
      <c r="R696">
        <f ca="1">IF(Homes[[#This Row],[yr_renovated]]&gt;0, YEAR(TODAY())-Homes[[#This Row],[yr_renovated]], YEAR(TODAY())-Homes[[#This Row],[yr_built]])</f>
        <v>66</v>
      </c>
      <c r="S696">
        <v>1</v>
      </c>
      <c r="T696" s="2">
        <v>41816</v>
      </c>
      <c r="U696" s="3">
        <v>2.5</v>
      </c>
      <c r="V696" s="4">
        <f>IFERROR(Homes[[#This Row],[sqft_above]]+Homes[[#This Row],[sqft_basement]]," ")</f>
        <v>1980</v>
      </c>
      <c r="W696" s="4">
        <v>13964</v>
      </c>
      <c r="X696">
        <v>0</v>
      </c>
      <c r="Y696">
        <v>0</v>
      </c>
      <c r="Z696">
        <v>5</v>
      </c>
      <c r="AA696" s="4">
        <v>1980</v>
      </c>
      <c r="AB696" s="4">
        <v>0</v>
      </c>
      <c r="AC696">
        <v>1959</v>
      </c>
      <c r="AD696" t="s">
        <v>807</v>
      </c>
      <c r="AE696" t="s">
        <v>36</v>
      </c>
      <c r="AF696" t="s">
        <v>37</v>
      </c>
    </row>
    <row r="697" spans="1:32">
      <c r="A697" t="str">
        <f>PROPER(TRIM(Homes[[#This Row],[street]]))</f>
        <v>11511 159Th Ave Ne</v>
      </c>
      <c r="B697" t="str">
        <f>PROPER(TRIM(Homes[[#This Row],[city]]))</f>
        <v>Redmond</v>
      </c>
      <c r="C697" t="str">
        <f>_xlfn.TEXTBEFORE(Homes[[#This Row],[statezip]]," ")</f>
        <v>WA</v>
      </c>
      <c r="D697" s="6" t="str">
        <f>_xlfn.TEXTAFTER(Homes[[#This Row],[statezip]]," ")</f>
        <v>98052</v>
      </c>
      <c r="E697" s="1">
        <v>760000</v>
      </c>
      <c r="F697">
        <v>4</v>
      </c>
      <c r="G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7" s="3" t="str">
        <f>Homes[[#This Row],[bedrooms]] &amp; " bd | " &amp; TEXT(Homes[[#This Row],[bathrooms]],"0.##") &amp; " ba"</f>
        <v>4 bd | 2.5 ba</v>
      </c>
      <c r="I697" s="4">
        <v>2730</v>
      </c>
      <c r="J697" s="1">
        <f>IFERROR(Homes[[#This Row],[price]]/Homes[[#This Row],[sqft_living]]," ")</f>
        <v>278.38827838827837</v>
      </c>
      <c r="K697" s="4">
        <f>IFERROR(Homes[[#This Row],[sqft_lot]]/43560," ")</f>
        <v>0.8306473829201102</v>
      </c>
      <c r="L697" t="str">
        <f>IF(Homes[[#This Row],[waterfront]]=1, "Yes","No")</f>
        <v>No</v>
      </c>
      <c r="M697" s="4" t="str">
        <f>IF(Homes[[#This Row],[sqft_basement]]&gt;0, "Yes","No")</f>
        <v>No</v>
      </c>
      <c r="N697" t="str">
        <f>CHOOSE(Homes[[#This Row],[view]]+1, "None","Fair","Good","Great","Excellent")</f>
        <v>None</v>
      </c>
      <c r="O697" t="str">
        <f>CHOOSE(Homes[[#This Row],[condition]], "Poor","Fair","Average","Good","Excellent")</f>
        <v>Average</v>
      </c>
      <c r="P697">
        <f ca="1">YEAR(TODAY())-Homes[[#This Row],[yr_built]]</f>
        <v>39</v>
      </c>
      <c r="Q697">
        <v>0</v>
      </c>
      <c r="R697">
        <f ca="1">IF(Homes[[#This Row],[yr_renovated]]&gt;0, YEAR(TODAY())-Homes[[#This Row],[yr_renovated]], YEAR(TODAY())-Homes[[#This Row],[yr_built]])</f>
        <v>39</v>
      </c>
      <c r="S697">
        <v>2</v>
      </c>
      <c r="T697" s="2">
        <v>41794</v>
      </c>
      <c r="U697" s="3">
        <v>2.5</v>
      </c>
      <c r="V697" s="4">
        <f>IFERROR(Homes[[#This Row],[sqft_above]]+Homes[[#This Row],[sqft_basement]]," ")</f>
        <v>2730</v>
      </c>
      <c r="W697" s="4">
        <v>36183</v>
      </c>
      <c r="X697">
        <v>0</v>
      </c>
      <c r="Y697">
        <v>0</v>
      </c>
      <c r="Z697">
        <v>3</v>
      </c>
      <c r="AA697" s="4">
        <v>2730</v>
      </c>
      <c r="AB697" s="4">
        <v>0</v>
      </c>
      <c r="AC697">
        <v>1986</v>
      </c>
      <c r="AD697" t="s">
        <v>808</v>
      </c>
      <c r="AE697" t="s">
        <v>137</v>
      </c>
      <c r="AF697" t="s">
        <v>138</v>
      </c>
    </row>
    <row r="698" spans="1:32">
      <c r="A698" t="str">
        <f>PROPER(TRIM(Homes[[#This Row],[street]]))</f>
        <v>14009 Ne 85Th Ct</v>
      </c>
      <c r="B698" t="str">
        <f>PROPER(TRIM(Homes[[#This Row],[city]]))</f>
        <v>Redmond</v>
      </c>
      <c r="C698" t="str">
        <f>_xlfn.TEXTBEFORE(Homes[[#This Row],[statezip]]," ")</f>
        <v>WA</v>
      </c>
      <c r="D698" s="6" t="str">
        <f>_xlfn.TEXTAFTER(Homes[[#This Row],[statezip]]," ")</f>
        <v>98052</v>
      </c>
      <c r="E698" s="1">
        <v>760000</v>
      </c>
      <c r="F698">
        <v>4</v>
      </c>
      <c r="G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8" s="3" t="str">
        <f>Homes[[#This Row],[bedrooms]] &amp; " bd | " &amp; TEXT(Homes[[#This Row],[bathrooms]],"0.##") &amp; " ba"</f>
        <v>4 bd | 2.5 ba</v>
      </c>
      <c r="I698" s="4">
        <v>3330</v>
      </c>
      <c r="J698" s="1">
        <f>IFERROR(Homes[[#This Row],[price]]/Homes[[#This Row],[sqft_living]]," ")</f>
        <v>228.22822822822823</v>
      </c>
      <c r="K698" s="4">
        <f>IFERROR(Homes[[#This Row],[sqft_lot]]/43560," ")</f>
        <v>0.16985766758494031</v>
      </c>
      <c r="L698" t="str">
        <f>IF(Homes[[#This Row],[waterfront]]=1, "Yes","No")</f>
        <v>No</v>
      </c>
      <c r="M698" s="4" t="str">
        <f>IF(Homes[[#This Row],[sqft_basement]]&gt;0, "Yes","No")</f>
        <v>No</v>
      </c>
      <c r="N698" t="str">
        <f>CHOOSE(Homes[[#This Row],[view]]+1, "None","Fair","Good","Great","Excellent")</f>
        <v>None</v>
      </c>
      <c r="O698" t="str">
        <f>CHOOSE(Homes[[#This Row],[condition]], "Poor","Fair","Average","Good","Excellent")</f>
        <v>Average</v>
      </c>
      <c r="P698">
        <f ca="1">YEAR(TODAY())-Homes[[#This Row],[yr_built]]</f>
        <v>16</v>
      </c>
      <c r="Q698">
        <v>0</v>
      </c>
      <c r="R698">
        <f ca="1">IF(Homes[[#This Row],[yr_renovated]]&gt;0, YEAR(TODAY())-Homes[[#This Row],[yr_renovated]], YEAR(TODAY())-Homes[[#This Row],[yr_built]])</f>
        <v>16</v>
      </c>
      <c r="S698">
        <v>2</v>
      </c>
      <c r="T698" s="2">
        <v>41786</v>
      </c>
      <c r="U698" s="3">
        <v>2.5</v>
      </c>
      <c r="V698" s="4">
        <f>IFERROR(Homes[[#This Row],[sqft_above]]+Homes[[#This Row],[sqft_basement]]," ")</f>
        <v>3330</v>
      </c>
      <c r="W698" s="4">
        <v>7399</v>
      </c>
      <c r="X698">
        <v>0</v>
      </c>
      <c r="Y698">
        <v>0</v>
      </c>
      <c r="Z698">
        <v>3</v>
      </c>
      <c r="AA698" s="4">
        <v>3330</v>
      </c>
      <c r="AB698" s="4">
        <v>0</v>
      </c>
      <c r="AC698">
        <v>2009</v>
      </c>
      <c r="AD698" t="s">
        <v>809</v>
      </c>
      <c r="AE698" t="s">
        <v>137</v>
      </c>
      <c r="AF698" t="s">
        <v>138</v>
      </c>
    </row>
    <row r="699" spans="1:32">
      <c r="A699" t="str">
        <f>PROPER(TRIM(Homes[[#This Row],[street]]))</f>
        <v>8107 31St Ave Ne</v>
      </c>
      <c r="B699" t="str">
        <f>PROPER(TRIM(Homes[[#This Row],[city]]))</f>
        <v>Seattle</v>
      </c>
      <c r="C699" t="str">
        <f>_xlfn.TEXTBEFORE(Homes[[#This Row],[statezip]]," ")</f>
        <v>WA</v>
      </c>
      <c r="D699" s="6" t="str">
        <f>_xlfn.TEXTAFTER(Homes[[#This Row],[statezip]]," ")</f>
        <v>98115</v>
      </c>
      <c r="E699" s="1">
        <v>760000</v>
      </c>
      <c r="F699">
        <v>4</v>
      </c>
      <c r="G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699" s="3" t="str">
        <f>Homes[[#This Row],[bedrooms]] &amp; " bd | " &amp; TEXT(Homes[[#This Row],[bathrooms]],"0.##") &amp; " ba"</f>
        <v>4 bd | 2.5 ba</v>
      </c>
      <c r="I699" s="4">
        <v>2760</v>
      </c>
      <c r="J699" s="1">
        <f>IFERROR(Homes[[#This Row],[price]]/Homes[[#This Row],[sqft_living]]," ")</f>
        <v>275.36231884057969</v>
      </c>
      <c r="K699" s="4">
        <f>IFERROR(Homes[[#This Row],[sqft_lot]]/43560," ")</f>
        <v>0.13774104683195593</v>
      </c>
      <c r="L699" t="str">
        <f>IF(Homes[[#This Row],[waterfront]]=1, "Yes","No")</f>
        <v>No</v>
      </c>
      <c r="M699" s="4" t="str">
        <f>IF(Homes[[#This Row],[sqft_basement]]&gt;0, "Yes","No")</f>
        <v>Yes</v>
      </c>
      <c r="N699" t="str">
        <f>CHOOSE(Homes[[#This Row],[view]]+1, "None","Fair","Good","Great","Excellent")</f>
        <v>None</v>
      </c>
      <c r="O699" t="str">
        <f>CHOOSE(Homes[[#This Row],[condition]], "Poor","Fair","Average","Good","Excellent")</f>
        <v>Excellent</v>
      </c>
      <c r="P699">
        <f ca="1">YEAR(TODAY())-Homes[[#This Row],[yr_built]]</f>
        <v>83</v>
      </c>
      <c r="Q699">
        <v>0</v>
      </c>
      <c r="R699">
        <f ca="1">IF(Homes[[#This Row],[yr_renovated]]&gt;0, YEAR(TODAY())-Homes[[#This Row],[yr_renovated]], YEAR(TODAY())-Homes[[#This Row],[yr_built]])</f>
        <v>83</v>
      </c>
      <c r="S699">
        <v>2</v>
      </c>
      <c r="T699" s="2">
        <v>41815</v>
      </c>
      <c r="U699" s="3">
        <v>2.5</v>
      </c>
      <c r="V699" s="4">
        <f>IFERROR(Homes[[#This Row],[sqft_above]]+Homes[[#This Row],[sqft_basement]]," ")</f>
        <v>2760</v>
      </c>
      <c r="W699" s="4">
        <v>6000</v>
      </c>
      <c r="X699">
        <v>0</v>
      </c>
      <c r="Y699">
        <v>0</v>
      </c>
      <c r="Z699">
        <v>5</v>
      </c>
      <c r="AA699" s="4">
        <v>2230</v>
      </c>
      <c r="AB699" s="4">
        <v>530</v>
      </c>
      <c r="AC699">
        <v>1942</v>
      </c>
      <c r="AD699" t="s">
        <v>810</v>
      </c>
      <c r="AE699" t="s">
        <v>49</v>
      </c>
      <c r="AF699" t="s">
        <v>154</v>
      </c>
    </row>
    <row r="700" spans="1:32">
      <c r="A700" t="str">
        <f>PROPER(TRIM(Homes[[#This Row],[street]]))</f>
        <v>7335 35Th Ave Sw</v>
      </c>
      <c r="B700" t="str">
        <f>PROPER(TRIM(Homes[[#This Row],[city]]))</f>
        <v>Seattle</v>
      </c>
      <c r="C700" t="str">
        <f>_xlfn.TEXTBEFORE(Homes[[#This Row],[statezip]]," ")</f>
        <v>WA</v>
      </c>
      <c r="D700" s="6" t="str">
        <f>_xlfn.TEXTAFTER(Homes[[#This Row],[statezip]]," ")</f>
        <v>98126</v>
      </c>
      <c r="E700" s="1">
        <v>760000</v>
      </c>
      <c r="F700">
        <v>4</v>
      </c>
      <c r="G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00" s="3" t="str">
        <f>Homes[[#This Row],[bedrooms]] &amp; " bd | " &amp; TEXT(Homes[[#This Row],[bathrooms]],"0.##") &amp; " ba"</f>
        <v>4 bd | 2.25 ba</v>
      </c>
      <c r="I700" s="4">
        <v>3300</v>
      </c>
      <c r="J700" s="1">
        <f>IFERROR(Homes[[#This Row],[price]]/Homes[[#This Row],[sqft_living]]," ")</f>
        <v>230.30303030303031</v>
      </c>
      <c r="K700" s="4">
        <f>IFERROR(Homes[[#This Row],[sqft_lot]]/43560," ")</f>
        <v>0.19203397612488521</v>
      </c>
      <c r="L700" t="str">
        <f>IF(Homes[[#This Row],[waterfront]]=1, "Yes","No")</f>
        <v>No</v>
      </c>
      <c r="M700" s="4" t="str">
        <f>IF(Homes[[#This Row],[sqft_basement]]&gt;0, "Yes","No")</f>
        <v>No</v>
      </c>
      <c r="N700" t="str">
        <f>CHOOSE(Homes[[#This Row],[view]]+1, "None","Fair","Good","Great","Excellent")</f>
        <v>None</v>
      </c>
      <c r="O700" t="str">
        <f>CHOOSE(Homes[[#This Row],[condition]], "Poor","Fair","Average","Good","Excellent")</f>
        <v>Average</v>
      </c>
      <c r="P700">
        <f ca="1">YEAR(TODAY())-Homes[[#This Row],[yr_built]]</f>
        <v>11</v>
      </c>
      <c r="Q700">
        <v>0</v>
      </c>
      <c r="R700">
        <f ca="1">IF(Homes[[#This Row],[yr_renovated]]&gt;0, YEAR(TODAY())-Homes[[#This Row],[yr_renovated]], YEAR(TODAY())-Homes[[#This Row],[yr_built]])</f>
        <v>11</v>
      </c>
      <c r="S700">
        <v>3</v>
      </c>
      <c r="T700" s="2">
        <v>41829</v>
      </c>
      <c r="U700" s="3">
        <v>2.25</v>
      </c>
      <c r="V700" s="4">
        <f>IFERROR(Homes[[#This Row],[sqft_above]]+Homes[[#This Row],[sqft_basement]]," ")</f>
        <v>3300</v>
      </c>
      <c r="W700" s="4">
        <v>8365</v>
      </c>
      <c r="X700">
        <v>0</v>
      </c>
      <c r="Y700">
        <v>0</v>
      </c>
      <c r="Z700">
        <v>3</v>
      </c>
      <c r="AA700" s="4">
        <v>3300</v>
      </c>
      <c r="AB700" s="4">
        <v>0</v>
      </c>
      <c r="AC700">
        <v>2014</v>
      </c>
      <c r="AD700" t="s">
        <v>811</v>
      </c>
      <c r="AE700" t="s">
        <v>49</v>
      </c>
      <c r="AF700" t="s">
        <v>434</v>
      </c>
    </row>
    <row r="701" spans="1:32">
      <c r="A701" t="str">
        <f>PROPER(TRIM(Homes[[#This Row],[street]]))</f>
        <v>19014 233Rd Ave Ne</v>
      </c>
      <c r="B701" t="str">
        <f>PROPER(TRIM(Homes[[#This Row],[city]]))</f>
        <v>Woodinville</v>
      </c>
      <c r="C701" t="str">
        <f>_xlfn.TEXTBEFORE(Homes[[#This Row],[statezip]]," ")</f>
        <v>WA</v>
      </c>
      <c r="D701" s="6" t="str">
        <f>_xlfn.TEXTAFTER(Homes[[#This Row],[statezip]]," ")</f>
        <v>98077</v>
      </c>
      <c r="E701" s="1">
        <v>760000</v>
      </c>
      <c r="F701">
        <v>4</v>
      </c>
      <c r="G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1" s="3" t="str">
        <f>Homes[[#This Row],[bedrooms]] &amp; " bd | " &amp; TEXT(Homes[[#This Row],[bathrooms]],"0.##") &amp; " ba"</f>
        <v>4 bd | 2.5 ba</v>
      </c>
      <c r="I701" s="4">
        <v>3300</v>
      </c>
      <c r="J701" s="1">
        <f>IFERROR(Homes[[#This Row],[price]]/Homes[[#This Row],[sqft_living]]," ")</f>
        <v>230.30303030303031</v>
      </c>
      <c r="K701" s="4">
        <f>IFERROR(Homes[[#This Row],[sqft_lot]]/43560," ")</f>
        <v>3.8</v>
      </c>
      <c r="L701" t="str">
        <f>IF(Homes[[#This Row],[waterfront]]=1, "Yes","No")</f>
        <v>No</v>
      </c>
      <c r="M701" s="4" t="str">
        <f>IF(Homes[[#This Row],[sqft_basement]]&gt;0, "Yes","No")</f>
        <v>No</v>
      </c>
      <c r="N701" t="str">
        <f>CHOOSE(Homes[[#This Row],[view]]+1, "None","Fair","Good","Great","Excellent")</f>
        <v>None</v>
      </c>
      <c r="O701" t="str">
        <f>CHOOSE(Homes[[#This Row],[condition]], "Poor","Fair","Average","Good","Excellent")</f>
        <v>Average</v>
      </c>
      <c r="P701">
        <f ca="1">YEAR(TODAY())-Homes[[#This Row],[yr_built]]</f>
        <v>41</v>
      </c>
      <c r="Q701">
        <v>0</v>
      </c>
      <c r="R701">
        <f ca="1">IF(Homes[[#This Row],[yr_renovated]]&gt;0, YEAR(TODAY())-Homes[[#This Row],[yr_renovated]], YEAR(TODAY())-Homes[[#This Row],[yr_built]])</f>
        <v>41</v>
      </c>
      <c r="S701">
        <v>2</v>
      </c>
      <c r="T701" s="2">
        <v>41820</v>
      </c>
      <c r="U701" s="3">
        <v>2.5</v>
      </c>
      <c r="V701" s="4">
        <f>IFERROR(Homes[[#This Row],[sqft_above]]+Homes[[#This Row],[sqft_basement]]," ")</f>
        <v>3300</v>
      </c>
      <c r="W701" s="4">
        <v>165528</v>
      </c>
      <c r="X701">
        <v>0</v>
      </c>
      <c r="Y701">
        <v>0</v>
      </c>
      <c r="Z701">
        <v>3</v>
      </c>
      <c r="AA701" s="4">
        <v>3300</v>
      </c>
      <c r="AB701" s="4">
        <v>0</v>
      </c>
      <c r="AC701">
        <v>1984</v>
      </c>
      <c r="AD701" t="s">
        <v>812</v>
      </c>
      <c r="AE701" t="s">
        <v>120</v>
      </c>
      <c r="AF701" t="s">
        <v>121</v>
      </c>
    </row>
    <row r="702" spans="1:32">
      <c r="A702" t="str">
        <f>PROPER(TRIM(Homes[[#This Row],[street]]))</f>
        <v>2328 246Th Ave Se</v>
      </c>
      <c r="B702" t="str">
        <f>PROPER(TRIM(Homes[[#This Row],[city]]))</f>
        <v>Sammamish</v>
      </c>
      <c r="C702" t="str">
        <f>_xlfn.TEXTBEFORE(Homes[[#This Row],[statezip]]," ")</f>
        <v>WA</v>
      </c>
      <c r="D702" s="6" t="str">
        <f>_xlfn.TEXTAFTER(Homes[[#This Row],[statezip]]," ")</f>
        <v>98075</v>
      </c>
      <c r="E702" s="1">
        <v>759950</v>
      </c>
      <c r="F702">
        <v>3</v>
      </c>
      <c r="G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2" s="3" t="str">
        <f>Homes[[#This Row],[bedrooms]] &amp; " bd | " &amp; TEXT(Homes[[#This Row],[bathrooms]],"0.##") &amp; " ba"</f>
        <v>3 bd | 2.5 ba</v>
      </c>
      <c r="I702" s="4">
        <v>3100</v>
      </c>
      <c r="J702" s="1">
        <f>IFERROR(Homes[[#This Row],[price]]/Homes[[#This Row],[sqft_living]]," ")</f>
        <v>245.14516129032259</v>
      </c>
      <c r="K702" s="4">
        <f>IFERROR(Homes[[#This Row],[sqft_lot]]/43560," ")</f>
        <v>0.54614325068870528</v>
      </c>
      <c r="L702" t="str">
        <f>IF(Homes[[#This Row],[waterfront]]=1, "Yes","No")</f>
        <v>No</v>
      </c>
      <c r="M702" s="4" t="str">
        <f>IF(Homes[[#This Row],[sqft_basement]]&gt;0, "Yes","No")</f>
        <v>No</v>
      </c>
      <c r="N702" t="str">
        <f>CHOOSE(Homes[[#This Row],[view]]+1, "None","Fair","Good","Great","Excellent")</f>
        <v>None</v>
      </c>
      <c r="O702" t="str">
        <f>CHOOSE(Homes[[#This Row],[condition]], "Poor","Fair","Average","Good","Excellent")</f>
        <v>Average</v>
      </c>
      <c r="P702">
        <f ca="1">YEAR(TODAY())-Homes[[#This Row],[yr_built]]</f>
        <v>23</v>
      </c>
      <c r="Q702">
        <v>0</v>
      </c>
      <c r="R702">
        <f ca="1">IF(Homes[[#This Row],[yr_renovated]]&gt;0, YEAR(TODAY())-Homes[[#This Row],[yr_renovated]], YEAR(TODAY())-Homes[[#This Row],[yr_built]])</f>
        <v>23</v>
      </c>
      <c r="S702">
        <v>2</v>
      </c>
      <c r="T702" s="2">
        <v>41806</v>
      </c>
      <c r="U702" s="3">
        <v>2.5</v>
      </c>
      <c r="V702" s="4">
        <f>IFERROR(Homes[[#This Row],[sqft_above]]+Homes[[#This Row],[sqft_basement]]," ")</f>
        <v>3100</v>
      </c>
      <c r="W702" s="4">
        <v>23790</v>
      </c>
      <c r="X702">
        <v>0</v>
      </c>
      <c r="Y702">
        <v>0</v>
      </c>
      <c r="Z702">
        <v>3</v>
      </c>
      <c r="AA702" s="4">
        <v>3100</v>
      </c>
      <c r="AB702" s="4">
        <v>0</v>
      </c>
      <c r="AC702">
        <v>2002</v>
      </c>
      <c r="AD702" t="s">
        <v>813</v>
      </c>
      <c r="AE702" t="s">
        <v>102</v>
      </c>
      <c r="AF702" t="s">
        <v>103</v>
      </c>
    </row>
    <row r="703" spans="1:32">
      <c r="A703" t="str">
        <f>PROPER(TRIM(Homes[[#This Row],[street]]))</f>
        <v>5626 Keystone Pl N</v>
      </c>
      <c r="B703" t="str">
        <f>PROPER(TRIM(Homes[[#This Row],[city]]))</f>
        <v>Seattle</v>
      </c>
      <c r="C703" t="str">
        <f>_xlfn.TEXTBEFORE(Homes[[#This Row],[statezip]]," ")</f>
        <v>WA</v>
      </c>
      <c r="D703" s="6" t="str">
        <f>_xlfn.TEXTAFTER(Homes[[#This Row],[statezip]]," ")</f>
        <v>98103</v>
      </c>
      <c r="E703" s="1">
        <v>759000</v>
      </c>
      <c r="F703">
        <v>4</v>
      </c>
      <c r="G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03" s="3" t="str">
        <f>Homes[[#This Row],[bedrooms]] &amp; " bd | " &amp; TEXT(Homes[[#This Row],[bathrooms]],"0.##") &amp; " ba"</f>
        <v>4 bd | 1.75 ba</v>
      </c>
      <c r="I703" s="4">
        <v>2100</v>
      </c>
      <c r="J703" s="1">
        <f>IFERROR(Homes[[#This Row],[price]]/Homes[[#This Row],[sqft_living]]," ")</f>
        <v>361.42857142857144</v>
      </c>
      <c r="K703" s="4">
        <f>IFERROR(Homes[[#This Row],[sqft_lot]]/43560," ")</f>
        <v>0.10904499540863177</v>
      </c>
      <c r="L703" t="str">
        <f>IF(Homes[[#This Row],[waterfront]]=1, "Yes","No")</f>
        <v>No</v>
      </c>
      <c r="M703" s="4" t="str">
        <f>IF(Homes[[#This Row],[sqft_basement]]&gt;0, "Yes","No")</f>
        <v>Yes</v>
      </c>
      <c r="N703" t="str">
        <f>CHOOSE(Homes[[#This Row],[view]]+1, "None","Fair","Good","Great","Excellent")</f>
        <v>None</v>
      </c>
      <c r="O703" t="str">
        <f>CHOOSE(Homes[[#This Row],[condition]], "Poor","Fair","Average","Good","Excellent")</f>
        <v>Average</v>
      </c>
      <c r="P703">
        <f ca="1">YEAR(TODAY())-Homes[[#This Row],[yr_built]]</f>
        <v>50</v>
      </c>
      <c r="Q703">
        <v>0</v>
      </c>
      <c r="R703">
        <f ca="1">IF(Homes[[#This Row],[yr_renovated]]&gt;0, YEAR(TODAY())-Homes[[#This Row],[yr_renovated]], YEAR(TODAY())-Homes[[#This Row],[yr_built]])</f>
        <v>50</v>
      </c>
      <c r="S703">
        <v>1</v>
      </c>
      <c r="T703" s="2">
        <v>41829</v>
      </c>
      <c r="U703" s="3">
        <v>1.75</v>
      </c>
      <c r="V703" s="4">
        <f>IFERROR(Homes[[#This Row],[sqft_above]]+Homes[[#This Row],[sqft_basement]]," ")</f>
        <v>2100</v>
      </c>
      <c r="W703" s="4">
        <v>4750</v>
      </c>
      <c r="X703">
        <v>0</v>
      </c>
      <c r="Y703">
        <v>0</v>
      </c>
      <c r="Z703">
        <v>3</v>
      </c>
      <c r="AA703" s="4">
        <v>1340</v>
      </c>
      <c r="AB703" s="4">
        <v>760</v>
      </c>
      <c r="AC703">
        <v>1975</v>
      </c>
      <c r="AD703" t="s">
        <v>814</v>
      </c>
      <c r="AE703" t="s">
        <v>49</v>
      </c>
      <c r="AF703" t="s">
        <v>172</v>
      </c>
    </row>
    <row r="704" spans="1:32">
      <c r="A704" t="str">
        <f>PROPER(TRIM(Homes[[#This Row],[street]]))</f>
        <v>2065 Ne Nelson Ln</v>
      </c>
      <c r="B704" t="str">
        <f>PROPER(TRIM(Homes[[#This Row],[city]]))</f>
        <v>Issaquah</v>
      </c>
      <c r="C704" t="str">
        <f>_xlfn.TEXTBEFORE(Homes[[#This Row],[statezip]]," ")</f>
        <v>WA</v>
      </c>
      <c r="D704" s="6" t="str">
        <f>_xlfn.TEXTAFTER(Homes[[#This Row],[statezip]]," ")</f>
        <v>98029</v>
      </c>
      <c r="E704" s="1">
        <v>757000</v>
      </c>
      <c r="F704">
        <v>3</v>
      </c>
      <c r="G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04" s="3" t="str">
        <f>Homes[[#This Row],[bedrooms]] &amp; " bd | " &amp; TEXT(Homes[[#This Row],[bathrooms]],"0.##") &amp; " ba"</f>
        <v>3 bd | 3.25 ba</v>
      </c>
      <c r="I704" s="4">
        <v>3190</v>
      </c>
      <c r="J704" s="1">
        <f>IFERROR(Homes[[#This Row],[price]]/Homes[[#This Row],[sqft_living]]," ")</f>
        <v>237.30407523510971</v>
      </c>
      <c r="K704" s="4">
        <f>IFERROR(Homes[[#This Row],[sqft_lot]]/43560," ")</f>
        <v>0.12128099173553719</v>
      </c>
      <c r="L704" t="str">
        <f>IF(Homes[[#This Row],[waterfront]]=1, "Yes","No")</f>
        <v>No</v>
      </c>
      <c r="M704" s="4" t="str">
        <f>IF(Homes[[#This Row],[sqft_basement]]&gt;0, "Yes","No")</f>
        <v>No</v>
      </c>
      <c r="N704" t="str">
        <f>CHOOSE(Homes[[#This Row],[view]]+1, "None","Fair","Good","Great","Excellent")</f>
        <v>None</v>
      </c>
      <c r="O704" t="str">
        <f>CHOOSE(Homes[[#This Row],[condition]], "Poor","Fair","Average","Good","Excellent")</f>
        <v>Average</v>
      </c>
      <c r="P704">
        <f ca="1">YEAR(TODAY())-Homes[[#This Row],[yr_built]]</f>
        <v>18</v>
      </c>
      <c r="Q704">
        <v>0</v>
      </c>
      <c r="R704">
        <f ca="1">IF(Homes[[#This Row],[yr_renovated]]&gt;0, YEAR(TODAY())-Homes[[#This Row],[yr_renovated]], YEAR(TODAY())-Homes[[#This Row],[yr_built]])</f>
        <v>18</v>
      </c>
      <c r="S704">
        <v>2</v>
      </c>
      <c r="T704" s="2">
        <v>41772</v>
      </c>
      <c r="U704" s="3">
        <v>3.25</v>
      </c>
      <c r="V704" s="4">
        <f>IFERROR(Homes[[#This Row],[sqft_above]]+Homes[[#This Row],[sqft_basement]]," ")</f>
        <v>3190</v>
      </c>
      <c r="W704" s="4">
        <v>5283</v>
      </c>
      <c r="X704">
        <v>0</v>
      </c>
      <c r="Y704">
        <v>0</v>
      </c>
      <c r="Z704">
        <v>3</v>
      </c>
      <c r="AA704" s="4">
        <v>3190</v>
      </c>
      <c r="AB704" s="4">
        <v>0</v>
      </c>
      <c r="AC704">
        <v>2007</v>
      </c>
      <c r="AD704" t="s">
        <v>815</v>
      </c>
      <c r="AE704" t="s">
        <v>79</v>
      </c>
      <c r="AF704" t="s">
        <v>80</v>
      </c>
    </row>
    <row r="705" spans="1:32">
      <c r="A705" t="str">
        <f>PROPER(TRIM(Homes[[#This Row],[street]]))</f>
        <v>2667 11Th Ave W</v>
      </c>
      <c r="B705" t="str">
        <f>PROPER(TRIM(Homes[[#This Row],[city]]))</f>
        <v>Seattle</v>
      </c>
      <c r="C705" t="str">
        <f>_xlfn.TEXTBEFORE(Homes[[#This Row],[statezip]]," ")</f>
        <v>WA</v>
      </c>
      <c r="D705" s="6" t="str">
        <f>_xlfn.TEXTAFTER(Homes[[#This Row],[statezip]]," ")</f>
        <v>98119</v>
      </c>
      <c r="E705" s="1">
        <v>756000</v>
      </c>
      <c r="F705">
        <v>4</v>
      </c>
      <c r="G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05" s="3" t="str">
        <f>Homes[[#This Row],[bedrooms]] &amp; " bd | " &amp; TEXT(Homes[[#This Row],[bathrooms]],"0.##") &amp; " ba"</f>
        <v>4 bd | 2.25 ba</v>
      </c>
      <c r="I705" s="4">
        <v>2160</v>
      </c>
      <c r="J705" s="1">
        <f>IFERROR(Homes[[#This Row],[price]]/Homes[[#This Row],[sqft_living]]," ")</f>
        <v>350</v>
      </c>
      <c r="K705" s="4">
        <f>IFERROR(Homes[[#This Row],[sqft_lot]]/43560," ")</f>
        <v>0.12855831037649221</v>
      </c>
      <c r="L705" t="str">
        <f>IF(Homes[[#This Row],[waterfront]]=1, "Yes","No")</f>
        <v>No</v>
      </c>
      <c r="M705" s="4" t="str">
        <f>IF(Homes[[#This Row],[sqft_basement]]&gt;0, "Yes","No")</f>
        <v>Yes</v>
      </c>
      <c r="N705" t="str">
        <f>CHOOSE(Homes[[#This Row],[view]]+1, "None","Fair","Good","Great","Excellent")</f>
        <v>None</v>
      </c>
      <c r="O705" t="str">
        <f>CHOOSE(Homes[[#This Row],[condition]], "Poor","Fair","Average","Good","Excellent")</f>
        <v>Excellent</v>
      </c>
      <c r="P705">
        <f ca="1">YEAR(TODAY())-Homes[[#This Row],[yr_built]]</f>
        <v>78</v>
      </c>
      <c r="Q705">
        <v>0</v>
      </c>
      <c r="R705">
        <f ca="1">IF(Homes[[#This Row],[yr_renovated]]&gt;0, YEAR(TODAY())-Homes[[#This Row],[yr_renovated]], YEAR(TODAY())-Homes[[#This Row],[yr_built]])</f>
        <v>78</v>
      </c>
      <c r="S705">
        <v>1</v>
      </c>
      <c r="T705" s="2">
        <v>41809</v>
      </c>
      <c r="U705" s="3">
        <v>2.25</v>
      </c>
      <c r="V705" s="4">
        <f>IFERROR(Homes[[#This Row],[sqft_above]]+Homes[[#This Row],[sqft_basement]]," ")</f>
        <v>2160</v>
      </c>
      <c r="W705" s="4">
        <v>5600</v>
      </c>
      <c r="X705">
        <v>0</v>
      </c>
      <c r="Y705">
        <v>0</v>
      </c>
      <c r="Z705">
        <v>5</v>
      </c>
      <c r="AA705" s="4">
        <v>1080</v>
      </c>
      <c r="AB705" s="4">
        <v>1080</v>
      </c>
      <c r="AC705">
        <v>1947</v>
      </c>
      <c r="AD705" t="s">
        <v>816</v>
      </c>
      <c r="AE705" t="s">
        <v>49</v>
      </c>
      <c r="AF705" t="s">
        <v>68</v>
      </c>
    </row>
    <row r="706" spans="1:32">
      <c r="A706" t="str">
        <f>PROPER(TRIM(Homes[[#This Row],[street]]))</f>
        <v>5121 Ne 180Th St</v>
      </c>
      <c r="B706" t="str">
        <f>PROPER(TRIM(Homes[[#This Row],[city]]))</f>
        <v>Lake Forest Park</v>
      </c>
      <c r="C706" t="str">
        <f>_xlfn.TEXTBEFORE(Homes[[#This Row],[statezip]]," ")</f>
        <v>WA</v>
      </c>
      <c r="D706" s="6" t="str">
        <f>_xlfn.TEXTAFTER(Homes[[#This Row],[statezip]]," ")</f>
        <v>98155</v>
      </c>
      <c r="E706" s="1">
        <v>755000</v>
      </c>
      <c r="F706">
        <v>5</v>
      </c>
      <c r="G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6" s="3" t="str">
        <f>Homes[[#This Row],[bedrooms]] &amp; " bd | " &amp; TEXT(Homes[[#This Row],[bathrooms]],"0.##") &amp; " ba"</f>
        <v>5 bd | 2.5 ba</v>
      </c>
      <c r="I706" s="4">
        <v>3260</v>
      </c>
      <c r="J706" s="1">
        <f>IFERROR(Homes[[#This Row],[price]]/Homes[[#This Row],[sqft_living]]," ")</f>
        <v>231.59509202453987</v>
      </c>
      <c r="K706" s="4">
        <f>IFERROR(Homes[[#This Row],[sqft_lot]]/43560," ")</f>
        <v>0.55785123966942152</v>
      </c>
      <c r="L706" t="str">
        <f>IF(Homes[[#This Row],[waterfront]]=1, "Yes","No")</f>
        <v>No</v>
      </c>
      <c r="M706" s="4" t="str">
        <f>IF(Homes[[#This Row],[sqft_basement]]&gt;0, "Yes","No")</f>
        <v>Yes</v>
      </c>
      <c r="N706" t="str">
        <f>CHOOSE(Homes[[#This Row],[view]]+1, "None","Fair","Good","Great","Excellent")</f>
        <v>Fair</v>
      </c>
      <c r="O706" t="str">
        <f>CHOOSE(Homes[[#This Row],[condition]], "Poor","Fair","Average","Good","Excellent")</f>
        <v>Good</v>
      </c>
      <c r="P706">
        <f ca="1">YEAR(TODAY())-Homes[[#This Row],[yr_built]]</f>
        <v>75</v>
      </c>
      <c r="Q706">
        <v>1983</v>
      </c>
      <c r="R706">
        <f ca="1">IF(Homes[[#This Row],[yr_renovated]]&gt;0, YEAR(TODAY())-Homes[[#This Row],[yr_renovated]], YEAR(TODAY())-Homes[[#This Row],[yr_built]])</f>
        <v>42</v>
      </c>
      <c r="S706">
        <v>1.5</v>
      </c>
      <c r="T706" s="2">
        <v>41817</v>
      </c>
      <c r="U706" s="3">
        <v>2.5</v>
      </c>
      <c r="V706" s="4">
        <f>IFERROR(Homes[[#This Row],[sqft_above]]+Homes[[#This Row],[sqft_basement]]," ")</f>
        <v>3260</v>
      </c>
      <c r="W706" s="4">
        <v>24300</v>
      </c>
      <c r="X706">
        <v>0</v>
      </c>
      <c r="Y706">
        <v>1</v>
      </c>
      <c r="Z706">
        <v>4</v>
      </c>
      <c r="AA706" s="4">
        <v>2310</v>
      </c>
      <c r="AB706" s="4">
        <v>950</v>
      </c>
      <c r="AC706">
        <v>1950</v>
      </c>
      <c r="AD706" t="s">
        <v>817</v>
      </c>
      <c r="AE706" t="s">
        <v>743</v>
      </c>
      <c r="AF706" t="s">
        <v>744</v>
      </c>
    </row>
    <row r="707" spans="1:32">
      <c r="A707" t="str">
        <f>PROPER(TRIM(Homes[[#This Row],[street]]))</f>
        <v>10805 177Th Ct Ne</v>
      </c>
      <c r="B707" t="str">
        <f>PROPER(TRIM(Homes[[#This Row],[city]]))</f>
        <v>Redmond</v>
      </c>
      <c r="C707" t="str">
        <f>_xlfn.TEXTBEFORE(Homes[[#This Row],[statezip]]," ")</f>
        <v>WA</v>
      </c>
      <c r="D707" s="6" t="str">
        <f>_xlfn.TEXTAFTER(Homes[[#This Row],[statezip]]," ")</f>
        <v>98052</v>
      </c>
      <c r="E707" s="1">
        <v>755000</v>
      </c>
      <c r="F707">
        <v>4</v>
      </c>
      <c r="G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07" s="3" t="str">
        <f>Homes[[#This Row],[bedrooms]] &amp; " bd | " &amp; TEXT(Homes[[#This Row],[bathrooms]],"0.##") &amp; " ba"</f>
        <v>4 bd | 2.5 ba</v>
      </c>
      <c r="I707" s="4">
        <v>2660</v>
      </c>
      <c r="J707" s="1">
        <f>IFERROR(Homes[[#This Row],[price]]/Homes[[#This Row],[sqft_living]]," ")</f>
        <v>283.83458646616543</v>
      </c>
      <c r="K707" s="4">
        <f>IFERROR(Homes[[#This Row],[sqft_lot]]/43560," ")</f>
        <v>0.23994490358126722</v>
      </c>
      <c r="L707" t="str">
        <f>IF(Homes[[#This Row],[waterfront]]=1, "Yes","No")</f>
        <v>No</v>
      </c>
      <c r="M707" s="4" t="str">
        <f>IF(Homes[[#This Row],[sqft_basement]]&gt;0, "Yes","No")</f>
        <v>No</v>
      </c>
      <c r="N707" t="str">
        <f>CHOOSE(Homes[[#This Row],[view]]+1, "None","Fair","Good","Great","Excellent")</f>
        <v>None</v>
      </c>
      <c r="O707" t="str">
        <f>CHOOSE(Homes[[#This Row],[condition]], "Poor","Fair","Average","Good","Excellent")</f>
        <v>Average</v>
      </c>
      <c r="P707">
        <f ca="1">YEAR(TODAY())-Homes[[#This Row],[yr_built]]</f>
        <v>32</v>
      </c>
      <c r="Q707">
        <v>0</v>
      </c>
      <c r="R707">
        <f ca="1">IF(Homes[[#This Row],[yr_renovated]]&gt;0, YEAR(TODAY())-Homes[[#This Row],[yr_renovated]], YEAR(TODAY())-Homes[[#This Row],[yr_built]])</f>
        <v>32</v>
      </c>
      <c r="S707">
        <v>2</v>
      </c>
      <c r="T707" s="2">
        <v>41778</v>
      </c>
      <c r="U707" s="3">
        <v>2.5</v>
      </c>
      <c r="V707" s="4">
        <f>IFERROR(Homes[[#This Row],[sqft_above]]+Homes[[#This Row],[sqft_basement]]," ")</f>
        <v>2660</v>
      </c>
      <c r="W707" s="4">
        <v>10452</v>
      </c>
      <c r="X707">
        <v>0</v>
      </c>
      <c r="Y707">
        <v>0</v>
      </c>
      <c r="Z707">
        <v>3</v>
      </c>
      <c r="AA707" s="4">
        <v>2660</v>
      </c>
      <c r="AB707" s="4">
        <v>0</v>
      </c>
      <c r="AC707">
        <v>1993</v>
      </c>
      <c r="AD707" t="s">
        <v>818</v>
      </c>
      <c r="AE707" t="s">
        <v>137</v>
      </c>
      <c r="AF707" t="s">
        <v>138</v>
      </c>
    </row>
    <row r="708" spans="1:32">
      <c r="A708" t="str">
        <f>PROPER(TRIM(Homes[[#This Row],[street]]))</f>
        <v>2101 31St Ave S</v>
      </c>
      <c r="B708" t="str">
        <f>PROPER(TRIM(Homes[[#This Row],[city]]))</f>
        <v>Seattle</v>
      </c>
      <c r="C708" t="str">
        <f>_xlfn.TEXTBEFORE(Homes[[#This Row],[statezip]]," ")</f>
        <v>WA</v>
      </c>
      <c r="D708" s="6" t="str">
        <f>_xlfn.TEXTAFTER(Homes[[#This Row],[statezip]]," ")</f>
        <v>98144</v>
      </c>
      <c r="E708" s="1">
        <v>755000</v>
      </c>
      <c r="F708">
        <v>4</v>
      </c>
      <c r="G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08" s="3" t="str">
        <f>Homes[[#This Row],[bedrooms]] &amp; " bd | " &amp; TEXT(Homes[[#This Row],[bathrooms]],"0.##") &amp; " ba"</f>
        <v>4 bd | 2.75 ba</v>
      </c>
      <c r="I708" s="4">
        <v>2880</v>
      </c>
      <c r="J708" s="1">
        <f>IFERROR(Homes[[#This Row],[price]]/Homes[[#This Row],[sqft_living]]," ")</f>
        <v>262.15277777777777</v>
      </c>
      <c r="K708" s="4">
        <f>IFERROR(Homes[[#This Row],[sqft_lot]]/43560," ")</f>
        <v>9.1827364554637275E-2</v>
      </c>
      <c r="L708" t="str">
        <f>IF(Homes[[#This Row],[waterfront]]=1, "Yes","No")</f>
        <v>No</v>
      </c>
      <c r="M708" s="4" t="str">
        <f>IF(Homes[[#This Row],[sqft_basement]]&gt;0, "Yes","No")</f>
        <v>Yes</v>
      </c>
      <c r="N708" t="str">
        <f>CHOOSE(Homes[[#This Row],[view]]+1, "None","Fair","Good","Great","Excellent")</f>
        <v>None</v>
      </c>
      <c r="O708" t="str">
        <f>CHOOSE(Homes[[#This Row],[condition]], "Poor","Fair","Average","Good","Excellent")</f>
        <v>Average</v>
      </c>
      <c r="P708">
        <f ca="1">YEAR(TODAY())-Homes[[#This Row],[yr_built]]</f>
        <v>113</v>
      </c>
      <c r="Q708">
        <v>2000</v>
      </c>
      <c r="R708">
        <f ca="1">IF(Homes[[#This Row],[yr_renovated]]&gt;0, YEAR(TODAY())-Homes[[#This Row],[yr_renovated]], YEAR(TODAY())-Homes[[#This Row],[yr_built]])</f>
        <v>25</v>
      </c>
      <c r="S708">
        <v>1.5</v>
      </c>
      <c r="T708" s="2">
        <v>41816</v>
      </c>
      <c r="U708" s="3">
        <v>2.75</v>
      </c>
      <c r="V708" s="4">
        <f>IFERROR(Homes[[#This Row],[sqft_above]]+Homes[[#This Row],[sqft_basement]]," ")</f>
        <v>2880</v>
      </c>
      <c r="W708" s="4">
        <v>4000</v>
      </c>
      <c r="X708">
        <v>0</v>
      </c>
      <c r="Y708">
        <v>0</v>
      </c>
      <c r="Z708">
        <v>3</v>
      </c>
      <c r="AA708" s="4">
        <v>2100</v>
      </c>
      <c r="AB708" s="4">
        <v>780</v>
      </c>
      <c r="AC708">
        <v>1912</v>
      </c>
      <c r="AD708" t="s">
        <v>819</v>
      </c>
      <c r="AE708" t="s">
        <v>49</v>
      </c>
      <c r="AF708" t="s">
        <v>110</v>
      </c>
    </row>
    <row r="709" spans="1:32">
      <c r="A709" t="str">
        <f>PROPER(TRIM(Homes[[#This Row],[street]]))</f>
        <v>3429 9Th Ave W</v>
      </c>
      <c r="B709" t="str">
        <f>PROPER(TRIM(Homes[[#This Row],[city]]))</f>
        <v>Seattle</v>
      </c>
      <c r="C709" t="str">
        <f>_xlfn.TEXTBEFORE(Homes[[#This Row],[statezip]]," ")</f>
        <v>WA</v>
      </c>
      <c r="D709" s="6" t="str">
        <f>_xlfn.TEXTAFTER(Homes[[#This Row],[statezip]]," ")</f>
        <v>98119</v>
      </c>
      <c r="E709" s="1">
        <v>755000</v>
      </c>
      <c r="F709">
        <v>6</v>
      </c>
      <c r="G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09" s="3" t="str">
        <f>Homes[[#This Row],[bedrooms]] &amp; " bd | " &amp; TEXT(Homes[[#This Row],[bathrooms]],"0.##") &amp; " ba"</f>
        <v>6 bd | 2. ba</v>
      </c>
      <c r="I709" s="4">
        <v>2150</v>
      </c>
      <c r="J709" s="1">
        <f>IFERROR(Homes[[#This Row],[price]]/Homes[[#This Row],[sqft_living]]," ")</f>
        <v>351.16279069767444</v>
      </c>
      <c r="K709" s="4">
        <f>IFERROR(Homes[[#This Row],[sqft_lot]]/43560," ")</f>
        <v>0.10342056932966023</v>
      </c>
      <c r="L709" t="str">
        <f>IF(Homes[[#This Row],[waterfront]]=1, "Yes","No")</f>
        <v>No</v>
      </c>
      <c r="M709" s="4" t="str">
        <f>IF(Homes[[#This Row],[sqft_basement]]&gt;0, "Yes","No")</f>
        <v>Yes</v>
      </c>
      <c r="N709" t="str">
        <f>CHOOSE(Homes[[#This Row],[view]]+1, "None","Fair","Good","Great","Excellent")</f>
        <v>None</v>
      </c>
      <c r="O709" t="str">
        <f>CHOOSE(Homes[[#This Row],[condition]], "Poor","Fair","Average","Good","Excellent")</f>
        <v>Average</v>
      </c>
      <c r="P709">
        <f ca="1">YEAR(TODAY())-Homes[[#This Row],[yr_built]]</f>
        <v>73</v>
      </c>
      <c r="Q709">
        <v>2008</v>
      </c>
      <c r="R709">
        <f ca="1">IF(Homes[[#This Row],[yr_renovated]]&gt;0, YEAR(TODAY())-Homes[[#This Row],[yr_renovated]], YEAR(TODAY())-Homes[[#This Row],[yr_built]])</f>
        <v>17</v>
      </c>
      <c r="S709">
        <v>1</v>
      </c>
      <c r="T709" s="2">
        <v>41779</v>
      </c>
      <c r="U709" s="3">
        <v>2</v>
      </c>
      <c r="V709" s="4">
        <f>IFERROR(Homes[[#This Row],[sqft_above]]+Homes[[#This Row],[sqft_basement]]," ")</f>
        <v>2150</v>
      </c>
      <c r="W709" s="4">
        <v>4505</v>
      </c>
      <c r="X709">
        <v>0</v>
      </c>
      <c r="Y709">
        <v>0</v>
      </c>
      <c r="Z709">
        <v>3</v>
      </c>
      <c r="AA709" s="4">
        <v>1270</v>
      </c>
      <c r="AB709" s="4">
        <v>880</v>
      </c>
      <c r="AC709">
        <v>1952</v>
      </c>
      <c r="AD709" t="s">
        <v>820</v>
      </c>
      <c r="AE709" t="s">
        <v>49</v>
      </c>
      <c r="AF709" t="s">
        <v>68</v>
      </c>
    </row>
    <row r="710" spans="1:32">
      <c r="A710" t="str">
        <f>PROPER(TRIM(Homes[[#This Row],[street]]))</f>
        <v>12108 Ne 106Th Pl</v>
      </c>
      <c r="B710" t="str">
        <f>PROPER(TRIM(Homes[[#This Row],[city]]))</f>
        <v>Kirkland</v>
      </c>
      <c r="C710" t="str">
        <f>_xlfn.TEXTBEFORE(Homes[[#This Row],[statezip]]," ")</f>
        <v>WA</v>
      </c>
      <c r="D710" s="6" t="str">
        <f>_xlfn.TEXTAFTER(Homes[[#This Row],[statezip]]," ")</f>
        <v>98033</v>
      </c>
      <c r="E710" s="1">
        <v>754950</v>
      </c>
      <c r="F710">
        <v>3</v>
      </c>
      <c r="G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0" s="3" t="str">
        <f>Homes[[#This Row],[bedrooms]] &amp; " bd | " &amp; TEXT(Homes[[#This Row],[bathrooms]],"0.##") &amp; " ba"</f>
        <v>3 bd | 2.5 ba</v>
      </c>
      <c r="I710" s="4">
        <v>2610</v>
      </c>
      <c r="J710" s="1">
        <f>IFERROR(Homes[[#This Row],[price]]/Homes[[#This Row],[sqft_living]]," ")</f>
        <v>289.25287356321837</v>
      </c>
      <c r="K710" s="4">
        <f>IFERROR(Homes[[#This Row],[sqft_lot]]/43560," ")</f>
        <v>0.16657483930211203</v>
      </c>
      <c r="L710" t="str">
        <f>IF(Homes[[#This Row],[waterfront]]=1, "Yes","No")</f>
        <v>No</v>
      </c>
      <c r="M710" s="4" t="str">
        <f>IF(Homes[[#This Row],[sqft_basement]]&gt;0, "Yes","No")</f>
        <v>No</v>
      </c>
      <c r="N710" t="str">
        <f>CHOOSE(Homes[[#This Row],[view]]+1, "None","Fair","Good","Great","Excellent")</f>
        <v>None</v>
      </c>
      <c r="O710" t="str">
        <f>CHOOSE(Homes[[#This Row],[condition]], "Poor","Fair","Average","Good","Excellent")</f>
        <v>Average</v>
      </c>
      <c r="P710">
        <f ca="1">YEAR(TODAY())-Homes[[#This Row],[yr_built]]</f>
        <v>11</v>
      </c>
      <c r="Q710">
        <v>0</v>
      </c>
      <c r="R710">
        <f ca="1">IF(Homes[[#This Row],[yr_renovated]]&gt;0, YEAR(TODAY())-Homes[[#This Row],[yr_renovated]], YEAR(TODAY())-Homes[[#This Row],[yr_built]])</f>
        <v>11</v>
      </c>
      <c r="S710">
        <v>2</v>
      </c>
      <c r="T710" s="2">
        <v>41786</v>
      </c>
      <c r="U710" s="3">
        <v>2.5</v>
      </c>
      <c r="V710" s="4">
        <f>IFERROR(Homes[[#This Row],[sqft_above]]+Homes[[#This Row],[sqft_basement]]," ")</f>
        <v>2610</v>
      </c>
      <c r="W710" s="4">
        <v>7256</v>
      </c>
      <c r="X710">
        <v>0</v>
      </c>
      <c r="Y710">
        <v>0</v>
      </c>
      <c r="Z710">
        <v>3</v>
      </c>
      <c r="AA710" s="4">
        <v>2610</v>
      </c>
      <c r="AB710" s="4">
        <v>0</v>
      </c>
      <c r="AC710">
        <v>2014</v>
      </c>
      <c r="AD710" t="s">
        <v>821</v>
      </c>
      <c r="AE710" t="s">
        <v>46</v>
      </c>
      <c r="AF710" t="s">
        <v>55</v>
      </c>
    </row>
    <row r="711" spans="1:32">
      <c r="A711" t="str">
        <f>PROPER(TRIM(Homes[[#This Row],[street]]))</f>
        <v>Sunrise Loop Trail</v>
      </c>
      <c r="B711" t="str">
        <f>PROPER(TRIM(Homes[[#This Row],[city]]))</f>
        <v>Redmond</v>
      </c>
      <c r="C711" t="str">
        <f>_xlfn.TEXTBEFORE(Homes[[#This Row],[statezip]]," ")</f>
        <v>WA</v>
      </c>
      <c r="D711" s="6" t="str">
        <f>_xlfn.TEXTAFTER(Homes[[#This Row],[statezip]]," ")</f>
        <v>98053</v>
      </c>
      <c r="E711" s="1">
        <v>754800</v>
      </c>
      <c r="F711">
        <v>2</v>
      </c>
      <c r="G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1" s="3" t="str">
        <f>Homes[[#This Row],[bedrooms]] &amp; " bd | " &amp; TEXT(Homes[[#This Row],[bathrooms]],"0.##") &amp; " ba"</f>
        <v>2 bd | 2.5 ba</v>
      </c>
      <c r="I711" s="4">
        <v>2770</v>
      </c>
      <c r="J711" s="1">
        <f>IFERROR(Homes[[#This Row],[price]]/Homes[[#This Row],[sqft_living]]," ")</f>
        <v>272.49097472924188</v>
      </c>
      <c r="K711" s="4">
        <f>IFERROR(Homes[[#This Row],[sqft_lot]]/43560," ")</f>
        <v>0.17862718089990817</v>
      </c>
      <c r="L711" t="str">
        <f>IF(Homes[[#This Row],[waterfront]]=1, "Yes","No")</f>
        <v>No</v>
      </c>
      <c r="M711" s="4" t="str">
        <f>IF(Homes[[#This Row],[sqft_basement]]&gt;0, "Yes","No")</f>
        <v>No</v>
      </c>
      <c r="N711" t="str">
        <f>CHOOSE(Homes[[#This Row],[view]]+1, "None","Fair","Good","Great","Excellent")</f>
        <v>None</v>
      </c>
      <c r="O711" t="str">
        <f>CHOOSE(Homes[[#This Row],[condition]], "Poor","Fair","Average","Good","Excellent")</f>
        <v>Average</v>
      </c>
      <c r="P711">
        <f ca="1">YEAR(TODAY())-Homes[[#This Row],[yr_built]]</f>
        <v>19</v>
      </c>
      <c r="Q711">
        <v>0</v>
      </c>
      <c r="R711">
        <f ca="1">IF(Homes[[#This Row],[yr_renovated]]&gt;0, YEAR(TODAY())-Homes[[#This Row],[yr_renovated]], YEAR(TODAY())-Homes[[#This Row],[yr_built]])</f>
        <v>19</v>
      </c>
      <c r="S711">
        <v>2</v>
      </c>
      <c r="T711" s="2">
        <v>41810</v>
      </c>
      <c r="U711" s="3">
        <v>2.5</v>
      </c>
      <c r="V711" s="4">
        <f>IFERROR(Homes[[#This Row],[sqft_above]]+Homes[[#This Row],[sqft_basement]]," ")</f>
        <v>2770</v>
      </c>
      <c r="W711" s="4">
        <v>7781</v>
      </c>
      <c r="X711">
        <v>0</v>
      </c>
      <c r="Y711">
        <v>0</v>
      </c>
      <c r="Z711">
        <v>3</v>
      </c>
      <c r="AA711" s="4">
        <v>2770</v>
      </c>
      <c r="AB711" s="4">
        <v>0</v>
      </c>
      <c r="AC711">
        <v>2006</v>
      </c>
      <c r="AD711" t="s">
        <v>822</v>
      </c>
      <c r="AE711" t="s">
        <v>137</v>
      </c>
      <c r="AF711" t="s">
        <v>208</v>
      </c>
    </row>
    <row r="712" spans="1:32">
      <c r="A712" t="str">
        <f>PROPER(TRIM(Homes[[#This Row],[street]]))</f>
        <v>14214 Se 77Th St</v>
      </c>
      <c r="B712" t="str">
        <f>PROPER(TRIM(Homes[[#This Row],[city]]))</f>
        <v>Newcastle</v>
      </c>
      <c r="C712" t="str">
        <f>_xlfn.TEXTBEFORE(Homes[[#This Row],[statezip]]," ")</f>
        <v>WA</v>
      </c>
      <c r="D712" s="6" t="str">
        <f>_xlfn.TEXTAFTER(Homes[[#This Row],[statezip]]," ")</f>
        <v>98059</v>
      </c>
      <c r="E712" s="1">
        <v>752000</v>
      </c>
      <c r="F712">
        <v>4</v>
      </c>
      <c r="G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2" s="3" t="str">
        <f>Homes[[#This Row],[bedrooms]] &amp; " bd | " &amp; TEXT(Homes[[#This Row],[bathrooms]],"0.##") &amp; " ba"</f>
        <v>4 bd | 2.5 ba</v>
      </c>
      <c r="I712" s="4">
        <v>2940</v>
      </c>
      <c r="J712" s="1">
        <f>IFERROR(Homes[[#This Row],[price]]/Homes[[#This Row],[sqft_living]]," ")</f>
        <v>255.78231292517006</v>
      </c>
      <c r="K712" s="4">
        <f>IFERROR(Homes[[#This Row],[sqft_lot]]/43560," ")</f>
        <v>0.23833792470156107</v>
      </c>
      <c r="L712" t="str">
        <f>IF(Homes[[#This Row],[waterfront]]=1, "Yes","No")</f>
        <v>No</v>
      </c>
      <c r="M712" s="4" t="str">
        <f>IF(Homes[[#This Row],[sqft_basement]]&gt;0, "Yes","No")</f>
        <v>No</v>
      </c>
      <c r="N712" t="str">
        <f>CHOOSE(Homes[[#This Row],[view]]+1, "None","Fair","Good","Great","Excellent")</f>
        <v>None</v>
      </c>
      <c r="O712" t="str">
        <f>CHOOSE(Homes[[#This Row],[condition]], "Poor","Fair","Average","Good","Excellent")</f>
        <v>Good</v>
      </c>
      <c r="P712">
        <f ca="1">YEAR(TODAY())-Homes[[#This Row],[yr_built]]</f>
        <v>34</v>
      </c>
      <c r="Q712">
        <v>0</v>
      </c>
      <c r="R712">
        <f ca="1">IF(Homes[[#This Row],[yr_renovated]]&gt;0, YEAR(TODAY())-Homes[[#This Row],[yr_renovated]], YEAR(TODAY())-Homes[[#This Row],[yr_built]])</f>
        <v>34</v>
      </c>
      <c r="S712">
        <v>2</v>
      </c>
      <c r="T712" s="2">
        <v>41807</v>
      </c>
      <c r="U712" s="3">
        <v>2.5</v>
      </c>
      <c r="V712" s="4">
        <f>IFERROR(Homes[[#This Row],[sqft_above]]+Homes[[#This Row],[sqft_basement]]," ")</f>
        <v>2940</v>
      </c>
      <c r="W712" s="4">
        <v>10382</v>
      </c>
      <c r="X712">
        <v>0</v>
      </c>
      <c r="Y712">
        <v>0</v>
      </c>
      <c r="Z712">
        <v>4</v>
      </c>
      <c r="AA712" s="4">
        <v>2940</v>
      </c>
      <c r="AB712" s="4">
        <v>0</v>
      </c>
      <c r="AC712">
        <v>1991</v>
      </c>
      <c r="AD712" t="s">
        <v>823</v>
      </c>
      <c r="AE712" t="s">
        <v>281</v>
      </c>
      <c r="AF712" t="s">
        <v>282</v>
      </c>
    </row>
    <row r="713" spans="1:32">
      <c r="A713" t="str">
        <f>PROPER(TRIM(Homes[[#This Row],[street]]))</f>
        <v>516 16Th Ave E</v>
      </c>
      <c r="B713" t="str">
        <f>PROPER(TRIM(Homes[[#This Row],[city]]))</f>
        <v>Seattle</v>
      </c>
      <c r="C713" t="str">
        <f>_xlfn.TEXTBEFORE(Homes[[#This Row],[statezip]]," ")</f>
        <v>WA</v>
      </c>
      <c r="D713" s="6" t="str">
        <f>_xlfn.TEXTAFTER(Homes[[#This Row],[statezip]]," ")</f>
        <v>98112</v>
      </c>
      <c r="E713" s="1">
        <v>751750</v>
      </c>
      <c r="F713">
        <v>2</v>
      </c>
      <c r="G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13" s="3" t="str">
        <f>Homes[[#This Row],[bedrooms]] &amp; " bd | " &amp; TEXT(Homes[[#This Row],[bathrooms]],"0.##") &amp; " ba"</f>
        <v>2 bd | 2. ba</v>
      </c>
      <c r="I713" s="4">
        <v>1880</v>
      </c>
      <c r="J713" s="1">
        <f>IFERROR(Homes[[#This Row],[price]]/Homes[[#This Row],[sqft_living]]," ")</f>
        <v>399.86702127659572</v>
      </c>
      <c r="K713" s="4">
        <f>IFERROR(Homes[[#This Row],[sqft_lot]]/43560," ")</f>
        <v>0.12396694214876033</v>
      </c>
      <c r="L713" t="str">
        <f>IF(Homes[[#This Row],[waterfront]]=1, "Yes","No")</f>
        <v>No</v>
      </c>
      <c r="M713" s="4" t="str">
        <f>IF(Homes[[#This Row],[sqft_basement]]&gt;0, "Yes","No")</f>
        <v>No</v>
      </c>
      <c r="N713" t="str">
        <f>CHOOSE(Homes[[#This Row],[view]]+1, "None","Fair","Good","Great","Excellent")</f>
        <v>None</v>
      </c>
      <c r="O713" t="str">
        <f>CHOOSE(Homes[[#This Row],[condition]], "Poor","Fair","Average","Good","Excellent")</f>
        <v>Average</v>
      </c>
      <c r="P713">
        <f ca="1">YEAR(TODAY())-Homes[[#This Row],[yr_built]]</f>
        <v>123</v>
      </c>
      <c r="Q713">
        <v>0</v>
      </c>
      <c r="R713">
        <f ca="1">IF(Homes[[#This Row],[yr_renovated]]&gt;0, YEAR(TODAY())-Homes[[#This Row],[yr_renovated]], YEAR(TODAY())-Homes[[#This Row],[yr_built]])</f>
        <v>123</v>
      </c>
      <c r="S713">
        <v>1.5</v>
      </c>
      <c r="T713" s="2">
        <v>41786</v>
      </c>
      <c r="U713" s="3">
        <v>2</v>
      </c>
      <c r="V713" s="4">
        <f>IFERROR(Homes[[#This Row],[sqft_above]]+Homes[[#This Row],[sqft_basement]]," ")</f>
        <v>1880</v>
      </c>
      <c r="W713" s="4">
        <v>5400</v>
      </c>
      <c r="X713">
        <v>0</v>
      </c>
      <c r="Y713">
        <v>0</v>
      </c>
      <c r="Z713">
        <v>3</v>
      </c>
      <c r="AA713" s="4">
        <v>1880</v>
      </c>
      <c r="AB713" s="4">
        <v>0</v>
      </c>
      <c r="AC713">
        <v>1902</v>
      </c>
      <c r="AD713" t="s">
        <v>824</v>
      </c>
      <c r="AE713" t="s">
        <v>49</v>
      </c>
      <c r="AF713" t="s">
        <v>64</v>
      </c>
    </row>
    <row r="714" spans="1:32">
      <c r="A714" t="str">
        <f>PROPER(TRIM(Homes[[#This Row],[street]]))</f>
        <v>11719 157Th Ave Ne</v>
      </c>
      <c r="B714" t="str">
        <f>PROPER(TRIM(Homes[[#This Row],[city]]))</f>
        <v>Redmond</v>
      </c>
      <c r="C714" t="str">
        <f>_xlfn.TEXTBEFORE(Homes[[#This Row],[statezip]]," ")</f>
        <v>WA</v>
      </c>
      <c r="D714" s="6" t="str">
        <f>_xlfn.TEXTAFTER(Homes[[#This Row],[statezip]]," ")</f>
        <v>98052</v>
      </c>
      <c r="E714" s="1">
        <v>751000</v>
      </c>
      <c r="F714">
        <v>4</v>
      </c>
      <c r="G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14" s="3" t="str">
        <f>Homes[[#This Row],[bedrooms]] &amp; " bd | " &amp; TEXT(Homes[[#This Row],[bathrooms]],"0.##") &amp; " ba"</f>
        <v>4 bd | 3.25 ba</v>
      </c>
      <c r="I714" s="4">
        <v>3090</v>
      </c>
      <c r="J714" s="1">
        <f>IFERROR(Homes[[#This Row],[price]]/Homes[[#This Row],[sqft_living]]," ")</f>
        <v>243.04207119741099</v>
      </c>
      <c r="K714" s="4">
        <f>IFERROR(Homes[[#This Row],[sqft_lot]]/43560," ")</f>
        <v>0.21971992653810835</v>
      </c>
      <c r="L714" t="str">
        <f>IF(Homes[[#This Row],[waterfront]]=1, "Yes","No")</f>
        <v>No</v>
      </c>
      <c r="M714" s="4" t="str">
        <f>IF(Homes[[#This Row],[sqft_basement]]&gt;0, "Yes","No")</f>
        <v>Yes</v>
      </c>
      <c r="N714" t="str">
        <f>CHOOSE(Homes[[#This Row],[view]]+1, "None","Fair","Good","Great","Excellent")</f>
        <v>None</v>
      </c>
      <c r="O714" t="str">
        <f>CHOOSE(Homes[[#This Row],[condition]], "Poor","Fair","Average","Good","Excellent")</f>
        <v>Average</v>
      </c>
      <c r="P714">
        <f ca="1">YEAR(TODAY())-Homes[[#This Row],[yr_built]]</f>
        <v>21</v>
      </c>
      <c r="Q714">
        <v>2003</v>
      </c>
      <c r="R714">
        <f ca="1">IF(Homes[[#This Row],[yr_renovated]]&gt;0, YEAR(TODAY())-Homes[[#This Row],[yr_renovated]], YEAR(TODAY())-Homes[[#This Row],[yr_built]])</f>
        <v>22</v>
      </c>
      <c r="S714">
        <v>2</v>
      </c>
      <c r="T714" s="2">
        <v>41814</v>
      </c>
      <c r="U714" s="3">
        <v>3.25</v>
      </c>
      <c r="V714" s="4">
        <f>IFERROR(Homes[[#This Row],[sqft_above]]+Homes[[#This Row],[sqft_basement]]," ")</f>
        <v>3090</v>
      </c>
      <c r="W714" s="4">
        <v>9571</v>
      </c>
      <c r="X714">
        <v>0</v>
      </c>
      <c r="Y714">
        <v>0</v>
      </c>
      <c r="Z714">
        <v>3</v>
      </c>
      <c r="AA714" s="4">
        <v>2370</v>
      </c>
      <c r="AB714" s="4">
        <v>720</v>
      </c>
      <c r="AC714">
        <v>2004</v>
      </c>
      <c r="AD714" t="s">
        <v>825</v>
      </c>
      <c r="AE714" t="s">
        <v>137</v>
      </c>
      <c r="AF714" t="s">
        <v>138</v>
      </c>
    </row>
    <row r="715" spans="1:32">
      <c r="A715" t="str">
        <f>PROPER(TRIM(Homes[[#This Row],[street]]))</f>
        <v>11461-11577 172Nd Ave Ne</v>
      </c>
      <c r="B715" t="str">
        <f>PROPER(TRIM(Homes[[#This Row],[city]]))</f>
        <v>Redmond</v>
      </c>
      <c r="C715" t="str">
        <f>_xlfn.TEXTBEFORE(Homes[[#This Row],[statezip]]," ")</f>
        <v>WA</v>
      </c>
      <c r="D715" s="6" t="str">
        <f>_xlfn.TEXTAFTER(Homes[[#This Row],[statezip]]," ")</f>
        <v>98052</v>
      </c>
      <c r="E715" s="1">
        <v>751000</v>
      </c>
      <c r="F715">
        <v>4</v>
      </c>
      <c r="G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5" s="3" t="str">
        <f>Homes[[#This Row],[bedrooms]] &amp; " bd | " &amp; TEXT(Homes[[#This Row],[bathrooms]],"0.##") &amp; " ba"</f>
        <v>4 bd | 2.5 ba</v>
      </c>
      <c r="I715" s="4">
        <v>3110</v>
      </c>
      <c r="J715" s="1">
        <f>IFERROR(Homes[[#This Row],[price]]/Homes[[#This Row],[sqft_living]]," ")</f>
        <v>241.47909967845658</v>
      </c>
      <c r="K715" s="4">
        <f>IFERROR(Homes[[#This Row],[sqft_lot]]/43560," ")</f>
        <v>0.14100091827364555</v>
      </c>
      <c r="L715" t="str">
        <f>IF(Homes[[#This Row],[waterfront]]=1, "Yes","No")</f>
        <v>No</v>
      </c>
      <c r="M715" s="4" t="str">
        <f>IF(Homes[[#This Row],[sqft_basement]]&gt;0, "Yes","No")</f>
        <v>No</v>
      </c>
      <c r="N715" t="str">
        <f>CHOOSE(Homes[[#This Row],[view]]+1, "None","Fair","Good","Great","Excellent")</f>
        <v>None</v>
      </c>
      <c r="O715" t="str">
        <f>CHOOSE(Homes[[#This Row],[condition]], "Poor","Fair","Average","Good","Excellent")</f>
        <v>Average</v>
      </c>
      <c r="P715">
        <f ca="1">YEAR(TODAY())-Homes[[#This Row],[yr_built]]</f>
        <v>21</v>
      </c>
      <c r="Q715">
        <v>2003</v>
      </c>
      <c r="R715">
        <f ca="1">IF(Homes[[#This Row],[yr_renovated]]&gt;0, YEAR(TODAY())-Homes[[#This Row],[yr_renovated]], YEAR(TODAY())-Homes[[#This Row],[yr_built]])</f>
        <v>22</v>
      </c>
      <c r="S715">
        <v>2</v>
      </c>
      <c r="T715" s="2">
        <v>41771</v>
      </c>
      <c r="U715" s="3">
        <v>2.5</v>
      </c>
      <c r="V715" s="4">
        <f>IFERROR(Homes[[#This Row],[sqft_above]]+Homes[[#This Row],[sqft_basement]]," ")</f>
        <v>3110</v>
      </c>
      <c r="W715" s="4">
        <v>6142</v>
      </c>
      <c r="X715">
        <v>0</v>
      </c>
      <c r="Y715">
        <v>0</v>
      </c>
      <c r="Z715">
        <v>3</v>
      </c>
      <c r="AA715" s="4">
        <v>3110</v>
      </c>
      <c r="AB715" s="4">
        <v>0</v>
      </c>
      <c r="AC715">
        <v>2004</v>
      </c>
      <c r="AD715" t="s">
        <v>826</v>
      </c>
      <c r="AE715" t="s">
        <v>137</v>
      </c>
      <c r="AF715" t="s">
        <v>138</v>
      </c>
    </row>
    <row r="716" spans="1:32">
      <c r="A716" t="str">
        <f>PROPER(TRIM(Homes[[#This Row],[street]]))</f>
        <v>1006 Ne Ravenna Blvd</v>
      </c>
      <c r="B716" t="str">
        <f>PROPER(TRIM(Homes[[#This Row],[city]]))</f>
        <v>Seattle</v>
      </c>
      <c r="C716" t="str">
        <f>_xlfn.TEXTBEFORE(Homes[[#This Row],[statezip]]," ")</f>
        <v>WA</v>
      </c>
      <c r="D716" s="6" t="str">
        <f>_xlfn.TEXTAFTER(Homes[[#This Row],[statezip]]," ")</f>
        <v>98105</v>
      </c>
      <c r="E716" s="1">
        <v>750500</v>
      </c>
      <c r="F716">
        <v>5</v>
      </c>
      <c r="G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16" s="3" t="str">
        <f>Homes[[#This Row],[bedrooms]] &amp; " bd | " &amp; TEXT(Homes[[#This Row],[bathrooms]],"0.##") &amp; " ba"</f>
        <v>5 bd | 3. ba</v>
      </c>
      <c r="I716" s="4">
        <v>2170</v>
      </c>
      <c r="J716" s="1">
        <f>IFERROR(Homes[[#This Row],[price]]/Homes[[#This Row],[sqft_living]]," ")</f>
        <v>345.85253456221199</v>
      </c>
      <c r="K716" s="4">
        <f>IFERROR(Homes[[#This Row],[sqft_lot]]/43560," ")</f>
        <v>5.6014692378328741E-2</v>
      </c>
      <c r="L716" t="str">
        <f>IF(Homes[[#This Row],[waterfront]]=1, "Yes","No")</f>
        <v>No</v>
      </c>
      <c r="M716" s="4" t="str">
        <f>IF(Homes[[#This Row],[sqft_basement]]&gt;0, "Yes","No")</f>
        <v>Yes</v>
      </c>
      <c r="N716" t="str">
        <f>CHOOSE(Homes[[#This Row],[view]]+1, "None","Fair","Good","Great","Excellent")</f>
        <v>None</v>
      </c>
      <c r="O716" t="str">
        <f>CHOOSE(Homes[[#This Row],[condition]], "Poor","Fair","Average","Good","Excellent")</f>
        <v>Good</v>
      </c>
      <c r="P716">
        <f ca="1">YEAR(TODAY())-Homes[[#This Row],[yr_built]]</f>
        <v>114</v>
      </c>
      <c r="Q716">
        <v>1966</v>
      </c>
      <c r="R716">
        <f ca="1">IF(Homes[[#This Row],[yr_renovated]]&gt;0, YEAR(TODAY())-Homes[[#This Row],[yr_renovated]], YEAR(TODAY())-Homes[[#This Row],[yr_built]])</f>
        <v>59</v>
      </c>
      <c r="S716">
        <v>1.5</v>
      </c>
      <c r="T716" s="2">
        <v>41788</v>
      </c>
      <c r="U716" s="3">
        <v>3</v>
      </c>
      <c r="V716" s="4">
        <f>IFERROR(Homes[[#This Row],[sqft_above]]+Homes[[#This Row],[sqft_basement]]," ")</f>
        <v>2170</v>
      </c>
      <c r="W716" s="4">
        <v>2440</v>
      </c>
      <c r="X716">
        <v>0</v>
      </c>
      <c r="Y716">
        <v>0</v>
      </c>
      <c r="Z716">
        <v>4</v>
      </c>
      <c r="AA716" s="4">
        <v>1450</v>
      </c>
      <c r="AB716" s="4">
        <v>720</v>
      </c>
      <c r="AC716">
        <v>1911</v>
      </c>
      <c r="AD716" t="s">
        <v>827</v>
      </c>
      <c r="AE716" t="s">
        <v>49</v>
      </c>
      <c r="AF716" t="s">
        <v>60</v>
      </c>
    </row>
    <row r="717" spans="1:32">
      <c r="A717" t="str">
        <f>PROPER(TRIM(Homes[[#This Row],[street]]))</f>
        <v>10237 Ne 64Th St</v>
      </c>
      <c r="B717" t="str">
        <f>PROPER(TRIM(Homes[[#This Row],[city]]))</f>
        <v>Kirkland</v>
      </c>
      <c r="C717" t="str">
        <f>_xlfn.TEXTBEFORE(Homes[[#This Row],[statezip]]," ")</f>
        <v>WA</v>
      </c>
      <c r="D717" s="6" t="str">
        <f>_xlfn.TEXTAFTER(Homes[[#This Row],[statezip]]," ")</f>
        <v>98033</v>
      </c>
      <c r="E717" s="1">
        <v>750000</v>
      </c>
      <c r="F717">
        <v>5</v>
      </c>
      <c r="G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17" s="3" t="str">
        <f>Homes[[#This Row],[bedrooms]] &amp; " bd | " &amp; TEXT(Homes[[#This Row],[bathrooms]],"0.##") &amp; " ba"</f>
        <v>5 bd | 3.25 ba</v>
      </c>
      <c r="I717" s="4">
        <v>2750</v>
      </c>
      <c r="J717" s="1">
        <f>IFERROR(Homes[[#This Row],[price]]/Homes[[#This Row],[sqft_living]]," ")</f>
        <v>272.72727272727275</v>
      </c>
      <c r="K717" s="4">
        <f>IFERROR(Homes[[#This Row],[sqft_lot]]/43560," ")</f>
        <v>0.17217630853994489</v>
      </c>
      <c r="L717" t="str">
        <f>IF(Homes[[#This Row],[waterfront]]=1, "Yes","No")</f>
        <v>No</v>
      </c>
      <c r="M717" s="4" t="str">
        <f>IF(Homes[[#This Row],[sqft_basement]]&gt;0, "Yes","No")</f>
        <v>Yes</v>
      </c>
      <c r="N717" t="str">
        <f>CHOOSE(Homes[[#This Row],[view]]+1, "None","Fair","Good","Great","Excellent")</f>
        <v>Fair</v>
      </c>
      <c r="O717" t="str">
        <f>CHOOSE(Homes[[#This Row],[condition]], "Poor","Fair","Average","Good","Excellent")</f>
        <v>Average</v>
      </c>
      <c r="P717">
        <f ca="1">YEAR(TODAY())-Homes[[#This Row],[yr_built]]</f>
        <v>88</v>
      </c>
      <c r="Q717">
        <v>1997</v>
      </c>
      <c r="R717">
        <f ca="1">IF(Homes[[#This Row],[yr_renovated]]&gt;0, YEAR(TODAY())-Homes[[#This Row],[yr_renovated]], YEAR(TODAY())-Homes[[#This Row],[yr_built]])</f>
        <v>28</v>
      </c>
      <c r="S717">
        <v>2</v>
      </c>
      <c r="T717" s="2">
        <v>41800</v>
      </c>
      <c r="U717" s="3">
        <v>3.25</v>
      </c>
      <c r="V717" s="4">
        <f>IFERROR(Homes[[#This Row],[sqft_above]]+Homes[[#This Row],[sqft_basement]]," ")</f>
        <v>2750</v>
      </c>
      <c r="W717" s="4">
        <v>7500</v>
      </c>
      <c r="X717">
        <v>0</v>
      </c>
      <c r="Y717">
        <v>1</v>
      </c>
      <c r="Z717">
        <v>3</v>
      </c>
      <c r="AA717" s="4">
        <v>2150</v>
      </c>
      <c r="AB717" s="4">
        <v>600</v>
      </c>
      <c r="AC717">
        <v>1937</v>
      </c>
      <c r="AD717" t="s">
        <v>828</v>
      </c>
      <c r="AE717" t="s">
        <v>46</v>
      </c>
      <c r="AF717" t="s">
        <v>55</v>
      </c>
    </row>
    <row r="718" spans="1:32">
      <c r="A718" t="str">
        <f>PROPER(TRIM(Homes[[#This Row],[street]]))</f>
        <v>16512 Se 64Th Pl</v>
      </c>
      <c r="B718" t="str">
        <f>PROPER(TRIM(Homes[[#This Row],[city]]))</f>
        <v>Bellevue</v>
      </c>
      <c r="C718" t="str">
        <f>_xlfn.TEXTBEFORE(Homes[[#This Row],[statezip]]," ")</f>
        <v>WA</v>
      </c>
      <c r="D718" s="6" t="str">
        <f>_xlfn.TEXTAFTER(Homes[[#This Row],[statezip]]," ")</f>
        <v>98006</v>
      </c>
      <c r="E718" s="1">
        <v>750000</v>
      </c>
      <c r="F718">
        <v>4</v>
      </c>
      <c r="G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18" s="3" t="str">
        <f>Homes[[#This Row],[bedrooms]] &amp; " bd | " &amp; TEXT(Homes[[#This Row],[bathrooms]],"0.##") &amp; " ba"</f>
        <v>4 bd | 2.5 ba</v>
      </c>
      <c r="I718" s="4">
        <v>2980</v>
      </c>
      <c r="J718" s="1">
        <f>IFERROR(Homes[[#This Row],[price]]/Homes[[#This Row],[sqft_living]]," ")</f>
        <v>251.6778523489933</v>
      </c>
      <c r="K718" s="4">
        <f>IFERROR(Homes[[#This Row],[sqft_lot]]/43560," ")</f>
        <v>0.11317722681359045</v>
      </c>
      <c r="L718" t="str">
        <f>IF(Homes[[#This Row],[waterfront]]=1, "Yes","No")</f>
        <v>No</v>
      </c>
      <c r="M718" s="4" t="str">
        <f>IF(Homes[[#This Row],[sqft_basement]]&gt;0, "Yes","No")</f>
        <v>Yes</v>
      </c>
      <c r="N718" t="str">
        <f>CHOOSE(Homes[[#This Row],[view]]+1, "None","Fair","Good","Great","Excellent")</f>
        <v>None</v>
      </c>
      <c r="O718" t="str">
        <f>CHOOSE(Homes[[#This Row],[condition]], "Poor","Fair","Average","Good","Excellent")</f>
        <v>Average</v>
      </c>
      <c r="P718">
        <f ca="1">YEAR(TODAY())-Homes[[#This Row],[yr_built]]</f>
        <v>25</v>
      </c>
      <c r="Q718">
        <v>0</v>
      </c>
      <c r="R718">
        <f ca="1">IF(Homes[[#This Row],[yr_renovated]]&gt;0, YEAR(TODAY())-Homes[[#This Row],[yr_renovated]], YEAR(TODAY())-Homes[[#This Row],[yr_built]])</f>
        <v>25</v>
      </c>
      <c r="S718">
        <v>2</v>
      </c>
      <c r="T718" s="2">
        <v>41771</v>
      </c>
      <c r="U718" s="3">
        <v>2.5</v>
      </c>
      <c r="V718" s="4">
        <f>IFERROR(Homes[[#This Row],[sqft_above]]+Homes[[#This Row],[sqft_basement]]," ")</f>
        <v>2980</v>
      </c>
      <c r="W718" s="4">
        <v>4930</v>
      </c>
      <c r="X718">
        <v>0</v>
      </c>
      <c r="Y718">
        <v>0</v>
      </c>
      <c r="Z718">
        <v>3</v>
      </c>
      <c r="AA718" s="4">
        <v>2890</v>
      </c>
      <c r="AB718" s="4">
        <v>90</v>
      </c>
      <c r="AC718">
        <v>2000</v>
      </c>
      <c r="AD718" t="s">
        <v>829</v>
      </c>
      <c r="AE718" t="s">
        <v>33</v>
      </c>
      <c r="AF718" t="s">
        <v>91</v>
      </c>
    </row>
    <row r="719" spans="1:32">
      <c r="A719" t="str">
        <f>PROPER(TRIM(Homes[[#This Row],[street]]))</f>
        <v>11619 Se 73Rd Pl</v>
      </c>
      <c r="B719" t="str">
        <f>PROPER(TRIM(Homes[[#This Row],[city]]))</f>
        <v>Newcastle</v>
      </c>
      <c r="C719" t="str">
        <f>_xlfn.TEXTBEFORE(Homes[[#This Row],[statezip]]," ")</f>
        <v>WA</v>
      </c>
      <c r="D719" s="6" t="str">
        <f>_xlfn.TEXTAFTER(Homes[[#This Row],[statezip]]," ")</f>
        <v>98059</v>
      </c>
      <c r="E719" s="1">
        <v>750000</v>
      </c>
      <c r="F719">
        <v>3</v>
      </c>
      <c r="G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719" s="3" t="str">
        <f>Homes[[#This Row],[bedrooms]] &amp; " bd | " &amp; TEXT(Homes[[#This Row],[bathrooms]],"0.##") &amp; " ba"</f>
        <v>3 bd | 3.5 ba</v>
      </c>
      <c r="I719" s="4">
        <v>3390</v>
      </c>
      <c r="J719" s="1">
        <f>IFERROR(Homes[[#This Row],[price]]/Homes[[#This Row],[sqft_living]]," ")</f>
        <v>221.23893805309734</v>
      </c>
      <c r="K719" s="4">
        <f>IFERROR(Homes[[#This Row],[sqft_lot]]/43560," ")</f>
        <v>0.23135904499540863</v>
      </c>
      <c r="L719" t="str">
        <f>IF(Homes[[#This Row],[waterfront]]=1, "Yes","No")</f>
        <v>No</v>
      </c>
      <c r="M719" s="4" t="str">
        <f>IF(Homes[[#This Row],[sqft_basement]]&gt;0, "Yes","No")</f>
        <v>Yes</v>
      </c>
      <c r="N719" t="str">
        <f>CHOOSE(Homes[[#This Row],[view]]+1, "None","Fair","Good","Great","Excellent")</f>
        <v>None</v>
      </c>
      <c r="O719" t="str">
        <f>CHOOSE(Homes[[#This Row],[condition]], "Poor","Fair","Average","Good","Excellent")</f>
        <v>Average</v>
      </c>
      <c r="P719">
        <f ca="1">YEAR(TODAY())-Homes[[#This Row],[yr_built]]</f>
        <v>13</v>
      </c>
      <c r="Q719">
        <v>1912</v>
      </c>
      <c r="R719">
        <f ca="1">IF(Homes[[#This Row],[yr_renovated]]&gt;0, YEAR(TODAY())-Homes[[#This Row],[yr_renovated]], YEAR(TODAY())-Homes[[#This Row],[yr_built]])</f>
        <v>113</v>
      </c>
      <c r="S719">
        <v>2</v>
      </c>
      <c r="T719" s="2">
        <v>41809</v>
      </c>
      <c r="U719" s="3">
        <v>3.5</v>
      </c>
      <c r="V719" s="4">
        <f>IFERROR(Homes[[#This Row],[sqft_above]]+Homes[[#This Row],[sqft_basement]]," ")</f>
        <v>3390</v>
      </c>
      <c r="W719" s="4">
        <v>10078</v>
      </c>
      <c r="X719">
        <v>0</v>
      </c>
      <c r="Y719">
        <v>0</v>
      </c>
      <c r="Z719">
        <v>3</v>
      </c>
      <c r="AA719" s="4">
        <v>3040</v>
      </c>
      <c r="AB719" s="4">
        <v>350</v>
      </c>
      <c r="AC719">
        <v>2012</v>
      </c>
      <c r="AD719" t="s">
        <v>830</v>
      </c>
      <c r="AE719" t="s">
        <v>281</v>
      </c>
      <c r="AF719" t="s">
        <v>282</v>
      </c>
    </row>
    <row r="720" spans="1:32">
      <c r="A720" t="str">
        <f>PROPER(TRIM(Homes[[#This Row],[street]]))</f>
        <v>2513 225Th Pl Ne</v>
      </c>
      <c r="B720" t="str">
        <f>PROPER(TRIM(Homes[[#This Row],[city]]))</f>
        <v>Sammamish</v>
      </c>
      <c r="C720" t="str">
        <f>_xlfn.TEXTBEFORE(Homes[[#This Row],[statezip]]," ")</f>
        <v>WA</v>
      </c>
      <c r="D720" s="6" t="str">
        <f>_xlfn.TEXTAFTER(Homes[[#This Row],[statezip]]," ")</f>
        <v>98074</v>
      </c>
      <c r="E720" s="1">
        <v>750000</v>
      </c>
      <c r="F720">
        <v>4</v>
      </c>
      <c r="G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20" s="3" t="str">
        <f>Homes[[#This Row],[bedrooms]] &amp; " bd | " &amp; TEXT(Homes[[#This Row],[bathrooms]],"0.##") &amp; " ba"</f>
        <v>4 bd | 2.25 ba</v>
      </c>
      <c r="I720" s="4">
        <v>3190</v>
      </c>
      <c r="J720" s="1">
        <f>IFERROR(Homes[[#This Row],[price]]/Homes[[#This Row],[sqft_living]]," ")</f>
        <v>235.10971786833855</v>
      </c>
      <c r="K720" s="4">
        <f>IFERROR(Homes[[#This Row],[sqft_lot]]/43560," ")</f>
        <v>0.26623048668503213</v>
      </c>
      <c r="L720" t="str">
        <f>IF(Homes[[#This Row],[waterfront]]=1, "Yes","No")</f>
        <v>No</v>
      </c>
      <c r="M720" s="4" t="str">
        <f>IF(Homes[[#This Row],[sqft_basement]]&gt;0, "Yes","No")</f>
        <v>Yes</v>
      </c>
      <c r="N720" t="str">
        <f>CHOOSE(Homes[[#This Row],[view]]+1, "None","Fair","Good","Great","Excellent")</f>
        <v>None</v>
      </c>
      <c r="O720" t="str">
        <f>CHOOSE(Homes[[#This Row],[condition]], "Poor","Fair","Average","Good","Excellent")</f>
        <v>Average</v>
      </c>
      <c r="P720">
        <f ca="1">YEAR(TODAY())-Homes[[#This Row],[yr_built]]</f>
        <v>41</v>
      </c>
      <c r="Q720">
        <v>0</v>
      </c>
      <c r="R720">
        <f ca="1">IF(Homes[[#This Row],[yr_renovated]]&gt;0, YEAR(TODAY())-Homes[[#This Row],[yr_renovated]], YEAR(TODAY())-Homes[[#This Row],[yr_built]])</f>
        <v>41</v>
      </c>
      <c r="S720">
        <v>2</v>
      </c>
      <c r="T720" s="2">
        <v>41817</v>
      </c>
      <c r="U720" s="3">
        <v>2.25</v>
      </c>
      <c r="V720" s="4">
        <f>IFERROR(Homes[[#This Row],[sqft_above]]+Homes[[#This Row],[sqft_basement]]," ")</f>
        <v>3190</v>
      </c>
      <c r="W720" s="4">
        <v>11597</v>
      </c>
      <c r="X720">
        <v>0</v>
      </c>
      <c r="Y720">
        <v>0</v>
      </c>
      <c r="Z720">
        <v>3</v>
      </c>
      <c r="AA720" s="4">
        <v>2300</v>
      </c>
      <c r="AB720" s="4">
        <v>890</v>
      </c>
      <c r="AC720">
        <v>1984</v>
      </c>
      <c r="AD720" t="s">
        <v>831</v>
      </c>
      <c r="AE720" t="s">
        <v>102</v>
      </c>
      <c r="AF720" t="s">
        <v>266</v>
      </c>
    </row>
    <row r="721" spans="1:32">
      <c r="A721" t="str">
        <f>PROPER(TRIM(Homes[[#This Row],[street]]))</f>
        <v>1125 270Th Pl Se</v>
      </c>
      <c r="B721" t="str">
        <f>PROPER(TRIM(Homes[[#This Row],[city]]))</f>
        <v>Sammamish</v>
      </c>
      <c r="C721" t="str">
        <f>_xlfn.TEXTBEFORE(Homes[[#This Row],[statezip]]," ")</f>
        <v>WA</v>
      </c>
      <c r="D721" s="6" t="str">
        <f>_xlfn.TEXTAFTER(Homes[[#This Row],[statezip]]," ")</f>
        <v>98075</v>
      </c>
      <c r="E721" s="1">
        <v>750000</v>
      </c>
      <c r="F721">
        <v>4</v>
      </c>
      <c r="G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21" s="3" t="str">
        <f>Homes[[#This Row],[bedrooms]] &amp; " bd | " &amp; TEXT(Homes[[#This Row],[bathrooms]],"0.##") &amp; " ba"</f>
        <v>4 bd | 2.5 ba</v>
      </c>
      <c r="I721" s="4">
        <v>3020</v>
      </c>
      <c r="J721" s="1">
        <f>IFERROR(Homes[[#This Row],[price]]/Homes[[#This Row],[sqft_living]]," ")</f>
        <v>248.34437086092714</v>
      </c>
      <c r="K721" s="4">
        <f>IFERROR(Homes[[#This Row],[sqft_lot]]/43560," ")</f>
        <v>0.17137281910009183</v>
      </c>
      <c r="L721" t="str">
        <f>IF(Homes[[#This Row],[waterfront]]=1, "Yes","No")</f>
        <v>No</v>
      </c>
      <c r="M721" s="4" t="str">
        <f>IF(Homes[[#This Row],[sqft_basement]]&gt;0, "Yes","No")</f>
        <v>No</v>
      </c>
      <c r="N721" t="str">
        <f>CHOOSE(Homes[[#This Row],[view]]+1, "None","Fair","Good","Great","Excellent")</f>
        <v>None</v>
      </c>
      <c r="O721" t="str">
        <f>CHOOSE(Homes[[#This Row],[condition]], "Poor","Fair","Average","Good","Excellent")</f>
        <v>Average</v>
      </c>
      <c r="P721">
        <f ca="1">YEAR(TODAY())-Homes[[#This Row],[yr_built]]</f>
        <v>21</v>
      </c>
      <c r="Q721">
        <v>2003</v>
      </c>
      <c r="R721">
        <f ca="1">IF(Homes[[#This Row],[yr_renovated]]&gt;0, YEAR(TODAY())-Homes[[#This Row],[yr_renovated]], YEAR(TODAY())-Homes[[#This Row],[yr_built]])</f>
        <v>22</v>
      </c>
      <c r="S721">
        <v>2</v>
      </c>
      <c r="T721" s="2">
        <v>41829</v>
      </c>
      <c r="U721" s="3">
        <v>2.5</v>
      </c>
      <c r="V721" s="4">
        <f>IFERROR(Homes[[#This Row],[sqft_above]]+Homes[[#This Row],[sqft_basement]]," ")</f>
        <v>3020</v>
      </c>
      <c r="W721" s="4">
        <v>7465</v>
      </c>
      <c r="X721">
        <v>0</v>
      </c>
      <c r="Y721">
        <v>0</v>
      </c>
      <c r="Z721">
        <v>3</v>
      </c>
      <c r="AA721" s="4">
        <v>3020</v>
      </c>
      <c r="AB721" s="4">
        <v>0</v>
      </c>
      <c r="AC721">
        <v>2004</v>
      </c>
      <c r="AD721" t="s">
        <v>832</v>
      </c>
      <c r="AE721" t="s">
        <v>102</v>
      </c>
      <c r="AF721" t="s">
        <v>103</v>
      </c>
    </row>
    <row r="722" spans="1:32">
      <c r="A722" t="str">
        <f>PROPER(TRIM(Homes[[#This Row],[street]]))</f>
        <v>330 Nw 50Th St</v>
      </c>
      <c r="B722" t="str">
        <f>PROPER(TRIM(Homes[[#This Row],[city]]))</f>
        <v>Seattle</v>
      </c>
      <c r="C722" t="str">
        <f>_xlfn.TEXTBEFORE(Homes[[#This Row],[statezip]]," ")</f>
        <v>WA</v>
      </c>
      <c r="D722" s="6" t="str">
        <f>_xlfn.TEXTAFTER(Homes[[#This Row],[statezip]]," ")</f>
        <v>98107</v>
      </c>
      <c r="E722" s="1">
        <v>750000</v>
      </c>
      <c r="F722">
        <v>3</v>
      </c>
      <c r="G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722" s="3" t="str">
        <f>Homes[[#This Row],[bedrooms]] &amp; " bd | " &amp; TEXT(Homes[[#This Row],[bathrooms]],"0.##") &amp; " ba"</f>
        <v>3 bd | 1.5 ba</v>
      </c>
      <c r="I722" s="4">
        <v>1840</v>
      </c>
      <c r="J722" s="1">
        <f>IFERROR(Homes[[#This Row],[price]]/Homes[[#This Row],[sqft_living]]," ")</f>
        <v>407.60869565217394</v>
      </c>
      <c r="K722" s="4">
        <f>IFERROR(Homes[[#This Row],[sqft_lot]]/43560," ")</f>
        <v>0.1147842056932966</v>
      </c>
      <c r="L722" t="str">
        <f>IF(Homes[[#This Row],[waterfront]]=1, "Yes","No")</f>
        <v>No</v>
      </c>
      <c r="M722" s="4" t="str">
        <f>IF(Homes[[#This Row],[sqft_basement]]&gt;0, "Yes","No")</f>
        <v>Yes</v>
      </c>
      <c r="N722" t="str">
        <f>CHOOSE(Homes[[#This Row],[view]]+1, "None","Fair","Good","Great","Excellent")</f>
        <v>None</v>
      </c>
      <c r="O722" t="str">
        <f>CHOOSE(Homes[[#This Row],[condition]], "Poor","Fair","Average","Good","Excellent")</f>
        <v>Excellent</v>
      </c>
      <c r="P722">
        <f ca="1">YEAR(TODAY())-Homes[[#This Row],[yr_built]]</f>
        <v>110</v>
      </c>
      <c r="Q722">
        <v>0</v>
      </c>
      <c r="R722">
        <f ca="1">IF(Homes[[#This Row],[yr_renovated]]&gt;0, YEAR(TODAY())-Homes[[#This Row],[yr_renovated]], YEAR(TODAY())-Homes[[#This Row],[yr_built]])</f>
        <v>110</v>
      </c>
      <c r="S722">
        <v>1.5</v>
      </c>
      <c r="T722" s="2">
        <v>41815</v>
      </c>
      <c r="U722" s="3">
        <v>1.5</v>
      </c>
      <c r="V722" s="4">
        <f>IFERROR(Homes[[#This Row],[sqft_above]]+Homes[[#This Row],[sqft_basement]]," ")</f>
        <v>1840</v>
      </c>
      <c r="W722" s="4">
        <v>5000</v>
      </c>
      <c r="X722">
        <v>0</v>
      </c>
      <c r="Y722">
        <v>0</v>
      </c>
      <c r="Z722">
        <v>5</v>
      </c>
      <c r="AA722" s="4">
        <v>1340</v>
      </c>
      <c r="AB722" s="4">
        <v>500</v>
      </c>
      <c r="AC722">
        <v>1915</v>
      </c>
      <c r="AD722" t="s">
        <v>833</v>
      </c>
      <c r="AE722" t="s">
        <v>49</v>
      </c>
      <c r="AF722" t="s">
        <v>62</v>
      </c>
    </row>
    <row r="723" spans="1:32">
      <c r="A723" t="str">
        <f>PROPER(TRIM(Homes[[#This Row],[street]]))</f>
        <v>427 27Th Ave E</v>
      </c>
      <c r="B723" t="str">
        <f>PROPER(TRIM(Homes[[#This Row],[city]]))</f>
        <v>Seattle</v>
      </c>
      <c r="C723" t="str">
        <f>_xlfn.TEXTBEFORE(Homes[[#This Row],[statezip]]," ")</f>
        <v>WA</v>
      </c>
      <c r="D723" s="6" t="str">
        <f>_xlfn.TEXTAFTER(Homes[[#This Row],[statezip]]," ")</f>
        <v>98112</v>
      </c>
      <c r="E723" s="1">
        <v>750000</v>
      </c>
      <c r="F723">
        <v>4</v>
      </c>
      <c r="G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23" s="3" t="str">
        <f>Homes[[#This Row],[bedrooms]] &amp; " bd | " &amp; TEXT(Homes[[#This Row],[bathrooms]],"0.##") &amp; " ba"</f>
        <v>4 bd | 3.25 ba</v>
      </c>
      <c r="I723" s="4">
        <v>2050</v>
      </c>
      <c r="J723" s="1">
        <f>IFERROR(Homes[[#This Row],[price]]/Homes[[#This Row],[sqft_living]]," ")</f>
        <v>365.85365853658539</v>
      </c>
      <c r="K723" s="4">
        <f>IFERROR(Homes[[#This Row],[sqft_lot]]/43560," ")</f>
        <v>0.1147842056932966</v>
      </c>
      <c r="L723" t="str">
        <f>IF(Homes[[#This Row],[waterfront]]=1, "Yes","No")</f>
        <v>No</v>
      </c>
      <c r="M723" s="4" t="str">
        <f>IF(Homes[[#This Row],[sqft_basement]]&gt;0, "Yes","No")</f>
        <v>Yes</v>
      </c>
      <c r="N723" t="str">
        <f>CHOOSE(Homes[[#This Row],[view]]+1, "None","Fair","Good","Great","Excellent")</f>
        <v>None</v>
      </c>
      <c r="O723" t="str">
        <f>CHOOSE(Homes[[#This Row],[condition]], "Poor","Fair","Average","Good","Excellent")</f>
        <v>Good</v>
      </c>
      <c r="P723">
        <f ca="1">YEAR(TODAY())-Homes[[#This Row],[yr_built]]</f>
        <v>38</v>
      </c>
      <c r="Q723">
        <v>0</v>
      </c>
      <c r="R723">
        <f ca="1">IF(Homes[[#This Row],[yr_renovated]]&gt;0, YEAR(TODAY())-Homes[[#This Row],[yr_renovated]], YEAR(TODAY())-Homes[[#This Row],[yr_built]])</f>
        <v>38</v>
      </c>
      <c r="S723">
        <v>2</v>
      </c>
      <c r="T723" s="2">
        <v>41799</v>
      </c>
      <c r="U723" s="3">
        <v>3.25</v>
      </c>
      <c r="V723" s="4">
        <f>IFERROR(Homes[[#This Row],[sqft_above]]+Homes[[#This Row],[sqft_basement]]," ")</f>
        <v>2050</v>
      </c>
      <c r="W723" s="4">
        <v>5000</v>
      </c>
      <c r="X723">
        <v>0</v>
      </c>
      <c r="Y723">
        <v>0</v>
      </c>
      <c r="Z723">
        <v>4</v>
      </c>
      <c r="AA723" s="4">
        <v>1370</v>
      </c>
      <c r="AB723" s="4">
        <v>680</v>
      </c>
      <c r="AC723">
        <v>1987</v>
      </c>
      <c r="AD723" t="s">
        <v>834</v>
      </c>
      <c r="AE723" t="s">
        <v>49</v>
      </c>
      <c r="AF723" t="s">
        <v>64</v>
      </c>
    </row>
    <row r="724" spans="1:32">
      <c r="A724" t="str">
        <f>PROPER(TRIM(Homes[[#This Row],[street]]))</f>
        <v>6820 39Th Ave Ne</v>
      </c>
      <c r="B724" t="str">
        <f>PROPER(TRIM(Homes[[#This Row],[city]]))</f>
        <v>Seattle</v>
      </c>
      <c r="C724" t="str">
        <f>_xlfn.TEXTBEFORE(Homes[[#This Row],[statezip]]," ")</f>
        <v>WA</v>
      </c>
      <c r="D724" s="6" t="str">
        <f>_xlfn.TEXTAFTER(Homes[[#This Row],[statezip]]," ")</f>
        <v>98115</v>
      </c>
      <c r="E724" s="1">
        <v>750000</v>
      </c>
      <c r="F724">
        <v>4</v>
      </c>
      <c r="G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24" s="3" t="str">
        <f>Homes[[#This Row],[bedrooms]] &amp; " bd | " &amp; TEXT(Homes[[#This Row],[bathrooms]],"0.##") &amp; " ba"</f>
        <v>4 bd | 2.75 ba</v>
      </c>
      <c r="I724" s="4">
        <v>2600</v>
      </c>
      <c r="J724" s="1">
        <f>IFERROR(Homes[[#This Row],[price]]/Homes[[#This Row],[sqft_living]]," ")</f>
        <v>288.46153846153845</v>
      </c>
      <c r="K724" s="4">
        <f>IFERROR(Homes[[#This Row],[sqft_lot]]/43560," ")</f>
        <v>0.10730027548209366</v>
      </c>
      <c r="L724" t="str">
        <f>IF(Homes[[#This Row],[waterfront]]=1, "Yes","No")</f>
        <v>No</v>
      </c>
      <c r="M724" s="4" t="str">
        <f>IF(Homes[[#This Row],[sqft_basement]]&gt;0, "Yes","No")</f>
        <v>Yes</v>
      </c>
      <c r="N724" t="str">
        <f>CHOOSE(Homes[[#This Row],[view]]+1, "None","Fair","Good","Great","Excellent")</f>
        <v>None</v>
      </c>
      <c r="O724" t="str">
        <f>CHOOSE(Homes[[#This Row],[condition]], "Poor","Fair","Average","Good","Excellent")</f>
        <v>Average</v>
      </c>
      <c r="P724">
        <f ca="1">YEAR(TODAY())-Homes[[#This Row],[yr_built]]</f>
        <v>49</v>
      </c>
      <c r="Q724">
        <v>0</v>
      </c>
      <c r="R724">
        <f ca="1">IF(Homes[[#This Row],[yr_renovated]]&gt;0, YEAR(TODAY())-Homes[[#This Row],[yr_renovated]], YEAR(TODAY())-Homes[[#This Row],[yr_built]])</f>
        <v>49</v>
      </c>
      <c r="S724">
        <v>1</v>
      </c>
      <c r="T724" s="2">
        <v>41789</v>
      </c>
      <c r="U724" s="3">
        <v>2.75</v>
      </c>
      <c r="V724" s="4">
        <f>IFERROR(Homes[[#This Row],[sqft_above]]+Homes[[#This Row],[sqft_basement]]," ")</f>
        <v>2600</v>
      </c>
      <c r="W724" s="4">
        <v>4674</v>
      </c>
      <c r="X724">
        <v>0</v>
      </c>
      <c r="Y724">
        <v>0</v>
      </c>
      <c r="Z724">
        <v>3</v>
      </c>
      <c r="AA724" s="4">
        <v>1560</v>
      </c>
      <c r="AB724" s="4">
        <v>1040</v>
      </c>
      <c r="AC724">
        <v>1976</v>
      </c>
      <c r="AD724" t="s">
        <v>835</v>
      </c>
      <c r="AE724" t="s">
        <v>49</v>
      </c>
      <c r="AF724" t="s">
        <v>154</v>
      </c>
    </row>
    <row r="725" spans="1:32">
      <c r="A725" t="str">
        <f>PROPER(TRIM(Homes[[#This Row],[street]]))</f>
        <v>7523 Mary Ave Nw</v>
      </c>
      <c r="B725" t="str">
        <f>PROPER(TRIM(Homes[[#This Row],[city]]))</f>
        <v>Seattle</v>
      </c>
      <c r="C725" t="str">
        <f>_xlfn.TEXTBEFORE(Homes[[#This Row],[statezip]]," ")</f>
        <v>WA</v>
      </c>
      <c r="D725" s="6" t="str">
        <f>_xlfn.TEXTAFTER(Homes[[#This Row],[statezip]]," ")</f>
        <v>98117</v>
      </c>
      <c r="E725" s="1">
        <v>750000</v>
      </c>
      <c r="F725">
        <v>3</v>
      </c>
      <c r="G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25" s="3" t="str">
        <f>Homes[[#This Row],[bedrooms]] &amp; " bd | " &amp; TEXT(Homes[[#This Row],[bathrooms]],"0.##") &amp; " ba"</f>
        <v>3 bd | 1.75 ba</v>
      </c>
      <c r="I725" s="4">
        <v>2610</v>
      </c>
      <c r="J725" s="1">
        <f>IFERROR(Homes[[#This Row],[price]]/Homes[[#This Row],[sqft_living]]," ")</f>
        <v>287.35632183908046</v>
      </c>
      <c r="K725" s="4">
        <f>IFERROR(Homes[[#This Row],[sqft_lot]]/43560," ")</f>
        <v>0.12727272727272726</v>
      </c>
      <c r="L725" t="str">
        <f>IF(Homes[[#This Row],[waterfront]]=1, "Yes","No")</f>
        <v>No</v>
      </c>
      <c r="M725" s="4" t="str">
        <f>IF(Homes[[#This Row],[sqft_basement]]&gt;0, "Yes","No")</f>
        <v>Yes</v>
      </c>
      <c r="N725" t="str">
        <f>CHOOSE(Homes[[#This Row],[view]]+1, "None","Fair","Good","Great","Excellent")</f>
        <v>None</v>
      </c>
      <c r="O725" t="str">
        <f>CHOOSE(Homes[[#This Row],[condition]], "Poor","Fair","Average","Good","Excellent")</f>
        <v>Average</v>
      </c>
      <c r="P725">
        <f ca="1">YEAR(TODAY())-Homes[[#This Row],[yr_built]]</f>
        <v>91</v>
      </c>
      <c r="Q725">
        <v>1978</v>
      </c>
      <c r="R725">
        <f ca="1">IF(Homes[[#This Row],[yr_renovated]]&gt;0, YEAR(TODAY())-Homes[[#This Row],[yr_renovated]], YEAR(TODAY())-Homes[[#This Row],[yr_built]])</f>
        <v>47</v>
      </c>
      <c r="S725">
        <v>1.5</v>
      </c>
      <c r="T725" s="2">
        <v>41811</v>
      </c>
      <c r="U725" s="3">
        <v>1.75</v>
      </c>
      <c r="V725" s="4">
        <f>IFERROR(Homes[[#This Row],[sqft_above]]+Homes[[#This Row],[sqft_basement]]," ")</f>
        <v>2610</v>
      </c>
      <c r="W725" s="4">
        <v>5544</v>
      </c>
      <c r="X725">
        <v>0</v>
      </c>
      <c r="Y725">
        <v>0</v>
      </c>
      <c r="Z725">
        <v>3</v>
      </c>
      <c r="AA725" s="4">
        <v>1680</v>
      </c>
      <c r="AB725" s="4">
        <v>930</v>
      </c>
      <c r="AC725">
        <v>1934</v>
      </c>
      <c r="AD725" t="s">
        <v>836</v>
      </c>
      <c r="AE725" t="s">
        <v>49</v>
      </c>
      <c r="AF725" t="s">
        <v>204</v>
      </c>
    </row>
    <row r="726" spans="1:32">
      <c r="A726" t="str">
        <f>PROPER(TRIM(Homes[[#This Row],[street]]))</f>
        <v>2160 50Th Ave Sw</v>
      </c>
      <c r="B726" t="str">
        <f>PROPER(TRIM(Homes[[#This Row],[city]]))</f>
        <v>Seattle</v>
      </c>
      <c r="C726" t="str">
        <f>_xlfn.TEXTBEFORE(Homes[[#This Row],[statezip]]," ")</f>
        <v>WA</v>
      </c>
      <c r="D726" s="6" t="str">
        <f>_xlfn.TEXTAFTER(Homes[[#This Row],[statezip]]," ")</f>
        <v>98116</v>
      </c>
      <c r="E726" s="1">
        <v>750000</v>
      </c>
      <c r="F726">
        <v>3</v>
      </c>
      <c r="G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26" s="3" t="str">
        <f>Homes[[#This Row],[bedrooms]] &amp; " bd | " &amp; TEXT(Homes[[#This Row],[bathrooms]],"0.##") &amp; " ba"</f>
        <v>3 bd | 2. ba</v>
      </c>
      <c r="I726" s="4">
        <v>1820</v>
      </c>
      <c r="J726" s="1">
        <f>IFERROR(Homes[[#This Row],[price]]/Homes[[#This Row],[sqft_living]]," ")</f>
        <v>412.08791208791212</v>
      </c>
      <c r="K726" s="4">
        <f>IFERROR(Homes[[#This Row],[sqft_lot]]/43560," ")</f>
        <v>0.1147842056932966</v>
      </c>
      <c r="L726" t="str">
        <f>IF(Homes[[#This Row],[waterfront]]=1, "Yes","No")</f>
        <v>No</v>
      </c>
      <c r="M726" s="4" t="str">
        <f>IF(Homes[[#This Row],[sqft_basement]]&gt;0, "Yes","No")</f>
        <v>Yes</v>
      </c>
      <c r="N726" t="str">
        <f>CHOOSE(Homes[[#This Row],[view]]+1, "None","Fair","Good","Great","Excellent")</f>
        <v>None</v>
      </c>
      <c r="O726" t="str">
        <f>CHOOSE(Homes[[#This Row],[condition]], "Poor","Fair","Average","Good","Excellent")</f>
        <v>Good</v>
      </c>
      <c r="P726">
        <f ca="1">YEAR(TODAY())-Homes[[#This Row],[yr_built]]</f>
        <v>84</v>
      </c>
      <c r="Q726">
        <v>1998</v>
      </c>
      <c r="R726">
        <f ca="1">IF(Homes[[#This Row],[yr_renovated]]&gt;0, YEAR(TODAY())-Homes[[#This Row],[yr_renovated]], YEAR(TODAY())-Homes[[#This Row],[yr_built]])</f>
        <v>27</v>
      </c>
      <c r="S726">
        <v>1.5</v>
      </c>
      <c r="T726" s="2">
        <v>41813</v>
      </c>
      <c r="U726" s="3">
        <v>2</v>
      </c>
      <c r="V726" s="4">
        <f>IFERROR(Homes[[#This Row],[sqft_above]]+Homes[[#This Row],[sqft_basement]]," ")</f>
        <v>1820</v>
      </c>
      <c r="W726" s="4">
        <v>5000</v>
      </c>
      <c r="X726">
        <v>0</v>
      </c>
      <c r="Y726">
        <v>0</v>
      </c>
      <c r="Z726">
        <v>4</v>
      </c>
      <c r="AA726" s="4">
        <v>1720</v>
      </c>
      <c r="AB726" s="4">
        <v>100</v>
      </c>
      <c r="AC726">
        <v>1941</v>
      </c>
      <c r="AD726" t="s">
        <v>837</v>
      </c>
      <c r="AE726" t="s">
        <v>49</v>
      </c>
      <c r="AF726" t="s">
        <v>192</v>
      </c>
    </row>
    <row r="727" spans="1:32">
      <c r="A727" t="str">
        <f>PROPER(TRIM(Homes[[#This Row],[street]]))</f>
        <v>1447 21St Ave</v>
      </c>
      <c r="B727" t="str">
        <f>PROPER(TRIM(Homes[[#This Row],[city]]))</f>
        <v>Seattle</v>
      </c>
      <c r="C727" t="str">
        <f>_xlfn.TEXTBEFORE(Homes[[#This Row],[statezip]]," ")</f>
        <v>WA</v>
      </c>
      <c r="D727" s="6" t="str">
        <f>_xlfn.TEXTAFTER(Homes[[#This Row],[statezip]]," ")</f>
        <v>98122</v>
      </c>
      <c r="E727" s="1">
        <v>750000</v>
      </c>
      <c r="F727">
        <v>4</v>
      </c>
      <c r="G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27" s="3" t="str">
        <f>Homes[[#This Row],[bedrooms]] &amp; " bd | " &amp; TEXT(Homes[[#This Row],[bathrooms]],"0.##") &amp; " ba"</f>
        <v>4 bd | 2.75 ba</v>
      </c>
      <c r="I727" s="4">
        <v>1750</v>
      </c>
      <c r="J727" s="1">
        <f>IFERROR(Homes[[#This Row],[price]]/Homes[[#This Row],[sqft_living]]," ")</f>
        <v>428.57142857142856</v>
      </c>
      <c r="K727" s="4">
        <f>IFERROR(Homes[[#This Row],[sqft_lot]]/43560," ")</f>
        <v>0.11662075298438934</v>
      </c>
      <c r="L727" t="str">
        <f>IF(Homes[[#This Row],[waterfront]]=1, "Yes","No")</f>
        <v>No</v>
      </c>
      <c r="M727" s="4" t="str">
        <f>IF(Homes[[#This Row],[sqft_basement]]&gt;0, "Yes","No")</f>
        <v>No</v>
      </c>
      <c r="N727" t="str">
        <f>CHOOSE(Homes[[#This Row],[view]]+1, "None","Fair","Good","Great","Excellent")</f>
        <v>None</v>
      </c>
      <c r="O727" t="str">
        <f>CHOOSE(Homes[[#This Row],[condition]], "Poor","Fair","Average","Good","Excellent")</f>
        <v>Average</v>
      </c>
      <c r="P727">
        <f ca="1">YEAR(TODAY())-Homes[[#This Row],[yr_built]]</f>
        <v>122</v>
      </c>
      <c r="Q727">
        <v>2005</v>
      </c>
      <c r="R727">
        <f ca="1">IF(Homes[[#This Row],[yr_renovated]]&gt;0, YEAR(TODAY())-Homes[[#This Row],[yr_renovated]], YEAR(TODAY())-Homes[[#This Row],[yr_built]])</f>
        <v>20</v>
      </c>
      <c r="S727">
        <v>1.5</v>
      </c>
      <c r="T727" s="2">
        <v>41816</v>
      </c>
      <c r="U727" s="3">
        <v>2.75</v>
      </c>
      <c r="V727" s="4">
        <f>IFERROR(Homes[[#This Row],[sqft_above]]+Homes[[#This Row],[sqft_basement]]," ")</f>
        <v>1750</v>
      </c>
      <c r="W727" s="4">
        <v>5080</v>
      </c>
      <c r="X727">
        <v>0</v>
      </c>
      <c r="Y727">
        <v>0</v>
      </c>
      <c r="Z727">
        <v>3</v>
      </c>
      <c r="AA727" s="4">
        <v>1750</v>
      </c>
      <c r="AB727" s="4">
        <v>0</v>
      </c>
      <c r="AC727">
        <v>1903</v>
      </c>
      <c r="AD727" t="s">
        <v>838</v>
      </c>
      <c r="AE727" t="s">
        <v>49</v>
      </c>
      <c r="AF727" t="s">
        <v>302</v>
      </c>
    </row>
    <row r="728" spans="1:32">
      <c r="A728" t="str">
        <f>PROPER(TRIM(Homes[[#This Row],[street]]))</f>
        <v>3621 45Th Ave W</v>
      </c>
      <c r="B728" t="str">
        <f>PROPER(TRIM(Homes[[#This Row],[city]]))</f>
        <v>Seattle</v>
      </c>
      <c r="C728" t="str">
        <f>_xlfn.TEXTBEFORE(Homes[[#This Row],[statezip]]," ")</f>
        <v>WA</v>
      </c>
      <c r="D728" s="6" t="str">
        <f>_xlfn.TEXTAFTER(Homes[[#This Row],[statezip]]," ")</f>
        <v>98199</v>
      </c>
      <c r="E728" s="1">
        <v>750000</v>
      </c>
      <c r="F728">
        <v>3</v>
      </c>
      <c r="G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28" s="3" t="str">
        <f>Homes[[#This Row],[bedrooms]] &amp; " bd | " &amp; TEXT(Homes[[#This Row],[bathrooms]],"0.##") &amp; " ba"</f>
        <v>3 bd | 1.75 ba</v>
      </c>
      <c r="I728" s="4">
        <v>1700</v>
      </c>
      <c r="J728" s="1">
        <f>IFERROR(Homes[[#This Row],[price]]/Homes[[#This Row],[sqft_living]]," ")</f>
        <v>441.1764705882353</v>
      </c>
      <c r="K728" s="4">
        <f>IFERROR(Homes[[#This Row],[sqft_lot]]/43560," ")</f>
        <v>0.1928374655647383</v>
      </c>
      <c r="L728" t="str">
        <f>IF(Homes[[#This Row],[waterfront]]=1, "Yes","No")</f>
        <v>No</v>
      </c>
      <c r="M728" s="4" t="str">
        <f>IF(Homes[[#This Row],[sqft_basement]]&gt;0, "Yes","No")</f>
        <v>Yes</v>
      </c>
      <c r="N728" t="str">
        <f>CHOOSE(Homes[[#This Row],[view]]+1, "None","Fair","Good","Great","Excellent")</f>
        <v>None</v>
      </c>
      <c r="O728" t="str">
        <f>CHOOSE(Homes[[#This Row],[condition]], "Poor","Fair","Average","Good","Excellent")</f>
        <v>Average</v>
      </c>
      <c r="P728">
        <f ca="1">YEAR(TODAY())-Homes[[#This Row],[yr_built]]</f>
        <v>78</v>
      </c>
      <c r="Q728">
        <v>2012</v>
      </c>
      <c r="R728">
        <f ca="1">IF(Homes[[#This Row],[yr_renovated]]&gt;0, YEAR(TODAY())-Homes[[#This Row],[yr_renovated]], YEAR(TODAY())-Homes[[#This Row],[yr_built]])</f>
        <v>13</v>
      </c>
      <c r="S728">
        <v>1</v>
      </c>
      <c r="T728" s="2">
        <v>41789</v>
      </c>
      <c r="U728" s="3">
        <v>1.75</v>
      </c>
      <c r="V728" s="4">
        <f>IFERROR(Homes[[#This Row],[sqft_above]]+Homes[[#This Row],[sqft_basement]]," ")</f>
        <v>1700</v>
      </c>
      <c r="W728" s="4">
        <v>8400</v>
      </c>
      <c r="X728">
        <v>0</v>
      </c>
      <c r="Y728">
        <v>0</v>
      </c>
      <c r="Z728">
        <v>3</v>
      </c>
      <c r="AA728" s="4">
        <v>1460</v>
      </c>
      <c r="AB728" s="4">
        <v>240</v>
      </c>
      <c r="AC728">
        <v>1947</v>
      </c>
      <c r="AD728" t="s">
        <v>839</v>
      </c>
      <c r="AE728" t="s">
        <v>49</v>
      </c>
      <c r="AF728" t="s">
        <v>58</v>
      </c>
    </row>
    <row r="729" spans="1:32">
      <c r="A729" t="str">
        <f>PROPER(TRIM(Homes[[#This Row],[street]]))</f>
        <v>20417 126Th Ave Ne</v>
      </c>
      <c r="B729" t="str">
        <f>PROPER(TRIM(Homes[[#This Row],[city]]))</f>
        <v>Bothell</v>
      </c>
      <c r="C729" t="str">
        <f>_xlfn.TEXTBEFORE(Homes[[#This Row],[statezip]]," ")</f>
        <v>WA</v>
      </c>
      <c r="D729" s="6" t="str">
        <f>_xlfn.TEXTAFTER(Homes[[#This Row],[statezip]]," ")</f>
        <v>98011</v>
      </c>
      <c r="E729" s="1">
        <v>749995</v>
      </c>
      <c r="F729">
        <v>4</v>
      </c>
      <c r="G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29" s="3" t="str">
        <f>Homes[[#This Row],[bedrooms]] &amp; " bd | " &amp; TEXT(Homes[[#This Row],[bathrooms]],"0.##") &amp; " ba"</f>
        <v>4 bd | 3.25 ba</v>
      </c>
      <c r="I729" s="4">
        <v>3430</v>
      </c>
      <c r="J729" s="1">
        <f>IFERROR(Homes[[#This Row],[price]]/Homes[[#This Row],[sqft_living]]," ")</f>
        <v>218.65743440233237</v>
      </c>
      <c r="K729" s="4">
        <f>IFERROR(Homes[[#This Row],[sqft_lot]]/43560," ")</f>
        <v>0.22658402203856751</v>
      </c>
      <c r="L729" t="str">
        <f>IF(Homes[[#This Row],[waterfront]]=1, "Yes","No")</f>
        <v>No</v>
      </c>
      <c r="M729" s="4" t="str">
        <f>IF(Homes[[#This Row],[sqft_basement]]&gt;0, "Yes","No")</f>
        <v>No</v>
      </c>
      <c r="N729" t="str">
        <f>CHOOSE(Homes[[#This Row],[view]]+1, "None","Fair","Good","Great","Excellent")</f>
        <v>None</v>
      </c>
      <c r="O729" t="str">
        <f>CHOOSE(Homes[[#This Row],[condition]], "Poor","Fair","Average","Good","Excellent")</f>
        <v>Average</v>
      </c>
      <c r="P729">
        <f ca="1">YEAR(TODAY())-Homes[[#This Row],[yr_built]]</f>
        <v>11</v>
      </c>
      <c r="Q729">
        <v>0</v>
      </c>
      <c r="R729">
        <f ca="1">IF(Homes[[#This Row],[yr_renovated]]&gt;0, YEAR(TODAY())-Homes[[#This Row],[yr_renovated]], YEAR(TODAY())-Homes[[#This Row],[yr_built]])</f>
        <v>11</v>
      </c>
      <c r="S729">
        <v>2</v>
      </c>
      <c r="T729" s="2">
        <v>41806</v>
      </c>
      <c r="U729" s="3">
        <v>3.25</v>
      </c>
      <c r="V729" s="4">
        <f>IFERROR(Homes[[#This Row],[sqft_above]]+Homes[[#This Row],[sqft_basement]]," ")</f>
        <v>3430</v>
      </c>
      <c r="W729" s="4">
        <v>9870</v>
      </c>
      <c r="X729">
        <v>0</v>
      </c>
      <c r="Y729">
        <v>0</v>
      </c>
      <c r="Z729">
        <v>3</v>
      </c>
      <c r="AA729" s="4">
        <v>3430</v>
      </c>
      <c r="AB729" s="4">
        <v>0</v>
      </c>
      <c r="AC729">
        <v>2014</v>
      </c>
      <c r="AD729" t="s">
        <v>840</v>
      </c>
      <c r="AE729" t="s">
        <v>841</v>
      </c>
      <c r="AF729" t="s">
        <v>842</v>
      </c>
    </row>
    <row r="730" spans="1:32">
      <c r="A730" t="str">
        <f>PROPER(TRIM(Homes[[#This Row],[street]]))</f>
        <v>16420 Se 39Th Pl</v>
      </c>
      <c r="B730" t="str">
        <f>PROPER(TRIM(Homes[[#This Row],[city]]))</f>
        <v>Bellevue</v>
      </c>
      <c r="C730" t="str">
        <f>_xlfn.TEXTBEFORE(Homes[[#This Row],[statezip]]," ")</f>
        <v>WA</v>
      </c>
      <c r="D730" s="6" t="str">
        <f>_xlfn.TEXTAFTER(Homes[[#This Row],[statezip]]," ")</f>
        <v>98008</v>
      </c>
      <c r="E730" s="1">
        <v>749950</v>
      </c>
      <c r="F730">
        <v>3</v>
      </c>
      <c r="G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0" s="3" t="str">
        <f>Homes[[#This Row],[bedrooms]] &amp; " bd | " &amp; TEXT(Homes[[#This Row],[bathrooms]],"0.##") &amp; " ba"</f>
        <v>3 bd | 2.5 ba</v>
      </c>
      <c r="I730" s="4">
        <v>2770</v>
      </c>
      <c r="J730" s="1">
        <f>IFERROR(Homes[[#This Row],[price]]/Homes[[#This Row],[sqft_living]]," ")</f>
        <v>270.74007220216606</v>
      </c>
      <c r="K730" s="4">
        <f>IFERROR(Homes[[#This Row],[sqft_lot]]/43560," ")</f>
        <v>0.24731404958677686</v>
      </c>
      <c r="L730" t="str">
        <f>IF(Homes[[#This Row],[waterfront]]=1, "Yes","No")</f>
        <v>No</v>
      </c>
      <c r="M730" s="4" t="str">
        <f>IF(Homes[[#This Row],[sqft_basement]]&gt;0, "Yes","No")</f>
        <v>No</v>
      </c>
      <c r="N730" t="str">
        <f>CHOOSE(Homes[[#This Row],[view]]+1, "None","Fair","Good","Great","Excellent")</f>
        <v>Good</v>
      </c>
      <c r="O730" t="str">
        <f>CHOOSE(Homes[[#This Row],[condition]], "Poor","Fair","Average","Good","Excellent")</f>
        <v>Average</v>
      </c>
      <c r="P730">
        <f ca="1">YEAR(TODAY())-Homes[[#This Row],[yr_built]]</f>
        <v>33</v>
      </c>
      <c r="Q730">
        <v>0</v>
      </c>
      <c r="R730">
        <f ca="1">IF(Homes[[#This Row],[yr_renovated]]&gt;0, YEAR(TODAY())-Homes[[#This Row],[yr_renovated]], YEAR(TODAY())-Homes[[#This Row],[yr_built]])</f>
        <v>33</v>
      </c>
      <c r="S730">
        <v>2</v>
      </c>
      <c r="T730" s="2">
        <v>41779</v>
      </c>
      <c r="U730" s="3">
        <v>2.5</v>
      </c>
      <c r="V730" s="4">
        <f>IFERROR(Homes[[#This Row],[sqft_above]]+Homes[[#This Row],[sqft_basement]]," ")</f>
        <v>2770</v>
      </c>
      <c r="W730" s="4">
        <v>10773</v>
      </c>
      <c r="X730">
        <v>0</v>
      </c>
      <c r="Y730">
        <v>2</v>
      </c>
      <c r="Z730">
        <v>3</v>
      </c>
      <c r="AA730" s="4">
        <v>2770</v>
      </c>
      <c r="AB730" s="4">
        <v>0</v>
      </c>
      <c r="AC730">
        <v>1992</v>
      </c>
      <c r="AD730" t="s">
        <v>843</v>
      </c>
      <c r="AE730" t="s">
        <v>33</v>
      </c>
      <c r="AF730" t="s">
        <v>53</v>
      </c>
    </row>
    <row r="731" spans="1:32">
      <c r="A731" t="str">
        <f>PROPER(TRIM(Homes[[#This Row],[street]]))</f>
        <v>821 Nw 175Th St</v>
      </c>
      <c r="B731" t="str">
        <f>PROPER(TRIM(Homes[[#This Row],[city]]))</f>
        <v>Shoreline</v>
      </c>
      <c r="C731" t="str">
        <f>_xlfn.TEXTBEFORE(Homes[[#This Row],[statezip]]," ")</f>
        <v>WA</v>
      </c>
      <c r="D731" s="6" t="str">
        <f>_xlfn.TEXTAFTER(Homes[[#This Row],[statezip]]," ")</f>
        <v>98177</v>
      </c>
      <c r="E731" s="1">
        <v>749950</v>
      </c>
      <c r="F731">
        <v>4</v>
      </c>
      <c r="G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1" s="3" t="str">
        <f>Homes[[#This Row],[bedrooms]] &amp; " bd | " &amp; TEXT(Homes[[#This Row],[bathrooms]],"0.##") &amp; " ba"</f>
        <v>4 bd | 2.75 ba</v>
      </c>
      <c r="I731" s="4">
        <v>2910</v>
      </c>
      <c r="J731" s="1">
        <f>IFERROR(Homes[[#This Row],[price]]/Homes[[#This Row],[sqft_living]]," ")</f>
        <v>257.7147766323024</v>
      </c>
      <c r="K731" s="4">
        <f>IFERROR(Homes[[#This Row],[sqft_lot]]/43560," ")</f>
        <v>0.42929292929292928</v>
      </c>
      <c r="L731" t="str">
        <f>IF(Homes[[#This Row],[waterfront]]=1, "Yes","No")</f>
        <v>No</v>
      </c>
      <c r="M731" s="4" t="str">
        <f>IF(Homes[[#This Row],[sqft_basement]]&gt;0, "Yes","No")</f>
        <v>Yes</v>
      </c>
      <c r="N731" t="str">
        <f>CHOOSE(Homes[[#This Row],[view]]+1, "None","Fair","Good","Great","Excellent")</f>
        <v>None</v>
      </c>
      <c r="O731" t="str">
        <f>CHOOSE(Homes[[#This Row],[condition]], "Poor","Fair","Average","Good","Excellent")</f>
        <v>Average</v>
      </c>
      <c r="P731">
        <f ca="1">YEAR(TODAY())-Homes[[#This Row],[yr_built]]</f>
        <v>68</v>
      </c>
      <c r="Q731">
        <v>1995</v>
      </c>
      <c r="R731">
        <f ca="1">IF(Homes[[#This Row],[yr_renovated]]&gt;0, YEAR(TODAY())-Homes[[#This Row],[yr_renovated]], YEAR(TODAY())-Homes[[#This Row],[yr_built]])</f>
        <v>30</v>
      </c>
      <c r="S731">
        <v>1</v>
      </c>
      <c r="T731" s="2">
        <v>41829</v>
      </c>
      <c r="U731" s="3">
        <v>2.75</v>
      </c>
      <c r="V731" s="4">
        <f>IFERROR(Homes[[#This Row],[sqft_above]]+Homes[[#This Row],[sqft_basement]]," ")</f>
        <v>2910</v>
      </c>
      <c r="W731" s="4">
        <v>18700</v>
      </c>
      <c r="X731">
        <v>0</v>
      </c>
      <c r="Y731">
        <v>0</v>
      </c>
      <c r="Z731">
        <v>3</v>
      </c>
      <c r="AA731" s="4">
        <v>2210</v>
      </c>
      <c r="AB731" s="4">
        <v>700</v>
      </c>
      <c r="AC731">
        <v>1957</v>
      </c>
      <c r="AD731" t="s">
        <v>844</v>
      </c>
      <c r="AE731" t="s">
        <v>100</v>
      </c>
      <c r="AF731" t="s">
        <v>50</v>
      </c>
    </row>
    <row r="732" spans="1:32">
      <c r="A732" t="str">
        <f>PROPER(TRIM(Homes[[#This Row],[street]]))</f>
        <v>18230 Ne 146Th Way</v>
      </c>
      <c r="B732" t="str">
        <f>PROPER(TRIM(Homes[[#This Row],[city]]))</f>
        <v>Woodinville</v>
      </c>
      <c r="C732" t="str">
        <f>_xlfn.TEXTBEFORE(Homes[[#This Row],[statezip]]," ")</f>
        <v>WA</v>
      </c>
      <c r="D732" s="6" t="str">
        <f>_xlfn.TEXTAFTER(Homes[[#This Row],[statezip]]," ")</f>
        <v>98072</v>
      </c>
      <c r="E732" s="1">
        <v>749950</v>
      </c>
      <c r="F732">
        <v>4</v>
      </c>
      <c r="G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2" s="3" t="str">
        <f>Homes[[#This Row],[bedrooms]] &amp; " bd | " &amp; TEXT(Homes[[#This Row],[bathrooms]],"0.##") &amp; " ba"</f>
        <v>4 bd | 2.75 ba</v>
      </c>
      <c r="I732" s="4">
        <v>3110</v>
      </c>
      <c r="J732" s="1">
        <f>IFERROR(Homes[[#This Row],[price]]/Homes[[#This Row],[sqft_living]]," ")</f>
        <v>241.14147909967846</v>
      </c>
      <c r="K732" s="4">
        <f>IFERROR(Homes[[#This Row],[sqft_lot]]/43560," ")</f>
        <v>0.80888429752066116</v>
      </c>
      <c r="L732" t="str">
        <f>IF(Homes[[#This Row],[waterfront]]=1, "Yes","No")</f>
        <v>No</v>
      </c>
      <c r="M732" s="4" t="str">
        <f>IF(Homes[[#This Row],[sqft_basement]]&gt;0, "Yes","No")</f>
        <v>No</v>
      </c>
      <c r="N732" t="str">
        <f>CHOOSE(Homes[[#This Row],[view]]+1, "None","Fair","Good","Great","Excellent")</f>
        <v>None</v>
      </c>
      <c r="O732" t="str">
        <f>CHOOSE(Homes[[#This Row],[condition]], "Poor","Fair","Average","Good","Excellent")</f>
        <v>Good</v>
      </c>
      <c r="P732">
        <f ca="1">YEAR(TODAY())-Homes[[#This Row],[yr_built]]</f>
        <v>42</v>
      </c>
      <c r="Q732">
        <v>0</v>
      </c>
      <c r="R732">
        <f ca="1">IF(Homes[[#This Row],[yr_renovated]]&gt;0, YEAR(TODAY())-Homes[[#This Row],[yr_renovated]], YEAR(TODAY())-Homes[[#This Row],[yr_built]])</f>
        <v>42</v>
      </c>
      <c r="S732">
        <v>2</v>
      </c>
      <c r="T732" s="2">
        <v>41795</v>
      </c>
      <c r="U732" s="3">
        <v>2.75</v>
      </c>
      <c r="V732" s="4">
        <f>IFERROR(Homes[[#This Row],[sqft_above]]+Homes[[#This Row],[sqft_basement]]," ")</f>
        <v>3110</v>
      </c>
      <c r="W732" s="4">
        <v>35235</v>
      </c>
      <c r="X732">
        <v>0</v>
      </c>
      <c r="Y732">
        <v>0</v>
      </c>
      <c r="Z732">
        <v>4</v>
      </c>
      <c r="AA732" s="4">
        <v>3110</v>
      </c>
      <c r="AB732" s="4">
        <v>0</v>
      </c>
      <c r="AC732">
        <v>1983</v>
      </c>
      <c r="AD732" t="s">
        <v>845</v>
      </c>
      <c r="AE732" t="s">
        <v>120</v>
      </c>
      <c r="AF732" t="s">
        <v>275</v>
      </c>
    </row>
    <row r="733" spans="1:32">
      <c r="A733" t="str">
        <f>PROPER(TRIM(Homes[[#This Row],[street]]))</f>
        <v>17013 Ne 133Rd St</v>
      </c>
      <c r="B733" t="str">
        <f>PROPER(TRIM(Homes[[#This Row],[city]]))</f>
        <v>Redmond</v>
      </c>
      <c r="C733" t="str">
        <f>_xlfn.TEXTBEFORE(Homes[[#This Row],[statezip]]," ")</f>
        <v>WA</v>
      </c>
      <c r="D733" s="6" t="str">
        <f>_xlfn.TEXTAFTER(Homes[[#This Row],[statezip]]," ")</f>
        <v>98052</v>
      </c>
      <c r="E733" s="1">
        <v>749400</v>
      </c>
      <c r="F733">
        <v>4</v>
      </c>
      <c r="G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3" s="3" t="str">
        <f>Homes[[#This Row],[bedrooms]] &amp; " bd | " &amp; TEXT(Homes[[#This Row],[bathrooms]],"0.##") &amp; " ba"</f>
        <v>4 bd | 2.5 ba</v>
      </c>
      <c r="I733" s="4">
        <v>3240</v>
      </c>
      <c r="J733" s="1">
        <f>IFERROR(Homes[[#This Row],[price]]/Homes[[#This Row],[sqft_living]]," ")</f>
        <v>231.2962962962963</v>
      </c>
      <c r="K733" s="4">
        <f>IFERROR(Homes[[#This Row],[sqft_lot]]/43560," ")</f>
        <v>0.46604683195592289</v>
      </c>
      <c r="L733" t="str">
        <f>IF(Homes[[#This Row],[waterfront]]=1, "Yes","No")</f>
        <v>No</v>
      </c>
      <c r="M733" s="4" t="str">
        <f>IF(Homes[[#This Row],[sqft_basement]]&gt;0, "Yes","No")</f>
        <v>No</v>
      </c>
      <c r="N733" t="str">
        <f>CHOOSE(Homes[[#This Row],[view]]+1, "None","Fair","Good","Great","Excellent")</f>
        <v>None</v>
      </c>
      <c r="O733" t="str">
        <f>CHOOSE(Homes[[#This Row],[condition]], "Poor","Fair","Average","Good","Excellent")</f>
        <v>Average</v>
      </c>
      <c r="P733">
        <f ca="1">YEAR(TODAY())-Homes[[#This Row],[yr_built]]</f>
        <v>40</v>
      </c>
      <c r="Q733">
        <v>0</v>
      </c>
      <c r="R733">
        <f ca="1">IF(Homes[[#This Row],[yr_renovated]]&gt;0, YEAR(TODAY())-Homes[[#This Row],[yr_renovated]], YEAR(TODAY())-Homes[[#This Row],[yr_built]])</f>
        <v>40</v>
      </c>
      <c r="S733">
        <v>2</v>
      </c>
      <c r="T733" s="2">
        <v>41774</v>
      </c>
      <c r="U733" s="3">
        <v>2.5</v>
      </c>
      <c r="V733" s="4">
        <f>IFERROR(Homes[[#This Row],[sqft_above]]+Homes[[#This Row],[sqft_basement]]," ")</f>
        <v>3240</v>
      </c>
      <c r="W733" s="4">
        <v>20301</v>
      </c>
      <c r="X733">
        <v>0</v>
      </c>
      <c r="Y733">
        <v>0</v>
      </c>
      <c r="Z733">
        <v>3</v>
      </c>
      <c r="AA733" s="4">
        <v>3240</v>
      </c>
      <c r="AB733" s="4">
        <v>0</v>
      </c>
      <c r="AC733">
        <v>1985</v>
      </c>
      <c r="AD733" t="s">
        <v>846</v>
      </c>
      <c r="AE733" t="s">
        <v>137</v>
      </c>
      <c r="AF733" t="s">
        <v>138</v>
      </c>
    </row>
    <row r="734" spans="1:32">
      <c r="A734" t="str">
        <f>PROPER(TRIM(Homes[[#This Row],[street]]))</f>
        <v>12070 166Th Pl Ne</v>
      </c>
      <c r="B734" t="str">
        <f>PROPER(TRIM(Homes[[#This Row],[city]]))</f>
        <v>Redmond</v>
      </c>
      <c r="C734" t="str">
        <f>_xlfn.TEXTBEFORE(Homes[[#This Row],[statezip]]," ")</f>
        <v>WA</v>
      </c>
      <c r="D734" s="6" t="str">
        <f>_xlfn.TEXTAFTER(Homes[[#This Row],[statezip]]," ")</f>
        <v>98052</v>
      </c>
      <c r="E734" s="1">
        <v>749000</v>
      </c>
      <c r="F734">
        <v>3</v>
      </c>
      <c r="G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4" s="3" t="str">
        <f>Homes[[#This Row],[bedrooms]] &amp; " bd | " &amp; TEXT(Homes[[#This Row],[bathrooms]],"0.##") &amp; " ba"</f>
        <v>3 bd | 2.75 ba</v>
      </c>
      <c r="I734" s="4">
        <v>2820</v>
      </c>
      <c r="J734" s="1">
        <f>IFERROR(Homes[[#This Row],[price]]/Homes[[#This Row],[sqft_living]]," ")</f>
        <v>265.60283687943263</v>
      </c>
      <c r="K734" s="4">
        <f>IFERROR(Homes[[#This Row],[sqft_lot]]/43560," ")</f>
        <v>0.12277318640955004</v>
      </c>
      <c r="L734" t="str">
        <f>IF(Homes[[#This Row],[waterfront]]=1, "Yes","No")</f>
        <v>No</v>
      </c>
      <c r="M734" s="4" t="str">
        <f>IF(Homes[[#This Row],[sqft_basement]]&gt;0, "Yes","No")</f>
        <v>No</v>
      </c>
      <c r="N734" t="str">
        <f>CHOOSE(Homes[[#This Row],[view]]+1, "None","Fair","Good","Great","Excellent")</f>
        <v>None</v>
      </c>
      <c r="O734" t="str">
        <f>CHOOSE(Homes[[#This Row],[condition]], "Poor","Fair","Average","Good","Excellent")</f>
        <v>Average</v>
      </c>
      <c r="P734">
        <f ca="1">YEAR(TODAY())-Homes[[#This Row],[yr_built]]</f>
        <v>17</v>
      </c>
      <c r="Q734">
        <v>0</v>
      </c>
      <c r="R734">
        <f ca="1">IF(Homes[[#This Row],[yr_renovated]]&gt;0, YEAR(TODAY())-Homes[[#This Row],[yr_renovated]], YEAR(TODAY())-Homes[[#This Row],[yr_built]])</f>
        <v>17</v>
      </c>
      <c r="S734">
        <v>2</v>
      </c>
      <c r="T734" s="2">
        <v>41829</v>
      </c>
      <c r="U734" s="3">
        <v>2.75</v>
      </c>
      <c r="V734" s="4">
        <f>IFERROR(Homes[[#This Row],[sqft_above]]+Homes[[#This Row],[sqft_basement]]," ")</f>
        <v>2820</v>
      </c>
      <c r="W734" s="4">
        <v>5348</v>
      </c>
      <c r="X734">
        <v>0</v>
      </c>
      <c r="Y734">
        <v>0</v>
      </c>
      <c r="Z734">
        <v>3</v>
      </c>
      <c r="AA734" s="4">
        <v>2820</v>
      </c>
      <c r="AB734" s="4">
        <v>0</v>
      </c>
      <c r="AC734">
        <v>2008</v>
      </c>
      <c r="AD734" t="s">
        <v>847</v>
      </c>
      <c r="AE734" t="s">
        <v>137</v>
      </c>
      <c r="AF734" t="s">
        <v>138</v>
      </c>
    </row>
    <row r="735" spans="1:32">
      <c r="A735" t="str">
        <f>PROPER(TRIM(Homes[[#This Row],[street]]))</f>
        <v>1645 219Th Pl Se</v>
      </c>
      <c r="B735" t="str">
        <f>PROPER(TRIM(Homes[[#This Row],[city]]))</f>
        <v>Sammamish</v>
      </c>
      <c r="C735" t="str">
        <f>_xlfn.TEXTBEFORE(Homes[[#This Row],[statezip]]," ")</f>
        <v>WA</v>
      </c>
      <c r="D735" s="6" t="str">
        <f>_xlfn.TEXTAFTER(Homes[[#This Row],[statezip]]," ")</f>
        <v>98075</v>
      </c>
      <c r="E735" s="1">
        <v>749000</v>
      </c>
      <c r="F735">
        <v>4</v>
      </c>
      <c r="G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5" s="3" t="str">
        <f>Homes[[#This Row],[bedrooms]] &amp; " bd | " &amp; TEXT(Homes[[#This Row],[bathrooms]],"0.##") &amp; " ba"</f>
        <v>4 bd | 2.5 ba</v>
      </c>
      <c r="I735" s="4">
        <v>2930</v>
      </c>
      <c r="J735" s="1">
        <f>IFERROR(Homes[[#This Row],[price]]/Homes[[#This Row],[sqft_living]]," ")</f>
        <v>255.63139931740614</v>
      </c>
      <c r="K735" s="4">
        <f>IFERROR(Homes[[#This Row],[sqft_lot]]/43560," ")</f>
        <v>0.41779155188246098</v>
      </c>
      <c r="L735" t="str">
        <f>IF(Homes[[#This Row],[waterfront]]=1, "Yes","No")</f>
        <v>No</v>
      </c>
      <c r="M735" s="4" t="str">
        <f>IF(Homes[[#This Row],[sqft_basement]]&gt;0, "Yes","No")</f>
        <v>No</v>
      </c>
      <c r="N735" t="str">
        <f>CHOOSE(Homes[[#This Row],[view]]+1, "None","Fair","Good","Great","Excellent")</f>
        <v>None</v>
      </c>
      <c r="O735" t="str">
        <f>CHOOSE(Homes[[#This Row],[condition]], "Poor","Fair","Average","Good","Excellent")</f>
        <v>Average</v>
      </c>
      <c r="P735">
        <f ca="1">YEAR(TODAY())-Homes[[#This Row],[yr_built]]</f>
        <v>27</v>
      </c>
      <c r="Q735">
        <v>2006</v>
      </c>
      <c r="R735">
        <f ca="1">IF(Homes[[#This Row],[yr_renovated]]&gt;0, YEAR(TODAY())-Homes[[#This Row],[yr_renovated]], YEAR(TODAY())-Homes[[#This Row],[yr_built]])</f>
        <v>19</v>
      </c>
      <c r="S735">
        <v>2</v>
      </c>
      <c r="T735" s="2">
        <v>41781</v>
      </c>
      <c r="U735" s="3">
        <v>2.5</v>
      </c>
      <c r="V735" s="4">
        <f>IFERROR(Homes[[#This Row],[sqft_above]]+Homes[[#This Row],[sqft_basement]]," ")</f>
        <v>2930</v>
      </c>
      <c r="W735" s="4">
        <v>18199</v>
      </c>
      <c r="X735">
        <v>0</v>
      </c>
      <c r="Y735">
        <v>0</v>
      </c>
      <c r="Z735">
        <v>3</v>
      </c>
      <c r="AA735" s="4">
        <v>2930</v>
      </c>
      <c r="AB735" s="4">
        <v>0</v>
      </c>
      <c r="AC735">
        <v>1998</v>
      </c>
      <c r="AD735" t="s">
        <v>848</v>
      </c>
      <c r="AE735" t="s">
        <v>102</v>
      </c>
      <c r="AF735" t="s">
        <v>103</v>
      </c>
    </row>
    <row r="736" spans="1:32">
      <c r="A736" t="str">
        <f>PROPER(TRIM(Homes[[#This Row],[street]]))</f>
        <v>1925 Walnut Ave Sw</v>
      </c>
      <c r="B736" t="str">
        <f>PROPER(TRIM(Homes[[#This Row],[city]]))</f>
        <v>Seattle</v>
      </c>
      <c r="C736" t="str">
        <f>_xlfn.TEXTBEFORE(Homes[[#This Row],[statezip]]," ")</f>
        <v>WA</v>
      </c>
      <c r="D736" s="6" t="str">
        <f>_xlfn.TEXTAFTER(Homes[[#This Row],[statezip]]," ")</f>
        <v>98116</v>
      </c>
      <c r="E736" s="1">
        <v>749000</v>
      </c>
      <c r="F736">
        <v>4</v>
      </c>
      <c r="G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36" s="3" t="str">
        <f>Homes[[#This Row],[bedrooms]] &amp; " bd | " &amp; TEXT(Homes[[#This Row],[bathrooms]],"0.##") &amp; " ba"</f>
        <v>4 bd | 2.75 ba</v>
      </c>
      <c r="I736" s="4">
        <v>2700</v>
      </c>
      <c r="J736" s="1">
        <f>IFERROR(Homes[[#This Row],[price]]/Homes[[#This Row],[sqft_living]]," ")</f>
        <v>277.40740740740739</v>
      </c>
      <c r="K736" s="4">
        <f>IFERROR(Homes[[#This Row],[sqft_lot]]/43560," ")</f>
        <v>0.13774104683195593</v>
      </c>
      <c r="L736" t="str">
        <f>IF(Homes[[#This Row],[waterfront]]=1, "Yes","No")</f>
        <v>No</v>
      </c>
      <c r="M736" s="4" t="str">
        <f>IF(Homes[[#This Row],[sqft_basement]]&gt;0, "Yes","No")</f>
        <v>Yes</v>
      </c>
      <c r="N736" t="str">
        <f>CHOOSE(Homes[[#This Row],[view]]+1, "None","Fair","Good","Great","Excellent")</f>
        <v>None</v>
      </c>
      <c r="O736" t="str">
        <f>CHOOSE(Homes[[#This Row],[condition]], "Poor","Fair","Average","Good","Excellent")</f>
        <v>Good</v>
      </c>
      <c r="P736">
        <f ca="1">YEAR(TODAY())-Homes[[#This Row],[yr_built]]</f>
        <v>115</v>
      </c>
      <c r="Q736">
        <v>0</v>
      </c>
      <c r="R736">
        <f ca="1">IF(Homes[[#This Row],[yr_renovated]]&gt;0, YEAR(TODAY())-Homes[[#This Row],[yr_renovated]], YEAR(TODAY())-Homes[[#This Row],[yr_built]])</f>
        <v>115</v>
      </c>
      <c r="S736">
        <v>2</v>
      </c>
      <c r="T736" s="2">
        <v>41829</v>
      </c>
      <c r="U736" s="3">
        <v>2.75</v>
      </c>
      <c r="V736" s="4">
        <f>IFERROR(Homes[[#This Row],[sqft_above]]+Homes[[#This Row],[sqft_basement]]," ")</f>
        <v>2700</v>
      </c>
      <c r="W736" s="4">
        <v>6000</v>
      </c>
      <c r="X736">
        <v>0</v>
      </c>
      <c r="Y736">
        <v>0</v>
      </c>
      <c r="Z736">
        <v>4</v>
      </c>
      <c r="AA736" s="4">
        <v>2100</v>
      </c>
      <c r="AB736" s="4">
        <v>600</v>
      </c>
      <c r="AC736">
        <v>1910</v>
      </c>
      <c r="AD736" t="s">
        <v>849</v>
      </c>
      <c r="AE736" t="s">
        <v>49</v>
      </c>
      <c r="AF736" t="s">
        <v>192</v>
      </c>
    </row>
    <row r="737" spans="1:32">
      <c r="A737" t="str">
        <f>PROPER(TRIM(Homes[[#This Row],[street]]))</f>
        <v>7526 Jones Ave Nw</v>
      </c>
      <c r="B737" t="str">
        <f>PROPER(TRIM(Homes[[#This Row],[city]]))</f>
        <v>Seattle</v>
      </c>
      <c r="C737" t="str">
        <f>_xlfn.TEXTBEFORE(Homes[[#This Row],[statezip]]," ")</f>
        <v>WA</v>
      </c>
      <c r="D737" s="6" t="str">
        <f>_xlfn.TEXTAFTER(Homes[[#This Row],[statezip]]," ")</f>
        <v>98117</v>
      </c>
      <c r="E737" s="1">
        <v>749000</v>
      </c>
      <c r="F737">
        <v>3</v>
      </c>
      <c r="G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737" s="3" t="str">
        <f>Homes[[#This Row],[bedrooms]] &amp; " bd | " &amp; TEXT(Homes[[#This Row],[bathrooms]],"0.##") &amp; " ba"</f>
        <v>3 bd | 1. ba</v>
      </c>
      <c r="I737" s="4">
        <v>1580</v>
      </c>
      <c r="J737" s="1">
        <f>IFERROR(Homes[[#This Row],[price]]/Homes[[#This Row],[sqft_living]]," ")</f>
        <v>474.05063291139243</v>
      </c>
      <c r="K737" s="4">
        <f>IFERROR(Homes[[#This Row],[sqft_lot]]/43560," ")</f>
        <v>0.1147842056932966</v>
      </c>
      <c r="L737" t="str">
        <f>IF(Homes[[#This Row],[waterfront]]=1, "Yes","No")</f>
        <v>No</v>
      </c>
      <c r="M737" s="4" t="str">
        <f>IF(Homes[[#This Row],[sqft_basement]]&gt;0, "Yes","No")</f>
        <v>No</v>
      </c>
      <c r="N737" t="str">
        <f>CHOOSE(Homes[[#This Row],[view]]+1, "None","Fair","Good","Great","Excellent")</f>
        <v>None</v>
      </c>
      <c r="O737" t="str">
        <f>CHOOSE(Homes[[#This Row],[condition]], "Poor","Fair","Average","Good","Excellent")</f>
        <v>Average</v>
      </c>
      <c r="P737">
        <f ca="1">YEAR(TODAY())-Homes[[#This Row],[yr_built]]</f>
        <v>99</v>
      </c>
      <c r="Q737">
        <v>2003</v>
      </c>
      <c r="R737">
        <f ca="1">IF(Homes[[#This Row],[yr_renovated]]&gt;0, YEAR(TODAY())-Homes[[#This Row],[yr_renovated]], YEAR(TODAY())-Homes[[#This Row],[yr_built]])</f>
        <v>22</v>
      </c>
      <c r="S737">
        <v>1.5</v>
      </c>
      <c r="T737" s="2">
        <v>41800</v>
      </c>
      <c r="U737" s="3">
        <v>1</v>
      </c>
      <c r="V737" s="4">
        <f>IFERROR(Homes[[#This Row],[sqft_above]]+Homes[[#This Row],[sqft_basement]]," ")</f>
        <v>1580</v>
      </c>
      <c r="W737" s="4">
        <v>5000</v>
      </c>
      <c r="X737">
        <v>0</v>
      </c>
      <c r="Y737">
        <v>0</v>
      </c>
      <c r="Z737">
        <v>3</v>
      </c>
      <c r="AA737" s="4">
        <v>1580</v>
      </c>
      <c r="AB737" s="4">
        <v>0</v>
      </c>
      <c r="AC737">
        <v>1926</v>
      </c>
      <c r="AD737" t="s">
        <v>850</v>
      </c>
      <c r="AE737" t="s">
        <v>49</v>
      </c>
      <c r="AF737" t="s">
        <v>204</v>
      </c>
    </row>
    <row r="738" spans="1:32">
      <c r="A738" t="str">
        <f>PROPER(TRIM(Homes[[#This Row],[street]]))</f>
        <v>16327 Inglewood Pl Ne</v>
      </c>
      <c r="B738" t="str">
        <f>PROPER(TRIM(Homes[[#This Row],[city]]))</f>
        <v>Kenmore</v>
      </c>
      <c r="C738" t="str">
        <f>_xlfn.TEXTBEFORE(Homes[[#This Row],[statezip]]," ")</f>
        <v>WA</v>
      </c>
      <c r="D738" s="6" t="str">
        <f>_xlfn.TEXTAFTER(Homes[[#This Row],[statezip]]," ")</f>
        <v>98028</v>
      </c>
      <c r="E738" s="1">
        <v>747500</v>
      </c>
      <c r="F738">
        <v>4</v>
      </c>
      <c r="G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38" s="3" t="str">
        <f>Homes[[#This Row],[bedrooms]] &amp; " bd | " &amp; TEXT(Homes[[#This Row],[bathrooms]],"0.##") &amp; " ba"</f>
        <v>4 bd | 2.25 ba</v>
      </c>
      <c r="I738" s="4">
        <v>2350</v>
      </c>
      <c r="J738" s="1">
        <f>IFERROR(Homes[[#This Row],[price]]/Homes[[#This Row],[sqft_living]]," ")</f>
        <v>318.08510638297872</v>
      </c>
      <c r="K738" s="4">
        <f>IFERROR(Homes[[#This Row],[sqft_lot]]/43560," ")</f>
        <v>0.42699724517906334</v>
      </c>
      <c r="L738" t="str">
        <f>IF(Homes[[#This Row],[waterfront]]=1, "Yes","No")</f>
        <v>No</v>
      </c>
      <c r="M738" s="4" t="str">
        <f>IF(Homes[[#This Row],[sqft_basement]]&gt;0, "Yes","No")</f>
        <v>No</v>
      </c>
      <c r="N738" t="str">
        <f>CHOOSE(Homes[[#This Row],[view]]+1, "None","Fair","Good","Great","Excellent")</f>
        <v>None</v>
      </c>
      <c r="O738" t="str">
        <f>CHOOSE(Homes[[#This Row],[condition]], "Poor","Fair","Average","Good","Excellent")</f>
        <v>Good</v>
      </c>
      <c r="P738">
        <f ca="1">YEAR(TODAY())-Homes[[#This Row],[yr_built]]</f>
        <v>48</v>
      </c>
      <c r="Q738">
        <v>0</v>
      </c>
      <c r="R738">
        <f ca="1">IF(Homes[[#This Row],[yr_renovated]]&gt;0, YEAR(TODAY())-Homes[[#This Row],[yr_renovated]], YEAR(TODAY())-Homes[[#This Row],[yr_built]])</f>
        <v>48</v>
      </c>
      <c r="S738">
        <v>2</v>
      </c>
      <c r="T738" s="2">
        <v>41827</v>
      </c>
      <c r="U738" s="3">
        <v>2.25</v>
      </c>
      <c r="V738" s="4">
        <f>IFERROR(Homes[[#This Row],[sqft_above]]+Homes[[#This Row],[sqft_basement]]," ")</f>
        <v>2350</v>
      </c>
      <c r="W738" s="4">
        <v>18600</v>
      </c>
      <c r="X738">
        <v>0</v>
      </c>
      <c r="Y738">
        <v>0</v>
      </c>
      <c r="Z738">
        <v>4</v>
      </c>
      <c r="AA738" s="4">
        <v>2350</v>
      </c>
      <c r="AB738" s="4">
        <v>0</v>
      </c>
      <c r="AC738">
        <v>1977</v>
      </c>
      <c r="AD738" t="s">
        <v>851</v>
      </c>
      <c r="AE738" t="s">
        <v>329</v>
      </c>
      <c r="AF738" t="s">
        <v>330</v>
      </c>
    </row>
    <row r="739" spans="1:32">
      <c r="A739" t="str">
        <f>PROPER(TRIM(Homes[[#This Row],[street]]))</f>
        <v>16580 Se 57Th Pl</v>
      </c>
      <c r="B739" t="str">
        <f>PROPER(TRIM(Homes[[#This Row],[city]]))</f>
        <v>Bellevue</v>
      </c>
      <c r="C739" t="str">
        <f>_xlfn.TEXTBEFORE(Homes[[#This Row],[statezip]]," ")</f>
        <v>WA</v>
      </c>
      <c r="D739" s="6" t="str">
        <f>_xlfn.TEXTAFTER(Homes[[#This Row],[statezip]]," ")</f>
        <v>98006</v>
      </c>
      <c r="E739" s="1">
        <v>746000</v>
      </c>
      <c r="F739">
        <v>3</v>
      </c>
      <c r="G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39" s="3" t="str">
        <f>Homes[[#This Row],[bedrooms]] &amp; " bd | " &amp; TEXT(Homes[[#This Row],[bathrooms]],"0.##") &amp; " ba"</f>
        <v>3 bd | 2.5 ba</v>
      </c>
      <c r="I739" s="4">
        <v>2620</v>
      </c>
      <c r="J739" s="1">
        <f>IFERROR(Homes[[#This Row],[price]]/Homes[[#This Row],[sqft_living]]," ")</f>
        <v>284.73282442748092</v>
      </c>
      <c r="K739" s="4">
        <f>IFERROR(Homes[[#This Row],[sqft_lot]]/43560," ")</f>
        <v>0.20546372819100092</v>
      </c>
      <c r="L739" t="str">
        <f>IF(Homes[[#This Row],[waterfront]]=1, "Yes","No")</f>
        <v>No</v>
      </c>
      <c r="M739" s="4" t="str">
        <f>IF(Homes[[#This Row],[sqft_basement]]&gt;0, "Yes","No")</f>
        <v>No</v>
      </c>
      <c r="N739" t="str">
        <f>CHOOSE(Homes[[#This Row],[view]]+1, "None","Fair","Good","Great","Excellent")</f>
        <v>None</v>
      </c>
      <c r="O739" t="str">
        <f>CHOOSE(Homes[[#This Row],[condition]], "Poor","Fair","Average","Good","Excellent")</f>
        <v>Average</v>
      </c>
      <c r="P739">
        <f ca="1">YEAR(TODAY())-Homes[[#This Row],[yr_built]]</f>
        <v>33</v>
      </c>
      <c r="Q739">
        <v>0</v>
      </c>
      <c r="R739">
        <f ca="1">IF(Homes[[#This Row],[yr_renovated]]&gt;0, YEAR(TODAY())-Homes[[#This Row],[yr_renovated]], YEAR(TODAY())-Homes[[#This Row],[yr_built]])</f>
        <v>33</v>
      </c>
      <c r="S739">
        <v>2</v>
      </c>
      <c r="T739" s="2">
        <v>41771</v>
      </c>
      <c r="U739" s="3">
        <v>2.5</v>
      </c>
      <c r="V739" s="4">
        <f>IFERROR(Homes[[#This Row],[sqft_above]]+Homes[[#This Row],[sqft_basement]]," ")</f>
        <v>2620</v>
      </c>
      <c r="W739" s="4">
        <v>8950</v>
      </c>
      <c r="X739">
        <v>0</v>
      </c>
      <c r="Y739">
        <v>0</v>
      </c>
      <c r="Z739">
        <v>3</v>
      </c>
      <c r="AA739" s="4">
        <v>2620</v>
      </c>
      <c r="AB739" s="4">
        <v>0</v>
      </c>
      <c r="AC739">
        <v>1992</v>
      </c>
      <c r="AD739" t="s">
        <v>852</v>
      </c>
      <c r="AE739" t="s">
        <v>33</v>
      </c>
      <c r="AF739" t="s">
        <v>91</v>
      </c>
    </row>
    <row r="740" spans="1:32">
      <c r="A740" t="str">
        <f>PROPER(TRIM(Homes[[#This Row],[street]]))</f>
        <v>18119 Ne 30Th St</v>
      </c>
      <c r="B740" t="str">
        <f>PROPER(TRIM(Homes[[#This Row],[city]]))</f>
        <v>Redmond</v>
      </c>
      <c r="C740" t="str">
        <f>_xlfn.TEXTBEFORE(Homes[[#This Row],[statezip]]," ")</f>
        <v>WA</v>
      </c>
      <c r="D740" s="6" t="str">
        <f>_xlfn.TEXTAFTER(Homes[[#This Row],[statezip]]," ")</f>
        <v>98052</v>
      </c>
      <c r="E740" s="1">
        <v>746000</v>
      </c>
      <c r="F740">
        <v>3</v>
      </c>
      <c r="G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40" s="3" t="str">
        <f>Homes[[#This Row],[bedrooms]] &amp; " bd | " &amp; TEXT(Homes[[#This Row],[bathrooms]],"0.##") &amp; " ba"</f>
        <v>3 bd | 2.25 ba</v>
      </c>
      <c r="I740" s="4">
        <v>2370</v>
      </c>
      <c r="J740" s="1">
        <f>IFERROR(Homes[[#This Row],[price]]/Homes[[#This Row],[sqft_living]]," ")</f>
        <v>314.76793248945148</v>
      </c>
      <c r="K740" s="4">
        <f>IFERROR(Homes[[#This Row],[sqft_lot]]/43560," ")</f>
        <v>0.22082185491276402</v>
      </c>
      <c r="L740" t="str">
        <f>IF(Homes[[#This Row],[waterfront]]=1, "Yes","No")</f>
        <v>No</v>
      </c>
      <c r="M740" s="4" t="str">
        <f>IF(Homes[[#This Row],[sqft_basement]]&gt;0, "Yes","No")</f>
        <v>Yes</v>
      </c>
      <c r="N740" t="str">
        <f>CHOOSE(Homes[[#This Row],[view]]+1, "None","Fair","Good","Great","Excellent")</f>
        <v>None</v>
      </c>
      <c r="O740" t="str">
        <f>CHOOSE(Homes[[#This Row],[condition]], "Poor","Fair","Average","Good","Excellent")</f>
        <v>Good</v>
      </c>
      <c r="P740">
        <f ca="1">YEAR(TODAY())-Homes[[#This Row],[yr_built]]</f>
        <v>52</v>
      </c>
      <c r="Q740">
        <v>0</v>
      </c>
      <c r="R740">
        <f ca="1">IF(Homes[[#This Row],[yr_renovated]]&gt;0, YEAR(TODAY())-Homes[[#This Row],[yr_renovated]], YEAR(TODAY())-Homes[[#This Row],[yr_built]])</f>
        <v>52</v>
      </c>
      <c r="S740">
        <v>1</v>
      </c>
      <c r="T740" s="2">
        <v>41794</v>
      </c>
      <c r="U740" s="3">
        <v>2.25</v>
      </c>
      <c r="V740" s="4">
        <f>IFERROR(Homes[[#This Row],[sqft_above]]+Homes[[#This Row],[sqft_basement]]," ")</f>
        <v>2370</v>
      </c>
      <c r="W740" s="4">
        <v>9619</v>
      </c>
      <c r="X740">
        <v>0</v>
      </c>
      <c r="Y740">
        <v>0</v>
      </c>
      <c r="Z740">
        <v>4</v>
      </c>
      <c r="AA740" s="4">
        <v>1650</v>
      </c>
      <c r="AB740" s="4">
        <v>720</v>
      </c>
      <c r="AC740">
        <v>1973</v>
      </c>
      <c r="AD740" t="s">
        <v>853</v>
      </c>
      <c r="AE740" t="s">
        <v>137</v>
      </c>
      <c r="AF740" t="s">
        <v>138</v>
      </c>
    </row>
    <row r="741" spans="1:32">
      <c r="A741" t="str">
        <f>PROPER(TRIM(Homes[[#This Row],[street]]))</f>
        <v>11631 170Th Ct Ne</v>
      </c>
      <c r="B741" t="str">
        <f>PROPER(TRIM(Homes[[#This Row],[city]]))</f>
        <v>Redmond</v>
      </c>
      <c r="C741" t="str">
        <f>_xlfn.TEXTBEFORE(Homes[[#This Row],[statezip]]," ")</f>
        <v>WA</v>
      </c>
      <c r="D741" s="6" t="str">
        <f>_xlfn.TEXTAFTER(Homes[[#This Row],[statezip]]," ")</f>
        <v>98052</v>
      </c>
      <c r="E741" s="1">
        <v>745641</v>
      </c>
      <c r="F741">
        <v>4</v>
      </c>
      <c r="G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1" s="3" t="str">
        <f>Homes[[#This Row],[bedrooms]] &amp; " bd | " &amp; TEXT(Homes[[#This Row],[bathrooms]],"0.##") &amp; " ba"</f>
        <v>4 bd | 2.5 ba</v>
      </c>
      <c r="I741" s="4">
        <v>2440</v>
      </c>
      <c r="J741" s="1">
        <f>IFERROR(Homes[[#This Row],[price]]/Homes[[#This Row],[sqft_living]]," ")</f>
        <v>305.5905737704918</v>
      </c>
      <c r="K741" s="4">
        <f>IFERROR(Homes[[#This Row],[sqft_lot]]/43560," ")</f>
        <v>0.11134067952249771</v>
      </c>
      <c r="L741" t="str">
        <f>IF(Homes[[#This Row],[waterfront]]=1, "Yes","No")</f>
        <v>No</v>
      </c>
      <c r="M741" s="4" t="str">
        <f>IF(Homes[[#This Row],[sqft_basement]]&gt;0, "Yes","No")</f>
        <v>No</v>
      </c>
      <c r="N741" t="str">
        <f>CHOOSE(Homes[[#This Row],[view]]+1, "None","Fair","Good","Great","Excellent")</f>
        <v>None</v>
      </c>
      <c r="O741" t="str">
        <f>CHOOSE(Homes[[#This Row],[condition]], "Poor","Fair","Average","Good","Excellent")</f>
        <v>Average</v>
      </c>
      <c r="P741">
        <f ca="1">YEAR(TODAY())-Homes[[#This Row],[yr_built]]</f>
        <v>12</v>
      </c>
      <c r="Q741">
        <v>1923</v>
      </c>
      <c r="R741">
        <f ca="1">IF(Homes[[#This Row],[yr_renovated]]&gt;0, YEAR(TODAY())-Homes[[#This Row],[yr_renovated]], YEAR(TODAY())-Homes[[#This Row],[yr_built]])</f>
        <v>102</v>
      </c>
      <c r="S741">
        <v>2</v>
      </c>
      <c r="T741" s="2">
        <v>41814</v>
      </c>
      <c r="U741" s="3">
        <v>2.5</v>
      </c>
      <c r="V741" s="4">
        <f>IFERROR(Homes[[#This Row],[sqft_above]]+Homes[[#This Row],[sqft_basement]]," ")</f>
        <v>2440</v>
      </c>
      <c r="W741" s="4">
        <v>4850</v>
      </c>
      <c r="X741">
        <v>0</v>
      </c>
      <c r="Y741">
        <v>0</v>
      </c>
      <c r="Z741">
        <v>3</v>
      </c>
      <c r="AA741" s="4">
        <v>2440</v>
      </c>
      <c r="AB741" s="4">
        <v>0</v>
      </c>
      <c r="AC741">
        <v>2013</v>
      </c>
      <c r="AD741" t="s">
        <v>854</v>
      </c>
      <c r="AE741" t="s">
        <v>137</v>
      </c>
      <c r="AF741" t="s">
        <v>138</v>
      </c>
    </row>
    <row r="742" spans="1:32">
      <c r="A742" t="str">
        <f>PROPER(TRIM(Homes[[#This Row],[street]]))</f>
        <v>10637 Se 29Th St</v>
      </c>
      <c r="B742" t="str">
        <f>PROPER(TRIM(Homes[[#This Row],[city]]))</f>
        <v>Beaux Arts Village</v>
      </c>
      <c r="C742" t="str">
        <f>_xlfn.TEXTBEFORE(Homes[[#This Row],[statezip]]," ")</f>
        <v>WA</v>
      </c>
      <c r="D742" s="6" t="str">
        <f>_xlfn.TEXTAFTER(Homes[[#This Row],[statezip]]," ")</f>
        <v>98004</v>
      </c>
      <c r="E742" s="1">
        <v>745000</v>
      </c>
      <c r="F742">
        <v>3</v>
      </c>
      <c r="G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42" s="3" t="str">
        <f>Homes[[#This Row],[bedrooms]] &amp; " bd | " &amp; TEXT(Homes[[#This Row],[bathrooms]],"0.##") &amp; " ba"</f>
        <v>3 bd | 1.75 ba</v>
      </c>
      <c r="I742" s="4">
        <v>1490</v>
      </c>
      <c r="J742" s="1">
        <f>IFERROR(Homes[[#This Row],[price]]/Homes[[#This Row],[sqft_living]]," ")</f>
        <v>500</v>
      </c>
      <c r="K742" s="4">
        <f>IFERROR(Homes[[#This Row],[sqft_lot]]/43560," ")</f>
        <v>0.22497704315886133</v>
      </c>
      <c r="L742" t="str">
        <f>IF(Homes[[#This Row],[waterfront]]=1, "Yes","No")</f>
        <v>No</v>
      </c>
      <c r="M742" s="4" t="str">
        <f>IF(Homes[[#This Row],[sqft_basement]]&gt;0, "Yes","No")</f>
        <v>Yes</v>
      </c>
      <c r="N742" t="str">
        <f>CHOOSE(Homes[[#This Row],[view]]+1, "None","Fair","Good","Great","Excellent")</f>
        <v>None</v>
      </c>
      <c r="O742" t="str">
        <f>CHOOSE(Homes[[#This Row],[condition]], "Poor","Fair","Average","Good","Excellent")</f>
        <v>Good</v>
      </c>
      <c r="P742">
        <f ca="1">YEAR(TODAY())-Homes[[#This Row],[yr_built]]</f>
        <v>78</v>
      </c>
      <c r="Q742">
        <v>1988</v>
      </c>
      <c r="R742">
        <f ca="1">IF(Homes[[#This Row],[yr_renovated]]&gt;0, YEAR(TODAY())-Homes[[#This Row],[yr_renovated]], YEAR(TODAY())-Homes[[#This Row],[yr_built]])</f>
        <v>37</v>
      </c>
      <c r="S742">
        <v>1</v>
      </c>
      <c r="T742" s="2">
        <v>41787</v>
      </c>
      <c r="U742" s="3">
        <v>1.75</v>
      </c>
      <c r="V742" s="4">
        <f>IFERROR(Homes[[#This Row],[sqft_above]]+Homes[[#This Row],[sqft_basement]]," ")</f>
        <v>1490</v>
      </c>
      <c r="W742" s="4">
        <v>9800</v>
      </c>
      <c r="X742">
        <v>0</v>
      </c>
      <c r="Y742">
        <v>0</v>
      </c>
      <c r="Z742">
        <v>4</v>
      </c>
      <c r="AA742" s="4">
        <v>1140</v>
      </c>
      <c r="AB742" s="4">
        <v>350</v>
      </c>
      <c r="AC742">
        <v>1947</v>
      </c>
      <c r="AD742" t="s">
        <v>855</v>
      </c>
      <c r="AE742" t="s">
        <v>856</v>
      </c>
      <c r="AF742" t="s">
        <v>34</v>
      </c>
    </row>
    <row r="743" spans="1:32">
      <c r="A743" t="str">
        <f>PROPER(TRIM(Homes[[#This Row],[street]]))</f>
        <v>27520 Se 28Th Ct</v>
      </c>
      <c r="B743" t="str">
        <f>PROPER(TRIM(Homes[[#This Row],[city]]))</f>
        <v>Sammamish</v>
      </c>
      <c r="C743" t="str">
        <f>_xlfn.TEXTBEFORE(Homes[[#This Row],[statezip]]," ")</f>
        <v>WA</v>
      </c>
      <c r="D743" s="6" t="str">
        <f>_xlfn.TEXTAFTER(Homes[[#This Row],[statezip]]," ")</f>
        <v>98075</v>
      </c>
      <c r="E743" s="1">
        <v>745000</v>
      </c>
      <c r="F743">
        <v>4</v>
      </c>
      <c r="G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43" s="3" t="str">
        <f>Homes[[#This Row],[bedrooms]] &amp; " bd | " &amp; TEXT(Homes[[#This Row],[bathrooms]],"0.##") &amp; " ba"</f>
        <v>4 bd | 3.25 ba</v>
      </c>
      <c r="I743" s="4">
        <v>3490</v>
      </c>
      <c r="J743" s="1">
        <f>IFERROR(Homes[[#This Row],[price]]/Homes[[#This Row],[sqft_living]]," ")</f>
        <v>213.46704871060172</v>
      </c>
      <c r="K743" s="4">
        <f>IFERROR(Homes[[#This Row],[sqft_lot]]/43560," ")</f>
        <v>0.16124885215794307</v>
      </c>
      <c r="L743" t="str">
        <f>IF(Homes[[#This Row],[waterfront]]=1, "Yes","No")</f>
        <v>No</v>
      </c>
      <c r="M743" s="4" t="str">
        <f>IF(Homes[[#This Row],[sqft_basement]]&gt;0, "Yes","No")</f>
        <v>No</v>
      </c>
      <c r="N743" t="str">
        <f>CHOOSE(Homes[[#This Row],[view]]+1, "None","Fair","Good","Great","Excellent")</f>
        <v>None</v>
      </c>
      <c r="O743" t="str">
        <f>CHOOSE(Homes[[#This Row],[condition]], "Poor","Fair","Average","Good","Excellent")</f>
        <v>Average</v>
      </c>
      <c r="P743">
        <f ca="1">YEAR(TODAY())-Homes[[#This Row],[yr_built]]</f>
        <v>19</v>
      </c>
      <c r="Q743">
        <v>0</v>
      </c>
      <c r="R743">
        <f ca="1">IF(Homes[[#This Row],[yr_renovated]]&gt;0, YEAR(TODAY())-Homes[[#This Row],[yr_renovated]], YEAR(TODAY())-Homes[[#This Row],[yr_built]])</f>
        <v>19</v>
      </c>
      <c r="S743">
        <v>2</v>
      </c>
      <c r="T743" s="2">
        <v>41800</v>
      </c>
      <c r="U743" s="3">
        <v>3.25</v>
      </c>
      <c r="V743" s="4">
        <f>IFERROR(Homes[[#This Row],[sqft_above]]+Homes[[#This Row],[sqft_basement]]," ")</f>
        <v>3490</v>
      </c>
      <c r="W743" s="4">
        <v>7024</v>
      </c>
      <c r="X743">
        <v>0</v>
      </c>
      <c r="Y743">
        <v>0</v>
      </c>
      <c r="Z743">
        <v>3</v>
      </c>
      <c r="AA743" s="4">
        <v>3490</v>
      </c>
      <c r="AB743" s="4">
        <v>0</v>
      </c>
      <c r="AC743">
        <v>2006</v>
      </c>
      <c r="AD743" t="s">
        <v>857</v>
      </c>
      <c r="AE743" t="s">
        <v>102</v>
      </c>
      <c r="AF743" t="s">
        <v>103</v>
      </c>
    </row>
    <row r="744" spans="1:32">
      <c r="A744" t="str">
        <f>PROPER(TRIM(Homes[[#This Row],[street]]))</f>
        <v>428 129Th Pl Ne</v>
      </c>
      <c r="B744" t="str">
        <f>PROPER(TRIM(Homes[[#This Row],[city]]))</f>
        <v>Bellevue</v>
      </c>
      <c r="C744" t="str">
        <f>_xlfn.TEXTBEFORE(Homes[[#This Row],[statezip]]," ")</f>
        <v>WA</v>
      </c>
      <c r="D744" s="6" t="str">
        <f>_xlfn.TEXTAFTER(Homes[[#This Row],[statezip]]," ")</f>
        <v>98005</v>
      </c>
      <c r="E744" s="1">
        <v>744500</v>
      </c>
      <c r="F744">
        <v>5</v>
      </c>
      <c r="G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4" s="3" t="str">
        <f>Homes[[#This Row],[bedrooms]] &amp; " bd | " &amp; TEXT(Homes[[#This Row],[bathrooms]],"0.##") &amp; " ba"</f>
        <v>5 bd | 2.5 ba</v>
      </c>
      <c r="I744" s="4">
        <v>2700</v>
      </c>
      <c r="J744" s="1">
        <f>IFERROR(Homes[[#This Row],[price]]/Homes[[#This Row],[sqft_living]]," ")</f>
        <v>275.74074074074076</v>
      </c>
      <c r="K744" s="4">
        <f>IFERROR(Homes[[#This Row],[sqft_lot]]/43560," ")</f>
        <v>0.38039485766758496</v>
      </c>
      <c r="L744" t="str">
        <f>IF(Homes[[#This Row],[waterfront]]=1, "Yes","No")</f>
        <v>No</v>
      </c>
      <c r="M744" s="4" t="str">
        <f>IF(Homes[[#This Row],[sqft_basement]]&gt;0, "Yes","No")</f>
        <v>Yes</v>
      </c>
      <c r="N744" t="str">
        <f>CHOOSE(Homes[[#This Row],[view]]+1, "None","Fair","Good","Great","Excellent")</f>
        <v>None</v>
      </c>
      <c r="O744" t="str">
        <f>CHOOSE(Homes[[#This Row],[condition]], "Poor","Fair","Average","Good","Excellent")</f>
        <v>Good</v>
      </c>
      <c r="P744">
        <f ca="1">YEAR(TODAY())-Homes[[#This Row],[yr_built]]</f>
        <v>58</v>
      </c>
      <c r="Q744">
        <v>0</v>
      </c>
      <c r="R744">
        <f ca="1">IF(Homes[[#This Row],[yr_renovated]]&gt;0, YEAR(TODAY())-Homes[[#This Row],[yr_renovated]], YEAR(TODAY())-Homes[[#This Row],[yr_built]])</f>
        <v>58</v>
      </c>
      <c r="S744">
        <v>1</v>
      </c>
      <c r="T744" s="2">
        <v>41815</v>
      </c>
      <c r="U744" s="3">
        <v>2.5</v>
      </c>
      <c r="V744" s="4">
        <f>IFERROR(Homes[[#This Row],[sqft_above]]+Homes[[#This Row],[sqft_basement]]," ")</f>
        <v>2700</v>
      </c>
      <c r="W744" s="4">
        <v>16570</v>
      </c>
      <c r="X744">
        <v>0</v>
      </c>
      <c r="Y744">
        <v>0</v>
      </c>
      <c r="Z744">
        <v>4</v>
      </c>
      <c r="AA744" s="4">
        <v>1750</v>
      </c>
      <c r="AB744" s="4">
        <v>950</v>
      </c>
      <c r="AC744">
        <v>1967</v>
      </c>
      <c r="AD744" t="s">
        <v>858</v>
      </c>
      <c r="AE744" t="s">
        <v>33</v>
      </c>
      <c r="AF744" t="s">
        <v>115</v>
      </c>
    </row>
    <row r="745" spans="1:32">
      <c r="A745" t="str">
        <f>PROPER(TRIM(Homes[[#This Row],[street]]))</f>
        <v>7052 39Th Ave Ne</v>
      </c>
      <c r="B745" t="str">
        <f>PROPER(TRIM(Homes[[#This Row],[city]]))</f>
        <v>Seattle</v>
      </c>
      <c r="C745" t="str">
        <f>_xlfn.TEXTBEFORE(Homes[[#This Row],[statezip]]," ")</f>
        <v>WA</v>
      </c>
      <c r="D745" s="6" t="str">
        <f>_xlfn.TEXTAFTER(Homes[[#This Row],[statezip]]," ")</f>
        <v>98115</v>
      </c>
      <c r="E745" s="1">
        <v>744312.5</v>
      </c>
      <c r="F745">
        <v>4</v>
      </c>
      <c r="G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5" s="3" t="str">
        <f>Homes[[#This Row],[bedrooms]] &amp; " bd | " &amp; TEXT(Homes[[#This Row],[bathrooms]],"0.##") &amp; " ba"</f>
        <v>4 bd | 2.5 ba</v>
      </c>
      <c r="I745" s="4">
        <v>2800</v>
      </c>
      <c r="J745" s="1">
        <f>IFERROR(Homes[[#This Row],[price]]/Homes[[#This Row],[sqft_living]]," ")</f>
        <v>265.82589285714283</v>
      </c>
      <c r="K745" s="4">
        <f>IFERROR(Homes[[#This Row],[sqft_lot]]/43560," ")</f>
        <v>0.13544536271808999</v>
      </c>
      <c r="L745" t="str">
        <f>IF(Homes[[#This Row],[waterfront]]=1, "Yes","No")</f>
        <v>No</v>
      </c>
      <c r="M745" s="4" t="str">
        <f>IF(Homes[[#This Row],[sqft_basement]]&gt;0, "Yes","No")</f>
        <v>Yes</v>
      </c>
      <c r="N745" t="str">
        <f>CHOOSE(Homes[[#This Row],[view]]+1, "None","Fair","Good","Great","Excellent")</f>
        <v>None</v>
      </c>
      <c r="O745" t="str">
        <f>CHOOSE(Homes[[#This Row],[condition]], "Poor","Fair","Average","Good","Excellent")</f>
        <v>Average</v>
      </c>
      <c r="P745">
        <f ca="1">YEAR(TODAY())-Homes[[#This Row],[yr_built]]</f>
        <v>62</v>
      </c>
      <c r="Q745">
        <v>2008</v>
      </c>
      <c r="R745">
        <f ca="1">IF(Homes[[#This Row],[yr_renovated]]&gt;0, YEAR(TODAY())-Homes[[#This Row],[yr_renovated]], YEAR(TODAY())-Homes[[#This Row],[yr_built]])</f>
        <v>17</v>
      </c>
      <c r="S745">
        <v>1</v>
      </c>
      <c r="T745" s="2">
        <v>41764</v>
      </c>
      <c r="U745" s="3">
        <v>2.5</v>
      </c>
      <c r="V745" s="4">
        <f>IFERROR(Homes[[#This Row],[sqft_above]]+Homes[[#This Row],[sqft_basement]]," ")</f>
        <v>2800</v>
      </c>
      <c r="W745" s="4">
        <v>5900</v>
      </c>
      <c r="X745">
        <v>0</v>
      </c>
      <c r="Y745">
        <v>0</v>
      </c>
      <c r="Z745">
        <v>3</v>
      </c>
      <c r="AA745" s="4">
        <v>1660</v>
      </c>
      <c r="AB745" s="4">
        <v>1140</v>
      </c>
      <c r="AC745">
        <v>1963</v>
      </c>
      <c r="AD745" t="s">
        <v>859</v>
      </c>
      <c r="AE745" t="s">
        <v>49</v>
      </c>
      <c r="AF745" t="s">
        <v>154</v>
      </c>
    </row>
    <row r="746" spans="1:32">
      <c r="A746" t="str">
        <f>PROPER(TRIM(Homes[[#This Row],[street]]))</f>
        <v>6935 142Nd Ct Ne</v>
      </c>
      <c r="B746" t="str">
        <f>PROPER(TRIM(Homes[[#This Row],[city]]))</f>
        <v>Redmond</v>
      </c>
      <c r="C746" t="str">
        <f>_xlfn.TEXTBEFORE(Homes[[#This Row],[statezip]]," ")</f>
        <v>WA</v>
      </c>
      <c r="D746" s="6" t="str">
        <f>_xlfn.TEXTAFTER(Homes[[#This Row],[statezip]]," ")</f>
        <v>98052</v>
      </c>
      <c r="E746" s="1">
        <v>744000</v>
      </c>
      <c r="F746">
        <v>3</v>
      </c>
      <c r="G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6" s="3" t="str">
        <f>Homes[[#This Row],[bedrooms]] &amp; " bd | " &amp; TEXT(Homes[[#This Row],[bathrooms]],"0.##") &amp; " ba"</f>
        <v>3 bd | 2.5 ba</v>
      </c>
      <c r="I746" s="4">
        <v>2670</v>
      </c>
      <c r="J746" s="1">
        <f>IFERROR(Homes[[#This Row],[price]]/Homes[[#This Row],[sqft_living]]," ")</f>
        <v>278.65168539325845</v>
      </c>
      <c r="K746" s="4">
        <f>IFERROR(Homes[[#This Row],[sqft_lot]]/43560," ")</f>
        <v>0.27977502295684115</v>
      </c>
      <c r="L746" t="str">
        <f>IF(Homes[[#This Row],[waterfront]]=1, "Yes","No")</f>
        <v>No</v>
      </c>
      <c r="M746" s="4" t="str">
        <f>IF(Homes[[#This Row],[sqft_basement]]&gt;0, "Yes","No")</f>
        <v>No</v>
      </c>
      <c r="N746" t="str">
        <f>CHOOSE(Homes[[#This Row],[view]]+1, "None","Fair","Good","Great","Excellent")</f>
        <v>None</v>
      </c>
      <c r="O746" t="str">
        <f>CHOOSE(Homes[[#This Row],[condition]], "Poor","Fair","Average","Good","Excellent")</f>
        <v>Average</v>
      </c>
      <c r="P746">
        <f ca="1">YEAR(TODAY())-Homes[[#This Row],[yr_built]]</f>
        <v>39</v>
      </c>
      <c r="Q746">
        <v>0</v>
      </c>
      <c r="R746">
        <f ca="1">IF(Homes[[#This Row],[yr_renovated]]&gt;0, YEAR(TODAY())-Homes[[#This Row],[yr_renovated]], YEAR(TODAY())-Homes[[#This Row],[yr_built]])</f>
        <v>39</v>
      </c>
      <c r="S746">
        <v>2</v>
      </c>
      <c r="T746" s="2">
        <v>41796</v>
      </c>
      <c r="U746" s="3">
        <v>2.5</v>
      </c>
      <c r="V746" s="4">
        <f>IFERROR(Homes[[#This Row],[sqft_above]]+Homes[[#This Row],[sqft_basement]]," ")</f>
        <v>2670</v>
      </c>
      <c r="W746" s="4">
        <v>12187</v>
      </c>
      <c r="X746">
        <v>0</v>
      </c>
      <c r="Y746">
        <v>0</v>
      </c>
      <c r="Z746">
        <v>3</v>
      </c>
      <c r="AA746" s="4">
        <v>2670</v>
      </c>
      <c r="AB746" s="4">
        <v>0</v>
      </c>
      <c r="AC746">
        <v>1986</v>
      </c>
      <c r="AD746" t="s">
        <v>860</v>
      </c>
      <c r="AE746" t="s">
        <v>137</v>
      </c>
      <c r="AF746" t="s">
        <v>138</v>
      </c>
    </row>
    <row r="747" spans="1:32">
      <c r="A747" t="str">
        <f>PROPER(TRIM(Homes[[#This Row],[street]]))</f>
        <v>26592 Se 15Th St</v>
      </c>
      <c r="B747" t="str">
        <f>PROPER(TRIM(Homes[[#This Row],[city]]))</f>
        <v>Sammamish</v>
      </c>
      <c r="C747" t="str">
        <f>_xlfn.TEXTBEFORE(Homes[[#This Row],[statezip]]," ")</f>
        <v>WA</v>
      </c>
      <c r="D747" s="6" t="str">
        <f>_xlfn.TEXTAFTER(Homes[[#This Row],[statezip]]," ")</f>
        <v>98075</v>
      </c>
      <c r="E747" s="1">
        <v>744000</v>
      </c>
      <c r="F747">
        <v>4</v>
      </c>
      <c r="G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47" s="3" t="str">
        <f>Homes[[#This Row],[bedrooms]] &amp; " bd | " &amp; TEXT(Homes[[#This Row],[bathrooms]],"0.##") &amp; " ba"</f>
        <v>4 bd | 2.75 ba</v>
      </c>
      <c r="I747" s="4">
        <v>2830</v>
      </c>
      <c r="J747" s="1">
        <f>IFERROR(Homes[[#This Row],[price]]/Homes[[#This Row],[sqft_living]]," ")</f>
        <v>262.89752650176678</v>
      </c>
      <c r="K747" s="4">
        <f>IFERROR(Homes[[#This Row],[sqft_lot]]/43560," ")</f>
        <v>0.29979338842975206</v>
      </c>
      <c r="L747" t="str">
        <f>IF(Homes[[#This Row],[waterfront]]=1, "Yes","No")</f>
        <v>No</v>
      </c>
      <c r="M747" s="4" t="str">
        <f>IF(Homes[[#This Row],[sqft_basement]]&gt;0, "Yes","No")</f>
        <v>No</v>
      </c>
      <c r="N747" t="str">
        <f>CHOOSE(Homes[[#This Row],[view]]+1, "None","Fair","Good","Great","Excellent")</f>
        <v>None</v>
      </c>
      <c r="O747" t="str">
        <f>CHOOSE(Homes[[#This Row],[condition]], "Poor","Fair","Average","Good","Excellent")</f>
        <v>Average</v>
      </c>
      <c r="P747">
        <f ca="1">YEAR(TODAY())-Homes[[#This Row],[yr_built]]</f>
        <v>27</v>
      </c>
      <c r="Q747">
        <v>2006</v>
      </c>
      <c r="R747">
        <f ca="1">IF(Homes[[#This Row],[yr_renovated]]&gt;0, YEAR(TODAY())-Homes[[#This Row],[yr_renovated]], YEAR(TODAY())-Homes[[#This Row],[yr_built]])</f>
        <v>19</v>
      </c>
      <c r="S747">
        <v>2</v>
      </c>
      <c r="T747" s="2">
        <v>41780</v>
      </c>
      <c r="U747" s="3">
        <v>2.75</v>
      </c>
      <c r="V747" s="4">
        <f>IFERROR(Homes[[#This Row],[sqft_above]]+Homes[[#This Row],[sqft_basement]]," ")</f>
        <v>2830</v>
      </c>
      <c r="W747" s="4">
        <v>13059</v>
      </c>
      <c r="X747">
        <v>0</v>
      </c>
      <c r="Y747">
        <v>0</v>
      </c>
      <c r="Z747">
        <v>3</v>
      </c>
      <c r="AA747" s="4">
        <v>2830</v>
      </c>
      <c r="AB747" s="4">
        <v>0</v>
      </c>
      <c r="AC747">
        <v>1998</v>
      </c>
      <c r="AD747" t="s">
        <v>861</v>
      </c>
      <c r="AE747" t="s">
        <v>102</v>
      </c>
      <c r="AF747" t="s">
        <v>103</v>
      </c>
    </row>
    <row r="748" spans="1:32">
      <c r="A748" t="str">
        <f>PROPER(TRIM(Homes[[#This Row],[street]]))</f>
        <v>4103 Sw Kenyon St</v>
      </c>
      <c r="B748" t="str">
        <f>PROPER(TRIM(Homes[[#This Row],[city]]))</f>
        <v>Seattle</v>
      </c>
      <c r="C748" t="str">
        <f>_xlfn.TEXTBEFORE(Homes[[#This Row],[statezip]]," ")</f>
        <v>WA</v>
      </c>
      <c r="D748" s="6" t="str">
        <f>_xlfn.TEXTAFTER(Homes[[#This Row],[statezip]]," ")</f>
        <v>98136</v>
      </c>
      <c r="E748" s="1">
        <v>744000</v>
      </c>
      <c r="F748">
        <v>4</v>
      </c>
      <c r="G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48" s="3" t="str">
        <f>Homes[[#This Row],[bedrooms]] &amp; " bd | " &amp; TEXT(Homes[[#This Row],[bathrooms]],"0.##") &amp; " ba"</f>
        <v>4 bd | 3. ba</v>
      </c>
      <c r="I748" s="4">
        <v>1980</v>
      </c>
      <c r="J748" s="1">
        <f>IFERROR(Homes[[#This Row],[price]]/Homes[[#This Row],[sqft_living]]," ")</f>
        <v>375.75757575757575</v>
      </c>
      <c r="K748" s="4">
        <f>IFERROR(Homes[[#This Row],[sqft_lot]]/43560," ")</f>
        <v>0.12286501377410468</v>
      </c>
      <c r="L748" t="str">
        <f>IF(Homes[[#This Row],[waterfront]]=1, "Yes","No")</f>
        <v>No</v>
      </c>
      <c r="M748" s="4" t="str">
        <f>IF(Homes[[#This Row],[sqft_basement]]&gt;0, "Yes","No")</f>
        <v>No</v>
      </c>
      <c r="N748" t="str">
        <f>CHOOSE(Homes[[#This Row],[view]]+1, "None","Fair","Good","Great","Excellent")</f>
        <v>None</v>
      </c>
      <c r="O748" t="str">
        <f>CHOOSE(Homes[[#This Row],[condition]], "Poor","Fair","Average","Good","Excellent")</f>
        <v>Average</v>
      </c>
      <c r="P748">
        <f ca="1">YEAR(TODAY())-Homes[[#This Row],[yr_built]]</f>
        <v>84</v>
      </c>
      <c r="Q748">
        <v>2005</v>
      </c>
      <c r="R748">
        <f ca="1">IF(Homes[[#This Row],[yr_renovated]]&gt;0, YEAR(TODAY())-Homes[[#This Row],[yr_renovated]], YEAR(TODAY())-Homes[[#This Row],[yr_built]])</f>
        <v>20</v>
      </c>
      <c r="S748">
        <v>2.5</v>
      </c>
      <c r="T748" s="2">
        <v>41774</v>
      </c>
      <c r="U748" s="3">
        <v>3</v>
      </c>
      <c r="V748" s="4">
        <f>IFERROR(Homes[[#This Row],[sqft_above]]+Homes[[#This Row],[sqft_basement]]," ")</f>
        <v>1980</v>
      </c>
      <c r="W748" s="4">
        <v>5352</v>
      </c>
      <c r="X748">
        <v>0</v>
      </c>
      <c r="Y748">
        <v>0</v>
      </c>
      <c r="Z748">
        <v>3</v>
      </c>
      <c r="AA748" s="4">
        <v>1980</v>
      </c>
      <c r="AB748" s="4">
        <v>0</v>
      </c>
      <c r="AC748">
        <v>1941</v>
      </c>
      <c r="AD748" t="s">
        <v>862</v>
      </c>
      <c r="AE748" t="s">
        <v>49</v>
      </c>
      <c r="AF748" t="s">
        <v>298</v>
      </c>
    </row>
    <row r="749" spans="1:32">
      <c r="A749" t="str">
        <f>PROPER(TRIM(Homes[[#This Row],[street]]))</f>
        <v>21306 Ne 69Th Ct</v>
      </c>
      <c r="B749" t="str">
        <f>PROPER(TRIM(Homes[[#This Row],[city]]))</f>
        <v>Redmond</v>
      </c>
      <c r="C749" t="str">
        <f>_xlfn.TEXTBEFORE(Homes[[#This Row],[statezip]]," ")</f>
        <v>WA</v>
      </c>
      <c r="D749" s="6" t="str">
        <f>_xlfn.TEXTAFTER(Homes[[#This Row],[statezip]]," ")</f>
        <v>98053</v>
      </c>
      <c r="E749" s="1">
        <v>743700</v>
      </c>
      <c r="F749">
        <v>4</v>
      </c>
      <c r="G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49" s="3" t="str">
        <f>Homes[[#This Row],[bedrooms]] &amp; " bd | " &amp; TEXT(Homes[[#This Row],[bathrooms]],"0.##") &amp; " ba"</f>
        <v>4 bd | 2.5 ba</v>
      </c>
      <c r="I749" s="4">
        <v>2610</v>
      </c>
      <c r="J749" s="1">
        <f>IFERROR(Homes[[#This Row],[price]]/Homes[[#This Row],[sqft_living]]," ")</f>
        <v>284.94252873563221</v>
      </c>
      <c r="K749" s="4">
        <f>IFERROR(Homes[[#This Row],[sqft_lot]]/43560," ")</f>
        <v>0.76230486685032139</v>
      </c>
      <c r="L749" t="str">
        <f>IF(Homes[[#This Row],[waterfront]]=1, "Yes","No")</f>
        <v>No</v>
      </c>
      <c r="M749" s="4" t="str">
        <f>IF(Homes[[#This Row],[sqft_basement]]&gt;0, "Yes","No")</f>
        <v>No</v>
      </c>
      <c r="N749" t="str">
        <f>CHOOSE(Homes[[#This Row],[view]]+1, "None","Fair","Good","Great","Excellent")</f>
        <v>None</v>
      </c>
      <c r="O749" t="str">
        <f>CHOOSE(Homes[[#This Row],[condition]], "Poor","Fair","Average","Good","Excellent")</f>
        <v>Average</v>
      </c>
      <c r="P749">
        <f ca="1">YEAR(TODAY())-Homes[[#This Row],[yr_built]]</f>
        <v>37</v>
      </c>
      <c r="Q749">
        <v>2000</v>
      </c>
      <c r="R749">
        <f ca="1">IF(Homes[[#This Row],[yr_renovated]]&gt;0, YEAR(TODAY())-Homes[[#This Row],[yr_renovated]], YEAR(TODAY())-Homes[[#This Row],[yr_built]])</f>
        <v>25</v>
      </c>
      <c r="S749">
        <v>2</v>
      </c>
      <c r="T749" s="2">
        <v>41799</v>
      </c>
      <c r="U749" s="3">
        <v>2.5</v>
      </c>
      <c r="V749" s="4">
        <f>IFERROR(Homes[[#This Row],[sqft_above]]+Homes[[#This Row],[sqft_basement]]," ")</f>
        <v>2610</v>
      </c>
      <c r="W749" s="4">
        <v>33206</v>
      </c>
      <c r="X749">
        <v>0</v>
      </c>
      <c r="Y749">
        <v>0</v>
      </c>
      <c r="Z749">
        <v>3</v>
      </c>
      <c r="AA749" s="4">
        <v>2610</v>
      </c>
      <c r="AB749" s="4">
        <v>0</v>
      </c>
      <c r="AC749">
        <v>1988</v>
      </c>
      <c r="AD749" t="s">
        <v>863</v>
      </c>
      <c r="AE749" t="s">
        <v>137</v>
      </c>
      <c r="AF749" t="s">
        <v>208</v>
      </c>
    </row>
    <row r="750" spans="1:32">
      <c r="A750" t="str">
        <f>PROPER(TRIM(Homes[[#This Row],[street]]))</f>
        <v>9201-9231 Se 70Th Pl</v>
      </c>
      <c r="B750" t="str">
        <f>PROPER(TRIM(Homes[[#This Row],[city]]))</f>
        <v>Mercer Island</v>
      </c>
      <c r="C750" t="str">
        <f>_xlfn.TEXTBEFORE(Homes[[#This Row],[statezip]]," ")</f>
        <v>WA</v>
      </c>
      <c r="D750" s="6" t="str">
        <f>_xlfn.TEXTAFTER(Homes[[#This Row],[statezip]]," ")</f>
        <v>98040</v>
      </c>
      <c r="E750" s="1">
        <v>743000</v>
      </c>
      <c r="F750">
        <v>3</v>
      </c>
      <c r="G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50" s="3" t="str">
        <f>Homes[[#This Row],[bedrooms]] &amp; " bd | " &amp; TEXT(Homes[[#This Row],[bathrooms]],"0.##") &amp; " ba"</f>
        <v>3 bd | 1.75 ba</v>
      </c>
      <c r="I750" s="4">
        <v>2110</v>
      </c>
      <c r="J750" s="1">
        <f>IFERROR(Homes[[#This Row],[price]]/Homes[[#This Row],[sqft_living]]," ")</f>
        <v>352.13270142180096</v>
      </c>
      <c r="K750" s="4">
        <f>IFERROR(Homes[[#This Row],[sqft_lot]]/43560," ")</f>
        <v>0.25826446280991733</v>
      </c>
      <c r="L750" t="str">
        <f>IF(Homes[[#This Row],[waterfront]]=1, "Yes","No")</f>
        <v>No</v>
      </c>
      <c r="M750" s="4" t="str">
        <f>IF(Homes[[#This Row],[sqft_basement]]&gt;0, "Yes","No")</f>
        <v>No</v>
      </c>
      <c r="N750" t="str">
        <f>CHOOSE(Homes[[#This Row],[view]]+1, "None","Fair","Good","Great","Excellent")</f>
        <v>None</v>
      </c>
      <c r="O750" t="str">
        <f>CHOOSE(Homes[[#This Row],[condition]], "Poor","Fair","Average","Good","Excellent")</f>
        <v>Good</v>
      </c>
      <c r="P750">
        <f ca="1">YEAR(TODAY())-Homes[[#This Row],[yr_built]]</f>
        <v>64</v>
      </c>
      <c r="Q750">
        <v>2001</v>
      </c>
      <c r="R750">
        <f ca="1">IF(Homes[[#This Row],[yr_renovated]]&gt;0, YEAR(TODAY())-Homes[[#This Row],[yr_renovated]], YEAR(TODAY())-Homes[[#This Row],[yr_built]])</f>
        <v>24</v>
      </c>
      <c r="S750">
        <v>1</v>
      </c>
      <c r="T750" s="2">
        <v>41802</v>
      </c>
      <c r="U750" s="3">
        <v>1.75</v>
      </c>
      <c r="V750" s="4">
        <f>IFERROR(Homes[[#This Row],[sqft_above]]+Homes[[#This Row],[sqft_basement]]," ")</f>
        <v>2110</v>
      </c>
      <c r="W750" s="4">
        <v>11250</v>
      </c>
      <c r="X750">
        <v>0</v>
      </c>
      <c r="Y750">
        <v>0</v>
      </c>
      <c r="Z750">
        <v>4</v>
      </c>
      <c r="AA750" s="4">
        <v>2110</v>
      </c>
      <c r="AB750" s="4">
        <v>0</v>
      </c>
      <c r="AC750">
        <v>1961</v>
      </c>
      <c r="AD750" t="s">
        <v>864</v>
      </c>
      <c r="AE750" t="s">
        <v>36</v>
      </c>
      <c r="AF750" t="s">
        <v>37</v>
      </c>
    </row>
    <row r="751" spans="1:32">
      <c r="A751" t="str">
        <f>PROPER(TRIM(Homes[[#This Row],[street]]))</f>
        <v>1755 268Th Pl Se</v>
      </c>
      <c r="B751" t="str">
        <f>PROPER(TRIM(Homes[[#This Row],[city]]))</f>
        <v>Sammamish</v>
      </c>
      <c r="C751" t="str">
        <f>_xlfn.TEXTBEFORE(Homes[[#This Row],[statezip]]," ")</f>
        <v>WA</v>
      </c>
      <c r="D751" s="6" t="str">
        <f>_xlfn.TEXTAFTER(Homes[[#This Row],[statezip]]," ")</f>
        <v>98075</v>
      </c>
      <c r="E751" s="1">
        <v>742000</v>
      </c>
      <c r="F751">
        <v>4</v>
      </c>
      <c r="G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1" s="3" t="str">
        <f>Homes[[#This Row],[bedrooms]] &amp; " bd | " &amp; TEXT(Homes[[#This Row],[bathrooms]],"0.##") &amp; " ba"</f>
        <v>4 bd | 2.5 ba</v>
      </c>
      <c r="I751" s="4">
        <v>2810</v>
      </c>
      <c r="J751" s="1">
        <f>IFERROR(Homes[[#This Row],[price]]/Homes[[#This Row],[sqft_living]]," ")</f>
        <v>264.05693950177937</v>
      </c>
      <c r="K751" s="4">
        <f>IFERROR(Homes[[#This Row],[sqft_lot]]/43560," ")</f>
        <v>0.25220385674931128</v>
      </c>
      <c r="L751" t="str">
        <f>IF(Homes[[#This Row],[waterfront]]=1, "Yes","No")</f>
        <v>No</v>
      </c>
      <c r="M751" s="4" t="str">
        <f>IF(Homes[[#This Row],[sqft_basement]]&gt;0, "Yes","No")</f>
        <v>No</v>
      </c>
      <c r="N751" t="str">
        <f>CHOOSE(Homes[[#This Row],[view]]+1, "None","Fair","Good","Great","Excellent")</f>
        <v>None</v>
      </c>
      <c r="O751" t="str">
        <f>CHOOSE(Homes[[#This Row],[condition]], "Poor","Fair","Average","Good","Excellent")</f>
        <v>Average</v>
      </c>
      <c r="P751">
        <f ca="1">YEAR(TODAY())-Homes[[#This Row],[yr_built]]</f>
        <v>28</v>
      </c>
      <c r="Q751">
        <v>0</v>
      </c>
      <c r="R751">
        <f ca="1">IF(Homes[[#This Row],[yr_renovated]]&gt;0, YEAR(TODAY())-Homes[[#This Row],[yr_renovated]], YEAR(TODAY())-Homes[[#This Row],[yr_built]])</f>
        <v>28</v>
      </c>
      <c r="S751">
        <v>2</v>
      </c>
      <c r="T751" s="2">
        <v>41801</v>
      </c>
      <c r="U751" s="3">
        <v>2.5</v>
      </c>
      <c r="V751" s="4">
        <f>IFERROR(Homes[[#This Row],[sqft_above]]+Homes[[#This Row],[sqft_basement]]," ")</f>
        <v>2810</v>
      </c>
      <c r="W751" s="4">
        <v>10986</v>
      </c>
      <c r="X751">
        <v>0</v>
      </c>
      <c r="Y751">
        <v>0</v>
      </c>
      <c r="Z751">
        <v>3</v>
      </c>
      <c r="AA751" s="4">
        <v>2810</v>
      </c>
      <c r="AB751" s="4">
        <v>0</v>
      </c>
      <c r="AC751">
        <v>1997</v>
      </c>
      <c r="AD751" t="s">
        <v>865</v>
      </c>
      <c r="AE751" t="s">
        <v>102</v>
      </c>
      <c r="AF751" t="s">
        <v>103</v>
      </c>
    </row>
    <row r="752" spans="1:32">
      <c r="A752" t="str">
        <f>PROPER(TRIM(Homes[[#This Row],[street]]))</f>
        <v>1820 E Howell St</v>
      </c>
      <c r="B752" t="str">
        <f>PROPER(TRIM(Homes[[#This Row],[city]]))</f>
        <v>Seattle</v>
      </c>
      <c r="C752" t="str">
        <f>_xlfn.TEXTBEFORE(Homes[[#This Row],[statezip]]," ")</f>
        <v>WA</v>
      </c>
      <c r="D752" s="6" t="str">
        <f>_xlfn.TEXTAFTER(Homes[[#This Row],[statezip]]," ")</f>
        <v>98122</v>
      </c>
      <c r="E752" s="1">
        <v>742000</v>
      </c>
      <c r="F752">
        <v>3</v>
      </c>
      <c r="G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52" s="3" t="str">
        <f>Homes[[#This Row],[bedrooms]] &amp; " bd | " &amp; TEXT(Homes[[#This Row],[bathrooms]],"0.##") &amp; " ba"</f>
        <v>3 bd | 3.25 ba</v>
      </c>
      <c r="I752" s="4">
        <v>1540</v>
      </c>
      <c r="J752" s="1">
        <f>IFERROR(Homes[[#This Row],[price]]/Homes[[#This Row],[sqft_living]]," ")</f>
        <v>481.81818181818181</v>
      </c>
      <c r="K752" s="4">
        <f>IFERROR(Homes[[#This Row],[sqft_lot]]/43560," ")</f>
        <v>1.6161616161616162E-2</v>
      </c>
      <c r="L752" t="str">
        <f>IF(Homes[[#This Row],[waterfront]]=1, "Yes","No")</f>
        <v>No</v>
      </c>
      <c r="M752" s="4" t="str">
        <f>IF(Homes[[#This Row],[sqft_basement]]&gt;0, "Yes","No")</f>
        <v>No</v>
      </c>
      <c r="N752" t="str">
        <f>CHOOSE(Homes[[#This Row],[view]]+1, "None","Fair","Good","Great","Excellent")</f>
        <v>None</v>
      </c>
      <c r="O752" t="str">
        <f>CHOOSE(Homes[[#This Row],[condition]], "Poor","Fair","Average","Good","Excellent")</f>
        <v>Average</v>
      </c>
      <c r="P752">
        <f ca="1">YEAR(TODAY())-Homes[[#This Row],[yr_built]]</f>
        <v>14</v>
      </c>
      <c r="Q752">
        <v>0</v>
      </c>
      <c r="R752">
        <f ca="1">IF(Homes[[#This Row],[yr_renovated]]&gt;0, YEAR(TODAY())-Homes[[#This Row],[yr_renovated]], YEAR(TODAY())-Homes[[#This Row],[yr_built]])</f>
        <v>14</v>
      </c>
      <c r="S752">
        <v>3</v>
      </c>
      <c r="T752" s="2">
        <v>41794</v>
      </c>
      <c r="U752" s="3">
        <v>3.25</v>
      </c>
      <c r="V752" s="4">
        <f>IFERROR(Homes[[#This Row],[sqft_above]]+Homes[[#This Row],[sqft_basement]]," ")</f>
        <v>1540</v>
      </c>
      <c r="W752" s="4">
        <v>704</v>
      </c>
      <c r="X752">
        <v>0</v>
      </c>
      <c r="Y752">
        <v>0</v>
      </c>
      <c r="Z752">
        <v>3</v>
      </c>
      <c r="AA752" s="4">
        <v>1540</v>
      </c>
      <c r="AB752" s="4">
        <v>0</v>
      </c>
      <c r="AC752">
        <v>2011</v>
      </c>
      <c r="AD752" t="s">
        <v>866</v>
      </c>
      <c r="AE752" t="s">
        <v>49</v>
      </c>
      <c r="AF752" t="s">
        <v>302</v>
      </c>
    </row>
    <row r="753" spans="1:32">
      <c r="A753" t="str">
        <f>PROPER(TRIM(Homes[[#This Row],[street]]))</f>
        <v>12468 240Th Pl Ne</v>
      </c>
      <c r="B753" t="str">
        <f>PROPER(TRIM(Homes[[#This Row],[city]]))</f>
        <v>Redmond</v>
      </c>
      <c r="C753" t="str">
        <f>_xlfn.TEXTBEFORE(Homes[[#This Row],[statezip]]," ")</f>
        <v>WA</v>
      </c>
      <c r="D753" s="6" t="str">
        <f>_xlfn.TEXTAFTER(Homes[[#This Row],[statezip]]," ")</f>
        <v>98053</v>
      </c>
      <c r="E753" s="1">
        <v>741500</v>
      </c>
      <c r="F753">
        <v>2</v>
      </c>
      <c r="G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3" s="3" t="str">
        <f>Homes[[#This Row],[bedrooms]] &amp; " bd | " &amp; TEXT(Homes[[#This Row],[bathrooms]],"0.##") &amp; " ba"</f>
        <v>2 bd | 2.5 ba</v>
      </c>
      <c r="I753" s="4">
        <v>2150</v>
      </c>
      <c r="J753" s="1">
        <f>IFERROR(Homes[[#This Row],[price]]/Homes[[#This Row],[sqft_living]]," ")</f>
        <v>344.88372093023258</v>
      </c>
      <c r="K753" s="4">
        <f>IFERROR(Homes[[#This Row],[sqft_lot]]/43560," ")</f>
        <v>0.13223140495867769</v>
      </c>
      <c r="L753" t="str">
        <f>IF(Homes[[#This Row],[waterfront]]=1, "Yes","No")</f>
        <v>No</v>
      </c>
      <c r="M753" s="4" t="str">
        <f>IF(Homes[[#This Row],[sqft_basement]]&gt;0, "Yes","No")</f>
        <v>No</v>
      </c>
      <c r="N753" t="str">
        <f>CHOOSE(Homes[[#This Row],[view]]+1, "None","Fair","Good","Great","Excellent")</f>
        <v>None</v>
      </c>
      <c r="O753" t="str">
        <f>CHOOSE(Homes[[#This Row],[condition]], "Poor","Fair","Average","Good","Excellent")</f>
        <v>Average</v>
      </c>
      <c r="P753">
        <f ca="1">YEAR(TODAY())-Homes[[#This Row],[yr_built]]</f>
        <v>15</v>
      </c>
      <c r="Q753">
        <v>0</v>
      </c>
      <c r="R753">
        <f ca="1">IF(Homes[[#This Row],[yr_renovated]]&gt;0, YEAR(TODAY())-Homes[[#This Row],[yr_renovated]], YEAR(TODAY())-Homes[[#This Row],[yr_built]])</f>
        <v>15</v>
      </c>
      <c r="S753">
        <v>1</v>
      </c>
      <c r="T753" s="2">
        <v>41829</v>
      </c>
      <c r="U753" s="3">
        <v>2.5</v>
      </c>
      <c r="V753" s="4">
        <f>IFERROR(Homes[[#This Row],[sqft_above]]+Homes[[#This Row],[sqft_basement]]," ")</f>
        <v>2150</v>
      </c>
      <c r="W753" s="4">
        <v>5760</v>
      </c>
      <c r="X753">
        <v>0</v>
      </c>
      <c r="Y753">
        <v>0</v>
      </c>
      <c r="Z753">
        <v>3</v>
      </c>
      <c r="AA753" s="4">
        <v>2150</v>
      </c>
      <c r="AB753" s="4">
        <v>0</v>
      </c>
      <c r="AC753">
        <v>2010</v>
      </c>
      <c r="AD753" t="s">
        <v>867</v>
      </c>
      <c r="AE753" t="s">
        <v>137</v>
      </c>
      <c r="AF753" t="s">
        <v>208</v>
      </c>
    </row>
    <row r="754" spans="1:32">
      <c r="A754" t="str">
        <f>PROPER(TRIM(Homes[[#This Row],[street]]))</f>
        <v>28511 10Th Ave S</v>
      </c>
      <c r="B754" t="str">
        <f>PROPER(TRIM(Homes[[#This Row],[city]]))</f>
        <v>Federal Way</v>
      </c>
      <c r="C754" t="str">
        <f>_xlfn.TEXTBEFORE(Homes[[#This Row],[statezip]]," ")</f>
        <v>WA</v>
      </c>
      <c r="D754" s="6" t="str">
        <f>_xlfn.TEXTAFTER(Homes[[#This Row],[statezip]]," ")</f>
        <v>98003</v>
      </c>
      <c r="E754" s="1">
        <v>740000</v>
      </c>
      <c r="F754">
        <v>5</v>
      </c>
      <c r="G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754" s="3" t="str">
        <f>Homes[[#This Row],[bedrooms]] &amp; " bd | " &amp; TEXT(Homes[[#This Row],[bathrooms]],"0.##") &amp; " ba"</f>
        <v>5 bd | 5. ba</v>
      </c>
      <c r="I754" s="4">
        <v>5774</v>
      </c>
      <c r="J754" s="1">
        <f>IFERROR(Homes[[#This Row],[price]]/Homes[[#This Row],[sqft_living]]," ")</f>
        <v>128.16072047107724</v>
      </c>
      <c r="K754" s="4">
        <f>IFERROR(Homes[[#This Row],[sqft_lot]]/43560," ")</f>
        <v>0.72715794306703396</v>
      </c>
      <c r="L754" t="str">
        <f>IF(Homes[[#This Row],[waterfront]]=1, "Yes","No")</f>
        <v>No</v>
      </c>
      <c r="M754" s="4" t="str">
        <f>IF(Homes[[#This Row],[sqft_basement]]&gt;0, "Yes","No")</f>
        <v>Yes</v>
      </c>
      <c r="N754" t="str">
        <f>CHOOSE(Homes[[#This Row],[view]]+1, "None","Fair","Good","Great","Excellent")</f>
        <v>Good</v>
      </c>
      <c r="O754" t="str">
        <f>CHOOSE(Homes[[#This Row],[condition]], "Poor","Fair","Average","Good","Excellent")</f>
        <v>Average</v>
      </c>
      <c r="P754">
        <f ca="1">YEAR(TODAY())-Homes[[#This Row],[yr_built]]</f>
        <v>41</v>
      </c>
      <c r="Q754">
        <v>0</v>
      </c>
      <c r="R754">
        <f ca="1">IF(Homes[[#This Row],[yr_renovated]]&gt;0, YEAR(TODAY())-Homes[[#This Row],[yr_renovated]], YEAR(TODAY())-Homes[[#This Row],[yr_built]])</f>
        <v>41</v>
      </c>
      <c r="S754">
        <v>1</v>
      </c>
      <c r="T754" s="2">
        <v>41773</v>
      </c>
      <c r="U754" s="3">
        <v>5</v>
      </c>
      <c r="V754" s="4">
        <f>IFERROR(Homes[[#This Row],[sqft_above]]+Homes[[#This Row],[sqft_basement]]," ")</f>
        <v>5774</v>
      </c>
      <c r="W754" s="4">
        <v>31675</v>
      </c>
      <c r="X754">
        <v>0</v>
      </c>
      <c r="Y754">
        <v>2</v>
      </c>
      <c r="Z754">
        <v>3</v>
      </c>
      <c r="AA754" s="4">
        <v>4490</v>
      </c>
      <c r="AB754" s="4">
        <v>1284</v>
      </c>
      <c r="AC754">
        <v>1984</v>
      </c>
      <c r="AD754" t="s">
        <v>868</v>
      </c>
      <c r="AE754" t="s">
        <v>675</v>
      </c>
      <c r="AF754" t="s">
        <v>676</v>
      </c>
    </row>
    <row r="755" spans="1:32">
      <c r="A755" t="str">
        <f>PROPER(TRIM(Homes[[#This Row],[street]]))</f>
        <v>12537 41St Ave Ne</v>
      </c>
      <c r="B755" t="str">
        <f>PROPER(TRIM(Homes[[#This Row],[city]]))</f>
        <v>Seattle</v>
      </c>
      <c r="C755" t="str">
        <f>_xlfn.TEXTBEFORE(Homes[[#This Row],[statezip]]," ")</f>
        <v>WA</v>
      </c>
      <c r="D755" s="6" t="str">
        <f>_xlfn.TEXTAFTER(Homes[[#This Row],[statezip]]," ")</f>
        <v>98125</v>
      </c>
      <c r="E755" s="1">
        <v>740000</v>
      </c>
      <c r="F755">
        <v>4</v>
      </c>
      <c r="G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55" s="3" t="str">
        <f>Homes[[#This Row],[bedrooms]] &amp; " bd | " &amp; TEXT(Homes[[#This Row],[bathrooms]],"0.##") &amp; " ba"</f>
        <v>4 bd | 2.75 ba</v>
      </c>
      <c r="I755" s="4">
        <v>2490</v>
      </c>
      <c r="J755" s="1">
        <f>IFERROR(Homes[[#This Row],[price]]/Homes[[#This Row],[sqft_living]]," ")</f>
        <v>297.18875502008029</v>
      </c>
      <c r="K755" s="4">
        <f>IFERROR(Homes[[#This Row],[sqft_lot]]/43560," ")</f>
        <v>0.40938934802571164</v>
      </c>
      <c r="L755" t="str">
        <f>IF(Homes[[#This Row],[waterfront]]=1, "Yes","No")</f>
        <v>No</v>
      </c>
      <c r="M755" s="4" t="str">
        <f>IF(Homes[[#This Row],[sqft_basement]]&gt;0, "Yes","No")</f>
        <v>Yes</v>
      </c>
      <c r="N755" t="str">
        <f>CHOOSE(Homes[[#This Row],[view]]+1, "None","Fair","Good","Great","Excellent")</f>
        <v>Good</v>
      </c>
      <c r="O755" t="str">
        <f>CHOOSE(Homes[[#This Row],[condition]], "Poor","Fair","Average","Good","Excellent")</f>
        <v>Average</v>
      </c>
      <c r="P755">
        <f ca="1">YEAR(TODAY())-Homes[[#This Row],[yr_built]]</f>
        <v>46</v>
      </c>
      <c r="Q755">
        <v>2014</v>
      </c>
      <c r="R755">
        <f ca="1">IF(Homes[[#This Row],[yr_renovated]]&gt;0, YEAR(TODAY())-Homes[[#This Row],[yr_renovated]], YEAR(TODAY())-Homes[[#This Row],[yr_built]])</f>
        <v>11</v>
      </c>
      <c r="S755">
        <v>2</v>
      </c>
      <c r="T755" s="2">
        <v>41801</v>
      </c>
      <c r="U755" s="3">
        <v>2.75</v>
      </c>
      <c r="V755" s="4">
        <f>IFERROR(Homes[[#This Row],[sqft_above]]+Homes[[#This Row],[sqft_basement]]," ")</f>
        <v>2490</v>
      </c>
      <c r="W755" s="4">
        <v>17833</v>
      </c>
      <c r="X755">
        <v>0</v>
      </c>
      <c r="Y755">
        <v>2</v>
      </c>
      <c r="Z755">
        <v>3</v>
      </c>
      <c r="AA755" s="4">
        <v>1490</v>
      </c>
      <c r="AB755" s="4">
        <v>1000</v>
      </c>
      <c r="AC755">
        <v>1979</v>
      </c>
      <c r="AD755" t="s">
        <v>869</v>
      </c>
      <c r="AE755" t="s">
        <v>49</v>
      </c>
      <c r="AF755" t="s">
        <v>150</v>
      </c>
    </row>
    <row r="756" spans="1:32">
      <c r="A756" t="str">
        <f>PROPER(TRIM(Homes[[#This Row],[street]]))</f>
        <v>28412 Se 43Rd St</v>
      </c>
      <c r="B756" t="str">
        <f>PROPER(TRIM(Homes[[#This Row],[city]]))</f>
        <v>Fall City</v>
      </c>
      <c r="C756" t="str">
        <f>_xlfn.TEXTBEFORE(Homes[[#This Row],[statezip]]," ")</f>
        <v>WA</v>
      </c>
      <c r="D756" s="6" t="str">
        <f>_xlfn.TEXTAFTER(Homes[[#This Row],[statezip]]," ")</f>
        <v>98024</v>
      </c>
      <c r="E756" s="1">
        <v>740000</v>
      </c>
      <c r="F756">
        <v>4</v>
      </c>
      <c r="G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56" s="3" t="str">
        <f>Homes[[#This Row],[bedrooms]] &amp; " bd | " &amp; TEXT(Homes[[#This Row],[bathrooms]],"0.##") &amp; " ba"</f>
        <v>4 bd | 2.25 ba</v>
      </c>
      <c r="I756" s="4">
        <v>2920</v>
      </c>
      <c r="J756" s="1">
        <f>IFERROR(Homes[[#This Row],[price]]/Homes[[#This Row],[sqft_living]]," ")</f>
        <v>253.42465753424656</v>
      </c>
      <c r="K756" s="4">
        <f>IFERROR(Homes[[#This Row],[sqft_lot]]/43560," ")</f>
        <v>1.0641643709825528</v>
      </c>
      <c r="L756" t="str">
        <f>IF(Homes[[#This Row],[waterfront]]=1, "Yes","No")</f>
        <v>No</v>
      </c>
      <c r="M756" s="4" t="str">
        <f>IF(Homes[[#This Row],[sqft_basement]]&gt;0, "Yes","No")</f>
        <v>No</v>
      </c>
      <c r="N756" t="str">
        <f>CHOOSE(Homes[[#This Row],[view]]+1, "None","Fair","Good","Great","Excellent")</f>
        <v>None</v>
      </c>
      <c r="O756" t="str">
        <f>CHOOSE(Homes[[#This Row],[condition]], "Poor","Fair","Average","Good","Excellent")</f>
        <v>Good</v>
      </c>
      <c r="P756">
        <f ca="1">YEAR(TODAY())-Homes[[#This Row],[yr_built]]</f>
        <v>27</v>
      </c>
      <c r="Q756">
        <v>0</v>
      </c>
      <c r="R756">
        <f ca="1">IF(Homes[[#This Row],[yr_renovated]]&gt;0, YEAR(TODAY())-Homes[[#This Row],[yr_renovated]], YEAR(TODAY())-Homes[[#This Row],[yr_built]])</f>
        <v>27</v>
      </c>
      <c r="S756">
        <v>2</v>
      </c>
      <c r="T756" s="2">
        <v>41787</v>
      </c>
      <c r="U756" s="3">
        <v>2.25</v>
      </c>
      <c r="V756" s="4">
        <f>IFERROR(Homes[[#This Row],[sqft_above]]+Homes[[#This Row],[sqft_basement]]," ")</f>
        <v>2920</v>
      </c>
      <c r="W756" s="4">
        <v>46355</v>
      </c>
      <c r="X756">
        <v>0</v>
      </c>
      <c r="Y756">
        <v>0</v>
      </c>
      <c r="Z756">
        <v>4</v>
      </c>
      <c r="AA756" s="4">
        <v>2920</v>
      </c>
      <c r="AB756" s="4">
        <v>0</v>
      </c>
      <c r="AC756">
        <v>1998</v>
      </c>
      <c r="AD756" t="s">
        <v>870</v>
      </c>
      <c r="AE756" t="s">
        <v>161</v>
      </c>
      <c r="AF756" t="s">
        <v>162</v>
      </c>
    </row>
    <row r="757" spans="1:32">
      <c r="A757" t="str">
        <f>PROPER(TRIM(Homes[[#This Row],[street]]))</f>
        <v>875 Cyprus Ct Nw</v>
      </c>
      <c r="B757" t="str">
        <f>PROPER(TRIM(Homes[[#This Row],[city]]))</f>
        <v>Issaquah</v>
      </c>
      <c r="C757" t="str">
        <f>_xlfn.TEXTBEFORE(Homes[[#This Row],[statezip]]," ")</f>
        <v>WA</v>
      </c>
      <c r="D757" s="6" t="str">
        <f>_xlfn.TEXTAFTER(Homes[[#This Row],[statezip]]," ")</f>
        <v>98027</v>
      </c>
      <c r="E757" s="1">
        <v>740000</v>
      </c>
      <c r="F757">
        <v>4</v>
      </c>
      <c r="G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7" s="3" t="str">
        <f>Homes[[#This Row],[bedrooms]] &amp; " bd | " &amp; TEXT(Homes[[#This Row],[bathrooms]],"0.##") &amp; " ba"</f>
        <v>4 bd | 2.5 ba</v>
      </c>
      <c r="I757" s="4">
        <v>3000</v>
      </c>
      <c r="J757" s="1">
        <f>IFERROR(Homes[[#This Row],[price]]/Homes[[#This Row],[sqft_living]]," ")</f>
        <v>246.66666666666666</v>
      </c>
      <c r="K757" s="4">
        <f>IFERROR(Homes[[#This Row],[sqft_lot]]/43560," ")</f>
        <v>0.23856749311294767</v>
      </c>
      <c r="L757" t="str">
        <f>IF(Homes[[#This Row],[waterfront]]=1, "Yes","No")</f>
        <v>No</v>
      </c>
      <c r="M757" s="4" t="str">
        <f>IF(Homes[[#This Row],[sqft_basement]]&gt;0, "Yes","No")</f>
        <v>No</v>
      </c>
      <c r="N757" t="str">
        <f>CHOOSE(Homes[[#This Row],[view]]+1, "None","Fair","Good","Great","Excellent")</f>
        <v>None</v>
      </c>
      <c r="O757" t="str">
        <f>CHOOSE(Homes[[#This Row],[condition]], "Poor","Fair","Average","Good","Excellent")</f>
        <v>Average</v>
      </c>
      <c r="P757">
        <f ca="1">YEAR(TODAY())-Homes[[#This Row],[yr_built]]</f>
        <v>30</v>
      </c>
      <c r="Q757">
        <v>0</v>
      </c>
      <c r="R757">
        <f ca="1">IF(Homes[[#This Row],[yr_renovated]]&gt;0, YEAR(TODAY())-Homes[[#This Row],[yr_renovated]], YEAR(TODAY())-Homes[[#This Row],[yr_built]])</f>
        <v>30</v>
      </c>
      <c r="S757">
        <v>2</v>
      </c>
      <c r="T757" s="2">
        <v>41815</v>
      </c>
      <c r="U757" s="3">
        <v>2.5</v>
      </c>
      <c r="V757" s="4">
        <f>IFERROR(Homes[[#This Row],[sqft_above]]+Homes[[#This Row],[sqft_basement]]," ")</f>
        <v>3000</v>
      </c>
      <c r="W757" s="4">
        <v>10392</v>
      </c>
      <c r="X757">
        <v>0</v>
      </c>
      <c r="Y757">
        <v>0</v>
      </c>
      <c r="Z757">
        <v>3</v>
      </c>
      <c r="AA757" s="4">
        <v>3000</v>
      </c>
      <c r="AB757" s="4">
        <v>0</v>
      </c>
      <c r="AC757">
        <v>1995</v>
      </c>
      <c r="AD757" t="s">
        <v>871</v>
      </c>
      <c r="AE757" t="s">
        <v>79</v>
      </c>
      <c r="AF757" t="s">
        <v>82</v>
      </c>
    </row>
    <row r="758" spans="1:32">
      <c r="A758" t="str">
        <f>PROPER(TRIM(Homes[[#This Row],[street]]))</f>
        <v>13622 Ne 136Th Pl</v>
      </c>
      <c r="B758" t="str">
        <f>PROPER(TRIM(Homes[[#This Row],[city]]))</f>
        <v>Kirkland</v>
      </c>
      <c r="C758" t="str">
        <f>_xlfn.TEXTBEFORE(Homes[[#This Row],[statezip]]," ")</f>
        <v>WA</v>
      </c>
      <c r="D758" s="6" t="str">
        <f>_xlfn.TEXTAFTER(Homes[[#This Row],[statezip]]," ")</f>
        <v>98034</v>
      </c>
      <c r="E758" s="1">
        <v>740000</v>
      </c>
      <c r="F758">
        <v>4</v>
      </c>
      <c r="G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8" s="3" t="str">
        <f>Homes[[#This Row],[bedrooms]] &amp; " bd | " &amp; TEXT(Homes[[#This Row],[bathrooms]],"0.##") &amp; " ba"</f>
        <v>4 bd | 2.5 ba</v>
      </c>
      <c r="I758" s="4">
        <v>3430</v>
      </c>
      <c r="J758" s="1">
        <f>IFERROR(Homes[[#This Row],[price]]/Homes[[#This Row],[sqft_living]]," ")</f>
        <v>215.74344023323616</v>
      </c>
      <c r="K758" s="4">
        <f>IFERROR(Homes[[#This Row],[sqft_lot]]/43560," ")</f>
        <v>0.23317263544536271</v>
      </c>
      <c r="L758" t="str">
        <f>IF(Homes[[#This Row],[waterfront]]=1, "Yes","No")</f>
        <v>No</v>
      </c>
      <c r="M758" s="4" t="str">
        <f>IF(Homes[[#This Row],[sqft_basement]]&gt;0, "Yes","No")</f>
        <v>No</v>
      </c>
      <c r="N758" t="str">
        <f>CHOOSE(Homes[[#This Row],[view]]+1, "None","Fair","Good","Great","Excellent")</f>
        <v>None</v>
      </c>
      <c r="O758" t="str">
        <f>CHOOSE(Homes[[#This Row],[condition]], "Poor","Fair","Average","Good","Excellent")</f>
        <v>Average</v>
      </c>
      <c r="P758">
        <f ca="1">YEAR(TODAY())-Homes[[#This Row],[yr_built]]</f>
        <v>25</v>
      </c>
      <c r="Q758">
        <v>0</v>
      </c>
      <c r="R758">
        <f ca="1">IF(Homes[[#This Row],[yr_renovated]]&gt;0, YEAR(TODAY())-Homes[[#This Row],[yr_renovated]], YEAR(TODAY())-Homes[[#This Row],[yr_built]])</f>
        <v>25</v>
      </c>
      <c r="S758">
        <v>2</v>
      </c>
      <c r="T758" s="2">
        <v>41773</v>
      </c>
      <c r="U758" s="3">
        <v>2.5</v>
      </c>
      <c r="V758" s="4">
        <f>IFERROR(Homes[[#This Row],[sqft_above]]+Homes[[#This Row],[sqft_basement]]," ")</f>
        <v>3430</v>
      </c>
      <c r="W758" s="4">
        <v>10157</v>
      </c>
      <c r="X758">
        <v>0</v>
      </c>
      <c r="Y758">
        <v>0</v>
      </c>
      <c r="Z758">
        <v>3</v>
      </c>
      <c r="AA758" s="4">
        <v>3430</v>
      </c>
      <c r="AB758" s="4">
        <v>0</v>
      </c>
      <c r="AC758">
        <v>2000</v>
      </c>
      <c r="AD758" t="s">
        <v>872</v>
      </c>
      <c r="AE758" t="s">
        <v>46</v>
      </c>
      <c r="AF758" t="s">
        <v>47</v>
      </c>
    </row>
    <row r="759" spans="1:32">
      <c r="A759" t="str">
        <f>PROPER(TRIM(Homes[[#This Row],[street]]))</f>
        <v>7617 245Th Way Ne</v>
      </c>
      <c r="B759" t="str">
        <f>PROPER(TRIM(Homes[[#This Row],[city]]))</f>
        <v>Redmond</v>
      </c>
      <c r="C759" t="str">
        <f>_xlfn.TEXTBEFORE(Homes[[#This Row],[statezip]]," ")</f>
        <v>WA</v>
      </c>
      <c r="D759" s="6" t="str">
        <f>_xlfn.TEXTAFTER(Homes[[#This Row],[statezip]]," ")</f>
        <v>98053</v>
      </c>
      <c r="E759" s="1">
        <v>740000</v>
      </c>
      <c r="F759">
        <v>3</v>
      </c>
      <c r="G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59" s="3" t="str">
        <f>Homes[[#This Row],[bedrooms]] &amp; " bd | " &amp; TEXT(Homes[[#This Row],[bathrooms]],"0.##") &amp; " ba"</f>
        <v>3 bd | 2.5 ba</v>
      </c>
      <c r="I759" s="4">
        <v>3000</v>
      </c>
      <c r="J759" s="1">
        <f>IFERROR(Homes[[#This Row],[price]]/Homes[[#This Row],[sqft_living]]," ")</f>
        <v>246.66666666666666</v>
      </c>
      <c r="K759" s="4">
        <f>IFERROR(Homes[[#This Row],[sqft_lot]]/43560," ")</f>
        <v>0.58174931129476581</v>
      </c>
      <c r="L759" t="str">
        <f>IF(Homes[[#This Row],[waterfront]]=1, "Yes","No")</f>
        <v>No</v>
      </c>
      <c r="M759" s="4" t="str">
        <f>IF(Homes[[#This Row],[sqft_basement]]&gt;0, "Yes","No")</f>
        <v>No</v>
      </c>
      <c r="N759" t="str">
        <f>CHOOSE(Homes[[#This Row],[view]]+1, "None","Fair","Good","Great","Excellent")</f>
        <v>None</v>
      </c>
      <c r="O759" t="str">
        <f>CHOOSE(Homes[[#This Row],[condition]], "Poor","Fair","Average","Good","Excellent")</f>
        <v>Average</v>
      </c>
      <c r="P759">
        <f ca="1">YEAR(TODAY())-Homes[[#This Row],[yr_built]]</f>
        <v>30</v>
      </c>
      <c r="Q759">
        <v>0</v>
      </c>
      <c r="R759">
        <f ca="1">IF(Homes[[#This Row],[yr_renovated]]&gt;0, YEAR(TODAY())-Homes[[#This Row],[yr_renovated]], YEAR(TODAY())-Homes[[#This Row],[yr_built]])</f>
        <v>30</v>
      </c>
      <c r="S759">
        <v>2</v>
      </c>
      <c r="T759" s="2">
        <v>41800</v>
      </c>
      <c r="U759" s="3">
        <v>2.5</v>
      </c>
      <c r="V759" s="4">
        <f>IFERROR(Homes[[#This Row],[sqft_above]]+Homes[[#This Row],[sqft_basement]]," ")</f>
        <v>3000</v>
      </c>
      <c r="W759" s="4">
        <v>25341</v>
      </c>
      <c r="X759">
        <v>0</v>
      </c>
      <c r="Y759">
        <v>0</v>
      </c>
      <c r="Z759">
        <v>3</v>
      </c>
      <c r="AA759" s="4">
        <v>3000</v>
      </c>
      <c r="AB759" s="4">
        <v>0</v>
      </c>
      <c r="AC759">
        <v>1995</v>
      </c>
      <c r="AD759" t="s">
        <v>873</v>
      </c>
      <c r="AE759" t="s">
        <v>137</v>
      </c>
      <c r="AF759" t="s">
        <v>208</v>
      </c>
    </row>
    <row r="760" spans="1:32">
      <c r="A760" t="str">
        <f>PROPER(TRIM(Homes[[#This Row],[street]]))</f>
        <v>6520 154Th Ave Ne</v>
      </c>
      <c r="B760" t="str">
        <f>PROPER(TRIM(Homes[[#This Row],[city]]))</f>
        <v>Redmond</v>
      </c>
      <c r="C760" t="str">
        <f>_xlfn.TEXTBEFORE(Homes[[#This Row],[statezip]]," ")</f>
        <v>WA</v>
      </c>
      <c r="D760" s="6" t="str">
        <f>_xlfn.TEXTAFTER(Homes[[#This Row],[statezip]]," ")</f>
        <v>98052</v>
      </c>
      <c r="E760" s="1">
        <v>740000</v>
      </c>
      <c r="F760">
        <v>4</v>
      </c>
      <c r="G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0" s="3" t="str">
        <f>Homes[[#This Row],[bedrooms]] &amp; " bd | " &amp; TEXT(Homes[[#This Row],[bathrooms]],"0.##") &amp; " ba"</f>
        <v>4 bd | 2.5 ba</v>
      </c>
      <c r="I760" s="4">
        <v>3360</v>
      </c>
      <c r="J760" s="1">
        <f>IFERROR(Homes[[#This Row],[price]]/Homes[[#This Row],[sqft_living]]," ")</f>
        <v>220.23809523809524</v>
      </c>
      <c r="K760" s="4">
        <f>IFERROR(Homes[[#This Row],[sqft_lot]]/43560," ")</f>
        <v>0.3464416896235078</v>
      </c>
      <c r="L760" t="str">
        <f>IF(Homes[[#This Row],[waterfront]]=1, "Yes","No")</f>
        <v>No</v>
      </c>
      <c r="M760" s="4" t="str">
        <f>IF(Homes[[#This Row],[sqft_basement]]&gt;0, "Yes","No")</f>
        <v>No</v>
      </c>
      <c r="N760" t="str">
        <f>CHOOSE(Homes[[#This Row],[view]]+1, "None","Fair","Good","Great","Excellent")</f>
        <v>None</v>
      </c>
      <c r="O760" t="str">
        <f>CHOOSE(Homes[[#This Row],[condition]], "Poor","Fair","Average","Good","Excellent")</f>
        <v>Average</v>
      </c>
      <c r="P760">
        <f ca="1">YEAR(TODAY())-Homes[[#This Row],[yr_built]]</f>
        <v>28</v>
      </c>
      <c r="Q760">
        <v>0</v>
      </c>
      <c r="R760">
        <f ca="1">IF(Homes[[#This Row],[yr_renovated]]&gt;0, YEAR(TODAY())-Homes[[#This Row],[yr_renovated]], YEAR(TODAY())-Homes[[#This Row],[yr_built]])</f>
        <v>28</v>
      </c>
      <c r="S760">
        <v>2</v>
      </c>
      <c r="T760" s="2">
        <v>41829</v>
      </c>
      <c r="U760" s="3">
        <v>2.5</v>
      </c>
      <c r="V760" s="4">
        <f>IFERROR(Homes[[#This Row],[sqft_above]]+Homes[[#This Row],[sqft_basement]]," ")</f>
        <v>3360</v>
      </c>
      <c r="W760" s="4">
        <v>15091</v>
      </c>
      <c r="X760">
        <v>0</v>
      </c>
      <c r="Y760">
        <v>0</v>
      </c>
      <c r="Z760">
        <v>3</v>
      </c>
      <c r="AA760" s="4">
        <v>3360</v>
      </c>
      <c r="AB760" s="4">
        <v>0</v>
      </c>
      <c r="AC760">
        <v>1997</v>
      </c>
      <c r="AD760" t="s">
        <v>874</v>
      </c>
      <c r="AE760" t="s">
        <v>137</v>
      </c>
      <c r="AF760" t="s">
        <v>138</v>
      </c>
    </row>
    <row r="761" spans="1:32">
      <c r="A761" t="str">
        <f>PROPER(TRIM(Homes[[#This Row],[street]]))</f>
        <v>333 Nw 84Th St</v>
      </c>
      <c r="B761" t="str">
        <f>PROPER(TRIM(Homes[[#This Row],[city]]))</f>
        <v>Seattle</v>
      </c>
      <c r="C761" t="str">
        <f>_xlfn.TEXTBEFORE(Homes[[#This Row],[statezip]]," ")</f>
        <v>WA</v>
      </c>
      <c r="D761" s="6" t="str">
        <f>_xlfn.TEXTAFTER(Homes[[#This Row],[statezip]]," ")</f>
        <v>98117</v>
      </c>
      <c r="E761" s="1">
        <v>740000</v>
      </c>
      <c r="F761">
        <v>2</v>
      </c>
      <c r="G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61" s="3" t="str">
        <f>Homes[[#This Row],[bedrooms]] &amp; " bd | " &amp; TEXT(Homes[[#This Row],[bathrooms]],"0.##") &amp; " ba"</f>
        <v>2 bd | 1.75 ba</v>
      </c>
      <c r="I761" s="4">
        <v>2080</v>
      </c>
      <c r="J761" s="1">
        <f>IFERROR(Homes[[#This Row],[price]]/Homes[[#This Row],[sqft_living]]," ")</f>
        <v>355.76923076923077</v>
      </c>
      <c r="K761" s="4">
        <f>IFERROR(Homes[[#This Row],[sqft_lot]]/43560," ")</f>
        <v>0.11019283746556474</v>
      </c>
      <c r="L761" t="str">
        <f>IF(Homes[[#This Row],[waterfront]]=1, "Yes","No")</f>
        <v>No</v>
      </c>
      <c r="M761" s="4" t="str">
        <f>IF(Homes[[#This Row],[sqft_basement]]&gt;0, "Yes","No")</f>
        <v>Yes</v>
      </c>
      <c r="N761" t="str">
        <f>CHOOSE(Homes[[#This Row],[view]]+1, "None","Fair","Good","Great","Excellent")</f>
        <v>None</v>
      </c>
      <c r="O761" t="str">
        <f>CHOOSE(Homes[[#This Row],[condition]], "Poor","Fair","Average","Good","Excellent")</f>
        <v>Excellent</v>
      </c>
      <c r="P761">
        <f ca="1">YEAR(TODAY())-Homes[[#This Row],[yr_built]]</f>
        <v>102</v>
      </c>
      <c r="Q761">
        <v>0</v>
      </c>
      <c r="R761">
        <f ca="1">IF(Homes[[#This Row],[yr_renovated]]&gt;0, YEAR(TODAY())-Homes[[#This Row],[yr_renovated]], YEAR(TODAY())-Homes[[#This Row],[yr_built]])</f>
        <v>102</v>
      </c>
      <c r="S761">
        <v>1</v>
      </c>
      <c r="T761" s="2">
        <v>41787</v>
      </c>
      <c r="U761" s="3">
        <v>1.75</v>
      </c>
      <c r="V761" s="4">
        <f>IFERROR(Homes[[#This Row],[sqft_above]]+Homes[[#This Row],[sqft_basement]]," ")</f>
        <v>2080</v>
      </c>
      <c r="W761" s="4">
        <v>4800</v>
      </c>
      <c r="X761">
        <v>0</v>
      </c>
      <c r="Y761">
        <v>0</v>
      </c>
      <c r="Z761">
        <v>5</v>
      </c>
      <c r="AA761" s="4">
        <v>1080</v>
      </c>
      <c r="AB761" s="4">
        <v>1000</v>
      </c>
      <c r="AC761">
        <v>1923</v>
      </c>
      <c r="AD761" t="s">
        <v>875</v>
      </c>
      <c r="AE761" t="s">
        <v>49</v>
      </c>
      <c r="AF761" t="s">
        <v>204</v>
      </c>
    </row>
    <row r="762" spans="1:32">
      <c r="A762" t="str">
        <f>PROPER(TRIM(Homes[[#This Row],[street]]))</f>
        <v>1714 Ne Brockman Pl</v>
      </c>
      <c r="B762" t="str">
        <f>PROPER(TRIM(Homes[[#This Row],[city]]))</f>
        <v>Seattle</v>
      </c>
      <c r="C762" t="str">
        <f>_xlfn.TEXTBEFORE(Homes[[#This Row],[statezip]]," ")</f>
        <v>WA</v>
      </c>
      <c r="D762" s="6" t="str">
        <f>_xlfn.TEXTAFTER(Homes[[#This Row],[statezip]]," ")</f>
        <v>98125</v>
      </c>
      <c r="E762" s="1">
        <v>740000</v>
      </c>
      <c r="F762">
        <v>5</v>
      </c>
      <c r="G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762" s="3" t="str">
        <f>Homes[[#This Row],[bedrooms]] &amp; " bd | " &amp; TEXT(Homes[[#This Row],[bathrooms]],"0.##") &amp; " ba"</f>
        <v>5 bd | 3.75 ba</v>
      </c>
      <c r="I762" s="4">
        <v>3990</v>
      </c>
      <c r="J762" s="1">
        <f>IFERROR(Homes[[#This Row],[price]]/Homes[[#This Row],[sqft_living]]," ")</f>
        <v>185.46365914786966</v>
      </c>
      <c r="K762" s="4">
        <f>IFERROR(Homes[[#This Row],[sqft_lot]]/43560," ")</f>
        <v>0.43381542699724518</v>
      </c>
      <c r="L762" t="str">
        <f>IF(Homes[[#This Row],[waterfront]]=1, "Yes","No")</f>
        <v>No</v>
      </c>
      <c r="M762" s="4" t="str">
        <f>IF(Homes[[#This Row],[sqft_basement]]&gt;0, "Yes","No")</f>
        <v>Yes</v>
      </c>
      <c r="N762" t="str">
        <f>CHOOSE(Homes[[#This Row],[view]]+1, "None","Fair","Good","Great","Excellent")</f>
        <v>None</v>
      </c>
      <c r="O762" t="str">
        <f>CHOOSE(Homes[[#This Row],[condition]], "Poor","Fair","Average","Good","Excellent")</f>
        <v>Average</v>
      </c>
      <c r="P762">
        <f ca="1">YEAR(TODAY())-Homes[[#This Row],[yr_built]]</f>
        <v>88</v>
      </c>
      <c r="Q762">
        <v>2010</v>
      </c>
      <c r="R762">
        <f ca="1">IF(Homes[[#This Row],[yr_renovated]]&gt;0, YEAR(TODAY())-Homes[[#This Row],[yr_renovated]], YEAR(TODAY())-Homes[[#This Row],[yr_built]])</f>
        <v>15</v>
      </c>
      <c r="S762">
        <v>2</v>
      </c>
      <c r="T762" s="2">
        <v>41789</v>
      </c>
      <c r="U762" s="3">
        <v>3.75</v>
      </c>
      <c r="V762" s="4">
        <f>IFERROR(Homes[[#This Row],[sqft_above]]+Homes[[#This Row],[sqft_basement]]," ")</f>
        <v>3990</v>
      </c>
      <c r="W762" s="4">
        <v>18897</v>
      </c>
      <c r="X762">
        <v>0</v>
      </c>
      <c r="Y762">
        <v>0</v>
      </c>
      <c r="Z762">
        <v>3</v>
      </c>
      <c r="AA762" s="4">
        <v>3090</v>
      </c>
      <c r="AB762" s="4">
        <v>900</v>
      </c>
      <c r="AC762">
        <v>1937</v>
      </c>
      <c r="AD762" t="s">
        <v>876</v>
      </c>
      <c r="AE762" t="s">
        <v>49</v>
      </c>
      <c r="AF762" t="s">
        <v>150</v>
      </c>
    </row>
    <row r="763" spans="1:32">
      <c r="A763" t="str">
        <f>PROPER(TRIM(Homes[[#This Row],[street]]))</f>
        <v>3602 212Th Pl Se</v>
      </c>
      <c r="B763" t="str">
        <f>PROPER(TRIM(Homes[[#This Row],[city]]))</f>
        <v>Sammamish</v>
      </c>
      <c r="C763" t="str">
        <f>_xlfn.TEXTBEFORE(Homes[[#This Row],[statezip]]," ")</f>
        <v>WA</v>
      </c>
      <c r="D763" s="6" t="str">
        <f>_xlfn.TEXTAFTER(Homes[[#This Row],[statezip]]," ")</f>
        <v>98075</v>
      </c>
      <c r="E763" s="1">
        <v>739900</v>
      </c>
      <c r="F763">
        <v>5</v>
      </c>
      <c r="G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3" s="3" t="str">
        <f>Homes[[#This Row],[bedrooms]] &amp; " bd | " &amp; TEXT(Homes[[#This Row],[bathrooms]],"0.##") &amp; " ba"</f>
        <v>5 bd | 2.5 ba</v>
      </c>
      <c r="I763" s="4">
        <v>3290</v>
      </c>
      <c r="J763" s="1">
        <f>IFERROR(Homes[[#This Row],[price]]/Homes[[#This Row],[sqft_living]]," ")</f>
        <v>224.89361702127658</v>
      </c>
      <c r="K763" s="4">
        <f>IFERROR(Homes[[#This Row],[sqft_lot]]/43560," ")</f>
        <v>0.11544995408631772</v>
      </c>
      <c r="L763" t="str">
        <f>IF(Homes[[#This Row],[waterfront]]=1, "Yes","No")</f>
        <v>No</v>
      </c>
      <c r="M763" s="4" t="str">
        <f>IF(Homes[[#This Row],[sqft_basement]]&gt;0, "Yes","No")</f>
        <v>No</v>
      </c>
      <c r="N763" t="str">
        <f>CHOOSE(Homes[[#This Row],[view]]+1, "None","Fair","Good","Great","Excellent")</f>
        <v>None</v>
      </c>
      <c r="O763" t="str">
        <f>CHOOSE(Homes[[#This Row],[condition]], "Poor","Fair","Average","Good","Excellent")</f>
        <v>Average</v>
      </c>
      <c r="P763">
        <f ca="1">YEAR(TODAY())-Homes[[#This Row],[yr_built]]</f>
        <v>21</v>
      </c>
      <c r="Q763">
        <v>2003</v>
      </c>
      <c r="R763">
        <f ca="1">IF(Homes[[#This Row],[yr_renovated]]&gt;0, YEAR(TODAY())-Homes[[#This Row],[yr_renovated]], YEAR(TODAY())-Homes[[#This Row],[yr_built]])</f>
        <v>22</v>
      </c>
      <c r="S763">
        <v>2</v>
      </c>
      <c r="T763" s="2">
        <v>41821</v>
      </c>
      <c r="U763" s="3">
        <v>2.5</v>
      </c>
      <c r="V763" s="4">
        <f>IFERROR(Homes[[#This Row],[sqft_above]]+Homes[[#This Row],[sqft_basement]]," ")</f>
        <v>3290</v>
      </c>
      <c r="W763" s="4">
        <v>5029</v>
      </c>
      <c r="X763">
        <v>0</v>
      </c>
      <c r="Y763">
        <v>0</v>
      </c>
      <c r="Z763">
        <v>3</v>
      </c>
      <c r="AA763" s="4">
        <v>3290</v>
      </c>
      <c r="AB763" s="4">
        <v>0</v>
      </c>
      <c r="AC763">
        <v>2004</v>
      </c>
      <c r="AD763" t="s">
        <v>877</v>
      </c>
      <c r="AE763" t="s">
        <v>102</v>
      </c>
      <c r="AF763" t="s">
        <v>103</v>
      </c>
    </row>
    <row r="764" spans="1:32">
      <c r="A764" t="str">
        <f>PROPER(TRIM(Homes[[#This Row],[street]]))</f>
        <v>4280 E Lake Sammamish Pkwy Se</v>
      </c>
      <c r="B764" t="str">
        <f>PROPER(TRIM(Homes[[#This Row],[city]]))</f>
        <v>Sammamish</v>
      </c>
      <c r="C764" t="str">
        <f>_xlfn.TEXTBEFORE(Homes[[#This Row],[statezip]]," ")</f>
        <v>WA</v>
      </c>
      <c r="D764" s="6" t="str">
        <f>_xlfn.TEXTAFTER(Homes[[#This Row],[statezip]]," ")</f>
        <v>98075</v>
      </c>
      <c r="E764" s="1">
        <v>739888</v>
      </c>
      <c r="F764">
        <v>3</v>
      </c>
      <c r="G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4" s="3" t="str">
        <f>Homes[[#This Row],[bedrooms]] &amp; " bd | " &amp; TEXT(Homes[[#This Row],[bathrooms]],"0.##") &amp; " ba"</f>
        <v>3 bd | 2.5 ba</v>
      </c>
      <c r="I764" s="4">
        <v>2420</v>
      </c>
      <c r="J764" s="1">
        <f>IFERROR(Homes[[#This Row],[price]]/Homes[[#This Row],[sqft_living]]," ")</f>
        <v>305.73884297520664</v>
      </c>
      <c r="K764" s="4">
        <f>IFERROR(Homes[[#This Row],[sqft_lot]]/43560," ")</f>
        <v>0.99120752984389349</v>
      </c>
      <c r="L764" t="str">
        <f>IF(Homes[[#This Row],[waterfront]]=1, "Yes","No")</f>
        <v>No</v>
      </c>
      <c r="M764" s="4" t="str">
        <f>IF(Homes[[#This Row],[sqft_basement]]&gt;0, "Yes","No")</f>
        <v>Yes</v>
      </c>
      <c r="N764" t="str">
        <f>CHOOSE(Homes[[#This Row],[view]]+1, "None","Fair","Good","Great","Excellent")</f>
        <v>Excellent</v>
      </c>
      <c r="O764" t="str">
        <f>CHOOSE(Homes[[#This Row],[condition]], "Poor","Fair","Average","Good","Excellent")</f>
        <v>Good</v>
      </c>
      <c r="P764">
        <f ca="1">YEAR(TODAY())-Homes[[#This Row],[yr_built]]</f>
        <v>36</v>
      </c>
      <c r="Q764">
        <v>0</v>
      </c>
      <c r="R764">
        <f ca="1">IF(Homes[[#This Row],[yr_renovated]]&gt;0, YEAR(TODAY())-Homes[[#This Row],[yr_renovated]], YEAR(TODAY())-Homes[[#This Row],[yr_built]])</f>
        <v>36</v>
      </c>
      <c r="S764">
        <v>2</v>
      </c>
      <c r="T764" s="2">
        <v>41808</v>
      </c>
      <c r="U764" s="3">
        <v>2.5</v>
      </c>
      <c r="V764" s="4">
        <f>IFERROR(Homes[[#This Row],[sqft_above]]+Homes[[#This Row],[sqft_basement]]," ")</f>
        <v>2420</v>
      </c>
      <c r="W764" s="4">
        <v>43177</v>
      </c>
      <c r="X764">
        <v>0</v>
      </c>
      <c r="Y764">
        <v>4</v>
      </c>
      <c r="Z764">
        <v>4</v>
      </c>
      <c r="AA764" s="4">
        <v>1690</v>
      </c>
      <c r="AB764" s="4">
        <v>730</v>
      </c>
      <c r="AC764">
        <v>1989</v>
      </c>
      <c r="AD764" t="s">
        <v>878</v>
      </c>
      <c r="AE764" t="s">
        <v>102</v>
      </c>
      <c r="AF764" t="s">
        <v>103</v>
      </c>
    </row>
    <row r="765" spans="1:32">
      <c r="A765" t="str">
        <f>PROPER(TRIM(Homes[[#This Row],[street]]))</f>
        <v>6209 284Th Way Ne</v>
      </c>
      <c r="B765" t="str">
        <f>PROPER(TRIM(Homes[[#This Row],[city]]))</f>
        <v>Carnation</v>
      </c>
      <c r="C765" t="str">
        <f>_xlfn.TEXTBEFORE(Homes[[#This Row],[statezip]]," ")</f>
        <v>WA</v>
      </c>
      <c r="D765" s="6" t="str">
        <f>_xlfn.TEXTAFTER(Homes[[#This Row],[statezip]]," ")</f>
        <v>98014</v>
      </c>
      <c r="E765" s="1">
        <v>739000</v>
      </c>
      <c r="F765">
        <v>4</v>
      </c>
      <c r="G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5" s="3" t="str">
        <f>Homes[[#This Row],[bedrooms]] &amp; " bd | " &amp; TEXT(Homes[[#This Row],[bathrooms]],"0.##") &amp; " ba"</f>
        <v>4 bd | 2.5 ba</v>
      </c>
      <c r="I765" s="4">
        <v>2800</v>
      </c>
      <c r="J765" s="1">
        <f>IFERROR(Homes[[#This Row],[price]]/Homes[[#This Row],[sqft_living]]," ")</f>
        <v>263.92857142857144</v>
      </c>
      <c r="K765" s="4">
        <f>IFERROR(Homes[[#This Row],[sqft_lot]]/43560," ")</f>
        <v>5.65</v>
      </c>
      <c r="L765" t="str">
        <f>IF(Homes[[#This Row],[waterfront]]=1, "Yes","No")</f>
        <v>No</v>
      </c>
      <c r="M765" s="4" t="str">
        <f>IF(Homes[[#This Row],[sqft_basement]]&gt;0, "Yes","No")</f>
        <v>No</v>
      </c>
      <c r="N765" t="str">
        <f>CHOOSE(Homes[[#This Row],[view]]+1, "None","Fair","Good","Great","Excellent")</f>
        <v>None</v>
      </c>
      <c r="O765" t="str">
        <f>CHOOSE(Homes[[#This Row],[condition]], "Poor","Fair","Average","Good","Excellent")</f>
        <v>Average</v>
      </c>
      <c r="P765">
        <f ca="1">YEAR(TODAY())-Homes[[#This Row],[yr_built]]</f>
        <v>26</v>
      </c>
      <c r="Q765">
        <v>0</v>
      </c>
      <c r="R765">
        <f ca="1">IF(Homes[[#This Row],[yr_renovated]]&gt;0, YEAR(TODAY())-Homes[[#This Row],[yr_renovated]], YEAR(TODAY())-Homes[[#This Row],[yr_built]])</f>
        <v>26</v>
      </c>
      <c r="S765">
        <v>2</v>
      </c>
      <c r="T765" s="2">
        <v>41799</v>
      </c>
      <c r="U765" s="3">
        <v>2.5</v>
      </c>
      <c r="V765" s="4">
        <f>IFERROR(Homes[[#This Row],[sqft_above]]+Homes[[#This Row],[sqft_basement]]," ")</f>
        <v>2800</v>
      </c>
      <c r="W765" s="4">
        <v>246114</v>
      </c>
      <c r="X765">
        <v>0</v>
      </c>
      <c r="Y765">
        <v>0</v>
      </c>
      <c r="Z765">
        <v>3</v>
      </c>
      <c r="AA765" s="4">
        <v>2800</v>
      </c>
      <c r="AB765" s="4">
        <v>0</v>
      </c>
      <c r="AC765">
        <v>1999</v>
      </c>
      <c r="AD765" t="s">
        <v>879</v>
      </c>
      <c r="AE765" t="s">
        <v>147</v>
      </c>
      <c r="AF765" t="s">
        <v>148</v>
      </c>
    </row>
    <row r="766" spans="1:32">
      <c r="A766" t="str">
        <f>PROPER(TRIM(Homes[[#This Row],[street]]))</f>
        <v>11814 167Th Pl Ne</v>
      </c>
      <c r="B766" t="str">
        <f>PROPER(TRIM(Homes[[#This Row],[city]]))</f>
        <v>Redmond</v>
      </c>
      <c r="C766" t="str">
        <f>_xlfn.TEXTBEFORE(Homes[[#This Row],[statezip]]," ")</f>
        <v>WA</v>
      </c>
      <c r="D766" s="6" t="str">
        <f>_xlfn.TEXTAFTER(Homes[[#This Row],[statezip]]," ")</f>
        <v>98052</v>
      </c>
      <c r="E766" s="1">
        <v>739000</v>
      </c>
      <c r="F766">
        <v>3</v>
      </c>
      <c r="G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6" s="3" t="str">
        <f>Homes[[#This Row],[bedrooms]] &amp; " bd | " &amp; TEXT(Homes[[#This Row],[bathrooms]],"0.##") &amp; " ba"</f>
        <v>3 bd | 2.5 ba</v>
      </c>
      <c r="I766" s="4">
        <v>2810</v>
      </c>
      <c r="J766" s="1">
        <f>IFERROR(Homes[[#This Row],[price]]/Homes[[#This Row],[sqft_living]]," ")</f>
        <v>262.98932384341634</v>
      </c>
      <c r="K766" s="4">
        <f>IFERROR(Homes[[#This Row],[sqft_lot]]/43560," ")</f>
        <v>0.12396694214876033</v>
      </c>
      <c r="L766" t="str">
        <f>IF(Homes[[#This Row],[waterfront]]=1, "Yes","No")</f>
        <v>No</v>
      </c>
      <c r="M766" s="4" t="str">
        <f>IF(Homes[[#This Row],[sqft_basement]]&gt;0, "Yes","No")</f>
        <v>No</v>
      </c>
      <c r="N766" t="str">
        <f>CHOOSE(Homes[[#This Row],[view]]+1, "None","Fair","Good","Great","Excellent")</f>
        <v>None</v>
      </c>
      <c r="O766" t="str">
        <f>CHOOSE(Homes[[#This Row],[condition]], "Poor","Fair","Average","Good","Excellent")</f>
        <v>Average</v>
      </c>
      <c r="P766">
        <f ca="1">YEAR(TODAY())-Homes[[#This Row],[yr_built]]</f>
        <v>20</v>
      </c>
      <c r="Q766">
        <v>0</v>
      </c>
      <c r="R766">
        <f ca="1">IF(Homes[[#This Row],[yr_renovated]]&gt;0, YEAR(TODAY())-Homes[[#This Row],[yr_renovated]], YEAR(TODAY())-Homes[[#This Row],[yr_built]])</f>
        <v>20</v>
      </c>
      <c r="S766">
        <v>2</v>
      </c>
      <c r="T766" s="2">
        <v>41787</v>
      </c>
      <c r="U766" s="3">
        <v>2.5</v>
      </c>
      <c r="V766" s="4">
        <f>IFERROR(Homes[[#This Row],[sqft_above]]+Homes[[#This Row],[sqft_basement]]," ")</f>
        <v>2810</v>
      </c>
      <c r="W766" s="4">
        <v>5400</v>
      </c>
      <c r="X766">
        <v>0</v>
      </c>
      <c r="Y766">
        <v>0</v>
      </c>
      <c r="Z766">
        <v>3</v>
      </c>
      <c r="AA766" s="4">
        <v>2810</v>
      </c>
      <c r="AB766" s="4">
        <v>0</v>
      </c>
      <c r="AC766">
        <v>2005</v>
      </c>
      <c r="AD766" t="s">
        <v>880</v>
      </c>
      <c r="AE766" t="s">
        <v>137</v>
      </c>
      <c r="AF766" t="s">
        <v>138</v>
      </c>
    </row>
    <row r="767" spans="1:32">
      <c r="A767" t="str">
        <f>PROPER(TRIM(Homes[[#This Row],[street]]))</f>
        <v>6326 20Th Ave Ne</v>
      </c>
      <c r="B767" t="str">
        <f>PROPER(TRIM(Homes[[#This Row],[city]]))</f>
        <v>Seattle</v>
      </c>
      <c r="C767" t="str">
        <f>_xlfn.TEXTBEFORE(Homes[[#This Row],[statezip]]," ")</f>
        <v>WA</v>
      </c>
      <c r="D767" s="6" t="str">
        <f>_xlfn.TEXTAFTER(Homes[[#This Row],[statezip]]," ")</f>
        <v>98115</v>
      </c>
      <c r="E767" s="1">
        <v>739000</v>
      </c>
      <c r="F767">
        <v>4</v>
      </c>
      <c r="G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67" s="3" t="str">
        <f>Homes[[#This Row],[bedrooms]] &amp; " bd | " &amp; TEXT(Homes[[#This Row],[bathrooms]],"0.##") &amp; " ba"</f>
        <v>4 bd | 3. ba</v>
      </c>
      <c r="I767" s="4">
        <v>2720</v>
      </c>
      <c r="J767" s="1">
        <f>IFERROR(Homes[[#This Row],[price]]/Homes[[#This Row],[sqft_living]]," ")</f>
        <v>271.69117647058823</v>
      </c>
      <c r="K767" s="4">
        <f>IFERROR(Homes[[#This Row],[sqft_lot]]/43560," ")</f>
        <v>8.7235996326905416E-2</v>
      </c>
      <c r="L767" t="str">
        <f>IF(Homes[[#This Row],[waterfront]]=1, "Yes","No")</f>
        <v>No</v>
      </c>
      <c r="M767" s="4" t="str">
        <f>IF(Homes[[#This Row],[sqft_basement]]&gt;0, "Yes","No")</f>
        <v>Yes</v>
      </c>
      <c r="N767" t="str">
        <f>CHOOSE(Homes[[#This Row],[view]]+1, "None","Fair","Good","Great","Excellent")</f>
        <v>None</v>
      </c>
      <c r="O767" t="str">
        <f>CHOOSE(Homes[[#This Row],[condition]], "Poor","Fair","Average","Good","Excellent")</f>
        <v>Excellent</v>
      </c>
      <c r="P767">
        <f ca="1">YEAR(TODAY())-Homes[[#This Row],[yr_built]]</f>
        <v>106</v>
      </c>
      <c r="Q767">
        <v>1934</v>
      </c>
      <c r="R767">
        <f ca="1">IF(Homes[[#This Row],[yr_renovated]]&gt;0, YEAR(TODAY())-Homes[[#This Row],[yr_renovated]], YEAR(TODAY())-Homes[[#This Row],[yr_built]])</f>
        <v>91</v>
      </c>
      <c r="S767">
        <v>2</v>
      </c>
      <c r="T767" s="2">
        <v>41796</v>
      </c>
      <c r="U767" s="3">
        <v>3</v>
      </c>
      <c r="V767" s="4">
        <f>IFERROR(Homes[[#This Row],[sqft_above]]+Homes[[#This Row],[sqft_basement]]," ")</f>
        <v>2720</v>
      </c>
      <c r="W767" s="4">
        <v>3800</v>
      </c>
      <c r="X767">
        <v>0</v>
      </c>
      <c r="Y767">
        <v>0</v>
      </c>
      <c r="Z767">
        <v>5</v>
      </c>
      <c r="AA767" s="4">
        <v>1800</v>
      </c>
      <c r="AB767" s="4">
        <v>920</v>
      </c>
      <c r="AC767">
        <v>1919</v>
      </c>
      <c r="AD767" t="s">
        <v>881</v>
      </c>
      <c r="AE767" t="s">
        <v>49</v>
      </c>
      <c r="AF767" t="s">
        <v>154</v>
      </c>
    </row>
    <row r="768" spans="1:32">
      <c r="A768" t="str">
        <f>PROPER(TRIM(Homes[[#This Row],[street]]))</f>
        <v>12115 Big Leaf Way Ne</v>
      </c>
      <c r="B768" t="str">
        <f>PROPER(TRIM(Homes[[#This Row],[city]]))</f>
        <v>Redmond</v>
      </c>
      <c r="C768" t="str">
        <f>_xlfn.TEXTBEFORE(Homes[[#This Row],[statezip]]," ")</f>
        <v>WA</v>
      </c>
      <c r="D768" s="6" t="str">
        <f>_xlfn.TEXTAFTER(Homes[[#This Row],[statezip]]," ")</f>
        <v>98053</v>
      </c>
      <c r="E768" s="1">
        <v>738500</v>
      </c>
      <c r="F768">
        <v>3</v>
      </c>
      <c r="G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8" s="3" t="str">
        <f>Homes[[#This Row],[bedrooms]] &amp; " bd | " &amp; TEXT(Homes[[#This Row],[bathrooms]],"0.##") &amp; " ba"</f>
        <v>3 bd | 2.5 ba</v>
      </c>
      <c r="I768" s="4">
        <v>2300</v>
      </c>
      <c r="J768" s="1">
        <f>IFERROR(Homes[[#This Row],[price]]/Homes[[#This Row],[sqft_living]]," ")</f>
        <v>321.08695652173913</v>
      </c>
      <c r="K768" s="4">
        <f>IFERROR(Homes[[#This Row],[sqft_lot]]/43560," ")</f>
        <v>0.13794765840220385</v>
      </c>
      <c r="L768" t="str">
        <f>IF(Homes[[#This Row],[waterfront]]=1, "Yes","No")</f>
        <v>No</v>
      </c>
      <c r="M768" s="4" t="str">
        <f>IF(Homes[[#This Row],[sqft_basement]]&gt;0, "Yes","No")</f>
        <v>No</v>
      </c>
      <c r="N768" t="str">
        <f>CHOOSE(Homes[[#This Row],[view]]+1, "None","Fair","Good","Great","Excellent")</f>
        <v>None</v>
      </c>
      <c r="O768" t="str">
        <f>CHOOSE(Homes[[#This Row],[condition]], "Poor","Fair","Average","Good","Excellent")</f>
        <v>Average</v>
      </c>
      <c r="P768">
        <f ca="1">YEAR(TODAY())-Homes[[#This Row],[yr_built]]</f>
        <v>20</v>
      </c>
      <c r="Q768">
        <v>0</v>
      </c>
      <c r="R768">
        <f ca="1">IF(Homes[[#This Row],[yr_renovated]]&gt;0, YEAR(TODAY())-Homes[[#This Row],[yr_renovated]], YEAR(TODAY())-Homes[[#This Row],[yr_built]])</f>
        <v>20</v>
      </c>
      <c r="S768">
        <v>1</v>
      </c>
      <c r="T768" s="2">
        <v>41807</v>
      </c>
      <c r="U768" s="3">
        <v>2.5</v>
      </c>
      <c r="V768" s="4">
        <f>IFERROR(Homes[[#This Row],[sqft_above]]+Homes[[#This Row],[sqft_basement]]," ")</f>
        <v>2300</v>
      </c>
      <c r="W768" s="4">
        <v>6009</v>
      </c>
      <c r="X768">
        <v>0</v>
      </c>
      <c r="Y768">
        <v>0</v>
      </c>
      <c r="Z768">
        <v>3</v>
      </c>
      <c r="AA768" s="4">
        <v>2300</v>
      </c>
      <c r="AB768" s="4">
        <v>0</v>
      </c>
      <c r="AC768">
        <v>2005</v>
      </c>
      <c r="AD768" t="s">
        <v>882</v>
      </c>
      <c r="AE768" t="s">
        <v>137</v>
      </c>
      <c r="AF768" t="s">
        <v>208</v>
      </c>
    </row>
    <row r="769" spans="1:32">
      <c r="A769" t="str">
        <f>PROPER(TRIM(Homes[[#This Row],[street]]))</f>
        <v>7349 17Th Ave Ne</v>
      </c>
      <c r="B769" t="str">
        <f>PROPER(TRIM(Homes[[#This Row],[city]]))</f>
        <v>Seattle</v>
      </c>
      <c r="C769" t="str">
        <f>_xlfn.TEXTBEFORE(Homes[[#This Row],[statezip]]," ")</f>
        <v>WA</v>
      </c>
      <c r="D769" s="6" t="str">
        <f>_xlfn.TEXTAFTER(Homes[[#This Row],[statezip]]," ")</f>
        <v>98115</v>
      </c>
      <c r="E769" s="1">
        <v>738190.857143</v>
      </c>
      <c r="F769">
        <v>3</v>
      </c>
      <c r="G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69" s="3" t="str">
        <f>Homes[[#This Row],[bedrooms]] &amp; " bd | " &amp; TEXT(Homes[[#This Row],[bathrooms]],"0.##") &amp; " ba"</f>
        <v>3 bd | 2.5 ba</v>
      </c>
      <c r="I769" s="4">
        <v>2300</v>
      </c>
      <c r="J769" s="1">
        <f>IFERROR(Homes[[#This Row],[price]]/Homes[[#This Row],[sqft_living]]," ")</f>
        <v>320.95254658391303</v>
      </c>
      <c r="K769" s="4">
        <f>IFERROR(Homes[[#This Row],[sqft_lot]]/43560," ")</f>
        <v>7.0247933884297523E-2</v>
      </c>
      <c r="L769" t="str">
        <f>IF(Homes[[#This Row],[waterfront]]=1, "Yes","No")</f>
        <v>No</v>
      </c>
      <c r="M769" s="4" t="str">
        <f>IF(Homes[[#This Row],[sqft_basement]]&gt;0, "Yes","No")</f>
        <v>Yes</v>
      </c>
      <c r="N769" t="str">
        <f>CHOOSE(Homes[[#This Row],[view]]+1, "None","Fair","Good","Great","Excellent")</f>
        <v>None</v>
      </c>
      <c r="O769" t="str">
        <f>CHOOSE(Homes[[#This Row],[condition]], "Poor","Fair","Average","Good","Excellent")</f>
        <v>Average</v>
      </c>
      <c r="P769">
        <f ca="1">YEAR(TODAY())-Homes[[#This Row],[yr_built]]</f>
        <v>95</v>
      </c>
      <c r="Q769">
        <v>2002</v>
      </c>
      <c r="R769">
        <f ca="1">IF(Homes[[#This Row],[yr_renovated]]&gt;0, YEAR(TODAY())-Homes[[#This Row],[yr_renovated]], YEAR(TODAY())-Homes[[#This Row],[yr_built]])</f>
        <v>23</v>
      </c>
      <c r="S769">
        <v>1.5</v>
      </c>
      <c r="T769" s="2">
        <v>41803</v>
      </c>
      <c r="U769" s="3">
        <v>2.5</v>
      </c>
      <c r="V769" s="4">
        <f>IFERROR(Homes[[#This Row],[sqft_above]]+Homes[[#This Row],[sqft_basement]]," ")</f>
        <v>2300</v>
      </c>
      <c r="W769" s="4">
        <v>3060</v>
      </c>
      <c r="X769">
        <v>0</v>
      </c>
      <c r="Y769">
        <v>0</v>
      </c>
      <c r="Z769">
        <v>3</v>
      </c>
      <c r="AA769" s="4">
        <v>1510</v>
      </c>
      <c r="AB769" s="4">
        <v>790</v>
      </c>
      <c r="AC769">
        <v>1930</v>
      </c>
      <c r="AD769" t="s">
        <v>883</v>
      </c>
      <c r="AE769" t="s">
        <v>49</v>
      </c>
      <c r="AF769" t="s">
        <v>154</v>
      </c>
    </row>
    <row r="770" spans="1:32">
      <c r="A770" t="str">
        <f>PROPER(TRIM(Homes[[#This Row],[street]]))</f>
        <v>10342 155Th Ave Ne</v>
      </c>
      <c r="B770" t="str">
        <f>PROPER(TRIM(Homes[[#This Row],[city]]))</f>
        <v>Redmond</v>
      </c>
      <c r="C770" t="str">
        <f>_xlfn.TEXTBEFORE(Homes[[#This Row],[statezip]]," ")</f>
        <v>WA</v>
      </c>
      <c r="D770" s="6" t="str">
        <f>_xlfn.TEXTAFTER(Homes[[#This Row],[statezip]]," ")</f>
        <v>98052</v>
      </c>
      <c r="E770" s="1">
        <v>738000</v>
      </c>
      <c r="F770">
        <v>3</v>
      </c>
      <c r="G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70" s="3" t="str">
        <f>Homes[[#This Row],[bedrooms]] &amp; " bd | " &amp; TEXT(Homes[[#This Row],[bathrooms]],"0.##") &amp; " ba"</f>
        <v>3 bd | 3. ba</v>
      </c>
      <c r="I770" s="4">
        <v>2630</v>
      </c>
      <c r="J770" s="1">
        <f>IFERROR(Homes[[#This Row],[price]]/Homes[[#This Row],[sqft_living]]," ")</f>
        <v>280.60836501901139</v>
      </c>
      <c r="K770" s="4">
        <f>IFERROR(Homes[[#This Row],[sqft_lot]]/43560," ")</f>
        <v>0.11239669421487604</v>
      </c>
      <c r="L770" t="str">
        <f>IF(Homes[[#This Row],[waterfront]]=1, "Yes","No")</f>
        <v>No</v>
      </c>
      <c r="M770" s="4" t="str">
        <f>IF(Homes[[#This Row],[sqft_basement]]&gt;0, "Yes","No")</f>
        <v>No</v>
      </c>
      <c r="N770" t="str">
        <f>CHOOSE(Homes[[#This Row],[view]]+1, "None","Fair","Good","Great","Excellent")</f>
        <v>None</v>
      </c>
      <c r="O770" t="str">
        <f>CHOOSE(Homes[[#This Row],[condition]], "Poor","Fair","Average","Good","Excellent")</f>
        <v>Average</v>
      </c>
      <c r="P770">
        <f ca="1">YEAR(TODAY())-Homes[[#This Row],[yr_built]]</f>
        <v>19</v>
      </c>
      <c r="Q770">
        <v>0</v>
      </c>
      <c r="R770">
        <f ca="1">IF(Homes[[#This Row],[yr_renovated]]&gt;0, YEAR(TODAY())-Homes[[#This Row],[yr_renovated]], YEAR(TODAY())-Homes[[#This Row],[yr_built]])</f>
        <v>19</v>
      </c>
      <c r="S770">
        <v>2</v>
      </c>
      <c r="T770" s="2">
        <v>41817</v>
      </c>
      <c r="U770" s="3">
        <v>3</v>
      </c>
      <c r="V770" s="4">
        <f>IFERROR(Homes[[#This Row],[sqft_above]]+Homes[[#This Row],[sqft_basement]]," ")</f>
        <v>2630</v>
      </c>
      <c r="W770" s="4">
        <v>4896</v>
      </c>
      <c r="X770">
        <v>0</v>
      </c>
      <c r="Y770">
        <v>0</v>
      </c>
      <c r="Z770">
        <v>3</v>
      </c>
      <c r="AA770" s="4">
        <v>2630</v>
      </c>
      <c r="AB770" s="4">
        <v>0</v>
      </c>
      <c r="AC770">
        <v>2006</v>
      </c>
      <c r="AD770" t="s">
        <v>884</v>
      </c>
      <c r="AE770" t="s">
        <v>137</v>
      </c>
      <c r="AF770" t="s">
        <v>138</v>
      </c>
    </row>
    <row r="771" spans="1:32">
      <c r="A771" t="str">
        <f>PROPER(TRIM(Homes[[#This Row],[street]]))</f>
        <v>8038 42Nd Ave Ne</v>
      </c>
      <c r="B771" t="str">
        <f>PROPER(TRIM(Homes[[#This Row],[city]]))</f>
        <v>Seattle</v>
      </c>
      <c r="C771" t="str">
        <f>_xlfn.TEXTBEFORE(Homes[[#This Row],[statezip]]," ")</f>
        <v>WA</v>
      </c>
      <c r="D771" s="6" t="str">
        <f>_xlfn.TEXTAFTER(Homes[[#This Row],[statezip]]," ")</f>
        <v>98115</v>
      </c>
      <c r="E771" s="1">
        <v>737500</v>
      </c>
      <c r="F771">
        <v>3</v>
      </c>
      <c r="G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71" s="3" t="str">
        <f>Homes[[#This Row],[bedrooms]] &amp; " bd | " &amp; TEXT(Homes[[#This Row],[bathrooms]],"0.##") &amp; " ba"</f>
        <v>3 bd | 1.75 ba</v>
      </c>
      <c r="I771" s="4">
        <v>2320</v>
      </c>
      <c r="J771" s="1">
        <f>IFERROR(Homes[[#This Row],[price]]/Homes[[#This Row],[sqft_living]]," ")</f>
        <v>317.88793103448273</v>
      </c>
      <c r="K771" s="4">
        <f>IFERROR(Homes[[#This Row],[sqft_lot]]/43560," ")</f>
        <v>0.2502295684113866</v>
      </c>
      <c r="L771" t="str">
        <f>IF(Homes[[#This Row],[waterfront]]=1, "Yes","No")</f>
        <v>No</v>
      </c>
      <c r="M771" s="4" t="str">
        <f>IF(Homes[[#This Row],[sqft_basement]]&gt;0, "Yes","No")</f>
        <v>No</v>
      </c>
      <c r="N771" t="str">
        <f>CHOOSE(Homes[[#This Row],[view]]+1, "None","Fair","Good","Great","Excellent")</f>
        <v>None</v>
      </c>
      <c r="O771" t="str">
        <f>CHOOSE(Homes[[#This Row],[condition]], "Poor","Fair","Average","Good","Excellent")</f>
        <v>Average</v>
      </c>
      <c r="P771">
        <f ca="1">YEAR(TODAY())-Homes[[#This Row],[yr_built]]</f>
        <v>90</v>
      </c>
      <c r="Q771">
        <v>1974</v>
      </c>
      <c r="R771">
        <f ca="1">IF(Homes[[#This Row],[yr_renovated]]&gt;0, YEAR(TODAY())-Homes[[#This Row],[yr_renovated]], YEAR(TODAY())-Homes[[#This Row],[yr_built]])</f>
        <v>51</v>
      </c>
      <c r="S771">
        <v>2</v>
      </c>
      <c r="T771" s="2">
        <v>41829</v>
      </c>
      <c r="U771" s="3">
        <v>1.75</v>
      </c>
      <c r="V771" s="4">
        <f>IFERROR(Homes[[#This Row],[sqft_above]]+Homes[[#This Row],[sqft_basement]]," ")</f>
        <v>2320</v>
      </c>
      <c r="W771" s="4">
        <v>10900</v>
      </c>
      <c r="X771">
        <v>0</v>
      </c>
      <c r="Y771">
        <v>0</v>
      </c>
      <c r="Z771">
        <v>3</v>
      </c>
      <c r="AA771" s="4">
        <v>2320</v>
      </c>
      <c r="AB771" s="4">
        <v>0</v>
      </c>
      <c r="AC771">
        <v>1935</v>
      </c>
      <c r="AD771" t="s">
        <v>885</v>
      </c>
      <c r="AE771" t="s">
        <v>49</v>
      </c>
      <c r="AF771" t="s">
        <v>154</v>
      </c>
    </row>
    <row r="772" spans="1:32">
      <c r="A772" t="str">
        <f>PROPER(TRIM(Homes[[#This Row],[street]]))</f>
        <v>13555 Adair Creek Way Ne</v>
      </c>
      <c r="B772" t="str">
        <f>PROPER(TRIM(Homes[[#This Row],[city]]))</f>
        <v>Redmond</v>
      </c>
      <c r="C772" t="str">
        <f>_xlfn.TEXTBEFORE(Homes[[#This Row],[statezip]]," ")</f>
        <v>WA</v>
      </c>
      <c r="D772" s="6" t="str">
        <f>_xlfn.TEXTAFTER(Homes[[#This Row],[statezip]]," ")</f>
        <v>98053</v>
      </c>
      <c r="E772" s="1">
        <v>737000</v>
      </c>
      <c r="F772">
        <v>2</v>
      </c>
      <c r="G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72" s="3" t="str">
        <f>Homes[[#This Row],[bedrooms]] &amp; " bd | " &amp; TEXT(Homes[[#This Row],[bathrooms]],"0.##") &amp; " ba"</f>
        <v>2 bd | 2.25 ba</v>
      </c>
      <c r="I772" s="4">
        <v>2290</v>
      </c>
      <c r="J772" s="1">
        <f>IFERROR(Homes[[#This Row],[price]]/Homes[[#This Row],[sqft_living]]," ")</f>
        <v>321.8340611353712</v>
      </c>
      <c r="K772" s="4">
        <f>IFERROR(Homes[[#This Row],[sqft_lot]]/43560," ")</f>
        <v>0.22433425160697887</v>
      </c>
      <c r="L772" t="str">
        <f>IF(Homes[[#This Row],[waterfront]]=1, "Yes","No")</f>
        <v>No</v>
      </c>
      <c r="M772" s="4" t="str">
        <f>IF(Homes[[#This Row],[sqft_basement]]&gt;0, "Yes","No")</f>
        <v>No</v>
      </c>
      <c r="N772" t="str">
        <f>CHOOSE(Homes[[#This Row],[view]]+1, "None","Fair","Good","Great","Excellent")</f>
        <v>None</v>
      </c>
      <c r="O772" t="str">
        <f>CHOOSE(Homes[[#This Row],[condition]], "Poor","Fair","Average","Good","Excellent")</f>
        <v>Average</v>
      </c>
      <c r="P772">
        <f ca="1">YEAR(TODAY())-Homes[[#This Row],[yr_built]]</f>
        <v>18</v>
      </c>
      <c r="Q772">
        <v>0</v>
      </c>
      <c r="R772">
        <f ca="1">IF(Homes[[#This Row],[yr_renovated]]&gt;0, YEAR(TODAY())-Homes[[#This Row],[yr_renovated]], YEAR(TODAY())-Homes[[#This Row],[yr_built]])</f>
        <v>18</v>
      </c>
      <c r="S772">
        <v>1</v>
      </c>
      <c r="T772" s="2">
        <v>41829</v>
      </c>
      <c r="U772" s="3">
        <v>2.25</v>
      </c>
      <c r="V772" s="4">
        <f>IFERROR(Homes[[#This Row],[sqft_above]]+Homes[[#This Row],[sqft_basement]]," ")</f>
        <v>2290</v>
      </c>
      <c r="W772" s="4">
        <v>9772</v>
      </c>
      <c r="X772">
        <v>0</v>
      </c>
      <c r="Y772">
        <v>0</v>
      </c>
      <c r="Z772">
        <v>3</v>
      </c>
      <c r="AA772" s="4">
        <v>2290</v>
      </c>
      <c r="AB772" s="4">
        <v>0</v>
      </c>
      <c r="AC772">
        <v>2007</v>
      </c>
      <c r="AD772" t="s">
        <v>886</v>
      </c>
      <c r="AE772" t="s">
        <v>137</v>
      </c>
      <c r="AF772" t="s">
        <v>208</v>
      </c>
    </row>
    <row r="773" spans="1:32">
      <c r="A773" t="str">
        <f>PROPER(TRIM(Homes[[#This Row],[street]]))</f>
        <v>2401-2599 Lorentz Pl N</v>
      </c>
      <c r="B773" t="str">
        <f>PROPER(TRIM(Homes[[#This Row],[city]]))</f>
        <v>Seattle</v>
      </c>
      <c r="C773" t="str">
        <f>_xlfn.TEXTBEFORE(Homes[[#This Row],[statezip]]," ")</f>
        <v>WA</v>
      </c>
      <c r="D773" s="6" t="str">
        <f>_xlfn.TEXTAFTER(Homes[[#This Row],[statezip]]," ")</f>
        <v>98109</v>
      </c>
      <c r="E773" s="1">
        <v>736000</v>
      </c>
      <c r="F773">
        <v>2</v>
      </c>
      <c r="G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773" s="3" t="str">
        <f>Homes[[#This Row],[bedrooms]] &amp; " bd | " &amp; TEXT(Homes[[#This Row],[bathrooms]],"0.##") &amp; " ba"</f>
        <v>2 bd | 1. ba</v>
      </c>
      <c r="I773" s="4">
        <v>1500</v>
      </c>
      <c r="J773" s="1">
        <f>IFERROR(Homes[[#This Row],[price]]/Homes[[#This Row],[sqft_living]]," ")</f>
        <v>490.66666666666669</v>
      </c>
      <c r="K773" s="4">
        <f>IFERROR(Homes[[#This Row],[sqft_lot]]/43560," ")</f>
        <v>9.1827364554637275E-2</v>
      </c>
      <c r="L773" t="str">
        <f>IF(Homes[[#This Row],[waterfront]]=1, "Yes","No")</f>
        <v>No</v>
      </c>
      <c r="M773" s="4" t="str">
        <f>IF(Homes[[#This Row],[sqft_basement]]&gt;0, "Yes","No")</f>
        <v>Yes</v>
      </c>
      <c r="N773" t="str">
        <f>CHOOSE(Homes[[#This Row],[view]]+1, "None","Fair","Good","Great","Excellent")</f>
        <v>None</v>
      </c>
      <c r="O773" t="str">
        <f>CHOOSE(Homes[[#This Row],[condition]], "Poor","Fair","Average","Good","Excellent")</f>
        <v>Average</v>
      </c>
      <c r="P773">
        <f ca="1">YEAR(TODAY())-Homes[[#This Row],[yr_built]]</f>
        <v>92</v>
      </c>
      <c r="Q773">
        <v>0</v>
      </c>
      <c r="R773">
        <f ca="1">IF(Homes[[#This Row],[yr_renovated]]&gt;0, YEAR(TODAY())-Homes[[#This Row],[yr_renovated]], YEAR(TODAY())-Homes[[#This Row],[yr_built]])</f>
        <v>92</v>
      </c>
      <c r="S773">
        <v>1</v>
      </c>
      <c r="T773" s="2">
        <v>41822</v>
      </c>
      <c r="U773" s="3">
        <v>1</v>
      </c>
      <c r="V773" s="4">
        <f>IFERROR(Homes[[#This Row],[sqft_above]]+Homes[[#This Row],[sqft_basement]]," ")</f>
        <v>1500</v>
      </c>
      <c r="W773" s="4">
        <v>4000</v>
      </c>
      <c r="X773">
        <v>0</v>
      </c>
      <c r="Y773">
        <v>0</v>
      </c>
      <c r="Z773">
        <v>3</v>
      </c>
      <c r="AA773" s="4">
        <v>1100</v>
      </c>
      <c r="AB773" s="4">
        <v>400</v>
      </c>
      <c r="AC773">
        <v>1933</v>
      </c>
      <c r="AD773" t="s">
        <v>887</v>
      </c>
      <c r="AE773" t="s">
        <v>49</v>
      </c>
      <c r="AF773" t="s">
        <v>134</v>
      </c>
    </row>
    <row r="774" spans="1:32">
      <c r="A774" t="str">
        <f>PROPER(TRIM(Homes[[#This Row],[street]]))</f>
        <v>1750 10Th Ave Ne</v>
      </c>
      <c r="B774" t="str">
        <f>PROPER(TRIM(Homes[[#This Row],[city]]))</f>
        <v>Issaquah</v>
      </c>
      <c r="C774" t="str">
        <f>_xlfn.TEXTBEFORE(Homes[[#This Row],[statezip]]," ")</f>
        <v>WA</v>
      </c>
      <c r="D774" s="6" t="str">
        <f>_xlfn.TEXTAFTER(Homes[[#This Row],[statezip]]," ")</f>
        <v>98029</v>
      </c>
      <c r="E774" s="1">
        <v>735000</v>
      </c>
      <c r="F774">
        <v>4</v>
      </c>
      <c r="G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74" s="3" t="str">
        <f>Homes[[#This Row],[bedrooms]] &amp; " bd | " &amp; TEXT(Homes[[#This Row],[bathrooms]],"0.##") &amp; " ba"</f>
        <v>4 bd | 2.75 ba</v>
      </c>
      <c r="I774" s="4">
        <v>2450</v>
      </c>
      <c r="J774" s="1">
        <f>IFERROR(Homes[[#This Row],[price]]/Homes[[#This Row],[sqft_living]]," ")</f>
        <v>300</v>
      </c>
      <c r="K774" s="4">
        <f>IFERROR(Homes[[#This Row],[sqft_lot]]/43560," ")</f>
        <v>9.6120293847566568E-2</v>
      </c>
      <c r="L774" t="str">
        <f>IF(Homes[[#This Row],[waterfront]]=1, "Yes","No")</f>
        <v>No</v>
      </c>
      <c r="M774" s="4" t="str">
        <f>IF(Homes[[#This Row],[sqft_basement]]&gt;0, "Yes","No")</f>
        <v>No</v>
      </c>
      <c r="N774" t="str">
        <f>CHOOSE(Homes[[#This Row],[view]]+1, "None","Fair","Good","Great","Excellent")</f>
        <v>Good</v>
      </c>
      <c r="O774" t="str">
        <f>CHOOSE(Homes[[#This Row],[condition]], "Poor","Fair","Average","Good","Excellent")</f>
        <v>Average</v>
      </c>
      <c r="P774">
        <f ca="1">YEAR(TODAY())-Homes[[#This Row],[yr_built]]</f>
        <v>15</v>
      </c>
      <c r="Q774">
        <v>0</v>
      </c>
      <c r="R774">
        <f ca="1">IF(Homes[[#This Row],[yr_renovated]]&gt;0, YEAR(TODAY())-Homes[[#This Row],[yr_renovated]], YEAR(TODAY())-Homes[[#This Row],[yr_built]])</f>
        <v>15</v>
      </c>
      <c r="S774">
        <v>2</v>
      </c>
      <c r="T774" s="2">
        <v>41804</v>
      </c>
      <c r="U774" s="3">
        <v>2.75</v>
      </c>
      <c r="V774" s="4">
        <f>IFERROR(Homes[[#This Row],[sqft_above]]+Homes[[#This Row],[sqft_basement]]," ")</f>
        <v>2450</v>
      </c>
      <c r="W774" s="4">
        <v>4187</v>
      </c>
      <c r="X774">
        <v>0</v>
      </c>
      <c r="Y774">
        <v>2</v>
      </c>
      <c r="Z774">
        <v>3</v>
      </c>
      <c r="AA774" s="4">
        <v>2450</v>
      </c>
      <c r="AB774" s="4">
        <v>0</v>
      </c>
      <c r="AC774">
        <v>2010</v>
      </c>
      <c r="AD774" t="s">
        <v>888</v>
      </c>
      <c r="AE774" t="s">
        <v>79</v>
      </c>
      <c r="AF774" t="s">
        <v>80</v>
      </c>
    </row>
    <row r="775" spans="1:32">
      <c r="A775" t="str">
        <f>PROPER(TRIM(Homes[[#This Row],[street]]))</f>
        <v>3243 Ne Mulberry St</v>
      </c>
      <c r="B775" t="str">
        <f>PROPER(TRIM(Homes[[#This Row],[city]]))</f>
        <v>Issaquah</v>
      </c>
      <c r="C775" t="str">
        <f>_xlfn.TEXTBEFORE(Homes[[#This Row],[statezip]]," ")</f>
        <v>WA</v>
      </c>
      <c r="D775" s="6" t="str">
        <f>_xlfn.TEXTAFTER(Homes[[#This Row],[statezip]]," ")</f>
        <v>98029</v>
      </c>
      <c r="E775" s="1">
        <v>735000</v>
      </c>
      <c r="F775">
        <v>3</v>
      </c>
      <c r="G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75" s="3" t="str">
        <f>Homes[[#This Row],[bedrooms]] &amp; " bd | " &amp; TEXT(Homes[[#This Row],[bathrooms]],"0.##") &amp; " ba"</f>
        <v>3 bd | 2.5 ba</v>
      </c>
      <c r="I775" s="4">
        <v>2820</v>
      </c>
      <c r="J775" s="1">
        <f>IFERROR(Homes[[#This Row],[price]]/Homes[[#This Row],[sqft_living]]," ")</f>
        <v>260.63829787234044</v>
      </c>
      <c r="K775" s="4">
        <f>IFERROR(Homes[[#This Row],[sqft_lot]]/43560," ")</f>
        <v>0.18730486685032138</v>
      </c>
      <c r="L775" t="str">
        <f>IF(Homes[[#This Row],[waterfront]]=1, "Yes","No")</f>
        <v>No</v>
      </c>
      <c r="M775" s="4" t="str">
        <f>IF(Homes[[#This Row],[sqft_basement]]&gt;0, "Yes","No")</f>
        <v>No</v>
      </c>
      <c r="N775" t="str">
        <f>CHOOSE(Homes[[#This Row],[view]]+1, "None","Fair","Good","Great","Excellent")</f>
        <v>None</v>
      </c>
      <c r="O775" t="str">
        <f>CHOOSE(Homes[[#This Row],[condition]], "Poor","Fair","Average","Good","Excellent")</f>
        <v>Average</v>
      </c>
      <c r="P775">
        <f ca="1">YEAR(TODAY())-Homes[[#This Row],[yr_built]]</f>
        <v>21</v>
      </c>
      <c r="Q775">
        <v>2003</v>
      </c>
      <c r="R775">
        <f ca="1">IF(Homes[[#This Row],[yr_renovated]]&gt;0, YEAR(TODAY())-Homes[[#This Row],[yr_renovated]], YEAR(TODAY())-Homes[[#This Row],[yr_built]])</f>
        <v>22</v>
      </c>
      <c r="S775">
        <v>2</v>
      </c>
      <c r="T775" s="2">
        <v>41830</v>
      </c>
      <c r="U775" s="3">
        <v>2.5</v>
      </c>
      <c r="V775" s="4">
        <f>IFERROR(Homes[[#This Row],[sqft_above]]+Homes[[#This Row],[sqft_basement]]," ")</f>
        <v>2820</v>
      </c>
      <c r="W775" s="4">
        <v>8159</v>
      </c>
      <c r="X775">
        <v>0</v>
      </c>
      <c r="Y775">
        <v>0</v>
      </c>
      <c r="Z775">
        <v>3</v>
      </c>
      <c r="AA775" s="4">
        <v>2820</v>
      </c>
      <c r="AB775" s="4">
        <v>0</v>
      </c>
      <c r="AC775">
        <v>2004</v>
      </c>
      <c r="AD775" t="s">
        <v>889</v>
      </c>
      <c r="AE775" t="s">
        <v>79</v>
      </c>
      <c r="AF775" t="s">
        <v>80</v>
      </c>
    </row>
    <row r="776" spans="1:32">
      <c r="A776" t="str">
        <f>PROPER(TRIM(Homes[[#This Row],[street]]))</f>
        <v>14500-14526 Ne 61St St</v>
      </c>
      <c r="B776" t="str">
        <f>PROPER(TRIM(Homes[[#This Row],[city]]))</f>
        <v>Redmond</v>
      </c>
      <c r="C776" t="str">
        <f>_xlfn.TEXTBEFORE(Homes[[#This Row],[statezip]]," ")</f>
        <v>WA</v>
      </c>
      <c r="D776" s="6" t="str">
        <f>_xlfn.TEXTAFTER(Homes[[#This Row],[statezip]]," ")</f>
        <v>98052</v>
      </c>
      <c r="E776" s="1">
        <v>735000</v>
      </c>
      <c r="F776">
        <v>3</v>
      </c>
      <c r="G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76" s="3" t="str">
        <f>Homes[[#This Row],[bedrooms]] &amp; " bd | " &amp; TEXT(Homes[[#This Row],[bathrooms]],"0.##") &amp; " ba"</f>
        <v>3 bd | 2.5 ba</v>
      </c>
      <c r="I776" s="4">
        <v>2390</v>
      </c>
      <c r="J776" s="1">
        <f>IFERROR(Homes[[#This Row],[price]]/Homes[[#This Row],[sqft_living]]," ")</f>
        <v>307.53138075313808</v>
      </c>
      <c r="K776" s="4">
        <f>IFERROR(Homes[[#This Row],[sqft_lot]]/43560," ")</f>
        <v>0.2102157943067034</v>
      </c>
      <c r="L776" t="str">
        <f>IF(Homes[[#This Row],[waterfront]]=1, "Yes","No")</f>
        <v>No</v>
      </c>
      <c r="M776" s="4" t="str">
        <f>IF(Homes[[#This Row],[sqft_basement]]&gt;0, "Yes","No")</f>
        <v>No</v>
      </c>
      <c r="N776" t="str">
        <f>CHOOSE(Homes[[#This Row],[view]]+1, "None","Fair","Good","Great","Excellent")</f>
        <v>None</v>
      </c>
      <c r="O776" t="str">
        <f>CHOOSE(Homes[[#This Row],[condition]], "Poor","Fair","Average","Good","Excellent")</f>
        <v>Average</v>
      </c>
      <c r="P776">
        <f ca="1">YEAR(TODAY())-Homes[[#This Row],[yr_built]]</f>
        <v>41</v>
      </c>
      <c r="Q776">
        <v>0</v>
      </c>
      <c r="R776">
        <f ca="1">IF(Homes[[#This Row],[yr_renovated]]&gt;0, YEAR(TODAY())-Homes[[#This Row],[yr_renovated]], YEAR(TODAY())-Homes[[#This Row],[yr_built]])</f>
        <v>41</v>
      </c>
      <c r="S776">
        <v>2</v>
      </c>
      <c r="T776" s="2">
        <v>41782</v>
      </c>
      <c r="U776" s="3">
        <v>2.5</v>
      </c>
      <c r="V776" s="4">
        <f>IFERROR(Homes[[#This Row],[sqft_above]]+Homes[[#This Row],[sqft_basement]]," ")</f>
        <v>2390</v>
      </c>
      <c r="W776" s="4">
        <v>9157</v>
      </c>
      <c r="X776">
        <v>0</v>
      </c>
      <c r="Y776">
        <v>0</v>
      </c>
      <c r="Z776">
        <v>3</v>
      </c>
      <c r="AA776" s="4">
        <v>2390</v>
      </c>
      <c r="AB776" s="4">
        <v>0</v>
      </c>
      <c r="AC776">
        <v>1984</v>
      </c>
      <c r="AD776" t="s">
        <v>890</v>
      </c>
      <c r="AE776" t="s">
        <v>137</v>
      </c>
      <c r="AF776" t="s">
        <v>138</v>
      </c>
    </row>
    <row r="777" spans="1:32">
      <c r="A777" t="str">
        <f>PROPER(TRIM(Homes[[#This Row],[street]]))</f>
        <v>Trossachs Blvd Se</v>
      </c>
      <c r="B777" t="str">
        <f>PROPER(TRIM(Homes[[#This Row],[city]]))</f>
        <v>Sammamish</v>
      </c>
      <c r="C777" t="str">
        <f>_xlfn.TEXTBEFORE(Homes[[#This Row],[statezip]]," ")</f>
        <v>WA</v>
      </c>
      <c r="D777" s="6" t="str">
        <f>_xlfn.TEXTAFTER(Homes[[#This Row],[statezip]]," ")</f>
        <v>98075</v>
      </c>
      <c r="E777" s="1">
        <v>735000</v>
      </c>
      <c r="F777">
        <v>5</v>
      </c>
      <c r="G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777" s="3" t="str">
        <f>Homes[[#This Row],[bedrooms]] &amp; " bd | " &amp; TEXT(Homes[[#This Row],[bathrooms]],"0.##") &amp; " ba"</f>
        <v>5 bd | 2.75 ba</v>
      </c>
      <c r="I777" s="4">
        <v>3390</v>
      </c>
      <c r="J777" s="1">
        <f>IFERROR(Homes[[#This Row],[price]]/Homes[[#This Row],[sqft_living]]," ")</f>
        <v>216.81415929203538</v>
      </c>
      <c r="K777" s="4">
        <f>IFERROR(Homes[[#This Row],[sqft_lot]]/43560," ")</f>
        <v>0.11962809917355371</v>
      </c>
      <c r="L777" t="str">
        <f>IF(Homes[[#This Row],[waterfront]]=1, "Yes","No")</f>
        <v>No</v>
      </c>
      <c r="M777" s="4" t="str">
        <f>IF(Homes[[#This Row],[sqft_basement]]&gt;0, "Yes","No")</f>
        <v>No</v>
      </c>
      <c r="N777" t="str">
        <f>CHOOSE(Homes[[#This Row],[view]]+1, "None","Fair","Good","Great","Excellent")</f>
        <v>None</v>
      </c>
      <c r="O777" t="str">
        <f>CHOOSE(Homes[[#This Row],[condition]], "Poor","Fair","Average","Good","Excellent")</f>
        <v>Average</v>
      </c>
      <c r="P777">
        <f ca="1">YEAR(TODAY())-Homes[[#This Row],[yr_built]]</f>
        <v>21</v>
      </c>
      <c r="Q777">
        <v>2003</v>
      </c>
      <c r="R777">
        <f ca="1">IF(Homes[[#This Row],[yr_renovated]]&gt;0, YEAR(TODAY())-Homes[[#This Row],[yr_renovated]], YEAR(TODAY())-Homes[[#This Row],[yr_built]])</f>
        <v>22</v>
      </c>
      <c r="S777">
        <v>2</v>
      </c>
      <c r="T777" s="2">
        <v>41786</v>
      </c>
      <c r="U777" s="3">
        <v>2.75</v>
      </c>
      <c r="V777" s="4">
        <f>IFERROR(Homes[[#This Row],[sqft_above]]+Homes[[#This Row],[sqft_basement]]," ")</f>
        <v>3390</v>
      </c>
      <c r="W777" s="4">
        <v>5211</v>
      </c>
      <c r="X777">
        <v>0</v>
      </c>
      <c r="Y777">
        <v>0</v>
      </c>
      <c r="Z777">
        <v>3</v>
      </c>
      <c r="AA777" s="4">
        <v>3390</v>
      </c>
      <c r="AB777" s="4">
        <v>0</v>
      </c>
      <c r="AC777">
        <v>2004</v>
      </c>
      <c r="AD777" t="s">
        <v>891</v>
      </c>
      <c r="AE777" t="s">
        <v>102</v>
      </c>
      <c r="AF777" t="s">
        <v>103</v>
      </c>
    </row>
    <row r="778" spans="1:32">
      <c r="A778" t="str">
        <f>PROPER(TRIM(Homes[[#This Row],[street]]))</f>
        <v>425 15Th Ave E</v>
      </c>
      <c r="B778" t="str">
        <f>PROPER(TRIM(Homes[[#This Row],[city]]))</f>
        <v>Seattle</v>
      </c>
      <c r="C778" t="str">
        <f>_xlfn.TEXTBEFORE(Homes[[#This Row],[statezip]]," ")</f>
        <v>WA</v>
      </c>
      <c r="D778" s="6" t="str">
        <f>_xlfn.TEXTAFTER(Homes[[#This Row],[statezip]]," ")</f>
        <v>98112</v>
      </c>
      <c r="E778" s="1">
        <v>735000</v>
      </c>
      <c r="F778">
        <v>3</v>
      </c>
      <c r="G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78" s="3" t="str">
        <f>Homes[[#This Row],[bedrooms]] &amp; " bd | " &amp; TEXT(Homes[[#This Row],[bathrooms]],"0.##") &amp; " ba"</f>
        <v>3 bd | 2.25 ba</v>
      </c>
      <c r="I778" s="4">
        <v>1490</v>
      </c>
      <c r="J778" s="1">
        <f>IFERROR(Homes[[#This Row],[price]]/Homes[[#This Row],[sqft_living]]," ")</f>
        <v>493.28859060402687</v>
      </c>
      <c r="K778" s="4">
        <f>IFERROR(Homes[[#This Row],[sqft_lot]]/43560," ")</f>
        <v>2.7823691460055096E-2</v>
      </c>
      <c r="L778" t="str">
        <f>IF(Homes[[#This Row],[waterfront]]=1, "Yes","No")</f>
        <v>No</v>
      </c>
      <c r="M778" s="4" t="str">
        <f>IF(Homes[[#This Row],[sqft_basement]]&gt;0, "Yes","No")</f>
        <v>Yes</v>
      </c>
      <c r="N778" t="str">
        <f>CHOOSE(Homes[[#This Row],[view]]+1, "None","Fair","Good","Great","Excellent")</f>
        <v>None</v>
      </c>
      <c r="O778" t="str">
        <f>CHOOSE(Homes[[#This Row],[condition]], "Poor","Fair","Average","Good","Excellent")</f>
        <v>Average</v>
      </c>
      <c r="P778">
        <f ca="1">YEAR(TODAY())-Homes[[#This Row],[yr_built]]</f>
        <v>14</v>
      </c>
      <c r="Q778">
        <v>0</v>
      </c>
      <c r="R778">
        <f ca="1">IF(Homes[[#This Row],[yr_renovated]]&gt;0, YEAR(TODAY())-Homes[[#This Row],[yr_renovated]], YEAR(TODAY())-Homes[[#This Row],[yr_built]])</f>
        <v>14</v>
      </c>
      <c r="S778">
        <v>2</v>
      </c>
      <c r="T778" s="2">
        <v>41817</v>
      </c>
      <c r="U778" s="3">
        <v>2.25</v>
      </c>
      <c r="V778" s="4">
        <f>IFERROR(Homes[[#This Row],[sqft_above]]+Homes[[#This Row],[sqft_basement]]," ")</f>
        <v>1490</v>
      </c>
      <c r="W778" s="4">
        <v>1212</v>
      </c>
      <c r="X778">
        <v>0</v>
      </c>
      <c r="Y778">
        <v>0</v>
      </c>
      <c r="Z778">
        <v>3</v>
      </c>
      <c r="AA778" s="4">
        <v>1040</v>
      </c>
      <c r="AB778" s="4">
        <v>450</v>
      </c>
      <c r="AC778">
        <v>2011</v>
      </c>
      <c r="AD778" t="s">
        <v>892</v>
      </c>
      <c r="AE778" t="s">
        <v>49</v>
      </c>
      <c r="AF778" t="s">
        <v>64</v>
      </c>
    </row>
    <row r="779" spans="1:32">
      <c r="A779" t="str">
        <f>PROPER(TRIM(Homes[[#This Row],[street]]))</f>
        <v>3613 40Th Ave W</v>
      </c>
      <c r="B779" t="str">
        <f>PROPER(TRIM(Homes[[#This Row],[city]]))</f>
        <v>Seattle</v>
      </c>
      <c r="C779" t="str">
        <f>_xlfn.TEXTBEFORE(Homes[[#This Row],[statezip]]," ")</f>
        <v>WA</v>
      </c>
      <c r="D779" s="6" t="str">
        <f>_xlfn.TEXTAFTER(Homes[[#This Row],[statezip]]," ")</f>
        <v>98199</v>
      </c>
      <c r="E779" s="1">
        <v>735000</v>
      </c>
      <c r="F779">
        <v>4</v>
      </c>
      <c r="G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779" s="3" t="str">
        <f>Homes[[#This Row],[bedrooms]] &amp; " bd | " &amp; TEXT(Homes[[#This Row],[bathrooms]],"0.##") &amp; " ba"</f>
        <v>4 bd | 2.25 ba</v>
      </c>
      <c r="I779" s="4">
        <v>2270</v>
      </c>
      <c r="J779" s="1">
        <f>IFERROR(Homes[[#This Row],[price]]/Homes[[#This Row],[sqft_living]]," ")</f>
        <v>323.78854625550662</v>
      </c>
      <c r="K779" s="4">
        <f>IFERROR(Homes[[#This Row],[sqft_lot]]/43560," ")</f>
        <v>0.11712580348943985</v>
      </c>
      <c r="L779" t="str">
        <f>IF(Homes[[#This Row],[waterfront]]=1, "Yes","No")</f>
        <v>No</v>
      </c>
      <c r="M779" s="4" t="str">
        <f>IF(Homes[[#This Row],[sqft_basement]]&gt;0, "Yes","No")</f>
        <v>Yes</v>
      </c>
      <c r="N779" t="str">
        <f>CHOOSE(Homes[[#This Row],[view]]+1, "None","Fair","Good","Great","Excellent")</f>
        <v>None</v>
      </c>
      <c r="O779" t="str">
        <f>CHOOSE(Homes[[#This Row],[condition]], "Poor","Fair","Average","Good","Excellent")</f>
        <v>Excellent</v>
      </c>
      <c r="P779">
        <f ca="1">YEAR(TODAY())-Homes[[#This Row],[yr_built]]</f>
        <v>71</v>
      </c>
      <c r="Q779">
        <v>0</v>
      </c>
      <c r="R779">
        <f ca="1">IF(Homes[[#This Row],[yr_renovated]]&gt;0, YEAR(TODAY())-Homes[[#This Row],[yr_renovated]], YEAR(TODAY())-Homes[[#This Row],[yr_built]])</f>
        <v>71</v>
      </c>
      <c r="S779">
        <v>1</v>
      </c>
      <c r="T779" s="2">
        <v>41813</v>
      </c>
      <c r="U779" s="3">
        <v>2.25</v>
      </c>
      <c r="V779" s="4">
        <f>IFERROR(Homes[[#This Row],[sqft_above]]+Homes[[#This Row],[sqft_basement]]," ")</f>
        <v>2270</v>
      </c>
      <c r="W779" s="4">
        <v>5102</v>
      </c>
      <c r="X779">
        <v>0</v>
      </c>
      <c r="Y779">
        <v>0</v>
      </c>
      <c r="Z779">
        <v>5</v>
      </c>
      <c r="AA779" s="4">
        <v>1340</v>
      </c>
      <c r="AB779" s="4">
        <v>930</v>
      </c>
      <c r="AC779">
        <v>1954</v>
      </c>
      <c r="AD779" t="s">
        <v>893</v>
      </c>
      <c r="AE779" t="s">
        <v>49</v>
      </c>
      <c r="AF779" t="s">
        <v>58</v>
      </c>
    </row>
    <row r="780" spans="1:32">
      <c r="A780" t="str">
        <f>PROPER(TRIM(Homes[[#This Row],[street]]))</f>
        <v>3849 Cascadia Ave S</v>
      </c>
      <c r="B780" t="str">
        <f>PROPER(TRIM(Homes[[#This Row],[city]]))</f>
        <v>Seattle</v>
      </c>
      <c r="C780" t="str">
        <f>_xlfn.TEXTBEFORE(Homes[[#This Row],[statezip]]," ")</f>
        <v>WA</v>
      </c>
      <c r="D780" s="6" t="str">
        <f>_xlfn.TEXTAFTER(Homes[[#This Row],[statezip]]," ")</f>
        <v>98118</v>
      </c>
      <c r="E780" s="1">
        <v>735000</v>
      </c>
      <c r="F780">
        <v>4</v>
      </c>
      <c r="G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780" s="3" t="str">
        <f>Homes[[#This Row],[bedrooms]] &amp; " bd | " &amp; TEXT(Homes[[#This Row],[bathrooms]],"0.##") &amp; " ba"</f>
        <v>4 bd | 3. ba</v>
      </c>
      <c r="I780" s="4">
        <v>2840</v>
      </c>
      <c r="J780" s="1">
        <f>IFERROR(Homes[[#This Row],[price]]/Homes[[#This Row],[sqft_living]]," ")</f>
        <v>258.80281690140845</v>
      </c>
      <c r="K780" s="4">
        <f>IFERROR(Homes[[#This Row],[sqft_lot]]/43560," ")</f>
        <v>9.4582185491276394E-2</v>
      </c>
      <c r="L780" t="str">
        <f>IF(Homes[[#This Row],[waterfront]]=1, "Yes","No")</f>
        <v>No</v>
      </c>
      <c r="M780" s="4" t="str">
        <f>IF(Homes[[#This Row],[sqft_basement]]&gt;0, "Yes","No")</f>
        <v>Yes</v>
      </c>
      <c r="N780" t="str">
        <f>CHOOSE(Homes[[#This Row],[view]]+1, "None","Fair","Good","Great","Excellent")</f>
        <v>None</v>
      </c>
      <c r="O780" t="str">
        <f>CHOOSE(Homes[[#This Row],[condition]], "Poor","Fair","Average","Good","Excellent")</f>
        <v>Good</v>
      </c>
      <c r="P780">
        <f ca="1">YEAR(TODAY())-Homes[[#This Row],[yr_built]]</f>
        <v>94</v>
      </c>
      <c r="Q780">
        <v>0</v>
      </c>
      <c r="R780">
        <f ca="1">IF(Homes[[#This Row],[yr_renovated]]&gt;0, YEAR(TODAY())-Homes[[#This Row],[yr_renovated]], YEAR(TODAY())-Homes[[#This Row],[yr_built]])</f>
        <v>94</v>
      </c>
      <c r="S780">
        <v>1.5</v>
      </c>
      <c r="T780" s="2">
        <v>41789</v>
      </c>
      <c r="U780" s="3">
        <v>3</v>
      </c>
      <c r="V780" s="4">
        <f>IFERROR(Homes[[#This Row],[sqft_above]]+Homes[[#This Row],[sqft_basement]]," ")</f>
        <v>2840</v>
      </c>
      <c r="W780" s="4">
        <v>4120</v>
      </c>
      <c r="X780">
        <v>0</v>
      </c>
      <c r="Y780">
        <v>0</v>
      </c>
      <c r="Z780">
        <v>4</v>
      </c>
      <c r="AA780" s="4">
        <v>2060</v>
      </c>
      <c r="AB780" s="4">
        <v>780</v>
      </c>
      <c r="AC780">
        <v>1931</v>
      </c>
      <c r="AD780" t="s">
        <v>894</v>
      </c>
      <c r="AE780" t="s">
        <v>49</v>
      </c>
      <c r="AF780" t="s">
        <v>229</v>
      </c>
    </row>
    <row r="781" spans="1:32">
      <c r="A781" t="str">
        <f>PROPER(TRIM(Homes[[#This Row],[street]]))</f>
        <v>3958 S Lucile St</v>
      </c>
      <c r="B781" t="str">
        <f>PROPER(TRIM(Homes[[#This Row],[city]]))</f>
        <v>Seattle</v>
      </c>
      <c r="C781" t="str">
        <f>_xlfn.TEXTBEFORE(Homes[[#This Row],[statezip]]," ")</f>
        <v>WA</v>
      </c>
      <c r="D781" s="6" t="str">
        <f>_xlfn.TEXTAFTER(Homes[[#This Row],[statezip]]," ")</f>
        <v>98118</v>
      </c>
      <c r="E781" s="1">
        <v>735000</v>
      </c>
      <c r="F781">
        <v>4</v>
      </c>
      <c r="G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1" s="3" t="str">
        <f>Homes[[#This Row],[bedrooms]] &amp; " bd | " &amp; TEXT(Homes[[#This Row],[bathrooms]],"0.##") &amp; " ba"</f>
        <v>4 bd | 2.5 ba</v>
      </c>
      <c r="I781" s="4">
        <v>2820</v>
      </c>
      <c r="J781" s="1">
        <f>IFERROR(Homes[[#This Row],[price]]/Homes[[#This Row],[sqft_living]]," ")</f>
        <v>260.63829787234044</v>
      </c>
      <c r="K781" s="4">
        <f>IFERROR(Homes[[#This Row],[sqft_lot]]/43560," ")</f>
        <v>0.14187327823691459</v>
      </c>
      <c r="L781" t="str">
        <f>IF(Homes[[#This Row],[waterfront]]=1, "Yes","No")</f>
        <v>No</v>
      </c>
      <c r="M781" s="4" t="str">
        <f>IF(Homes[[#This Row],[sqft_basement]]&gt;0, "Yes","No")</f>
        <v>Yes</v>
      </c>
      <c r="N781" t="str">
        <f>CHOOSE(Homes[[#This Row],[view]]+1, "None","Fair","Good","Great","Excellent")</f>
        <v>None</v>
      </c>
      <c r="O781" t="str">
        <f>CHOOSE(Homes[[#This Row],[condition]], "Poor","Fair","Average","Good","Excellent")</f>
        <v>Average</v>
      </c>
      <c r="P781">
        <f ca="1">YEAR(TODAY())-Homes[[#This Row],[yr_built]]</f>
        <v>12</v>
      </c>
      <c r="Q781">
        <v>1923</v>
      </c>
      <c r="R781">
        <f ca="1">IF(Homes[[#This Row],[yr_renovated]]&gt;0, YEAR(TODAY())-Homes[[#This Row],[yr_renovated]], YEAR(TODAY())-Homes[[#This Row],[yr_built]])</f>
        <v>102</v>
      </c>
      <c r="S781">
        <v>2</v>
      </c>
      <c r="T781" s="2">
        <v>41796</v>
      </c>
      <c r="U781" s="3">
        <v>2.5</v>
      </c>
      <c r="V781" s="4">
        <f>IFERROR(Homes[[#This Row],[sqft_above]]+Homes[[#This Row],[sqft_basement]]," ")</f>
        <v>2820</v>
      </c>
      <c r="W781" s="4">
        <v>6180</v>
      </c>
      <c r="X781">
        <v>0</v>
      </c>
      <c r="Y781">
        <v>0</v>
      </c>
      <c r="Z781">
        <v>3</v>
      </c>
      <c r="AA781" s="4">
        <v>2050</v>
      </c>
      <c r="AB781" s="4">
        <v>770</v>
      </c>
      <c r="AC781">
        <v>2013</v>
      </c>
      <c r="AD781" t="s">
        <v>895</v>
      </c>
      <c r="AE781" t="s">
        <v>49</v>
      </c>
      <c r="AF781" t="s">
        <v>229</v>
      </c>
    </row>
    <row r="782" spans="1:32">
      <c r="A782" t="str">
        <f>PROPER(TRIM(Homes[[#This Row],[street]]))</f>
        <v>6815 26Th Ave Ne</v>
      </c>
      <c r="B782" t="str">
        <f>PROPER(TRIM(Homes[[#This Row],[city]]))</f>
        <v>Seattle</v>
      </c>
      <c r="C782" t="str">
        <f>_xlfn.TEXTBEFORE(Homes[[#This Row],[statezip]]," ")</f>
        <v>WA</v>
      </c>
      <c r="D782" s="6" t="str">
        <f>_xlfn.TEXTAFTER(Homes[[#This Row],[statezip]]," ")</f>
        <v>98115</v>
      </c>
      <c r="E782" s="1">
        <v>735000</v>
      </c>
      <c r="F782">
        <v>4</v>
      </c>
      <c r="G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82" s="3" t="str">
        <f>Homes[[#This Row],[bedrooms]] &amp; " bd | " &amp; TEXT(Homes[[#This Row],[bathrooms]],"0.##") &amp; " ba"</f>
        <v>4 bd | 1.75 ba</v>
      </c>
      <c r="I782" s="4">
        <v>2460</v>
      </c>
      <c r="J782" s="1">
        <f>IFERROR(Homes[[#This Row],[price]]/Homes[[#This Row],[sqft_living]]," ")</f>
        <v>298.78048780487802</v>
      </c>
      <c r="K782" s="4">
        <f>IFERROR(Homes[[#This Row],[sqft_lot]]/43560," ")</f>
        <v>0.11707988980716254</v>
      </c>
      <c r="L782" t="str">
        <f>IF(Homes[[#This Row],[waterfront]]=1, "Yes","No")</f>
        <v>No</v>
      </c>
      <c r="M782" s="4" t="str">
        <f>IF(Homes[[#This Row],[sqft_basement]]&gt;0, "Yes","No")</f>
        <v>Yes</v>
      </c>
      <c r="N782" t="str">
        <f>CHOOSE(Homes[[#This Row],[view]]+1, "None","Fair","Good","Great","Excellent")</f>
        <v>None</v>
      </c>
      <c r="O782" t="str">
        <f>CHOOSE(Homes[[#This Row],[condition]], "Poor","Fair","Average","Good","Excellent")</f>
        <v>Excellent</v>
      </c>
      <c r="P782">
        <f ca="1">YEAR(TODAY())-Homes[[#This Row],[yr_built]]</f>
        <v>116</v>
      </c>
      <c r="Q782">
        <v>1988</v>
      </c>
      <c r="R782">
        <f ca="1">IF(Homes[[#This Row],[yr_renovated]]&gt;0, YEAR(TODAY())-Homes[[#This Row],[yr_renovated]], YEAR(TODAY())-Homes[[#This Row],[yr_built]])</f>
        <v>37</v>
      </c>
      <c r="S782">
        <v>1.5</v>
      </c>
      <c r="T782" s="2">
        <v>41801</v>
      </c>
      <c r="U782" s="3">
        <v>1.75</v>
      </c>
      <c r="V782" s="4">
        <f>IFERROR(Homes[[#This Row],[sqft_above]]+Homes[[#This Row],[sqft_basement]]," ")</f>
        <v>2460</v>
      </c>
      <c r="W782" s="4">
        <v>5100</v>
      </c>
      <c r="X782">
        <v>0</v>
      </c>
      <c r="Y782">
        <v>0</v>
      </c>
      <c r="Z782">
        <v>5</v>
      </c>
      <c r="AA782" s="4">
        <v>1450</v>
      </c>
      <c r="AB782" s="4">
        <v>1010</v>
      </c>
      <c r="AC782">
        <v>1909</v>
      </c>
      <c r="AD782" t="s">
        <v>896</v>
      </c>
      <c r="AE782" t="s">
        <v>49</v>
      </c>
      <c r="AF782" t="s">
        <v>154</v>
      </c>
    </row>
    <row r="783" spans="1:32">
      <c r="A783" t="str">
        <f>PROPER(TRIM(Homes[[#This Row],[street]]))</f>
        <v>Eastridge Drive Promenade</v>
      </c>
      <c r="B783" t="str">
        <f>PROPER(TRIM(Homes[[#This Row],[city]]))</f>
        <v>Redmond</v>
      </c>
      <c r="C783" t="str">
        <f>_xlfn.TEXTBEFORE(Homes[[#This Row],[statezip]]," ")</f>
        <v>WA</v>
      </c>
      <c r="D783" s="6" t="str">
        <f>_xlfn.TEXTAFTER(Homes[[#This Row],[statezip]]," ")</f>
        <v>98053</v>
      </c>
      <c r="E783" s="1">
        <v>734990</v>
      </c>
      <c r="F783">
        <v>4</v>
      </c>
      <c r="G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3" s="3" t="str">
        <f>Homes[[#This Row],[bedrooms]] &amp; " bd | " &amp; TEXT(Homes[[#This Row],[bathrooms]],"0.##") &amp; " ba"</f>
        <v>4 bd | 2.5 ba</v>
      </c>
      <c r="I783" s="4">
        <v>2650</v>
      </c>
      <c r="J783" s="1">
        <f>IFERROR(Homes[[#This Row],[price]]/Homes[[#This Row],[sqft_living]]," ")</f>
        <v>277.35471698113207</v>
      </c>
      <c r="K783" s="4">
        <f>IFERROR(Homes[[#This Row],[sqft_lot]]/43560," ")</f>
        <v>0.15803489439853077</v>
      </c>
      <c r="L783" t="str">
        <f>IF(Homes[[#This Row],[waterfront]]=1, "Yes","No")</f>
        <v>No</v>
      </c>
      <c r="M783" s="4" t="str">
        <f>IF(Homes[[#This Row],[sqft_basement]]&gt;0, "Yes","No")</f>
        <v>No</v>
      </c>
      <c r="N783" t="str">
        <f>CHOOSE(Homes[[#This Row],[view]]+1, "None","Fair","Good","Great","Excellent")</f>
        <v>None</v>
      </c>
      <c r="O783" t="str">
        <f>CHOOSE(Homes[[#This Row],[condition]], "Poor","Fair","Average","Good","Excellent")</f>
        <v>Average</v>
      </c>
      <c r="P783">
        <f ca="1">YEAR(TODAY())-Homes[[#This Row],[yr_built]]</f>
        <v>13</v>
      </c>
      <c r="Q783">
        <v>1912</v>
      </c>
      <c r="R783">
        <f ca="1">IF(Homes[[#This Row],[yr_renovated]]&gt;0, YEAR(TODAY())-Homes[[#This Row],[yr_renovated]], YEAR(TODAY())-Homes[[#This Row],[yr_built]])</f>
        <v>113</v>
      </c>
      <c r="S783">
        <v>2</v>
      </c>
      <c r="T783" s="2">
        <v>41809</v>
      </c>
      <c r="U783" s="3">
        <v>2.5</v>
      </c>
      <c r="V783" s="4">
        <f>IFERROR(Homes[[#This Row],[sqft_above]]+Homes[[#This Row],[sqft_basement]]," ")</f>
        <v>2650</v>
      </c>
      <c r="W783" s="4">
        <v>6884</v>
      </c>
      <c r="X783">
        <v>0</v>
      </c>
      <c r="Y783">
        <v>0</v>
      </c>
      <c r="Z783">
        <v>3</v>
      </c>
      <c r="AA783" s="4">
        <v>2650</v>
      </c>
      <c r="AB783" s="4">
        <v>0</v>
      </c>
      <c r="AC783">
        <v>2012</v>
      </c>
      <c r="AD783" t="s">
        <v>897</v>
      </c>
      <c r="AE783" t="s">
        <v>137</v>
      </c>
      <c r="AF783" t="s">
        <v>208</v>
      </c>
    </row>
    <row r="784" spans="1:32">
      <c r="A784" t="str">
        <f>PROPER(TRIM(Homes[[#This Row],[street]]))</f>
        <v>33518 161St Ln Se</v>
      </c>
      <c r="B784" t="str">
        <f>PROPER(TRIM(Homes[[#This Row],[city]]))</f>
        <v>Auburn</v>
      </c>
      <c r="C784" t="str">
        <f>_xlfn.TEXTBEFORE(Homes[[#This Row],[statezip]]," ")</f>
        <v>WA</v>
      </c>
      <c r="D784" s="6" t="str">
        <f>_xlfn.TEXTAFTER(Homes[[#This Row],[statezip]]," ")</f>
        <v>98092</v>
      </c>
      <c r="E784" s="1">
        <v>734950</v>
      </c>
      <c r="F784">
        <v>4</v>
      </c>
      <c r="G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84" s="3" t="str">
        <f>Homes[[#This Row],[bedrooms]] &amp; " bd | " &amp; TEXT(Homes[[#This Row],[bathrooms]],"0.##") &amp; " ba"</f>
        <v>4 bd | 3.25 ba</v>
      </c>
      <c r="I784" s="4">
        <v>4280</v>
      </c>
      <c r="J784" s="1">
        <f>IFERROR(Homes[[#This Row],[price]]/Homes[[#This Row],[sqft_living]]," ")</f>
        <v>171.71728971962617</v>
      </c>
      <c r="K784" s="4">
        <f>IFERROR(Homes[[#This Row],[sqft_lot]]/43560," ")</f>
        <v>1.0830808080808081</v>
      </c>
      <c r="L784" t="str">
        <f>IF(Homes[[#This Row],[waterfront]]=1, "Yes","No")</f>
        <v>No</v>
      </c>
      <c r="M784" s="4" t="str">
        <f>IF(Homes[[#This Row],[sqft_basement]]&gt;0, "Yes","No")</f>
        <v>Yes</v>
      </c>
      <c r="N784" t="str">
        <f>CHOOSE(Homes[[#This Row],[view]]+1, "None","Fair","Good","Great","Excellent")</f>
        <v>None</v>
      </c>
      <c r="O784" t="str">
        <f>CHOOSE(Homes[[#This Row],[condition]], "Poor","Fair","Average","Good","Excellent")</f>
        <v>Average</v>
      </c>
      <c r="P784">
        <f ca="1">YEAR(TODAY())-Homes[[#This Row],[yr_built]]</f>
        <v>23</v>
      </c>
      <c r="Q784">
        <v>0</v>
      </c>
      <c r="R784">
        <f ca="1">IF(Homes[[#This Row],[yr_renovated]]&gt;0, YEAR(TODAY())-Homes[[#This Row],[yr_renovated]], YEAR(TODAY())-Homes[[#This Row],[yr_built]])</f>
        <v>23</v>
      </c>
      <c r="S784">
        <v>2</v>
      </c>
      <c r="T784" s="2">
        <v>41829</v>
      </c>
      <c r="U784" s="3">
        <v>3.25</v>
      </c>
      <c r="V784" s="4">
        <f>IFERROR(Homes[[#This Row],[sqft_above]]+Homes[[#This Row],[sqft_basement]]," ")</f>
        <v>4280</v>
      </c>
      <c r="W784" s="4">
        <v>47179</v>
      </c>
      <c r="X784">
        <v>0</v>
      </c>
      <c r="Y784">
        <v>0</v>
      </c>
      <c r="Z784">
        <v>3</v>
      </c>
      <c r="AA784" s="4">
        <v>3050</v>
      </c>
      <c r="AB784" s="4">
        <v>1230</v>
      </c>
      <c r="AC784">
        <v>2002</v>
      </c>
      <c r="AD784" t="s">
        <v>898</v>
      </c>
      <c r="AE784" t="s">
        <v>519</v>
      </c>
      <c r="AF784" t="s">
        <v>520</v>
      </c>
    </row>
    <row r="785" spans="1:32">
      <c r="A785" t="str">
        <f>PROPER(TRIM(Homes[[#This Row],[street]]))</f>
        <v>950 Nw 60Th St</v>
      </c>
      <c r="B785" t="str">
        <f>PROPER(TRIM(Homes[[#This Row],[city]]))</f>
        <v>Seattle</v>
      </c>
      <c r="C785" t="str">
        <f>_xlfn.TEXTBEFORE(Homes[[#This Row],[statezip]]," ")</f>
        <v>WA</v>
      </c>
      <c r="D785" s="6" t="str">
        <f>_xlfn.TEXTAFTER(Homes[[#This Row],[statezip]]," ")</f>
        <v>98107</v>
      </c>
      <c r="E785" s="1">
        <v>734200</v>
      </c>
      <c r="F785">
        <v>4</v>
      </c>
      <c r="G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5" s="3" t="str">
        <f>Homes[[#This Row],[bedrooms]] &amp; " bd | " &amp; TEXT(Homes[[#This Row],[bathrooms]],"0.##") &amp; " ba"</f>
        <v>4 bd | 2.5 ba</v>
      </c>
      <c r="I785" s="4">
        <v>2760</v>
      </c>
      <c r="J785" s="1">
        <f>IFERROR(Homes[[#This Row],[price]]/Homes[[#This Row],[sqft_living]]," ")</f>
        <v>266.01449275362319</v>
      </c>
      <c r="K785" s="4">
        <f>IFERROR(Homes[[#This Row],[sqft_lot]]/43560," ")</f>
        <v>0.1147842056932966</v>
      </c>
      <c r="L785" t="str">
        <f>IF(Homes[[#This Row],[waterfront]]=1, "Yes","No")</f>
        <v>No</v>
      </c>
      <c r="M785" s="4" t="str">
        <f>IF(Homes[[#This Row],[sqft_basement]]&gt;0, "Yes","No")</f>
        <v>Yes</v>
      </c>
      <c r="N785" t="str">
        <f>CHOOSE(Homes[[#This Row],[view]]+1, "None","Fair","Good","Great","Excellent")</f>
        <v>None</v>
      </c>
      <c r="O785" t="str">
        <f>CHOOSE(Homes[[#This Row],[condition]], "Poor","Fair","Average","Good","Excellent")</f>
        <v>Excellent</v>
      </c>
      <c r="P785">
        <f ca="1">YEAR(TODAY())-Homes[[#This Row],[yr_built]]</f>
        <v>97</v>
      </c>
      <c r="Q785">
        <v>1970</v>
      </c>
      <c r="R785">
        <f ca="1">IF(Homes[[#This Row],[yr_renovated]]&gt;0, YEAR(TODAY())-Homes[[#This Row],[yr_renovated]], YEAR(TODAY())-Homes[[#This Row],[yr_built]])</f>
        <v>55</v>
      </c>
      <c r="S785">
        <v>1.5</v>
      </c>
      <c r="T785" s="2">
        <v>41771</v>
      </c>
      <c r="U785" s="3">
        <v>2.5</v>
      </c>
      <c r="V785" s="4">
        <f>IFERROR(Homes[[#This Row],[sqft_above]]+Homes[[#This Row],[sqft_basement]]," ")</f>
        <v>2760</v>
      </c>
      <c r="W785" s="4">
        <v>5000</v>
      </c>
      <c r="X785">
        <v>0</v>
      </c>
      <c r="Y785">
        <v>0</v>
      </c>
      <c r="Z785">
        <v>5</v>
      </c>
      <c r="AA785" s="4">
        <v>1680</v>
      </c>
      <c r="AB785" s="4">
        <v>1080</v>
      </c>
      <c r="AC785">
        <v>1928</v>
      </c>
      <c r="AD785" t="s">
        <v>899</v>
      </c>
      <c r="AE785" t="s">
        <v>49</v>
      </c>
      <c r="AF785" t="s">
        <v>62</v>
      </c>
    </row>
    <row r="786" spans="1:32">
      <c r="A786" t="str">
        <f>PROPER(TRIM(Homes[[#This Row],[street]]))</f>
        <v>507 130Th Pl Se</v>
      </c>
      <c r="B786" t="str">
        <f>PROPER(TRIM(Homes[[#This Row],[city]]))</f>
        <v>Bellevue</v>
      </c>
      <c r="C786" t="str">
        <f>_xlfn.TEXTBEFORE(Homes[[#This Row],[statezip]]," ")</f>
        <v>WA</v>
      </c>
      <c r="D786" s="6" t="str">
        <f>_xlfn.TEXTAFTER(Homes[[#This Row],[statezip]]," ")</f>
        <v>98005</v>
      </c>
      <c r="E786" s="1">
        <v>732600</v>
      </c>
      <c r="F786">
        <v>4</v>
      </c>
      <c r="G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6" s="3" t="str">
        <f>Homes[[#This Row],[bedrooms]] &amp; " bd | " &amp; TEXT(Homes[[#This Row],[bathrooms]],"0.##") &amp; " ba"</f>
        <v>4 bd | 2.5 ba</v>
      </c>
      <c r="I786" s="4">
        <v>2130</v>
      </c>
      <c r="J786" s="1">
        <f>IFERROR(Homes[[#This Row],[price]]/Homes[[#This Row],[sqft_living]]," ")</f>
        <v>343.94366197183098</v>
      </c>
      <c r="K786" s="4">
        <f>IFERROR(Homes[[#This Row],[sqft_lot]]/43560," ")</f>
        <v>0.16758494031221305</v>
      </c>
      <c r="L786" t="str">
        <f>IF(Homes[[#This Row],[waterfront]]=1, "Yes","No")</f>
        <v>No</v>
      </c>
      <c r="M786" s="4" t="str">
        <f>IF(Homes[[#This Row],[sqft_basement]]&gt;0, "Yes","No")</f>
        <v>Yes</v>
      </c>
      <c r="N786" t="str">
        <f>CHOOSE(Homes[[#This Row],[view]]+1, "None","Fair","Good","Great","Excellent")</f>
        <v>None</v>
      </c>
      <c r="O786" t="str">
        <f>CHOOSE(Homes[[#This Row],[condition]], "Poor","Fair","Average","Good","Excellent")</f>
        <v>Good</v>
      </c>
      <c r="P786">
        <f ca="1">YEAR(TODAY())-Homes[[#This Row],[yr_built]]</f>
        <v>62</v>
      </c>
      <c r="Q786">
        <v>0</v>
      </c>
      <c r="R786">
        <f ca="1">IF(Homes[[#This Row],[yr_renovated]]&gt;0, YEAR(TODAY())-Homes[[#This Row],[yr_renovated]], YEAR(TODAY())-Homes[[#This Row],[yr_built]])</f>
        <v>62</v>
      </c>
      <c r="S786">
        <v>1</v>
      </c>
      <c r="T786" s="2">
        <v>41812</v>
      </c>
      <c r="U786" s="3">
        <v>2.5</v>
      </c>
      <c r="V786" s="4">
        <f>IFERROR(Homes[[#This Row],[sqft_above]]+Homes[[#This Row],[sqft_basement]]," ")</f>
        <v>2130</v>
      </c>
      <c r="W786" s="4">
        <v>7300</v>
      </c>
      <c r="X786">
        <v>0</v>
      </c>
      <c r="Y786">
        <v>0</v>
      </c>
      <c r="Z786">
        <v>4</v>
      </c>
      <c r="AA786" s="4">
        <v>1230</v>
      </c>
      <c r="AB786" s="4">
        <v>900</v>
      </c>
      <c r="AC786">
        <v>1963</v>
      </c>
      <c r="AD786" t="s">
        <v>900</v>
      </c>
      <c r="AE786" t="s">
        <v>33</v>
      </c>
      <c r="AF786" t="s">
        <v>115</v>
      </c>
    </row>
    <row r="787" spans="1:32">
      <c r="A787" t="str">
        <f>PROPER(TRIM(Homes[[#This Row],[street]]))</f>
        <v>3741 Belvidere Ave Sw</v>
      </c>
      <c r="B787" t="str">
        <f>PROPER(TRIM(Homes[[#This Row],[city]]))</f>
        <v>Seattle</v>
      </c>
      <c r="C787" t="str">
        <f>_xlfn.TEXTBEFORE(Homes[[#This Row],[statezip]]," ")</f>
        <v>WA</v>
      </c>
      <c r="D787" s="6" t="str">
        <f>_xlfn.TEXTAFTER(Homes[[#This Row],[statezip]]," ")</f>
        <v>98126</v>
      </c>
      <c r="E787" s="1">
        <v>732000</v>
      </c>
      <c r="F787">
        <v>3</v>
      </c>
      <c r="G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787" s="3" t="str">
        <f>Homes[[#This Row],[bedrooms]] &amp; " bd | " &amp; TEXT(Homes[[#This Row],[bathrooms]],"0.##") &amp; " ba"</f>
        <v>3 bd | 3.75 ba</v>
      </c>
      <c r="I787" s="4">
        <v>2670</v>
      </c>
      <c r="J787" s="1">
        <f>IFERROR(Homes[[#This Row],[price]]/Homes[[#This Row],[sqft_living]]," ")</f>
        <v>274.15730337078651</v>
      </c>
      <c r="K787" s="4">
        <f>IFERROR(Homes[[#This Row],[sqft_lot]]/43560," ")</f>
        <v>0.14960973370064279</v>
      </c>
      <c r="L787" t="str">
        <f>IF(Homes[[#This Row],[waterfront]]=1, "Yes","No")</f>
        <v>No</v>
      </c>
      <c r="M787" s="4" t="str">
        <f>IF(Homes[[#This Row],[sqft_basement]]&gt;0, "Yes","No")</f>
        <v>Yes</v>
      </c>
      <c r="N787" t="str">
        <f>CHOOSE(Homes[[#This Row],[view]]+1, "None","Fair","Good","Great","Excellent")</f>
        <v>Excellent</v>
      </c>
      <c r="O787" t="str">
        <f>CHOOSE(Homes[[#This Row],[condition]], "Poor","Fair","Average","Good","Excellent")</f>
        <v>Good</v>
      </c>
      <c r="P787">
        <f ca="1">YEAR(TODAY())-Homes[[#This Row],[yr_built]]</f>
        <v>48</v>
      </c>
      <c r="Q787">
        <v>0</v>
      </c>
      <c r="R787">
        <f ca="1">IF(Homes[[#This Row],[yr_renovated]]&gt;0, YEAR(TODAY())-Homes[[#This Row],[yr_renovated]], YEAR(TODAY())-Homes[[#This Row],[yr_built]])</f>
        <v>48</v>
      </c>
      <c r="S787">
        <v>2.5</v>
      </c>
      <c r="T787" s="2">
        <v>41822</v>
      </c>
      <c r="U787" s="3">
        <v>3.75</v>
      </c>
      <c r="V787" s="4">
        <f>IFERROR(Homes[[#This Row],[sqft_above]]+Homes[[#This Row],[sqft_basement]]," ")</f>
        <v>2670</v>
      </c>
      <c r="W787" s="4">
        <v>6517</v>
      </c>
      <c r="X787">
        <v>0</v>
      </c>
      <c r="Y787">
        <v>4</v>
      </c>
      <c r="Z787">
        <v>4</v>
      </c>
      <c r="AA787" s="4">
        <v>2020</v>
      </c>
      <c r="AB787" s="4">
        <v>650</v>
      </c>
      <c r="AC787">
        <v>1977</v>
      </c>
      <c r="AD787" t="s">
        <v>901</v>
      </c>
      <c r="AE787" t="s">
        <v>49</v>
      </c>
      <c r="AF787" t="s">
        <v>434</v>
      </c>
    </row>
    <row r="788" spans="1:32">
      <c r="A788" t="str">
        <f>PROPER(TRIM(Homes[[#This Row],[street]]))</f>
        <v>6123 37Th Ave Nw</v>
      </c>
      <c r="B788" t="str">
        <f>PROPER(TRIM(Homes[[#This Row],[city]]))</f>
        <v>Seattle</v>
      </c>
      <c r="C788" t="str">
        <f>_xlfn.TEXTBEFORE(Homes[[#This Row],[statezip]]," ")</f>
        <v>WA</v>
      </c>
      <c r="D788" s="6" t="str">
        <f>_xlfn.TEXTAFTER(Homes[[#This Row],[statezip]]," ")</f>
        <v>98107</v>
      </c>
      <c r="E788" s="1">
        <v>732000</v>
      </c>
      <c r="F788">
        <v>3</v>
      </c>
      <c r="G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88" s="3" t="str">
        <f>Homes[[#This Row],[bedrooms]] &amp; " bd | " &amp; TEXT(Homes[[#This Row],[bathrooms]],"0.##") &amp; " ba"</f>
        <v>3 bd | 2.5 ba</v>
      </c>
      <c r="I788" s="4">
        <v>2330</v>
      </c>
      <c r="J788" s="1">
        <f>IFERROR(Homes[[#This Row],[price]]/Homes[[#This Row],[sqft_living]]," ")</f>
        <v>314.16309012875536</v>
      </c>
      <c r="K788" s="4">
        <f>IFERROR(Homes[[#This Row],[sqft_lot]]/43560," ")</f>
        <v>4.5615243342516071E-2</v>
      </c>
      <c r="L788" t="str">
        <f>IF(Homes[[#This Row],[waterfront]]=1, "Yes","No")</f>
        <v>No</v>
      </c>
      <c r="M788" s="4" t="str">
        <f>IF(Homes[[#This Row],[sqft_basement]]&gt;0, "Yes","No")</f>
        <v>Yes</v>
      </c>
      <c r="N788" t="str">
        <f>CHOOSE(Homes[[#This Row],[view]]+1, "None","Fair","Good","Great","Excellent")</f>
        <v>Excellent</v>
      </c>
      <c r="O788" t="str">
        <f>CHOOSE(Homes[[#This Row],[condition]], "Poor","Fair","Average","Good","Excellent")</f>
        <v>Average</v>
      </c>
      <c r="P788">
        <f ca="1">YEAR(TODAY())-Homes[[#This Row],[yr_built]]</f>
        <v>21</v>
      </c>
      <c r="Q788">
        <v>2003</v>
      </c>
      <c r="R788">
        <f ca="1">IF(Homes[[#This Row],[yr_renovated]]&gt;0, YEAR(TODAY())-Homes[[#This Row],[yr_renovated]], YEAR(TODAY())-Homes[[#This Row],[yr_built]])</f>
        <v>22</v>
      </c>
      <c r="S788">
        <v>2</v>
      </c>
      <c r="T788" s="2">
        <v>41786</v>
      </c>
      <c r="U788" s="3">
        <v>2.5</v>
      </c>
      <c r="V788" s="4">
        <f>IFERROR(Homes[[#This Row],[sqft_above]]+Homes[[#This Row],[sqft_basement]]," ")</f>
        <v>2330</v>
      </c>
      <c r="W788" s="4">
        <v>1987</v>
      </c>
      <c r="X788">
        <v>0</v>
      </c>
      <c r="Y788">
        <v>4</v>
      </c>
      <c r="Z788">
        <v>3</v>
      </c>
      <c r="AA788" s="4">
        <v>1410</v>
      </c>
      <c r="AB788" s="4">
        <v>920</v>
      </c>
      <c r="AC788">
        <v>2004</v>
      </c>
      <c r="AD788" t="s">
        <v>902</v>
      </c>
      <c r="AE788" t="s">
        <v>49</v>
      </c>
      <c r="AF788" t="s">
        <v>62</v>
      </c>
    </row>
    <row r="789" spans="1:32">
      <c r="A789" t="str">
        <f>PROPER(TRIM(Homes[[#This Row],[street]]))</f>
        <v>2049 144Th Ave Se</v>
      </c>
      <c r="B789" t="str">
        <f>PROPER(TRIM(Homes[[#This Row],[city]]))</f>
        <v>Bellevue</v>
      </c>
      <c r="C789" t="str">
        <f>_xlfn.TEXTBEFORE(Homes[[#This Row],[statezip]]," ")</f>
        <v>WA</v>
      </c>
      <c r="D789" s="6" t="str">
        <f>_xlfn.TEXTAFTER(Homes[[#This Row],[statezip]]," ")</f>
        <v>98007</v>
      </c>
      <c r="E789" s="1">
        <v>732000</v>
      </c>
      <c r="F789">
        <v>3</v>
      </c>
      <c r="G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89" s="3" t="str">
        <f>Homes[[#This Row],[bedrooms]] &amp; " bd | " &amp; TEXT(Homes[[#This Row],[bathrooms]],"0.##") &amp; " ba"</f>
        <v>3 bd | 2. ba</v>
      </c>
      <c r="I789" s="4">
        <v>1940</v>
      </c>
      <c r="J789" s="1">
        <f>IFERROR(Homes[[#This Row],[price]]/Homes[[#This Row],[sqft_living]]," ")</f>
        <v>377.31958762886597</v>
      </c>
      <c r="K789" s="4">
        <f>IFERROR(Homes[[#This Row],[sqft_lot]]/43560," ")</f>
        <v>1.2799816345270891</v>
      </c>
      <c r="L789" t="str">
        <f>IF(Homes[[#This Row],[waterfront]]=1, "Yes","No")</f>
        <v>No</v>
      </c>
      <c r="M789" s="4" t="str">
        <f>IF(Homes[[#This Row],[sqft_basement]]&gt;0, "Yes","No")</f>
        <v>No</v>
      </c>
      <c r="N789" t="str">
        <f>CHOOSE(Homes[[#This Row],[view]]+1, "None","Fair","Good","Great","Excellent")</f>
        <v>None</v>
      </c>
      <c r="O789" t="str">
        <f>CHOOSE(Homes[[#This Row],[condition]], "Poor","Fair","Average","Good","Excellent")</f>
        <v>Excellent</v>
      </c>
      <c r="P789">
        <f ca="1">YEAR(TODAY())-Homes[[#This Row],[yr_built]]</f>
        <v>71</v>
      </c>
      <c r="Q789">
        <v>0</v>
      </c>
      <c r="R789">
        <f ca="1">IF(Homes[[#This Row],[yr_renovated]]&gt;0, YEAR(TODAY())-Homes[[#This Row],[yr_renovated]], YEAR(TODAY())-Homes[[#This Row],[yr_built]])</f>
        <v>71</v>
      </c>
      <c r="S789">
        <v>1</v>
      </c>
      <c r="T789" s="2">
        <v>41777</v>
      </c>
      <c r="U789" s="3">
        <v>2</v>
      </c>
      <c r="V789" s="4">
        <f>IFERROR(Homes[[#This Row],[sqft_above]]+Homes[[#This Row],[sqft_basement]]," ")</f>
        <v>1940</v>
      </c>
      <c r="W789" s="4">
        <v>55756</v>
      </c>
      <c r="X789">
        <v>0</v>
      </c>
      <c r="Y789">
        <v>0</v>
      </c>
      <c r="Z789">
        <v>5</v>
      </c>
      <c r="AA789" s="4">
        <v>1940</v>
      </c>
      <c r="AB789" s="4">
        <v>0</v>
      </c>
      <c r="AC789">
        <v>1954</v>
      </c>
      <c r="AD789" t="s">
        <v>903</v>
      </c>
      <c r="AE789" t="s">
        <v>33</v>
      </c>
      <c r="AF789" t="s">
        <v>264</v>
      </c>
    </row>
    <row r="790" spans="1:32">
      <c r="A790" t="str">
        <f>PROPER(TRIM(Homes[[#This Row],[street]]))</f>
        <v>120 Mt Si Pl Nw</v>
      </c>
      <c r="B790" t="str">
        <f>PROPER(TRIM(Homes[[#This Row],[city]]))</f>
        <v>Issaquah</v>
      </c>
      <c r="C790" t="str">
        <f>_xlfn.TEXTBEFORE(Homes[[#This Row],[statezip]]," ")</f>
        <v>WA</v>
      </c>
      <c r="D790" s="6" t="str">
        <f>_xlfn.TEXTAFTER(Homes[[#This Row],[statezip]]," ")</f>
        <v>98027</v>
      </c>
      <c r="E790" s="1">
        <v>730100</v>
      </c>
      <c r="F790">
        <v>4</v>
      </c>
      <c r="G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0" s="3" t="str">
        <f>Homes[[#This Row],[bedrooms]] &amp; " bd | " &amp; TEXT(Homes[[#This Row],[bathrooms]],"0.##") &amp; " ba"</f>
        <v>4 bd | 2.5 ba</v>
      </c>
      <c r="I790" s="4">
        <v>3120</v>
      </c>
      <c r="J790" s="1">
        <f>IFERROR(Homes[[#This Row],[price]]/Homes[[#This Row],[sqft_living]]," ")</f>
        <v>234.00641025641025</v>
      </c>
      <c r="K790" s="4">
        <f>IFERROR(Homes[[#This Row],[sqft_lot]]/43560," ")</f>
        <v>0.32828282828282829</v>
      </c>
      <c r="L790" t="str">
        <f>IF(Homes[[#This Row],[waterfront]]=1, "Yes","No")</f>
        <v>No</v>
      </c>
      <c r="M790" s="4" t="str">
        <f>IF(Homes[[#This Row],[sqft_basement]]&gt;0, "Yes","No")</f>
        <v>No</v>
      </c>
      <c r="N790" t="str">
        <f>CHOOSE(Homes[[#This Row],[view]]+1, "None","Fair","Good","Great","Excellent")</f>
        <v>None</v>
      </c>
      <c r="O790" t="str">
        <f>CHOOSE(Homes[[#This Row],[condition]], "Poor","Fair","Average","Good","Excellent")</f>
        <v>Average</v>
      </c>
      <c r="P790">
        <f ca="1">YEAR(TODAY())-Homes[[#This Row],[yr_built]]</f>
        <v>22</v>
      </c>
      <c r="Q790">
        <v>0</v>
      </c>
      <c r="R790">
        <f ca="1">IF(Homes[[#This Row],[yr_renovated]]&gt;0, YEAR(TODAY())-Homes[[#This Row],[yr_renovated]], YEAR(TODAY())-Homes[[#This Row],[yr_built]])</f>
        <v>22</v>
      </c>
      <c r="S790">
        <v>2</v>
      </c>
      <c r="T790" s="2">
        <v>41775</v>
      </c>
      <c r="U790" s="3">
        <v>2.5</v>
      </c>
      <c r="V790" s="4">
        <f>IFERROR(Homes[[#This Row],[sqft_above]]+Homes[[#This Row],[sqft_basement]]," ")</f>
        <v>3120</v>
      </c>
      <c r="W790" s="4">
        <v>14300</v>
      </c>
      <c r="X790">
        <v>0</v>
      </c>
      <c r="Y790">
        <v>0</v>
      </c>
      <c r="Z790">
        <v>3</v>
      </c>
      <c r="AA790" s="4">
        <v>3120</v>
      </c>
      <c r="AB790" s="4">
        <v>0</v>
      </c>
      <c r="AC790">
        <v>2003</v>
      </c>
      <c r="AD790" t="s">
        <v>904</v>
      </c>
      <c r="AE790" t="s">
        <v>79</v>
      </c>
      <c r="AF790" t="s">
        <v>82</v>
      </c>
    </row>
    <row r="791" spans="1:32">
      <c r="A791" t="str">
        <f>PROPER(TRIM(Homes[[#This Row],[street]]))</f>
        <v>7741 29Th Ave Nw</v>
      </c>
      <c r="B791" t="str">
        <f>PROPER(TRIM(Homes[[#This Row],[city]]))</f>
        <v>Seattle</v>
      </c>
      <c r="C791" t="str">
        <f>_xlfn.TEXTBEFORE(Homes[[#This Row],[statezip]]," ")</f>
        <v>WA</v>
      </c>
      <c r="D791" s="6" t="str">
        <f>_xlfn.TEXTAFTER(Homes[[#This Row],[statezip]]," ")</f>
        <v>98117</v>
      </c>
      <c r="E791" s="1">
        <v>730001</v>
      </c>
      <c r="F791">
        <v>3</v>
      </c>
      <c r="G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91" s="3" t="str">
        <f>Homes[[#This Row],[bedrooms]] &amp; " bd | " &amp; TEXT(Homes[[#This Row],[bathrooms]],"0.##") &amp; " ba"</f>
        <v>3 bd | 2. ba</v>
      </c>
      <c r="I791" s="4">
        <v>1840</v>
      </c>
      <c r="J791" s="1">
        <f>IFERROR(Homes[[#This Row],[price]]/Homes[[#This Row],[sqft_living]]," ")</f>
        <v>396.73967391304348</v>
      </c>
      <c r="K791" s="4">
        <f>IFERROR(Homes[[#This Row],[sqft_lot]]/43560," ")</f>
        <v>0.10904499540863177</v>
      </c>
      <c r="L791" t="str">
        <f>IF(Homes[[#This Row],[waterfront]]=1, "Yes","No")</f>
        <v>No</v>
      </c>
      <c r="M791" s="4" t="str">
        <f>IF(Homes[[#This Row],[sqft_basement]]&gt;0, "Yes","No")</f>
        <v>Yes</v>
      </c>
      <c r="N791" t="str">
        <f>CHOOSE(Homes[[#This Row],[view]]+1, "None","Fair","Good","Great","Excellent")</f>
        <v>None</v>
      </c>
      <c r="O791" t="str">
        <f>CHOOSE(Homes[[#This Row],[condition]], "Poor","Fair","Average","Good","Excellent")</f>
        <v>Excellent</v>
      </c>
      <c r="P791">
        <f ca="1">YEAR(TODAY())-Homes[[#This Row],[yr_built]]</f>
        <v>74</v>
      </c>
      <c r="Q791">
        <v>0</v>
      </c>
      <c r="R791">
        <f ca="1">IF(Homes[[#This Row],[yr_renovated]]&gt;0, YEAR(TODAY())-Homes[[#This Row],[yr_renovated]], YEAR(TODAY())-Homes[[#This Row],[yr_built]])</f>
        <v>74</v>
      </c>
      <c r="S791">
        <v>1</v>
      </c>
      <c r="T791" s="2">
        <v>41786</v>
      </c>
      <c r="U791" s="3">
        <v>2</v>
      </c>
      <c r="V791" s="4">
        <f>IFERROR(Homes[[#This Row],[sqft_above]]+Homes[[#This Row],[sqft_basement]]," ")</f>
        <v>1840</v>
      </c>
      <c r="W791" s="4">
        <v>4750</v>
      </c>
      <c r="X791">
        <v>0</v>
      </c>
      <c r="Y791">
        <v>0</v>
      </c>
      <c r="Z791">
        <v>5</v>
      </c>
      <c r="AA791" s="4">
        <v>1010</v>
      </c>
      <c r="AB791" s="4">
        <v>830</v>
      </c>
      <c r="AC791">
        <v>1951</v>
      </c>
      <c r="AD791" t="s">
        <v>905</v>
      </c>
      <c r="AE791" t="s">
        <v>49</v>
      </c>
      <c r="AF791" t="s">
        <v>204</v>
      </c>
    </row>
    <row r="792" spans="1:32">
      <c r="A792" t="str">
        <f>PROPER(TRIM(Homes[[#This Row],[street]]))</f>
        <v>2913 278Th Ave Se</v>
      </c>
      <c r="B792" t="str">
        <f>PROPER(TRIM(Homes[[#This Row],[city]]))</f>
        <v>Sammamish</v>
      </c>
      <c r="C792" t="str">
        <f>_xlfn.TEXTBEFORE(Homes[[#This Row],[statezip]]," ")</f>
        <v>WA</v>
      </c>
      <c r="D792" s="6" t="str">
        <f>_xlfn.TEXTAFTER(Homes[[#This Row],[statezip]]," ")</f>
        <v>98075</v>
      </c>
      <c r="E792" s="1">
        <v>730000</v>
      </c>
      <c r="F792">
        <v>4</v>
      </c>
      <c r="G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2" s="3" t="str">
        <f>Homes[[#This Row],[bedrooms]] &amp; " bd | " &amp; TEXT(Homes[[#This Row],[bathrooms]],"0.##") &amp; " ba"</f>
        <v>4 bd | 2.5 ba</v>
      </c>
      <c r="I792" s="4">
        <v>3230</v>
      </c>
      <c r="J792" s="1">
        <f>IFERROR(Homes[[#This Row],[price]]/Homes[[#This Row],[sqft_living]]," ")</f>
        <v>226.0061919504644</v>
      </c>
      <c r="K792" s="4">
        <f>IFERROR(Homes[[#This Row],[sqft_lot]]/43560," ")</f>
        <v>0.16829660238751148</v>
      </c>
      <c r="L792" t="str">
        <f>IF(Homes[[#This Row],[waterfront]]=1, "Yes","No")</f>
        <v>No</v>
      </c>
      <c r="M792" s="4" t="str">
        <f>IF(Homes[[#This Row],[sqft_basement]]&gt;0, "Yes","No")</f>
        <v>No</v>
      </c>
      <c r="N792" t="str">
        <f>CHOOSE(Homes[[#This Row],[view]]+1, "None","Fair","Good","Great","Excellent")</f>
        <v>None</v>
      </c>
      <c r="O792" t="str">
        <f>CHOOSE(Homes[[#This Row],[condition]], "Poor","Fair","Average","Good","Excellent")</f>
        <v>Average</v>
      </c>
      <c r="P792">
        <f ca="1">YEAR(TODAY())-Homes[[#This Row],[yr_built]]</f>
        <v>21</v>
      </c>
      <c r="Q792">
        <v>2003</v>
      </c>
      <c r="R792">
        <f ca="1">IF(Homes[[#This Row],[yr_renovated]]&gt;0, YEAR(TODAY())-Homes[[#This Row],[yr_renovated]], YEAR(TODAY())-Homes[[#This Row],[yr_built]])</f>
        <v>22</v>
      </c>
      <c r="S792">
        <v>2</v>
      </c>
      <c r="T792" s="2">
        <v>41779</v>
      </c>
      <c r="U792" s="3">
        <v>2.5</v>
      </c>
      <c r="V792" s="4">
        <f>IFERROR(Homes[[#This Row],[sqft_above]]+Homes[[#This Row],[sqft_basement]]," ")</f>
        <v>3230</v>
      </c>
      <c r="W792" s="4">
        <v>7331</v>
      </c>
      <c r="X792">
        <v>0</v>
      </c>
      <c r="Y792">
        <v>0</v>
      </c>
      <c r="Z792">
        <v>3</v>
      </c>
      <c r="AA792" s="4">
        <v>3230</v>
      </c>
      <c r="AB792" s="4">
        <v>0</v>
      </c>
      <c r="AC792">
        <v>2004</v>
      </c>
      <c r="AD792" t="s">
        <v>906</v>
      </c>
      <c r="AE792" t="s">
        <v>102</v>
      </c>
      <c r="AF792" t="s">
        <v>103</v>
      </c>
    </row>
    <row r="793" spans="1:32">
      <c r="A793" t="str">
        <f>PROPER(TRIM(Homes[[#This Row],[street]]))</f>
        <v>3635 41St Ave W</v>
      </c>
      <c r="B793" t="str">
        <f>PROPER(TRIM(Homes[[#This Row],[city]]))</f>
        <v>Seattle</v>
      </c>
      <c r="C793" t="str">
        <f>_xlfn.TEXTBEFORE(Homes[[#This Row],[statezip]]," ")</f>
        <v>WA</v>
      </c>
      <c r="D793" s="6" t="str">
        <f>_xlfn.TEXTAFTER(Homes[[#This Row],[statezip]]," ")</f>
        <v>98199</v>
      </c>
      <c r="E793" s="1">
        <v>730000</v>
      </c>
      <c r="F793">
        <v>4</v>
      </c>
      <c r="G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793" s="3" t="str">
        <f>Homes[[#This Row],[bedrooms]] &amp; " bd | " &amp; TEXT(Homes[[#This Row],[bathrooms]],"0.##") &amp; " ba"</f>
        <v>4 bd | 2. ba</v>
      </c>
      <c r="I793" s="4">
        <v>2360</v>
      </c>
      <c r="J793" s="1">
        <f>IFERROR(Homes[[#This Row],[price]]/Homes[[#This Row],[sqft_living]]," ")</f>
        <v>309.32203389830511</v>
      </c>
      <c r="K793" s="4">
        <f>IFERROR(Homes[[#This Row],[sqft_lot]]/43560," ")</f>
        <v>0.13774104683195593</v>
      </c>
      <c r="L793" t="str">
        <f>IF(Homes[[#This Row],[waterfront]]=1, "Yes","No")</f>
        <v>No</v>
      </c>
      <c r="M793" s="4" t="str">
        <f>IF(Homes[[#This Row],[sqft_basement]]&gt;0, "Yes","No")</f>
        <v>Yes</v>
      </c>
      <c r="N793" t="str">
        <f>CHOOSE(Homes[[#This Row],[view]]+1, "None","Fair","Good","Great","Excellent")</f>
        <v>None</v>
      </c>
      <c r="O793" t="str">
        <f>CHOOSE(Homes[[#This Row],[condition]], "Poor","Fair","Average","Good","Excellent")</f>
        <v>Excellent</v>
      </c>
      <c r="P793">
        <f ca="1">YEAR(TODAY())-Homes[[#This Row],[yr_built]]</f>
        <v>86</v>
      </c>
      <c r="Q793">
        <v>0</v>
      </c>
      <c r="R793">
        <f ca="1">IF(Homes[[#This Row],[yr_renovated]]&gt;0, YEAR(TODAY())-Homes[[#This Row],[yr_renovated]], YEAR(TODAY())-Homes[[#This Row],[yr_built]])</f>
        <v>86</v>
      </c>
      <c r="S793">
        <v>1</v>
      </c>
      <c r="T793" s="2">
        <v>41792</v>
      </c>
      <c r="U793" s="3">
        <v>2</v>
      </c>
      <c r="V793" s="4">
        <f>IFERROR(Homes[[#This Row],[sqft_above]]+Homes[[#This Row],[sqft_basement]]," ")</f>
        <v>2360</v>
      </c>
      <c r="W793" s="4">
        <v>6000</v>
      </c>
      <c r="X793">
        <v>0</v>
      </c>
      <c r="Y793">
        <v>0</v>
      </c>
      <c r="Z793">
        <v>5</v>
      </c>
      <c r="AA793" s="4">
        <v>1260</v>
      </c>
      <c r="AB793" s="4">
        <v>1100</v>
      </c>
      <c r="AC793">
        <v>1939</v>
      </c>
      <c r="AD793" t="s">
        <v>907</v>
      </c>
      <c r="AE793" t="s">
        <v>49</v>
      </c>
      <c r="AF793" t="s">
        <v>58</v>
      </c>
    </row>
    <row r="794" spans="1:32">
      <c r="A794" t="str">
        <f>PROPER(TRIM(Homes[[#This Row],[street]]))</f>
        <v>3200 130Th Ave Ne</v>
      </c>
      <c r="B794" t="str">
        <f>PROPER(TRIM(Homes[[#This Row],[city]]))</f>
        <v>Bellevue</v>
      </c>
      <c r="C794" t="str">
        <f>_xlfn.TEXTBEFORE(Homes[[#This Row],[statezip]]," ")</f>
        <v>WA</v>
      </c>
      <c r="D794" s="6" t="str">
        <f>_xlfn.TEXTAFTER(Homes[[#This Row],[statezip]]," ")</f>
        <v>98005</v>
      </c>
      <c r="E794" s="1">
        <v>729032</v>
      </c>
      <c r="F794">
        <v>4</v>
      </c>
      <c r="G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4" s="3" t="str">
        <f>Homes[[#This Row],[bedrooms]] &amp; " bd | " &amp; TEXT(Homes[[#This Row],[bathrooms]],"0.##") &amp; " ba"</f>
        <v>4 bd | 2.5 ba</v>
      </c>
      <c r="I794" s="4">
        <v>2840</v>
      </c>
      <c r="J794" s="1">
        <f>IFERROR(Homes[[#This Row],[price]]/Homes[[#This Row],[sqft_living]]," ")</f>
        <v>256.70140845070421</v>
      </c>
      <c r="K794" s="4">
        <f>IFERROR(Homes[[#This Row],[sqft_lot]]/43560," ")</f>
        <v>0.29536271808999082</v>
      </c>
      <c r="L794" t="str">
        <f>IF(Homes[[#This Row],[waterfront]]=1, "Yes","No")</f>
        <v>No</v>
      </c>
      <c r="M794" s="4" t="str">
        <f>IF(Homes[[#This Row],[sqft_basement]]&gt;0, "Yes","No")</f>
        <v>Yes</v>
      </c>
      <c r="N794" t="str">
        <f>CHOOSE(Homes[[#This Row],[view]]+1, "None","Fair","Good","Great","Excellent")</f>
        <v>None</v>
      </c>
      <c r="O794" t="str">
        <f>CHOOSE(Homes[[#This Row],[condition]], "Poor","Fair","Average","Good","Excellent")</f>
        <v>Good</v>
      </c>
      <c r="P794">
        <f ca="1">YEAR(TODAY())-Homes[[#This Row],[yr_built]]</f>
        <v>48</v>
      </c>
      <c r="Q794">
        <v>0</v>
      </c>
      <c r="R794">
        <f ca="1">IF(Homes[[#This Row],[yr_renovated]]&gt;0, YEAR(TODAY())-Homes[[#This Row],[yr_renovated]], YEAR(TODAY())-Homes[[#This Row],[yr_built]])</f>
        <v>48</v>
      </c>
      <c r="S794">
        <v>1</v>
      </c>
      <c r="T794" s="2">
        <v>41821</v>
      </c>
      <c r="U794" s="3">
        <v>2.5</v>
      </c>
      <c r="V794" s="4">
        <f>IFERROR(Homes[[#This Row],[sqft_above]]+Homes[[#This Row],[sqft_basement]]," ")</f>
        <v>2840</v>
      </c>
      <c r="W794" s="4">
        <v>12866</v>
      </c>
      <c r="X794">
        <v>0</v>
      </c>
      <c r="Y794">
        <v>0</v>
      </c>
      <c r="Z794">
        <v>4</v>
      </c>
      <c r="AA794" s="4">
        <v>1780</v>
      </c>
      <c r="AB794" s="4">
        <v>1060</v>
      </c>
      <c r="AC794">
        <v>1977</v>
      </c>
      <c r="AD794" t="s">
        <v>908</v>
      </c>
      <c r="AE794" t="s">
        <v>33</v>
      </c>
      <c r="AF794" t="s">
        <v>115</v>
      </c>
    </row>
    <row r="795" spans="1:32">
      <c r="A795" t="str">
        <f>PROPER(TRIM(Homes[[#This Row],[street]]))</f>
        <v>112 10Th Ave E</v>
      </c>
      <c r="B795" t="str">
        <f>PROPER(TRIM(Homes[[#This Row],[city]]))</f>
        <v>Seattle</v>
      </c>
      <c r="C795" t="str">
        <f>_xlfn.TEXTBEFORE(Homes[[#This Row],[statezip]]," ")</f>
        <v>WA</v>
      </c>
      <c r="D795" s="6" t="str">
        <f>_xlfn.TEXTAFTER(Homes[[#This Row],[statezip]]," ")</f>
        <v>98102</v>
      </c>
      <c r="E795" s="1">
        <v>729000</v>
      </c>
      <c r="F795">
        <v>3</v>
      </c>
      <c r="G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795" s="3" t="str">
        <f>Homes[[#This Row],[bedrooms]] &amp; " bd | " &amp; TEXT(Homes[[#This Row],[bathrooms]],"0.##") &amp; " ba"</f>
        <v>3 bd | 1. ba</v>
      </c>
      <c r="I795" s="4">
        <v>1580</v>
      </c>
      <c r="J795" s="1">
        <f>IFERROR(Homes[[#This Row],[price]]/Homes[[#This Row],[sqft_living]]," ")</f>
        <v>461.39240506329116</v>
      </c>
      <c r="K795" s="4">
        <f>IFERROR(Homes[[#This Row],[sqft_lot]]/43560," ")</f>
        <v>8.8154269972451793E-2</v>
      </c>
      <c r="L795" t="str">
        <f>IF(Homes[[#This Row],[waterfront]]=1, "Yes","No")</f>
        <v>No</v>
      </c>
      <c r="M795" s="4" t="str">
        <f>IF(Homes[[#This Row],[sqft_basement]]&gt;0, "Yes","No")</f>
        <v>No</v>
      </c>
      <c r="N795" t="str">
        <f>CHOOSE(Homes[[#This Row],[view]]+1, "None","Fair","Good","Great","Excellent")</f>
        <v>None</v>
      </c>
      <c r="O795" t="str">
        <f>CHOOSE(Homes[[#This Row],[condition]], "Poor","Fair","Average","Good","Excellent")</f>
        <v>Average</v>
      </c>
      <c r="P795">
        <f ca="1">YEAR(TODAY())-Homes[[#This Row],[yr_built]]</f>
        <v>117</v>
      </c>
      <c r="Q795">
        <v>1988</v>
      </c>
      <c r="R795">
        <f ca="1">IF(Homes[[#This Row],[yr_renovated]]&gt;0, YEAR(TODAY())-Homes[[#This Row],[yr_renovated]], YEAR(TODAY())-Homes[[#This Row],[yr_built]])</f>
        <v>37</v>
      </c>
      <c r="S795">
        <v>2</v>
      </c>
      <c r="T795" s="2">
        <v>41807</v>
      </c>
      <c r="U795" s="3">
        <v>1</v>
      </c>
      <c r="V795" s="4">
        <f>IFERROR(Homes[[#This Row],[sqft_above]]+Homes[[#This Row],[sqft_basement]]," ")</f>
        <v>1580</v>
      </c>
      <c r="W795" s="4">
        <v>3840</v>
      </c>
      <c r="X795">
        <v>0</v>
      </c>
      <c r="Y795">
        <v>0</v>
      </c>
      <c r="Z795">
        <v>3</v>
      </c>
      <c r="AA795" s="4">
        <v>1580</v>
      </c>
      <c r="AB795" s="4">
        <v>0</v>
      </c>
      <c r="AC795">
        <v>1908</v>
      </c>
      <c r="AD795" t="s">
        <v>909</v>
      </c>
      <c r="AE795" t="s">
        <v>49</v>
      </c>
      <c r="AF795" t="s">
        <v>89</v>
      </c>
    </row>
    <row r="796" spans="1:32">
      <c r="A796" t="str">
        <f>PROPER(TRIM(Homes[[#This Row],[street]]))</f>
        <v>24233 Ne 131St Terrace</v>
      </c>
      <c r="B796" t="str">
        <f>PROPER(TRIM(Homes[[#This Row],[city]]))</f>
        <v>Redmond</v>
      </c>
      <c r="C796" t="str">
        <f>_xlfn.TEXTBEFORE(Homes[[#This Row],[statezip]]," ")</f>
        <v>WA</v>
      </c>
      <c r="D796" s="6" t="str">
        <f>_xlfn.TEXTAFTER(Homes[[#This Row],[statezip]]," ")</f>
        <v>98053</v>
      </c>
      <c r="E796" s="1">
        <v>728050</v>
      </c>
      <c r="F796">
        <v>3</v>
      </c>
      <c r="G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6" s="3" t="str">
        <f>Homes[[#This Row],[bedrooms]] &amp; " bd | " &amp; TEXT(Homes[[#This Row],[bathrooms]],"0.##") &amp; " ba"</f>
        <v>3 bd | 2.5 ba</v>
      </c>
      <c r="I796" s="4">
        <v>2320</v>
      </c>
      <c r="J796" s="1">
        <f>IFERROR(Homes[[#This Row],[price]]/Homes[[#This Row],[sqft_living]]," ")</f>
        <v>313.81465517241378</v>
      </c>
      <c r="K796" s="4">
        <f>IFERROR(Homes[[#This Row],[sqft_lot]]/43560," ")</f>
        <v>0.15553259871441691</v>
      </c>
      <c r="L796" t="str">
        <f>IF(Homes[[#This Row],[waterfront]]=1, "Yes","No")</f>
        <v>No</v>
      </c>
      <c r="M796" s="4" t="str">
        <f>IF(Homes[[#This Row],[sqft_basement]]&gt;0, "Yes","No")</f>
        <v>No</v>
      </c>
      <c r="N796" t="str">
        <f>CHOOSE(Homes[[#This Row],[view]]+1, "None","Fair","Good","Great","Excellent")</f>
        <v>None</v>
      </c>
      <c r="O796" t="str">
        <f>CHOOSE(Homes[[#This Row],[condition]], "Poor","Fair","Average","Good","Excellent")</f>
        <v>Average</v>
      </c>
      <c r="P796">
        <f ca="1">YEAR(TODAY())-Homes[[#This Row],[yr_built]]</f>
        <v>17</v>
      </c>
      <c r="Q796">
        <v>0</v>
      </c>
      <c r="R796">
        <f ca="1">IF(Homes[[#This Row],[yr_renovated]]&gt;0, YEAR(TODAY())-Homes[[#This Row],[yr_renovated]], YEAR(TODAY())-Homes[[#This Row],[yr_built]])</f>
        <v>17</v>
      </c>
      <c r="S796">
        <v>1</v>
      </c>
      <c r="T796" s="2">
        <v>41809</v>
      </c>
      <c r="U796" s="3">
        <v>2.5</v>
      </c>
      <c r="V796" s="4">
        <f>IFERROR(Homes[[#This Row],[sqft_above]]+Homes[[#This Row],[sqft_basement]]," ")</f>
        <v>2320</v>
      </c>
      <c r="W796" s="4">
        <v>6775</v>
      </c>
      <c r="X796">
        <v>0</v>
      </c>
      <c r="Y796">
        <v>0</v>
      </c>
      <c r="Z796">
        <v>3</v>
      </c>
      <c r="AA796" s="4">
        <v>2320</v>
      </c>
      <c r="AB796" s="4">
        <v>0</v>
      </c>
      <c r="AC796">
        <v>2008</v>
      </c>
      <c r="AD796" t="s">
        <v>910</v>
      </c>
      <c r="AE796" t="s">
        <v>137</v>
      </c>
      <c r="AF796" t="s">
        <v>208</v>
      </c>
    </row>
    <row r="797" spans="1:32">
      <c r="A797" t="str">
        <f>PROPER(TRIM(Homes[[#This Row],[street]]))</f>
        <v>7704 Heather Ave Se</v>
      </c>
      <c r="B797" t="str">
        <f>PROPER(TRIM(Homes[[#This Row],[city]]))</f>
        <v>Snoqualmie</v>
      </c>
      <c r="C797" t="str">
        <f>_xlfn.TEXTBEFORE(Homes[[#This Row],[statezip]]," ")</f>
        <v>WA</v>
      </c>
      <c r="D797" s="6" t="str">
        <f>_xlfn.TEXTAFTER(Homes[[#This Row],[statezip]]," ")</f>
        <v>98065</v>
      </c>
      <c r="E797" s="1">
        <v>725995</v>
      </c>
      <c r="F797">
        <v>4</v>
      </c>
      <c r="G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797" s="3" t="str">
        <f>Homes[[#This Row],[bedrooms]] &amp; " bd | " &amp; TEXT(Homes[[#This Row],[bathrooms]],"0.##") &amp; " ba"</f>
        <v>4 bd | 2.5 ba</v>
      </c>
      <c r="I797" s="4">
        <v>3190</v>
      </c>
      <c r="J797" s="1">
        <f>IFERROR(Homes[[#This Row],[price]]/Homes[[#This Row],[sqft_living]]," ")</f>
        <v>227.58463949843261</v>
      </c>
      <c r="K797" s="4">
        <f>IFERROR(Homes[[#This Row],[sqft_lot]]/43560," ")</f>
        <v>0.18064738292011021</v>
      </c>
      <c r="L797" t="str">
        <f>IF(Homes[[#This Row],[waterfront]]=1, "Yes","No")</f>
        <v>No</v>
      </c>
      <c r="M797" s="4" t="str">
        <f>IF(Homes[[#This Row],[sqft_basement]]&gt;0, "Yes","No")</f>
        <v>No</v>
      </c>
      <c r="N797" t="str">
        <f>CHOOSE(Homes[[#This Row],[view]]+1, "None","Fair","Good","Great","Excellent")</f>
        <v>Good</v>
      </c>
      <c r="O797" t="str">
        <f>CHOOSE(Homes[[#This Row],[condition]], "Poor","Fair","Average","Good","Excellent")</f>
        <v>Average</v>
      </c>
      <c r="P797">
        <f ca="1">YEAR(TODAY())-Homes[[#This Row],[yr_built]]</f>
        <v>24</v>
      </c>
      <c r="Q797">
        <v>0</v>
      </c>
      <c r="R797">
        <f ca="1">IF(Homes[[#This Row],[yr_renovated]]&gt;0, YEAR(TODAY())-Homes[[#This Row],[yr_renovated]], YEAR(TODAY())-Homes[[#This Row],[yr_built]])</f>
        <v>24</v>
      </c>
      <c r="S797">
        <v>2</v>
      </c>
      <c r="T797" s="2">
        <v>41792</v>
      </c>
      <c r="U797" s="3">
        <v>2.5</v>
      </c>
      <c r="V797" s="4">
        <f>IFERROR(Homes[[#This Row],[sqft_above]]+Homes[[#This Row],[sqft_basement]]," ")</f>
        <v>3190</v>
      </c>
      <c r="W797" s="4">
        <v>7869</v>
      </c>
      <c r="X797">
        <v>0</v>
      </c>
      <c r="Y797">
        <v>2</v>
      </c>
      <c r="Z797">
        <v>3</v>
      </c>
      <c r="AA797" s="4">
        <v>3190</v>
      </c>
      <c r="AB797" s="4">
        <v>0</v>
      </c>
      <c r="AC797">
        <v>2001</v>
      </c>
      <c r="AD797" t="s">
        <v>911</v>
      </c>
      <c r="AE797" t="s">
        <v>313</v>
      </c>
      <c r="AF797" t="s">
        <v>314</v>
      </c>
    </row>
    <row r="798" spans="1:32">
      <c r="A798" t="str">
        <f>PROPER(TRIM(Homes[[#This Row],[street]]))</f>
        <v>17161 Se 100Th St</v>
      </c>
      <c r="B798" t="str">
        <f>PROPER(TRIM(Homes[[#This Row],[city]]))</f>
        <v>Renton</v>
      </c>
      <c r="C798" t="str">
        <f>_xlfn.TEXTBEFORE(Homes[[#This Row],[statezip]]," ")</f>
        <v>WA</v>
      </c>
      <c r="D798" s="6" t="str">
        <f>_xlfn.TEXTAFTER(Homes[[#This Row],[statezip]]," ")</f>
        <v>98059</v>
      </c>
      <c r="E798" s="1">
        <v>725000</v>
      </c>
      <c r="F798">
        <v>4</v>
      </c>
      <c r="G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798" s="3" t="str">
        <f>Homes[[#This Row],[bedrooms]] &amp; " bd | " &amp; TEXT(Homes[[#This Row],[bathrooms]],"0.##") &amp; " ba"</f>
        <v>4 bd | 3.25 ba</v>
      </c>
      <c r="I798" s="4">
        <v>3940</v>
      </c>
      <c r="J798" s="1">
        <f>IFERROR(Homes[[#This Row],[price]]/Homes[[#This Row],[sqft_living]]," ")</f>
        <v>184.01015228426397</v>
      </c>
      <c r="K798" s="4">
        <f>IFERROR(Homes[[#This Row],[sqft_lot]]/43560," ")</f>
        <v>0.63340220385674928</v>
      </c>
      <c r="L798" t="str">
        <f>IF(Homes[[#This Row],[waterfront]]=1, "Yes","No")</f>
        <v>No</v>
      </c>
      <c r="M798" s="4" t="str">
        <f>IF(Homes[[#This Row],[sqft_basement]]&gt;0, "Yes","No")</f>
        <v>Yes</v>
      </c>
      <c r="N798" t="str">
        <f>CHOOSE(Homes[[#This Row],[view]]+1, "None","Fair","Good","Great","Excellent")</f>
        <v>Great</v>
      </c>
      <c r="O798" t="str">
        <f>CHOOSE(Homes[[#This Row],[condition]], "Poor","Fair","Average","Good","Excellent")</f>
        <v>Average</v>
      </c>
      <c r="P798">
        <f ca="1">YEAR(TODAY())-Homes[[#This Row],[yr_built]]</f>
        <v>25</v>
      </c>
      <c r="Q798">
        <v>0</v>
      </c>
      <c r="R798">
        <f ca="1">IF(Homes[[#This Row],[yr_renovated]]&gt;0, YEAR(TODAY())-Homes[[#This Row],[yr_renovated]], YEAR(TODAY())-Homes[[#This Row],[yr_built]])</f>
        <v>25</v>
      </c>
      <c r="S798">
        <v>2</v>
      </c>
      <c r="T798" s="2">
        <v>41810</v>
      </c>
      <c r="U798" s="3">
        <v>3.25</v>
      </c>
      <c r="V798" s="4">
        <f>IFERROR(Homes[[#This Row],[sqft_above]]+Homes[[#This Row],[sqft_basement]]," ")</f>
        <v>3940</v>
      </c>
      <c r="W798" s="4">
        <v>27591</v>
      </c>
      <c r="X798">
        <v>0</v>
      </c>
      <c r="Y798">
        <v>3</v>
      </c>
      <c r="Z798">
        <v>3</v>
      </c>
      <c r="AA798" s="4">
        <v>3440</v>
      </c>
      <c r="AB798" s="4">
        <v>500</v>
      </c>
      <c r="AC798">
        <v>2000</v>
      </c>
      <c r="AD798" t="s">
        <v>912</v>
      </c>
      <c r="AE798" t="s">
        <v>319</v>
      </c>
      <c r="AF798" t="s">
        <v>282</v>
      </c>
    </row>
    <row r="799" spans="1:32">
      <c r="A799" t="str">
        <f>PROPER(TRIM(Homes[[#This Row],[street]]))</f>
        <v>3450 S King St</v>
      </c>
      <c r="B799" t="str">
        <f>PROPER(TRIM(Homes[[#This Row],[city]]))</f>
        <v>Seattle</v>
      </c>
      <c r="C799" t="str">
        <f>_xlfn.TEXTBEFORE(Homes[[#This Row],[statezip]]," ")</f>
        <v>WA</v>
      </c>
      <c r="D799" s="6" t="str">
        <f>_xlfn.TEXTAFTER(Homes[[#This Row],[statezip]]," ")</f>
        <v>98144</v>
      </c>
      <c r="E799" s="1">
        <v>725000</v>
      </c>
      <c r="F799">
        <v>3</v>
      </c>
      <c r="G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799" s="3" t="str">
        <f>Homes[[#This Row],[bedrooms]] &amp; " bd | " &amp; TEXT(Homes[[#This Row],[bathrooms]],"0.##") &amp; " ba"</f>
        <v>3 bd | 1.75 ba</v>
      </c>
      <c r="I799" s="4">
        <v>1860</v>
      </c>
      <c r="J799" s="1">
        <f>IFERROR(Homes[[#This Row],[price]]/Homes[[#This Row],[sqft_living]]," ")</f>
        <v>389.78494623655916</v>
      </c>
      <c r="K799" s="4">
        <f>IFERROR(Homes[[#This Row],[sqft_lot]]/43560," ")</f>
        <v>0.13774104683195593</v>
      </c>
      <c r="L799" t="str">
        <f>IF(Homes[[#This Row],[waterfront]]=1, "Yes","No")</f>
        <v>No</v>
      </c>
      <c r="M799" s="4" t="str">
        <f>IF(Homes[[#This Row],[sqft_basement]]&gt;0, "Yes","No")</f>
        <v>No</v>
      </c>
      <c r="N799" t="str">
        <f>CHOOSE(Homes[[#This Row],[view]]+1, "None","Fair","Good","Great","Excellent")</f>
        <v>Good</v>
      </c>
      <c r="O799" t="str">
        <f>CHOOSE(Homes[[#This Row],[condition]], "Poor","Fair","Average","Good","Excellent")</f>
        <v>Good</v>
      </c>
      <c r="P799">
        <f ca="1">YEAR(TODAY())-Homes[[#This Row],[yr_built]]</f>
        <v>66</v>
      </c>
      <c r="Q799">
        <v>0</v>
      </c>
      <c r="R799">
        <f ca="1">IF(Homes[[#This Row],[yr_renovated]]&gt;0, YEAR(TODAY())-Homes[[#This Row],[yr_renovated]], YEAR(TODAY())-Homes[[#This Row],[yr_built]])</f>
        <v>66</v>
      </c>
      <c r="S799">
        <v>2</v>
      </c>
      <c r="T799" s="2">
        <v>41821</v>
      </c>
      <c r="U799" s="3">
        <v>1.75</v>
      </c>
      <c r="V799" s="4">
        <f>IFERROR(Homes[[#This Row],[sqft_above]]+Homes[[#This Row],[sqft_basement]]," ")</f>
        <v>1860</v>
      </c>
      <c r="W799" s="4">
        <v>6000</v>
      </c>
      <c r="X799">
        <v>0</v>
      </c>
      <c r="Y799">
        <v>2</v>
      </c>
      <c r="Z799">
        <v>4</v>
      </c>
      <c r="AA799" s="4">
        <v>1860</v>
      </c>
      <c r="AB799" s="4">
        <v>0</v>
      </c>
      <c r="AC799">
        <v>1959</v>
      </c>
      <c r="AD799" t="s">
        <v>913</v>
      </c>
      <c r="AE799" t="s">
        <v>49</v>
      </c>
      <c r="AF799" t="s">
        <v>110</v>
      </c>
    </row>
    <row r="800" spans="1:32">
      <c r="A800" t="str">
        <f>PROPER(TRIM(Homes[[#This Row],[street]]))</f>
        <v>4111 1St Ave Nw</v>
      </c>
      <c r="B800" t="str">
        <f>PROPER(TRIM(Homes[[#This Row],[city]]))</f>
        <v>Seattle</v>
      </c>
      <c r="C800" t="str">
        <f>_xlfn.TEXTBEFORE(Homes[[#This Row],[statezip]]," ")</f>
        <v>WA</v>
      </c>
      <c r="D800" s="6" t="str">
        <f>_xlfn.TEXTAFTER(Homes[[#This Row],[statezip]]," ")</f>
        <v>98107</v>
      </c>
      <c r="E800" s="1">
        <v>725000</v>
      </c>
      <c r="F800">
        <v>3</v>
      </c>
      <c r="G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00" s="3" t="str">
        <f>Homes[[#This Row],[bedrooms]] &amp; " bd | " &amp; TEXT(Homes[[#This Row],[bathrooms]],"0.##") &amp; " ba"</f>
        <v>3 bd | 1.5 ba</v>
      </c>
      <c r="I800" s="4">
        <v>2500</v>
      </c>
      <c r="J800" s="1">
        <f>IFERROR(Homes[[#This Row],[price]]/Homes[[#This Row],[sqft_living]]," ")</f>
        <v>290</v>
      </c>
      <c r="K800" s="4">
        <f>IFERROR(Homes[[#This Row],[sqft_lot]]/43560," ")</f>
        <v>0.10959595959595959</v>
      </c>
      <c r="L800" t="str">
        <f>IF(Homes[[#This Row],[waterfront]]=1, "Yes","No")</f>
        <v>No</v>
      </c>
      <c r="M800" s="4" t="str">
        <f>IF(Homes[[#This Row],[sqft_basement]]&gt;0, "Yes","No")</f>
        <v>Yes</v>
      </c>
      <c r="N800" t="str">
        <f>CHOOSE(Homes[[#This Row],[view]]+1, "None","Fair","Good","Great","Excellent")</f>
        <v>Good</v>
      </c>
      <c r="O800" t="str">
        <f>CHOOSE(Homes[[#This Row],[condition]], "Poor","Fair","Average","Good","Excellent")</f>
        <v>Average</v>
      </c>
      <c r="P800">
        <f ca="1">YEAR(TODAY())-Homes[[#This Row],[yr_built]]</f>
        <v>85</v>
      </c>
      <c r="Q800">
        <v>1996</v>
      </c>
      <c r="R800">
        <f ca="1">IF(Homes[[#This Row],[yr_renovated]]&gt;0, YEAR(TODAY())-Homes[[#This Row],[yr_renovated]], YEAR(TODAY())-Homes[[#This Row],[yr_built]])</f>
        <v>29</v>
      </c>
      <c r="S800">
        <v>1.5</v>
      </c>
      <c r="T800" s="2">
        <v>41786</v>
      </c>
      <c r="U800" s="3">
        <v>1.5</v>
      </c>
      <c r="V800" s="4">
        <f>IFERROR(Homes[[#This Row],[sqft_above]]+Homes[[#This Row],[sqft_basement]]," ")</f>
        <v>2500</v>
      </c>
      <c r="W800" s="4">
        <v>4774</v>
      </c>
      <c r="X800">
        <v>0</v>
      </c>
      <c r="Y800">
        <v>2</v>
      </c>
      <c r="Z800">
        <v>3</v>
      </c>
      <c r="AA800" s="4">
        <v>1450</v>
      </c>
      <c r="AB800" s="4">
        <v>1050</v>
      </c>
      <c r="AC800">
        <v>1940</v>
      </c>
      <c r="AD800" t="s">
        <v>914</v>
      </c>
      <c r="AE800" t="s">
        <v>49</v>
      </c>
      <c r="AF800" t="s">
        <v>62</v>
      </c>
    </row>
    <row r="801" spans="1:32">
      <c r="A801" t="str">
        <f>PROPER(TRIM(Homes[[#This Row],[street]]))</f>
        <v>211 140Th Ave Se</v>
      </c>
      <c r="B801" t="str">
        <f>PROPER(TRIM(Homes[[#This Row],[city]]))</f>
        <v>Bellevue</v>
      </c>
      <c r="C801" t="str">
        <f>_xlfn.TEXTBEFORE(Homes[[#This Row],[statezip]]," ")</f>
        <v>WA</v>
      </c>
      <c r="D801" s="6" t="str">
        <f>_xlfn.TEXTAFTER(Homes[[#This Row],[statezip]]," ")</f>
        <v>98005</v>
      </c>
      <c r="E801" s="1">
        <v>725000</v>
      </c>
      <c r="F801">
        <v>4</v>
      </c>
      <c r="G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1" s="3" t="str">
        <f>Homes[[#This Row],[bedrooms]] &amp; " bd | " &amp; TEXT(Homes[[#This Row],[bathrooms]],"0.##") &amp; " ba"</f>
        <v>4 bd | 2.5 ba</v>
      </c>
      <c r="I801" s="4">
        <v>2650</v>
      </c>
      <c r="J801" s="1">
        <f>IFERROR(Homes[[#This Row],[price]]/Homes[[#This Row],[sqft_living]]," ")</f>
        <v>273.58490566037733</v>
      </c>
      <c r="K801" s="4">
        <f>IFERROR(Homes[[#This Row],[sqft_lot]]/43560," ")</f>
        <v>0.41999540863177226</v>
      </c>
      <c r="L801" t="str">
        <f>IF(Homes[[#This Row],[waterfront]]=1, "Yes","No")</f>
        <v>No</v>
      </c>
      <c r="M801" s="4" t="str">
        <f>IF(Homes[[#This Row],[sqft_basement]]&gt;0, "Yes","No")</f>
        <v>No</v>
      </c>
      <c r="N801" t="str">
        <f>CHOOSE(Homes[[#This Row],[view]]+1, "None","Fair","Good","Great","Excellent")</f>
        <v>None</v>
      </c>
      <c r="O801" t="str">
        <f>CHOOSE(Homes[[#This Row],[condition]], "Poor","Fair","Average","Good","Excellent")</f>
        <v>Average</v>
      </c>
      <c r="P801">
        <f ca="1">YEAR(TODAY())-Homes[[#This Row],[yr_built]]</f>
        <v>39</v>
      </c>
      <c r="Q801">
        <v>0</v>
      </c>
      <c r="R801">
        <f ca="1">IF(Homes[[#This Row],[yr_renovated]]&gt;0, YEAR(TODAY())-Homes[[#This Row],[yr_renovated]], YEAR(TODAY())-Homes[[#This Row],[yr_built]])</f>
        <v>39</v>
      </c>
      <c r="S801">
        <v>2</v>
      </c>
      <c r="T801" s="2">
        <v>41814</v>
      </c>
      <c r="U801" s="3">
        <v>2.5</v>
      </c>
      <c r="V801" s="4">
        <f>IFERROR(Homes[[#This Row],[sqft_above]]+Homes[[#This Row],[sqft_basement]]," ")</f>
        <v>2650</v>
      </c>
      <c r="W801" s="4">
        <v>18295</v>
      </c>
      <c r="X801">
        <v>0</v>
      </c>
      <c r="Y801">
        <v>0</v>
      </c>
      <c r="Z801">
        <v>3</v>
      </c>
      <c r="AA801" s="4">
        <v>2650</v>
      </c>
      <c r="AB801" s="4">
        <v>0</v>
      </c>
      <c r="AC801">
        <v>1986</v>
      </c>
      <c r="AD801" t="s">
        <v>915</v>
      </c>
      <c r="AE801" t="s">
        <v>33</v>
      </c>
      <c r="AF801" t="s">
        <v>115</v>
      </c>
    </row>
    <row r="802" spans="1:32">
      <c r="A802" t="str">
        <f>PROPER(TRIM(Homes[[#This Row],[street]]))</f>
        <v>14404 Ne 11Th Pl</v>
      </c>
      <c r="B802" t="str">
        <f>PROPER(TRIM(Homes[[#This Row],[city]]))</f>
        <v>Bellevue</v>
      </c>
      <c r="C802" t="str">
        <f>_xlfn.TEXTBEFORE(Homes[[#This Row],[statezip]]," ")</f>
        <v>WA</v>
      </c>
      <c r="D802" s="6" t="str">
        <f>_xlfn.TEXTAFTER(Homes[[#This Row],[statezip]]," ")</f>
        <v>98007</v>
      </c>
      <c r="E802" s="1">
        <v>725000</v>
      </c>
      <c r="F802">
        <v>5</v>
      </c>
      <c r="G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2" s="3" t="str">
        <f>Homes[[#This Row],[bedrooms]] &amp; " bd | " &amp; TEXT(Homes[[#This Row],[bathrooms]],"0.##") &amp; " ba"</f>
        <v>5 bd | 2.5 ba</v>
      </c>
      <c r="I802" s="4">
        <v>3210</v>
      </c>
      <c r="J802" s="1">
        <f>IFERROR(Homes[[#This Row],[price]]/Homes[[#This Row],[sqft_living]]," ")</f>
        <v>225.85669781931463</v>
      </c>
      <c r="K802" s="4">
        <f>IFERROR(Homes[[#This Row],[sqft_lot]]/43560," ")</f>
        <v>0.27548209366391185</v>
      </c>
      <c r="L802" t="str">
        <f>IF(Homes[[#This Row],[waterfront]]=1, "Yes","No")</f>
        <v>No</v>
      </c>
      <c r="M802" s="4" t="str">
        <f>IF(Homes[[#This Row],[sqft_basement]]&gt;0, "Yes","No")</f>
        <v>Yes</v>
      </c>
      <c r="N802" t="str">
        <f>CHOOSE(Homes[[#This Row],[view]]+1, "None","Fair","Good","Great","Excellent")</f>
        <v>None</v>
      </c>
      <c r="O802" t="str">
        <f>CHOOSE(Homes[[#This Row],[condition]], "Poor","Fair","Average","Good","Excellent")</f>
        <v>Good</v>
      </c>
      <c r="P802">
        <f ca="1">YEAR(TODAY())-Homes[[#This Row],[yr_built]]</f>
        <v>57</v>
      </c>
      <c r="Q802">
        <v>0</v>
      </c>
      <c r="R802">
        <f ca="1">IF(Homes[[#This Row],[yr_renovated]]&gt;0, YEAR(TODAY())-Homes[[#This Row],[yr_renovated]], YEAR(TODAY())-Homes[[#This Row],[yr_built]])</f>
        <v>57</v>
      </c>
      <c r="S802">
        <v>1</v>
      </c>
      <c r="T802" s="2">
        <v>41803</v>
      </c>
      <c r="U802" s="3">
        <v>2.5</v>
      </c>
      <c r="V802" s="4">
        <f>IFERROR(Homes[[#This Row],[sqft_above]]+Homes[[#This Row],[sqft_basement]]," ")</f>
        <v>3210</v>
      </c>
      <c r="W802" s="4">
        <v>12000</v>
      </c>
      <c r="X802">
        <v>0</v>
      </c>
      <c r="Y802">
        <v>0</v>
      </c>
      <c r="Z802">
        <v>4</v>
      </c>
      <c r="AA802" s="4">
        <v>1830</v>
      </c>
      <c r="AB802" s="4">
        <v>1380</v>
      </c>
      <c r="AC802">
        <v>1968</v>
      </c>
      <c r="AD802" t="s">
        <v>916</v>
      </c>
      <c r="AE802" t="s">
        <v>33</v>
      </c>
      <c r="AF802" t="s">
        <v>264</v>
      </c>
    </row>
    <row r="803" spans="1:32">
      <c r="A803" t="str">
        <f>PROPER(TRIM(Homes[[#This Row],[street]]))</f>
        <v>1301 141St Pl Ne</v>
      </c>
      <c r="B803" t="str">
        <f>PROPER(TRIM(Homes[[#This Row],[city]]))</f>
        <v>Bellevue</v>
      </c>
      <c r="C803" t="str">
        <f>_xlfn.TEXTBEFORE(Homes[[#This Row],[statezip]]," ")</f>
        <v>WA</v>
      </c>
      <c r="D803" s="6" t="str">
        <f>_xlfn.TEXTAFTER(Homes[[#This Row],[statezip]]," ")</f>
        <v>98007</v>
      </c>
      <c r="E803" s="1">
        <v>725000</v>
      </c>
      <c r="F803">
        <v>4</v>
      </c>
      <c r="G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03" s="3" t="str">
        <f>Homes[[#This Row],[bedrooms]] &amp; " bd | " &amp; TEXT(Homes[[#This Row],[bathrooms]],"0.##") &amp; " ba"</f>
        <v>4 bd | 2.75 ba</v>
      </c>
      <c r="I803" s="4">
        <v>2420</v>
      </c>
      <c r="J803" s="1">
        <f>IFERROR(Homes[[#This Row],[price]]/Homes[[#This Row],[sqft_living]]," ")</f>
        <v>299.58677685950414</v>
      </c>
      <c r="K803" s="4">
        <f>IFERROR(Homes[[#This Row],[sqft_lot]]/43560," ")</f>
        <v>0.25165289256198348</v>
      </c>
      <c r="L803" t="str">
        <f>IF(Homes[[#This Row],[waterfront]]=1, "Yes","No")</f>
        <v>No</v>
      </c>
      <c r="M803" s="4" t="str">
        <f>IF(Homes[[#This Row],[sqft_basement]]&gt;0, "Yes","No")</f>
        <v>Yes</v>
      </c>
      <c r="N803" t="str">
        <f>CHOOSE(Homes[[#This Row],[view]]+1, "None","Fair","Good","Great","Excellent")</f>
        <v>None</v>
      </c>
      <c r="O803" t="str">
        <f>CHOOSE(Homes[[#This Row],[condition]], "Poor","Fair","Average","Good","Excellent")</f>
        <v>Average</v>
      </c>
      <c r="P803">
        <f ca="1">YEAR(TODAY())-Homes[[#This Row],[yr_built]]</f>
        <v>48</v>
      </c>
      <c r="Q803">
        <v>2004</v>
      </c>
      <c r="R803">
        <f ca="1">IF(Homes[[#This Row],[yr_renovated]]&gt;0, YEAR(TODAY())-Homes[[#This Row],[yr_renovated]], YEAR(TODAY())-Homes[[#This Row],[yr_built]])</f>
        <v>21</v>
      </c>
      <c r="S803">
        <v>1</v>
      </c>
      <c r="T803" s="2">
        <v>41795</v>
      </c>
      <c r="U803" s="3">
        <v>2.75</v>
      </c>
      <c r="V803" s="4">
        <f>IFERROR(Homes[[#This Row],[sqft_above]]+Homes[[#This Row],[sqft_basement]]," ")</f>
        <v>2420</v>
      </c>
      <c r="W803" s="4">
        <v>10962</v>
      </c>
      <c r="X803">
        <v>0</v>
      </c>
      <c r="Y803">
        <v>0</v>
      </c>
      <c r="Z803">
        <v>3</v>
      </c>
      <c r="AA803" s="4">
        <v>1530</v>
      </c>
      <c r="AB803" s="4">
        <v>890</v>
      </c>
      <c r="AC803">
        <v>1977</v>
      </c>
      <c r="AD803" t="s">
        <v>917</v>
      </c>
      <c r="AE803" t="s">
        <v>33</v>
      </c>
      <c r="AF803" t="s">
        <v>264</v>
      </c>
    </row>
    <row r="804" spans="1:32">
      <c r="A804" t="str">
        <f>PROPER(TRIM(Homes[[#This Row],[street]]))</f>
        <v>10905 Ne 48Th St</v>
      </c>
      <c r="B804" t="str">
        <f>PROPER(TRIM(Homes[[#This Row],[city]]))</f>
        <v>Kirkland</v>
      </c>
      <c r="C804" t="str">
        <f>_xlfn.TEXTBEFORE(Homes[[#This Row],[statezip]]," ")</f>
        <v>WA</v>
      </c>
      <c r="D804" s="6" t="str">
        <f>_xlfn.TEXTAFTER(Homes[[#This Row],[statezip]]," ")</f>
        <v>98033</v>
      </c>
      <c r="E804" s="1">
        <v>725000</v>
      </c>
      <c r="F804">
        <v>3</v>
      </c>
      <c r="G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04" s="3" t="str">
        <f>Homes[[#This Row],[bedrooms]] &amp; " bd | " &amp; TEXT(Homes[[#This Row],[bathrooms]],"0.##") &amp; " ba"</f>
        <v>3 bd | 1.75 ba</v>
      </c>
      <c r="I804" s="4">
        <v>1610</v>
      </c>
      <c r="J804" s="1">
        <f>IFERROR(Homes[[#This Row],[price]]/Homes[[#This Row],[sqft_living]]," ")</f>
        <v>450.31055900621118</v>
      </c>
      <c r="K804" s="4">
        <f>IFERROR(Homes[[#This Row],[sqft_lot]]/43560," ")</f>
        <v>0.19772727272727272</v>
      </c>
      <c r="L804" t="str">
        <f>IF(Homes[[#This Row],[waterfront]]=1, "Yes","No")</f>
        <v>No</v>
      </c>
      <c r="M804" s="4" t="str">
        <f>IF(Homes[[#This Row],[sqft_basement]]&gt;0, "Yes","No")</f>
        <v>No</v>
      </c>
      <c r="N804" t="str">
        <f>CHOOSE(Homes[[#This Row],[view]]+1, "None","Fair","Good","Great","Excellent")</f>
        <v>None</v>
      </c>
      <c r="O804" t="str">
        <f>CHOOSE(Homes[[#This Row],[condition]], "Poor","Fair","Average","Good","Excellent")</f>
        <v>Excellent</v>
      </c>
      <c r="P804">
        <f ca="1">YEAR(TODAY())-Homes[[#This Row],[yr_built]]</f>
        <v>63</v>
      </c>
      <c r="Q804">
        <v>0</v>
      </c>
      <c r="R804">
        <f ca="1">IF(Homes[[#This Row],[yr_renovated]]&gt;0, YEAR(TODAY())-Homes[[#This Row],[yr_renovated]], YEAR(TODAY())-Homes[[#This Row],[yr_built]])</f>
        <v>63</v>
      </c>
      <c r="S804">
        <v>1</v>
      </c>
      <c r="T804" s="2">
        <v>41813</v>
      </c>
      <c r="U804" s="3">
        <v>1.75</v>
      </c>
      <c r="V804" s="4">
        <f>IFERROR(Homes[[#This Row],[sqft_above]]+Homes[[#This Row],[sqft_basement]]," ")</f>
        <v>1610</v>
      </c>
      <c r="W804" s="4">
        <v>8613</v>
      </c>
      <c r="X804">
        <v>0</v>
      </c>
      <c r="Y804">
        <v>0</v>
      </c>
      <c r="Z804">
        <v>5</v>
      </c>
      <c r="AA804" s="4">
        <v>1610</v>
      </c>
      <c r="AB804" s="4">
        <v>0</v>
      </c>
      <c r="AC804">
        <v>1962</v>
      </c>
      <c r="AD804" t="s">
        <v>918</v>
      </c>
      <c r="AE804" t="s">
        <v>46</v>
      </c>
      <c r="AF804" t="s">
        <v>55</v>
      </c>
    </row>
    <row r="805" spans="1:32">
      <c r="A805" t="str">
        <f>PROPER(TRIM(Homes[[#This Row],[street]]))</f>
        <v>23115 Se 222Nd St</v>
      </c>
      <c r="B805" t="str">
        <f>PROPER(TRIM(Homes[[#This Row],[city]]))</f>
        <v>Maple Valley</v>
      </c>
      <c r="C805" t="str">
        <f>_xlfn.TEXTBEFORE(Homes[[#This Row],[statezip]]," ")</f>
        <v>WA</v>
      </c>
      <c r="D805" s="6" t="str">
        <f>_xlfn.TEXTAFTER(Homes[[#This Row],[statezip]]," ")</f>
        <v>98038</v>
      </c>
      <c r="E805" s="1">
        <v>725000</v>
      </c>
      <c r="F805">
        <v>3</v>
      </c>
      <c r="G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5" s="3" t="str">
        <f>Homes[[#This Row],[bedrooms]] &amp; " bd | " &amp; TEXT(Homes[[#This Row],[bathrooms]],"0.##") &amp; " ba"</f>
        <v>3 bd | 2.5 ba</v>
      </c>
      <c r="I805" s="4">
        <v>3580</v>
      </c>
      <c r="J805" s="1">
        <f>IFERROR(Homes[[#This Row],[price]]/Homes[[#This Row],[sqft_living]]," ")</f>
        <v>202.51396648044692</v>
      </c>
      <c r="K805" s="4">
        <f>IFERROR(Homes[[#This Row],[sqft_lot]]/43560," ")</f>
        <v>1.25</v>
      </c>
      <c r="L805" t="str">
        <f>IF(Homes[[#This Row],[waterfront]]=1, "Yes","No")</f>
        <v>No</v>
      </c>
      <c r="M805" s="4" t="str">
        <f>IF(Homes[[#This Row],[sqft_basement]]&gt;0, "Yes","No")</f>
        <v>No</v>
      </c>
      <c r="N805" t="str">
        <f>CHOOSE(Homes[[#This Row],[view]]+1, "None","Fair","Good","Great","Excellent")</f>
        <v>None</v>
      </c>
      <c r="O805" t="str">
        <f>CHOOSE(Homes[[#This Row],[condition]], "Poor","Fair","Average","Good","Excellent")</f>
        <v>Average</v>
      </c>
      <c r="P805">
        <f ca="1">YEAR(TODAY())-Homes[[#This Row],[yr_built]]</f>
        <v>35</v>
      </c>
      <c r="Q805">
        <v>2009</v>
      </c>
      <c r="R805">
        <f ca="1">IF(Homes[[#This Row],[yr_renovated]]&gt;0, YEAR(TODAY())-Homes[[#This Row],[yr_renovated]], YEAR(TODAY())-Homes[[#This Row],[yr_built]])</f>
        <v>16</v>
      </c>
      <c r="S805">
        <v>1.5</v>
      </c>
      <c r="T805" s="2">
        <v>41817</v>
      </c>
      <c r="U805" s="3">
        <v>2.5</v>
      </c>
      <c r="V805" s="4">
        <f>IFERROR(Homes[[#This Row],[sqft_above]]+Homes[[#This Row],[sqft_basement]]," ")</f>
        <v>3580</v>
      </c>
      <c r="W805" s="4">
        <v>54450</v>
      </c>
      <c r="X805">
        <v>0</v>
      </c>
      <c r="Y805">
        <v>0</v>
      </c>
      <c r="Z805">
        <v>3</v>
      </c>
      <c r="AA805" s="4">
        <v>3580</v>
      </c>
      <c r="AB805" s="4">
        <v>0</v>
      </c>
      <c r="AC805">
        <v>1990</v>
      </c>
      <c r="AD805" t="s">
        <v>919</v>
      </c>
      <c r="AE805" t="s">
        <v>920</v>
      </c>
      <c r="AF805" t="s">
        <v>921</v>
      </c>
    </row>
    <row r="806" spans="1:32">
      <c r="A806" t="str">
        <f>PROPER(TRIM(Homes[[#This Row],[street]]))</f>
        <v>13321 Ne 92Nd Way</v>
      </c>
      <c r="B806" t="str">
        <f>PROPER(TRIM(Homes[[#This Row],[city]]))</f>
        <v>Redmond</v>
      </c>
      <c r="C806" t="str">
        <f>_xlfn.TEXTBEFORE(Homes[[#This Row],[statezip]]," ")</f>
        <v>WA</v>
      </c>
      <c r="D806" s="6" t="str">
        <f>_xlfn.TEXTAFTER(Homes[[#This Row],[statezip]]," ")</f>
        <v>98052</v>
      </c>
      <c r="E806" s="1">
        <v>725000</v>
      </c>
      <c r="F806">
        <v>4</v>
      </c>
      <c r="G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6" s="3" t="str">
        <f>Homes[[#This Row],[bedrooms]] &amp; " bd | " &amp; TEXT(Homes[[#This Row],[bathrooms]],"0.##") &amp; " ba"</f>
        <v>4 bd | 2.5 ba</v>
      </c>
      <c r="I806" s="4">
        <v>2490</v>
      </c>
      <c r="J806" s="1">
        <f>IFERROR(Homes[[#This Row],[price]]/Homes[[#This Row],[sqft_living]]," ")</f>
        <v>291.16465863453817</v>
      </c>
      <c r="K806" s="4">
        <f>IFERROR(Homes[[#This Row],[sqft_lot]]/43560," ")</f>
        <v>0.11868686868686869</v>
      </c>
      <c r="L806" t="str">
        <f>IF(Homes[[#This Row],[waterfront]]=1, "Yes","No")</f>
        <v>No</v>
      </c>
      <c r="M806" s="4" t="str">
        <f>IF(Homes[[#This Row],[sqft_basement]]&gt;0, "Yes","No")</f>
        <v>No</v>
      </c>
      <c r="N806" t="str">
        <f>CHOOSE(Homes[[#This Row],[view]]+1, "None","Fair","Good","Great","Excellent")</f>
        <v>None</v>
      </c>
      <c r="O806" t="str">
        <f>CHOOSE(Homes[[#This Row],[condition]], "Poor","Fair","Average","Good","Excellent")</f>
        <v>Good</v>
      </c>
      <c r="P806">
        <f ca="1">YEAR(TODAY())-Homes[[#This Row],[yr_built]]</f>
        <v>25</v>
      </c>
      <c r="Q806">
        <v>0</v>
      </c>
      <c r="R806">
        <f ca="1">IF(Homes[[#This Row],[yr_renovated]]&gt;0, YEAR(TODAY())-Homes[[#This Row],[yr_renovated]], YEAR(TODAY())-Homes[[#This Row],[yr_built]])</f>
        <v>25</v>
      </c>
      <c r="S806">
        <v>2</v>
      </c>
      <c r="T806" s="2">
        <v>41815</v>
      </c>
      <c r="U806" s="3">
        <v>2.5</v>
      </c>
      <c r="V806" s="4">
        <f>IFERROR(Homes[[#This Row],[sqft_above]]+Homes[[#This Row],[sqft_basement]]," ")</f>
        <v>2490</v>
      </c>
      <c r="W806" s="4">
        <v>5170</v>
      </c>
      <c r="X806">
        <v>0</v>
      </c>
      <c r="Y806">
        <v>0</v>
      </c>
      <c r="Z806">
        <v>4</v>
      </c>
      <c r="AA806" s="4">
        <v>2490</v>
      </c>
      <c r="AB806" s="4">
        <v>0</v>
      </c>
      <c r="AC806">
        <v>2000</v>
      </c>
      <c r="AD806" t="s">
        <v>922</v>
      </c>
      <c r="AE806" t="s">
        <v>137</v>
      </c>
      <c r="AF806" t="s">
        <v>138</v>
      </c>
    </row>
    <row r="807" spans="1:32">
      <c r="A807" t="str">
        <f>PROPER(TRIM(Homes[[#This Row],[street]]))</f>
        <v>15317 Ne 66Th Ct</v>
      </c>
      <c r="B807" t="str">
        <f>PROPER(TRIM(Homes[[#This Row],[city]]))</f>
        <v>Redmond</v>
      </c>
      <c r="C807" t="str">
        <f>_xlfn.TEXTBEFORE(Homes[[#This Row],[statezip]]," ")</f>
        <v>WA</v>
      </c>
      <c r="D807" s="6" t="str">
        <f>_xlfn.TEXTAFTER(Homes[[#This Row],[statezip]]," ")</f>
        <v>98052</v>
      </c>
      <c r="E807" s="1">
        <v>725000</v>
      </c>
      <c r="F807">
        <v>3</v>
      </c>
      <c r="G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07" s="3" t="str">
        <f>Homes[[#This Row],[bedrooms]] &amp; " bd | " &amp; TEXT(Homes[[#This Row],[bathrooms]],"0.##") &amp; " ba"</f>
        <v>3 bd | 2.5 ba</v>
      </c>
      <c r="I807" s="4">
        <v>2610</v>
      </c>
      <c r="J807" s="1">
        <f>IFERROR(Homes[[#This Row],[price]]/Homes[[#This Row],[sqft_living]]," ")</f>
        <v>277.77777777777777</v>
      </c>
      <c r="K807" s="4">
        <f>IFERROR(Homes[[#This Row],[sqft_lot]]/43560," ")</f>
        <v>0.1724058769513315</v>
      </c>
      <c r="L807" t="str">
        <f>IF(Homes[[#This Row],[waterfront]]=1, "Yes","No")</f>
        <v>No</v>
      </c>
      <c r="M807" s="4" t="str">
        <f>IF(Homes[[#This Row],[sqft_basement]]&gt;0, "Yes","No")</f>
        <v>No</v>
      </c>
      <c r="N807" t="str">
        <f>CHOOSE(Homes[[#This Row],[view]]+1, "None","Fair","Good","Great","Excellent")</f>
        <v>None</v>
      </c>
      <c r="O807" t="str">
        <f>CHOOSE(Homes[[#This Row],[condition]], "Poor","Fair","Average","Good","Excellent")</f>
        <v>Average</v>
      </c>
      <c r="P807">
        <f ca="1">YEAR(TODAY())-Homes[[#This Row],[yr_built]]</f>
        <v>29</v>
      </c>
      <c r="Q807">
        <v>0</v>
      </c>
      <c r="R807">
        <f ca="1">IF(Homes[[#This Row],[yr_renovated]]&gt;0, YEAR(TODAY())-Homes[[#This Row],[yr_renovated]], YEAR(TODAY())-Homes[[#This Row],[yr_built]])</f>
        <v>29</v>
      </c>
      <c r="S807">
        <v>2</v>
      </c>
      <c r="T807" s="2">
        <v>41815</v>
      </c>
      <c r="U807" s="3">
        <v>2.5</v>
      </c>
      <c r="V807" s="4">
        <f>IFERROR(Homes[[#This Row],[sqft_above]]+Homes[[#This Row],[sqft_basement]]," ")</f>
        <v>2610</v>
      </c>
      <c r="W807" s="4">
        <v>7510</v>
      </c>
      <c r="X807">
        <v>0</v>
      </c>
      <c r="Y807">
        <v>0</v>
      </c>
      <c r="Z807">
        <v>3</v>
      </c>
      <c r="AA807" s="4">
        <v>2610</v>
      </c>
      <c r="AB807" s="4">
        <v>0</v>
      </c>
      <c r="AC807">
        <v>1996</v>
      </c>
      <c r="AD807" t="s">
        <v>923</v>
      </c>
      <c r="AE807" t="s">
        <v>137</v>
      </c>
      <c r="AF807" t="s">
        <v>138</v>
      </c>
    </row>
    <row r="808" spans="1:32">
      <c r="A808" t="str">
        <f>PROPER(TRIM(Homes[[#This Row],[street]]))</f>
        <v>13221 Ne 93Rd St</v>
      </c>
      <c r="B808" t="str">
        <f>PROPER(TRIM(Homes[[#This Row],[city]]))</f>
        <v>Redmond</v>
      </c>
      <c r="C808" t="str">
        <f>_xlfn.TEXTBEFORE(Homes[[#This Row],[statezip]]," ")</f>
        <v>WA</v>
      </c>
      <c r="D808" s="6" t="str">
        <f>_xlfn.TEXTAFTER(Homes[[#This Row],[statezip]]," ")</f>
        <v>98052</v>
      </c>
      <c r="E808" s="1">
        <v>725000</v>
      </c>
      <c r="F808">
        <v>4</v>
      </c>
      <c r="G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08" s="3" t="str">
        <f>Homes[[#This Row],[bedrooms]] &amp; " bd | " &amp; TEXT(Homes[[#This Row],[bathrooms]],"0.##") &amp; " ba"</f>
        <v>4 bd | 2.75 ba</v>
      </c>
      <c r="I808" s="4">
        <v>2630</v>
      </c>
      <c r="J808" s="1">
        <f>IFERROR(Homes[[#This Row],[price]]/Homes[[#This Row],[sqft_living]]," ")</f>
        <v>275.66539923954372</v>
      </c>
      <c r="K808" s="4">
        <f>IFERROR(Homes[[#This Row],[sqft_lot]]/43560," ")</f>
        <v>0.1722910927456382</v>
      </c>
      <c r="L808" t="str">
        <f>IF(Homes[[#This Row],[waterfront]]=1, "Yes","No")</f>
        <v>No</v>
      </c>
      <c r="M808" s="4" t="str">
        <f>IF(Homes[[#This Row],[sqft_basement]]&gt;0, "Yes","No")</f>
        <v>No</v>
      </c>
      <c r="N808" t="str">
        <f>CHOOSE(Homes[[#This Row],[view]]+1, "None","Fair","Good","Great","Excellent")</f>
        <v>None</v>
      </c>
      <c r="O808" t="str">
        <f>CHOOSE(Homes[[#This Row],[condition]], "Poor","Fair","Average","Good","Excellent")</f>
        <v>Average</v>
      </c>
      <c r="P808">
        <f ca="1">YEAR(TODAY())-Homes[[#This Row],[yr_built]]</f>
        <v>31</v>
      </c>
      <c r="Q808">
        <v>0</v>
      </c>
      <c r="R808">
        <f ca="1">IF(Homes[[#This Row],[yr_renovated]]&gt;0, YEAR(TODAY())-Homes[[#This Row],[yr_renovated]], YEAR(TODAY())-Homes[[#This Row],[yr_built]])</f>
        <v>31</v>
      </c>
      <c r="S808">
        <v>2</v>
      </c>
      <c r="T808" s="2">
        <v>41807</v>
      </c>
      <c r="U808" s="3">
        <v>2.75</v>
      </c>
      <c r="V808" s="4">
        <f>IFERROR(Homes[[#This Row],[sqft_above]]+Homes[[#This Row],[sqft_basement]]," ")</f>
        <v>2630</v>
      </c>
      <c r="W808" s="4">
        <v>7505</v>
      </c>
      <c r="X808">
        <v>0</v>
      </c>
      <c r="Y808">
        <v>0</v>
      </c>
      <c r="Z808">
        <v>3</v>
      </c>
      <c r="AA808" s="4">
        <v>2630</v>
      </c>
      <c r="AB808" s="4">
        <v>0</v>
      </c>
      <c r="AC808">
        <v>1994</v>
      </c>
      <c r="AD808" t="s">
        <v>924</v>
      </c>
      <c r="AE808" t="s">
        <v>137</v>
      </c>
      <c r="AF808" t="s">
        <v>138</v>
      </c>
    </row>
    <row r="809" spans="1:32">
      <c r="A809" t="str">
        <f>PROPER(TRIM(Homes[[#This Row],[street]]))</f>
        <v>11931 179Th Pl Ne</v>
      </c>
      <c r="B809" t="str">
        <f>PROPER(TRIM(Homes[[#This Row],[city]]))</f>
        <v>Redmond</v>
      </c>
      <c r="C809" t="str">
        <f>_xlfn.TEXTBEFORE(Homes[[#This Row],[statezip]]," ")</f>
        <v>WA</v>
      </c>
      <c r="D809" s="6" t="str">
        <f>_xlfn.TEXTAFTER(Homes[[#This Row],[statezip]]," ")</f>
        <v>98052</v>
      </c>
      <c r="E809" s="1">
        <v>725000</v>
      </c>
      <c r="F809">
        <v>5</v>
      </c>
      <c r="G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09" s="3" t="str">
        <f>Homes[[#This Row],[bedrooms]] &amp; " bd | " &amp; TEXT(Homes[[#This Row],[bathrooms]],"0.##") &amp; " ba"</f>
        <v>5 bd | 2.75 ba</v>
      </c>
      <c r="I809" s="4">
        <v>2830</v>
      </c>
      <c r="J809" s="1">
        <f>IFERROR(Homes[[#This Row],[price]]/Homes[[#This Row],[sqft_living]]," ")</f>
        <v>256.18374558303884</v>
      </c>
      <c r="K809" s="4">
        <f>IFERROR(Homes[[#This Row],[sqft_lot]]/43560," ")</f>
        <v>0.12190082644628099</v>
      </c>
      <c r="L809" t="str">
        <f>IF(Homes[[#This Row],[waterfront]]=1, "Yes","No")</f>
        <v>No</v>
      </c>
      <c r="M809" s="4" t="str">
        <f>IF(Homes[[#This Row],[sqft_basement]]&gt;0, "Yes","No")</f>
        <v>No</v>
      </c>
      <c r="N809" t="str">
        <f>CHOOSE(Homes[[#This Row],[view]]+1, "None","Fair","Good","Great","Excellent")</f>
        <v>None</v>
      </c>
      <c r="O809" t="str">
        <f>CHOOSE(Homes[[#This Row],[condition]], "Poor","Fair","Average","Good","Excellent")</f>
        <v>Average</v>
      </c>
      <c r="P809">
        <f ca="1">YEAR(TODAY())-Homes[[#This Row],[yr_built]]</f>
        <v>19</v>
      </c>
      <c r="Q809">
        <v>0</v>
      </c>
      <c r="R809">
        <f ca="1">IF(Homes[[#This Row],[yr_renovated]]&gt;0, YEAR(TODAY())-Homes[[#This Row],[yr_renovated]], YEAR(TODAY())-Homes[[#This Row],[yr_built]])</f>
        <v>19</v>
      </c>
      <c r="S809">
        <v>2</v>
      </c>
      <c r="T809" s="2">
        <v>41775</v>
      </c>
      <c r="U809" s="3">
        <v>2.75</v>
      </c>
      <c r="V809" s="4">
        <f>IFERROR(Homes[[#This Row],[sqft_above]]+Homes[[#This Row],[sqft_basement]]," ")</f>
        <v>2830</v>
      </c>
      <c r="W809" s="4">
        <v>5310</v>
      </c>
      <c r="X809">
        <v>0</v>
      </c>
      <c r="Y809">
        <v>0</v>
      </c>
      <c r="Z809">
        <v>3</v>
      </c>
      <c r="AA809" s="4">
        <v>2830</v>
      </c>
      <c r="AB809" s="4">
        <v>0</v>
      </c>
      <c r="AC809">
        <v>2006</v>
      </c>
      <c r="AD809" t="s">
        <v>925</v>
      </c>
      <c r="AE809" t="s">
        <v>137</v>
      </c>
      <c r="AF809" t="s">
        <v>138</v>
      </c>
    </row>
    <row r="810" spans="1:32">
      <c r="A810" t="str">
        <f>PROPER(TRIM(Homes[[#This Row],[street]]))</f>
        <v>812 N 47Th St</v>
      </c>
      <c r="B810" t="str">
        <f>PROPER(TRIM(Homes[[#This Row],[city]]))</f>
        <v>Seattle</v>
      </c>
      <c r="C810" t="str">
        <f>_xlfn.TEXTBEFORE(Homes[[#This Row],[statezip]]," ")</f>
        <v>WA</v>
      </c>
      <c r="D810" s="6" t="str">
        <f>_xlfn.TEXTAFTER(Homes[[#This Row],[statezip]]," ")</f>
        <v>98103</v>
      </c>
      <c r="E810" s="1">
        <v>725000</v>
      </c>
      <c r="F810">
        <v>6</v>
      </c>
      <c r="G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10" s="3" t="str">
        <f>Homes[[#This Row],[bedrooms]] &amp; " bd | " &amp; TEXT(Homes[[#This Row],[bathrooms]],"0.##") &amp; " ba"</f>
        <v>6 bd | 3. ba</v>
      </c>
      <c r="I810" s="4">
        <v>3110</v>
      </c>
      <c r="J810" s="1">
        <f>IFERROR(Homes[[#This Row],[price]]/Homes[[#This Row],[sqft_living]]," ")</f>
        <v>233.11897106109325</v>
      </c>
      <c r="K810" s="4">
        <f>IFERROR(Homes[[#This Row],[sqft_lot]]/43560," ")</f>
        <v>0.1147842056932966</v>
      </c>
      <c r="L810" t="str">
        <f>IF(Homes[[#This Row],[waterfront]]=1, "Yes","No")</f>
        <v>No</v>
      </c>
      <c r="M810" s="4" t="str">
        <f>IF(Homes[[#This Row],[sqft_basement]]&gt;0, "Yes","No")</f>
        <v>Yes</v>
      </c>
      <c r="N810" t="str">
        <f>CHOOSE(Homes[[#This Row],[view]]+1, "None","Fair","Good","Great","Excellent")</f>
        <v>None</v>
      </c>
      <c r="O810" t="str">
        <f>CHOOSE(Homes[[#This Row],[condition]], "Poor","Fair","Average","Good","Excellent")</f>
        <v>Excellent</v>
      </c>
      <c r="P810">
        <f ca="1">YEAR(TODAY())-Homes[[#This Row],[yr_built]]</f>
        <v>104</v>
      </c>
      <c r="Q810">
        <v>0</v>
      </c>
      <c r="R810">
        <f ca="1">IF(Homes[[#This Row],[yr_renovated]]&gt;0, YEAR(TODAY())-Homes[[#This Row],[yr_renovated]], YEAR(TODAY())-Homes[[#This Row],[yr_built]])</f>
        <v>104</v>
      </c>
      <c r="S810">
        <v>1.5</v>
      </c>
      <c r="T810" s="2">
        <v>41816</v>
      </c>
      <c r="U810" s="3">
        <v>3</v>
      </c>
      <c r="V810" s="4">
        <f>IFERROR(Homes[[#This Row],[sqft_above]]+Homes[[#This Row],[sqft_basement]]," ")</f>
        <v>3110</v>
      </c>
      <c r="W810" s="4">
        <v>5000</v>
      </c>
      <c r="X810">
        <v>0</v>
      </c>
      <c r="Y810">
        <v>0</v>
      </c>
      <c r="Z810">
        <v>5</v>
      </c>
      <c r="AA810" s="4">
        <v>1810</v>
      </c>
      <c r="AB810" s="4">
        <v>1300</v>
      </c>
      <c r="AC810">
        <v>1921</v>
      </c>
      <c r="AD810" t="s">
        <v>926</v>
      </c>
      <c r="AE810" t="s">
        <v>49</v>
      </c>
      <c r="AF810" t="s">
        <v>172</v>
      </c>
    </row>
    <row r="811" spans="1:32">
      <c r="A811" t="str">
        <f>PROPER(TRIM(Homes[[#This Row],[street]]))</f>
        <v>3609-3615 Whitman Ave N</v>
      </c>
      <c r="B811" t="str">
        <f>PROPER(TRIM(Homes[[#This Row],[city]]))</f>
        <v>Seattle</v>
      </c>
      <c r="C811" t="str">
        <f>_xlfn.TEXTBEFORE(Homes[[#This Row],[statezip]]," ")</f>
        <v>WA</v>
      </c>
      <c r="D811" s="6" t="str">
        <f>_xlfn.TEXTAFTER(Homes[[#This Row],[statezip]]," ")</f>
        <v>98103</v>
      </c>
      <c r="E811" s="1">
        <v>725000</v>
      </c>
      <c r="F811">
        <v>2</v>
      </c>
      <c r="G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11" s="3" t="str">
        <f>Homes[[#This Row],[bedrooms]] &amp; " bd | " &amp; TEXT(Homes[[#This Row],[bathrooms]],"0.##") &amp; " ba"</f>
        <v>2 bd | 1.75 ba</v>
      </c>
      <c r="I811" s="4">
        <v>1950</v>
      </c>
      <c r="J811" s="1">
        <f>IFERROR(Homes[[#This Row],[price]]/Homes[[#This Row],[sqft_living]]," ")</f>
        <v>371.79487179487177</v>
      </c>
      <c r="K811" s="4">
        <f>IFERROR(Homes[[#This Row],[sqft_lot]]/43560," ")</f>
        <v>6.2419651056014692E-2</v>
      </c>
      <c r="L811" t="str">
        <f>IF(Homes[[#This Row],[waterfront]]=1, "Yes","No")</f>
        <v>No</v>
      </c>
      <c r="M811" s="4" t="str">
        <f>IF(Homes[[#This Row],[sqft_basement]]&gt;0, "Yes","No")</f>
        <v>Yes</v>
      </c>
      <c r="N811" t="str">
        <f>CHOOSE(Homes[[#This Row],[view]]+1, "None","Fair","Good","Great","Excellent")</f>
        <v>None</v>
      </c>
      <c r="O811" t="str">
        <f>CHOOSE(Homes[[#This Row],[condition]], "Poor","Fair","Average","Good","Excellent")</f>
        <v>Excellent</v>
      </c>
      <c r="P811">
        <f ca="1">YEAR(TODAY())-Homes[[#This Row],[yr_built]]</f>
        <v>106</v>
      </c>
      <c r="Q811">
        <v>1934</v>
      </c>
      <c r="R811">
        <f ca="1">IF(Homes[[#This Row],[yr_renovated]]&gt;0, YEAR(TODAY())-Homes[[#This Row],[yr_renovated]], YEAR(TODAY())-Homes[[#This Row],[yr_built]])</f>
        <v>91</v>
      </c>
      <c r="S811">
        <v>1</v>
      </c>
      <c r="T811" s="2">
        <v>41830</v>
      </c>
      <c r="U811" s="3">
        <v>1.75</v>
      </c>
      <c r="V811" s="4">
        <f>IFERROR(Homes[[#This Row],[sqft_above]]+Homes[[#This Row],[sqft_basement]]," ")</f>
        <v>1950</v>
      </c>
      <c r="W811" s="4">
        <v>2719</v>
      </c>
      <c r="X811">
        <v>0</v>
      </c>
      <c r="Y811">
        <v>0</v>
      </c>
      <c r="Z811">
        <v>5</v>
      </c>
      <c r="AA811" s="4">
        <v>1010</v>
      </c>
      <c r="AB811" s="4">
        <v>940</v>
      </c>
      <c r="AC811">
        <v>1919</v>
      </c>
      <c r="AD811" t="s">
        <v>927</v>
      </c>
      <c r="AE811" t="s">
        <v>49</v>
      </c>
      <c r="AF811" t="s">
        <v>172</v>
      </c>
    </row>
    <row r="812" spans="1:32">
      <c r="A812" t="str">
        <f>PROPER(TRIM(Homes[[#This Row],[street]]))</f>
        <v>4554 Latona Ave Ne</v>
      </c>
      <c r="B812" t="str">
        <f>PROPER(TRIM(Homes[[#This Row],[city]]))</f>
        <v>Seattle</v>
      </c>
      <c r="C812" t="str">
        <f>_xlfn.TEXTBEFORE(Homes[[#This Row],[statezip]]," ")</f>
        <v>WA</v>
      </c>
      <c r="D812" s="6" t="str">
        <f>_xlfn.TEXTAFTER(Homes[[#This Row],[statezip]]," ")</f>
        <v>98105</v>
      </c>
      <c r="E812" s="1">
        <v>725000</v>
      </c>
      <c r="F812">
        <v>6</v>
      </c>
      <c r="G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12" s="3" t="str">
        <f>Homes[[#This Row],[bedrooms]] &amp; " bd | " &amp; TEXT(Homes[[#This Row],[bathrooms]],"0.##") &amp; " ba"</f>
        <v>6 bd | 1.75 ba</v>
      </c>
      <c r="I812" s="4">
        <v>2380</v>
      </c>
      <c r="J812" s="1">
        <f>IFERROR(Homes[[#This Row],[price]]/Homes[[#This Row],[sqft_living]]," ")</f>
        <v>304.62184873949582</v>
      </c>
      <c r="K812" s="4">
        <f>IFERROR(Homes[[#This Row],[sqft_lot]]/43560," ")</f>
        <v>9.366391184573003E-2</v>
      </c>
      <c r="L812" t="str">
        <f>IF(Homes[[#This Row],[waterfront]]=1, "Yes","No")</f>
        <v>No</v>
      </c>
      <c r="M812" s="4" t="str">
        <f>IF(Homes[[#This Row],[sqft_basement]]&gt;0, "Yes","No")</f>
        <v>No</v>
      </c>
      <c r="N812" t="str">
        <f>CHOOSE(Homes[[#This Row],[view]]+1, "None","Fair","Good","Great","Excellent")</f>
        <v>None</v>
      </c>
      <c r="O812" t="str">
        <f>CHOOSE(Homes[[#This Row],[condition]], "Poor","Fair","Average","Good","Excellent")</f>
        <v>Average</v>
      </c>
      <c r="P812">
        <f ca="1">YEAR(TODAY())-Homes[[#This Row],[yr_built]]</f>
        <v>108</v>
      </c>
      <c r="Q812">
        <v>2009</v>
      </c>
      <c r="R812">
        <f ca="1">IF(Homes[[#This Row],[yr_renovated]]&gt;0, YEAR(TODAY())-Homes[[#This Row],[yr_renovated]], YEAR(TODAY())-Homes[[#This Row],[yr_built]])</f>
        <v>16</v>
      </c>
      <c r="S812">
        <v>2</v>
      </c>
      <c r="T812" s="2">
        <v>41810</v>
      </c>
      <c r="U812" s="3">
        <v>1.75</v>
      </c>
      <c r="V812" s="4">
        <f>IFERROR(Homes[[#This Row],[sqft_above]]+Homes[[#This Row],[sqft_basement]]," ")</f>
        <v>2380</v>
      </c>
      <c r="W812" s="4">
        <v>4080</v>
      </c>
      <c r="X812">
        <v>0</v>
      </c>
      <c r="Y812">
        <v>0</v>
      </c>
      <c r="Z812">
        <v>3</v>
      </c>
      <c r="AA812" s="4">
        <v>2380</v>
      </c>
      <c r="AB812" s="4">
        <v>0</v>
      </c>
      <c r="AC812">
        <v>1917</v>
      </c>
      <c r="AD812" t="s">
        <v>928</v>
      </c>
      <c r="AE812" t="s">
        <v>49</v>
      </c>
      <c r="AF812" t="s">
        <v>60</v>
      </c>
    </row>
    <row r="813" spans="1:32">
      <c r="A813" t="str">
        <f>PROPER(TRIM(Homes[[#This Row],[street]]))</f>
        <v>18639 Ne 202Nd St</v>
      </c>
      <c r="B813" t="str">
        <f>PROPER(TRIM(Homes[[#This Row],[city]]))</f>
        <v>Woodinville</v>
      </c>
      <c r="C813" t="str">
        <f>_xlfn.TEXTBEFORE(Homes[[#This Row],[statezip]]," ")</f>
        <v>WA</v>
      </c>
      <c r="D813" s="6" t="str">
        <f>_xlfn.TEXTAFTER(Homes[[#This Row],[statezip]]," ")</f>
        <v>98077</v>
      </c>
      <c r="E813" s="1">
        <v>725000</v>
      </c>
      <c r="F813">
        <v>4</v>
      </c>
      <c r="G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13" s="3" t="str">
        <f>Homes[[#This Row],[bedrooms]] &amp; " bd | " &amp; TEXT(Homes[[#This Row],[bathrooms]],"0.##") &amp; " ba"</f>
        <v>4 bd | 2.5 ba</v>
      </c>
      <c r="I813" s="4">
        <v>3420</v>
      </c>
      <c r="J813" s="1">
        <f>IFERROR(Homes[[#This Row],[price]]/Homes[[#This Row],[sqft_living]]," ")</f>
        <v>211.98830409356725</v>
      </c>
      <c r="K813" s="4">
        <f>IFERROR(Homes[[#This Row],[sqft_lot]]/43560," ")</f>
        <v>0.69811753902662999</v>
      </c>
      <c r="L813" t="str">
        <f>IF(Homes[[#This Row],[waterfront]]=1, "Yes","No")</f>
        <v>No</v>
      </c>
      <c r="M813" s="4" t="str">
        <f>IF(Homes[[#This Row],[sqft_basement]]&gt;0, "Yes","No")</f>
        <v>No</v>
      </c>
      <c r="N813" t="str">
        <f>CHOOSE(Homes[[#This Row],[view]]+1, "None","Fair","Good","Great","Excellent")</f>
        <v>None</v>
      </c>
      <c r="O813" t="str">
        <f>CHOOSE(Homes[[#This Row],[condition]], "Poor","Fair","Average","Good","Excellent")</f>
        <v>Average</v>
      </c>
      <c r="P813">
        <f ca="1">YEAR(TODAY())-Homes[[#This Row],[yr_built]]</f>
        <v>37</v>
      </c>
      <c r="Q813">
        <v>2000</v>
      </c>
      <c r="R813">
        <f ca="1">IF(Homes[[#This Row],[yr_renovated]]&gt;0, YEAR(TODAY())-Homes[[#This Row],[yr_renovated]], YEAR(TODAY())-Homes[[#This Row],[yr_built]])</f>
        <v>25</v>
      </c>
      <c r="S813">
        <v>2</v>
      </c>
      <c r="T813" s="2">
        <v>41813</v>
      </c>
      <c r="U813" s="3">
        <v>2.5</v>
      </c>
      <c r="V813" s="4">
        <f>IFERROR(Homes[[#This Row],[sqft_above]]+Homes[[#This Row],[sqft_basement]]," ")</f>
        <v>3420</v>
      </c>
      <c r="W813" s="4">
        <v>30410</v>
      </c>
      <c r="X813">
        <v>0</v>
      </c>
      <c r="Y813">
        <v>0</v>
      </c>
      <c r="Z813">
        <v>3</v>
      </c>
      <c r="AA813" s="4">
        <v>3420</v>
      </c>
      <c r="AB813" s="4">
        <v>0</v>
      </c>
      <c r="AC813">
        <v>1988</v>
      </c>
      <c r="AD813" t="s">
        <v>929</v>
      </c>
      <c r="AE813" t="s">
        <v>120</v>
      </c>
      <c r="AF813" t="s">
        <v>121</v>
      </c>
    </row>
    <row r="814" spans="1:32">
      <c r="A814" t="str">
        <f>PROPER(TRIM(Homes[[#This Row],[street]]))</f>
        <v>2610 E Montlake Pl E</v>
      </c>
      <c r="B814" t="str">
        <f>PROPER(TRIM(Homes[[#This Row],[city]]))</f>
        <v>Seattle</v>
      </c>
      <c r="C814" t="str">
        <f>_xlfn.TEXTBEFORE(Homes[[#This Row],[statezip]]," ")</f>
        <v>WA</v>
      </c>
      <c r="D814" s="6" t="str">
        <f>_xlfn.TEXTAFTER(Homes[[#This Row],[statezip]]," ")</f>
        <v>98112</v>
      </c>
      <c r="E814" s="1">
        <v>724800</v>
      </c>
      <c r="F814">
        <v>3</v>
      </c>
      <c r="G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14" s="3" t="str">
        <f>Homes[[#This Row],[bedrooms]] &amp; " bd | " &amp; TEXT(Homes[[#This Row],[bathrooms]],"0.##") &amp; " ba"</f>
        <v>3 bd | 2. ba</v>
      </c>
      <c r="I814" s="4">
        <v>2050</v>
      </c>
      <c r="J814" s="1">
        <f>IFERROR(Homes[[#This Row],[price]]/Homes[[#This Row],[sqft_living]]," ")</f>
        <v>353.5609756097561</v>
      </c>
      <c r="K814" s="4">
        <f>IFERROR(Homes[[#This Row],[sqft_lot]]/43560," ")</f>
        <v>9.0289256198347101E-2</v>
      </c>
      <c r="L814" t="str">
        <f>IF(Homes[[#This Row],[waterfront]]=1, "Yes","No")</f>
        <v>No</v>
      </c>
      <c r="M814" s="4" t="str">
        <f>IF(Homes[[#This Row],[sqft_basement]]&gt;0, "Yes","No")</f>
        <v>Yes</v>
      </c>
      <c r="N814" t="str">
        <f>CHOOSE(Homes[[#This Row],[view]]+1, "None","Fair","Good","Great","Excellent")</f>
        <v>None</v>
      </c>
      <c r="O814" t="str">
        <f>CHOOSE(Homes[[#This Row],[condition]], "Poor","Fair","Average","Good","Excellent")</f>
        <v>Average</v>
      </c>
      <c r="P814">
        <f ca="1">YEAR(TODAY())-Homes[[#This Row],[yr_built]]</f>
        <v>99</v>
      </c>
      <c r="Q814">
        <v>2001</v>
      </c>
      <c r="R814">
        <f ca="1">IF(Homes[[#This Row],[yr_renovated]]&gt;0, YEAR(TODAY())-Homes[[#This Row],[yr_renovated]], YEAR(TODAY())-Homes[[#This Row],[yr_built]])</f>
        <v>24</v>
      </c>
      <c r="S814">
        <v>1</v>
      </c>
      <c r="T814" s="2">
        <v>41775</v>
      </c>
      <c r="U814" s="3">
        <v>2</v>
      </c>
      <c r="V814" s="4">
        <f>IFERROR(Homes[[#This Row],[sqft_above]]+Homes[[#This Row],[sqft_basement]]," ")</f>
        <v>2050</v>
      </c>
      <c r="W814" s="4">
        <v>3933</v>
      </c>
      <c r="X814">
        <v>0</v>
      </c>
      <c r="Y814">
        <v>0</v>
      </c>
      <c r="Z814">
        <v>3</v>
      </c>
      <c r="AA814" s="4">
        <v>1180</v>
      </c>
      <c r="AB814" s="4">
        <v>870</v>
      </c>
      <c r="AC814">
        <v>1926</v>
      </c>
      <c r="AD814" t="s">
        <v>930</v>
      </c>
      <c r="AE814" t="s">
        <v>49</v>
      </c>
      <c r="AF814" t="s">
        <v>64</v>
      </c>
    </row>
    <row r="815" spans="1:32">
      <c r="A815" t="str">
        <f>PROPER(TRIM(Homes[[#This Row],[street]]))</f>
        <v>10611 Slater Ave Ne</v>
      </c>
      <c r="B815" t="str">
        <f>PROPER(TRIM(Homes[[#This Row],[city]]))</f>
        <v>Kirkland</v>
      </c>
      <c r="C815" t="str">
        <f>_xlfn.TEXTBEFORE(Homes[[#This Row],[statezip]]," ")</f>
        <v>WA</v>
      </c>
      <c r="D815" s="6" t="str">
        <f>_xlfn.TEXTAFTER(Homes[[#This Row],[statezip]]," ")</f>
        <v>98033</v>
      </c>
      <c r="E815" s="1">
        <v>723243.75</v>
      </c>
      <c r="F815">
        <v>4</v>
      </c>
      <c r="G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15" s="3" t="str">
        <f>Homes[[#This Row],[bedrooms]] &amp; " bd | " &amp; TEXT(Homes[[#This Row],[bathrooms]],"0.##") &amp; " ba"</f>
        <v>4 bd | 2.75 ba</v>
      </c>
      <c r="I815" s="4">
        <v>3010</v>
      </c>
      <c r="J815" s="1">
        <f>IFERROR(Homes[[#This Row],[price]]/Homes[[#This Row],[sqft_living]]," ")</f>
        <v>240.28031561461793</v>
      </c>
      <c r="K815" s="4">
        <f>IFERROR(Homes[[#This Row],[sqft_lot]]/43560," ")</f>
        <v>0.16563360881542699</v>
      </c>
      <c r="L815" t="str">
        <f>IF(Homes[[#This Row],[waterfront]]=1, "Yes","No")</f>
        <v>No</v>
      </c>
      <c r="M815" s="4" t="str">
        <f>IF(Homes[[#This Row],[sqft_basement]]&gt;0, "Yes","No")</f>
        <v>No</v>
      </c>
      <c r="N815" t="str">
        <f>CHOOSE(Homes[[#This Row],[view]]+1, "None","Fair","Good","Great","Excellent")</f>
        <v>None</v>
      </c>
      <c r="O815" t="str">
        <f>CHOOSE(Homes[[#This Row],[condition]], "Poor","Fair","Average","Good","Excellent")</f>
        <v>Average</v>
      </c>
      <c r="P815">
        <f ca="1">YEAR(TODAY())-Homes[[#This Row],[yr_built]]</f>
        <v>11</v>
      </c>
      <c r="Q815">
        <v>0</v>
      </c>
      <c r="R815">
        <f ca="1">IF(Homes[[#This Row],[yr_renovated]]&gt;0, YEAR(TODAY())-Homes[[#This Row],[yr_renovated]], YEAR(TODAY())-Homes[[#This Row],[yr_built]])</f>
        <v>11</v>
      </c>
      <c r="S815">
        <v>2</v>
      </c>
      <c r="T815" s="2">
        <v>41796</v>
      </c>
      <c r="U815" s="3">
        <v>2.75</v>
      </c>
      <c r="V815" s="4">
        <f>IFERROR(Homes[[#This Row],[sqft_above]]+Homes[[#This Row],[sqft_basement]]," ")</f>
        <v>3010</v>
      </c>
      <c r="W815" s="4">
        <v>7215</v>
      </c>
      <c r="X815">
        <v>0</v>
      </c>
      <c r="Y815">
        <v>0</v>
      </c>
      <c r="Z815">
        <v>3</v>
      </c>
      <c r="AA815" s="4">
        <v>3010</v>
      </c>
      <c r="AB815" s="4">
        <v>0</v>
      </c>
      <c r="AC815">
        <v>2014</v>
      </c>
      <c r="AD815" t="s">
        <v>931</v>
      </c>
      <c r="AE815" t="s">
        <v>46</v>
      </c>
      <c r="AF815" t="s">
        <v>55</v>
      </c>
    </row>
    <row r="816" spans="1:32">
      <c r="A816" t="str">
        <f>PROPER(TRIM(Homes[[#This Row],[street]]))</f>
        <v>6839 126Th Ave Ne</v>
      </c>
      <c r="B816" t="str">
        <f>PROPER(TRIM(Homes[[#This Row],[city]]))</f>
        <v>Kirkland</v>
      </c>
      <c r="C816" t="str">
        <f>_xlfn.TEXTBEFORE(Homes[[#This Row],[statezip]]," ")</f>
        <v>WA</v>
      </c>
      <c r="D816" s="6" t="str">
        <f>_xlfn.TEXTAFTER(Homes[[#This Row],[statezip]]," ")</f>
        <v>98033</v>
      </c>
      <c r="E816" s="1">
        <v>723243.75</v>
      </c>
      <c r="F816">
        <v>4</v>
      </c>
      <c r="G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16" s="3" t="str">
        <f>Homes[[#This Row],[bedrooms]] &amp; " bd | " &amp; TEXT(Homes[[#This Row],[bathrooms]],"0.##") &amp; " ba"</f>
        <v>4 bd | 2.75 ba</v>
      </c>
      <c r="I816" s="4">
        <v>3270</v>
      </c>
      <c r="J816" s="1">
        <f>IFERROR(Homes[[#This Row],[price]]/Homes[[#This Row],[sqft_living]]," ")</f>
        <v>221.17545871559633</v>
      </c>
      <c r="K816" s="4">
        <f>IFERROR(Homes[[#This Row],[sqft_lot]]/43560," ")</f>
        <v>0.29568411386593207</v>
      </c>
      <c r="L816" t="str">
        <f>IF(Homes[[#This Row],[waterfront]]=1, "Yes","No")</f>
        <v>No</v>
      </c>
      <c r="M816" s="4" t="str">
        <f>IF(Homes[[#This Row],[sqft_basement]]&gt;0, "Yes","No")</f>
        <v>No</v>
      </c>
      <c r="N816" t="str">
        <f>CHOOSE(Homes[[#This Row],[view]]+1, "None","Fair","Good","Great","Excellent")</f>
        <v>None</v>
      </c>
      <c r="O816" t="str">
        <f>CHOOSE(Homes[[#This Row],[condition]], "Poor","Fair","Average","Good","Excellent")</f>
        <v>Average</v>
      </c>
      <c r="P816">
        <f ca="1">YEAR(TODAY())-Homes[[#This Row],[yr_built]]</f>
        <v>11</v>
      </c>
      <c r="Q816">
        <v>0</v>
      </c>
      <c r="R816">
        <f ca="1">IF(Homes[[#This Row],[yr_renovated]]&gt;0, YEAR(TODAY())-Homes[[#This Row],[yr_renovated]], YEAR(TODAY())-Homes[[#This Row],[yr_built]])</f>
        <v>11</v>
      </c>
      <c r="S816">
        <v>2</v>
      </c>
      <c r="T816" s="2">
        <v>41792</v>
      </c>
      <c r="U816" s="3">
        <v>2.75</v>
      </c>
      <c r="V816" s="4">
        <f>IFERROR(Homes[[#This Row],[sqft_above]]+Homes[[#This Row],[sqft_basement]]," ")</f>
        <v>3270</v>
      </c>
      <c r="W816" s="4">
        <v>12880</v>
      </c>
      <c r="X816">
        <v>0</v>
      </c>
      <c r="Y816">
        <v>0</v>
      </c>
      <c r="Z816">
        <v>3</v>
      </c>
      <c r="AA816" s="4">
        <v>3270</v>
      </c>
      <c r="AB816" s="4">
        <v>0</v>
      </c>
      <c r="AC816">
        <v>2014</v>
      </c>
      <c r="AD816" t="s">
        <v>932</v>
      </c>
      <c r="AE816" t="s">
        <v>46</v>
      </c>
      <c r="AF816" t="s">
        <v>55</v>
      </c>
    </row>
    <row r="817" spans="1:32">
      <c r="A817" t="str">
        <f>PROPER(TRIM(Homes[[#This Row],[street]]))</f>
        <v>233 111Th Ave Se</v>
      </c>
      <c r="B817" t="str">
        <f>PROPER(TRIM(Homes[[#This Row],[city]]))</f>
        <v>Bellevue</v>
      </c>
      <c r="C817" t="str">
        <f>_xlfn.TEXTBEFORE(Homes[[#This Row],[statezip]]," ")</f>
        <v>WA</v>
      </c>
      <c r="D817" s="6" t="str">
        <f>_xlfn.TEXTAFTER(Homes[[#This Row],[statezip]]," ")</f>
        <v>98004</v>
      </c>
      <c r="E817" s="1">
        <v>723000</v>
      </c>
      <c r="F817">
        <v>4</v>
      </c>
      <c r="G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17" s="3" t="str">
        <f>Homes[[#This Row],[bedrooms]] &amp; " bd | " &amp; TEXT(Homes[[#This Row],[bathrooms]],"0.##") &amp; " ba"</f>
        <v>4 bd | 2.25 ba</v>
      </c>
      <c r="I817" s="4">
        <v>1960</v>
      </c>
      <c r="J817" s="1">
        <f>IFERROR(Homes[[#This Row],[price]]/Homes[[#This Row],[sqft_living]]," ")</f>
        <v>368.87755102040819</v>
      </c>
      <c r="K817" s="4">
        <f>IFERROR(Homes[[#This Row],[sqft_lot]]/43560," ")</f>
        <v>0.1992653810835629</v>
      </c>
      <c r="L817" t="str">
        <f>IF(Homes[[#This Row],[waterfront]]=1, "Yes","No")</f>
        <v>No</v>
      </c>
      <c r="M817" s="4" t="str">
        <f>IF(Homes[[#This Row],[sqft_basement]]&gt;0, "Yes","No")</f>
        <v>Yes</v>
      </c>
      <c r="N817" t="str">
        <f>CHOOSE(Homes[[#This Row],[view]]+1, "None","Fair","Good","Great","Excellent")</f>
        <v>None</v>
      </c>
      <c r="O817" t="str">
        <f>CHOOSE(Homes[[#This Row],[condition]], "Poor","Fair","Average","Good","Excellent")</f>
        <v>Good</v>
      </c>
      <c r="P817">
        <f ca="1">YEAR(TODAY())-Homes[[#This Row],[yr_built]]</f>
        <v>66</v>
      </c>
      <c r="Q817">
        <v>0</v>
      </c>
      <c r="R817">
        <f ca="1">IF(Homes[[#This Row],[yr_renovated]]&gt;0, YEAR(TODAY())-Homes[[#This Row],[yr_renovated]], YEAR(TODAY())-Homes[[#This Row],[yr_built]])</f>
        <v>66</v>
      </c>
      <c r="S817">
        <v>1</v>
      </c>
      <c r="T817" s="2">
        <v>41788</v>
      </c>
      <c r="U817" s="3">
        <v>2.25</v>
      </c>
      <c r="V817" s="4">
        <f>IFERROR(Homes[[#This Row],[sqft_above]]+Homes[[#This Row],[sqft_basement]]," ")</f>
        <v>1960</v>
      </c>
      <c r="W817" s="4">
        <v>8680</v>
      </c>
      <c r="X817">
        <v>0</v>
      </c>
      <c r="Y817">
        <v>0</v>
      </c>
      <c r="Z817">
        <v>4</v>
      </c>
      <c r="AA817" s="4">
        <v>1290</v>
      </c>
      <c r="AB817" s="4">
        <v>670</v>
      </c>
      <c r="AC817">
        <v>1959</v>
      </c>
      <c r="AD817" t="s">
        <v>933</v>
      </c>
      <c r="AE817" t="s">
        <v>33</v>
      </c>
      <c r="AF817" t="s">
        <v>34</v>
      </c>
    </row>
    <row r="818" spans="1:32">
      <c r="A818" t="str">
        <f>PROPER(TRIM(Homes[[#This Row],[street]]))</f>
        <v>2363 30Th Ave Ne</v>
      </c>
      <c r="B818" t="str">
        <f>PROPER(TRIM(Homes[[#This Row],[city]]))</f>
        <v>Issaquah</v>
      </c>
      <c r="C818" t="str">
        <f>_xlfn.TEXTBEFORE(Homes[[#This Row],[statezip]]," ")</f>
        <v>WA</v>
      </c>
      <c r="D818" s="6" t="str">
        <f>_xlfn.TEXTAFTER(Homes[[#This Row],[statezip]]," ")</f>
        <v>98029</v>
      </c>
      <c r="E818" s="1">
        <v>723000</v>
      </c>
      <c r="F818">
        <v>4</v>
      </c>
      <c r="G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18" s="3" t="str">
        <f>Homes[[#This Row],[bedrooms]] &amp; " bd | " &amp; TEXT(Homes[[#This Row],[bathrooms]],"0.##") &amp; " ba"</f>
        <v>4 bd | 2.5 ba</v>
      </c>
      <c r="I818" s="4">
        <v>2700</v>
      </c>
      <c r="J818" s="1">
        <f>IFERROR(Homes[[#This Row],[price]]/Homes[[#This Row],[sqft_living]]," ")</f>
        <v>267.77777777777777</v>
      </c>
      <c r="K818" s="4">
        <f>IFERROR(Homes[[#This Row],[sqft_lot]]/43560," ")</f>
        <v>9.1919191919191914E-2</v>
      </c>
      <c r="L818" t="str">
        <f>IF(Homes[[#This Row],[waterfront]]=1, "Yes","No")</f>
        <v>No</v>
      </c>
      <c r="M818" s="4" t="str">
        <f>IF(Homes[[#This Row],[sqft_basement]]&gt;0, "Yes","No")</f>
        <v>No</v>
      </c>
      <c r="N818" t="str">
        <f>CHOOSE(Homes[[#This Row],[view]]+1, "None","Fair","Good","Great","Excellent")</f>
        <v>None</v>
      </c>
      <c r="O818" t="str">
        <f>CHOOSE(Homes[[#This Row],[condition]], "Poor","Fair","Average","Good","Excellent")</f>
        <v>Average</v>
      </c>
      <c r="P818">
        <f ca="1">YEAR(TODAY())-Homes[[#This Row],[yr_built]]</f>
        <v>21</v>
      </c>
      <c r="Q818">
        <v>2003</v>
      </c>
      <c r="R818">
        <f ca="1">IF(Homes[[#This Row],[yr_renovated]]&gt;0, YEAR(TODAY())-Homes[[#This Row],[yr_renovated]], YEAR(TODAY())-Homes[[#This Row],[yr_built]])</f>
        <v>22</v>
      </c>
      <c r="S818">
        <v>2</v>
      </c>
      <c r="T818" s="2">
        <v>41773</v>
      </c>
      <c r="U818" s="3">
        <v>2.5</v>
      </c>
      <c r="V818" s="4">
        <f>IFERROR(Homes[[#This Row],[sqft_above]]+Homes[[#This Row],[sqft_basement]]," ")</f>
        <v>2700</v>
      </c>
      <c r="W818" s="4">
        <v>4004</v>
      </c>
      <c r="X818">
        <v>0</v>
      </c>
      <c r="Y818">
        <v>0</v>
      </c>
      <c r="Z818">
        <v>3</v>
      </c>
      <c r="AA818" s="4">
        <v>2700</v>
      </c>
      <c r="AB818" s="4">
        <v>0</v>
      </c>
      <c r="AC818">
        <v>2004</v>
      </c>
      <c r="AD818" t="s">
        <v>934</v>
      </c>
      <c r="AE818" t="s">
        <v>79</v>
      </c>
      <c r="AF818" t="s">
        <v>80</v>
      </c>
    </row>
    <row r="819" spans="1:32">
      <c r="A819" t="str">
        <f>PROPER(TRIM(Homes[[#This Row],[street]]))</f>
        <v>1503 45Th Ave Sw</v>
      </c>
      <c r="B819" t="str">
        <f>PROPER(TRIM(Homes[[#This Row],[city]]))</f>
        <v>Seattle</v>
      </c>
      <c r="C819" t="str">
        <f>_xlfn.TEXTBEFORE(Homes[[#This Row],[statezip]]," ")</f>
        <v>WA</v>
      </c>
      <c r="D819" s="6" t="str">
        <f>_xlfn.TEXTAFTER(Homes[[#This Row],[statezip]]," ")</f>
        <v>98116</v>
      </c>
      <c r="E819" s="1">
        <v>723000</v>
      </c>
      <c r="F819">
        <v>4</v>
      </c>
      <c r="G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19" s="3" t="str">
        <f>Homes[[#This Row],[bedrooms]] &amp; " bd | " &amp; TEXT(Homes[[#This Row],[bathrooms]],"0.##") &amp; " ba"</f>
        <v>4 bd | 2.25 ba</v>
      </c>
      <c r="I819" s="4">
        <v>2430</v>
      </c>
      <c r="J819" s="1">
        <f>IFERROR(Homes[[#This Row],[price]]/Homes[[#This Row],[sqft_living]]," ")</f>
        <v>297.53086419753089</v>
      </c>
      <c r="K819" s="4">
        <f>IFERROR(Homes[[#This Row],[sqft_lot]]/43560," ")</f>
        <v>0.10899908172635446</v>
      </c>
      <c r="L819" t="str">
        <f>IF(Homes[[#This Row],[waterfront]]=1, "Yes","No")</f>
        <v>No</v>
      </c>
      <c r="M819" s="4" t="str">
        <f>IF(Homes[[#This Row],[sqft_basement]]&gt;0, "Yes","No")</f>
        <v>Yes</v>
      </c>
      <c r="N819" t="str">
        <f>CHOOSE(Homes[[#This Row],[view]]+1, "None","Fair","Good","Great","Excellent")</f>
        <v>None</v>
      </c>
      <c r="O819" t="str">
        <f>CHOOSE(Homes[[#This Row],[condition]], "Poor","Fair","Average","Good","Excellent")</f>
        <v>Average</v>
      </c>
      <c r="P819">
        <f ca="1">YEAR(TODAY())-Homes[[#This Row],[yr_built]]</f>
        <v>97</v>
      </c>
      <c r="Q819">
        <v>1954</v>
      </c>
      <c r="R819">
        <f ca="1">IF(Homes[[#This Row],[yr_renovated]]&gt;0, YEAR(TODAY())-Homes[[#This Row],[yr_renovated]], YEAR(TODAY())-Homes[[#This Row],[yr_built]])</f>
        <v>71</v>
      </c>
      <c r="S819">
        <v>1.5</v>
      </c>
      <c r="T819" s="2">
        <v>41822</v>
      </c>
      <c r="U819" s="3">
        <v>2.25</v>
      </c>
      <c r="V819" s="4">
        <f>IFERROR(Homes[[#This Row],[sqft_above]]+Homes[[#This Row],[sqft_basement]]," ")</f>
        <v>2430</v>
      </c>
      <c r="W819" s="4">
        <v>4748</v>
      </c>
      <c r="X819">
        <v>0</v>
      </c>
      <c r="Y819">
        <v>0</v>
      </c>
      <c r="Z819">
        <v>3</v>
      </c>
      <c r="AA819" s="4">
        <v>1630</v>
      </c>
      <c r="AB819" s="4">
        <v>800</v>
      </c>
      <c r="AC819">
        <v>1928</v>
      </c>
      <c r="AD819" t="s">
        <v>935</v>
      </c>
      <c r="AE819" t="s">
        <v>49</v>
      </c>
      <c r="AF819" t="s">
        <v>192</v>
      </c>
    </row>
    <row r="820" spans="1:32">
      <c r="A820" t="str">
        <f>PROPER(TRIM(Homes[[#This Row],[street]]))</f>
        <v>22720 Ne 46Th St</v>
      </c>
      <c r="B820" t="str">
        <f>PROPER(TRIM(Homes[[#This Row],[city]]))</f>
        <v>Redmond</v>
      </c>
      <c r="C820" t="str">
        <f>_xlfn.TEXTBEFORE(Homes[[#This Row],[statezip]]," ")</f>
        <v>WA</v>
      </c>
      <c r="D820" s="6" t="str">
        <f>_xlfn.TEXTAFTER(Homes[[#This Row],[statezip]]," ")</f>
        <v>98053</v>
      </c>
      <c r="E820" s="1">
        <v>720500</v>
      </c>
      <c r="F820">
        <v>4</v>
      </c>
      <c r="G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0" s="3" t="str">
        <f>Homes[[#This Row],[bedrooms]] &amp; " bd | " &amp; TEXT(Homes[[#This Row],[bathrooms]],"0.##") &amp; " ba"</f>
        <v>4 bd | 2.5 ba</v>
      </c>
      <c r="I820" s="4">
        <v>3350</v>
      </c>
      <c r="J820" s="1">
        <f>IFERROR(Homes[[#This Row],[price]]/Homes[[#This Row],[sqft_living]]," ")</f>
        <v>215.07462686567163</v>
      </c>
      <c r="K820" s="4">
        <f>IFERROR(Homes[[#This Row],[sqft_lot]]/43560," ")</f>
        <v>0.81033057851239665</v>
      </c>
      <c r="L820" t="str">
        <f>IF(Homes[[#This Row],[waterfront]]=1, "Yes","No")</f>
        <v>No</v>
      </c>
      <c r="M820" s="4" t="str">
        <f>IF(Homes[[#This Row],[sqft_basement]]&gt;0, "Yes","No")</f>
        <v>No</v>
      </c>
      <c r="N820" t="str">
        <f>CHOOSE(Homes[[#This Row],[view]]+1, "None","Fair","Good","Great","Excellent")</f>
        <v>None</v>
      </c>
      <c r="O820" t="str">
        <f>CHOOSE(Homes[[#This Row],[condition]], "Poor","Fair","Average","Good","Excellent")</f>
        <v>Good</v>
      </c>
      <c r="P820">
        <f ca="1">YEAR(TODAY())-Homes[[#This Row],[yr_built]]</f>
        <v>40</v>
      </c>
      <c r="Q820">
        <v>0</v>
      </c>
      <c r="R820">
        <f ca="1">IF(Homes[[#This Row],[yr_renovated]]&gt;0, YEAR(TODAY())-Homes[[#This Row],[yr_renovated]], YEAR(TODAY())-Homes[[#This Row],[yr_built]])</f>
        <v>40</v>
      </c>
      <c r="S820">
        <v>2</v>
      </c>
      <c r="T820" s="2">
        <v>41829</v>
      </c>
      <c r="U820" s="3">
        <v>2.5</v>
      </c>
      <c r="V820" s="4">
        <f>IFERROR(Homes[[#This Row],[sqft_above]]+Homes[[#This Row],[sqft_basement]]," ")</f>
        <v>3350</v>
      </c>
      <c r="W820" s="4">
        <v>35298</v>
      </c>
      <c r="X820">
        <v>0</v>
      </c>
      <c r="Y820">
        <v>0</v>
      </c>
      <c r="Z820">
        <v>4</v>
      </c>
      <c r="AA820" s="4">
        <v>3350</v>
      </c>
      <c r="AB820" s="4">
        <v>0</v>
      </c>
      <c r="AC820">
        <v>1985</v>
      </c>
      <c r="AD820" t="s">
        <v>936</v>
      </c>
      <c r="AE820" t="s">
        <v>137</v>
      </c>
      <c r="AF820" t="s">
        <v>208</v>
      </c>
    </row>
    <row r="821" spans="1:32">
      <c r="A821" t="str">
        <f>PROPER(TRIM(Homes[[#This Row],[street]]))</f>
        <v>208 N 45Th St</v>
      </c>
      <c r="B821" t="str">
        <f>PROPER(TRIM(Homes[[#This Row],[city]]))</f>
        <v>Seattle</v>
      </c>
      <c r="C821" t="str">
        <f>_xlfn.TEXTBEFORE(Homes[[#This Row],[statezip]]," ")</f>
        <v>WA</v>
      </c>
      <c r="D821" s="6" t="str">
        <f>_xlfn.TEXTAFTER(Homes[[#This Row],[statezip]]," ")</f>
        <v>98103</v>
      </c>
      <c r="E821" s="1">
        <v>720000</v>
      </c>
      <c r="F821">
        <v>3</v>
      </c>
      <c r="G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1" s="3" t="str">
        <f>Homes[[#This Row],[bedrooms]] &amp; " bd | " &amp; TEXT(Homes[[#This Row],[bathrooms]],"0.##") &amp; " ba"</f>
        <v>3 bd | 2.5 ba</v>
      </c>
      <c r="I821" s="4">
        <v>2020</v>
      </c>
      <c r="J821" s="1">
        <f>IFERROR(Homes[[#This Row],[price]]/Homes[[#This Row],[sqft_living]]," ")</f>
        <v>356.43564356435644</v>
      </c>
      <c r="K821" s="4">
        <f>IFERROR(Homes[[#This Row],[sqft_lot]]/43560," ")</f>
        <v>2.6606978879706152E-2</v>
      </c>
      <c r="L821" t="str">
        <f>IF(Homes[[#This Row],[waterfront]]=1, "Yes","No")</f>
        <v>No</v>
      </c>
      <c r="M821" s="4" t="str">
        <f>IF(Homes[[#This Row],[sqft_basement]]&gt;0, "Yes","No")</f>
        <v>No</v>
      </c>
      <c r="N821" t="str">
        <f>CHOOSE(Homes[[#This Row],[view]]+1, "None","Fair","Good","Great","Excellent")</f>
        <v>Great</v>
      </c>
      <c r="O821" t="str">
        <f>CHOOSE(Homes[[#This Row],[condition]], "Poor","Fair","Average","Good","Excellent")</f>
        <v>Average</v>
      </c>
      <c r="P821">
        <f ca="1">YEAR(TODAY())-Homes[[#This Row],[yr_built]]</f>
        <v>25</v>
      </c>
      <c r="Q821">
        <v>0</v>
      </c>
      <c r="R821">
        <f ca="1">IF(Homes[[#This Row],[yr_renovated]]&gt;0, YEAR(TODAY())-Homes[[#This Row],[yr_renovated]], YEAR(TODAY())-Homes[[#This Row],[yr_built]])</f>
        <v>25</v>
      </c>
      <c r="S821">
        <v>3</v>
      </c>
      <c r="T821" s="2">
        <v>41780</v>
      </c>
      <c r="U821" s="3">
        <v>2.5</v>
      </c>
      <c r="V821" s="4">
        <f>IFERROR(Homes[[#This Row],[sqft_above]]+Homes[[#This Row],[sqft_basement]]," ")</f>
        <v>2020</v>
      </c>
      <c r="W821" s="4">
        <v>1159</v>
      </c>
      <c r="X821">
        <v>0</v>
      </c>
      <c r="Y821">
        <v>3</v>
      </c>
      <c r="Z821">
        <v>3</v>
      </c>
      <c r="AA821" s="4">
        <v>2020</v>
      </c>
      <c r="AB821" s="4">
        <v>0</v>
      </c>
      <c r="AC821">
        <v>2000</v>
      </c>
      <c r="AD821" t="s">
        <v>937</v>
      </c>
      <c r="AE821" t="s">
        <v>49</v>
      </c>
      <c r="AF821" t="s">
        <v>172</v>
      </c>
    </row>
    <row r="822" spans="1:32">
      <c r="A822" t="str">
        <f>PROPER(TRIM(Homes[[#This Row],[street]]))</f>
        <v>10835 41St Ave Sw</v>
      </c>
      <c r="B822" t="str">
        <f>PROPER(TRIM(Homes[[#This Row],[city]]))</f>
        <v>Seattle</v>
      </c>
      <c r="C822" t="str">
        <f>_xlfn.TEXTBEFORE(Homes[[#This Row],[statezip]]," ")</f>
        <v>WA</v>
      </c>
      <c r="D822" s="6" t="str">
        <f>_xlfn.TEXTAFTER(Homes[[#This Row],[statezip]]," ")</f>
        <v>98146</v>
      </c>
      <c r="E822" s="1">
        <v>720000</v>
      </c>
      <c r="F822">
        <v>2</v>
      </c>
      <c r="G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22" s="3" t="str">
        <f>Homes[[#This Row],[bedrooms]] &amp; " bd | " &amp; TEXT(Homes[[#This Row],[bathrooms]],"0.##") &amp; " ba"</f>
        <v>2 bd | 1. ba</v>
      </c>
      <c r="I822" s="4">
        <v>2020</v>
      </c>
      <c r="J822" s="1">
        <f>IFERROR(Homes[[#This Row],[price]]/Homes[[#This Row],[sqft_living]]," ")</f>
        <v>356.43564356435644</v>
      </c>
      <c r="K822" s="4">
        <f>IFERROR(Homes[[#This Row],[sqft_lot]]/43560," ")</f>
        <v>0.16528925619834711</v>
      </c>
      <c r="L822" t="str">
        <f>IF(Homes[[#This Row],[waterfront]]=1, "Yes","No")</f>
        <v>No</v>
      </c>
      <c r="M822" s="4" t="str">
        <f>IF(Homes[[#This Row],[sqft_basement]]&gt;0, "Yes","No")</f>
        <v>Yes</v>
      </c>
      <c r="N822" t="str">
        <f>CHOOSE(Homes[[#This Row],[view]]+1, "None","Fair","Good","Great","Excellent")</f>
        <v>Great</v>
      </c>
      <c r="O822" t="str">
        <f>CHOOSE(Homes[[#This Row],[condition]], "Poor","Fair","Average","Good","Excellent")</f>
        <v>Good</v>
      </c>
      <c r="P822">
        <f ca="1">YEAR(TODAY())-Homes[[#This Row],[yr_built]]</f>
        <v>78</v>
      </c>
      <c r="Q822">
        <v>1988</v>
      </c>
      <c r="R822">
        <f ca="1">IF(Homes[[#This Row],[yr_renovated]]&gt;0, YEAR(TODAY())-Homes[[#This Row],[yr_renovated]], YEAR(TODAY())-Homes[[#This Row],[yr_built]])</f>
        <v>37</v>
      </c>
      <c r="S822">
        <v>1</v>
      </c>
      <c r="T822" s="2">
        <v>41775</v>
      </c>
      <c r="U822" s="3">
        <v>1</v>
      </c>
      <c r="V822" s="4">
        <f>IFERROR(Homes[[#This Row],[sqft_above]]+Homes[[#This Row],[sqft_basement]]," ")</f>
        <v>2020</v>
      </c>
      <c r="W822" s="4">
        <v>7200</v>
      </c>
      <c r="X822">
        <v>0</v>
      </c>
      <c r="Y822">
        <v>3</v>
      </c>
      <c r="Z822">
        <v>4</v>
      </c>
      <c r="AA822" s="4">
        <v>1700</v>
      </c>
      <c r="AB822" s="4">
        <v>320</v>
      </c>
      <c r="AC822">
        <v>1947</v>
      </c>
      <c r="AD822" t="s">
        <v>938</v>
      </c>
      <c r="AE822" t="s">
        <v>49</v>
      </c>
      <c r="AF822" t="s">
        <v>422</v>
      </c>
    </row>
    <row r="823" spans="1:32">
      <c r="A823" t="str">
        <f>PROPER(TRIM(Homes[[#This Row],[street]]))</f>
        <v>35505 Se English St</v>
      </c>
      <c r="B823" t="str">
        <f>PROPER(TRIM(Homes[[#This Row],[city]]))</f>
        <v>Snoqualmie</v>
      </c>
      <c r="C823" t="str">
        <f>_xlfn.TEXTBEFORE(Homes[[#This Row],[statezip]]," ")</f>
        <v>WA</v>
      </c>
      <c r="D823" s="6" t="str">
        <f>_xlfn.TEXTAFTER(Homes[[#This Row],[statezip]]," ")</f>
        <v>98065</v>
      </c>
      <c r="E823" s="1">
        <v>720000</v>
      </c>
      <c r="F823">
        <v>4</v>
      </c>
      <c r="G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3" s="3" t="str">
        <f>Homes[[#This Row],[bedrooms]] &amp; " bd | " &amp; TEXT(Homes[[#This Row],[bathrooms]],"0.##") &amp; " ba"</f>
        <v>4 bd | 2.5 ba</v>
      </c>
      <c r="I823" s="4">
        <v>3340</v>
      </c>
      <c r="J823" s="1">
        <f>IFERROR(Homes[[#This Row],[price]]/Homes[[#This Row],[sqft_living]]," ")</f>
        <v>215.56886227544911</v>
      </c>
      <c r="K823" s="4">
        <f>IFERROR(Homes[[#This Row],[sqft_lot]]/43560," ")</f>
        <v>0.20500459136822774</v>
      </c>
      <c r="L823" t="str">
        <f>IF(Homes[[#This Row],[waterfront]]=1, "Yes","No")</f>
        <v>No</v>
      </c>
      <c r="M823" s="4" t="str">
        <f>IF(Homes[[#This Row],[sqft_basement]]&gt;0, "Yes","No")</f>
        <v>No</v>
      </c>
      <c r="N823" t="str">
        <f>CHOOSE(Homes[[#This Row],[view]]+1, "None","Fair","Good","Great","Excellent")</f>
        <v>Good</v>
      </c>
      <c r="O823" t="str">
        <f>CHOOSE(Homes[[#This Row],[condition]], "Poor","Fair","Average","Good","Excellent")</f>
        <v>Average</v>
      </c>
      <c r="P823">
        <f ca="1">YEAR(TODAY())-Homes[[#This Row],[yr_built]]</f>
        <v>26</v>
      </c>
      <c r="Q823">
        <v>0</v>
      </c>
      <c r="R823">
        <f ca="1">IF(Homes[[#This Row],[yr_renovated]]&gt;0, YEAR(TODAY())-Homes[[#This Row],[yr_renovated]], YEAR(TODAY())-Homes[[#This Row],[yr_built]])</f>
        <v>26</v>
      </c>
      <c r="S823">
        <v>2</v>
      </c>
      <c r="T823" s="2">
        <v>41830</v>
      </c>
      <c r="U823" s="3">
        <v>2.5</v>
      </c>
      <c r="V823" s="4">
        <f>IFERROR(Homes[[#This Row],[sqft_above]]+Homes[[#This Row],[sqft_basement]]," ")</f>
        <v>3340</v>
      </c>
      <c r="W823" s="4">
        <v>8930</v>
      </c>
      <c r="X823">
        <v>0</v>
      </c>
      <c r="Y823">
        <v>2</v>
      </c>
      <c r="Z823">
        <v>3</v>
      </c>
      <c r="AA823" s="4">
        <v>3340</v>
      </c>
      <c r="AB823" s="4">
        <v>0</v>
      </c>
      <c r="AC823">
        <v>1999</v>
      </c>
      <c r="AD823" t="s">
        <v>939</v>
      </c>
      <c r="AE823" t="s">
        <v>313</v>
      </c>
      <c r="AF823" t="s">
        <v>314</v>
      </c>
    </row>
    <row r="824" spans="1:32">
      <c r="A824" t="str">
        <f>PROPER(TRIM(Homes[[#This Row],[street]]))</f>
        <v>16451 Ne 18Th St</v>
      </c>
      <c r="B824" t="str">
        <f>PROPER(TRIM(Homes[[#This Row],[city]]))</f>
        <v>Bellevue</v>
      </c>
      <c r="C824" t="str">
        <f>_xlfn.TEXTBEFORE(Homes[[#This Row],[statezip]]," ")</f>
        <v>WA</v>
      </c>
      <c r="D824" s="6" t="str">
        <f>_xlfn.TEXTAFTER(Homes[[#This Row],[statezip]]," ")</f>
        <v>98008</v>
      </c>
      <c r="E824" s="1">
        <v>720000</v>
      </c>
      <c r="F824">
        <v>4</v>
      </c>
      <c r="G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24" s="3" t="str">
        <f>Homes[[#This Row],[bedrooms]] &amp; " bd | " &amp; TEXT(Homes[[#This Row],[bathrooms]],"0.##") &amp; " ba"</f>
        <v>4 bd | 2.25 ba</v>
      </c>
      <c r="I824" s="4">
        <v>2410</v>
      </c>
      <c r="J824" s="1">
        <f>IFERROR(Homes[[#This Row],[price]]/Homes[[#This Row],[sqft_living]]," ")</f>
        <v>298.75518672199172</v>
      </c>
      <c r="K824" s="4">
        <f>IFERROR(Homes[[#This Row],[sqft_lot]]/43560," ")</f>
        <v>0.1928374655647383</v>
      </c>
      <c r="L824" t="str">
        <f>IF(Homes[[#This Row],[waterfront]]=1, "Yes","No")</f>
        <v>No</v>
      </c>
      <c r="M824" s="4" t="str">
        <f>IF(Homes[[#This Row],[sqft_basement]]&gt;0, "Yes","No")</f>
        <v>No</v>
      </c>
      <c r="N824" t="str">
        <f>CHOOSE(Homes[[#This Row],[view]]+1, "None","Fair","Good","Great","Excellent")</f>
        <v>None</v>
      </c>
      <c r="O824" t="str">
        <f>CHOOSE(Homes[[#This Row],[condition]], "Poor","Fair","Average","Good","Excellent")</f>
        <v>Excellent</v>
      </c>
      <c r="P824">
        <f ca="1">YEAR(TODAY())-Homes[[#This Row],[yr_built]]</f>
        <v>60</v>
      </c>
      <c r="Q824">
        <v>0</v>
      </c>
      <c r="R824">
        <f ca="1">IF(Homes[[#This Row],[yr_renovated]]&gt;0, YEAR(TODAY())-Homes[[#This Row],[yr_renovated]], YEAR(TODAY())-Homes[[#This Row],[yr_built]])</f>
        <v>60</v>
      </c>
      <c r="S824">
        <v>2</v>
      </c>
      <c r="T824" s="2">
        <v>41828</v>
      </c>
      <c r="U824" s="3">
        <v>2.25</v>
      </c>
      <c r="V824" s="4">
        <f>IFERROR(Homes[[#This Row],[sqft_above]]+Homes[[#This Row],[sqft_basement]]," ")</f>
        <v>2410</v>
      </c>
      <c r="W824" s="4">
        <v>8400</v>
      </c>
      <c r="X824">
        <v>0</v>
      </c>
      <c r="Y824">
        <v>0</v>
      </c>
      <c r="Z824">
        <v>5</v>
      </c>
      <c r="AA824" s="4">
        <v>2410</v>
      </c>
      <c r="AB824" s="4">
        <v>0</v>
      </c>
      <c r="AC824">
        <v>1965</v>
      </c>
      <c r="AD824" t="s">
        <v>940</v>
      </c>
      <c r="AE824" t="s">
        <v>33</v>
      </c>
      <c r="AF824" t="s">
        <v>53</v>
      </c>
    </row>
    <row r="825" spans="1:32">
      <c r="A825" t="str">
        <f>PROPER(TRIM(Homes[[#This Row],[street]]))</f>
        <v>17325 102Nd Ave Ne</v>
      </c>
      <c r="B825" t="str">
        <f>PROPER(TRIM(Homes[[#This Row],[city]]))</f>
        <v>Bothell</v>
      </c>
      <c r="C825" t="str">
        <f>_xlfn.TEXTBEFORE(Homes[[#This Row],[statezip]]," ")</f>
        <v>WA</v>
      </c>
      <c r="D825" s="6" t="str">
        <f>_xlfn.TEXTAFTER(Homes[[#This Row],[statezip]]," ")</f>
        <v>98011</v>
      </c>
      <c r="E825" s="1">
        <v>720000</v>
      </c>
      <c r="F825">
        <v>4</v>
      </c>
      <c r="G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25" s="3" t="str">
        <f>Homes[[#This Row],[bedrooms]] &amp; " bd | " &amp; TEXT(Homes[[#This Row],[bathrooms]],"0.##") &amp; " ba"</f>
        <v>4 bd | 3. ba</v>
      </c>
      <c r="I825" s="4">
        <v>3550</v>
      </c>
      <c r="J825" s="1">
        <f>IFERROR(Homes[[#This Row],[price]]/Homes[[#This Row],[sqft_living]]," ")</f>
        <v>202.81690140845072</v>
      </c>
      <c r="K825" s="4">
        <f>IFERROR(Homes[[#This Row],[sqft_lot]]/43560," ")</f>
        <v>0.28298898071625345</v>
      </c>
      <c r="L825" t="str">
        <f>IF(Homes[[#This Row],[waterfront]]=1, "Yes","No")</f>
        <v>No</v>
      </c>
      <c r="M825" s="4" t="str">
        <f>IF(Homes[[#This Row],[sqft_basement]]&gt;0, "Yes","No")</f>
        <v>Yes</v>
      </c>
      <c r="N825" t="str">
        <f>CHOOSE(Homes[[#This Row],[view]]+1, "None","Fair","Good","Great","Excellent")</f>
        <v>None</v>
      </c>
      <c r="O825" t="str">
        <f>CHOOSE(Homes[[#This Row],[condition]], "Poor","Fair","Average","Good","Excellent")</f>
        <v>Good</v>
      </c>
      <c r="P825">
        <f ca="1">YEAR(TODAY())-Homes[[#This Row],[yr_built]]</f>
        <v>35</v>
      </c>
      <c r="Q825">
        <v>0</v>
      </c>
      <c r="R825">
        <f ca="1">IF(Homes[[#This Row],[yr_renovated]]&gt;0, YEAR(TODAY())-Homes[[#This Row],[yr_renovated]], YEAR(TODAY())-Homes[[#This Row],[yr_built]])</f>
        <v>35</v>
      </c>
      <c r="S825">
        <v>1.5</v>
      </c>
      <c r="T825" s="2">
        <v>41822</v>
      </c>
      <c r="U825" s="3">
        <v>3</v>
      </c>
      <c r="V825" s="4">
        <f>IFERROR(Homes[[#This Row],[sqft_above]]+Homes[[#This Row],[sqft_basement]]," ")</f>
        <v>3550</v>
      </c>
      <c r="W825" s="4">
        <v>12327</v>
      </c>
      <c r="X825">
        <v>0</v>
      </c>
      <c r="Y825">
        <v>0</v>
      </c>
      <c r="Z825">
        <v>4</v>
      </c>
      <c r="AA825" s="4">
        <v>2180</v>
      </c>
      <c r="AB825" s="4">
        <v>1370</v>
      </c>
      <c r="AC825">
        <v>1990</v>
      </c>
      <c r="AD825" t="s">
        <v>941</v>
      </c>
      <c r="AE825" t="s">
        <v>841</v>
      </c>
      <c r="AF825" t="s">
        <v>842</v>
      </c>
    </row>
    <row r="826" spans="1:32">
      <c r="A826" t="str">
        <f>PROPER(TRIM(Homes[[#This Row],[street]]))</f>
        <v>31215 Se 40Th St</v>
      </c>
      <c r="B826" t="str">
        <f>PROPER(TRIM(Homes[[#This Row],[city]]))</f>
        <v>Fall City</v>
      </c>
      <c r="C826" t="str">
        <f>_xlfn.TEXTBEFORE(Homes[[#This Row],[statezip]]," ")</f>
        <v>WA</v>
      </c>
      <c r="D826" s="6" t="str">
        <f>_xlfn.TEXTAFTER(Homes[[#This Row],[statezip]]," ")</f>
        <v>98024</v>
      </c>
      <c r="E826" s="1">
        <v>720000</v>
      </c>
      <c r="F826">
        <v>3</v>
      </c>
      <c r="G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6" s="3" t="str">
        <f>Homes[[#This Row],[bedrooms]] &amp; " bd | " &amp; TEXT(Homes[[#This Row],[bathrooms]],"0.##") &amp; " ba"</f>
        <v>3 bd | 2.5 ba</v>
      </c>
      <c r="I826" s="4">
        <v>3150</v>
      </c>
      <c r="J826" s="1">
        <f>IFERROR(Homes[[#This Row],[price]]/Homes[[#This Row],[sqft_living]]," ")</f>
        <v>228.57142857142858</v>
      </c>
      <c r="K826" s="4">
        <f>IFERROR(Homes[[#This Row],[sqft_lot]]/43560," ")</f>
        <v>3.4799816345270891</v>
      </c>
      <c r="L826" t="str">
        <f>IF(Homes[[#This Row],[waterfront]]=1, "Yes","No")</f>
        <v>No</v>
      </c>
      <c r="M826" s="4" t="str">
        <f>IF(Homes[[#This Row],[sqft_basement]]&gt;0, "Yes","No")</f>
        <v>No</v>
      </c>
      <c r="N826" t="str">
        <f>CHOOSE(Homes[[#This Row],[view]]+1, "None","Fair","Good","Great","Excellent")</f>
        <v>None</v>
      </c>
      <c r="O826" t="str">
        <f>CHOOSE(Homes[[#This Row],[condition]], "Poor","Fair","Average","Good","Excellent")</f>
        <v>Average</v>
      </c>
      <c r="P826">
        <f ca="1">YEAR(TODAY())-Homes[[#This Row],[yr_built]]</f>
        <v>18</v>
      </c>
      <c r="Q826">
        <v>0</v>
      </c>
      <c r="R826">
        <f ca="1">IF(Homes[[#This Row],[yr_renovated]]&gt;0, YEAR(TODAY())-Homes[[#This Row],[yr_renovated]], YEAR(TODAY())-Homes[[#This Row],[yr_built]])</f>
        <v>18</v>
      </c>
      <c r="S826">
        <v>2</v>
      </c>
      <c r="T826" s="2">
        <v>41774</v>
      </c>
      <c r="U826" s="3">
        <v>2.5</v>
      </c>
      <c r="V826" s="4">
        <f>IFERROR(Homes[[#This Row],[sqft_above]]+Homes[[#This Row],[sqft_basement]]," ")</f>
        <v>3150</v>
      </c>
      <c r="W826" s="4">
        <v>151588</v>
      </c>
      <c r="X826">
        <v>0</v>
      </c>
      <c r="Y826">
        <v>0</v>
      </c>
      <c r="Z826">
        <v>3</v>
      </c>
      <c r="AA826" s="4">
        <v>3150</v>
      </c>
      <c r="AB826" s="4">
        <v>0</v>
      </c>
      <c r="AC826">
        <v>2007</v>
      </c>
      <c r="AD826" t="s">
        <v>942</v>
      </c>
      <c r="AE826" t="s">
        <v>161</v>
      </c>
      <c r="AF826" t="s">
        <v>162</v>
      </c>
    </row>
    <row r="827" spans="1:32">
      <c r="A827" t="str">
        <f>PROPER(TRIM(Homes[[#This Row],[street]]))</f>
        <v>24146 Se 45Th Pl</v>
      </c>
      <c r="B827" t="str">
        <f>PROPER(TRIM(Homes[[#This Row],[city]]))</f>
        <v>Issaquah</v>
      </c>
      <c r="C827" t="str">
        <f>_xlfn.TEXTBEFORE(Homes[[#This Row],[statezip]]," ")</f>
        <v>WA</v>
      </c>
      <c r="D827" s="6" t="str">
        <f>_xlfn.TEXTAFTER(Homes[[#This Row],[statezip]]," ")</f>
        <v>98029</v>
      </c>
      <c r="E827" s="1">
        <v>720000</v>
      </c>
      <c r="F827">
        <v>4</v>
      </c>
      <c r="G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7" s="3" t="str">
        <f>Homes[[#This Row],[bedrooms]] &amp; " bd | " &amp; TEXT(Homes[[#This Row],[bathrooms]],"0.##") &amp; " ba"</f>
        <v>4 bd | 2.5 ba</v>
      </c>
      <c r="I827" s="4">
        <v>2870</v>
      </c>
      <c r="J827" s="1">
        <f>IFERROR(Homes[[#This Row],[price]]/Homes[[#This Row],[sqft_living]]," ")</f>
        <v>250.87108013937282</v>
      </c>
      <c r="K827" s="4">
        <f>IFERROR(Homes[[#This Row],[sqft_lot]]/43560," ")</f>
        <v>0.29035812672176309</v>
      </c>
      <c r="L827" t="str">
        <f>IF(Homes[[#This Row],[waterfront]]=1, "Yes","No")</f>
        <v>No</v>
      </c>
      <c r="M827" s="4" t="str">
        <f>IF(Homes[[#This Row],[sqft_basement]]&gt;0, "Yes","No")</f>
        <v>No</v>
      </c>
      <c r="N827" t="str">
        <f>CHOOSE(Homes[[#This Row],[view]]+1, "None","Fair","Good","Great","Excellent")</f>
        <v>None</v>
      </c>
      <c r="O827" t="str">
        <f>CHOOSE(Homes[[#This Row],[condition]], "Poor","Fair","Average","Good","Excellent")</f>
        <v>Good</v>
      </c>
      <c r="P827">
        <f ca="1">YEAR(TODAY())-Homes[[#This Row],[yr_built]]</f>
        <v>39</v>
      </c>
      <c r="Q827">
        <v>0</v>
      </c>
      <c r="R827">
        <f ca="1">IF(Homes[[#This Row],[yr_renovated]]&gt;0, YEAR(TODAY())-Homes[[#This Row],[yr_renovated]], YEAR(TODAY())-Homes[[#This Row],[yr_built]])</f>
        <v>39</v>
      </c>
      <c r="S827">
        <v>2</v>
      </c>
      <c r="T827" s="2">
        <v>41793</v>
      </c>
      <c r="U827" s="3">
        <v>2.5</v>
      </c>
      <c r="V827" s="4">
        <f>IFERROR(Homes[[#This Row],[sqft_above]]+Homes[[#This Row],[sqft_basement]]," ")</f>
        <v>2870</v>
      </c>
      <c r="W827" s="4">
        <v>12648</v>
      </c>
      <c r="X827">
        <v>0</v>
      </c>
      <c r="Y827">
        <v>0</v>
      </c>
      <c r="Z827">
        <v>4</v>
      </c>
      <c r="AA827" s="4">
        <v>2870</v>
      </c>
      <c r="AB827" s="4">
        <v>0</v>
      </c>
      <c r="AC827">
        <v>1986</v>
      </c>
      <c r="AD827" t="s">
        <v>943</v>
      </c>
      <c r="AE827" t="s">
        <v>79</v>
      </c>
      <c r="AF827" t="s">
        <v>80</v>
      </c>
    </row>
    <row r="828" spans="1:32">
      <c r="A828" t="str">
        <f>PROPER(TRIM(Homes[[#This Row],[street]]))</f>
        <v>11433 Ne 91St St</v>
      </c>
      <c r="B828" t="str">
        <f>PROPER(TRIM(Homes[[#This Row],[city]]))</f>
        <v>Kirkland</v>
      </c>
      <c r="C828" t="str">
        <f>_xlfn.TEXTBEFORE(Homes[[#This Row],[statezip]]," ")</f>
        <v>WA</v>
      </c>
      <c r="D828" s="6" t="str">
        <f>_xlfn.TEXTAFTER(Homes[[#This Row],[statezip]]," ")</f>
        <v>98033</v>
      </c>
      <c r="E828" s="1">
        <v>720000</v>
      </c>
      <c r="F828">
        <v>4</v>
      </c>
      <c r="G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8" s="3" t="str">
        <f>Homes[[#This Row],[bedrooms]] &amp; " bd | " &amp; TEXT(Homes[[#This Row],[bathrooms]],"0.##") &amp; " ba"</f>
        <v>4 bd | 2.5 ba</v>
      </c>
      <c r="I828" s="4">
        <v>2650</v>
      </c>
      <c r="J828" s="1">
        <f>IFERROR(Homes[[#This Row],[price]]/Homes[[#This Row],[sqft_living]]," ")</f>
        <v>271.69811320754718</v>
      </c>
      <c r="K828" s="4">
        <f>IFERROR(Homes[[#This Row],[sqft_lot]]/43560," ")</f>
        <v>0.26446280991735538</v>
      </c>
      <c r="L828" t="str">
        <f>IF(Homes[[#This Row],[waterfront]]=1, "Yes","No")</f>
        <v>No</v>
      </c>
      <c r="M828" s="4" t="str">
        <f>IF(Homes[[#This Row],[sqft_basement]]&gt;0, "Yes","No")</f>
        <v>Yes</v>
      </c>
      <c r="N828" t="str">
        <f>CHOOSE(Homes[[#This Row],[view]]+1, "None","Fair","Good","Great","Excellent")</f>
        <v>None</v>
      </c>
      <c r="O828" t="str">
        <f>CHOOSE(Homes[[#This Row],[condition]], "Poor","Fair","Average","Good","Excellent")</f>
        <v>Average</v>
      </c>
      <c r="P828">
        <f ca="1">YEAR(TODAY())-Homes[[#This Row],[yr_built]]</f>
        <v>37</v>
      </c>
      <c r="Q828">
        <v>2000</v>
      </c>
      <c r="R828">
        <f ca="1">IF(Homes[[#This Row],[yr_renovated]]&gt;0, YEAR(TODAY())-Homes[[#This Row],[yr_renovated]], YEAR(TODAY())-Homes[[#This Row],[yr_built]])</f>
        <v>25</v>
      </c>
      <c r="S828">
        <v>2</v>
      </c>
      <c r="T828" s="2">
        <v>41807</v>
      </c>
      <c r="U828" s="3">
        <v>2.5</v>
      </c>
      <c r="V828" s="4">
        <f>IFERROR(Homes[[#This Row],[sqft_above]]+Homes[[#This Row],[sqft_basement]]," ")</f>
        <v>2650</v>
      </c>
      <c r="W828" s="4">
        <v>11520</v>
      </c>
      <c r="X828">
        <v>0</v>
      </c>
      <c r="Y828">
        <v>0</v>
      </c>
      <c r="Z828">
        <v>3</v>
      </c>
      <c r="AA828" s="4">
        <v>2110</v>
      </c>
      <c r="AB828" s="4">
        <v>540</v>
      </c>
      <c r="AC828">
        <v>1988</v>
      </c>
      <c r="AD828" t="s">
        <v>944</v>
      </c>
      <c r="AE828" t="s">
        <v>46</v>
      </c>
      <c r="AF828" t="s">
        <v>55</v>
      </c>
    </row>
    <row r="829" spans="1:32">
      <c r="A829" t="str">
        <f>PROPER(TRIM(Homes[[#This Row],[street]]))</f>
        <v>7210 221St Ave Ne</v>
      </c>
      <c r="B829" t="str">
        <f>PROPER(TRIM(Homes[[#This Row],[city]]))</f>
        <v>Redmond</v>
      </c>
      <c r="C829" t="str">
        <f>_xlfn.TEXTBEFORE(Homes[[#This Row],[statezip]]," ")</f>
        <v>WA</v>
      </c>
      <c r="D829" s="6" t="str">
        <f>_xlfn.TEXTAFTER(Homes[[#This Row],[statezip]]," ")</f>
        <v>98053</v>
      </c>
      <c r="E829" s="1">
        <v>720000</v>
      </c>
      <c r="F829">
        <v>4</v>
      </c>
      <c r="G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29" s="3" t="str">
        <f>Homes[[#This Row],[bedrooms]] &amp; " bd | " &amp; TEXT(Homes[[#This Row],[bathrooms]],"0.##") &amp; " ba"</f>
        <v>4 bd | 2.5 ba</v>
      </c>
      <c r="I829" s="4">
        <v>2440</v>
      </c>
      <c r="J829" s="1">
        <f>IFERROR(Homes[[#This Row],[price]]/Homes[[#This Row],[sqft_living]]," ")</f>
        <v>295.08196721311475</v>
      </c>
      <c r="K829" s="4">
        <f>IFERROR(Homes[[#This Row],[sqft_lot]]/43560," ")</f>
        <v>0.78719008264462809</v>
      </c>
      <c r="L829" t="str">
        <f>IF(Homes[[#This Row],[waterfront]]=1, "Yes","No")</f>
        <v>No</v>
      </c>
      <c r="M829" s="4" t="str">
        <f>IF(Homes[[#This Row],[sqft_basement]]&gt;0, "Yes","No")</f>
        <v>No</v>
      </c>
      <c r="N829" t="str">
        <f>CHOOSE(Homes[[#This Row],[view]]+1, "None","Fair","Good","Great","Excellent")</f>
        <v>None</v>
      </c>
      <c r="O829" t="str">
        <f>CHOOSE(Homes[[#This Row],[condition]], "Poor","Fair","Average","Good","Excellent")</f>
        <v>Average</v>
      </c>
      <c r="P829">
        <f ca="1">YEAR(TODAY())-Homes[[#This Row],[yr_built]]</f>
        <v>38</v>
      </c>
      <c r="Q829">
        <v>2000</v>
      </c>
      <c r="R829">
        <f ca="1">IF(Homes[[#This Row],[yr_renovated]]&gt;0, YEAR(TODAY())-Homes[[#This Row],[yr_renovated]], YEAR(TODAY())-Homes[[#This Row],[yr_built]])</f>
        <v>25</v>
      </c>
      <c r="S829">
        <v>2</v>
      </c>
      <c r="T829" s="2">
        <v>41809</v>
      </c>
      <c r="U829" s="3">
        <v>2.5</v>
      </c>
      <c r="V829" s="4">
        <f>IFERROR(Homes[[#This Row],[sqft_above]]+Homes[[#This Row],[sqft_basement]]," ")</f>
        <v>2440</v>
      </c>
      <c r="W829" s="4">
        <v>34290</v>
      </c>
      <c r="X829">
        <v>0</v>
      </c>
      <c r="Y829">
        <v>0</v>
      </c>
      <c r="Z829">
        <v>3</v>
      </c>
      <c r="AA829" s="4">
        <v>2440</v>
      </c>
      <c r="AB829" s="4">
        <v>0</v>
      </c>
      <c r="AC829">
        <v>1987</v>
      </c>
      <c r="AD829" t="s">
        <v>945</v>
      </c>
      <c r="AE829" t="s">
        <v>137</v>
      </c>
      <c r="AF829" t="s">
        <v>208</v>
      </c>
    </row>
    <row r="830" spans="1:32">
      <c r="A830" t="str">
        <f>PROPER(TRIM(Homes[[#This Row],[street]]))</f>
        <v>3959 S Ferdinand St</v>
      </c>
      <c r="B830" t="str">
        <f>PROPER(TRIM(Homes[[#This Row],[city]]))</f>
        <v>Seattle</v>
      </c>
      <c r="C830" t="str">
        <f>_xlfn.TEXTBEFORE(Homes[[#This Row],[statezip]]," ")</f>
        <v>WA</v>
      </c>
      <c r="D830" s="6" t="str">
        <f>_xlfn.TEXTAFTER(Homes[[#This Row],[statezip]]," ")</f>
        <v>98118</v>
      </c>
      <c r="E830" s="1">
        <v>718500</v>
      </c>
      <c r="F830">
        <v>3</v>
      </c>
      <c r="G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30" s="3" t="str">
        <f>Homes[[#This Row],[bedrooms]] &amp; " bd | " &amp; TEXT(Homes[[#This Row],[bathrooms]],"0.##") &amp; " ba"</f>
        <v>3 bd | 2. ba</v>
      </c>
      <c r="I830" s="4">
        <v>2910</v>
      </c>
      <c r="J830" s="1">
        <f>IFERROR(Homes[[#This Row],[price]]/Homes[[#This Row],[sqft_living]]," ")</f>
        <v>246.90721649484536</v>
      </c>
      <c r="K830" s="4">
        <f>IFERROR(Homes[[#This Row],[sqft_lot]]/43560," ")</f>
        <v>0.15151515151515152</v>
      </c>
      <c r="L830" t="str">
        <f>IF(Homes[[#This Row],[waterfront]]=1, "Yes","No")</f>
        <v>No</v>
      </c>
      <c r="M830" s="4" t="str">
        <f>IF(Homes[[#This Row],[sqft_basement]]&gt;0, "Yes","No")</f>
        <v>Yes</v>
      </c>
      <c r="N830" t="str">
        <f>CHOOSE(Homes[[#This Row],[view]]+1, "None","Fair","Good","Great","Excellent")</f>
        <v>None</v>
      </c>
      <c r="O830" t="str">
        <f>CHOOSE(Homes[[#This Row],[condition]], "Poor","Fair","Average","Good","Excellent")</f>
        <v>Good</v>
      </c>
      <c r="P830">
        <f ca="1">YEAR(TODAY())-Homes[[#This Row],[yr_built]]</f>
        <v>125</v>
      </c>
      <c r="Q830">
        <v>1988</v>
      </c>
      <c r="R830">
        <f ca="1">IF(Homes[[#This Row],[yr_renovated]]&gt;0, YEAR(TODAY())-Homes[[#This Row],[yr_renovated]], YEAR(TODAY())-Homes[[#This Row],[yr_built]])</f>
        <v>37</v>
      </c>
      <c r="S830">
        <v>2</v>
      </c>
      <c r="T830" s="2">
        <v>41803</v>
      </c>
      <c r="U830" s="3">
        <v>2</v>
      </c>
      <c r="V830" s="4">
        <f>IFERROR(Homes[[#This Row],[sqft_above]]+Homes[[#This Row],[sqft_basement]]," ")</f>
        <v>2910</v>
      </c>
      <c r="W830" s="4">
        <v>6600</v>
      </c>
      <c r="X830">
        <v>0</v>
      </c>
      <c r="Y830">
        <v>0</v>
      </c>
      <c r="Z830">
        <v>4</v>
      </c>
      <c r="AA830" s="4">
        <v>1920</v>
      </c>
      <c r="AB830" s="4">
        <v>990</v>
      </c>
      <c r="AC830">
        <v>1900</v>
      </c>
      <c r="AD830" t="s">
        <v>946</v>
      </c>
      <c r="AE830" t="s">
        <v>49</v>
      </c>
      <c r="AF830" t="s">
        <v>229</v>
      </c>
    </row>
    <row r="831" spans="1:32">
      <c r="A831" t="str">
        <f>PROPER(TRIM(Homes[[#This Row],[street]]))</f>
        <v>326 36Th Ave E</v>
      </c>
      <c r="B831" t="str">
        <f>PROPER(TRIM(Homes[[#This Row],[city]]))</f>
        <v>Seattle</v>
      </c>
      <c r="C831" t="str">
        <f>_xlfn.TEXTBEFORE(Homes[[#This Row],[statezip]]," ")</f>
        <v>WA</v>
      </c>
      <c r="D831" s="6" t="str">
        <f>_xlfn.TEXTAFTER(Homes[[#This Row],[statezip]]," ")</f>
        <v>98112</v>
      </c>
      <c r="E831" s="1">
        <v>718500</v>
      </c>
      <c r="F831">
        <v>3</v>
      </c>
      <c r="G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31" s="3" t="str">
        <f>Homes[[#This Row],[bedrooms]] &amp; " bd | " &amp; TEXT(Homes[[#This Row],[bathrooms]],"0.##") &amp; " ba"</f>
        <v>3 bd | 1.5 ba</v>
      </c>
      <c r="I831" s="4">
        <v>1200</v>
      </c>
      <c r="J831" s="1">
        <f>IFERROR(Homes[[#This Row],[price]]/Homes[[#This Row],[sqft_living]]," ")</f>
        <v>598.75</v>
      </c>
      <c r="K831" s="4">
        <f>IFERROR(Homes[[#This Row],[sqft_lot]]/43560," ")</f>
        <v>0.14325068870523416</v>
      </c>
      <c r="L831" t="str">
        <f>IF(Homes[[#This Row],[waterfront]]=1, "Yes","No")</f>
        <v>No</v>
      </c>
      <c r="M831" s="4" t="str">
        <f>IF(Homes[[#This Row],[sqft_basement]]&gt;0, "Yes","No")</f>
        <v>Yes</v>
      </c>
      <c r="N831" t="str">
        <f>CHOOSE(Homes[[#This Row],[view]]+1, "None","Fair","Good","Great","Excellent")</f>
        <v>None</v>
      </c>
      <c r="O831" t="str">
        <f>CHOOSE(Homes[[#This Row],[condition]], "Poor","Fair","Average","Good","Excellent")</f>
        <v>Average</v>
      </c>
      <c r="P831">
        <f ca="1">YEAR(TODAY())-Homes[[#This Row],[yr_built]]</f>
        <v>73</v>
      </c>
      <c r="Q831">
        <v>2008</v>
      </c>
      <c r="R831">
        <f ca="1">IF(Homes[[#This Row],[yr_renovated]]&gt;0, YEAR(TODAY())-Homes[[#This Row],[yr_renovated]], YEAR(TODAY())-Homes[[#This Row],[yr_built]])</f>
        <v>17</v>
      </c>
      <c r="S831">
        <v>1</v>
      </c>
      <c r="T831" s="2">
        <v>41817</v>
      </c>
      <c r="U831" s="3">
        <v>1.5</v>
      </c>
      <c r="V831" s="4">
        <f>IFERROR(Homes[[#This Row],[sqft_above]]+Homes[[#This Row],[sqft_basement]]," ")</f>
        <v>1200</v>
      </c>
      <c r="W831" s="4">
        <v>6240</v>
      </c>
      <c r="X831">
        <v>0</v>
      </c>
      <c r="Y831">
        <v>0</v>
      </c>
      <c r="Z831">
        <v>3</v>
      </c>
      <c r="AA831" s="4">
        <v>1030</v>
      </c>
      <c r="AB831" s="4">
        <v>170</v>
      </c>
      <c r="AC831">
        <v>1952</v>
      </c>
      <c r="AD831" t="s">
        <v>947</v>
      </c>
      <c r="AE831" t="s">
        <v>49</v>
      </c>
      <c r="AF831" t="s">
        <v>64</v>
      </c>
    </row>
    <row r="832" spans="1:32">
      <c r="A832" t="str">
        <f>PROPER(TRIM(Homes[[#This Row],[street]]))</f>
        <v>4760 47Th Ave Ne</v>
      </c>
      <c r="B832" t="str">
        <f>PROPER(TRIM(Homes[[#This Row],[city]]))</f>
        <v>Seattle</v>
      </c>
      <c r="C832" t="str">
        <f>_xlfn.TEXTBEFORE(Homes[[#This Row],[statezip]]," ")</f>
        <v>WA</v>
      </c>
      <c r="D832" s="6" t="str">
        <f>_xlfn.TEXTAFTER(Homes[[#This Row],[statezip]]," ")</f>
        <v>98105</v>
      </c>
      <c r="E832" s="1">
        <v>718000</v>
      </c>
      <c r="F832">
        <v>3</v>
      </c>
      <c r="G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32" s="3" t="str">
        <f>Homes[[#This Row],[bedrooms]] &amp; " bd | " &amp; TEXT(Homes[[#This Row],[bathrooms]],"0.##") &amp; " ba"</f>
        <v>3 bd | 1. ba</v>
      </c>
      <c r="I832" s="4">
        <v>1030</v>
      </c>
      <c r="J832" s="1">
        <f>IFERROR(Homes[[#This Row],[price]]/Homes[[#This Row],[sqft_living]]," ")</f>
        <v>697.08737864077671</v>
      </c>
      <c r="K832" s="4">
        <f>IFERROR(Homes[[#This Row],[sqft_lot]]/43560," ")</f>
        <v>0.11382001836547291</v>
      </c>
      <c r="L832" t="str">
        <f>IF(Homes[[#This Row],[waterfront]]=1, "Yes","No")</f>
        <v>No</v>
      </c>
      <c r="M832" s="4" t="str">
        <f>IF(Homes[[#This Row],[sqft_basement]]&gt;0, "Yes","No")</f>
        <v>No</v>
      </c>
      <c r="N832" t="str">
        <f>CHOOSE(Homes[[#This Row],[view]]+1, "None","Fair","Good","Great","Excellent")</f>
        <v>None</v>
      </c>
      <c r="O832" t="str">
        <f>CHOOSE(Homes[[#This Row],[condition]], "Poor","Fair","Average","Good","Excellent")</f>
        <v>Excellent</v>
      </c>
      <c r="P832">
        <f ca="1">YEAR(TODAY())-Homes[[#This Row],[yr_built]]</f>
        <v>73</v>
      </c>
      <c r="Q832">
        <v>1998</v>
      </c>
      <c r="R832">
        <f ca="1">IF(Homes[[#This Row],[yr_renovated]]&gt;0, YEAR(TODAY())-Homes[[#This Row],[yr_renovated]], YEAR(TODAY())-Homes[[#This Row],[yr_built]])</f>
        <v>27</v>
      </c>
      <c r="S832">
        <v>1</v>
      </c>
      <c r="T832" s="2">
        <v>41793</v>
      </c>
      <c r="U832" s="3">
        <v>1</v>
      </c>
      <c r="V832" s="4">
        <f>IFERROR(Homes[[#This Row],[sqft_above]]+Homes[[#This Row],[sqft_basement]]," ")</f>
        <v>1030</v>
      </c>
      <c r="W832" s="4">
        <v>4958</v>
      </c>
      <c r="X832">
        <v>0</v>
      </c>
      <c r="Y832">
        <v>0</v>
      </c>
      <c r="Z832">
        <v>5</v>
      </c>
      <c r="AA832" s="4">
        <v>1030</v>
      </c>
      <c r="AB832" s="4">
        <v>0</v>
      </c>
      <c r="AC832">
        <v>1952</v>
      </c>
      <c r="AD832" t="s">
        <v>948</v>
      </c>
      <c r="AE832" t="s">
        <v>49</v>
      </c>
      <c r="AF832" t="s">
        <v>60</v>
      </c>
    </row>
    <row r="833" spans="1:32">
      <c r="A833" t="str">
        <f>PROPER(TRIM(Homes[[#This Row],[street]]))</f>
        <v>7325 Earl Ave Nw</v>
      </c>
      <c r="B833" t="str">
        <f>PROPER(TRIM(Homes[[#This Row],[city]]))</f>
        <v>Seattle</v>
      </c>
      <c r="C833" t="str">
        <f>_xlfn.TEXTBEFORE(Homes[[#This Row],[statezip]]," ")</f>
        <v>WA</v>
      </c>
      <c r="D833" s="6" t="str">
        <f>_xlfn.TEXTAFTER(Homes[[#This Row],[statezip]]," ")</f>
        <v>98117</v>
      </c>
      <c r="E833" s="1">
        <v>717000</v>
      </c>
      <c r="F833">
        <v>3</v>
      </c>
      <c r="G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33" s="3" t="str">
        <f>Homes[[#This Row],[bedrooms]] &amp; " bd | " &amp; TEXT(Homes[[#This Row],[bathrooms]],"0.##") &amp; " ba"</f>
        <v>3 bd | 1.5 ba</v>
      </c>
      <c r="I833" s="4">
        <v>1310</v>
      </c>
      <c r="J833" s="1">
        <f>IFERROR(Homes[[#This Row],[price]]/Homes[[#This Row],[sqft_living]]," ")</f>
        <v>547.32824427480921</v>
      </c>
      <c r="K833" s="4">
        <f>IFERROR(Homes[[#This Row],[sqft_lot]]/43560," ")</f>
        <v>8.9072543617998157E-2</v>
      </c>
      <c r="L833" t="str">
        <f>IF(Homes[[#This Row],[waterfront]]=1, "Yes","No")</f>
        <v>No</v>
      </c>
      <c r="M833" s="4" t="str">
        <f>IF(Homes[[#This Row],[sqft_basement]]&gt;0, "Yes","No")</f>
        <v>Yes</v>
      </c>
      <c r="N833" t="str">
        <f>CHOOSE(Homes[[#This Row],[view]]+1, "None","Fair","Good","Great","Excellent")</f>
        <v>None</v>
      </c>
      <c r="O833" t="str">
        <f>CHOOSE(Homes[[#This Row],[condition]], "Poor","Fair","Average","Good","Excellent")</f>
        <v>Average</v>
      </c>
      <c r="P833">
        <f ca="1">YEAR(TODAY())-Homes[[#This Row],[yr_built]]</f>
        <v>69</v>
      </c>
      <c r="Q833">
        <v>2001</v>
      </c>
      <c r="R833">
        <f ca="1">IF(Homes[[#This Row],[yr_renovated]]&gt;0, YEAR(TODAY())-Homes[[#This Row],[yr_renovated]], YEAR(TODAY())-Homes[[#This Row],[yr_built]])</f>
        <v>24</v>
      </c>
      <c r="S833">
        <v>1</v>
      </c>
      <c r="T833" s="2">
        <v>41772</v>
      </c>
      <c r="U833" s="3">
        <v>1.5</v>
      </c>
      <c r="V833" s="4">
        <f>IFERROR(Homes[[#This Row],[sqft_above]]+Homes[[#This Row],[sqft_basement]]," ")</f>
        <v>1310</v>
      </c>
      <c r="W833" s="4">
        <v>3880</v>
      </c>
      <c r="X833">
        <v>0</v>
      </c>
      <c r="Y833">
        <v>0</v>
      </c>
      <c r="Z833">
        <v>3</v>
      </c>
      <c r="AA833" s="4">
        <v>1090</v>
      </c>
      <c r="AB833" s="4">
        <v>220</v>
      </c>
      <c r="AC833">
        <v>1956</v>
      </c>
      <c r="AD833" t="s">
        <v>949</v>
      </c>
      <c r="AE833" t="s">
        <v>49</v>
      </c>
      <c r="AF833" t="s">
        <v>204</v>
      </c>
    </row>
    <row r="834" spans="1:32">
      <c r="A834" t="str">
        <f>PROPER(TRIM(Homes[[#This Row],[street]]))</f>
        <v>4326 Greenwood Ave N</v>
      </c>
      <c r="B834" t="str">
        <f>PROPER(TRIM(Homes[[#This Row],[city]]))</f>
        <v>Seattle</v>
      </c>
      <c r="C834" t="str">
        <f>_xlfn.TEXTBEFORE(Homes[[#This Row],[statezip]]," ")</f>
        <v>WA</v>
      </c>
      <c r="D834" s="6" t="str">
        <f>_xlfn.TEXTAFTER(Homes[[#This Row],[statezip]]," ")</f>
        <v>98103</v>
      </c>
      <c r="E834" s="1">
        <v>715000</v>
      </c>
      <c r="F834">
        <v>3</v>
      </c>
      <c r="G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834" s="3" t="str">
        <f>Homes[[#This Row],[bedrooms]] &amp; " bd | " &amp; TEXT(Homes[[#This Row],[bathrooms]],"0.##") &amp; " ba"</f>
        <v>3 bd | 4. ba</v>
      </c>
      <c r="I834" s="4">
        <v>2080</v>
      </c>
      <c r="J834" s="1">
        <f>IFERROR(Homes[[#This Row],[price]]/Homes[[#This Row],[sqft_living]]," ")</f>
        <v>343.75</v>
      </c>
      <c r="K834" s="4">
        <f>IFERROR(Homes[[#This Row],[sqft_lot]]/43560," ")</f>
        <v>5.1652892561983473E-2</v>
      </c>
      <c r="L834" t="str">
        <f>IF(Homes[[#This Row],[waterfront]]=1, "Yes","No")</f>
        <v>No</v>
      </c>
      <c r="M834" s="4" t="str">
        <f>IF(Homes[[#This Row],[sqft_basement]]&gt;0, "Yes","No")</f>
        <v>No</v>
      </c>
      <c r="N834" t="str">
        <f>CHOOSE(Homes[[#This Row],[view]]+1, "None","Fair","Good","Great","Excellent")</f>
        <v>Excellent</v>
      </c>
      <c r="O834" t="str">
        <f>CHOOSE(Homes[[#This Row],[condition]], "Poor","Fair","Average","Good","Excellent")</f>
        <v>Average</v>
      </c>
      <c r="P834">
        <f ca="1">YEAR(TODAY())-Homes[[#This Row],[yr_built]]</f>
        <v>28</v>
      </c>
      <c r="Q834">
        <v>0</v>
      </c>
      <c r="R834">
        <f ca="1">IF(Homes[[#This Row],[yr_renovated]]&gt;0, YEAR(TODAY())-Homes[[#This Row],[yr_renovated]], YEAR(TODAY())-Homes[[#This Row],[yr_built]])</f>
        <v>28</v>
      </c>
      <c r="S834">
        <v>3</v>
      </c>
      <c r="T834" s="2">
        <v>41823</v>
      </c>
      <c r="U834" s="3">
        <v>4</v>
      </c>
      <c r="V834" s="4">
        <f>IFERROR(Homes[[#This Row],[sqft_above]]+Homes[[#This Row],[sqft_basement]]," ")</f>
        <v>2080</v>
      </c>
      <c r="W834" s="4">
        <v>2250</v>
      </c>
      <c r="X834">
        <v>0</v>
      </c>
      <c r="Y834">
        <v>4</v>
      </c>
      <c r="Z834">
        <v>3</v>
      </c>
      <c r="AA834" s="4">
        <v>2080</v>
      </c>
      <c r="AB834" s="4">
        <v>0</v>
      </c>
      <c r="AC834">
        <v>1997</v>
      </c>
      <c r="AD834" t="s">
        <v>950</v>
      </c>
      <c r="AE834" t="s">
        <v>49</v>
      </c>
      <c r="AF834" t="s">
        <v>172</v>
      </c>
    </row>
    <row r="835" spans="1:32">
      <c r="A835" t="str">
        <f>PROPER(TRIM(Homes[[#This Row],[street]]))</f>
        <v>10718 Exeter Ave Ne</v>
      </c>
      <c r="B835" t="str">
        <f>PROPER(TRIM(Homes[[#This Row],[city]]))</f>
        <v>Seattle</v>
      </c>
      <c r="C835" t="str">
        <f>_xlfn.TEXTBEFORE(Homes[[#This Row],[statezip]]," ")</f>
        <v>WA</v>
      </c>
      <c r="D835" s="6" t="str">
        <f>_xlfn.TEXTAFTER(Homes[[#This Row],[statezip]]," ")</f>
        <v>98125</v>
      </c>
      <c r="E835" s="1">
        <v>715000</v>
      </c>
      <c r="F835">
        <v>4</v>
      </c>
      <c r="G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35" s="3" t="str">
        <f>Homes[[#This Row],[bedrooms]] &amp; " bd | " &amp; TEXT(Homes[[#This Row],[bathrooms]],"0.##") &amp; " ba"</f>
        <v>4 bd | 1.75 ba</v>
      </c>
      <c r="I835" s="4">
        <v>3420</v>
      </c>
      <c r="J835" s="1">
        <f>IFERROR(Homes[[#This Row],[price]]/Homes[[#This Row],[sqft_living]]," ")</f>
        <v>209.06432748538012</v>
      </c>
      <c r="K835" s="4">
        <f>IFERROR(Homes[[#This Row],[sqft_lot]]/43560," ")</f>
        <v>0.16528925619834711</v>
      </c>
      <c r="L835" t="str">
        <f>IF(Homes[[#This Row],[waterfront]]=1, "Yes","No")</f>
        <v>No</v>
      </c>
      <c r="M835" s="4" t="str">
        <f>IF(Homes[[#This Row],[sqft_basement]]&gt;0, "Yes","No")</f>
        <v>Yes</v>
      </c>
      <c r="N835" t="str">
        <f>CHOOSE(Homes[[#This Row],[view]]+1, "None","Fair","Good","Great","Excellent")</f>
        <v>Great</v>
      </c>
      <c r="O835" t="str">
        <f>CHOOSE(Homes[[#This Row],[condition]], "Poor","Fair","Average","Good","Excellent")</f>
        <v>Excellent</v>
      </c>
      <c r="P835">
        <f ca="1">YEAR(TODAY())-Homes[[#This Row],[yr_built]]</f>
        <v>78</v>
      </c>
      <c r="Q835">
        <v>0</v>
      </c>
      <c r="R835">
        <f ca="1">IF(Homes[[#This Row],[yr_renovated]]&gt;0, YEAR(TODAY())-Homes[[#This Row],[yr_renovated]], YEAR(TODAY())-Homes[[#This Row],[yr_built]])</f>
        <v>78</v>
      </c>
      <c r="S835">
        <v>1</v>
      </c>
      <c r="T835" s="2">
        <v>41789</v>
      </c>
      <c r="U835" s="3">
        <v>1.75</v>
      </c>
      <c r="V835" s="4">
        <f>IFERROR(Homes[[#This Row],[sqft_above]]+Homes[[#This Row],[sqft_basement]]," ")</f>
        <v>3420</v>
      </c>
      <c r="W835" s="4">
        <v>7200</v>
      </c>
      <c r="X835">
        <v>0</v>
      </c>
      <c r="Y835">
        <v>3</v>
      </c>
      <c r="Z835">
        <v>5</v>
      </c>
      <c r="AA835" s="4">
        <v>1770</v>
      </c>
      <c r="AB835" s="4">
        <v>1650</v>
      </c>
      <c r="AC835">
        <v>1947</v>
      </c>
      <c r="AD835" t="s">
        <v>951</v>
      </c>
      <c r="AE835" t="s">
        <v>49</v>
      </c>
      <c r="AF835" t="s">
        <v>150</v>
      </c>
    </row>
    <row r="836" spans="1:32">
      <c r="A836" t="str">
        <f>PROPER(TRIM(Homes[[#This Row],[street]]))</f>
        <v>4967 165Th Pl Se</v>
      </c>
      <c r="B836" t="str">
        <f>PROPER(TRIM(Homes[[#This Row],[city]]))</f>
        <v>Bellevue</v>
      </c>
      <c r="C836" t="str">
        <f>_xlfn.TEXTBEFORE(Homes[[#This Row],[statezip]]," ")</f>
        <v>WA</v>
      </c>
      <c r="D836" s="6" t="str">
        <f>_xlfn.TEXTAFTER(Homes[[#This Row],[statezip]]," ")</f>
        <v>98006</v>
      </c>
      <c r="E836" s="1">
        <v>715000</v>
      </c>
      <c r="F836">
        <v>3</v>
      </c>
      <c r="G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6" s="3" t="str">
        <f>Homes[[#This Row],[bedrooms]] &amp; " bd | " &amp; TEXT(Homes[[#This Row],[bathrooms]],"0.##") &amp; " ba"</f>
        <v>3 bd | 2.5 ba</v>
      </c>
      <c r="I836" s="4">
        <v>2550</v>
      </c>
      <c r="J836" s="1">
        <f>IFERROR(Homes[[#This Row],[price]]/Homes[[#This Row],[sqft_living]]," ")</f>
        <v>280.39215686274508</v>
      </c>
      <c r="K836" s="4">
        <f>IFERROR(Homes[[#This Row],[sqft_lot]]/43560," ")</f>
        <v>0.30895316804407713</v>
      </c>
      <c r="L836" t="str">
        <f>IF(Homes[[#This Row],[waterfront]]=1, "Yes","No")</f>
        <v>No</v>
      </c>
      <c r="M836" s="4" t="str">
        <f>IF(Homes[[#This Row],[sqft_basement]]&gt;0, "Yes","No")</f>
        <v>No</v>
      </c>
      <c r="N836" t="str">
        <f>CHOOSE(Homes[[#This Row],[view]]+1, "None","Fair","Good","Great","Excellent")</f>
        <v>None</v>
      </c>
      <c r="O836" t="str">
        <f>CHOOSE(Homes[[#This Row],[condition]], "Poor","Fair","Average","Good","Excellent")</f>
        <v>Average</v>
      </c>
      <c r="P836">
        <f ca="1">YEAR(TODAY())-Homes[[#This Row],[yr_built]]</f>
        <v>35</v>
      </c>
      <c r="Q836">
        <v>2009</v>
      </c>
      <c r="R836">
        <f ca="1">IF(Homes[[#This Row],[yr_renovated]]&gt;0, YEAR(TODAY())-Homes[[#This Row],[yr_renovated]], YEAR(TODAY())-Homes[[#This Row],[yr_built]])</f>
        <v>16</v>
      </c>
      <c r="S836">
        <v>2</v>
      </c>
      <c r="T836" s="2">
        <v>41796</v>
      </c>
      <c r="U836" s="3">
        <v>2.5</v>
      </c>
      <c r="V836" s="4">
        <f>IFERROR(Homes[[#This Row],[sqft_above]]+Homes[[#This Row],[sqft_basement]]," ")</f>
        <v>2550</v>
      </c>
      <c r="W836" s="4">
        <v>13458</v>
      </c>
      <c r="X836">
        <v>0</v>
      </c>
      <c r="Y836">
        <v>0</v>
      </c>
      <c r="Z836">
        <v>3</v>
      </c>
      <c r="AA836" s="4">
        <v>2550</v>
      </c>
      <c r="AB836" s="4">
        <v>0</v>
      </c>
      <c r="AC836">
        <v>1990</v>
      </c>
      <c r="AD836" t="s">
        <v>952</v>
      </c>
      <c r="AE836" t="s">
        <v>33</v>
      </c>
      <c r="AF836" t="s">
        <v>91</v>
      </c>
    </row>
    <row r="837" spans="1:32">
      <c r="A837" t="str">
        <f>PROPER(TRIM(Homes[[#This Row],[street]]))</f>
        <v>23264 Se 54Th Pl</v>
      </c>
      <c r="B837" t="str">
        <f>PROPER(TRIM(Homes[[#This Row],[city]]))</f>
        <v>Issaquah</v>
      </c>
      <c r="C837" t="str">
        <f>_xlfn.TEXTBEFORE(Homes[[#This Row],[statezip]]," ")</f>
        <v>WA</v>
      </c>
      <c r="D837" s="6" t="str">
        <f>_xlfn.TEXTAFTER(Homes[[#This Row],[statezip]]," ")</f>
        <v>98029</v>
      </c>
      <c r="E837" s="1">
        <v>715000</v>
      </c>
      <c r="F837">
        <v>4</v>
      </c>
      <c r="G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7" s="3" t="str">
        <f>Homes[[#This Row],[bedrooms]] &amp; " bd | " &amp; TEXT(Homes[[#This Row],[bathrooms]],"0.##") &amp; " ba"</f>
        <v>4 bd | 2.5 ba</v>
      </c>
      <c r="I837" s="4">
        <v>2650</v>
      </c>
      <c r="J837" s="1">
        <f>IFERROR(Homes[[#This Row],[price]]/Homes[[#This Row],[sqft_living]]," ")</f>
        <v>269.81132075471697</v>
      </c>
      <c r="K837" s="4">
        <f>IFERROR(Homes[[#This Row],[sqft_lot]]/43560," ")</f>
        <v>0.70018365472910926</v>
      </c>
      <c r="L837" t="str">
        <f>IF(Homes[[#This Row],[waterfront]]=1, "Yes","No")</f>
        <v>No</v>
      </c>
      <c r="M837" s="4" t="str">
        <f>IF(Homes[[#This Row],[sqft_basement]]&gt;0, "Yes","No")</f>
        <v>Yes</v>
      </c>
      <c r="N837" t="str">
        <f>CHOOSE(Homes[[#This Row],[view]]+1, "None","Fair","Good","Great","Excellent")</f>
        <v>None</v>
      </c>
      <c r="O837" t="str">
        <f>CHOOSE(Homes[[#This Row],[condition]], "Poor","Fair","Average","Good","Excellent")</f>
        <v>Good</v>
      </c>
      <c r="P837">
        <f ca="1">YEAR(TODAY())-Homes[[#This Row],[yr_built]]</f>
        <v>65</v>
      </c>
      <c r="Q837">
        <v>2001</v>
      </c>
      <c r="R837">
        <f ca="1">IF(Homes[[#This Row],[yr_renovated]]&gt;0, YEAR(TODAY())-Homes[[#This Row],[yr_renovated]], YEAR(TODAY())-Homes[[#This Row],[yr_built]])</f>
        <v>24</v>
      </c>
      <c r="S837">
        <v>1</v>
      </c>
      <c r="T837" s="2">
        <v>41813</v>
      </c>
      <c r="U837" s="3">
        <v>2.5</v>
      </c>
      <c r="V837" s="4">
        <f>IFERROR(Homes[[#This Row],[sqft_above]]+Homes[[#This Row],[sqft_basement]]," ")</f>
        <v>2650</v>
      </c>
      <c r="W837" s="4">
        <v>30500</v>
      </c>
      <c r="X837">
        <v>0</v>
      </c>
      <c r="Y837">
        <v>0</v>
      </c>
      <c r="Z837">
        <v>4</v>
      </c>
      <c r="AA837" s="4">
        <v>1680</v>
      </c>
      <c r="AB837" s="4">
        <v>970</v>
      </c>
      <c r="AC837">
        <v>1960</v>
      </c>
      <c r="AD837" t="s">
        <v>953</v>
      </c>
      <c r="AE837" t="s">
        <v>79</v>
      </c>
      <c r="AF837" t="s">
        <v>80</v>
      </c>
    </row>
    <row r="838" spans="1:32">
      <c r="A838" t="str">
        <f>PROPER(TRIM(Homes[[#This Row],[street]]))</f>
        <v>23744 Ne 116Th Pl</v>
      </c>
      <c r="B838" t="str">
        <f>PROPER(TRIM(Homes[[#This Row],[city]]))</f>
        <v>Redmond</v>
      </c>
      <c r="C838" t="str">
        <f>_xlfn.TEXTBEFORE(Homes[[#This Row],[statezip]]," ")</f>
        <v>WA</v>
      </c>
      <c r="D838" s="6" t="str">
        <f>_xlfn.TEXTAFTER(Homes[[#This Row],[statezip]]," ")</f>
        <v>98053</v>
      </c>
      <c r="E838" s="1">
        <v>715000</v>
      </c>
      <c r="F838">
        <v>2</v>
      </c>
      <c r="G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8" s="3" t="str">
        <f>Homes[[#This Row],[bedrooms]] &amp; " bd | " &amp; TEXT(Homes[[#This Row],[bathrooms]],"0.##") &amp; " ba"</f>
        <v>2 bd | 2.5 ba</v>
      </c>
      <c r="I838" s="4">
        <v>2160</v>
      </c>
      <c r="J838" s="1">
        <f>IFERROR(Homes[[#This Row],[price]]/Homes[[#This Row],[sqft_living]]," ")</f>
        <v>331.01851851851853</v>
      </c>
      <c r="K838" s="4">
        <f>IFERROR(Homes[[#This Row],[sqft_lot]]/43560," ")</f>
        <v>0.12812213039485768</v>
      </c>
      <c r="L838" t="str">
        <f>IF(Homes[[#This Row],[waterfront]]=1, "Yes","No")</f>
        <v>No</v>
      </c>
      <c r="M838" s="4" t="str">
        <f>IF(Homes[[#This Row],[sqft_basement]]&gt;0, "Yes","No")</f>
        <v>No</v>
      </c>
      <c r="N838" t="str">
        <f>CHOOSE(Homes[[#This Row],[view]]+1, "None","Fair","Good","Great","Excellent")</f>
        <v>None</v>
      </c>
      <c r="O838" t="str">
        <f>CHOOSE(Homes[[#This Row],[condition]], "Poor","Fair","Average","Good","Excellent")</f>
        <v>Average</v>
      </c>
      <c r="P838">
        <f ca="1">YEAR(TODAY())-Homes[[#This Row],[yr_built]]</f>
        <v>23</v>
      </c>
      <c r="Q838">
        <v>0</v>
      </c>
      <c r="R838">
        <f ca="1">IF(Homes[[#This Row],[yr_renovated]]&gt;0, YEAR(TODAY())-Homes[[#This Row],[yr_renovated]], YEAR(TODAY())-Homes[[#This Row],[yr_built]])</f>
        <v>23</v>
      </c>
      <c r="S838">
        <v>1</v>
      </c>
      <c r="T838" s="2">
        <v>41786</v>
      </c>
      <c r="U838" s="3">
        <v>2.5</v>
      </c>
      <c r="V838" s="4">
        <f>IFERROR(Homes[[#This Row],[sqft_above]]+Homes[[#This Row],[sqft_basement]]," ")</f>
        <v>2160</v>
      </c>
      <c r="W838" s="4">
        <v>5581</v>
      </c>
      <c r="X838">
        <v>0</v>
      </c>
      <c r="Y838">
        <v>0</v>
      </c>
      <c r="Z838">
        <v>3</v>
      </c>
      <c r="AA838" s="4">
        <v>2160</v>
      </c>
      <c r="AB838" s="4">
        <v>0</v>
      </c>
      <c r="AC838">
        <v>2002</v>
      </c>
      <c r="AD838" t="s">
        <v>954</v>
      </c>
      <c r="AE838" t="s">
        <v>137</v>
      </c>
      <c r="AF838" t="s">
        <v>208</v>
      </c>
    </row>
    <row r="839" spans="1:32">
      <c r="A839" t="str">
        <f>PROPER(TRIM(Homes[[#This Row],[street]]))</f>
        <v>918 272Nd Pl Se</v>
      </c>
      <c r="B839" t="str">
        <f>PROPER(TRIM(Homes[[#This Row],[city]]))</f>
        <v>Sammamish</v>
      </c>
      <c r="C839" t="str">
        <f>_xlfn.TEXTBEFORE(Homes[[#This Row],[statezip]]," ")</f>
        <v>WA</v>
      </c>
      <c r="D839" s="6" t="str">
        <f>_xlfn.TEXTAFTER(Homes[[#This Row],[statezip]]," ")</f>
        <v>98075</v>
      </c>
      <c r="E839" s="1">
        <v>715000</v>
      </c>
      <c r="F839">
        <v>4</v>
      </c>
      <c r="G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39" s="3" t="str">
        <f>Homes[[#This Row],[bedrooms]] &amp; " bd | " &amp; TEXT(Homes[[#This Row],[bathrooms]],"0.##") &amp; " ba"</f>
        <v>4 bd | 2.5 ba</v>
      </c>
      <c r="I839" s="4">
        <v>3290</v>
      </c>
      <c r="J839" s="1">
        <f>IFERROR(Homes[[#This Row],[price]]/Homes[[#This Row],[sqft_living]]," ")</f>
        <v>217.32522796352583</v>
      </c>
      <c r="K839" s="4">
        <f>IFERROR(Homes[[#This Row],[sqft_lot]]/43560," ")</f>
        <v>0.15215794306703398</v>
      </c>
      <c r="L839" t="str">
        <f>IF(Homes[[#This Row],[waterfront]]=1, "Yes","No")</f>
        <v>No</v>
      </c>
      <c r="M839" s="4" t="str">
        <f>IF(Homes[[#This Row],[sqft_basement]]&gt;0, "Yes","No")</f>
        <v>No</v>
      </c>
      <c r="N839" t="str">
        <f>CHOOSE(Homes[[#This Row],[view]]+1, "None","Fair","Good","Great","Excellent")</f>
        <v>None</v>
      </c>
      <c r="O839" t="str">
        <f>CHOOSE(Homes[[#This Row],[condition]], "Poor","Fair","Average","Good","Excellent")</f>
        <v>Average</v>
      </c>
      <c r="P839">
        <f ca="1">YEAR(TODAY())-Homes[[#This Row],[yr_built]]</f>
        <v>22</v>
      </c>
      <c r="Q839">
        <v>0</v>
      </c>
      <c r="R839">
        <f ca="1">IF(Homes[[#This Row],[yr_renovated]]&gt;0, YEAR(TODAY())-Homes[[#This Row],[yr_renovated]], YEAR(TODAY())-Homes[[#This Row],[yr_built]])</f>
        <v>22</v>
      </c>
      <c r="S839">
        <v>2</v>
      </c>
      <c r="T839" s="2">
        <v>41810</v>
      </c>
      <c r="U839" s="3">
        <v>2.5</v>
      </c>
      <c r="V839" s="4">
        <f>IFERROR(Homes[[#This Row],[sqft_above]]+Homes[[#This Row],[sqft_basement]]," ")</f>
        <v>3290</v>
      </c>
      <c r="W839" s="4">
        <v>6628</v>
      </c>
      <c r="X839">
        <v>0</v>
      </c>
      <c r="Y839">
        <v>0</v>
      </c>
      <c r="Z839">
        <v>3</v>
      </c>
      <c r="AA839" s="4">
        <v>3290</v>
      </c>
      <c r="AB839" s="4">
        <v>0</v>
      </c>
      <c r="AC839">
        <v>2003</v>
      </c>
      <c r="AD839" t="s">
        <v>955</v>
      </c>
      <c r="AE839" t="s">
        <v>102</v>
      </c>
      <c r="AF839" t="s">
        <v>103</v>
      </c>
    </row>
    <row r="840" spans="1:32">
      <c r="A840" t="str">
        <f>PROPER(TRIM(Homes[[#This Row],[street]]))</f>
        <v>3305 39Th Ave W</v>
      </c>
      <c r="B840" t="str">
        <f>PROPER(TRIM(Homes[[#This Row],[city]]))</f>
        <v>Seattle</v>
      </c>
      <c r="C840" t="str">
        <f>_xlfn.TEXTBEFORE(Homes[[#This Row],[statezip]]," ")</f>
        <v>WA</v>
      </c>
      <c r="D840" s="6" t="str">
        <f>_xlfn.TEXTAFTER(Homes[[#This Row],[statezip]]," ")</f>
        <v>98199</v>
      </c>
      <c r="E840" s="1">
        <v>715000</v>
      </c>
      <c r="F840">
        <v>4</v>
      </c>
      <c r="G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840" s="3" t="str">
        <f>Homes[[#This Row],[bedrooms]] &amp; " bd | " &amp; TEXT(Homes[[#This Row],[bathrooms]],"0.##") &amp; " ba"</f>
        <v>4 bd | 2.25 ba</v>
      </c>
      <c r="I840" s="4">
        <v>2060</v>
      </c>
      <c r="J840" s="1">
        <f>IFERROR(Homes[[#This Row],[price]]/Homes[[#This Row],[sqft_living]]," ")</f>
        <v>347.08737864077671</v>
      </c>
      <c r="K840" s="4">
        <f>IFERROR(Homes[[#This Row],[sqft_lot]]/43560," ")</f>
        <v>0.1296831955922865</v>
      </c>
      <c r="L840" t="str">
        <f>IF(Homes[[#This Row],[waterfront]]=1, "Yes","No")</f>
        <v>No</v>
      </c>
      <c r="M840" s="4" t="str">
        <f>IF(Homes[[#This Row],[sqft_basement]]&gt;0, "Yes","No")</f>
        <v>Yes</v>
      </c>
      <c r="N840" t="str">
        <f>CHOOSE(Homes[[#This Row],[view]]+1, "None","Fair","Good","Great","Excellent")</f>
        <v>None</v>
      </c>
      <c r="O840" t="str">
        <f>CHOOSE(Homes[[#This Row],[condition]], "Poor","Fair","Average","Good","Excellent")</f>
        <v>Excellent</v>
      </c>
      <c r="P840">
        <f ca="1">YEAR(TODAY())-Homes[[#This Row],[yr_built]]</f>
        <v>84</v>
      </c>
      <c r="Q840">
        <v>0</v>
      </c>
      <c r="R840">
        <f ca="1">IF(Homes[[#This Row],[yr_renovated]]&gt;0, YEAR(TODAY())-Homes[[#This Row],[yr_renovated]], YEAR(TODAY())-Homes[[#This Row],[yr_built]])</f>
        <v>84</v>
      </c>
      <c r="S840">
        <v>1</v>
      </c>
      <c r="T840" s="2">
        <v>41773</v>
      </c>
      <c r="U840" s="3">
        <v>2.25</v>
      </c>
      <c r="V840" s="4">
        <f>IFERROR(Homes[[#This Row],[sqft_above]]+Homes[[#This Row],[sqft_basement]]," ")</f>
        <v>2060</v>
      </c>
      <c r="W840" s="4">
        <v>5649</v>
      </c>
      <c r="X840">
        <v>0</v>
      </c>
      <c r="Y840">
        <v>0</v>
      </c>
      <c r="Z840">
        <v>5</v>
      </c>
      <c r="AA840" s="4">
        <v>1360</v>
      </c>
      <c r="AB840" s="4">
        <v>700</v>
      </c>
      <c r="AC840">
        <v>1941</v>
      </c>
      <c r="AD840" t="s">
        <v>956</v>
      </c>
      <c r="AE840" t="s">
        <v>49</v>
      </c>
      <c r="AF840" t="s">
        <v>58</v>
      </c>
    </row>
    <row r="841" spans="1:32">
      <c r="A841" t="str">
        <f>PROPER(TRIM(Homes[[#This Row],[street]]))</f>
        <v>2416 70Th Ave Se</v>
      </c>
      <c r="B841" t="str">
        <f>PROPER(TRIM(Homes[[#This Row],[city]]))</f>
        <v>Mercer Island</v>
      </c>
      <c r="C841" t="str">
        <f>_xlfn.TEXTBEFORE(Homes[[#This Row],[statezip]]," ")</f>
        <v>WA</v>
      </c>
      <c r="D841" s="6" t="str">
        <f>_xlfn.TEXTAFTER(Homes[[#This Row],[statezip]]," ")</f>
        <v>98040</v>
      </c>
      <c r="E841" s="1">
        <v>713250</v>
      </c>
      <c r="F841">
        <v>3</v>
      </c>
      <c r="G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41" s="3" t="str">
        <f>Homes[[#This Row],[bedrooms]] &amp; " bd | " &amp; TEXT(Homes[[#This Row],[bathrooms]],"0.##") &amp; " ba"</f>
        <v>3 bd | 2. ba</v>
      </c>
      <c r="I841" s="4">
        <v>2050</v>
      </c>
      <c r="J841" s="1">
        <f>IFERROR(Homes[[#This Row],[price]]/Homes[[#This Row],[sqft_living]]," ")</f>
        <v>347.92682926829269</v>
      </c>
      <c r="K841" s="4">
        <f>IFERROR(Homes[[#This Row],[sqft_lot]]/43560," ")</f>
        <v>0.20661157024793389</v>
      </c>
      <c r="L841" t="str">
        <f>IF(Homes[[#This Row],[waterfront]]=1, "Yes","No")</f>
        <v>No</v>
      </c>
      <c r="M841" s="4" t="str">
        <f>IF(Homes[[#This Row],[sqft_basement]]&gt;0, "Yes","No")</f>
        <v>No</v>
      </c>
      <c r="N841" t="str">
        <f>CHOOSE(Homes[[#This Row],[view]]+1, "None","Fair","Good","Great","Excellent")</f>
        <v>None</v>
      </c>
      <c r="O841" t="str">
        <f>CHOOSE(Homes[[#This Row],[condition]], "Poor","Fair","Average","Good","Excellent")</f>
        <v>Good</v>
      </c>
      <c r="P841">
        <f ca="1">YEAR(TODAY())-Homes[[#This Row],[yr_built]]</f>
        <v>74</v>
      </c>
      <c r="Q841">
        <v>1999</v>
      </c>
      <c r="R841">
        <f ca="1">IF(Homes[[#This Row],[yr_renovated]]&gt;0, YEAR(TODAY())-Homes[[#This Row],[yr_renovated]], YEAR(TODAY())-Homes[[#This Row],[yr_built]])</f>
        <v>26</v>
      </c>
      <c r="S841">
        <v>1</v>
      </c>
      <c r="T841" s="2">
        <v>41793</v>
      </c>
      <c r="U841" s="3">
        <v>2</v>
      </c>
      <c r="V841" s="4">
        <f>IFERROR(Homes[[#This Row],[sqft_above]]+Homes[[#This Row],[sqft_basement]]," ")</f>
        <v>2050</v>
      </c>
      <c r="W841" s="4">
        <v>9000</v>
      </c>
      <c r="X841">
        <v>0</v>
      </c>
      <c r="Y841">
        <v>0</v>
      </c>
      <c r="Z841">
        <v>4</v>
      </c>
      <c r="AA841" s="4">
        <v>2050</v>
      </c>
      <c r="AB841" s="4">
        <v>0</v>
      </c>
      <c r="AC841">
        <v>1951</v>
      </c>
      <c r="AD841" t="s">
        <v>957</v>
      </c>
      <c r="AE841" t="s">
        <v>36</v>
      </c>
      <c r="AF841" t="s">
        <v>37</v>
      </c>
    </row>
    <row r="842" spans="1:32">
      <c r="A842" t="str">
        <f>PROPER(TRIM(Homes[[#This Row],[street]]))</f>
        <v>10414 Se 24Th Pl</v>
      </c>
      <c r="B842" t="str">
        <f>PROPER(TRIM(Homes[[#This Row],[city]]))</f>
        <v>Bellevue</v>
      </c>
      <c r="C842" t="str">
        <f>_xlfn.TEXTBEFORE(Homes[[#This Row],[statezip]]," ")</f>
        <v>WA</v>
      </c>
      <c r="D842" s="6" t="str">
        <f>_xlfn.TEXTAFTER(Homes[[#This Row],[statezip]]," ")</f>
        <v>98004</v>
      </c>
      <c r="E842" s="1">
        <v>712500</v>
      </c>
      <c r="F842">
        <v>3</v>
      </c>
      <c r="G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42" s="3" t="str">
        <f>Homes[[#This Row],[bedrooms]] &amp; " bd | " &amp; TEXT(Homes[[#This Row],[bathrooms]],"0.##") &amp; " ba"</f>
        <v>3 bd | 1.5 ba</v>
      </c>
      <c r="I842" s="4">
        <v>1660</v>
      </c>
      <c r="J842" s="1">
        <f>IFERROR(Homes[[#This Row],[price]]/Homes[[#This Row],[sqft_living]]," ")</f>
        <v>429.2168674698795</v>
      </c>
      <c r="K842" s="4">
        <f>IFERROR(Homes[[#This Row],[sqft_lot]]/43560," ")</f>
        <v>0.20195133149678604</v>
      </c>
      <c r="L842" t="str">
        <f>IF(Homes[[#This Row],[waterfront]]=1, "Yes","No")</f>
        <v>No</v>
      </c>
      <c r="M842" s="4" t="str">
        <f>IF(Homes[[#This Row],[sqft_basement]]&gt;0, "Yes","No")</f>
        <v>No</v>
      </c>
      <c r="N842" t="str">
        <f>CHOOSE(Homes[[#This Row],[view]]+1, "None","Fair","Good","Great","Excellent")</f>
        <v>None</v>
      </c>
      <c r="O842" t="str">
        <f>CHOOSE(Homes[[#This Row],[condition]], "Poor","Fair","Average","Good","Excellent")</f>
        <v>Good</v>
      </c>
      <c r="P842">
        <f ca="1">YEAR(TODAY())-Homes[[#This Row],[yr_built]]</f>
        <v>69</v>
      </c>
      <c r="Q842">
        <v>0</v>
      </c>
      <c r="R842">
        <f ca="1">IF(Homes[[#This Row],[yr_renovated]]&gt;0, YEAR(TODAY())-Homes[[#This Row],[yr_renovated]], YEAR(TODAY())-Homes[[#This Row],[yr_built]])</f>
        <v>69</v>
      </c>
      <c r="S842">
        <v>1</v>
      </c>
      <c r="T842" s="2">
        <v>41793</v>
      </c>
      <c r="U842" s="3">
        <v>1.5</v>
      </c>
      <c r="V842" s="4">
        <f>IFERROR(Homes[[#This Row],[sqft_above]]+Homes[[#This Row],[sqft_basement]]," ")</f>
        <v>1660</v>
      </c>
      <c r="W842" s="4">
        <v>8797</v>
      </c>
      <c r="X842">
        <v>0</v>
      </c>
      <c r="Y842">
        <v>0</v>
      </c>
      <c r="Z842">
        <v>4</v>
      </c>
      <c r="AA842" s="4">
        <v>1660</v>
      </c>
      <c r="AB842" s="4">
        <v>0</v>
      </c>
      <c r="AC842">
        <v>1956</v>
      </c>
      <c r="AD842" t="s">
        <v>958</v>
      </c>
      <c r="AE842" t="s">
        <v>33</v>
      </c>
      <c r="AF842" t="s">
        <v>34</v>
      </c>
    </row>
    <row r="843" spans="1:32">
      <c r="A843" t="str">
        <f>PROPER(TRIM(Homes[[#This Row],[street]]))</f>
        <v>27728 Se 268Th St</v>
      </c>
      <c r="B843" t="str">
        <f>PROPER(TRIM(Homes[[#This Row],[city]]))</f>
        <v>Ravensdale</v>
      </c>
      <c r="C843" t="str">
        <f>_xlfn.TEXTBEFORE(Homes[[#This Row],[statezip]]," ")</f>
        <v>WA</v>
      </c>
      <c r="D843" s="6" t="str">
        <f>_xlfn.TEXTAFTER(Homes[[#This Row],[statezip]]," ")</f>
        <v>98051</v>
      </c>
      <c r="E843" s="1">
        <v>712000</v>
      </c>
      <c r="F843">
        <v>4</v>
      </c>
      <c r="G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43" s="3" t="str">
        <f>Homes[[#This Row],[bedrooms]] &amp; " bd | " &amp; TEXT(Homes[[#This Row],[bathrooms]],"0.##") &amp; " ba"</f>
        <v>4 bd | 2.5 ba</v>
      </c>
      <c r="I843" s="4">
        <v>3400</v>
      </c>
      <c r="J843" s="1">
        <f>IFERROR(Homes[[#This Row],[price]]/Homes[[#This Row],[sqft_living]]," ")</f>
        <v>209.41176470588235</v>
      </c>
      <c r="K843" s="4">
        <f>IFERROR(Homes[[#This Row],[sqft_lot]]/43560," ")</f>
        <v>5.6800045913682276</v>
      </c>
      <c r="L843" t="str">
        <f>IF(Homes[[#This Row],[waterfront]]=1, "Yes","No")</f>
        <v>No</v>
      </c>
      <c r="M843" s="4" t="str">
        <f>IF(Homes[[#This Row],[sqft_basement]]&gt;0, "Yes","No")</f>
        <v>No</v>
      </c>
      <c r="N843" t="str">
        <f>CHOOSE(Homes[[#This Row],[view]]+1, "None","Fair","Good","Great","Excellent")</f>
        <v>None</v>
      </c>
      <c r="O843" t="str">
        <f>CHOOSE(Homes[[#This Row],[condition]], "Poor","Fair","Average","Good","Excellent")</f>
        <v>Average</v>
      </c>
      <c r="P843">
        <f ca="1">YEAR(TODAY())-Homes[[#This Row],[yr_built]]</f>
        <v>24</v>
      </c>
      <c r="Q843">
        <v>0</v>
      </c>
      <c r="R843">
        <f ca="1">IF(Homes[[#This Row],[yr_renovated]]&gt;0, YEAR(TODAY())-Homes[[#This Row],[yr_renovated]], YEAR(TODAY())-Homes[[#This Row],[yr_built]])</f>
        <v>24</v>
      </c>
      <c r="S843">
        <v>2</v>
      </c>
      <c r="T843" s="2">
        <v>41780</v>
      </c>
      <c r="U843" s="3">
        <v>2.5</v>
      </c>
      <c r="V843" s="4">
        <f>IFERROR(Homes[[#This Row],[sqft_above]]+Homes[[#This Row],[sqft_basement]]," ")</f>
        <v>3400</v>
      </c>
      <c r="W843" s="4">
        <v>247421</v>
      </c>
      <c r="X843">
        <v>0</v>
      </c>
      <c r="Y843">
        <v>0</v>
      </c>
      <c r="Z843">
        <v>3</v>
      </c>
      <c r="AA843" s="4">
        <v>3400</v>
      </c>
      <c r="AB843" s="4">
        <v>0</v>
      </c>
      <c r="AC843">
        <v>2001</v>
      </c>
      <c r="AD843" t="s">
        <v>959</v>
      </c>
      <c r="AE843" t="s">
        <v>738</v>
      </c>
      <c r="AF843" t="s">
        <v>739</v>
      </c>
    </row>
    <row r="844" spans="1:32">
      <c r="A844" t="str">
        <f>PROPER(TRIM(Homes[[#This Row],[street]]))</f>
        <v>6248 189Th Pl Ne</v>
      </c>
      <c r="B844" t="str">
        <f>PROPER(TRIM(Homes[[#This Row],[city]]))</f>
        <v>Redmond</v>
      </c>
      <c r="C844" t="str">
        <f>_xlfn.TEXTBEFORE(Homes[[#This Row],[statezip]]," ")</f>
        <v>WA</v>
      </c>
      <c r="D844" s="6" t="str">
        <f>_xlfn.TEXTAFTER(Homes[[#This Row],[statezip]]," ")</f>
        <v>98052</v>
      </c>
      <c r="E844" s="1">
        <v>712000</v>
      </c>
      <c r="F844">
        <v>3</v>
      </c>
      <c r="G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44" s="3" t="str">
        <f>Homes[[#This Row],[bedrooms]] &amp; " bd | " &amp; TEXT(Homes[[#This Row],[bathrooms]],"0.##") &amp; " ba"</f>
        <v>3 bd | 2.5 ba</v>
      </c>
      <c r="I844" s="4">
        <v>2375</v>
      </c>
      <c r="J844" s="1">
        <f>IFERROR(Homes[[#This Row],[price]]/Homes[[#This Row],[sqft_living]]," ")</f>
        <v>299.78947368421052</v>
      </c>
      <c r="K844" s="4">
        <f>IFERROR(Homes[[#This Row],[sqft_lot]]/43560," ")</f>
        <v>9.398530762167126E-2</v>
      </c>
      <c r="L844" t="str">
        <f>IF(Homes[[#This Row],[waterfront]]=1, "Yes","No")</f>
        <v>No</v>
      </c>
      <c r="M844" s="4" t="str">
        <f>IF(Homes[[#This Row],[sqft_basement]]&gt;0, "Yes","No")</f>
        <v>No</v>
      </c>
      <c r="N844" t="str">
        <f>CHOOSE(Homes[[#This Row],[view]]+1, "None","Fair","Good","Great","Excellent")</f>
        <v>None</v>
      </c>
      <c r="O844" t="str">
        <f>CHOOSE(Homes[[#This Row],[condition]], "Poor","Fair","Average","Good","Excellent")</f>
        <v>Average</v>
      </c>
      <c r="P844">
        <f ca="1">YEAR(TODAY())-Homes[[#This Row],[yr_built]]</f>
        <v>23</v>
      </c>
      <c r="Q844">
        <v>0</v>
      </c>
      <c r="R844">
        <f ca="1">IF(Homes[[#This Row],[yr_renovated]]&gt;0, YEAR(TODAY())-Homes[[#This Row],[yr_renovated]], YEAR(TODAY())-Homes[[#This Row],[yr_built]])</f>
        <v>23</v>
      </c>
      <c r="S844">
        <v>2</v>
      </c>
      <c r="T844" s="2">
        <v>41821</v>
      </c>
      <c r="U844" s="3">
        <v>2.5</v>
      </c>
      <c r="V844" s="4">
        <f>IFERROR(Homes[[#This Row],[sqft_above]]+Homes[[#This Row],[sqft_basement]]," ")</f>
        <v>2375</v>
      </c>
      <c r="W844" s="4">
        <v>4094</v>
      </c>
      <c r="X844">
        <v>0</v>
      </c>
      <c r="Y844">
        <v>0</v>
      </c>
      <c r="Z844">
        <v>3</v>
      </c>
      <c r="AA844" s="4">
        <v>2375</v>
      </c>
      <c r="AB844" s="4">
        <v>0</v>
      </c>
      <c r="AC844">
        <v>2002</v>
      </c>
      <c r="AD844" t="s">
        <v>960</v>
      </c>
      <c r="AE844" t="s">
        <v>137</v>
      </c>
      <c r="AF844" t="s">
        <v>138</v>
      </c>
    </row>
    <row r="845" spans="1:32">
      <c r="A845" t="str">
        <f>PROPER(TRIM(Homes[[#This Row],[street]]))</f>
        <v>26008 Se 23Rd Pl</v>
      </c>
      <c r="B845" t="str">
        <f>PROPER(TRIM(Homes[[#This Row],[city]]))</f>
        <v>Sammamish</v>
      </c>
      <c r="C845" t="str">
        <f>_xlfn.TEXTBEFORE(Homes[[#This Row],[statezip]]," ")</f>
        <v>WA</v>
      </c>
      <c r="D845" s="6" t="str">
        <f>_xlfn.TEXTAFTER(Homes[[#This Row],[statezip]]," ")</f>
        <v>98075</v>
      </c>
      <c r="E845" s="1">
        <v>712000</v>
      </c>
      <c r="F845">
        <v>3</v>
      </c>
      <c r="G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45" s="3" t="str">
        <f>Homes[[#This Row],[bedrooms]] &amp; " bd | " &amp; TEXT(Homes[[#This Row],[bathrooms]],"0.##") &amp; " ba"</f>
        <v>3 bd | 2.75 ba</v>
      </c>
      <c r="I845" s="4">
        <v>3200</v>
      </c>
      <c r="J845" s="1">
        <f>IFERROR(Homes[[#This Row],[price]]/Homes[[#This Row],[sqft_living]]," ")</f>
        <v>222.5</v>
      </c>
      <c r="K845" s="4">
        <f>IFERROR(Homes[[#This Row],[sqft_lot]]/43560," ")</f>
        <v>0.15378787878787878</v>
      </c>
      <c r="L845" t="str">
        <f>IF(Homes[[#This Row],[waterfront]]=1, "Yes","No")</f>
        <v>No</v>
      </c>
      <c r="M845" s="4" t="str">
        <f>IF(Homes[[#This Row],[sqft_basement]]&gt;0, "Yes","No")</f>
        <v>No</v>
      </c>
      <c r="N845" t="str">
        <f>CHOOSE(Homes[[#This Row],[view]]+1, "None","Fair","Good","Great","Excellent")</f>
        <v>None</v>
      </c>
      <c r="O845" t="str">
        <f>CHOOSE(Homes[[#This Row],[condition]], "Poor","Fair","Average","Good","Excellent")</f>
        <v>Average</v>
      </c>
      <c r="P845">
        <f ca="1">YEAR(TODAY())-Homes[[#This Row],[yr_built]]</f>
        <v>21</v>
      </c>
      <c r="Q845">
        <v>2003</v>
      </c>
      <c r="R845">
        <f ca="1">IF(Homes[[#This Row],[yr_renovated]]&gt;0, YEAR(TODAY())-Homes[[#This Row],[yr_renovated]], YEAR(TODAY())-Homes[[#This Row],[yr_built]])</f>
        <v>22</v>
      </c>
      <c r="S845">
        <v>2</v>
      </c>
      <c r="T845" s="2">
        <v>41809</v>
      </c>
      <c r="U845" s="3">
        <v>2.75</v>
      </c>
      <c r="V845" s="4">
        <f>IFERROR(Homes[[#This Row],[sqft_above]]+Homes[[#This Row],[sqft_basement]]," ")</f>
        <v>3200</v>
      </c>
      <c r="W845" s="4">
        <v>6699</v>
      </c>
      <c r="X845">
        <v>0</v>
      </c>
      <c r="Y845">
        <v>0</v>
      </c>
      <c r="Z845">
        <v>3</v>
      </c>
      <c r="AA845" s="4">
        <v>3200</v>
      </c>
      <c r="AB845" s="4">
        <v>0</v>
      </c>
      <c r="AC845">
        <v>2004</v>
      </c>
      <c r="AD845" t="s">
        <v>961</v>
      </c>
      <c r="AE845" t="s">
        <v>102</v>
      </c>
      <c r="AF845" t="s">
        <v>103</v>
      </c>
    </row>
    <row r="846" spans="1:32">
      <c r="A846" t="str">
        <f>PROPER(TRIM(Homes[[#This Row],[street]]))</f>
        <v>15502 Se 18Th St</v>
      </c>
      <c r="B846" t="str">
        <f>PROPER(TRIM(Homes[[#This Row],[city]]))</f>
        <v>Bellevue</v>
      </c>
      <c r="C846" t="str">
        <f>_xlfn.TEXTBEFORE(Homes[[#This Row],[statezip]]," ")</f>
        <v>WA</v>
      </c>
      <c r="D846" s="6" t="str">
        <f>_xlfn.TEXTAFTER(Homes[[#This Row],[statezip]]," ")</f>
        <v>98007</v>
      </c>
      <c r="E846" s="1">
        <v>711600</v>
      </c>
      <c r="F846">
        <v>4</v>
      </c>
      <c r="G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46" s="3" t="str">
        <f>Homes[[#This Row],[bedrooms]] &amp; " bd | " &amp; TEXT(Homes[[#This Row],[bathrooms]],"0.##") &amp; " ba"</f>
        <v>4 bd | 3. ba</v>
      </c>
      <c r="I846" s="4">
        <v>3580</v>
      </c>
      <c r="J846" s="1">
        <f>IFERROR(Homes[[#This Row],[price]]/Homes[[#This Row],[sqft_living]]," ")</f>
        <v>198.77094972067039</v>
      </c>
      <c r="K846" s="4">
        <f>IFERROR(Homes[[#This Row],[sqft_lot]]/43560," ")</f>
        <v>0.21386593204775023</v>
      </c>
      <c r="L846" t="str">
        <f>IF(Homes[[#This Row],[waterfront]]=1, "Yes","No")</f>
        <v>No</v>
      </c>
      <c r="M846" s="4" t="str">
        <f>IF(Homes[[#This Row],[sqft_basement]]&gt;0, "Yes","No")</f>
        <v>Yes</v>
      </c>
      <c r="N846" t="str">
        <f>CHOOSE(Homes[[#This Row],[view]]+1, "None","Fair","Good","Great","Excellent")</f>
        <v>None</v>
      </c>
      <c r="O846" t="str">
        <f>CHOOSE(Homes[[#This Row],[condition]], "Poor","Fair","Average","Good","Excellent")</f>
        <v>Average</v>
      </c>
      <c r="P846">
        <f ca="1">YEAR(TODAY())-Homes[[#This Row],[yr_built]]</f>
        <v>34</v>
      </c>
      <c r="Q846">
        <v>0</v>
      </c>
      <c r="R846">
        <f ca="1">IF(Homes[[#This Row],[yr_renovated]]&gt;0, YEAR(TODAY())-Homes[[#This Row],[yr_renovated]], YEAR(TODAY())-Homes[[#This Row],[yr_built]])</f>
        <v>34</v>
      </c>
      <c r="S846">
        <v>2.5</v>
      </c>
      <c r="T846" s="2">
        <v>41828</v>
      </c>
      <c r="U846" s="3">
        <v>3</v>
      </c>
      <c r="V846" s="4">
        <f>IFERROR(Homes[[#This Row],[sqft_above]]+Homes[[#This Row],[sqft_basement]]," ")</f>
        <v>3580</v>
      </c>
      <c r="W846" s="4">
        <v>9316</v>
      </c>
      <c r="X846">
        <v>0</v>
      </c>
      <c r="Y846">
        <v>0</v>
      </c>
      <c r="Z846">
        <v>3</v>
      </c>
      <c r="AA846" s="4">
        <v>2370</v>
      </c>
      <c r="AB846" s="4">
        <v>1210</v>
      </c>
      <c r="AC846">
        <v>1991</v>
      </c>
      <c r="AD846" t="s">
        <v>962</v>
      </c>
      <c r="AE846" t="s">
        <v>33</v>
      </c>
      <c r="AF846" t="s">
        <v>264</v>
      </c>
    </row>
    <row r="847" spans="1:32">
      <c r="A847" t="str">
        <f>PROPER(TRIM(Homes[[#This Row],[street]]))</f>
        <v>3712 88Th Ave Se</v>
      </c>
      <c r="B847" t="str">
        <f>PROPER(TRIM(Homes[[#This Row],[city]]))</f>
        <v>Mercer Island</v>
      </c>
      <c r="C847" t="str">
        <f>_xlfn.TEXTBEFORE(Homes[[#This Row],[statezip]]," ")</f>
        <v>WA</v>
      </c>
      <c r="D847" s="6" t="str">
        <f>_xlfn.TEXTAFTER(Homes[[#This Row],[statezip]]," ")</f>
        <v>98040</v>
      </c>
      <c r="E847" s="1">
        <v>711000</v>
      </c>
      <c r="F847">
        <v>4</v>
      </c>
      <c r="G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47" s="3" t="str">
        <f>Homes[[#This Row],[bedrooms]] &amp; " bd | " &amp; TEXT(Homes[[#This Row],[bathrooms]],"0.##") &amp; " ba"</f>
        <v>4 bd | 1.75 ba</v>
      </c>
      <c r="I847" s="4">
        <v>1980</v>
      </c>
      <c r="J847" s="1">
        <f>IFERROR(Homes[[#This Row],[price]]/Homes[[#This Row],[sqft_living]]," ")</f>
        <v>359.09090909090907</v>
      </c>
      <c r="K847" s="4">
        <f>IFERROR(Homes[[#This Row],[sqft_lot]]/43560," ")</f>
        <v>0.24793388429752067</v>
      </c>
      <c r="L847" t="str">
        <f>IF(Homes[[#This Row],[waterfront]]=1, "Yes","No")</f>
        <v>No</v>
      </c>
      <c r="M847" s="4" t="str">
        <f>IF(Homes[[#This Row],[sqft_basement]]&gt;0, "Yes","No")</f>
        <v>Yes</v>
      </c>
      <c r="N847" t="str">
        <f>CHOOSE(Homes[[#This Row],[view]]+1, "None","Fair","Good","Great","Excellent")</f>
        <v>None</v>
      </c>
      <c r="O847" t="str">
        <f>CHOOSE(Homes[[#This Row],[condition]], "Poor","Fair","Average","Good","Excellent")</f>
        <v>Excellent</v>
      </c>
      <c r="P847">
        <f ca="1">YEAR(TODAY())-Homes[[#This Row],[yr_built]]</f>
        <v>77</v>
      </c>
      <c r="Q847">
        <v>1985</v>
      </c>
      <c r="R847">
        <f ca="1">IF(Homes[[#This Row],[yr_renovated]]&gt;0, YEAR(TODAY())-Homes[[#This Row],[yr_renovated]], YEAR(TODAY())-Homes[[#This Row],[yr_built]])</f>
        <v>40</v>
      </c>
      <c r="S847">
        <v>1</v>
      </c>
      <c r="T847" s="2">
        <v>41808</v>
      </c>
      <c r="U847" s="3">
        <v>1.75</v>
      </c>
      <c r="V847" s="4">
        <f>IFERROR(Homes[[#This Row],[sqft_above]]+Homes[[#This Row],[sqft_basement]]," ")</f>
        <v>1980</v>
      </c>
      <c r="W847" s="4">
        <v>10800</v>
      </c>
      <c r="X847">
        <v>0</v>
      </c>
      <c r="Y847">
        <v>0</v>
      </c>
      <c r="Z847">
        <v>5</v>
      </c>
      <c r="AA847" s="4">
        <v>990</v>
      </c>
      <c r="AB847" s="4">
        <v>990</v>
      </c>
      <c r="AC847">
        <v>1948</v>
      </c>
      <c r="AD847" t="s">
        <v>963</v>
      </c>
      <c r="AE847" t="s">
        <v>36</v>
      </c>
      <c r="AF847" t="s">
        <v>37</v>
      </c>
    </row>
    <row r="848" spans="1:32">
      <c r="A848" t="str">
        <f>PROPER(TRIM(Homes[[#This Row],[street]]))</f>
        <v>2469 132Nd Ave Se</v>
      </c>
      <c r="B848" t="str">
        <f>PROPER(TRIM(Homes[[#This Row],[city]]))</f>
        <v>Bellevue</v>
      </c>
      <c r="C848" t="str">
        <f>_xlfn.TEXTBEFORE(Homes[[#This Row],[statezip]]," ")</f>
        <v>WA</v>
      </c>
      <c r="D848" s="6" t="str">
        <f>_xlfn.TEXTAFTER(Homes[[#This Row],[statezip]]," ")</f>
        <v>98005</v>
      </c>
      <c r="E848" s="1">
        <v>710000</v>
      </c>
      <c r="F848">
        <v>3</v>
      </c>
      <c r="G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48" s="3" t="str">
        <f>Homes[[#This Row],[bedrooms]] &amp; " bd | " &amp; TEXT(Homes[[#This Row],[bathrooms]],"0.##") &amp; " ba"</f>
        <v>3 bd | 3.5 ba</v>
      </c>
      <c r="I848" s="4">
        <v>2440</v>
      </c>
      <c r="J848" s="1">
        <f>IFERROR(Homes[[#This Row],[price]]/Homes[[#This Row],[sqft_living]]," ")</f>
        <v>290.98360655737707</v>
      </c>
      <c r="K848" s="4">
        <f>IFERROR(Homes[[#This Row],[sqft_lot]]/43560," ")</f>
        <v>7.8673094582185493E-2</v>
      </c>
      <c r="L848" t="str">
        <f>IF(Homes[[#This Row],[waterfront]]=1, "Yes","No")</f>
        <v>No</v>
      </c>
      <c r="M848" s="4" t="str">
        <f>IF(Homes[[#This Row],[sqft_basement]]&gt;0, "Yes","No")</f>
        <v>Yes</v>
      </c>
      <c r="N848" t="str">
        <f>CHOOSE(Homes[[#This Row],[view]]+1, "None","Fair","Good","Great","Excellent")</f>
        <v>None</v>
      </c>
      <c r="O848" t="str">
        <f>CHOOSE(Homes[[#This Row],[condition]], "Poor","Fair","Average","Good","Excellent")</f>
        <v>Average</v>
      </c>
      <c r="P848">
        <f ca="1">YEAR(TODAY())-Homes[[#This Row],[yr_built]]</f>
        <v>25</v>
      </c>
      <c r="Q848">
        <v>0</v>
      </c>
      <c r="R848">
        <f ca="1">IF(Homes[[#This Row],[yr_renovated]]&gt;0, YEAR(TODAY())-Homes[[#This Row],[yr_renovated]], YEAR(TODAY())-Homes[[#This Row],[yr_built]])</f>
        <v>25</v>
      </c>
      <c r="S848">
        <v>2</v>
      </c>
      <c r="T848" s="2">
        <v>41800</v>
      </c>
      <c r="U848" s="3">
        <v>3.5</v>
      </c>
      <c r="V848" s="4">
        <f>IFERROR(Homes[[#This Row],[sqft_above]]+Homes[[#This Row],[sqft_basement]]," ")</f>
        <v>2440</v>
      </c>
      <c r="W848" s="4">
        <v>3427</v>
      </c>
      <c r="X848">
        <v>0</v>
      </c>
      <c r="Y848">
        <v>0</v>
      </c>
      <c r="Z848">
        <v>3</v>
      </c>
      <c r="AA848" s="4">
        <v>1990</v>
      </c>
      <c r="AB848" s="4">
        <v>450</v>
      </c>
      <c r="AC848">
        <v>2000</v>
      </c>
      <c r="AD848" t="s">
        <v>964</v>
      </c>
      <c r="AE848" t="s">
        <v>33</v>
      </c>
      <c r="AF848" t="s">
        <v>115</v>
      </c>
    </row>
    <row r="849" spans="1:32">
      <c r="A849" t="str">
        <f>PROPER(TRIM(Homes[[#This Row],[street]]))</f>
        <v>16469 Marine View Dr Sw</v>
      </c>
      <c r="B849" t="str">
        <f>PROPER(TRIM(Homes[[#This Row],[city]]))</f>
        <v>Burien</v>
      </c>
      <c r="C849" t="str">
        <f>_xlfn.TEXTBEFORE(Homes[[#This Row],[statezip]]," ")</f>
        <v>WA</v>
      </c>
      <c r="D849" s="6" t="str">
        <f>_xlfn.TEXTAFTER(Homes[[#This Row],[statezip]]," ")</f>
        <v>98166</v>
      </c>
      <c r="E849" s="1">
        <v>710000</v>
      </c>
      <c r="F849">
        <v>3</v>
      </c>
      <c r="G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49" s="3" t="str">
        <f>Homes[[#This Row],[bedrooms]] &amp; " bd | " &amp; TEXT(Homes[[#This Row],[bathrooms]],"0.##") &amp; " ba"</f>
        <v>3 bd | 3.25 ba</v>
      </c>
      <c r="I849" s="4">
        <v>3740</v>
      </c>
      <c r="J849" s="1">
        <f>IFERROR(Homes[[#This Row],[price]]/Homes[[#This Row],[sqft_living]]," ")</f>
        <v>189.83957219251337</v>
      </c>
      <c r="K849" s="4">
        <f>IFERROR(Homes[[#This Row],[sqft_lot]]/43560," ")</f>
        <v>3.1431359044995411</v>
      </c>
      <c r="L849" t="str">
        <f>IF(Homes[[#This Row],[waterfront]]=1, "Yes","No")</f>
        <v>No</v>
      </c>
      <c r="M849" s="4" t="str">
        <f>IF(Homes[[#This Row],[sqft_basement]]&gt;0, "Yes","No")</f>
        <v>Yes</v>
      </c>
      <c r="N849" t="str">
        <f>CHOOSE(Homes[[#This Row],[view]]+1, "None","Fair","Good","Great","Excellent")</f>
        <v>None</v>
      </c>
      <c r="O849" t="str">
        <f>CHOOSE(Homes[[#This Row],[condition]], "Poor","Fair","Average","Good","Excellent")</f>
        <v>Average</v>
      </c>
      <c r="P849">
        <f ca="1">YEAR(TODAY())-Homes[[#This Row],[yr_built]]</f>
        <v>35</v>
      </c>
      <c r="Q849">
        <v>2009</v>
      </c>
      <c r="R849">
        <f ca="1">IF(Homes[[#This Row],[yr_renovated]]&gt;0, YEAR(TODAY())-Homes[[#This Row],[yr_renovated]], YEAR(TODAY())-Homes[[#This Row],[yr_built]])</f>
        <v>16</v>
      </c>
      <c r="S849">
        <v>2.5</v>
      </c>
      <c r="T849" s="2">
        <v>41816</v>
      </c>
      <c r="U849" s="3">
        <v>3.25</v>
      </c>
      <c r="V849" s="4">
        <f>IFERROR(Homes[[#This Row],[sqft_above]]+Homes[[#This Row],[sqft_basement]]," ")</f>
        <v>3740</v>
      </c>
      <c r="W849" s="4">
        <v>136915</v>
      </c>
      <c r="X849">
        <v>0</v>
      </c>
      <c r="Y849">
        <v>0</v>
      </c>
      <c r="Z849">
        <v>3</v>
      </c>
      <c r="AA849" s="4">
        <v>3100</v>
      </c>
      <c r="AB849" s="4">
        <v>640</v>
      </c>
      <c r="AC849">
        <v>1990</v>
      </c>
      <c r="AD849" t="s">
        <v>965</v>
      </c>
      <c r="AE849" t="s">
        <v>379</v>
      </c>
      <c r="AF849" t="s">
        <v>227</v>
      </c>
    </row>
    <row r="850" spans="1:32">
      <c r="A850" t="str">
        <f>PROPER(TRIM(Homes[[#This Row],[street]]))</f>
        <v>6625 188Th Pl Ne</v>
      </c>
      <c r="B850" t="str">
        <f>PROPER(TRIM(Homes[[#This Row],[city]]))</f>
        <v>Redmond</v>
      </c>
      <c r="C850" t="str">
        <f>_xlfn.TEXTBEFORE(Homes[[#This Row],[statezip]]," ")</f>
        <v>WA</v>
      </c>
      <c r="D850" s="6" t="str">
        <f>_xlfn.TEXTAFTER(Homes[[#This Row],[statezip]]," ")</f>
        <v>98052</v>
      </c>
      <c r="E850" s="1">
        <v>710000</v>
      </c>
      <c r="F850">
        <v>3</v>
      </c>
      <c r="G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50" s="3" t="str">
        <f>Homes[[#This Row],[bedrooms]] &amp; " bd | " &amp; TEXT(Homes[[#This Row],[bathrooms]],"0.##") &amp; " ba"</f>
        <v>3 bd | 2.5 ba</v>
      </c>
      <c r="I850" s="4">
        <v>2440</v>
      </c>
      <c r="J850" s="1">
        <f>IFERROR(Homes[[#This Row],[price]]/Homes[[#This Row],[sqft_living]]," ")</f>
        <v>290.98360655737707</v>
      </c>
      <c r="K850" s="4">
        <f>IFERROR(Homes[[#This Row],[sqft_lot]]/43560," ")</f>
        <v>9.5339761248852156E-2</v>
      </c>
      <c r="L850" t="str">
        <f>IF(Homes[[#This Row],[waterfront]]=1, "Yes","No")</f>
        <v>No</v>
      </c>
      <c r="M850" s="4" t="str">
        <f>IF(Homes[[#This Row],[sqft_basement]]&gt;0, "Yes","No")</f>
        <v>No</v>
      </c>
      <c r="N850" t="str">
        <f>CHOOSE(Homes[[#This Row],[view]]+1, "None","Fair","Good","Great","Excellent")</f>
        <v>None</v>
      </c>
      <c r="O850" t="str">
        <f>CHOOSE(Homes[[#This Row],[condition]], "Poor","Fair","Average","Good","Excellent")</f>
        <v>Average</v>
      </c>
      <c r="P850">
        <f ca="1">YEAR(TODAY())-Homes[[#This Row],[yr_built]]</f>
        <v>22</v>
      </c>
      <c r="Q850">
        <v>0</v>
      </c>
      <c r="R850">
        <f ca="1">IF(Homes[[#This Row],[yr_renovated]]&gt;0, YEAR(TODAY())-Homes[[#This Row],[yr_renovated]], YEAR(TODAY())-Homes[[#This Row],[yr_built]])</f>
        <v>22</v>
      </c>
      <c r="S850">
        <v>2</v>
      </c>
      <c r="T850" s="2">
        <v>41817</v>
      </c>
      <c r="U850" s="3">
        <v>2.5</v>
      </c>
      <c r="V850" s="4">
        <f>IFERROR(Homes[[#This Row],[sqft_above]]+Homes[[#This Row],[sqft_basement]]," ")</f>
        <v>2440</v>
      </c>
      <c r="W850" s="4">
        <v>4153</v>
      </c>
      <c r="X850">
        <v>0</v>
      </c>
      <c r="Y850">
        <v>0</v>
      </c>
      <c r="Z850">
        <v>3</v>
      </c>
      <c r="AA850" s="4">
        <v>2440</v>
      </c>
      <c r="AB850" s="4">
        <v>0</v>
      </c>
      <c r="AC850">
        <v>2003</v>
      </c>
      <c r="AD850" t="s">
        <v>966</v>
      </c>
      <c r="AE850" t="s">
        <v>137</v>
      </c>
      <c r="AF850" t="s">
        <v>138</v>
      </c>
    </row>
    <row r="851" spans="1:32">
      <c r="A851" t="str">
        <f>PROPER(TRIM(Homes[[#This Row],[street]]))</f>
        <v>4532 Latona Ave Ne</v>
      </c>
      <c r="B851" t="str">
        <f>PROPER(TRIM(Homes[[#This Row],[city]]))</f>
        <v>Seattle</v>
      </c>
      <c r="C851" t="str">
        <f>_xlfn.TEXTBEFORE(Homes[[#This Row],[statezip]]," ")</f>
        <v>WA</v>
      </c>
      <c r="D851" s="6" t="str">
        <f>_xlfn.TEXTAFTER(Homes[[#This Row],[statezip]]," ")</f>
        <v>98105</v>
      </c>
      <c r="E851" s="1">
        <v>710000</v>
      </c>
      <c r="F851">
        <v>2</v>
      </c>
      <c r="G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51" s="3" t="str">
        <f>Homes[[#This Row],[bedrooms]] &amp; " bd | " &amp; TEXT(Homes[[#This Row],[bathrooms]],"0.##") &amp; " ba"</f>
        <v>2 bd | 1.5 ba</v>
      </c>
      <c r="I851" s="4">
        <v>1640</v>
      </c>
      <c r="J851" s="1">
        <f>IFERROR(Homes[[#This Row],[price]]/Homes[[#This Row],[sqft_living]]," ")</f>
        <v>432.92682926829269</v>
      </c>
      <c r="K851" s="4">
        <f>IFERROR(Homes[[#This Row],[sqft_lot]]/43560," ")</f>
        <v>9.366391184573003E-2</v>
      </c>
      <c r="L851" t="str">
        <f>IF(Homes[[#This Row],[waterfront]]=1, "Yes","No")</f>
        <v>No</v>
      </c>
      <c r="M851" s="4" t="str">
        <f>IF(Homes[[#This Row],[sqft_basement]]&gt;0, "Yes","No")</f>
        <v>Yes</v>
      </c>
      <c r="N851" t="str">
        <f>CHOOSE(Homes[[#This Row],[view]]+1, "None","Fair","Good","Great","Excellent")</f>
        <v>None</v>
      </c>
      <c r="O851" t="str">
        <f>CHOOSE(Homes[[#This Row],[condition]], "Poor","Fair","Average","Good","Excellent")</f>
        <v>Excellent</v>
      </c>
      <c r="P851">
        <f ca="1">YEAR(TODAY())-Homes[[#This Row],[yr_built]]</f>
        <v>109</v>
      </c>
      <c r="Q851">
        <v>0</v>
      </c>
      <c r="R851">
        <f ca="1">IF(Homes[[#This Row],[yr_renovated]]&gt;0, YEAR(TODAY())-Homes[[#This Row],[yr_renovated]], YEAR(TODAY())-Homes[[#This Row],[yr_built]])</f>
        <v>109</v>
      </c>
      <c r="S851">
        <v>1.5</v>
      </c>
      <c r="T851" s="2">
        <v>41817</v>
      </c>
      <c r="U851" s="3">
        <v>1.5</v>
      </c>
      <c r="V851" s="4">
        <f>IFERROR(Homes[[#This Row],[sqft_above]]+Homes[[#This Row],[sqft_basement]]," ")</f>
        <v>1640</v>
      </c>
      <c r="W851" s="4">
        <v>4080</v>
      </c>
      <c r="X851">
        <v>0</v>
      </c>
      <c r="Y851">
        <v>0</v>
      </c>
      <c r="Z851">
        <v>5</v>
      </c>
      <c r="AA851" s="4">
        <v>1540</v>
      </c>
      <c r="AB851" s="4">
        <v>100</v>
      </c>
      <c r="AC851">
        <v>1916</v>
      </c>
      <c r="AD851" t="s">
        <v>967</v>
      </c>
      <c r="AE851" t="s">
        <v>49</v>
      </c>
      <c r="AF851" t="s">
        <v>60</v>
      </c>
    </row>
    <row r="852" spans="1:32">
      <c r="A852" t="str">
        <f>PROPER(TRIM(Homes[[#This Row],[street]]))</f>
        <v>2422 E Mcgraw St</v>
      </c>
      <c r="B852" t="str">
        <f>PROPER(TRIM(Homes[[#This Row],[city]]))</f>
        <v>Seattle</v>
      </c>
      <c r="C852" t="str">
        <f>_xlfn.TEXTBEFORE(Homes[[#This Row],[statezip]]," ")</f>
        <v>WA</v>
      </c>
      <c r="D852" s="6" t="str">
        <f>_xlfn.TEXTAFTER(Homes[[#This Row],[statezip]]," ")</f>
        <v>98112</v>
      </c>
      <c r="E852" s="1">
        <v>710000</v>
      </c>
      <c r="F852">
        <v>2</v>
      </c>
      <c r="G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52" s="3" t="str">
        <f>Homes[[#This Row],[bedrooms]] &amp; " bd | " &amp; TEXT(Homes[[#This Row],[bathrooms]],"0.##") &amp; " ba"</f>
        <v>2 bd | 1. ba</v>
      </c>
      <c r="I852" s="4">
        <v>1790</v>
      </c>
      <c r="J852" s="1">
        <f>IFERROR(Homes[[#This Row],[price]]/Homes[[#This Row],[sqft_living]]," ")</f>
        <v>396.64804469273741</v>
      </c>
      <c r="K852" s="4">
        <f>IFERROR(Homes[[#This Row],[sqft_lot]]/43560," ")</f>
        <v>9.1827364554637275E-2</v>
      </c>
      <c r="L852" t="str">
        <f>IF(Homes[[#This Row],[waterfront]]=1, "Yes","No")</f>
        <v>No</v>
      </c>
      <c r="M852" s="4" t="str">
        <f>IF(Homes[[#This Row],[sqft_basement]]&gt;0, "Yes","No")</f>
        <v>Yes</v>
      </c>
      <c r="N852" t="str">
        <f>CHOOSE(Homes[[#This Row],[view]]+1, "None","Fair","Good","Great","Excellent")</f>
        <v>None</v>
      </c>
      <c r="O852" t="str">
        <f>CHOOSE(Homes[[#This Row],[condition]], "Poor","Fair","Average","Good","Excellent")</f>
        <v>Good</v>
      </c>
      <c r="P852">
        <f ca="1">YEAR(TODAY())-Homes[[#This Row],[yr_built]]</f>
        <v>102</v>
      </c>
      <c r="Q852">
        <v>0</v>
      </c>
      <c r="R852">
        <f ca="1">IF(Homes[[#This Row],[yr_renovated]]&gt;0, YEAR(TODAY())-Homes[[#This Row],[yr_renovated]], YEAR(TODAY())-Homes[[#This Row],[yr_built]])</f>
        <v>102</v>
      </c>
      <c r="S852">
        <v>1</v>
      </c>
      <c r="T852" s="2">
        <v>41779</v>
      </c>
      <c r="U852" s="3">
        <v>1</v>
      </c>
      <c r="V852" s="4">
        <f>IFERROR(Homes[[#This Row],[sqft_above]]+Homes[[#This Row],[sqft_basement]]," ")</f>
        <v>1790</v>
      </c>
      <c r="W852" s="4">
        <v>4000</v>
      </c>
      <c r="X852">
        <v>0</v>
      </c>
      <c r="Y852">
        <v>0</v>
      </c>
      <c r="Z852">
        <v>4</v>
      </c>
      <c r="AA852" s="4">
        <v>1040</v>
      </c>
      <c r="AB852" s="4">
        <v>750</v>
      </c>
      <c r="AC852">
        <v>1923</v>
      </c>
      <c r="AD852" t="s">
        <v>968</v>
      </c>
      <c r="AE852" t="s">
        <v>49</v>
      </c>
      <c r="AF852" t="s">
        <v>64</v>
      </c>
    </row>
    <row r="853" spans="1:32">
      <c r="A853" t="str">
        <f>PROPER(TRIM(Homes[[#This Row],[street]]))</f>
        <v>8250 Ashworth Ave N</v>
      </c>
      <c r="B853" t="str">
        <f>PROPER(TRIM(Homes[[#This Row],[city]]))</f>
        <v>Seattle</v>
      </c>
      <c r="C853" t="str">
        <f>_xlfn.TEXTBEFORE(Homes[[#This Row],[statezip]]," ")</f>
        <v>WA</v>
      </c>
      <c r="D853" s="6" t="str">
        <f>_xlfn.TEXTAFTER(Homes[[#This Row],[statezip]]," ")</f>
        <v>98103</v>
      </c>
      <c r="E853" s="1">
        <v>710000</v>
      </c>
      <c r="F853">
        <v>3</v>
      </c>
      <c r="G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53" s="3" t="str">
        <f>Homes[[#This Row],[bedrooms]] &amp; " bd | " &amp; TEXT(Homes[[#This Row],[bathrooms]],"0.##") &amp; " ba"</f>
        <v>3 bd | 2. ba</v>
      </c>
      <c r="I853" s="4">
        <v>2140</v>
      </c>
      <c r="J853" s="1">
        <f>IFERROR(Homes[[#This Row],[price]]/Homes[[#This Row],[sqft_living]]," ")</f>
        <v>331.77570093457945</v>
      </c>
      <c r="K853" s="4">
        <f>IFERROR(Homes[[#This Row],[sqft_lot]]/43560," ")</f>
        <v>0.11301652892561984</v>
      </c>
      <c r="L853" t="str">
        <f>IF(Homes[[#This Row],[waterfront]]=1, "Yes","No")</f>
        <v>No</v>
      </c>
      <c r="M853" s="4" t="str">
        <f>IF(Homes[[#This Row],[sqft_basement]]&gt;0, "Yes","No")</f>
        <v>Yes</v>
      </c>
      <c r="N853" t="str">
        <f>CHOOSE(Homes[[#This Row],[view]]+1, "None","Fair","Good","Great","Excellent")</f>
        <v>None</v>
      </c>
      <c r="O853" t="str">
        <f>CHOOSE(Homes[[#This Row],[condition]], "Poor","Fair","Average","Good","Excellent")</f>
        <v>Good</v>
      </c>
      <c r="P853">
        <f ca="1">YEAR(TODAY())-Homes[[#This Row],[yr_built]]</f>
        <v>97</v>
      </c>
      <c r="Q853">
        <v>0</v>
      </c>
      <c r="R853">
        <f ca="1">IF(Homes[[#This Row],[yr_renovated]]&gt;0, YEAR(TODAY())-Homes[[#This Row],[yr_renovated]], YEAR(TODAY())-Homes[[#This Row],[yr_built]])</f>
        <v>97</v>
      </c>
      <c r="S853">
        <v>1</v>
      </c>
      <c r="T853" s="2">
        <v>41793</v>
      </c>
      <c r="U853" s="3">
        <v>2</v>
      </c>
      <c r="V853" s="4">
        <f>IFERROR(Homes[[#This Row],[sqft_above]]+Homes[[#This Row],[sqft_basement]]," ")</f>
        <v>2140</v>
      </c>
      <c r="W853" s="4">
        <v>4923</v>
      </c>
      <c r="X853">
        <v>0</v>
      </c>
      <c r="Y853">
        <v>0</v>
      </c>
      <c r="Z853">
        <v>4</v>
      </c>
      <c r="AA853" s="4">
        <v>1070</v>
      </c>
      <c r="AB853" s="4">
        <v>1070</v>
      </c>
      <c r="AC853">
        <v>1928</v>
      </c>
      <c r="AD853" t="s">
        <v>969</v>
      </c>
      <c r="AE853" t="s">
        <v>49</v>
      </c>
      <c r="AF853" t="s">
        <v>172</v>
      </c>
    </row>
    <row r="854" spans="1:32">
      <c r="A854" t="str">
        <f>PROPER(TRIM(Homes[[#This Row],[street]]))</f>
        <v>26054 Se 23Rd Pl</v>
      </c>
      <c r="B854" t="str">
        <f>PROPER(TRIM(Homes[[#This Row],[city]]))</f>
        <v>Sammamish</v>
      </c>
      <c r="C854" t="str">
        <f>_xlfn.TEXTBEFORE(Homes[[#This Row],[statezip]]," ")</f>
        <v>WA</v>
      </c>
      <c r="D854" s="6" t="str">
        <f>_xlfn.TEXTAFTER(Homes[[#This Row],[statezip]]," ")</f>
        <v>98075</v>
      </c>
      <c r="E854" s="1">
        <v>707000</v>
      </c>
      <c r="F854">
        <v>4</v>
      </c>
      <c r="G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54" s="3" t="str">
        <f>Homes[[#This Row],[bedrooms]] &amp; " bd | " &amp; TEXT(Homes[[#This Row],[bathrooms]],"0.##") &amp; " ba"</f>
        <v>4 bd | 3.25 ba</v>
      </c>
      <c r="I854" s="4">
        <v>3200</v>
      </c>
      <c r="J854" s="1">
        <f>IFERROR(Homes[[#This Row],[price]]/Homes[[#This Row],[sqft_living]]," ")</f>
        <v>220.9375</v>
      </c>
      <c r="K854" s="4">
        <f>IFERROR(Homes[[#This Row],[sqft_lot]]/43560," ")</f>
        <v>0.16255739210284664</v>
      </c>
      <c r="L854" t="str">
        <f>IF(Homes[[#This Row],[waterfront]]=1, "Yes","No")</f>
        <v>No</v>
      </c>
      <c r="M854" s="4" t="str">
        <f>IF(Homes[[#This Row],[sqft_basement]]&gt;0, "Yes","No")</f>
        <v>No</v>
      </c>
      <c r="N854" t="str">
        <f>CHOOSE(Homes[[#This Row],[view]]+1, "None","Fair","Good","Great","Excellent")</f>
        <v>None</v>
      </c>
      <c r="O854" t="str">
        <f>CHOOSE(Homes[[#This Row],[condition]], "Poor","Fair","Average","Good","Excellent")</f>
        <v>Average</v>
      </c>
      <c r="P854">
        <f ca="1">YEAR(TODAY())-Homes[[#This Row],[yr_built]]</f>
        <v>21</v>
      </c>
      <c r="Q854">
        <v>2003</v>
      </c>
      <c r="R854">
        <f ca="1">IF(Homes[[#This Row],[yr_renovated]]&gt;0, YEAR(TODAY())-Homes[[#This Row],[yr_renovated]], YEAR(TODAY())-Homes[[#This Row],[yr_built]])</f>
        <v>22</v>
      </c>
      <c r="S854">
        <v>2</v>
      </c>
      <c r="T854" s="2">
        <v>41773</v>
      </c>
      <c r="U854" s="3">
        <v>3.25</v>
      </c>
      <c r="V854" s="4">
        <f>IFERROR(Homes[[#This Row],[sqft_above]]+Homes[[#This Row],[sqft_basement]]," ")</f>
        <v>3200</v>
      </c>
      <c r="W854" s="4">
        <v>7081</v>
      </c>
      <c r="X854">
        <v>0</v>
      </c>
      <c r="Y854">
        <v>0</v>
      </c>
      <c r="Z854">
        <v>3</v>
      </c>
      <c r="AA854" s="4">
        <v>3200</v>
      </c>
      <c r="AB854" s="4">
        <v>0</v>
      </c>
      <c r="AC854">
        <v>2004</v>
      </c>
      <c r="AD854" t="s">
        <v>970</v>
      </c>
      <c r="AE854" t="s">
        <v>102</v>
      </c>
      <c r="AF854" t="s">
        <v>103</v>
      </c>
    </row>
    <row r="855" spans="1:32">
      <c r="A855" t="str">
        <f>PROPER(TRIM(Homes[[#This Row],[street]]))</f>
        <v>4324 Ne 56Th St</v>
      </c>
      <c r="B855" t="str">
        <f>PROPER(TRIM(Homes[[#This Row],[city]]))</f>
        <v>Seattle</v>
      </c>
      <c r="C855" t="str">
        <f>_xlfn.TEXTBEFORE(Homes[[#This Row],[statezip]]," ")</f>
        <v>WA</v>
      </c>
      <c r="D855" s="6" t="str">
        <f>_xlfn.TEXTAFTER(Homes[[#This Row],[statezip]]," ")</f>
        <v>98105</v>
      </c>
      <c r="E855" s="1">
        <v>706000</v>
      </c>
      <c r="F855">
        <v>3</v>
      </c>
      <c r="G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55" s="3" t="str">
        <f>Homes[[#This Row],[bedrooms]] &amp; " bd | " &amp; TEXT(Homes[[#This Row],[bathrooms]],"0.##") &amp; " ba"</f>
        <v>3 bd | 2.75 ba</v>
      </c>
      <c r="I855" s="4">
        <v>1900</v>
      </c>
      <c r="J855" s="1">
        <f>IFERROR(Homes[[#This Row],[price]]/Homes[[#This Row],[sqft_living]]," ")</f>
        <v>371.57894736842104</v>
      </c>
      <c r="K855" s="4">
        <f>IFERROR(Homes[[#This Row],[sqft_lot]]/43560," ")</f>
        <v>0.14692378328741965</v>
      </c>
      <c r="L855" t="str">
        <f>IF(Homes[[#This Row],[waterfront]]=1, "Yes","No")</f>
        <v>No</v>
      </c>
      <c r="M855" s="4" t="str">
        <f>IF(Homes[[#This Row],[sqft_basement]]&gt;0, "Yes","No")</f>
        <v>Yes</v>
      </c>
      <c r="N855" t="str">
        <f>CHOOSE(Homes[[#This Row],[view]]+1, "None","Fair","Good","Great","Excellent")</f>
        <v>None</v>
      </c>
      <c r="O855" t="str">
        <f>CHOOSE(Homes[[#This Row],[condition]], "Poor","Fair","Average","Good","Excellent")</f>
        <v>Excellent</v>
      </c>
      <c r="P855">
        <f ca="1">YEAR(TODAY())-Homes[[#This Row],[yr_built]]</f>
        <v>83</v>
      </c>
      <c r="Q855">
        <v>0</v>
      </c>
      <c r="R855">
        <f ca="1">IF(Homes[[#This Row],[yr_renovated]]&gt;0, YEAR(TODAY())-Homes[[#This Row],[yr_renovated]], YEAR(TODAY())-Homes[[#This Row],[yr_built]])</f>
        <v>83</v>
      </c>
      <c r="S855">
        <v>1</v>
      </c>
      <c r="T855" s="2">
        <v>41802</v>
      </c>
      <c r="U855" s="3">
        <v>2.75</v>
      </c>
      <c r="V855" s="4">
        <f>IFERROR(Homes[[#This Row],[sqft_above]]+Homes[[#This Row],[sqft_basement]]," ")</f>
        <v>1900</v>
      </c>
      <c r="W855" s="4">
        <v>6400</v>
      </c>
      <c r="X855">
        <v>0</v>
      </c>
      <c r="Y855">
        <v>0</v>
      </c>
      <c r="Z855">
        <v>5</v>
      </c>
      <c r="AA855" s="4">
        <v>1410</v>
      </c>
      <c r="AB855" s="4">
        <v>490</v>
      </c>
      <c r="AC855">
        <v>1942</v>
      </c>
      <c r="AD855" t="s">
        <v>971</v>
      </c>
      <c r="AE855" t="s">
        <v>49</v>
      </c>
      <c r="AF855" t="s">
        <v>60</v>
      </c>
    </row>
    <row r="856" spans="1:32">
      <c r="A856" t="str">
        <f>PROPER(TRIM(Homes[[#This Row],[street]]))</f>
        <v>4401 Sw Hill St</v>
      </c>
      <c r="B856" t="str">
        <f>PROPER(TRIM(Homes[[#This Row],[city]]))</f>
        <v>Seattle</v>
      </c>
      <c r="C856" t="str">
        <f>_xlfn.TEXTBEFORE(Homes[[#This Row],[statezip]]," ")</f>
        <v>WA</v>
      </c>
      <c r="D856" s="6" t="str">
        <f>_xlfn.TEXTAFTER(Homes[[#This Row],[statezip]]," ")</f>
        <v>98116</v>
      </c>
      <c r="E856" s="1">
        <v>703000</v>
      </c>
      <c r="F856">
        <v>3</v>
      </c>
      <c r="G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56" s="3" t="str">
        <f>Homes[[#This Row],[bedrooms]] &amp; " bd | " &amp; TEXT(Homes[[#This Row],[bathrooms]],"0.##") &amp; " ba"</f>
        <v>3 bd | 2. ba</v>
      </c>
      <c r="I856" s="4">
        <v>1360</v>
      </c>
      <c r="J856" s="1">
        <f>IFERROR(Homes[[#This Row],[price]]/Homes[[#This Row],[sqft_living]]," ")</f>
        <v>516.91176470588232</v>
      </c>
      <c r="K856" s="4">
        <f>IFERROR(Homes[[#This Row],[sqft_lot]]/43560," ")</f>
        <v>0.13728191000918274</v>
      </c>
      <c r="L856" t="str">
        <f>IF(Homes[[#This Row],[waterfront]]=1, "Yes","No")</f>
        <v>No</v>
      </c>
      <c r="M856" s="4" t="str">
        <f>IF(Homes[[#This Row],[sqft_basement]]&gt;0, "Yes","No")</f>
        <v>No</v>
      </c>
      <c r="N856" t="str">
        <f>CHOOSE(Homes[[#This Row],[view]]+1, "None","Fair","Good","Great","Excellent")</f>
        <v>None</v>
      </c>
      <c r="O856" t="str">
        <f>CHOOSE(Homes[[#This Row],[condition]], "Poor","Fair","Average","Good","Excellent")</f>
        <v>Average</v>
      </c>
      <c r="P856">
        <f ca="1">YEAR(TODAY())-Homes[[#This Row],[yr_built]]</f>
        <v>80</v>
      </c>
      <c r="Q856">
        <v>2008</v>
      </c>
      <c r="R856">
        <f ca="1">IF(Homes[[#This Row],[yr_renovated]]&gt;0, YEAR(TODAY())-Homes[[#This Row],[yr_renovated]], YEAR(TODAY())-Homes[[#This Row],[yr_built]])</f>
        <v>17</v>
      </c>
      <c r="S856">
        <v>1.5</v>
      </c>
      <c r="T856" s="2">
        <v>41809</v>
      </c>
      <c r="U856" s="3">
        <v>2</v>
      </c>
      <c r="V856" s="4">
        <f>IFERROR(Homes[[#This Row],[sqft_above]]+Homes[[#This Row],[sqft_basement]]," ")</f>
        <v>1360</v>
      </c>
      <c r="W856" s="4">
        <v>5980</v>
      </c>
      <c r="X856">
        <v>0</v>
      </c>
      <c r="Y856">
        <v>0</v>
      </c>
      <c r="Z856">
        <v>3</v>
      </c>
      <c r="AA856" s="4">
        <v>1360</v>
      </c>
      <c r="AB856" s="4">
        <v>0</v>
      </c>
      <c r="AC856">
        <v>1945</v>
      </c>
      <c r="AD856" t="s">
        <v>972</v>
      </c>
      <c r="AE856" t="s">
        <v>49</v>
      </c>
      <c r="AF856" t="s">
        <v>192</v>
      </c>
    </row>
    <row r="857" spans="1:32">
      <c r="A857" t="str">
        <f>PROPER(TRIM(Homes[[#This Row],[street]]))</f>
        <v>2145 N 88Th St</v>
      </c>
      <c r="B857" t="str">
        <f>PROPER(TRIM(Homes[[#This Row],[city]]))</f>
        <v>Seattle</v>
      </c>
      <c r="C857" t="str">
        <f>_xlfn.TEXTBEFORE(Homes[[#This Row],[statezip]]," ")</f>
        <v>WA</v>
      </c>
      <c r="D857" s="6" t="str">
        <f>_xlfn.TEXTAFTER(Homes[[#This Row],[statezip]]," ")</f>
        <v>98103</v>
      </c>
      <c r="E857" s="1">
        <v>702500</v>
      </c>
      <c r="F857">
        <v>3</v>
      </c>
      <c r="G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857" s="3" t="str">
        <f>Homes[[#This Row],[bedrooms]] &amp; " bd | " &amp; TEXT(Homes[[#This Row],[bathrooms]],"0.##") &amp; " ba"</f>
        <v>3 bd | 1.5 ba</v>
      </c>
      <c r="I857" s="4">
        <v>2360</v>
      </c>
      <c r="J857" s="1">
        <f>IFERROR(Homes[[#This Row],[price]]/Homes[[#This Row],[sqft_living]]," ")</f>
        <v>297.66949152542372</v>
      </c>
      <c r="K857" s="4">
        <f>IFERROR(Homes[[#This Row],[sqft_lot]]/43560," ")</f>
        <v>0.15495867768595042</v>
      </c>
      <c r="L857" t="str">
        <f>IF(Homes[[#This Row],[waterfront]]=1, "Yes","No")</f>
        <v>No</v>
      </c>
      <c r="M857" s="4" t="str">
        <f>IF(Homes[[#This Row],[sqft_basement]]&gt;0, "Yes","No")</f>
        <v>Yes</v>
      </c>
      <c r="N857" t="str">
        <f>CHOOSE(Homes[[#This Row],[view]]+1, "None","Fair","Good","Great","Excellent")</f>
        <v>None</v>
      </c>
      <c r="O857" t="str">
        <f>CHOOSE(Homes[[#This Row],[condition]], "Poor","Fair","Average","Good","Excellent")</f>
        <v>Excellent</v>
      </c>
      <c r="P857">
        <f ca="1">YEAR(TODAY())-Homes[[#This Row],[yr_built]]</f>
        <v>99</v>
      </c>
      <c r="Q857">
        <v>0</v>
      </c>
      <c r="R857">
        <f ca="1">IF(Homes[[#This Row],[yr_renovated]]&gt;0, YEAR(TODAY())-Homes[[#This Row],[yr_renovated]], YEAR(TODAY())-Homes[[#This Row],[yr_built]])</f>
        <v>99</v>
      </c>
      <c r="S857">
        <v>2</v>
      </c>
      <c r="T857" s="2">
        <v>41773</v>
      </c>
      <c r="U857" s="3">
        <v>1.5</v>
      </c>
      <c r="V857" s="4">
        <f>IFERROR(Homes[[#This Row],[sqft_above]]+Homes[[#This Row],[sqft_basement]]," ")</f>
        <v>2360</v>
      </c>
      <c r="W857" s="4">
        <v>6750</v>
      </c>
      <c r="X857">
        <v>0</v>
      </c>
      <c r="Y857">
        <v>0</v>
      </c>
      <c r="Z857">
        <v>5</v>
      </c>
      <c r="AA857" s="4">
        <v>1930</v>
      </c>
      <c r="AB857" s="4">
        <v>430</v>
      </c>
      <c r="AC857">
        <v>1926</v>
      </c>
      <c r="AD857" t="s">
        <v>973</v>
      </c>
      <c r="AE857" t="s">
        <v>49</v>
      </c>
      <c r="AF857" t="s">
        <v>172</v>
      </c>
    </row>
    <row r="858" spans="1:32">
      <c r="A858" t="str">
        <f>PROPER(TRIM(Homes[[#This Row],[street]]))</f>
        <v>813 2Nd Ave N</v>
      </c>
      <c r="B858" t="str">
        <f>PROPER(TRIM(Homes[[#This Row],[city]]))</f>
        <v>Seattle</v>
      </c>
      <c r="C858" t="str">
        <f>_xlfn.TEXTBEFORE(Homes[[#This Row],[statezip]]," ")</f>
        <v>WA</v>
      </c>
      <c r="D858" s="6" t="str">
        <f>_xlfn.TEXTAFTER(Homes[[#This Row],[statezip]]," ")</f>
        <v>98109</v>
      </c>
      <c r="E858" s="1">
        <v>700000</v>
      </c>
      <c r="F858">
        <v>3</v>
      </c>
      <c r="G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58" s="3" t="str">
        <f>Homes[[#This Row],[bedrooms]] &amp; " bd | " &amp; TEXT(Homes[[#This Row],[bathrooms]],"0.##") &amp; " ba"</f>
        <v>3 bd | 2.5 ba</v>
      </c>
      <c r="I858" s="4">
        <v>1660</v>
      </c>
      <c r="J858" s="1">
        <f>IFERROR(Homes[[#This Row],[price]]/Homes[[#This Row],[sqft_living]]," ")</f>
        <v>421.68674698795184</v>
      </c>
      <c r="K858" s="4">
        <f>IFERROR(Homes[[#This Row],[sqft_lot]]/43560," ")</f>
        <v>3.5468319559228648E-2</v>
      </c>
      <c r="L858" t="str">
        <f>IF(Homes[[#This Row],[waterfront]]=1, "Yes","No")</f>
        <v>No</v>
      </c>
      <c r="M858" s="4" t="str">
        <f>IF(Homes[[#This Row],[sqft_basement]]&gt;0, "Yes","No")</f>
        <v>Yes</v>
      </c>
      <c r="N858" t="str">
        <f>CHOOSE(Homes[[#This Row],[view]]+1, "None","Fair","Good","Great","Excellent")</f>
        <v>Good</v>
      </c>
      <c r="O858" t="str">
        <f>CHOOSE(Homes[[#This Row],[condition]], "Poor","Fair","Average","Good","Excellent")</f>
        <v>Average</v>
      </c>
      <c r="P858">
        <f ca="1">YEAR(TODAY())-Homes[[#This Row],[yr_built]]</f>
        <v>23</v>
      </c>
      <c r="Q858">
        <v>0</v>
      </c>
      <c r="R858">
        <f ca="1">IF(Homes[[#This Row],[yr_renovated]]&gt;0, YEAR(TODAY())-Homes[[#This Row],[yr_renovated]], YEAR(TODAY())-Homes[[#This Row],[yr_built]])</f>
        <v>23</v>
      </c>
      <c r="S858">
        <v>2</v>
      </c>
      <c r="T858" s="2">
        <v>41817</v>
      </c>
      <c r="U858" s="3">
        <v>2.5</v>
      </c>
      <c r="V858" s="4">
        <f>IFERROR(Homes[[#This Row],[sqft_above]]+Homes[[#This Row],[sqft_basement]]," ")</f>
        <v>1660</v>
      </c>
      <c r="W858" s="4">
        <v>1545</v>
      </c>
      <c r="X858">
        <v>0</v>
      </c>
      <c r="Y858">
        <v>2</v>
      </c>
      <c r="Z858">
        <v>3</v>
      </c>
      <c r="AA858" s="4">
        <v>1400</v>
      </c>
      <c r="AB858" s="4">
        <v>260</v>
      </c>
      <c r="AC858">
        <v>2002</v>
      </c>
      <c r="AD858" t="s">
        <v>974</v>
      </c>
      <c r="AE858" t="s">
        <v>49</v>
      </c>
      <c r="AF858" t="s">
        <v>134</v>
      </c>
    </row>
    <row r="859" spans="1:32">
      <c r="A859" t="str">
        <f>PROPER(TRIM(Homes[[#This Row],[street]]))</f>
        <v>4251 Ne 125Th St</v>
      </c>
      <c r="B859" t="str">
        <f>PROPER(TRIM(Homes[[#This Row],[city]]))</f>
        <v>Seattle</v>
      </c>
      <c r="C859" t="str">
        <f>_xlfn.TEXTBEFORE(Homes[[#This Row],[statezip]]," ")</f>
        <v>WA</v>
      </c>
      <c r="D859" s="6" t="str">
        <f>_xlfn.TEXTAFTER(Homes[[#This Row],[statezip]]," ")</f>
        <v>98125</v>
      </c>
      <c r="E859" s="1">
        <v>700000</v>
      </c>
      <c r="F859">
        <v>5</v>
      </c>
      <c r="G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59" s="3" t="str">
        <f>Homes[[#This Row],[bedrooms]] &amp; " bd | " &amp; TEXT(Homes[[#This Row],[bathrooms]],"0.##") &amp; " ba"</f>
        <v>5 bd | 2.75 ba</v>
      </c>
      <c r="I859" s="4">
        <v>3100</v>
      </c>
      <c r="J859" s="1">
        <f>IFERROR(Homes[[#This Row],[price]]/Homes[[#This Row],[sqft_living]]," ")</f>
        <v>225.80645161290323</v>
      </c>
      <c r="K859" s="4">
        <f>IFERROR(Homes[[#This Row],[sqft_lot]]/43560," ")</f>
        <v>0.22555096418732781</v>
      </c>
      <c r="L859" t="str">
        <f>IF(Homes[[#This Row],[waterfront]]=1, "Yes","No")</f>
        <v>No</v>
      </c>
      <c r="M859" s="4" t="str">
        <f>IF(Homes[[#This Row],[sqft_basement]]&gt;0, "Yes","No")</f>
        <v>No</v>
      </c>
      <c r="N859" t="str">
        <f>CHOOSE(Homes[[#This Row],[view]]+1, "None","Fair","Good","Great","Excellent")</f>
        <v>Good</v>
      </c>
      <c r="O859" t="str">
        <f>CHOOSE(Homes[[#This Row],[condition]], "Poor","Fair","Average","Good","Excellent")</f>
        <v>Good</v>
      </c>
      <c r="P859">
        <f ca="1">YEAR(TODAY())-Homes[[#This Row],[yr_built]]</f>
        <v>75</v>
      </c>
      <c r="Q859">
        <v>1982</v>
      </c>
      <c r="R859">
        <f ca="1">IF(Homes[[#This Row],[yr_renovated]]&gt;0, YEAR(TODAY())-Homes[[#This Row],[yr_renovated]], YEAR(TODAY())-Homes[[#This Row],[yr_built]])</f>
        <v>43</v>
      </c>
      <c r="S859">
        <v>2</v>
      </c>
      <c r="T859" s="2">
        <v>41800</v>
      </c>
      <c r="U859" s="3">
        <v>2.75</v>
      </c>
      <c r="V859" s="4">
        <f>IFERROR(Homes[[#This Row],[sqft_above]]+Homes[[#This Row],[sqft_basement]]," ")</f>
        <v>3100</v>
      </c>
      <c r="W859" s="4">
        <v>9825</v>
      </c>
      <c r="X859">
        <v>0</v>
      </c>
      <c r="Y859">
        <v>2</v>
      </c>
      <c r="Z859">
        <v>4</v>
      </c>
      <c r="AA859" s="4">
        <v>3100</v>
      </c>
      <c r="AB859" s="4">
        <v>0</v>
      </c>
      <c r="AC859">
        <v>1950</v>
      </c>
      <c r="AD859" t="s">
        <v>975</v>
      </c>
      <c r="AE859" t="s">
        <v>49</v>
      </c>
      <c r="AF859" t="s">
        <v>150</v>
      </c>
    </row>
    <row r="860" spans="1:32">
      <c r="A860" t="str">
        <f>PROPER(TRIM(Homes[[#This Row],[street]]))</f>
        <v>1903 32Nd Ave S</v>
      </c>
      <c r="B860" t="str">
        <f>PROPER(TRIM(Homes[[#This Row],[city]]))</f>
        <v>Seattle</v>
      </c>
      <c r="C860" t="str">
        <f>_xlfn.TEXTBEFORE(Homes[[#This Row],[statezip]]," ")</f>
        <v>WA</v>
      </c>
      <c r="D860" s="6" t="str">
        <f>_xlfn.TEXTAFTER(Homes[[#This Row],[statezip]]," ")</f>
        <v>98144</v>
      </c>
      <c r="E860" s="1">
        <v>700000</v>
      </c>
      <c r="F860">
        <v>2</v>
      </c>
      <c r="G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60" s="3" t="str">
        <f>Homes[[#This Row],[bedrooms]] &amp; " bd | " &amp; TEXT(Homes[[#This Row],[bathrooms]],"0.##") &amp; " ba"</f>
        <v>2 bd | 1.75 ba</v>
      </c>
      <c r="I860" s="4">
        <v>2320</v>
      </c>
      <c r="J860" s="1">
        <f>IFERROR(Homes[[#This Row],[price]]/Homes[[#This Row],[sqft_living]]," ")</f>
        <v>301.72413793103448</v>
      </c>
      <c r="K860" s="4">
        <f>IFERROR(Homes[[#This Row],[sqft_lot]]/43560," ")</f>
        <v>0.12626262626262627</v>
      </c>
      <c r="L860" t="str">
        <f>IF(Homes[[#This Row],[waterfront]]=1, "Yes","No")</f>
        <v>No</v>
      </c>
      <c r="M860" s="4" t="str">
        <f>IF(Homes[[#This Row],[sqft_basement]]&gt;0, "Yes","No")</f>
        <v>Yes</v>
      </c>
      <c r="N860" t="str">
        <f>CHOOSE(Homes[[#This Row],[view]]+1, "None","Fair","Good","Great","Excellent")</f>
        <v>Good</v>
      </c>
      <c r="O860" t="str">
        <f>CHOOSE(Homes[[#This Row],[condition]], "Poor","Fair","Average","Good","Excellent")</f>
        <v>Average</v>
      </c>
      <c r="P860">
        <f ca="1">YEAR(TODAY())-Homes[[#This Row],[yr_built]]</f>
        <v>100</v>
      </c>
      <c r="Q860">
        <v>2000</v>
      </c>
      <c r="R860">
        <f ca="1">IF(Homes[[#This Row],[yr_renovated]]&gt;0, YEAR(TODAY())-Homes[[#This Row],[yr_renovated]], YEAR(TODAY())-Homes[[#This Row],[yr_built]])</f>
        <v>25</v>
      </c>
      <c r="S860">
        <v>1.5</v>
      </c>
      <c r="T860" s="2">
        <v>41787</v>
      </c>
      <c r="U860" s="3">
        <v>1.75</v>
      </c>
      <c r="V860" s="4">
        <f>IFERROR(Homes[[#This Row],[sqft_above]]+Homes[[#This Row],[sqft_basement]]," ")</f>
        <v>2320</v>
      </c>
      <c r="W860" s="4">
        <v>5500</v>
      </c>
      <c r="X860">
        <v>0</v>
      </c>
      <c r="Y860">
        <v>2</v>
      </c>
      <c r="Z860">
        <v>3</v>
      </c>
      <c r="AA860" s="4">
        <v>1720</v>
      </c>
      <c r="AB860" s="4">
        <v>600</v>
      </c>
      <c r="AC860">
        <v>1925</v>
      </c>
      <c r="AD860" t="s">
        <v>976</v>
      </c>
      <c r="AE860" t="s">
        <v>49</v>
      </c>
      <c r="AF860" t="s">
        <v>110</v>
      </c>
    </row>
    <row r="861" spans="1:32">
      <c r="A861" t="str">
        <f>PROPER(TRIM(Homes[[#This Row],[street]]))</f>
        <v>18307 Ne 19Th Pl</v>
      </c>
      <c r="B861" t="str">
        <f>PROPER(TRIM(Homes[[#This Row],[city]]))</f>
        <v>Bellevue</v>
      </c>
      <c r="C861" t="str">
        <f>_xlfn.TEXTBEFORE(Homes[[#This Row],[statezip]]," ")</f>
        <v>WA</v>
      </c>
      <c r="D861" s="6" t="str">
        <f>_xlfn.TEXTAFTER(Homes[[#This Row],[statezip]]," ")</f>
        <v>98008</v>
      </c>
      <c r="E861" s="1">
        <v>700000</v>
      </c>
      <c r="F861">
        <v>3</v>
      </c>
      <c r="G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1" s="3" t="str">
        <f>Homes[[#This Row],[bedrooms]] &amp; " bd | " &amp; TEXT(Homes[[#This Row],[bathrooms]],"0.##") &amp; " ba"</f>
        <v>3 bd | 2.5 ba</v>
      </c>
      <c r="I861" s="4">
        <v>2030</v>
      </c>
      <c r="J861" s="1">
        <f>IFERROR(Homes[[#This Row],[price]]/Homes[[#This Row],[sqft_living]]," ")</f>
        <v>344.82758620689657</v>
      </c>
      <c r="K861" s="4">
        <f>IFERROR(Homes[[#This Row],[sqft_lot]]/43560," ")</f>
        <v>0.19279155188246097</v>
      </c>
      <c r="L861" t="str">
        <f>IF(Homes[[#This Row],[waterfront]]=1, "Yes","No")</f>
        <v>No</v>
      </c>
      <c r="M861" s="4" t="str">
        <f>IF(Homes[[#This Row],[sqft_basement]]&gt;0, "Yes","No")</f>
        <v>No</v>
      </c>
      <c r="N861" t="str">
        <f>CHOOSE(Homes[[#This Row],[view]]+1, "None","Fair","Good","Great","Excellent")</f>
        <v>None</v>
      </c>
      <c r="O861" t="str">
        <f>CHOOSE(Homes[[#This Row],[condition]], "Poor","Fair","Average","Good","Excellent")</f>
        <v>Good</v>
      </c>
      <c r="P861">
        <f ca="1">YEAR(TODAY())-Homes[[#This Row],[yr_built]]</f>
        <v>50</v>
      </c>
      <c r="Q861">
        <v>0</v>
      </c>
      <c r="R861">
        <f ca="1">IF(Homes[[#This Row],[yr_renovated]]&gt;0, YEAR(TODAY())-Homes[[#This Row],[yr_renovated]], YEAR(TODAY())-Homes[[#This Row],[yr_built]])</f>
        <v>50</v>
      </c>
      <c r="S861">
        <v>2</v>
      </c>
      <c r="T861" s="2">
        <v>41772</v>
      </c>
      <c r="U861" s="3">
        <v>2.5</v>
      </c>
      <c r="V861" s="4">
        <f>IFERROR(Homes[[#This Row],[sqft_above]]+Homes[[#This Row],[sqft_basement]]," ")</f>
        <v>2030</v>
      </c>
      <c r="W861" s="4">
        <v>8398</v>
      </c>
      <c r="X861">
        <v>0</v>
      </c>
      <c r="Y861">
        <v>0</v>
      </c>
      <c r="Z861">
        <v>4</v>
      </c>
      <c r="AA861" s="4">
        <v>2030</v>
      </c>
      <c r="AB861" s="4">
        <v>0</v>
      </c>
      <c r="AC861">
        <v>1975</v>
      </c>
      <c r="AD861" t="s">
        <v>977</v>
      </c>
      <c r="AE861" t="s">
        <v>33</v>
      </c>
      <c r="AF861" t="s">
        <v>53</v>
      </c>
    </row>
    <row r="862" spans="1:32">
      <c r="A862" t="str">
        <f>PROPER(TRIM(Homes[[#This Row],[street]]))</f>
        <v>23203 Ne 78Th Way</v>
      </c>
      <c r="B862" t="str">
        <f>PROPER(TRIM(Homes[[#This Row],[city]]))</f>
        <v>Redmond</v>
      </c>
      <c r="C862" t="str">
        <f>_xlfn.TEXTBEFORE(Homes[[#This Row],[statezip]]," ")</f>
        <v>WA</v>
      </c>
      <c r="D862" s="6" t="str">
        <f>_xlfn.TEXTAFTER(Homes[[#This Row],[statezip]]," ")</f>
        <v>98053</v>
      </c>
      <c r="E862" s="1">
        <v>700000</v>
      </c>
      <c r="F862">
        <v>3</v>
      </c>
      <c r="G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2" s="3" t="str">
        <f>Homes[[#This Row],[bedrooms]] &amp; " bd | " &amp; TEXT(Homes[[#This Row],[bathrooms]],"0.##") &amp; " ba"</f>
        <v>3 bd | 2.5 ba</v>
      </c>
      <c r="I862" s="4">
        <v>2490</v>
      </c>
      <c r="J862" s="1">
        <f>IFERROR(Homes[[#This Row],[price]]/Homes[[#This Row],[sqft_living]]," ")</f>
        <v>281.12449799196787</v>
      </c>
      <c r="K862" s="4">
        <f>IFERROR(Homes[[#This Row],[sqft_lot]]/43560," ")</f>
        <v>0.54846189164370984</v>
      </c>
      <c r="L862" t="str">
        <f>IF(Homes[[#This Row],[waterfront]]=1, "Yes","No")</f>
        <v>No</v>
      </c>
      <c r="M862" s="4" t="str">
        <f>IF(Homes[[#This Row],[sqft_basement]]&gt;0, "Yes","No")</f>
        <v>No</v>
      </c>
      <c r="N862" t="str">
        <f>CHOOSE(Homes[[#This Row],[view]]+1, "None","Fair","Good","Great","Excellent")</f>
        <v>None</v>
      </c>
      <c r="O862" t="str">
        <f>CHOOSE(Homes[[#This Row],[condition]], "Poor","Fair","Average","Good","Excellent")</f>
        <v>Average</v>
      </c>
      <c r="P862">
        <f ca="1">YEAR(TODAY())-Homes[[#This Row],[yr_built]]</f>
        <v>32</v>
      </c>
      <c r="Q862">
        <v>0</v>
      </c>
      <c r="R862">
        <f ca="1">IF(Homes[[#This Row],[yr_renovated]]&gt;0, YEAR(TODAY())-Homes[[#This Row],[yr_renovated]], YEAR(TODAY())-Homes[[#This Row],[yr_built]])</f>
        <v>32</v>
      </c>
      <c r="S862">
        <v>2</v>
      </c>
      <c r="T862" s="2">
        <v>41822</v>
      </c>
      <c r="U862" s="3">
        <v>2.5</v>
      </c>
      <c r="V862" s="4">
        <f>IFERROR(Homes[[#This Row],[sqft_above]]+Homes[[#This Row],[sqft_basement]]," ")</f>
        <v>2490</v>
      </c>
      <c r="W862" s="4">
        <v>23891</v>
      </c>
      <c r="X862">
        <v>0</v>
      </c>
      <c r="Y862">
        <v>0</v>
      </c>
      <c r="Z862">
        <v>3</v>
      </c>
      <c r="AA862" s="4">
        <v>2490</v>
      </c>
      <c r="AB862" s="4">
        <v>0</v>
      </c>
      <c r="AC862">
        <v>1993</v>
      </c>
      <c r="AD862" t="s">
        <v>978</v>
      </c>
      <c r="AE862" t="s">
        <v>137</v>
      </c>
      <c r="AF862" t="s">
        <v>208</v>
      </c>
    </row>
    <row r="863" spans="1:32">
      <c r="A863" t="str">
        <f>PROPER(TRIM(Homes[[#This Row],[street]]))</f>
        <v>4375 279Th Ave Ne</v>
      </c>
      <c r="B863" t="str">
        <f>PROPER(TRIM(Homes[[#This Row],[city]]))</f>
        <v>Redmond</v>
      </c>
      <c r="C863" t="str">
        <f>_xlfn.TEXTBEFORE(Homes[[#This Row],[statezip]]," ")</f>
        <v>WA</v>
      </c>
      <c r="D863" s="6" t="str">
        <f>_xlfn.TEXTAFTER(Homes[[#This Row],[statezip]]," ")</f>
        <v>98053</v>
      </c>
      <c r="E863" s="1">
        <v>700000</v>
      </c>
      <c r="F863">
        <v>4</v>
      </c>
      <c r="G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3" s="3" t="str">
        <f>Homes[[#This Row],[bedrooms]] &amp; " bd | " &amp; TEXT(Homes[[#This Row],[bathrooms]],"0.##") &amp; " ba"</f>
        <v>4 bd | 2.5 ba</v>
      </c>
      <c r="I863" s="4">
        <v>3010</v>
      </c>
      <c r="J863" s="1">
        <f>IFERROR(Homes[[#This Row],[price]]/Homes[[#This Row],[sqft_living]]," ")</f>
        <v>232.55813953488371</v>
      </c>
      <c r="K863" s="4">
        <f>IFERROR(Homes[[#This Row],[sqft_lot]]/43560," ")</f>
        <v>1.0599862258953168</v>
      </c>
      <c r="L863" t="str">
        <f>IF(Homes[[#This Row],[waterfront]]=1, "Yes","No")</f>
        <v>No</v>
      </c>
      <c r="M863" s="4" t="str">
        <f>IF(Homes[[#This Row],[sqft_basement]]&gt;0, "Yes","No")</f>
        <v>No</v>
      </c>
      <c r="N863" t="str">
        <f>CHOOSE(Homes[[#This Row],[view]]+1, "None","Fair","Good","Great","Excellent")</f>
        <v>None</v>
      </c>
      <c r="O863" t="str">
        <f>CHOOSE(Homes[[#This Row],[condition]], "Poor","Fair","Average","Good","Excellent")</f>
        <v>Average</v>
      </c>
      <c r="P863">
        <f ca="1">YEAR(TODAY())-Homes[[#This Row],[yr_built]]</f>
        <v>29</v>
      </c>
      <c r="Q863">
        <v>0</v>
      </c>
      <c r="R863">
        <f ca="1">IF(Homes[[#This Row],[yr_renovated]]&gt;0, YEAR(TODAY())-Homes[[#This Row],[yr_renovated]], YEAR(TODAY())-Homes[[#This Row],[yr_built]])</f>
        <v>29</v>
      </c>
      <c r="S863">
        <v>2</v>
      </c>
      <c r="T863" s="2">
        <v>41780</v>
      </c>
      <c r="U863" s="3">
        <v>2.5</v>
      </c>
      <c r="V863" s="4">
        <f>IFERROR(Homes[[#This Row],[sqft_above]]+Homes[[#This Row],[sqft_basement]]," ")</f>
        <v>3010</v>
      </c>
      <c r="W863" s="4">
        <v>46173</v>
      </c>
      <c r="X863">
        <v>0</v>
      </c>
      <c r="Y863">
        <v>0</v>
      </c>
      <c r="Z863">
        <v>3</v>
      </c>
      <c r="AA863" s="4">
        <v>3010</v>
      </c>
      <c r="AB863" s="4">
        <v>0</v>
      </c>
      <c r="AC863">
        <v>1996</v>
      </c>
      <c r="AD863" t="s">
        <v>979</v>
      </c>
      <c r="AE863" t="s">
        <v>137</v>
      </c>
      <c r="AF863" t="s">
        <v>208</v>
      </c>
    </row>
    <row r="864" spans="1:32">
      <c r="A864" t="str">
        <f>PROPER(TRIM(Homes[[#This Row],[street]]))</f>
        <v>24012 Se 13Th Pl</v>
      </c>
      <c r="B864" t="str">
        <f>PROPER(TRIM(Homes[[#This Row],[city]]))</f>
        <v>Sammamish</v>
      </c>
      <c r="C864" t="str">
        <f>_xlfn.TEXTBEFORE(Homes[[#This Row],[statezip]]," ")</f>
        <v>WA</v>
      </c>
      <c r="D864" s="6" t="str">
        <f>_xlfn.TEXTAFTER(Homes[[#This Row],[statezip]]," ")</f>
        <v>98075</v>
      </c>
      <c r="E864" s="1">
        <v>700000</v>
      </c>
      <c r="F864">
        <v>4</v>
      </c>
      <c r="G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64" s="3" t="str">
        <f>Homes[[#This Row],[bedrooms]] &amp; " bd | " &amp; TEXT(Homes[[#This Row],[bathrooms]],"0.##") &amp; " ba"</f>
        <v>4 bd | 3. ba</v>
      </c>
      <c r="I864" s="4">
        <v>3150</v>
      </c>
      <c r="J864" s="1">
        <f>IFERROR(Homes[[#This Row],[price]]/Homes[[#This Row],[sqft_living]]," ")</f>
        <v>222.22222222222223</v>
      </c>
      <c r="K864" s="4">
        <f>IFERROR(Homes[[#This Row],[sqft_lot]]/43560," ")</f>
        <v>0.1785583103764922</v>
      </c>
      <c r="L864" t="str">
        <f>IF(Homes[[#This Row],[waterfront]]=1, "Yes","No")</f>
        <v>No</v>
      </c>
      <c r="M864" s="4" t="str">
        <f>IF(Homes[[#This Row],[sqft_basement]]&gt;0, "Yes","No")</f>
        <v>No</v>
      </c>
      <c r="N864" t="str">
        <f>CHOOSE(Homes[[#This Row],[view]]+1, "None","Fair","Good","Great","Excellent")</f>
        <v>None</v>
      </c>
      <c r="O864" t="str">
        <f>CHOOSE(Homes[[#This Row],[condition]], "Poor","Fair","Average","Good","Excellent")</f>
        <v>Average</v>
      </c>
      <c r="P864">
        <f ca="1">YEAR(TODAY())-Homes[[#This Row],[yr_built]]</f>
        <v>25</v>
      </c>
      <c r="Q864">
        <v>0</v>
      </c>
      <c r="R864">
        <f ca="1">IF(Homes[[#This Row],[yr_renovated]]&gt;0, YEAR(TODAY())-Homes[[#This Row],[yr_renovated]], YEAR(TODAY())-Homes[[#This Row],[yr_built]])</f>
        <v>25</v>
      </c>
      <c r="S864">
        <v>2</v>
      </c>
      <c r="T864" s="2">
        <v>41799</v>
      </c>
      <c r="U864" s="3">
        <v>3</v>
      </c>
      <c r="V864" s="4">
        <f>IFERROR(Homes[[#This Row],[sqft_above]]+Homes[[#This Row],[sqft_basement]]," ")</f>
        <v>3150</v>
      </c>
      <c r="W864" s="4">
        <v>7778</v>
      </c>
      <c r="X864">
        <v>0</v>
      </c>
      <c r="Y864">
        <v>0</v>
      </c>
      <c r="Z864">
        <v>3</v>
      </c>
      <c r="AA864" s="4">
        <v>3150</v>
      </c>
      <c r="AB864" s="4">
        <v>0</v>
      </c>
      <c r="AC864">
        <v>2000</v>
      </c>
      <c r="AD864" t="s">
        <v>980</v>
      </c>
      <c r="AE864" t="s">
        <v>102</v>
      </c>
      <c r="AF864" t="s">
        <v>103</v>
      </c>
    </row>
    <row r="865" spans="1:32">
      <c r="A865" t="str">
        <f>PROPER(TRIM(Homes[[#This Row],[street]]))</f>
        <v>912 274Th Way Se</v>
      </c>
      <c r="B865" t="str">
        <f>PROPER(TRIM(Homes[[#This Row],[city]]))</f>
        <v>Sammamish</v>
      </c>
      <c r="C865" t="str">
        <f>_xlfn.TEXTBEFORE(Homes[[#This Row],[statezip]]," ")</f>
        <v>WA</v>
      </c>
      <c r="D865" s="6" t="str">
        <f>_xlfn.TEXTAFTER(Homes[[#This Row],[statezip]]," ")</f>
        <v>98075</v>
      </c>
      <c r="E865" s="1">
        <v>700000</v>
      </c>
      <c r="F865">
        <v>4</v>
      </c>
      <c r="G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5" s="3" t="str">
        <f>Homes[[#This Row],[bedrooms]] &amp; " bd | " &amp; TEXT(Homes[[#This Row],[bathrooms]],"0.##") &amp; " ba"</f>
        <v>4 bd | 2.5 ba</v>
      </c>
      <c r="I865" s="4">
        <v>2770</v>
      </c>
      <c r="J865" s="1">
        <f>IFERROR(Homes[[#This Row],[price]]/Homes[[#This Row],[sqft_living]]," ")</f>
        <v>252.70758122743683</v>
      </c>
      <c r="K865" s="4">
        <f>IFERROR(Homes[[#This Row],[sqft_lot]]/43560," ")</f>
        <v>0.13053259871441689</v>
      </c>
      <c r="L865" t="str">
        <f>IF(Homes[[#This Row],[waterfront]]=1, "Yes","No")</f>
        <v>No</v>
      </c>
      <c r="M865" s="4" t="str">
        <f>IF(Homes[[#This Row],[sqft_basement]]&gt;0, "Yes","No")</f>
        <v>No</v>
      </c>
      <c r="N865" t="str">
        <f>CHOOSE(Homes[[#This Row],[view]]+1, "None","Fair","Good","Great","Excellent")</f>
        <v>None</v>
      </c>
      <c r="O865" t="str">
        <f>CHOOSE(Homes[[#This Row],[condition]], "Poor","Fair","Average","Good","Excellent")</f>
        <v>Average</v>
      </c>
      <c r="P865">
        <f ca="1">YEAR(TODAY())-Homes[[#This Row],[yr_built]]</f>
        <v>21</v>
      </c>
      <c r="Q865">
        <v>2003</v>
      </c>
      <c r="R865">
        <f ca="1">IF(Homes[[#This Row],[yr_renovated]]&gt;0, YEAR(TODAY())-Homes[[#This Row],[yr_renovated]], YEAR(TODAY())-Homes[[#This Row],[yr_built]])</f>
        <v>22</v>
      </c>
      <c r="S865">
        <v>2</v>
      </c>
      <c r="T865" s="2">
        <v>41815</v>
      </c>
      <c r="U865" s="3">
        <v>2.5</v>
      </c>
      <c r="V865" s="4">
        <f>IFERROR(Homes[[#This Row],[sqft_above]]+Homes[[#This Row],[sqft_basement]]," ")</f>
        <v>2770</v>
      </c>
      <c r="W865" s="4">
        <v>5686</v>
      </c>
      <c r="X865">
        <v>0</v>
      </c>
      <c r="Y865">
        <v>0</v>
      </c>
      <c r="Z865">
        <v>3</v>
      </c>
      <c r="AA865" s="4">
        <v>2770</v>
      </c>
      <c r="AB865" s="4">
        <v>0</v>
      </c>
      <c r="AC865">
        <v>2004</v>
      </c>
      <c r="AD865" t="s">
        <v>981</v>
      </c>
      <c r="AE865" t="s">
        <v>102</v>
      </c>
      <c r="AF865" t="s">
        <v>103</v>
      </c>
    </row>
    <row r="866" spans="1:32">
      <c r="A866" t="str">
        <f>PROPER(TRIM(Homes[[#This Row],[street]]))</f>
        <v>1122A 23Rd Ave S</v>
      </c>
      <c r="B866" t="str">
        <f>PROPER(TRIM(Homes[[#This Row],[city]]))</f>
        <v>Seattle</v>
      </c>
      <c r="C866" t="str">
        <f>_xlfn.TEXTBEFORE(Homes[[#This Row],[statezip]]," ")</f>
        <v>WA</v>
      </c>
      <c r="D866" s="6" t="str">
        <f>_xlfn.TEXTAFTER(Homes[[#This Row],[statezip]]," ")</f>
        <v>98144</v>
      </c>
      <c r="E866" s="1">
        <v>700000</v>
      </c>
      <c r="F866">
        <v>3</v>
      </c>
      <c r="G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66" s="3" t="str">
        <f>Homes[[#This Row],[bedrooms]] &amp; " bd | " &amp; TEXT(Homes[[#This Row],[bathrooms]],"0.##") &amp; " ba"</f>
        <v>3 bd | 1. ba</v>
      </c>
      <c r="I866" s="4">
        <v>1410</v>
      </c>
      <c r="J866" s="1">
        <f>IFERROR(Homes[[#This Row],[price]]/Homes[[#This Row],[sqft_living]]," ")</f>
        <v>496.45390070921985</v>
      </c>
      <c r="K866" s="4">
        <f>IFERROR(Homes[[#This Row],[sqft_lot]]/43560," ")</f>
        <v>0.16528925619834711</v>
      </c>
      <c r="L866" t="str">
        <f>IF(Homes[[#This Row],[waterfront]]=1, "Yes","No")</f>
        <v>No</v>
      </c>
      <c r="M866" s="4" t="str">
        <f>IF(Homes[[#This Row],[sqft_basement]]&gt;0, "Yes","No")</f>
        <v>No</v>
      </c>
      <c r="N866" t="str">
        <f>CHOOSE(Homes[[#This Row],[view]]+1, "None","Fair","Good","Great","Excellent")</f>
        <v>None</v>
      </c>
      <c r="O866" t="str">
        <f>CHOOSE(Homes[[#This Row],[condition]], "Poor","Fair","Average","Good","Excellent")</f>
        <v>Good</v>
      </c>
      <c r="P866">
        <f ca="1">YEAR(TODAY())-Homes[[#This Row],[yr_built]]</f>
        <v>124</v>
      </c>
      <c r="Q866">
        <v>0</v>
      </c>
      <c r="R866">
        <f ca="1">IF(Homes[[#This Row],[yr_renovated]]&gt;0, YEAR(TODAY())-Homes[[#This Row],[yr_renovated]], YEAR(TODAY())-Homes[[#This Row],[yr_built]])</f>
        <v>124</v>
      </c>
      <c r="S866">
        <v>2</v>
      </c>
      <c r="T866" s="2">
        <v>41829</v>
      </c>
      <c r="U866" s="3">
        <v>1</v>
      </c>
      <c r="V866" s="4">
        <f>IFERROR(Homes[[#This Row],[sqft_above]]+Homes[[#This Row],[sqft_basement]]," ")</f>
        <v>1410</v>
      </c>
      <c r="W866" s="4">
        <v>7200</v>
      </c>
      <c r="X866">
        <v>0</v>
      </c>
      <c r="Y866">
        <v>0</v>
      </c>
      <c r="Z866">
        <v>4</v>
      </c>
      <c r="AA866" s="4">
        <v>1410</v>
      </c>
      <c r="AB866" s="4">
        <v>0</v>
      </c>
      <c r="AC866">
        <v>1901</v>
      </c>
      <c r="AD866" t="s">
        <v>982</v>
      </c>
      <c r="AE866" t="s">
        <v>49</v>
      </c>
      <c r="AF866" t="s">
        <v>110</v>
      </c>
    </row>
    <row r="867" spans="1:32">
      <c r="A867" t="str">
        <f>PROPER(TRIM(Homes[[#This Row],[street]]))</f>
        <v>901 18Th Ave</v>
      </c>
      <c r="B867" t="str">
        <f>PROPER(TRIM(Homes[[#This Row],[city]]))</f>
        <v>Seattle</v>
      </c>
      <c r="C867" t="str">
        <f>_xlfn.TEXTBEFORE(Homes[[#This Row],[statezip]]," ")</f>
        <v>WA</v>
      </c>
      <c r="D867" s="6" t="str">
        <f>_xlfn.TEXTAFTER(Homes[[#This Row],[statezip]]," ")</f>
        <v>98122</v>
      </c>
      <c r="E867" s="1">
        <v>700000</v>
      </c>
      <c r="F867">
        <v>3</v>
      </c>
      <c r="G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67" s="3" t="str">
        <f>Homes[[#This Row],[bedrooms]] &amp; " bd | " &amp; TEXT(Homes[[#This Row],[bathrooms]],"0.##") &amp; " ba"</f>
        <v>3 bd | 1.75 ba</v>
      </c>
      <c r="I867" s="4">
        <v>2010</v>
      </c>
      <c r="J867" s="1">
        <f>IFERROR(Homes[[#This Row],[price]]/Homes[[#This Row],[sqft_living]]," ")</f>
        <v>348.25870646766168</v>
      </c>
      <c r="K867" s="4">
        <f>IFERROR(Homes[[#This Row],[sqft_lot]]/43560," ")</f>
        <v>0.11260330578512397</v>
      </c>
      <c r="L867" t="str">
        <f>IF(Homes[[#This Row],[waterfront]]=1, "Yes","No")</f>
        <v>No</v>
      </c>
      <c r="M867" s="4" t="str">
        <f>IF(Homes[[#This Row],[sqft_basement]]&gt;0, "Yes","No")</f>
        <v>Yes</v>
      </c>
      <c r="N867" t="str">
        <f>CHOOSE(Homes[[#This Row],[view]]+1, "None","Fair","Good","Great","Excellent")</f>
        <v>None</v>
      </c>
      <c r="O867" t="str">
        <f>CHOOSE(Homes[[#This Row],[condition]], "Poor","Fair","Average","Good","Excellent")</f>
        <v>Excellent</v>
      </c>
      <c r="P867">
        <f ca="1">YEAR(TODAY())-Homes[[#This Row],[yr_built]]</f>
        <v>113</v>
      </c>
      <c r="Q867">
        <v>0</v>
      </c>
      <c r="R867">
        <f ca="1">IF(Homes[[#This Row],[yr_renovated]]&gt;0, YEAR(TODAY())-Homes[[#This Row],[yr_renovated]], YEAR(TODAY())-Homes[[#This Row],[yr_built]])</f>
        <v>113</v>
      </c>
      <c r="S867">
        <v>1</v>
      </c>
      <c r="T867" s="2">
        <v>41778</v>
      </c>
      <c r="U867" s="3">
        <v>1.75</v>
      </c>
      <c r="V867" s="4">
        <f>IFERROR(Homes[[#This Row],[sqft_above]]+Homes[[#This Row],[sqft_basement]]," ")</f>
        <v>2010</v>
      </c>
      <c r="W867" s="4">
        <v>4905</v>
      </c>
      <c r="X867">
        <v>0</v>
      </c>
      <c r="Y867">
        <v>0</v>
      </c>
      <c r="Z867">
        <v>5</v>
      </c>
      <c r="AA867" s="4">
        <v>1230</v>
      </c>
      <c r="AB867" s="4">
        <v>780</v>
      </c>
      <c r="AC867">
        <v>1912</v>
      </c>
      <c r="AD867" t="s">
        <v>983</v>
      </c>
      <c r="AE867" t="s">
        <v>49</v>
      </c>
      <c r="AF867" t="s">
        <v>302</v>
      </c>
    </row>
    <row r="868" spans="1:32">
      <c r="A868" t="str">
        <f>PROPER(TRIM(Homes[[#This Row],[street]]))</f>
        <v>8708 12Th Ave Nw</v>
      </c>
      <c r="B868" t="str">
        <f>PROPER(TRIM(Homes[[#This Row],[city]]))</f>
        <v>Seattle</v>
      </c>
      <c r="C868" t="str">
        <f>_xlfn.TEXTBEFORE(Homes[[#This Row],[statezip]]," ")</f>
        <v>WA</v>
      </c>
      <c r="D868" s="6" t="str">
        <f>_xlfn.TEXTAFTER(Homes[[#This Row],[statezip]]," ")</f>
        <v>98117</v>
      </c>
      <c r="E868" s="1">
        <v>700000</v>
      </c>
      <c r="F868">
        <v>3</v>
      </c>
      <c r="G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68" s="3" t="str">
        <f>Homes[[#This Row],[bedrooms]] &amp; " bd | " &amp; TEXT(Homes[[#This Row],[bathrooms]],"0.##") &amp; " ba"</f>
        <v>3 bd | 2.5 ba</v>
      </c>
      <c r="I868" s="4">
        <v>2050</v>
      </c>
      <c r="J868" s="1">
        <f>IFERROR(Homes[[#This Row],[price]]/Homes[[#This Row],[sqft_living]]," ")</f>
        <v>341.46341463414632</v>
      </c>
      <c r="K868" s="4">
        <f>IFERROR(Homes[[#This Row],[sqft_lot]]/43560," ")</f>
        <v>9.6074380165289255E-2</v>
      </c>
      <c r="L868" t="str">
        <f>IF(Homes[[#This Row],[waterfront]]=1, "Yes","No")</f>
        <v>No</v>
      </c>
      <c r="M868" s="4" t="str">
        <f>IF(Homes[[#This Row],[sqft_basement]]&gt;0, "Yes","No")</f>
        <v>No</v>
      </c>
      <c r="N868" t="str">
        <f>CHOOSE(Homes[[#This Row],[view]]+1, "None","Fair","Good","Great","Excellent")</f>
        <v>None</v>
      </c>
      <c r="O868" t="str">
        <f>CHOOSE(Homes[[#This Row],[condition]], "Poor","Fair","Average","Good","Excellent")</f>
        <v>Average</v>
      </c>
      <c r="P868">
        <f ca="1">YEAR(TODAY())-Homes[[#This Row],[yr_built]]</f>
        <v>14</v>
      </c>
      <c r="Q868">
        <v>0</v>
      </c>
      <c r="R868">
        <f ca="1">IF(Homes[[#This Row],[yr_renovated]]&gt;0, YEAR(TODAY())-Homes[[#This Row],[yr_renovated]], YEAR(TODAY())-Homes[[#This Row],[yr_built]])</f>
        <v>14</v>
      </c>
      <c r="S868">
        <v>2</v>
      </c>
      <c r="T868" s="2">
        <v>41795</v>
      </c>
      <c r="U868" s="3">
        <v>2.5</v>
      </c>
      <c r="V868" s="4">
        <f>IFERROR(Homes[[#This Row],[sqft_above]]+Homes[[#This Row],[sqft_basement]]," ")</f>
        <v>2050</v>
      </c>
      <c r="W868" s="4">
        <v>4185</v>
      </c>
      <c r="X868">
        <v>0</v>
      </c>
      <c r="Y868">
        <v>0</v>
      </c>
      <c r="Z868">
        <v>3</v>
      </c>
      <c r="AA868" s="4">
        <v>2050</v>
      </c>
      <c r="AB868" s="4">
        <v>0</v>
      </c>
      <c r="AC868">
        <v>2011</v>
      </c>
      <c r="AD868" t="s">
        <v>984</v>
      </c>
      <c r="AE868" t="s">
        <v>49</v>
      </c>
      <c r="AF868" t="s">
        <v>204</v>
      </c>
    </row>
    <row r="869" spans="1:32">
      <c r="A869" t="str">
        <f>PROPER(TRIM(Homes[[#This Row],[street]]))</f>
        <v>7735 27Th Ave Nw</v>
      </c>
      <c r="B869" t="str">
        <f>PROPER(TRIM(Homes[[#This Row],[city]]))</f>
        <v>Seattle</v>
      </c>
      <c r="C869" t="str">
        <f>_xlfn.TEXTBEFORE(Homes[[#This Row],[statezip]]," ")</f>
        <v>WA</v>
      </c>
      <c r="D869" s="6" t="str">
        <f>_xlfn.TEXTAFTER(Homes[[#This Row],[statezip]]," ")</f>
        <v>98117</v>
      </c>
      <c r="E869" s="1">
        <v>700000</v>
      </c>
      <c r="F869">
        <v>3</v>
      </c>
      <c r="G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69" s="3" t="str">
        <f>Homes[[#This Row],[bedrooms]] &amp; " bd | " &amp; TEXT(Homes[[#This Row],[bathrooms]],"0.##") &amp; " ba"</f>
        <v>3 bd | 2. ba</v>
      </c>
      <c r="I869" s="4">
        <v>2080</v>
      </c>
      <c r="J869" s="1">
        <f>IFERROR(Homes[[#This Row],[price]]/Homes[[#This Row],[sqft_living]]," ")</f>
        <v>336.53846153846155</v>
      </c>
      <c r="K869" s="4">
        <f>IFERROR(Homes[[#This Row],[sqft_lot]]/43560," ")</f>
        <v>8.9072543617998157E-2</v>
      </c>
      <c r="L869" t="str">
        <f>IF(Homes[[#This Row],[waterfront]]=1, "Yes","No")</f>
        <v>No</v>
      </c>
      <c r="M869" s="4" t="str">
        <f>IF(Homes[[#This Row],[sqft_basement]]&gt;0, "Yes","No")</f>
        <v>Yes</v>
      </c>
      <c r="N869" t="str">
        <f>CHOOSE(Homes[[#This Row],[view]]+1, "None","Fair","Good","Great","Excellent")</f>
        <v>None</v>
      </c>
      <c r="O869" t="str">
        <f>CHOOSE(Homes[[#This Row],[condition]], "Poor","Fair","Average","Good","Excellent")</f>
        <v>Excellent</v>
      </c>
      <c r="P869">
        <f ca="1">YEAR(TODAY())-Homes[[#This Row],[yr_built]]</f>
        <v>71</v>
      </c>
      <c r="Q869">
        <v>0</v>
      </c>
      <c r="R869">
        <f ca="1">IF(Homes[[#This Row],[yr_renovated]]&gt;0, YEAR(TODAY())-Homes[[#This Row],[yr_renovated]], YEAR(TODAY())-Homes[[#This Row],[yr_built]])</f>
        <v>71</v>
      </c>
      <c r="S869">
        <v>1</v>
      </c>
      <c r="T869" s="2">
        <v>41800</v>
      </c>
      <c r="U869" s="3">
        <v>2</v>
      </c>
      <c r="V869" s="4">
        <f>IFERROR(Homes[[#This Row],[sqft_above]]+Homes[[#This Row],[sqft_basement]]," ")</f>
        <v>2080</v>
      </c>
      <c r="W869" s="4">
        <v>3880</v>
      </c>
      <c r="X869">
        <v>0</v>
      </c>
      <c r="Y869">
        <v>0</v>
      </c>
      <c r="Z869">
        <v>5</v>
      </c>
      <c r="AA869" s="4">
        <v>1160</v>
      </c>
      <c r="AB869" s="4">
        <v>920</v>
      </c>
      <c r="AC869">
        <v>1954</v>
      </c>
      <c r="AD869" t="s">
        <v>985</v>
      </c>
      <c r="AE869" t="s">
        <v>49</v>
      </c>
      <c r="AF869" t="s">
        <v>204</v>
      </c>
    </row>
    <row r="870" spans="1:32">
      <c r="A870" t="str">
        <f>PROPER(TRIM(Homes[[#This Row],[street]]))</f>
        <v>543 N 138Th St</v>
      </c>
      <c r="B870" t="str">
        <f>PROPER(TRIM(Homes[[#This Row],[city]]))</f>
        <v>Seattle</v>
      </c>
      <c r="C870" t="str">
        <f>_xlfn.TEXTBEFORE(Homes[[#This Row],[statezip]]," ")</f>
        <v>WA</v>
      </c>
      <c r="D870" s="6" t="str">
        <f>_xlfn.TEXTAFTER(Homes[[#This Row],[statezip]]," ")</f>
        <v>98133</v>
      </c>
      <c r="E870" s="1">
        <v>700000</v>
      </c>
      <c r="F870">
        <v>4</v>
      </c>
      <c r="G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70" s="3" t="str">
        <f>Homes[[#This Row],[bedrooms]] &amp; " bd | " &amp; TEXT(Homes[[#This Row],[bathrooms]],"0.##") &amp; " ba"</f>
        <v>4 bd | 3.25 ba</v>
      </c>
      <c r="I870" s="4">
        <v>2780</v>
      </c>
      <c r="J870" s="1">
        <f>IFERROR(Homes[[#This Row],[price]]/Homes[[#This Row],[sqft_living]]," ")</f>
        <v>251.79856115107913</v>
      </c>
      <c r="K870" s="4">
        <f>IFERROR(Homes[[#This Row],[sqft_lot]]/43560," ")</f>
        <v>0.18078512396694216</v>
      </c>
      <c r="L870" t="str">
        <f>IF(Homes[[#This Row],[waterfront]]=1, "Yes","No")</f>
        <v>No</v>
      </c>
      <c r="M870" s="4" t="str">
        <f>IF(Homes[[#This Row],[sqft_basement]]&gt;0, "Yes","No")</f>
        <v>No</v>
      </c>
      <c r="N870" t="str">
        <f>CHOOSE(Homes[[#This Row],[view]]+1, "None","Fair","Good","Great","Excellent")</f>
        <v>None</v>
      </c>
      <c r="O870" t="str">
        <f>CHOOSE(Homes[[#This Row],[condition]], "Poor","Fair","Average","Good","Excellent")</f>
        <v>Average</v>
      </c>
      <c r="P870">
        <f ca="1">YEAR(TODAY())-Homes[[#This Row],[yr_built]]</f>
        <v>19</v>
      </c>
      <c r="Q870">
        <v>0</v>
      </c>
      <c r="R870">
        <f ca="1">IF(Homes[[#This Row],[yr_renovated]]&gt;0, YEAR(TODAY())-Homes[[#This Row],[yr_renovated]], YEAR(TODAY())-Homes[[#This Row],[yr_built]])</f>
        <v>19</v>
      </c>
      <c r="S870">
        <v>2</v>
      </c>
      <c r="T870" s="2">
        <v>41780</v>
      </c>
      <c r="U870" s="3">
        <v>3.25</v>
      </c>
      <c r="V870" s="4">
        <f>IFERROR(Homes[[#This Row],[sqft_above]]+Homes[[#This Row],[sqft_basement]]," ")</f>
        <v>2780</v>
      </c>
      <c r="W870" s="4">
        <v>7875</v>
      </c>
      <c r="X870">
        <v>0</v>
      </c>
      <c r="Y870">
        <v>0</v>
      </c>
      <c r="Z870">
        <v>3</v>
      </c>
      <c r="AA870" s="4">
        <v>2780</v>
      </c>
      <c r="AB870" s="4">
        <v>0</v>
      </c>
      <c r="AC870">
        <v>2006</v>
      </c>
      <c r="AD870" t="s">
        <v>986</v>
      </c>
      <c r="AE870" t="s">
        <v>49</v>
      </c>
      <c r="AF870" t="s">
        <v>987</v>
      </c>
    </row>
    <row r="871" spans="1:32">
      <c r="A871" t="str">
        <f>PROPER(TRIM(Homes[[#This Row],[street]]))</f>
        <v>10050 11Th Ave Nw</v>
      </c>
      <c r="B871" t="str">
        <f>PROPER(TRIM(Homes[[#This Row],[city]]))</f>
        <v>Seattle</v>
      </c>
      <c r="C871" t="str">
        <f>_xlfn.TEXTBEFORE(Homes[[#This Row],[statezip]]," ")</f>
        <v>WA</v>
      </c>
      <c r="D871" s="6" t="str">
        <f>_xlfn.TEXTAFTER(Homes[[#This Row],[statezip]]," ")</f>
        <v>98177</v>
      </c>
      <c r="E871" s="1">
        <v>700000</v>
      </c>
      <c r="F871">
        <v>3</v>
      </c>
      <c r="G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71" s="3" t="str">
        <f>Homes[[#This Row],[bedrooms]] &amp; " bd | " &amp; TEXT(Homes[[#This Row],[bathrooms]],"0.##") &amp; " ba"</f>
        <v>3 bd | 2.75 ba</v>
      </c>
      <c r="I871" s="4">
        <v>2500</v>
      </c>
      <c r="J871" s="1">
        <f>IFERROR(Homes[[#This Row],[price]]/Homes[[#This Row],[sqft_living]]," ")</f>
        <v>280</v>
      </c>
      <c r="K871" s="4">
        <f>IFERROR(Homes[[#This Row],[sqft_lot]]/43560," ")</f>
        <v>0.16937557392102848</v>
      </c>
      <c r="L871" t="str">
        <f>IF(Homes[[#This Row],[waterfront]]=1, "Yes","No")</f>
        <v>No</v>
      </c>
      <c r="M871" s="4" t="str">
        <f>IF(Homes[[#This Row],[sqft_basement]]&gt;0, "Yes","No")</f>
        <v>Yes</v>
      </c>
      <c r="N871" t="str">
        <f>CHOOSE(Homes[[#This Row],[view]]+1, "None","Fair","Good","Great","Excellent")</f>
        <v>None</v>
      </c>
      <c r="O871" t="str">
        <f>CHOOSE(Homes[[#This Row],[condition]], "Poor","Fair","Average","Good","Excellent")</f>
        <v>Excellent</v>
      </c>
      <c r="P871">
        <f ca="1">YEAR(TODAY())-Homes[[#This Row],[yr_built]]</f>
        <v>77</v>
      </c>
      <c r="Q871">
        <v>1985</v>
      </c>
      <c r="R871">
        <f ca="1">IF(Homes[[#This Row],[yr_renovated]]&gt;0, YEAR(TODAY())-Homes[[#This Row],[yr_renovated]], YEAR(TODAY())-Homes[[#This Row],[yr_built]])</f>
        <v>40</v>
      </c>
      <c r="S871">
        <v>1</v>
      </c>
      <c r="T871" s="2">
        <v>41801</v>
      </c>
      <c r="U871" s="3">
        <v>2.75</v>
      </c>
      <c r="V871" s="4">
        <f>IFERROR(Homes[[#This Row],[sqft_above]]+Homes[[#This Row],[sqft_basement]]," ")</f>
        <v>2500</v>
      </c>
      <c r="W871" s="4">
        <v>7378</v>
      </c>
      <c r="X871">
        <v>0</v>
      </c>
      <c r="Y871">
        <v>0</v>
      </c>
      <c r="Z871">
        <v>5</v>
      </c>
      <c r="AA871" s="4">
        <v>1390</v>
      </c>
      <c r="AB871" s="4">
        <v>1110</v>
      </c>
      <c r="AC871">
        <v>1948</v>
      </c>
      <c r="AD871" t="s">
        <v>988</v>
      </c>
      <c r="AE871" t="s">
        <v>49</v>
      </c>
      <c r="AF871" t="s">
        <v>50</v>
      </c>
    </row>
    <row r="872" spans="1:32">
      <c r="A872" t="str">
        <f>PROPER(TRIM(Homes[[#This Row],[street]]))</f>
        <v>7529 Bagley Ave N</v>
      </c>
      <c r="B872" t="str">
        <f>PROPER(TRIM(Homes[[#This Row],[city]]))</f>
        <v>Seattle</v>
      </c>
      <c r="C872" t="str">
        <f>_xlfn.TEXTBEFORE(Homes[[#This Row],[statezip]]," ")</f>
        <v>WA</v>
      </c>
      <c r="D872" s="6" t="str">
        <f>_xlfn.TEXTAFTER(Homes[[#This Row],[statezip]]," ")</f>
        <v>98103</v>
      </c>
      <c r="E872" s="1">
        <v>700000</v>
      </c>
      <c r="F872">
        <v>3</v>
      </c>
      <c r="G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872" s="3" t="str">
        <f>Homes[[#This Row],[bedrooms]] &amp; " bd | " &amp; TEXT(Homes[[#This Row],[bathrooms]],"0.##") &amp; " ba"</f>
        <v>3 bd | 1.75 ba</v>
      </c>
      <c r="I872" s="4">
        <v>1910</v>
      </c>
      <c r="J872" s="1">
        <f>IFERROR(Homes[[#This Row],[price]]/Homes[[#This Row],[sqft_living]]," ")</f>
        <v>366.49214659685862</v>
      </c>
      <c r="K872" s="4">
        <f>IFERROR(Homes[[#This Row],[sqft_lot]]/43560," ")</f>
        <v>0.11019283746556474</v>
      </c>
      <c r="L872" t="str">
        <f>IF(Homes[[#This Row],[waterfront]]=1, "Yes","No")</f>
        <v>No</v>
      </c>
      <c r="M872" s="4" t="str">
        <f>IF(Homes[[#This Row],[sqft_basement]]&gt;0, "Yes","No")</f>
        <v>Yes</v>
      </c>
      <c r="N872" t="str">
        <f>CHOOSE(Homes[[#This Row],[view]]+1, "None","Fair","Good","Great","Excellent")</f>
        <v>None</v>
      </c>
      <c r="O872" t="str">
        <f>CHOOSE(Homes[[#This Row],[condition]], "Poor","Fair","Average","Good","Excellent")</f>
        <v>Average</v>
      </c>
      <c r="P872">
        <f ca="1">YEAR(TODAY())-Homes[[#This Row],[yr_built]]</f>
        <v>66</v>
      </c>
      <c r="Q872">
        <v>1989</v>
      </c>
      <c r="R872">
        <f ca="1">IF(Homes[[#This Row],[yr_renovated]]&gt;0, YEAR(TODAY())-Homes[[#This Row],[yr_renovated]], YEAR(TODAY())-Homes[[#This Row],[yr_built]])</f>
        <v>36</v>
      </c>
      <c r="S872">
        <v>1</v>
      </c>
      <c r="T872" s="2">
        <v>41795</v>
      </c>
      <c r="U872" s="3">
        <v>1.75</v>
      </c>
      <c r="V872" s="4">
        <f>IFERROR(Homes[[#This Row],[sqft_above]]+Homes[[#This Row],[sqft_basement]]," ")</f>
        <v>1910</v>
      </c>
      <c r="W872" s="4">
        <v>4800</v>
      </c>
      <c r="X872">
        <v>0</v>
      </c>
      <c r="Y872">
        <v>0</v>
      </c>
      <c r="Z872">
        <v>3</v>
      </c>
      <c r="AA872" s="4">
        <v>1080</v>
      </c>
      <c r="AB872" s="4">
        <v>830</v>
      </c>
      <c r="AC872">
        <v>1959</v>
      </c>
      <c r="AD872" t="s">
        <v>989</v>
      </c>
      <c r="AE872" t="s">
        <v>49</v>
      </c>
      <c r="AF872" t="s">
        <v>172</v>
      </c>
    </row>
    <row r="873" spans="1:32">
      <c r="A873" t="str">
        <f>PROPER(TRIM(Homes[[#This Row],[street]]))</f>
        <v>2139 N 52Nd St</v>
      </c>
      <c r="B873" t="str">
        <f>PROPER(TRIM(Homes[[#This Row],[city]]))</f>
        <v>Seattle</v>
      </c>
      <c r="C873" t="str">
        <f>_xlfn.TEXTBEFORE(Homes[[#This Row],[statezip]]," ")</f>
        <v>WA</v>
      </c>
      <c r="D873" s="6" t="str">
        <f>_xlfn.TEXTAFTER(Homes[[#This Row],[statezip]]," ")</f>
        <v>98103</v>
      </c>
      <c r="E873" s="1">
        <v>700000</v>
      </c>
      <c r="F873">
        <v>4</v>
      </c>
      <c r="G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873" s="3" t="str">
        <f>Homes[[#This Row],[bedrooms]] &amp; " bd | " &amp; TEXT(Homes[[#This Row],[bathrooms]],"0.##") &amp; " ba"</f>
        <v>4 bd | 1. ba</v>
      </c>
      <c r="I873" s="4">
        <v>1680</v>
      </c>
      <c r="J873" s="1">
        <f>IFERROR(Homes[[#This Row],[price]]/Homes[[#This Row],[sqft_living]]," ")</f>
        <v>416.66666666666669</v>
      </c>
      <c r="K873" s="4">
        <f>IFERROR(Homes[[#This Row],[sqft_lot]]/43560," ")</f>
        <v>9.2309458218549134E-2</v>
      </c>
      <c r="L873" t="str">
        <f>IF(Homes[[#This Row],[waterfront]]=1, "Yes","No")</f>
        <v>No</v>
      </c>
      <c r="M873" s="4" t="str">
        <f>IF(Homes[[#This Row],[sqft_basement]]&gt;0, "Yes","No")</f>
        <v>No</v>
      </c>
      <c r="N873" t="str">
        <f>CHOOSE(Homes[[#This Row],[view]]+1, "None","Fair","Good","Great","Excellent")</f>
        <v>None</v>
      </c>
      <c r="O873" t="str">
        <f>CHOOSE(Homes[[#This Row],[condition]], "Poor","Fair","Average","Good","Excellent")</f>
        <v>Average</v>
      </c>
      <c r="P873">
        <f ca="1">YEAR(TODAY())-Homes[[#This Row],[yr_built]]</f>
        <v>104</v>
      </c>
      <c r="Q873">
        <v>2000</v>
      </c>
      <c r="R873">
        <f ca="1">IF(Homes[[#This Row],[yr_renovated]]&gt;0, YEAR(TODAY())-Homes[[#This Row],[yr_renovated]], YEAR(TODAY())-Homes[[#This Row],[yr_built]])</f>
        <v>25</v>
      </c>
      <c r="S873">
        <v>1.5</v>
      </c>
      <c r="T873" s="2">
        <v>41779</v>
      </c>
      <c r="U873" s="3">
        <v>1</v>
      </c>
      <c r="V873" s="4">
        <f>IFERROR(Homes[[#This Row],[sqft_above]]+Homes[[#This Row],[sqft_basement]]," ")</f>
        <v>1680</v>
      </c>
      <c r="W873" s="4">
        <v>4021</v>
      </c>
      <c r="X873">
        <v>0</v>
      </c>
      <c r="Y873">
        <v>0</v>
      </c>
      <c r="Z873">
        <v>3</v>
      </c>
      <c r="AA873" s="4">
        <v>1680</v>
      </c>
      <c r="AB873" s="4">
        <v>0</v>
      </c>
      <c r="AC873">
        <v>1921</v>
      </c>
      <c r="AD873" t="s">
        <v>990</v>
      </c>
      <c r="AE873" t="s">
        <v>49</v>
      </c>
      <c r="AF873" t="s">
        <v>172</v>
      </c>
    </row>
    <row r="874" spans="1:32">
      <c r="A874" t="str">
        <f>PROPER(TRIM(Homes[[#This Row],[street]]))</f>
        <v>8216 Linden Ave N</v>
      </c>
      <c r="B874" t="str">
        <f>PROPER(TRIM(Homes[[#This Row],[city]]))</f>
        <v>Seattle</v>
      </c>
      <c r="C874" t="str">
        <f>_xlfn.TEXTBEFORE(Homes[[#This Row],[statezip]]," ")</f>
        <v>WA</v>
      </c>
      <c r="D874" s="6" t="str">
        <f>_xlfn.TEXTAFTER(Homes[[#This Row],[statezip]]," ")</f>
        <v>98103</v>
      </c>
      <c r="E874" s="1">
        <v>700000</v>
      </c>
      <c r="F874">
        <v>4</v>
      </c>
      <c r="G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4" s="3" t="str">
        <f>Homes[[#This Row],[bedrooms]] &amp; " bd | " &amp; TEXT(Homes[[#This Row],[bathrooms]],"0.##") &amp; " ba"</f>
        <v>4 bd | 2.5 ba</v>
      </c>
      <c r="I874" s="4">
        <v>2310</v>
      </c>
      <c r="J874" s="1">
        <f>IFERROR(Homes[[#This Row],[price]]/Homes[[#This Row],[sqft_living]]," ")</f>
        <v>303.030303030303</v>
      </c>
      <c r="K874" s="4">
        <f>IFERROR(Homes[[#This Row],[sqft_lot]]/43560," ")</f>
        <v>8.1955922865013769E-2</v>
      </c>
      <c r="L874" t="str">
        <f>IF(Homes[[#This Row],[waterfront]]=1, "Yes","No")</f>
        <v>No</v>
      </c>
      <c r="M874" s="4" t="str">
        <f>IF(Homes[[#This Row],[sqft_basement]]&gt;0, "Yes","No")</f>
        <v>Yes</v>
      </c>
      <c r="N874" t="str">
        <f>CHOOSE(Homes[[#This Row],[view]]+1, "None","Fair","Good","Great","Excellent")</f>
        <v>None</v>
      </c>
      <c r="O874" t="str">
        <f>CHOOSE(Homes[[#This Row],[condition]], "Poor","Fair","Average","Good","Excellent")</f>
        <v>Average</v>
      </c>
      <c r="P874">
        <f ca="1">YEAR(TODAY())-Homes[[#This Row],[yr_built]]</f>
        <v>98</v>
      </c>
      <c r="Q874">
        <v>2014</v>
      </c>
      <c r="R874">
        <f ca="1">IF(Homes[[#This Row],[yr_renovated]]&gt;0, YEAR(TODAY())-Homes[[#This Row],[yr_renovated]], YEAR(TODAY())-Homes[[#This Row],[yr_built]])</f>
        <v>11</v>
      </c>
      <c r="S874">
        <v>1.5</v>
      </c>
      <c r="T874" s="2">
        <v>41789</v>
      </c>
      <c r="U874" s="3">
        <v>2.5</v>
      </c>
      <c r="V874" s="4">
        <f>IFERROR(Homes[[#This Row],[sqft_above]]+Homes[[#This Row],[sqft_basement]]," ")</f>
        <v>2310</v>
      </c>
      <c r="W874" s="4">
        <v>3570</v>
      </c>
      <c r="X874">
        <v>0</v>
      </c>
      <c r="Y874">
        <v>0</v>
      </c>
      <c r="Z874">
        <v>3</v>
      </c>
      <c r="AA874" s="4">
        <v>1490</v>
      </c>
      <c r="AB874" s="4">
        <v>820</v>
      </c>
      <c r="AC874">
        <v>1927</v>
      </c>
      <c r="AD874" t="s">
        <v>991</v>
      </c>
      <c r="AE874" t="s">
        <v>49</v>
      </c>
      <c r="AF874" t="s">
        <v>172</v>
      </c>
    </row>
    <row r="875" spans="1:32">
      <c r="A875" t="str">
        <f>PROPER(TRIM(Homes[[#This Row],[street]]))</f>
        <v>6818 Pinehurst Ave Se</v>
      </c>
      <c r="B875" t="str">
        <f>PROPER(TRIM(Homes[[#This Row],[city]]))</f>
        <v>Snoqualmie</v>
      </c>
      <c r="C875" t="str">
        <f>_xlfn.TEXTBEFORE(Homes[[#This Row],[statezip]]," ")</f>
        <v>WA</v>
      </c>
      <c r="D875" s="6" t="str">
        <f>_xlfn.TEXTAFTER(Homes[[#This Row],[statezip]]," ")</f>
        <v>98065</v>
      </c>
      <c r="E875" s="1">
        <v>700000</v>
      </c>
      <c r="F875">
        <v>4</v>
      </c>
      <c r="G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75" s="3" t="str">
        <f>Homes[[#This Row],[bedrooms]] &amp; " bd | " &amp; TEXT(Homes[[#This Row],[bathrooms]],"0.##") &amp; " ba"</f>
        <v>4 bd | 3.5 ba</v>
      </c>
      <c r="I875" s="4">
        <v>4490</v>
      </c>
      <c r="J875" s="1">
        <f>IFERROR(Homes[[#This Row],[price]]/Homes[[#This Row],[sqft_living]]," ")</f>
        <v>155.90200445434297</v>
      </c>
      <c r="K875" s="4">
        <f>IFERROR(Homes[[#This Row],[sqft_lot]]/43560," ")</f>
        <v>0.11705693296602387</v>
      </c>
      <c r="L875" t="str">
        <f>IF(Homes[[#This Row],[waterfront]]=1, "Yes","No")</f>
        <v>No</v>
      </c>
      <c r="M875" s="4" t="str">
        <f>IF(Homes[[#This Row],[sqft_basement]]&gt;0, "Yes","No")</f>
        <v>Yes</v>
      </c>
      <c r="N875" t="str">
        <f>CHOOSE(Homes[[#This Row],[view]]+1, "None","Fair","Good","Great","Excellent")</f>
        <v>None</v>
      </c>
      <c r="O875" t="str">
        <f>CHOOSE(Homes[[#This Row],[condition]], "Poor","Fair","Average","Good","Excellent")</f>
        <v>Average</v>
      </c>
      <c r="P875">
        <f ca="1">YEAR(TODAY())-Homes[[#This Row],[yr_built]]</f>
        <v>19</v>
      </c>
      <c r="Q875">
        <v>0</v>
      </c>
      <c r="R875">
        <f ca="1">IF(Homes[[#This Row],[yr_renovated]]&gt;0, YEAR(TODAY())-Homes[[#This Row],[yr_renovated]], YEAR(TODAY())-Homes[[#This Row],[yr_built]])</f>
        <v>19</v>
      </c>
      <c r="S875">
        <v>2</v>
      </c>
      <c r="T875" s="2">
        <v>41787</v>
      </c>
      <c r="U875" s="3">
        <v>3.5</v>
      </c>
      <c r="V875" s="4">
        <f>IFERROR(Homes[[#This Row],[sqft_above]]+Homes[[#This Row],[sqft_basement]]," ")</f>
        <v>4490</v>
      </c>
      <c r="W875" s="4">
        <v>5099</v>
      </c>
      <c r="X875">
        <v>0</v>
      </c>
      <c r="Y875">
        <v>0</v>
      </c>
      <c r="Z875">
        <v>3</v>
      </c>
      <c r="AA875" s="4">
        <v>3390</v>
      </c>
      <c r="AB875" s="4">
        <v>1100</v>
      </c>
      <c r="AC875">
        <v>2006</v>
      </c>
      <c r="AD875" t="s">
        <v>992</v>
      </c>
      <c r="AE875" t="s">
        <v>313</v>
      </c>
      <c r="AF875" t="s">
        <v>314</v>
      </c>
    </row>
    <row r="876" spans="1:32">
      <c r="A876" t="str">
        <f>PROPER(TRIM(Homes[[#This Row],[street]]))</f>
        <v>4421 145Th Ave Se</v>
      </c>
      <c r="B876" t="str">
        <f>PROPER(TRIM(Homes[[#This Row],[city]]))</f>
        <v>Bellevue</v>
      </c>
      <c r="C876" t="str">
        <f>_xlfn.TEXTBEFORE(Homes[[#This Row],[statezip]]," ")</f>
        <v>WA</v>
      </c>
      <c r="D876" s="6" t="str">
        <f>_xlfn.TEXTAFTER(Homes[[#This Row],[statezip]]," ")</f>
        <v>98006</v>
      </c>
      <c r="E876" s="1">
        <v>699900</v>
      </c>
      <c r="F876">
        <v>4</v>
      </c>
      <c r="G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6" s="3" t="str">
        <f>Homes[[#This Row],[bedrooms]] &amp; " bd | " &amp; TEXT(Homes[[#This Row],[bathrooms]],"0.##") &amp; " ba"</f>
        <v>4 bd | 2.5 ba</v>
      </c>
      <c r="I876" s="4">
        <v>2190</v>
      </c>
      <c r="J876" s="1">
        <f>IFERROR(Homes[[#This Row],[price]]/Homes[[#This Row],[sqft_living]]," ")</f>
        <v>319.58904109589042</v>
      </c>
      <c r="K876" s="4">
        <f>IFERROR(Homes[[#This Row],[sqft_lot]]/43560," ")</f>
        <v>0.26400367309458217</v>
      </c>
      <c r="L876" t="str">
        <f>IF(Homes[[#This Row],[waterfront]]=1, "Yes","No")</f>
        <v>No</v>
      </c>
      <c r="M876" s="4" t="str">
        <f>IF(Homes[[#This Row],[sqft_basement]]&gt;0, "Yes","No")</f>
        <v>Yes</v>
      </c>
      <c r="N876" t="str">
        <f>CHOOSE(Homes[[#This Row],[view]]+1, "None","Fair","Good","Great","Excellent")</f>
        <v>None</v>
      </c>
      <c r="O876" t="str">
        <f>CHOOSE(Homes[[#This Row],[condition]], "Poor","Fair","Average","Good","Excellent")</f>
        <v>Good</v>
      </c>
      <c r="P876">
        <f ca="1">YEAR(TODAY())-Homes[[#This Row],[yr_built]]</f>
        <v>53</v>
      </c>
      <c r="Q876">
        <v>0</v>
      </c>
      <c r="R876">
        <f ca="1">IF(Homes[[#This Row],[yr_renovated]]&gt;0, YEAR(TODAY())-Homes[[#This Row],[yr_renovated]], YEAR(TODAY())-Homes[[#This Row],[yr_built]])</f>
        <v>53</v>
      </c>
      <c r="S876">
        <v>1</v>
      </c>
      <c r="T876" s="2">
        <v>41818</v>
      </c>
      <c r="U876" s="3">
        <v>2.5</v>
      </c>
      <c r="V876" s="4">
        <f>IFERROR(Homes[[#This Row],[sqft_above]]+Homes[[#This Row],[sqft_basement]]," ")</f>
        <v>2190</v>
      </c>
      <c r="W876" s="4">
        <v>11500</v>
      </c>
      <c r="X876">
        <v>0</v>
      </c>
      <c r="Y876">
        <v>0</v>
      </c>
      <c r="Z876">
        <v>4</v>
      </c>
      <c r="AA876" s="4">
        <v>1430</v>
      </c>
      <c r="AB876" s="4">
        <v>760</v>
      </c>
      <c r="AC876">
        <v>1972</v>
      </c>
      <c r="AD876" t="s">
        <v>993</v>
      </c>
      <c r="AE876" t="s">
        <v>33</v>
      </c>
      <c r="AF876" t="s">
        <v>91</v>
      </c>
    </row>
    <row r="877" spans="1:32">
      <c r="A877" t="str">
        <f>PROPER(TRIM(Homes[[#This Row],[street]]))</f>
        <v>1010 274Th Way Se</v>
      </c>
      <c r="B877" t="str">
        <f>PROPER(TRIM(Homes[[#This Row],[city]]))</f>
        <v>Sammamish</v>
      </c>
      <c r="C877" t="str">
        <f>_xlfn.TEXTBEFORE(Homes[[#This Row],[statezip]]," ")</f>
        <v>WA</v>
      </c>
      <c r="D877" s="6" t="str">
        <f>_xlfn.TEXTAFTER(Homes[[#This Row],[statezip]]," ")</f>
        <v>98075</v>
      </c>
      <c r="E877" s="1">
        <v>699850</v>
      </c>
      <c r="F877">
        <v>4</v>
      </c>
      <c r="G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77" s="3" t="str">
        <f>Homes[[#This Row],[bedrooms]] &amp; " bd | " &amp; TEXT(Homes[[#This Row],[bathrooms]],"0.##") &amp; " ba"</f>
        <v>4 bd | 3.5 ba</v>
      </c>
      <c r="I877" s="4">
        <v>2690</v>
      </c>
      <c r="J877" s="1">
        <f>IFERROR(Homes[[#This Row],[price]]/Homes[[#This Row],[sqft_living]]," ")</f>
        <v>260.16728624535318</v>
      </c>
      <c r="K877" s="4">
        <f>IFERROR(Homes[[#This Row],[sqft_lot]]/43560," ")</f>
        <v>0.14150596877869606</v>
      </c>
      <c r="L877" t="str">
        <f>IF(Homes[[#This Row],[waterfront]]=1, "Yes","No")</f>
        <v>No</v>
      </c>
      <c r="M877" s="4" t="str">
        <f>IF(Homes[[#This Row],[sqft_basement]]&gt;0, "Yes","No")</f>
        <v>No</v>
      </c>
      <c r="N877" t="str">
        <f>CHOOSE(Homes[[#This Row],[view]]+1, "None","Fair","Good","Great","Excellent")</f>
        <v>None</v>
      </c>
      <c r="O877" t="str">
        <f>CHOOSE(Homes[[#This Row],[condition]], "Poor","Fair","Average","Good","Excellent")</f>
        <v>Average</v>
      </c>
      <c r="P877">
        <f ca="1">YEAR(TODAY())-Homes[[#This Row],[yr_built]]</f>
        <v>23</v>
      </c>
      <c r="Q877">
        <v>0</v>
      </c>
      <c r="R877">
        <f ca="1">IF(Homes[[#This Row],[yr_renovated]]&gt;0, YEAR(TODAY())-Homes[[#This Row],[yr_renovated]], YEAR(TODAY())-Homes[[#This Row],[yr_built]])</f>
        <v>23</v>
      </c>
      <c r="S877">
        <v>2</v>
      </c>
      <c r="T877" s="2">
        <v>41806</v>
      </c>
      <c r="U877" s="3">
        <v>3.5</v>
      </c>
      <c r="V877" s="4">
        <f>IFERROR(Homes[[#This Row],[sqft_above]]+Homes[[#This Row],[sqft_basement]]," ")</f>
        <v>2690</v>
      </c>
      <c r="W877" s="4">
        <v>6164</v>
      </c>
      <c r="X877">
        <v>0</v>
      </c>
      <c r="Y877">
        <v>0</v>
      </c>
      <c r="Z877">
        <v>3</v>
      </c>
      <c r="AA877" s="4">
        <v>2690</v>
      </c>
      <c r="AB877" s="4">
        <v>0</v>
      </c>
      <c r="AC877">
        <v>2002</v>
      </c>
      <c r="AD877" t="s">
        <v>994</v>
      </c>
      <c r="AE877" t="s">
        <v>102</v>
      </c>
      <c r="AF877" t="s">
        <v>103</v>
      </c>
    </row>
    <row r="878" spans="1:32">
      <c r="A878" t="str">
        <f>PROPER(TRIM(Homes[[#This Row],[street]]))</f>
        <v>7435 245Th Way Ne</v>
      </c>
      <c r="B878" t="str">
        <f>PROPER(TRIM(Homes[[#This Row],[city]]))</f>
        <v>Redmond</v>
      </c>
      <c r="C878" t="str">
        <f>_xlfn.TEXTBEFORE(Homes[[#This Row],[statezip]]," ")</f>
        <v>WA</v>
      </c>
      <c r="D878" s="6" t="str">
        <f>_xlfn.TEXTAFTER(Homes[[#This Row],[statezip]]," ")</f>
        <v>98053</v>
      </c>
      <c r="E878" s="1">
        <v>699000</v>
      </c>
      <c r="F878">
        <v>4</v>
      </c>
      <c r="G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8" s="3" t="str">
        <f>Homes[[#This Row],[bedrooms]] &amp; " bd | " &amp; TEXT(Homes[[#This Row],[bathrooms]],"0.##") &amp; " ba"</f>
        <v>4 bd | 2.5 ba</v>
      </c>
      <c r="I878" s="4">
        <v>3280</v>
      </c>
      <c r="J878" s="1">
        <f>IFERROR(Homes[[#This Row],[price]]/Homes[[#This Row],[sqft_living]]," ")</f>
        <v>213.10975609756099</v>
      </c>
      <c r="K878" s="4">
        <f>IFERROR(Homes[[#This Row],[sqft_lot]]/43560," ")</f>
        <v>0.62995867768595037</v>
      </c>
      <c r="L878" t="str">
        <f>IF(Homes[[#This Row],[waterfront]]=1, "Yes","No")</f>
        <v>No</v>
      </c>
      <c r="M878" s="4" t="str">
        <f>IF(Homes[[#This Row],[sqft_basement]]&gt;0, "Yes","No")</f>
        <v>No</v>
      </c>
      <c r="N878" t="str">
        <f>CHOOSE(Homes[[#This Row],[view]]+1, "None","Fair","Good","Great","Excellent")</f>
        <v>None</v>
      </c>
      <c r="O878" t="str">
        <f>CHOOSE(Homes[[#This Row],[condition]], "Poor","Fair","Average","Good","Excellent")</f>
        <v>Average</v>
      </c>
      <c r="P878">
        <f ca="1">YEAR(TODAY())-Homes[[#This Row],[yr_built]]</f>
        <v>29</v>
      </c>
      <c r="Q878">
        <v>0</v>
      </c>
      <c r="R878">
        <f ca="1">IF(Homes[[#This Row],[yr_renovated]]&gt;0, YEAR(TODAY())-Homes[[#This Row],[yr_renovated]], YEAR(TODAY())-Homes[[#This Row],[yr_built]])</f>
        <v>29</v>
      </c>
      <c r="S878">
        <v>2</v>
      </c>
      <c r="T878" s="2">
        <v>41802</v>
      </c>
      <c r="U878" s="3">
        <v>2.5</v>
      </c>
      <c r="V878" s="4">
        <f>IFERROR(Homes[[#This Row],[sqft_above]]+Homes[[#This Row],[sqft_basement]]," ")</f>
        <v>3280</v>
      </c>
      <c r="W878" s="4">
        <v>27441</v>
      </c>
      <c r="X878">
        <v>0</v>
      </c>
      <c r="Y878">
        <v>0</v>
      </c>
      <c r="Z878">
        <v>3</v>
      </c>
      <c r="AA878" s="4">
        <v>3280</v>
      </c>
      <c r="AB878" s="4">
        <v>0</v>
      </c>
      <c r="AC878">
        <v>1996</v>
      </c>
      <c r="AD878" t="s">
        <v>995</v>
      </c>
      <c r="AE878" t="s">
        <v>137</v>
      </c>
      <c r="AF878" t="s">
        <v>208</v>
      </c>
    </row>
    <row r="879" spans="1:32">
      <c r="A879" t="str">
        <f>PROPER(TRIM(Homes[[#This Row],[street]]))</f>
        <v>11332 30Th Ave Ne</v>
      </c>
      <c r="B879" t="str">
        <f>PROPER(TRIM(Homes[[#This Row],[city]]))</f>
        <v>Seattle</v>
      </c>
      <c r="C879" t="str">
        <f>_xlfn.TEXTBEFORE(Homes[[#This Row],[statezip]]," ")</f>
        <v>WA</v>
      </c>
      <c r="D879" s="6" t="str">
        <f>_xlfn.TEXTAFTER(Homes[[#This Row],[statezip]]," ")</f>
        <v>98125</v>
      </c>
      <c r="E879" s="1">
        <v>699000</v>
      </c>
      <c r="F879">
        <v>4</v>
      </c>
      <c r="G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79" s="3" t="str">
        <f>Homes[[#This Row],[bedrooms]] &amp; " bd | " &amp; TEXT(Homes[[#This Row],[bathrooms]],"0.##") &amp; " ba"</f>
        <v>4 bd | 2.5 ba</v>
      </c>
      <c r="I879" s="4">
        <v>2650</v>
      </c>
      <c r="J879" s="1">
        <f>IFERROR(Homes[[#This Row],[price]]/Homes[[#This Row],[sqft_living]]," ")</f>
        <v>263.77358490566036</v>
      </c>
      <c r="K879" s="4">
        <f>IFERROR(Homes[[#This Row],[sqft_lot]]/43560," ")</f>
        <v>0.18239210284664831</v>
      </c>
      <c r="L879" t="str">
        <f>IF(Homes[[#This Row],[waterfront]]=1, "Yes","No")</f>
        <v>No</v>
      </c>
      <c r="M879" s="4" t="str">
        <f>IF(Homes[[#This Row],[sqft_basement]]&gt;0, "Yes","No")</f>
        <v>No</v>
      </c>
      <c r="N879" t="str">
        <f>CHOOSE(Homes[[#This Row],[view]]+1, "None","Fair","Good","Great","Excellent")</f>
        <v>None</v>
      </c>
      <c r="O879" t="str">
        <f>CHOOSE(Homes[[#This Row],[condition]], "Poor","Fair","Average","Good","Excellent")</f>
        <v>Average</v>
      </c>
      <c r="P879">
        <f ca="1">YEAR(TODAY())-Homes[[#This Row],[yr_built]]</f>
        <v>19</v>
      </c>
      <c r="Q879">
        <v>0</v>
      </c>
      <c r="R879">
        <f ca="1">IF(Homes[[#This Row],[yr_renovated]]&gt;0, YEAR(TODAY())-Homes[[#This Row],[yr_renovated]], YEAR(TODAY())-Homes[[#This Row],[yr_built]])</f>
        <v>19</v>
      </c>
      <c r="S879">
        <v>2</v>
      </c>
      <c r="T879" s="2">
        <v>41779</v>
      </c>
      <c r="U879" s="3">
        <v>2.5</v>
      </c>
      <c r="V879" s="4">
        <f>IFERROR(Homes[[#This Row],[sqft_above]]+Homes[[#This Row],[sqft_basement]]," ")</f>
        <v>2650</v>
      </c>
      <c r="W879" s="4">
        <v>7945</v>
      </c>
      <c r="X879">
        <v>0</v>
      </c>
      <c r="Y879">
        <v>0</v>
      </c>
      <c r="Z879">
        <v>3</v>
      </c>
      <c r="AA879" s="4">
        <v>2650</v>
      </c>
      <c r="AB879" s="4">
        <v>0</v>
      </c>
      <c r="AC879">
        <v>2006</v>
      </c>
      <c r="AD879" t="s">
        <v>996</v>
      </c>
      <c r="AE879" t="s">
        <v>49</v>
      </c>
      <c r="AF879" t="s">
        <v>150</v>
      </c>
    </row>
    <row r="880" spans="1:32">
      <c r="A880" t="str">
        <f>PROPER(TRIM(Homes[[#This Row],[street]]))</f>
        <v>18534 186Th Pl Ne</v>
      </c>
      <c r="B880" t="str">
        <f>PROPER(TRIM(Homes[[#This Row],[city]]))</f>
        <v>Woodinville</v>
      </c>
      <c r="C880" t="str">
        <f>_xlfn.TEXTBEFORE(Homes[[#This Row],[statezip]]," ")</f>
        <v>WA</v>
      </c>
      <c r="D880" s="6" t="str">
        <f>_xlfn.TEXTAFTER(Homes[[#This Row],[statezip]]," ")</f>
        <v>98077</v>
      </c>
      <c r="E880" s="1">
        <v>697000</v>
      </c>
      <c r="F880">
        <v>4</v>
      </c>
      <c r="G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0" s="3" t="str">
        <f>Homes[[#This Row],[bedrooms]] &amp; " bd | " &amp; TEXT(Homes[[#This Row],[bathrooms]],"0.##") &amp; " ba"</f>
        <v>4 bd | 2.75 ba</v>
      </c>
      <c r="I880" s="4">
        <v>3650</v>
      </c>
      <c r="J880" s="1">
        <f>IFERROR(Homes[[#This Row],[price]]/Homes[[#This Row],[sqft_living]]," ")</f>
        <v>190.95890410958904</v>
      </c>
      <c r="K880" s="4">
        <f>IFERROR(Homes[[#This Row],[sqft_lot]]/43560," ")</f>
        <v>1.1099862258953168</v>
      </c>
      <c r="L880" t="str">
        <f>IF(Homes[[#This Row],[waterfront]]=1, "Yes","No")</f>
        <v>No</v>
      </c>
      <c r="M880" s="4" t="str">
        <f>IF(Homes[[#This Row],[sqft_basement]]&gt;0, "Yes","No")</f>
        <v>No</v>
      </c>
      <c r="N880" t="str">
        <f>CHOOSE(Homes[[#This Row],[view]]+1, "None","Fair","Good","Great","Excellent")</f>
        <v>None</v>
      </c>
      <c r="O880" t="str">
        <f>CHOOSE(Homes[[#This Row],[condition]], "Poor","Fair","Average","Good","Excellent")</f>
        <v>Good</v>
      </c>
      <c r="P880">
        <f ca="1">YEAR(TODAY())-Homes[[#This Row],[yr_built]]</f>
        <v>47</v>
      </c>
      <c r="Q880">
        <v>2000</v>
      </c>
      <c r="R880">
        <f ca="1">IF(Homes[[#This Row],[yr_renovated]]&gt;0, YEAR(TODAY())-Homes[[#This Row],[yr_renovated]], YEAR(TODAY())-Homes[[#This Row],[yr_built]])</f>
        <v>25</v>
      </c>
      <c r="S880">
        <v>1.5</v>
      </c>
      <c r="T880" s="2">
        <v>41803</v>
      </c>
      <c r="U880" s="3">
        <v>2.75</v>
      </c>
      <c r="V880" s="4">
        <f>IFERROR(Homes[[#This Row],[sqft_above]]+Homes[[#This Row],[sqft_basement]]," ")</f>
        <v>3650</v>
      </c>
      <c r="W880" s="4">
        <v>48351</v>
      </c>
      <c r="X880">
        <v>0</v>
      </c>
      <c r="Y880">
        <v>0</v>
      </c>
      <c r="Z880">
        <v>4</v>
      </c>
      <c r="AA880" s="4">
        <v>3650</v>
      </c>
      <c r="AB880" s="4">
        <v>0</v>
      </c>
      <c r="AC880">
        <v>1978</v>
      </c>
      <c r="AD880" t="s">
        <v>997</v>
      </c>
      <c r="AE880" t="s">
        <v>120</v>
      </c>
      <c r="AF880" t="s">
        <v>121</v>
      </c>
    </row>
    <row r="881" spans="1:32">
      <c r="A881" t="str">
        <f>PROPER(TRIM(Homes[[#This Row],[street]]))</f>
        <v>45804 Se 137Th St</v>
      </c>
      <c r="B881" t="str">
        <f>PROPER(TRIM(Homes[[#This Row],[city]]))</f>
        <v>North Bend</v>
      </c>
      <c r="C881" t="str">
        <f>_xlfn.TEXTBEFORE(Homes[[#This Row],[statezip]]," ")</f>
        <v>WA</v>
      </c>
      <c r="D881" s="6" t="str">
        <f>_xlfn.TEXTAFTER(Homes[[#This Row],[statezip]]," ")</f>
        <v>98045</v>
      </c>
      <c r="E881" s="1">
        <v>696000</v>
      </c>
      <c r="F881">
        <v>4</v>
      </c>
      <c r="G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81" s="3" t="str">
        <f>Homes[[#This Row],[bedrooms]] &amp; " bd | " &amp; TEXT(Homes[[#This Row],[bathrooms]],"0.##") &amp; " ba"</f>
        <v>4 bd | 3.5 ba</v>
      </c>
      <c r="I881" s="4">
        <v>3650</v>
      </c>
      <c r="J881" s="1">
        <f>IFERROR(Homes[[#This Row],[price]]/Homes[[#This Row],[sqft_living]]," ")</f>
        <v>190.68493150684932</v>
      </c>
      <c r="K881" s="4">
        <f>IFERROR(Homes[[#This Row],[sqft_lot]]/43560," ")</f>
        <v>0.88489439853076213</v>
      </c>
      <c r="L881" t="str">
        <f>IF(Homes[[#This Row],[waterfront]]=1, "Yes","No")</f>
        <v>No</v>
      </c>
      <c r="M881" s="4" t="str">
        <f>IF(Homes[[#This Row],[sqft_basement]]&gt;0, "Yes","No")</f>
        <v>Yes</v>
      </c>
      <c r="N881" t="str">
        <f>CHOOSE(Homes[[#This Row],[view]]+1, "None","Fair","Good","Great","Excellent")</f>
        <v>None</v>
      </c>
      <c r="O881" t="str">
        <f>CHOOSE(Homes[[#This Row],[condition]], "Poor","Fair","Average","Good","Excellent")</f>
        <v>Average</v>
      </c>
      <c r="P881">
        <f ca="1">YEAR(TODAY())-Homes[[#This Row],[yr_built]]</f>
        <v>29</v>
      </c>
      <c r="Q881">
        <v>0</v>
      </c>
      <c r="R881">
        <f ca="1">IF(Homes[[#This Row],[yr_renovated]]&gt;0, YEAR(TODAY())-Homes[[#This Row],[yr_renovated]], YEAR(TODAY())-Homes[[#This Row],[yr_built]])</f>
        <v>29</v>
      </c>
      <c r="S881">
        <v>2</v>
      </c>
      <c r="T881" s="2">
        <v>41829</v>
      </c>
      <c r="U881" s="3">
        <v>3.5</v>
      </c>
      <c r="V881" s="4">
        <f>IFERROR(Homes[[#This Row],[sqft_above]]+Homes[[#This Row],[sqft_basement]]," ")</f>
        <v>3650</v>
      </c>
      <c r="W881" s="4">
        <v>38546</v>
      </c>
      <c r="X881">
        <v>0</v>
      </c>
      <c r="Y881">
        <v>0</v>
      </c>
      <c r="Z881">
        <v>3</v>
      </c>
      <c r="AA881" s="4">
        <v>2550</v>
      </c>
      <c r="AB881" s="4">
        <v>1100</v>
      </c>
      <c r="AC881">
        <v>1996</v>
      </c>
      <c r="AD881" t="s">
        <v>998</v>
      </c>
      <c r="AE881" t="s">
        <v>624</v>
      </c>
      <c r="AF881" t="s">
        <v>625</v>
      </c>
    </row>
    <row r="882" spans="1:32">
      <c r="A882" t="str">
        <f>PROPER(TRIM(Homes[[#This Row],[street]]))</f>
        <v>3312 181St Pl Ne</v>
      </c>
      <c r="B882" t="str">
        <f>PROPER(TRIM(Homes[[#This Row],[city]]))</f>
        <v>Redmond</v>
      </c>
      <c r="C882" t="str">
        <f>_xlfn.TEXTBEFORE(Homes[[#This Row],[statezip]]," ")</f>
        <v>WA</v>
      </c>
      <c r="D882" s="6" t="str">
        <f>_xlfn.TEXTAFTER(Homes[[#This Row],[statezip]]," ")</f>
        <v>98052</v>
      </c>
      <c r="E882" s="1">
        <v>695500</v>
      </c>
      <c r="F882">
        <v>5</v>
      </c>
      <c r="G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2" s="3" t="str">
        <f>Homes[[#This Row],[bedrooms]] &amp; " bd | " &amp; TEXT(Homes[[#This Row],[bathrooms]],"0.##") &amp; " ba"</f>
        <v>5 bd | 2.75 ba</v>
      </c>
      <c r="I882" s="4">
        <v>2510</v>
      </c>
      <c r="J882" s="1">
        <f>IFERROR(Homes[[#This Row],[price]]/Homes[[#This Row],[sqft_living]]," ")</f>
        <v>277.09163346613548</v>
      </c>
      <c r="K882" s="4">
        <f>IFERROR(Homes[[#This Row],[sqft_lot]]/43560," ")</f>
        <v>0.21074380165289255</v>
      </c>
      <c r="L882" t="str">
        <f>IF(Homes[[#This Row],[waterfront]]=1, "Yes","No")</f>
        <v>No</v>
      </c>
      <c r="M882" s="4" t="str">
        <f>IF(Homes[[#This Row],[sqft_basement]]&gt;0, "Yes","No")</f>
        <v>Yes</v>
      </c>
      <c r="N882" t="str">
        <f>CHOOSE(Homes[[#This Row],[view]]+1, "None","Fair","Good","Great","Excellent")</f>
        <v>Fair</v>
      </c>
      <c r="O882" t="str">
        <f>CHOOSE(Homes[[#This Row],[condition]], "Poor","Fair","Average","Good","Excellent")</f>
        <v>Good</v>
      </c>
      <c r="P882">
        <f ca="1">YEAR(TODAY())-Homes[[#This Row],[yr_built]]</f>
        <v>50</v>
      </c>
      <c r="Q882">
        <v>0</v>
      </c>
      <c r="R882">
        <f ca="1">IF(Homes[[#This Row],[yr_renovated]]&gt;0, YEAR(TODAY())-Homes[[#This Row],[yr_renovated]], YEAR(TODAY())-Homes[[#This Row],[yr_built]])</f>
        <v>50</v>
      </c>
      <c r="S882">
        <v>1</v>
      </c>
      <c r="T882" s="2">
        <v>41828</v>
      </c>
      <c r="U882" s="3">
        <v>2.75</v>
      </c>
      <c r="V882" s="4">
        <f>IFERROR(Homes[[#This Row],[sqft_above]]+Homes[[#This Row],[sqft_basement]]," ")</f>
        <v>2510</v>
      </c>
      <c r="W882" s="4">
        <v>9180</v>
      </c>
      <c r="X882">
        <v>0</v>
      </c>
      <c r="Y882">
        <v>1</v>
      </c>
      <c r="Z882">
        <v>4</v>
      </c>
      <c r="AA882" s="4">
        <v>1600</v>
      </c>
      <c r="AB882" s="4">
        <v>910</v>
      </c>
      <c r="AC882">
        <v>1975</v>
      </c>
      <c r="AD882" t="s">
        <v>999</v>
      </c>
      <c r="AE882" t="s">
        <v>137</v>
      </c>
      <c r="AF882" t="s">
        <v>138</v>
      </c>
    </row>
    <row r="883" spans="1:32">
      <c r="A883" t="str">
        <f>PROPER(TRIM(Homes[[#This Row],[street]]))</f>
        <v>5633 165Th Pl Se</v>
      </c>
      <c r="B883" t="str">
        <f>PROPER(TRIM(Homes[[#This Row],[city]]))</f>
        <v>Bellevue</v>
      </c>
      <c r="C883" t="str">
        <f>_xlfn.TEXTBEFORE(Homes[[#This Row],[statezip]]," ")</f>
        <v>WA</v>
      </c>
      <c r="D883" s="6" t="str">
        <f>_xlfn.TEXTAFTER(Homes[[#This Row],[statezip]]," ")</f>
        <v>98006</v>
      </c>
      <c r="E883" s="1">
        <v>695000</v>
      </c>
      <c r="F883">
        <v>3</v>
      </c>
      <c r="G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3" s="3" t="str">
        <f>Homes[[#This Row],[bedrooms]] &amp; " bd | " &amp; TEXT(Homes[[#This Row],[bathrooms]],"0.##") &amp; " ba"</f>
        <v>3 bd | 2.75 ba</v>
      </c>
      <c r="I883" s="4">
        <v>2590</v>
      </c>
      <c r="J883" s="1">
        <f>IFERROR(Homes[[#This Row],[price]]/Homes[[#This Row],[sqft_living]]," ")</f>
        <v>268.33976833976834</v>
      </c>
      <c r="K883" s="4">
        <f>IFERROR(Homes[[#This Row],[sqft_lot]]/43560," ")</f>
        <v>0.2769283746556474</v>
      </c>
      <c r="L883" t="str">
        <f>IF(Homes[[#This Row],[waterfront]]=1, "Yes","No")</f>
        <v>No</v>
      </c>
      <c r="M883" s="4" t="str">
        <f>IF(Homes[[#This Row],[sqft_basement]]&gt;0, "Yes","No")</f>
        <v>No</v>
      </c>
      <c r="N883" t="str">
        <f>CHOOSE(Homes[[#This Row],[view]]+1, "None","Fair","Good","Great","Excellent")</f>
        <v>None</v>
      </c>
      <c r="O883" t="str">
        <f>CHOOSE(Homes[[#This Row],[condition]], "Poor","Fair","Average","Good","Excellent")</f>
        <v>Average</v>
      </c>
      <c r="P883">
        <f ca="1">YEAR(TODAY())-Homes[[#This Row],[yr_built]]</f>
        <v>32</v>
      </c>
      <c r="Q883">
        <v>0</v>
      </c>
      <c r="R883">
        <f ca="1">IF(Homes[[#This Row],[yr_renovated]]&gt;0, YEAR(TODAY())-Homes[[#This Row],[yr_renovated]], YEAR(TODAY())-Homes[[#This Row],[yr_built]])</f>
        <v>32</v>
      </c>
      <c r="S883">
        <v>2</v>
      </c>
      <c r="T883" s="2">
        <v>41816</v>
      </c>
      <c r="U883" s="3">
        <v>2.75</v>
      </c>
      <c r="V883" s="4">
        <f>IFERROR(Homes[[#This Row],[sqft_above]]+Homes[[#This Row],[sqft_basement]]," ")</f>
        <v>2590</v>
      </c>
      <c r="W883" s="4">
        <v>12063</v>
      </c>
      <c r="X883">
        <v>0</v>
      </c>
      <c r="Y883">
        <v>0</v>
      </c>
      <c r="Z883">
        <v>3</v>
      </c>
      <c r="AA883" s="4">
        <v>2590</v>
      </c>
      <c r="AB883" s="4">
        <v>0</v>
      </c>
      <c r="AC883">
        <v>1993</v>
      </c>
      <c r="AD883" t="s">
        <v>1000</v>
      </c>
      <c r="AE883" t="s">
        <v>33</v>
      </c>
      <c r="AF883" t="s">
        <v>91</v>
      </c>
    </row>
    <row r="884" spans="1:32">
      <c r="A884" t="str">
        <f>PROPER(TRIM(Homes[[#This Row],[street]]))</f>
        <v>4792-4798 281St Ave Ne</v>
      </c>
      <c r="B884" t="str">
        <f>PROPER(TRIM(Homes[[#This Row],[city]]))</f>
        <v>Redmond</v>
      </c>
      <c r="C884" t="str">
        <f>_xlfn.TEXTBEFORE(Homes[[#This Row],[statezip]]," ")</f>
        <v>WA</v>
      </c>
      <c r="D884" s="6" t="str">
        <f>_xlfn.TEXTAFTER(Homes[[#This Row],[statezip]]," ")</f>
        <v>98053</v>
      </c>
      <c r="E884" s="1">
        <v>695000</v>
      </c>
      <c r="F884">
        <v>3</v>
      </c>
      <c r="G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4" s="3" t="str">
        <f>Homes[[#This Row],[bedrooms]] &amp; " bd | " &amp; TEXT(Homes[[#This Row],[bathrooms]],"0.##") &amp; " ba"</f>
        <v>3 bd | 2.5 ba</v>
      </c>
      <c r="I884" s="4">
        <v>2550</v>
      </c>
      <c r="J884" s="1">
        <f>IFERROR(Homes[[#This Row],[price]]/Homes[[#This Row],[sqft_living]]," ")</f>
        <v>272.54901960784315</v>
      </c>
      <c r="K884" s="4">
        <f>IFERROR(Homes[[#This Row],[sqft_lot]]/43560," ")</f>
        <v>1.038888888888889</v>
      </c>
      <c r="L884" t="str">
        <f>IF(Homes[[#This Row],[waterfront]]=1, "Yes","No")</f>
        <v>No</v>
      </c>
      <c r="M884" s="4" t="str">
        <f>IF(Homes[[#This Row],[sqft_basement]]&gt;0, "Yes","No")</f>
        <v>No</v>
      </c>
      <c r="N884" t="str">
        <f>CHOOSE(Homes[[#This Row],[view]]+1, "None","Fair","Good","Great","Excellent")</f>
        <v>None</v>
      </c>
      <c r="O884" t="str">
        <f>CHOOSE(Homes[[#This Row],[condition]], "Poor","Fair","Average","Good","Excellent")</f>
        <v>Average</v>
      </c>
      <c r="P884">
        <f ca="1">YEAR(TODAY())-Homes[[#This Row],[yr_built]]</f>
        <v>24</v>
      </c>
      <c r="Q884">
        <v>0</v>
      </c>
      <c r="R884">
        <f ca="1">IF(Homes[[#This Row],[yr_renovated]]&gt;0, YEAR(TODAY())-Homes[[#This Row],[yr_renovated]], YEAR(TODAY())-Homes[[#This Row],[yr_built]])</f>
        <v>24</v>
      </c>
      <c r="S884">
        <v>2</v>
      </c>
      <c r="T884" s="2">
        <v>41800</v>
      </c>
      <c r="U884" s="3">
        <v>2.5</v>
      </c>
      <c r="V884" s="4">
        <f>IFERROR(Homes[[#This Row],[sqft_above]]+Homes[[#This Row],[sqft_basement]]," ")</f>
        <v>2550</v>
      </c>
      <c r="W884" s="4">
        <v>45254</v>
      </c>
      <c r="X884">
        <v>0</v>
      </c>
      <c r="Y884">
        <v>0</v>
      </c>
      <c r="Z884">
        <v>3</v>
      </c>
      <c r="AA884" s="4">
        <v>2550</v>
      </c>
      <c r="AB884" s="4">
        <v>0</v>
      </c>
      <c r="AC884">
        <v>2001</v>
      </c>
      <c r="AD884" t="s">
        <v>1001</v>
      </c>
      <c r="AE884" t="s">
        <v>137</v>
      </c>
      <c r="AF884" t="s">
        <v>208</v>
      </c>
    </row>
    <row r="885" spans="1:32">
      <c r="A885" t="str">
        <f>PROPER(TRIM(Homes[[#This Row],[street]]))</f>
        <v>1118 235Th Pl Ne</v>
      </c>
      <c r="B885" t="str">
        <f>PROPER(TRIM(Homes[[#This Row],[city]]))</f>
        <v>Sammamish</v>
      </c>
      <c r="C885" t="str">
        <f>_xlfn.TEXTBEFORE(Homes[[#This Row],[statezip]]," ")</f>
        <v>WA</v>
      </c>
      <c r="D885" s="6" t="str">
        <f>_xlfn.TEXTAFTER(Homes[[#This Row],[statezip]]," ")</f>
        <v>98074</v>
      </c>
      <c r="E885" s="1">
        <v>695000</v>
      </c>
      <c r="F885">
        <v>3</v>
      </c>
      <c r="G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5" s="3" t="str">
        <f>Homes[[#This Row],[bedrooms]] &amp; " bd | " &amp; TEXT(Homes[[#This Row],[bathrooms]],"0.##") &amp; " ba"</f>
        <v>3 bd | 2.5 ba</v>
      </c>
      <c r="I885" s="4">
        <v>2390</v>
      </c>
      <c r="J885" s="1">
        <f>IFERROR(Homes[[#This Row],[price]]/Homes[[#This Row],[sqft_living]]," ")</f>
        <v>290.79497907949792</v>
      </c>
      <c r="K885" s="4">
        <f>IFERROR(Homes[[#This Row],[sqft_lot]]/43560," ")</f>
        <v>0.1045684113865932</v>
      </c>
      <c r="L885" t="str">
        <f>IF(Homes[[#This Row],[waterfront]]=1, "Yes","No")</f>
        <v>No</v>
      </c>
      <c r="M885" s="4" t="str">
        <f>IF(Homes[[#This Row],[sqft_basement]]&gt;0, "Yes","No")</f>
        <v>No</v>
      </c>
      <c r="N885" t="str">
        <f>CHOOSE(Homes[[#This Row],[view]]+1, "None","Fair","Good","Great","Excellent")</f>
        <v>None</v>
      </c>
      <c r="O885" t="str">
        <f>CHOOSE(Homes[[#This Row],[condition]], "Poor","Fair","Average","Good","Excellent")</f>
        <v>Average</v>
      </c>
      <c r="P885">
        <f ca="1">YEAR(TODAY())-Homes[[#This Row],[yr_built]]</f>
        <v>19</v>
      </c>
      <c r="Q885">
        <v>0</v>
      </c>
      <c r="R885">
        <f ca="1">IF(Homes[[#This Row],[yr_renovated]]&gt;0, YEAR(TODAY())-Homes[[#This Row],[yr_renovated]], YEAR(TODAY())-Homes[[#This Row],[yr_built]])</f>
        <v>19</v>
      </c>
      <c r="S885">
        <v>2</v>
      </c>
      <c r="T885" s="2">
        <v>41788</v>
      </c>
      <c r="U885" s="3">
        <v>2.5</v>
      </c>
      <c r="V885" s="4">
        <f>IFERROR(Homes[[#This Row],[sqft_above]]+Homes[[#This Row],[sqft_basement]]," ")</f>
        <v>2390</v>
      </c>
      <c r="W885" s="4">
        <v>4555</v>
      </c>
      <c r="X885">
        <v>0</v>
      </c>
      <c r="Y885">
        <v>0</v>
      </c>
      <c r="Z885">
        <v>3</v>
      </c>
      <c r="AA885" s="4">
        <v>2390</v>
      </c>
      <c r="AB885" s="4">
        <v>0</v>
      </c>
      <c r="AC885">
        <v>2006</v>
      </c>
      <c r="AD885" t="s">
        <v>1002</v>
      </c>
      <c r="AE885" t="s">
        <v>102</v>
      </c>
      <c r="AF885" t="s">
        <v>266</v>
      </c>
    </row>
    <row r="886" spans="1:32">
      <c r="A886" t="str">
        <f>PROPER(TRIM(Homes[[#This Row],[street]]))</f>
        <v>1306 236Th Pl Ne</v>
      </c>
      <c r="B886" t="str">
        <f>PROPER(TRIM(Homes[[#This Row],[city]]))</f>
        <v>Sammamish</v>
      </c>
      <c r="C886" t="str">
        <f>_xlfn.TEXTBEFORE(Homes[[#This Row],[statezip]]," ")</f>
        <v>WA</v>
      </c>
      <c r="D886" s="6" t="str">
        <f>_xlfn.TEXTAFTER(Homes[[#This Row],[statezip]]," ")</f>
        <v>98074</v>
      </c>
      <c r="E886" s="1">
        <v>695000</v>
      </c>
      <c r="F886">
        <v>3</v>
      </c>
      <c r="G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86" s="3" t="str">
        <f>Homes[[#This Row],[bedrooms]] &amp; " bd | " &amp; TEXT(Homes[[#This Row],[bathrooms]],"0.##") &amp; " ba"</f>
        <v>3 bd | 2.75 ba</v>
      </c>
      <c r="I886" s="4">
        <v>2540</v>
      </c>
      <c r="J886" s="1">
        <f>IFERROR(Homes[[#This Row],[price]]/Homes[[#This Row],[sqft_living]]," ")</f>
        <v>273.62204724409446</v>
      </c>
      <c r="K886" s="4">
        <f>IFERROR(Homes[[#This Row],[sqft_lot]]/43560," ")</f>
        <v>0.10775941230486685</v>
      </c>
      <c r="L886" t="str">
        <f>IF(Homes[[#This Row],[waterfront]]=1, "Yes","No")</f>
        <v>No</v>
      </c>
      <c r="M886" s="4" t="str">
        <f>IF(Homes[[#This Row],[sqft_basement]]&gt;0, "Yes","No")</f>
        <v>No</v>
      </c>
      <c r="N886" t="str">
        <f>CHOOSE(Homes[[#This Row],[view]]+1, "None","Fair","Good","Great","Excellent")</f>
        <v>None</v>
      </c>
      <c r="O886" t="str">
        <f>CHOOSE(Homes[[#This Row],[condition]], "Poor","Fair","Average","Good","Excellent")</f>
        <v>Average</v>
      </c>
      <c r="P886">
        <f ca="1">YEAR(TODAY())-Homes[[#This Row],[yr_built]]</f>
        <v>20</v>
      </c>
      <c r="Q886">
        <v>0</v>
      </c>
      <c r="R886">
        <f ca="1">IF(Homes[[#This Row],[yr_renovated]]&gt;0, YEAR(TODAY())-Homes[[#This Row],[yr_renovated]], YEAR(TODAY())-Homes[[#This Row],[yr_built]])</f>
        <v>20</v>
      </c>
      <c r="S886">
        <v>2</v>
      </c>
      <c r="T886" s="2">
        <v>41800</v>
      </c>
      <c r="U886" s="3">
        <v>2.75</v>
      </c>
      <c r="V886" s="4">
        <f>IFERROR(Homes[[#This Row],[sqft_above]]+Homes[[#This Row],[sqft_basement]]," ")</f>
        <v>2540</v>
      </c>
      <c r="W886" s="4">
        <v>4694</v>
      </c>
      <c r="X886">
        <v>0</v>
      </c>
      <c r="Y886">
        <v>0</v>
      </c>
      <c r="Z886">
        <v>3</v>
      </c>
      <c r="AA886" s="4">
        <v>2540</v>
      </c>
      <c r="AB886" s="4">
        <v>0</v>
      </c>
      <c r="AC886">
        <v>2005</v>
      </c>
      <c r="AD886" t="s">
        <v>1003</v>
      </c>
      <c r="AE886" t="s">
        <v>102</v>
      </c>
      <c r="AF886" t="s">
        <v>266</v>
      </c>
    </row>
    <row r="887" spans="1:32">
      <c r="A887" t="str">
        <f>PROPER(TRIM(Homes[[#This Row],[street]]))</f>
        <v>24038 Se 13Th Pl</v>
      </c>
      <c r="B887" t="str">
        <f>PROPER(TRIM(Homes[[#This Row],[city]]))</f>
        <v>Sammamish</v>
      </c>
      <c r="C887" t="str">
        <f>_xlfn.TEXTBEFORE(Homes[[#This Row],[statezip]]," ")</f>
        <v>WA</v>
      </c>
      <c r="D887" s="6" t="str">
        <f>_xlfn.TEXTAFTER(Homes[[#This Row],[statezip]]," ")</f>
        <v>98075</v>
      </c>
      <c r="E887" s="1">
        <v>695000</v>
      </c>
      <c r="F887">
        <v>4</v>
      </c>
      <c r="G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887" s="3" t="str">
        <f>Homes[[#This Row],[bedrooms]] &amp; " bd | " &amp; TEXT(Homes[[#This Row],[bathrooms]],"0.##") &amp; " ba"</f>
        <v>4 bd | 3. ba</v>
      </c>
      <c r="I887" s="4">
        <v>3150</v>
      </c>
      <c r="J887" s="1">
        <f>IFERROR(Homes[[#This Row],[price]]/Homes[[#This Row],[sqft_living]]," ")</f>
        <v>220.63492063492063</v>
      </c>
      <c r="K887" s="4">
        <f>IFERROR(Homes[[#This Row],[sqft_lot]]/43560," ")</f>
        <v>0.20959595959595959</v>
      </c>
      <c r="L887" t="str">
        <f>IF(Homes[[#This Row],[waterfront]]=1, "Yes","No")</f>
        <v>No</v>
      </c>
      <c r="M887" s="4" t="str">
        <f>IF(Homes[[#This Row],[sqft_basement]]&gt;0, "Yes","No")</f>
        <v>No</v>
      </c>
      <c r="N887" t="str">
        <f>CHOOSE(Homes[[#This Row],[view]]+1, "None","Fair","Good","Great","Excellent")</f>
        <v>None</v>
      </c>
      <c r="O887" t="str">
        <f>CHOOSE(Homes[[#This Row],[condition]], "Poor","Fair","Average","Good","Excellent")</f>
        <v>Average</v>
      </c>
      <c r="P887">
        <f ca="1">YEAR(TODAY())-Homes[[#This Row],[yr_built]]</f>
        <v>24</v>
      </c>
      <c r="Q887">
        <v>0</v>
      </c>
      <c r="R887">
        <f ca="1">IF(Homes[[#This Row],[yr_renovated]]&gt;0, YEAR(TODAY())-Homes[[#This Row],[yr_renovated]], YEAR(TODAY())-Homes[[#This Row],[yr_built]])</f>
        <v>24</v>
      </c>
      <c r="S887">
        <v>2</v>
      </c>
      <c r="T887" s="2">
        <v>41774</v>
      </c>
      <c r="U887" s="3">
        <v>3</v>
      </c>
      <c r="V887" s="4">
        <f>IFERROR(Homes[[#This Row],[sqft_above]]+Homes[[#This Row],[sqft_basement]]," ")</f>
        <v>3150</v>
      </c>
      <c r="W887" s="4">
        <v>9130</v>
      </c>
      <c r="X887">
        <v>0</v>
      </c>
      <c r="Y887">
        <v>0</v>
      </c>
      <c r="Z887">
        <v>3</v>
      </c>
      <c r="AA887" s="4">
        <v>3150</v>
      </c>
      <c r="AB887" s="4">
        <v>0</v>
      </c>
      <c r="AC887">
        <v>2001</v>
      </c>
      <c r="AD887" t="s">
        <v>1004</v>
      </c>
      <c r="AE887" t="s">
        <v>102</v>
      </c>
      <c r="AF887" t="s">
        <v>103</v>
      </c>
    </row>
    <row r="888" spans="1:32">
      <c r="A888" t="str">
        <f>PROPER(TRIM(Homes[[#This Row],[street]]))</f>
        <v>1315 232Nd Pl Ne</v>
      </c>
      <c r="B888" t="str">
        <f>PROPER(TRIM(Homes[[#This Row],[city]]))</f>
        <v>Sammamish</v>
      </c>
      <c r="C888" t="str">
        <f>_xlfn.TEXTBEFORE(Homes[[#This Row],[statezip]]," ")</f>
        <v>WA</v>
      </c>
      <c r="D888" s="6" t="str">
        <f>_xlfn.TEXTAFTER(Homes[[#This Row],[statezip]]," ")</f>
        <v>98074</v>
      </c>
      <c r="E888" s="1">
        <v>695000</v>
      </c>
      <c r="F888">
        <v>3</v>
      </c>
      <c r="G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8" s="3" t="str">
        <f>Homes[[#This Row],[bedrooms]] &amp; " bd | " &amp; TEXT(Homes[[#This Row],[bathrooms]],"0.##") &amp; " ba"</f>
        <v>3 bd | 2.5 ba</v>
      </c>
      <c r="I888" s="4">
        <v>4560</v>
      </c>
      <c r="J888" s="1">
        <f>IFERROR(Homes[[#This Row],[price]]/Homes[[#This Row],[sqft_living]]," ")</f>
        <v>152.41228070175438</v>
      </c>
      <c r="K888" s="4">
        <f>IFERROR(Homes[[#This Row],[sqft_lot]]/43560," ")</f>
        <v>0.40454545454545454</v>
      </c>
      <c r="L888" t="str">
        <f>IF(Homes[[#This Row],[waterfront]]=1, "Yes","No")</f>
        <v>No</v>
      </c>
      <c r="M888" s="4" t="str">
        <f>IF(Homes[[#This Row],[sqft_basement]]&gt;0, "Yes","No")</f>
        <v>Yes</v>
      </c>
      <c r="N888" t="str">
        <f>CHOOSE(Homes[[#This Row],[view]]+1, "None","Fair","Good","Great","Excellent")</f>
        <v>None</v>
      </c>
      <c r="O888" t="str">
        <f>CHOOSE(Homes[[#This Row],[condition]], "Poor","Fair","Average","Good","Excellent")</f>
        <v>Good</v>
      </c>
      <c r="P888">
        <f ca="1">YEAR(TODAY())-Homes[[#This Row],[yr_built]]</f>
        <v>39</v>
      </c>
      <c r="Q888">
        <v>0</v>
      </c>
      <c r="R888">
        <f ca="1">IF(Homes[[#This Row],[yr_renovated]]&gt;0, YEAR(TODAY())-Homes[[#This Row],[yr_renovated]], YEAR(TODAY())-Homes[[#This Row],[yr_built]])</f>
        <v>39</v>
      </c>
      <c r="S888">
        <v>2</v>
      </c>
      <c r="T888" s="2">
        <v>41774</v>
      </c>
      <c r="U888" s="3">
        <v>2.5</v>
      </c>
      <c r="V888" s="4">
        <f>IFERROR(Homes[[#This Row],[sqft_above]]+Homes[[#This Row],[sqft_basement]]," ")</f>
        <v>4560</v>
      </c>
      <c r="W888" s="4">
        <v>17622</v>
      </c>
      <c r="X888">
        <v>0</v>
      </c>
      <c r="Y888">
        <v>0</v>
      </c>
      <c r="Z888">
        <v>4</v>
      </c>
      <c r="AA888" s="4">
        <v>3800</v>
      </c>
      <c r="AB888" s="4">
        <v>760</v>
      </c>
      <c r="AC888">
        <v>1986</v>
      </c>
      <c r="AD888" t="s">
        <v>1005</v>
      </c>
      <c r="AE888" t="s">
        <v>102</v>
      </c>
      <c r="AF888" t="s">
        <v>266</v>
      </c>
    </row>
    <row r="889" spans="1:32">
      <c r="A889" t="str">
        <f>PROPER(TRIM(Homes[[#This Row],[street]]))</f>
        <v>21548 Se 28Th Ln</v>
      </c>
      <c r="B889" t="str">
        <f>PROPER(TRIM(Homes[[#This Row],[city]]))</f>
        <v>Sammamish</v>
      </c>
      <c r="C889" t="str">
        <f>_xlfn.TEXTBEFORE(Homes[[#This Row],[statezip]]," ")</f>
        <v>WA</v>
      </c>
      <c r="D889" s="6" t="str">
        <f>_xlfn.TEXTAFTER(Homes[[#This Row],[statezip]]," ")</f>
        <v>98075</v>
      </c>
      <c r="E889" s="1">
        <v>695000</v>
      </c>
      <c r="F889">
        <v>4</v>
      </c>
      <c r="G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89" s="3" t="str">
        <f>Homes[[#This Row],[bedrooms]] &amp; " bd | " &amp; TEXT(Homes[[#This Row],[bathrooms]],"0.##") &amp; " ba"</f>
        <v>4 bd | 2.5 ba</v>
      </c>
      <c r="I889" s="4">
        <v>2961</v>
      </c>
      <c r="J889" s="1">
        <f>IFERROR(Homes[[#This Row],[price]]/Homes[[#This Row],[sqft_living]]," ")</f>
        <v>234.71800067544748</v>
      </c>
      <c r="K889" s="4">
        <f>IFERROR(Homes[[#This Row],[sqft_lot]]/43560," ")</f>
        <v>0.27883379247015611</v>
      </c>
      <c r="L889" t="str">
        <f>IF(Homes[[#This Row],[waterfront]]=1, "Yes","No")</f>
        <v>No</v>
      </c>
      <c r="M889" s="4" t="str">
        <f>IF(Homes[[#This Row],[sqft_basement]]&gt;0, "Yes","No")</f>
        <v>No</v>
      </c>
      <c r="N889" t="str">
        <f>CHOOSE(Homes[[#This Row],[view]]+1, "None","Fair","Good","Great","Excellent")</f>
        <v>None</v>
      </c>
      <c r="O889" t="str">
        <f>CHOOSE(Homes[[#This Row],[condition]], "Poor","Fair","Average","Good","Excellent")</f>
        <v>Average</v>
      </c>
      <c r="P889">
        <f ca="1">YEAR(TODAY())-Homes[[#This Row],[yr_built]]</f>
        <v>27</v>
      </c>
      <c r="Q889">
        <v>2006</v>
      </c>
      <c r="R889">
        <f ca="1">IF(Homes[[#This Row],[yr_renovated]]&gt;0, YEAR(TODAY())-Homes[[#This Row],[yr_renovated]], YEAR(TODAY())-Homes[[#This Row],[yr_built]])</f>
        <v>19</v>
      </c>
      <c r="S889">
        <v>2</v>
      </c>
      <c r="T889" s="2">
        <v>41793</v>
      </c>
      <c r="U889" s="3">
        <v>2.5</v>
      </c>
      <c r="V889" s="4">
        <f>IFERROR(Homes[[#This Row],[sqft_above]]+Homes[[#This Row],[sqft_basement]]," ")</f>
        <v>2961</v>
      </c>
      <c r="W889" s="4">
        <v>12146</v>
      </c>
      <c r="X889">
        <v>0</v>
      </c>
      <c r="Y889">
        <v>0</v>
      </c>
      <c r="Z889">
        <v>3</v>
      </c>
      <c r="AA889" s="4">
        <v>2961</v>
      </c>
      <c r="AB889" s="4">
        <v>0</v>
      </c>
      <c r="AC889">
        <v>1998</v>
      </c>
      <c r="AD889" t="s">
        <v>1006</v>
      </c>
      <c r="AE889" t="s">
        <v>102</v>
      </c>
      <c r="AF889" t="s">
        <v>103</v>
      </c>
    </row>
    <row r="890" spans="1:32">
      <c r="A890" t="str">
        <f>PROPER(TRIM(Homes[[#This Row],[street]]))</f>
        <v>922 N 72Nd St</v>
      </c>
      <c r="B890" t="str">
        <f>PROPER(TRIM(Homes[[#This Row],[city]]))</f>
        <v>Seattle</v>
      </c>
      <c r="C890" t="str">
        <f>_xlfn.TEXTBEFORE(Homes[[#This Row],[statezip]]," ")</f>
        <v>WA</v>
      </c>
      <c r="D890" s="6" t="str">
        <f>_xlfn.TEXTAFTER(Homes[[#This Row],[statezip]]," ")</f>
        <v>98103</v>
      </c>
      <c r="E890" s="1">
        <v>695000</v>
      </c>
      <c r="F890">
        <v>3</v>
      </c>
      <c r="G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90" s="3" t="str">
        <f>Homes[[#This Row],[bedrooms]] &amp; " bd | " &amp; TEXT(Homes[[#This Row],[bathrooms]],"0.##") &amp; " ba"</f>
        <v>3 bd | 2. ba</v>
      </c>
      <c r="I890" s="4">
        <v>2500</v>
      </c>
      <c r="J890" s="1">
        <f>IFERROR(Homes[[#This Row],[price]]/Homes[[#This Row],[sqft_living]]," ")</f>
        <v>278</v>
      </c>
      <c r="K890" s="4">
        <f>IFERROR(Homes[[#This Row],[sqft_lot]]/43560," ")</f>
        <v>9.366391184573003E-2</v>
      </c>
      <c r="L890" t="str">
        <f>IF(Homes[[#This Row],[waterfront]]=1, "Yes","No")</f>
        <v>No</v>
      </c>
      <c r="M890" s="4" t="str">
        <f>IF(Homes[[#This Row],[sqft_basement]]&gt;0, "Yes","No")</f>
        <v>Yes</v>
      </c>
      <c r="N890" t="str">
        <f>CHOOSE(Homes[[#This Row],[view]]+1, "None","Fair","Good","Great","Excellent")</f>
        <v>None</v>
      </c>
      <c r="O890" t="str">
        <f>CHOOSE(Homes[[#This Row],[condition]], "Poor","Fair","Average","Good","Excellent")</f>
        <v>Excellent</v>
      </c>
      <c r="P890">
        <f ca="1">YEAR(TODAY())-Homes[[#This Row],[yr_built]]</f>
        <v>103</v>
      </c>
      <c r="Q890">
        <v>1956</v>
      </c>
      <c r="R890">
        <f ca="1">IF(Homes[[#This Row],[yr_renovated]]&gt;0, YEAR(TODAY())-Homes[[#This Row],[yr_renovated]], YEAR(TODAY())-Homes[[#This Row],[yr_built]])</f>
        <v>69</v>
      </c>
      <c r="S890">
        <v>1.5</v>
      </c>
      <c r="T890" s="2">
        <v>41821</v>
      </c>
      <c r="U890" s="3">
        <v>2</v>
      </c>
      <c r="V890" s="4">
        <f>IFERROR(Homes[[#This Row],[sqft_above]]+Homes[[#This Row],[sqft_basement]]," ")</f>
        <v>2500</v>
      </c>
      <c r="W890" s="4">
        <v>4080</v>
      </c>
      <c r="X890">
        <v>0</v>
      </c>
      <c r="Y890">
        <v>0</v>
      </c>
      <c r="Z890">
        <v>5</v>
      </c>
      <c r="AA890" s="4">
        <v>1680</v>
      </c>
      <c r="AB890" s="4">
        <v>820</v>
      </c>
      <c r="AC890">
        <v>1922</v>
      </c>
      <c r="AD890" t="s">
        <v>1007</v>
      </c>
      <c r="AE890" t="s">
        <v>49</v>
      </c>
      <c r="AF890" t="s">
        <v>172</v>
      </c>
    </row>
    <row r="891" spans="1:32">
      <c r="A891" t="str">
        <f>PROPER(TRIM(Homes[[#This Row],[street]]))</f>
        <v>34809 Se Garden Ct</v>
      </c>
      <c r="B891" t="str">
        <f>PROPER(TRIM(Homes[[#This Row],[city]]))</f>
        <v>Snoqualmie</v>
      </c>
      <c r="C891" t="str">
        <f>_xlfn.TEXTBEFORE(Homes[[#This Row],[statezip]]," ")</f>
        <v>WA</v>
      </c>
      <c r="D891" s="6" t="str">
        <f>_xlfn.TEXTAFTER(Homes[[#This Row],[statezip]]," ")</f>
        <v>98065</v>
      </c>
      <c r="E891" s="1">
        <v>695000</v>
      </c>
      <c r="F891">
        <v>4</v>
      </c>
      <c r="G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891" s="3" t="str">
        <f>Homes[[#This Row],[bedrooms]] &amp; " bd | " &amp; TEXT(Homes[[#This Row],[bathrooms]],"0.##") &amp; " ba"</f>
        <v>4 bd | 3.5 ba</v>
      </c>
      <c r="I891" s="4">
        <v>3510</v>
      </c>
      <c r="J891" s="1">
        <f>IFERROR(Homes[[#This Row],[price]]/Homes[[#This Row],[sqft_living]]," ")</f>
        <v>198.00569800569801</v>
      </c>
      <c r="K891" s="4">
        <f>IFERROR(Homes[[#This Row],[sqft_lot]]/43560," ")</f>
        <v>0.21496786042240587</v>
      </c>
      <c r="L891" t="str">
        <f>IF(Homes[[#This Row],[waterfront]]=1, "Yes","No")</f>
        <v>No</v>
      </c>
      <c r="M891" s="4" t="str">
        <f>IF(Homes[[#This Row],[sqft_basement]]&gt;0, "Yes","No")</f>
        <v>No</v>
      </c>
      <c r="N891" t="str">
        <f>CHOOSE(Homes[[#This Row],[view]]+1, "None","Fair","Good","Great","Excellent")</f>
        <v>None</v>
      </c>
      <c r="O891" t="str">
        <f>CHOOSE(Homes[[#This Row],[condition]], "Poor","Fair","Average","Good","Excellent")</f>
        <v>Average</v>
      </c>
      <c r="P891">
        <f ca="1">YEAR(TODAY())-Homes[[#This Row],[yr_built]]</f>
        <v>24</v>
      </c>
      <c r="Q891">
        <v>0</v>
      </c>
      <c r="R891">
        <f ca="1">IF(Homes[[#This Row],[yr_renovated]]&gt;0, YEAR(TODAY())-Homes[[#This Row],[yr_renovated]], YEAR(TODAY())-Homes[[#This Row],[yr_built]])</f>
        <v>24</v>
      </c>
      <c r="S891">
        <v>2</v>
      </c>
      <c r="T891" s="2">
        <v>41800</v>
      </c>
      <c r="U891" s="3">
        <v>3.5</v>
      </c>
      <c r="V891" s="4">
        <f>IFERROR(Homes[[#This Row],[sqft_above]]+Homes[[#This Row],[sqft_basement]]," ")</f>
        <v>3510</v>
      </c>
      <c r="W891" s="4">
        <v>9364</v>
      </c>
      <c r="X891">
        <v>0</v>
      </c>
      <c r="Y891">
        <v>0</v>
      </c>
      <c r="Z891">
        <v>3</v>
      </c>
      <c r="AA891" s="4">
        <v>3510</v>
      </c>
      <c r="AB891" s="4">
        <v>0</v>
      </c>
      <c r="AC891">
        <v>2001</v>
      </c>
      <c r="AD891" t="s">
        <v>1008</v>
      </c>
      <c r="AE891" t="s">
        <v>313</v>
      </c>
      <c r="AF891" t="s">
        <v>314</v>
      </c>
    </row>
    <row r="892" spans="1:32">
      <c r="A892" t="str">
        <f>PROPER(TRIM(Homes[[#This Row],[street]]))</f>
        <v>23337 Ne 138Th Way</v>
      </c>
      <c r="B892" t="str">
        <f>PROPER(TRIM(Homes[[#This Row],[city]]))</f>
        <v>Woodinville</v>
      </c>
      <c r="C892" t="str">
        <f>_xlfn.TEXTBEFORE(Homes[[#This Row],[statezip]]," ")</f>
        <v>WA</v>
      </c>
      <c r="D892" s="6" t="str">
        <f>_xlfn.TEXTAFTER(Homes[[#This Row],[statezip]]," ")</f>
        <v>98077</v>
      </c>
      <c r="E892" s="1">
        <v>695000</v>
      </c>
      <c r="F892">
        <v>3</v>
      </c>
      <c r="G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2" s="3" t="str">
        <f>Homes[[#This Row],[bedrooms]] &amp; " bd | " &amp; TEXT(Homes[[#This Row],[bathrooms]],"0.##") &amp; " ba"</f>
        <v>3 bd | 2.5 ba</v>
      </c>
      <c r="I892" s="4">
        <v>2620</v>
      </c>
      <c r="J892" s="1">
        <f>IFERROR(Homes[[#This Row],[price]]/Homes[[#This Row],[sqft_living]]," ")</f>
        <v>265.26717557251908</v>
      </c>
      <c r="K892" s="4">
        <f>IFERROR(Homes[[#This Row],[sqft_lot]]/43560," ")</f>
        <v>1.1789256198347107</v>
      </c>
      <c r="L892" t="str">
        <f>IF(Homes[[#This Row],[waterfront]]=1, "Yes","No")</f>
        <v>No</v>
      </c>
      <c r="M892" s="4" t="str">
        <f>IF(Homes[[#This Row],[sqft_basement]]&gt;0, "Yes","No")</f>
        <v>No</v>
      </c>
      <c r="N892" t="str">
        <f>CHOOSE(Homes[[#This Row],[view]]+1, "None","Fair","Good","Great","Excellent")</f>
        <v>None</v>
      </c>
      <c r="O892" t="str">
        <f>CHOOSE(Homes[[#This Row],[condition]], "Poor","Fair","Average","Good","Excellent")</f>
        <v>Average</v>
      </c>
      <c r="P892">
        <f ca="1">YEAR(TODAY())-Homes[[#This Row],[yr_built]]</f>
        <v>27</v>
      </c>
      <c r="Q892">
        <v>2006</v>
      </c>
      <c r="R892">
        <f ca="1">IF(Homes[[#This Row],[yr_renovated]]&gt;0, YEAR(TODAY())-Homes[[#This Row],[yr_renovated]], YEAR(TODAY())-Homes[[#This Row],[yr_built]])</f>
        <v>19</v>
      </c>
      <c r="S892">
        <v>2</v>
      </c>
      <c r="T892" s="2">
        <v>41821</v>
      </c>
      <c r="U892" s="3">
        <v>2.5</v>
      </c>
      <c r="V892" s="4">
        <f>IFERROR(Homes[[#This Row],[sqft_above]]+Homes[[#This Row],[sqft_basement]]," ")</f>
        <v>2620</v>
      </c>
      <c r="W892" s="4">
        <v>51354</v>
      </c>
      <c r="X892">
        <v>0</v>
      </c>
      <c r="Y892">
        <v>0</v>
      </c>
      <c r="Z892">
        <v>3</v>
      </c>
      <c r="AA892" s="4">
        <v>2620</v>
      </c>
      <c r="AB892" s="4">
        <v>0</v>
      </c>
      <c r="AC892">
        <v>1998</v>
      </c>
      <c r="AD892" t="s">
        <v>1009</v>
      </c>
      <c r="AE892" t="s">
        <v>120</v>
      </c>
      <c r="AF892" t="s">
        <v>121</v>
      </c>
    </row>
    <row r="893" spans="1:32">
      <c r="A893" t="str">
        <f>PROPER(TRIM(Homes[[#This Row],[street]]))</f>
        <v>Valley View Trail</v>
      </c>
      <c r="B893" t="str">
        <f>PROPER(TRIM(Homes[[#This Row],[city]]))</f>
        <v>Redmond</v>
      </c>
      <c r="C893" t="str">
        <f>_xlfn.TEXTBEFORE(Homes[[#This Row],[statezip]]," ")</f>
        <v>WA</v>
      </c>
      <c r="D893" s="6" t="str">
        <f>_xlfn.TEXTAFTER(Homes[[#This Row],[statezip]]," ")</f>
        <v>98052</v>
      </c>
      <c r="E893" s="1">
        <v>693000</v>
      </c>
      <c r="F893">
        <v>3</v>
      </c>
      <c r="G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3" s="3" t="str">
        <f>Homes[[#This Row],[bedrooms]] &amp; " bd | " &amp; TEXT(Homes[[#This Row],[bathrooms]],"0.##") &amp; " ba"</f>
        <v>3 bd | 2.5 ba</v>
      </c>
      <c r="I893" s="4">
        <v>2460</v>
      </c>
      <c r="J893" s="1">
        <f>IFERROR(Homes[[#This Row],[price]]/Homes[[#This Row],[sqft_living]]," ")</f>
        <v>281.70731707317071</v>
      </c>
      <c r="K893" s="4">
        <f>IFERROR(Homes[[#This Row],[sqft_lot]]/43560," ")</f>
        <v>0.27612488521579431</v>
      </c>
      <c r="L893" t="str">
        <f>IF(Homes[[#This Row],[waterfront]]=1, "Yes","No")</f>
        <v>No</v>
      </c>
      <c r="M893" s="4" t="str">
        <f>IF(Homes[[#This Row],[sqft_basement]]&gt;0, "Yes","No")</f>
        <v>No</v>
      </c>
      <c r="N893" t="str">
        <f>CHOOSE(Homes[[#This Row],[view]]+1, "None","Fair","Good","Great","Excellent")</f>
        <v>None</v>
      </c>
      <c r="O893" t="str">
        <f>CHOOSE(Homes[[#This Row],[condition]], "Poor","Fair","Average","Good","Excellent")</f>
        <v>Average</v>
      </c>
      <c r="P893">
        <f ca="1">YEAR(TODAY())-Homes[[#This Row],[yr_built]]</f>
        <v>29</v>
      </c>
      <c r="Q893">
        <v>0</v>
      </c>
      <c r="R893">
        <f ca="1">IF(Homes[[#This Row],[yr_renovated]]&gt;0, YEAR(TODAY())-Homes[[#This Row],[yr_renovated]], YEAR(TODAY())-Homes[[#This Row],[yr_built]])</f>
        <v>29</v>
      </c>
      <c r="S893">
        <v>2</v>
      </c>
      <c r="T893" s="2">
        <v>41790</v>
      </c>
      <c r="U893" s="3">
        <v>2.5</v>
      </c>
      <c r="V893" s="4">
        <f>IFERROR(Homes[[#This Row],[sqft_above]]+Homes[[#This Row],[sqft_basement]]," ")</f>
        <v>2460</v>
      </c>
      <c r="W893" s="4">
        <v>12028</v>
      </c>
      <c r="X893">
        <v>0</v>
      </c>
      <c r="Y893">
        <v>0</v>
      </c>
      <c r="Z893">
        <v>3</v>
      </c>
      <c r="AA893" s="4">
        <v>2460</v>
      </c>
      <c r="AB893" s="4">
        <v>0</v>
      </c>
      <c r="AC893">
        <v>1996</v>
      </c>
      <c r="AD893" t="s">
        <v>1010</v>
      </c>
      <c r="AE893" t="s">
        <v>137</v>
      </c>
      <c r="AF893" t="s">
        <v>138</v>
      </c>
    </row>
    <row r="894" spans="1:32">
      <c r="A894" t="str">
        <f>PROPER(TRIM(Homes[[#This Row],[street]]))</f>
        <v>7313 Chanticleer Ave Se</v>
      </c>
      <c r="B894" t="str">
        <f>PROPER(TRIM(Homes[[#This Row],[city]]))</f>
        <v>Snoqualmie</v>
      </c>
      <c r="C894" t="str">
        <f>_xlfn.TEXTBEFORE(Homes[[#This Row],[statezip]]," ")</f>
        <v>WA</v>
      </c>
      <c r="D894" s="6" t="str">
        <f>_xlfn.TEXTAFTER(Homes[[#This Row],[statezip]]," ")</f>
        <v>98065</v>
      </c>
      <c r="E894" s="1">
        <v>692500</v>
      </c>
      <c r="F894">
        <v>4</v>
      </c>
      <c r="G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94" s="3" t="str">
        <f>Homes[[#This Row],[bedrooms]] &amp; " bd | " &amp; TEXT(Homes[[#This Row],[bathrooms]],"0.##") &amp; " ba"</f>
        <v>4 bd | 2.75 ba</v>
      </c>
      <c r="I894" s="4">
        <v>3710</v>
      </c>
      <c r="J894" s="1">
        <f>IFERROR(Homes[[#This Row],[price]]/Homes[[#This Row],[sqft_living]]," ")</f>
        <v>186.6576819407008</v>
      </c>
      <c r="K894" s="4">
        <f>IFERROR(Homes[[#This Row],[sqft_lot]]/43560," ")</f>
        <v>0.18328741965105602</v>
      </c>
      <c r="L894" t="str">
        <f>IF(Homes[[#This Row],[waterfront]]=1, "Yes","No")</f>
        <v>No</v>
      </c>
      <c r="M894" s="4" t="str">
        <f>IF(Homes[[#This Row],[sqft_basement]]&gt;0, "Yes","No")</f>
        <v>No</v>
      </c>
      <c r="N894" t="str">
        <f>CHOOSE(Homes[[#This Row],[view]]+1, "None","Fair","Good","Great","Excellent")</f>
        <v>None</v>
      </c>
      <c r="O894" t="str">
        <f>CHOOSE(Homes[[#This Row],[condition]], "Poor","Fair","Average","Good","Excellent")</f>
        <v>Average</v>
      </c>
      <c r="P894">
        <f ca="1">YEAR(TODAY())-Homes[[#This Row],[yr_built]]</f>
        <v>26</v>
      </c>
      <c r="Q894">
        <v>0</v>
      </c>
      <c r="R894">
        <f ca="1">IF(Homes[[#This Row],[yr_renovated]]&gt;0, YEAR(TODAY())-Homes[[#This Row],[yr_renovated]], YEAR(TODAY())-Homes[[#This Row],[yr_built]])</f>
        <v>26</v>
      </c>
      <c r="S894">
        <v>2</v>
      </c>
      <c r="T894" s="2">
        <v>41829</v>
      </c>
      <c r="U894" s="3">
        <v>2.75</v>
      </c>
      <c r="V894" s="4">
        <f>IFERROR(Homes[[#This Row],[sqft_above]]+Homes[[#This Row],[sqft_basement]]," ")</f>
        <v>3710</v>
      </c>
      <c r="W894" s="4">
        <v>7984</v>
      </c>
      <c r="X894">
        <v>0</v>
      </c>
      <c r="Y894">
        <v>0</v>
      </c>
      <c r="Z894">
        <v>3</v>
      </c>
      <c r="AA894" s="4">
        <v>3710</v>
      </c>
      <c r="AB894" s="4">
        <v>0</v>
      </c>
      <c r="AC894">
        <v>1999</v>
      </c>
      <c r="AD894" t="s">
        <v>1011</v>
      </c>
      <c r="AE894" t="s">
        <v>313</v>
      </c>
      <c r="AF894" t="s">
        <v>314</v>
      </c>
    </row>
    <row r="895" spans="1:32">
      <c r="A895" t="str">
        <f>PROPER(TRIM(Homes[[#This Row],[street]]))</f>
        <v>6265 160Th Ave Se</v>
      </c>
      <c r="B895" t="str">
        <f>PROPER(TRIM(Homes[[#This Row],[city]]))</f>
        <v>Bellevue</v>
      </c>
      <c r="C895" t="str">
        <f>_xlfn.TEXTBEFORE(Homes[[#This Row],[statezip]]," ")</f>
        <v>WA</v>
      </c>
      <c r="D895" s="6" t="str">
        <f>_xlfn.TEXTAFTER(Homes[[#This Row],[statezip]]," ")</f>
        <v>98006</v>
      </c>
      <c r="E895" s="1">
        <v>692000</v>
      </c>
      <c r="F895">
        <v>4</v>
      </c>
      <c r="G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895" s="3" t="str">
        <f>Homes[[#This Row],[bedrooms]] &amp; " bd | " &amp; TEXT(Homes[[#This Row],[bathrooms]],"0.##") &amp; " ba"</f>
        <v>4 bd | 3.25 ba</v>
      </c>
      <c r="I895" s="4">
        <v>5010</v>
      </c>
      <c r="J895" s="1">
        <f>IFERROR(Homes[[#This Row],[price]]/Homes[[#This Row],[sqft_living]]," ")</f>
        <v>138.12375249500997</v>
      </c>
      <c r="K895" s="4">
        <f>IFERROR(Homes[[#This Row],[sqft_lot]]/43560," ")</f>
        <v>0.7910927456382002</v>
      </c>
      <c r="L895" t="str">
        <f>IF(Homes[[#This Row],[waterfront]]=1, "Yes","No")</f>
        <v>No</v>
      </c>
      <c r="M895" s="4" t="str">
        <f>IF(Homes[[#This Row],[sqft_basement]]&gt;0, "Yes","No")</f>
        <v>No</v>
      </c>
      <c r="N895" t="str">
        <f>CHOOSE(Homes[[#This Row],[view]]+1, "None","Fair","Good","Great","Excellent")</f>
        <v>None</v>
      </c>
      <c r="O895" t="str">
        <f>CHOOSE(Homes[[#This Row],[condition]], "Poor","Fair","Average","Good","Excellent")</f>
        <v>Average</v>
      </c>
      <c r="P895">
        <f ca="1">YEAR(TODAY())-Homes[[#This Row],[yr_built]]</f>
        <v>37</v>
      </c>
      <c r="Q895">
        <v>2000</v>
      </c>
      <c r="R895">
        <f ca="1">IF(Homes[[#This Row],[yr_renovated]]&gt;0, YEAR(TODAY())-Homes[[#This Row],[yr_renovated]], YEAR(TODAY())-Homes[[#This Row],[yr_built]])</f>
        <v>25</v>
      </c>
      <c r="S895">
        <v>2</v>
      </c>
      <c r="T895" s="2">
        <v>41778</v>
      </c>
      <c r="U895" s="3">
        <v>3.25</v>
      </c>
      <c r="V895" s="4">
        <f>IFERROR(Homes[[#This Row],[sqft_above]]+Homes[[#This Row],[sqft_basement]]," ")</f>
        <v>5010</v>
      </c>
      <c r="W895" s="4">
        <v>34460</v>
      </c>
      <c r="X895">
        <v>0</v>
      </c>
      <c r="Y895">
        <v>0</v>
      </c>
      <c r="Z895">
        <v>3</v>
      </c>
      <c r="AA895" s="4">
        <v>5010</v>
      </c>
      <c r="AB895" s="4">
        <v>0</v>
      </c>
      <c r="AC895">
        <v>1988</v>
      </c>
      <c r="AD895" t="s">
        <v>1012</v>
      </c>
      <c r="AE895" t="s">
        <v>33</v>
      </c>
      <c r="AF895" t="s">
        <v>91</v>
      </c>
    </row>
    <row r="896" spans="1:32">
      <c r="A896" t="str">
        <f>PROPER(TRIM(Homes[[#This Row],[street]]))</f>
        <v>9041 49Th Ave Ne</v>
      </c>
      <c r="B896" t="str">
        <f>PROPER(TRIM(Homes[[#This Row],[city]]))</f>
        <v>Seattle</v>
      </c>
      <c r="C896" t="str">
        <f>_xlfn.TEXTBEFORE(Homes[[#This Row],[statezip]]," ")</f>
        <v>WA</v>
      </c>
      <c r="D896" s="6" t="str">
        <f>_xlfn.TEXTAFTER(Homes[[#This Row],[statezip]]," ")</f>
        <v>98115</v>
      </c>
      <c r="E896" s="1">
        <v>691500</v>
      </c>
      <c r="F896">
        <v>4</v>
      </c>
      <c r="G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6" s="3" t="str">
        <f>Homes[[#This Row],[bedrooms]] &amp; " bd | " &amp; TEXT(Homes[[#This Row],[bathrooms]],"0.##") &amp; " ba"</f>
        <v>4 bd | 2.5 ba</v>
      </c>
      <c r="I896" s="4">
        <v>2600</v>
      </c>
      <c r="J896" s="1">
        <f>IFERROR(Homes[[#This Row],[price]]/Homes[[#This Row],[sqft_living]]," ")</f>
        <v>265.96153846153845</v>
      </c>
      <c r="K896" s="4">
        <f>IFERROR(Homes[[#This Row],[sqft_lot]]/43560," ")</f>
        <v>0.16528925619834711</v>
      </c>
      <c r="L896" t="str">
        <f>IF(Homes[[#This Row],[waterfront]]=1, "Yes","No")</f>
        <v>No</v>
      </c>
      <c r="M896" s="4" t="str">
        <f>IF(Homes[[#This Row],[sqft_basement]]&gt;0, "Yes","No")</f>
        <v>No</v>
      </c>
      <c r="N896" t="str">
        <f>CHOOSE(Homes[[#This Row],[view]]+1, "None","Fair","Good","Great","Excellent")</f>
        <v>None</v>
      </c>
      <c r="O896" t="str">
        <f>CHOOSE(Homes[[#This Row],[condition]], "Poor","Fair","Average","Good","Excellent")</f>
        <v>Average</v>
      </c>
      <c r="P896">
        <f ca="1">YEAR(TODAY())-Homes[[#This Row],[yr_built]]</f>
        <v>63</v>
      </c>
      <c r="Q896">
        <v>2002</v>
      </c>
      <c r="R896">
        <f ca="1">IF(Homes[[#This Row],[yr_renovated]]&gt;0, YEAR(TODAY())-Homes[[#This Row],[yr_renovated]], YEAR(TODAY())-Homes[[#This Row],[yr_built]])</f>
        <v>23</v>
      </c>
      <c r="S896">
        <v>2</v>
      </c>
      <c r="T896" s="2">
        <v>41821</v>
      </c>
      <c r="U896" s="3">
        <v>2.5</v>
      </c>
      <c r="V896" s="4">
        <f>IFERROR(Homes[[#This Row],[sqft_above]]+Homes[[#This Row],[sqft_basement]]," ")</f>
        <v>2600</v>
      </c>
      <c r="W896" s="4">
        <v>7200</v>
      </c>
      <c r="X896">
        <v>0</v>
      </c>
      <c r="Y896">
        <v>0</v>
      </c>
      <c r="Z896">
        <v>3</v>
      </c>
      <c r="AA896" s="4">
        <v>2600</v>
      </c>
      <c r="AB896" s="4">
        <v>0</v>
      </c>
      <c r="AC896">
        <v>1962</v>
      </c>
      <c r="AD896" t="s">
        <v>1013</v>
      </c>
      <c r="AE896" t="s">
        <v>49</v>
      </c>
      <c r="AF896" t="s">
        <v>154</v>
      </c>
    </row>
    <row r="897" spans="1:32">
      <c r="A897" t="str">
        <f>PROPER(TRIM(Homes[[#This Row],[street]]))</f>
        <v>4118 107Th Pl Ne</v>
      </c>
      <c r="B897" t="str">
        <f>PROPER(TRIM(Homes[[#This Row],[city]]))</f>
        <v>Kirkland</v>
      </c>
      <c r="C897" t="str">
        <f>_xlfn.TEXTBEFORE(Homes[[#This Row],[statezip]]," ")</f>
        <v>WA</v>
      </c>
      <c r="D897" s="6" t="str">
        <f>_xlfn.TEXTAFTER(Homes[[#This Row],[statezip]]," ")</f>
        <v>98033</v>
      </c>
      <c r="E897" s="1">
        <v>691000</v>
      </c>
      <c r="F897">
        <v>4</v>
      </c>
      <c r="G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897" s="3" t="str">
        <f>Homes[[#This Row],[bedrooms]] &amp; " bd | " &amp; TEXT(Homes[[#This Row],[bathrooms]],"0.##") &amp; " ba"</f>
        <v>4 bd | 2.75 ba</v>
      </c>
      <c r="I897" s="4">
        <v>2550</v>
      </c>
      <c r="J897" s="1">
        <f>IFERROR(Homes[[#This Row],[price]]/Homes[[#This Row],[sqft_living]]," ")</f>
        <v>270.98039215686276</v>
      </c>
      <c r="K897" s="4">
        <f>IFERROR(Homes[[#This Row],[sqft_lot]]/43560," ")</f>
        <v>0.19816345270890726</v>
      </c>
      <c r="L897" t="str">
        <f>IF(Homes[[#This Row],[waterfront]]=1, "Yes","No")</f>
        <v>No</v>
      </c>
      <c r="M897" s="4" t="str">
        <f>IF(Homes[[#This Row],[sqft_basement]]&gt;0, "Yes","No")</f>
        <v>Yes</v>
      </c>
      <c r="N897" t="str">
        <f>CHOOSE(Homes[[#This Row],[view]]+1, "None","Fair","Good","Great","Excellent")</f>
        <v>None</v>
      </c>
      <c r="O897" t="str">
        <f>CHOOSE(Homes[[#This Row],[condition]], "Poor","Fair","Average","Good","Excellent")</f>
        <v>Average</v>
      </c>
      <c r="P897">
        <f ca="1">YEAR(TODAY())-Homes[[#This Row],[yr_built]]</f>
        <v>53</v>
      </c>
      <c r="Q897">
        <v>2002</v>
      </c>
      <c r="R897">
        <f ca="1">IF(Homes[[#This Row],[yr_renovated]]&gt;0, YEAR(TODAY())-Homes[[#This Row],[yr_renovated]], YEAR(TODAY())-Homes[[#This Row],[yr_built]])</f>
        <v>23</v>
      </c>
      <c r="S897">
        <v>1</v>
      </c>
      <c r="T897" s="2">
        <v>41780</v>
      </c>
      <c r="U897" s="3">
        <v>2.75</v>
      </c>
      <c r="V897" s="4">
        <f>IFERROR(Homes[[#This Row],[sqft_above]]+Homes[[#This Row],[sqft_basement]]," ")</f>
        <v>2550</v>
      </c>
      <c r="W897" s="4">
        <v>8632</v>
      </c>
      <c r="X897">
        <v>0</v>
      </c>
      <c r="Y897">
        <v>0</v>
      </c>
      <c r="Z897">
        <v>3</v>
      </c>
      <c r="AA897" s="4">
        <v>1700</v>
      </c>
      <c r="AB897" s="4">
        <v>850</v>
      </c>
      <c r="AC897">
        <v>1972</v>
      </c>
      <c r="AD897" t="s">
        <v>1014</v>
      </c>
      <c r="AE897" t="s">
        <v>46</v>
      </c>
      <c r="AF897" t="s">
        <v>55</v>
      </c>
    </row>
    <row r="898" spans="1:32">
      <c r="A898" t="str">
        <f>PROPER(TRIM(Homes[[#This Row],[street]]))</f>
        <v>2406 E Helen St</v>
      </c>
      <c r="B898" t="str">
        <f>PROPER(TRIM(Homes[[#This Row],[city]]))</f>
        <v>Seattle</v>
      </c>
      <c r="C898" t="str">
        <f>_xlfn.TEXTBEFORE(Homes[[#This Row],[statezip]]," ")</f>
        <v>WA</v>
      </c>
      <c r="D898" s="6" t="str">
        <f>_xlfn.TEXTAFTER(Homes[[#This Row],[statezip]]," ")</f>
        <v>98112</v>
      </c>
      <c r="E898" s="1">
        <v>690500</v>
      </c>
      <c r="F898">
        <v>5</v>
      </c>
      <c r="G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898" s="3" t="str">
        <f>Homes[[#This Row],[bedrooms]] &amp; " bd | " &amp; TEXT(Homes[[#This Row],[bathrooms]],"0.##") &amp; " ba"</f>
        <v>5 bd | 2. ba</v>
      </c>
      <c r="I898" s="4">
        <v>2000</v>
      </c>
      <c r="J898" s="1">
        <f>IFERROR(Homes[[#This Row],[price]]/Homes[[#This Row],[sqft_living]]," ")</f>
        <v>345.25</v>
      </c>
      <c r="K898" s="4">
        <f>IFERROR(Homes[[#This Row],[sqft_lot]]/43560," ")</f>
        <v>9.6671258034894403E-2</v>
      </c>
      <c r="L898" t="str">
        <f>IF(Homes[[#This Row],[waterfront]]=1, "Yes","No")</f>
        <v>No</v>
      </c>
      <c r="M898" s="4" t="str">
        <f>IF(Homes[[#This Row],[sqft_basement]]&gt;0, "Yes","No")</f>
        <v>Yes</v>
      </c>
      <c r="N898" t="str">
        <f>CHOOSE(Homes[[#This Row],[view]]+1, "None","Fair","Good","Great","Excellent")</f>
        <v>Good</v>
      </c>
      <c r="O898" t="str">
        <f>CHOOSE(Homes[[#This Row],[condition]], "Poor","Fair","Average","Good","Excellent")</f>
        <v>Good</v>
      </c>
      <c r="P898">
        <f ca="1">YEAR(TODAY())-Homes[[#This Row],[yr_built]]</f>
        <v>117</v>
      </c>
      <c r="Q898">
        <v>0</v>
      </c>
      <c r="R898">
        <f ca="1">IF(Homes[[#This Row],[yr_renovated]]&gt;0, YEAR(TODAY())-Homes[[#This Row],[yr_renovated]], YEAR(TODAY())-Homes[[#This Row],[yr_built]])</f>
        <v>117</v>
      </c>
      <c r="S898">
        <v>1.5</v>
      </c>
      <c r="T898" s="2">
        <v>41815</v>
      </c>
      <c r="U898" s="3">
        <v>2</v>
      </c>
      <c r="V898" s="4">
        <f>IFERROR(Homes[[#This Row],[sqft_above]]+Homes[[#This Row],[sqft_basement]]," ")</f>
        <v>2000</v>
      </c>
      <c r="W898" s="4">
        <v>4211</v>
      </c>
      <c r="X898">
        <v>0</v>
      </c>
      <c r="Y898">
        <v>2</v>
      </c>
      <c r="Z898">
        <v>4</v>
      </c>
      <c r="AA898" s="4">
        <v>1280</v>
      </c>
      <c r="AB898" s="4">
        <v>720</v>
      </c>
      <c r="AC898">
        <v>1908</v>
      </c>
      <c r="AD898" t="s">
        <v>1015</v>
      </c>
      <c r="AE898" t="s">
        <v>49</v>
      </c>
      <c r="AF898" t="s">
        <v>64</v>
      </c>
    </row>
    <row r="899" spans="1:32">
      <c r="A899" t="str">
        <f>PROPER(TRIM(Homes[[#This Row],[street]]))</f>
        <v>110-112 209Th Pl Se</v>
      </c>
      <c r="B899" t="str">
        <f>PROPER(TRIM(Homes[[#This Row],[city]]))</f>
        <v>Sammamish</v>
      </c>
      <c r="C899" t="str">
        <f>_xlfn.TEXTBEFORE(Homes[[#This Row],[statezip]]," ")</f>
        <v>WA</v>
      </c>
      <c r="D899" s="6" t="str">
        <f>_xlfn.TEXTAFTER(Homes[[#This Row],[statezip]]," ")</f>
        <v>98074</v>
      </c>
      <c r="E899" s="1">
        <v>690408.62069000001</v>
      </c>
      <c r="F899">
        <v>4</v>
      </c>
      <c r="G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899" s="3" t="str">
        <f>Homes[[#This Row],[bedrooms]] &amp; " bd | " &amp; TEXT(Homes[[#This Row],[bathrooms]],"0.##") &amp; " ba"</f>
        <v>4 bd | 2.5 ba</v>
      </c>
      <c r="I899" s="4">
        <v>3210</v>
      </c>
      <c r="J899" s="1">
        <f>IFERROR(Homes[[#This Row],[price]]/Homes[[#This Row],[sqft_living]]," ")</f>
        <v>215.08056719314641</v>
      </c>
      <c r="K899" s="4">
        <f>IFERROR(Homes[[#This Row],[sqft_lot]]/43560," ")</f>
        <v>0.34228650137741046</v>
      </c>
      <c r="L899" t="str">
        <f>IF(Homes[[#This Row],[waterfront]]=1, "Yes","No")</f>
        <v>No</v>
      </c>
      <c r="M899" s="4" t="str">
        <f>IF(Homes[[#This Row],[sqft_basement]]&gt;0, "Yes","No")</f>
        <v>No</v>
      </c>
      <c r="N899" t="str">
        <f>CHOOSE(Homes[[#This Row],[view]]+1, "None","Fair","Good","Great","Excellent")</f>
        <v>None</v>
      </c>
      <c r="O899" t="str">
        <f>CHOOSE(Homes[[#This Row],[condition]], "Poor","Fair","Average","Good","Excellent")</f>
        <v>Average</v>
      </c>
      <c r="P899">
        <f ca="1">YEAR(TODAY())-Homes[[#This Row],[yr_built]]</f>
        <v>30</v>
      </c>
      <c r="Q899">
        <v>0</v>
      </c>
      <c r="R899">
        <f ca="1">IF(Homes[[#This Row],[yr_renovated]]&gt;0, YEAR(TODAY())-Homes[[#This Row],[yr_renovated]], YEAR(TODAY())-Homes[[#This Row],[yr_built]])</f>
        <v>30</v>
      </c>
      <c r="S899">
        <v>2</v>
      </c>
      <c r="T899" s="2">
        <v>41808</v>
      </c>
      <c r="U899" s="3">
        <v>2.5</v>
      </c>
      <c r="V899" s="4">
        <f>IFERROR(Homes[[#This Row],[sqft_above]]+Homes[[#This Row],[sqft_basement]]," ")</f>
        <v>3210</v>
      </c>
      <c r="W899" s="4">
        <v>14910</v>
      </c>
      <c r="X899">
        <v>0</v>
      </c>
      <c r="Y899">
        <v>0</v>
      </c>
      <c r="Z899">
        <v>3</v>
      </c>
      <c r="AA899" s="4">
        <v>3210</v>
      </c>
      <c r="AB899" s="4">
        <v>0</v>
      </c>
      <c r="AC899">
        <v>1995</v>
      </c>
      <c r="AD899" t="s">
        <v>1016</v>
      </c>
      <c r="AE899" t="s">
        <v>102</v>
      </c>
      <c r="AF899" t="s">
        <v>266</v>
      </c>
    </row>
    <row r="900" spans="1:32">
      <c r="A900" t="str">
        <f>PROPER(TRIM(Homes[[#This Row],[street]]))</f>
        <v>24127 Se 45Th Pl</v>
      </c>
      <c r="B900" t="str">
        <f>PROPER(TRIM(Homes[[#This Row],[city]]))</f>
        <v>Issaquah</v>
      </c>
      <c r="C900" t="str">
        <f>_xlfn.TEXTBEFORE(Homes[[#This Row],[statezip]]," ")</f>
        <v>WA</v>
      </c>
      <c r="D900" s="6" t="str">
        <f>_xlfn.TEXTAFTER(Homes[[#This Row],[statezip]]," ")</f>
        <v>98029</v>
      </c>
      <c r="E900" s="1">
        <v>690000</v>
      </c>
      <c r="F900">
        <v>4</v>
      </c>
      <c r="G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0" s="3" t="str">
        <f>Homes[[#This Row],[bedrooms]] &amp; " bd | " &amp; TEXT(Homes[[#This Row],[bathrooms]],"0.##") &amp; " ba"</f>
        <v>4 bd | 2.5 ba</v>
      </c>
      <c r="I900" s="4">
        <v>2670</v>
      </c>
      <c r="J900" s="1">
        <f>IFERROR(Homes[[#This Row],[price]]/Homes[[#This Row],[sqft_living]]," ")</f>
        <v>258.42696629213481</v>
      </c>
      <c r="K900" s="4">
        <f>IFERROR(Homes[[#This Row],[sqft_lot]]/43560," ")</f>
        <v>0.30906795224977041</v>
      </c>
      <c r="L900" t="str">
        <f>IF(Homes[[#This Row],[waterfront]]=1, "Yes","No")</f>
        <v>No</v>
      </c>
      <c r="M900" s="4" t="str">
        <f>IF(Homes[[#This Row],[sqft_basement]]&gt;0, "Yes","No")</f>
        <v>No</v>
      </c>
      <c r="N900" t="str">
        <f>CHOOSE(Homes[[#This Row],[view]]+1, "None","Fair","Good","Great","Excellent")</f>
        <v>None</v>
      </c>
      <c r="O900" t="str">
        <f>CHOOSE(Homes[[#This Row],[condition]], "Poor","Fair","Average","Good","Excellent")</f>
        <v>Good</v>
      </c>
      <c r="P900">
        <f ca="1">YEAR(TODAY())-Homes[[#This Row],[yr_built]]</f>
        <v>36</v>
      </c>
      <c r="Q900">
        <v>0</v>
      </c>
      <c r="R900">
        <f ca="1">IF(Homes[[#This Row],[yr_renovated]]&gt;0, YEAR(TODAY())-Homes[[#This Row],[yr_renovated]], YEAR(TODAY())-Homes[[#This Row],[yr_built]])</f>
        <v>36</v>
      </c>
      <c r="S900">
        <v>2</v>
      </c>
      <c r="T900" s="2">
        <v>41771</v>
      </c>
      <c r="U900" s="3">
        <v>2.5</v>
      </c>
      <c r="V900" s="4">
        <f>IFERROR(Homes[[#This Row],[sqft_above]]+Homes[[#This Row],[sqft_basement]]," ")</f>
        <v>2670</v>
      </c>
      <c r="W900" s="4">
        <v>13463</v>
      </c>
      <c r="X900">
        <v>0</v>
      </c>
      <c r="Y900">
        <v>0</v>
      </c>
      <c r="Z900">
        <v>4</v>
      </c>
      <c r="AA900" s="4">
        <v>2670</v>
      </c>
      <c r="AB900" s="4">
        <v>0</v>
      </c>
      <c r="AC900">
        <v>1989</v>
      </c>
      <c r="AD900" t="s">
        <v>1017</v>
      </c>
      <c r="AE900" t="s">
        <v>79</v>
      </c>
      <c r="AF900" t="s">
        <v>80</v>
      </c>
    </row>
    <row r="901" spans="1:32">
      <c r="A901" t="str">
        <f>PROPER(TRIM(Homes[[#This Row],[street]]))</f>
        <v>25919 Se 37Th Way</v>
      </c>
      <c r="B901" t="str">
        <f>PROPER(TRIM(Homes[[#This Row],[city]]))</f>
        <v>Issaquah</v>
      </c>
      <c r="C901" t="str">
        <f>_xlfn.TEXTBEFORE(Homes[[#This Row],[statezip]]," ")</f>
        <v>WA</v>
      </c>
      <c r="D901" s="6" t="str">
        <f>_xlfn.TEXTAFTER(Homes[[#This Row],[statezip]]," ")</f>
        <v>98029</v>
      </c>
      <c r="E901" s="1">
        <v>690000</v>
      </c>
      <c r="F901">
        <v>4</v>
      </c>
      <c r="G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1" s="3" t="str">
        <f>Homes[[#This Row],[bedrooms]] &amp; " bd | " &amp; TEXT(Homes[[#This Row],[bathrooms]],"0.##") &amp; " ba"</f>
        <v>4 bd | 2.5 ba</v>
      </c>
      <c r="I901" s="4">
        <v>2920</v>
      </c>
      <c r="J901" s="1">
        <f>IFERROR(Homes[[#This Row],[price]]/Homes[[#This Row],[sqft_living]]," ")</f>
        <v>236.30136986301369</v>
      </c>
      <c r="K901" s="4">
        <f>IFERROR(Homes[[#This Row],[sqft_lot]]/43560," ")</f>
        <v>0.22736455463728192</v>
      </c>
      <c r="L901" t="str">
        <f>IF(Homes[[#This Row],[waterfront]]=1, "Yes","No")</f>
        <v>No</v>
      </c>
      <c r="M901" s="4" t="str">
        <f>IF(Homes[[#This Row],[sqft_basement]]&gt;0, "Yes","No")</f>
        <v>No</v>
      </c>
      <c r="N901" t="str">
        <f>CHOOSE(Homes[[#This Row],[view]]+1, "None","Fair","Good","Great","Excellent")</f>
        <v>None</v>
      </c>
      <c r="O901" t="str">
        <f>CHOOSE(Homes[[#This Row],[condition]], "Poor","Fair","Average","Good","Excellent")</f>
        <v>Good</v>
      </c>
      <c r="P901">
        <f ca="1">YEAR(TODAY())-Homes[[#This Row],[yr_built]]</f>
        <v>35</v>
      </c>
      <c r="Q901">
        <v>0</v>
      </c>
      <c r="R901">
        <f ca="1">IF(Homes[[#This Row],[yr_renovated]]&gt;0, YEAR(TODAY())-Homes[[#This Row],[yr_renovated]], YEAR(TODAY())-Homes[[#This Row],[yr_built]])</f>
        <v>35</v>
      </c>
      <c r="S901">
        <v>2</v>
      </c>
      <c r="T901" s="2">
        <v>41788</v>
      </c>
      <c r="U901" s="3">
        <v>2.5</v>
      </c>
      <c r="V901" s="4">
        <f>IFERROR(Homes[[#This Row],[sqft_above]]+Homes[[#This Row],[sqft_basement]]," ")</f>
        <v>2920</v>
      </c>
      <c r="W901" s="4">
        <v>9904</v>
      </c>
      <c r="X901">
        <v>0</v>
      </c>
      <c r="Y901">
        <v>0</v>
      </c>
      <c r="Z901">
        <v>4</v>
      </c>
      <c r="AA901" s="4">
        <v>2920</v>
      </c>
      <c r="AB901" s="4">
        <v>0</v>
      </c>
      <c r="AC901">
        <v>1990</v>
      </c>
      <c r="AD901" t="s">
        <v>1018</v>
      </c>
      <c r="AE901" t="s">
        <v>79</v>
      </c>
      <c r="AF901" t="s">
        <v>80</v>
      </c>
    </row>
    <row r="902" spans="1:32">
      <c r="A902" t="str">
        <f>PROPER(TRIM(Homes[[#This Row],[street]]))</f>
        <v>11659 168Th Ct Ne</v>
      </c>
      <c r="B902" t="str">
        <f>PROPER(TRIM(Homes[[#This Row],[city]]))</f>
        <v>Redmond</v>
      </c>
      <c r="C902" t="str">
        <f>_xlfn.TEXTBEFORE(Homes[[#This Row],[statezip]]," ")</f>
        <v>WA</v>
      </c>
      <c r="D902" s="6" t="str">
        <f>_xlfn.TEXTAFTER(Homes[[#This Row],[statezip]]," ")</f>
        <v>98052</v>
      </c>
      <c r="E902" s="1">
        <v>690000</v>
      </c>
      <c r="F902">
        <v>4</v>
      </c>
      <c r="G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2" s="3" t="str">
        <f>Homes[[#This Row],[bedrooms]] &amp; " bd | " &amp; TEXT(Homes[[#This Row],[bathrooms]],"0.##") &amp; " ba"</f>
        <v>4 bd | 2.5 ba</v>
      </c>
      <c r="I902" s="4">
        <v>2700</v>
      </c>
      <c r="J902" s="1">
        <f>IFERROR(Homes[[#This Row],[price]]/Homes[[#This Row],[sqft_living]]," ")</f>
        <v>255.55555555555554</v>
      </c>
      <c r="K902" s="4">
        <f>IFERROR(Homes[[#This Row],[sqft_lot]]/43560," ")</f>
        <v>0.20224977043158862</v>
      </c>
      <c r="L902" t="str">
        <f>IF(Homes[[#This Row],[waterfront]]=1, "Yes","No")</f>
        <v>No</v>
      </c>
      <c r="M902" s="4" t="str">
        <f>IF(Homes[[#This Row],[sqft_basement]]&gt;0, "Yes","No")</f>
        <v>No</v>
      </c>
      <c r="N902" t="str">
        <f>CHOOSE(Homes[[#This Row],[view]]+1, "None","Fair","Good","Great","Excellent")</f>
        <v>None</v>
      </c>
      <c r="O902" t="str">
        <f>CHOOSE(Homes[[#This Row],[condition]], "Poor","Fair","Average","Good","Excellent")</f>
        <v>Average</v>
      </c>
      <c r="P902">
        <f ca="1">YEAR(TODAY())-Homes[[#This Row],[yr_built]]</f>
        <v>21</v>
      </c>
      <c r="Q902">
        <v>2003</v>
      </c>
      <c r="R902">
        <f ca="1">IF(Homes[[#This Row],[yr_renovated]]&gt;0, YEAR(TODAY())-Homes[[#This Row],[yr_renovated]], YEAR(TODAY())-Homes[[#This Row],[yr_built]])</f>
        <v>22</v>
      </c>
      <c r="S902">
        <v>2</v>
      </c>
      <c r="T902" s="2">
        <v>41785</v>
      </c>
      <c r="U902" s="3">
        <v>2.5</v>
      </c>
      <c r="V902" s="4">
        <f>IFERROR(Homes[[#This Row],[sqft_above]]+Homes[[#This Row],[sqft_basement]]," ")</f>
        <v>2700</v>
      </c>
      <c r="W902" s="4">
        <v>8810</v>
      </c>
      <c r="X902">
        <v>0</v>
      </c>
      <c r="Y902">
        <v>0</v>
      </c>
      <c r="Z902">
        <v>3</v>
      </c>
      <c r="AA902" s="4">
        <v>2700</v>
      </c>
      <c r="AB902" s="4">
        <v>0</v>
      </c>
      <c r="AC902">
        <v>2004</v>
      </c>
      <c r="AD902" t="s">
        <v>1019</v>
      </c>
      <c r="AE902" t="s">
        <v>137</v>
      </c>
      <c r="AF902" t="s">
        <v>138</v>
      </c>
    </row>
    <row r="903" spans="1:32">
      <c r="A903" t="str">
        <f>PROPER(TRIM(Homes[[#This Row],[street]]))</f>
        <v>4017 Corliss Ave N</v>
      </c>
      <c r="B903" t="str">
        <f>PROPER(TRIM(Homes[[#This Row],[city]]))</f>
        <v>Seattle</v>
      </c>
      <c r="C903" t="str">
        <f>_xlfn.TEXTBEFORE(Homes[[#This Row],[statezip]]," ")</f>
        <v>WA</v>
      </c>
      <c r="D903" s="6" t="str">
        <f>_xlfn.TEXTAFTER(Homes[[#This Row],[statezip]]," ")</f>
        <v>98103</v>
      </c>
      <c r="E903" s="1">
        <v>690000</v>
      </c>
      <c r="F903">
        <v>2</v>
      </c>
      <c r="G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903" s="3" t="str">
        <f>Homes[[#This Row],[bedrooms]] &amp; " bd | " &amp; TEXT(Homes[[#This Row],[bathrooms]],"0.##") &amp; " ba"</f>
        <v>2 bd | 1. ba</v>
      </c>
      <c r="I903" s="4">
        <v>970</v>
      </c>
      <c r="J903" s="1">
        <f>IFERROR(Homes[[#This Row],[price]]/Homes[[#This Row],[sqft_living]]," ")</f>
        <v>711.34020618556701</v>
      </c>
      <c r="K903" s="4">
        <f>IFERROR(Homes[[#This Row],[sqft_lot]]/43560," ")</f>
        <v>0.1046831955922865</v>
      </c>
      <c r="L903" t="str">
        <f>IF(Homes[[#This Row],[waterfront]]=1, "Yes","No")</f>
        <v>No</v>
      </c>
      <c r="M903" s="4" t="str">
        <f>IF(Homes[[#This Row],[sqft_basement]]&gt;0, "Yes","No")</f>
        <v>No</v>
      </c>
      <c r="N903" t="str">
        <f>CHOOSE(Homes[[#This Row],[view]]+1, "None","Fair","Good","Great","Excellent")</f>
        <v>None</v>
      </c>
      <c r="O903" t="str">
        <f>CHOOSE(Homes[[#This Row],[condition]], "Poor","Fair","Average","Good","Excellent")</f>
        <v>Good</v>
      </c>
      <c r="P903">
        <f ca="1">YEAR(TODAY())-Homes[[#This Row],[yr_built]]</f>
        <v>118</v>
      </c>
      <c r="Q903">
        <v>0</v>
      </c>
      <c r="R903">
        <f ca="1">IF(Homes[[#This Row],[yr_renovated]]&gt;0, YEAR(TODAY())-Homes[[#This Row],[yr_renovated]], YEAR(TODAY())-Homes[[#This Row],[yr_built]])</f>
        <v>118</v>
      </c>
      <c r="S903">
        <v>1</v>
      </c>
      <c r="T903" s="2">
        <v>41813</v>
      </c>
      <c r="U903" s="3">
        <v>1</v>
      </c>
      <c r="V903" s="4">
        <f>IFERROR(Homes[[#This Row],[sqft_above]]+Homes[[#This Row],[sqft_basement]]," ")</f>
        <v>970</v>
      </c>
      <c r="W903" s="4">
        <v>4560</v>
      </c>
      <c r="X903">
        <v>0</v>
      </c>
      <c r="Y903">
        <v>0</v>
      </c>
      <c r="Z903">
        <v>4</v>
      </c>
      <c r="AA903" s="4">
        <v>970</v>
      </c>
      <c r="AB903" s="4">
        <v>0</v>
      </c>
      <c r="AC903">
        <v>1907</v>
      </c>
      <c r="AD903" t="s">
        <v>1020</v>
      </c>
      <c r="AE903" t="s">
        <v>49</v>
      </c>
      <c r="AF903" t="s">
        <v>172</v>
      </c>
    </row>
    <row r="904" spans="1:32">
      <c r="A904" t="str">
        <f>PROPER(TRIM(Homes[[#This Row],[street]]))</f>
        <v>2505 E Calhoun St</v>
      </c>
      <c r="B904" t="str">
        <f>PROPER(TRIM(Homes[[#This Row],[city]]))</f>
        <v>Seattle</v>
      </c>
      <c r="C904" t="str">
        <f>_xlfn.TEXTBEFORE(Homes[[#This Row],[statezip]]," ")</f>
        <v>WA</v>
      </c>
      <c r="D904" s="6" t="str">
        <f>_xlfn.TEXTAFTER(Homes[[#This Row],[statezip]]," ")</f>
        <v>98112</v>
      </c>
      <c r="E904" s="1">
        <v>690000</v>
      </c>
      <c r="F904">
        <v>2</v>
      </c>
      <c r="G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04" s="3" t="str">
        <f>Homes[[#This Row],[bedrooms]] &amp; " bd | " &amp; TEXT(Homes[[#This Row],[bathrooms]],"0.##") &amp; " ba"</f>
        <v>2 bd | 1.75 ba</v>
      </c>
      <c r="I904" s="4">
        <v>1600</v>
      </c>
      <c r="J904" s="1">
        <f>IFERROR(Homes[[#This Row],[price]]/Homes[[#This Row],[sqft_living]]," ")</f>
        <v>431.25</v>
      </c>
      <c r="K904" s="4">
        <f>IFERROR(Homes[[#This Row],[sqft_lot]]/43560," ")</f>
        <v>9.1827364554637275E-2</v>
      </c>
      <c r="L904" t="str">
        <f>IF(Homes[[#This Row],[waterfront]]=1, "Yes","No")</f>
        <v>No</v>
      </c>
      <c r="M904" s="4" t="str">
        <f>IF(Homes[[#This Row],[sqft_basement]]&gt;0, "Yes","No")</f>
        <v>Yes</v>
      </c>
      <c r="N904" t="str">
        <f>CHOOSE(Homes[[#This Row],[view]]+1, "None","Fair","Good","Great","Excellent")</f>
        <v>None</v>
      </c>
      <c r="O904" t="str">
        <f>CHOOSE(Homes[[#This Row],[condition]], "Poor","Fair","Average","Good","Excellent")</f>
        <v>Excellent</v>
      </c>
      <c r="P904">
        <f ca="1">YEAR(TODAY())-Homes[[#This Row],[yr_built]]</f>
        <v>107</v>
      </c>
      <c r="Q904">
        <v>0</v>
      </c>
      <c r="R904">
        <f ca="1">IF(Homes[[#This Row],[yr_renovated]]&gt;0, YEAR(TODAY())-Homes[[#This Row],[yr_renovated]], YEAR(TODAY())-Homes[[#This Row],[yr_built]])</f>
        <v>107</v>
      </c>
      <c r="S904">
        <v>1</v>
      </c>
      <c r="T904" s="2">
        <v>41806</v>
      </c>
      <c r="U904" s="3">
        <v>1.75</v>
      </c>
      <c r="V904" s="4">
        <f>IFERROR(Homes[[#This Row],[sqft_above]]+Homes[[#This Row],[sqft_basement]]," ")</f>
        <v>1600</v>
      </c>
      <c r="W904" s="4">
        <v>4000</v>
      </c>
      <c r="X904">
        <v>0</v>
      </c>
      <c r="Y904">
        <v>0</v>
      </c>
      <c r="Z904">
        <v>5</v>
      </c>
      <c r="AA904" s="4">
        <v>850</v>
      </c>
      <c r="AB904" s="4">
        <v>750</v>
      </c>
      <c r="AC904">
        <v>1918</v>
      </c>
      <c r="AD904" t="s">
        <v>1021</v>
      </c>
      <c r="AE904" t="s">
        <v>49</v>
      </c>
      <c r="AF904" t="s">
        <v>64</v>
      </c>
    </row>
    <row r="905" spans="1:32">
      <c r="A905" t="str">
        <f>PROPER(TRIM(Homes[[#This Row],[street]]))</f>
        <v>7341 20Th Ave Ne</v>
      </c>
      <c r="B905" t="str">
        <f>PROPER(TRIM(Homes[[#This Row],[city]]))</f>
        <v>Seattle</v>
      </c>
      <c r="C905" t="str">
        <f>_xlfn.TEXTBEFORE(Homes[[#This Row],[statezip]]," ")</f>
        <v>WA</v>
      </c>
      <c r="D905" s="6" t="str">
        <f>_xlfn.TEXTAFTER(Homes[[#This Row],[statezip]]," ")</f>
        <v>98115</v>
      </c>
      <c r="E905" s="1">
        <v>690000</v>
      </c>
      <c r="F905">
        <v>3</v>
      </c>
      <c r="G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05" s="3" t="str">
        <f>Homes[[#This Row],[bedrooms]] &amp; " bd | " &amp; TEXT(Homes[[#This Row],[bathrooms]],"0.##") &amp; " ba"</f>
        <v>3 bd | 2. ba</v>
      </c>
      <c r="I905" s="4">
        <v>1610</v>
      </c>
      <c r="J905" s="1">
        <f>IFERROR(Homes[[#This Row],[price]]/Homes[[#This Row],[sqft_living]]," ")</f>
        <v>428.57142857142856</v>
      </c>
      <c r="K905" s="4">
        <f>IFERROR(Homes[[#This Row],[sqft_lot]]/43560," ")</f>
        <v>0.11707988980716254</v>
      </c>
      <c r="L905" t="str">
        <f>IF(Homes[[#This Row],[waterfront]]=1, "Yes","No")</f>
        <v>No</v>
      </c>
      <c r="M905" s="4" t="str">
        <f>IF(Homes[[#This Row],[sqft_basement]]&gt;0, "Yes","No")</f>
        <v>No</v>
      </c>
      <c r="N905" t="str">
        <f>CHOOSE(Homes[[#This Row],[view]]+1, "None","Fair","Good","Great","Excellent")</f>
        <v>None</v>
      </c>
      <c r="O905" t="str">
        <f>CHOOSE(Homes[[#This Row],[condition]], "Poor","Fair","Average","Good","Excellent")</f>
        <v>Excellent</v>
      </c>
      <c r="P905">
        <f ca="1">YEAR(TODAY())-Homes[[#This Row],[yr_built]]</f>
        <v>85</v>
      </c>
      <c r="Q905">
        <v>0</v>
      </c>
      <c r="R905">
        <f ca="1">IF(Homes[[#This Row],[yr_renovated]]&gt;0, YEAR(TODAY())-Homes[[#This Row],[yr_renovated]], YEAR(TODAY())-Homes[[#This Row],[yr_built]])</f>
        <v>85</v>
      </c>
      <c r="S905">
        <v>1.5</v>
      </c>
      <c r="T905" s="2">
        <v>41778</v>
      </c>
      <c r="U905" s="3">
        <v>2</v>
      </c>
      <c r="V905" s="4">
        <f>IFERROR(Homes[[#This Row],[sqft_above]]+Homes[[#This Row],[sqft_basement]]," ")</f>
        <v>1610</v>
      </c>
      <c r="W905" s="4">
        <v>5100</v>
      </c>
      <c r="X905">
        <v>0</v>
      </c>
      <c r="Y905">
        <v>0</v>
      </c>
      <c r="Z905">
        <v>5</v>
      </c>
      <c r="AA905" s="4">
        <v>1610</v>
      </c>
      <c r="AB905" s="4">
        <v>0</v>
      </c>
      <c r="AC905">
        <v>1940</v>
      </c>
      <c r="AD905" t="s">
        <v>1022</v>
      </c>
      <c r="AE905" t="s">
        <v>49</v>
      </c>
      <c r="AF905" t="s">
        <v>154</v>
      </c>
    </row>
    <row r="906" spans="1:32">
      <c r="A906" t="str">
        <f>PROPER(TRIM(Homes[[#This Row],[street]]))</f>
        <v>8921 42Nd Ave Ne</v>
      </c>
      <c r="B906" t="str">
        <f>PROPER(TRIM(Homes[[#This Row],[city]]))</f>
        <v>Seattle</v>
      </c>
      <c r="C906" t="str">
        <f>_xlfn.TEXTBEFORE(Homes[[#This Row],[statezip]]," ")</f>
        <v>WA</v>
      </c>
      <c r="D906" s="6" t="str">
        <f>_xlfn.TEXTAFTER(Homes[[#This Row],[statezip]]," ")</f>
        <v>98115</v>
      </c>
      <c r="E906" s="1">
        <v>690000</v>
      </c>
      <c r="F906">
        <v>5</v>
      </c>
      <c r="G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06" s="3" t="str">
        <f>Homes[[#This Row],[bedrooms]] &amp; " bd | " &amp; TEXT(Homes[[#This Row],[bathrooms]],"0.##") &amp; " ba"</f>
        <v>5 bd | 3.5 ba</v>
      </c>
      <c r="I906" s="4">
        <v>2720</v>
      </c>
      <c r="J906" s="1">
        <f>IFERROR(Homes[[#This Row],[price]]/Homes[[#This Row],[sqft_living]]," ")</f>
        <v>253.6764705882353</v>
      </c>
      <c r="K906" s="4">
        <f>IFERROR(Homes[[#This Row],[sqft_lot]]/43560," ")</f>
        <v>0.1744260789715335</v>
      </c>
      <c r="L906" t="str">
        <f>IF(Homes[[#This Row],[waterfront]]=1, "Yes","No")</f>
        <v>No</v>
      </c>
      <c r="M906" s="4" t="str">
        <f>IF(Homes[[#This Row],[sqft_basement]]&gt;0, "Yes","No")</f>
        <v>Yes</v>
      </c>
      <c r="N906" t="str">
        <f>CHOOSE(Homes[[#This Row],[view]]+1, "None","Fair","Good","Great","Excellent")</f>
        <v>None</v>
      </c>
      <c r="O906" t="str">
        <f>CHOOSE(Homes[[#This Row],[condition]], "Poor","Fair","Average","Good","Excellent")</f>
        <v>Average</v>
      </c>
      <c r="P906">
        <f ca="1">YEAR(TODAY())-Homes[[#This Row],[yr_built]]</f>
        <v>32</v>
      </c>
      <c r="Q906">
        <v>0</v>
      </c>
      <c r="R906">
        <f ca="1">IF(Homes[[#This Row],[yr_renovated]]&gt;0, YEAR(TODAY())-Homes[[#This Row],[yr_renovated]], YEAR(TODAY())-Homes[[#This Row],[yr_built]])</f>
        <v>32</v>
      </c>
      <c r="S906">
        <v>2</v>
      </c>
      <c r="T906" s="2">
        <v>41816</v>
      </c>
      <c r="U906" s="3">
        <v>3.5</v>
      </c>
      <c r="V906" s="4">
        <f>IFERROR(Homes[[#This Row],[sqft_above]]+Homes[[#This Row],[sqft_basement]]," ")</f>
        <v>2720</v>
      </c>
      <c r="W906" s="4">
        <v>7598</v>
      </c>
      <c r="X906">
        <v>0</v>
      </c>
      <c r="Y906">
        <v>0</v>
      </c>
      <c r="Z906">
        <v>3</v>
      </c>
      <c r="AA906" s="4">
        <v>1860</v>
      </c>
      <c r="AB906" s="4">
        <v>860</v>
      </c>
      <c r="AC906">
        <v>1993</v>
      </c>
      <c r="AD906" t="s">
        <v>1023</v>
      </c>
      <c r="AE906" t="s">
        <v>49</v>
      </c>
      <c r="AF906" t="s">
        <v>154</v>
      </c>
    </row>
    <row r="907" spans="1:32">
      <c r="A907" t="str">
        <f>PROPER(TRIM(Homes[[#This Row],[street]]))</f>
        <v>423 N 50Th St</v>
      </c>
      <c r="B907" t="str">
        <f>PROPER(TRIM(Homes[[#This Row],[city]]))</f>
        <v>Seattle</v>
      </c>
      <c r="C907" t="str">
        <f>_xlfn.TEXTBEFORE(Homes[[#This Row],[statezip]]," ")</f>
        <v>WA</v>
      </c>
      <c r="D907" s="6" t="str">
        <f>_xlfn.TEXTAFTER(Homes[[#This Row],[statezip]]," ")</f>
        <v>98103</v>
      </c>
      <c r="E907" s="1">
        <v>690000</v>
      </c>
      <c r="F907">
        <v>3</v>
      </c>
      <c r="G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07" s="3" t="str">
        <f>Homes[[#This Row],[bedrooms]] &amp; " bd | " &amp; TEXT(Homes[[#This Row],[bathrooms]],"0.##") &amp; " ba"</f>
        <v>3 bd | 3.25 ba</v>
      </c>
      <c r="I907" s="4">
        <v>1540</v>
      </c>
      <c r="J907" s="1">
        <f>IFERROR(Homes[[#This Row],[price]]/Homes[[#This Row],[sqft_living]]," ")</f>
        <v>448.05194805194805</v>
      </c>
      <c r="K907" s="4">
        <f>IFERROR(Homes[[#This Row],[sqft_lot]]/43560," ")</f>
        <v>3.2782369146005512E-2</v>
      </c>
      <c r="L907" t="str">
        <f>IF(Homes[[#This Row],[waterfront]]=1, "Yes","No")</f>
        <v>No</v>
      </c>
      <c r="M907" s="4" t="str">
        <f>IF(Homes[[#This Row],[sqft_basement]]&gt;0, "Yes","No")</f>
        <v>No</v>
      </c>
      <c r="N907" t="str">
        <f>CHOOSE(Homes[[#This Row],[view]]+1, "None","Fair","Good","Great","Excellent")</f>
        <v>None</v>
      </c>
      <c r="O907" t="str">
        <f>CHOOSE(Homes[[#This Row],[condition]], "Poor","Fair","Average","Good","Excellent")</f>
        <v>Average</v>
      </c>
      <c r="P907">
        <f ca="1">YEAR(TODAY())-Homes[[#This Row],[yr_built]]</f>
        <v>12</v>
      </c>
      <c r="Q907">
        <v>1923</v>
      </c>
      <c r="R907">
        <f ca="1">IF(Homes[[#This Row],[yr_renovated]]&gt;0, YEAR(TODAY())-Homes[[#This Row],[yr_renovated]], YEAR(TODAY())-Homes[[#This Row],[yr_built]])</f>
        <v>102</v>
      </c>
      <c r="S907">
        <v>3</v>
      </c>
      <c r="T907" s="2">
        <v>41808</v>
      </c>
      <c r="U907" s="3">
        <v>3.25</v>
      </c>
      <c r="V907" s="4">
        <f>IFERROR(Homes[[#This Row],[sqft_above]]+Homes[[#This Row],[sqft_basement]]," ")</f>
        <v>1540</v>
      </c>
      <c r="W907" s="4">
        <v>1428</v>
      </c>
      <c r="X907">
        <v>0</v>
      </c>
      <c r="Y907">
        <v>0</v>
      </c>
      <c r="Z907">
        <v>3</v>
      </c>
      <c r="AA907" s="4">
        <v>1540</v>
      </c>
      <c r="AB907" s="4">
        <v>0</v>
      </c>
      <c r="AC907">
        <v>2013</v>
      </c>
      <c r="AD907" t="s">
        <v>1024</v>
      </c>
      <c r="AE907" t="s">
        <v>49</v>
      </c>
      <c r="AF907" t="s">
        <v>172</v>
      </c>
    </row>
    <row r="908" spans="1:32">
      <c r="A908" t="str">
        <f>PROPER(TRIM(Homes[[#This Row],[street]]))</f>
        <v>2314 10Th Ave E</v>
      </c>
      <c r="B908" t="str">
        <f>PROPER(TRIM(Homes[[#This Row],[city]]))</f>
        <v>Seattle</v>
      </c>
      <c r="C908" t="str">
        <f>_xlfn.TEXTBEFORE(Homes[[#This Row],[statezip]]," ")</f>
        <v>WA</v>
      </c>
      <c r="D908" s="6" t="str">
        <f>_xlfn.TEXTAFTER(Homes[[#This Row],[statezip]]," ")</f>
        <v>98102</v>
      </c>
      <c r="E908" s="1">
        <v>690000</v>
      </c>
      <c r="F908">
        <v>3</v>
      </c>
      <c r="G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08" s="3" t="str">
        <f>Homes[[#This Row],[bedrooms]] &amp; " bd | " &amp; TEXT(Homes[[#This Row],[bathrooms]],"0.##") &amp; " ba"</f>
        <v>3 bd | 1.5 ba</v>
      </c>
      <c r="I908" s="4">
        <v>1760</v>
      </c>
      <c r="J908" s="1">
        <f>IFERROR(Homes[[#This Row],[price]]/Homes[[#This Row],[sqft_living]]," ")</f>
        <v>392.04545454545456</v>
      </c>
      <c r="K908" s="4">
        <f>IFERROR(Homes[[#This Row],[sqft_lot]]/43560," ")</f>
        <v>9.1827364554637275E-2</v>
      </c>
      <c r="L908" t="str">
        <f>IF(Homes[[#This Row],[waterfront]]=1, "Yes","No")</f>
        <v>No</v>
      </c>
      <c r="M908" s="4" t="str">
        <f>IF(Homes[[#This Row],[sqft_basement]]&gt;0, "Yes","No")</f>
        <v>No</v>
      </c>
      <c r="N908" t="str">
        <f>CHOOSE(Homes[[#This Row],[view]]+1, "None","Fair","Good","Great","Excellent")</f>
        <v>None</v>
      </c>
      <c r="O908" t="str">
        <f>CHOOSE(Homes[[#This Row],[condition]], "Poor","Fair","Average","Good","Excellent")</f>
        <v>Average</v>
      </c>
      <c r="P908">
        <f ca="1">YEAR(TODAY())-Homes[[#This Row],[yr_built]]</f>
        <v>103</v>
      </c>
      <c r="Q908">
        <v>2008</v>
      </c>
      <c r="R908">
        <f ca="1">IF(Homes[[#This Row],[yr_renovated]]&gt;0, YEAR(TODAY())-Homes[[#This Row],[yr_renovated]], YEAR(TODAY())-Homes[[#This Row],[yr_built]])</f>
        <v>17</v>
      </c>
      <c r="S908">
        <v>2</v>
      </c>
      <c r="T908" s="2">
        <v>41822</v>
      </c>
      <c r="U908" s="3">
        <v>1.5</v>
      </c>
      <c r="V908" s="4">
        <f>IFERROR(Homes[[#This Row],[sqft_above]]+Homes[[#This Row],[sqft_basement]]," ")</f>
        <v>1760</v>
      </c>
      <c r="W908" s="4">
        <v>4000</v>
      </c>
      <c r="X908">
        <v>0</v>
      </c>
      <c r="Y908">
        <v>0</v>
      </c>
      <c r="Z908">
        <v>3</v>
      </c>
      <c r="AA908" s="4">
        <v>1760</v>
      </c>
      <c r="AB908" s="4">
        <v>0</v>
      </c>
      <c r="AC908">
        <v>1922</v>
      </c>
      <c r="AD908" t="s">
        <v>1025</v>
      </c>
      <c r="AE908" t="s">
        <v>49</v>
      </c>
      <c r="AF908" t="s">
        <v>89</v>
      </c>
    </row>
    <row r="909" spans="1:32">
      <c r="A909" t="str">
        <f>PROPER(TRIM(Homes[[#This Row],[street]]))</f>
        <v>16831 Ne 176Th St</v>
      </c>
      <c r="B909" t="str">
        <f>PROPER(TRIM(Homes[[#This Row],[city]]))</f>
        <v>Woodinville</v>
      </c>
      <c r="C909" t="str">
        <f>_xlfn.TEXTBEFORE(Homes[[#This Row],[statezip]]," ")</f>
        <v>WA</v>
      </c>
      <c r="D909" s="6" t="str">
        <f>_xlfn.TEXTAFTER(Homes[[#This Row],[statezip]]," ")</f>
        <v>98072</v>
      </c>
      <c r="E909" s="1">
        <v>690000</v>
      </c>
      <c r="F909">
        <v>4</v>
      </c>
      <c r="G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09" s="3" t="str">
        <f>Homes[[#This Row],[bedrooms]] &amp; " bd | " &amp; TEXT(Homes[[#This Row],[bathrooms]],"0.##") &amp; " ba"</f>
        <v>4 bd | 2.5 ba</v>
      </c>
      <c r="I909" s="4">
        <v>3220</v>
      </c>
      <c r="J909" s="1">
        <f>IFERROR(Homes[[#This Row],[price]]/Homes[[#This Row],[sqft_living]]," ")</f>
        <v>214.28571428571428</v>
      </c>
      <c r="K909" s="4">
        <f>IFERROR(Homes[[#This Row],[sqft_lot]]/43560," ")</f>
        <v>0.81267217630853994</v>
      </c>
      <c r="L909" t="str">
        <f>IF(Homes[[#This Row],[waterfront]]=1, "Yes","No")</f>
        <v>No</v>
      </c>
      <c r="M909" s="4" t="str">
        <f>IF(Homes[[#This Row],[sqft_basement]]&gt;0, "Yes","No")</f>
        <v>No</v>
      </c>
      <c r="N909" t="str">
        <f>CHOOSE(Homes[[#This Row],[view]]+1, "None","Fair","Good","Great","Excellent")</f>
        <v>None</v>
      </c>
      <c r="O909" t="str">
        <f>CHOOSE(Homes[[#This Row],[condition]], "Poor","Fair","Average","Good","Excellent")</f>
        <v>Average</v>
      </c>
      <c r="P909">
        <f ca="1">YEAR(TODAY())-Homes[[#This Row],[yr_built]]</f>
        <v>34</v>
      </c>
      <c r="Q909">
        <v>0</v>
      </c>
      <c r="R909">
        <f ca="1">IF(Homes[[#This Row],[yr_renovated]]&gt;0, YEAR(TODAY())-Homes[[#This Row],[yr_renovated]], YEAR(TODAY())-Homes[[#This Row],[yr_built]])</f>
        <v>34</v>
      </c>
      <c r="S909">
        <v>2</v>
      </c>
      <c r="T909" s="2">
        <v>41828</v>
      </c>
      <c r="U909" s="3">
        <v>2.5</v>
      </c>
      <c r="V909" s="4">
        <f>IFERROR(Homes[[#This Row],[sqft_above]]+Homes[[#This Row],[sqft_basement]]," ")</f>
        <v>3220</v>
      </c>
      <c r="W909" s="4">
        <v>35400</v>
      </c>
      <c r="X909">
        <v>0</v>
      </c>
      <c r="Y909">
        <v>0</v>
      </c>
      <c r="Z909">
        <v>3</v>
      </c>
      <c r="AA909" s="4">
        <v>3220</v>
      </c>
      <c r="AB909" s="4">
        <v>0</v>
      </c>
      <c r="AC909">
        <v>1991</v>
      </c>
      <c r="AD909" t="s">
        <v>1026</v>
      </c>
      <c r="AE909" t="s">
        <v>120</v>
      </c>
      <c r="AF909" t="s">
        <v>275</v>
      </c>
    </row>
    <row r="910" spans="1:32">
      <c r="A910" t="str">
        <f>PROPER(TRIM(Homes[[#This Row],[street]]))</f>
        <v>392 Wilderness Peak Dr Nw</v>
      </c>
      <c r="B910" t="str">
        <f>PROPER(TRIM(Homes[[#This Row],[city]]))</f>
        <v>Issaquah</v>
      </c>
      <c r="C910" t="str">
        <f>_xlfn.TEXTBEFORE(Homes[[#This Row],[statezip]]," ")</f>
        <v>WA</v>
      </c>
      <c r="D910" s="6" t="str">
        <f>_xlfn.TEXTAFTER(Homes[[#This Row],[statezip]]," ")</f>
        <v>98027</v>
      </c>
      <c r="E910" s="1">
        <v>689900</v>
      </c>
      <c r="F910">
        <v>4</v>
      </c>
      <c r="G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10" s="3" t="str">
        <f>Homes[[#This Row],[bedrooms]] &amp; " bd | " &amp; TEXT(Homes[[#This Row],[bathrooms]],"0.##") &amp; " ba"</f>
        <v>4 bd | 3.25 ba</v>
      </c>
      <c r="I910" s="4">
        <v>2740</v>
      </c>
      <c r="J910" s="1">
        <f>IFERROR(Homes[[#This Row],[price]]/Homes[[#This Row],[sqft_living]]," ")</f>
        <v>251.78832116788323</v>
      </c>
      <c r="K910" s="4">
        <f>IFERROR(Homes[[#This Row],[sqft_lot]]/43560," ")</f>
        <v>0.16680440771349861</v>
      </c>
      <c r="L910" t="str">
        <f>IF(Homes[[#This Row],[waterfront]]=1, "Yes","No")</f>
        <v>No</v>
      </c>
      <c r="M910" s="4" t="str">
        <f>IF(Homes[[#This Row],[sqft_basement]]&gt;0, "Yes","No")</f>
        <v>Yes</v>
      </c>
      <c r="N910" t="str">
        <f>CHOOSE(Homes[[#This Row],[view]]+1, "None","Fair","Good","Great","Excellent")</f>
        <v>None</v>
      </c>
      <c r="O910" t="str">
        <f>CHOOSE(Homes[[#This Row],[condition]], "Poor","Fair","Average","Good","Excellent")</f>
        <v>Average</v>
      </c>
      <c r="P910">
        <f ca="1">YEAR(TODAY())-Homes[[#This Row],[yr_built]]</f>
        <v>22</v>
      </c>
      <c r="Q910">
        <v>0</v>
      </c>
      <c r="R910">
        <f ca="1">IF(Homes[[#This Row],[yr_renovated]]&gt;0, YEAR(TODAY())-Homes[[#This Row],[yr_renovated]], YEAR(TODAY())-Homes[[#This Row],[yr_built]])</f>
        <v>22</v>
      </c>
      <c r="S910">
        <v>2</v>
      </c>
      <c r="T910" s="2">
        <v>41774</v>
      </c>
      <c r="U910" s="3">
        <v>3.25</v>
      </c>
      <c r="V910" s="4">
        <f>IFERROR(Homes[[#This Row],[sqft_above]]+Homes[[#This Row],[sqft_basement]]," ")</f>
        <v>2740</v>
      </c>
      <c r="W910" s="4">
        <v>7266</v>
      </c>
      <c r="X910">
        <v>0</v>
      </c>
      <c r="Y910">
        <v>0</v>
      </c>
      <c r="Z910">
        <v>3</v>
      </c>
      <c r="AA910" s="4">
        <v>2060</v>
      </c>
      <c r="AB910" s="4">
        <v>680</v>
      </c>
      <c r="AC910">
        <v>2003</v>
      </c>
      <c r="AD910" t="s">
        <v>1027</v>
      </c>
      <c r="AE910" t="s">
        <v>79</v>
      </c>
      <c r="AF910" t="s">
        <v>82</v>
      </c>
    </row>
    <row r="911" spans="1:32">
      <c r="A911" t="str">
        <f>PROPER(TRIM(Homes[[#This Row],[street]]))</f>
        <v>12575 Corliss Ave N</v>
      </c>
      <c r="B911" t="str">
        <f>PROPER(TRIM(Homes[[#This Row],[city]]))</f>
        <v>Seattle</v>
      </c>
      <c r="C911" t="str">
        <f>_xlfn.TEXTBEFORE(Homes[[#This Row],[statezip]]," ")</f>
        <v>WA</v>
      </c>
      <c r="D911" s="6" t="str">
        <f>_xlfn.TEXTAFTER(Homes[[#This Row],[statezip]]," ")</f>
        <v>98133</v>
      </c>
      <c r="E911" s="1">
        <v>689800</v>
      </c>
      <c r="F911">
        <v>3</v>
      </c>
      <c r="G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11" s="3" t="str">
        <f>Homes[[#This Row],[bedrooms]] &amp; " bd | " &amp; TEXT(Homes[[#This Row],[bathrooms]],"0.##") &amp; " ba"</f>
        <v>3 bd | 2.75 ba</v>
      </c>
      <c r="I911" s="4">
        <v>2390</v>
      </c>
      <c r="J911" s="1">
        <f>IFERROR(Homes[[#This Row],[price]]/Homes[[#This Row],[sqft_living]]," ")</f>
        <v>288.61924686192469</v>
      </c>
      <c r="K911" s="4">
        <f>IFERROR(Homes[[#This Row],[sqft_lot]]/43560," ")</f>
        <v>0.21379706152433425</v>
      </c>
      <c r="L911" t="str">
        <f>IF(Homes[[#This Row],[waterfront]]=1, "Yes","No")</f>
        <v>No</v>
      </c>
      <c r="M911" s="4" t="str">
        <f>IF(Homes[[#This Row],[sqft_basement]]&gt;0, "Yes","No")</f>
        <v>Yes</v>
      </c>
      <c r="N911" t="str">
        <f>CHOOSE(Homes[[#This Row],[view]]+1, "None","Fair","Good","Great","Excellent")</f>
        <v>None</v>
      </c>
      <c r="O911" t="str">
        <f>CHOOSE(Homes[[#This Row],[condition]], "Poor","Fair","Average","Good","Excellent")</f>
        <v>Excellent</v>
      </c>
      <c r="P911">
        <f ca="1">YEAR(TODAY())-Homes[[#This Row],[yr_built]]</f>
        <v>83</v>
      </c>
      <c r="Q911">
        <v>0</v>
      </c>
      <c r="R911">
        <f ca="1">IF(Homes[[#This Row],[yr_renovated]]&gt;0, YEAR(TODAY())-Homes[[#This Row],[yr_renovated]], YEAR(TODAY())-Homes[[#This Row],[yr_built]])</f>
        <v>83</v>
      </c>
      <c r="S911">
        <v>1</v>
      </c>
      <c r="T911" s="2">
        <v>41793</v>
      </c>
      <c r="U911" s="3">
        <v>2.75</v>
      </c>
      <c r="V911" s="4">
        <f>IFERROR(Homes[[#This Row],[sqft_above]]+Homes[[#This Row],[sqft_basement]]," ")</f>
        <v>2390</v>
      </c>
      <c r="W911" s="4">
        <v>9313</v>
      </c>
      <c r="X911">
        <v>0</v>
      </c>
      <c r="Y911">
        <v>0</v>
      </c>
      <c r="Z911">
        <v>5</v>
      </c>
      <c r="AA911" s="4">
        <v>1390</v>
      </c>
      <c r="AB911" s="4">
        <v>1000</v>
      </c>
      <c r="AC911">
        <v>1942</v>
      </c>
      <c r="AD911" t="s">
        <v>1028</v>
      </c>
      <c r="AE911" t="s">
        <v>49</v>
      </c>
      <c r="AF911" t="s">
        <v>987</v>
      </c>
    </row>
    <row r="912" spans="1:32">
      <c r="A912" t="str">
        <f>PROPER(TRIM(Homes[[#This Row],[street]]))</f>
        <v>15222 Se 48Th Dr</v>
      </c>
      <c r="B912" t="str">
        <f>PROPER(TRIM(Homes[[#This Row],[city]]))</f>
        <v>Bellevue</v>
      </c>
      <c r="C912" t="str">
        <f>_xlfn.TEXTBEFORE(Homes[[#This Row],[statezip]]," ")</f>
        <v>WA</v>
      </c>
      <c r="D912" s="6" t="str">
        <f>_xlfn.TEXTAFTER(Homes[[#This Row],[statezip]]," ")</f>
        <v>98006</v>
      </c>
      <c r="E912" s="1">
        <v>689000</v>
      </c>
      <c r="F912">
        <v>3</v>
      </c>
      <c r="G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12" s="3" t="str">
        <f>Homes[[#This Row],[bedrooms]] &amp; " bd | " &amp; TEXT(Homes[[#This Row],[bathrooms]],"0.##") &amp; " ba"</f>
        <v>3 bd | 1.75 ba</v>
      </c>
      <c r="I912" s="4">
        <v>2200</v>
      </c>
      <c r="J912" s="1">
        <f>IFERROR(Homes[[#This Row],[price]]/Homes[[#This Row],[sqft_living]]," ")</f>
        <v>313.18181818181819</v>
      </c>
      <c r="K912" s="4">
        <f>IFERROR(Homes[[#This Row],[sqft_lot]]/43560," ")</f>
        <v>0.22589531680440772</v>
      </c>
      <c r="L912" t="str">
        <f>IF(Homes[[#This Row],[waterfront]]=1, "Yes","No")</f>
        <v>No</v>
      </c>
      <c r="M912" s="4" t="str">
        <f>IF(Homes[[#This Row],[sqft_basement]]&gt;0, "Yes","No")</f>
        <v>Yes</v>
      </c>
      <c r="N912" t="str">
        <f>CHOOSE(Homes[[#This Row],[view]]+1, "None","Fair","Good","Great","Excellent")</f>
        <v>None</v>
      </c>
      <c r="O912" t="str">
        <f>CHOOSE(Homes[[#This Row],[condition]], "Poor","Fair","Average","Good","Excellent")</f>
        <v>Excellent</v>
      </c>
      <c r="P912">
        <f ca="1">YEAR(TODAY())-Homes[[#This Row],[yr_built]]</f>
        <v>47</v>
      </c>
      <c r="Q912">
        <v>0</v>
      </c>
      <c r="R912">
        <f ca="1">IF(Homes[[#This Row],[yr_renovated]]&gt;0, YEAR(TODAY())-Homes[[#This Row],[yr_renovated]], YEAR(TODAY())-Homes[[#This Row],[yr_built]])</f>
        <v>47</v>
      </c>
      <c r="S912">
        <v>1</v>
      </c>
      <c r="T912" s="2">
        <v>41814</v>
      </c>
      <c r="U912" s="3">
        <v>1.75</v>
      </c>
      <c r="V912" s="4">
        <f>IFERROR(Homes[[#This Row],[sqft_above]]+Homes[[#This Row],[sqft_basement]]," ")</f>
        <v>2200</v>
      </c>
      <c r="W912" s="4">
        <v>9840</v>
      </c>
      <c r="X912">
        <v>0</v>
      </c>
      <c r="Y912">
        <v>0</v>
      </c>
      <c r="Z912">
        <v>5</v>
      </c>
      <c r="AA912" s="4">
        <v>1500</v>
      </c>
      <c r="AB912" s="4">
        <v>700</v>
      </c>
      <c r="AC912">
        <v>1978</v>
      </c>
      <c r="AD912" t="s">
        <v>1029</v>
      </c>
      <c r="AE912" t="s">
        <v>33</v>
      </c>
      <c r="AF912" t="s">
        <v>91</v>
      </c>
    </row>
    <row r="913" spans="1:32">
      <c r="A913" t="str">
        <f>PROPER(TRIM(Homes[[#This Row],[street]]))</f>
        <v>3220 19Th Ave S</v>
      </c>
      <c r="B913" t="str">
        <f>PROPER(TRIM(Homes[[#This Row],[city]]))</f>
        <v>Seattle</v>
      </c>
      <c r="C913" t="str">
        <f>_xlfn.TEXTBEFORE(Homes[[#This Row],[statezip]]," ")</f>
        <v>WA</v>
      </c>
      <c r="D913" s="6" t="str">
        <f>_xlfn.TEXTAFTER(Homes[[#This Row],[statezip]]," ")</f>
        <v>98144</v>
      </c>
      <c r="E913" s="1">
        <v>688000</v>
      </c>
      <c r="F913">
        <v>4</v>
      </c>
      <c r="G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13" s="3" t="str">
        <f>Homes[[#This Row],[bedrooms]] &amp; " bd | " &amp; TEXT(Homes[[#This Row],[bathrooms]],"0.##") &amp; " ba"</f>
        <v>4 bd | 3. ba</v>
      </c>
      <c r="I913" s="4">
        <v>3000</v>
      </c>
      <c r="J913" s="1">
        <f>IFERROR(Homes[[#This Row],[price]]/Homes[[#This Row],[sqft_living]]," ")</f>
        <v>229.33333333333334</v>
      </c>
      <c r="K913" s="4">
        <f>IFERROR(Homes[[#This Row],[sqft_lot]]/43560," ")</f>
        <v>9.1827364554637275E-2</v>
      </c>
      <c r="L913" t="str">
        <f>IF(Homes[[#This Row],[waterfront]]=1, "Yes","No")</f>
        <v>No</v>
      </c>
      <c r="M913" s="4" t="str">
        <f>IF(Homes[[#This Row],[sqft_basement]]&gt;0, "Yes","No")</f>
        <v>Yes</v>
      </c>
      <c r="N913" t="str">
        <f>CHOOSE(Homes[[#This Row],[view]]+1, "None","Fair","Good","Great","Excellent")</f>
        <v>Great</v>
      </c>
      <c r="O913" t="str">
        <f>CHOOSE(Homes[[#This Row],[condition]], "Poor","Fair","Average","Good","Excellent")</f>
        <v>Average</v>
      </c>
      <c r="P913">
        <f ca="1">YEAR(TODAY())-Homes[[#This Row],[yr_built]]</f>
        <v>112</v>
      </c>
      <c r="Q913">
        <v>2014</v>
      </c>
      <c r="R913">
        <f ca="1">IF(Homes[[#This Row],[yr_renovated]]&gt;0, YEAR(TODAY())-Homes[[#This Row],[yr_renovated]], YEAR(TODAY())-Homes[[#This Row],[yr_built]])</f>
        <v>11</v>
      </c>
      <c r="S913">
        <v>1.5</v>
      </c>
      <c r="T913" s="2">
        <v>41786</v>
      </c>
      <c r="U913" s="3">
        <v>3</v>
      </c>
      <c r="V913" s="4">
        <f>IFERROR(Homes[[#This Row],[sqft_above]]+Homes[[#This Row],[sqft_basement]]," ")</f>
        <v>3000</v>
      </c>
      <c r="W913" s="4">
        <v>4000</v>
      </c>
      <c r="X913">
        <v>0</v>
      </c>
      <c r="Y913">
        <v>3</v>
      </c>
      <c r="Z913">
        <v>3</v>
      </c>
      <c r="AA913" s="4">
        <v>1970</v>
      </c>
      <c r="AB913" s="4">
        <v>1030</v>
      </c>
      <c r="AC913">
        <v>1913</v>
      </c>
      <c r="AD913" t="s">
        <v>1030</v>
      </c>
      <c r="AE913" t="s">
        <v>49</v>
      </c>
      <c r="AF913" t="s">
        <v>110</v>
      </c>
    </row>
    <row r="914" spans="1:32">
      <c r="A914" t="str">
        <f>PROPER(TRIM(Homes[[#This Row],[street]]))</f>
        <v>22401 Ne 25Th Way</v>
      </c>
      <c r="B914" t="str">
        <f>PROPER(TRIM(Homes[[#This Row],[city]]))</f>
        <v>Sammamish</v>
      </c>
      <c r="C914" t="str">
        <f>_xlfn.TEXTBEFORE(Homes[[#This Row],[statezip]]," ")</f>
        <v>WA</v>
      </c>
      <c r="D914" s="6" t="str">
        <f>_xlfn.TEXTAFTER(Homes[[#This Row],[statezip]]," ")</f>
        <v>98074</v>
      </c>
      <c r="E914" s="1">
        <v>688000</v>
      </c>
      <c r="F914">
        <v>3</v>
      </c>
      <c r="G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14" s="3" t="str">
        <f>Homes[[#This Row],[bedrooms]] &amp; " bd | " &amp; TEXT(Homes[[#This Row],[bathrooms]],"0.##") &amp; " ba"</f>
        <v>3 bd | 3. ba</v>
      </c>
      <c r="I914" s="4">
        <v>3450</v>
      </c>
      <c r="J914" s="1">
        <f>IFERROR(Homes[[#This Row],[price]]/Homes[[#This Row],[sqft_living]]," ")</f>
        <v>199.42028985507247</v>
      </c>
      <c r="K914" s="4">
        <f>IFERROR(Homes[[#This Row],[sqft_lot]]/43560," ")</f>
        <v>0.37190082644628097</v>
      </c>
      <c r="L914" t="str">
        <f>IF(Homes[[#This Row],[waterfront]]=1, "Yes","No")</f>
        <v>No</v>
      </c>
      <c r="M914" s="4" t="str">
        <f>IF(Homes[[#This Row],[sqft_basement]]&gt;0, "Yes","No")</f>
        <v>No</v>
      </c>
      <c r="N914" t="str">
        <f>CHOOSE(Homes[[#This Row],[view]]+1, "None","Fair","Good","Great","Excellent")</f>
        <v>None</v>
      </c>
      <c r="O914" t="str">
        <f>CHOOSE(Homes[[#This Row],[condition]], "Poor","Fair","Average","Good","Excellent")</f>
        <v>Average</v>
      </c>
      <c r="P914">
        <f ca="1">YEAR(TODAY())-Homes[[#This Row],[yr_built]]</f>
        <v>42</v>
      </c>
      <c r="Q914">
        <v>2009</v>
      </c>
      <c r="R914">
        <f ca="1">IF(Homes[[#This Row],[yr_renovated]]&gt;0, YEAR(TODAY())-Homes[[#This Row],[yr_renovated]], YEAR(TODAY())-Homes[[#This Row],[yr_built]])</f>
        <v>16</v>
      </c>
      <c r="S914">
        <v>2</v>
      </c>
      <c r="T914" s="2">
        <v>41808</v>
      </c>
      <c r="U914" s="3">
        <v>3</v>
      </c>
      <c r="V914" s="4">
        <f>IFERROR(Homes[[#This Row],[sqft_above]]+Homes[[#This Row],[sqft_basement]]," ")</f>
        <v>3450</v>
      </c>
      <c r="W914" s="4">
        <v>16200</v>
      </c>
      <c r="X914">
        <v>0</v>
      </c>
      <c r="Y914">
        <v>0</v>
      </c>
      <c r="Z914">
        <v>3</v>
      </c>
      <c r="AA914" s="4">
        <v>3450</v>
      </c>
      <c r="AB914" s="4">
        <v>0</v>
      </c>
      <c r="AC914">
        <v>1983</v>
      </c>
      <c r="AD914" t="s">
        <v>1031</v>
      </c>
      <c r="AE914" t="s">
        <v>102</v>
      </c>
      <c r="AF914" t="s">
        <v>266</v>
      </c>
    </row>
    <row r="915" spans="1:32">
      <c r="A915" t="str">
        <f>PROPER(TRIM(Homes[[#This Row],[street]]))</f>
        <v>2632 232Nd Pl Se</v>
      </c>
      <c r="B915" t="str">
        <f>PROPER(TRIM(Homes[[#This Row],[city]]))</f>
        <v>Sammamish</v>
      </c>
      <c r="C915" t="str">
        <f>_xlfn.TEXTBEFORE(Homes[[#This Row],[statezip]]," ")</f>
        <v>WA</v>
      </c>
      <c r="D915" s="6" t="str">
        <f>_xlfn.TEXTAFTER(Homes[[#This Row],[statezip]]," ")</f>
        <v>98075</v>
      </c>
      <c r="E915" s="1">
        <v>687500</v>
      </c>
      <c r="F915">
        <v>4</v>
      </c>
      <c r="G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15" s="3" t="str">
        <f>Homes[[#This Row],[bedrooms]] &amp; " bd | " &amp; TEXT(Homes[[#This Row],[bathrooms]],"0.##") &amp; " ba"</f>
        <v>4 bd | 2.75 ba</v>
      </c>
      <c r="I915" s="4">
        <v>3190</v>
      </c>
      <c r="J915" s="1">
        <f>IFERROR(Homes[[#This Row],[price]]/Homes[[#This Row],[sqft_living]]," ")</f>
        <v>215.51724137931035</v>
      </c>
      <c r="K915" s="4">
        <f>IFERROR(Homes[[#This Row],[sqft_lot]]/43560," ")</f>
        <v>0.25183654729109273</v>
      </c>
      <c r="L915" t="str">
        <f>IF(Homes[[#This Row],[waterfront]]=1, "Yes","No")</f>
        <v>No</v>
      </c>
      <c r="M915" s="4" t="str">
        <f>IF(Homes[[#This Row],[sqft_basement]]&gt;0, "Yes","No")</f>
        <v>No</v>
      </c>
      <c r="N915" t="str">
        <f>CHOOSE(Homes[[#This Row],[view]]+1, "None","Fair","Good","Great","Excellent")</f>
        <v>None</v>
      </c>
      <c r="O915" t="str">
        <f>CHOOSE(Homes[[#This Row],[condition]], "Poor","Fair","Average","Good","Excellent")</f>
        <v>Average</v>
      </c>
      <c r="P915">
        <f ca="1">YEAR(TODAY())-Homes[[#This Row],[yr_built]]</f>
        <v>31</v>
      </c>
      <c r="Q915">
        <v>0</v>
      </c>
      <c r="R915">
        <f ca="1">IF(Homes[[#This Row],[yr_renovated]]&gt;0, YEAR(TODAY())-Homes[[#This Row],[yr_renovated]], YEAR(TODAY())-Homes[[#This Row],[yr_built]])</f>
        <v>31</v>
      </c>
      <c r="S915">
        <v>2</v>
      </c>
      <c r="T915" s="2">
        <v>41817</v>
      </c>
      <c r="U915" s="3">
        <v>2.75</v>
      </c>
      <c r="V915" s="4">
        <f>IFERROR(Homes[[#This Row],[sqft_above]]+Homes[[#This Row],[sqft_basement]]," ")</f>
        <v>3190</v>
      </c>
      <c r="W915" s="4">
        <v>10970</v>
      </c>
      <c r="X915">
        <v>0</v>
      </c>
      <c r="Y915">
        <v>0</v>
      </c>
      <c r="Z915">
        <v>3</v>
      </c>
      <c r="AA915" s="4">
        <v>3190</v>
      </c>
      <c r="AB915" s="4">
        <v>0</v>
      </c>
      <c r="AC915">
        <v>1994</v>
      </c>
      <c r="AD915" t="s">
        <v>1032</v>
      </c>
      <c r="AE915" t="s">
        <v>102</v>
      </c>
      <c r="AF915" t="s">
        <v>103</v>
      </c>
    </row>
    <row r="916" spans="1:32">
      <c r="A916" t="str">
        <f>PROPER(TRIM(Homes[[#This Row],[street]]))</f>
        <v>7326 9Th Ave Nw</v>
      </c>
      <c r="B916" t="str">
        <f>PROPER(TRIM(Homes[[#This Row],[city]]))</f>
        <v>Seattle</v>
      </c>
      <c r="C916" t="str">
        <f>_xlfn.TEXTBEFORE(Homes[[#This Row],[statezip]]," ")</f>
        <v>WA</v>
      </c>
      <c r="D916" s="6" t="str">
        <f>_xlfn.TEXTAFTER(Homes[[#This Row],[statezip]]," ")</f>
        <v>98117</v>
      </c>
      <c r="E916" s="1">
        <v>687500</v>
      </c>
      <c r="F916">
        <v>4</v>
      </c>
      <c r="G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16" s="3" t="str">
        <f>Homes[[#This Row],[bedrooms]] &amp; " bd | " &amp; TEXT(Homes[[#This Row],[bathrooms]],"0.##") &amp; " ba"</f>
        <v>4 bd | 1.75 ba</v>
      </c>
      <c r="I916" s="4">
        <v>2330</v>
      </c>
      <c r="J916" s="1">
        <f>IFERROR(Homes[[#This Row],[price]]/Homes[[#This Row],[sqft_living]]," ")</f>
        <v>295.06437768240346</v>
      </c>
      <c r="K916" s="4">
        <f>IFERROR(Homes[[#This Row],[sqft_lot]]/43560," ")</f>
        <v>0.1147842056932966</v>
      </c>
      <c r="L916" t="str">
        <f>IF(Homes[[#This Row],[waterfront]]=1, "Yes","No")</f>
        <v>No</v>
      </c>
      <c r="M916" s="4" t="str">
        <f>IF(Homes[[#This Row],[sqft_basement]]&gt;0, "Yes","No")</f>
        <v>Yes</v>
      </c>
      <c r="N916" t="str">
        <f>CHOOSE(Homes[[#This Row],[view]]+1, "None","Fair","Good","Great","Excellent")</f>
        <v>None</v>
      </c>
      <c r="O916" t="str">
        <f>CHOOSE(Homes[[#This Row],[condition]], "Poor","Fair","Average","Good","Excellent")</f>
        <v>Good</v>
      </c>
      <c r="P916">
        <f ca="1">YEAR(TODAY())-Homes[[#This Row],[yr_built]]</f>
        <v>96</v>
      </c>
      <c r="Q916">
        <v>0</v>
      </c>
      <c r="R916">
        <f ca="1">IF(Homes[[#This Row],[yr_renovated]]&gt;0, YEAR(TODAY())-Homes[[#This Row],[yr_renovated]], YEAR(TODAY())-Homes[[#This Row],[yr_built]])</f>
        <v>96</v>
      </c>
      <c r="S916">
        <v>1.5</v>
      </c>
      <c r="T916" s="2">
        <v>41814</v>
      </c>
      <c r="U916" s="3">
        <v>1.75</v>
      </c>
      <c r="V916" s="4">
        <f>IFERROR(Homes[[#This Row],[sqft_above]]+Homes[[#This Row],[sqft_basement]]," ")</f>
        <v>2330</v>
      </c>
      <c r="W916" s="4">
        <v>5000</v>
      </c>
      <c r="X916">
        <v>0</v>
      </c>
      <c r="Y916">
        <v>0</v>
      </c>
      <c r="Z916">
        <v>4</v>
      </c>
      <c r="AA916" s="4">
        <v>1510</v>
      </c>
      <c r="AB916" s="4">
        <v>820</v>
      </c>
      <c r="AC916">
        <v>1929</v>
      </c>
      <c r="AD916" t="s">
        <v>1033</v>
      </c>
      <c r="AE916" t="s">
        <v>49</v>
      </c>
      <c r="AF916" t="s">
        <v>204</v>
      </c>
    </row>
    <row r="917" spans="1:32">
      <c r="A917" t="str">
        <f>PROPER(TRIM(Homes[[#This Row],[street]]))</f>
        <v>28808 Se Mud Mountain Rd</v>
      </c>
      <c r="B917" t="str">
        <f>PROPER(TRIM(Homes[[#This Row],[city]]))</f>
        <v>Enumclaw</v>
      </c>
      <c r="C917" t="str">
        <f>_xlfn.TEXTBEFORE(Homes[[#This Row],[statezip]]," ")</f>
        <v>WA</v>
      </c>
      <c r="D917" s="6" t="str">
        <f>_xlfn.TEXTAFTER(Homes[[#This Row],[statezip]]," ")</f>
        <v>98022</v>
      </c>
      <c r="E917" s="1">
        <v>687000</v>
      </c>
      <c r="F917">
        <v>4</v>
      </c>
      <c r="G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17" s="3" t="str">
        <f>Homes[[#This Row],[bedrooms]] &amp; " bd | " &amp; TEXT(Homes[[#This Row],[bathrooms]],"0.##") &amp; " ba"</f>
        <v>4 bd | 3.25 ba</v>
      </c>
      <c r="I917" s="4">
        <v>4400</v>
      </c>
      <c r="J917" s="1">
        <f>IFERROR(Homes[[#This Row],[price]]/Homes[[#This Row],[sqft_living]]," ")</f>
        <v>156.13636363636363</v>
      </c>
      <c r="K917" s="4">
        <f>IFERROR(Homes[[#This Row],[sqft_lot]]/43560," ")</f>
        <v>4.2893939393939391</v>
      </c>
      <c r="L917" t="str">
        <f>IF(Homes[[#This Row],[waterfront]]=1, "Yes","No")</f>
        <v>No</v>
      </c>
      <c r="M917" s="4" t="str">
        <f>IF(Homes[[#This Row],[sqft_basement]]&gt;0, "Yes","No")</f>
        <v>No</v>
      </c>
      <c r="N917" t="str">
        <f>CHOOSE(Homes[[#This Row],[view]]+1, "None","Fair","Good","Great","Excellent")</f>
        <v>None</v>
      </c>
      <c r="O917" t="str">
        <f>CHOOSE(Homes[[#This Row],[condition]], "Poor","Fair","Average","Good","Excellent")</f>
        <v>Good</v>
      </c>
      <c r="P917">
        <f ca="1">YEAR(TODAY())-Homes[[#This Row],[yr_built]]</f>
        <v>32</v>
      </c>
      <c r="Q917">
        <v>0</v>
      </c>
      <c r="R917">
        <f ca="1">IF(Homes[[#This Row],[yr_renovated]]&gt;0, YEAR(TODAY())-Homes[[#This Row],[yr_renovated]], YEAR(TODAY())-Homes[[#This Row],[yr_built]])</f>
        <v>32</v>
      </c>
      <c r="S917">
        <v>2</v>
      </c>
      <c r="T917" s="2">
        <v>41792</v>
      </c>
      <c r="U917" s="3">
        <v>3.25</v>
      </c>
      <c r="V917" s="4">
        <f>IFERROR(Homes[[#This Row],[sqft_above]]+Homes[[#This Row],[sqft_basement]]," ")</f>
        <v>4400</v>
      </c>
      <c r="W917" s="4">
        <v>186846</v>
      </c>
      <c r="X917">
        <v>0</v>
      </c>
      <c r="Y917">
        <v>0</v>
      </c>
      <c r="Z917">
        <v>4</v>
      </c>
      <c r="AA917" s="4">
        <v>4400</v>
      </c>
      <c r="AB917" s="4">
        <v>0</v>
      </c>
      <c r="AC917">
        <v>1993</v>
      </c>
      <c r="AD917" t="s">
        <v>1034</v>
      </c>
      <c r="AE917" t="s">
        <v>1035</v>
      </c>
      <c r="AF917" t="s">
        <v>1036</v>
      </c>
    </row>
    <row r="918" spans="1:32">
      <c r="A918" t="str">
        <f>PROPER(TRIM(Homes[[#This Row],[street]]))</f>
        <v>13010 Ne 74Th St</v>
      </c>
      <c r="B918" t="str">
        <f>PROPER(TRIM(Homes[[#This Row],[city]]))</f>
        <v>Kirkland</v>
      </c>
      <c r="C918" t="str">
        <f>_xlfn.TEXTBEFORE(Homes[[#This Row],[statezip]]," ")</f>
        <v>WA</v>
      </c>
      <c r="D918" s="6" t="str">
        <f>_xlfn.TEXTAFTER(Homes[[#This Row],[statezip]]," ")</f>
        <v>98033</v>
      </c>
      <c r="E918" s="1">
        <v>687000</v>
      </c>
      <c r="F918">
        <v>4</v>
      </c>
      <c r="G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18" s="3" t="str">
        <f>Homes[[#This Row],[bedrooms]] &amp; " bd | " &amp; TEXT(Homes[[#This Row],[bathrooms]],"0.##") &amp; " ba"</f>
        <v>4 bd | 2.5 ba</v>
      </c>
      <c r="I918" s="4">
        <v>2370</v>
      </c>
      <c r="J918" s="1">
        <f>IFERROR(Homes[[#This Row],[price]]/Homes[[#This Row],[sqft_living]]," ")</f>
        <v>289.87341772151899</v>
      </c>
      <c r="K918" s="4">
        <f>IFERROR(Homes[[#This Row],[sqft_lot]]/43560," ")</f>
        <v>0.23147382920110193</v>
      </c>
      <c r="L918" t="str">
        <f>IF(Homes[[#This Row],[waterfront]]=1, "Yes","No")</f>
        <v>No</v>
      </c>
      <c r="M918" s="4" t="str">
        <f>IF(Homes[[#This Row],[sqft_basement]]&gt;0, "Yes","No")</f>
        <v>No</v>
      </c>
      <c r="N918" t="str">
        <f>CHOOSE(Homes[[#This Row],[view]]+1, "None","Fair","Good","Great","Excellent")</f>
        <v>None</v>
      </c>
      <c r="O918" t="str">
        <f>CHOOSE(Homes[[#This Row],[condition]], "Poor","Fair","Average","Good","Excellent")</f>
        <v>Excellent</v>
      </c>
      <c r="P918">
        <f ca="1">YEAR(TODAY())-Homes[[#This Row],[yr_built]]</f>
        <v>59</v>
      </c>
      <c r="Q918">
        <v>0</v>
      </c>
      <c r="R918">
        <f ca="1">IF(Homes[[#This Row],[yr_renovated]]&gt;0, YEAR(TODAY())-Homes[[#This Row],[yr_renovated]], YEAR(TODAY())-Homes[[#This Row],[yr_built]])</f>
        <v>59</v>
      </c>
      <c r="S918">
        <v>2</v>
      </c>
      <c r="T918" s="2">
        <v>41812</v>
      </c>
      <c r="U918" s="3">
        <v>2.5</v>
      </c>
      <c r="V918" s="4">
        <f>IFERROR(Homes[[#This Row],[sqft_above]]+Homes[[#This Row],[sqft_basement]]," ")</f>
        <v>2370</v>
      </c>
      <c r="W918" s="4">
        <v>10083</v>
      </c>
      <c r="X918">
        <v>0</v>
      </c>
      <c r="Y918">
        <v>0</v>
      </c>
      <c r="Z918">
        <v>5</v>
      </c>
      <c r="AA918" s="4">
        <v>2370</v>
      </c>
      <c r="AB918" s="4">
        <v>0</v>
      </c>
      <c r="AC918">
        <v>1966</v>
      </c>
      <c r="AD918" t="s">
        <v>1037</v>
      </c>
      <c r="AE918" t="s">
        <v>46</v>
      </c>
      <c r="AF918" t="s">
        <v>55</v>
      </c>
    </row>
    <row r="919" spans="1:32">
      <c r="A919" t="str">
        <f>PROPER(TRIM(Homes[[#This Row],[street]]))</f>
        <v>11727 9Th Ave Nw</v>
      </c>
      <c r="B919" t="str">
        <f>PROPER(TRIM(Homes[[#This Row],[city]]))</f>
        <v>Seattle</v>
      </c>
      <c r="C919" t="str">
        <f>_xlfn.TEXTBEFORE(Homes[[#This Row],[statezip]]," ")</f>
        <v>WA</v>
      </c>
      <c r="D919" s="6" t="str">
        <f>_xlfn.TEXTAFTER(Homes[[#This Row],[statezip]]," ")</f>
        <v>98177</v>
      </c>
      <c r="E919" s="1">
        <v>686000</v>
      </c>
      <c r="F919">
        <v>3</v>
      </c>
      <c r="G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19" s="3" t="str">
        <f>Homes[[#This Row],[bedrooms]] &amp; " bd | " &amp; TEXT(Homes[[#This Row],[bathrooms]],"0.##") &amp; " ba"</f>
        <v>3 bd | 1.5 ba</v>
      </c>
      <c r="I919" s="4">
        <v>1840</v>
      </c>
      <c r="J919" s="1">
        <f>IFERROR(Homes[[#This Row],[price]]/Homes[[#This Row],[sqft_living]]," ")</f>
        <v>372.82608695652175</v>
      </c>
      <c r="K919" s="4">
        <f>IFERROR(Homes[[#This Row],[sqft_lot]]/43560," ")</f>
        <v>0.22933884297520662</v>
      </c>
      <c r="L919" t="str">
        <f>IF(Homes[[#This Row],[waterfront]]=1, "Yes","No")</f>
        <v>No</v>
      </c>
      <c r="M919" s="4" t="str">
        <f>IF(Homes[[#This Row],[sqft_basement]]&gt;0, "Yes","No")</f>
        <v>No</v>
      </c>
      <c r="N919" t="str">
        <f>CHOOSE(Homes[[#This Row],[view]]+1, "None","Fair","Good","Great","Excellent")</f>
        <v>None</v>
      </c>
      <c r="O919" t="str">
        <f>CHOOSE(Homes[[#This Row],[condition]], "Poor","Fair","Average","Good","Excellent")</f>
        <v>Excellent</v>
      </c>
      <c r="P919">
        <f ca="1">YEAR(TODAY())-Homes[[#This Row],[yr_built]]</f>
        <v>64</v>
      </c>
      <c r="Q919">
        <v>0</v>
      </c>
      <c r="R919">
        <f ca="1">IF(Homes[[#This Row],[yr_renovated]]&gt;0, YEAR(TODAY())-Homes[[#This Row],[yr_renovated]], YEAR(TODAY())-Homes[[#This Row],[yr_built]])</f>
        <v>64</v>
      </c>
      <c r="S919">
        <v>2</v>
      </c>
      <c r="T919" s="2">
        <v>41792</v>
      </c>
      <c r="U919" s="3">
        <v>1.5</v>
      </c>
      <c r="V919" s="4">
        <f>IFERROR(Homes[[#This Row],[sqft_above]]+Homes[[#This Row],[sqft_basement]]," ")</f>
        <v>1840</v>
      </c>
      <c r="W919" s="4">
        <v>9990</v>
      </c>
      <c r="X919">
        <v>0</v>
      </c>
      <c r="Y919">
        <v>0</v>
      </c>
      <c r="Z919">
        <v>5</v>
      </c>
      <c r="AA919" s="4">
        <v>1840</v>
      </c>
      <c r="AB919" s="4">
        <v>0</v>
      </c>
      <c r="AC919">
        <v>1961</v>
      </c>
      <c r="AD919" t="s">
        <v>1038</v>
      </c>
      <c r="AE919" t="s">
        <v>49</v>
      </c>
      <c r="AF919" t="s">
        <v>50</v>
      </c>
    </row>
    <row r="920" spans="1:32">
      <c r="A920" t="str">
        <f>PROPER(TRIM(Homes[[#This Row],[street]]))</f>
        <v>1407 19Th Ave</v>
      </c>
      <c r="B920" t="str">
        <f>PROPER(TRIM(Homes[[#This Row],[city]]))</f>
        <v>Seattle</v>
      </c>
      <c r="C920" t="str">
        <f>_xlfn.TEXTBEFORE(Homes[[#This Row],[statezip]]," ")</f>
        <v>WA</v>
      </c>
      <c r="D920" s="6" t="str">
        <f>_xlfn.TEXTAFTER(Homes[[#This Row],[statezip]]," ")</f>
        <v>98122</v>
      </c>
      <c r="E920" s="1">
        <v>685000</v>
      </c>
      <c r="F920">
        <v>2</v>
      </c>
      <c r="G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20" s="3" t="str">
        <f>Homes[[#This Row],[bedrooms]] &amp; " bd | " &amp; TEXT(Homes[[#This Row],[bathrooms]],"0.##") &amp; " ba"</f>
        <v>2 bd | 1.5 ba</v>
      </c>
      <c r="I920" s="4">
        <v>1300</v>
      </c>
      <c r="J920" s="1">
        <f>IFERROR(Homes[[#This Row],[price]]/Homes[[#This Row],[sqft_living]]," ")</f>
        <v>526.92307692307691</v>
      </c>
      <c r="K920" s="4">
        <f>IFERROR(Homes[[#This Row],[sqft_lot]]/43560," ")</f>
        <v>3.847566574839302E-2</v>
      </c>
      <c r="L920" t="str">
        <f>IF(Homes[[#This Row],[waterfront]]=1, "Yes","No")</f>
        <v>No</v>
      </c>
      <c r="M920" s="4" t="str">
        <f>IF(Homes[[#This Row],[sqft_basement]]&gt;0, "Yes","No")</f>
        <v>No</v>
      </c>
      <c r="N920" t="str">
        <f>CHOOSE(Homes[[#This Row],[view]]+1, "None","Fair","Good","Great","Excellent")</f>
        <v>Good</v>
      </c>
      <c r="O920" t="str">
        <f>CHOOSE(Homes[[#This Row],[condition]], "Poor","Fair","Average","Good","Excellent")</f>
        <v>Average</v>
      </c>
      <c r="P920">
        <f ca="1">YEAR(TODAY())-Homes[[#This Row],[yr_built]]</f>
        <v>82</v>
      </c>
      <c r="Q920">
        <v>2002</v>
      </c>
      <c r="R920">
        <f ca="1">IF(Homes[[#This Row],[yr_renovated]]&gt;0, YEAR(TODAY())-Homes[[#This Row],[yr_renovated]], YEAR(TODAY())-Homes[[#This Row],[yr_built]])</f>
        <v>23</v>
      </c>
      <c r="S920">
        <v>1</v>
      </c>
      <c r="T920" s="2">
        <v>41813</v>
      </c>
      <c r="U920" s="3">
        <v>1.5</v>
      </c>
      <c r="V920" s="4">
        <f>IFERROR(Homes[[#This Row],[sqft_above]]+Homes[[#This Row],[sqft_basement]]," ")</f>
        <v>1300</v>
      </c>
      <c r="W920" s="4">
        <v>1676</v>
      </c>
      <c r="X920">
        <v>0</v>
      </c>
      <c r="Y920">
        <v>2</v>
      </c>
      <c r="Z920">
        <v>3</v>
      </c>
      <c r="AA920" s="4">
        <v>1300</v>
      </c>
      <c r="AB920" s="4">
        <v>0</v>
      </c>
      <c r="AC920">
        <v>1943</v>
      </c>
      <c r="AD920" t="s">
        <v>1039</v>
      </c>
      <c r="AE920" t="s">
        <v>49</v>
      </c>
      <c r="AF920" t="s">
        <v>302</v>
      </c>
    </row>
    <row r="921" spans="1:32">
      <c r="A921" t="str">
        <f>PROPER(TRIM(Homes[[#This Row],[street]]))</f>
        <v>8750 Fauntlee Crest Sw</v>
      </c>
      <c r="B921" t="str">
        <f>PROPER(TRIM(Homes[[#This Row],[city]]))</f>
        <v>Seattle</v>
      </c>
      <c r="C921" t="str">
        <f>_xlfn.TEXTBEFORE(Homes[[#This Row],[statezip]]," ")</f>
        <v>WA</v>
      </c>
      <c r="D921" s="6" t="str">
        <f>_xlfn.TEXTAFTER(Homes[[#This Row],[statezip]]," ")</f>
        <v>98136</v>
      </c>
      <c r="E921" s="1">
        <v>685000</v>
      </c>
      <c r="F921">
        <v>3</v>
      </c>
      <c r="G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21" s="3" t="str">
        <f>Homes[[#This Row],[bedrooms]] &amp; " bd | " &amp; TEXT(Homes[[#This Row],[bathrooms]],"0.##") &amp; " ba"</f>
        <v>3 bd | 1.75 ba</v>
      </c>
      <c r="I921" s="4">
        <v>1940</v>
      </c>
      <c r="J921" s="1">
        <f>IFERROR(Homes[[#This Row],[price]]/Homes[[#This Row],[sqft_living]]," ")</f>
        <v>353.09278350515461</v>
      </c>
      <c r="K921" s="4">
        <f>IFERROR(Homes[[#This Row],[sqft_lot]]/43560," ")</f>
        <v>0.1678833792470156</v>
      </c>
      <c r="L921" t="str">
        <f>IF(Homes[[#This Row],[waterfront]]=1, "Yes","No")</f>
        <v>No</v>
      </c>
      <c r="M921" s="4" t="str">
        <f>IF(Homes[[#This Row],[sqft_basement]]&gt;0, "Yes","No")</f>
        <v>Yes</v>
      </c>
      <c r="N921" t="str">
        <f>CHOOSE(Homes[[#This Row],[view]]+1, "None","Fair","Good","Great","Excellent")</f>
        <v>Fair</v>
      </c>
      <c r="O921" t="str">
        <f>CHOOSE(Homes[[#This Row],[condition]], "Poor","Fair","Average","Good","Excellent")</f>
        <v>Good</v>
      </c>
      <c r="P921">
        <f ca="1">YEAR(TODAY())-Homes[[#This Row],[yr_built]]</f>
        <v>65</v>
      </c>
      <c r="Q921">
        <v>2001</v>
      </c>
      <c r="R921">
        <f ca="1">IF(Homes[[#This Row],[yr_renovated]]&gt;0, YEAR(TODAY())-Homes[[#This Row],[yr_renovated]], YEAR(TODAY())-Homes[[#This Row],[yr_built]])</f>
        <v>24</v>
      </c>
      <c r="S921">
        <v>1</v>
      </c>
      <c r="T921" s="2">
        <v>41788</v>
      </c>
      <c r="U921" s="3">
        <v>1.75</v>
      </c>
      <c r="V921" s="4">
        <f>IFERROR(Homes[[#This Row],[sqft_above]]+Homes[[#This Row],[sqft_basement]]," ")</f>
        <v>1940</v>
      </c>
      <c r="W921" s="4">
        <v>7313</v>
      </c>
      <c r="X921">
        <v>0</v>
      </c>
      <c r="Y921">
        <v>1</v>
      </c>
      <c r="Z921">
        <v>4</v>
      </c>
      <c r="AA921" s="4">
        <v>1440</v>
      </c>
      <c r="AB921" s="4">
        <v>500</v>
      </c>
      <c r="AC921">
        <v>1960</v>
      </c>
      <c r="AD921" t="s">
        <v>1040</v>
      </c>
      <c r="AE921" t="s">
        <v>49</v>
      </c>
      <c r="AF921" t="s">
        <v>298</v>
      </c>
    </row>
    <row r="922" spans="1:32">
      <c r="A922" t="str">
        <f>PROPER(TRIM(Homes[[#This Row],[street]]))</f>
        <v>6231 Lake Washington Blvd Se</v>
      </c>
      <c r="B922" t="str">
        <f>PROPER(TRIM(Homes[[#This Row],[city]]))</f>
        <v>Bellevue</v>
      </c>
      <c r="C922" t="str">
        <f>_xlfn.TEXTBEFORE(Homes[[#This Row],[statezip]]," ")</f>
        <v>WA</v>
      </c>
      <c r="D922" s="6" t="str">
        <f>_xlfn.TEXTAFTER(Homes[[#This Row],[statezip]]," ")</f>
        <v>98006</v>
      </c>
      <c r="E922" s="1">
        <v>685000</v>
      </c>
      <c r="F922">
        <v>3</v>
      </c>
      <c r="G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22" s="3" t="str">
        <f>Homes[[#This Row],[bedrooms]] &amp; " bd | " &amp; TEXT(Homes[[#This Row],[bathrooms]],"0.##") &amp; " ba"</f>
        <v>3 bd | 2.5 ba</v>
      </c>
      <c r="I922" s="4">
        <v>2810</v>
      </c>
      <c r="J922" s="1">
        <f>IFERROR(Homes[[#This Row],[price]]/Homes[[#This Row],[sqft_living]]," ")</f>
        <v>243.77224199288256</v>
      </c>
      <c r="K922" s="4">
        <f>IFERROR(Homes[[#This Row],[sqft_lot]]/43560," ")</f>
        <v>0.17676767676767677</v>
      </c>
      <c r="L922" t="str">
        <f>IF(Homes[[#This Row],[waterfront]]=1, "Yes","No")</f>
        <v>No</v>
      </c>
      <c r="M922" s="4" t="str">
        <f>IF(Homes[[#This Row],[sqft_basement]]&gt;0, "Yes","No")</f>
        <v>No</v>
      </c>
      <c r="N922" t="str">
        <f>CHOOSE(Homes[[#This Row],[view]]+1, "None","Fair","Good","Great","Excellent")</f>
        <v>None</v>
      </c>
      <c r="O922" t="str">
        <f>CHOOSE(Homes[[#This Row],[condition]], "Poor","Fair","Average","Good","Excellent")</f>
        <v>Average</v>
      </c>
      <c r="P922">
        <f ca="1">YEAR(TODAY())-Homes[[#This Row],[yr_built]]</f>
        <v>24</v>
      </c>
      <c r="Q922">
        <v>0</v>
      </c>
      <c r="R922">
        <f ca="1">IF(Homes[[#This Row],[yr_renovated]]&gt;0, YEAR(TODAY())-Homes[[#This Row],[yr_renovated]], YEAR(TODAY())-Homes[[#This Row],[yr_built]])</f>
        <v>24</v>
      </c>
      <c r="S922">
        <v>2</v>
      </c>
      <c r="T922" s="2">
        <v>41786</v>
      </c>
      <c r="U922" s="3">
        <v>2.5</v>
      </c>
      <c r="V922" s="4">
        <f>IFERROR(Homes[[#This Row],[sqft_above]]+Homes[[#This Row],[sqft_basement]]," ")</f>
        <v>2810</v>
      </c>
      <c r="W922" s="4">
        <v>7700</v>
      </c>
      <c r="X922">
        <v>0</v>
      </c>
      <c r="Y922">
        <v>0</v>
      </c>
      <c r="Z922">
        <v>3</v>
      </c>
      <c r="AA922" s="4">
        <v>2810</v>
      </c>
      <c r="AB922" s="4">
        <v>0</v>
      </c>
      <c r="AC922">
        <v>2001</v>
      </c>
      <c r="AD922" t="s">
        <v>1041</v>
      </c>
      <c r="AE922" t="s">
        <v>33</v>
      </c>
      <c r="AF922" t="s">
        <v>91</v>
      </c>
    </row>
    <row r="923" spans="1:32">
      <c r="A923" t="str">
        <f>PROPER(TRIM(Homes[[#This Row],[street]]))</f>
        <v>5424 298Th Ave Se</v>
      </c>
      <c r="B923" t="str">
        <f>PROPER(TRIM(Homes[[#This Row],[city]]))</f>
        <v>Preston</v>
      </c>
      <c r="C923" t="str">
        <f>_xlfn.TEXTBEFORE(Homes[[#This Row],[statezip]]," ")</f>
        <v>WA</v>
      </c>
      <c r="D923" s="6" t="str">
        <f>_xlfn.TEXTAFTER(Homes[[#This Row],[statezip]]," ")</f>
        <v>98050</v>
      </c>
      <c r="E923" s="1">
        <v>685000</v>
      </c>
      <c r="F923">
        <v>3</v>
      </c>
      <c r="G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23" s="3" t="str">
        <f>Homes[[#This Row],[bedrooms]] &amp; " bd | " &amp; TEXT(Homes[[#This Row],[bathrooms]],"0.##") &amp; " ba"</f>
        <v>3 bd | 2.75 ba</v>
      </c>
      <c r="I923" s="4">
        <v>3150</v>
      </c>
      <c r="J923" s="1">
        <f>IFERROR(Homes[[#This Row],[price]]/Homes[[#This Row],[sqft_living]]," ")</f>
        <v>217.46031746031747</v>
      </c>
      <c r="K923" s="4">
        <f>IFERROR(Homes[[#This Row],[sqft_lot]]/43560," ")</f>
        <v>5.05</v>
      </c>
      <c r="L923" t="str">
        <f>IF(Homes[[#This Row],[waterfront]]=1, "Yes","No")</f>
        <v>No</v>
      </c>
      <c r="M923" s="4" t="str">
        <f>IF(Homes[[#This Row],[sqft_basement]]&gt;0, "Yes","No")</f>
        <v>Yes</v>
      </c>
      <c r="N923" t="str">
        <f>CHOOSE(Homes[[#This Row],[view]]+1, "None","Fair","Good","Great","Excellent")</f>
        <v>None</v>
      </c>
      <c r="O923" t="str">
        <f>CHOOSE(Homes[[#This Row],[condition]], "Poor","Fair","Average","Good","Excellent")</f>
        <v>Good</v>
      </c>
      <c r="P923">
        <f ca="1">YEAR(TODAY())-Homes[[#This Row],[yr_built]]</f>
        <v>35</v>
      </c>
      <c r="Q923">
        <v>0</v>
      </c>
      <c r="R923">
        <f ca="1">IF(Homes[[#This Row],[yr_renovated]]&gt;0, YEAR(TODAY())-Homes[[#This Row],[yr_renovated]], YEAR(TODAY())-Homes[[#This Row],[yr_built]])</f>
        <v>35</v>
      </c>
      <c r="S923">
        <v>2</v>
      </c>
      <c r="T923" s="2">
        <v>41795</v>
      </c>
      <c r="U923" s="3">
        <v>2.75</v>
      </c>
      <c r="V923" s="4">
        <f>IFERROR(Homes[[#This Row],[sqft_above]]+Homes[[#This Row],[sqft_basement]]," ")</f>
        <v>3150</v>
      </c>
      <c r="W923" s="4">
        <v>219978</v>
      </c>
      <c r="X923">
        <v>0</v>
      </c>
      <c r="Y923">
        <v>0</v>
      </c>
      <c r="Z923">
        <v>4</v>
      </c>
      <c r="AA923" s="4">
        <v>3000</v>
      </c>
      <c r="AB923" s="4">
        <v>150</v>
      </c>
      <c r="AC923">
        <v>1990</v>
      </c>
      <c r="AD923" t="s">
        <v>1042</v>
      </c>
      <c r="AE923" t="s">
        <v>1043</v>
      </c>
      <c r="AF923" t="s">
        <v>1044</v>
      </c>
    </row>
    <row r="924" spans="1:32">
      <c r="A924" t="str">
        <f>PROPER(TRIM(Homes[[#This Row],[street]]))</f>
        <v>16725 Ne 42Nd Ct</v>
      </c>
      <c r="B924" t="str">
        <f>PROPER(TRIM(Homes[[#This Row],[city]]))</f>
        <v>Redmond</v>
      </c>
      <c r="C924" t="str">
        <f>_xlfn.TEXTBEFORE(Homes[[#This Row],[statezip]]," ")</f>
        <v>WA</v>
      </c>
      <c r="D924" s="6" t="str">
        <f>_xlfn.TEXTAFTER(Homes[[#This Row],[statezip]]," ")</f>
        <v>98052</v>
      </c>
      <c r="E924" s="1">
        <v>685000</v>
      </c>
      <c r="F924">
        <v>3</v>
      </c>
      <c r="G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924" s="3" t="str">
        <f>Homes[[#This Row],[bedrooms]] &amp; " bd | " &amp; TEXT(Homes[[#This Row],[bathrooms]],"0.##") &amp; " ba"</f>
        <v>3 bd | 3.25 ba</v>
      </c>
      <c r="I924" s="4">
        <v>2030</v>
      </c>
      <c r="J924" s="1">
        <f>IFERROR(Homes[[#This Row],[price]]/Homes[[#This Row],[sqft_living]]," ")</f>
        <v>337.4384236453202</v>
      </c>
      <c r="K924" s="4">
        <f>IFERROR(Homes[[#This Row],[sqft_lot]]/43560," ")</f>
        <v>0.25413223140495866</v>
      </c>
      <c r="L924" t="str">
        <f>IF(Homes[[#This Row],[waterfront]]=1, "Yes","No")</f>
        <v>No</v>
      </c>
      <c r="M924" s="4" t="str">
        <f>IF(Homes[[#This Row],[sqft_basement]]&gt;0, "Yes","No")</f>
        <v>No</v>
      </c>
      <c r="N924" t="str">
        <f>CHOOSE(Homes[[#This Row],[view]]+1, "None","Fair","Good","Great","Excellent")</f>
        <v>None</v>
      </c>
      <c r="O924" t="str">
        <f>CHOOSE(Homes[[#This Row],[condition]], "Poor","Fair","Average","Good","Excellent")</f>
        <v>Good</v>
      </c>
      <c r="P924">
        <f ca="1">YEAR(TODAY())-Homes[[#This Row],[yr_built]]</f>
        <v>45</v>
      </c>
      <c r="Q924">
        <v>0</v>
      </c>
      <c r="R924">
        <f ca="1">IF(Homes[[#This Row],[yr_renovated]]&gt;0, YEAR(TODAY())-Homes[[#This Row],[yr_renovated]], YEAR(TODAY())-Homes[[#This Row],[yr_built]])</f>
        <v>45</v>
      </c>
      <c r="S924">
        <v>2</v>
      </c>
      <c r="T924" s="2">
        <v>41827</v>
      </c>
      <c r="U924" s="3">
        <v>3.25</v>
      </c>
      <c r="V924" s="4">
        <f>IFERROR(Homes[[#This Row],[sqft_above]]+Homes[[#This Row],[sqft_basement]]," ")</f>
        <v>2030</v>
      </c>
      <c r="W924" s="4">
        <v>11070</v>
      </c>
      <c r="X924">
        <v>0</v>
      </c>
      <c r="Y924">
        <v>0</v>
      </c>
      <c r="Z924">
        <v>4</v>
      </c>
      <c r="AA924" s="4">
        <v>2030</v>
      </c>
      <c r="AB924" s="4">
        <v>0</v>
      </c>
      <c r="AC924">
        <v>1980</v>
      </c>
      <c r="AD924" t="s">
        <v>1045</v>
      </c>
      <c r="AE924" t="s">
        <v>137</v>
      </c>
      <c r="AF924" t="s">
        <v>138</v>
      </c>
    </row>
    <row r="925" spans="1:32">
      <c r="A925" t="str">
        <f>PROPER(TRIM(Homes[[#This Row],[street]]))</f>
        <v>546 Ne 103Rd St</v>
      </c>
      <c r="B925" t="str">
        <f>PROPER(TRIM(Homes[[#This Row],[city]]))</f>
        <v>Seattle</v>
      </c>
      <c r="C925" t="str">
        <f>_xlfn.TEXTBEFORE(Homes[[#This Row],[statezip]]," ")</f>
        <v>WA</v>
      </c>
      <c r="D925" s="6" t="str">
        <f>_xlfn.TEXTAFTER(Homes[[#This Row],[statezip]]," ")</f>
        <v>98125</v>
      </c>
      <c r="E925" s="1">
        <v>685000</v>
      </c>
      <c r="F925">
        <v>4</v>
      </c>
      <c r="G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25" s="3" t="str">
        <f>Homes[[#This Row],[bedrooms]] &amp; " bd | " &amp; TEXT(Homes[[#This Row],[bathrooms]],"0.##") &amp; " ba"</f>
        <v>4 bd | 3.5 ba</v>
      </c>
      <c r="I925" s="4">
        <v>2840</v>
      </c>
      <c r="J925" s="1">
        <f>IFERROR(Homes[[#This Row],[price]]/Homes[[#This Row],[sqft_living]]," ")</f>
        <v>241.19718309859155</v>
      </c>
      <c r="K925" s="4">
        <f>IFERROR(Homes[[#This Row],[sqft_lot]]/43560," ")</f>
        <v>0.10645087235996327</v>
      </c>
      <c r="L925" t="str">
        <f>IF(Homes[[#This Row],[waterfront]]=1, "Yes","No")</f>
        <v>No</v>
      </c>
      <c r="M925" s="4" t="str">
        <f>IF(Homes[[#This Row],[sqft_basement]]&gt;0, "Yes","No")</f>
        <v>No</v>
      </c>
      <c r="N925" t="str">
        <f>CHOOSE(Homes[[#This Row],[view]]+1, "None","Fair","Good","Great","Excellent")</f>
        <v>None</v>
      </c>
      <c r="O925" t="str">
        <f>CHOOSE(Homes[[#This Row],[condition]], "Poor","Fair","Average","Good","Excellent")</f>
        <v>Average</v>
      </c>
      <c r="P925">
        <f ca="1">YEAR(TODAY())-Homes[[#This Row],[yr_built]]</f>
        <v>17</v>
      </c>
      <c r="Q925">
        <v>0</v>
      </c>
      <c r="R925">
        <f ca="1">IF(Homes[[#This Row],[yr_renovated]]&gt;0, YEAR(TODAY())-Homes[[#This Row],[yr_renovated]], YEAR(TODAY())-Homes[[#This Row],[yr_built]])</f>
        <v>17</v>
      </c>
      <c r="S925">
        <v>3</v>
      </c>
      <c r="T925" s="2">
        <v>41806</v>
      </c>
      <c r="U925" s="3">
        <v>3.5</v>
      </c>
      <c r="V925" s="4">
        <f>IFERROR(Homes[[#This Row],[sqft_above]]+Homes[[#This Row],[sqft_basement]]," ")</f>
        <v>2840</v>
      </c>
      <c r="W925" s="4">
        <v>4637</v>
      </c>
      <c r="X925">
        <v>0</v>
      </c>
      <c r="Y925">
        <v>0</v>
      </c>
      <c r="Z925">
        <v>3</v>
      </c>
      <c r="AA925" s="4">
        <v>2840</v>
      </c>
      <c r="AB925" s="4">
        <v>0</v>
      </c>
      <c r="AC925">
        <v>2008</v>
      </c>
      <c r="AD925" t="s">
        <v>1046</v>
      </c>
      <c r="AE925" t="s">
        <v>49</v>
      </c>
      <c r="AF925" t="s">
        <v>150</v>
      </c>
    </row>
    <row r="926" spans="1:32">
      <c r="A926" t="str">
        <f>PROPER(TRIM(Homes[[#This Row],[street]]))</f>
        <v>18630 Ne 202Nd St</v>
      </c>
      <c r="B926" t="str">
        <f>PROPER(TRIM(Homes[[#This Row],[city]]))</f>
        <v>Woodinville</v>
      </c>
      <c r="C926" t="str">
        <f>_xlfn.TEXTBEFORE(Homes[[#This Row],[statezip]]," ")</f>
        <v>WA</v>
      </c>
      <c r="D926" s="6" t="str">
        <f>_xlfn.TEXTAFTER(Homes[[#This Row],[statezip]]," ")</f>
        <v>98077</v>
      </c>
      <c r="E926" s="1">
        <v>685000</v>
      </c>
      <c r="F926">
        <v>4</v>
      </c>
      <c r="G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26" s="3" t="str">
        <f>Homes[[#This Row],[bedrooms]] &amp; " bd | " &amp; TEXT(Homes[[#This Row],[bathrooms]],"0.##") &amp; " ba"</f>
        <v>4 bd | 2.5 ba</v>
      </c>
      <c r="I926" s="4">
        <v>2770</v>
      </c>
      <c r="J926" s="1">
        <f>IFERROR(Homes[[#This Row],[price]]/Homes[[#This Row],[sqft_living]]," ")</f>
        <v>247.29241877256317</v>
      </c>
      <c r="K926" s="4">
        <f>IFERROR(Homes[[#This Row],[sqft_lot]]/43560," ")</f>
        <v>1.0448576675849404</v>
      </c>
      <c r="L926" t="str">
        <f>IF(Homes[[#This Row],[waterfront]]=1, "Yes","No")</f>
        <v>No</v>
      </c>
      <c r="M926" s="4" t="str">
        <f>IF(Homes[[#This Row],[sqft_basement]]&gt;0, "Yes","No")</f>
        <v>No</v>
      </c>
      <c r="N926" t="str">
        <f>CHOOSE(Homes[[#This Row],[view]]+1, "None","Fair","Good","Great","Excellent")</f>
        <v>None</v>
      </c>
      <c r="O926" t="str">
        <f>CHOOSE(Homes[[#This Row],[condition]], "Poor","Fair","Average","Good","Excellent")</f>
        <v>Good</v>
      </c>
      <c r="P926">
        <f ca="1">YEAR(TODAY())-Homes[[#This Row],[yr_built]]</f>
        <v>36</v>
      </c>
      <c r="Q926">
        <v>0</v>
      </c>
      <c r="R926">
        <f ca="1">IF(Homes[[#This Row],[yr_renovated]]&gt;0, YEAR(TODAY())-Homes[[#This Row],[yr_renovated]], YEAR(TODAY())-Homes[[#This Row],[yr_built]])</f>
        <v>36</v>
      </c>
      <c r="S926">
        <v>2</v>
      </c>
      <c r="T926" s="2">
        <v>41794</v>
      </c>
      <c r="U926" s="3">
        <v>2.5</v>
      </c>
      <c r="V926" s="4">
        <f>IFERROR(Homes[[#This Row],[sqft_above]]+Homes[[#This Row],[sqft_basement]]," ")</f>
        <v>2770</v>
      </c>
      <c r="W926" s="4">
        <v>45514</v>
      </c>
      <c r="X926">
        <v>0</v>
      </c>
      <c r="Y926">
        <v>0</v>
      </c>
      <c r="Z926">
        <v>4</v>
      </c>
      <c r="AA926" s="4">
        <v>2770</v>
      </c>
      <c r="AB926" s="4">
        <v>0</v>
      </c>
      <c r="AC926">
        <v>1989</v>
      </c>
      <c r="AD926" t="s">
        <v>1047</v>
      </c>
      <c r="AE926" t="s">
        <v>120</v>
      </c>
      <c r="AF926" t="s">
        <v>121</v>
      </c>
    </row>
    <row r="927" spans="1:32">
      <c r="A927" t="str">
        <f>PROPER(TRIM(Homes[[#This Row],[street]]))</f>
        <v>16314 Ne 46Th St</v>
      </c>
      <c r="B927" t="str">
        <f>PROPER(TRIM(Homes[[#This Row],[city]]))</f>
        <v>Redmond</v>
      </c>
      <c r="C927" t="str">
        <f>_xlfn.TEXTBEFORE(Homes[[#This Row],[statezip]]," ")</f>
        <v>WA</v>
      </c>
      <c r="D927" s="6" t="str">
        <f>_xlfn.TEXTAFTER(Homes[[#This Row],[statezip]]," ")</f>
        <v>98052</v>
      </c>
      <c r="E927" s="1">
        <v>684680</v>
      </c>
      <c r="F927">
        <v>4</v>
      </c>
      <c r="G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27" s="3" t="str">
        <f>Homes[[#This Row],[bedrooms]] &amp; " bd | " &amp; TEXT(Homes[[#This Row],[bathrooms]],"0.##") &amp; " ba"</f>
        <v>4 bd | 2.25 ba</v>
      </c>
      <c r="I927" s="4">
        <v>2370</v>
      </c>
      <c r="J927" s="1">
        <f>IFERROR(Homes[[#This Row],[price]]/Homes[[#This Row],[sqft_living]]," ")</f>
        <v>288.89451476793249</v>
      </c>
      <c r="K927" s="4">
        <f>IFERROR(Homes[[#This Row],[sqft_lot]]/43560," ")</f>
        <v>0.21487603305785125</v>
      </c>
      <c r="L927" t="str">
        <f>IF(Homes[[#This Row],[waterfront]]=1, "Yes","No")</f>
        <v>No</v>
      </c>
      <c r="M927" s="4" t="str">
        <f>IF(Homes[[#This Row],[sqft_basement]]&gt;0, "Yes","No")</f>
        <v>No</v>
      </c>
      <c r="N927" t="str">
        <f>CHOOSE(Homes[[#This Row],[view]]+1, "None","Fair","Good","Great","Excellent")</f>
        <v>None</v>
      </c>
      <c r="O927" t="str">
        <f>CHOOSE(Homes[[#This Row],[condition]], "Poor","Fair","Average","Good","Excellent")</f>
        <v>Good</v>
      </c>
      <c r="P927">
        <f ca="1">YEAR(TODAY())-Homes[[#This Row],[yr_built]]</f>
        <v>46</v>
      </c>
      <c r="Q927">
        <v>0</v>
      </c>
      <c r="R927">
        <f ca="1">IF(Homes[[#This Row],[yr_renovated]]&gt;0, YEAR(TODAY())-Homes[[#This Row],[yr_renovated]], YEAR(TODAY())-Homes[[#This Row],[yr_built]])</f>
        <v>46</v>
      </c>
      <c r="S927">
        <v>2</v>
      </c>
      <c r="T927" s="2">
        <v>41798</v>
      </c>
      <c r="U927" s="3">
        <v>2.25</v>
      </c>
      <c r="V927" s="4">
        <f>IFERROR(Homes[[#This Row],[sqft_above]]+Homes[[#This Row],[sqft_basement]]," ")</f>
        <v>2370</v>
      </c>
      <c r="W927" s="4">
        <v>9360</v>
      </c>
      <c r="X927">
        <v>0</v>
      </c>
      <c r="Y927">
        <v>0</v>
      </c>
      <c r="Z927">
        <v>4</v>
      </c>
      <c r="AA927" s="4">
        <v>2370</v>
      </c>
      <c r="AB927" s="4">
        <v>0</v>
      </c>
      <c r="AC927">
        <v>1979</v>
      </c>
      <c r="AD927" t="s">
        <v>1048</v>
      </c>
      <c r="AE927" t="s">
        <v>137</v>
      </c>
      <c r="AF927" t="s">
        <v>138</v>
      </c>
    </row>
    <row r="928" spans="1:32">
      <c r="A928" t="str">
        <f>PROPER(TRIM(Homes[[#This Row],[street]]))</f>
        <v>716 W Etruria St</v>
      </c>
      <c r="B928" t="str">
        <f>PROPER(TRIM(Homes[[#This Row],[city]]))</f>
        <v>Seattle</v>
      </c>
      <c r="C928" t="str">
        <f>_xlfn.TEXTBEFORE(Homes[[#This Row],[statezip]]," ")</f>
        <v>WA</v>
      </c>
      <c r="D928" s="6" t="str">
        <f>_xlfn.TEXTAFTER(Homes[[#This Row],[statezip]]," ")</f>
        <v>98119</v>
      </c>
      <c r="E928" s="1">
        <v>683500</v>
      </c>
      <c r="F928">
        <v>3</v>
      </c>
      <c r="G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28" s="3" t="str">
        <f>Homes[[#This Row],[bedrooms]] &amp; " bd | " &amp; TEXT(Homes[[#This Row],[bathrooms]],"0.##") &amp; " ba"</f>
        <v>3 bd | 1.5 ba</v>
      </c>
      <c r="I928" s="4">
        <v>1820</v>
      </c>
      <c r="J928" s="1">
        <f>IFERROR(Homes[[#This Row],[price]]/Homes[[#This Row],[sqft_living]]," ")</f>
        <v>375.54945054945057</v>
      </c>
      <c r="K928" s="4">
        <f>IFERROR(Homes[[#This Row],[sqft_lot]]/43560," ")</f>
        <v>0.13213957759412304</v>
      </c>
      <c r="L928" t="str">
        <f>IF(Homes[[#This Row],[waterfront]]=1, "Yes","No")</f>
        <v>No</v>
      </c>
      <c r="M928" s="4" t="str">
        <f>IF(Homes[[#This Row],[sqft_basement]]&gt;0, "Yes","No")</f>
        <v>Yes</v>
      </c>
      <c r="N928" t="str">
        <f>CHOOSE(Homes[[#This Row],[view]]+1, "None","Fair","Good","Great","Excellent")</f>
        <v>None</v>
      </c>
      <c r="O928" t="str">
        <f>CHOOSE(Homes[[#This Row],[condition]], "Poor","Fair","Average","Good","Excellent")</f>
        <v>Average</v>
      </c>
      <c r="P928">
        <f ca="1">YEAR(TODAY())-Homes[[#This Row],[yr_built]]</f>
        <v>79</v>
      </c>
      <c r="Q928">
        <v>0</v>
      </c>
      <c r="R928">
        <f ca="1">IF(Homes[[#This Row],[yr_renovated]]&gt;0, YEAR(TODAY())-Homes[[#This Row],[yr_renovated]], YEAR(TODAY())-Homes[[#This Row],[yr_built]])</f>
        <v>79</v>
      </c>
      <c r="S928">
        <v>1.5</v>
      </c>
      <c r="T928" s="2">
        <v>41814</v>
      </c>
      <c r="U928" s="3">
        <v>1.5</v>
      </c>
      <c r="V928" s="4">
        <f>IFERROR(Homes[[#This Row],[sqft_above]]+Homes[[#This Row],[sqft_basement]]," ")</f>
        <v>1820</v>
      </c>
      <c r="W928" s="4">
        <v>5756</v>
      </c>
      <c r="X928">
        <v>0</v>
      </c>
      <c r="Y928">
        <v>0</v>
      </c>
      <c r="Z928">
        <v>3</v>
      </c>
      <c r="AA928" s="4">
        <v>1640</v>
      </c>
      <c r="AB928" s="4">
        <v>180</v>
      </c>
      <c r="AC928">
        <v>1946</v>
      </c>
      <c r="AD928" t="s">
        <v>1049</v>
      </c>
      <c r="AE928" t="s">
        <v>49</v>
      </c>
      <c r="AF928" t="s">
        <v>68</v>
      </c>
    </row>
    <row r="929" spans="1:32">
      <c r="A929" t="str">
        <f>PROPER(TRIM(Homes[[#This Row],[street]]))</f>
        <v>322 16Th Ave</v>
      </c>
      <c r="B929" t="str">
        <f>PROPER(TRIM(Homes[[#This Row],[city]]))</f>
        <v>Seattle</v>
      </c>
      <c r="C929" t="str">
        <f>_xlfn.TEXTBEFORE(Homes[[#This Row],[statezip]]," ")</f>
        <v>WA</v>
      </c>
      <c r="D929" s="6" t="str">
        <f>_xlfn.TEXTAFTER(Homes[[#This Row],[statezip]]," ")</f>
        <v>98122</v>
      </c>
      <c r="E929" s="1">
        <v>682000</v>
      </c>
      <c r="F929">
        <v>3</v>
      </c>
      <c r="G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29" s="3" t="str">
        <f>Homes[[#This Row],[bedrooms]] &amp; " bd | " &amp; TEXT(Homes[[#This Row],[bathrooms]],"0.##") &amp; " ba"</f>
        <v>3 bd | 1.75 ba</v>
      </c>
      <c r="I929" s="4">
        <v>1830</v>
      </c>
      <c r="J929" s="1">
        <f>IFERROR(Homes[[#This Row],[price]]/Homes[[#This Row],[sqft_living]]," ")</f>
        <v>372.6775956284153</v>
      </c>
      <c r="K929" s="4">
        <f>IFERROR(Homes[[#This Row],[sqft_lot]]/43560," ")</f>
        <v>0.11753902662993572</v>
      </c>
      <c r="L929" t="str">
        <f>IF(Homes[[#This Row],[waterfront]]=1, "Yes","No")</f>
        <v>No</v>
      </c>
      <c r="M929" s="4" t="str">
        <f>IF(Homes[[#This Row],[sqft_basement]]&gt;0, "Yes","No")</f>
        <v>No</v>
      </c>
      <c r="N929" t="str">
        <f>CHOOSE(Homes[[#This Row],[view]]+1, "None","Fair","Good","Great","Excellent")</f>
        <v>Good</v>
      </c>
      <c r="O929" t="str">
        <f>CHOOSE(Homes[[#This Row],[condition]], "Poor","Fair","Average","Good","Excellent")</f>
        <v>Excellent</v>
      </c>
      <c r="P929">
        <f ca="1">YEAR(TODAY())-Homes[[#This Row],[yr_built]]</f>
        <v>122</v>
      </c>
      <c r="Q929">
        <v>0</v>
      </c>
      <c r="R929">
        <f ca="1">IF(Homes[[#This Row],[yr_renovated]]&gt;0, YEAR(TODAY())-Homes[[#This Row],[yr_renovated]], YEAR(TODAY())-Homes[[#This Row],[yr_built]])</f>
        <v>122</v>
      </c>
      <c r="S929">
        <v>1.5</v>
      </c>
      <c r="T929" s="2">
        <v>41773</v>
      </c>
      <c r="U929" s="3">
        <v>1.75</v>
      </c>
      <c r="V929" s="4">
        <f>IFERROR(Homes[[#This Row],[sqft_above]]+Homes[[#This Row],[sqft_basement]]," ")</f>
        <v>1830</v>
      </c>
      <c r="W929" s="4">
        <v>5120</v>
      </c>
      <c r="X929">
        <v>0</v>
      </c>
      <c r="Y929">
        <v>2</v>
      </c>
      <c r="Z929">
        <v>5</v>
      </c>
      <c r="AA929" s="4">
        <v>1830</v>
      </c>
      <c r="AB929" s="4">
        <v>0</v>
      </c>
      <c r="AC929">
        <v>1903</v>
      </c>
      <c r="AD929" t="s">
        <v>1050</v>
      </c>
      <c r="AE929" t="s">
        <v>49</v>
      </c>
      <c r="AF929" t="s">
        <v>302</v>
      </c>
    </row>
    <row r="930" spans="1:32">
      <c r="A930" t="str">
        <f>PROPER(TRIM(Homes[[#This Row],[street]]))</f>
        <v>10821 151St Ave Ne</v>
      </c>
      <c r="B930" t="str">
        <f>PROPER(TRIM(Homes[[#This Row],[city]]))</f>
        <v>Redmond</v>
      </c>
      <c r="C930" t="str">
        <f>_xlfn.TEXTBEFORE(Homes[[#This Row],[statezip]]," ")</f>
        <v>WA</v>
      </c>
      <c r="D930" s="6" t="str">
        <f>_xlfn.TEXTAFTER(Homes[[#This Row],[statezip]]," ")</f>
        <v>98052</v>
      </c>
      <c r="E930" s="1">
        <v>681965.78125</v>
      </c>
      <c r="F930">
        <v>4</v>
      </c>
      <c r="G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30" s="3" t="str">
        <f>Homes[[#This Row],[bedrooms]] &amp; " bd | " &amp; TEXT(Homes[[#This Row],[bathrooms]],"0.##") &amp; " ba"</f>
        <v>4 bd | 2.5 ba</v>
      </c>
      <c r="I930" s="4">
        <v>2683</v>
      </c>
      <c r="J930" s="1">
        <f>IFERROR(Homes[[#This Row],[price]]/Homes[[#This Row],[sqft_living]]," ")</f>
        <v>254.18031354826687</v>
      </c>
      <c r="K930" s="4">
        <f>IFERROR(Homes[[#This Row],[sqft_lot]]/43560," ")</f>
        <v>0.9271349862258953</v>
      </c>
      <c r="L930" t="str">
        <f>IF(Homes[[#This Row],[waterfront]]=1, "Yes","No")</f>
        <v>No</v>
      </c>
      <c r="M930" s="4" t="str">
        <f>IF(Homes[[#This Row],[sqft_basement]]&gt;0, "Yes","No")</f>
        <v>No</v>
      </c>
      <c r="N930" t="str">
        <f>CHOOSE(Homes[[#This Row],[view]]+1, "None","Fair","Good","Great","Excellent")</f>
        <v>None</v>
      </c>
      <c r="O930" t="str">
        <f>CHOOSE(Homes[[#This Row],[condition]], "Poor","Fair","Average","Good","Excellent")</f>
        <v>Good</v>
      </c>
      <c r="P930">
        <f ca="1">YEAR(TODAY())-Homes[[#This Row],[yr_built]]</f>
        <v>38</v>
      </c>
      <c r="Q930">
        <v>0</v>
      </c>
      <c r="R930">
        <f ca="1">IF(Homes[[#This Row],[yr_renovated]]&gt;0, YEAR(TODAY())-Homes[[#This Row],[yr_renovated]], YEAR(TODAY())-Homes[[#This Row],[yr_built]])</f>
        <v>38</v>
      </c>
      <c r="S930">
        <v>2</v>
      </c>
      <c r="T930" s="2">
        <v>41802</v>
      </c>
      <c r="U930" s="3">
        <v>2.5</v>
      </c>
      <c r="V930" s="4">
        <f>IFERROR(Homes[[#This Row],[sqft_above]]+Homes[[#This Row],[sqft_basement]]," ")</f>
        <v>2683</v>
      </c>
      <c r="W930" s="4">
        <v>40386</v>
      </c>
      <c r="X930">
        <v>0</v>
      </c>
      <c r="Y930">
        <v>0</v>
      </c>
      <c r="Z930">
        <v>4</v>
      </c>
      <c r="AA930" s="4">
        <v>2683</v>
      </c>
      <c r="AB930" s="4">
        <v>0</v>
      </c>
      <c r="AC930">
        <v>1987</v>
      </c>
      <c r="AD930" t="s">
        <v>1051</v>
      </c>
      <c r="AE930" t="s">
        <v>137</v>
      </c>
      <c r="AF930" t="s">
        <v>138</v>
      </c>
    </row>
    <row r="931" spans="1:32">
      <c r="A931" t="str">
        <f>PROPER(TRIM(Homes[[#This Row],[street]]))</f>
        <v>1224 N 27Th Pl</v>
      </c>
      <c r="B931" t="str">
        <f>PROPER(TRIM(Homes[[#This Row],[city]]))</f>
        <v>Renton</v>
      </c>
      <c r="C931" t="str">
        <f>_xlfn.TEXTBEFORE(Homes[[#This Row],[statezip]]," ")</f>
        <v>WA</v>
      </c>
      <c r="D931" s="6" t="str">
        <f>_xlfn.TEXTAFTER(Homes[[#This Row],[statezip]]," ")</f>
        <v>98056</v>
      </c>
      <c r="E931" s="1">
        <v>681716</v>
      </c>
      <c r="F931">
        <v>4</v>
      </c>
      <c r="G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31" s="3" t="str">
        <f>Homes[[#This Row],[bedrooms]] &amp; " bd | " &amp; TEXT(Homes[[#This Row],[bathrooms]],"0.##") &amp; " ba"</f>
        <v>4 bd | 2.5 ba</v>
      </c>
      <c r="I931" s="4">
        <v>3150</v>
      </c>
      <c r="J931" s="1">
        <f>IFERROR(Homes[[#This Row],[price]]/Homes[[#This Row],[sqft_living]]," ")</f>
        <v>216.41777777777779</v>
      </c>
      <c r="K931" s="4">
        <f>IFERROR(Homes[[#This Row],[sqft_lot]]/43560," ")</f>
        <v>0.16705693296602386</v>
      </c>
      <c r="L931" t="str">
        <f>IF(Homes[[#This Row],[waterfront]]=1, "Yes","No")</f>
        <v>No</v>
      </c>
      <c r="M931" s="4" t="str">
        <f>IF(Homes[[#This Row],[sqft_basement]]&gt;0, "Yes","No")</f>
        <v>No</v>
      </c>
      <c r="N931" t="str">
        <f>CHOOSE(Homes[[#This Row],[view]]+1, "None","Fair","Good","Great","Excellent")</f>
        <v>None</v>
      </c>
      <c r="O931" t="str">
        <f>CHOOSE(Homes[[#This Row],[condition]], "Poor","Fair","Average","Good","Excellent")</f>
        <v>Average</v>
      </c>
      <c r="P931">
        <f ca="1">YEAR(TODAY())-Homes[[#This Row],[yr_built]]</f>
        <v>19</v>
      </c>
      <c r="Q931">
        <v>0</v>
      </c>
      <c r="R931">
        <f ca="1">IF(Homes[[#This Row],[yr_renovated]]&gt;0, YEAR(TODAY())-Homes[[#This Row],[yr_renovated]], YEAR(TODAY())-Homes[[#This Row],[yr_built]])</f>
        <v>19</v>
      </c>
      <c r="S931">
        <v>2</v>
      </c>
      <c r="T931" s="2">
        <v>41787</v>
      </c>
      <c r="U931" s="3">
        <v>2.5</v>
      </c>
      <c r="V931" s="4">
        <f>IFERROR(Homes[[#This Row],[sqft_above]]+Homes[[#This Row],[sqft_basement]]," ")</f>
        <v>3150</v>
      </c>
      <c r="W931" s="4">
        <v>7277</v>
      </c>
      <c r="X931">
        <v>0</v>
      </c>
      <c r="Y931">
        <v>0</v>
      </c>
      <c r="Z931">
        <v>3</v>
      </c>
      <c r="AA931" s="4">
        <v>3150</v>
      </c>
      <c r="AB931" s="4">
        <v>0</v>
      </c>
      <c r="AC931">
        <v>2006</v>
      </c>
      <c r="AD931" t="s">
        <v>1052</v>
      </c>
      <c r="AE931" t="s">
        <v>319</v>
      </c>
      <c r="AF931" t="s">
        <v>672</v>
      </c>
    </row>
    <row r="932" spans="1:32">
      <c r="A932" t="str">
        <f>PROPER(TRIM(Homes[[#This Row],[street]]))</f>
        <v>17813 Ne 8Th Pl</v>
      </c>
      <c r="B932" t="str">
        <f>PROPER(TRIM(Homes[[#This Row],[city]]))</f>
        <v>Bellevue</v>
      </c>
      <c r="C932" t="str">
        <f>_xlfn.TEXTBEFORE(Homes[[#This Row],[statezip]]," ")</f>
        <v>WA</v>
      </c>
      <c r="D932" s="6" t="str">
        <f>_xlfn.TEXTAFTER(Homes[[#This Row],[statezip]]," ")</f>
        <v>98008</v>
      </c>
      <c r="E932" s="1">
        <v>681500</v>
      </c>
      <c r="F932">
        <v>5</v>
      </c>
      <c r="G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32" s="3" t="str">
        <f>Homes[[#This Row],[bedrooms]] &amp; " bd | " &amp; TEXT(Homes[[#This Row],[bathrooms]],"0.##") &amp; " ba"</f>
        <v>5 bd | 2.75 ba</v>
      </c>
      <c r="I932" s="4">
        <v>3260</v>
      </c>
      <c r="J932" s="1">
        <f>IFERROR(Homes[[#This Row],[price]]/Homes[[#This Row],[sqft_living]]," ")</f>
        <v>209.04907975460122</v>
      </c>
      <c r="K932" s="4">
        <f>IFERROR(Homes[[#This Row],[sqft_lot]]/43560," ")</f>
        <v>0.26859504132231404</v>
      </c>
      <c r="L932" t="str">
        <f>IF(Homes[[#This Row],[waterfront]]=1, "Yes","No")</f>
        <v>No</v>
      </c>
      <c r="M932" s="4" t="str">
        <f>IF(Homes[[#This Row],[sqft_basement]]&gt;0, "Yes","No")</f>
        <v>Yes</v>
      </c>
      <c r="N932" t="str">
        <f>CHOOSE(Homes[[#This Row],[view]]+1, "None","Fair","Good","Great","Excellent")</f>
        <v>None</v>
      </c>
      <c r="O932" t="str">
        <f>CHOOSE(Homes[[#This Row],[condition]], "Poor","Fair","Average","Good","Excellent")</f>
        <v>Average</v>
      </c>
      <c r="P932">
        <f ca="1">YEAR(TODAY())-Homes[[#This Row],[yr_built]]</f>
        <v>61</v>
      </c>
      <c r="Q932">
        <v>2000</v>
      </c>
      <c r="R932">
        <f ca="1">IF(Homes[[#This Row],[yr_renovated]]&gt;0, YEAR(TODAY())-Homes[[#This Row],[yr_renovated]], YEAR(TODAY())-Homes[[#This Row],[yr_built]])</f>
        <v>25</v>
      </c>
      <c r="S932">
        <v>1</v>
      </c>
      <c r="T932" s="2">
        <v>41810</v>
      </c>
      <c r="U932" s="3">
        <v>2.75</v>
      </c>
      <c r="V932" s="4">
        <f>IFERROR(Homes[[#This Row],[sqft_above]]+Homes[[#This Row],[sqft_basement]]," ")</f>
        <v>3260</v>
      </c>
      <c r="W932" s="4">
        <v>11700</v>
      </c>
      <c r="X932">
        <v>0</v>
      </c>
      <c r="Y932">
        <v>0</v>
      </c>
      <c r="Z932">
        <v>3</v>
      </c>
      <c r="AA932" s="4">
        <v>1630</v>
      </c>
      <c r="AB932" s="4">
        <v>1630</v>
      </c>
      <c r="AC932">
        <v>1964</v>
      </c>
      <c r="AD932" t="s">
        <v>1053</v>
      </c>
      <c r="AE932" t="s">
        <v>33</v>
      </c>
      <c r="AF932" t="s">
        <v>53</v>
      </c>
    </row>
    <row r="933" spans="1:32">
      <c r="A933" t="str">
        <f>PROPER(TRIM(Homes[[#This Row],[street]]))</f>
        <v>4001 42Nd Ave S</v>
      </c>
      <c r="B933" t="str">
        <f>PROPER(TRIM(Homes[[#This Row],[city]]))</f>
        <v>Seattle</v>
      </c>
      <c r="C933" t="str">
        <f>_xlfn.TEXTBEFORE(Homes[[#This Row],[statezip]]," ")</f>
        <v>WA</v>
      </c>
      <c r="D933" s="6" t="str">
        <f>_xlfn.TEXTAFTER(Homes[[#This Row],[statezip]]," ")</f>
        <v>98118</v>
      </c>
      <c r="E933" s="1">
        <v>681000</v>
      </c>
      <c r="F933">
        <v>3</v>
      </c>
      <c r="G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933" s="3" t="str">
        <f>Homes[[#This Row],[bedrooms]] &amp; " bd | " &amp; TEXT(Homes[[#This Row],[bathrooms]],"0.##") &amp; " ba"</f>
        <v>3 bd | 1. ba</v>
      </c>
      <c r="I933" s="4">
        <v>1700</v>
      </c>
      <c r="J933" s="1">
        <f>IFERROR(Homes[[#This Row],[price]]/Homes[[#This Row],[sqft_living]]," ")</f>
        <v>400.58823529411762</v>
      </c>
      <c r="K933" s="4">
        <f>IFERROR(Homes[[#This Row],[sqft_lot]]/43560," ")</f>
        <v>0.14591368227731863</v>
      </c>
      <c r="L933" t="str">
        <f>IF(Homes[[#This Row],[waterfront]]=1, "Yes","No")</f>
        <v>No</v>
      </c>
      <c r="M933" s="4" t="str">
        <f>IF(Homes[[#This Row],[sqft_basement]]&gt;0, "Yes","No")</f>
        <v>No</v>
      </c>
      <c r="N933" t="str">
        <f>CHOOSE(Homes[[#This Row],[view]]+1, "None","Fair","Good","Great","Excellent")</f>
        <v>None</v>
      </c>
      <c r="O933" t="str">
        <f>CHOOSE(Homes[[#This Row],[condition]], "Poor","Fair","Average","Good","Excellent")</f>
        <v>Average</v>
      </c>
      <c r="P933">
        <f ca="1">YEAR(TODAY())-Homes[[#This Row],[yr_built]]</f>
        <v>118</v>
      </c>
      <c r="Q933">
        <v>1983</v>
      </c>
      <c r="R933">
        <f ca="1">IF(Homes[[#This Row],[yr_renovated]]&gt;0, YEAR(TODAY())-Homes[[#This Row],[yr_renovated]], YEAR(TODAY())-Homes[[#This Row],[yr_built]])</f>
        <v>42</v>
      </c>
      <c r="S933">
        <v>1.5</v>
      </c>
      <c r="T933" s="2">
        <v>41787</v>
      </c>
      <c r="U933" s="3">
        <v>1</v>
      </c>
      <c r="V933" s="4">
        <f>IFERROR(Homes[[#This Row],[sqft_above]]+Homes[[#This Row],[sqft_basement]]," ")</f>
        <v>1700</v>
      </c>
      <c r="W933" s="4">
        <v>6356</v>
      </c>
      <c r="X933">
        <v>0</v>
      </c>
      <c r="Y933">
        <v>0</v>
      </c>
      <c r="Z933">
        <v>3</v>
      </c>
      <c r="AA933" s="4">
        <v>1700</v>
      </c>
      <c r="AB933" s="4">
        <v>0</v>
      </c>
      <c r="AC933">
        <v>1907</v>
      </c>
      <c r="AD933" t="s">
        <v>1054</v>
      </c>
      <c r="AE933" t="s">
        <v>49</v>
      </c>
      <c r="AF933" t="s">
        <v>229</v>
      </c>
    </row>
    <row r="934" spans="1:32">
      <c r="A934" t="str">
        <f>PROPER(TRIM(Homes[[#This Row],[street]]))</f>
        <v>3973 Sw Arroyo Dr</v>
      </c>
      <c r="B934" t="str">
        <f>PROPER(TRIM(Homes[[#This Row],[city]]))</f>
        <v>Seattle</v>
      </c>
      <c r="C934" t="str">
        <f>_xlfn.TEXTBEFORE(Homes[[#This Row],[statezip]]," ")</f>
        <v>WA</v>
      </c>
      <c r="D934" s="6" t="str">
        <f>_xlfn.TEXTAFTER(Homes[[#This Row],[statezip]]," ")</f>
        <v>98146</v>
      </c>
      <c r="E934" s="1">
        <v>680000</v>
      </c>
      <c r="F934">
        <v>4</v>
      </c>
      <c r="G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34" s="3" t="str">
        <f>Homes[[#This Row],[bedrooms]] &amp; " bd | " &amp; TEXT(Homes[[#This Row],[bathrooms]],"0.##") &amp; " ba"</f>
        <v>4 bd | 1.5 ba</v>
      </c>
      <c r="I934" s="4">
        <v>1880</v>
      </c>
      <c r="J934" s="1">
        <f>IFERROR(Homes[[#This Row],[price]]/Homes[[#This Row],[sqft_living]]," ")</f>
        <v>361.70212765957444</v>
      </c>
      <c r="K934" s="4">
        <f>IFERROR(Homes[[#This Row],[sqft_lot]]/43560," ")</f>
        <v>0.1423324150596878</v>
      </c>
      <c r="L934" t="str">
        <f>IF(Homes[[#This Row],[waterfront]]=1, "Yes","No")</f>
        <v>No</v>
      </c>
      <c r="M934" s="4" t="str">
        <f>IF(Homes[[#This Row],[sqft_basement]]&gt;0, "Yes","No")</f>
        <v>Yes</v>
      </c>
      <c r="N934" t="str">
        <f>CHOOSE(Homes[[#This Row],[view]]+1, "None","Fair","Good","Great","Excellent")</f>
        <v>Good</v>
      </c>
      <c r="O934" t="str">
        <f>CHOOSE(Homes[[#This Row],[condition]], "Poor","Fair","Average","Good","Excellent")</f>
        <v>Excellent</v>
      </c>
      <c r="P934">
        <f ca="1">YEAR(TODAY())-Homes[[#This Row],[yr_built]]</f>
        <v>71</v>
      </c>
      <c r="Q934">
        <v>0</v>
      </c>
      <c r="R934">
        <f ca="1">IF(Homes[[#This Row],[yr_renovated]]&gt;0, YEAR(TODAY())-Homes[[#This Row],[yr_renovated]], YEAR(TODAY())-Homes[[#This Row],[yr_built]])</f>
        <v>71</v>
      </c>
      <c r="S934">
        <v>1</v>
      </c>
      <c r="T934" s="2">
        <v>41815</v>
      </c>
      <c r="U934" s="3">
        <v>1.5</v>
      </c>
      <c r="V934" s="4">
        <f>IFERROR(Homes[[#This Row],[sqft_above]]+Homes[[#This Row],[sqft_basement]]," ")</f>
        <v>1880</v>
      </c>
      <c r="W934" s="4">
        <v>6200</v>
      </c>
      <c r="X934">
        <v>0</v>
      </c>
      <c r="Y934">
        <v>2</v>
      </c>
      <c r="Z934">
        <v>5</v>
      </c>
      <c r="AA934" s="4">
        <v>1440</v>
      </c>
      <c r="AB934" s="4">
        <v>440</v>
      </c>
      <c r="AC934">
        <v>1954</v>
      </c>
      <c r="AD934" t="s">
        <v>1055</v>
      </c>
      <c r="AE934" t="s">
        <v>49</v>
      </c>
      <c r="AF934" t="s">
        <v>422</v>
      </c>
    </row>
    <row r="935" spans="1:32">
      <c r="A935" t="str">
        <f>PROPER(TRIM(Homes[[#This Row],[street]]))</f>
        <v>6032 35Th Ave Ne</v>
      </c>
      <c r="B935" t="str">
        <f>PROPER(TRIM(Homes[[#This Row],[city]]))</f>
        <v>Seattle</v>
      </c>
      <c r="C935" t="str">
        <f>_xlfn.TEXTBEFORE(Homes[[#This Row],[statezip]]," ")</f>
        <v>WA</v>
      </c>
      <c r="D935" s="6" t="str">
        <f>_xlfn.TEXTAFTER(Homes[[#This Row],[statezip]]," ")</f>
        <v>98115</v>
      </c>
      <c r="E935" s="1">
        <v>680000</v>
      </c>
      <c r="F935">
        <v>3</v>
      </c>
      <c r="G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35" s="3" t="str">
        <f>Homes[[#This Row],[bedrooms]] &amp; " bd | " &amp; TEXT(Homes[[#This Row],[bathrooms]],"0.##") &amp; " ba"</f>
        <v>3 bd | 2.25 ba</v>
      </c>
      <c r="I935" s="4">
        <v>2330</v>
      </c>
      <c r="J935" s="1">
        <f>IFERROR(Homes[[#This Row],[price]]/Homes[[#This Row],[sqft_living]]," ")</f>
        <v>291.84549356223175</v>
      </c>
      <c r="K935" s="4">
        <f>IFERROR(Homes[[#This Row],[sqft_lot]]/43560," ")</f>
        <v>9.1827364554637275E-2</v>
      </c>
      <c r="L935" t="str">
        <f>IF(Homes[[#This Row],[waterfront]]=1, "Yes","No")</f>
        <v>No</v>
      </c>
      <c r="M935" s="4" t="str">
        <f>IF(Homes[[#This Row],[sqft_basement]]&gt;0, "Yes","No")</f>
        <v>Yes</v>
      </c>
      <c r="N935" t="str">
        <f>CHOOSE(Homes[[#This Row],[view]]+1, "None","Fair","Good","Great","Excellent")</f>
        <v>Good</v>
      </c>
      <c r="O935" t="str">
        <f>CHOOSE(Homes[[#This Row],[condition]], "Poor","Fair","Average","Good","Excellent")</f>
        <v>Excellent</v>
      </c>
      <c r="P935">
        <f ca="1">YEAR(TODAY())-Homes[[#This Row],[yr_built]]</f>
        <v>98</v>
      </c>
      <c r="Q935">
        <v>0</v>
      </c>
      <c r="R935">
        <f ca="1">IF(Homes[[#This Row],[yr_renovated]]&gt;0, YEAR(TODAY())-Homes[[#This Row],[yr_renovated]], YEAR(TODAY())-Homes[[#This Row],[yr_built]])</f>
        <v>98</v>
      </c>
      <c r="S935">
        <v>1.5</v>
      </c>
      <c r="T935" s="2">
        <v>41788</v>
      </c>
      <c r="U935" s="3">
        <v>2.25</v>
      </c>
      <c r="V935" s="4">
        <f>IFERROR(Homes[[#This Row],[sqft_above]]+Homes[[#This Row],[sqft_basement]]," ")</f>
        <v>2330</v>
      </c>
      <c r="W935" s="4">
        <v>4000</v>
      </c>
      <c r="X935">
        <v>0</v>
      </c>
      <c r="Y935">
        <v>2</v>
      </c>
      <c r="Z935">
        <v>5</v>
      </c>
      <c r="AA935" s="4">
        <v>1520</v>
      </c>
      <c r="AB935" s="4">
        <v>810</v>
      </c>
      <c r="AC935">
        <v>1927</v>
      </c>
      <c r="AD935" t="s">
        <v>1056</v>
      </c>
      <c r="AE935" t="s">
        <v>49</v>
      </c>
      <c r="AF935" t="s">
        <v>154</v>
      </c>
    </row>
    <row r="936" spans="1:32">
      <c r="A936" t="str">
        <f>PROPER(TRIM(Homes[[#This Row],[street]]))</f>
        <v>3440 Ne Marion Ln</v>
      </c>
      <c r="B936" t="str">
        <f>PROPER(TRIM(Homes[[#This Row],[city]]))</f>
        <v>Issaquah</v>
      </c>
      <c r="C936" t="str">
        <f>_xlfn.TEXTBEFORE(Homes[[#This Row],[statezip]]," ")</f>
        <v>WA</v>
      </c>
      <c r="D936" s="6" t="str">
        <f>_xlfn.TEXTAFTER(Homes[[#This Row],[statezip]]," ")</f>
        <v>98029</v>
      </c>
      <c r="E936" s="1">
        <v>680000</v>
      </c>
      <c r="F936">
        <v>4</v>
      </c>
      <c r="G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36" s="3" t="str">
        <f>Homes[[#This Row],[bedrooms]] &amp; " bd | " &amp; TEXT(Homes[[#This Row],[bathrooms]],"0.##") &amp; " ba"</f>
        <v>4 bd | 2.75 ba</v>
      </c>
      <c r="I936" s="4">
        <v>2330</v>
      </c>
      <c r="J936" s="1">
        <f>IFERROR(Homes[[#This Row],[price]]/Homes[[#This Row],[sqft_living]]," ")</f>
        <v>291.84549356223175</v>
      </c>
      <c r="K936" s="4">
        <f>IFERROR(Homes[[#This Row],[sqft_lot]]/43560," ")</f>
        <v>8.9990817263544534E-2</v>
      </c>
      <c r="L936" t="str">
        <f>IF(Homes[[#This Row],[waterfront]]=1, "Yes","No")</f>
        <v>No</v>
      </c>
      <c r="M936" s="4" t="str">
        <f>IF(Homes[[#This Row],[sqft_basement]]&gt;0, "Yes","No")</f>
        <v>No</v>
      </c>
      <c r="N936" t="str">
        <f>CHOOSE(Homes[[#This Row],[view]]+1, "None","Fair","Good","Great","Excellent")</f>
        <v>None</v>
      </c>
      <c r="O936" t="str">
        <f>CHOOSE(Homes[[#This Row],[condition]], "Poor","Fair","Average","Good","Excellent")</f>
        <v>Average</v>
      </c>
      <c r="P936">
        <f ca="1">YEAR(TODAY())-Homes[[#This Row],[yr_built]]</f>
        <v>20</v>
      </c>
      <c r="Q936">
        <v>0</v>
      </c>
      <c r="R936">
        <f ca="1">IF(Homes[[#This Row],[yr_renovated]]&gt;0, YEAR(TODAY())-Homes[[#This Row],[yr_renovated]], YEAR(TODAY())-Homes[[#This Row],[yr_built]])</f>
        <v>20</v>
      </c>
      <c r="S936">
        <v>2</v>
      </c>
      <c r="T936" s="2">
        <v>41827</v>
      </c>
      <c r="U936" s="3">
        <v>2.75</v>
      </c>
      <c r="V936" s="4">
        <f>IFERROR(Homes[[#This Row],[sqft_above]]+Homes[[#This Row],[sqft_basement]]," ")</f>
        <v>2330</v>
      </c>
      <c r="W936" s="4">
        <v>3920</v>
      </c>
      <c r="X936">
        <v>0</v>
      </c>
      <c r="Y936">
        <v>0</v>
      </c>
      <c r="Z936">
        <v>3</v>
      </c>
      <c r="AA936" s="4">
        <v>2330</v>
      </c>
      <c r="AB936" s="4">
        <v>0</v>
      </c>
      <c r="AC936">
        <v>2005</v>
      </c>
      <c r="AD936" t="s">
        <v>1057</v>
      </c>
      <c r="AE936" t="s">
        <v>79</v>
      </c>
      <c r="AF936" t="s">
        <v>80</v>
      </c>
    </row>
    <row r="937" spans="1:32">
      <c r="A937" t="str">
        <f>PROPER(TRIM(Homes[[#This Row],[street]]))</f>
        <v>1474-1476 29Th Pl Ne</v>
      </c>
      <c r="B937" t="str">
        <f>PROPER(TRIM(Homes[[#This Row],[city]]))</f>
        <v>Issaquah</v>
      </c>
      <c r="C937" t="str">
        <f>_xlfn.TEXTBEFORE(Homes[[#This Row],[statezip]]," ")</f>
        <v>WA</v>
      </c>
      <c r="D937" s="6" t="str">
        <f>_xlfn.TEXTAFTER(Homes[[#This Row],[statezip]]," ")</f>
        <v>98029</v>
      </c>
      <c r="E937" s="1">
        <v>680000</v>
      </c>
      <c r="F937">
        <v>3</v>
      </c>
      <c r="G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37" s="3" t="str">
        <f>Homes[[#This Row],[bedrooms]] &amp; " bd | " &amp; TEXT(Homes[[#This Row],[bathrooms]],"0.##") &amp; " ba"</f>
        <v>3 bd | 2.5 ba</v>
      </c>
      <c r="I937" s="4">
        <v>2570</v>
      </c>
      <c r="J937" s="1">
        <f>IFERROR(Homes[[#This Row],[price]]/Homes[[#This Row],[sqft_living]]," ")</f>
        <v>264.59143968871598</v>
      </c>
      <c r="K937" s="4">
        <f>IFERROR(Homes[[#This Row],[sqft_lot]]/43560," ")</f>
        <v>8.2644628099173556E-2</v>
      </c>
      <c r="L937" t="str">
        <f>IF(Homes[[#This Row],[waterfront]]=1, "Yes","No")</f>
        <v>No</v>
      </c>
      <c r="M937" s="4" t="str">
        <f>IF(Homes[[#This Row],[sqft_basement]]&gt;0, "Yes","No")</f>
        <v>No</v>
      </c>
      <c r="N937" t="str">
        <f>CHOOSE(Homes[[#This Row],[view]]+1, "None","Fair","Good","Great","Excellent")</f>
        <v>None</v>
      </c>
      <c r="O937" t="str">
        <f>CHOOSE(Homes[[#This Row],[condition]], "Poor","Fair","Average","Good","Excellent")</f>
        <v>Average</v>
      </c>
      <c r="P937">
        <f ca="1">YEAR(TODAY())-Homes[[#This Row],[yr_built]]</f>
        <v>18</v>
      </c>
      <c r="Q937">
        <v>0</v>
      </c>
      <c r="R937">
        <f ca="1">IF(Homes[[#This Row],[yr_renovated]]&gt;0, YEAR(TODAY())-Homes[[#This Row],[yr_renovated]], YEAR(TODAY())-Homes[[#This Row],[yr_built]])</f>
        <v>18</v>
      </c>
      <c r="S937">
        <v>2.5</v>
      </c>
      <c r="T937" s="2">
        <v>41802</v>
      </c>
      <c r="U937" s="3">
        <v>2.5</v>
      </c>
      <c r="V937" s="4">
        <f>IFERROR(Homes[[#This Row],[sqft_above]]+Homes[[#This Row],[sqft_basement]]," ")</f>
        <v>2570</v>
      </c>
      <c r="W937" s="4">
        <v>3600</v>
      </c>
      <c r="X937">
        <v>0</v>
      </c>
      <c r="Y937">
        <v>0</v>
      </c>
      <c r="Z937">
        <v>3</v>
      </c>
      <c r="AA937" s="4">
        <v>2570</v>
      </c>
      <c r="AB937" s="4">
        <v>0</v>
      </c>
      <c r="AC937">
        <v>2007</v>
      </c>
      <c r="AD937" t="s">
        <v>1058</v>
      </c>
      <c r="AE937" t="s">
        <v>79</v>
      </c>
      <c r="AF937" t="s">
        <v>80</v>
      </c>
    </row>
    <row r="938" spans="1:32">
      <c r="A938" t="str">
        <f>PROPER(TRIM(Homes[[#This Row],[street]]))</f>
        <v>11000 243Rd Ave Ne</v>
      </c>
      <c r="B938" t="str">
        <f>PROPER(TRIM(Homes[[#This Row],[city]]))</f>
        <v>Redmond</v>
      </c>
      <c r="C938" t="str">
        <f>_xlfn.TEXTBEFORE(Homes[[#This Row],[statezip]]," ")</f>
        <v>WA</v>
      </c>
      <c r="D938" s="6" t="str">
        <f>_xlfn.TEXTAFTER(Homes[[#This Row],[statezip]]," ")</f>
        <v>98053</v>
      </c>
      <c r="E938" s="1">
        <v>680000</v>
      </c>
      <c r="F938">
        <v>4</v>
      </c>
      <c r="G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38" s="3" t="str">
        <f>Homes[[#This Row],[bedrooms]] &amp; " bd | " &amp; TEXT(Homes[[#This Row],[bathrooms]],"0.##") &amp; " ba"</f>
        <v>4 bd | 2.75 ba</v>
      </c>
      <c r="I938" s="4">
        <v>2500</v>
      </c>
      <c r="J938" s="1">
        <f>IFERROR(Homes[[#This Row],[price]]/Homes[[#This Row],[sqft_living]]," ")</f>
        <v>272</v>
      </c>
      <c r="K938" s="4">
        <f>IFERROR(Homes[[#This Row],[sqft_lot]]/43560," ")</f>
        <v>0.11363636363636363</v>
      </c>
      <c r="L938" t="str">
        <f>IF(Homes[[#This Row],[waterfront]]=1, "Yes","No")</f>
        <v>No</v>
      </c>
      <c r="M938" s="4" t="str">
        <f>IF(Homes[[#This Row],[sqft_basement]]&gt;0, "Yes","No")</f>
        <v>No</v>
      </c>
      <c r="N938" t="str">
        <f>CHOOSE(Homes[[#This Row],[view]]+1, "None","Fair","Good","Great","Excellent")</f>
        <v>None</v>
      </c>
      <c r="O938" t="str">
        <f>CHOOSE(Homes[[#This Row],[condition]], "Poor","Fair","Average","Good","Excellent")</f>
        <v>Average</v>
      </c>
      <c r="P938">
        <f ca="1">YEAR(TODAY())-Homes[[#This Row],[yr_built]]</f>
        <v>15</v>
      </c>
      <c r="Q938">
        <v>0</v>
      </c>
      <c r="R938">
        <f ca="1">IF(Homes[[#This Row],[yr_renovated]]&gt;0, YEAR(TODAY())-Homes[[#This Row],[yr_renovated]], YEAR(TODAY())-Homes[[#This Row],[yr_built]])</f>
        <v>15</v>
      </c>
      <c r="S938">
        <v>2</v>
      </c>
      <c r="T938" s="2">
        <v>41806</v>
      </c>
      <c r="U938" s="3">
        <v>2.75</v>
      </c>
      <c r="V938" s="4">
        <f>IFERROR(Homes[[#This Row],[sqft_above]]+Homes[[#This Row],[sqft_basement]]," ")</f>
        <v>2500</v>
      </c>
      <c r="W938" s="4">
        <v>4950</v>
      </c>
      <c r="X938">
        <v>0</v>
      </c>
      <c r="Y938">
        <v>0</v>
      </c>
      <c r="Z938">
        <v>3</v>
      </c>
      <c r="AA938" s="4">
        <v>2500</v>
      </c>
      <c r="AB938" s="4">
        <v>0</v>
      </c>
      <c r="AC938">
        <v>2010</v>
      </c>
      <c r="AD938" t="s">
        <v>1059</v>
      </c>
      <c r="AE938" t="s">
        <v>137</v>
      </c>
      <c r="AF938" t="s">
        <v>208</v>
      </c>
    </row>
    <row r="939" spans="1:32">
      <c r="A939" t="str">
        <f>PROPER(TRIM(Homes[[#This Row],[street]]))</f>
        <v>537 N 70Th St</v>
      </c>
      <c r="B939" t="str">
        <f>PROPER(TRIM(Homes[[#This Row],[city]]))</f>
        <v>Seattle</v>
      </c>
      <c r="C939" t="str">
        <f>_xlfn.TEXTBEFORE(Homes[[#This Row],[statezip]]," ")</f>
        <v>WA</v>
      </c>
      <c r="D939" s="6" t="str">
        <f>_xlfn.TEXTAFTER(Homes[[#This Row],[statezip]]," ")</f>
        <v>98103</v>
      </c>
      <c r="E939" s="1">
        <v>680000</v>
      </c>
      <c r="F939">
        <v>3</v>
      </c>
      <c r="G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39" s="3" t="str">
        <f>Homes[[#This Row],[bedrooms]] &amp; " bd | " &amp; TEXT(Homes[[#This Row],[bathrooms]],"0.##") &amp; " ba"</f>
        <v>3 bd | 2. ba</v>
      </c>
      <c r="I939" s="4">
        <v>1780</v>
      </c>
      <c r="J939" s="1">
        <f>IFERROR(Homes[[#This Row],[price]]/Homes[[#This Row],[sqft_living]]," ")</f>
        <v>382.02247191011236</v>
      </c>
      <c r="K939" s="4">
        <f>IFERROR(Homes[[#This Row],[sqft_lot]]/43560," ")</f>
        <v>0.13131313131313133</v>
      </c>
      <c r="L939" t="str">
        <f>IF(Homes[[#This Row],[waterfront]]=1, "Yes","No")</f>
        <v>No</v>
      </c>
      <c r="M939" s="4" t="str">
        <f>IF(Homes[[#This Row],[sqft_basement]]&gt;0, "Yes","No")</f>
        <v>Yes</v>
      </c>
      <c r="N939" t="str">
        <f>CHOOSE(Homes[[#This Row],[view]]+1, "None","Fair","Good","Great","Excellent")</f>
        <v>None</v>
      </c>
      <c r="O939" t="str">
        <f>CHOOSE(Homes[[#This Row],[condition]], "Poor","Fair","Average","Good","Excellent")</f>
        <v>Excellent</v>
      </c>
      <c r="P939">
        <f ca="1">YEAR(TODAY())-Homes[[#This Row],[yr_built]]</f>
        <v>100</v>
      </c>
      <c r="Q939">
        <v>0</v>
      </c>
      <c r="R939">
        <f ca="1">IF(Homes[[#This Row],[yr_renovated]]&gt;0, YEAR(TODAY())-Homes[[#This Row],[yr_renovated]], YEAR(TODAY())-Homes[[#This Row],[yr_built]])</f>
        <v>100</v>
      </c>
      <c r="S939">
        <v>1</v>
      </c>
      <c r="T939" s="2">
        <v>41829</v>
      </c>
      <c r="U939" s="3">
        <v>2</v>
      </c>
      <c r="V939" s="4">
        <f>IFERROR(Homes[[#This Row],[sqft_above]]+Homes[[#This Row],[sqft_basement]]," ")</f>
        <v>1780</v>
      </c>
      <c r="W939" s="4">
        <v>5720</v>
      </c>
      <c r="X939">
        <v>0</v>
      </c>
      <c r="Y939">
        <v>0</v>
      </c>
      <c r="Z939">
        <v>5</v>
      </c>
      <c r="AA939" s="4">
        <v>980</v>
      </c>
      <c r="AB939" s="4">
        <v>800</v>
      </c>
      <c r="AC939">
        <v>1925</v>
      </c>
      <c r="AD939" t="s">
        <v>1060</v>
      </c>
      <c r="AE939" t="s">
        <v>49</v>
      </c>
      <c r="AF939" t="s">
        <v>172</v>
      </c>
    </row>
    <row r="940" spans="1:32">
      <c r="A940" t="str">
        <f>PROPER(TRIM(Homes[[#This Row],[street]]))</f>
        <v>4718 11Th Ave Ne</v>
      </c>
      <c r="B940" t="str">
        <f>PROPER(TRIM(Homes[[#This Row],[city]]))</f>
        <v>Seattle</v>
      </c>
      <c r="C940" t="str">
        <f>_xlfn.TEXTBEFORE(Homes[[#This Row],[statezip]]," ")</f>
        <v>WA</v>
      </c>
      <c r="D940" s="6" t="str">
        <f>_xlfn.TEXTAFTER(Homes[[#This Row],[statezip]]," ")</f>
        <v>98105</v>
      </c>
      <c r="E940" s="1">
        <v>680000</v>
      </c>
      <c r="F940">
        <v>6</v>
      </c>
      <c r="G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40" s="3" t="str">
        <f>Homes[[#This Row],[bedrooms]] &amp; " bd | " &amp; TEXT(Homes[[#This Row],[bathrooms]],"0.##") &amp; " ba"</f>
        <v>6 bd | 2. ba</v>
      </c>
      <c r="I940" s="4">
        <v>1670</v>
      </c>
      <c r="J940" s="1">
        <f>IFERROR(Homes[[#This Row],[price]]/Homes[[#This Row],[sqft_living]]," ")</f>
        <v>407.18562874251495</v>
      </c>
      <c r="K940" s="4">
        <f>IFERROR(Homes[[#This Row],[sqft_lot]]/43560," ")</f>
        <v>6.8870523415977963E-2</v>
      </c>
      <c r="L940" t="str">
        <f>IF(Homes[[#This Row],[waterfront]]=1, "Yes","No")</f>
        <v>No</v>
      </c>
      <c r="M940" s="4" t="str">
        <f>IF(Homes[[#This Row],[sqft_basement]]&gt;0, "Yes","No")</f>
        <v>Yes</v>
      </c>
      <c r="N940" t="str">
        <f>CHOOSE(Homes[[#This Row],[view]]+1, "None","Fair","Good","Great","Excellent")</f>
        <v>None</v>
      </c>
      <c r="O940" t="str">
        <f>CHOOSE(Homes[[#This Row],[condition]], "Poor","Fair","Average","Good","Excellent")</f>
        <v>Excellent</v>
      </c>
      <c r="P940">
        <f ca="1">YEAR(TODAY())-Homes[[#This Row],[yr_built]]</f>
        <v>114</v>
      </c>
      <c r="Q940">
        <v>1984</v>
      </c>
      <c r="R940">
        <f ca="1">IF(Homes[[#This Row],[yr_renovated]]&gt;0, YEAR(TODAY())-Homes[[#This Row],[yr_renovated]], YEAR(TODAY())-Homes[[#This Row],[yr_built]])</f>
        <v>41</v>
      </c>
      <c r="S940">
        <v>1</v>
      </c>
      <c r="T940" s="2">
        <v>41809</v>
      </c>
      <c r="U940" s="3">
        <v>2</v>
      </c>
      <c r="V940" s="4">
        <f>IFERROR(Homes[[#This Row],[sqft_above]]+Homes[[#This Row],[sqft_basement]]," ")</f>
        <v>1670</v>
      </c>
      <c r="W940" s="4">
        <v>3000</v>
      </c>
      <c r="X940">
        <v>0</v>
      </c>
      <c r="Y940">
        <v>0</v>
      </c>
      <c r="Z940">
        <v>5</v>
      </c>
      <c r="AA940" s="4">
        <v>900</v>
      </c>
      <c r="AB940" s="4">
        <v>770</v>
      </c>
      <c r="AC940">
        <v>1911</v>
      </c>
      <c r="AD940" t="s">
        <v>1061</v>
      </c>
      <c r="AE940" t="s">
        <v>49</v>
      </c>
      <c r="AF940" t="s">
        <v>60</v>
      </c>
    </row>
    <row r="941" spans="1:32">
      <c r="A941" t="str">
        <f>PROPER(TRIM(Homes[[#This Row],[street]]))</f>
        <v>7510 45Th Ave Sw</v>
      </c>
      <c r="B941" t="str">
        <f>PROPER(TRIM(Homes[[#This Row],[city]]))</f>
        <v>Seattle</v>
      </c>
      <c r="C941" t="str">
        <f>_xlfn.TEXTBEFORE(Homes[[#This Row],[statezip]]," ")</f>
        <v>WA</v>
      </c>
      <c r="D941" s="6" t="str">
        <f>_xlfn.TEXTAFTER(Homes[[#This Row],[statezip]]," ")</f>
        <v>98136</v>
      </c>
      <c r="E941" s="1">
        <v>680000</v>
      </c>
      <c r="F941">
        <v>3</v>
      </c>
      <c r="G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41" s="3" t="str">
        <f>Homes[[#This Row],[bedrooms]] &amp; " bd | " &amp; TEXT(Homes[[#This Row],[bathrooms]],"0.##") &amp; " ba"</f>
        <v>3 bd | 1.75 ba</v>
      </c>
      <c r="I941" s="4">
        <v>1760</v>
      </c>
      <c r="J941" s="1">
        <f>IFERROR(Homes[[#This Row],[price]]/Homes[[#This Row],[sqft_living]]," ")</f>
        <v>386.36363636363637</v>
      </c>
      <c r="K941" s="4">
        <f>IFERROR(Homes[[#This Row],[sqft_lot]]/43560," ")</f>
        <v>0.1928374655647383</v>
      </c>
      <c r="L941" t="str">
        <f>IF(Homes[[#This Row],[waterfront]]=1, "Yes","No")</f>
        <v>No</v>
      </c>
      <c r="M941" s="4" t="str">
        <f>IF(Homes[[#This Row],[sqft_basement]]&gt;0, "Yes","No")</f>
        <v>Yes</v>
      </c>
      <c r="N941" t="str">
        <f>CHOOSE(Homes[[#This Row],[view]]+1, "None","Fair","Good","Great","Excellent")</f>
        <v>None</v>
      </c>
      <c r="O941" t="str">
        <f>CHOOSE(Homes[[#This Row],[condition]], "Poor","Fair","Average","Good","Excellent")</f>
        <v>Good</v>
      </c>
      <c r="P941">
        <f ca="1">YEAR(TODAY())-Homes[[#This Row],[yr_built]]</f>
        <v>65</v>
      </c>
      <c r="Q941">
        <v>2001</v>
      </c>
      <c r="R941">
        <f ca="1">IF(Homes[[#This Row],[yr_renovated]]&gt;0, YEAR(TODAY())-Homes[[#This Row],[yr_renovated]], YEAR(TODAY())-Homes[[#This Row],[yr_built]])</f>
        <v>24</v>
      </c>
      <c r="S941">
        <v>1</v>
      </c>
      <c r="T941" s="2">
        <v>41800</v>
      </c>
      <c r="U941" s="3">
        <v>1.75</v>
      </c>
      <c r="V941" s="4">
        <f>IFERROR(Homes[[#This Row],[sqft_above]]+Homes[[#This Row],[sqft_basement]]," ")</f>
        <v>1760</v>
      </c>
      <c r="W941" s="4">
        <v>8400</v>
      </c>
      <c r="X941">
        <v>0</v>
      </c>
      <c r="Y941">
        <v>0</v>
      </c>
      <c r="Z941">
        <v>4</v>
      </c>
      <c r="AA941" s="4">
        <v>1460</v>
      </c>
      <c r="AB941" s="4">
        <v>300</v>
      </c>
      <c r="AC941">
        <v>1960</v>
      </c>
      <c r="AD941" t="s">
        <v>1062</v>
      </c>
      <c r="AE941" t="s">
        <v>49</v>
      </c>
      <c r="AF941" t="s">
        <v>298</v>
      </c>
    </row>
    <row r="942" spans="1:32">
      <c r="A942" t="str">
        <f>PROPER(TRIM(Homes[[#This Row],[street]]))</f>
        <v>1023 Nw 166Th St</v>
      </c>
      <c r="B942" t="str">
        <f>PROPER(TRIM(Homes[[#This Row],[city]]))</f>
        <v>Shoreline</v>
      </c>
      <c r="C942" t="str">
        <f>_xlfn.TEXTBEFORE(Homes[[#This Row],[statezip]]," ")</f>
        <v>WA</v>
      </c>
      <c r="D942" s="6" t="str">
        <f>_xlfn.TEXTAFTER(Homes[[#This Row],[statezip]]," ")</f>
        <v>98177</v>
      </c>
      <c r="E942" s="1">
        <v>680000</v>
      </c>
      <c r="F942">
        <v>3</v>
      </c>
      <c r="G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42" s="3" t="str">
        <f>Homes[[#This Row],[bedrooms]] &amp; " bd | " &amp; TEXT(Homes[[#This Row],[bathrooms]],"0.##") &amp; " ba"</f>
        <v>3 bd | 2.25 ba</v>
      </c>
      <c r="I942" s="4">
        <v>2270</v>
      </c>
      <c r="J942" s="1">
        <f>IFERROR(Homes[[#This Row],[price]]/Homes[[#This Row],[sqft_living]]," ")</f>
        <v>299.55947136563879</v>
      </c>
      <c r="K942" s="4">
        <f>IFERROR(Homes[[#This Row],[sqft_lot]]/43560," ")</f>
        <v>0.54866850321395777</v>
      </c>
      <c r="L942" t="str">
        <f>IF(Homes[[#This Row],[waterfront]]=1, "Yes","No")</f>
        <v>No</v>
      </c>
      <c r="M942" s="4" t="str">
        <f>IF(Homes[[#This Row],[sqft_basement]]&gt;0, "Yes","No")</f>
        <v>Yes</v>
      </c>
      <c r="N942" t="str">
        <f>CHOOSE(Homes[[#This Row],[view]]+1, "None","Fair","Good","Great","Excellent")</f>
        <v>None</v>
      </c>
      <c r="O942" t="str">
        <f>CHOOSE(Homes[[#This Row],[condition]], "Poor","Fair","Average","Good","Excellent")</f>
        <v>Average</v>
      </c>
      <c r="P942">
        <f ca="1">YEAR(TODAY())-Homes[[#This Row],[yr_built]]</f>
        <v>50</v>
      </c>
      <c r="Q942">
        <v>0</v>
      </c>
      <c r="R942">
        <f ca="1">IF(Homes[[#This Row],[yr_renovated]]&gt;0, YEAR(TODAY())-Homes[[#This Row],[yr_renovated]], YEAR(TODAY())-Homes[[#This Row],[yr_built]])</f>
        <v>50</v>
      </c>
      <c r="S942">
        <v>1</v>
      </c>
      <c r="T942" s="2">
        <v>41796</v>
      </c>
      <c r="U942" s="3">
        <v>2.25</v>
      </c>
      <c r="V942" s="4">
        <f>IFERROR(Homes[[#This Row],[sqft_above]]+Homes[[#This Row],[sqft_basement]]," ")</f>
        <v>2270</v>
      </c>
      <c r="W942" s="4">
        <v>23900</v>
      </c>
      <c r="X942">
        <v>0</v>
      </c>
      <c r="Y942">
        <v>0</v>
      </c>
      <c r="Z942">
        <v>3</v>
      </c>
      <c r="AA942" s="4">
        <v>1820</v>
      </c>
      <c r="AB942" s="4">
        <v>450</v>
      </c>
      <c r="AC942">
        <v>1975</v>
      </c>
      <c r="AD942" t="s">
        <v>1063</v>
      </c>
      <c r="AE942" t="s">
        <v>100</v>
      </c>
      <c r="AF942" t="s">
        <v>50</v>
      </c>
    </row>
    <row r="943" spans="1:32">
      <c r="A943" t="str">
        <f>PROPER(TRIM(Homes[[#This Row],[street]]))</f>
        <v>5519 31St Ave Ne</v>
      </c>
      <c r="B943" t="str">
        <f>PROPER(TRIM(Homes[[#This Row],[city]]))</f>
        <v>Seattle</v>
      </c>
      <c r="C943" t="str">
        <f>_xlfn.TEXTBEFORE(Homes[[#This Row],[statezip]]," ")</f>
        <v>WA</v>
      </c>
      <c r="D943" s="6" t="str">
        <f>_xlfn.TEXTAFTER(Homes[[#This Row],[statezip]]," ")</f>
        <v>98105</v>
      </c>
      <c r="E943" s="1">
        <v>679000</v>
      </c>
      <c r="F943">
        <v>4</v>
      </c>
      <c r="G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43" s="3" t="str">
        <f>Homes[[#This Row],[bedrooms]] &amp; " bd | " &amp; TEXT(Homes[[#This Row],[bathrooms]],"0.##") &amp; " ba"</f>
        <v>4 bd | 2.75 ba</v>
      </c>
      <c r="I943" s="4">
        <v>2100</v>
      </c>
      <c r="J943" s="1">
        <f>IFERROR(Homes[[#This Row],[price]]/Homes[[#This Row],[sqft_living]]," ")</f>
        <v>323.33333333333331</v>
      </c>
      <c r="K943" s="4">
        <f>IFERROR(Homes[[#This Row],[sqft_lot]]/43560," ")</f>
        <v>0.10284664830119375</v>
      </c>
      <c r="L943" t="str">
        <f>IF(Homes[[#This Row],[waterfront]]=1, "Yes","No")</f>
        <v>No</v>
      </c>
      <c r="M943" s="4" t="str">
        <f>IF(Homes[[#This Row],[sqft_basement]]&gt;0, "Yes","No")</f>
        <v>Yes</v>
      </c>
      <c r="N943" t="str">
        <f>CHOOSE(Homes[[#This Row],[view]]+1, "None","Fair","Good","Great","Excellent")</f>
        <v>None</v>
      </c>
      <c r="O943" t="str">
        <f>CHOOSE(Homes[[#This Row],[condition]], "Poor","Fair","Average","Good","Excellent")</f>
        <v>Good</v>
      </c>
      <c r="P943">
        <f ca="1">YEAR(TODAY())-Homes[[#This Row],[yr_built]]</f>
        <v>97</v>
      </c>
      <c r="Q943">
        <v>0</v>
      </c>
      <c r="R943">
        <f ca="1">IF(Homes[[#This Row],[yr_renovated]]&gt;0, YEAR(TODAY())-Homes[[#This Row],[yr_renovated]], YEAR(TODAY())-Homes[[#This Row],[yr_built]])</f>
        <v>97</v>
      </c>
      <c r="S943">
        <v>1.5</v>
      </c>
      <c r="T943" s="2">
        <v>41829</v>
      </c>
      <c r="U943" s="3">
        <v>2.75</v>
      </c>
      <c r="V943" s="4">
        <f>IFERROR(Homes[[#This Row],[sqft_above]]+Homes[[#This Row],[sqft_basement]]," ")</f>
        <v>2100</v>
      </c>
      <c r="W943" s="4">
        <v>4480</v>
      </c>
      <c r="X943">
        <v>0</v>
      </c>
      <c r="Y943">
        <v>0</v>
      </c>
      <c r="Z943">
        <v>4</v>
      </c>
      <c r="AA943" s="4">
        <v>1780</v>
      </c>
      <c r="AB943" s="4">
        <v>320</v>
      </c>
      <c r="AC943">
        <v>1928</v>
      </c>
      <c r="AD943" t="s">
        <v>1064</v>
      </c>
      <c r="AE943" t="s">
        <v>49</v>
      </c>
      <c r="AF943" t="s">
        <v>60</v>
      </c>
    </row>
    <row r="944" spans="1:32">
      <c r="A944" t="str">
        <f>PROPER(TRIM(Homes[[#This Row],[street]]))</f>
        <v>9108 40Th Ave Sw</v>
      </c>
      <c r="B944" t="str">
        <f>PROPER(TRIM(Homes[[#This Row],[city]]))</f>
        <v>Seattle</v>
      </c>
      <c r="C944" t="str">
        <f>_xlfn.TEXTBEFORE(Homes[[#This Row],[statezip]]," ")</f>
        <v>WA</v>
      </c>
      <c r="D944" s="6" t="str">
        <f>_xlfn.TEXTAFTER(Homes[[#This Row],[statezip]]," ")</f>
        <v>98136</v>
      </c>
      <c r="E944" s="1">
        <v>678500</v>
      </c>
      <c r="F944">
        <v>3</v>
      </c>
      <c r="G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44" s="3" t="str">
        <f>Homes[[#This Row],[bedrooms]] &amp; " bd | " &amp; TEXT(Homes[[#This Row],[bathrooms]],"0.##") &amp; " ba"</f>
        <v>3 bd | 2. ba</v>
      </c>
      <c r="I944" s="4">
        <v>2460</v>
      </c>
      <c r="J944" s="1">
        <f>IFERROR(Homes[[#This Row],[price]]/Homes[[#This Row],[sqft_living]]," ")</f>
        <v>275.8130081300813</v>
      </c>
      <c r="K944" s="4">
        <f>IFERROR(Homes[[#This Row],[sqft_lot]]/43560," ")</f>
        <v>0.15151515151515152</v>
      </c>
      <c r="L944" t="str">
        <f>IF(Homes[[#This Row],[waterfront]]=1, "Yes","No")</f>
        <v>No</v>
      </c>
      <c r="M944" s="4" t="str">
        <f>IF(Homes[[#This Row],[sqft_basement]]&gt;0, "Yes","No")</f>
        <v>Yes</v>
      </c>
      <c r="N944" t="str">
        <f>CHOOSE(Homes[[#This Row],[view]]+1, "None","Fair","Good","Great","Excellent")</f>
        <v>Good</v>
      </c>
      <c r="O944" t="str">
        <f>CHOOSE(Homes[[#This Row],[condition]], "Poor","Fair","Average","Good","Excellent")</f>
        <v>Good</v>
      </c>
      <c r="P944">
        <f ca="1">YEAR(TODAY())-Homes[[#This Row],[yr_built]]</f>
        <v>73</v>
      </c>
      <c r="Q944">
        <v>0</v>
      </c>
      <c r="R944">
        <f ca="1">IF(Homes[[#This Row],[yr_renovated]]&gt;0, YEAR(TODAY())-Homes[[#This Row],[yr_renovated]], YEAR(TODAY())-Homes[[#This Row],[yr_built]])</f>
        <v>73</v>
      </c>
      <c r="S944">
        <v>1</v>
      </c>
      <c r="T944" s="2">
        <v>41802</v>
      </c>
      <c r="U944" s="3">
        <v>2</v>
      </c>
      <c r="V944" s="4">
        <f>IFERROR(Homes[[#This Row],[sqft_above]]+Homes[[#This Row],[sqft_basement]]," ")</f>
        <v>2460</v>
      </c>
      <c r="W944" s="4">
        <v>6600</v>
      </c>
      <c r="X944">
        <v>0</v>
      </c>
      <c r="Y944">
        <v>2</v>
      </c>
      <c r="Z944">
        <v>4</v>
      </c>
      <c r="AA944" s="4">
        <v>1370</v>
      </c>
      <c r="AB944" s="4">
        <v>1090</v>
      </c>
      <c r="AC944">
        <v>1952</v>
      </c>
      <c r="AD944" t="s">
        <v>1065</v>
      </c>
      <c r="AE944" t="s">
        <v>49</v>
      </c>
      <c r="AF944" t="s">
        <v>298</v>
      </c>
    </row>
    <row r="945" spans="1:32">
      <c r="A945" t="str">
        <f>PROPER(TRIM(Homes[[#This Row],[street]]))</f>
        <v>4003 2Nd Ave Ne</v>
      </c>
      <c r="B945" t="str">
        <f>PROPER(TRIM(Homes[[#This Row],[city]]))</f>
        <v>Seattle</v>
      </c>
      <c r="C945" t="str">
        <f>_xlfn.TEXTBEFORE(Homes[[#This Row],[statezip]]," ")</f>
        <v>WA</v>
      </c>
      <c r="D945" s="6" t="str">
        <f>_xlfn.TEXTAFTER(Homes[[#This Row],[statezip]]," ")</f>
        <v>98105</v>
      </c>
      <c r="E945" s="1">
        <v>678333.33333299996</v>
      </c>
      <c r="F945">
        <v>3</v>
      </c>
      <c r="G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45" s="3" t="str">
        <f>Homes[[#This Row],[bedrooms]] &amp; " bd | " &amp; TEXT(Homes[[#This Row],[bathrooms]],"0.##") &amp; " ba"</f>
        <v>3 bd | 2.5 ba</v>
      </c>
      <c r="I945" s="4">
        <v>1840</v>
      </c>
      <c r="J945" s="1">
        <f>IFERROR(Homes[[#This Row],[price]]/Homes[[#This Row],[sqft_living]]," ")</f>
        <v>368.6594202896739</v>
      </c>
      <c r="K945" s="4">
        <f>IFERROR(Homes[[#This Row],[sqft_lot]]/43560," ")</f>
        <v>6.9674012855831038E-2</v>
      </c>
      <c r="L945" t="str">
        <f>IF(Homes[[#This Row],[waterfront]]=1, "Yes","No")</f>
        <v>No</v>
      </c>
      <c r="M945" s="4" t="str">
        <f>IF(Homes[[#This Row],[sqft_basement]]&gt;0, "Yes","No")</f>
        <v>Yes</v>
      </c>
      <c r="N945" t="str">
        <f>CHOOSE(Homes[[#This Row],[view]]+1, "None","Fair","Good","Great","Excellent")</f>
        <v>None</v>
      </c>
      <c r="O945" t="str">
        <f>CHOOSE(Homes[[#This Row],[condition]], "Poor","Fair","Average","Good","Excellent")</f>
        <v>Average</v>
      </c>
      <c r="P945">
        <f ca="1">YEAR(TODAY())-Homes[[#This Row],[yr_built]]</f>
        <v>99</v>
      </c>
      <c r="Q945">
        <v>2003</v>
      </c>
      <c r="R945">
        <f ca="1">IF(Homes[[#This Row],[yr_renovated]]&gt;0, YEAR(TODAY())-Homes[[#This Row],[yr_renovated]], YEAR(TODAY())-Homes[[#This Row],[yr_built]])</f>
        <v>22</v>
      </c>
      <c r="S945">
        <v>1</v>
      </c>
      <c r="T945" s="2">
        <v>41792</v>
      </c>
      <c r="U945" s="3">
        <v>2.5</v>
      </c>
      <c r="V945" s="4">
        <f>IFERROR(Homes[[#This Row],[sqft_above]]+Homes[[#This Row],[sqft_basement]]," ")</f>
        <v>1840</v>
      </c>
      <c r="W945" s="4">
        <v>3035</v>
      </c>
      <c r="X945">
        <v>0</v>
      </c>
      <c r="Y945">
        <v>0</v>
      </c>
      <c r="Z945">
        <v>3</v>
      </c>
      <c r="AA945" s="4">
        <v>920</v>
      </c>
      <c r="AB945" s="4">
        <v>920</v>
      </c>
      <c r="AC945">
        <v>1926</v>
      </c>
      <c r="AD945" t="s">
        <v>1066</v>
      </c>
      <c r="AE945" t="s">
        <v>49</v>
      </c>
      <c r="AF945" t="s">
        <v>60</v>
      </c>
    </row>
    <row r="946" spans="1:32">
      <c r="A946" t="str">
        <f>PROPER(TRIM(Homes[[#This Row],[street]]))</f>
        <v>3046 Quail Creek Way Ne</v>
      </c>
      <c r="B946" t="str">
        <f>PROPER(TRIM(Homes[[#This Row],[city]]))</f>
        <v>Redmond</v>
      </c>
      <c r="C946" t="str">
        <f>_xlfn.TEXTBEFORE(Homes[[#This Row],[statezip]]," ")</f>
        <v>WA</v>
      </c>
      <c r="D946" s="6" t="str">
        <f>_xlfn.TEXTAFTER(Homes[[#This Row],[statezip]]," ")</f>
        <v>98053</v>
      </c>
      <c r="E946" s="1">
        <v>677099.56521699997</v>
      </c>
      <c r="F946">
        <v>4</v>
      </c>
      <c r="G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46" s="3" t="str">
        <f>Homes[[#This Row],[bedrooms]] &amp; " bd | " &amp; TEXT(Homes[[#This Row],[bathrooms]],"0.##") &amp; " ba"</f>
        <v>4 bd | 2.5 ba</v>
      </c>
      <c r="I946" s="4">
        <v>2150</v>
      </c>
      <c r="J946" s="1">
        <f>IFERROR(Homes[[#This Row],[price]]/Homes[[#This Row],[sqft_living]]," ")</f>
        <v>314.93003033348833</v>
      </c>
      <c r="K946" s="4">
        <f>IFERROR(Homes[[#This Row],[sqft_lot]]/43560," ")</f>
        <v>0.63223140495867769</v>
      </c>
      <c r="L946" t="str">
        <f>IF(Homes[[#This Row],[waterfront]]=1, "Yes","No")</f>
        <v>No</v>
      </c>
      <c r="M946" s="4" t="str">
        <f>IF(Homes[[#This Row],[sqft_basement]]&gt;0, "Yes","No")</f>
        <v>No</v>
      </c>
      <c r="N946" t="str">
        <f>CHOOSE(Homes[[#This Row],[view]]+1, "None","Fair","Good","Great","Excellent")</f>
        <v>None</v>
      </c>
      <c r="O946" t="str">
        <f>CHOOSE(Homes[[#This Row],[condition]], "Poor","Fair","Average","Good","Excellent")</f>
        <v>Average</v>
      </c>
      <c r="P946">
        <f ca="1">YEAR(TODAY())-Homes[[#This Row],[yr_built]]</f>
        <v>28</v>
      </c>
      <c r="Q946">
        <v>0</v>
      </c>
      <c r="R946">
        <f ca="1">IF(Homes[[#This Row],[yr_renovated]]&gt;0, YEAR(TODAY())-Homes[[#This Row],[yr_renovated]], YEAR(TODAY())-Homes[[#This Row],[yr_built]])</f>
        <v>28</v>
      </c>
      <c r="S946">
        <v>2</v>
      </c>
      <c r="T946" s="2">
        <v>41816</v>
      </c>
      <c r="U946" s="3">
        <v>2.5</v>
      </c>
      <c r="V946" s="4">
        <f>IFERROR(Homes[[#This Row],[sqft_above]]+Homes[[#This Row],[sqft_basement]]," ")</f>
        <v>2150</v>
      </c>
      <c r="W946" s="4">
        <v>27540</v>
      </c>
      <c r="X946">
        <v>0</v>
      </c>
      <c r="Y946">
        <v>0</v>
      </c>
      <c r="Z946">
        <v>3</v>
      </c>
      <c r="AA946" s="4">
        <v>2150</v>
      </c>
      <c r="AB946" s="4">
        <v>0</v>
      </c>
      <c r="AC946">
        <v>1997</v>
      </c>
      <c r="AD946" t="s">
        <v>1067</v>
      </c>
      <c r="AE946" t="s">
        <v>137</v>
      </c>
      <c r="AF946" t="s">
        <v>208</v>
      </c>
    </row>
    <row r="947" spans="1:32">
      <c r="A947" t="str">
        <f>PROPER(TRIM(Homes[[#This Row],[street]]))</f>
        <v>7238 221St Ave Ne</v>
      </c>
      <c r="B947" t="str">
        <f>PROPER(TRIM(Homes[[#This Row],[city]]))</f>
        <v>Redmond</v>
      </c>
      <c r="C947" t="str">
        <f>_xlfn.TEXTBEFORE(Homes[[#This Row],[statezip]]," ")</f>
        <v>WA</v>
      </c>
      <c r="D947" s="6" t="str">
        <f>_xlfn.TEXTAFTER(Homes[[#This Row],[statezip]]," ")</f>
        <v>98053</v>
      </c>
      <c r="E947" s="1">
        <v>677099.56521699997</v>
      </c>
      <c r="F947">
        <v>4</v>
      </c>
      <c r="G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47" s="3" t="str">
        <f>Homes[[#This Row],[bedrooms]] &amp; " bd | " &amp; TEXT(Homes[[#This Row],[bathrooms]],"0.##") &amp; " ba"</f>
        <v>4 bd | 2.5 ba</v>
      </c>
      <c r="I947" s="4">
        <v>2540</v>
      </c>
      <c r="J947" s="1">
        <f>IFERROR(Homes[[#This Row],[price]]/Homes[[#This Row],[sqft_living]]," ")</f>
        <v>266.57463197519684</v>
      </c>
      <c r="K947" s="4">
        <f>IFERROR(Homes[[#This Row],[sqft_lot]]/43560," ")</f>
        <v>0.88790174471992656</v>
      </c>
      <c r="L947" t="str">
        <f>IF(Homes[[#This Row],[waterfront]]=1, "Yes","No")</f>
        <v>No</v>
      </c>
      <c r="M947" s="4" t="str">
        <f>IF(Homes[[#This Row],[sqft_basement]]&gt;0, "Yes","No")</f>
        <v>No</v>
      </c>
      <c r="N947" t="str">
        <f>CHOOSE(Homes[[#This Row],[view]]+1, "None","Fair","Good","Great","Excellent")</f>
        <v>None</v>
      </c>
      <c r="O947" t="str">
        <f>CHOOSE(Homes[[#This Row],[condition]], "Poor","Fair","Average","Good","Excellent")</f>
        <v>Average</v>
      </c>
      <c r="P947">
        <f ca="1">YEAR(TODAY())-Homes[[#This Row],[yr_built]]</f>
        <v>38</v>
      </c>
      <c r="Q947">
        <v>2000</v>
      </c>
      <c r="R947">
        <f ca="1">IF(Homes[[#This Row],[yr_renovated]]&gt;0, YEAR(TODAY())-Homes[[#This Row],[yr_renovated]], YEAR(TODAY())-Homes[[#This Row],[yr_built]])</f>
        <v>25</v>
      </c>
      <c r="S947">
        <v>2</v>
      </c>
      <c r="T947" s="2">
        <v>41817</v>
      </c>
      <c r="U947" s="3">
        <v>2.5</v>
      </c>
      <c r="V947" s="4">
        <f>IFERROR(Homes[[#This Row],[sqft_above]]+Homes[[#This Row],[sqft_basement]]," ")</f>
        <v>2540</v>
      </c>
      <c r="W947" s="4">
        <v>38677</v>
      </c>
      <c r="X947">
        <v>0</v>
      </c>
      <c r="Y947">
        <v>0</v>
      </c>
      <c r="Z947">
        <v>3</v>
      </c>
      <c r="AA947" s="4">
        <v>2540</v>
      </c>
      <c r="AB947" s="4">
        <v>0</v>
      </c>
      <c r="AC947">
        <v>1987</v>
      </c>
      <c r="AD947" t="s">
        <v>1068</v>
      </c>
      <c r="AE947" t="s">
        <v>137</v>
      </c>
      <c r="AF947" t="s">
        <v>208</v>
      </c>
    </row>
    <row r="948" spans="1:32">
      <c r="A948" t="str">
        <f>PROPER(TRIM(Homes[[#This Row],[street]]))</f>
        <v>1330 N Lucas Pl</v>
      </c>
      <c r="B948" t="str">
        <f>PROPER(TRIM(Homes[[#This Row],[city]]))</f>
        <v>Seattle</v>
      </c>
      <c r="C948" t="str">
        <f>_xlfn.TEXTBEFORE(Homes[[#This Row],[statezip]]," ")</f>
        <v>WA</v>
      </c>
      <c r="D948" s="6" t="str">
        <f>_xlfn.TEXTAFTER(Homes[[#This Row],[statezip]]," ")</f>
        <v>98103</v>
      </c>
      <c r="E948" s="1">
        <v>677000</v>
      </c>
      <c r="F948">
        <v>3</v>
      </c>
      <c r="G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48" s="3" t="str">
        <f>Homes[[#This Row],[bedrooms]] &amp; " bd | " &amp; TEXT(Homes[[#This Row],[bathrooms]],"0.##") &amp; " ba"</f>
        <v>3 bd | 2. ba</v>
      </c>
      <c r="I948" s="4">
        <v>2000</v>
      </c>
      <c r="J948" s="1">
        <f>IFERROR(Homes[[#This Row],[price]]/Homes[[#This Row],[sqft_living]]," ")</f>
        <v>338.5</v>
      </c>
      <c r="K948" s="4">
        <f>IFERROR(Homes[[#This Row],[sqft_lot]]/43560," ")</f>
        <v>7.3622589531680438E-2</v>
      </c>
      <c r="L948" t="str">
        <f>IF(Homes[[#This Row],[waterfront]]=1, "Yes","No")</f>
        <v>No</v>
      </c>
      <c r="M948" s="4" t="str">
        <f>IF(Homes[[#This Row],[sqft_basement]]&gt;0, "Yes","No")</f>
        <v>Yes</v>
      </c>
      <c r="N948" t="str">
        <f>CHOOSE(Homes[[#This Row],[view]]+1, "None","Fair","Good","Great","Excellent")</f>
        <v>None</v>
      </c>
      <c r="O948" t="str">
        <f>CHOOSE(Homes[[#This Row],[condition]], "Poor","Fair","Average","Good","Excellent")</f>
        <v>Good</v>
      </c>
      <c r="P948">
        <f ca="1">YEAR(TODAY())-Homes[[#This Row],[yr_built]]</f>
        <v>109</v>
      </c>
      <c r="Q948">
        <v>0</v>
      </c>
      <c r="R948">
        <f ca="1">IF(Homes[[#This Row],[yr_renovated]]&gt;0, YEAR(TODAY())-Homes[[#This Row],[yr_renovated]], YEAR(TODAY())-Homes[[#This Row],[yr_built]])</f>
        <v>109</v>
      </c>
      <c r="S948">
        <v>1</v>
      </c>
      <c r="T948" s="2">
        <v>41781</v>
      </c>
      <c r="U948" s="3">
        <v>2</v>
      </c>
      <c r="V948" s="4">
        <f>IFERROR(Homes[[#This Row],[sqft_above]]+Homes[[#This Row],[sqft_basement]]," ")</f>
        <v>2000</v>
      </c>
      <c r="W948" s="4">
        <v>3207</v>
      </c>
      <c r="X948">
        <v>0</v>
      </c>
      <c r="Y948">
        <v>0</v>
      </c>
      <c r="Z948">
        <v>4</v>
      </c>
      <c r="AA948" s="4">
        <v>1100</v>
      </c>
      <c r="AB948" s="4">
        <v>900</v>
      </c>
      <c r="AC948">
        <v>1916</v>
      </c>
      <c r="AD948" t="s">
        <v>1069</v>
      </c>
      <c r="AE948" t="s">
        <v>49</v>
      </c>
      <c r="AF948" t="s">
        <v>172</v>
      </c>
    </row>
    <row r="949" spans="1:32">
      <c r="A949" t="str">
        <f>PROPER(TRIM(Homes[[#This Row],[street]]))</f>
        <v>10721 Marine View Dr Sw</v>
      </c>
      <c r="B949" t="str">
        <f>PROPER(TRIM(Homes[[#This Row],[city]]))</f>
        <v>Seattle</v>
      </c>
      <c r="C949" t="str">
        <f>_xlfn.TEXTBEFORE(Homes[[#This Row],[statezip]]," ")</f>
        <v>WA</v>
      </c>
      <c r="D949" s="6" t="str">
        <f>_xlfn.TEXTAFTER(Homes[[#This Row],[statezip]]," ")</f>
        <v>98146</v>
      </c>
      <c r="E949" s="1">
        <v>675000</v>
      </c>
      <c r="F949">
        <v>6</v>
      </c>
      <c r="G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49" s="3" t="str">
        <f>Homes[[#This Row],[bedrooms]] &amp; " bd | " &amp; TEXT(Homes[[#This Row],[bathrooms]],"0.##") &amp; " ba"</f>
        <v>6 bd | 1.75 ba</v>
      </c>
      <c r="I949" s="4">
        <v>2740</v>
      </c>
      <c r="J949" s="1">
        <f>IFERROR(Homes[[#This Row],[price]]/Homes[[#This Row],[sqft_living]]," ")</f>
        <v>246.35036496350364</v>
      </c>
      <c r="K949" s="4">
        <f>IFERROR(Homes[[#This Row],[sqft_lot]]/43560," ")</f>
        <v>0.14600550964187328</v>
      </c>
      <c r="L949" t="str">
        <f>IF(Homes[[#This Row],[waterfront]]=1, "Yes","No")</f>
        <v>No</v>
      </c>
      <c r="M949" s="4" t="str">
        <f>IF(Homes[[#This Row],[sqft_basement]]&gt;0, "Yes","No")</f>
        <v>Yes</v>
      </c>
      <c r="N949" t="str">
        <f>CHOOSE(Homes[[#This Row],[view]]+1, "None","Fair","Good","Great","Excellent")</f>
        <v>Great</v>
      </c>
      <c r="O949" t="str">
        <f>CHOOSE(Homes[[#This Row],[condition]], "Poor","Fair","Average","Good","Excellent")</f>
        <v>Average</v>
      </c>
      <c r="P949">
        <f ca="1">YEAR(TODAY())-Homes[[#This Row],[yr_built]]</f>
        <v>72</v>
      </c>
      <c r="Q949">
        <v>0</v>
      </c>
      <c r="R949">
        <f ca="1">IF(Homes[[#This Row],[yr_renovated]]&gt;0, YEAR(TODAY())-Homes[[#This Row],[yr_renovated]], YEAR(TODAY())-Homes[[#This Row],[yr_built]])</f>
        <v>72</v>
      </c>
      <c r="S949">
        <v>1</v>
      </c>
      <c r="T949" s="2">
        <v>41807</v>
      </c>
      <c r="U949" s="3">
        <v>1.75</v>
      </c>
      <c r="V949" s="4">
        <f>IFERROR(Homes[[#This Row],[sqft_above]]+Homes[[#This Row],[sqft_basement]]," ")</f>
        <v>2740</v>
      </c>
      <c r="W949" s="4">
        <v>6360</v>
      </c>
      <c r="X949">
        <v>0</v>
      </c>
      <c r="Y949">
        <v>3</v>
      </c>
      <c r="Z949">
        <v>3</v>
      </c>
      <c r="AA949" s="4">
        <v>1370</v>
      </c>
      <c r="AB949" s="4">
        <v>1370</v>
      </c>
      <c r="AC949">
        <v>1953</v>
      </c>
      <c r="AD949" t="s">
        <v>1070</v>
      </c>
      <c r="AE949" t="s">
        <v>49</v>
      </c>
      <c r="AF949" t="s">
        <v>422</v>
      </c>
    </row>
    <row r="950" spans="1:32">
      <c r="A950" t="str">
        <f>PROPER(TRIM(Homes[[#This Row],[street]]))</f>
        <v>12037 6Th Ave Nw</v>
      </c>
      <c r="B950" t="str">
        <f>PROPER(TRIM(Homes[[#This Row],[city]]))</f>
        <v>Seattle</v>
      </c>
      <c r="C950" t="str">
        <f>_xlfn.TEXTBEFORE(Homes[[#This Row],[statezip]]," ")</f>
        <v>WA</v>
      </c>
      <c r="D950" s="6" t="str">
        <f>_xlfn.TEXTAFTER(Homes[[#This Row],[statezip]]," ")</f>
        <v>98177</v>
      </c>
      <c r="E950" s="1">
        <v>675000</v>
      </c>
      <c r="F950">
        <v>3</v>
      </c>
      <c r="G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50" s="3" t="str">
        <f>Homes[[#This Row],[bedrooms]] &amp; " bd | " &amp; TEXT(Homes[[#This Row],[bathrooms]],"0.##") &amp; " ba"</f>
        <v>3 bd | 2.5 ba</v>
      </c>
      <c r="I950" s="4">
        <v>2540</v>
      </c>
      <c r="J950" s="1">
        <f>IFERROR(Homes[[#This Row],[price]]/Homes[[#This Row],[sqft_living]]," ")</f>
        <v>265.74803149606299</v>
      </c>
      <c r="K950" s="4">
        <f>IFERROR(Homes[[#This Row],[sqft_lot]]/43560," ")</f>
        <v>0.17630853994490359</v>
      </c>
      <c r="L950" t="str">
        <f>IF(Homes[[#This Row],[waterfront]]=1, "Yes","No")</f>
        <v>No</v>
      </c>
      <c r="M950" s="4" t="str">
        <f>IF(Homes[[#This Row],[sqft_basement]]&gt;0, "Yes","No")</f>
        <v>No</v>
      </c>
      <c r="N950" t="str">
        <f>CHOOSE(Homes[[#This Row],[view]]+1, "None","Fair","Good","Great","Excellent")</f>
        <v>Fair</v>
      </c>
      <c r="O950" t="str">
        <f>CHOOSE(Homes[[#This Row],[condition]], "Poor","Fair","Average","Good","Excellent")</f>
        <v>Good</v>
      </c>
      <c r="P950">
        <f ca="1">YEAR(TODAY())-Homes[[#This Row],[yr_built]]</f>
        <v>85</v>
      </c>
      <c r="Q950">
        <v>2001</v>
      </c>
      <c r="R950">
        <f ca="1">IF(Homes[[#This Row],[yr_renovated]]&gt;0, YEAR(TODAY())-Homes[[#This Row],[yr_renovated]], YEAR(TODAY())-Homes[[#This Row],[yr_built]])</f>
        <v>24</v>
      </c>
      <c r="S950">
        <v>2</v>
      </c>
      <c r="T950" s="2">
        <v>41786</v>
      </c>
      <c r="U950" s="3">
        <v>2.5</v>
      </c>
      <c r="V950" s="4">
        <f>IFERROR(Homes[[#This Row],[sqft_above]]+Homes[[#This Row],[sqft_basement]]," ")</f>
        <v>2540</v>
      </c>
      <c r="W950" s="4">
        <v>7680</v>
      </c>
      <c r="X950">
        <v>0</v>
      </c>
      <c r="Y950">
        <v>1</v>
      </c>
      <c r="Z950">
        <v>4</v>
      </c>
      <c r="AA950" s="4">
        <v>2540</v>
      </c>
      <c r="AB950" s="4">
        <v>0</v>
      </c>
      <c r="AC950">
        <v>1940</v>
      </c>
      <c r="AD950" t="s">
        <v>1071</v>
      </c>
      <c r="AE950" t="s">
        <v>49</v>
      </c>
      <c r="AF950" t="s">
        <v>50</v>
      </c>
    </row>
    <row r="951" spans="1:32">
      <c r="A951" t="str">
        <f>PROPER(TRIM(Homes[[#This Row],[street]]))</f>
        <v>14301-14399 Se 63Rd St</v>
      </c>
      <c r="B951" t="str">
        <f>PROPER(TRIM(Homes[[#This Row],[city]]))</f>
        <v>Bellevue</v>
      </c>
      <c r="C951" t="str">
        <f>_xlfn.TEXTBEFORE(Homes[[#This Row],[statezip]]," ")</f>
        <v>WA</v>
      </c>
      <c r="D951" s="6" t="str">
        <f>_xlfn.TEXTAFTER(Homes[[#This Row],[statezip]]," ")</f>
        <v>98006</v>
      </c>
      <c r="E951" s="1">
        <v>675000</v>
      </c>
      <c r="F951">
        <v>5</v>
      </c>
      <c r="G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51" s="3" t="str">
        <f>Homes[[#This Row],[bedrooms]] &amp; " bd | " &amp; TEXT(Homes[[#This Row],[bathrooms]],"0.##") &amp; " ba"</f>
        <v>5 bd | 2.25 ba</v>
      </c>
      <c r="I951" s="4">
        <v>2900</v>
      </c>
      <c r="J951" s="1">
        <f>IFERROR(Homes[[#This Row],[price]]/Homes[[#This Row],[sqft_living]]," ")</f>
        <v>232.75862068965517</v>
      </c>
      <c r="K951" s="4">
        <f>IFERROR(Homes[[#This Row],[sqft_lot]]/43560," ")</f>
        <v>0.23645546372819101</v>
      </c>
      <c r="L951" t="str">
        <f>IF(Homes[[#This Row],[waterfront]]=1, "Yes","No")</f>
        <v>No</v>
      </c>
      <c r="M951" s="4" t="str">
        <f>IF(Homes[[#This Row],[sqft_basement]]&gt;0, "Yes","No")</f>
        <v>Yes</v>
      </c>
      <c r="N951" t="str">
        <f>CHOOSE(Homes[[#This Row],[view]]+1, "None","Fair","Good","Great","Excellent")</f>
        <v>None</v>
      </c>
      <c r="O951" t="str">
        <f>CHOOSE(Homes[[#This Row],[condition]], "Poor","Fair","Average","Good","Excellent")</f>
        <v>Average</v>
      </c>
      <c r="P951">
        <f ca="1">YEAR(TODAY())-Homes[[#This Row],[yr_built]]</f>
        <v>40</v>
      </c>
      <c r="Q951">
        <v>0</v>
      </c>
      <c r="R951">
        <f ca="1">IF(Homes[[#This Row],[yr_renovated]]&gt;0, YEAR(TODAY())-Homes[[#This Row],[yr_renovated]], YEAR(TODAY())-Homes[[#This Row],[yr_built]])</f>
        <v>40</v>
      </c>
      <c r="S951">
        <v>1</v>
      </c>
      <c r="T951" s="2">
        <v>41822</v>
      </c>
      <c r="U951" s="3">
        <v>2.25</v>
      </c>
      <c r="V951" s="4">
        <f>IFERROR(Homes[[#This Row],[sqft_above]]+Homes[[#This Row],[sqft_basement]]," ")</f>
        <v>2900</v>
      </c>
      <c r="W951" s="4">
        <v>10300</v>
      </c>
      <c r="X951">
        <v>0</v>
      </c>
      <c r="Y951">
        <v>0</v>
      </c>
      <c r="Z951">
        <v>3</v>
      </c>
      <c r="AA951" s="4">
        <v>1450</v>
      </c>
      <c r="AB951" s="4">
        <v>1450</v>
      </c>
      <c r="AC951">
        <v>1985</v>
      </c>
      <c r="AD951" t="s">
        <v>1072</v>
      </c>
      <c r="AE951" t="s">
        <v>33</v>
      </c>
      <c r="AF951" t="s">
        <v>91</v>
      </c>
    </row>
    <row r="952" spans="1:32">
      <c r="A952" t="str">
        <f>PROPER(TRIM(Homes[[#This Row],[street]]))</f>
        <v>11409 Se 71St Pl</v>
      </c>
      <c r="B952" t="str">
        <f>PROPER(TRIM(Homes[[#This Row],[city]]))</f>
        <v>Newcastle</v>
      </c>
      <c r="C952" t="str">
        <f>_xlfn.TEXTBEFORE(Homes[[#This Row],[statezip]]," ")</f>
        <v>WA</v>
      </c>
      <c r="D952" s="6" t="str">
        <f>_xlfn.TEXTAFTER(Homes[[#This Row],[statezip]]," ")</f>
        <v>98056</v>
      </c>
      <c r="E952" s="1">
        <v>675000</v>
      </c>
      <c r="F952">
        <v>4</v>
      </c>
      <c r="G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52" s="3" t="str">
        <f>Homes[[#This Row],[bedrooms]] &amp; " bd | " &amp; TEXT(Homes[[#This Row],[bathrooms]],"0.##") &amp; " ba"</f>
        <v>4 bd | 2.5 ba</v>
      </c>
      <c r="I952" s="4">
        <v>3000</v>
      </c>
      <c r="J952" s="1">
        <f>IFERROR(Homes[[#This Row],[price]]/Homes[[#This Row],[sqft_living]]," ")</f>
        <v>225</v>
      </c>
      <c r="K952" s="4">
        <f>IFERROR(Homes[[#This Row],[sqft_lot]]/43560," ")</f>
        <v>0.12736455463728191</v>
      </c>
      <c r="L952" t="str">
        <f>IF(Homes[[#This Row],[waterfront]]=1, "Yes","No")</f>
        <v>No</v>
      </c>
      <c r="M952" s="4" t="str">
        <f>IF(Homes[[#This Row],[sqft_basement]]&gt;0, "Yes","No")</f>
        <v>No</v>
      </c>
      <c r="N952" t="str">
        <f>CHOOSE(Homes[[#This Row],[view]]+1, "None","Fair","Good","Great","Excellent")</f>
        <v>None</v>
      </c>
      <c r="O952" t="str">
        <f>CHOOSE(Homes[[#This Row],[condition]], "Poor","Fair","Average","Good","Excellent")</f>
        <v>Average</v>
      </c>
      <c r="P952">
        <f ca="1">YEAR(TODAY())-Homes[[#This Row],[yr_built]]</f>
        <v>19</v>
      </c>
      <c r="Q952">
        <v>0</v>
      </c>
      <c r="R952">
        <f ca="1">IF(Homes[[#This Row],[yr_renovated]]&gt;0, YEAR(TODAY())-Homes[[#This Row],[yr_renovated]], YEAR(TODAY())-Homes[[#This Row],[yr_built]])</f>
        <v>19</v>
      </c>
      <c r="S952">
        <v>2</v>
      </c>
      <c r="T952" s="2">
        <v>41772</v>
      </c>
      <c r="U952" s="3">
        <v>2.5</v>
      </c>
      <c r="V952" s="4">
        <f>IFERROR(Homes[[#This Row],[sqft_above]]+Homes[[#This Row],[sqft_basement]]," ")</f>
        <v>3000</v>
      </c>
      <c r="W952" s="4">
        <v>5548</v>
      </c>
      <c r="X952">
        <v>0</v>
      </c>
      <c r="Y952">
        <v>0</v>
      </c>
      <c r="Z952">
        <v>3</v>
      </c>
      <c r="AA952" s="4">
        <v>3000</v>
      </c>
      <c r="AB952" s="4">
        <v>0</v>
      </c>
      <c r="AC952">
        <v>2006</v>
      </c>
      <c r="AD952" t="s">
        <v>1073</v>
      </c>
      <c r="AE952" t="s">
        <v>281</v>
      </c>
      <c r="AF952" t="s">
        <v>672</v>
      </c>
    </row>
    <row r="953" spans="1:32">
      <c r="A953" t="str">
        <f>PROPER(TRIM(Homes[[#This Row],[street]]))</f>
        <v>17428 7Th Pl Sw</v>
      </c>
      <c r="B953" t="str">
        <f>PROPER(TRIM(Homes[[#This Row],[city]]))</f>
        <v>Normandy Park</v>
      </c>
      <c r="C953" t="str">
        <f>_xlfn.TEXTBEFORE(Homes[[#This Row],[statezip]]," ")</f>
        <v>WA</v>
      </c>
      <c r="D953" s="6" t="str">
        <f>_xlfn.TEXTAFTER(Homes[[#This Row],[statezip]]," ")</f>
        <v>98166</v>
      </c>
      <c r="E953" s="1">
        <v>675000</v>
      </c>
      <c r="F953">
        <v>4</v>
      </c>
      <c r="G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53" s="3" t="str">
        <f>Homes[[#This Row],[bedrooms]] &amp; " bd | " &amp; TEXT(Homes[[#This Row],[bathrooms]],"0.##") &amp; " ba"</f>
        <v>4 bd | 3. ba</v>
      </c>
      <c r="I953" s="4">
        <v>2690</v>
      </c>
      <c r="J953" s="1">
        <f>IFERROR(Homes[[#This Row],[price]]/Homes[[#This Row],[sqft_living]]," ")</f>
        <v>250.92936802973978</v>
      </c>
      <c r="K953" s="4">
        <f>IFERROR(Homes[[#This Row],[sqft_lot]]/43560," ")</f>
        <v>0.64967860422405876</v>
      </c>
      <c r="L953" t="str">
        <f>IF(Homes[[#This Row],[waterfront]]=1, "Yes","No")</f>
        <v>No</v>
      </c>
      <c r="M953" s="4" t="str">
        <f>IF(Homes[[#This Row],[sqft_basement]]&gt;0, "Yes","No")</f>
        <v>No</v>
      </c>
      <c r="N953" t="str">
        <f>CHOOSE(Homes[[#This Row],[view]]+1, "None","Fair","Good","Great","Excellent")</f>
        <v>None</v>
      </c>
      <c r="O953" t="str">
        <f>CHOOSE(Homes[[#This Row],[condition]], "Poor","Fair","Average","Good","Excellent")</f>
        <v>Average</v>
      </c>
      <c r="P953">
        <f ca="1">YEAR(TODAY())-Homes[[#This Row],[yr_built]]</f>
        <v>71</v>
      </c>
      <c r="Q953">
        <v>1999</v>
      </c>
      <c r="R953">
        <f ca="1">IF(Homes[[#This Row],[yr_renovated]]&gt;0, YEAR(TODAY())-Homes[[#This Row],[yr_renovated]], YEAR(TODAY())-Homes[[#This Row],[yr_built]])</f>
        <v>26</v>
      </c>
      <c r="S953">
        <v>1</v>
      </c>
      <c r="T953" s="2">
        <v>41779</v>
      </c>
      <c r="U953" s="3">
        <v>3</v>
      </c>
      <c r="V953" s="4">
        <f>IFERROR(Homes[[#This Row],[sqft_above]]+Homes[[#This Row],[sqft_basement]]," ")</f>
        <v>2690</v>
      </c>
      <c r="W953" s="4">
        <v>28300</v>
      </c>
      <c r="X953">
        <v>0</v>
      </c>
      <c r="Y953">
        <v>0</v>
      </c>
      <c r="Z953">
        <v>3</v>
      </c>
      <c r="AA953" s="4">
        <v>2690</v>
      </c>
      <c r="AB953" s="4">
        <v>0</v>
      </c>
      <c r="AC953">
        <v>1954</v>
      </c>
      <c r="AD953" t="s">
        <v>1074</v>
      </c>
      <c r="AE953" t="s">
        <v>226</v>
      </c>
      <c r="AF953" t="s">
        <v>227</v>
      </c>
    </row>
    <row r="954" spans="1:32">
      <c r="A954" t="str">
        <f>PROPER(TRIM(Homes[[#This Row],[street]]))</f>
        <v>16822 Ne 87Th St</v>
      </c>
      <c r="B954" t="str">
        <f>PROPER(TRIM(Homes[[#This Row],[city]]))</f>
        <v>Redmond</v>
      </c>
      <c r="C954" t="str">
        <f>_xlfn.TEXTBEFORE(Homes[[#This Row],[statezip]]," ")</f>
        <v>WA</v>
      </c>
      <c r="D954" s="6" t="str">
        <f>_xlfn.TEXTAFTER(Homes[[#This Row],[statezip]]," ")</f>
        <v>98052</v>
      </c>
      <c r="E954" s="1">
        <v>675000</v>
      </c>
      <c r="F954">
        <v>3</v>
      </c>
      <c r="G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54" s="3" t="str">
        <f>Homes[[#This Row],[bedrooms]] &amp; " bd | " &amp; TEXT(Homes[[#This Row],[bathrooms]],"0.##") &amp; " ba"</f>
        <v>3 bd | 2.25 ba</v>
      </c>
      <c r="I954" s="4">
        <v>1990</v>
      </c>
      <c r="J954" s="1">
        <f>IFERROR(Homes[[#This Row],[price]]/Homes[[#This Row],[sqft_living]]," ")</f>
        <v>339.1959798994975</v>
      </c>
      <c r="K954" s="4">
        <f>IFERROR(Homes[[#This Row],[sqft_lot]]/43560," ")</f>
        <v>0.23553719008264462</v>
      </c>
      <c r="L954" t="str">
        <f>IF(Homes[[#This Row],[waterfront]]=1, "Yes","No")</f>
        <v>No</v>
      </c>
      <c r="M954" s="4" t="str">
        <f>IF(Homes[[#This Row],[sqft_basement]]&gt;0, "Yes","No")</f>
        <v>No</v>
      </c>
      <c r="N954" t="str">
        <f>CHOOSE(Homes[[#This Row],[view]]+1, "None","Fair","Good","Great","Excellent")</f>
        <v>None</v>
      </c>
      <c r="O954" t="str">
        <f>CHOOSE(Homes[[#This Row],[condition]], "Poor","Fair","Average","Good","Excellent")</f>
        <v>Good</v>
      </c>
      <c r="P954">
        <f ca="1">YEAR(TODAY())-Homes[[#This Row],[yr_built]]</f>
        <v>38</v>
      </c>
      <c r="Q954">
        <v>0</v>
      </c>
      <c r="R954">
        <f ca="1">IF(Homes[[#This Row],[yr_renovated]]&gt;0, YEAR(TODAY())-Homes[[#This Row],[yr_renovated]], YEAR(TODAY())-Homes[[#This Row],[yr_built]])</f>
        <v>38</v>
      </c>
      <c r="S954">
        <v>2</v>
      </c>
      <c r="T954" s="2">
        <v>41779</v>
      </c>
      <c r="U954" s="3">
        <v>2.25</v>
      </c>
      <c r="V954" s="4">
        <f>IFERROR(Homes[[#This Row],[sqft_above]]+Homes[[#This Row],[sqft_basement]]," ")</f>
        <v>1990</v>
      </c>
      <c r="W954" s="4">
        <v>10260</v>
      </c>
      <c r="X954">
        <v>0</v>
      </c>
      <c r="Y954">
        <v>0</v>
      </c>
      <c r="Z954">
        <v>4</v>
      </c>
      <c r="AA954" s="4">
        <v>1990</v>
      </c>
      <c r="AB954" s="4">
        <v>0</v>
      </c>
      <c r="AC954">
        <v>1987</v>
      </c>
      <c r="AD954" t="s">
        <v>1075</v>
      </c>
      <c r="AE954" t="s">
        <v>137</v>
      </c>
      <c r="AF954" t="s">
        <v>138</v>
      </c>
    </row>
    <row r="955" spans="1:32">
      <c r="A955" t="str">
        <f>PROPER(TRIM(Homes[[#This Row],[street]]))</f>
        <v>2830 177Th Ave Ne</v>
      </c>
      <c r="B955" t="str">
        <f>PROPER(TRIM(Homes[[#This Row],[city]]))</f>
        <v>Redmond</v>
      </c>
      <c r="C955" t="str">
        <f>_xlfn.TEXTBEFORE(Homes[[#This Row],[statezip]]," ")</f>
        <v>WA</v>
      </c>
      <c r="D955" s="6" t="str">
        <f>_xlfn.TEXTAFTER(Homes[[#This Row],[statezip]]," ")</f>
        <v>98052</v>
      </c>
      <c r="E955" s="1">
        <v>675000</v>
      </c>
      <c r="F955">
        <v>5</v>
      </c>
      <c r="G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55" s="3" t="str">
        <f>Homes[[#This Row],[bedrooms]] &amp; " bd | " &amp; TEXT(Homes[[#This Row],[bathrooms]],"0.##") &amp; " ba"</f>
        <v>5 bd | 3. ba</v>
      </c>
      <c r="I955" s="4">
        <v>3410</v>
      </c>
      <c r="J955" s="1">
        <f>IFERROR(Homes[[#This Row],[price]]/Homes[[#This Row],[sqft_living]]," ")</f>
        <v>197.94721407624633</v>
      </c>
      <c r="K955" s="4">
        <f>IFERROR(Homes[[#This Row],[sqft_lot]]/43560," ")</f>
        <v>0.22038567493112948</v>
      </c>
      <c r="L955" t="str">
        <f>IF(Homes[[#This Row],[waterfront]]=1, "Yes","No")</f>
        <v>No</v>
      </c>
      <c r="M955" s="4" t="str">
        <f>IF(Homes[[#This Row],[sqft_basement]]&gt;0, "Yes","No")</f>
        <v>Yes</v>
      </c>
      <c r="N955" t="str">
        <f>CHOOSE(Homes[[#This Row],[view]]+1, "None","Fair","Good","Great","Excellent")</f>
        <v>None</v>
      </c>
      <c r="O955" t="str">
        <f>CHOOSE(Homes[[#This Row],[condition]], "Poor","Fair","Average","Good","Excellent")</f>
        <v>Good</v>
      </c>
      <c r="P955">
        <f ca="1">YEAR(TODAY())-Homes[[#This Row],[yr_built]]</f>
        <v>57</v>
      </c>
      <c r="Q955">
        <v>0</v>
      </c>
      <c r="R955">
        <f ca="1">IF(Homes[[#This Row],[yr_renovated]]&gt;0, YEAR(TODAY())-Homes[[#This Row],[yr_renovated]], YEAR(TODAY())-Homes[[#This Row],[yr_built]])</f>
        <v>57</v>
      </c>
      <c r="S955">
        <v>1</v>
      </c>
      <c r="T955" s="2">
        <v>41772</v>
      </c>
      <c r="U955" s="3">
        <v>3</v>
      </c>
      <c r="V955" s="4">
        <f>IFERROR(Homes[[#This Row],[sqft_above]]+Homes[[#This Row],[sqft_basement]]," ")</f>
        <v>3410</v>
      </c>
      <c r="W955" s="4">
        <v>9600</v>
      </c>
      <c r="X955">
        <v>0</v>
      </c>
      <c r="Y955">
        <v>0</v>
      </c>
      <c r="Z955">
        <v>4</v>
      </c>
      <c r="AA955" s="4">
        <v>1870</v>
      </c>
      <c r="AB955" s="4">
        <v>1540</v>
      </c>
      <c r="AC955">
        <v>1968</v>
      </c>
      <c r="AD955" t="s">
        <v>1076</v>
      </c>
      <c r="AE955" t="s">
        <v>137</v>
      </c>
      <c r="AF955" t="s">
        <v>138</v>
      </c>
    </row>
    <row r="956" spans="1:32">
      <c r="A956" t="str">
        <f>PROPER(TRIM(Homes[[#This Row],[street]]))</f>
        <v>10090 177Th Ave Ne</v>
      </c>
      <c r="B956" t="str">
        <f>PROPER(TRIM(Homes[[#This Row],[city]]))</f>
        <v>Redmond</v>
      </c>
      <c r="C956" t="str">
        <f>_xlfn.TEXTBEFORE(Homes[[#This Row],[statezip]]," ")</f>
        <v>WA</v>
      </c>
      <c r="D956" s="6" t="str">
        <f>_xlfn.TEXTAFTER(Homes[[#This Row],[statezip]]," ")</f>
        <v>98052</v>
      </c>
      <c r="E956" s="1">
        <v>675000</v>
      </c>
      <c r="F956">
        <v>3</v>
      </c>
      <c r="G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56" s="3" t="str">
        <f>Homes[[#This Row],[bedrooms]] &amp; " bd | " &amp; TEXT(Homes[[#This Row],[bathrooms]],"0.##") &amp; " ba"</f>
        <v>3 bd | 2.25 ba</v>
      </c>
      <c r="I956" s="4">
        <v>2610</v>
      </c>
      <c r="J956" s="1">
        <f>IFERROR(Homes[[#This Row],[price]]/Homes[[#This Row],[sqft_living]]," ")</f>
        <v>258.62068965517244</v>
      </c>
      <c r="K956" s="4">
        <f>IFERROR(Homes[[#This Row],[sqft_lot]]/43560," ")</f>
        <v>0.20665748393021122</v>
      </c>
      <c r="L956" t="str">
        <f>IF(Homes[[#This Row],[waterfront]]=1, "Yes","No")</f>
        <v>No</v>
      </c>
      <c r="M956" s="4" t="str">
        <f>IF(Homes[[#This Row],[sqft_basement]]&gt;0, "Yes","No")</f>
        <v>No</v>
      </c>
      <c r="N956" t="str">
        <f>CHOOSE(Homes[[#This Row],[view]]+1, "None","Fair","Good","Great","Excellent")</f>
        <v>None</v>
      </c>
      <c r="O956" t="str">
        <f>CHOOSE(Homes[[#This Row],[condition]], "Poor","Fair","Average","Good","Excellent")</f>
        <v>Average</v>
      </c>
      <c r="P956">
        <f ca="1">YEAR(TODAY())-Homes[[#This Row],[yr_built]]</f>
        <v>37</v>
      </c>
      <c r="Q956">
        <v>2000</v>
      </c>
      <c r="R956">
        <f ca="1">IF(Homes[[#This Row],[yr_renovated]]&gt;0, YEAR(TODAY())-Homes[[#This Row],[yr_renovated]], YEAR(TODAY())-Homes[[#This Row],[yr_built]])</f>
        <v>25</v>
      </c>
      <c r="S956">
        <v>2</v>
      </c>
      <c r="T956" s="2">
        <v>41792</v>
      </c>
      <c r="U956" s="3">
        <v>2.25</v>
      </c>
      <c r="V956" s="4">
        <f>IFERROR(Homes[[#This Row],[sqft_above]]+Homes[[#This Row],[sqft_basement]]," ")</f>
        <v>2610</v>
      </c>
      <c r="W956" s="4">
        <v>9002</v>
      </c>
      <c r="X956">
        <v>0</v>
      </c>
      <c r="Y956">
        <v>0</v>
      </c>
      <c r="Z956">
        <v>3</v>
      </c>
      <c r="AA956" s="4">
        <v>2610</v>
      </c>
      <c r="AB956" s="4">
        <v>0</v>
      </c>
      <c r="AC956">
        <v>1988</v>
      </c>
      <c r="AD956" t="s">
        <v>1077</v>
      </c>
      <c r="AE956" t="s">
        <v>137</v>
      </c>
      <c r="AF956" t="s">
        <v>138</v>
      </c>
    </row>
    <row r="957" spans="1:32">
      <c r="A957" t="str">
        <f>PROPER(TRIM(Homes[[#This Row],[street]]))</f>
        <v>23339 Ne 126Th St</v>
      </c>
      <c r="B957" t="str">
        <f>PROPER(TRIM(Homes[[#This Row],[city]]))</f>
        <v>Redmond</v>
      </c>
      <c r="C957" t="str">
        <f>_xlfn.TEXTBEFORE(Homes[[#This Row],[statezip]]," ")</f>
        <v>WA</v>
      </c>
      <c r="D957" s="6" t="str">
        <f>_xlfn.TEXTAFTER(Homes[[#This Row],[statezip]]," ")</f>
        <v>98053</v>
      </c>
      <c r="E957" s="1">
        <v>675000</v>
      </c>
      <c r="F957">
        <v>3</v>
      </c>
      <c r="G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957" s="3" t="str">
        <f>Homes[[#This Row],[bedrooms]] &amp; " bd | " &amp; TEXT(Homes[[#This Row],[bathrooms]],"0.##") &amp; " ba"</f>
        <v>3 bd | 3.5 ba</v>
      </c>
      <c r="I957" s="4">
        <v>2300</v>
      </c>
      <c r="J957" s="1">
        <f>IFERROR(Homes[[#This Row],[price]]/Homes[[#This Row],[sqft_living]]," ")</f>
        <v>293.47826086956519</v>
      </c>
      <c r="K957" s="4">
        <f>IFERROR(Homes[[#This Row],[sqft_lot]]/43560," ")</f>
        <v>0.12881083562901743</v>
      </c>
      <c r="L957" t="str">
        <f>IF(Homes[[#This Row],[waterfront]]=1, "Yes","No")</f>
        <v>No</v>
      </c>
      <c r="M957" s="4" t="str">
        <f>IF(Homes[[#This Row],[sqft_basement]]&gt;0, "Yes","No")</f>
        <v>No</v>
      </c>
      <c r="N957" t="str">
        <f>CHOOSE(Homes[[#This Row],[view]]+1, "None","Fair","Good","Great","Excellent")</f>
        <v>None</v>
      </c>
      <c r="O957" t="str">
        <f>CHOOSE(Homes[[#This Row],[condition]], "Poor","Fair","Average","Good","Excellent")</f>
        <v>Average</v>
      </c>
      <c r="P957">
        <f ca="1">YEAR(TODAY())-Homes[[#This Row],[yr_built]]</f>
        <v>21</v>
      </c>
      <c r="Q957">
        <v>2003</v>
      </c>
      <c r="R957">
        <f ca="1">IF(Homes[[#This Row],[yr_renovated]]&gt;0, YEAR(TODAY())-Homes[[#This Row],[yr_renovated]], YEAR(TODAY())-Homes[[#This Row],[yr_built]])</f>
        <v>22</v>
      </c>
      <c r="S957">
        <v>1</v>
      </c>
      <c r="T957" s="2">
        <v>41814</v>
      </c>
      <c r="U957" s="3">
        <v>3.5</v>
      </c>
      <c r="V957" s="4">
        <f>IFERROR(Homes[[#This Row],[sqft_above]]+Homes[[#This Row],[sqft_basement]]," ")</f>
        <v>2300</v>
      </c>
      <c r="W957" s="4">
        <v>5611</v>
      </c>
      <c r="X957">
        <v>0</v>
      </c>
      <c r="Y957">
        <v>0</v>
      </c>
      <c r="Z957">
        <v>3</v>
      </c>
      <c r="AA957" s="4">
        <v>2300</v>
      </c>
      <c r="AB957" s="4">
        <v>0</v>
      </c>
      <c r="AC957">
        <v>2004</v>
      </c>
      <c r="AD957" t="s">
        <v>1078</v>
      </c>
      <c r="AE957" t="s">
        <v>137</v>
      </c>
      <c r="AF957" t="s">
        <v>208</v>
      </c>
    </row>
    <row r="958" spans="1:32">
      <c r="A958" t="str">
        <f>PROPER(TRIM(Homes[[#This Row],[street]]))</f>
        <v>15017-15023 Ne 144Th St</v>
      </c>
      <c r="B958" t="str">
        <f>PROPER(TRIM(Homes[[#This Row],[city]]))</f>
        <v>Redmond</v>
      </c>
      <c r="C958" t="str">
        <f>_xlfn.TEXTBEFORE(Homes[[#This Row],[statezip]]," ")</f>
        <v>WA</v>
      </c>
      <c r="D958" s="6" t="str">
        <f>_xlfn.TEXTAFTER(Homes[[#This Row],[statezip]]," ")</f>
        <v>98052</v>
      </c>
      <c r="E958" s="1">
        <v>675000</v>
      </c>
      <c r="F958">
        <v>3</v>
      </c>
      <c r="G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58" s="3" t="str">
        <f>Homes[[#This Row],[bedrooms]] &amp; " bd | " &amp; TEXT(Homes[[#This Row],[bathrooms]],"0.##") &amp; " ba"</f>
        <v>3 bd | 3. ba</v>
      </c>
      <c r="I958" s="4">
        <v>2980</v>
      </c>
      <c r="J958" s="1">
        <f>IFERROR(Homes[[#This Row],[price]]/Homes[[#This Row],[sqft_living]]," ")</f>
        <v>226.51006711409397</v>
      </c>
      <c r="K958" s="4">
        <f>IFERROR(Homes[[#This Row],[sqft_lot]]/43560," ")</f>
        <v>0.64279155188246095</v>
      </c>
      <c r="L958" t="str">
        <f>IF(Homes[[#This Row],[waterfront]]=1, "Yes","No")</f>
        <v>No</v>
      </c>
      <c r="M958" s="4" t="str">
        <f>IF(Homes[[#This Row],[sqft_basement]]&gt;0, "Yes","No")</f>
        <v>Yes</v>
      </c>
      <c r="N958" t="str">
        <f>CHOOSE(Homes[[#This Row],[view]]+1, "None","Fair","Good","Great","Excellent")</f>
        <v>None</v>
      </c>
      <c r="O958" t="str">
        <f>CHOOSE(Homes[[#This Row],[condition]], "Poor","Fair","Average","Good","Excellent")</f>
        <v>Average</v>
      </c>
      <c r="P958">
        <f ca="1">YEAR(TODAY())-Homes[[#This Row],[yr_built]]</f>
        <v>44</v>
      </c>
      <c r="Q958">
        <v>2013</v>
      </c>
      <c r="R958">
        <f ca="1">IF(Homes[[#This Row],[yr_renovated]]&gt;0, YEAR(TODAY())-Homes[[#This Row],[yr_renovated]], YEAR(TODAY())-Homes[[#This Row],[yr_built]])</f>
        <v>12</v>
      </c>
      <c r="S958">
        <v>1</v>
      </c>
      <c r="T958" s="2">
        <v>41784</v>
      </c>
      <c r="U958" s="3">
        <v>3</v>
      </c>
      <c r="V958" s="4">
        <f>IFERROR(Homes[[#This Row],[sqft_above]]+Homes[[#This Row],[sqft_basement]]," ")</f>
        <v>2980</v>
      </c>
      <c r="W958" s="4">
        <v>28000</v>
      </c>
      <c r="X958">
        <v>0</v>
      </c>
      <c r="Y958">
        <v>0</v>
      </c>
      <c r="Z958">
        <v>3</v>
      </c>
      <c r="AA958" s="4">
        <v>1820</v>
      </c>
      <c r="AB958" s="4">
        <v>1160</v>
      </c>
      <c r="AC958">
        <v>1981</v>
      </c>
      <c r="AD958" t="s">
        <v>1079</v>
      </c>
      <c r="AE958" t="s">
        <v>137</v>
      </c>
      <c r="AF958" t="s">
        <v>138</v>
      </c>
    </row>
    <row r="959" spans="1:32">
      <c r="A959" t="str">
        <f>PROPER(TRIM(Homes[[#This Row],[street]]))</f>
        <v>26007 Se 27Th St</v>
      </c>
      <c r="B959" t="str">
        <f>PROPER(TRIM(Homes[[#This Row],[city]]))</f>
        <v>Sammamish</v>
      </c>
      <c r="C959" t="str">
        <f>_xlfn.TEXTBEFORE(Homes[[#This Row],[statezip]]," ")</f>
        <v>WA</v>
      </c>
      <c r="D959" s="6" t="str">
        <f>_xlfn.TEXTAFTER(Homes[[#This Row],[statezip]]," ")</f>
        <v>98075</v>
      </c>
      <c r="E959" s="1">
        <v>675000</v>
      </c>
      <c r="F959">
        <v>4</v>
      </c>
      <c r="G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59" s="3" t="str">
        <f>Homes[[#This Row],[bedrooms]] &amp; " bd | " &amp; TEXT(Homes[[#This Row],[bathrooms]],"0.##") &amp; " ba"</f>
        <v>4 bd | 2.5 ba</v>
      </c>
      <c r="I959" s="4">
        <v>2560</v>
      </c>
      <c r="J959" s="1">
        <f>IFERROR(Homes[[#This Row],[price]]/Homes[[#This Row],[sqft_living]]," ")</f>
        <v>263.671875</v>
      </c>
      <c r="K959" s="4">
        <f>IFERROR(Homes[[#This Row],[sqft_lot]]/43560," ")</f>
        <v>0.8402433425160698</v>
      </c>
      <c r="L959" t="str">
        <f>IF(Homes[[#This Row],[waterfront]]=1, "Yes","No")</f>
        <v>No</v>
      </c>
      <c r="M959" s="4" t="str">
        <f>IF(Homes[[#This Row],[sqft_basement]]&gt;0, "Yes","No")</f>
        <v>No</v>
      </c>
      <c r="N959" t="str">
        <f>CHOOSE(Homes[[#This Row],[view]]+1, "None","Fair","Good","Great","Excellent")</f>
        <v>None</v>
      </c>
      <c r="O959" t="str">
        <f>CHOOSE(Homes[[#This Row],[condition]], "Poor","Fair","Average","Good","Excellent")</f>
        <v>Good</v>
      </c>
      <c r="P959">
        <f ca="1">YEAR(TODAY())-Homes[[#This Row],[yr_built]]</f>
        <v>38</v>
      </c>
      <c r="Q959">
        <v>0</v>
      </c>
      <c r="R959">
        <f ca="1">IF(Homes[[#This Row],[yr_renovated]]&gt;0, YEAR(TODAY())-Homes[[#This Row],[yr_renovated]], YEAR(TODAY())-Homes[[#This Row],[yr_built]])</f>
        <v>38</v>
      </c>
      <c r="S959">
        <v>2</v>
      </c>
      <c r="T959" s="2">
        <v>41782</v>
      </c>
      <c r="U959" s="3">
        <v>2.5</v>
      </c>
      <c r="V959" s="4">
        <f>IFERROR(Homes[[#This Row],[sqft_above]]+Homes[[#This Row],[sqft_basement]]," ")</f>
        <v>2560</v>
      </c>
      <c r="W959" s="4">
        <v>36601</v>
      </c>
      <c r="X959">
        <v>0</v>
      </c>
      <c r="Y959">
        <v>0</v>
      </c>
      <c r="Z959">
        <v>4</v>
      </c>
      <c r="AA959" s="4">
        <v>2560</v>
      </c>
      <c r="AB959" s="4">
        <v>0</v>
      </c>
      <c r="AC959">
        <v>1987</v>
      </c>
      <c r="AD959" t="s">
        <v>1080</v>
      </c>
      <c r="AE959" t="s">
        <v>102</v>
      </c>
      <c r="AF959" t="s">
        <v>103</v>
      </c>
    </row>
    <row r="960" spans="1:32">
      <c r="A960" t="str">
        <f>PROPER(TRIM(Homes[[#This Row],[street]]))</f>
        <v>22120 Ne 26Th Pl</v>
      </c>
      <c r="B960" t="str">
        <f>PROPER(TRIM(Homes[[#This Row],[city]]))</f>
        <v>Sammamish</v>
      </c>
      <c r="C960" t="str">
        <f>_xlfn.TEXTBEFORE(Homes[[#This Row],[statezip]]," ")</f>
        <v>WA</v>
      </c>
      <c r="D960" s="6" t="str">
        <f>_xlfn.TEXTAFTER(Homes[[#This Row],[statezip]]," ")</f>
        <v>98074</v>
      </c>
      <c r="E960" s="1">
        <v>675000</v>
      </c>
      <c r="F960">
        <v>4</v>
      </c>
      <c r="G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0" s="3" t="str">
        <f>Homes[[#This Row],[bedrooms]] &amp; " bd | " &amp; TEXT(Homes[[#This Row],[bathrooms]],"0.##") &amp; " ba"</f>
        <v>4 bd | 2.5 ba</v>
      </c>
      <c r="I960" s="4">
        <v>2810</v>
      </c>
      <c r="J960" s="1">
        <f>IFERROR(Homes[[#This Row],[price]]/Homes[[#This Row],[sqft_living]]," ")</f>
        <v>240.21352313167259</v>
      </c>
      <c r="K960" s="4">
        <f>IFERROR(Homes[[#This Row],[sqft_lot]]/43560," ")</f>
        <v>0.25528007346189163</v>
      </c>
      <c r="L960" t="str">
        <f>IF(Homes[[#This Row],[waterfront]]=1, "Yes","No")</f>
        <v>No</v>
      </c>
      <c r="M960" s="4" t="str">
        <f>IF(Homes[[#This Row],[sqft_basement]]&gt;0, "Yes","No")</f>
        <v>No</v>
      </c>
      <c r="N960" t="str">
        <f>CHOOSE(Homes[[#This Row],[view]]+1, "None","Fair","Good","Great","Excellent")</f>
        <v>None</v>
      </c>
      <c r="O960" t="str">
        <f>CHOOSE(Homes[[#This Row],[condition]], "Poor","Fair","Average","Good","Excellent")</f>
        <v>Average</v>
      </c>
      <c r="P960">
        <f ca="1">YEAR(TODAY())-Homes[[#This Row],[yr_built]]</f>
        <v>43</v>
      </c>
      <c r="Q960">
        <v>0</v>
      </c>
      <c r="R960">
        <f ca="1">IF(Homes[[#This Row],[yr_renovated]]&gt;0, YEAR(TODAY())-Homes[[#This Row],[yr_renovated]], YEAR(TODAY())-Homes[[#This Row],[yr_built]])</f>
        <v>43</v>
      </c>
      <c r="S960">
        <v>2</v>
      </c>
      <c r="T960" s="2">
        <v>41813</v>
      </c>
      <c r="U960" s="3">
        <v>2.5</v>
      </c>
      <c r="V960" s="4">
        <f>IFERROR(Homes[[#This Row],[sqft_above]]+Homes[[#This Row],[sqft_basement]]," ")</f>
        <v>2810</v>
      </c>
      <c r="W960" s="4">
        <v>11120</v>
      </c>
      <c r="X960">
        <v>0</v>
      </c>
      <c r="Y960">
        <v>0</v>
      </c>
      <c r="Z960">
        <v>3</v>
      </c>
      <c r="AA960" s="4">
        <v>2810</v>
      </c>
      <c r="AB960" s="4">
        <v>0</v>
      </c>
      <c r="AC960">
        <v>1982</v>
      </c>
      <c r="AD960" t="s">
        <v>1081</v>
      </c>
      <c r="AE960" t="s">
        <v>102</v>
      </c>
      <c r="AF960" t="s">
        <v>266</v>
      </c>
    </row>
    <row r="961" spans="1:32">
      <c r="A961" t="str">
        <f>PROPER(TRIM(Homes[[#This Row],[street]]))</f>
        <v>618 Nw 49Th St</v>
      </c>
      <c r="B961" t="str">
        <f>PROPER(TRIM(Homes[[#This Row],[city]]))</f>
        <v>Seattle</v>
      </c>
      <c r="C961" t="str">
        <f>_xlfn.TEXTBEFORE(Homes[[#This Row],[statezip]]," ")</f>
        <v>WA</v>
      </c>
      <c r="D961" s="6" t="str">
        <f>_xlfn.TEXTAFTER(Homes[[#This Row],[statezip]]," ")</f>
        <v>98107</v>
      </c>
      <c r="E961" s="1">
        <v>675000</v>
      </c>
      <c r="F961">
        <v>4</v>
      </c>
      <c r="G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61" s="3" t="str">
        <f>Homes[[#This Row],[bedrooms]] &amp; " bd | " &amp; TEXT(Homes[[#This Row],[bathrooms]],"0.##") &amp; " ba"</f>
        <v>4 bd | 3. ba</v>
      </c>
      <c r="I961" s="4">
        <v>2400</v>
      </c>
      <c r="J961" s="1">
        <f>IFERROR(Homes[[#This Row],[price]]/Homes[[#This Row],[sqft_living]]," ")</f>
        <v>281.25</v>
      </c>
      <c r="K961" s="4">
        <f>IFERROR(Homes[[#This Row],[sqft_lot]]/43560," ")</f>
        <v>7.6675849403122137E-2</v>
      </c>
      <c r="L961" t="str">
        <f>IF(Homes[[#This Row],[waterfront]]=1, "Yes","No")</f>
        <v>No</v>
      </c>
      <c r="M961" s="4" t="str">
        <f>IF(Homes[[#This Row],[sqft_basement]]&gt;0, "Yes","No")</f>
        <v>Yes</v>
      </c>
      <c r="N961" t="str">
        <f>CHOOSE(Homes[[#This Row],[view]]+1, "None","Fair","Good","Great","Excellent")</f>
        <v>None</v>
      </c>
      <c r="O961" t="str">
        <f>CHOOSE(Homes[[#This Row],[condition]], "Poor","Fair","Average","Good","Excellent")</f>
        <v>Good</v>
      </c>
      <c r="P961">
        <f ca="1">YEAR(TODAY())-Homes[[#This Row],[yr_built]]</f>
        <v>61</v>
      </c>
      <c r="Q961">
        <v>0</v>
      </c>
      <c r="R961">
        <f ca="1">IF(Homes[[#This Row],[yr_renovated]]&gt;0, YEAR(TODAY())-Homes[[#This Row],[yr_renovated]], YEAR(TODAY())-Homes[[#This Row],[yr_built]])</f>
        <v>61</v>
      </c>
      <c r="S961">
        <v>1</v>
      </c>
      <c r="T961" s="2">
        <v>41771</v>
      </c>
      <c r="U961" s="3">
        <v>3</v>
      </c>
      <c r="V961" s="4">
        <f>IFERROR(Homes[[#This Row],[sqft_above]]+Homes[[#This Row],[sqft_basement]]," ")</f>
        <v>2400</v>
      </c>
      <c r="W961" s="4">
        <v>3340</v>
      </c>
      <c r="X961">
        <v>0</v>
      </c>
      <c r="Y961">
        <v>0</v>
      </c>
      <c r="Z961">
        <v>4</v>
      </c>
      <c r="AA961" s="4">
        <v>1200</v>
      </c>
      <c r="AB961" s="4">
        <v>1200</v>
      </c>
      <c r="AC961">
        <v>1964</v>
      </c>
      <c r="AD961" t="s">
        <v>1082</v>
      </c>
      <c r="AE961" t="s">
        <v>49</v>
      </c>
      <c r="AF961" t="s">
        <v>62</v>
      </c>
    </row>
    <row r="962" spans="1:32">
      <c r="A962" t="str">
        <f>PROPER(TRIM(Homes[[#This Row],[street]]))</f>
        <v>6227-6299 Whitaker Ln Se</v>
      </c>
      <c r="B962" t="str">
        <f>PROPER(TRIM(Homes[[#This Row],[city]]))</f>
        <v>Snoqualmie</v>
      </c>
      <c r="C962" t="str">
        <f>_xlfn.TEXTBEFORE(Homes[[#This Row],[statezip]]," ")</f>
        <v>WA</v>
      </c>
      <c r="D962" s="6" t="str">
        <f>_xlfn.TEXTAFTER(Homes[[#This Row],[statezip]]," ")</f>
        <v>98065</v>
      </c>
      <c r="E962" s="1">
        <v>675000</v>
      </c>
      <c r="F962">
        <v>5</v>
      </c>
      <c r="G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2" s="3" t="str">
        <f>Homes[[#This Row],[bedrooms]] &amp; " bd | " &amp; TEXT(Homes[[#This Row],[bathrooms]],"0.##") &amp; " ba"</f>
        <v>5 bd | 2.5 ba</v>
      </c>
      <c r="I962" s="4">
        <v>3200</v>
      </c>
      <c r="J962" s="1">
        <f>IFERROR(Homes[[#This Row],[price]]/Homes[[#This Row],[sqft_living]]," ")</f>
        <v>210.9375</v>
      </c>
      <c r="K962" s="4">
        <f>IFERROR(Homes[[#This Row],[sqft_lot]]/43560," ")</f>
        <v>0.14818640955004592</v>
      </c>
      <c r="L962" t="str">
        <f>IF(Homes[[#This Row],[waterfront]]=1, "Yes","No")</f>
        <v>No</v>
      </c>
      <c r="M962" s="4" t="str">
        <f>IF(Homes[[#This Row],[sqft_basement]]&gt;0, "Yes","No")</f>
        <v>No</v>
      </c>
      <c r="N962" t="str">
        <f>CHOOSE(Homes[[#This Row],[view]]+1, "None","Fair","Good","Great","Excellent")</f>
        <v>None</v>
      </c>
      <c r="O962" t="str">
        <f>CHOOSE(Homes[[#This Row],[condition]], "Poor","Fair","Average","Good","Excellent")</f>
        <v>Average</v>
      </c>
      <c r="P962">
        <f ca="1">YEAR(TODAY())-Homes[[#This Row],[yr_built]]</f>
        <v>16</v>
      </c>
      <c r="Q962">
        <v>0</v>
      </c>
      <c r="R962">
        <f ca="1">IF(Homes[[#This Row],[yr_renovated]]&gt;0, YEAR(TODAY())-Homes[[#This Row],[yr_renovated]], YEAR(TODAY())-Homes[[#This Row],[yr_built]])</f>
        <v>16</v>
      </c>
      <c r="S962">
        <v>2</v>
      </c>
      <c r="T962" s="2">
        <v>41775</v>
      </c>
      <c r="U962" s="3">
        <v>2.5</v>
      </c>
      <c r="V962" s="4">
        <f>IFERROR(Homes[[#This Row],[sqft_above]]+Homes[[#This Row],[sqft_basement]]," ")</f>
        <v>3200</v>
      </c>
      <c r="W962" s="4">
        <v>6455</v>
      </c>
      <c r="X962">
        <v>0</v>
      </c>
      <c r="Y962">
        <v>0</v>
      </c>
      <c r="Z962">
        <v>3</v>
      </c>
      <c r="AA962" s="4">
        <v>3200</v>
      </c>
      <c r="AB962" s="4">
        <v>0</v>
      </c>
      <c r="AC962">
        <v>2009</v>
      </c>
      <c r="AD962" t="s">
        <v>1083</v>
      </c>
      <c r="AE962" t="s">
        <v>313</v>
      </c>
      <c r="AF962" t="s">
        <v>314</v>
      </c>
    </row>
    <row r="963" spans="1:32">
      <c r="A963" t="str">
        <f>PROPER(TRIM(Homes[[#This Row],[street]]))</f>
        <v>922 N 91St St</v>
      </c>
      <c r="B963" t="str">
        <f>PROPER(TRIM(Homes[[#This Row],[city]]))</f>
        <v>Seattle</v>
      </c>
      <c r="C963" t="str">
        <f>_xlfn.TEXTBEFORE(Homes[[#This Row],[statezip]]," ")</f>
        <v>WA</v>
      </c>
      <c r="D963" s="6" t="str">
        <f>_xlfn.TEXTAFTER(Homes[[#This Row],[statezip]]," ")</f>
        <v>98103</v>
      </c>
      <c r="E963" s="1">
        <v>674600</v>
      </c>
      <c r="F963">
        <v>4</v>
      </c>
      <c r="G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3" s="3" t="str">
        <f>Homes[[#This Row],[bedrooms]] &amp; " bd | " &amp; TEXT(Homes[[#This Row],[bathrooms]],"0.##") &amp; " ba"</f>
        <v>4 bd | 2.5 ba</v>
      </c>
      <c r="I963" s="4">
        <v>2610</v>
      </c>
      <c r="J963" s="1">
        <f>IFERROR(Homes[[#This Row],[price]]/Homes[[#This Row],[sqft_living]]," ")</f>
        <v>258.46743295019155</v>
      </c>
      <c r="K963" s="4">
        <f>IFERROR(Homes[[#This Row],[sqft_lot]]/43560," ")</f>
        <v>0.1179981634527089</v>
      </c>
      <c r="L963" t="str">
        <f>IF(Homes[[#This Row],[waterfront]]=1, "Yes","No")</f>
        <v>No</v>
      </c>
      <c r="M963" s="4" t="str">
        <f>IF(Homes[[#This Row],[sqft_basement]]&gt;0, "Yes","No")</f>
        <v>No</v>
      </c>
      <c r="N963" t="str">
        <f>CHOOSE(Homes[[#This Row],[view]]+1, "None","Fair","Good","Great","Excellent")</f>
        <v>None</v>
      </c>
      <c r="O963" t="str">
        <f>CHOOSE(Homes[[#This Row],[condition]], "Poor","Fair","Average","Good","Excellent")</f>
        <v>Average</v>
      </c>
      <c r="P963">
        <f ca="1">YEAR(TODAY())-Homes[[#This Row],[yr_built]]</f>
        <v>19</v>
      </c>
      <c r="Q963">
        <v>0</v>
      </c>
      <c r="R963">
        <f ca="1">IF(Homes[[#This Row],[yr_renovated]]&gt;0, YEAR(TODAY())-Homes[[#This Row],[yr_renovated]], YEAR(TODAY())-Homes[[#This Row],[yr_built]])</f>
        <v>19</v>
      </c>
      <c r="S963">
        <v>2</v>
      </c>
      <c r="T963" s="2">
        <v>41828</v>
      </c>
      <c r="U963" s="3">
        <v>2.5</v>
      </c>
      <c r="V963" s="4">
        <f>IFERROR(Homes[[#This Row],[sqft_above]]+Homes[[#This Row],[sqft_basement]]," ")</f>
        <v>2610</v>
      </c>
      <c r="W963" s="4">
        <v>5140</v>
      </c>
      <c r="X963">
        <v>0</v>
      </c>
      <c r="Y963">
        <v>0</v>
      </c>
      <c r="Z963">
        <v>3</v>
      </c>
      <c r="AA963" s="4">
        <v>2610</v>
      </c>
      <c r="AB963" s="4">
        <v>0</v>
      </c>
      <c r="AC963">
        <v>2006</v>
      </c>
      <c r="AD963" t="s">
        <v>1084</v>
      </c>
      <c r="AE963" t="s">
        <v>49</v>
      </c>
      <c r="AF963" t="s">
        <v>172</v>
      </c>
    </row>
    <row r="964" spans="1:32">
      <c r="A964" t="str">
        <f>PROPER(TRIM(Homes[[#This Row],[street]]))</f>
        <v>3148 234Th Ct Se</v>
      </c>
      <c r="B964" t="str">
        <f>PROPER(TRIM(Homes[[#This Row],[city]]))</f>
        <v>Sammamish</v>
      </c>
      <c r="C964" t="str">
        <f>_xlfn.TEXTBEFORE(Homes[[#This Row],[statezip]]," ")</f>
        <v>WA</v>
      </c>
      <c r="D964" s="6" t="str">
        <f>_xlfn.TEXTAFTER(Homes[[#This Row],[statezip]]," ")</f>
        <v>98075</v>
      </c>
      <c r="E964" s="1">
        <v>673476.81818199996</v>
      </c>
      <c r="F964">
        <v>4</v>
      </c>
      <c r="G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4" s="3" t="str">
        <f>Homes[[#This Row],[bedrooms]] &amp; " bd | " &amp; TEXT(Homes[[#This Row],[bathrooms]],"0.##") &amp; " ba"</f>
        <v>4 bd | 2.5 ba</v>
      </c>
      <c r="I964" s="4">
        <v>2740</v>
      </c>
      <c r="J964" s="1">
        <f>IFERROR(Homes[[#This Row],[price]]/Homes[[#This Row],[sqft_living]]," ")</f>
        <v>245.79445919051093</v>
      </c>
      <c r="K964" s="4">
        <f>IFERROR(Homes[[#This Row],[sqft_lot]]/43560," ")</f>
        <v>0.29612029384756655</v>
      </c>
      <c r="L964" t="str">
        <f>IF(Homes[[#This Row],[waterfront]]=1, "Yes","No")</f>
        <v>No</v>
      </c>
      <c r="M964" s="4" t="str">
        <f>IF(Homes[[#This Row],[sqft_basement]]&gt;0, "Yes","No")</f>
        <v>No</v>
      </c>
      <c r="N964" t="str">
        <f>CHOOSE(Homes[[#This Row],[view]]+1, "None","Fair","Good","Great","Excellent")</f>
        <v>None</v>
      </c>
      <c r="O964" t="str">
        <f>CHOOSE(Homes[[#This Row],[condition]], "Poor","Fair","Average","Good","Excellent")</f>
        <v>Good</v>
      </c>
      <c r="P964">
        <f ca="1">YEAR(TODAY())-Homes[[#This Row],[yr_built]]</f>
        <v>35</v>
      </c>
      <c r="Q964">
        <v>0</v>
      </c>
      <c r="R964">
        <f ca="1">IF(Homes[[#This Row],[yr_renovated]]&gt;0, YEAR(TODAY())-Homes[[#This Row],[yr_renovated]], YEAR(TODAY())-Homes[[#This Row],[yr_built]])</f>
        <v>35</v>
      </c>
      <c r="S964">
        <v>2</v>
      </c>
      <c r="T964" s="2">
        <v>41786</v>
      </c>
      <c r="U964" s="3">
        <v>2.5</v>
      </c>
      <c r="V964" s="4">
        <f>IFERROR(Homes[[#This Row],[sqft_above]]+Homes[[#This Row],[sqft_basement]]," ")</f>
        <v>2740</v>
      </c>
      <c r="W964" s="4">
        <v>12899</v>
      </c>
      <c r="X964">
        <v>0</v>
      </c>
      <c r="Y964">
        <v>0</v>
      </c>
      <c r="Z964">
        <v>4</v>
      </c>
      <c r="AA964" s="4">
        <v>2740</v>
      </c>
      <c r="AB964" s="4">
        <v>0</v>
      </c>
      <c r="AC964">
        <v>1990</v>
      </c>
      <c r="AD964" t="s">
        <v>1085</v>
      </c>
      <c r="AE964" t="s">
        <v>102</v>
      </c>
      <c r="AF964" t="s">
        <v>103</v>
      </c>
    </row>
    <row r="965" spans="1:32">
      <c r="A965" t="str">
        <f>PROPER(TRIM(Homes[[#This Row],[street]]))</f>
        <v>22101 Se 28Th St</v>
      </c>
      <c r="B965" t="str">
        <f>PROPER(TRIM(Homes[[#This Row],[city]]))</f>
        <v>Sammamish</v>
      </c>
      <c r="C965" t="str">
        <f>_xlfn.TEXTBEFORE(Homes[[#This Row],[statezip]]," ")</f>
        <v>WA</v>
      </c>
      <c r="D965" s="6" t="str">
        <f>_xlfn.TEXTAFTER(Homes[[#This Row],[statezip]]," ")</f>
        <v>98075</v>
      </c>
      <c r="E965" s="1">
        <v>673476.81818199996</v>
      </c>
      <c r="F965">
        <v>4</v>
      </c>
      <c r="G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65" s="3" t="str">
        <f>Homes[[#This Row],[bedrooms]] &amp; " bd | " &amp; TEXT(Homes[[#This Row],[bathrooms]],"0.##") &amp; " ba"</f>
        <v>4 bd | 2.5 ba</v>
      </c>
      <c r="I965" s="4">
        <v>1820</v>
      </c>
      <c r="J965" s="1">
        <f>IFERROR(Homes[[#This Row],[price]]/Homes[[#This Row],[sqft_living]]," ")</f>
        <v>370.04220779230769</v>
      </c>
      <c r="K965" s="4">
        <f>IFERROR(Homes[[#This Row],[sqft_lot]]/43560," ")</f>
        <v>0.45938934802571169</v>
      </c>
      <c r="L965" t="str">
        <f>IF(Homes[[#This Row],[waterfront]]=1, "Yes","No")</f>
        <v>No</v>
      </c>
      <c r="M965" s="4" t="str">
        <f>IF(Homes[[#This Row],[sqft_basement]]&gt;0, "Yes","No")</f>
        <v>No</v>
      </c>
      <c r="N965" t="str">
        <f>CHOOSE(Homes[[#This Row],[view]]+1, "None","Fair","Good","Great","Excellent")</f>
        <v>None</v>
      </c>
      <c r="O965" t="str">
        <f>CHOOSE(Homes[[#This Row],[condition]], "Poor","Fair","Average","Good","Excellent")</f>
        <v>Average</v>
      </c>
      <c r="P965">
        <f ca="1">YEAR(TODAY())-Homes[[#This Row],[yr_built]]</f>
        <v>38</v>
      </c>
      <c r="Q965">
        <v>2000</v>
      </c>
      <c r="R965">
        <f ca="1">IF(Homes[[#This Row],[yr_renovated]]&gt;0, YEAR(TODAY())-Homes[[#This Row],[yr_renovated]], YEAR(TODAY())-Homes[[#This Row],[yr_built]])</f>
        <v>25</v>
      </c>
      <c r="S965">
        <v>2</v>
      </c>
      <c r="T965" s="2">
        <v>41821</v>
      </c>
      <c r="U965" s="3">
        <v>2.5</v>
      </c>
      <c r="V965" s="4">
        <f>IFERROR(Homes[[#This Row],[sqft_above]]+Homes[[#This Row],[sqft_basement]]," ")</f>
        <v>1820</v>
      </c>
      <c r="W965" s="4">
        <v>20011</v>
      </c>
      <c r="X965">
        <v>0</v>
      </c>
      <c r="Y965">
        <v>0</v>
      </c>
      <c r="Z965">
        <v>3</v>
      </c>
      <c r="AA965" s="4">
        <v>1820</v>
      </c>
      <c r="AB965" s="4">
        <v>0</v>
      </c>
      <c r="AC965">
        <v>1987</v>
      </c>
      <c r="AD965" t="s">
        <v>1086</v>
      </c>
      <c r="AE965" t="s">
        <v>102</v>
      </c>
      <c r="AF965" t="s">
        <v>103</v>
      </c>
    </row>
    <row r="966" spans="1:32">
      <c r="A966" t="str">
        <f>PROPER(TRIM(Homes[[#This Row],[street]]))</f>
        <v>24588-24638 Se Issaquah-Fall City Rd</v>
      </c>
      <c r="B966" t="str">
        <f>PROPER(TRIM(Homes[[#This Row],[city]]))</f>
        <v>Issaquah</v>
      </c>
      <c r="C966" t="str">
        <f>_xlfn.TEXTBEFORE(Homes[[#This Row],[statezip]]," ")</f>
        <v>WA</v>
      </c>
      <c r="D966" s="6" t="str">
        <f>_xlfn.TEXTAFTER(Homes[[#This Row],[statezip]]," ")</f>
        <v>98029</v>
      </c>
      <c r="E966" s="1">
        <v>673000</v>
      </c>
      <c r="F966">
        <v>3</v>
      </c>
      <c r="G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66" s="3" t="str">
        <f>Homes[[#This Row],[bedrooms]] &amp; " bd | " &amp; TEXT(Homes[[#This Row],[bathrooms]],"0.##") &amp; " ba"</f>
        <v>3 bd | 2.75 ba</v>
      </c>
      <c r="I966" s="4">
        <v>2830</v>
      </c>
      <c r="J966" s="1">
        <f>IFERROR(Homes[[#This Row],[price]]/Homes[[#This Row],[sqft_living]]," ")</f>
        <v>237.80918727915196</v>
      </c>
      <c r="K966" s="4">
        <f>IFERROR(Homes[[#This Row],[sqft_lot]]/43560," ")</f>
        <v>8.025711662075298E-2</v>
      </c>
      <c r="L966" t="str">
        <f>IF(Homes[[#This Row],[waterfront]]=1, "Yes","No")</f>
        <v>No</v>
      </c>
      <c r="M966" s="4" t="str">
        <f>IF(Homes[[#This Row],[sqft_basement]]&gt;0, "Yes","No")</f>
        <v>No</v>
      </c>
      <c r="N966" t="str">
        <f>CHOOSE(Homes[[#This Row],[view]]+1, "None","Fair","Good","Great","Excellent")</f>
        <v>None</v>
      </c>
      <c r="O966" t="str">
        <f>CHOOSE(Homes[[#This Row],[condition]], "Poor","Fair","Average","Good","Excellent")</f>
        <v>Average</v>
      </c>
      <c r="P966">
        <f ca="1">YEAR(TODAY())-Homes[[#This Row],[yr_built]]</f>
        <v>13</v>
      </c>
      <c r="Q966">
        <v>1912</v>
      </c>
      <c r="R966">
        <f ca="1">IF(Homes[[#This Row],[yr_renovated]]&gt;0, YEAR(TODAY())-Homes[[#This Row],[yr_renovated]], YEAR(TODAY())-Homes[[#This Row],[yr_built]])</f>
        <v>113</v>
      </c>
      <c r="S966">
        <v>2</v>
      </c>
      <c r="T966" s="2">
        <v>41828</v>
      </c>
      <c r="U966" s="3">
        <v>2.75</v>
      </c>
      <c r="V966" s="4">
        <f>IFERROR(Homes[[#This Row],[sqft_above]]+Homes[[#This Row],[sqft_basement]]," ")</f>
        <v>2830</v>
      </c>
      <c r="W966" s="4">
        <v>3496</v>
      </c>
      <c r="X966">
        <v>0</v>
      </c>
      <c r="Y966">
        <v>0</v>
      </c>
      <c r="Z966">
        <v>3</v>
      </c>
      <c r="AA966" s="4">
        <v>2830</v>
      </c>
      <c r="AB966" s="4">
        <v>0</v>
      </c>
      <c r="AC966">
        <v>2012</v>
      </c>
      <c r="AD966" t="s">
        <v>1087</v>
      </c>
      <c r="AE966" t="s">
        <v>79</v>
      </c>
      <c r="AF966" t="s">
        <v>80</v>
      </c>
    </row>
    <row r="967" spans="1:32">
      <c r="A967" t="str">
        <f>PROPER(TRIM(Homes[[#This Row],[street]]))</f>
        <v>8516 Se 78Th St</v>
      </c>
      <c r="B967" t="str">
        <f>PROPER(TRIM(Homes[[#This Row],[city]]))</f>
        <v>Mercer Island</v>
      </c>
      <c r="C967" t="str">
        <f>_xlfn.TEXTBEFORE(Homes[[#This Row],[statezip]]," ")</f>
        <v>WA</v>
      </c>
      <c r="D967" s="6" t="str">
        <f>_xlfn.TEXTAFTER(Homes[[#This Row],[statezip]]," ")</f>
        <v>98040</v>
      </c>
      <c r="E967" s="1">
        <v>672500</v>
      </c>
      <c r="F967">
        <v>4</v>
      </c>
      <c r="G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67" s="3" t="str">
        <f>Homes[[#This Row],[bedrooms]] &amp; " bd | " &amp; TEXT(Homes[[#This Row],[bathrooms]],"0.##") &amp; " ba"</f>
        <v>4 bd | 2.25 ba</v>
      </c>
      <c r="I967" s="4">
        <v>2420</v>
      </c>
      <c r="J967" s="1">
        <f>IFERROR(Homes[[#This Row],[price]]/Homes[[#This Row],[sqft_living]]," ")</f>
        <v>277.89256198347107</v>
      </c>
      <c r="K967" s="4">
        <f>IFERROR(Homes[[#This Row],[sqft_lot]]/43560," ")</f>
        <v>0.23415977961432508</v>
      </c>
      <c r="L967" t="str">
        <f>IF(Homes[[#This Row],[waterfront]]=1, "Yes","No")</f>
        <v>No</v>
      </c>
      <c r="M967" s="4" t="str">
        <f>IF(Homes[[#This Row],[sqft_basement]]&gt;0, "Yes","No")</f>
        <v>No</v>
      </c>
      <c r="N967" t="str">
        <f>CHOOSE(Homes[[#This Row],[view]]+1, "None","Fair","Good","Great","Excellent")</f>
        <v>None</v>
      </c>
      <c r="O967" t="str">
        <f>CHOOSE(Homes[[#This Row],[condition]], "Poor","Fair","Average","Good","Excellent")</f>
        <v>Good</v>
      </c>
      <c r="P967">
        <f ca="1">YEAR(TODAY())-Homes[[#This Row],[yr_built]]</f>
        <v>52</v>
      </c>
      <c r="Q967">
        <v>0</v>
      </c>
      <c r="R967">
        <f ca="1">IF(Homes[[#This Row],[yr_renovated]]&gt;0, YEAR(TODAY())-Homes[[#This Row],[yr_renovated]], YEAR(TODAY())-Homes[[#This Row],[yr_built]])</f>
        <v>52</v>
      </c>
      <c r="S967">
        <v>2</v>
      </c>
      <c r="T967" s="2">
        <v>41814</v>
      </c>
      <c r="U967" s="3">
        <v>2.25</v>
      </c>
      <c r="V967" s="4">
        <f>IFERROR(Homes[[#This Row],[sqft_above]]+Homes[[#This Row],[sqft_basement]]," ")</f>
        <v>2420</v>
      </c>
      <c r="W967" s="4">
        <v>10200</v>
      </c>
      <c r="X967">
        <v>0</v>
      </c>
      <c r="Y967">
        <v>0</v>
      </c>
      <c r="Z967">
        <v>4</v>
      </c>
      <c r="AA967" s="4">
        <v>2420</v>
      </c>
      <c r="AB967" s="4">
        <v>0</v>
      </c>
      <c r="AC967">
        <v>1973</v>
      </c>
      <c r="AD967" t="s">
        <v>1088</v>
      </c>
      <c r="AE967" t="s">
        <v>36</v>
      </c>
      <c r="AF967" t="s">
        <v>37</v>
      </c>
    </row>
    <row r="968" spans="1:32">
      <c r="A968" t="str">
        <f>PROPER(TRIM(Homes[[#This Row],[street]]))</f>
        <v>22615 Se 14Th Pl</v>
      </c>
      <c r="B968" t="str">
        <f>PROPER(TRIM(Homes[[#This Row],[city]]))</f>
        <v>Sammamish</v>
      </c>
      <c r="C968" t="str">
        <f>_xlfn.TEXTBEFORE(Homes[[#This Row],[statezip]]," ")</f>
        <v>WA</v>
      </c>
      <c r="D968" s="6" t="str">
        <f>_xlfn.TEXTAFTER(Homes[[#This Row],[statezip]]," ")</f>
        <v>98075</v>
      </c>
      <c r="E968" s="1">
        <v>672500</v>
      </c>
      <c r="F968">
        <v>4</v>
      </c>
      <c r="G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68" s="3" t="str">
        <f>Homes[[#This Row],[bedrooms]] &amp; " bd | " &amp; TEXT(Homes[[#This Row],[bathrooms]],"0.##") &amp; " ba"</f>
        <v>4 bd | 2.75 ba</v>
      </c>
      <c r="I968" s="4">
        <v>2620</v>
      </c>
      <c r="J968" s="1">
        <f>IFERROR(Homes[[#This Row],[price]]/Homes[[#This Row],[sqft_living]]," ")</f>
        <v>256.67938931297709</v>
      </c>
      <c r="K968" s="4">
        <f>IFERROR(Homes[[#This Row],[sqft_lot]]/43560," ")</f>
        <v>0.15397153351698806</v>
      </c>
      <c r="L968" t="str">
        <f>IF(Homes[[#This Row],[waterfront]]=1, "Yes","No")</f>
        <v>No</v>
      </c>
      <c r="M968" s="4" t="str">
        <f>IF(Homes[[#This Row],[sqft_basement]]&gt;0, "Yes","No")</f>
        <v>No</v>
      </c>
      <c r="N968" t="str">
        <f>CHOOSE(Homes[[#This Row],[view]]+1, "None","Fair","Good","Great","Excellent")</f>
        <v>None</v>
      </c>
      <c r="O968" t="str">
        <f>CHOOSE(Homes[[#This Row],[condition]], "Poor","Fair","Average","Good","Excellent")</f>
        <v>Average</v>
      </c>
      <c r="P968">
        <f ca="1">YEAR(TODAY())-Homes[[#This Row],[yr_built]]</f>
        <v>25</v>
      </c>
      <c r="Q968">
        <v>0</v>
      </c>
      <c r="R968">
        <f ca="1">IF(Homes[[#This Row],[yr_renovated]]&gt;0, YEAR(TODAY())-Homes[[#This Row],[yr_renovated]], YEAR(TODAY())-Homes[[#This Row],[yr_built]])</f>
        <v>25</v>
      </c>
      <c r="S968">
        <v>2</v>
      </c>
      <c r="T968" s="2">
        <v>41788</v>
      </c>
      <c r="U968" s="3">
        <v>2.75</v>
      </c>
      <c r="V968" s="4">
        <f>IFERROR(Homes[[#This Row],[sqft_above]]+Homes[[#This Row],[sqft_basement]]," ")</f>
        <v>2620</v>
      </c>
      <c r="W968" s="4">
        <v>6707</v>
      </c>
      <c r="X968">
        <v>0</v>
      </c>
      <c r="Y968">
        <v>0</v>
      </c>
      <c r="Z968">
        <v>3</v>
      </c>
      <c r="AA968" s="4">
        <v>2620</v>
      </c>
      <c r="AB968" s="4">
        <v>0</v>
      </c>
      <c r="AC968">
        <v>2000</v>
      </c>
      <c r="AD968" t="s">
        <v>1089</v>
      </c>
      <c r="AE968" t="s">
        <v>102</v>
      </c>
      <c r="AF968" t="s">
        <v>103</v>
      </c>
    </row>
    <row r="969" spans="1:32">
      <c r="A969" t="str">
        <f>PROPER(TRIM(Homes[[#This Row],[street]]))</f>
        <v>8022 22Nd Ave Nw</v>
      </c>
      <c r="B969" t="str">
        <f>PROPER(TRIM(Homes[[#This Row],[city]]))</f>
        <v>Seattle</v>
      </c>
      <c r="C969" t="str">
        <f>_xlfn.TEXTBEFORE(Homes[[#This Row],[statezip]]," ")</f>
        <v>WA</v>
      </c>
      <c r="D969" s="6" t="str">
        <f>_xlfn.TEXTAFTER(Homes[[#This Row],[statezip]]," ")</f>
        <v>98117</v>
      </c>
      <c r="E969" s="1">
        <v>672500</v>
      </c>
      <c r="F969">
        <v>3</v>
      </c>
      <c r="G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69" s="3" t="str">
        <f>Homes[[#This Row],[bedrooms]] &amp; " bd | " &amp; TEXT(Homes[[#This Row],[bathrooms]],"0.##") &amp; " ba"</f>
        <v>3 bd | 2.25 ba</v>
      </c>
      <c r="I969" s="4">
        <v>2400</v>
      </c>
      <c r="J969" s="1">
        <f>IFERROR(Homes[[#This Row],[price]]/Homes[[#This Row],[sqft_living]]," ")</f>
        <v>280.20833333333331</v>
      </c>
      <c r="K969" s="4">
        <f>IFERROR(Homes[[#This Row],[sqft_lot]]/43560," ")</f>
        <v>0.1216712580348944</v>
      </c>
      <c r="L969" t="str">
        <f>IF(Homes[[#This Row],[waterfront]]=1, "Yes","No")</f>
        <v>No</v>
      </c>
      <c r="M969" s="4" t="str">
        <f>IF(Homes[[#This Row],[sqft_basement]]&gt;0, "Yes","No")</f>
        <v>Yes</v>
      </c>
      <c r="N969" t="str">
        <f>CHOOSE(Homes[[#This Row],[view]]+1, "None","Fair","Good","Great","Excellent")</f>
        <v>None</v>
      </c>
      <c r="O969" t="str">
        <f>CHOOSE(Homes[[#This Row],[condition]], "Poor","Fair","Average","Good","Excellent")</f>
        <v>Good</v>
      </c>
      <c r="P969">
        <f ca="1">YEAR(TODAY())-Homes[[#This Row],[yr_built]]</f>
        <v>86</v>
      </c>
      <c r="Q969">
        <v>1989</v>
      </c>
      <c r="R969">
        <f ca="1">IF(Homes[[#This Row],[yr_renovated]]&gt;0, YEAR(TODAY())-Homes[[#This Row],[yr_renovated]], YEAR(TODAY())-Homes[[#This Row],[yr_built]])</f>
        <v>36</v>
      </c>
      <c r="S969">
        <v>1.5</v>
      </c>
      <c r="T969" s="2">
        <v>41817</v>
      </c>
      <c r="U969" s="3">
        <v>2.25</v>
      </c>
      <c r="V969" s="4">
        <f>IFERROR(Homes[[#This Row],[sqft_above]]+Homes[[#This Row],[sqft_basement]]," ")</f>
        <v>2400</v>
      </c>
      <c r="W969" s="4">
        <v>5300</v>
      </c>
      <c r="X969">
        <v>0</v>
      </c>
      <c r="Y969">
        <v>0</v>
      </c>
      <c r="Z969">
        <v>4</v>
      </c>
      <c r="AA969" s="4">
        <v>1250</v>
      </c>
      <c r="AB969" s="4">
        <v>1150</v>
      </c>
      <c r="AC969">
        <v>1939</v>
      </c>
      <c r="AD969" t="s">
        <v>1090</v>
      </c>
      <c r="AE969" t="s">
        <v>49</v>
      </c>
      <c r="AF969" t="s">
        <v>204</v>
      </c>
    </row>
    <row r="970" spans="1:32">
      <c r="A970" t="str">
        <f>PROPER(TRIM(Homes[[#This Row],[street]]))</f>
        <v>3249 E Ames Lake Dr Ne</v>
      </c>
      <c r="B970" t="str">
        <f>PROPER(TRIM(Homes[[#This Row],[city]]))</f>
        <v>Redmond</v>
      </c>
      <c r="C970" t="str">
        <f>_xlfn.TEXTBEFORE(Homes[[#This Row],[statezip]]," ")</f>
        <v>WA</v>
      </c>
      <c r="D970" s="6" t="str">
        <f>_xlfn.TEXTAFTER(Homes[[#This Row],[statezip]]," ")</f>
        <v>98053</v>
      </c>
      <c r="E970" s="1">
        <v>672000</v>
      </c>
      <c r="F970">
        <v>3</v>
      </c>
      <c r="G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0" s="3" t="str">
        <f>Homes[[#This Row],[bedrooms]] &amp; " bd | " &amp; TEXT(Homes[[#This Row],[bathrooms]],"0.##") &amp; " ba"</f>
        <v>3 bd | 2.5 ba</v>
      </c>
      <c r="I970" s="4">
        <v>2620</v>
      </c>
      <c r="J970" s="1">
        <f>IFERROR(Homes[[#This Row],[price]]/Homes[[#This Row],[sqft_living]]," ")</f>
        <v>256.48854961832063</v>
      </c>
      <c r="K970" s="4">
        <f>IFERROR(Homes[[#This Row],[sqft_lot]]/43560," ")</f>
        <v>0.49556932966023876</v>
      </c>
      <c r="L970" t="str">
        <f>IF(Homes[[#This Row],[waterfront]]=1, "Yes","No")</f>
        <v>No</v>
      </c>
      <c r="M970" s="4" t="str">
        <f>IF(Homes[[#This Row],[sqft_basement]]&gt;0, "Yes","No")</f>
        <v>No</v>
      </c>
      <c r="N970" t="str">
        <f>CHOOSE(Homes[[#This Row],[view]]+1, "None","Fair","Good","Great","Excellent")</f>
        <v>None</v>
      </c>
      <c r="O970" t="str">
        <f>CHOOSE(Homes[[#This Row],[condition]], "Poor","Fair","Average","Good","Excellent")</f>
        <v>Average</v>
      </c>
      <c r="P970">
        <f ca="1">YEAR(TODAY())-Homes[[#This Row],[yr_built]]</f>
        <v>33</v>
      </c>
      <c r="Q970">
        <v>0</v>
      </c>
      <c r="R970">
        <f ca="1">IF(Homes[[#This Row],[yr_renovated]]&gt;0, YEAR(TODAY())-Homes[[#This Row],[yr_renovated]], YEAR(TODAY())-Homes[[#This Row],[yr_built]])</f>
        <v>33</v>
      </c>
      <c r="S970">
        <v>2</v>
      </c>
      <c r="T970" s="2">
        <v>41788</v>
      </c>
      <c r="U970" s="3">
        <v>2.5</v>
      </c>
      <c r="V970" s="4">
        <f>IFERROR(Homes[[#This Row],[sqft_above]]+Homes[[#This Row],[sqft_basement]]," ")</f>
        <v>2620</v>
      </c>
      <c r="W970" s="4">
        <v>21587</v>
      </c>
      <c r="X970">
        <v>0</v>
      </c>
      <c r="Y970">
        <v>0</v>
      </c>
      <c r="Z970">
        <v>3</v>
      </c>
      <c r="AA970" s="4">
        <v>2620</v>
      </c>
      <c r="AB970" s="4">
        <v>0</v>
      </c>
      <c r="AC970">
        <v>1992</v>
      </c>
      <c r="AD970" t="s">
        <v>1091</v>
      </c>
      <c r="AE970" t="s">
        <v>137</v>
      </c>
      <c r="AF970" t="s">
        <v>208</v>
      </c>
    </row>
    <row r="971" spans="1:32">
      <c r="A971" t="str">
        <f>PROPER(TRIM(Homes[[#This Row],[street]]))</f>
        <v>4222 Ne 72Nd St</v>
      </c>
      <c r="B971" t="str">
        <f>PROPER(TRIM(Homes[[#This Row],[city]]))</f>
        <v>Seattle</v>
      </c>
      <c r="C971" t="str">
        <f>_xlfn.TEXTBEFORE(Homes[[#This Row],[statezip]]," ")</f>
        <v>WA</v>
      </c>
      <c r="D971" s="6" t="str">
        <f>_xlfn.TEXTAFTER(Homes[[#This Row],[statezip]]," ")</f>
        <v>98115</v>
      </c>
      <c r="E971" s="1">
        <v>671000</v>
      </c>
      <c r="F971">
        <v>4</v>
      </c>
      <c r="G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71" s="3" t="str">
        <f>Homes[[#This Row],[bedrooms]] &amp; " bd | " &amp; TEXT(Homes[[#This Row],[bathrooms]],"0.##") &amp; " ba"</f>
        <v>4 bd | 3. ba</v>
      </c>
      <c r="I971" s="4">
        <v>3130</v>
      </c>
      <c r="J971" s="1">
        <f>IFERROR(Homes[[#This Row],[price]]/Homes[[#This Row],[sqft_living]]," ")</f>
        <v>214.37699680511182</v>
      </c>
      <c r="K971" s="4">
        <f>IFERROR(Homes[[#This Row],[sqft_lot]]/43560," ")</f>
        <v>0.13085399449035812</v>
      </c>
      <c r="L971" t="str">
        <f>IF(Homes[[#This Row],[waterfront]]=1, "Yes","No")</f>
        <v>No</v>
      </c>
      <c r="M971" s="4" t="str">
        <f>IF(Homes[[#This Row],[sqft_basement]]&gt;0, "Yes","No")</f>
        <v>Yes</v>
      </c>
      <c r="N971" t="str">
        <f>CHOOSE(Homes[[#This Row],[view]]+1, "None","Fair","Good","Great","Excellent")</f>
        <v>None</v>
      </c>
      <c r="O971" t="str">
        <f>CHOOSE(Homes[[#This Row],[condition]], "Poor","Fair","Average","Good","Excellent")</f>
        <v>Average</v>
      </c>
      <c r="P971">
        <f ca="1">YEAR(TODAY())-Homes[[#This Row],[yr_built]]</f>
        <v>72</v>
      </c>
      <c r="Q971">
        <v>0</v>
      </c>
      <c r="R971">
        <f ca="1">IF(Homes[[#This Row],[yr_renovated]]&gt;0, YEAR(TODAY())-Homes[[#This Row],[yr_renovated]], YEAR(TODAY())-Homes[[#This Row],[yr_built]])</f>
        <v>72</v>
      </c>
      <c r="S971">
        <v>1.5</v>
      </c>
      <c r="T971" s="2">
        <v>41825</v>
      </c>
      <c r="U971" s="3">
        <v>3</v>
      </c>
      <c r="V971" s="4">
        <f>IFERROR(Homes[[#This Row],[sqft_above]]+Homes[[#This Row],[sqft_basement]]," ")</f>
        <v>3130</v>
      </c>
      <c r="W971" s="4">
        <v>5700</v>
      </c>
      <c r="X971">
        <v>0</v>
      </c>
      <c r="Y971">
        <v>0</v>
      </c>
      <c r="Z971">
        <v>3</v>
      </c>
      <c r="AA971" s="4">
        <v>1750</v>
      </c>
      <c r="AB971" s="4">
        <v>1380</v>
      </c>
      <c r="AC971">
        <v>1953</v>
      </c>
      <c r="AD971" t="s">
        <v>1092</v>
      </c>
      <c r="AE971" t="s">
        <v>49</v>
      </c>
      <c r="AF971" t="s">
        <v>154</v>
      </c>
    </row>
    <row r="972" spans="1:32">
      <c r="A972" t="str">
        <f>PROPER(TRIM(Homes[[#This Row],[street]]))</f>
        <v>2333 12Th Ave E</v>
      </c>
      <c r="B972" t="str">
        <f>PROPER(TRIM(Homes[[#This Row],[city]]))</f>
        <v>Seattle</v>
      </c>
      <c r="C972" t="str">
        <f>_xlfn.TEXTBEFORE(Homes[[#This Row],[statezip]]," ")</f>
        <v>WA</v>
      </c>
      <c r="D972" s="6" t="str">
        <f>_xlfn.TEXTAFTER(Homes[[#This Row],[statezip]]," ")</f>
        <v>98102</v>
      </c>
      <c r="E972" s="1">
        <v>670500</v>
      </c>
      <c r="F972">
        <v>4</v>
      </c>
      <c r="G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72" s="3" t="str">
        <f>Homes[[#This Row],[bedrooms]] &amp; " bd | " &amp; TEXT(Homes[[#This Row],[bathrooms]],"0.##") &amp; " ba"</f>
        <v>4 bd | 2. ba</v>
      </c>
      <c r="I972" s="4">
        <v>1590</v>
      </c>
      <c r="J972" s="1">
        <f>IFERROR(Homes[[#This Row],[price]]/Homes[[#This Row],[sqft_living]]," ")</f>
        <v>421.69811320754718</v>
      </c>
      <c r="K972" s="4">
        <f>IFERROR(Homes[[#This Row],[sqft_lot]]/43560," ")</f>
        <v>0.15495867768595042</v>
      </c>
      <c r="L972" t="str">
        <f>IF(Homes[[#This Row],[waterfront]]=1, "Yes","No")</f>
        <v>No</v>
      </c>
      <c r="M972" s="4" t="str">
        <f>IF(Homes[[#This Row],[sqft_basement]]&gt;0, "Yes","No")</f>
        <v>No</v>
      </c>
      <c r="N972" t="str">
        <f>CHOOSE(Homes[[#This Row],[view]]+1, "None","Fair","Good","Great","Excellent")</f>
        <v>None</v>
      </c>
      <c r="O972" t="str">
        <f>CHOOSE(Homes[[#This Row],[condition]], "Poor","Fair","Average","Good","Excellent")</f>
        <v>Average</v>
      </c>
      <c r="P972">
        <f ca="1">YEAR(TODAY())-Homes[[#This Row],[yr_built]]</f>
        <v>74</v>
      </c>
      <c r="Q972">
        <v>1994</v>
      </c>
      <c r="R972">
        <f ca="1">IF(Homes[[#This Row],[yr_renovated]]&gt;0, YEAR(TODAY())-Homes[[#This Row],[yr_renovated]], YEAR(TODAY())-Homes[[#This Row],[yr_built]])</f>
        <v>31</v>
      </c>
      <c r="S972">
        <v>1</v>
      </c>
      <c r="T972" s="2">
        <v>41782</v>
      </c>
      <c r="U972" s="3">
        <v>2</v>
      </c>
      <c r="V972" s="4">
        <f>IFERROR(Homes[[#This Row],[sqft_above]]+Homes[[#This Row],[sqft_basement]]," ")</f>
        <v>1590</v>
      </c>
      <c r="W972" s="4">
        <v>6750</v>
      </c>
      <c r="X972">
        <v>0</v>
      </c>
      <c r="Y972">
        <v>0</v>
      </c>
      <c r="Z972">
        <v>3</v>
      </c>
      <c r="AA972" s="4">
        <v>1590</v>
      </c>
      <c r="AB972" s="4">
        <v>0</v>
      </c>
      <c r="AC972">
        <v>1951</v>
      </c>
      <c r="AD972" t="s">
        <v>1093</v>
      </c>
      <c r="AE972" t="s">
        <v>49</v>
      </c>
      <c r="AF972" t="s">
        <v>89</v>
      </c>
    </row>
    <row r="973" spans="1:32">
      <c r="A973" t="str">
        <f>PROPER(TRIM(Homes[[#This Row],[street]]))</f>
        <v>5625 Sw Orleans St</v>
      </c>
      <c r="B973" t="str">
        <f>PROPER(TRIM(Homes[[#This Row],[city]]))</f>
        <v>Seattle</v>
      </c>
      <c r="C973" t="str">
        <f>_xlfn.TEXTBEFORE(Homes[[#This Row],[statezip]]," ")</f>
        <v>WA</v>
      </c>
      <c r="D973" s="6" t="str">
        <f>_xlfn.TEXTAFTER(Homes[[#This Row],[statezip]]," ")</f>
        <v>98116</v>
      </c>
      <c r="E973" s="1">
        <v>670000</v>
      </c>
      <c r="F973">
        <v>3</v>
      </c>
      <c r="G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3" s="3" t="str">
        <f>Homes[[#This Row],[bedrooms]] &amp; " bd | " &amp; TEXT(Homes[[#This Row],[bathrooms]],"0.##") &amp; " ba"</f>
        <v>3 bd | 2.5 ba</v>
      </c>
      <c r="I973" s="4">
        <v>2050</v>
      </c>
      <c r="J973" s="1">
        <f>IFERROR(Homes[[#This Row],[price]]/Homes[[#This Row],[sqft_living]]," ")</f>
        <v>326.82926829268291</v>
      </c>
      <c r="K973" s="4">
        <f>IFERROR(Homes[[#This Row],[sqft_lot]]/43560," ")</f>
        <v>0.14738292011019283</v>
      </c>
      <c r="L973" t="str">
        <f>IF(Homes[[#This Row],[waterfront]]=1, "Yes","No")</f>
        <v>No</v>
      </c>
      <c r="M973" s="4" t="str">
        <f>IF(Homes[[#This Row],[sqft_basement]]&gt;0, "Yes","No")</f>
        <v>Yes</v>
      </c>
      <c r="N973" t="str">
        <f>CHOOSE(Homes[[#This Row],[view]]+1, "None","Fair","Good","Great","Excellent")</f>
        <v>Great</v>
      </c>
      <c r="O973" t="str">
        <f>CHOOSE(Homes[[#This Row],[condition]], "Poor","Fair","Average","Good","Excellent")</f>
        <v>Average</v>
      </c>
      <c r="P973">
        <f ca="1">YEAR(TODAY())-Homes[[#This Row],[yr_built]]</f>
        <v>69</v>
      </c>
      <c r="Q973">
        <v>2001</v>
      </c>
      <c r="R973">
        <f ca="1">IF(Homes[[#This Row],[yr_renovated]]&gt;0, YEAR(TODAY())-Homes[[#This Row],[yr_renovated]], YEAR(TODAY())-Homes[[#This Row],[yr_built]])</f>
        <v>24</v>
      </c>
      <c r="S973">
        <v>1</v>
      </c>
      <c r="T973" s="2">
        <v>41802</v>
      </c>
      <c r="U973" s="3">
        <v>2.5</v>
      </c>
      <c r="V973" s="4">
        <f>IFERROR(Homes[[#This Row],[sqft_above]]+Homes[[#This Row],[sqft_basement]]," ")</f>
        <v>2050</v>
      </c>
      <c r="W973" s="4">
        <v>6420</v>
      </c>
      <c r="X973">
        <v>0</v>
      </c>
      <c r="Y973">
        <v>3</v>
      </c>
      <c r="Z973">
        <v>3</v>
      </c>
      <c r="AA973" s="4">
        <v>1730</v>
      </c>
      <c r="AB973" s="4">
        <v>320</v>
      </c>
      <c r="AC973">
        <v>1956</v>
      </c>
      <c r="AD973" t="s">
        <v>1094</v>
      </c>
      <c r="AE973" t="s">
        <v>49</v>
      </c>
      <c r="AF973" t="s">
        <v>192</v>
      </c>
    </row>
    <row r="974" spans="1:32">
      <c r="A974" t="str">
        <f>PROPER(TRIM(Homes[[#This Row],[street]]))</f>
        <v>9400 44Th Ave Sw</v>
      </c>
      <c r="B974" t="str">
        <f>PROPER(TRIM(Homes[[#This Row],[city]]))</f>
        <v>Seattle</v>
      </c>
      <c r="C974" t="str">
        <f>_xlfn.TEXTBEFORE(Homes[[#This Row],[statezip]]," ")</f>
        <v>WA</v>
      </c>
      <c r="D974" s="6" t="str">
        <f>_xlfn.TEXTAFTER(Homes[[#This Row],[statezip]]," ")</f>
        <v>98136</v>
      </c>
      <c r="E974" s="1">
        <v>670000</v>
      </c>
      <c r="F974">
        <v>3</v>
      </c>
      <c r="G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4" s="3" t="str">
        <f>Homes[[#This Row],[bedrooms]] &amp; " bd | " &amp; TEXT(Homes[[#This Row],[bathrooms]],"0.##") &amp; " ba"</f>
        <v>3 bd | 2.5 ba</v>
      </c>
      <c r="I974" s="4">
        <v>3310</v>
      </c>
      <c r="J974" s="1">
        <f>IFERROR(Homes[[#This Row],[price]]/Homes[[#This Row],[sqft_living]]," ")</f>
        <v>202.41691842900303</v>
      </c>
      <c r="K974" s="4">
        <f>IFERROR(Homes[[#This Row],[sqft_lot]]/43560," ")</f>
        <v>0.1216712580348944</v>
      </c>
      <c r="L974" t="str">
        <f>IF(Homes[[#This Row],[waterfront]]=1, "Yes","No")</f>
        <v>No</v>
      </c>
      <c r="M974" s="4" t="str">
        <f>IF(Homes[[#This Row],[sqft_basement]]&gt;0, "Yes","No")</f>
        <v>Yes</v>
      </c>
      <c r="N974" t="str">
        <f>CHOOSE(Homes[[#This Row],[view]]+1, "None","Fair","Good","Great","Excellent")</f>
        <v>Good</v>
      </c>
      <c r="O974" t="str">
        <f>CHOOSE(Homes[[#This Row],[condition]], "Poor","Fair","Average","Good","Excellent")</f>
        <v>Average</v>
      </c>
      <c r="P974">
        <f ca="1">YEAR(TODAY())-Homes[[#This Row],[yr_built]]</f>
        <v>17</v>
      </c>
      <c r="Q974">
        <v>0</v>
      </c>
      <c r="R974">
        <f ca="1">IF(Homes[[#This Row],[yr_renovated]]&gt;0, YEAR(TODAY())-Homes[[#This Row],[yr_renovated]], YEAR(TODAY())-Homes[[#This Row],[yr_built]])</f>
        <v>17</v>
      </c>
      <c r="S974">
        <v>2</v>
      </c>
      <c r="T974" s="2">
        <v>41813</v>
      </c>
      <c r="U974" s="3">
        <v>2.5</v>
      </c>
      <c r="V974" s="4">
        <f>IFERROR(Homes[[#This Row],[sqft_above]]+Homes[[#This Row],[sqft_basement]]," ")</f>
        <v>3310</v>
      </c>
      <c r="W974" s="4">
        <v>5300</v>
      </c>
      <c r="X974">
        <v>0</v>
      </c>
      <c r="Y974">
        <v>2</v>
      </c>
      <c r="Z974">
        <v>3</v>
      </c>
      <c r="AA974" s="4">
        <v>2440</v>
      </c>
      <c r="AB974" s="4">
        <v>870</v>
      </c>
      <c r="AC974">
        <v>2008</v>
      </c>
      <c r="AD974" t="s">
        <v>1095</v>
      </c>
      <c r="AE974" t="s">
        <v>49</v>
      </c>
      <c r="AF974" t="s">
        <v>298</v>
      </c>
    </row>
    <row r="975" spans="1:32">
      <c r="A975" t="str">
        <f>PROPER(TRIM(Homes[[#This Row],[street]]))</f>
        <v>14717 245Th Ave Se</v>
      </c>
      <c r="B975" t="str">
        <f>PROPER(TRIM(Homes[[#This Row],[city]]))</f>
        <v>Issaquah</v>
      </c>
      <c r="C975" t="str">
        <f>_xlfn.TEXTBEFORE(Homes[[#This Row],[statezip]]," ")</f>
        <v>WA</v>
      </c>
      <c r="D975" s="6" t="str">
        <f>_xlfn.TEXTAFTER(Homes[[#This Row],[statezip]]," ")</f>
        <v>98027</v>
      </c>
      <c r="E975" s="1">
        <v>670000</v>
      </c>
      <c r="F975">
        <v>6</v>
      </c>
      <c r="G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75" s="3" t="str">
        <f>Homes[[#This Row],[bedrooms]] &amp; " bd | " &amp; TEXT(Homes[[#This Row],[bathrooms]],"0.##") &amp; " ba"</f>
        <v>6 bd | 3. ba</v>
      </c>
      <c r="I975" s="4">
        <v>4050</v>
      </c>
      <c r="J975" s="1">
        <f>IFERROR(Homes[[#This Row],[price]]/Homes[[#This Row],[sqft_living]]," ")</f>
        <v>165.4320987654321</v>
      </c>
      <c r="K975" s="4">
        <f>IFERROR(Homes[[#This Row],[sqft_lot]]/43560," ")</f>
        <v>0.8303719008264463</v>
      </c>
      <c r="L975" t="str">
        <f>IF(Homes[[#This Row],[waterfront]]=1, "Yes","No")</f>
        <v>No</v>
      </c>
      <c r="M975" s="4" t="str">
        <f>IF(Homes[[#This Row],[sqft_basement]]&gt;0, "Yes","No")</f>
        <v>Yes</v>
      </c>
      <c r="N975" t="str">
        <f>CHOOSE(Homes[[#This Row],[view]]+1, "None","Fair","Good","Great","Excellent")</f>
        <v>None</v>
      </c>
      <c r="O975" t="str">
        <f>CHOOSE(Homes[[#This Row],[condition]], "Poor","Fair","Average","Good","Excellent")</f>
        <v>Good</v>
      </c>
      <c r="P975">
        <f ca="1">YEAR(TODAY())-Homes[[#This Row],[yr_built]]</f>
        <v>55</v>
      </c>
      <c r="Q975">
        <v>0</v>
      </c>
      <c r="R975">
        <f ca="1">IF(Homes[[#This Row],[yr_renovated]]&gt;0, YEAR(TODAY())-Homes[[#This Row],[yr_renovated]], YEAR(TODAY())-Homes[[#This Row],[yr_built]])</f>
        <v>55</v>
      </c>
      <c r="S975">
        <v>2</v>
      </c>
      <c r="T975" s="2">
        <v>41827</v>
      </c>
      <c r="U975" s="3">
        <v>3</v>
      </c>
      <c r="V975" s="4">
        <f>IFERROR(Homes[[#This Row],[sqft_above]]+Homes[[#This Row],[sqft_basement]]," ")</f>
        <v>4050</v>
      </c>
      <c r="W975" s="4">
        <v>36171</v>
      </c>
      <c r="X975">
        <v>0</v>
      </c>
      <c r="Y975">
        <v>0</v>
      </c>
      <c r="Z975">
        <v>4</v>
      </c>
      <c r="AA975" s="4">
        <v>2620</v>
      </c>
      <c r="AB975" s="4">
        <v>1430</v>
      </c>
      <c r="AC975">
        <v>1970</v>
      </c>
      <c r="AD975" t="s">
        <v>1096</v>
      </c>
      <c r="AE975" t="s">
        <v>79</v>
      </c>
      <c r="AF975" t="s">
        <v>82</v>
      </c>
    </row>
    <row r="976" spans="1:32">
      <c r="A976" t="str">
        <f>PROPER(TRIM(Homes[[#This Row],[street]]))</f>
        <v>746 Boylston Ave E</v>
      </c>
      <c r="B976" t="str">
        <f>PROPER(TRIM(Homes[[#This Row],[city]]))</f>
        <v>Seattle</v>
      </c>
      <c r="C976" t="str">
        <f>_xlfn.TEXTBEFORE(Homes[[#This Row],[statezip]]," ")</f>
        <v>WA</v>
      </c>
      <c r="D976" s="6" t="str">
        <f>_xlfn.TEXTAFTER(Homes[[#This Row],[statezip]]," ")</f>
        <v>98102</v>
      </c>
      <c r="E976" s="1">
        <v>670000</v>
      </c>
      <c r="F976">
        <v>3</v>
      </c>
      <c r="G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6" s="3" t="str">
        <f>Homes[[#This Row],[bedrooms]] &amp; " bd | " &amp; TEXT(Homes[[#This Row],[bathrooms]],"0.##") &amp; " ba"</f>
        <v>3 bd | 2.5 ba</v>
      </c>
      <c r="I976" s="4">
        <v>2700</v>
      </c>
      <c r="J976" s="1">
        <f>IFERROR(Homes[[#This Row],[price]]/Homes[[#This Row],[sqft_living]]," ")</f>
        <v>248.14814814814815</v>
      </c>
      <c r="K976" s="4">
        <f>IFERROR(Homes[[#This Row],[sqft_lot]]/43560," ")</f>
        <v>3.3011937557392103E-2</v>
      </c>
      <c r="L976" t="str">
        <f>IF(Homes[[#This Row],[waterfront]]=1, "Yes","No")</f>
        <v>No</v>
      </c>
      <c r="M976" s="4" t="str">
        <f>IF(Homes[[#This Row],[sqft_basement]]&gt;0, "Yes","No")</f>
        <v>Yes</v>
      </c>
      <c r="N976" t="str">
        <f>CHOOSE(Homes[[#This Row],[view]]+1, "None","Fair","Good","Great","Excellent")</f>
        <v>None</v>
      </c>
      <c r="O976" t="str">
        <f>CHOOSE(Homes[[#This Row],[condition]], "Poor","Fair","Average","Good","Excellent")</f>
        <v>Average</v>
      </c>
      <c r="P976">
        <f ca="1">YEAR(TODAY())-Homes[[#This Row],[yr_built]]</f>
        <v>22</v>
      </c>
      <c r="Q976">
        <v>0</v>
      </c>
      <c r="R976">
        <f ca="1">IF(Homes[[#This Row],[yr_renovated]]&gt;0, YEAR(TODAY())-Homes[[#This Row],[yr_renovated]], YEAR(TODAY())-Homes[[#This Row],[yr_built]])</f>
        <v>22</v>
      </c>
      <c r="S976">
        <v>2</v>
      </c>
      <c r="T976" s="2">
        <v>41830</v>
      </c>
      <c r="U976" s="3">
        <v>2.5</v>
      </c>
      <c r="V976" s="4">
        <f>IFERROR(Homes[[#This Row],[sqft_above]]+Homes[[#This Row],[sqft_basement]]," ")</f>
        <v>2700</v>
      </c>
      <c r="W976" s="4">
        <v>1438</v>
      </c>
      <c r="X976">
        <v>0</v>
      </c>
      <c r="Y976">
        <v>0</v>
      </c>
      <c r="Z976">
        <v>3</v>
      </c>
      <c r="AA976" s="4">
        <v>1280</v>
      </c>
      <c r="AB976" s="4">
        <v>1420</v>
      </c>
      <c r="AC976">
        <v>2003</v>
      </c>
      <c r="AD976" t="s">
        <v>1097</v>
      </c>
      <c r="AE976" t="s">
        <v>49</v>
      </c>
      <c r="AF976" t="s">
        <v>89</v>
      </c>
    </row>
    <row r="977" spans="1:32">
      <c r="A977" t="str">
        <f>PROPER(TRIM(Homes[[#This Row],[street]]))</f>
        <v>933 32Nd Ave</v>
      </c>
      <c r="B977" t="str">
        <f>PROPER(TRIM(Homes[[#This Row],[city]]))</f>
        <v>Seattle</v>
      </c>
      <c r="C977" t="str">
        <f>_xlfn.TEXTBEFORE(Homes[[#This Row],[statezip]]," ")</f>
        <v>WA</v>
      </c>
      <c r="D977" s="6" t="str">
        <f>_xlfn.TEXTAFTER(Homes[[#This Row],[statezip]]," ")</f>
        <v>98122</v>
      </c>
      <c r="E977" s="1">
        <v>670000</v>
      </c>
      <c r="F977">
        <v>3</v>
      </c>
      <c r="G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77" s="3" t="str">
        <f>Homes[[#This Row],[bedrooms]] &amp; " bd | " &amp; TEXT(Homes[[#This Row],[bathrooms]],"0.##") &amp; " ba"</f>
        <v>3 bd | 1.5 ba</v>
      </c>
      <c r="I977" s="4">
        <v>1490</v>
      </c>
      <c r="J977" s="1">
        <f>IFERROR(Homes[[#This Row],[price]]/Homes[[#This Row],[sqft_living]]," ")</f>
        <v>449.66442953020135</v>
      </c>
      <c r="K977" s="4">
        <f>IFERROR(Homes[[#This Row],[sqft_lot]]/43560," ")</f>
        <v>0.10101010101010101</v>
      </c>
      <c r="L977" t="str">
        <f>IF(Homes[[#This Row],[waterfront]]=1, "Yes","No")</f>
        <v>No</v>
      </c>
      <c r="M977" s="4" t="str">
        <f>IF(Homes[[#This Row],[sqft_basement]]&gt;0, "Yes","No")</f>
        <v>No</v>
      </c>
      <c r="N977" t="str">
        <f>CHOOSE(Homes[[#This Row],[view]]+1, "None","Fair","Good","Great","Excellent")</f>
        <v>None</v>
      </c>
      <c r="O977" t="str">
        <f>CHOOSE(Homes[[#This Row],[condition]], "Poor","Fair","Average","Good","Excellent")</f>
        <v>Good</v>
      </c>
      <c r="P977">
        <f ca="1">YEAR(TODAY())-Homes[[#This Row],[yr_built]]</f>
        <v>119</v>
      </c>
      <c r="Q977">
        <v>1990</v>
      </c>
      <c r="R977">
        <f ca="1">IF(Homes[[#This Row],[yr_renovated]]&gt;0, YEAR(TODAY())-Homes[[#This Row],[yr_renovated]], YEAR(TODAY())-Homes[[#This Row],[yr_built]])</f>
        <v>35</v>
      </c>
      <c r="S977">
        <v>1.5</v>
      </c>
      <c r="T977" s="2">
        <v>41816</v>
      </c>
      <c r="U977" s="3">
        <v>1.5</v>
      </c>
      <c r="V977" s="4">
        <f>IFERROR(Homes[[#This Row],[sqft_above]]+Homes[[#This Row],[sqft_basement]]," ")</f>
        <v>1490</v>
      </c>
      <c r="W977" s="4">
        <v>4400</v>
      </c>
      <c r="X977">
        <v>0</v>
      </c>
      <c r="Y977">
        <v>0</v>
      </c>
      <c r="Z977">
        <v>4</v>
      </c>
      <c r="AA977" s="4">
        <v>1490</v>
      </c>
      <c r="AB977" s="4">
        <v>0</v>
      </c>
      <c r="AC977">
        <v>1906</v>
      </c>
      <c r="AD977" t="s">
        <v>1098</v>
      </c>
      <c r="AE977" t="s">
        <v>49</v>
      </c>
      <c r="AF977" t="s">
        <v>302</v>
      </c>
    </row>
    <row r="978" spans="1:32">
      <c r="A978" t="str">
        <f>PROPER(TRIM(Homes[[#This Row],[street]]))</f>
        <v>37927 Se 82Nd Pl</v>
      </c>
      <c r="B978" t="str">
        <f>PROPER(TRIM(Homes[[#This Row],[city]]))</f>
        <v>Snoqualmie</v>
      </c>
      <c r="C978" t="str">
        <f>_xlfn.TEXTBEFORE(Homes[[#This Row],[statezip]]," ")</f>
        <v>WA</v>
      </c>
      <c r="D978" s="6" t="str">
        <f>_xlfn.TEXTAFTER(Homes[[#This Row],[statezip]]," ")</f>
        <v>98065</v>
      </c>
      <c r="E978" s="1">
        <v>670000</v>
      </c>
      <c r="F978">
        <v>5</v>
      </c>
      <c r="G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8" s="3" t="str">
        <f>Homes[[#This Row],[bedrooms]] &amp; " bd | " &amp; TEXT(Homes[[#This Row],[bathrooms]],"0.##") &amp; " ba"</f>
        <v>5 bd | 2.5 ba</v>
      </c>
      <c r="I978" s="4">
        <v>2860</v>
      </c>
      <c r="J978" s="1">
        <f>IFERROR(Homes[[#This Row],[price]]/Homes[[#This Row],[sqft_living]]," ")</f>
        <v>234.26573426573427</v>
      </c>
      <c r="K978" s="4">
        <f>IFERROR(Homes[[#This Row],[sqft_lot]]/43560," ")</f>
        <v>1.5729797979797979</v>
      </c>
      <c r="L978" t="str">
        <f>IF(Homes[[#This Row],[waterfront]]=1, "Yes","No")</f>
        <v>No</v>
      </c>
      <c r="M978" s="4" t="str">
        <f>IF(Homes[[#This Row],[sqft_basement]]&gt;0, "Yes","No")</f>
        <v>No</v>
      </c>
      <c r="N978" t="str">
        <f>CHOOSE(Homes[[#This Row],[view]]+1, "None","Fair","Good","Great","Excellent")</f>
        <v>None</v>
      </c>
      <c r="O978" t="str">
        <f>CHOOSE(Homes[[#This Row],[condition]], "Poor","Fair","Average","Good","Excellent")</f>
        <v>Excellent</v>
      </c>
      <c r="P978">
        <f ca="1">YEAR(TODAY())-Homes[[#This Row],[yr_built]]</f>
        <v>67</v>
      </c>
      <c r="Q978">
        <v>0</v>
      </c>
      <c r="R978">
        <f ca="1">IF(Homes[[#This Row],[yr_renovated]]&gt;0, YEAR(TODAY())-Homes[[#This Row],[yr_renovated]], YEAR(TODAY())-Homes[[#This Row],[yr_built]])</f>
        <v>67</v>
      </c>
      <c r="S978">
        <v>2</v>
      </c>
      <c r="T978" s="2">
        <v>41827</v>
      </c>
      <c r="U978" s="3">
        <v>2.5</v>
      </c>
      <c r="V978" s="4">
        <f>IFERROR(Homes[[#This Row],[sqft_above]]+Homes[[#This Row],[sqft_basement]]," ")</f>
        <v>2860</v>
      </c>
      <c r="W978" s="4">
        <v>68519</v>
      </c>
      <c r="X978">
        <v>0</v>
      </c>
      <c r="Y978">
        <v>0</v>
      </c>
      <c r="Z978">
        <v>5</v>
      </c>
      <c r="AA978" s="4">
        <v>2860</v>
      </c>
      <c r="AB978" s="4">
        <v>0</v>
      </c>
      <c r="AC978">
        <v>1958</v>
      </c>
      <c r="AD978" t="s">
        <v>1099</v>
      </c>
      <c r="AE978" t="s">
        <v>313</v>
      </c>
      <c r="AF978" t="s">
        <v>314</v>
      </c>
    </row>
    <row r="979" spans="1:32">
      <c r="A979" t="str">
        <f>PROPER(TRIM(Homes[[#This Row],[street]]))</f>
        <v>2522 227Th Pl Ne</v>
      </c>
      <c r="B979" t="str">
        <f>PROPER(TRIM(Homes[[#This Row],[city]]))</f>
        <v>Sammamish</v>
      </c>
      <c r="C979" t="str">
        <f>_xlfn.TEXTBEFORE(Homes[[#This Row],[statezip]]," ")</f>
        <v>WA</v>
      </c>
      <c r="D979" s="6" t="str">
        <f>_xlfn.TEXTAFTER(Homes[[#This Row],[statezip]]," ")</f>
        <v>98074</v>
      </c>
      <c r="E979" s="1">
        <v>669950</v>
      </c>
      <c r="F979">
        <v>4</v>
      </c>
      <c r="G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79" s="3" t="str">
        <f>Homes[[#This Row],[bedrooms]] &amp; " bd | " &amp; TEXT(Homes[[#This Row],[bathrooms]],"0.##") &amp; " ba"</f>
        <v>4 bd | 2.5 ba</v>
      </c>
      <c r="I979" s="4">
        <v>2670</v>
      </c>
      <c r="J979" s="1">
        <f>IFERROR(Homes[[#This Row],[price]]/Homes[[#This Row],[sqft_living]]," ")</f>
        <v>250.91760299625469</v>
      </c>
      <c r="K979" s="4">
        <f>IFERROR(Homes[[#This Row],[sqft_lot]]/43560," ")</f>
        <v>0.27265840220385673</v>
      </c>
      <c r="L979" t="str">
        <f>IF(Homes[[#This Row],[waterfront]]=1, "Yes","No")</f>
        <v>No</v>
      </c>
      <c r="M979" s="4" t="str">
        <f>IF(Homes[[#This Row],[sqft_basement]]&gt;0, "Yes","No")</f>
        <v>No</v>
      </c>
      <c r="N979" t="str">
        <f>CHOOSE(Homes[[#This Row],[view]]+1, "None","Fair","Good","Great","Excellent")</f>
        <v>None</v>
      </c>
      <c r="O979" t="str">
        <f>CHOOSE(Homes[[#This Row],[condition]], "Poor","Fair","Average","Good","Excellent")</f>
        <v>Average</v>
      </c>
      <c r="P979">
        <f ca="1">YEAR(TODAY())-Homes[[#This Row],[yr_built]]</f>
        <v>29</v>
      </c>
      <c r="Q979">
        <v>0</v>
      </c>
      <c r="R979">
        <f ca="1">IF(Homes[[#This Row],[yr_renovated]]&gt;0, YEAR(TODAY())-Homes[[#This Row],[yr_renovated]], YEAR(TODAY())-Homes[[#This Row],[yr_built]])</f>
        <v>29</v>
      </c>
      <c r="S979">
        <v>2</v>
      </c>
      <c r="T979" s="2">
        <v>41816</v>
      </c>
      <c r="U979" s="3">
        <v>2.5</v>
      </c>
      <c r="V979" s="4">
        <f>IFERROR(Homes[[#This Row],[sqft_above]]+Homes[[#This Row],[sqft_basement]]," ")</f>
        <v>2670</v>
      </c>
      <c r="W979" s="4">
        <v>11877</v>
      </c>
      <c r="X979">
        <v>0</v>
      </c>
      <c r="Y979">
        <v>0</v>
      </c>
      <c r="Z979">
        <v>3</v>
      </c>
      <c r="AA979" s="4">
        <v>2670</v>
      </c>
      <c r="AB979" s="4">
        <v>0</v>
      </c>
      <c r="AC979">
        <v>1996</v>
      </c>
      <c r="AD979" t="s">
        <v>1100</v>
      </c>
      <c r="AE979" t="s">
        <v>102</v>
      </c>
      <c r="AF979" t="s">
        <v>266</v>
      </c>
    </row>
    <row r="980" spans="1:32">
      <c r="A980" t="str">
        <f>PROPER(TRIM(Homes[[#This Row],[street]]))</f>
        <v>8044 20Th Ave Nw</v>
      </c>
      <c r="B980" t="str">
        <f>PROPER(TRIM(Homes[[#This Row],[city]]))</f>
        <v>Seattle</v>
      </c>
      <c r="C980" t="str">
        <f>_xlfn.TEXTBEFORE(Homes[[#This Row],[statezip]]," ")</f>
        <v>WA</v>
      </c>
      <c r="D980" s="6" t="str">
        <f>_xlfn.TEXTAFTER(Homes[[#This Row],[statezip]]," ")</f>
        <v>98117</v>
      </c>
      <c r="E980" s="1">
        <v>669500</v>
      </c>
      <c r="F980">
        <v>4</v>
      </c>
      <c r="G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80" s="3" t="str">
        <f>Homes[[#This Row],[bedrooms]] &amp; " bd | " &amp; TEXT(Homes[[#This Row],[bathrooms]],"0.##") &amp; " ba"</f>
        <v>4 bd | 2.25 ba</v>
      </c>
      <c r="I980" s="4">
        <v>2500</v>
      </c>
      <c r="J980" s="1">
        <f>IFERROR(Homes[[#This Row],[price]]/Homes[[#This Row],[sqft_living]]," ")</f>
        <v>267.8</v>
      </c>
      <c r="K980" s="4">
        <f>IFERROR(Homes[[#This Row],[sqft_lot]]/43560," ")</f>
        <v>9.2883379247015604E-2</v>
      </c>
      <c r="L980" t="str">
        <f>IF(Homes[[#This Row],[waterfront]]=1, "Yes","No")</f>
        <v>No</v>
      </c>
      <c r="M980" s="4" t="str">
        <f>IF(Homes[[#This Row],[sqft_basement]]&gt;0, "Yes","No")</f>
        <v>Yes</v>
      </c>
      <c r="N980" t="str">
        <f>CHOOSE(Homes[[#This Row],[view]]+1, "None","Fair","Good","Great","Excellent")</f>
        <v>None</v>
      </c>
      <c r="O980" t="str">
        <f>CHOOSE(Homes[[#This Row],[condition]], "Poor","Fair","Average","Good","Excellent")</f>
        <v>Good</v>
      </c>
      <c r="P980">
        <f ca="1">YEAR(TODAY())-Homes[[#This Row],[yr_built]]</f>
        <v>85</v>
      </c>
      <c r="Q980">
        <v>2001</v>
      </c>
      <c r="R980">
        <f ca="1">IF(Homes[[#This Row],[yr_renovated]]&gt;0, YEAR(TODAY())-Homes[[#This Row],[yr_renovated]], YEAR(TODAY())-Homes[[#This Row],[yr_built]])</f>
        <v>24</v>
      </c>
      <c r="S980">
        <v>1.5</v>
      </c>
      <c r="T980" s="2">
        <v>41820</v>
      </c>
      <c r="U980" s="3">
        <v>2.25</v>
      </c>
      <c r="V980" s="4">
        <f>IFERROR(Homes[[#This Row],[sqft_above]]+Homes[[#This Row],[sqft_basement]]," ")</f>
        <v>2500</v>
      </c>
      <c r="W980" s="4">
        <v>4046</v>
      </c>
      <c r="X980">
        <v>0</v>
      </c>
      <c r="Y980">
        <v>0</v>
      </c>
      <c r="Z980">
        <v>4</v>
      </c>
      <c r="AA980" s="4">
        <v>1520</v>
      </c>
      <c r="AB980" s="4">
        <v>980</v>
      </c>
      <c r="AC980">
        <v>1940</v>
      </c>
      <c r="AD980" t="s">
        <v>1101</v>
      </c>
      <c r="AE980" t="s">
        <v>49</v>
      </c>
      <c r="AF980" t="s">
        <v>204</v>
      </c>
    </row>
    <row r="981" spans="1:32">
      <c r="A981" t="str">
        <f>PROPER(TRIM(Homes[[#This Row],[street]]))</f>
        <v>3533 Sw 171St St</v>
      </c>
      <c r="B981" t="str">
        <f>PROPER(TRIM(Homes[[#This Row],[city]]))</f>
        <v>Burien</v>
      </c>
      <c r="C981" t="str">
        <f>_xlfn.TEXTBEFORE(Homes[[#This Row],[statezip]]," ")</f>
        <v>WA</v>
      </c>
      <c r="D981" s="6" t="str">
        <f>_xlfn.TEXTAFTER(Homes[[#This Row],[statezip]]," ")</f>
        <v>98166</v>
      </c>
      <c r="E981" s="1">
        <v>669000</v>
      </c>
      <c r="F981">
        <v>2</v>
      </c>
      <c r="G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81" s="3" t="str">
        <f>Homes[[#This Row],[bedrooms]] &amp; " bd | " &amp; TEXT(Homes[[#This Row],[bathrooms]],"0.##") &amp; " ba"</f>
        <v>2 bd | 1.75 ba</v>
      </c>
      <c r="I981" s="4">
        <v>1950</v>
      </c>
      <c r="J981" s="1">
        <f>IFERROR(Homes[[#This Row],[price]]/Homes[[#This Row],[sqft_living]]," ")</f>
        <v>343.07692307692309</v>
      </c>
      <c r="K981" s="4">
        <f>IFERROR(Homes[[#This Row],[sqft_lot]]/43560," ")</f>
        <v>0.24715335169880626</v>
      </c>
      <c r="L981" t="str">
        <f>IF(Homes[[#This Row],[waterfront]]=1, "Yes","No")</f>
        <v>No</v>
      </c>
      <c r="M981" s="4" t="str">
        <f>IF(Homes[[#This Row],[sqft_basement]]&gt;0, "Yes","No")</f>
        <v>Yes</v>
      </c>
      <c r="N981" t="str">
        <f>CHOOSE(Homes[[#This Row],[view]]+1, "None","Fair","Good","Great","Excellent")</f>
        <v>Great</v>
      </c>
      <c r="O981" t="str">
        <f>CHOOSE(Homes[[#This Row],[condition]], "Poor","Fair","Average","Good","Excellent")</f>
        <v>Good</v>
      </c>
      <c r="P981">
        <f ca="1">YEAR(TODAY())-Homes[[#This Row],[yr_built]]</f>
        <v>73</v>
      </c>
      <c r="Q981">
        <v>0</v>
      </c>
      <c r="R981">
        <f ca="1">IF(Homes[[#This Row],[yr_renovated]]&gt;0, YEAR(TODAY())-Homes[[#This Row],[yr_renovated]], YEAR(TODAY())-Homes[[#This Row],[yr_built]])</f>
        <v>73</v>
      </c>
      <c r="S981">
        <v>1</v>
      </c>
      <c r="T981" s="2">
        <v>41816</v>
      </c>
      <c r="U981" s="3">
        <v>1.75</v>
      </c>
      <c r="V981" s="4">
        <f>IFERROR(Homes[[#This Row],[sqft_above]]+Homes[[#This Row],[sqft_basement]]," ")</f>
        <v>1950</v>
      </c>
      <c r="W981" s="4">
        <v>10766</v>
      </c>
      <c r="X981">
        <v>0</v>
      </c>
      <c r="Y981">
        <v>3</v>
      </c>
      <c r="Z981">
        <v>4</v>
      </c>
      <c r="AA981" s="4">
        <v>1160</v>
      </c>
      <c r="AB981" s="4">
        <v>790</v>
      </c>
      <c r="AC981">
        <v>1952</v>
      </c>
      <c r="AD981" t="s">
        <v>1102</v>
      </c>
      <c r="AE981" t="s">
        <v>379</v>
      </c>
      <c r="AF981" t="s">
        <v>227</v>
      </c>
    </row>
    <row r="982" spans="1:32">
      <c r="A982" t="str">
        <f>PROPER(TRIM(Homes[[#This Row],[street]]))</f>
        <v>18222 Ne 186Th St</v>
      </c>
      <c r="B982" t="str">
        <f>PROPER(TRIM(Homes[[#This Row],[city]]))</f>
        <v>Woodinville</v>
      </c>
      <c r="C982" t="str">
        <f>_xlfn.TEXTBEFORE(Homes[[#This Row],[statezip]]," ")</f>
        <v>WA</v>
      </c>
      <c r="D982" s="6" t="str">
        <f>_xlfn.TEXTAFTER(Homes[[#This Row],[statezip]]," ")</f>
        <v>98077</v>
      </c>
      <c r="E982" s="1">
        <v>669000</v>
      </c>
      <c r="F982">
        <v>4</v>
      </c>
      <c r="G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82" s="3" t="str">
        <f>Homes[[#This Row],[bedrooms]] &amp; " bd | " &amp; TEXT(Homes[[#This Row],[bathrooms]],"0.##") &amp; " ba"</f>
        <v>4 bd | 2.75 ba</v>
      </c>
      <c r="I982" s="4">
        <v>2700</v>
      </c>
      <c r="J982" s="1">
        <f>IFERROR(Homes[[#This Row],[price]]/Homes[[#This Row],[sqft_living]]," ")</f>
        <v>247.77777777777777</v>
      </c>
      <c r="K982" s="4">
        <f>IFERROR(Homes[[#This Row],[sqft_lot]]/43560," ")</f>
        <v>0.81179981634527087</v>
      </c>
      <c r="L982" t="str">
        <f>IF(Homes[[#This Row],[waterfront]]=1, "Yes","No")</f>
        <v>No</v>
      </c>
      <c r="M982" s="4" t="str">
        <f>IF(Homes[[#This Row],[sqft_basement]]&gt;0, "Yes","No")</f>
        <v>No</v>
      </c>
      <c r="N982" t="str">
        <f>CHOOSE(Homes[[#This Row],[view]]+1, "None","Fair","Good","Great","Excellent")</f>
        <v>None</v>
      </c>
      <c r="O982" t="str">
        <f>CHOOSE(Homes[[#This Row],[condition]], "Poor","Fair","Average","Good","Excellent")</f>
        <v>Excellent</v>
      </c>
      <c r="P982">
        <f ca="1">YEAR(TODAY())-Homes[[#This Row],[yr_built]]</f>
        <v>49</v>
      </c>
      <c r="Q982">
        <v>0</v>
      </c>
      <c r="R982">
        <f ca="1">IF(Homes[[#This Row],[yr_renovated]]&gt;0, YEAR(TODAY())-Homes[[#This Row],[yr_renovated]], YEAR(TODAY())-Homes[[#This Row],[yr_built]])</f>
        <v>49</v>
      </c>
      <c r="S982">
        <v>2</v>
      </c>
      <c r="T982" s="2">
        <v>41807</v>
      </c>
      <c r="U982" s="3">
        <v>2.75</v>
      </c>
      <c r="V982" s="4">
        <f>IFERROR(Homes[[#This Row],[sqft_above]]+Homes[[#This Row],[sqft_basement]]," ")</f>
        <v>2700</v>
      </c>
      <c r="W982" s="4">
        <v>35362</v>
      </c>
      <c r="X982">
        <v>0</v>
      </c>
      <c r="Y982">
        <v>0</v>
      </c>
      <c r="Z982">
        <v>5</v>
      </c>
      <c r="AA982" s="4">
        <v>2700</v>
      </c>
      <c r="AB982" s="4">
        <v>0</v>
      </c>
      <c r="AC982">
        <v>1976</v>
      </c>
      <c r="AD982" t="s">
        <v>1103</v>
      </c>
      <c r="AE982" t="s">
        <v>120</v>
      </c>
      <c r="AF982" t="s">
        <v>121</v>
      </c>
    </row>
    <row r="983" spans="1:32">
      <c r="A983" t="str">
        <f>PROPER(TRIM(Homes[[#This Row],[street]]))</f>
        <v>2148 Nw 197Th St</v>
      </c>
      <c r="B983" t="str">
        <f>PROPER(TRIM(Homes[[#This Row],[city]]))</f>
        <v>Shoreline</v>
      </c>
      <c r="C983" t="str">
        <f>_xlfn.TEXTBEFORE(Homes[[#This Row],[statezip]]," ")</f>
        <v>WA</v>
      </c>
      <c r="D983" s="6" t="str">
        <f>_xlfn.TEXTAFTER(Homes[[#This Row],[statezip]]," ")</f>
        <v>98177</v>
      </c>
      <c r="E983" s="1">
        <v>668750</v>
      </c>
      <c r="F983">
        <v>4</v>
      </c>
      <c r="G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83" s="3" t="str">
        <f>Homes[[#This Row],[bedrooms]] &amp; " bd | " &amp; TEXT(Homes[[#This Row],[bathrooms]],"0.##") &amp; " ba"</f>
        <v>4 bd | 2.5 ba</v>
      </c>
      <c r="I983" s="4">
        <v>2340</v>
      </c>
      <c r="J983" s="1">
        <f>IFERROR(Homes[[#This Row],[price]]/Homes[[#This Row],[sqft_living]]," ")</f>
        <v>285.79059829059827</v>
      </c>
      <c r="K983" s="4">
        <f>IFERROR(Homes[[#This Row],[sqft_lot]]/43560," ")</f>
        <v>0.14738292011019283</v>
      </c>
      <c r="L983" t="str">
        <f>IF(Homes[[#This Row],[waterfront]]=1, "Yes","No")</f>
        <v>No</v>
      </c>
      <c r="M983" s="4" t="str">
        <f>IF(Homes[[#This Row],[sqft_basement]]&gt;0, "Yes","No")</f>
        <v>Yes</v>
      </c>
      <c r="N983" t="str">
        <f>CHOOSE(Homes[[#This Row],[view]]+1, "None","Fair","Good","Great","Excellent")</f>
        <v>Good</v>
      </c>
      <c r="O983" t="str">
        <f>CHOOSE(Homes[[#This Row],[condition]], "Poor","Fair","Average","Good","Excellent")</f>
        <v>Average</v>
      </c>
      <c r="P983">
        <f ca="1">YEAR(TODAY())-Homes[[#This Row],[yr_built]]</f>
        <v>61</v>
      </c>
      <c r="Q983">
        <v>2000</v>
      </c>
      <c r="R983">
        <f ca="1">IF(Homes[[#This Row],[yr_renovated]]&gt;0, YEAR(TODAY())-Homes[[#This Row],[yr_renovated]], YEAR(TODAY())-Homes[[#This Row],[yr_built]])</f>
        <v>25</v>
      </c>
      <c r="S983">
        <v>1</v>
      </c>
      <c r="T983" s="2">
        <v>41780</v>
      </c>
      <c r="U983" s="3">
        <v>2.5</v>
      </c>
      <c r="V983" s="4">
        <f>IFERROR(Homes[[#This Row],[sqft_above]]+Homes[[#This Row],[sqft_basement]]," ")</f>
        <v>2340</v>
      </c>
      <c r="W983" s="4">
        <v>6420</v>
      </c>
      <c r="X983">
        <v>0</v>
      </c>
      <c r="Y983">
        <v>2</v>
      </c>
      <c r="Z983">
        <v>3</v>
      </c>
      <c r="AA983" s="4">
        <v>1590</v>
      </c>
      <c r="AB983" s="4">
        <v>750</v>
      </c>
      <c r="AC983">
        <v>1964</v>
      </c>
      <c r="AD983" t="s">
        <v>1104</v>
      </c>
      <c r="AE983" t="s">
        <v>100</v>
      </c>
      <c r="AF983" t="s">
        <v>50</v>
      </c>
    </row>
    <row r="984" spans="1:32">
      <c r="A984" t="str">
        <f>PROPER(TRIM(Homes[[#This Row],[street]]))</f>
        <v>667 237Th Pl Se</v>
      </c>
      <c r="B984" t="str">
        <f>PROPER(TRIM(Homes[[#This Row],[city]]))</f>
        <v>Sammamish</v>
      </c>
      <c r="C984" t="str">
        <f>_xlfn.TEXTBEFORE(Homes[[#This Row],[statezip]]," ")</f>
        <v>WA</v>
      </c>
      <c r="D984" s="6" t="str">
        <f>_xlfn.TEXTAFTER(Homes[[#This Row],[statezip]]," ")</f>
        <v>98074</v>
      </c>
      <c r="E984" s="1">
        <v>668500</v>
      </c>
      <c r="F984">
        <v>4</v>
      </c>
      <c r="G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84" s="3" t="str">
        <f>Homes[[#This Row],[bedrooms]] &amp; " bd | " &amp; TEXT(Homes[[#This Row],[bathrooms]],"0.##") &amp; " ba"</f>
        <v>4 bd | 2.5 ba</v>
      </c>
      <c r="I984" s="4">
        <v>2710</v>
      </c>
      <c r="J984" s="1">
        <f>IFERROR(Homes[[#This Row],[price]]/Homes[[#This Row],[sqft_living]]," ")</f>
        <v>246.6789667896679</v>
      </c>
      <c r="K984" s="4">
        <f>IFERROR(Homes[[#This Row],[sqft_lot]]/43560," ")</f>
        <v>0.12626262626262627</v>
      </c>
      <c r="L984" t="str">
        <f>IF(Homes[[#This Row],[waterfront]]=1, "Yes","No")</f>
        <v>No</v>
      </c>
      <c r="M984" s="4" t="str">
        <f>IF(Homes[[#This Row],[sqft_basement]]&gt;0, "Yes","No")</f>
        <v>No</v>
      </c>
      <c r="N984" t="str">
        <f>CHOOSE(Homes[[#This Row],[view]]+1, "None","Fair","Good","Great","Excellent")</f>
        <v>None</v>
      </c>
      <c r="O984" t="str">
        <f>CHOOSE(Homes[[#This Row],[condition]], "Poor","Fair","Average","Good","Excellent")</f>
        <v>Average</v>
      </c>
      <c r="P984">
        <f ca="1">YEAR(TODAY())-Homes[[#This Row],[yr_built]]</f>
        <v>26</v>
      </c>
      <c r="Q984">
        <v>0</v>
      </c>
      <c r="R984">
        <f ca="1">IF(Homes[[#This Row],[yr_renovated]]&gt;0, YEAR(TODAY())-Homes[[#This Row],[yr_renovated]], YEAR(TODAY())-Homes[[#This Row],[yr_built]])</f>
        <v>26</v>
      </c>
      <c r="S984">
        <v>2</v>
      </c>
      <c r="T984" s="2">
        <v>41792</v>
      </c>
      <c r="U984" s="3">
        <v>2.5</v>
      </c>
      <c r="V984" s="4">
        <f>IFERROR(Homes[[#This Row],[sqft_above]]+Homes[[#This Row],[sqft_basement]]," ")</f>
        <v>2710</v>
      </c>
      <c r="W984" s="4">
        <v>5500</v>
      </c>
      <c r="X984">
        <v>0</v>
      </c>
      <c r="Y984">
        <v>0</v>
      </c>
      <c r="Z984">
        <v>3</v>
      </c>
      <c r="AA984" s="4">
        <v>2710</v>
      </c>
      <c r="AB984" s="4">
        <v>0</v>
      </c>
      <c r="AC984">
        <v>1999</v>
      </c>
      <c r="AD984" t="s">
        <v>1105</v>
      </c>
      <c r="AE984" t="s">
        <v>102</v>
      </c>
      <c r="AF984" t="s">
        <v>266</v>
      </c>
    </row>
    <row r="985" spans="1:32">
      <c r="A985" t="str">
        <f>PROPER(TRIM(Homes[[#This Row],[street]]))</f>
        <v>5627 167Th Pl Se</v>
      </c>
      <c r="B985" t="str">
        <f>PROPER(TRIM(Homes[[#This Row],[city]]))</f>
        <v>Bellevue</v>
      </c>
      <c r="C985" t="str">
        <f>_xlfn.TEXTBEFORE(Homes[[#This Row],[statezip]]," ")</f>
        <v>WA</v>
      </c>
      <c r="D985" s="6" t="str">
        <f>_xlfn.TEXTAFTER(Homes[[#This Row],[statezip]]," ")</f>
        <v>98006</v>
      </c>
      <c r="E985" s="1">
        <v>667781.25</v>
      </c>
      <c r="F985">
        <v>5</v>
      </c>
      <c r="G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85" s="3" t="str">
        <f>Homes[[#This Row],[bedrooms]] &amp; " bd | " &amp; TEXT(Homes[[#This Row],[bathrooms]],"0.##") &amp; " ba"</f>
        <v>5 bd | 2.75 ba</v>
      </c>
      <c r="I985" s="4">
        <v>3040</v>
      </c>
      <c r="J985" s="1">
        <f>IFERROR(Homes[[#This Row],[price]]/Homes[[#This Row],[sqft_living]]," ")</f>
        <v>219.66488486842104</v>
      </c>
      <c r="K985" s="4">
        <f>IFERROR(Homes[[#This Row],[sqft_lot]]/43560," ")</f>
        <v>0.23546831955922864</v>
      </c>
      <c r="L985" t="str">
        <f>IF(Homes[[#This Row],[waterfront]]=1, "Yes","No")</f>
        <v>No</v>
      </c>
      <c r="M985" s="4" t="str">
        <f>IF(Homes[[#This Row],[sqft_basement]]&gt;0, "Yes","No")</f>
        <v>No</v>
      </c>
      <c r="N985" t="str">
        <f>CHOOSE(Homes[[#This Row],[view]]+1, "None","Fair","Good","Great","Excellent")</f>
        <v>None</v>
      </c>
      <c r="O985" t="str">
        <f>CHOOSE(Homes[[#This Row],[condition]], "Poor","Fair","Average","Good","Excellent")</f>
        <v>Average</v>
      </c>
      <c r="P985">
        <f ca="1">YEAR(TODAY())-Homes[[#This Row],[yr_built]]</f>
        <v>32</v>
      </c>
      <c r="Q985">
        <v>0</v>
      </c>
      <c r="R985">
        <f ca="1">IF(Homes[[#This Row],[yr_renovated]]&gt;0, YEAR(TODAY())-Homes[[#This Row],[yr_renovated]], YEAR(TODAY())-Homes[[#This Row],[yr_built]])</f>
        <v>32</v>
      </c>
      <c r="S985">
        <v>2</v>
      </c>
      <c r="T985" s="2">
        <v>41793</v>
      </c>
      <c r="U985" s="3">
        <v>2.75</v>
      </c>
      <c r="V985" s="4">
        <f>IFERROR(Homes[[#This Row],[sqft_above]]+Homes[[#This Row],[sqft_basement]]," ")</f>
        <v>3040</v>
      </c>
      <c r="W985" s="4">
        <v>10257</v>
      </c>
      <c r="X985">
        <v>0</v>
      </c>
      <c r="Y985">
        <v>0</v>
      </c>
      <c r="Z985">
        <v>3</v>
      </c>
      <c r="AA985" s="4">
        <v>3040</v>
      </c>
      <c r="AB985" s="4">
        <v>0</v>
      </c>
      <c r="AC985">
        <v>1993</v>
      </c>
      <c r="AD985" t="s">
        <v>1106</v>
      </c>
      <c r="AE985" t="s">
        <v>33</v>
      </c>
      <c r="AF985" t="s">
        <v>91</v>
      </c>
    </row>
    <row r="986" spans="1:32">
      <c r="A986" t="str">
        <f>PROPER(TRIM(Homes[[#This Row],[street]]))</f>
        <v>7535 18Th Ave Ne</v>
      </c>
      <c r="B986" t="str">
        <f>PROPER(TRIM(Homes[[#This Row],[city]]))</f>
        <v>Seattle</v>
      </c>
      <c r="C986" t="str">
        <f>_xlfn.TEXTBEFORE(Homes[[#This Row],[statezip]]," ")</f>
        <v>WA</v>
      </c>
      <c r="D986" s="6" t="str">
        <f>_xlfn.TEXTAFTER(Homes[[#This Row],[statezip]]," ")</f>
        <v>98115</v>
      </c>
      <c r="E986" s="1">
        <v>667500</v>
      </c>
      <c r="F986">
        <v>3</v>
      </c>
      <c r="G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86" s="3" t="str">
        <f>Homes[[#This Row],[bedrooms]] &amp; " bd | " &amp; TEXT(Homes[[#This Row],[bathrooms]],"0.##") &amp; " ba"</f>
        <v>3 bd | 2. ba</v>
      </c>
      <c r="I986" s="4">
        <v>1880</v>
      </c>
      <c r="J986" s="1">
        <f>IFERROR(Homes[[#This Row],[price]]/Homes[[#This Row],[sqft_living]]," ")</f>
        <v>355.05319148936172</v>
      </c>
      <c r="K986" s="4">
        <f>IFERROR(Homes[[#This Row],[sqft_lot]]/43560," ")</f>
        <v>8.7235996326905416E-2</v>
      </c>
      <c r="L986" t="str">
        <f>IF(Homes[[#This Row],[waterfront]]=1, "Yes","No")</f>
        <v>No</v>
      </c>
      <c r="M986" s="4" t="str">
        <f>IF(Homes[[#This Row],[sqft_basement]]&gt;0, "Yes","No")</f>
        <v>Yes</v>
      </c>
      <c r="N986" t="str">
        <f>CHOOSE(Homes[[#This Row],[view]]+1, "None","Fair","Good","Great","Excellent")</f>
        <v>None</v>
      </c>
      <c r="O986" t="str">
        <f>CHOOSE(Homes[[#This Row],[condition]], "Poor","Fair","Average","Good","Excellent")</f>
        <v>Excellent</v>
      </c>
      <c r="P986">
        <f ca="1">YEAR(TODAY())-Homes[[#This Row],[yr_built]]</f>
        <v>98</v>
      </c>
      <c r="Q986">
        <v>0</v>
      </c>
      <c r="R986">
        <f ca="1">IF(Homes[[#This Row],[yr_renovated]]&gt;0, YEAR(TODAY())-Homes[[#This Row],[yr_renovated]], YEAR(TODAY())-Homes[[#This Row],[yr_built]])</f>
        <v>98</v>
      </c>
      <c r="S986">
        <v>1</v>
      </c>
      <c r="T986" s="2">
        <v>41807</v>
      </c>
      <c r="U986" s="3">
        <v>2</v>
      </c>
      <c r="V986" s="4">
        <f>IFERROR(Homes[[#This Row],[sqft_above]]+Homes[[#This Row],[sqft_basement]]," ")</f>
        <v>1880</v>
      </c>
      <c r="W986" s="4">
        <v>3800</v>
      </c>
      <c r="X986">
        <v>0</v>
      </c>
      <c r="Y986">
        <v>0</v>
      </c>
      <c r="Z986">
        <v>5</v>
      </c>
      <c r="AA986" s="4">
        <v>1030</v>
      </c>
      <c r="AB986" s="4">
        <v>850</v>
      </c>
      <c r="AC986">
        <v>1927</v>
      </c>
      <c r="AD986" t="s">
        <v>1107</v>
      </c>
      <c r="AE986" t="s">
        <v>49</v>
      </c>
      <c r="AF986" t="s">
        <v>154</v>
      </c>
    </row>
    <row r="987" spans="1:32">
      <c r="A987" t="str">
        <f>PROPER(TRIM(Homes[[#This Row],[street]]))</f>
        <v>40201 292Nd Ave Se</v>
      </c>
      <c r="B987" t="str">
        <f>PROPER(TRIM(Homes[[#This Row],[city]]))</f>
        <v>Enumclaw</v>
      </c>
      <c r="C987" t="str">
        <f>_xlfn.TEXTBEFORE(Homes[[#This Row],[statezip]]," ")</f>
        <v>WA</v>
      </c>
      <c r="D987" s="6" t="str">
        <f>_xlfn.TEXTAFTER(Homes[[#This Row],[statezip]]," ")</f>
        <v>98022</v>
      </c>
      <c r="E987" s="1">
        <v>667000</v>
      </c>
      <c r="F987">
        <v>3</v>
      </c>
      <c r="G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987" s="3" t="str">
        <f>Homes[[#This Row],[bedrooms]] &amp; " bd | " &amp; TEXT(Homes[[#This Row],[bathrooms]],"0.##") &amp; " ba"</f>
        <v>3 bd | 1.75 ba</v>
      </c>
      <c r="I987" s="4">
        <v>3320</v>
      </c>
      <c r="J987" s="1">
        <f>IFERROR(Homes[[#This Row],[price]]/Homes[[#This Row],[sqft_living]]," ")</f>
        <v>200.90361445783134</v>
      </c>
      <c r="K987" s="4">
        <f>IFERROR(Homes[[#This Row],[sqft_lot]]/43560," ")</f>
        <v>10.979981634527089</v>
      </c>
      <c r="L987" t="str">
        <f>IF(Homes[[#This Row],[waterfront]]=1, "Yes","No")</f>
        <v>No</v>
      </c>
      <c r="M987" s="4" t="str">
        <f>IF(Homes[[#This Row],[sqft_basement]]&gt;0, "Yes","No")</f>
        <v>Yes</v>
      </c>
      <c r="N987" t="str">
        <f>CHOOSE(Homes[[#This Row],[view]]+1, "None","Fair","Good","Great","Excellent")</f>
        <v>Great</v>
      </c>
      <c r="O987" t="str">
        <f>CHOOSE(Homes[[#This Row],[condition]], "Poor","Fair","Average","Good","Excellent")</f>
        <v>Good</v>
      </c>
      <c r="P987">
        <f ca="1">YEAR(TODAY())-Homes[[#This Row],[yr_built]]</f>
        <v>92</v>
      </c>
      <c r="Q987">
        <v>1982</v>
      </c>
      <c r="R987">
        <f ca="1">IF(Homes[[#This Row],[yr_renovated]]&gt;0, YEAR(TODAY())-Homes[[#This Row],[yr_renovated]], YEAR(TODAY())-Homes[[#This Row],[yr_built]])</f>
        <v>43</v>
      </c>
      <c r="S987">
        <v>1.5</v>
      </c>
      <c r="T987" s="2">
        <v>41816</v>
      </c>
      <c r="U987" s="3">
        <v>1.75</v>
      </c>
      <c r="V987" s="4">
        <f>IFERROR(Homes[[#This Row],[sqft_above]]+Homes[[#This Row],[sqft_basement]]," ")</f>
        <v>3320</v>
      </c>
      <c r="W987" s="4">
        <v>478288</v>
      </c>
      <c r="X987">
        <v>0</v>
      </c>
      <c r="Y987">
        <v>3</v>
      </c>
      <c r="Z987">
        <v>4</v>
      </c>
      <c r="AA987" s="4">
        <v>2260</v>
      </c>
      <c r="AB987" s="4">
        <v>1060</v>
      </c>
      <c r="AC987">
        <v>1933</v>
      </c>
      <c r="AD987" t="s">
        <v>1108</v>
      </c>
      <c r="AE987" t="s">
        <v>1035</v>
      </c>
      <c r="AF987" t="s">
        <v>1036</v>
      </c>
    </row>
    <row r="988" spans="1:32">
      <c r="A988" t="str">
        <f>PROPER(TRIM(Homes[[#This Row],[street]]))</f>
        <v>3239 Nw 64Th St</v>
      </c>
      <c r="B988" t="str">
        <f>PROPER(TRIM(Homes[[#This Row],[city]]))</f>
        <v>Seattle</v>
      </c>
      <c r="C988" t="str">
        <f>_xlfn.TEXTBEFORE(Homes[[#This Row],[statezip]]," ")</f>
        <v>WA</v>
      </c>
      <c r="D988" s="6" t="str">
        <f>_xlfn.TEXTAFTER(Homes[[#This Row],[statezip]]," ")</f>
        <v>98107</v>
      </c>
      <c r="E988" s="1">
        <v>667000</v>
      </c>
      <c r="F988">
        <v>3</v>
      </c>
      <c r="G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988" s="3" t="str">
        <f>Homes[[#This Row],[bedrooms]] &amp; " bd | " &amp; TEXT(Homes[[#This Row],[bathrooms]],"0.##") &amp; " ba"</f>
        <v>3 bd | 1.5 ba</v>
      </c>
      <c r="I988" s="4">
        <v>1720</v>
      </c>
      <c r="J988" s="1">
        <f>IFERROR(Homes[[#This Row],[price]]/Homes[[#This Row],[sqft_living]]," ")</f>
        <v>387.7906976744186</v>
      </c>
      <c r="K988" s="4">
        <f>IFERROR(Homes[[#This Row],[sqft_lot]]/43560," ")</f>
        <v>0.18595041322314049</v>
      </c>
      <c r="L988" t="str">
        <f>IF(Homes[[#This Row],[waterfront]]=1, "Yes","No")</f>
        <v>No</v>
      </c>
      <c r="M988" s="4" t="str">
        <f>IF(Homes[[#This Row],[sqft_basement]]&gt;0, "Yes","No")</f>
        <v>No</v>
      </c>
      <c r="N988" t="str">
        <f>CHOOSE(Homes[[#This Row],[view]]+1, "None","Fair","Good","Great","Excellent")</f>
        <v>None</v>
      </c>
      <c r="O988" t="str">
        <f>CHOOSE(Homes[[#This Row],[condition]], "Poor","Fair","Average","Good","Excellent")</f>
        <v>Average</v>
      </c>
      <c r="P988">
        <f ca="1">YEAR(TODAY())-Homes[[#This Row],[yr_built]]</f>
        <v>118</v>
      </c>
      <c r="Q988">
        <v>1983</v>
      </c>
      <c r="R988">
        <f ca="1">IF(Homes[[#This Row],[yr_renovated]]&gt;0, YEAR(TODAY())-Homes[[#This Row],[yr_renovated]], YEAR(TODAY())-Homes[[#This Row],[yr_built]])</f>
        <v>42</v>
      </c>
      <c r="S988">
        <v>2</v>
      </c>
      <c r="T988" s="2">
        <v>41806</v>
      </c>
      <c r="U988" s="3">
        <v>1.5</v>
      </c>
      <c r="V988" s="4">
        <f>IFERROR(Homes[[#This Row],[sqft_above]]+Homes[[#This Row],[sqft_basement]]," ")</f>
        <v>1720</v>
      </c>
      <c r="W988" s="4">
        <v>8100</v>
      </c>
      <c r="X988">
        <v>0</v>
      </c>
      <c r="Y988">
        <v>0</v>
      </c>
      <c r="Z988">
        <v>3</v>
      </c>
      <c r="AA988" s="4">
        <v>1720</v>
      </c>
      <c r="AB988" s="4">
        <v>0</v>
      </c>
      <c r="AC988">
        <v>1907</v>
      </c>
      <c r="AD988" t="s">
        <v>1109</v>
      </c>
      <c r="AE988" t="s">
        <v>49</v>
      </c>
      <c r="AF988" t="s">
        <v>62</v>
      </c>
    </row>
    <row r="989" spans="1:32">
      <c r="A989" t="str">
        <f>PROPER(TRIM(Homes[[#This Row],[street]]))</f>
        <v>10030 44Th Ave Sw</v>
      </c>
      <c r="B989" t="str">
        <f>PROPER(TRIM(Homes[[#This Row],[city]]))</f>
        <v>Seattle</v>
      </c>
      <c r="C989" t="str">
        <f>_xlfn.TEXTBEFORE(Homes[[#This Row],[statezip]]," ")</f>
        <v>WA</v>
      </c>
      <c r="D989" s="6" t="str">
        <f>_xlfn.TEXTAFTER(Homes[[#This Row],[statezip]]," ")</f>
        <v>98146</v>
      </c>
      <c r="E989" s="1">
        <v>665900</v>
      </c>
      <c r="F989">
        <v>4</v>
      </c>
      <c r="G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989" s="3" t="str">
        <f>Homes[[#This Row],[bedrooms]] &amp; " bd | " &amp; TEXT(Homes[[#This Row],[bathrooms]],"0.##") &amp; " ba"</f>
        <v>4 bd | 2.25 ba</v>
      </c>
      <c r="I989" s="4">
        <v>2870</v>
      </c>
      <c r="J989" s="1">
        <f>IFERROR(Homes[[#This Row],[price]]/Homes[[#This Row],[sqft_living]]," ")</f>
        <v>232.02090592334494</v>
      </c>
      <c r="K989" s="4">
        <f>IFERROR(Homes[[#This Row],[sqft_lot]]/43560," ")</f>
        <v>0.12518365472910928</v>
      </c>
      <c r="L989" t="str">
        <f>IF(Homes[[#This Row],[waterfront]]=1, "Yes","No")</f>
        <v>No</v>
      </c>
      <c r="M989" s="4" t="str">
        <f>IF(Homes[[#This Row],[sqft_basement]]&gt;0, "Yes","No")</f>
        <v>Yes</v>
      </c>
      <c r="N989" t="str">
        <f>CHOOSE(Homes[[#This Row],[view]]+1, "None","Fair","Good","Great","Excellent")</f>
        <v>Fair</v>
      </c>
      <c r="O989" t="str">
        <f>CHOOSE(Homes[[#This Row],[condition]], "Poor","Fair","Average","Good","Excellent")</f>
        <v>Good</v>
      </c>
      <c r="P989">
        <f ca="1">YEAR(TODAY())-Homes[[#This Row],[yr_built]]</f>
        <v>99</v>
      </c>
      <c r="Q989">
        <v>1993</v>
      </c>
      <c r="R989">
        <f ca="1">IF(Homes[[#This Row],[yr_renovated]]&gt;0, YEAR(TODAY())-Homes[[#This Row],[yr_renovated]], YEAR(TODAY())-Homes[[#This Row],[yr_built]])</f>
        <v>32</v>
      </c>
      <c r="S989">
        <v>2</v>
      </c>
      <c r="T989" s="2">
        <v>41810</v>
      </c>
      <c r="U989" s="3">
        <v>2.25</v>
      </c>
      <c r="V989" s="4">
        <f>IFERROR(Homes[[#This Row],[sqft_above]]+Homes[[#This Row],[sqft_basement]]," ")</f>
        <v>2870</v>
      </c>
      <c r="W989" s="4">
        <v>5453</v>
      </c>
      <c r="X989">
        <v>0</v>
      </c>
      <c r="Y989">
        <v>1</v>
      </c>
      <c r="Z989">
        <v>4</v>
      </c>
      <c r="AA989" s="4">
        <v>2220</v>
      </c>
      <c r="AB989" s="4">
        <v>650</v>
      </c>
      <c r="AC989">
        <v>1926</v>
      </c>
      <c r="AD989" t="s">
        <v>1110</v>
      </c>
      <c r="AE989" t="s">
        <v>49</v>
      </c>
      <c r="AF989" t="s">
        <v>422</v>
      </c>
    </row>
    <row r="990" spans="1:32">
      <c r="A990" t="str">
        <f>PROPER(TRIM(Homes[[#This Row],[street]]))</f>
        <v>12115 Se 44Th Pl</v>
      </c>
      <c r="B990" t="str">
        <f>PROPER(TRIM(Homes[[#This Row],[city]]))</f>
        <v>Bellevue</v>
      </c>
      <c r="C990" t="str">
        <f>_xlfn.TEXTBEFORE(Homes[[#This Row],[statezip]]," ")</f>
        <v>WA</v>
      </c>
      <c r="D990" s="6" t="str">
        <f>_xlfn.TEXTAFTER(Homes[[#This Row],[statezip]]," ")</f>
        <v>98006</v>
      </c>
      <c r="E990" s="1">
        <v>665000</v>
      </c>
      <c r="F990">
        <v>3</v>
      </c>
      <c r="G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90" s="3" t="str">
        <f>Homes[[#This Row],[bedrooms]] &amp; " bd | " &amp; TEXT(Homes[[#This Row],[bathrooms]],"0.##") &amp; " ba"</f>
        <v>3 bd | 2.75 ba</v>
      </c>
      <c r="I990" s="4">
        <v>1800</v>
      </c>
      <c r="J990" s="1">
        <f>IFERROR(Homes[[#This Row],[price]]/Homes[[#This Row],[sqft_living]]," ")</f>
        <v>369.44444444444446</v>
      </c>
      <c r="K990" s="4">
        <f>IFERROR(Homes[[#This Row],[sqft_lot]]/43560," ")</f>
        <v>0.21923783287419651</v>
      </c>
      <c r="L990" t="str">
        <f>IF(Homes[[#This Row],[waterfront]]=1, "Yes","No")</f>
        <v>No</v>
      </c>
      <c r="M990" s="4" t="str">
        <f>IF(Homes[[#This Row],[sqft_basement]]&gt;0, "Yes","No")</f>
        <v>Yes</v>
      </c>
      <c r="N990" t="str">
        <f>CHOOSE(Homes[[#This Row],[view]]+1, "None","Fair","Good","Great","Excellent")</f>
        <v>None</v>
      </c>
      <c r="O990" t="str">
        <f>CHOOSE(Homes[[#This Row],[condition]], "Poor","Fair","Average","Good","Excellent")</f>
        <v>Good</v>
      </c>
      <c r="P990">
        <f ca="1">YEAR(TODAY())-Homes[[#This Row],[yr_built]]</f>
        <v>59</v>
      </c>
      <c r="Q990">
        <v>0</v>
      </c>
      <c r="R990">
        <f ca="1">IF(Homes[[#This Row],[yr_renovated]]&gt;0, YEAR(TODAY())-Homes[[#This Row],[yr_renovated]], YEAR(TODAY())-Homes[[#This Row],[yr_built]])</f>
        <v>59</v>
      </c>
      <c r="S990">
        <v>1</v>
      </c>
      <c r="T990" s="2">
        <v>41782</v>
      </c>
      <c r="U990" s="3">
        <v>2.75</v>
      </c>
      <c r="V990" s="4">
        <f>IFERROR(Homes[[#This Row],[sqft_above]]+Homes[[#This Row],[sqft_basement]]," ")</f>
        <v>1800</v>
      </c>
      <c r="W990" s="4">
        <v>9550</v>
      </c>
      <c r="X990">
        <v>0</v>
      </c>
      <c r="Y990">
        <v>0</v>
      </c>
      <c r="Z990">
        <v>4</v>
      </c>
      <c r="AA990" s="4">
        <v>1320</v>
      </c>
      <c r="AB990" s="4">
        <v>480</v>
      </c>
      <c r="AC990">
        <v>1966</v>
      </c>
      <c r="AD990" t="s">
        <v>1111</v>
      </c>
      <c r="AE990" t="s">
        <v>33</v>
      </c>
      <c r="AF990" t="s">
        <v>91</v>
      </c>
    </row>
    <row r="991" spans="1:32">
      <c r="A991" t="str">
        <f>PROPER(TRIM(Homes[[#This Row],[street]]))</f>
        <v>7502 132Nd Ave Ne</v>
      </c>
      <c r="B991" t="str">
        <f>PROPER(TRIM(Homes[[#This Row],[city]]))</f>
        <v>Kirkland</v>
      </c>
      <c r="C991" t="str">
        <f>_xlfn.TEXTBEFORE(Homes[[#This Row],[statezip]]," ")</f>
        <v>WA</v>
      </c>
      <c r="D991" s="6" t="str">
        <f>_xlfn.TEXTAFTER(Homes[[#This Row],[statezip]]," ")</f>
        <v>98033</v>
      </c>
      <c r="E991" s="1">
        <v>665000</v>
      </c>
      <c r="F991">
        <v>5</v>
      </c>
      <c r="G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91" s="3" t="str">
        <f>Homes[[#This Row],[bedrooms]] &amp; " bd | " &amp; TEXT(Homes[[#This Row],[bathrooms]],"0.##") &amp; " ba"</f>
        <v>5 bd | 2. ba</v>
      </c>
      <c r="I991" s="4">
        <v>2800</v>
      </c>
      <c r="J991" s="1">
        <f>IFERROR(Homes[[#This Row],[price]]/Homes[[#This Row],[sqft_living]]," ")</f>
        <v>237.5</v>
      </c>
      <c r="K991" s="4">
        <f>IFERROR(Homes[[#This Row],[sqft_lot]]/43560," ")</f>
        <v>0.408356290174472</v>
      </c>
      <c r="L991" t="str">
        <f>IF(Homes[[#This Row],[waterfront]]=1, "Yes","No")</f>
        <v>No</v>
      </c>
      <c r="M991" s="4" t="str">
        <f>IF(Homes[[#This Row],[sqft_basement]]&gt;0, "Yes","No")</f>
        <v>Yes</v>
      </c>
      <c r="N991" t="str">
        <f>CHOOSE(Homes[[#This Row],[view]]+1, "None","Fair","Good","Great","Excellent")</f>
        <v>None</v>
      </c>
      <c r="O991" t="str">
        <f>CHOOSE(Homes[[#This Row],[condition]], "Poor","Fair","Average","Good","Excellent")</f>
        <v>Good</v>
      </c>
      <c r="P991">
        <f ca="1">YEAR(TODAY())-Homes[[#This Row],[yr_built]]</f>
        <v>62</v>
      </c>
      <c r="Q991">
        <v>0</v>
      </c>
      <c r="R991">
        <f ca="1">IF(Homes[[#This Row],[yr_renovated]]&gt;0, YEAR(TODAY())-Homes[[#This Row],[yr_renovated]], YEAR(TODAY())-Homes[[#This Row],[yr_built]])</f>
        <v>62</v>
      </c>
      <c r="S991">
        <v>1</v>
      </c>
      <c r="T991" s="2">
        <v>41827</v>
      </c>
      <c r="U991" s="3">
        <v>2</v>
      </c>
      <c r="V991" s="4">
        <f>IFERROR(Homes[[#This Row],[sqft_above]]+Homes[[#This Row],[sqft_basement]]," ")</f>
        <v>2800</v>
      </c>
      <c r="W991" s="4">
        <v>17788</v>
      </c>
      <c r="X991">
        <v>0</v>
      </c>
      <c r="Y991">
        <v>0</v>
      </c>
      <c r="Z991">
        <v>4</v>
      </c>
      <c r="AA991" s="4">
        <v>1400</v>
      </c>
      <c r="AB991" s="4">
        <v>1400</v>
      </c>
      <c r="AC991">
        <v>1963</v>
      </c>
      <c r="AD991" t="s">
        <v>1112</v>
      </c>
      <c r="AE991" t="s">
        <v>46</v>
      </c>
      <c r="AF991" t="s">
        <v>55</v>
      </c>
    </row>
    <row r="992" spans="1:32">
      <c r="A992" t="str">
        <f>PROPER(TRIM(Homes[[#This Row],[street]]))</f>
        <v>14623 Se 82Nd Ct</v>
      </c>
      <c r="B992" t="str">
        <f>PROPER(TRIM(Homes[[#This Row],[city]]))</f>
        <v>Newcastle</v>
      </c>
      <c r="C992" t="str">
        <f>_xlfn.TEXTBEFORE(Homes[[#This Row],[statezip]]," ")</f>
        <v>WA</v>
      </c>
      <c r="D992" s="6" t="str">
        <f>_xlfn.TEXTAFTER(Homes[[#This Row],[statezip]]," ")</f>
        <v>98059</v>
      </c>
      <c r="E992" s="1">
        <v>665000</v>
      </c>
      <c r="F992">
        <v>4</v>
      </c>
      <c r="G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2" s="3" t="str">
        <f>Homes[[#This Row],[bedrooms]] &amp; " bd | " &amp; TEXT(Homes[[#This Row],[bathrooms]],"0.##") &amp; " ba"</f>
        <v>4 bd | 2.5 ba</v>
      </c>
      <c r="I992" s="4">
        <v>2600</v>
      </c>
      <c r="J992" s="1">
        <f>IFERROR(Homes[[#This Row],[price]]/Homes[[#This Row],[sqft_living]]," ")</f>
        <v>255.76923076923077</v>
      </c>
      <c r="K992" s="4">
        <f>IFERROR(Homes[[#This Row],[sqft_lot]]/43560," ")</f>
        <v>0.39917355371900826</v>
      </c>
      <c r="L992" t="str">
        <f>IF(Homes[[#This Row],[waterfront]]=1, "Yes","No")</f>
        <v>No</v>
      </c>
      <c r="M992" s="4" t="str">
        <f>IF(Homes[[#This Row],[sqft_basement]]&gt;0, "Yes","No")</f>
        <v>No</v>
      </c>
      <c r="N992" t="str">
        <f>CHOOSE(Homes[[#This Row],[view]]+1, "None","Fair","Good","Great","Excellent")</f>
        <v>None</v>
      </c>
      <c r="O992" t="str">
        <f>CHOOSE(Homes[[#This Row],[condition]], "Poor","Fair","Average","Good","Excellent")</f>
        <v>Average</v>
      </c>
      <c r="P992">
        <f ca="1">YEAR(TODAY())-Homes[[#This Row],[yr_built]]</f>
        <v>29</v>
      </c>
      <c r="Q992">
        <v>0</v>
      </c>
      <c r="R992">
        <f ca="1">IF(Homes[[#This Row],[yr_renovated]]&gt;0, YEAR(TODAY())-Homes[[#This Row],[yr_renovated]], YEAR(TODAY())-Homes[[#This Row],[yr_built]])</f>
        <v>29</v>
      </c>
      <c r="S992">
        <v>2</v>
      </c>
      <c r="T992" s="2">
        <v>41781</v>
      </c>
      <c r="U992" s="3">
        <v>2.5</v>
      </c>
      <c r="V992" s="4">
        <f>IFERROR(Homes[[#This Row],[sqft_above]]+Homes[[#This Row],[sqft_basement]]," ")</f>
        <v>2600</v>
      </c>
      <c r="W992" s="4">
        <v>17388</v>
      </c>
      <c r="X992">
        <v>0</v>
      </c>
      <c r="Y992">
        <v>0</v>
      </c>
      <c r="Z992">
        <v>3</v>
      </c>
      <c r="AA992" s="4">
        <v>2600</v>
      </c>
      <c r="AB992" s="4">
        <v>0</v>
      </c>
      <c r="AC992">
        <v>1996</v>
      </c>
      <c r="AD992" t="s">
        <v>1113</v>
      </c>
      <c r="AE992" t="s">
        <v>281</v>
      </c>
      <c r="AF992" t="s">
        <v>282</v>
      </c>
    </row>
    <row r="993" spans="1:32">
      <c r="A993" t="str">
        <f>PROPER(TRIM(Homes[[#This Row],[street]]))</f>
        <v>1345 232Nd Pl Ne</v>
      </c>
      <c r="B993" t="str">
        <f>PROPER(TRIM(Homes[[#This Row],[city]]))</f>
        <v>Sammamish</v>
      </c>
      <c r="C993" t="str">
        <f>_xlfn.TEXTBEFORE(Homes[[#This Row],[statezip]]," ")</f>
        <v>WA</v>
      </c>
      <c r="D993" s="6" t="str">
        <f>_xlfn.TEXTAFTER(Homes[[#This Row],[statezip]]," ")</f>
        <v>98074</v>
      </c>
      <c r="E993" s="1">
        <v>665000</v>
      </c>
      <c r="F993">
        <v>3</v>
      </c>
      <c r="G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3" s="3" t="str">
        <f>Homes[[#This Row],[bedrooms]] &amp; " bd | " &amp; TEXT(Homes[[#This Row],[bathrooms]],"0.##") &amp; " ba"</f>
        <v>3 bd | 2.5 ba</v>
      </c>
      <c r="I993" s="4">
        <v>2190</v>
      </c>
      <c r="J993" s="1">
        <f>IFERROR(Homes[[#This Row],[price]]/Homes[[#This Row],[sqft_living]]," ")</f>
        <v>303.65296803652967</v>
      </c>
      <c r="K993" s="4">
        <f>IFERROR(Homes[[#This Row],[sqft_lot]]/43560," ")</f>
        <v>0.23806244260789716</v>
      </c>
      <c r="L993" t="str">
        <f>IF(Homes[[#This Row],[waterfront]]=1, "Yes","No")</f>
        <v>No</v>
      </c>
      <c r="M993" s="4" t="str">
        <f>IF(Homes[[#This Row],[sqft_basement]]&gt;0, "Yes","No")</f>
        <v>No</v>
      </c>
      <c r="N993" t="str">
        <f>CHOOSE(Homes[[#This Row],[view]]+1, "None","Fair","Good","Great","Excellent")</f>
        <v>None</v>
      </c>
      <c r="O993" t="str">
        <f>CHOOSE(Homes[[#This Row],[condition]], "Poor","Fair","Average","Good","Excellent")</f>
        <v>Average</v>
      </c>
      <c r="P993">
        <f ca="1">YEAR(TODAY())-Homes[[#This Row],[yr_built]]</f>
        <v>38</v>
      </c>
      <c r="Q993">
        <v>2000</v>
      </c>
      <c r="R993">
        <f ca="1">IF(Homes[[#This Row],[yr_renovated]]&gt;0, YEAR(TODAY())-Homes[[#This Row],[yr_renovated]], YEAR(TODAY())-Homes[[#This Row],[yr_built]])</f>
        <v>25</v>
      </c>
      <c r="S993">
        <v>2</v>
      </c>
      <c r="T993" s="2">
        <v>41787</v>
      </c>
      <c r="U993" s="3">
        <v>2.5</v>
      </c>
      <c r="V993" s="4">
        <f>IFERROR(Homes[[#This Row],[sqft_above]]+Homes[[#This Row],[sqft_basement]]," ")</f>
        <v>2190</v>
      </c>
      <c r="W993" s="4">
        <v>10370</v>
      </c>
      <c r="X993">
        <v>0</v>
      </c>
      <c r="Y993">
        <v>0</v>
      </c>
      <c r="Z993">
        <v>3</v>
      </c>
      <c r="AA993" s="4">
        <v>2190</v>
      </c>
      <c r="AB993" s="4">
        <v>0</v>
      </c>
      <c r="AC993">
        <v>1987</v>
      </c>
      <c r="AD993" t="s">
        <v>1114</v>
      </c>
      <c r="AE993" t="s">
        <v>102</v>
      </c>
      <c r="AF993" t="s">
        <v>266</v>
      </c>
    </row>
    <row r="994" spans="1:32">
      <c r="A994" t="str">
        <f>PROPER(TRIM(Homes[[#This Row],[street]]))</f>
        <v>2110 216Th Pl Ne</v>
      </c>
      <c r="B994" t="str">
        <f>PROPER(TRIM(Homes[[#This Row],[city]]))</f>
        <v>Sammamish</v>
      </c>
      <c r="C994" t="str">
        <f>_xlfn.TEXTBEFORE(Homes[[#This Row],[statezip]]," ")</f>
        <v>WA</v>
      </c>
      <c r="D994" s="6" t="str">
        <f>_xlfn.TEXTAFTER(Homes[[#This Row],[statezip]]," ")</f>
        <v>98074</v>
      </c>
      <c r="E994" s="1">
        <v>665000</v>
      </c>
      <c r="F994">
        <v>4</v>
      </c>
      <c r="G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4" s="3" t="str">
        <f>Homes[[#This Row],[bedrooms]] &amp; " bd | " &amp; TEXT(Homes[[#This Row],[bathrooms]],"0.##") &amp; " ba"</f>
        <v>4 bd | 2.5 ba</v>
      </c>
      <c r="I994" s="4">
        <v>2720</v>
      </c>
      <c r="J994" s="1">
        <f>IFERROR(Homes[[#This Row],[price]]/Homes[[#This Row],[sqft_living]]," ")</f>
        <v>244.48529411764707</v>
      </c>
      <c r="K994" s="4">
        <f>IFERROR(Homes[[#This Row],[sqft_lot]]/43560," ")</f>
        <v>0.2295684113865932</v>
      </c>
      <c r="L994" t="str">
        <f>IF(Homes[[#This Row],[waterfront]]=1, "Yes","No")</f>
        <v>No</v>
      </c>
      <c r="M994" s="4" t="str">
        <f>IF(Homes[[#This Row],[sqft_basement]]&gt;0, "Yes","No")</f>
        <v>No</v>
      </c>
      <c r="N994" t="str">
        <f>CHOOSE(Homes[[#This Row],[view]]+1, "None","Fair","Good","Great","Excellent")</f>
        <v>None</v>
      </c>
      <c r="O994" t="str">
        <f>CHOOSE(Homes[[#This Row],[condition]], "Poor","Fair","Average","Good","Excellent")</f>
        <v>Average</v>
      </c>
      <c r="P994">
        <f ca="1">YEAR(TODAY())-Homes[[#This Row],[yr_built]]</f>
        <v>38</v>
      </c>
      <c r="Q994">
        <v>2000</v>
      </c>
      <c r="R994">
        <f ca="1">IF(Homes[[#This Row],[yr_renovated]]&gt;0, YEAR(TODAY())-Homes[[#This Row],[yr_renovated]], YEAR(TODAY())-Homes[[#This Row],[yr_built]])</f>
        <v>25</v>
      </c>
      <c r="S994">
        <v>2</v>
      </c>
      <c r="T994" s="2">
        <v>41792</v>
      </c>
      <c r="U994" s="3">
        <v>2.5</v>
      </c>
      <c r="V994" s="4">
        <f>IFERROR(Homes[[#This Row],[sqft_above]]+Homes[[#This Row],[sqft_basement]]," ")</f>
        <v>2720</v>
      </c>
      <c r="W994" s="4">
        <v>10000</v>
      </c>
      <c r="X994">
        <v>0</v>
      </c>
      <c r="Y994">
        <v>0</v>
      </c>
      <c r="Z994">
        <v>3</v>
      </c>
      <c r="AA994" s="4">
        <v>2720</v>
      </c>
      <c r="AB994" s="4">
        <v>0</v>
      </c>
      <c r="AC994">
        <v>1987</v>
      </c>
      <c r="AD994" t="s">
        <v>1115</v>
      </c>
      <c r="AE994" t="s">
        <v>102</v>
      </c>
      <c r="AF994" t="s">
        <v>266</v>
      </c>
    </row>
    <row r="995" spans="1:32">
      <c r="A995" t="str">
        <f>PROPER(TRIM(Homes[[#This Row],[street]]))</f>
        <v>324 Nw 48Th St</v>
      </c>
      <c r="B995" t="str">
        <f>PROPER(TRIM(Homes[[#This Row],[city]]))</f>
        <v>Seattle</v>
      </c>
      <c r="C995" t="str">
        <f>_xlfn.TEXTBEFORE(Homes[[#This Row],[statezip]]," ")</f>
        <v>WA</v>
      </c>
      <c r="D995" s="6" t="str">
        <f>_xlfn.TEXTAFTER(Homes[[#This Row],[statezip]]," ")</f>
        <v>98107</v>
      </c>
      <c r="E995" s="1">
        <v>665000</v>
      </c>
      <c r="F995">
        <v>3</v>
      </c>
      <c r="G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995" s="3" t="str">
        <f>Homes[[#This Row],[bedrooms]] &amp; " bd | " &amp; TEXT(Homes[[#This Row],[bathrooms]],"0.##") &amp; " ba"</f>
        <v>3 bd | 2. ba</v>
      </c>
      <c r="I995" s="4">
        <v>1940</v>
      </c>
      <c r="J995" s="1">
        <f>IFERROR(Homes[[#This Row],[price]]/Homes[[#This Row],[sqft_living]]," ")</f>
        <v>342.78350515463916</v>
      </c>
      <c r="K995" s="4">
        <f>IFERROR(Homes[[#This Row],[sqft_lot]]/43560," ")</f>
        <v>0.13360881542699724</v>
      </c>
      <c r="L995" t="str">
        <f>IF(Homes[[#This Row],[waterfront]]=1, "Yes","No")</f>
        <v>No</v>
      </c>
      <c r="M995" s="4" t="str">
        <f>IF(Homes[[#This Row],[sqft_basement]]&gt;0, "Yes","No")</f>
        <v>Yes</v>
      </c>
      <c r="N995" t="str">
        <f>CHOOSE(Homes[[#This Row],[view]]+1, "None","Fair","Good","Great","Excellent")</f>
        <v>None</v>
      </c>
      <c r="O995" t="str">
        <f>CHOOSE(Homes[[#This Row],[condition]], "Poor","Fair","Average","Good","Excellent")</f>
        <v>Excellent</v>
      </c>
      <c r="P995">
        <f ca="1">YEAR(TODAY())-Homes[[#This Row],[yr_built]]</f>
        <v>81</v>
      </c>
      <c r="Q995">
        <v>0</v>
      </c>
      <c r="R995">
        <f ca="1">IF(Homes[[#This Row],[yr_renovated]]&gt;0, YEAR(TODAY())-Homes[[#This Row],[yr_renovated]], YEAR(TODAY())-Homes[[#This Row],[yr_built]])</f>
        <v>81</v>
      </c>
      <c r="S995">
        <v>1.5</v>
      </c>
      <c r="T995" s="2">
        <v>41772</v>
      </c>
      <c r="U995" s="3">
        <v>2</v>
      </c>
      <c r="V995" s="4">
        <f>IFERROR(Homes[[#This Row],[sqft_above]]+Homes[[#This Row],[sqft_basement]]," ")</f>
        <v>1940</v>
      </c>
      <c r="W995" s="4">
        <v>5820</v>
      </c>
      <c r="X995">
        <v>0</v>
      </c>
      <c r="Y995">
        <v>0</v>
      </c>
      <c r="Z995">
        <v>5</v>
      </c>
      <c r="AA995" s="4">
        <v>1150</v>
      </c>
      <c r="AB995" s="4">
        <v>790</v>
      </c>
      <c r="AC995">
        <v>1944</v>
      </c>
      <c r="AD995" t="s">
        <v>1116</v>
      </c>
      <c r="AE995" t="s">
        <v>49</v>
      </c>
      <c r="AF995" t="s">
        <v>62</v>
      </c>
    </row>
    <row r="996" spans="1:32">
      <c r="A996" t="str">
        <f>PROPER(TRIM(Homes[[#This Row],[street]]))</f>
        <v>5407 S Lucile St</v>
      </c>
      <c r="B996" t="str">
        <f>PROPER(TRIM(Homes[[#This Row],[city]]))</f>
        <v>Seattle</v>
      </c>
      <c r="C996" t="str">
        <f>_xlfn.TEXTBEFORE(Homes[[#This Row],[statezip]]," ")</f>
        <v>WA</v>
      </c>
      <c r="D996" s="6" t="str">
        <f>_xlfn.TEXTAFTER(Homes[[#This Row],[statezip]]," ")</f>
        <v>98118</v>
      </c>
      <c r="E996" s="1">
        <v>665000</v>
      </c>
      <c r="F996">
        <v>6</v>
      </c>
      <c r="G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996" s="3" t="str">
        <f>Homes[[#This Row],[bedrooms]] &amp; " bd | " &amp; TEXT(Homes[[#This Row],[bathrooms]],"0.##") &amp; " ba"</f>
        <v>6 bd | 2.75 ba</v>
      </c>
      <c r="I996" s="4">
        <v>2840</v>
      </c>
      <c r="J996" s="1">
        <f>IFERROR(Homes[[#This Row],[price]]/Homes[[#This Row],[sqft_living]]," ")</f>
        <v>234.1549295774648</v>
      </c>
      <c r="K996" s="4">
        <f>IFERROR(Homes[[#This Row],[sqft_lot]]/43560," ")</f>
        <v>0.19159779614325068</v>
      </c>
      <c r="L996" t="str">
        <f>IF(Homes[[#This Row],[waterfront]]=1, "Yes","No")</f>
        <v>No</v>
      </c>
      <c r="M996" s="4" t="str">
        <f>IF(Homes[[#This Row],[sqft_basement]]&gt;0, "Yes","No")</f>
        <v>Yes</v>
      </c>
      <c r="N996" t="str">
        <f>CHOOSE(Homes[[#This Row],[view]]+1, "None","Fair","Good","Great","Excellent")</f>
        <v>None</v>
      </c>
      <c r="O996" t="str">
        <f>CHOOSE(Homes[[#This Row],[condition]], "Poor","Fair","Average","Good","Excellent")</f>
        <v>Excellent</v>
      </c>
      <c r="P996">
        <f ca="1">YEAR(TODAY())-Homes[[#This Row],[yr_built]]</f>
        <v>64</v>
      </c>
      <c r="Q996">
        <v>0</v>
      </c>
      <c r="R996">
        <f ca="1">IF(Homes[[#This Row],[yr_renovated]]&gt;0, YEAR(TODAY())-Homes[[#This Row],[yr_renovated]], YEAR(TODAY())-Homes[[#This Row],[yr_built]])</f>
        <v>64</v>
      </c>
      <c r="S996">
        <v>1</v>
      </c>
      <c r="T996" s="2">
        <v>41814</v>
      </c>
      <c r="U996" s="3">
        <v>2.75</v>
      </c>
      <c r="V996" s="4">
        <f>IFERROR(Homes[[#This Row],[sqft_above]]+Homes[[#This Row],[sqft_basement]]," ")</f>
        <v>2840</v>
      </c>
      <c r="W996" s="4">
        <v>8346</v>
      </c>
      <c r="X996">
        <v>0</v>
      </c>
      <c r="Y996">
        <v>0</v>
      </c>
      <c r="Z996">
        <v>5</v>
      </c>
      <c r="AA996" s="4">
        <v>1420</v>
      </c>
      <c r="AB996" s="4">
        <v>1420</v>
      </c>
      <c r="AC996">
        <v>1961</v>
      </c>
      <c r="AD996" t="s">
        <v>1117</v>
      </c>
      <c r="AE996" t="s">
        <v>49</v>
      </c>
      <c r="AF996" t="s">
        <v>229</v>
      </c>
    </row>
    <row r="997" spans="1:32">
      <c r="A997" t="str">
        <f>PROPER(TRIM(Homes[[#This Row],[street]]))</f>
        <v>3907 S Edmunds St</v>
      </c>
      <c r="B997" t="str">
        <f>PROPER(TRIM(Homes[[#This Row],[city]]))</f>
        <v>Seattle</v>
      </c>
      <c r="C997" t="str">
        <f>_xlfn.TEXTBEFORE(Homes[[#This Row],[statezip]]," ")</f>
        <v>WA</v>
      </c>
      <c r="D997" s="6" t="str">
        <f>_xlfn.TEXTAFTER(Homes[[#This Row],[statezip]]," ")</f>
        <v>98118</v>
      </c>
      <c r="E997" s="1">
        <v>665000</v>
      </c>
      <c r="F997">
        <v>6</v>
      </c>
      <c r="G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997" s="3" t="str">
        <f>Homes[[#This Row],[bedrooms]] &amp; " bd | " &amp; TEXT(Homes[[#This Row],[bathrooms]],"0.##") &amp; " ba"</f>
        <v>6 bd | 3. ba</v>
      </c>
      <c r="I997" s="4">
        <v>4250</v>
      </c>
      <c r="J997" s="1">
        <f>IFERROR(Homes[[#This Row],[price]]/Homes[[#This Row],[sqft_living]]," ")</f>
        <v>156.47058823529412</v>
      </c>
      <c r="K997" s="4">
        <f>IFERROR(Homes[[#This Row],[sqft_lot]]/43560," ")</f>
        <v>0.10101010101010101</v>
      </c>
      <c r="L997" t="str">
        <f>IF(Homes[[#This Row],[waterfront]]=1, "Yes","No")</f>
        <v>No</v>
      </c>
      <c r="M997" s="4" t="str">
        <f>IF(Homes[[#This Row],[sqft_basement]]&gt;0, "Yes","No")</f>
        <v>Yes</v>
      </c>
      <c r="N997" t="str">
        <f>CHOOSE(Homes[[#This Row],[view]]+1, "None","Fair","Good","Great","Excellent")</f>
        <v>None</v>
      </c>
      <c r="O997" t="str">
        <f>CHOOSE(Homes[[#This Row],[condition]], "Poor","Fair","Average","Good","Excellent")</f>
        <v>Good</v>
      </c>
      <c r="P997">
        <f ca="1">YEAR(TODAY())-Homes[[#This Row],[yr_built]]</f>
        <v>123</v>
      </c>
      <c r="Q997">
        <v>0</v>
      </c>
      <c r="R997">
        <f ca="1">IF(Homes[[#This Row],[yr_renovated]]&gt;0, YEAR(TODAY())-Homes[[#This Row],[yr_renovated]], YEAR(TODAY())-Homes[[#This Row],[yr_built]])</f>
        <v>123</v>
      </c>
      <c r="S997">
        <v>2.5</v>
      </c>
      <c r="T997" s="2">
        <v>41801</v>
      </c>
      <c r="U997" s="3">
        <v>3</v>
      </c>
      <c r="V997" s="4">
        <f>IFERROR(Homes[[#This Row],[sqft_above]]+Homes[[#This Row],[sqft_basement]]," ")</f>
        <v>4250</v>
      </c>
      <c r="W997" s="4">
        <v>4400</v>
      </c>
      <c r="X997">
        <v>0</v>
      </c>
      <c r="Y997">
        <v>0</v>
      </c>
      <c r="Z997">
        <v>4</v>
      </c>
      <c r="AA997" s="4">
        <v>3020</v>
      </c>
      <c r="AB997" s="4">
        <v>1230</v>
      </c>
      <c r="AC997">
        <v>1902</v>
      </c>
      <c r="AD997" t="s">
        <v>1118</v>
      </c>
      <c r="AE997" t="s">
        <v>49</v>
      </c>
      <c r="AF997" t="s">
        <v>229</v>
      </c>
    </row>
    <row r="998" spans="1:32">
      <c r="A998" t="str">
        <f>PROPER(TRIM(Homes[[#This Row],[street]]))</f>
        <v>1604 1St Ave W</v>
      </c>
      <c r="B998" t="str">
        <f>PROPER(TRIM(Homes[[#This Row],[city]]))</f>
        <v>Seattle</v>
      </c>
      <c r="C998" t="str">
        <f>_xlfn.TEXTBEFORE(Homes[[#This Row],[statezip]]," ")</f>
        <v>WA</v>
      </c>
      <c r="D998" s="6" t="str">
        <f>_xlfn.TEXTAFTER(Homes[[#This Row],[statezip]]," ")</f>
        <v>98119</v>
      </c>
      <c r="E998" s="1">
        <v>665000</v>
      </c>
      <c r="F998">
        <v>2</v>
      </c>
      <c r="G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998" s="3" t="str">
        <f>Homes[[#This Row],[bedrooms]] &amp; " bd | " &amp; TEXT(Homes[[#This Row],[bathrooms]],"0.##") &amp; " ba"</f>
        <v>2 bd | 1. ba</v>
      </c>
      <c r="I998" s="4">
        <v>1110</v>
      </c>
      <c r="J998" s="1">
        <f>IFERROR(Homes[[#This Row],[price]]/Homes[[#This Row],[sqft_living]]," ")</f>
        <v>599.09909909909913</v>
      </c>
      <c r="K998" s="4">
        <f>IFERROR(Homes[[#This Row],[sqft_lot]]/43560," ")</f>
        <v>7.3461891643709823E-2</v>
      </c>
      <c r="L998" t="str">
        <f>IF(Homes[[#This Row],[waterfront]]=1, "Yes","No")</f>
        <v>No</v>
      </c>
      <c r="M998" s="4" t="str">
        <f>IF(Homes[[#This Row],[sqft_basement]]&gt;0, "Yes","No")</f>
        <v>No</v>
      </c>
      <c r="N998" t="str">
        <f>CHOOSE(Homes[[#This Row],[view]]+1, "None","Fair","Good","Great","Excellent")</f>
        <v>None</v>
      </c>
      <c r="O998" t="str">
        <f>CHOOSE(Homes[[#This Row],[condition]], "Poor","Fair","Average","Good","Excellent")</f>
        <v>Average</v>
      </c>
      <c r="P998">
        <f ca="1">YEAR(TODAY())-Homes[[#This Row],[yr_built]]</f>
        <v>100</v>
      </c>
      <c r="Q998">
        <v>2002</v>
      </c>
      <c r="R998">
        <f ca="1">IF(Homes[[#This Row],[yr_renovated]]&gt;0, YEAR(TODAY())-Homes[[#This Row],[yr_renovated]], YEAR(TODAY())-Homes[[#This Row],[yr_built]])</f>
        <v>23</v>
      </c>
      <c r="S998">
        <v>1</v>
      </c>
      <c r="T998" s="2">
        <v>41817</v>
      </c>
      <c r="U998" s="3">
        <v>1</v>
      </c>
      <c r="V998" s="4">
        <f>IFERROR(Homes[[#This Row],[sqft_above]]+Homes[[#This Row],[sqft_basement]]," ")</f>
        <v>1110</v>
      </c>
      <c r="W998" s="4">
        <v>3200</v>
      </c>
      <c r="X998">
        <v>0</v>
      </c>
      <c r="Y998">
        <v>0</v>
      </c>
      <c r="Z998">
        <v>3</v>
      </c>
      <c r="AA998" s="4">
        <v>1110</v>
      </c>
      <c r="AB998" s="4">
        <v>0</v>
      </c>
      <c r="AC998">
        <v>1925</v>
      </c>
      <c r="AD998" t="s">
        <v>1119</v>
      </c>
      <c r="AE998" t="s">
        <v>49</v>
      </c>
      <c r="AF998" t="s">
        <v>68</v>
      </c>
    </row>
    <row r="999" spans="1:32">
      <c r="A999" t="str">
        <f>PROPER(TRIM(Homes[[#This Row],[street]]))</f>
        <v>20324 194Th Pl Ne</v>
      </c>
      <c r="B999" t="str">
        <f>PROPER(TRIM(Homes[[#This Row],[city]]))</f>
        <v>Woodinville</v>
      </c>
      <c r="C999" t="str">
        <f>_xlfn.TEXTBEFORE(Homes[[#This Row],[statezip]]," ")</f>
        <v>WA</v>
      </c>
      <c r="D999" s="6" t="str">
        <f>_xlfn.TEXTAFTER(Homes[[#This Row],[statezip]]," ")</f>
        <v>98077</v>
      </c>
      <c r="E999" s="1">
        <v>665000</v>
      </c>
      <c r="F999">
        <v>4</v>
      </c>
      <c r="G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999" s="3" t="str">
        <f>Homes[[#This Row],[bedrooms]] &amp; " bd | " &amp; TEXT(Homes[[#This Row],[bathrooms]],"0.##") &amp; " ba"</f>
        <v>4 bd | 2.5 ba</v>
      </c>
      <c r="I999" s="4">
        <v>2790</v>
      </c>
      <c r="J999" s="1">
        <f>IFERROR(Homes[[#This Row],[price]]/Homes[[#This Row],[sqft_living]]," ")</f>
        <v>238.35125448028674</v>
      </c>
      <c r="K999" s="4">
        <f>IFERROR(Homes[[#This Row],[sqft_lot]]/43560," ")</f>
        <v>0.98923324150596881</v>
      </c>
      <c r="L999" t="str">
        <f>IF(Homes[[#This Row],[waterfront]]=1, "Yes","No")</f>
        <v>No</v>
      </c>
      <c r="M999" s="4" t="str">
        <f>IF(Homes[[#This Row],[sqft_basement]]&gt;0, "Yes","No")</f>
        <v>No</v>
      </c>
      <c r="N999" t="str">
        <f>CHOOSE(Homes[[#This Row],[view]]+1, "None","Fair","Good","Great","Excellent")</f>
        <v>None</v>
      </c>
      <c r="O999" t="str">
        <f>CHOOSE(Homes[[#This Row],[condition]], "Poor","Fair","Average","Good","Excellent")</f>
        <v>Good</v>
      </c>
      <c r="P999">
        <f ca="1">YEAR(TODAY())-Homes[[#This Row],[yr_built]]</f>
        <v>36</v>
      </c>
      <c r="Q999">
        <v>0</v>
      </c>
      <c r="R999">
        <f ca="1">IF(Homes[[#This Row],[yr_renovated]]&gt;0, YEAR(TODAY())-Homes[[#This Row],[yr_renovated]], YEAR(TODAY())-Homes[[#This Row],[yr_built]])</f>
        <v>36</v>
      </c>
      <c r="S999">
        <v>2</v>
      </c>
      <c r="T999" s="2">
        <v>41803</v>
      </c>
      <c r="U999" s="3">
        <v>2.5</v>
      </c>
      <c r="V999" s="4">
        <f>IFERROR(Homes[[#This Row],[sqft_above]]+Homes[[#This Row],[sqft_basement]]," ")</f>
        <v>2790</v>
      </c>
      <c r="W999" s="4">
        <v>43091</v>
      </c>
      <c r="X999">
        <v>0</v>
      </c>
      <c r="Y999">
        <v>0</v>
      </c>
      <c r="Z999">
        <v>4</v>
      </c>
      <c r="AA999" s="4">
        <v>2790</v>
      </c>
      <c r="AB999" s="4">
        <v>0</v>
      </c>
      <c r="AC999">
        <v>1989</v>
      </c>
      <c r="AD999" t="s">
        <v>1120</v>
      </c>
      <c r="AE999" t="s">
        <v>120</v>
      </c>
      <c r="AF999" t="s">
        <v>121</v>
      </c>
    </row>
    <row r="1000" spans="1:32">
      <c r="A1000" t="str">
        <f>PROPER(TRIM(Homes[[#This Row],[street]]))</f>
        <v>15325 179Th Ave Ne</v>
      </c>
      <c r="B1000" t="str">
        <f>PROPER(TRIM(Homes[[#This Row],[city]]))</f>
        <v>Woodinville</v>
      </c>
      <c r="C1000" t="str">
        <f>_xlfn.TEXTBEFORE(Homes[[#This Row],[statezip]]," ")</f>
        <v>WA</v>
      </c>
      <c r="D1000" s="6" t="str">
        <f>_xlfn.TEXTAFTER(Homes[[#This Row],[statezip]]," ")</f>
        <v>98072</v>
      </c>
      <c r="E1000" s="1">
        <v>665000</v>
      </c>
      <c r="F1000">
        <v>3</v>
      </c>
      <c r="G1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0" s="3" t="str">
        <f>Homes[[#This Row],[bedrooms]] &amp; " bd | " &amp; TEXT(Homes[[#This Row],[bathrooms]],"0.##") &amp; " ba"</f>
        <v>3 bd | 2.5 ba</v>
      </c>
      <c r="I1000" s="4">
        <v>2610</v>
      </c>
      <c r="J1000" s="1">
        <f>IFERROR(Homes[[#This Row],[price]]/Homes[[#This Row],[sqft_living]]," ")</f>
        <v>254.78927203065135</v>
      </c>
      <c r="K1000" s="4">
        <f>IFERROR(Homes[[#This Row],[sqft_lot]]/43560," ")</f>
        <v>0.80348943985307619</v>
      </c>
      <c r="L1000" t="str">
        <f>IF(Homes[[#This Row],[waterfront]]=1, "Yes","No")</f>
        <v>No</v>
      </c>
      <c r="M1000" s="4" t="str">
        <f>IF(Homes[[#This Row],[sqft_basement]]&gt;0, "Yes","No")</f>
        <v>No</v>
      </c>
      <c r="N1000" t="str">
        <f>CHOOSE(Homes[[#This Row],[view]]+1, "None","Fair","Good","Great","Excellent")</f>
        <v>None</v>
      </c>
      <c r="O1000" t="str">
        <f>CHOOSE(Homes[[#This Row],[condition]], "Poor","Fair","Average","Good","Excellent")</f>
        <v>Average</v>
      </c>
      <c r="P1000">
        <f ca="1">YEAR(TODAY())-Homes[[#This Row],[yr_built]]</f>
        <v>37</v>
      </c>
      <c r="Q1000">
        <v>2000</v>
      </c>
      <c r="R1000">
        <f ca="1">IF(Homes[[#This Row],[yr_renovated]]&gt;0, YEAR(TODAY())-Homes[[#This Row],[yr_renovated]], YEAR(TODAY())-Homes[[#This Row],[yr_built]])</f>
        <v>25</v>
      </c>
      <c r="S1000">
        <v>2</v>
      </c>
      <c r="T1000" s="2">
        <v>41817</v>
      </c>
      <c r="U1000" s="3">
        <v>2.5</v>
      </c>
      <c r="V1000" s="4">
        <f>IFERROR(Homes[[#This Row],[sqft_above]]+Homes[[#This Row],[sqft_basement]]," ")</f>
        <v>2610</v>
      </c>
      <c r="W1000" s="4">
        <v>35000</v>
      </c>
      <c r="X1000">
        <v>0</v>
      </c>
      <c r="Y1000">
        <v>0</v>
      </c>
      <c r="Z1000">
        <v>3</v>
      </c>
      <c r="AA1000" s="4">
        <v>2610</v>
      </c>
      <c r="AB1000" s="4">
        <v>0</v>
      </c>
      <c r="AC1000">
        <v>1988</v>
      </c>
      <c r="AD1000" t="s">
        <v>1121</v>
      </c>
      <c r="AE1000" t="s">
        <v>120</v>
      </c>
      <c r="AF1000" t="s">
        <v>275</v>
      </c>
    </row>
    <row r="1001" spans="1:32">
      <c r="A1001" t="str">
        <f>PROPER(TRIM(Homes[[#This Row],[street]]))</f>
        <v>7528 S Laurel St</v>
      </c>
      <c r="B1001" t="str">
        <f>PROPER(TRIM(Homes[[#This Row],[city]]))</f>
        <v>Seattle</v>
      </c>
      <c r="C1001" t="str">
        <f>_xlfn.TEXTBEFORE(Homes[[#This Row],[statezip]]," ")</f>
        <v>WA</v>
      </c>
      <c r="D1001" s="6" t="str">
        <f>_xlfn.TEXTAFTER(Homes[[#This Row],[statezip]]," ")</f>
        <v>98178</v>
      </c>
      <c r="E1001" s="1">
        <v>664950</v>
      </c>
      <c r="F1001">
        <v>5</v>
      </c>
      <c r="G1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01" s="3" t="str">
        <f>Homes[[#This Row],[bedrooms]] &amp; " bd | " &amp; TEXT(Homes[[#This Row],[bathrooms]],"0.##") &amp; " ba"</f>
        <v>5 bd | 3. ba</v>
      </c>
      <c r="I1001" s="4">
        <v>3190</v>
      </c>
      <c r="J1001" s="1">
        <f>IFERROR(Homes[[#This Row],[price]]/Homes[[#This Row],[sqft_living]]," ")</f>
        <v>208.44827586206895</v>
      </c>
      <c r="K1001" s="4">
        <f>IFERROR(Homes[[#This Row],[sqft_lot]]/43560," ")</f>
        <v>0.16255739210284664</v>
      </c>
      <c r="L1001" t="str">
        <f>IF(Homes[[#This Row],[waterfront]]=1, "Yes","No")</f>
        <v>No</v>
      </c>
      <c r="M1001" s="4" t="str">
        <f>IF(Homes[[#This Row],[sqft_basement]]&gt;0, "Yes","No")</f>
        <v>Yes</v>
      </c>
      <c r="N1001" t="str">
        <f>CHOOSE(Homes[[#This Row],[view]]+1, "None","Fair","Good","Great","Excellent")</f>
        <v>Good</v>
      </c>
      <c r="O1001" t="str">
        <f>CHOOSE(Homes[[#This Row],[condition]], "Poor","Fair","Average","Good","Excellent")</f>
        <v>Average</v>
      </c>
      <c r="P1001">
        <f ca="1">YEAR(TODAY())-Homes[[#This Row],[yr_built]]</f>
        <v>12</v>
      </c>
      <c r="Q1001">
        <v>1923</v>
      </c>
      <c r="R1001">
        <f ca="1">IF(Homes[[#This Row],[yr_renovated]]&gt;0, YEAR(TODAY())-Homes[[#This Row],[yr_renovated]], YEAR(TODAY())-Homes[[#This Row],[yr_built]])</f>
        <v>102</v>
      </c>
      <c r="S1001">
        <v>1</v>
      </c>
      <c r="T1001" s="2">
        <v>41813</v>
      </c>
      <c r="U1001" s="3">
        <v>3</v>
      </c>
      <c r="V1001" s="4">
        <f>IFERROR(Homes[[#This Row],[sqft_above]]+Homes[[#This Row],[sqft_basement]]," ")</f>
        <v>3190</v>
      </c>
      <c r="W1001" s="4">
        <v>7081</v>
      </c>
      <c r="X1001">
        <v>0</v>
      </c>
      <c r="Y1001">
        <v>2</v>
      </c>
      <c r="Z1001">
        <v>3</v>
      </c>
      <c r="AA1001" s="4">
        <v>1890</v>
      </c>
      <c r="AB1001" s="4">
        <v>1300</v>
      </c>
      <c r="AC1001">
        <v>2013</v>
      </c>
      <c r="AD1001" t="s">
        <v>1122</v>
      </c>
      <c r="AE1001" t="s">
        <v>49</v>
      </c>
      <c r="AF1001" t="s">
        <v>1123</v>
      </c>
    </row>
    <row r="1002" spans="1:32">
      <c r="A1002" t="str">
        <f>PROPER(TRIM(Homes[[#This Row],[street]]))</f>
        <v>7030 Sw Maury Park Rd</v>
      </c>
      <c r="B1002" t="str">
        <f>PROPER(TRIM(Homes[[#This Row],[city]]))</f>
        <v>Vashon</v>
      </c>
      <c r="C1002" t="str">
        <f>_xlfn.TEXTBEFORE(Homes[[#This Row],[statezip]]," ")</f>
        <v>WA</v>
      </c>
      <c r="D1002" s="6" t="str">
        <f>_xlfn.TEXTAFTER(Homes[[#This Row],[statezip]]," ")</f>
        <v>98070</v>
      </c>
      <c r="E1002" s="1">
        <v>663000</v>
      </c>
      <c r="F1002">
        <v>3</v>
      </c>
      <c r="G1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2" s="3" t="str">
        <f>Homes[[#This Row],[bedrooms]] &amp; " bd | " &amp; TEXT(Homes[[#This Row],[bathrooms]],"0.##") &amp; " ba"</f>
        <v>3 bd | 2.5 ba</v>
      </c>
      <c r="I1002" s="4">
        <v>2480</v>
      </c>
      <c r="J1002" s="1">
        <f>IFERROR(Homes[[#This Row],[price]]/Homes[[#This Row],[sqft_living]]," ")</f>
        <v>267.33870967741933</v>
      </c>
      <c r="K1002" s="4">
        <f>IFERROR(Homes[[#This Row],[sqft_lot]]/43560," ")</f>
        <v>0.86875573921028471</v>
      </c>
      <c r="L1002" t="str">
        <f>IF(Homes[[#This Row],[waterfront]]=1, "Yes","No")</f>
        <v>Yes</v>
      </c>
      <c r="M1002" s="4" t="str">
        <f>IF(Homes[[#This Row],[sqft_basement]]&gt;0, "Yes","No")</f>
        <v>No</v>
      </c>
      <c r="N1002" t="str">
        <f>CHOOSE(Homes[[#This Row],[view]]+1, "None","Fair","Good","Great","Excellent")</f>
        <v>Great</v>
      </c>
      <c r="O1002" t="str">
        <f>CHOOSE(Homes[[#This Row],[condition]], "Poor","Fair","Average","Good","Excellent")</f>
        <v>Good</v>
      </c>
      <c r="P1002">
        <f ca="1">YEAR(TODAY())-Homes[[#This Row],[yr_built]]</f>
        <v>51</v>
      </c>
      <c r="Q1002">
        <v>0</v>
      </c>
      <c r="R1002">
        <f ca="1">IF(Homes[[#This Row],[yr_renovated]]&gt;0, YEAR(TODAY())-Homes[[#This Row],[yr_renovated]], YEAR(TODAY())-Homes[[#This Row],[yr_built]])</f>
        <v>51</v>
      </c>
      <c r="S1002">
        <v>1.5</v>
      </c>
      <c r="T1002" s="2">
        <v>41816</v>
      </c>
      <c r="U1002" s="3">
        <v>2.5</v>
      </c>
      <c r="V1002" s="4">
        <f>IFERROR(Homes[[#This Row],[sqft_above]]+Homes[[#This Row],[sqft_basement]]," ")</f>
        <v>2480</v>
      </c>
      <c r="W1002" s="4">
        <v>37843</v>
      </c>
      <c r="X1002">
        <v>1</v>
      </c>
      <c r="Y1002">
        <v>3</v>
      </c>
      <c r="Z1002">
        <v>4</v>
      </c>
      <c r="AA1002" s="4">
        <v>2480</v>
      </c>
      <c r="AB1002" s="4">
        <v>0</v>
      </c>
      <c r="AC1002">
        <v>1974</v>
      </c>
      <c r="AD1002" t="s">
        <v>1124</v>
      </c>
      <c r="AE1002" t="s">
        <v>619</v>
      </c>
      <c r="AF1002" t="s">
        <v>620</v>
      </c>
    </row>
    <row r="1003" spans="1:32">
      <c r="A1003" t="str">
        <f>PROPER(TRIM(Homes[[#This Row],[street]]))</f>
        <v>7028 20Th Ave Nw</v>
      </c>
      <c r="B1003" t="str">
        <f>PROPER(TRIM(Homes[[#This Row],[city]]))</f>
        <v>Seattle</v>
      </c>
      <c r="C1003" t="str">
        <f>_xlfn.TEXTBEFORE(Homes[[#This Row],[statezip]]," ")</f>
        <v>WA</v>
      </c>
      <c r="D1003" s="6" t="str">
        <f>_xlfn.TEXTAFTER(Homes[[#This Row],[statezip]]," ")</f>
        <v>98117</v>
      </c>
      <c r="E1003" s="1">
        <v>663000</v>
      </c>
      <c r="F1003">
        <v>3</v>
      </c>
      <c r="G1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03" s="3" t="str">
        <f>Homes[[#This Row],[bedrooms]] &amp; " bd | " &amp; TEXT(Homes[[#This Row],[bathrooms]],"0.##") &amp; " ba"</f>
        <v>3 bd | 2. ba</v>
      </c>
      <c r="I1003" s="4">
        <v>1480</v>
      </c>
      <c r="J1003" s="1">
        <f>IFERROR(Homes[[#This Row],[price]]/Homes[[#This Row],[sqft_living]]," ")</f>
        <v>447.97297297297297</v>
      </c>
      <c r="K1003" s="4">
        <f>IFERROR(Homes[[#This Row],[sqft_lot]]/43560," ")</f>
        <v>8.8980716253443531E-2</v>
      </c>
      <c r="L1003" t="str">
        <f>IF(Homes[[#This Row],[waterfront]]=1, "Yes","No")</f>
        <v>No</v>
      </c>
      <c r="M1003" s="4" t="str">
        <f>IF(Homes[[#This Row],[sqft_basement]]&gt;0, "Yes","No")</f>
        <v>Yes</v>
      </c>
      <c r="N1003" t="str">
        <f>CHOOSE(Homes[[#This Row],[view]]+1, "None","Fair","Good","Great","Excellent")</f>
        <v>None</v>
      </c>
      <c r="O1003" t="str">
        <f>CHOOSE(Homes[[#This Row],[condition]], "Poor","Fair","Average","Good","Excellent")</f>
        <v>Excellent</v>
      </c>
      <c r="P1003">
        <f ca="1">YEAR(TODAY())-Homes[[#This Row],[yr_built]]</f>
        <v>97</v>
      </c>
      <c r="Q1003">
        <v>1970</v>
      </c>
      <c r="R1003">
        <f ca="1">IF(Homes[[#This Row],[yr_renovated]]&gt;0, YEAR(TODAY())-Homes[[#This Row],[yr_renovated]], YEAR(TODAY())-Homes[[#This Row],[yr_built]])</f>
        <v>55</v>
      </c>
      <c r="S1003">
        <v>1</v>
      </c>
      <c r="T1003" s="2">
        <v>41816</v>
      </c>
      <c r="U1003" s="3">
        <v>2</v>
      </c>
      <c r="V1003" s="4">
        <f>IFERROR(Homes[[#This Row],[sqft_above]]+Homes[[#This Row],[sqft_basement]]," ")</f>
        <v>1480</v>
      </c>
      <c r="W1003" s="4">
        <v>3876</v>
      </c>
      <c r="X1003">
        <v>0</v>
      </c>
      <c r="Y1003">
        <v>0</v>
      </c>
      <c r="Z1003">
        <v>5</v>
      </c>
      <c r="AA1003" s="4">
        <v>860</v>
      </c>
      <c r="AB1003" s="4">
        <v>620</v>
      </c>
      <c r="AC1003">
        <v>1928</v>
      </c>
      <c r="AD1003" t="s">
        <v>1125</v>
      </c>
      <c r="AE1003" t="s">
        <v>49</v>
      </c>
      <c r="AF1003" t="s">
        <v>204</v>
      </c>
    </row>
    <row r="1004" spans="1:32">
      <c r="A1004" t="str">
        <f>PROPER(TRIM(Homes[[#This Row],[street]]))</f>
        <v>2552 57Th Ave Sw</v>
      </c>
      <c r="B1004" t="str">
        <f>PROPER(TRIM(Homes[[#This Row],[city]]))</f>
        <v>Seattle</v>
      </c>
      <c r="C1004" t="str">
        <f>_xlfn.TEXTBEFORE(Homes[[#This Row],[statezip]]," ")</f>
        <v>WA</v>
      </c>
      <c r="D1004" s="6" t="str">
        <f>_xlfn.TEXTAFTER(Homes[[#This Row],[statezip]]," ")</f>
        <v>98116</v>
      </c>
      <c r="E1004" s="1">
        <v>662990</v>
      </c>
      <c r="F1004">
        <v>3</v>
      </c>
      <c r="G1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04" s="3" t="str">
        <f>Homes[[#This Row],[bedrooms]] &amp; " bd | " &amp; TEXT(Homes[[#This Row],[bathrooms]],"0.##") &amp; " ba"</f>
        <v>3 bd | 1.75 ba</v>
      </c>
      <c r="I1004" s="4">
        <v>1240</v>
      </c>
      <c r="J1004" s="1">
        <f>IFERROR(Homes[[#This Row],[price]]/Homes[[#This Row],[sqft_living]]," ")</f>
        <v>534.66935483870964</v>
      </c>
      <c r="K1004" s="4">
        <f>IFERROR(Homes[[#This Row],[sqft_lot]]/43560," ")</f>
        <v>8.2644628099173556E-2</v>
      </c>
      <c r="L1004" t="str">
        <f>IF(Homes[[#This Row],[waterfront]]=1, "Yes","No")</f>
        <v>No</v>
      </c>
      <c r="M1004" s="4" t="str">
        <f>IF(Homes[[#This Row],[sqft_basement]]&gt;0, "Yes","No")</f>
        <v>No</v>
      </c>
      <c r="N1004" t="str">
        <f>CHOOSE(Homes[[#This Row],[view]]+1, "None","Fair","Good","Great","Excellent")</f>
        <v>None</v>
      </c>
      <c r="O1004" t="str">
        <f>CHOOSE(Homes[[#This Row],[condition]], "Poor","Fair","Average","Good","Excellent")</f>
        <v>Excellent</v>
      </c>
      <c r="P1004">
        <f ca="1">YEAR(TODAY())-Homes[[#This Row],[yr_built]]</f>
        <v>99</v>
      </c>
      <c r="Q1004">
        <v>0</v>
      </c>
      <c r="R1004">
        <f ca="1">IF(Homes[[#This Row],[yr_renovated]]&gt;0, YEAR(TODAY())-Homes[[#This Row],[yr_renovated]], YEAR(TODAY())-Homes[[#This Row],[yr_built]])</f>
        <v>99</v>
      </c>
      <c r="S1004">
        <v>1.5</v>
      </c>
      <c r="T1004" s="2">
        <v>41782</v>
      </c>
      <c r="U1004" s="3">
        <v>1.75</v>
      </c>
      <c r="V1004" s="4">
        <f>IFERROR(Homes[[#This Row],[sqft_above]]+Homes[[#This Row],[sqft_basement]]," ")</f>
        <v>1240</v>
      </c>
      <c r="W1004" s="4">
        <v>3600</v>
      </c>
      <c r="X1004">
        <v>0</v>
      </c>
      <c r="Y1004">
        <v>0</v>
      </c>
      <c r="Z1004">
        <v>5</v>
      </c>
      <c r="AA1004" s="4">
        <v>1240</v>
      </c>
      <c r="AB1004" s="4">
        <v>0</v>
      </c>
      <c r="AC1004">
        <v>1926</v>
      </c>
      <c r="AD1004" t="s">
        <v>1126</v>
      </c>
      <c r="AE1004" t="s">
        <v>49</v>
      </c>
      <c r="AF1004" t="s">
        <v>192</v>
      </c>
    </row>
    <row r="1005" spans="1:32">
      <c r="A1005" t="str">
        <f>PROPER(TRIM(Homes[[#This Row],[street]]))</f>
        <v>16426 Ne 107Th Pl</v>
      </c>
      <c r="B1005" t="str">
        <f>PROPER(TRIM(Homes[[#This Row],[city]]))</f>
        <v>Redmond</v>
      </c>
      <c r="C1005" t="str">
        <f>_xlfn.TEXTBEFORE(Homes[[#This Row],[statezip]]," ")</f>
        <v>WA</v>
      </c>
      <c r="D1005" s="6" t="str">
        <f>_xlfn.TEXTAFTER(Homes[[#This Row],[statezip]]," ")</f>
        <v>98052</v>
      </c>
      <c r="E1005" s="1">
        <v>661500</v>
      </c>
      <c r="F1005">
        <v>5</v>
      </c>
      <c r="G1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5" s="3" t="str">
        <f>Homes[[#This Row],[bedrooms]] &amp; " bd | " &amp; TEXT(Homes[[#This Row],[bathrooms]],"0.##") &amp; " ba"</f>
        <v>5 bd | 2.5 ba</v>
      </c>
      <c r="I1005" s="4">
        <v>2500</v>
      </c>
      <c r="J1005" s="1">
        <f>IFERROR(Homes[[#This Row],[price]]/Homes[[#This Row],[sqft_living]]," ")</f>
        <v>264.60000000000002</v>
      </c>
      <c r="K1005" s="4">
        <f>IFERROR(Homes[[#This Row],[sqft_lot]]/43560," ")</f>
        <v>0.16528925619834711</v>
      </c>
      <c r="L1005" t="str">
        <f>IF(Homes[[#This Row],[waterfront]]=1, "Yes","No")</f>
        <v>No</v>
      </c>
      <c r="M1005" s="4" t="str">
        <f>IF(Homes[[#This Row],[sqft_basement]]&gt;0, "Yes","No")</f>
        <v>Yes</v>
      </c>
      <c r="N1005" t="str">
        <f>CHOOSE(Homes[[#This Row],[view]]+1, "None","Fair","Good","Great","Excellent")</f>
        <v>None</v>
      </c>
      <c r="O1005" t="str">
        <f>CHOOSE(Homes[[#This Row],[condition]], "Poor","Fair","Average","Good","Excellent")</f>
        <v>Good</v>
      </c>
      <c r="P1005">
        <f ca="1">YEAR(TODAY())-Homes[[#This Row],[yr_built]]</f>
        <v>48</v>
      </c>
      <c r="Q1005">
        <v>0</v>
      </c>
      <c r="R1005">
        <f ca="1">IF(Homes[[#This Row],[yr_renovated]]&gt;0, YEAR(TODAY())-Homes[[#This Row],[yr_renovated]], YEAR(TODAY())-Homes[[#This Row],[yr_built]])</f>
        <v>48</v>
      </c>
      <c r="S1005">
        <v>1</v>
      </c>
      <c r="T1005" s="2">
        <v>41817</v>
      </c>
      <c r="U1005" s="3">
        <v>2.5</v>
      </c>
      <c r="V1005" s="4">
        <f>IFERROR(Homes[[#This Row],[sqft_above]]+Homes[[#This Row],[sqft_basement]]," ")</f>
        <v>2500</v>
      </c>
      <c r="W1005" s="4">
        <v>7200</v>
      </c>
      <c r="X1005">
        <v>0</v>
      </c>
      <c r="Y1005">
        <v>0</v>
      </c>
      <c r="Z1005">
        <v>4</v>
      </c>
      <c r="AA1005" s="4">
        <v>1490</v>
      </c>
      <c r="AB1005" s="4">
        <v>1010</v>
      </c>
      <c r="AC1005">
        <v>1977</v>
      </c>
      <c r="AD1005" t="s">
        <v>1127</v>
      </c>
      <c r="AE1005" t="s">
        <v>137</v>
      </c>
      <c r="AF1005" t="s">
        <v>138</v>
      </c>
    </row>
    <row r="1006" spans="1:32">
      <c r="A1006" t="str">
        <f>PROPER(TRIM(Homes[[#This Row],[street]]))</f>
        <v>2319 41St Ave Sw</v>
      </c>
      <c r="B1006" t="str">
        <f>PROPER(TRIM(Homes[[#This Row],[city]]))</f>
        <v>Seattle</v>
      </c>
      <c r="C1006" t="str">
        <f>_xlfn.TEXTBEFORE(Homes[[#This Row],[statezip]]," ")</f>
        <v>WA</v>
      </c>
      <c r="D1006" s="6" t="str">
        <f>_xlfn.TEXTAFTER(Homes[[#This Row],[statezip]]," ")</f>
        <v>98116</v>
      </c>
      <c r="E1006" s="1">
        <v>661254</v>
      </c>
      <c r="F1006">
        <v>4</v>
      </c>
      <c r="G1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006" s="3" t="str">
        <f>Homes[[#This Row],[bedrooms]] &amp; " bd | " &amp; TEXT(Homes[[#This Row],[bathrooms]],"0.##") &amp; " ba"</f>
        <v>4 bd | 4. ba</v>
      </c>
      <c r="I1006" s="4">
        <v>2290</v>
      </c>
      <c r="J1006" s="1">
        <f>IFERROR(Homes[[#This Row],[price]]/Homes[[#This Row],[sqft_living]]," ")</f>
        <v>288.7572052401747</v>
      </c>
      <c r="K1006" s="4">
        <f>IFERROR(Homes[[#This Row],[sqft_lot]]/43560," ")</f>
        <v>0.14348025711662074</v>
      </c>
      <c r="L1006" t="str">
        <f>IF(Homes[[#This Row],[waterfront]]=1, "Yes","No")</f>
        <v>No</v>
      </c>
      <c r="M1006" s="4" t="str">
        <f>IF(Homes[[#This Row],[sqft_basement]]&gt;0, "Yes","No")</f>
        <v>Yes</v>
      </c>
      <c r="N1006" t="str">
        <f>CHOOSE(Homes[[#This Row],[view]]+1, "None","Fair","Good","Great","Excellent")</f>
        <v>None</v>
      </c>
      <c r="O1006" t="str">
        <f>CHOOSE(Homes[[#This Row],[condition]], "Poor","Fair","Average","Good","Excellent")</f>
        <v>Excellent</v>
      </c>
      <c r="P1006">
        <f ca="1">YEAR(TODAY())-Homes[[#This Row],[yr_built]]</f>
        <v>85</v>
      </c>
      <c r="Q1006">
        <v>0</v>
      </c>
      <c r="R1006">
        <f ca="1">IF(Homes[[#This Row],[yr_renovated]]&gt;0, YEAR(TODAY())-Homes[[#This Row],[yr_renovated]], YEAR(TODAY())-Homes[[#This Row],[yr_built]])</f>
        <v>85</v>
      </c>
      <c r="S1006">
        <v>1.5</v>
      </c>
      <c r="T1006" s="2">
        <v>41782</v>
      </c>
      <c r="U1006" s="3">
        <v>4</v>
      </c>
      <c r="V1006" s="4">
        <f>IFERROR(Homes[[#This Row],[sqft_above]]+Homes[[#This Row],[sqft_basement]]," ")</f>
        <v>2290</v>
      </c>
      <c r="W1006" s="4">
        <v>6250</v>
      </c>
      <c r="X1006">
        <v>0</v>
      </c>
      <c r="Y1006">
        <v>0</v>
      </c>
      <c r="Z1006">
        <v>5</v>
      </c>
      <c r="AA1006" s="4">
        <v>1690</v>
      </c>
      <c r="AB1006" s="4">
        <v>600</v>
      </c>
      <c r="AC1006">
        <v>1940</v>
      </c>
      <c r="AD1006" t="s">
        <v>1128</v>
      </c>
      <c r="AE1006" t="s">
        <v>49</v>
      </c>
      <c r="AF1006" t="s">
        <v>192</v>
      </c>
    </row>
    <row r="1007" spans="1:32">
      <c r="A1007" t="str">
        <f>PROPER(TRIM(Homes[[#This Row],[street]]))</f>
        <v>4426 38Th Ave Sw</v>
      </c>
      <c r="B1007" t="str">
        <f>PROPER(TRIM(Homes[[#This Row],[city]]))</f>
        <v>Seattle</v>
      </c>
      <c r="C1007" t="str">
        <f>_xlfn.TEXTBEFORE(Homes[[#This Row],[statezip]]," ")</f>
        <v>WA</v>
      </c>
      <c r="D1007" s="6" t="str">
        <f>_xlfn.TEXTAFTER(Homes[[#This Row],[statezip]]," ")</f>
        <v>98126</v>
      </c>
      <c r="E1007" s="1">
        <v>661000</v>
      </c>
      <c r="F1007">
        <v>4</v>
      </c>
      <c r="G1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07" s="3" t="str">
        <f>Homes[[#This Row],[bedrooms]] &amp; " bd | " &amp; TEXT(Homes[[#This Row],[bathrooms]],"0.##") &amp; " ba"</f>
        <v>4 bd | 2.25 ba</v>
      </c>
      <c r="I1007" s="4">
        <v>1990</v>
      </c>
      <c r="J1007" s="1">
        <f>IFERROR(Homes[[#This Row],[price]]/Homes[[#This Row],[sqft_living]]," ")</f>
        <v>332.1608040201005</v>
      </c>
      <c r="K1007" s="4">
        <f>IFERROR(Homes[[#This Row],[sqft_lot]]/43560," ")</f>
        <v>0.10560146923783287</v>
      </c>
      <c r="L1007" t="str">
        <f>IF(Homes[[#This Row],[waterfront]]=1, "Yes","No")</f>
        <v>No</v>
      </c>
      <c r="M1007" s="4" t="str">
        <f>IF(Homes[[#This Row],[sqft_basement]]&gt;0, "Yes","No")</f>
        <v>Yes</v>
      </c>
      <c r="N1007" t="str">
        <f>CHOOSE(Homes[[#This Row],[view]]+1, "None","Fair","Good","Great","Excellent")</f>
        <v>Good</v>
      </c>
      <c r="O1007" t="str">
        <f>CHOOSE(Homes[[#This Row],[condition]], "Poor","Fair","Average","Good","Excellent")</f>
        <v>Good</v>
      </c>
      <c r="P1007">
        <f ca="1">YEAR(TODAY())-Homes[[#This Row],[yr_built]]</f>
        <v>93</v>
      </c>
      <c r="Q1007">
        <v>1958</v>
      </c>
      <c r="R1007">
        <f ca="1">IF(Homes[[#This Row],[yr_renovated]]&gt;0, YEAR(TODAY())-Homes[[#This Row],[yr_renovated]], YEAR(TODAY())-Homes[[#This Row],[yr_built]])</f>
        <v>67</v>
      </c>
      <c r="S1007">
        <v>1.5</v>
      </c>
      <c r="T1007" s="2">
        <v>41792</v>
      </c>
      <c r="U1007" s="3">
        <v>2.25</v>
      </c>
      <c r="V1007" s="4">
        <f>IFERROR(Homes[[#This Row],[sqft_above]]+Homes[[#This Row],[sqft_basement]]," ")</f>
        <v>1990</v>
      </c>
      <c r="W1007" s="4">
        <v>4600</v>
      </c>
      <c r="X1007">
        <v>0</v>
      </c>
      <c r="Y1007">
        <v>2</v>
      </c>
      <c r="Z1007">
        <v>4</v>
      </c>
      <c r="AA1007" s="4">
        <v>1420</v>
      </c>
      <c r="AB1007" s="4">
        <v>570</v>
      </c>
      <c r="AC1007">
        <v>1932</v>
      </c>
      <c r="AD1007" t="s">
        <v>1129</v>
      </c>
      <c r="AE1007" t="s">
        <v>49</v>
      </c>
      <c r="AF1007" t="s">
        <v>434</v>
      </c>
    </row>
    <row r="1008" spans="1:32">
      <c r="A1008" t="str">
        <f>PROPER(TRIM(Homes[[#This Row],[street]]))</f>
        <v>8517 143Rd Ct Ne</v>
      </c>
      <c r="B1008" t="str">
        <f>PROPER(TRIM(Homes[[#This Row],[city]]))</f>
        <v>Redmond</v>
      </c>
      <c r="C1008" t="str">
        <f>_xlfn.TEXTBEFORE(Homes[[#This Row],[statezip]]," ")</f>
        <v>WA</v>
      </c>
      <c r="D1008" s="6" t="str">
        <f>_xlfn.TEXTAFTER(Homes[[#This Row],[statezip]]," ")</f>
        <v>98052</v>
      </c>
      <c r="E1008" s="1">
        <v>661000</v>
      </c>
      <c r="F1008">
        <v>4</v>
      </c>
      <c r="G1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8" s="3" t="str">
        <f>Homes[[#This Row],[bedrooms]] &amp; " bd | " &amp; TEXT(Homes[[#This Row],[bathrooms]],"0.##") &amp; " ba"</f>
        <v>4 bd | 2.5 ba</v>
      </c>
      <c r="I1008" s="4">
        <v>2496</v>
      </c>
      <c r="J1008" s="1">
        <f>IFERROR(Homes[[#This Row],[price]]/Homes[[#This Row],[sqft_living]]," ")</f>
        <v>264.82371794871796</v>
      </c>
      <c r="K1008" s="4">
        <f>IFERROR(Homes[[#This Row],[sqft_lot]]/43560," ")</f>
        <v>0.1849862258953168</v>
      </c>
      <c r="L1008" t="str">
        <f>IF(Homes[[#This Row],[waterfront]]=1, "Yes","No")</f>
        <v>No</v>
      </c>
      <c r="M1008" s="4" t="str">
        <f>IF(Homes[[#This Row],[sqft_basement]]&gt;0, "Yes","No")</f>
        <v>No</v>
      </c>
      <c r="N1008" t="str">
        <f>CHOOSE(Homes[[#This Row],[view]]+1, "None","Fair","Good","Great","Excellent")</f>
        <v>None</v>
      </c>
      <c r="O1008" t="str">
        <f>CHOOSE(Homes[[#This Row],[condition]], "Poor","Fair","Average","Good","Excellent")</f>
        <v>Average</v>
      </c>
      <c r="P1008">
        <f ca="1">YEAR(TODAY())-Homes[[#This Row],[yr_built]]</f>
        <v>27</v>
      </c>
      <c r="Q1008">
        <v>2006</v>
      </c>
      <c r="R1008">
        <f ca="1">IF(Homes[[#This Row],[yr_renovated]]&gt;0, YEAR(TODAY())-Homes[[#This Row],[yr_renovated]], YEAR(TODAY())-Homes[[#This Row],[yr_built]])</f>
        <v>19</v>
      </c>
      <c r="S1008">
        <v>2</v>
      </c>
      <c r="T1008" s="2">
        <v>41809</v>
      </c>
      <c r="U1008" s="3">
        <v>2.5</v>
      </c>
      <c r="V1008" s="4">
        <f>IFERROR(Homes[[#This Row],[sqft_above]]+Homes[[#This Row],[sqft_basement]]," ")</f>
        <v>2496</v>
      </c>
      <c r="W1008" s="4">
        <v>8058</v>
      </c>
      <c r="X1008">
        <v>0</v>
      </c>
      <c r="Y1008">
        <v>0</v>
      </c>
      <c r="Z1008">
        <v>3</v>
      </c>
      <c r="AA1008" s="4">
        <v>2496</v>
      </c>
      <c r="AB1008" s="4">
        <v>0</v>
      </c>
      <c r="AC1008">
        <v>1998</v>
      </c>
      <c r="AD1008" t="s">
        <v>1130</v>
      </c>
      <c r="AE1008" t="s">
        <v>137</v>
      </c>
      <c r="AF1008" t="s">
        <v>138</v>
      </c>
    </row>
    <row r="1009" spans="1:32">
      <c r="A1009" t="str">
        <f>PROPER(TRIM(Homes[[#This Row],[street]]))</f>
        <v>2739 31St Ave S</v>
      </c>
      <c r="B1009" t="str">
        <f>PROPER(TRIM(Homes[[#This Row],[city]]))</f>
        <v>Seattle</v>
      </c>
      <c r="C1009" t="str">
        <f>_xlfn.TEXTBEFORE(Homes[[#This Row],[statezip]]," ")</f>
        <v>WA</v>
      </c>
      <c r="D1009" s="6" t="str">
        <f>_xlfn.TEXTAFTER(Homes[[#This Row],[statezip]]," ")</f>
        <v>98144</v>
      </c>
      <c r="E1009" s="1">
        <v>660500</v>
      </c>
      <c r="F1009">
        <v>5</v>
      </c>
      <c r="G1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09" s="3" t="str">
        <f>Homes[[#This Row],[bedrooms]] &amp; " bd | " &amp; TEXT(Homes[[#This Row],[bathrooms]],"0.##") &amp; " ba"</f>
        <v>5 bd | 2.5 ba</v>
      </c>
      <c r="I1009" s="4">
        <v>2950</v>
      </c>
      <c r="J1009" s="1">
        <f>IFERROR(Homes[[#This Row],[price]]/Homes[[#This Row],[sqft_living]]," ")</f>
        <v>223.89830508474577</v>
      </c>
      <c r="K1009" s="4">
        <f>IFERROR(Homes[[#This Row],[sqft_lot]]/43560," ")</f>
        <v>0.12626262626262627</v>
      </c>
      <c r="L1009" t="str">
        <f>IF(Homes[[#This Row],[waterfront]]=1, "Yes","No")</f>
        <v>No</v>
      </c>
      <c r="M1009" s="4" t="str">
        <f>IF(Homes[[#This Row],[sqft_basement]]&gt;0, "Yes","No")</f>
        <v>Yes</v>
      </c>
      <c r="N1009" t="str">
        <f>CHOOSE(Homes[[#This Row],[view]]+1, "None","Fair","Good","Great","Excellent")</f>
        <v>None</v>
      </c>
      <c r="O1009" t="str">
        <f>CHOOSE(Homes[[#This Row],[condition]], "Poor","Fair","Average","Good","Excellent")</f>
        <v>Excellent</v>
      </c>
      <c r="P1009">
        <f ca="1">YEAR(TODAY())-Homes[[#This Row],[yr_built]]</f>
        <v>107</v>
      </c>
      <c r="Q1009">
        <v>0</v>
      </c>
      <c r="R1009">
        <f ca="1">IF(Homes[[#This Row],[yr_renovated]]&gt;0, YEAR(TODAY())-Homes[[#This Row],[yr_renovated]], YEAR(TODAY())-Homes[[#This Row],[yr_built]])</f>
        <v>107</v>
      </c>
      <c r="S1009">
        <v>1.5</v>
      </c>
      <c r="T1009" s="2">
        <v>41822</v>
      </c>
      <c r="U1009" s="3">
        <v>2.5</v>
      </c>
      <c r="V1009" s="4">
        <f>IFERROR(Homes[[#This Row],[sqft_above]]+Homes[[#This Row],[sqft_basement]]," ")</f>
        <v>2950</v>
      </c>
      <c r="W1009" s="4">
        <v>5500</v>
      </c>
      <c r="X1009">
        <v>0</v>
      </c>
      <c r="Y1009">
        <v>0</v>
      </c>
      <c r="Z1009">
        <v>5</v>
      </c>
      <c r="AA1009" s="4">
        <v>1720</v>
      </c>
      <c r="AB1009" s="4">
        <v>1230</v>
      </c>
      <c r="AC1009">
        <v>1918</v>
      </c>
      <c r="AD1009" t="s">
        <v>1131</v>
      </c>
      <c r="AE1009" t="s">
        <v>49</v>
      </c>
      <c r="AF1009" t="s">
        <v>110</v>
      </c>
    </row>
    <row r="1010" spans="1:32">
      <c r="A1010" t="str">
        <f>PROPER(TRIM(Homes[[#This Row],[street]]))</f>
        <v>12016 Se 42Nd St</v>
      </c>
      <c r="B1010" t="str">
        <f>PROPER(TRIM(Homes[[#This Row],[city]]))</f>
        <v>Bellevue</v>
      </c>
      <c r="C1010" t="str">
        <f>_xlfn.TEXTBEFORE(Homes[[#This Row],[statezip]]," ")</f>
        <v>WA</v>
      </c>
      <c r="D1010" s="6" t="str">
        <f>_xlfn.TEXTAFTER(Homes[[#This Row],[statezip]]," ")</f>
        <v>98006</v>
      </c>
      <c r="E1010" s="1">
        <v>660000</v>
      </c>
      <c r="F1010">
        <v>3</v>
      </c>
      <c r="G1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10" s="3" t="str">
        <f>Homes[[#This Row],[bedrooms]] &amp; " bd | " &amp; TEXT(Homes[[#This Row],[bathrooms]],"0.##") &amp; " ba"</f>
        <v>3 bd | 1. ba</v>
      </c>
      <c r="I1010" s="4">
        <v>1210</v>
      </c>
      <c r="J1010" s="1">
        <f>IFERROR(Homes[[#This Row],[price]]/Homes[[#This Row],[sqft_living]]," ")</f>
        <v>545.4545454545455</v>
      </c>
      <c r="K1010" s="4">
        <f>IFERROR(Homes[[#This Row],[sqft_lot]]/43560," ")</f>
        <v>0.22089072543617999</v>
      </c>
      <c r="L1010" t="str">
        <f>IF(Homes[[#This Row],[waterfront]]=1, "Yes","No")</f>
        <v>No</v>
      </c>
      <c r="M1010" s="4" t="str">
        <f>IF(Homes[[#This Row],[sqft_basement]]&gt;0, "Yes","No")</f>
        <v>No</v>
      </c>
      <c r="N1010" t="str">
        <f>CHOOSE(Homes[[#This Row],[view]]+1, "None","Fair","Good","Great","Excellent")</f>
        <v>Fair</v>
      </c>
      <c r="O1010" t="str">
        <f>CHOOSE(Homes[[#This Row],[condition]], "Poor","Fair","Average","Good","Excellent")</f>
        <v>Average</v>
      </c>
      <c r="P1010">
        <f ca="1">YEAR(TODAY())-Homes[[#This Row],[yr_built]]</f>
        <v>70</v>
      </c>
      <c r="Q1010">
        <v>2009</v>
      </c>
      <c r="R1010">
        <f ca="1">IF(Homes[[#This Row],[yr_renovated]]&gt;0, YEAR(TODAY())-Homes[[#This Row],[yr_renovated]], YEAR(TODAY())-Homes[[#This Row],[yr_built]])</f>
        <v>16</v>
      </c>
      <c r="S1010">
        <v>1</v>
      </c>
      <c r="T1010" s="2">
        <v>41816</v>
      </c>
      <c r="U1010" s="3">
        <v>1</v>
      </c>
      <c r="V1010" s="4">
        <f>IFERROR(Homes[[#This Row],[sqft_above]]+Homes[[#This Row],[sqft_basement]]," ")</f>
        <v>1210</v>
      </c>
      <c r="W1010" s="4">
        <v>9622</v>
      </c>
      <c r="X1010">
        <v>0</v>
      </c>
      <c r="Y1010">
        <v>1</v>
      </c>
      <c r="Z1010">
        <v>3</v>
      </c>
      <c r="AA1010" s="4">
        <v>1210</v>
      </c>
      <c r="AB1010" s="4">
        <v>0</v>
      </c>
      <c r="AC1010">
        <v>1955</v>
      </c>
      <c r="AD1010" t="s">
        <v>1132</v>
      </c>
      <c r="AE1010" t="s">
        <v>33</v>
      </c>
      <c r="AF1010" t="s">
        <v>91</v>
      </c>
    </row>
    <row r="1011" spans="1:32">
      <c r="A1011" t="str">
        <f>PROPER(TRIM(Homes[[#This Row],[street]]))</f>
        <v>24554 Se 39Th Pl</v>
      </c>
      <c r="B1011" t="str">
        <f>PROPER(TRIM(Homes[[#This Row],[city]]))</f>
        <v>Issaquah</v>
      </c>
      <c r="C1011" t="str">
        <f>_xlfn.TEXTBEFORE(Homes[[#This Row],[statezip]]," ")</f>
        <v>WA</v>
      </c>
      <c r="D1011" s="6" t="str">
        <f>_xlfn.TEXTAFTER(Homes[[#This Row],[statezip]]," ")</f>
        <v>98029</v>
      </c>
      <c r="E1011" s="1">
        <v>660000</v>
      </c>
      <c r="F1011">
        <v>4</v>
      </c>
      <c r="G1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11" s="3" t="str">
        <f>Homes[[#This Row],[bedrooms]] &amp; " bd | " &amp; TEXT(Homes[[#This Row],[bathrooms]],"0.##") &amp; " ba"</f>
        <v>4 bd | 3.25 ba</v>
      </c>
      <c r="I1011" s="4">
        <v>3030</v>
      </c>
      <c r="J1011" s="1">
        <f>IFERROR(Homes[[#This Row],[price]]/Homes[[#This Row],[sqft_living]]," ")</f>
        <v>217.82178217821783</v>
      </c>
      <c r="K1011" s="4">
        <f>IFERROR(Homes[[#This Row],[sqft_lot]]/43560," ")</f>
        <v>0.21287878787878789</v>
      </c>
      <c r="L1011" t="str">
        <f>IF(Homes[[#This Row],[waterfront]]=1, "Yes","No")</f>
        <v>No</v>
      </c>
      <c r="M1011" s="4" t="str">
        <f>IF(Homes[[#This Row],[sqft_basement]]&gt;0, "Yes","No")</f>
        <v>No</v>
      </c>
      <c r="N1011" t="str">
        <f>CHOOSE(Homes[[#This Row],[view]]+1, "None","Fair","Good","Great","Excellent")</f>
        <v>None</v>
      </c>
      <c r="O1011" t="str">
        <f>CHOOSE(Homes[[#This Row],[condition]], "Poor","Fair","Average","Good","Excellent")</f>
        <v>Excellent</v>
      </c>
      <c r="P1011">
        <f ca="1">YEAR(TODAY())-Homes[[#This Row],[yr_built]]</f>
        <v>37</v>
      </c>
      <c r="Q1011">
        <v>0</v>
      </c>
      <c r="R1011">
        <f ca="1">IF(Homes[[#This Row],[yr_renovated]]&gt;0, YEAR(TODAY())-Homes[[#This Row],[yr_renovated]], YEAR(TODAY())-Homes[[#This Row],[yr_built]])</f>
        <v>37</v>
      </c>
      <c r="S1011">
        <v>2</v>
      </c>
      <c r="T1011" s="2">
        <v>41810</v>
      </c>
      <c r="U1011" s="3">
        <v>3.25</v>
      </c>
      <c r="V1011" s="4">
        <f>IFERROR(Homes[[#This Row],[sqft_above]]+Homes[[#This Row],[sqft_basement]]," ")</f>
        <v>3030</v>
      </c>
      <c r="W1011" s="4">
        <v>9273</v>
      </c>
      <c r="X1011">
        <v>0</v>
      </c>
      <c r="Y1011">
        <v>0</v>
      </c>
      <c r="Z1011">
        <v>5</v>
      </c>
      <c r="AA1011" s="4">
        <v>3030</v>
      </c>
      <c r="AB1011" s="4">
        <v>0</v>
      </c>
      <c r="AC1011">
        <v>1988</v>
      </c>
      <c r="AD1011" t="s">
        <v>1133</v>
      </c>
      <c r="AE1011" t="s">
        <v>79</v>
      </c>
      <c r="AF1011" t="s">
        <v>80</v>
      </c>
    </row>
    <row r="1012" spans="1:32">
      <c r="A1012" t="str">
        <f>PROPER(TRIM(Homes[[#This Row],[street]]))</f>
        <v>10741 242Nd Pl Ne</v>
      </c>
      <c r="B1012" t="str">
        <f>PROPER(TRIM(Homes[[#This Row],[city]]))</f>
        <v>Redmond</v>
      </c>
      <c r="C1012" t="str">
        <f>_xlfn.TEXTBEFORE(Homes[[#This Row],[statezip]]," ")</f>
        <v>WA</v>
      </c>
      <c r="D1012" s="6" t="str">
        <f>_xlfn.TEXTAFTER(Homes[[#This Row],[statezip]]," ")</f>
        <v>98053</v>
      </c>
      <c r="E1012" s="1">
        <v>660000</v>
      </c>
      <c r="F1012">
        <v>3</v>
      </c>
      <c r="G1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12" s="3" t="str">
        <f>Homes[[#This Row],[bedrooms]] &amp; " bd | " &amp; TEXT(Homes[[#This Row],[bathrooms]],"0.##") &amp; " ba"</f>
        <v>3 bd | 2.5 ba</v>
      </c>
      <c r="I1012" s="4">
        <v>2450</v>
      </c>
      <c r="J1012" s="1">
        <f>IFERROR(Homes[[#This Row],[price]]/Homes[[#This Row],[sqft_living]]," ")</f>
        <v>269.38775510204084</v>
      </c>
      <c r="K1012" s="4">
        <f>IFERROR(Homes[[#This Row],[sqft_lot]]/43560," ")</f>
        <v>9.9449035812672171E-2</v>
      </c>
      <c r="L1012" t="str">
        <f>IF(Homes[[#This Row],[waterfront]]=1, "Yes","No")</f>
        <v>No</v>
      </c>
      <c r="M1012" s="4" t="str">
        <f>IF(Homes[[#This Row],[sqft_basement]]&gt;0, "Yes","No")</f>
        <v>No</v>
      </c>
      <c r="N1012" t="str">
        <f>CHOOSE(Homes[[#This Row],[view]]+1, "None","Fair","Good","Great","Excellent")</f>
        <v>None</v>
      </c>
      <c r="O1012" t="str">
        <f>CHOOSE(Homes[[#This Row],[condition]], "Poor","Fair","Average","Good","Excellent")</f>
        <v>Average</v>
      </c>
      <c r="P1012">
        <f ca="1">YEAR(TODAY())-Homes[[#This Row],[yr_built]]</f>
        <v>15</v>
      </c>
      <c r="Q1012">
        <v>0</v>
      </c>
      <c r="R1012">
        <f ca="1">IF(Homes[[#This Row],[yr_renovated]]&gt;0, YEAR(TODAY())-Homes[[#This Row],[yr_renovated]], YEAR(TODAY())-Homes[[#This Row],[yr_built]])</f>
        <v>15</v>
      </c>
      <c r="S1012">
        <v>2</v>
      </c>
      <c r="T1012" s="2">
        <v>41781</v>
      </c>
      <c r="U1012" s="3">
        <v>2.5</v>
      </c>
      <c r="V1012" s="4">
        <f>IFERROR(Homes[[#This Row],[sqft_above]]+Homes[[#This Row],[sqft_basement]]," ")</f>
        <v>2450</v>
      </c>
      <c r="W1012" s="4">
        <v>4332</v>
      </c>
      <c r="X1012">
        <v>0</v>
      </c>
      <c r="Y1012">
        <v>0</v>
      </c>
      <c r="Z1012">
        <v>3</v>
      </c>
      <c r="AA1012" s="4">
        <v>2450</v>
      </c>
      <c r="AB1012" s="4">
        <v>0</v>
      </c>
      <c r="AC1012">
        <v>2010</v>
      </c>
      <c r="AD1012" t="s">
        <v>1134</v>
      </c>
      <c r="AE1012" t="s">
        <v>137</v>
      </c>
      <c r="AF1012" t="s">
        <v>208</v>
      </c>
    </row>
    <row r="1013" spans="1:32">
      <c r="A1013" t="str">
        <f>PROPER(TRIM(Homes[[#This Row],[street]]))</f>
        <v>15031 Ne 144Th St</v>
      </c>
      <c r="B1013" t="str">
        <f>PROPER(TRIM(Homes[[#This Row],[city]]))</f>
        <v>Redmond</v>
      </c>
      <c r="C1013" t="str">
        <f>_xlfn.TEXTBEFORE(Homes[[#This Row],[statezip]]," ")</f>
        <v>WA</v>
      </c>
      <c r="D1013" s="6" t="str">
        <f>_xlfn.TEXTAFTER(Homes[[#This Row],[statezip]]," ")</f>
        <v>98052</v>
      </c>
      <c r="E1013" s="1">
        <v>660000</v>
      </c>
      <c r="F1013">
        <v>3</v>
      </c>
      <c r="G1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13" s="3" t="str">
        <f>Homes[[#This Row],[bedrooms]] &amp; " bd | " &amp; TEXT(Homes[[#This Row],[bathrooms]],"0.##") &amp; " ba"</f>
        <v>3 bd | 2. ba</v>
      </c>
      <c r="I1013" s="4">
        <v>2570</v>
      </c>
      <c r="J1013" s="1">
        <f>IFERROR(Homes[[#This Row],[price]]/Homes[[#This Row],[sqft_living]]," ")</f>
        <v>256.80933852140078</v>
      </c>
      <c r="K1013" s="4">
        <f>IFERROR(Homes[[#This Row],[sqft_lot]]/43560," ")</f>
        <v>0.65426997245179064</v>
      </c>
      <c r="L1013" t="str">
        <f>IF(Homes[[#This Row],[waterfront]]=1, "Yes","No")</f>
        <v>No</v>
      </c>
      <c r="M1013" s="4" t="str">
        <f>IF(Homes[[#This Row],[sqft_basement]]&gt;0, "Yes","No")</f>
        <v>Yes</v>
      </c>
      <c r="N1013" t="str">
        <f>CHOOSE(Homes[[#This Row],[view]]+1, "None","Fair","Good","Great","Excellent")</f>
        <v>None</v>
      </c>
      <c r="O1013" t="str">
        <f>CHOOSE(Homes[[#This Row],[condition]], "Poor","Fair","Average","Good","Excellent")</f>
        <v>Average</v>
      </c>
      <c r="P1013">
        <f ca="1">YEAR(TODAY())-Homes[[#This Row],[yr_built]]</f>
        <v>42</v>
      </c>
      <c r="Q1013">
        <v>2009</v>
      </c>
      <c r="R1013">
        <f ca="1">IF(Homes[[#This Row],[yr_renovated]]&gt;0, YEAR(TODAY())-Homes[[#This Row],[yr_renovated]], YEAR(TODAY())-Homes[[#This Row],[yr_built]])</f>
        <v>16</v>
      </c>
      <c r="S1013">
        <v>1</v>
      </c>
      <c r="T1013" s="2">
        <v>41821</v>
      </c>
      <c r="U1013" s="3">
        <v>2</v>
      </c>
      <c r="V1013" s="4">
        <f>IFERROR(Homes[[#This Row],[sqft_above]]+Homes[[#This Row],[sqft_basement]]," ")</f>
        <v>2570</v>
      </c>
      <c r="W1013" s="4">
        <v>28500</v>
      </c>
      <c r="X1013">
        <v>0</v>
      </c>
      <c r="Y1013">
        <v>0</v>
      </c>
      <c r="Z1013">
        <v>3</v>
      </c>
      <c r="AA1013" s="4">
        <v>1970</v>
      </c>
      <c r="AB1013" s="4">
        <v>600</v>
      </c>
      <c r="AC1013">
        <v>1983</v>
      </c>
      <c r="AD1013" t="s">
        <v>1135</v>
      </c>
      <c r="AE1013" t="s">
        <v>137</v>
      </c>
      <c r="AF1013" t="s">
        <v>138</v>
      </c>
    </row>
    <row r="1014" spans="1:32">
      <c r="A1014" t="str">
        <f>PROPER(TRIM(Homes[[#This Row],[street]]))</f>
        <v>22518 Se 15Th Pl</v>
      </c>
      <c r="B1014" t="str">
        <f>PROPER(TRIM(Homes[[#This Row],[city]]))</f>
        <v>Sammamish</v>
      </c>
      <c r="C1014" t="str">
        <f>_xlfn.TEXTBEFORE(Homes[[#This Row],[statezip]]," ")</f>
        <v>WA</v>
      </c>
      <c r="D1014" s="6" t="str">
        <f>_xlfn.TEXTAFTER(Homes[[#This Row],[statezip]]," ")</f>
        <v>98075</v>
      </c>
      <c r="E1014" s="1">
        <v>660000</v>
      </c>
      <c r="F1014">
        <v>4</v>
      </c>
      <c r="G1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14" s="3" t="str">
        <f>Homes[[#This Row],[bedrooms]] &amp; " bd | " &amp; TEXT(Homes[[#This Row],[bathrooms]],"0.##") &amp; " ba"</f>
        <v>4 bd | 2.5 ba</v>
      </c>
      <c r="I1014" s="4">
        <v>2510</v>
      </c>
      <c r="J1014" s="1">
        <f>IFERROR(Homes[[#This Row],[price]]/Homes[[#This Row],[sqft_living]]," ")</f>
        <v>262.94820717131472</v>
      </c>
      <c r="K1014" s="4">
        <f>IFERROR(Homes[[#This Row],[sqft_lot]]/43560," ")</f>
        <v>0.1042929292929293</v>
      </c>
      <c r="L1014" t="str">
        <f>IF(Homes[[#This Row],[waterfront]]=1, "Yes","No")</f>
        <v>No</v>
      </c>
      <c r="M1014" s="4" t="str">
        <f>IF(Homes[[#This Row],[sqft_basement]]&gt;0, "Yes","No")</f>
        <v>No</v>
      </c>
      <c r="N1014" t="str">
        <f>CHOOSE(Homes[[#This Row],[view]]+1, "None","Fair","Good","Great","Excellent")</f>
        <v>None</v>
      </c>
      <c r="O1014" t="str">
        <f>CHOOSE(Homes[[#This Row],[condition]], "Poor","Fair","Average","Good","Excellent")</f>
        <v>Average</v>
      </c>
      <c r="P1014">
        <f ca="1">YEAR(TODAY())-Homes[[#This Row],[yr_built]]</f>
        <v>23</v>
      </c>
      <c r="Q1014">
        <v>0</v>
      </c>
      <c r="R1014">
        <f ca="1">IF(Homes[[#This Row],[yr_renovated]]&gt;0, YEAR(TODAY())-Homes[[#This Row],[yr_renovated]], YEAR(TODAY())-Homes[[#This Row],[yr_built]])</f>
        <v>23</v>
      </c>
      <c r="S1014">
        <v>2</v>
      </c>
      <c r="T1014" s="2">
        <v>41829</v>
      </c>
      <c r="U1014" s="3">
        <v>2.5</v>
      </c>
      <c r="V1014" s="4">
        <f>IFERROR(Homes[[#This Row],[sqft_above]]+Homes[[#This Row],[sqft_basement]]," ")</f>
        <v>2510</v>
      </c>
      <c r="W1014" s="4">
        <v>4543</v>
      </c>
      <c r="X1014">
        <v>0</v>
      </c>
      <c r="Y1014">
        <v>0</v>
      </c>
      <c r="Z1014">
        <v>3</v>
      </c>
      <c r="AA1014" s="4">
        <v>2510</v>
      </c>
      <c r="AB1014" s="4">
        <v>0</v>
      </c>
      <c r="AC1014">
        <v>2002</v>
      </c>
      <c r="AD1014" t="s">
        <v>1136</v>
      </c>
      <c r="AE1014" t="s">
        <v>102</v>
      </c>
      <c r="AF1014" t="s">
        <v>103</v>
      </c>
    </row>
    <row r="1015" spans="1:32">
      <c r="A1015" t="str">
        <f>PROPER(TRIM(Homes[[#This Row],[street]]))</f>
        <v>21311 Se 20Th St</v>
      </c>
      <c r="B1015" t="str">
        <f>PROPER(TRIM(Homes[[#This Row],[city]]))</f>
        <v>Sammamish</v>
      </c>
      <c r="C1015" t="str">
        <f>_xlfn.TEXTBEFORE(Homes[[#This Row],[statezip]]," ")</f>
        <v>WA</v>
      </c>
      <c r="D1015" s="6" t="str">
        <f>_xlfn.TEXTAFTER(Homes[[#This Row],[statezip]]," ")</f>
        <v>98075</v>
      </c>
      <c r="E1015" s="1">
        <v>660000</v>
      </c>
      <c r="F1015">
        <v>3</v>
      </c>
      <c r="G1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15" s="3" t="str">
        <f>Homes[[#This Row],[bedrooms]] &amp; " bd | " &amp; TEXT(Homes[[#This Row],[bathrooms]],"0.##") &amp; " ba"</f>
        <v>3 bd | 2.25 ba</v>
      </c>
      <c r="I1015" s="4">
        <v>2675</v>
      </c>
      <c r="J1015" s="1">
        <f>IFERROR(Homes[[#This Row],[price]]/Homes[[#This Row],[sqft_living]]," ")</f>
        <v>246.72897196261681</v>
      </c>
      <c r="K1015" s="4">
        <f>IFERROR(Homes[[#This Row],[sqft_lot]]/43560," ")</f>
        <v>0.93916437098255279</v>
      </c>
      <c r="L1015" t="str">
        <f>IF(Homes[[#This Row],[waterfront]]=1, "Yes","No")</f>
        <v>No</v>
      </c>
      <c r="M1015" s="4" t="str">
        <f>IF(Homes[[#This Row],[sqft_basement]]&gt;0, "Yes","No")</f>
        <v>No</v>
      </c>
      <c r="N1015" t="str">
        <f>CHOOSE(Homes[[#This Row],[view]]+1, "None","Fair","Good","Great","Excellent")</f>
        <v>None</v>
      </c>
      <c r="O1015" t="str">
        <f>CHOOSE(Homes[[#This Row],[condition]], "Poor","Fair","Average","Good","Excellent")</f>
        <v>Average</v>
      </c>
      <c r="P1015">
        <f ca="1">YEAR(TODAY())-Homes[[#This Row],[yr_built]]</f>
        <v>41</v>
      </c>
      <c r="Q1015">
        <v>0</v>
      </c>
      <c r="R1015">
        <f ca="1">IF(Homes[[#This Row],[yr_renovated]]&gt;0, YEAR(TODAY())-Homes[[#This Row],[yr_renovated]], YEAR(TODAY())-Homes[[#This Row],[yr_built]])</f>
        <v>41</v>
      </c>
      <c r="S1015">
        <v>2</v>
      </c>
      <c r="T1015" s="2">
        <v>41790</v>
      </c>
      <c r="U1015" s="3">
        <v>2.25</v>
      </c>
      <c r="V1015" s="4">
        <f>IFERROR(Homes[[#This Row],[sqft_above]]+Homes[[#This Row],[sqft_basement]]," ")</f>
        <v>2675</v>
      </c>
      <c r="W1015" s="4">
        <v>40910</v>
      </c>
      <c r="X1015">
        <v>0</v>
      </c>
      <c r="Y1015">
        <v>0</v>
      </c>
      <c r="Z1015">
        <v>3</v>
      </c>
      <c r="AA1015" s="4">
        <v>2675</v>
      </c>
      <c r="AB1015" s="4">
        <v>0</v>
      </c>
      <c r="AC1015">
        <v>1984</v>
      </c>
      <c r="AD1015" t="s">
        <v>1137</v>
      </c>
      <c r="AE1015" t="s">
        <v>102</v>
      </c>
      <c r="AF1015" t="s">
        <v>103</v>
      </c>
    </row>
    <row r="1016" spans="1:32">
      <c r="A1016" t="str">
        <f>PROPER(TRIM(Homes[[#This Row],[street]]))</f>
        <v>20850 Ne 26Th Pl</v>
      </c>
      <c r="B1016" t="str">
        <f>PROPER(TRIM(Homes[[#This Row],[city]]))</f>
        <v>Sammamish</v>
      </c>
      <c r="C1016" t="str">
        <f>_xlfn.TEXTBEFORE(Homes[[#This Row],[statezip]]," ")</f>
        <v>WA</v>
      </c>
      <c r="D1016" s="6" t="str">
        <f>_xlfn.TEXTAFTER(Homes[[#This Row],[statezip]]," ")</f>
        <v>98074</v>
      </c>
      <c r="E1016" s="1">
        <v>660000</v>
      </c>
      <c r="F1016">
        <v>4</v>
      </c>
      <c r="G1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16" s="3" t="str">
        <f>Homes[[#This Row],[bedrooms]] &amp; " bd | " &amp; TEXT(Homes[[#This Row],[bathrooms]],"0.##") &amp; " ba"</f>
        <v>4 bd | 1.75 ba</v>
      </c>
      <c r="I1016" s="4">
        <v>2780</v>
      </c>
      <c r="J1016" s="1">
        <f>IFERROR(Homes[[#This Row],[price]]/Homes[[#This Row],[sqft_living]]," ")</f>
        <v>237.41007194244605</v>
      </c>
      <c r="K1016" s="4">
        <f>IFERROR(Homes[[#This Row],[sqft_lot]]/43560," ")</f>
        <v>0.22727272727272727</v>
      </c>
      <c r="L1016" t="str">
        <f>IF(Homes[[#This Row],[waterfront]]=1, "Yes","No")</f>
        <v>No</v>
      </c>
      <c r="M1016" s="4" t="str">
        <f>IF(Homes[[#This Row],[sqft_basement]]&gt;0, "Yes","No")</f>
        <v>No</v>
      </c>
      <c r="N1016" t="str">
        <f>CHOOSE(Homes[[#This Row],[view]]+1, "None","Fair","Good","Great","Excellent")</f>
        <v>None</v>
      </c>
      <c r="O1016" t="str">
        <f>CHOOSE(Homes[[#This Row],[condition]], "Poor","Fair","Average","Good","Excellent")</f>
        <v>Good</v>
      </c>
      <c r="P1016">
        <f ca="1">YEAR(TODAY())-Homes[[#This Row],[yr_built]]</f>
        <v>47</v>
      </c>
      <c r="Q1016">
        <v>2000</v>
      </c>
      <c r="R1016">
        <f ca="1">IF(Homes[[#This Row],[yr_renovated]]&gt;0, YEAR(TODAY())-Homes[[#This Row],[yr_renovated]], YEAR(TODAY())-Homes[[#This Row],[yr_built]])</f>
        <v>25</v>
      </c>
      <c r="S1016">
        <v>2</v>
      </c>
      <c r="T1016" s="2">
        <v>41791</v>
      </c>
      <c r="U1016" s="3">
        <v>1.75</v>
      </c>
      <c r="V1016" s="4">
        <f>IFERROR(Homes[[#This Row],[sqft_above]]+Homes[[#This Row],[sqft_basement]]," ")</f>
        <v>2780</v>
      </c>
      <c r="W1016" s="4">
        <v>9900</v>
      </c>
      <c r="X1016">
        <v>0</v>
      </c>
      <c r="Y1016">
        <v>0</v>
      </c>
      <c r="Z1016">
        <v>4</v>
      </c>
      <c r="AA1016" s="4">
        <v>2780</v>
      </c>
      <c r="AB1016" s="4">
        <v>0</v>
      </c>
      <c r="AC1016">
        <v>1978</v>
      </c>
      <c r="AD1016" t="s">
        <v>1138</v>
      </c>
      <c r="AE1016" t="s">
        <v>102</v>
      </c>
      <c r="AF1016" t="s">
        <v>266</v>
      </c>
    </row>
    <row r="1017" spans="1:32">
      <c r="A1017" t="str">
        <f>PROPER(TRIM(Homes[[#This Row],[street]]))</f>
        <v>768 N 75Th St</v>
      </c>
      <c r="B1017" t="str">
        <f>PROPER(TRIM(Homes[[#This Row],[city]]))</f>
        <v>Seattle</v>
      </c>
      <c r="C1017" t="str">
        <f>_xlfn.TEXTBEFORE(Homes[[#This Row],[statezip]]," ")</f>
        <v>WA</v>
      </c>
      <c r="D1017" s="6" t="str">
        <f>_xlfn.TEXTAFTER(Homes[[#This Row],[statezip]]," ")</f>
        <v>98103</v>
      </c>
      <c r="E1017" s="1">
        <v>660000</v>
      </c>
      <c r="F1017">
        <v>3</v>
      </c>
      <c r="G1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17" s="3" t="str">
        <f>Homes[[#This Row],[bedrooms]] &amp; " bd | " &amp; TEXT(Homes[[#This Row],[bathrooms]],"0.##") &amp; " ba"</f>
        <v>3 bd | 1. ba</v>
      </c>
      <c r="I1017" s="4">
        <v>1240</v>
      </c>
      <c r="J1017" s="1">
        <f>IFERROR(Homes[[#This Row],[price]]/Homes[[#This Row],[sqft_living]]," ")</f>
        <v>532.25806451612902</v>
      </c>
      <c r="K1017" s="4">
        <f>IFERROR(Homes[[#This Row],[sqft_lot]]/43560," ")</f>
        <v>8.0348943985307619E-2</v>
      </c>
      <c r="L1017" t="str">
        <f>IF(Homes[[#This Row],[waterfront]]=1, "Yes","No")</f>
        <v>No</v>
      </c>
      <c r="M1017" s="4" t="str">
        <f>IF(Homes[[#This Row],[sqft_basement]]&gt;0, "Yes","No")</f>
        <v>No</v>
      </c>
      <c r="N1017" t="str">
        <f>CHOOSE(Homes[[#This Row],[view]]+1, "None","Fair","Good","Great","Excellent")</f>
        <v>None</v>
      </c>
      <c r="O1017" t="str">
        <f>CHOOSE(Homes[[#This Row],[condition]], "Poor","Fair","Average","Good","Excellent")</f>
        <v>Good</v>
      </c>
      <c r="P1017">
        <f ca="1">YEAR(TODAY())-Homes[[#This Row],[yr_built]]</f>
        <v>98</v>
      </c>
      <c r="Q1017">
        <v>0</v>
      </c>
      <c r="R1017">
        <f ca="1">IF(Homes[[#This Row],[yr_renovated]]&gt;0, YEAR(TODAY())-Homes[[#This Row],[yr_renovated]], YEAR(TODAY())-Homes[[#This Row],[yr_built]])</f>
        <v>98</v>
      </c>
      <c r="S1017">
        <v>1</v>
      </c>
      <c r="T1017" s="2">
        <v>41829</v>
      </c>
      <c r="U1017" s="3">
        <v>1</v>
      </c>
      <c r="V1017" s="4">
        <f>IFERROR(Homes[[#This Row],[sqft_above]]+Homes[[#This Row],[sqft_basement]]," ")</f>
        <v>1240</v>
      </c>
      <c r="W1017" s="4">
        <v>3500</v>
      </c>
      <c r="X1017">
        <v>0</v>
      </c>
      <c r="Y1017">
        <v>0</v>
      </c>
      <c r="Z1017">
        <v>4</v>
      </c>
      <c r="AA1017" s="4">
        <v>1240</v>
      </c>
      <c r="AB1017" s="4">
        <v>0</v>
      </c>
      <c r="AC1017">
        <v>1927</v>
      </c>
      <c r="AD1017" t="s">
        <v>1139</v>
      </c>
      <c r="AE1017" t="s">
        <v>49</v>
      </c>
      <c r="AF1017" t="s">
        <v>172</v>
      </c>
    </row>
    <row r="1018" spans="1:32">
      <c r="A1018" t="str">
        <f>PROPER(TRIM(Homes[[#This Row],[street]]))</f>
        <v>743 N 80Th St</v>
      </c>
      <c r="B1018" t="str">
        <f>PROPER(TRIM(Homes[[#This Row],[city]]))</f>
        <v>Seattle</v>
      </c>
      <c r="C1018" t="str">
        <f>_xlfn.TEXTBEFORE(Homes[[#This Row],[statezip]]," ")</f>
        <v>WA</v>
      </c>
      <c r="D1018" s="6" t="str">
        <f>_xlfn.TEXTAFTER(Homes[[#This Row],[statezip]]," ")</f>
        <v>98103</v>
      </c>
      <c r="E1018" s="1">
        <v>660000</v>
      </c>
      <c r="F1018">
        <v>3</v>
      </c>
      <c r="G1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18" s="3" t="str">
        <f>Homes[[#This Row],[bedrooms]] &amp; " bd | " &amp; TEXT(Homes[[#This Row],[bathrooms]],"0.##") &amp; " ba"</f>
        <v>3 bd | 3. ba</v>
      </c>
      <c r="I1018" s="4">
        <v>2340</v>
      </c>
      <c r="J1018" s="1">
        <f>IFERROR(Homes[[#This Row],[price]]/Homes[[#This Row],[sqft_living]]," ")</f>
        <v>282.05128205128204</v>
      </c>
      <c r="K1018" s="4">
        <f>IFERROR(Homes[[#This Row],[sqft_lot]]/43560," ")</f>
        <v>6.8181818181818177E-2</v>
      </c>
      <c r="L1018" t="str">
        <f>IF(Homes[[#This Row],[waterfront]]=1, "Yes","No")</f>
        <v>No</v>
      </c>
      <c r="M1018" s="4" t="str">
        <f>IF(Homes[[#This Row],[sqft_basement]]&gt;0, "Yes","No")</f>
        <v>Yes</v>
      </c>
      <c r="N1018" t="str">
        <f>CHOOSE(Homes[[#This Row],[view]]+1, "None","Fair","Good","Great","Excellent")</f>
        <v>None</v>
      </c>
      <c r="O1018" t="str">
        <f>CHOOSE(Homes[[#This Row],[condition]], "Poor","Fair","Average","Good","Excellent")</f>
        <v>Excellent</v>
      </c>
      <c r="P1018">
        <f ca="1">YEAR(TODAY())-Homes[[#This Row],[yr_built]]</f>
        <v>100</v>
      </c>
      <c r="Q1018">
        <v>0</v>
      </c>
      <c r="R1018">
        <f ca="1">IF(Homes[[#This Row],[yr_renovated]]&gt;0, YEAR(TODAY())-Homes[[#This Row],[yr_renovated]], YEAR(TODAY())-Homes[[#This Row],[yr_built]])</f>
        <v>100</v>
      </c>
      <c r="S1018">
        <v>2</v>
      </c>
      <c r="T1018" s="2">
        <v>41802</v>
      </c>
      <c r="U1018" s="3">
        <v>3</v>
      </c>
      <c r="V1018" s="4">
        <f>IFERROR(Homes[[#This Row],[sqft_above]]+Homes[[#This Row],[sqft_basement]]," ")</f>
        <v>2340</v>
      </c>
      <c r="W1018" s="4">
        <v>2970</v>
      </c>
      <c r="X1018">
        <v>0</v>
      </c>
      <c r="Y1018">
        <v>0</v>
      </c>
      <c r="Z1018">
        <v>5</v>
      </c>
      <c r="AA1018" s="4">
        <v>2160</v>
      </c>
      <c r="AB1018" s="4">
        <v>180</v>
      </c>
      <c r="AC1018">
        <v>1925</v>
      </c>
      <c r="AD1018" t="s">
        <v>1140</v>
      </c>
      <c r="AE1018" t="s">
        <v>49</v>
      </c>
      <c r="AF1018" t="s">
        <v>172</v>
      </c>
    </row>
    <row r="1019" spans="1:32">
      <c r="A1019" t="str">
        <f>PROPER(TRIM(Homes[[#This Row],[street]]))</f>
        <v>6054 5Th Ave Ne</v>
      </c>
      <c r="B1019" t="str">
        <f>PROPER(TRIM(Homes[[#This Row],[city]]))</f>
        <v>Seattle</v>
      </c>
      <c r="C1019" t="str">
        <f>_xlfn.TEXTBEFORE(Homes[[#This Row],[statezip]]," ")</f>
        <v>WA</v>
      </c>
      <c r="D1019" s="6" t="str">
        <f>_xlfn.TEXTAFTER(Homes[[#This Row],[statezip]]," ")</f>
        <v>98115</v>
      </c>
      <c r="E1019" s="1">
        <v>660000</v>
      </c>
      <c r="F1019">
        <v>2</v>
      </c>
      <c r="G1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19" s="3" t="str">
        <f>Homes[[#This Row],[bedrooms]] &amp; " bd | " &amp; TEXT(Homes[[#This Row],[bathrooms]],"0.##") &amp; " ba"</f>
        <v>2 bd | 2.25 ba</v>
      </c>
      <c r="I1019" s="4">
        <v>2550</v>
      </c>
      <c r="J1019" s="1">
        <f>IFERROR(Homes[[#This Row],[price]]/Homes[[#This Row],[sqft_living]]," ")</f>
        <v>258.8235294117647</v>
      </c>
      <c r="K1019" s="4">
        <f>IFERROR(Homes[[#This Row],[sqft_lot]]/43560," ")</f>
        <v>0.13774104683195593</v>
      </c>
      <c r="L1019" t="str">
        <f>IF(Homes[[#This Row],[waterfront]]=1, "Yes","No")</f>
        <v>No</v>
      </c>
      <c r="M1019" s="4" t="str">
        <f>IF(Homes[[#This Row],[sqft_basement]]&gt;0, "Yes","No")</f>
        <v>Yes</v>
      </c>
      <c r="N1019" t="str">
        <f>CHOOSE(Homes[[#This Row],[view]]+1, "None","Fair","Good","Great","Excellent")</f>
        <v>None</v>
      </c>
      <c r="O1019" t="str">
        <f>CHOOSE(Homes[[#This Row],[condition]], "Poor","Fair","Average","Good","Excellent")</f>
        <v>Excellent</v>
      </c>
      <c r="P1019">
        <f ca="1">YEAR(TODAY())-Homes[[#This Row],[yr_built]]</f>
        <v>123</v>
      </c>
      <c r="Q1019">
        <v>0</v>
      </c>
      <c r="R1019">
        <f ca="1">IF(Homes[[#This Row],[yr_renovated]]&gt;0, YEAR(TODAY())-Homes[[#This Row],[yr_renovated]], YEAR(TODAY())-Homes[[#This Row],[yr_built]])</f>
        <v>123</v>
      </c>
      <c r="S1019">
        <v>2</v>
      </c>
      <c r="T1019" s="2">
        <v>41814</v>
      </c>
      <c r="U1019" s="3">
        <v>2.25</v>
      </c>
      <c r="V1019" s="4">
        <f>IFERROR(Homes[[#This Row],[sqft_above]]+Homes[[#This Row],[sqft_basement]]," ")</f>
        <v>2550</v>
      </c>
      <c r="W1019" s="4">
        <v>6000</v>
      </c>
      <c r="X1019">
        <v>0</v>
      </c>
      <c r="Y1019">
        <v>0</v>
      </c>
      <c r="Z1019">
        <v>5</v>
      </c>
      <c r="AA1019" s="4">
        <v>1860</v>
      </c>
      <c r="AB1019" s="4">
        <v>690</v>
      </c>
      <c r="AC1019">
        <v>1902</v>
      </c>
      <c r="AD1019" t="s">
        <v>1141</v>
      </c>
      <c r="AE1019" t="s">
        <v>49</v>
      </c>
      <c r="AF1019" t="s">
        <v>154</v>
      </c>
    </row>
    <row r="1020" spans="1:32">
      <c r="A1020" t="str">
        <f>PROPER(TRIM(Homes[[#This Row],[street]]))</f>
        <v>2402 Delmar Dr E</v>
      </c>
      <c r="B1020" t="str">
        <f>PROPER(TRIM(Homes[[#This Row],[city]]))</f>
        <v>Seattle</v>
      </c>
      <c r="C1020" t="str">
        <f>_xlfn.TEXTBEFORE(Homes[[#This Row],[statezip]]," ")</f>
        <v>WA</v>
      </c>
      <c r="D1020" s="6" t="str">
        <f>_xlfn.TEXTAFTER(Homes[[#This Row],[statezip]]," ")</f>
        <v>98102</v>
      </c>
      <c r="E1020" s="1">
        <v>660000</v>
      </c>
      <c r="F1020">
        <v>3</v>
      </c>
      <c r="G1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20" s="3" t="str">
        <f>Homes[[#This Row],[bedrooms]] &amp; " bd | " &amp; TEXT(Homes[[#This Row],[bathrooms]],"0.##") &amp; " ba"</f>
        <v>3 bd | 2.5 ba</v>
      </c>
      <c r="I1020" s="4">
        <v>2290</v>
      </c>
      <c r="J1020" s="1">
        <f>IFERROR(Homes[[#This Row],[price]]/Homes[[#This Row],[sqft_living]]," ")</f>
        <v>288.20960698689959</v>
      </c>
      <c r="K1020" s="4">
        <f>IFERROR(Homes[[#This Row],[sqft_lot]]/43560," ")</f>
        <v>6.4233241505968777E-2</v>
      </c>
      <c r="L1020" t="str">
        <f>IF(Homes[[#This Row],[waterfront]]=1, "Yes","No")</f>
        <v>No</v>
      </c>
      <c r="M1020" s="4" t="str">
        <f>IF(Homes[[#This Row],[sqft_basement]]&gt;0, "Yes","No")</f>
        <v>No</v>
      </c>
      <c r="N1020" t="str">
        <f>CHOOSE(Homes[[#This Row],[view]]+1, "None","Fair","Good","Great","Excellent")</f>
        <v>None</v>
      </c>
      <c r="O1020" t="str">
        <f>CHOOSE(Homes[[#This Row],[condition]], "Poor","Fair","Average","Good","Excellent")</f>
        <v>Good</v>
      </c>
      <c r="P1020">
        <f ca="1">YEAR(TODAY())-Homes[[#This Row],[yr_built]]</f>
        <v>72</v>
      </c>
      <c r="Q1020">
        <v>1983</v>
      </c>
      <c r="R1020">
        <f ca="1">IF(Homes[[#This Row],[yr_renovated]]&gt;0, YEAR(TODAY())-Homes[[#This Row],[yr_renovated]], YEAR(TODAY())-Homes[[#This Row],[yr_built]])</f>
        <v>42</v>
      </c>
      <c r="S1020">
        <v>3</v>
      </c>
      <c r="T1020" s="2">
        <v>41793</v>
      </c>
      <c r="U1020" s="3">
        <v>2.5</v>
      </c>
      <c r="V1020" s="4">
        <f>IFERROR(Homes[[#This Row],[sqft_above]]+Homes[[#This Row],[sqft_basement]]," ")</f>
        <v>2290</v>
      </c>
      <c r="W1020" s="4">
        <v>2798</v>
      </c>
      <c r="X1020">
        <v>0</v>
      </c>
      <c r="Y1020">
        <v>0</v>
      </c>
      <c r="Z1020">
        <v>4</v>
      </c>
      <c r="AA1020" s="4">
        <v>2290</v>
      </c>
      <c r="AB1020" s="4">
        <v>0</v>
      </c>
      <c r="AC1020">
        <v>1953</v>
      </c>
      <c r="AD1020" t="s">
        <v>1142</v>
      </c>
      <c r="AE1020" t="s">
        <v>49</v>
      </c>
      <c r="AF1020" t="s">
        <v>89</v>
      </c>
    </row>
    <row r="1021" spans="1:32">
      <c r="A1021" t="str">
        <f>PROPER(TRIM(Homes[[#This Row],[street]]))</f>
        <v>6040 27Th Ave Ne</v>
      </c>
      <c r="B1021" t="str">
        <f>PROPER(TRIM(Homes[[#This Row],[city]]))</f>
        <v>Seattle</v>
      </c>
      <c r="C1021" t="str">
        <f>_xlfn.TEXTBEFORE(Homes[[#This Row],[statezip]]," ")</f>
        <v>WA</v>
      </c>
      <c r="D1021" s="6" t="str">
        <f>_xlfn.TEXTAFTER(Homes[[#This Row],[statezip]]," ")</f>
        <v>98115</v>
      </c>
      <c r="E1021" s="1">
        <v>660000</v>
      </c>
      <c r="F1021">
        <v>3</v>
      </c>
      <c r="G1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21" s="3" t="str">
        <f>Homes[[#This Row],[bedrooms]] &amp; " bd | " &amp; TEXT(Homes[[#This Row],[bathrooms]],"0.##") &amp; " ba"</f>
        <v>3 bd | 1.75 ba</v>
      </c>
      <c r="I1021" s="4">
        <v>1980</v>
      </c>
      <c r="J1021" s="1">
        <f>IFERROR(Homes[[#This Row],[price]]/Homes[[#This Row],[sqft_living]]," ")</f>
        <v>333.33333333333331</v>
      </c>
      <c r="K1021" s="4">
        <f>IFERROR(Homes[[#This Row],[sqft_lot]]/43560," ")</f>
        <v>7.575757575757576E-2</v>
      </c>
      <c r="L1021" t="str">
        <f>IF(Homes[[#This Row],[waterfront]]=1, "Yes","No")</f>
        <v>No</v>
      </c>
      <c r="M1021" s="4" t="str">
        <f>IF(Homes[[#This Row],[sqft_basement]]&gt;0, "Yes","No")</f>
        <v>Yes</v>
      </c>
      <c r="N1021" t="str">
        <f>CHOOSE(Homes[[#This Row],[view]]+1, "None","Fair","Good","Great","Excellent")</f>
        <v>None</v>
      </c>
      <c r="O1021" t="str">
        <f>CHOOSE(Homes[[#This Row],[condition]], "Poor","Fair","Average","Good","Excellent")</f>
        <v>Good</v>
      </c>
      <c r="P1021">
        <f ca="1">YEAR(TODAY())-Homes[[#This Row],[yr_built]]</f>
        <v>99</v>
      </c>
      <c r="Q1021">
        <v>1993</v>
      </c>
      <c r="R1021">
        <f ca="1">IF(Homes[[#This Row],[yr_renovated]]&gt;0, YEAR(TODAY())-Homes[[#This Row],[yr_renovated]], YEAR(TODAY())-Homes[[#This Row],[yr_built]])</f>
        <v>32</v>
      </c>
      <c r="S1021">
        <v>1.5</v>
      </c>
      <c r="T1021" s="2">
        <v>41796</v>
      </c>
      <c r="U1021" s="3">
        <v>1.75</v>
      </c>
      <c r="V1021" s="4">
        <f>IFERROR(Homes[[#This Row],[sqft_above]]+Homes[[#This Row],[sqft_basement]]," ")</f>
        <v>1980</v>
      </c>
      <c r="W1021" s="4">
        <v>3300</v>
      </c>
      <c r="X1021">
        <v>0</v>
      </c>
      <c r="Y1021">
        <v>0</v>
      </c>
      <c r="Z1021">
        <v>4</v>
      </c>
      <c r="AA1021" s="4">
        <v>1140</v>
      </c>
      <c r="AB1021" s="4">
        <v>840</v>
      </c>
      <c r="AC1021">
        <v>1926</v>
      </c>
      <c r="AD1021" t="s">
        <v>1143</v>
      </c>
      <c r="AE1021" t="s">
        <v>49</v>
      </c>
      <c r="AF1021" t="s">
        <v>154</v>
      </c>
    </row>
    <row r="1022" spans="1:32">
      <c r="A1022" t="str">
        <f>PROPER(TRIM(Homes[[#This Row],[street]]))</f>
        <v>4318 Corliss Ave N</v>
      </c>
      <c r="B1022" t="str">
        <f>PROPER(TRIM(Homes[[#This Row],[city]]))</f>
        <v>Seattle</v>
      </c>
      <c r="C1022" t="str">
        <f>_xlfn.TEXTBEFORE(Homes[[#This Row],[statezip]]," ")</f>
        <v>WA</v>
      </c>
      <c r="D1022" s="6" t="str">
        <f>_xlfn.TEXTAFTER(Homes[[#This Row],[statezip]]," ")</f>
        <v>98103</v>
      </c>
      <c r="E1022" s="1">
        <v>660000</v>
      </c>
      <c r="F1022">
        <v>3</v>
      </c>
      <c r="G1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22" s="3" t="str">
        <f>Homes[[#This Row],[bedrooms]] &amp; " bd | " &amp; TEXT(Homes[[#This Row],[bathrooms]],"0.##") &amp; " ba"</f>
        <v>3 bd | 3.25 ba</v>
      </c>
      <c r="I1022" s="4">
        <v>1980</v>
      </c>
      <c r="J1022" s="1">
        <f>IFERROR(Homes[[#This Row],[price]]/Homes[[#This Row],[sqft_living]]," ")</f>
        <v>333.33333333333331</v>
      </c>
      <c r="K1022" s="4">
        <f>IFERROR(Homes[[#This Row],[sqft_lot]]/43560," ")</f>
        <v>6.5426997245179058E-2</v>
      </c>
      <c r="L1022" t="str">
        <f>IF(Homes[[#This Row],[waterfront]]=1, "Yes","No")</f>
        <v>No</v>
      </c>
      <c r="M1022" s="4" t="str">
        <f>IF(Homes[[#This Row],[sqft_basement]]&gt;0, "Yes","No")</f>
        <v>No</v>
      </c>
      <c r="N1022" t="str">
        <f>CHOOSE(Homes[[#This Row],[view]]+1, "None","Fair","Good","Great","Excellent")</f>
        <v>None</v>
      </c>
      <c r="O1022" t="str">
        <f>CHOOSE(Homes[[#This Row],[condition]], "Poor","Fair","Average","Good","Excellent")</f>
        <v>Average</v>
      </c>
      <c r="P1022">
        <f ca="1">YEAR(TODAY())-Homes[[#This Row],[yr_built]]</f>
        <v>38</v>
      </c>
      <c r="Q1022">
        <v>2000</v>
      </c>
      <c r="R1022">
        <f ca="1">IF(Homes[[#This Row],[yr_renovated]]&gt;0, YEAR(TODAY())-Homes[[#This Row],[yr_renovated]], YEAR(TODAY())-Homes[[#This Row],[yr_built]])</f>
        <v>25</v>
      </c>
      <c r="S1022">
        <v>3</v>
      </c>
      <c r="T1022" s="2">
        <v>41813</v>
      </c>
      <c r="U1022" s="3">
        <v>3.25</v>
      </c>
      <c r="V1022" s="4">
        <f>IFERROR(Homes[[#This Row],[sqft_above]]+Homes[[#This Row],[sqft_basement]]," ")</f>
        <v>1980</v>
      </c>
      <c r="W1022" s="4">
        <v>2850</v>
      </c>
      <c r="X1022">
        <v>0</v>
      </c>
      <c r="Y1022">
        <v>0</v>
      </c>
      <c r="Z1022">
        <v>3</v>
      </c>
      <c r="AA1022" s="4">
        <v>1980</v>
      </c>
      <c r="AB1022" s="4">
        <v>0</v>
      </c>
      <c r="AC1022">
        <v>1987</v>
      </c>
      <c r="AD1022" t="s">
        <v>1144</v>
      </c>
      <c r="AE1022" t="s">
        <v>49</v>
      </c>
      <c r="AF1022" t="s">
        <v>172</v>
      </c>
    </row>
    <row r="1023" spans="1:32">
      <c r="A1023" t="str">
        <f>PROPER(TRIM(Homes[[#This Row],[street]]))</f>
        <v>220 17Th Ave</v>
      </c>
      <c r="B1023" t="str">
        <f>PROPER(TRIM(Homes[[#This Row],[city]]))</f>
        <v>Seattle</v>
      </c>
      <c r="C1023" t="str">
        <f>_xlfn.TEXTBEFORE(Homes[[#This Row],[statezip]]," ")</f>
        <v>WA</v>
      </c>
      <c r="D1023" s="6" t="str">
        <f>_xlfn.TEXTAFTER(Homes[[#This Row],[statezip]]," ")</f>
        <v>98122</v>
      </c>
      <c r="E1023" s="1">
        <v>660000</v>
      </c>
      <c r="F1023">
        <v>6</v>
      </c>
      <c r="G1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23" s="3" t="str">
        <f>Homes[[#This Row],[bedrooms]] &amp; " bd | " &amp; TEXT(Homes[[#This Row],[bathrooms]],"0.##") &amp; " ba"</f>
        <v>6 bd | 1.75 ba</v>
      </c>
      <c r="I1023" s="4">
        <v>1840</v>
      </c>
      <c r="J1023" s="1">
        <f>IFERROR(Homes[[#This Row],[price]]/Homes[[#This Row],[sqft_living]]," ")</f>
        <v>358.69565217391306</v>
      </c>
      <c r="K1023" s="4">
        <f>IFERROR(Homes[[#This Row],[sqft_lot]]/43560," ")</f>
        <v>6.3682277318640956E-2</v>
      </c>
      <c r="L1023" t="str">
        <f>IF(Homes[[#This Row],[waterfront]]=1, "Yes","No")</f>
        <v>No</v>
      </c>
      <c r="M1023" s="4" t="str">
        <f>IF(Homes[[#This Row],[sqft_basement]]&gt;0, "Yes","No")</f>
        <v>Yes</v>
      </c>
      <c r="N1023" t="str">
        <f>CHOOSE(Homes[[#This Row],[view]]+1, "None","Fair","Good","Great","Excellent")</f>
        <v>None</v>
      </c>
      <c r="O1023" t="str">
        <f>CHOOSE(Homes[[#This Row],[condition]], "Poor","Fair","Average","Good","Excellent")</f>
        <v>Average</v>
      </c>
      <c r="P1023">
        <f ca="1">YEAR(TODAY())-Homes[[#This Row],[yr_built]]</f>
        <v>125</v>
      </c>
      <c r="Q1023">
        <v>2005</v>
      </c>
      <c r="R1023">
        <f ca="1">IF(Homes[[#This Row],[yr_renovated]]&gt;0, YEAR(TODAY())-Homes[[#This Row],[yr_renovated]], YEAR(TODAY())-Homes[[#This Row],[yr_built]])</f>
        <v>20</v>
      </c>
      <c r="S1023">
        <v>1</v>
      </c>
      <c r="T1023" s="2">
        <v>41806</v>
      </c>
      <c r="U1023" s="3">
        <v>1.75</v>
      </c>
      <c r="V1023" s="4">
        <f>IFERROR(Homes[[#This Row],[sqft_above]]+Homes[[#This Row],[sqft_basement]]," ")</f>
        <v>1840</v>
      </c>
      <c r="W1023" s="4">
        <v>2774</v>
      </c>
      <c r="X1023">
        <v>0</v>
      </c>
      <c r="Y1023">
        <v>0</v>
      </c>
      <c r="Z1023">
        <v>3</v>
      </c>
      <c r="AA1023" s="4">
        <v>1060</v>
      </c>
      <c r="AB1023" s="4">
        <v>780</v>
      </c>
      <c r="AC1023">
        <v>1900</v>
      </c>
      <c r="AD1023" t="s">
        <v>1145</v>
      </c>
      <c r="AE1023" t="s">
        <v>49</v>
      </c>
      <c r="AF1023" t="s">
        <v>302</v>
      </c>
    </row>
    <row r="1024" spans="1:32">
      <c r="A1024" t="str">
        <f>PROPER(TRIM(Homes[[#This Row],[street]]))</f>
        <v>9314 Ash Ave Se</v>
      </c>
      <c r="B1024" t="str">
        <f>PROPER(TRIM(Homes[[#This Row],[city]]))</f>
        <v>Snoqualmie</v>
      </c>
      <c r="C1024" t="str">
        <f>_xlfn.TEXTBEFORE(Homes[[#This Row],[statezip]]," ")</f>
        <v>WA</v>
      </c>
      <c r="D1024" s="6" t="str">
        <f>_xlfn.TEXTAFTER(Homes[[#This Row],[statezip]]," ")</f>
        <v>98065</v>
      </c>
      <c r="E1024" s="1">
        <v>660000</v>
      </c>
      <c r="F1024">
        <v>4</v>
      </c>
      <c r="G1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024" s="3" t="str">
        <f>Homes[[#This Row],[bedrooms]] &amp; " bd | " &amp; TEXT(Homes[[#This Row],[bathrooms]],"0.##") &amp; " ba"</f>
        <v>4 bd | 3.5 ba</v>
      </c>
      <c r="I1024" s="4">
        <v>3400</v>
      </c>
      <c r="J1024" s="1">
        <f>IFERROR(Homes[[#This Row],[price]]/Homes[[#This Row],[sqft_living]]," ")</f>
        <v>194.11764705882354</v>
      </c>
      <c r="K1024" s="4">
        <f>IFERROR(Homes[[#This Row],[sqft_lot]]/43560," ")</f>
        <v>0.11928374655647384</v>
      </c>
      <c r="L1024" t="str">
        <f>IF(Homes[[#This Row],[waterfront]]=1, "Yes","No")</f>
        <v>No</v>
      </c>
      <c r="M1024" s="4" t="str">
        <f>IF(Homes[[#This Row],[sqft_basement]]&gt;0, "Yes","No")</f>
        <v>No</v>
      </c>
      <c r="N1024" t="str">
        <f>CHOOSE(Homes[[#This Row],[view]]+1, "None","Fair","Good","Great","Excellent")</f>
        <v>None</v>
      </c>
      <c r="O1024" t="str">
        <f>CHOOSE(Homes[[#This Row],[condition]], "Poor","Fair","Average","Good","Excellent")</f>
        <v>Average</v>
      </c>
      <c r="P1024">
        <f ca="1">YEAR(TODAY())-Homes[[#This Row],[yr_built]]</f>
        <v>13</v>
      </c>
      <c r="Q1024">
        <v>1912</v>
      </c>
      <c r="R1024">
        <f ca="1">IF(Homes[[#This Row],[yr_renovated]]&gt;0, YEAR(TODAY())-Homes[[#This Row],[yr_renovated]], YEAR(TODAY())-Homes[[#This Row],[yr_built]])</f>
        <v>113</v>
      </c>
      <c r="S1024">
        <v>2</v>
      </c>
      <c r="T1024" s="2">
        <v>41772</v>
      </c>
      <c r="U1024" s="3">
        <v>3.5</v>
      </c>
      <c r="V1024" s="4">
        <f>IFERROR(Homes[[#This Row],[sqft_above]]+Homes[[#This Row],[sqft_basement]]," ")</f>
        <v>3400</v>
      </c>
      <c r="W1024" s="4">
        <v>5196</v>
      </c>
      <c r="X1024">
        <v>0</v>
      </c>
      <c r="Y1024">
        <v>0</v>
      </c>
      <c r="Z1024">
        <v>3</v>
      </c>
      <c r="AA1024" s="4">
        <v>3400</v>
      </c>
      <c r="AB1024" s="4">
        <v>0</v>
      </c>
      <c r="AC1024">
        <v>2012</v>
      </c>
      <c r="AD1024" t="s">
        <v>1146</v>
      </c>
      <c r="AE1024" t="s">
        <v>313</v>
      </c>
      <c r="AF1024" t="s">
        <v>314</v>
      </c>
    </row>
    <row r="1025" spans="1:32">
      <c r="A1025" t="str">
        <f>PROPER(TRIM(Homes[[#This Row],[street]]))</f>
        <v>6504-6618 Ne 1St St</v>
      </c>
      <c r="B1025" t="str">
        <f>PROPER(TRIM(Homes[[#This Row],[city]]))</f>
        <v>Renton</v>
      </c>
      <c r="C1025" t="str">
        <f>_xlfn.TEXTBEFORE(Homes[[#This Row],[statezip]]," ")</f>
        <v>WA</v>
      </c>
      <c r="D1025" s="6" t="str">
        <f>_xlfn.TEXTAFTER(Homes[[#This Row],[statezip]]," ")</f>
        <v>98059</v>
      </c>
      <c r="E1025" s="1">
        <v>659950</v>
      </c>
      <c r="F1025">
        <v>4</v>
      </c>
      <c r="G1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25" s="3" t="str">
        <f>Homes[[#This Row],[bedrooms]] &amp; " bd | " &amp; TEXT(Homes[[#This Row],[bathrooms]],"0.##") &amp; " ba"</f>
        <v>4 bd | 2.75 ba</v>
      </c>
      <c r="I1025" s="4">
        <v>3510</v>
      </c>
      <c r="J1025" s="1">
        <f>IFERROR(Homes[[#This Row],[price]]/Homes[[#This Row],[sqft_living]]," ")</f>
        <v>188.01994301994301</v>
      </c>
      <c r="K1025" s="4">
        <f>IFERROR(Homes[[#This Row],[sqft_lot]]/43560," ")</f>
        <v>0.21579430670339761</v>
      </c>
      <c r="L1025" t="str">
        <f>IF(Homes[[#This Row],[waterfront]]=1, "Yes","No")</f>
        <v>No</v>
      </c>
      <c r="M1025" s="4" t="str">
        <f>IF(Homes[[#This Row],[sqft_basement]]&gt;0, "Yes","No")</f>
        <v>No</v>
      </c>
      <c r="N1025" t="str">
        <f>CHOOSE(Homes[[#This Row],[view]]+1, "None","Fair","Good","Great","Excellent")</f>
        <v>None</v>
      </c>
      <c r="O1025" t="str">
        <f>CHOOSE(Homes[[#This Row],[condition]], "Poor","Fair","Average","Good","Excellent")</f>
        <v>Average</v>
      </c>
      <c r="P1025">
        <f ca="1">YEAR(TODAY())-Homes[[#This Row],[yr_built]]</f>
        <v>11</v>
      </c>
      <c r="Q1025">
        <v>0</v>
      </c>
      <c r="R1025">
        <f ca="1">IF(Homes[[#This Row],[yr_renovated]]&gt;0, YEAR(TODAY())-Homes[[#This Row],[yr_renovated]], YEAR(TODAY())-Homes[[#This Row],[yr_built]])</f>
        <v>11</v>
      </c>
      <c r="S1025">
        <v>2</v>
      </c>
      <c r="T1025" s="2">
        <v>41829</v>
      </c>
      <c r="U1025" s="3">
        <v>2.75</v>
      </c>
      <c r="V1025" s="4">
        <f>IFERROR(Homes[[#This Row],[sqft_above]]+Homes[[#This Row],[sqft_basement]]," ")</f>
        <v>3510</v>
      </c>
      <c r="W1025" s="4">
        <v>9400</v>
      </c>
      <c r="X1025">
        <v>0</v>
      </c>
      <c r="Y1025">
        <v>0</v>
      </c>
      <c r="Z1025">
        <v>3</v>
      </c>
      <c r="AA1025" s="4">
        <v>3510</v>
      </c>
      <c r="AB1025" s="4">
        <v>0</v>
      </c>
      <c r="AC1025">
        <v>2014</v>
      </c>
      <c r="AD1025" t="s">
        <v>1147</v>
      </c>
      <c r="AE1025" t="s">
        <v>319</v>
      </c>
      <c r="AF1025" t="s">
        <v>282</v>
      </c>
    </row>
    <row r="1026" spans="1:32">
      <c r="A1026" t="str">
        <f>PROPER(TRIM(Homes[[#This Row],[street]]))</f>
        <v>11605 Se 45Th Pl</v>
      </c>
      <c r="B1026" t="str">
        <f>PROPER(TRIM(Homes[[#This Row],[city]]))</f>
        <v>Bellevue</v>
      </c>
      <c r="C1026" t="str">
        <f>_xlfn.TEXTBEFORE(Homes[[#This Row],[statezip]]," ")</f>
        <v>WA</v>
      </c>
      <c r="D1026" s="6" t="str">
        <f>_xlfn.TEXTAFTER(Homes[[#This Row],[statezip]]," ")</f>
        <v>98006</v>
      </c>
      <c r="E1026" s="1">
        <v>659500</v>
      </c>
      <c r="F1026">
        <v>4</v>
      </c>
      <c r="G1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26" s="3" t="str">
        <f>Homes[[#This Row],[bedrooms]] &amp; " bd | " &amp; TEXT(Homes[[#This Row],[bathrooms]],"0.##") &amp; " ba"</f>
        <v>4 bd | 3. ba</v>
      </c>
      <c r="I1026" s="4">
        <v>2620</v>
      </c>
      <c r="J1026" s="1">
        <f>IFERROR(Homes[[#This Row],[price]]/Homes[[#This Row],[sqft_living]]," ")</f>
        <v>251.7175572519084</v>
      </c>
      <c r="K1026" s="4">
        <f>IFERROR(Homes[[#This Row],[sqft_lot]]/43560," ")</f>
        <v>0.42153351698806246</v>
      </c>
      <c r="L1026" t="str">
        <f>IF(Homes[[#This Row],[waterfront]]=1, "Yes","No")</f>
        <v>No</v>
      </c>
      <c r="M1026" s="4" t="str">
        <f>IF(Homes[[#This Row],[sqft_basement]]&gt;0, "Yes","No")</f>
        <v>Yes</v>
      </c>
      <c r="N1026" t="str">
        <f>CHOOSE(Homes[[#This Row],[view]]+1, "None","Fair","Good","Great","Excellent")</f>
        <v>None</v>
      </c>
      <c r="O1026" t="str">
        <f>CHOOSE(Homes[[#This Row],[condition]], "Poor","Fair","Average","Good","Excellent")</f>
        <v>Good</v>
      </c>
      <c r="P1026">
        <f ca="1">YEAR(TODAY())-Homes[[#This Row],[yr_built]]</f>
        <v>69</v>
      </c>
      <c r="Q1026">
        <v>0</v>
      </c>
      <c r="R1026">
        <f ca="1">IF(Homes[[#This Row],[yr_renovated]]&gt;0, YEAR(TODAY())-Homes[[#This Row],[yr_renovated]], YEAR(TODAY())-Homes[[#This Row],[yr_built]])</f>
        <v>69</v>
      </c>
      <c r="S1026">
        <v>1</v>
      </c>
      <c r="T1026" s="2">
        <v>41809</v>
      </c>
      <c r="U1026" s="3">
        <v>3</v>
      </c>
      <c r="V1026" s="4">
        <f>IFERROR(Homes[[#This Row],[sqft_above]]+Homes[[#This Row],[sqft_basement]]," ")</f>
        <v>2620</v>
      </c>
      <c r="W1026" s="4">
        <v>18362</v>
      </c>
      <c r="X1026">
        <v>0</v>
      </c>
      <c r="Y1026">
        <v>0</v>
      </c>
      <c r="Z1026">
        <v>4</v>
      </c>
      <c r="AA1026" s="4">
        <v>1870</v>
      </c>
      <c r="AB1026" s="4">
        <v>750</v>
      </c>
      <c r="AC1026">
        <v>1956</v>
      </c>
      <c r="AD1026" t="s">
        <v>1148</v>
      </c>
      <c r="AE1026" t="s">
        <v>33</v>
      </c>
      <c r="AF1026" t="s">
        <v>91</v>
      </c>
    </row>
    <row r="1027" spans="1:32">
      <c r="A1027" t="str">
        <f>PROPER(TRIM(Homes[[#This Row],[street]]))</f>
        <v>4115 Ne 62Nd St</v>
      </c>
      <c r="B1027" t="str">
        <f>PROPER(TRIM(Homes[[#This Row],[city]]))</f>
        <v>Seattle</v>
      </c>
      <c r="C1027" t="str">
        <f>_xlfn.TEXTBEFORE(Homes[[#This Row],[statezip]]," ")</f>
        <v>WA</v>
      </c>
      <c r="D1027" s="6" t="str">
        <f>_xlfn.TEXTAFTER(Homes[[#This Row],[statezip]]," ")</f>
        <v>98115</v>
      </c>
      <c r="E1027" s="1">
        <v>659500</v>
      </c>
      <c r="F1027">
        <v>3</v>
      </c>
      <c r="G1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27" s="3" t="str">
        <f>Homes[[#This Row],[bedrooms]] &amp; " bd | " &amp; TEXT(Homes[[#This Row],[bathrooms]],"0.##") &amp; " ba"</f>
        <v>3 bd | 1.75 ba</v>
      </c>
      <c r="I1027" s="4">
        <v>1820</v>
      </c>
      <c r="J1027" s="1">
        <f>IFERROR(Homes[[#This Row],[price]]/Homes[[#This Row],[sqft_living]]," ")</f>
        <v>362.36263736263737</v>
      </c>
      <c r="K1027" s="4">
        <f>IFERROR(Homes[[#This Row],[sqft_lot]]/43560," ")</f>
        <v>0.12626262626262627</v>
      </c>
      <c r="L1027" t="str">
        <f>IF(Homes[[#This Row],[waterfront]]=1, "Yes","No")</f>
        <v>No</v>
      </c>
      <c r="M1027" s="4" t="str">
        <f>IF(Homes[[#This Row],[sqft_basement]]&gt;0, "Yes","No")</f>
        <v>Yes</v>
      </c>
      <c r="N1027" t="str">
        <f>CHOOSE(Homes[[#This Row],[view]]+1, "None","Fair","Good","Great","Excellent")</f>
        <v>None</v>
      </c>
      <c r="O1027" t="str">
        <f>CHOOSE(Homes[[#This Row],[condition]], "Poor","Fair","Average","Good","Excellent")</f>
        <v>Good</v>
      </c>
      <c r="P1027">
        <f ca="1">YEAR(TODAY())-Homes[[#This Row],[yr_built]]</f>
        <v>68</v>
      </c>
      <c r="Q1027">
        <v>2001</v>
      </c>
      <c r="R1027">
        <f ca="1">IF(Homes[[#This Row],[yr_renovated]]&gt;0, YEAR(TODAY())-Homes[[#This Row],[yr_renovated]], YEAR(TODAY())-Homes[[#This Row],[yr_built]])</f>
        <v>24</v>
      </c>
      <c r="S1027">
        <v>1</v>
      </c>
      <c r="T1027" s="2">
        <v>41800</v>
      </c>
      <c r="U1027" s="3">
        <v>1.75</v>
      </c>
      <c r="V1027" s="4">
        <f>IFERROR(Homes[[#This Row],[sqft_above]]+Homes[[#This Row],[sqft_basement]]," ")</f>
        <v>1820</v>
      </c>
      <c r="W1027" s="4">
        <v>5500</v>
      </c>
      <c r="X1027">
        <v>0</v>
      </c>
      <c r="Y1027">
        <v>0</v>
      </c>
      <c r="Z1027">
        <v>4</v>
      </c>
      <c r="AA1027" s="4">
        <v>1620</v>
      </c>
      <c r="AB1027" s="4">
        <v>200</v>
      </c>
      <c r="AC1027">
        <v>1957</v>
      </c>
      <c r="AD1027" t="s">
        <v>1149</v>
      </c>
      <c r="AE1027" t="s">
        <v>49</v>
      </c>
      <c r="AF1027" t="s">
        <v>154</v>
      </c>
    </row>
    <row r="1028" spans="1:32">
      <c r="A1028" t="str">
        <f>PROPER(TRIM(Homes[[#This Row],[street]]))</f>
        <v>3738 86Th Ave Se</v>
      </c>
      <c r="B1028" t="str">
        <f>PROPER(TRIM(Homes[[#This Row],[city]]))</f>
        <v>Mercer Island</v>
      </c>
      <c r="C1028" t="str">
        <f>_xlfn.TEXTBEFORE(Homes[[#This Row],[statezip]]," ")</f>
        <v>WA</v>
      </c>
      <c r="D1028" s="6" t="str">
        <f>_xlfn.TEXTAFTER(Homes[[#This Row],[statezip]]," ")</f>
        <v>98040</v>
      </c>
      <c r="E1028" s="1">
        <v>659000</v>
      </c>
      <c r="F1028">
        <v>4</v>
      </c>
      <c r="G1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28" s="3" t="str">
        <f>Homes[[#This Row],[bedrooms]] &amp; " bd | " &amp; TEXT(Homes[[#This Row],[bathrooms]],"0.##") &amp; " ba"</f>
        <v>4 bd | 2. ba</v>
      </c>
      <c r="I1028" s="4">
        <v>2090</v>
      </c>
      <c r="J1028" s="1">
        <f>IFERROR(Homes[[#This Row],[price]]/Homes[[#This Row],[sqft_living]]," ")</f>
        <v>315.31100478468898</v>
      </c>
      <c r="K1028" s="4">
        <f>IFERROR(Homes[[#This Row],[sqft_lot]]/43560," ")</f>
        <v>0.24793388429752067</v>
      </c>
      <c r="L1028" t="str">
        <f>IF(Homes[[#This Row],[waterfront]]=1, "Yes","No")</f>
        <v>No</v>
      </c>
      <c r="M1028" s="4" t="str">
        <f>IF(Homes[[#This Row],[sqft_basement]]&gt;0, "Yes","No")</f>
        <v>No</v>
      </c>
      <c r="N1028" t="str">
        <f>CHOOSE(Homes[[#This Row],[view]]+1, "None","Fair","Good","Great","Excellent")</f>
        <v>None</v>
      </c>
      <c r="O1028" t="str">
        <f>CHOOSE(Homes[[#This Row],[condition]], "Poor","Fair","Average","Good","Excellent")</f>
        <v>Good</v>
      </c>
      <c r="P1028">
        <f ca="1">YEAR(TODAY())-Homes[[#This Row],[yr_built]]</f>
        <v>74</v>
      </c>
      <c r="Q1028">
        <v>1999</v>
      </c>
      <c r="R1028">
        <f ca="1">IF(Homes[[#This Row],[yr_renovated]]&gt;0, YEAR(TODAY())-Homes[[#This Row],[yr_renovated]], YEAR(TODAY())-Homes[[#This Row],[yr_built]])</f>
        <v>26</v>
      </c>
      <c r="S1028">
        <v>1</v>
      </c>
      <c r="T1028" s="2">
        <v>41822</v>
      </c>
      <c r="U1028" s="3">
        <v>2</v>
      </c>
      <c r="V1028" s="4">
        <f>IFERROR(Homes[[#This Row],[sqft_above]]+Homes[[#This Row],[sqft_basement]]," ")</f>
        <v>2090</v>
      </c>
      <c r="W1028" s="4">
        <v>10800</v>
      </c>
      <c r="X1028">
        <v>0</v>
      </c>
      <c r="Y1028">
        <v>0</v>
      </c>
      <c r="Z1028">
        <v>4</v>
      </c>
      <c r="AA1028" s="4">
        <v>2090</v>
      </c>
      <c r="AB1028" s="4">
        <v>0</v>
      </c>
      <c r="AC1028">
        <v>1951</v>
      </c>
      <c r="AD1028" t="s">
        <v>1150</v>
      </c>
      <c r="AE1028" t="s">
        <v>36</v>
      </c>
      <c r="AF1028" t="s">
        <v>37</v>
      </c>
    </row>
    <row r="1029" spans="1:32">
      <c r="A1029" t="str">
        <f>PROPER(TRIM(Homes[[#This Row],[street]]))</f>
        <v>2651 230Th Ave Se</v>
      </c>
      <c r="B1029" t="str">
        <f>PROPER(TRIM(Homes[[#This Row],[city]]))</f>
        <v>Sammamish</v>
      </c>
      <c r="C1029" t="str">
        <f>_xlfn.TEXTBEFORE(Homes[[#This Row],[statezip]]," ")</f>
        <v>WA</v>
      </c>
      <c r="D1029" s="6" t="str">
        <f>_xlfn.TEXTAFTER(Homes[[#This Row],[statezip]]," ")</f>
        <v>98075</v>
      </c>
      <c r="E1029" s="1">
        <v>659000</v>
      </c>
      <c r="F1029">
        <v>3</v>
      </c>
      <c r="G1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29" s="3" t="str">
        <f>Homes[[#This Row],[bedrooms]] &amp; " bd | " &amp; TEXT(Homes[[#This Row],[bathrooms]],"0.##") &amp; " ba"</f>
        <v>3 bd | 2.5 ba</v>
      </c>
      <c r="I1029" s="4">
        <v>2510</v>
      </c>
      <c r="J1029" s="1">
        <f>IFERROR(Homes[[#This Row],[price]]/Homes[[#This Row],[sqft_living]]," ")</f>
        <v>262.54980079681275</v>
      </c>
      <c r="K1029" s="4">
        <f>IFERROR(Homes[[#This Row],[sqft_lot]]/43560," ")</f>
        <v>0.14508723599632692</v>
      </c>
      <c r="L1029" t="str">
        <f>IF(Homes[[#This Row],[waterfront]]=1, "Yes","No")</f>
        <v>No</v>
      </c>
      <c r="M1029" s="4" t="str">
        <f>IF(Homes[[#This Row],[sqft_basement]]&gt;0, "Yes","No")</f>
        <v>No</v>
      </c>
      <c r="N1029" t="str">
        <f>CHOOSE(Homes[[#This Row],[view]]+1, "None","Fair","Good","Great","Excellent")</f>
        <v>None</v>
      </c>
      <c r="O1029" t="str">
        <f>CHOOSE(Homes[[#This Row],[condition]], "Poor","Fair","Average","Good","Excellent")</f>
        <v>Average</v>
      </c>
      <c r="P1029">
        <f ca="1">YEAR(TODAY())-Homes[[#This Row],[yr_built]]</f>
        <v>29</v>
      </c>
      <c r="Q1029">
        <v>0</v>
      </c>
      <c r="R1029">
        <f ca="1">IF(Homes[[#This Row],[yr_renovated]]&gt;0, YEAR(TODAY())-Homes[[#This Row],[yr_renovated]], YEAR(TODAY())-Homes[[#This Row],[yr_built]])</f>
        <v>29</v>
      </c>
      <c r="S1029">
        <v>2</v>
      </c>
      <c r="T1029" s="2">
        <v>41800</v>
      </c>
      <c r="U1029" s="3">
        <v>2.5</v>
      </c>
      <c r="V1029" s="4">
        <f>IFERROR(Homes[[#This Row],[sqft_above]]+Homes[[#This Row],[sqft_basement]]," ")</f>
        <v>2510</v>
      </c>
      <c r="W1029" s="4">
        <v>6320</v>
      </c>
      <c r="X1029">
        <v>0</v>
      </c>
      <c r="Y1029">
        <v>0</v>
      </c>
      <c r="Z1029">
        <v>3</v>
      </c>
      <c r="AA1029" s="4">
        <v>2510</v>
      </c>
      <c r="AB1029" s="4">
        <v>0</v>
      </c>
      <c r="AC1029">
        <v>1996</v>
      </c>
      <c r="AD1029" t="s">
        <v>1151</v>
      </c>
      <c r="AE1029" t="s">
        <v>102</v>
      </c>
      <c r="AF1029" t="s">
        <v>103</v>
      </c>
    </row>
    <row r="1030" spans="1:32">
      <c r="A1030" t="str">
        <f>PROPER(TRIM(Homes[[#This Row],[street]]))</f>
        <v>10326 Fischer Pl Ne</v>
      </c>
      <c r="B1030" t="str">
        <f>PROPER(TRIM(Homes[[#This Row],[city]]))</f>
        <v>Seattle</v>
      </c>
      <c r="C1030" t="str">
        <f>_xlfn.TEXTBEFORE(Homes[[#This Row],[statezip]]," ")</f>
        <v>WA</v>
      </c>
      <c r="D1030" s="6" t="str">
        <f>_xlfn.TEXTAFTER(Homes[[#This Row],[statezip]]," ")</f>
        <v>98125</v>
      </c>
      <c r="E1030" s="1">
        <v>659000</v>
      </c>
      <c r="F1030">
        <v>4</v>
      </c>
      <c r="G1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30" s="3" t="str">
        <f>Homes[[#This Row],[bedrooms]] &amp; " bd | " &amp; TEXT(Homes[[#This Row],[bathrooms]],"0.##") &amp; " ba"</f>
        <v>4 bd | 2.5 ba</v>
      </c>
      <c r="I1030" s="4">
        <v>3190</v>
      </c>
      <c r="J1030" s="1">
        <f>IFERROR(Homes[[#This Row],[price]]/Homes[[#This Row],[sqft_living]]," ")</f>
        <v>206.58307210031347</v>
      </c>
      <c r="K1030" s="4">
        <f>IFERROR(Homes[[#This Row],[sqft_lot]]/43560," ")</f>
        <v>0.26113406795224975</v>
      </c>
      <c r="L1030" t="str">
        <f>IF(Homes[[#This Row],[waterfront]]=1, "Yes","No")</f>
        <v>No</v>
      </c>
      <c r="M1030" s="4" t="str">
        <f>IF(Homes[[#This Row],[sqft_basement]]&gt;0, "Yes","No")</f>
        <v>Yes</v>
      </c>
      <c r="N1030" t="str">
        <f>CHOOSE(Homes[[#This Row],[view]]+1, "None","Fair","Good","Great","Excellent")</f>
        <v>None</v>
      </c>
      <c r="O1030" t="str">
        <f>CHOOSE(Homes[[#This Row],[condition]], "Poor","Fair","Average","Good","Excellent")</f>
        <v>Excellent</v>
      </c>
      <c r="P1030">
        <f ca="1">YEAR(TODAY())-Homes[[#This Row],[yr_built]]</f>
        <v>79</v>
      </c>
      <c r="Q1030">
        <v>0</v>
      </c>
      <c r="R1030">
        <f ca="1">IF(Homes[[#This Row],[yr_renovated]]&gt;0, YEAR(TODAY())-Homes[[#This Row],[yr_renovated]], YEAR(TODAY())-Homes[[#This Row],[yr_built]])</f>
        <v>79</v>
      </c>
      <c r="S1030">
        <v>1</v>
      </c>
      <c r="T1030" s="2">
        <v>41789</v>
      </c>
      <c r="U1030" s="3">
        <v>2.5</v>
      </c>
      <c r="V1030" s="4">
        <f>IFERROR(Homes[[#This Row],[sqft_above]]+Homes[[#This Row],[sqft_basement]]," ")</f>
        <v>3190</v>
      </c>
      <c r="W1030" s="4">
        <v>11375</v>
      </c>
      <c r="X1030">
        <v>0</v>
      </c>
      <c r="Y1030">
        <v>0</v>
      </c>
      <c r="Z1030">
        <v>5</v>
      </c>
      <c r="AA1030" s="4">
        <v>2210</v>
      </c>
      <c r="AB1030" s="4">
        <v>980</v>
      </c>
      <c r="AC1030">
        <v>1946</v>
      </c>
      <c r="AD1030" t="s">
        <v>1152</v>
      </c>
      <c r="AE1030" t="s">
        <v>49</v>
      </c>
      <c r="AF1030" t="s">
        <v>150</v>
      </c>
    </row>
    <row r="1031" spans="1:32">
      <c r="A1031" t="str">
        <f>PROPER(TRIM(Homes[[#This Row],[street]]))</f>
        <v>12923 206Th Ct Se</v>
      </c>
      <c r="B1031" t="str">
        <f>PROPER(TRIM(Homes[[#This Row],[city]]))</f>
        <v>Issaquah</v>
      </c>
      <c r="C1031" t="str">
        <f>_xlfn.TEXTBEFORE(Homes[[#This Row],[statezip]]," ")</f>
        <v>WA</v>
      </c>
      <c r="D1031" s="6" t="str">
        <f>_xlfn.TEXTAFTER(Homes[[#This Row],[statezip]]," ")</f>
        <v>98027</v>
      </c>
      <c r="E1031" s="1">
        <v>658588</v>
      </c>
      <c r="F1031">
        <v>3</v>
      </c>
      <c r="G1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31" s="3" t="str">
        <f>Homes[[#This Row],[bedrooms]] &amp; " bd | " &amp; TEXT(Homes[[#This Row],[bathrooms]],"0.##") &amp; " ba"</f>
        <v>3 bd | 2.25 ba</v>
      </c>
      <c r="I1031" s="4">
        <v>2560</v>
      </c>
      <c r="J1031" s="1">
        <f>IFERROR(Homes[[#This Row],[price]]/Homes[[#This Row],[sqft_living]]," ")</f>
        <v>257.26093750000001</v>
      </c>
      <c r="K1031" s="4">
        <f>IFERROR(Homes[[#This Row],[sqft_lot]]/43560," ")</f>
        <v>0.94917355371900825</v>
      </c>
      <c r="L1031" t="str">
        <f>IF(Homes[[#This Row],[waterfront]]=1, "Yes","No")</f>
        <v>No</v>
      </c>
      <c r="M1031" s="4" t="str">
        <f>IF(Homes[[#This Row],[sqft_basement]]&gt;0, "Yes","No")</f>
        <v>No</v>
      </c>
      <c r="N1031" t="str">
        <f>CHOOSE(Homes[[#This Row],[view]]+1, "None","Fair","Good","Great","Excellent")</f>
        <v>None</v>
      </c>
      <c r="O1031" t="str">
        <f>CHOOSE(Homes[[#This Row],[condition]], "Poor","Fair","Average","Good","Excellent")</f>
        <v>Average</v>
      </c>
      <c r="P1031">
        <f ca="1">YEAR(TODAY())-Homes[[#This Row],[yr_built]]</f>
        <v>39</v>
      </c>
      <c r="Q1031">
        <v>0</v>
      </c>
      <c r="R1031">
        <f ca="1">IF(Homes[[#This Row],[yr_renovated]]&gt;0, YEAR(TODAY())-Homes[[#This Row],[yr_renovated]], YEAR(TODAY())-Homes[[#This Row],[yr_built]])</f>
        <v>39</v>
      </c>
      <c r="S1031">
        <v>2</v>
      </c>
      <c r="T1031" s="2">
        <v>41794</v>
      </c>
      <c r="U1031" s="3">
        <v>2.25</v>
      </c>
      <c r="V1031" s="4">
        <f>IFERROR(Homes[[#This Row],[sqft_above]]+Homes[[#This Row],[sqft_basement]]," ")</f>
        <v>2560</v>
      </c>
      <c r="W1031" s="4">
        <v>41346</v>
      </c>
      <c r="X1031">
        <v>0</v>
      </c>
      <c r="Y1031">
        <v>0</v>
      </c>
      <c r="Z1031">
        <v>3</v>
      </c>
      <c r="AA1031" s="4">
        <v>2560</v>
      </c>
      <c r="AB1031" s="4">
        <v>0</v>
      </c>
      <c r="AC1031">
        <v>1986</v>
      </c>
      <c r="AD1031" t="s">
        <v>1153</v>
      </c>
      <c r="AE1031" t="s">
        <v>79</v>
      </c>
      <c r="AF1031" t="s">
        <v>82</v>
      </c>
    </row>
    <row r="1032" spans="1:32">
      <c r="A1032" t="str">
        <f>PROPER(TRIM(Homes[[#This Row],[street]]))</f>
        <v>8830 Mcintosh Ct Se</v>
      </c>
      <c r="B1032" t="str">
        <f>PROPER(TRIM(Homes[[#This Row],[city]]))</f>
        <v>Snoqualmie</v>
      </c>
      <c r="C1032" t="str">
        <f>_xlfn.TEXTBEFORE(Homes[[#This Row],[statezip]]," ")</f>
        <v>WA</v>
      </c>
      <c r="D1032" s="6" t="str">
        <f>_xlfn.TEXTAFTER(Homes[[#This Row],[statezip]]," ")</f>
        <v>98065</v>
      </c>
      <c r="E1032" s="1">
        <v>658000</v>
      </c>
      <c r="F1032">
        <v>4</v>
      </c>
      <c r="G1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32" s="3" t="str">
        <f>Homes[[#This Row],[bedrooms]] &amp; " bd | " &amp; TEXT(Homes[[#This Row],[bathrooms]],"0.##") &amp; " ba"</f>
        <v>4 bd | 2.75 ba</v>
      </c>
      <c r="I1032" s="4">
        <v>3310</v>
      </c>
      <c r="J1032" s="1">
        <f>IFERROR(Homes[[#This Row],[price]]/Homes[[#This Row],[sqft_living]]," ")</f>
        <v>198.79154078549848</v>
      </c>
      <c r="K1032" s="4">
        <f>IFERROR(Homes[[#This Row],[sqft_lot]]/43560," ")</f>
        <v>0.14155188246097336</v>
      </c>
      <c r="L1032" t="str">
        <f>IF(Homes[[#This Row],[waterfront]]=1, "Yes","No")</f>
        <v>No</v>
      </c>
      <c r="M1032" s="4" t="str">
        <f>IF(Homes[[#This Row],[sqft_basement]]&gt;0, "Yes","No")</f>
        <v>No</v>
      </c>
      <c r="N1032" t="str">
        <f>CHOOSE(Homes[[#This Row],[view]]+1, "None","Fair","Good","Great","Excellent")</f>
        <v>None</v>
      </c>
      <c r="O1032" t="str">
        <f>CHOOSE(Homes[[#This Row],[condition]], "Poor","Fair","Average","Good","Excellent")</f>
        <v>Average</v>
      </c>
      <c r="P1032">
        <f ca="1">YEAR(TODAY())-Homes[[#This Row],[yr_built]]</f>
        <v>17</v>
      </c>
      <c r="Q1032">
        <v>0</v>
      </c>
      <c r="R1032">
        <f ca="1">IF(Homes[[#This Row],[yr_renovated]]&gt;0, YEAR(TODAY())-Homes[[#This Row],[yr_renovated]], YEAR(TODAY())-Homes[[#This Row],[yr_built]])</f>
        <v>17</v>
      </c>
      <c r="S1032">
        <v>2</v>
      </c>
      <c r="T1032" s="2">
        <v>41788</v>
      </c>
      <c r="U1032" s="3">
        <v>2.75</v>
      </c>
      <c r="V1032" s="4">
        <f>IFERROR(Homes[[#This Row],[sqft_above]]+Homes[[#This Row],[sqft_basement]]," ")</f>
        <v>3310</v>
      </c>
      <c r="W1032" s="4">
        <v>6166</v>
      </c>
      <c r="X1032">
        <v>0</v>
      </c>
      <c r="Y1032">
        <v>0</v>
      </c>
      <c r="Z1032">
        <v>3</v>
      </c>
      <c r="AA1032" s="4">
        <v>3310</v>
      </c>
      <c r="AB1032" s="4">
        <v>0</v>
      </c>
      <c r="AC1032">
        <v>2008</v>
      </c>
      <c r="AD1032" t="s">
        <v>1154</v>
      </c>
      <c r="AE1032" t="s">
        <v>313</v>
      </c>
      <c r="AF1032" t="s">
        <v>314</v>
      </c>
    </row>
    <row r="1033" spans="1:32">
      <c r="A1033" t="str">
        <f>PROPER(TRIM(Homes[[#This Row],[street]]))</f>
        <v>32927 143Rd Ct Se</v>
      </c>
      <c r="B1033" t="str">
        <f>PROPER(TRIM(Homes[[#This Row],[city]]))</f>
        <v>Auburn</v>
      </c>
      <c r="C1033" t="str">
        <f>_xlfn.TEXTBEFORE(Homes[[#This Row],[statezip]]," ")</f>
        <v>WA</v>
      </c>
      <c r="D1033" s="6" t="str">
        <f>_xlfn.TEXTAFTER(Homes[[#This Row],[statezip]]," ")</f>
        <v>98092</v>
      </c>
      <c r="E1033" s="1">
        <v>657500</v>
      </c>
      <c r="F1033">
        <v>4</v>
      </c>
      <c r="G1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33" s="3" t="str">
        <f>Homes[[#This Row],[bedrooms]] &amp; " bd | " &amp; TEXT(Homes[[#This Row],[bathrooms]],"0.##") &amp; " ba"</f>
        <v>4 bd | 2.75 ba</v>
      </c>
      <c r="I1033" s="4">
        <v>4140</v>
      </c>
      <c r="J1033" s="1">
        <f>IFERROR(Homes[[#This Row],[price]]/Homes[[#This Row],[sqft_living]]," ")</f>
        <v>158.81642512077295</v>
      </c>
      <c r="K1033" s="4">
        <f>IFERROR(Homes[[#This Row],[sqft_lot]]/43560," ")</f>
        <v>0.55532598714416892</v>
      </c>
      <c r="L1033" t="str">
        <f>IF(Homes[[#This Row],[waterfront]]=1, "Yes","No")</f>
        <v>No</v>
      </c>
      <c r="M1033" s="4" t="str">
        <f>IF(Homes[[#This Row],[sqft_basement]]&gt;0, "Yes","No")</f>
        <v>No</v>
      </c>
      <c r="N1033" t="str">
        <f>CHOOSE(Homes[[#This Row],[view]]+1, "None","Fair","Good","Great","Excellent")</f>
        <v>None</v>
      </c>
      <c r="O1033" t="str">
        <f>CHOOSE(Homes[[#This Row],[condition]], "Poor","Fair","Average","Good","Excellent")</f>
        <v>Average</v>
      </c>
      <c r="P1033">
        <f ca="1">YEAR(TODAY())-Homes[[#This Row],[yr_built]]</f>
        <v>23</v>
      </c>
      <c r="Q1033">
        <v>0</v>
      </c>
      <c r="R1033">
        <f ca="1">IF(Homes[[#This Row],[yr_renovated]]&gt;0, YEAR(TODAY())-Homes[[#This Row],[yr_renovated]], YEAR(TODAY())-Homes[[#This Row],[yr_built]])</f>
        <v>23</v>
      </c>
      <c r="S1033">
        <v>2</v>
      </c>
      <c r="T1033" s="2">
        <v>41801</v>
      </c>
      <c r="U1033" s="3">
        <v>2.75</v>
      </c>
      <c r="V1033" s="4">
        <f>IFERROR(Homes[[#This Row],[sqft_above]]+Homes[[#This Row],[sqft_basement]]," ")</f>
        <v>4140</v>
      </c>
      <c r="W1033" s="4">
        <v>24190</v>
      </c>
      <c r="X1033">
        <v>0</v>
      </c>
      <c r="Y1033">
        <v>0</v>
      </c>
      <c r="Z1033">
        <v>3</v>
      </c>
      <c r="AA1033" s="4">
        <v>4140</v>
      </c>
      <c r="AB1033" s="4">
        <v>0</v>
      </c>
      <c r="AC1033">
        <v>2002</v>
      </c>
      <c r="AD1033" t="s">
        <v>1155</v>
      </c>
      <c r="AE1033" t="s">
        <v>519</v>
      </c>
      <c r="AF1033" t="s">
        <v>520</v>
      </c>
    </row>
    <row r="1034" spans="1:32">
      <c r="A1034" t="str">
        <f>PROPER(TRIM(Homes[[#This Row],[street]]))</f>
        <v>12423 Ne 6Th Pl</v>
      </c>
      <c r="B1034" t="str">
        <f>PROPER(TRIM(Homes[[#This Row],[city]]))</f>
        <v>Bellevue</v>
      </c>
      <c r="C1034" t="str">
        <f>_xlfn.TEXTBEFORE(Homes[[#This Row],[statezip]]," ")</f>
        <v>WA</v>
      </c>
      <c r="D1034" s="6" t="str">
        <f>_xlfn.TEXTAFTER(Homes[[#This Row],[statezip]]," ")</f>
        <v>98005</v>
      </c>
      <c r="E1034" s="1">
        <v>657500</v>
      </c>
      <c r="F1034">
        <v>3</v>
      </c>
      <c r="G1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34" s="3" t="str">
        <f>Homes[[#This Row],[bedrooms]] &amp; " bd | " &amp; TEXT(Homes[[#This Row],[bathrooms]],"0.##") &amp; " ba"</f>
        <v>3 bd | 2. ba</v>
      </c>
      <c r="I1034" s="4">
        <v>2320</v>
      </c>
      <c r="J1034" s="1">
        <f>IFERROR(Homes[[#This Row],[price]]/Homes[[#This Row],[sqft_living]]," ")</f>
        <v>283.40517241379308</v>
      </c>
      <c r="K1034" s="4">
        <f>IFERROR(Homes[[#This Row],[sqft_lot]]/43560," ")</f>
        <v>0.25160697887970618</v>
      </c>
      <c r="L1034" t="str">
        <f>IF(Homes[[#This Row],[waterfront]]=1, "Yes","No")</f>
        <v>No</v>
      </c>
      <c r="M1034" s="4" t="str">
        <f>IF(Homes[[#This Row],[sqft_basement]]&gt;0, "Yes","No")</f>
        <v>Yes</v>
      </c>
      <c r="N1034" t="str">
        <f>CHOOSE(Homes[[#This Row],[view]]+1, "None","Fair","Good","Great","Excellent")</f>
        <v>None</v>
      </c>
      <c r="O1034" t="str">
        <f>CHOOSE(Homes[[#This Row],[condition]], "Poor","Fair","Average","Good","Excellent")</f>
        <v>Average</v>
      </c>
      <c r="P1034">
        <f ca="1">YEAR(TODAY())-Homes[[#This Row],[yr_built]]</f>
        <v>69</v>
      </c>
      <c r="Q1034">
        <v>2001</v>
      </c>
      <c r="R1034">
        <f ca="1">IF(Homes[[#This Row],[yr_renovated]]&gt;0, YEAR(TODAY())-Homes[[#This Row],[yr_renovated]], YEAR(TODAY())-Homes[[#This Row],[yr_built]])</f>
        <v>24</v>
      </c>
      <c r="S1034">
        <v>1</v>
      </c>
      <c r="T1034" s="2">
        <v>41830</v>
      </c>
      <c r="U1034" s="3">
        <v>2</v>
      </c>
      <c r="V1034" s="4">
        <f>IFERROR(Homes[[#This Row],[sqft_above]]+Homes[[#This Row],[sqft_basement]]," ")</f>
        <v>2320</v>
      </c>
      <c r="W1034" s="4">
        <v>10960</v>
      </c>
      <c r="X1034">
        <v>0</v>
      </c>
      <c r="Y1034">
        <v>0</v>
      </c>
      <c r="Z1034">
        <v>3</v>
      </c>
      <c r="AA1034" s="4">
        <v>1510</v>
      </c>
      <c r="AB1034" s="4">
        <v>810</v>
      </c>
      <c r="AC1034">
        <v>1956</v>
      </c>
      <c r="AD1034" t="s">
        <v>1156</v>
      </c>
      <c r="AE1034" t="s">
        <v>33</v>
      </c>
      <c r="AF1034" t="s">
        <v>115</v>
      </c>
    </row>
    <row r="1035" spans="1:32">
      <c r="A1035" t="str">
        <f>PROPER(TRIM(Homes[[#This Row],[street]]))</f>
        <v>1917 235Th Ct Ne</v>
      </c>
      <c r="B1035" t="str">
        <f>PROPER(TRIM(Homes[[#This Row],[city]]))</f>
        <v>Sammamish</v>
      </c>
      <c r="C1035" t="str">
        <f>_xlfn.TEXTBEFORE(Homes[[#This Row],[statezip]]," ")</f>
        <v>WA</v>
      </c>
      <c r="D1035" s="6" t="str">
        <f>_xlfn.TEXTAFTER(Homes[[#This Row],[statezip]]," ")</f>
        <v>98074</v>
      </c>
      <c r="E1035" s="1">
        <v>657500</v>
      </c>
      <c r="F1035">
        <v>3</v>
      </c>
      <c r="G1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35" s="3" t="str">
        <f>Homes[[#This Row],[bedrooms]] &amp; " bd | " &amp; TEXT(Homes[[#This Row],[bathrooms]],"0.##") &amp; " ba"</f>
        <v>3 bd | 2.5 ba</v>
      </c>
      <c r="I1035" s="4">
        <v>2670</v>
      </c>
      <c r="J1035" s="1">
        <f>IFERROR(Homes[[#This Row],[price]]/Homes[[#This Row],[sqft_living]]," ")</f>
        <v>246.25468164794009</v>
      </c>
      <c r="K1035" s="4">
        <f>IFERROR(Homes[[#This Row],[sqft_lot]]/43560," ")</f>
        <v>0.24095500459136823</v>
      </c>
      <c r="L1035" t="str">
        <f>IF(Homes[[#This Row],[waterfront]]=1, "Yes","No")</f>
        <v>No</v>
      </c>
      <c r="M1035" s="4" t="str">
        <f>IF(Homes[[#This Row],[sqft_basement]]&gt;0, "Yes","No")</f>
        <v>No</v>
      </c>
      <c r="N1035" t="str">
        <f>CHOOSE(Homes[[#This Row],[view]]+1, "None","Fair","Good","Great","Excellent")</f>
        <v>None</v>
      </c>
      <c r="O1035" t="str">
        <f>CHOOSE(Homes[[#This Row],[condition]], "Poor","Fair","Average","Good","Excellent")</f>
        <v>Average</v>
      </c>
      <c r="P1035">
        <f ca="1">YEAR(TODAY())-Homes[[#This Row],[yr_built]]</f>
        <v>36</v>
      </c>
      <c r="Q1035">
        <v>0</v>
      </c>
      <c r="R1035">
        <f ca="1">IF(Homes[[#This Row],[yr_renovated]]&gt;0, YEAR(TODAY())-Homes[[#This Row],[yr_renovated]], YEAR(TODAY())-Homes[[#This Row],[yr_built]])</f>
        <v>36</v>
      </c>
      <c r="S1035">
        <v>2</v>
      </c>
      <c r="T1035" s="2">
        <v>41781</v>
      </c>
      <c r="U1035" s="3">
        <v>2.5</v>
      </c>
      <c r="V1035" s="4">
        <f>IFERROR(Homes[[#This Row],[sqft_above]]+Homes[[#This Row],[sqft_basement]]," ")</f>
        <v>2670</v>
      </c>
      <c r="W1035" s="4">
        <v>10496</v>
      </c>
      <c r="X1035">
        <v>0</v>
      </c>
      <c r="Y1035">
        <v>0</v>
      </c>
      <c r="Z1035">
        <v>3</v>
      </c>
      <c r="AA1035" s="4">
        <v>2670</v>
      </c>
      <c r="AB1035" s="4">
        <v>0</v>
      </c>
      <c r="AC1035">
        <v>1989</v>
      </c>
      <c r="AD1035" t="s">
        <v>1157</v>
      </c>
      <c r="AE1035" t="s">
        <v>102</v>
      </c>
      <c r="AF1035" t="s">
        <v>266</v>
      </c>
    </row>
    <row r="1036" spans="1:32">
      <c r="A1036" t="str">
        <f>PROPER(TRIM(Homes[[#This Row],[street]]))</f>
        <v>5524 S Morgan St</v>
      </c>
      <c r="B1036" t="str">
        <f>PROPER(TRIM(Homes[[#This Row],[city]]))</f>
        <v>Seattle</v>
      </c>
      <c r="C1036" t="str">
        <f>_xlfn.TEXTBEFORE(Homes[[#This Row],[statezip]]," ")</f>
        <v>WA</v>
      </c>
      <c r="D1036" s="6" t="str">
        <f>_xlfn.TEXTAFTER(Homes[[#This Row],[statezip]]," ")</f>
        <v>98118</v>
      </c>
      <c r="E1036" s="1">
        <v>657000</v>
      </c>
      <c r="F1036">
        <v>4</v>
      </c>
      <c r="G1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36" s="3" t="str">
        <f>Homes[[#This Row],[bedrooms]] &amp; " bd | " &amp; TEXT(Homes[[#This Row],[bathrooms]],"0.##") &amp; " ba"</f>
        <v>4 bd | 1.75 ba</v>
      </c>
      <c r="I1036" s="4">
        <v>2740</v>
      </c>
      <c r="J1036" s="1">
        <f>IFERROR(Homes[[#This Row],[price]]/Homes[[#This Row],[sqft_living]]," ")</f>
        <v>239.78102189781021</v>
      </c>
      <c r="K1036" s="4">
        <f>IFERROR(Homes[[#This Row],[sqft_lot]]/43560," ")</f>
        <v>0.19559228650137742</v>
      </c>
      <c r="L1036" t="str">
        <f>IF(Homes[[#This Row],[waterfront]]=1, "Yes","No")</f>
        <v>No</v>
      </c>
      <c r="M1036" s="4" t="str">
        <f>IF(Homes[[#This Row],[sqft_basement]]&gt;0, "Yes","No")</f>
        <v>Yes</v>
      </c>
      <c r="N1036" t="str">
        <f>CHOOSE(Homes[[#This Row],[view]]+1, "None","Fair","Good","Great","Excellent")</f>
        <v>Good</v>
      </c>
      <c r="O1036" t="str">
        <f>CHOOSE(Homes[[#This Row],[condition]], "Poor","Fair","Average","Good","Excellent")</f>
        <v>Average</v>
      </c>
      <c r="P1036">
        <f ca="1">YEAR(TODAY())-Homes[[#This Row],[yr_built]]</f>
        <v>71</v>
      </c>
      <c r="Q1036">
        <v>2005</v>
      </c>
      <c r="R1036">
        <f ca="1">IF(Homes[[#This Row],[yr_renovated]]&gt;0, YEAR(TODAY())-Homes[[#This Row],[yr_renovated]], YEAR(TODAY())-Homes[[#This Row],[yr_built]])</f>
        <v>20</v>
      </c>
      <c r="S1036">
        <v>1</v>
      </c>
      <c r="T1036" s="2">
        <v>41781</v>
      </c>
      <c r="U1036" s="3">
        <v>1.75</v>
      </c>
      <c r="V1036" s="4">
        <f>IFERROR(Homes[[#This Row],[sqft_above]]+Homes[[#This Row],[sqft_basement]]," ")</f>
        <v>2740</v>
      </c>
      <c r="W1036" s="4">
        <v>8520</v>
      </c>
      <c r="X1036">
        <v>0</v>
      </c>
      <c r="Y1036">
        <v>2</v>
      </c>
      <c r="Z1036">
        <v>3</v>
      </c>
      <c r="AA1036" s="4">
        <v>1370</v>
      </c>
      <c r="AB1036" s="4">
        <v>1370</v>
      </c>
      <c r="AC1036">
        <v>1954</v>
      </c>
      <c r="AD1036" t="s">
        <v>1158</v>
      </c>
      <c r="AE1036" t="s">
        <v>49</v>
      </c>
      <c r="AF1036" t="s">
        <v>229</v>
      </c>
    </row>
    <row r="1037" spans="1:32">
      <c r="A1037" t="str">
        <f>PROPER(TRIM(Homes[[#This Row],[street]]))</f>
        <v>7615 3Rd Ave Nw</v>
      </c>
      <c r="B1037" t="str">
        <f>PROPER(TRIM(Homes[[#This Row],[city]]))</f>
        <v>Seattle</v>
      </c>
      <c r="C1037" t="str">
        <f>_xlfn.TEXTBEFORE(Homes[[#This Row],[statezip]]," ")</f>
        <v>WA</v>
      </c>
      <c r="D1037" s="6" t="str">
        <f>_xlfn.TEXTAFTER(Homes[[#This Row],[statezip]]," ")</f>
        <v>98117</v>
      </c>
      <c r="E1037" s="1">
        <v>657000</v>
      </c>
      <c r="F1037">
        <v>4</v>
      </c>
      <c r="G1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37" s="3" t="str">
        <f>Homes[[#This Row],[bedrooms]] &amp; " bd | " &amp; TEXT(Homes[[#This Row],[bathrooms]],"0.##") &amp; " ba"</f>
        <v>4 bd | 2.5 ba</v>
      </c>
      <c r="I1037" s="4">
        <v>2180</v>
      </c>
      <c r="J1037" s="1">
        <f>IFERROR(Homes[[#This Row],[price]]/Homes[[#This Row],[sqft_living]]," ")</f>
        <v>301.37614678899081</v>
      </c>
      <c r="K1037" s="4">
        <f>IFERROR(Homes[[#This Row],[sqft_lot]]/43560," ")</f>
        <v>7.7479338842975212E-2</v>
      </c>
      <c r="L1037" t="str">
        <f>IF(Homes[[#This Row],[waterfront]]=1, "Yes","No")</f>
        <v>No</v>
      </c>
      <c r="M1037" s="4" t="str">
        <f>IF(Homes[[#This Row],[sqft_basement]]&gt;0, "Yes","No")</f>
        <v>Yes</v>
      </c>
      <c r="N1037" t="str">
        <f>CHOOSE(Homes[[#This Row],[view]]+1, "None","Fair","Good","Great","Excellent")</f>
        <v>None</v>
      </c>
      <c r="O1037" t="str">
        <f>CHOOSE(Homes[[#This Row],[condition]], "Poor","Fair","Average","Good","Excellent")</f>
        <v>Good</v>
      </c>
      <c r="P1037">
        <f ca="1">YEAR(TODAY())-Homes[[#This Row],[yr_built]]</f>
        <v>99</v>
      </c>
      <c r="Q1037">
        <v>1993</v>
      </c>
      <c r="R1037">
        <f ca="1">IF(Homes[[#This Row],[yr_renovated]]&gt;0, YEAR(TODAY())-Homes[[#This Row],[yr_renovated]], YEAR(TODAY())-Homes[[#This Row],[yr_built]])</f>
        <v>32</v>
      </c>
      <c r="S1037">
        <v>1.5</v>
      </c>
      <c r="T1037" s="2">
        <v>41815</v>
      </c>
      <c r="U1037" s="3">
        <v>2.5</v>
      </c>
      <c r="V1037" s="4">
        <f>IFERROR(Homes[[#This Row],[sqft_above]]+Homes[[#This Row],[sqft_basement]]," ")</f>
        <v>2180</v>
      </c>
      <c r="W1037" s="4">
        <v>3375</v>
      </c>
      <c r="X1037">
        <v>0</v>
      </c>
      <c r="Y1037">
        <v>0</v>
      </c>
      <c r="Z1037">
        <v>4</v>
      </c>
      <c r="AA1037" s="4">
        <v>1420</v>
      </c>
      <c r="AB1037" s="4">
        <v>760</v>
      </c>
      <c r="AC1037">
        <v>1926</v>
      </c>
      <c r="AD1037" t="s">
        <v>1159</v>
      </c>
      <c r="AE1037" t="s">
        <v>49</v>
      </c>
      <c r="AF1037" t="s">
        <v>204</v>
      </c>
    </row>
    <row r="1038" spans="1:32">
      <c r="A1038" t="str">
        <f>PROPER(TRIM(Homes[[#This Row],[street]]))</f>
        <v>6326 21St Ave Ne</v>
      </c>
      <c r="B1038" t="str">
        <f>PROPER(TRIM(Homes[[#This Row],[city]]))</f>
        <v>Seattle</v>
      </c>
      <c r="C1038" t="str">
        <f>_xlfn.TEXTBEFORE(Homes[[#This Row],[statezip]]," ")</f>
        <v>WA</v>
      </c>
      <c r="D1038" s="6" t="str">
        <f>_xlfn.TEXTAFTER(Homes[[#This Row],[statezip]]," ")</f>
        <v>98115</v>
      </c>
      <c r="E1038" s="1">
        <v>656500</v>
      </c>
      <c r="F1038">
        <v>4</v>
      </c>
      <c r="G10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038" s="3" t="str">
        <f>Homes[[#This Row],[bedrooms]] &amp; " bd | " &amp; TEXT(Homes[[#This Row],[bathrooms]],"0.##") &amp; " ba"</f>
        <v>4 bd | 2. ba</v>
      </c>
      <c r="I1038" s="4">
        <v>2710</v>
      </c>
      <c r="J1038" s="1">
        <f>IFERROR(Homes[[#This Row],[price]]/Homes[[#This Row],[sqft_living]]," ")</f>
        <v>242.25092250922509</v>
      </c>
      <c r="K1038" s="4">
        <f>IFERROR(Homes[[#This Row],[sqft_lot]]/43560," ")</f>
        <v>0.10904499540863177</v>
      </c>
      <c r="L1038" t="str">
        <f>IF(Homes[[#This Row],[waterfront]]=1, "Yes","No")</f>
        <v>No</v>
      </c>
      <c r="M1038" s="4" t="str">
        <f>IF(Homes[[#This Row],[sqft_basement]]&gt;0, "Yes","No")</f>
        <v>Yes</v>
      </c>
      <c r="N1038" t="str">
        <f>CHOOSE(Homes[[#This Row],[view]]+1, "None","Fair","Good","Great","Excellent")</f>
        <v>None</v>
      </c>
      <c r="O1038" t="str">
        <f>CHOOSE(Homes[[#This Row],[condition]], "Poor","Fair","Average","Good","Excellent")</f>
        <v>Good</v>
      </c>
      <c r="P1038">
        <f ca="1">YEAR(TODAY())-Homes[[#This Row],[yr_built]]</f>
        <v>106</v>
      </c>
      <c r="Q1038">
        <v>1985</v>
      </c>
      <c r="R1038">
        <f ca="1">IF(Homes[[#This Row],[yr_renovated]]&gt;0, YEAR(TODAY())-Homes[[#This Row],[yr_renovated]], YEAR(TODAY())-Homes[[#This Row],[yr_built]])</f>
        <v>40</v>
      </c>
      <c r="S1038">
        <v>1</v>
      </c>
      <c r="T1038" s="2">
        <v>41802</v>
      </c>
      <c r="U1038" s="3">
        <v>2</v>
      </c>
      <c r="V1038" s="4">
        <f>IFERROR(Homes[[#This Row],[sqft_above]]+Homes[[#This Row],[sqft_basement]]," ")</f>
        <v>2710</v>
      </c>
      <c r="W1038" s="4">
        <v>4750</v>
      </c>
      <c r="X1038">
        <v>0</v>
      </c>
      <c r="Y1038">
        <v>0</v>
      </c>
      <c r="Z1038">
        <v>4</v>
      </c>
      <c r="AA1038" s="4">
        <v>1460</v>
      </c>
      <c r="AB1038" s="4">
        <v>1250</v>
      </c>
      <c r="AC1038">
        <v>1919</v>
      </c>
      <c r="AD1038" t="s">
        <v>1160</v>
      </c>
      <c r="AE1038" t="s">
        <v>49</v>
      </c>
      <c r="AF1038" t="s">
        <v>154</v>
      </c>
    </row>
    <row r="1039" spans="1:32">
      <c r="A1039" t="str">
        <f>PROPER(TRIM(Homes[[#This Row],[street]]))</f>
        <v>4040 134Th Ave Se</v>
      </c>
      <c r="B1039" t="str">
        <f>PROPER(TRIM(Homes[[#This Row],[city]]))</f>
        <v>Bellevue</v>
      </c>
      <c r="C1039" t="str">
        <f>_xlfn.TEXTBEFORE(Homes[[#This Row],[statezip]]," ")</f>
        <v>WA</v>
      </c>
      <c r="D1039" s="6" t="str">
        <f>_xlfn.TEXTAFTER(Homes[[#This Row],[statezip]]," ")</f>
        <v>98006</v>
      </c>
      <c r="E1039" s="1">
        <v>655275</v>
      </c>
      <c r="F1039">
        <v>3</v>
      </c>
      <c r="G10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39" s="3" t="str">
        <f>Homes[[#This Row],[bedrooms]] &amp; " bd | " &amp; TEXT(Homes[[#This Row],[bathrooms]],"0.##") &amp; " ba"</f>
        <v>3 bd | 1.75 ba</v>
      </c>
      <c r="I1039" s="4">
        <v>2050</v>
      </c>
      <c r="J1039" s="1">
        <f>IFERROR(Homes[[#This Row],[price]]/Homes[[#This Row],[sqft_living]]," ")</f>
        <v>319.64634146341461</v>
      </c>
      <c r="K1039" s="4">
        <f>IFERROR(Homes[[#This Row],[sqft_lot]]/43560," ")</f>
        <v>0.2721763085399449</v>
      </c>
      <c r="L1039" t="str">
        <f>IF(Homes[[#This Row],[waterfront]]=1, "Yes","No")</f>
        <v>No</v>
      </c>
      <c r="M1039" s="4" t="str">
        <f>IF(Homes[[#This Row],[sqft_basement]]&gt;0, "Yes","No")</f>
        <v>Yes</v>
      </c>
      <c r="N1039" t="str">
        <f>CHOOSE(Homes[[#This Row],[view]]+1, "None","Fair","Good","Great","Excellent")</f>
        <v>None</v>
      </c>
      <c r="O1039" t="str">
        <f>CHOOSE(Homes[[#This Row],[condition]], "Poor","Fair","Average","Good","Excellent")</f>
        <v>Average</v>
      </c>
      <c r="P1039">
        <f ca="1">YEAR(TODAY())-Homes[[#This Row],[yr_built]]</f>
        <v>63</v>
      </c>
      <c r="Q1039">
        <v>2003</v>
      </c>
      <c r="R1039">
        <f ca="1">IF(Homes[[#This Row],[yr_renovated]]&gt;0, YEAR(TODAY())-Homes[[#This Row],[yr_renovated]], YEAR(TODAY())-Homes[[#This Row],[yr_built]])</f>
        <v>22</v>
      </c>
      <c r="S1039">
        <v>1</v>
      </c>
      <c r="T1039" s="2">
        <v>41800</v>
      </c>
      <c r="U1039" s="3">
        <v>1.75</v>
      </c>
      <c r="V1039" s="4">
        <f>IFERROR(Homes[[#This Row],[sqft_above]]+Homes[[#This Row],[sqft_basement]]," ")</f>
        <v>2050</v>
      </c>
      <c r="W1039" s="4">
        <v>11856</v>
      </c>
      <c r="X1039">
        <v>0</v>
      </c>
      <c r="Y1039">
        <v>0</v>
      </c>
      <c r="Z1039">
        <v>3</v>
      </c>
      <c r="AA1039" s="4">
        <v>1460</v>
      </c>
      <c r="AB1039" s="4">
        <v>590</v>
      </c>
      <c r="AC1039">
        <v>1962</v>
      </c>
      <c r="AD1039" t="s">
        <v>1161</v>
      </c>
      <c r="AE1039" t="s">
        <v>33</v>
      </c>
      <c r="AF1039" t="s">
        <v>91</v>
      </c>
    </row>
    <row r="1040" spans="1:32">
      <c r="A1040" t="str">
        <f>PROPER(TRIM(Homes[[#This Row],[street]]))</f>
        <v>11221 Ne 106Th Pl</v>
      </c>
      <c r="B1040" t="str">
        <f>PROPER(TRIM(Homes[[#This Row],[city]]))</f>
        <v>Kirkland</v>
      </c>
      <c r="C1040" t="str">
        <f>_xlfn.TEXTBEFORE(Homes[[#This Row],[statezip]]," ")</f>
        <v>WA</v>
      </c>
      <c r="D1040" s="6" t="str">
        <f>_xlfn.TEXTAFTER(Homes[[#This Row],[statezip]]," ")</f>
        <v>98033</v>
      </c>
      <c r="E1040" s="1">
        <v>655000</v>
      </c>
      <c r="F1040">
        <v>4</v>
      </c>
      <c r="G10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040" s="3" t="str">
        <f>Homes[[#This Row],[bedrooms]] &amp; " bd | " &amp; TEXT(Homes[[#This Row],[bathrooms]],"0.##") &amp; " ba"</f>
        <v>4 bd | 3.5 ba</v>
      </c>
      <c r="I1040" s="4">
        <v>2350</v>
      </c>
      <c r="J1040" s="1">
        <f>IFERROR(Homes[[#This Row],[price]]/Homes[[#This Row],[sqft_living]]," ")</f>
        <v>278.72340425531917</v>
      </c>
      <c r="K1040" s="4">
        <f>IFERROR(Homes[[#This Row],[sqft_lot]]/43560," ")</f>
        <v>0.30766758494031221</v>
      </c>
      <c r="L1040" t="str">
        <f>IF(Homes[[#This Row],[waterfront]]=1, "Yes","No")</f>
        <v>No</v>
      </c>
      <c r="M1040" s="4" t="str">
        <f>IF(Homes[[#This Row],[sqft_basement]]&gt;0, "Yes","No")</f>
        <v>Yes</v>
      </c>
      <c r="N1040" t="str">
        <f>CHOOSE(Homes[[#This Row],[view]]+1, "None","Fair","Good","Great","Excellent")</f>
        <v>Great</v>
      </c>
      <c r="O1040" t="str">
        <f>CHOOSE(Homes[[#This Row],[condition]], "Poor","Fair","Average","Good","Excellent")</f>
        <v>Average</v>
      </c>
      <c r="P1040">
        <f ca="1">YEAR(TODAY())-Homes[[#This Row],[yr_built]]</f>
        <v>31</v>
      </c>
      <c r="Q1040">
        <v>0</v>
      </c>
      <c r="R1040">
        <f ca="1">IF(Homes[[#This Row],[yr_renovated]]&gt;0, YEAR(TODAY())-Homes[[#This Row],[yr_renovated]], YEAR(TODAY())-Homes[[#This Row],[yr_built]])</f>
        <v>31</v>
      </c>
      <c r="S1040">
        <v>2</v>
      </c>
      <c r="T1040" s="2">
        <v>41780</v>
      </c>
      <c r="U1040" s="3">
        <v>3.5</v>
      </c>
      <c r="V1040" s="4">
        <f>IFERROR(Homes[[#This Row],[sqft_above]]+Homes[[#This Row],[sqft_basement]]," ")</f>
        <v>2350</v>
      </c>
      <c r="W1040" s="4">
        <v>13402</v>
      </c>
      <c r="X1040">
        <v>0</v>
      </c>
      <c r="Y1040">
        <v>3</v>
      </c>
      <c r="Z1040">
        <v>3</v>
      </c>
      <c r="AA1040" s="4">
        <v>1670</v>
      </c>
      <c r="AB1040" s="4">
        <v>680</v>
      </c>
      <c r="AC1040">
        <v>1994</v>
      </c>
      <c r="AD1040" t="s">
        <v>1162</v>
      </c>
      <c r="AE1040" t="s">
        <v>46</v>
      </c>
      <c r="AF1040" t="s">
        <v>55</v>
      </c>
    </row>
    <row r="1041" spans="1:32">
      <c r="A1041" t="str">
        <f>PROPER(TRIM(Homes[[#This Row],[street]]))</f>
        <v>4730 162Nd Ct Se</v>
      </c>
      <c r="B1041" t="str">
        <f>PROPER(TRIM(Homes[[#This Row],[city]]))</f>
        <v>Bellevue</v>
      </c>
      <c r="C1041" t="str">
        <f>_xlfn.TEXTBEFORE(Homes[[#This Row],[statezip]]," ")</f>
        <v>WA</v>
      </c>
      <c r="D1041" s="6" t="str">
        <f>_xlfn.TEXTAFTER(Homes[[#This Row],[statezip]]," ")</f>
        <v>98006</v>
      </c>
      <c r="E1041" s="1">
        <v>655000</v>
      </c>
      <c r="F1041">
        <v>4</v>
      </c>
      <c r="G10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41" s="3" t="str">
        <f>Homes[[#This Row],[bedrooms]] &amp; " bd | " &amp; TEXT(Homes[[#This Row],[bathrooms]],"0.##") &amp; " ba"</f>
        <v>4 bd | 2.25 ba</v>
      </c>
      <c r="I1041" s="4">
        <v>2060</v>
      </c>
      <c r="J1041" s="1">
        <f>IFERROR(Homes[[#This Row],[price]]/Homes[[#This Row],[sqft_living]]," ")</f>
        <v>317.96116504854371</v>
      </c>
      <c r="K1041" s="4">
        <f>IFERROR(Homes[[#This Row],[sqft_lot]]/43560," ")</f>
        <v>0.19444444444444445</v>
      </c>
      <c r="L1041" t="str">
        <f>IF(Homes[[#This Row],[waterfront]]=1, "Yes","No")</f>
        <v>No</v>
      </c>
      <c r="M1041" s="4" t="str">
        <f>IF(Homes[[#This Row],[sqft_basement]]&gt;0, "Yes","No")</f>
        <v>Yes</v>
      </c>
      <c r="N1041" t="str">
        <f>CHOOSE(Homes[[#This Row],[view]]+1, "None","Fair","Good","Great","Excellent")</f>
        <v>None</v>
      </c>
      <c r="O1041" t="str">
        <f>CHOOSE(Homes[[#This Row],[condition]], "Poor","Fair","Average","Good","Excellent")</f>
        <v>Average</v>
      </c>
      <c r="P1041">
        <f ca="1">YEAR(TODAY())-Homes[[#This Row],[yr_built]]</f>
        <v>42</v>
      </c>
      <c r="Q1041">
        <v>2009</v>
      </c>
      <c r="R1041">
        <f ca="1">IF(Homes[[#This Row],[yr_renovated]]&gt;0, YEAR(TODAY())-Homes[[#This Row],[yr_renovated]], YEAR(TODAY())-Homes[[#This Row],[yr_built]])</f>
        <v>16</v>
      </c>
      <c r="S1041">
        <v>1</v>
      </c>
      <c r="T1041" s="2">
        <v>41789</v>
      </c>
      <c r="U1041" s="3">
        <v>2.25</v>
      </c>
      <c r="V1041" s="4">
        <f>IFERROR(Homes[[#This Row],[sqft_above]]+Homes[[#This Row],[sqft_basement]]," ")</f>
        <v>2060</v>
      </c>
      <c r="W1041" s="4">
        <v>8470</v>
      </c>
      <c r="X1041">
        <v>0</v>
      </c>
      <c r="Y1041">
        <v>0</v>
      </c>
      <c r="Z1041">
        <v>3</v>
      </c>
      <c r="AA1041" s="4">
        <v>1440</v>
      </c>
      <c r="AB1041" s="4">
        <v>620</v>
      </c>
      <c r="AC1041">
        <v>1983</v>
      </c>
      <c r="AD1041" t="s">
        <v>1163</v>
      </c>
      <c r="AE1041" t="s">
        <v>33</v>
      </c>
      <c r="AF1041" t="s">
        <v>91</v>
      </c>
    </row>
    <row r="1042" spans="1:32">
      <c r="A1042" t="str">
        <f>PROPER(TRIM(Homes[[#This Row],[street]]))</f>
        <v>2853 234Th Ave Se</v>
      </c>
      <c r="B1042" t="str">
        <f>PROPER(TRIM(Homes[[#This Row],[city]]))</f>
        <v>Sammamish</v>
      </c>
      <c r="C1042" t="str">
        <f>_xlfn.TEXTBEFORE(Homes[[#This Row],[statezip]]," ")</f>
        <v>WA</v>
      </c>
      <c r="D1042" s="6" t="str">
        <f>_xlfn.TEXTAFTER(Homes[[#This Row],[statezip]]," ")</f>
        <v>98075</v>
      </c>
      <c r="E1042" s="1">
        <v>655000</v>
      </c>
      <c r="F1042">
        <v>4</v>
      </c>
      <c r="G10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2" s="3" t="str">
        <f>Homes[[#This Row],[bedrooms]] &amp; " bd | " &amp; TEXT(Homes[[#This Row],[bathrooms]],"0.##") &amp; " ba"</f>
        <v>4 bd | 2.5 ba</v>
      </c>
      <c r="I1042" s="4">
        <v>2860</v>
      </c>
      <c r="J1042" s="1">
        <f>IFERROR(Homes[[#This Row],[price]]/Homes[[#This Row],[sqft_living]]," ")</f>
        <v>229.02097902097901</v>
      </c>
      <c r="K1042" s="4">
        <f>IFERROR(Homes[[#This Row],[sqft_lot]]/43560," ")</f>
        <v>0.28452708907254359</v>
      </c>
      <c r="L1042" t="str">
        <f>IF(Homes[[#This Row],[waterfront]]=1, "Yes","No")</f>
        <v>No</v>
      </c>
      <c r="M1042" s="4" t="str">
        <f>IF(Homes[[#This Row],[sqft_basement]]&gt;0, "Yes","No")</f>
        <v>No</v>
      </c>
      <c r="N1042" t="str">
        <f>CHOOSE(Homes[[#This Row],[view]]+1, "None","Fair","Good","Great","Excellent")</f>
        <v>None</v>
      </c>
      <c r="O1042" t="str">
        <f>CHOOSE(Homes[[#This Row],[condition]], "Poor","Fair","Average","Good","Excellent")</f>
        <v>Average</v>
      </c>
      <c r="P1042">
        <f ca="1">YEAR(TODAY())-Homes[[#This Row],[yr_built]]</f>
        <v>26</v>
      </c>
      <c r="Q1042">
        <v>0</v>
      </c>
      <c r="R1042">
        <f ca="1">IF(Homes[[#This Row],[yr_renovated]]&gt;0, YEAR(TODAY())-Homes[[#This Row],[yr_renovated]], YEAR(TODAY())-Homes[[#This Row],[yr_built]])</f>
        <v>26</v>
      </c>
      <c r="S1042">
        <v>2</v>
      </c>
      <c r="T1042" s="2">
        <v>41781</v>
      </c>
      <c r="U1042" s="3">
        <v>2.5</v>
      </c>
      <c r="V1042" s="4">
        <f>IFERROR(Homes[[#This Row],[sqft_above]]+Homes[[#This Row],[sqft_basement]]," ")</f>
        <v>2860</v>
      </c>
      <c r="W1042" s="4">
        <v>12394</v>
      </c>
      <c r="X1042">
        <v>0</v>
      </c>
      <c r="Y1042">
        <v>0</v>
      </c>
      <c r="Z1042">
        <v>3</v>
      </c>
      <c r="AA1042" s="4">
        <v>2860</v>
      </c>
      <c r="AB1042" s="4">
        <v>0</v>
      </c>
      <c r="AC1042">
        <v>1999</v>
      </c>
      <c r="AD1042" t="s">
        <v>1164</v>
      </c>
      <c r="AE1042" t="s">
        <v>102</v>
      </c>
      <c r="AF1042" t="s">
        <v>103</v>
      </c>
    </row>
    <row r="1043" spans="1:32">
      <c r="A1043" t="str">
        <f>PROPER(TRIM(Homes[[#This Row],[street]]))</f>
        <v>225 246Th Ct Ne</v>
      </c>
      <c r="B1043" t="str">
        <f>PROPER(TRIM(Homes[[#This Row],[city]]))</f>
        <v>Sammamish</v>
      </c>
      <c r="C1043" t="str">
        <f>_xlfn.TEXTBEFORE(Homes[[#This Row],[statezip]]," ")</f>
        <v>WA</v>
      </c>
      <c r="D1043" s="6" t="str">
        <f>_xlfn.TEXTAFTER(Homes[[#This Row],[statezip]]," ")</f>
        <v>98074</v>
      </c>
      <c r="E1043" s="1">
        <v>655000</v>
      </c>
      <c r="F1043">
        <v>4</v>
      </c>
      <c r="G10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3" s="3" t="str">
        <f>Homes[[#This Row],[bedrooms]] &amp; " bd | " &amp; TEXT(Homes[[#This Row],[bathrooms]],"0.##") &amp; " ba"</f>
        <v>4 bd | 2.5 ba</v>
      </c>
      <c r="I1043" s="4">
        <v>2990</v>
      </c>
      <c r="J1043" s="1">
        <f>IFERROR(Homes[[#This Row],[price]]/Homes[[#This Row],[sqft_living]]," ")</f>
        <v>219.06354515050168</v>
      </c>
      <c r="K1043" s="4">
        <f>IFERROR(Homes[[#This Row],[sqft_lot]]/43560," ")</f>
        <v>0.13014233241505968</v>
      </c>
      <c r="L1043" t="str">
        <f>IF(Homes[[#This Row],[waterfront]]=1, "Yes","No")</f>
        <v>No</v>
      </c>
      <c r="M1043" s="4" t="str">
        <f>IF(Homes[[#This Row],[sqft_basement]]&gt;0, "Yes","No")</f>
        <v>No</v>
      </c>
      <c r="N1043" t="str">
        <f>CHOOSE(Homes[[#This Row],[view]]+1, "None","Fair","Good","Great","Excellent")</f>
        <v>None</v>
      </c>
      <c r="O1043" t="str">
        <f>CHOOSE(Homes[[#This Row],[condition]], "Poor","Fair","Average","Good","Excellent")</f>
        <v>Average</v>
      </c>
      <c r="P1043">
        <f ca="1">YEAR(TODAY())-Homes[[#This Row],[yr_built]]</f>
        <v>22</v>
      </c>
      <c r="Q1043">
        <v>0</v>
      </c>
      <c r="R1043">
        <f ca="1">IF(Homes[[#This Row],[yr_renovated]]&gt;0, YEAR(TODAY())-Homes[[#This Row],[yr_renovated]], YEAR(TODAY())-Homes[[#This Row],[yr_built]])</f>
        <v>22</v>
      </c>
      <c r="S1043">
        <v>2</v>
      </c>
      <c r="T1043" s="2">
        <v>41787</v>
      </c>
      <c r="U1043" s="3">
        <v>2.5</v>
      </c>
      <c r="V1043" s="4">
        <f>IFERROR(Homes[[#This Row],[sqft_above]]+Homes[[#This Row],[sqft_basement]]," ")</f>
        <v>2990</v>
      </c>
      <c r="W1043" s="4">
        <v>5669</v>
      </c>
      <c r="X1043">
        <v>0</v>
      </c>
      <c r="Y1043">
        <v>0</v>
      </c>
      <c r="Z1043">
        <v>3</v>
      </c>
      <c r="AA1043" s="4">
        <v>2990</v>
      </c>
      <c r="AB1043" s="4">
        <v>0</v>
      </c>
      <c r="AC1043">
        <v>2003</v>
      </c>
      <c r="AD1043" t="s">
        <v>1165</v>
      </c>
      <c r="AE1043" t="s">
        <v>102</v>
      </c>
      <c r="AF1043" t="s">
        <v>266</v>
      </c>
    </row>
    <row r="1044" spans="1:32">
      <c r="A1044" t="str">
        <f>PROPER(TRIM(Homes[[#This Row],[street]]))</f>
        <v>19218 189Th Pl Ne</v>
      </c>
      <c r="B1044" t="str">
        <f>PROPER(TRIM(Homes[[#This Row],[city]]))</f>
        <v>Woodinville</v>
      </c>
      <c r="C1044" t="str">
        <f>_xlfn.TEXTBEFORE(Homes[[#This Row],[statezip]]," ")</f>
        <v>WA</v>
      </c>
      <c r="D1044" s="6" t="str">
        <f>_xlfn.TEXTAFTER(Homes[[#This Row],[statezip]]," ")</f>
        <v>98077</v>
      </c>
      <c r="E1044" s="1">
        <v>654950</v>
      </c>
      <c r="F1044">
        <v>4</v>
      </c>
      <c r="G10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4" s="3" t="str">
        <f>Homes[[#This Row],[bedrooms]] &amp; " bd | " &amp; TEXT(Homes[[#This Row],[bathrooms]],"0.##") &amp; " ba"</f>
        <v>4 bd | 2.5 ba</v>
      </c>
      <c r="I1044" s="4">
        <v>2790</v>
      </c>
      <c r="J1044" s="1">
        <f>IFERROR(Homes[[#This Row],[price]]/Homes[[#This Row],[sqft_living]]," ")</f>
        <v>234.74910394265234</v>
      </c>
      <c r="K1044" s="4">
        <f>IFERROR(Homes[[#This Row],[sqft_lot]]/43560," ")</f>
        <v>1.0537649219467402</v>
      </c>
      <c r="L1044" t="str">
        <f>IF(Homes[[#This Row],[waterfront]]=1, "Yes","No")</f>
        <v>No</v>
      </c>
      <c r="M1044" s="4" t="str">
        <f>IF(Homes[[#This Row],[sqft_basement]]&gt;0, "Yes","No")</f>
        <v>No</v>
      </c>
      <c r="N1044" t="str">
        <f>CHOOSE(Homes[[#This Row],[view]]+1, "None","Fair","Good","Great","Excellent")</f>
        <v>None</v>
      </c>
      <c r="O1044" t="str">
        <f>CHOOSE(Homes[[#This Row],[condition]], "Poor","Fair","Average","Good","Excellent")</f>
        <v>Average</v>
      </c>
      <c r="P1044">
        <f ca="1">YEAR(TODAY())-Homes[[#This Row],[yr_built]]</f>
        <v>38</v>
      </c>
      <c r="Q1044">
        <v>2000</v>
      </c>
      <c r="R1044">
        <f ca="1">IF(Homes[[#This Row],[yr_renovated]]&gt;0, YEAR(TODAY())-Homes[[#This Row],[yr_renovated]], YEAR(TODAY())-Homes[[#This Row],[yr_built]])</f>
        <v>25</v>
      </c>
      <c r="S1044">
        <v>2</v>
      </c>
      <c r="T1044" s="2">
        <v>41793</v>
      </c>
      <c r="U1044" s="3">
        <v>2.5</v>
      </c>
      <c r="V1044" s="4">
        <f>IFERROR(Homes[[#This Row],[sqft_above]]+Homes[[#This Row],[sqft_basement]]," ")</f>
        <v>2790</v>
      </c>
      <c r="W1044" s="4">
        <v>45902</v>
      </c>
      <c r="X1044">
        <v>0</v>
      </c>
      <c r="Y1044">
        <v>0</v>
      </c>
      <c r="Z1044">
        <v>3</v>
      </c>
      <c r="AA1044" s="4">
        <v>2790</v>
      </c>
      <c r="AB1044" s="4">
        <v>0</v>
      </c>
      <c r="AC1044">
        <v>1987</v>
      </c>
      <c r="AD1044" t="s">
        <v>1166</v>
      </c>
      <c r="AE1044" t="s">
        <v>120</v>
      </c>
      <c r="AF1044" t="s">
        <v>121</v>
      </c>
    </row>
    <row r="1045" spans="1:32">
      <c r="A1045" t="str">
        <f>PROPER(TRIM(Homes[[#This Row],[street]]))</f>
        <v>1806 15Th Ave</v>
      </c>
      <c r="B1045" t="str">
        <f>PROPER(TRIM(Homes[[#This Row],[city]]))</f>
        <v>Seattle</v>
      </c>
      <c r="C1045" t="str">
        <f>_xlfn.TEXTBEFORE(Homes[[#This Row],[statezip]]," ")</f>
        <v>WA</v>
      </c>
      <c r="D1045" s="6" t="str">
        <f>_xlfn.TEXTAFTER(Homes[[#This Row],[statezip]]," ")</f>
        <v>98122</v>
      </c>
      <c r="E1045" s="1">
        <v>654000</v>
      </c>
      <c r="F1045">
        <v>3</v>
      </c>
      <c r="G10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45" s="3" t="str">
        <f>Homes[[#This Row],[bedrooms]] &amp; " bd | " &amp; TEXT(Homes[[#This Row],[bathrooms]],"0.##") &amp; " ba"</f>
        <v>3 bd | 3.25 ba</v>
      </c>
      <c r="I1045" s="4">
        <v>1530</v>
      </c>
      <c r="J1045" s="1">
        <f>IFERROR(Homes[[#This Row],[price]]/Homes[[#This Row],[sqft_living]]," ")</f>
        <v>427.45098039215685</v>
      </c>
      <c r="K1045" s="4">
        <f>IFERROR(Homes[[#This Row],[sqft_lot]]/43560," ")</f>
        <v>3.5927456382001836E-2</v>
      </c>
      <c r="L1045" t="str">
        <f>IF(Homes[[#This Row],[waterfront]]=1, "Yes","No")</f>
        <v>No</v>
      </c>
      <c r="M1045" s="4" t="str">
        <f>IF(Homes[[#This Row],[sqft_basement]]&gt;0, "Yes","No")</f>
        <v>Yes</v>
      </c>
      <c r="N1045" t="str">
        <f>CHOOSE(Homes[[#This Row],[view]]+1, "None","Fair","Good","Great","Excellent")</f>
        <v>None</v>
      </c>
      <c r="O1045" t="str">
        <f>CHOOSE(Homes[[#This Row],[condition]], "Poor","Fair","Average","Good","Excellent")</f>
        <v>Average</v>
      </c>
      <c r="P1045">
        <f ca="1">YEAR(TODAY())-Homes[[#This Row],[yr_built]]</f>
        <v>20</v>
      </c>
      <c r="Q1045">
        <v>0</v>
      </c>
      <c r="R1045">
        <f ca="1">IF(Homes[[#This Row],[yr_renovated]]&gt;0, YEAR(TODAY())-Homes[[#This Row],[yr_renovated]], YEAR(TODAY())-Homes[[#This Row],[yr_built]])</f>
        <v>20</v>
      </c>
      <c r="S1045">
        <v>2</v>
      </c>
      <c r="T1045" s="2">
        <v>41810</v>
      </c>
      <c r="U1045" s="3">
        <v>3.25</v>
      </c>
      <c r="V1045" s="4">
        <f>IFERROR(Homes[[#This Row],[sqft_above]]+Homes[[#This Row],[sqft_basement]]," ")</f>
        <v>1530</v>
      </c>
      <c r="W1045" s="4">
        <v>1565</v>
      </c>
      <c r="X1045">
        <v>0</v>
      </c>
      <c r="Y1045">
        <v>0</v>
      </c>
      <c r="Z1045">
        <v>3</v>
      </c>
      <c r="AA1045" s="4">
        <v>1280</v>
      </c>
      <c r="AB1045" s="4">
        <v>250</v>
      </c>
      <c r="AC1045">
        <v>2005</v>
      </c>
      <c r="AD1045" t="s">
        <v>1167</v>
      </c>
      <c r="AE1045" t="s">
        <v>49</v>
      </c>
      <c r="AF1045" t="s">
        <v>302</v>
      </c>
    </row>
    <row r="1046" spans="1:32">
      <c r="A1046" t="str">
        <f>PROPER(TRIM(Homes[[#This Row],[street]]))</f>
        <v>2172 Ne Noble St</v>
      </c>
      <c r="B1046" t="str">
        <f>PROPER(TRIM(Homes[[#This Row],[city]]))</f>
        <v>Issaquah</v>
      </c>
      <c r="C1046" t="str">
        <f>_xlfn.TEXTBEFORE(Homes[[#This Row],[statezip]]," ")</f>
        <v>WA</v>
      </c>
      <c r="D1046" s="6" t="str">
        <f>_xlfn.TEXTAFTER(Homes[[#This Row],[statezip]]," ")</f>
        <v>98029</v>
      </c>
      <c r="E1046" s="1">
        <v>653000</v>
      </c>
      <c r="F1046">
        <v>3</v>
      </c>
      <c r="G10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6" s="3" t="str">
        <f>Homes[[#This Row],[bedrooms]] &amp; " bd | " &amp; TEXT(Homes[[#This Row],[bathrooms]],"0.##") &amp; " ba"</f>
        <v>3 bd | 2.5 ba</v>
      </c>
      <c r="I1046" s="4">
        <v>2290</v>
      </c>
      <c r="J1046" s="1">
        <f>IFERROR(Homes[[#This Row],[price]]/Homes[[#This Row],[sqft_living]]," ")</f>
        <v>285.15283842794759</v>
      </c>
      <c r="K1046" s="4">
        <f>IFERROR(Homes[[#This Row],[sqft_lot]]/43560," ")</f>
        <v>7.9775022956841135E-2</v>
      </c>
      <c r="L1046" t="str">
        <f>IF(Homes[[#This Row],[waterfront]]=1, "Yes","No")</f>
        <v>No</v>
      </c>
      <c r="M1046" s="4" t="str">
        <f>IF(Homes[[#This Row],[sqft_basement]]&gt;0, "Yes","No")</f>
        <v>No</v>
      </c>
      <c r="N1046" t="str">
        <f>CHOOSE(Homes[[#This Row],[view]]+1, "None","Fair","Good","Great","Excellent")</f>
        <v>None</v>
      </c>
      <c r="O1046" t="str">
        <f>CHOOSE(Homes[[#This Row],[condition]], "Poor","Fair","Average","Good","Excellent")</f>
        <v>Average</v>
      </c>
      <c r="P1046">
        <f ca="1">YEAR(TODAY())-Homes[[#This Row],[yr_built]]</f>
        <v>19</v>
      </c>
      <c r="Q1046">
        <v>0</v>
      </c>
      <c r="R1046">
        <f ca="1">IF(Homes[[#This Row],[yr_renovated]]&gt;0, YEAR(TODAY())-Homes[[#This Row],[yr_renovated]], YEAR(TODAY())-Homes[[#This Row],[yr_built]])</f>
        <v>19</v>
      </c>
      <c r="S1046">
        <v>2</v>
      </c>
      <c r="T1046" s="2">
        <v>41792</v>
      </c>
      <c r="U1046" s="3">
        <v>2.5</v>
      </c>
      <c r="V1046" s="4">
        <f>IFERROR(Homes[[#This Row],[sqft_above]]+Homes[[#This Row],[sqft_basement]]," ")</f>
        <v>2290</v>
      </c>
      <c r="W1046" s="4">
        <v>3475</v>
      </c>
      <c r="X1046">
        <v>0</v>
      </c>
      <c r="Y1046">
        <v>0</v>
      </c>
      <c r="Z1046">
        <v>3</v>
      </c>
      <c r="AA1046" s="4">
        <v>2290</v>
      </c>
      <c r="AB1046" s="4">
        <v>0</v>
      </c>
      <c r="AC1046">
        <v>2006</v>
      </c>
      <c r="AD1046" t="s">
        <v>1168</v>
      </c>
      <c r="AE1046" t="s">
        <v>79</v>
      </c>
      <c r="AF1046" t="s">
        <v>80</v>
      </c>
    </row>
    <row r="1047" spans="1:32">
      <c r="A1047" t="str">
        <f>PROPER(TRIM(Homes[[#This Row],[street]]))</f>
        <v>8236 Ne 115Th Way</v>
      </c>
      <c r="B1047" t="str">
        <f>PROPER(TRIM(Homes[[#This Row],[city]]))</f>
        <v>Kirkland</v>
      </c>
      <c r="C1047" t="str">
        <f>_xlfn.TEXTBEFORE(Homes[[#This Row],[statezip]]," ")</f>
        <v>WA</v>
      </c>
      <c r="D1047" s="6" t="str">
        <f>_xlfn.TEXTAFTER(Homes[[#This Row],[statezip]]," ")</f>
        <v>98034</v>
      </c>
      <c r="E1047" s="1">
        <v>653000</v>
      </c>
      <c r="F1047">
        <v>3</v>
      </c>
      <c r="G10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7" s="3" t="str">
        <f>Homes[[#This Row],[bedrooms]] &amp; " bd | " &amp; TEXT(Homes[[#This Row],[bathrooms]],"0.##") &amp; " ba"</f>
        <v>3 bd | 2.5 ba</v>
      </c>
      <c r="I1047" s="4">
        <v>2680</v>
      </c>
      <c r="J1047" s="1">
        <f>IFERROR(Homes[[#This Row],[price]]/Homes[[#This Row],[sqft_living]]," ")</f>
        <v>243.65671641791045</v>
      </c>
      <c r="K1047" s="4">
        <f>IFERROR(Homes[[#This Row],[sqft_lot]]/43560," ")</f>
        <v>0.22382920110192839</v>
      </c>
      <c r="L1047" t="str">
        <f>IF(Homes[[#This Row],[waterfront]]=1, "Yes","No")</f>
        <v>No</v>
      </c>
      <c r="M1047" s="4" t="str">
        <f>IF(Homes[[#This Row],[sqft_basement]]&gt;0, "Yes","No")</f>
        <v>Yes</v>
      </c>
      <c r="N1047" t="str">
        <f>CHOOSE(Homes[[#This Row],[view]]+1, "None","Fair","Good","Great","Excellent")</f>
        <v>None</v>
      </c>
      <c r="O1047" t="str">
        <f>CHOOSE(Homes[[#This Row],[condition]], "Poor","Fair","Average","Good","Excellent")</f>
        <v>Good</v>
      </c>
      <c r="P1047">
        <f ca="1">YEAR(TODAY())-Homes[[#This Row],[yr_built]]</f>
        <v>46</v>
      </c>
      <c r="Q1047">
        <v>0</v>
      </c>
      <c r="R1047">
        <f ca="1">IF(Homes[[#This Row],[yr_renovated]]&gt;0, YEAR(TODAY())-Homes[[#This Row],[yr_renovated]], YEAR(TODAY())-Homes[[#This Row],[yr_built]])</f>
        <v>46</v>
      </c>
      <c r="S1047">
        <v>1</v>
      </c>
      <c r="T1047" s="2">
        <v>41795</v>
      </c>
      <c r="U1047" s="3">
        <v>2.5</v>
      </c>
      <c r="V1047" s="4">
        <f>IFERROR(Homes[[#This Row],[sqft_above]]+Homes[[#This Row],[sqft_basement]]," ")</f>
        <v>2680</v>
      </c>
      <c r="W1047" s="4">
        <v>9750</v>
      </c>
      <c r="X1047">
        <v>0</v>
      </c>
      <c r="Y1047">
        <v>0</v>
      </c>
      <c r="Z1047">
        <v>4</v>
      </c>
      <c r="AA1047" s="4">
        <v>1610</v>
      </c>
      <c r="AB1047" s="4">
        <v>1070</v>
      </c>
      <c r="AC1047">
        <v>1979</v>
      </c>
      <c r="AD1047" t="s">
        <v>1169</v>
      </c>
      <c r="AE1047" t="s">
        <v>46</v>
      </c>
      <c r="AF1047" t="s">
        <v>47</v>
      </c>
    </row>
    <row r="1048" spans="1:32">
      <c r="A1048" t="str">
        <f>PROPER(TRIM(Homes[[#This Row],[street]]))</f>
        <v>25956 Se 37Th Way</v>
      </c>
      <c r="B1048" t="str">
        <f>PROPER(TRIM(Homes[[#This Row],[city]]))</f>
        <v>Issaquah</v>
      </c>
      <c r="C1048" t="str">
        <f>_xlfn.TEXTBEFORE(Homes[[#This Row],[statezip]]," ")</f>
        <v>WA</v>
      </c>
      <c r="D1048" s="6" t="str">
        <f>_xlfn.TEXTAFTER(Homes[[#This Row],[statezip]]," ")</f>
        <v>98029</v>
      </c>
      <c r="E1048" s="1">
        <v>652500</v>
      </c>
      <c r="F1048">
        <v>4</v>
      </c>
      <c r="G10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8" s="3" t="str">
        <f>Homes[[#This Row],[bedrooms]] &amp; " bd | " &amp; TEXT(Homes[[#This Row],[bathrooms]],"0.##") &amp; " ba"</f>
        <v>4 bd | 2.5 ba</v>
      </c>
      <c r="I1048" s="4">
        <v>2700</v>
      </c>
      <c r="J1048" s="1">
        <f>IFERROR(Homes[[#This Row],[price]]/Homes[[#This Row],[sqft_living]]," ")</f>
        <v>241.66666666666666</v>
      </c>
      <c r="K1048" s="4">
        <f>IFERROR(Homes[[#This Row],[sqft_lot]]/43560," ")</f>
        <v>0.20941230486685034</v>
      </c>
      <c r="L1048" t="str">
        <f>IF(Homes[[#This Row],[waterfront]]=1, "Yes","No")</f>
        <v>No</v>
      </c>
      <c r="M1048" s="4" t="str">
        <f>IF(Homes[[#This Row],[sqft_basement]]&gt;0, "Yes","No")</f>
        <v>No</v>
      </c>
      <c r="N1048" t="str">
        <f>CHOOSE(Homes[[#This Row],[view]]+1, "None","Fair","Good","Great","Excellent")</f>
        <v>None</v>
      </c>
      <c r="O1048" t="str">
        <f>CHOOSE(Homes[[#This Row],[condition]], "Poor","Fair","Average","Good","Excellent")</f>
        <v>Average</v>
      </c>
      <c r="P1048">
        <f ca="1">YEAR(TODAY())-Homes[[#This Row],[yr_built]]</f>
        <v>35</v>
      </c>
      <c r="Q1048">
        <v>2009</v>
      </c>
      <c r="R1048">
        <f ca="1">IF(Homes[[#This Row],[yr_renovated]]&gt;0, YEAR(TODAY())-Homes[[#This Row],[yr_renovated]], YEAR(TODAY())-Homes[[#This Row],[yr_built]])</f>
        <v>16</v>
      </c>
      <c r="S1048">
        <v>2</v>
      </c>
      <c r="T1048" s="2">
        <v>41805</v>
      </c>
      <c r="U1048" s="3">
        <v>2.5</v>
      </c>
      <c r="V1048" s="4">
        <f>IFERROR(Homes[[#This Row],[sqft_above]]+Homes[[#This Row],[sqft_basement]]," ")</f>
        <v>2700</v>
      </c>
      <c r="W1048" s="4">
        <v>9122</v>
      </c>
      <c r="X1048">
        <v>0</v>
      </c>
      <c r="Y1048">
        <v>0</v>
      </c>
      <c r="Z1048">
        <v>3</v>
      </c>
      <c r="AA1048" s="4">
        <v>2700</v>
      </c>
      <c r="AB1048" s="4">
        <v>0</v>
      </c>
      <c r="AC1048">
        <v>1990</v>
      </c>
      <c r="AD1048" t="s">
        <v>1170</v>
      </c>
      <c r="AE1048" t="s">
        <v>79</v>
      </c>
      <c r="AF1048" t="s">
        <v>80</v>
      </c>
    </row>
    <row r="1049" spans="1:32">
      <c r="A1049" t="str">
        <f>PROPER(TRIM(Homes[[#This Row],[street]]))</f>
        <v>2476 239Th Pl Ne</v>
      </c>
      <c r="B1049" t="str">
        <f>PROPER(TRIM(Homes[[#This Row],[city]]))</f>
        <v>Sammamish</v>
      </c>
      <c r="C1049" t="str">
        <f>_xlfn.TEXTBEFORE(Homes[[#This Row],[statezip]]," ")</f>
        <v>WA</v>
      </c>
      <c r="D1049" s="6" t="str">
        <f>_xlfn.TEXTAFTER(Homes[[#This Row],[statezip]]," ")</f>
        <v>98074</v>
      </c>
      <c r="E1049" s="1">
        <v>651000</v>
      </c>
      <c r="F1049">
        <v>4</v>
      </c>
      <c r="G10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49" s="3" t="str">
        <f>Homes[[#This Row],[bedrooms]] &amp; " bd | " &amp; TEXT(Homes[[#This Row],[bathrooms]],"0.##") &amp; " ba"</f>
        <v>4 bd | 2.5 ba</v>
      </c>
      <c r="I1049" s="4">
        <v>2740</v>
      </c>
      <c r="J1049" s="1">
        <f>IFERROR(Homes[[#This Row],[price]]/Homes[[#This Row],[sqft_living]]," ")</f>
        <v>237.5912408759124</v>
      </c>
      <c r="K1049" s="4">
        <f>IFERROR(Homes[[#This Row],[sqft_lot]]/43560," ")</f>
        <v>0.16391184573002754</v>
      </c>
      <c r="L1049" t="str">
        <f>IF(Homes[[#This Row],[waterfront]]=1, "Yes","No")</f>
        <v>No</v>
      </c>
      <c r="M1049" s="4" t="str">
        <f>IF(Homes[[#This Row],[sqft_basement]]&gt;0, "Yes","No")</f>
        <v>No</v>
      </c>
      <c r="N1049" t="str">
        <f>CHOOSE(Homes[[#This Row],[view]]+1, "None","Fair","Good","Great","Excellent")</f>
        <v>None</v>
      </c>
      <c r="O1049" t="str">
        <f>CHOOSE(Homes[[#This Row],[condition]], "Poor","Fair","Average","Good","Excellent")</f>
        <v>Average</v>
      </c>
      <c r="P1049">
        <f ca="1">YEAR(TODAY())-Homes[[#This Row],[yr_built]]</f>
        <v>32</v>
      </c>
      <c r="Q1049">
        <v>0</v>
      </c>
      <c r="R1049">
        <f ca="1">IF(Homes[[#This Row],[yr_renovated]]&gt;0, YEAR(TODAY())-Homes[[#This Row],[yr_renovated]], YEAR(TODAY())-Homes[[#This Row],[yr_built]])</f>
        <v>32</v>
      </c>
      <c r="S1049">
        <v>2</v>
      </c>
      <c r="T1049" s="2">
        <v>41772</v>
      </c>
      <c r="U1049" s="3">
        <v>2.5</v>
      </c>
      <c r="V1049" s="4">
        <f>IFERROR(Homes[[#This Row],[sqft_above]]+Homes[[#This Row],[sqft_basement]]," ")</f>
        <v>2740</v>
      </c>
      <c r="W1049" s="4">
        <v>7140</v>
      </c>
      <c r="X1049">
        <v>0</v>
      </c>
      <c r="Y1049">
        <v>0</v>
      </c>
      <c r="Z1049">
        <v>3</v>
      </c>
      <c r="AA1049" s="4">
        <v>2740</v>
      </c>
      <c r="AB1049" s="4">
        <v>0</v>
      </c>
      <c r="AC1049">
        <v>1993</v>
      </c>
      <c r="AD1049" t="s">
        <v>1171</v>
      </c>
      <c r="AE1049" t="s">
        <v>102</v>
      </c>
      <c r="AF1049" t="s">
        <v>266</v>
      </c>
    </row>
    <row r="1050" spans="1:32">
      <c r="A1050" t="str">
        <f>PROPER(TRIM(Homes[[#This Row],[street]]))</f>
        <v>34303 Elm Ave Se</v>
      </c>
      <c r="B1050" t="str">
        <f>PROPER(TRIM(Homes[[#This Row],[city]]))</f>
        <v>Snoqualmie</v>
      </c>
      <c r="C1050" t="str">
        <f>_xlfn.TEXTBEFORE(Homes[[#This Row],[statezip]]," ")</f>
        <v>WA</v>
      </c>
      <c r="D1050" s="6" t="str">
        <f>_xlfn.TEXTAFTER(Homes[[#This Row],[statezip]]," ")</f>
        <v>98065</v>
      </c>
      <c r="E1050" s="1">
        <v>650880</v>
      </c>
      <c r="F1050">
        <v>3</v>
      </c>
      <c r="G10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0" s="3" t="str">
        <f>Homes[[#This Row],[bedrooms]] &amp; " bd | " &amp; TEXT(Homes[[#This Row],[bathrooms]],"0.##") &amp; " ba"</f>
        <v>3 bd | 2.5 ba</v>
      </c>
      <c r="I1050" s="4">
        <v>2930</v>
      </c>
      <c r="J1050" s="1">
        <f>IFERROR(Homes[[#This Row],[price]]/Homes[[#This Row],[sqft_living]]," ")</f>
        <v>222.1433447098976</v>
      </c>
      <c r="K1050" s="4">
        <f>IFERROR(Homes[[#This Row],[sqft_lot]]/43560," ")</f>
        <v>0.1388888888888889</v>
      </c>
      <c r="L1050" t="str">
        <f>IF(Homes[[#This Row],[waterfront]]=1, "Yes","No")</f>
        <v>No</v>
      </c>
      <c r="M1050" s="4" t="str">
        <f>IF(Homes[[#This Row],[sqft_basement]]&gt;0, "Yes","No")</f>
        <v>No</v>
      </c>
      <c r="N1050" t="str">
        <f>CHOOSE(Homes[[#This Row],[view]]+1, "None","Fair","Good","Great","Excellent")</f>
        <v>None</v>
      </c>
      <c r="O1050" t="str">
        <f>CHOOSE(Homes[[#This Row],[condition]], "Poor","Fair","Average","Good","Excellent")</f>
        <v>Average</v>
      </c>
      <c r="P1050">
        <f ca="1">YEAR(TODAY())-Homes[[#This Row],[yr_built]]</f>
        <v>17</v>
      </c>
      <c r="Q1050">
        <v>0</v>
      </c>
      <c r="R1050">
        <f ca="1">IF(Homes[[#This Row],[yr_renovated]]&gt;0, YEAR(TODAY())-Homes[[#This Row],[yr_renovated]], YEAR(TODAY())-Homes[[#This Row],[yr_built]])</f>
        <v>17</v>
      </c>
      <c r="S1050">
        <v>2</v>
      </c>
      <c r="T1050" s="2">
        <v>41788</v>
      </c>
      <c r="U1050" s="3">
        <v>2.5</v>
      </c>
      <c r="V1050" s="4">
        <f>IFERROR(Homes[[#This Row],[sqft_above]]+Homes[[#This Row],[sqft_basement]]," ")</f>
        <v>2930</v>
      </c>
      <c r="W1050" s="4">
        <v>6050</v>
      </c>
      <c r="X1050">
        <v>0</v>
      </c>
      <c r="Y1050">
        <v>0</v>
      </c>
      <c r="Z1050">
        <v>3</v>
      </c>
      <c r="AA1050" s="4">
        <v>2930</v>
      </c>
      <c r="AB1050" s="4">
        <v>0</v>
      </c>
      <c r="AC1050">
        <v>2008</v>
      </c>
      <c r="AD1050" t="s">
        <v>1172</v>
      </c>
      <c r="AE1050" t="s">
        <v>313</v>
      </c>
      <c r="AF1050" t="s">
        <v>314</v>
      </c>
    </row>
    <row r="1051" spans="1:32">
      <c r="A1051" t="str">
        <f>PROPER(TRIM(Homes[[#This Row],[street]]))</f>
        <v>319 25Th Ave E</v>
      </c>
      <c r="B1051" t="str">
        <f>PROPER(TRIM(Homes[[#This Row],[city]]))</f>
        <v>Seattle</v>
      </c>
      <c r="C1051" t="str">
        <f>_xlfn.TEXTBEFORE(Homes[[#This Row],[statezip]]," ")</f>
        <v>WA</v>
      </c>
      <c r="D1051" s="6" t="str">
        <f>_xlfn.TEXTAFTER(Homes[[#This Row],[statezip]]," ")</f>
        <v>98112</v>
      </c>
      <c r="E1051" s="1">
        <v>650000</v>
      </c>
      <c r="F1051">
        <v>2</v>
      </c>
      <c r="G10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1" s="3" t="str">
        <f>Homes[[#This Row],[bedrooms]] &amp; " bd | " &amp; TEXT(Homes[[#This Row],[bathrooms]],"0.##") &amp; " ba"</f>
        <v>2 bd | 2.5 ba</v>
      </c>
      <c r="I1051" s="4">
        <v>1740</v>
      </c>
      <c r="J1051" s="1">
        <f>IFERROR(Homes[[#This Row],[price]]/Homes[[#This Row],[sqft_living]]," ")</f>
        <v>373.56321839080459</v>
      </c>
      <c r="K1051" s="4">
        <f>IFERROR(Homes[[#This Row],[sqft_lot]]/43560," ")</f>
        <v>5.73921028466483E-2</v>
      </c>
      <c r="L1051" t="str">
        <f>IF(Homes[[#This Row],[waterfront]]=1, "Yes","No")</f>
        <v>No</v>
      </c>
      <c r="M1051" s="4" t="str">
        <f>IF(Homes[[#This Row],[sqft_basement]]&gt;0, "Yes","No")</f>
        <v>Yes</v>
      </c>
      <c r="N1051" t="str">
        <f>CHOOSE(Homes[[#This Row],[view]]+1, "None","Fair","Good","Great","Excellent")</f>
        <v>Good</v>
      </c>
      <c r="O1051" t="str">
        <f>CHOOSE(Homes[[#This Row],[condition]], "Poor","Fair","Average","Good","Excellent")</f>
        <v>Average</v>
      </c>
      <c r="P1051">
        <f ca="1">YEAR(TODAY())-Homes[[#This Row],[yr_built]]</f>
        <v>31</v>
      </c>
      <c r="Q1051">
        <v>0</v>
      </c>
      <c r="R1051">
        <f ca="1">IF(Homes[[#This Row],[yr_renovated]]&gt;0, YEAR(TODAY())-Homes[[#This Row],[yr_renovated]], YEAR(TODAY())-Homes[[#This Row],[yr_built]])</f>
        <v>31</v>
      </c>
      <c r="S1051">
        <v>2</v>
      </c>
      <c r="T1051" s="2">
        <v>41789</v>
      </c>
      <c r="U1051" s="3">
        <v>2.5</v>
      </c>
      <c r="V1051" s="4">
        <f>IFERROR(Homes[[#This Row],[sqft_above]]+Homes[[#This Row],[sqft_basement]]," ")</f>
        <v>1740</v>
      </c>
      <c r="W1051" s="4">
        <v>2500</v>
      </c>
      <c r="X1051">
        <v>0</v>
      </c>
      <c r="Y1051">
        <v>2</v>
      </c>
      <c r="Z1051">
        <v>3</v>
      </c>
      <c r="AA1051" s="4">
        <v>1210</v>
      </c>
      <c r="AB1051" s="4">
        <v>530</v>
      </c>
      <c r="AC1051">
        <v>1994</v>
      </c>
      <c r="AD1051" t="s">
        <v>1173</v>
      </c>
      <c r="AE1051" t="s">
        <v>49</v>
      </c>
      <c r="AF1051" t="s">
        <v>64</v>
      </c>
    </row>
    <row r="1052" spans="1:32">
      <c r="A1052" t="str">
        <f>PROPER(TRIM(Homes[[#This Row],[street]]))</f>
        <v>1411 112Th Ave Ne</v>
      </c>
      <c r="B1052" t="str">
        <f>PROPER(TRIM(Homes[[#This Row],[city]]))</f>
        <v>Bellevue</v>
      </c>
      <c r="C1052" t="str">
        <f>_xlfn.TEXTBEFORE(Homes[[#This Row],[statezip]]," ")</f>
        <v>WA</v>
      </c>
      <c r="D1052" s="6" t="str">
        <f>_xlfn.TEXTAFTER(Homes[[#This Row],[statezip]]," ")</f>
        <v>98004</v>
      </c>
      <c r="E1052" s="1">
        <v>650000</v>
      </c>
      <c r="F1052">
        <v>3</v>
      </c>
      <c r="G10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52" s="3" t="str">
        <f>Homes[[#This Row],[bedrooms]] &amp; " bd | " &amp; TEXT(Homes[[#This Row],[bathrooms]],"0.##") &amp; " ba"</f>
        <v>3 bd | 1.75 ba</v>
      </c>
      <c r="I1052" s="4">
        <v>2140</v>
      </c>
      <c r="J1052" s="1">
        <f>IFERROR(Homes[[#This Row],[price]]/Homes[[#This Row],[sqft_living]]," ")</f>
        <v>303.73831775700933</v>
      </c>
      <c r="K1052" s="4">
        <f>IFERROR(Homes[[#This Row],[sqft_lot]]/43560," ")</f>
        <v>0.21772268135904499</v>
      </c>
      <c r="L1052" t="str">
        <f>IF(Homes[[#This Row],[waterfront]]=1, "Yes","No")</f>
        <v>No</v>
      </c>
      <c r="M1052" s="4" t="str">
        <f>IF(Homes[[#This Row],[sqft_basement]]&gt;0, "Yes","No")</f>
        <v>Yes</v>
      </c>
      <c r="N1052" t="str">
        <f>CHOOSE(Homes[[#This Row],[view]]+1, "None","Fair","Good","Great","Excellent")</f>
        <v>None</v>
      </c>
      <c r="O1052" t="str">
        <f>CHOOSE(Homes[[#This Row],[condition]], "Poor","Fair","Average","Good","Excellent")</f>
        <v>Average</v>
      </c>
      <c r="P1052">
        <f ca="1">YEAR(TODAY())-Homes[[#This Row],[yr_built]]</f>
        <v>72</v>
      </c>
      <c r="Q1052">
        <v>0</v>
      </c>
      <c r="R1052">
        <f ca="1">IF(Homes[[#This Row],[yr_renovated]]&gt;0, YEAR(TODAY())-Homes[[#This Row],[yr_renovated]], YEAR(TODAY())-Homes[[#This Row],[yr_built]])</f>
        <v>72</v>
      </c>
      <c r="S1052">
        <v>1</v>
      </c>
      <c r="T1052" s="2">
        <v>41805</v>
      </c>
      <c r="U1052" s="3">
        <v>1.75</v>
      </c>
      <c r="V1052" s="4">
        <f>IFERROR(Homes[[#This Row],[sqft_above]]+Homes[[#This Row],[sqft_basement]]," ")</f>
        <v>2140</v>
      </c>
      <c r="W1052" s="4">
        <v>9484</v>
      </c>
      <c r="X1052">
        <v>0</v>
      </c>
      <c r="Y1052">
        <v>0</v>
      </c>
      <c r="Z1052">
        <v>3</v>
      </c>
      <c r="AA1052" s="4">
        <v>1290</v>
      </c>
      <c r="AB1052" s="4">
        <v>850</v>
      </c>
      <c r="AC1052">
        <v>1953</v>
      </c>
      <c r="AD1052" t="s">
        <v>1174</v>
      </c>
      <c r="AE1052" t="s">
        <v>33</v>
      </c>
      <c r="AF1052" t="s">
        <v>34</v>
      </c>
    </row>
    <row r="1053" spans="1:32">
      <c r="A1053" t="str">
        <f>PROPER(TRIM(Homes[[#This Row],[street]]))</f>
        <v>14245 Se 60Th St</v>
      </c>
      <c r="B1053" t="str">
        <f>PROPER(TRIM(Homes[[#This Row],[city]]))</f>
        <v>Bellevue</v>
      </c>
      <c r="C1053" t="str">
        <f>_xlfn.TEXTBEFORE(Homes[[#This Row],[statezip]]," ")</f>
        <v>WA</v>
      </c>
      <c r="D1053" s="6" t="str">
        <f>_xlfn.TEXTAFTER(Homes[[#This Row],[statezip]]," ")</f>
        <v>98006</v>
      </c>
      <c r="E1053" s="1">
        <v>650000</v>
      </c>
      <c r="F1053">
        <v>3</v>
      </c>
      <c r="G10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53" s="3" t="str">
        <f>Homes[[#This Row],[bedrooms]] &amp; " bd | " &amp; TEXT(Homes[[#This Row],[bathrooms]],"0.##") &amp; " ba"</f>
        <v>3 bd | 1.75 ba</v>
      </c>
      <c r="I1053" s="4">
        <v>2920</v>
      </c>
      <c r="J1053" s="1">
        <f>IFERROR(Homes[[#This Row],[price]]/Homes[[#This Row],[sqft_living]]," ")</f>
        <v>222.60273972602741</v>
      </c>
      <c r="K1053" s="4">
        <f>IFERROR(Homes[[#This Row],[sqft_lot]]/43560," ")</f>
        <v>0.21510560146923782</v>
      </c>
      <c r="L1053" t="str">
        <f>IF(Homes[[#This Row],[waterfront]]=1, "Yes","No")</f>
        <v>No</v>
      </c>
      <c r="M1053" s="4" t="str">
        <f>IF(Homes[[#This Row],[sqft_basement]]&gt;0, "Yes","No")</f>
        <v>Yes</v>
      </c>
      <c r="N1053" t="str">
        <f>CHOOSE(Homes[[#This Row],[view]]+1, "None","Fair","Good","Great","Excellent")</f>
        <v>None</v>
      </c>
      <c r="O1053" t="str">
        <f>CHOOSE(Homes[[#This Row],[condition]], "Poor","Fair","Average","Good","Excellent")</f>
        <v>Good</v>
      </c>
      <c r="P1053">
        <f ca="1">YEAR(TODAY())-Homes[[#This Row],[yr_built]]</f>
        <v>44</v>
      </c>
      <c r="Q1053">
        <v>0</v>
      </c>
      <c r="R1053">
        <f ca="1">IF(Homes[[#This Row],[yr_renovated]]&gt;0, YEAR(TODAY())-Homes[[#This Row],[yr_renovated]], YEAR(TODAY())-Homes[[#This Row],[yr_built]])</f>
        <v>44</v>
      </c>
      <c r="S1053">
        <v>1</v>
      </c>
      <c r="T1053" s="2">
        <v>41808</v>
      </c>
      <c r="U1053" s="3">
        <v>1.75</v>
      </c>
      <c r="V1053" s="4">
        <f>IFERROR(Homes[[#This Row],[sqft_above]]+Homes[[#This Row],[sqft_basement]]," ")</f>
        <v>2920</v>
      </c>
      <c r="W1053" s="4">
        <v>9370</v>
      </c>
      <c r="X1053">
        <v>0</v>
      </c>
      <c r="Y1053">
        <v>0</v>
      </c>
      <c r="Z1053">
        <v>4</v>
      </c>
      <c r="AA1053" s="4">
        <v>1620</v>
      </c>
      <c r="AB1053" s="4">
        <v>1300</v>
      </c>
      <c r="AC1053">
        <v>1981</v>
      </c>
      <c r="AD1053" t="s">
        <v>1175</v>
      </c>
      <c r="AE1053" t="s">
        <v>33</v>
      </c>
      <c r="AF1053" t="s">
        <v>91</v>
      </c>
    </row>
    <row r="1054" spans="1:32">
      <c r="A1054" t="str">
        <f>PROPER(TRIM(Homes[[#This Row],[street]]))</f>
        <v>3110 109Th Ave Se</v>
      </c>
      <c r="B1054" t="str">
        <f>PROPER(TRIM(Homes[[#This Row],[city]]))</f>
        <v>Bellevue</v>
      </c>
      <c r="C1054" t="str">
        <f>_xlfn.TEXTBEFORE(Homes[[#This Row],[statezip]]," ")</f>
        <v>WA</v>
      </c>
      <c r="D1054" s="6" t="str">
        <f>_xlfn.TEXTAFTER(Homes[[#This Row],[statezip]]," ")</f>
        <v>98004</v>
      </c>
      <c r="E1054" s="1">
        <v>650000</v>
      </c>
      <c r="F1054">
        <v>3</v>
      </c>
      <c r="G10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054" s="3" t="str">
        <f>Homes[[#This Row],[bedrooms]] &amp; " bd | " &amp; TEXT(Homes[[#This Row],[bathrooms]],"0.##") &amp; " ba"</f>
        <v>3 bd | 1.5 ba</v>
      </c>
      <c r="I1054" s="4">
        <v>1320</v>
      </c>
      <c r="J1054" s="1">
        <f>IFERROR(Homes[[#This Row],[price]]/Homes[[#This Row],[sqft_living]]," ")</f>
        <v>492.42424242424244</v>
      </c>
      <c r="K1054" s="4">
        <f>IFERROR(Homes[[#This Row],[sqft_lot]]/43560," ")</f>
        <v>0.18627180899908172</v>
      </c>
      <c r="L1054" t="str">
        <f>IF(Homes[[#This Row],[waterfront]]=1, "Yes","No")</f>
        <v>No</v>
      </c>
      <c r="M1054" s="4" t="str">
        <f>IF(Homes[[#This Row],[sqft_basement]]&gt;0, "Yes","No")</f>
        <v>No</v>
      </c>
      <c r="N1054" t="str">
        <f>CHOOSE(Homes[[#This Row],[view]]+1, "None","Fair","Good","Great","Excellent")</f>
        <v>None</v>
      </c>
      <c r="O1054" t="str">
        <f>CHOOSE(Homes[[#This Row],[condition]], "Poor","Fair","Average","Good","Excellent")</f>
        <v>Average</v>
      </c>
      <c r="P1054">
        <f ca="1">YEAR(TODAY())-Homes[[#This Row],[yr_built]]</f>
        <v>74</v>
      </c>
      <c r="Q1054">
        <v>1994</v>
      </c>
      <c r="R1054">
        <f ca="1">IF(Homes[[#This Row],[yr_renovated]]&gt;0, YEAR(TODAY())-Homes[[#This Row],[yr_renovated]], YEAR(TODAY())-Homes[[#This Row],[yr_built]])</f>
        <v>31</v>
      </c>
      <c r="S1054">
        <v>1</v>
      </c>
      <c r="T1054" s="2">
        <v>41808</v>
      </c>
      <c r="U1054" s="3">
        <v>1.5</v>
      </c>
      <c r="V1054" s="4">
        <f>IFERROR(Homes[[#This Row],[sqft_above]]+Homes[[#This Row],[sqft_basement]]," ")</f>
        <v>1320</v>
      </c>
      <c r="W1054" s="4">
        <v>8114</v>
      </c>
      <c r="X1054">
        <v>0</v>
      </c>
      <c r="Y1054">
        <v>0</v>
      </c>
      <c r="Z1054">
        <v>3</v>
      </c>
      <c r="AA1054" s="4">
        <v>1320</v>
      </c>
      <c r="AB1054" s="4">
        <v>0</v>
      </c>
      <c r="AC1054">
        <v>1951</v>
      </c>
      <c r="AD1054" t="s">
        <v>1176</v>
      </c>
      <c r="AE1054" t="s">
        <v>33</v>
      </c>
      <c r="AF1054" t="s">
        <v>34</v>
      </c>
    </row>
    <row r="1055" spans="1:32">
      <c r="A1055" t="str">
        <f>PROPER(TRIM(Homes[[#This Row],[street]]))</f>
        <v>28815 237Th Pl Se</v>
      </c>
      <c r="B1055" t="str">
        <f>PROPER(TRIM(Homes[[#This Row],[city]]))</f>
        <v>Black Diamond</v>
      </c>
      <c r="C1055" t="str">
        <f>_xlfn.TEXTBEFORE(Homes[[#This Row],[statezip]]," ")</f>
        <v>WA</v>
      </c>
      <c r="D1055" s="6" t="str">
        <f>_xlfn.TEXTAFTER(Homes[[#This Row],[statezip]]," ")</f>
        <v>98010</v>
      </c>
      <c r="E1055" s="1">
        <v>650000</v>
      </c>
      <c r="F1055">
        <v>4</v>
      </c>
      <c r="G10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5" s="3" t="str">
        <f>Homes[[#This Row],[bedrooms]] &amp; " bd | " &amp; TEXT(Homes[[#This Row],[bathrooms]],"0.##") &amp; " ba"</f>
        <v>4 bd | 2.5 ba</v>
      </c>
      <c r="I1055" s="4">
        <v>3350</v>
      </c>
      <c r="J1055" s="1">
        <f>IFERROR(Homes[[#This Row],[price]]/Homes[[#This Row],[sqft_living]]," ")</f>
        <v>194.02985074626866</v>
      </c>
      <c r="K1055" s="4">
        <f>IFERROR(Homes[[#This Row],[sqft_lot]]/43560," ")</f>
        <v>1.0731864095500459</v>
      </c>
      <c r="L1055" t="str">
        <f>IF(Homes[[#This Row],[waterfront]]=1, "Yes","No")</f>
        <v>No</v>
      </c>
      <c r="M1055" s="4" t="str">
        <f>IF(Homes[[#This Row],[sqft_basement]]&gt;0, "Yes","No")</f>
        <v>No</v>
      </c>
      <c r="N1055" t="str">
        <f>CHOOSE(Homes[[#This Row],[view]]+1, "None","Fair","Good","Great","Excellent")</f>
        <v>None</v>
      </c>
      <c r="O1055" t="str">
        <f>CHOOSE(Homes[[#This Row],[condition]], "Poor","Fair","Average","Good","Excellent")</f>
        <v>Average</v>
      </c>
      <c r="P1055">
        <f ca="1">YEAR(TODAY())-Homes[[#This Row],[yr_built]]</f>
        <v>21</v>
      </c>
      <c r="Q1055">
        <v>2003</v>
      </c>
      <c r="R1055">
        <f ca="1">IF(Homes[[#This Row],[yr_renovated]]&gt;0, YEAR(TODAY())-Homes[[#This Row],[yr_renovated]], YEAR(TODAY())-Homes[[#This Row],[yr_built]])</f>
        <v>22</v>
      </c>
      <c r="S1055">
        <v>2</v>
      </c>
      <c r="T1055" s="2">
        <v>41821</v>
      </c>
      <c r="U1055" s="3">
        <v>2.5</v>
      </c>
      <c r="V1055" s="4">
        <f>IFERROR(Homes[[#This Row],[sqft_above]]+Homes[[#This Row],[sqft_basement]]," ")</f>
        <v>3350</v>
      </c>
      <c r="W1055" s="4">
        <v>46748</v>
      </c>
      <c r="X1055">
        <v>0</v>
      </c>
      <c r="Y1055">
        <v>0</v>
      </c>
      <c r="Z1055">
        <v>3</v>
      </c>
      <c r="AA1055" s="4">
        <v>3350</v>
      </c>
      <c r="AB1055" s="4">
        <v>0</v>
      </c>
      <c r="AC1055">
        <v>2004</v>
      </c>
      <c r="AD1055" t="s">
        <v>1177</v>
      </c>
      <c r="AE1055" t="s">
        <v>1178</v>
      </c>
      <c r="AF1055" t="s">
        <v>1179</v>
      </c>
    </row>
    <row r="1056" spans="1:32">
      <c r="A1056" t="str">
        <f>PROPER(TRIM(Homes[[#This Row],[street]]))</f>
        <v>4316 331St Ave Ne</v>
      </c>
      <c r="B1056" t="str">
        <f>PROPER(TRIM(Homes[[#This Row],[city]]))</f>
        <v>Carnation</v>
      </c>
      <c r="C1056" t="str">
        <f>_xlfn.TEXTBEFORE(Homes[[#This Row],[statezip]]," ")</f>
        <v>WA</v>
      </c>
      <c r="D1056" s="6" t="str">
        <f>_xlfn.TEXTAFTER(Homes[[#This Row],[statezip]]," ")</f>
        <v>98014</v>
      </c>
      <c r="E1056" s="1">
        <v>650000</v>
      </c>
      <c r="F1056">
        <v>4</v>
      </c>
      <c r="G10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056" s="3" t="str">
        <f>Homes[[#This Row],[bedrooms]] &amp; " bd | " &amp; TEXT(Homes[[#This Row],[bathrooms]],"0.##") &amp; " ba"</f>
        <v>4 bd | 3. ba</v>
      </c>
      <c r="I1056" s="4">
        <v>3720</v>
      </c>
      <c r="J1056" s="1">
        <f>IFERROR(Homes[[#This Row],[price]]/Homes[[#This Row],[sqft_living]]," ")</f>
        <v>174.73118279569891</v>
      </c>
      <c r="K1056" s="4">
        <f>IFERROR(Homes[[#This Row],[sqft_lot]]/43560," ")</f>
        <v>1.3199954086317722</v>
      </c>
      <c r="L1056" t="str">
        <f>IF(Homes[[#This Row],[waterfront]]=1, "Yes","No")</f>
        <v>No</v>
      </c>
      <c r="M1056" s="4" t="str">
        <f>IF(Homes[[#This Row],[sqft_basement]]&gt;0, "Yes","No")</f>
        <v>Yes</v>
      </c>
      <c r="N1056" t="str">
        <f>CHOOSE(Homes[[#This Row],[view]]+1, "None","Fair","Good","Great","Excellent")</f>
        <v>None</v>
      </c>
      <c r="O1056" t="str">
        <f>CHOOSE(Homes[[#This Row],[condition]], "Poor","Fair","Average","Good","Excellent")</f>
        <v>Average</v>
      </c>
      <c r="P1056">
        <f ca="1">YEAR(TODAY())-Homes[[#This Row],[yr_built]]</f>
        <v>22</v>
      </c>
      <c r="Q1056">
        <v>0</v>
      </c>
      <c r="R1056">
        <f ca="1">IF(Homes[[#This Row],[yr_renovated]]&gt;0, YEAR(TODAY())-Homes[[#This Row],[yr_renovated]], YEAR(TODAY())-Homes[[#This Row],[yr_built]])</f>
        <v>22</v>
      </c>
      <c r="S1056">
        <v>1</v>
      </c>
      <c r="T1056" s="2">
        <v>41828</v>
      </c>
      <c r="U1056" s="3">
        <v>3</v>
      </c>
      <c r="V1056" s="4">
        <f>IFERROR(Homes[[#This Row],[sqft_above]]+Homes[[#This Row],[sqft_basement]]," ")</f>
        <v>3720</v>
      </c>
      <c r="W1056" s="4">
        <v>57499</v>
      </c>
      <c r="X1056">
        <v>0</v>
      </c>
      <c r="Y1056">
        <v>0</v>
      </c>
      <c r="Z1056">
        <v>3</v>
      </c>
      <c r="AA1056" s="4">
        <v>1880</v>
      </c>
      <c r="AB1056" s="4">
        <v>1840</v>
      </c>
      <c r="AC1056">
        <v>2003</v>
      </c>
      <c r="AD1056" t="s">
        <v>1180</v>
      </c>
      <c r="AE1056" t="s">
        <v>147</v>
      </c>
      <c r="AF1056" t="s">
        <v>148</v>
      </c>
    </row>
    <row r="1057" spans="1:32">
      <c r="A1057" t="str">
        <f>PROPER(TRIM(Homes[[#This Row],[street]]))</f>
        <v>23836 Se 41St St</v>
      </c>
      <c r="B1057" t="str">
        <f>PROPER(TRIM(Homes[[#This Row],[city]]))</f>
        <v>Issaquah</v>
      </c>
      <c r="C1057" t="str">
        <f>_xlfn.TEXTBEFORE(Homes[[#This Row],[statezip]]," ")</f>
        <v>WA</v>
      </c>
      <c r="D1057" s="6" t="str">
        <f>_xlfn.TEXTAFTER(Homes[[#This Row],[statezip]]," ")</f>
        <v>98029</v>
      </c>
      <c r="E1057" s="1">
        <v>650000</v>
      </c>
      <c r="F1057">
        <v>4</v>
      </c>
      <c r="G10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57" s="3" t="str">
        <f>Homes[[#This Row],[bedrooms]] &amp; " bd | " &amp; TEXT(Homes[[#This Row],[bathrooms]],"0.##") &amp; " ba"</f>
        <v>4 bd | 2.5 ba</v>
      </c>
      <c r="I1057" s="4">
        <v>2400</v>
      </c>
      <c r="J1057" s="1">
        <f>IFERROR(Homes[[#This Row],[price]]/Homes[[#This Row],[sqft_living]]," ")</f>
        <v>270.83333333333331</v>
      </c>
      <c r="K1057" s="4">
        <f>IFERROR(Homes[[#This Row],[sqft_lot]]/43560," ")</f>
        <v>0.16875573921028467</v>
      </c>
      <c r="L1057" t="str">
        <f>IF(Homes[[#This Row],[waterfront]]=1, "Yes","No")</f>
        <v>No</v>
      </c>
      <c r="M1057" s="4" t="str">
        <f>IF(Homes[[#This Row],[sqft_basement]]&gt;0, "Yes","No")</f>
        <v>No</v>
      </c>
      <c r="N1057" t="str">
        <f>CHOOSE(Homes[[#This Row],[view]]+1, "None","Fair","Good","Great","Excellent")</f>
        <v>None</v>
      </c>
      <c r="O1057" t="str">
        <f>CHOOSE(Homes[[#This Row],[condition]], "Poor","Fair","Average","Good","Excellent")</f>
        <v>Average</v>
      </c>
      <c r="P1057">
        <f ca="1">YEAR(TODAY())-Homes[[#This Row],[yr_built]]</f>
        <v>35</v>
      </c>
      <c r="Q1057">
        <v>2009</v>
      </c>
      <c r="R1057">
        <f ca="1">IF(Homes[[#This Row],[yr_renovated]]&gt;0, YEAR(TODAY())-Homes[[#This Row],[yr_renovated]], YEAR(TODAY())-Homes[[#This Row],[yr_built]])</f>
        <v>16</v>
      </c>
      <c r="S1057">
        <v>2</v>
      </c>
      <c r="T1057" s="2">
        <v>41813</v>
      </c>
      <c r="U1057" s="3">
        <v>2.5</v>
      </c>
      <c r="V1057" s="4">
        <f>IFERROR(Homes[[#This Row],[sqft_above]]+Homes[[#This Row],[sqft_basement]]," ")</f>
        <v>2400</v>
      </c>
      <c r="W1057" s="4">
        <v>7351</v>
      </c>
      <c r="X1057">
        <v>0</v>
      </c>
      <c r="Y1057">
        <v>0</v>
      </c>
      <c r="Z1057">
        <v>3</v>
      </c>
      <c r="AA1057" s="4">
        <v>2400</v>
      </c>
      <c r="AB1057" s="4">
        <v>0</v>
      </c>
      <c r="AC1057">
        <v>1990</v>
      </c>
      <c r="AD1057" t="s">
        <v>1181</v>
      </c>
      <c r="AE1057" t="s">
        <v>79</v>
      </c>
      <c r="AF1057" t="s">
        <v>80</v>
      </c>
    </row>
    <row r="1058" spans="1:32">
      <c r="A1058" t="str">
        <f>PROPER(TRIM(Homes[[#This Row],[street]]))</f>
        <v>7014 Ne 139Th St</v>
      </c>
      <c r="B1058" t="str">
        <f>PROPER(TRIM(Homes[[#This Row],[city]]))</f>
        <v>Kirkland</v>
      </c>
      <c r="C1058" t="str">
        <f>_xlfn.TEXTBEFORE(Homes[[#This Row],[statezip]]," ")</f>
        <v>WA</v>
      </c>
      <c r="D1058" s="6" t="str">
        <f>_xlfn.TEXTAFTER(Homes[[#This Row],[statezip]]," ")</f>
        <v>98034</v>
      </c>
      <c r="E1058" s="1">
        <v>650000</v>
      </c>
      <c r="F1058">
        <v>4</v>
      </c>
      <c r="G10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58" s="3" t="str">
        <f>Homes[[#This Row],[bedrooms]] &amp; " bd | " &amp; TEXT(Homes[[#This Row],[bathrooms]],"0.##") &amp; " ba"</f>
        <v>4 bd | 2.25 ba</v>
      </c>
      <c r="I1058" s="4">
        <v>2560</v>
      </c>
      <c r="J1058" s="1">
        <f>IFERROR(Homes[[#This Row],[price]]/Homes[[#This Row],[sqft_living]]," ")</f>
        <v>253.90625</v>
      </c>
      <c r="K1058" s="4">
        <f>IFERROR(Homes[[#This Row],[sqft_lot]]/43560," ")</f>
        <v>0.22339302112029386</v>
      </c>
      <c r="L1058" t="str">
        <f>IF(Homes[[#This Row],[waterfront]]=1, "Yes","No")</f>
        <v>No</v>
      </c>
      <c r="M1058" s="4" t="str">
        <f>IF(Homes[[#This Row],[sqft_basement]]&gt;0, "Yes","No")</f>
        <v>No</v>
      </c>
      <c r="N1058" t="str">
        <f>CHOOSE(Homes[[#This Row],[view]]+1, "None","Fair","Good","Great","Excellent")</f>
        <v>None</v>
      </c>
      <c r="O1058" t="str">
        <f>CHOOSE(Homes[[#This Row],[condition]], "Poor","Fair","Average","Good","Excellent")</f>
        <v>Good</v>
      </c>
      <c r="P1058">
        <f ca="1">YEAR(TODAY())-Homes[[#This Row],[yr_built]]</f>
        <v>52</v>
      </c>
      <c r="Q1058">
        <v>0</v>
      </c>
      <c r="R1058">
        <f ca="1">IF(Homes[[#This Row],[yr_renovated]]&gt;0, YEAR(TODAY())-Homes[[#This Row],[yr_renovated]], YEAR(TODAY())-Homes[[#This Row],[yr_built]])</f>
        <v>52</v>
      </c>
      <c r="S1058">
        <v>2</v>
      </c>
      <c r="T1058" s="2">
        <v>41800</v>
      </c>
      <c r="U1058" s="3">
        <v>2.25</v>
      </c>
      <c r="V1058" s="4">
        <f>IFERROR(Homes[[#This Row],[sqft_above]]+Homes[[#This Row],[sqft_basement]]," ")</f>
        <v>2560</v>
      </c>
      <c r="W1058" s="4">
        <v>9731</v>
      </c>
      <c r="X1058">
        <v>0</v>
      </c>
      <c r="Y1058">
        <v>0</v>
      </c>
      <c r="Z1058">
        <v>4</v>
      </c>
      <c r="AA1058" s="4">
        <v>2560</v>
      </c>
      <c r="AB1058" s="4">
        <v>0</v>
      </c>
      <c r="AC1058">
        <v>1973</v>
      </c>
      <c r="AD1058" t="s">
        <v>1182</v>
      </c>
      <c r="AE1058" t="s">
        <v>46</v>
      </c>
      <c r="AF1058" t="s">
        <v>47</v>
      </c>
    </row>
    <row r="1059" spans="1:32">
      <c r="A1059" t="str">
        <f>PROPER(TRIM(Homes[[#This Row],[street]]))</f>
        <v>2719 63Rd Ave Se</v>
      </c>
      <c r="B1059" t="str">
        <f>PROPER(TRIM(Homes[[#This Row],[city]]))</f>
        <v>Mercer Island</v>
      </c>
      <c r="C1059" t="str">
        <f>_xlfn.TEXTBEFORE(Homes[[#This Row],[statezip]]," ")</f>
        <v>WA</v>
      </c>
      <c r="D1059" s="6" t="str">
        <f>_xlfn.TEXTAFTER(Homes[[#This Row],[statezip]]," ")</f>
        <v>98040</v>
      </c>
      <c r="E1059" s="1">
        <v>650000</v>
      </c>
      <c r="F1059">
        <v>3</v>
      </c>
      <c r="G10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059" s="3" t="str">
        <f>Homes[[#This Row],[bedrooms]] &amp; " bd | " &amp; TEXT(Homes[[#This Row],[bathrooms]],"0.##") &amp; " ba"</f>
        <v>3 bd | 1.5 ba</v>
      </c>
      <c r="I1059" s="4">
        <v>1380</v>
      </c>
      <c r="J1059" s="1">
        <f>IFERROR(Homes[[#This Row],[price]]/Homes[[#This Row],[sqft_living]]," ")</f>
        <v>471.01449275362319</v>
      </c>
      <c r="K1059" s="4">
        <f>IFERROR(Homes[[#This Row],[sqft_lot]]/43560," ")</f>
        <v>0.10330578512396695</v>
      </c>
      <c r="L1059" t="str">
        <f>IF(Homes[[#This Row],[waterfront]]=1, "Yes","No")</f>
        <v>No</v>
      </c>
      <c r="M1059" s="4" t="str">
        <f>IF(Homes[[#This Row],[sqft_basement]]&gt;0, "Yes","No")</f>
        <v>No</v>
      </c>
      <c r="N1059" t="str">
        <f>CHOOSE(Homes[[#This Row],[view]]+1, "None","Fair","Good","Great","Excellent")</f>
        <v>None</v>
      </c>
      <c r="O1059" t="str">
        <f>CHOOSE(Homes[[#This Row],[condition]], "Poor","Fair","Average","Good","Excellent")</f>
        <v>Excellent</v>
      </c>
      <c r="P1059">
        <f ca="1">YEAR(TODAY())-Homes[[#This Row],[yr_built]]</f>
        <v>65</v>
      </c>
      <c r="Q1059">
        <v>0</v>
      </c>
      <c r="R1059">
        <f ca="1">IF(Homes[[#This Row],[yr_renovated]]&gt;0, YEAR(TODAY())-Homes[[#This Row],[yr_renovated]], YEAR(TODAY())-Homes[[#This Row],[yr_built]])</f>
        <v>65</v>
      </c>
      <c r="S1059">
        <v>1</v>
      </c>
      <c r="T1059" s="2">
        <v>41823</v>
      </c>
      <c r="U1059" s="3">
        <v>1.5</v>
      </c>
      <c r="V1059" s="4">
        <f>IFERROR(Homes[[#This Row],[sqft_above]]+Homes[[#This Row],[sqft_basement]]," ")</f>
        <v>1380</v>
      </c>
      <c r="W1059" s="4">
        <v>4500</v>
      </c>
      <c r="X1059">
        <v>0</v>
      </c>
      <c r="Y1059">
        <v>0</v>
      </c>
      <c r="Z1059">
        <v>5</v>
      </c>
      <c r="AA1059" s="4">
        <v>1380</v>
      </c>
      <c r="AB1059" s="4">
        <v>0</v>
      </c>
      <c r="AC1059">
        <v>1960</v>
      </c>
      <c r="AD1059" t="s">
        <v>1183</v>
      </c>
      <c r="AE1059" t="s">
        <v>36</v>
      </c>
      <c r="AF1059" t="s">
        <v>37</v>
      </c>
    </row>
    <row r="1060" spans="1:32">
      <c r="A1060" t="str">
        <f>PROPER(TRIM(Homes[[#This Row],[street]]))</f>
        <v>22540 Ne 92Nd St</v>
      </c>
      <c r="B1060" t="str">
        <f>PROPER(TRIM(Homes[[#This Row],[city]]))</f>
        <v>Redmond</v>
      </c>
      <c r="C1060" t="str">
        <f>_xlfn.TEXTBEFORE(Homes[[#This Row],[statezip]]," ")</f>
        <v>WA</v>
      </c>
      <c r="D1060" s="6" t="str">
        <f>_xlfn.TEXTAFTER(Homes[[#This Row],[statezip]]," ")</f>
        <v>98053</v>
      </c>
      <c r="E1060" s="1">
        <v>650000</v>
      </c>
      <c r="F1060">
        <v>4</v>
      </c>
      <c r="G10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0" s="3" t="str">
        <f>Homes[[#This Row],[bedrooms]] &amp; " bd | " &amp; TEXT(Homes[[#This Row],[bathrooms]],"0.##") &amp; " ba"</f>
        <v>4 bd | 2.5 ba</v>
      </c>
      <c r="I1060" s="4">
        <v>3040</v>
      </c>
      <c r="J1060" s="1">
        <f>IFERROR(Homes[[#This Row],[price]]/Homes[[#This Row],[sqft_living]]," ")</f>
        <v>213.81578947368422</v>
      </c>
      <c r="K1060" s="4">
        <f>IFERROR(Homes[[#This Row],[sqft_lot]]/43560," ")</f>
        <v>0.15121671258034894</v>
      </c>
      <c r="L1060" t="str">
        <f>IF(Homes[[#This Row],[waterfront]]=1, "Yes","No")</f>
        <v>No</v>
      </c>
      <c r="M1060" s="4" t="str">
        <f>IF(Homes[[#This Row],[sqft_basement]]&gt;0, "Yes","No")</f>
        <v>No</v>
      </c>
      <c r="N1060" t="str">
        <f>CHOOSE(Homes[[#This Row],[view]]+1, "None","Fair","Good","Great","Excellent")</f>
        <v>None</v>
      </c>
      <c r="O1060" t="str">
        <f>CHOOSE(Homes[[#This Row],[condition]], "Poor","Fair","Average","Good","Excellent")</f>
        <v>Average</v>
      </c>
      <c r="P1060">
        <f ca="1">YEAR(TODAY())-Homes[[#This Row],[yr_built]]</f>
        <v>22</v>
      </c>
      <c r="Q1060">
        <v>0</v>
      </c>
      <c r="R1060">
        <f ca="1">IF(Homes[[#This Row],[yr_renovated]]&gt;0, YEAR(TODAY())-Homes[[#This Row],[yr_renovated]], YEAR(TODAY())-Homes[[#This Row],[yr_built]])</f>
        <v>22</v>
      </c>
      <c r="S1060">
        <v>2</v>
      </c>
      <c r="T1060" s="2">
        <v>41810</v>
      </c>
      <c r="U1060" s="3">
        <v>2.5</v>
      </c>
      <c r="V1060" s="4">
        <f>IFERROR(Homes[[#This Row],[sqft_above]]+Homes[[#This Row],[sqft_basement]]," ")</f>
        <v>3040</v>
      </c>
      <c r="W1060" s="4">
        <v>6587</v>
      </c>
      <c r="X1060">
        <v>0</v>
      </c>
      <c r="Y1060">
        <v>0</v>
      </c>
      <c r="Z1060">
        <v>3</v>
      </c>
      <c r="AA1060" s="4">
        <v>3040</v>
      </c>
      <c r="AB1060" s="4">
        <v>0</v>
      </c>
      <c r="AC1060">
        <v>2003</v>
      </c>
      <c r="AD1060" t="s">
        <v>1184</v>
      </c>
      <c r="AE1060" t="s">
        <v>137</v>
      </c>
      <c r="AF1060" t="s">
        <v>208</v>
      </c>
    </row>
    <row r="1061" spans="1:32">
      <c r="A1061" t="str">
        <f>PROPER(TRIM(Homes[[#This Row],[street]]))</f>
        <v>1920 224Th Pl Ne</v>
      </c>
      <c r="B1061" t="str">
        <f>PROPER(TRIM(Homes[[#This Row],[city]]))</f>
        <v>Sammamish</v>
      </c>
      <c r="C1061" t="str">
        <f>_xlfn.TEXTBEFORE(Homes[[#This Row],[statezip]]," ")</f>
        <v>WA</v>
      </c>
      <c r="D1061" s="6" t="str">
        <f>_xlfn.TEXTAFTER(Homes[[#This Row],[statezip]]," ")</f>
        <v>98074</v>
      </c>
      <c r="E1061" s="1">
        <v>650000</v>
      </c>
      <c r="F1061">
        <v>4</v>
      </c>
      <c r="G10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1" s="3" t="str">
        <f>Homes[[#This Row],[bedrooms]] &amp; " bd | " &amp; TEXT(Homes[[#This Row],[bathrooms]],"0.##") &amp; " ba"</f>
        <v>4 bd | 2.5 ba</v>
      </c>
      <c r="I1061" s="4">
        <v>2840</v>
      </c>
      <c r="J1061" s="1">
        <f>IFERROR(Homes[[#This Row],[price]]/Homes[[#This Row],[sqft_living]]," ")</f>
        <v>228.87323943661971</v>
      </c>
      <c r="K1061" s="4">
        <f>IFERROR(Homes[[#This Row],[sqft_lot]]/43560," ")</f>
        <v>0.21473829201101929</v>
      </c>
      <c r="L1061" t="str">
        <f>IF(Homes[[#This Row],[waterfront]]=1, "Yes","No")</f>
        <v>No</v>
      </c>
      <c r="M1061" s="4" t="str">
        <f>IF(Homes[[#This Row],[sqft_basement]]&gt;0, "Yes","No")</f>
        <v>No</v>
      </c>
      <c r="N1061" t="str">
        <f>CHOOSE(Homes[[#This Row],[view]]+1, "None","Fair","Good","Great","Excellent")</f>
        <v>None</v>
      </c>
      <c r="O1061" t="str">
        <f>CHOOSE(Homes[[#This Row],[condition]], "Poor","Fair","Average","Good","Excellent")</f>
        <v>Average</v>
      </c>
      <c r="P1061">
        <f ca="1">YEAR(TODAY())-Homes[[#This Row],[yr_built]]</f>
        <v>35</v>
      </c>
      <c r="Q1061">
        <v>2009</v>
      </c>
      <c r="R1061">
        <f ca="1">IF(Homes[[#This Row],[yr_renovated]]&gt;0, YEAR(TODAY())-Homes[[#This Row],[yr_renovated]], YEAR(TODAY())-Homes[[#This Row],[yr_built]])</f>
        <v>16</v>
      </c>
      <c r="S1061">
        <v>2</v>
      </c>
      <c r="T1061" s="2">
        <v>41796</v>
      </c>
      <c r="U1061" s="3">
        <v>2.5</v>
      </c>
      <c r="V1061" s="4">
        <f>IFERROR(Homes[[#This Row],[sqft_above]]+Homes[[#This Row],[sqft_basement]]," ")</f>
        <v>2840</v>
      </c>
      <c r="W1061" s="4">
        <v>9354</v>
      </c>
      <c r="X1061">
        <v>0</v>
      </c>
      <c r="Y1061">
        <v>0</v>
      </c>
      <c r="Z1061">
        <v>3</v>
      </c>
      <c r="AA1061" s="4">
        <v>2840</v>
      </c>
      <c r="AB1061" s="4">
        <v>0</v>
      </c>
      <c r="AC1061">
        <v>1990</v>
      </c>
      <c r="AD1061" t="s">
        <v>1185</v>
      </c>
      <c r="AE1061" t="s">
        <v>102</v>
      </c>
      <c r="AF1061" t="s">
        <v>266</v>
      </c>
    </row>
    <row r="1062" spans="1:32">
      <c r="A1062" t="str">
        <f>PROPER(TRIM(Homes[[#This Row],[street]]))</f>
        <v>1723 27Th Ave</v>
      </c>
      <c r="B1062" t="str">
        <f>PROPER(TRIM(Homes[[#This Row],[city]]))</f>
        <v>Seattle</v>
      </c>
      <c r="C1062" t="str">
        <f>_xlfn.TEXTBEFORE(Homes[[#This Row],[statezip]]," ")</f>
        <v>WA</v>
      </c>
      <c r="D1062" s="6" t="str">
        <f>_xlfn.TEXTAFTER(Homes[[#This Row],[statezip]]," ")</f>
        <v>98122</v>
      </c>
      <c r="E1062" s="1">
        <v>650000</v>
      </c>
      <c r="F1062">
        <v>2</v>
      </c>
      <c r="G10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62" s="3" t="str">
        <f>Homes[[#This Row],[bedrooms]] &amp; " bd | " &amp; TEXT(Homes[[#This Row],[bathrooms]],"0.##") &amp; " ba"</f>
        <v>2 bd | 1. ba</v>
      </c>
      <c r="I1062" s="4">
        <v>1050</v>
      </c>
      <c r="J1062" s="1">
        <f>IFERROR(Homes[[#This Row],[price]]/Homes[[#This Row],[sqft_living]]," ")</f>
        <v>619.04761904761904</v>
      </c>
      <c r="K1062" s="4">
        <f>IFERROR(Homes[[#This Row],[sqft_lot]]/43560," ")</f>
        <v>5.8356290174471991E-2</v>
      </c>
      <c r="L1062" t="str">
        <f>IF(Homes[[#This Row],[waterfront]]=1, "Yes","No")</f>
        <v>No</v>
      </c>
      <c r="M1062" s="4" t="str">
        <f>IF(Homes[[#This Row],[sqft_basement]]&gt;0, "Yes","No")</f>
        <v>Yes</v>
      </c>
      <c r="N1062" t="str">
        <f>CHOOSE(Homes[[#This Row],[view]]+1, "None","Fair","Good","Great","Excellent")</f>
        <v>None</v>
      </c>
      <c r="O1062" t="str">
        <f>CHOOSE(Homes[[#This Row],[condition]], "Poor","Fair","Average","Good","Excellent")</f>
        <v>Average</v>
      </c>
      <c r="P1062">
        <f ca="1">YEAR(TODAY())-Homes[[#This Row],[yr_built]]</f>
        <v>121</v>
      </c>
      <c r="Q1062">
        <v>0</v>
      </c>
      <c r="R1062">
        <f ca="1">IF(Homes[[#This Row],[yr_renovated]]&gt;0, YEAR(TODAY())-Homes[[#This Row],[yr_renovated]], YEAR(TODAY())-Homes[[#This Row],[yr_built]])</f>
        <v>121</v>
      </c>
      <c r="S1062">
        <v>1</v>
      </c>
      <c r="T1062" s="2">
        <v>41818</v>
      </c>
      <c r="U1062" s="3">
        <v>1</v>
      </c>
      <c r="V1062" s="4">
        <f>IFERROR(Homes[[#This Row],[sqft_above]]+Homes[[#This Row],[sqft_basement]]," ")</f>
        <v>1050</v>
      </c>
      <c r="W1062" s="4">
        <v>2542</v>
      </c>
      <c r="X1062">
        <v>0</v>
      </c>
      <c r="Y1062">
        <v>0</v>
      </c>
      <c r="Z1062">
        <v>3</v>
      </c>
      <c r="AA1062" s="4">
        <v>880</v>
      </c>
      <c r="AB1062" s="4">
        <v>170</v>
      </c>
      <c r="AC1062">
        <v>1904</v>
      </c>
      <c r="AD1062" t="s">
        <v>1186</v>
      </c>
      <c r="AE1062" t="s">
        <v>49</v>
      </c>
      <c r="AF1062" t="s">
        <v>302</v>
      </c>
    </row>
    <row r="1063" spans="1:32">
      <c r="A1063" t="str">
        <f>PROPER(TRIM(Homes[[#This Row],[street]]))</f>
        <v>1417 26Th Ave</v>
      </c>
      <c r="B1063" t="str">
        <f>PROPER(TRIM(Homes[[#This Row],[city]]))</f>
        <v>Seattle</v>
      </c>
      <c r="C1063" t="str">
        <f>_xlfn.TEXTBEFORE(Homes[[#This Row],[statezip]]," ")</f>
        <v>WA</v>
      </c>
      <c r="D1063" s="6" t="str">
        <f>_xlfn.TEXTAFTER(Homes[[#This Row],[statezip]]," ")</f>
        <v>98122</v>
      </c>
      <c r="E1063" s="1">
        <v>650000</v>
      </c>
      <c r="F1063">
        <v>5</v>
      </c>
      <c r="G10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63" s="3" t="str">
        <f>Homes[[#This Row],[bedrooms]] &amp; " bd | " &amp; TEXT(Homes[[#This Row],[bathrooms]],"0.##") &amp; " ba"</f>
        <v>5 bd | 2.75 ba</v>
      </c>
      <c r="I1063" s="4">
        <v>2550</v>
      </c>
      <c r="J1063" s="1">
        <f>IFERROR(Homes[[#This Row],[price]]/Homes[[#This Row],[sqft_living]]," ")</f>
        <v>254.90196078431373</v>
      </c>
      <c r="K1063" s="4">
        <f>IFERROR(Homes[[#This Row],[sqft_lot]]/43560," ")</f>
        <v>0.11570247933884298</v>
      </c>
      <c r="L1063" t="str">
        <f>IF(Homes[[#This Row],[waterfront]]=1, "Yes","No")</f>
        <v>No</v>
      </c>
      <c r="M1063" s="4" t="str">
        <f>IF(Homes[[#This Row],[sqft_basement]]&gt;0, "Yes","No")</f>
        <v>No</v>
      </c>
      <c r="N1063" t="str">
        <f>CHOOSE(Homes[[#This Row],[view]]+1, "None","Fair","Good","Great","Excellent")</f>
        <v>None</v>
      </c>
      <c r="O1063" t="str">
        <f>CHOOSE(Homes[[#This Row],[condition]], "Poor","Fair","Average","Good","Excellent")</f>
        <v>Excellent</v>
      </c>
      <c r="P1063">
        <f ca="1">YEAR(TODAY())-Homes[[#This Row],[yr_built]]</f>
        <v>123</v>
      </c>
      <c r="Q1063">
        <v>0</v>
      </c>
      <c r="R1063">
        <f ca="1">IF(Homes[[#This Row],[yr_renovated]]&gt;0, YEAR(TODAY())-Homes[[#This Row],[yr_renovated]], YEAR(TODAY())-Homes[[#This Row],[yr_built]])</f>
        <v>123</v>
      </c>
      <c r="S1063">
        <v>1.5</v>
      </c>
      <c r="T1063" s="2">
        <v>41793</v>
      </c>
      <c r="U1063" s="3">
        <v>2.75</v>
      </c>
      <c r="V1063" s="4">
        <f>IFERROR(Homes[[#This Row],[sqft_above]]+Homes[[#This Row],[sqft_basement]]," ")</f>
        <v>2550</v>
      </c>
      <c r="W1063" s="4">
        <v>5040</v>
      </c>
      <c r="X1063">
        <v>0</v>
      </c>
      <c r="Y1063">
        <v>0</v>
      </c>
      <c r="Z1063">
        <v>5</v>
      </c>
      <c r="AA1063" s="4">
        <v>2550</v>
      </c>
      <c r="AB1063" s="4">
        <v>0</v>
      </c>
      <c r="AC1063">
        <v>1902</v>
      </c>
      <c r="AD1063" t="s">
        <v>1187</v>
      </c>
      <c r="AE1063" t="s">
        <v>49</v>
      </c>
      <c r="AF1063" t="s">
        <v>302</v>
      </c>
    </row>
    <row r="1064" spans="1:32">
      <c r="A1064" t="str">
        <f>PROPER(TRIM(Homes[[#This Row],[street]]))</f>
        <v>118 N 84Th St</v>
      </c>
      <c r="B1064" t="str">
        <f>PROPER(TRIM(Homes[[#This Row],[city]]))</f>
        <v>Seattle</v>
      </c>
      <c r="C1064" t="str">
        <f>_xlfn.TEXTBEFORE(Homes[[#This Row],[statezip]]," ")</f>
        <v>WA</v>
      </c>
      <c r="D1064" s="6" t="str">
        <f>_xlfn.TEXTAFTER(Homes[[#This Row],[statezip]]," ")</f>
        <v>98103</v>
      </c>
      <c r="E1064" s="1">
        <v>650000</v>
      </c>
      <c r="F1064">
        <v>4</v>
      </c>
      <c r="G10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64" s="3" t="str">
        <f>Homes[[#This Row],[bedrooms]] &amp; " bd | " &amp; TEXT(Homes[[#This Row],[bathrooms]],"0.##") &amp; " ba"</f>
        <v>4 bd | 2.75 ba</v>
      </c>
      <c r="I1064" s="4">
        <v>2610</v>
      </c>
      <c r="J1064" s="1">
        <f>IFERROR(Homes[[#This Row],[price]]/Homes[[#This Row],[sqft_living]]," ")</f>
        <v>249.04214559386972</v>
      </c>
      <c r="K1064" s="4">
        <f>IFERROR(Homes[[#This Row],[sqft_lot]]/43560," ")</f>
        <v>9.5500459136822771E-2</v>
      </c>
      <c r="L1064" t="str">
        <f>IF(Homes[[#This Row],[waterfront]]=1, "Yes","No")</f>
        <v>No</v>
      </c>
      <c r="M1064" s="4" t="str">
        <f>IF(Homes[[#This Row],[sqft_basement]]&gt;0, "Yes","No")</f>
        <v>Yes</v>
      </c>
      <c r="N1064" t="str">
        <f>CHOOSE(Homes[[#This Row],[view]]+1, "None","Fair","Good","Great","Excellent")</f>
        <v>None</v>
      </c>
      <c r="O1064" t="str">
        <f>CHOOSE(Homes[[#This Row],[condition]], "Poor","Fair","Average","Good","Excellent")</f>
        <v>Excellent</v>
      </c>
      <c r="P1064">
        <f ca="1">YEAR(TODAY())-Homes[[#This Row],[yr_built]]</f>
        <v>115</v>
      </c>
      <c r="Q1064">
        <v>0</v>
      </c>
      <c r="R1064">
        <f ca="1">IF(Homes[[#This Row],[yr_renovated]]&gt;0, YEAR(TODAY())-Homes[[#This Row],[yr_renovated]], YEAR(TODAY())-Homes[[#This Row],[yr_built]])</f>
        <v>115</v>
      </c>
      <c r="S1064">
        <v>3</v>
      </c>
      <c r="T1064" s="2">
        <v>41806</v>
      </c>
      <c r="U1064" s="3">
        <v>2.75</v>
      </c>
      <c r="V1064" s="4">
        <f>IFERROR(Homes[[#This Row],[sqft_above]]+Homes[[#This Row],[sqft_basement]]," ")</f>
        <v>2610</v>
      </c>
      <c r="W1064" s="4">
        <v>4160</v>
      </c>
      <c r="X1064">
        <v>0</v>
      </c>
      <c r="Y1064">
        <v>0</v>
      </c>
      <c r="Z1064">
        <v>5</v>
      </c>
      <c r="AA1064" s="4">
        <v>1910</v>
      </c>
      <c r="AB1064" s="4">
        <v>700</v>
      </c>
      <c r="AC1064">
        <v>1910</v>
      </c>
      <c r="AD1064" t="s">
        <v>1188</v>
      </c>
      <c r="AE1064" t="s">
        <v>49</v>
      </c>
      <c r="AF1064" t="s">
        <v>172</v>
      </c>
    </row>
    <row r="1065" spans="1:32">
      <c r="A1065" t="str">
        <f>PROPER(TRIM(Homes[[#This Row],[street]]))</f>
        <v>615 Nw 92Nd St</v>
      </c>
      <c r="B1065" t="str">
        <f>PROPER(TRIM(Homes[[#This Row],[city]]))</f>
        <v>Seattle</v>
      </c>
      <c r="C1065" t="str">
        <f>_xlfn.TEXTBEFORE(Homes[[#This Row],[statezip]]," ")</f>
        <v>WA</v>
      </c>
      <c r="D1065" s="6" t="str">
        <f>_xlfn.TEXTAFTER(Homes[[#This Row],[statezip]]," ")</f>
        <v>98117</v>
      </c>
      <c r="E1065" s="1">
        <v>650000</v>
      </c>
      <c r="F1065">
        <v>4</v>
      </c>
      <c r="G10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5" s="3" t="str">
        <f>Homes[[#This Row],[bedrooms]] &amp; " bd | " &amp; TEXT(Homes[[#This Row],[bathrooms]],"0.##") &amp; " ba"</f>
        <v>4 bd | 2.5 ba</v>
      </c>
      <c r="I1065" s="4">
        <v>2210</v>
      </c>
      <c r="J1065" s="1">
        <f>IFERROR(Homes[[#This Row],[price]]/Homes[[#This Row],[sqft_living]]," ")</f>
        <v>294.11764705882354</v>
      </c>
      <c r="K1065" s="4">
        <f>IFERROR(Homes[[#This Row],[sqft_lot]]/43560," ")</f>
        <v>0.11159320477502295</v>
      </c>
      <c r="L1065" t="str">
        <f>IF(Homes[[#This Row],[waterfront]]=1, "Yes","No")</f>
        <v>No</v>
      </c>
      <c r="M1065" s="4" t="str">
        <f>IF(Homes[[#This Row],[sqft_basement]]&gt;0, "Yes","No")</f>
        <v>No</v>
      </c>
      <c r="N1065" t="str">
        <f>CHOOSE(Homes[[#This Row],[view]]+1, "None","Fair","Good","Great","Excellent")</f>
        <v>None</v>
      </c>
      <c r="O1065" t="str">
        <f>CHOOSE(Homes[[#This Row],[condition]], "Poor","Fair","Average","Good","Excellent")</f>
        <v>Average</v>
      </c>
      <c r="P1065">
        <f ca="1">YEAR(TODAY())-Homes[[#This Row],[yr_built]]</f>
        <v>12</v>
      </c>
      <c r="Q1065">
        <v>1923</v>
      </c>
      <c r="R1065">
        <f ca="1">IF(Homes[[#This Row],[yr_renovated]]&gt;0, YEAR(TODAY())-Homes[[#This Row],[yr_renovated]], YEAR(TODAY())-Homes[[#This Row],[yr_built]])</f>
        <v>102</v>
      </c>
      <c r="S1065">
        <v>2</v>
      </c>
      <c r="T1065" s="2">
        <v>41772</v>
      </c>
      <c r="U1065" s="3">
        <v>2.5</v>
      </c>
      <c r="V1065" s="4">
        <f>IFERROR(Homes[[#This Row],[sqft_above]]+Homes[[#This Row],[sqft_basement]]," ")</f>
        <v>2210</v>
      </c>
      <c r="W1065" s="4">
        <v>4861</v>
      </c>
      <c r="X1065">
        <v>0</v>
      </c>
      <c r="Y1065">
        <v>0</v>
      </c>
      <c r="Z1065">
        <v>3</v>
      </c>
      <c r="AA1065" s="4">
        <v>2210</v>
      </c>
      <c r="AB1065" s="4">
        <v>0</v>
      </c>
      <c r="AC1065">
        <v>2013</v>
      </c>
      <c r="AD1065" t="s">
        <v>1189</v>
      </c>
      <c r="AE1065" t="s">
        <v>49</v>
      </c>
      <c r="AF1065" t="s">
        <v>204</v>
      </c>
    </row>
    <row r="1066" spans="1:32">
      <c r="A1066" t="str">
        <f>PROPER(TRIM(Homes[[#This Row],[street]]))</f>
        <v>1923 46Th Ave Sw</v>
      </c>
      <c r="B1066" t="str">
        <f>PROPER(TRIM(Homes[[#This Row],[city]]))</f>
        <v>Seattle</v>
      </c>
      <c r="C1066" t="str">
        <f>_xlfn.TEXTBEFORE(Homes[[#This Row],[statezip]]," ")</f>
        <v>WA</v>
      </c>
      <c r="D1066" s="6" t="str">
        <f>_xlfn.TEXTAFTER(Homes[[#This Row],[statezip]]," ")</f>
        <v>98116</v>
      </c>
      <c r="E1066" s="1">
        <v>650000</v>
      </c>
      <c r="F1066">
        <v>2</v>
      </c>
      <c r="G10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66" s="3" t="str">
        <f>Homes[[#This Row],[bedrooms]] &amp; " bd | " &amp; TEXT(Homes[[#This Row],[bathrooms]],"0.##") &amp; " ba"</f>
        <v>2 bd | 1. ba</v>
      </c>
      <c r="I1066" s="4">
        <v>1030</v>
      </c>
      <c r="J1066" s="1">
        <f>IFERROR(Homes[[#This Row],[price]]/Homes[[#This Row],[sqft_living]]," ")</f>
        <v>631.06796116504859</v>
      </c>
      <c r="K1066" s="4">
        <f>IFERROR(Homes[[#This Row],[sqft_lot]]/43560," ")</f>
        <v>0.13200183654729108</v>
      </c>
      <c r="L1066" t="str">
        <f>IF(Homes[[#This Row],[waterfront]]=1, "Yes","No")</f>
        <v>No</v>
      </c>
      <c r="M1066" s="4" t="str">
        <f>IF(Homes[[#This Row],[sqft_basement]]&gt;0, "Yes","No")</f>
        <v>No</v>
      </c>
      <c r="N1066" t="str">
        <f>CHOOSE(Homes[[#This Row],[view]]+1, "None","Fair","Good","Great","Excellent")</f>
        <v>None</v>
      </c>
      <c r="O1066" t="str">
        <f>CHOOSE(Homes[[#This Row],[condition]], "Poor","Fair","Average","Good","Excellent")</f>
        <v>Excellent</v>
      </c>
      <c r="P1066">
        <f ca="1">YEAR(TODAY())-Homes[[#This Row],[yr_built]]</f>
        <v>97</v>
      </c>
      <c r="Q1066">
        <v>1970</v>
      </c>
      <c r="R1066">
        <f ca="1">IF(Homes[[#This Row],[yr_renovated]]&gt;0, YEAR(TODAY())-Homes[[#This Row],[yr_renovated]], YEAR(TODAY())-Homes[[#This Row],[yr_built]])</f>
        <v>55</v>
      </c>
      <c r="S1066">
        <v>1</v>
      </c>
      <c r="T1066" s="2">
        <v>41801</v>
      </c>
      <c r="U1066" s="3">
        <v>1</v>
      </c>
      <c r="V1066" s="4">
        <f>IFERROR(Homes[[#This Row],[sqft_above]]+Homes[[#This Row],[sqft_basement]]," ")</f>
        <v>1030</v>
      </c>
      <c r="W1066" s="4">
        <v>5750</v>
      </c>
      <c r="X1066">
        <v>0</v>
      </c>
      <c r="Y1066">
        <v>0</v>
      </c>
      <c r="Z1066">
        <v>5</v>
      </c>
      <c r="AA1066" s="4">
        <v>1030</v>
      </c>
      <c r="AB1066" s="4">
        <v>0</v>
      </c>
      <c r="AC1066">
        <v>1928</v>
      </c>
      <c r="AD1066" t="s">
        <v>1190</v>
      </c>
      <c r="AE1066" t="s">
        <v>49</v>
      </c>
      <c r="AF1066" t="s">
        <v>192</v>
      </c>
    </row>
    <row r="1067" spans="1:32">
      <c r="A1067" t="str">
        <f>PROPER(TRIM(Homes[[#This Row],[street]]))</f>
        <v>9025 26Th Ave Nw</v>
      </c>
      <c r="B1067" t="str">
        <f>PROPER(TRIM(Homes[[#This Row],[city]]))</f>
        <v>Seattle</v>
      </c>
      <c r="C1067" t="str">
        <f>_xlfn.TEXTBEFORE(Homes[[#This Row],[statezip]]," ")</f>
        <v>WA</v>
      </c>
      <c r="D1067" s="6" t="str">
        <f>_xlfn.TEXTAFTER(Homes[[#This Row],[statezip]]," ")</f>
        <v>98117</v>
      </c>
      <c r="E1067" s="1">
        <v>650000</v>
      </c>
      <c r="F1067">
        <v>4</v>
      </c>
      <c r="G10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67" s="3" t="str">
        <f>Homes[[#This Row],[bedrooms]] &amp; " bd | " &amp; TEXT(Homes[[#This Row],[bathrooms]],"0.##") &amp; " ba"</f>
        <v>4 bd | 2.75 ba</v>
      </c>
      <c r="I1067" s="4">
        <v>1910</v>
      </c>
      <c r="J1067" s="1">
        <f>IFERROR(Homes[[#This Row],[price]]/Homes[[#This Row],[sqft_living]]," ")</f>
        <v>340.31413612565444</v>
      </c>
      <c r="K1067" s="4">
        <f>IFERROR(Homes[[#This Row],[sqft_lot]]/43560," ")</f>
        <v>0.3795224977043159</v>
      </c>
      <c r="L1067" t="str">
        <f>IF(Homes[[#This Row],[waterfront]]=1, "Yes","No")</f>
        <v>No</v>
      </c>
      <c r="M1067" s="4" t="str">
        <f>IF(Homes[[#This Row],[sqft_basement]]&gt;0, "Yes","No")</f>
        <v>Yes</v>
      </c>
      <c r="N1067" t="str">
        <f>CHOOSE(Homes[[#This Row],[view]]+1, "None","Fair","Good","Great","Excellent")</f>
        <v>None</v>
      </c>
      <c r="O1067" t="str">
        <f>CHOOSE(Homes[[#This Row],[condition]], "Poor","Fair","Average","Good","Excellent")</f>
        <v>Good</v>
      </c>
      <c r="P1067">
        <f ca="1">YEAR(TODAY())-Homes[[#This Row],[yr_built]]</f>
        <v>85</v>
      </c>
      <c r="Q1067">
        <v>2001</v>
      </c>
      <c r="R1067">
        <f ca="1">IF(Homes[[#This Row],[yr_renovated]]&gt;0, YEAR(TODAY())-Homes[[#This Row],[yr_renovated]], YEAR(TODAY())-Homes[[#This Row],[yr_built]])</f>
        <v>24</v>
      </c>
      <c r="S1067">
        <v>1</v>
      </c>
      <c r="T1067" s="2">
        <v>41815</v>
      </c>
      <c r="U1067" s="3">
        <v>2.75</v>
      </c>
      <c r="V1067" s="4">
        <f>IFERROR(Homes[[#This Row],[sqft_above]]+Homes[[#This Row],[sqft_basement]]," ")</f>
        <v>1910</v>
      </c>
      <c r="W1067" s="4">
        <v>16532</v>
      </c>
      <c r="X1067">
        <v>0</v>
      </c>
      <c r="Y1067">
        <v>0</v>
      </c>
      <c r="Z1067">
        <v>4</v>
      </c>
      <c r="AA1067" s="4">
        <v>1420</v>
      </c>
      <c r="AB1067" s="4">
        <v>490</v>
      </c>
      <c r="AC1067">
        <v>1940</v>
      </c>
      <c r="AD1067" t="s">
        <v>1191</v>
      </c>
      <c r="AE1067" t="s">
        <v>49</v>
      </c>
      <c r="AF1067" t="s">
        <v>204</v>
      </c>
    </row>
    <row r="1068" spans="1:32">
      <c r="A1068" t="str">
        <f>PROPER(TRIM(Homes[[#This Row],[street]]))</f>
        <v>830 W Armour St</v>
      </c>
      <c r="B1068" t="str">
        <f>PROPER(TRIM(Homes[[#This Row],[city]]))</f>
        <v>Seattle</v>
      </c>
      <c r="C1068" t="str">
        <f>_xlfn.TEXTBEFORE(Homes[[#This Row],[statezip]]," ")</f>
        <v>WA</v>
      </c>
      <c r="D1068" s="6" t="str">
        <f>_xlfn.TEXTAFTER(Homes[[#This Row],[statezip]]," ")</f>
        <v>98119</v>
      </c>
      <c r="E1068" s="1">
        <v>650000</v>
      </c>
      <c r="F1068">
        <v>5</v>
      </c>
      <c r="G10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68" s="3" t="str">
        <f>Homes[[#This Row],[bedrooms]] &amp; " bd | " &amp; TEXT(Homes[[#This Row],[bathrooms]],"0.##") &amp; " ba"</f>
        <v>5 bd | 1.75 ba</v>
      </c>
      <c r="I1068" s="4">
        <v>1260</v>
      </c>
      <c r="J1068" s="1">
        <f>IFERROR(Homes[[#This Row],[price]]/Homes[[#This Row],[sqft_living]]," ")</f>
        <v>515.8730158730159</v>
      </c>
      <c r="K1068" s="4">
        <f>IFERROR(Homes[[#This Row],[sqft_lot]]/43560," ")</f>
        <v>0.10330578512396695</v>
      </c>
      <c r="L1068" t="str">
        <f>IF(Homes[[#This Row],[waterfront]]=1, "Yes","No")</f>
        <v>No</v>
      </c>
      <c r="M1068" s="4" t="str">
        <f>IF(Homes[[#This Row],[sqft_basement]]&gt;0, "Yes","No")</f>
        <v>No</v>
      </c>
      <c r="N1068" t="str">
        <f>CHOOSE(Homes[[#This Row],[view]]+1, "None","Fair","Good","Great","Excellent")</f>
        <v>None</v>
      </c>
      <c r="O1068" t="str">
        <f>CHOOSE(Homes[[#This Row],[condition]], "Poor","Fair","Average","Good","Excellent")</f>
        <v>Average</v>
      </c>
      <c r="P1068">
        <f ca="1">YEAR(TODAY())-Homes[[#This Row],[yr_built]]</f>
        <v>99</v>
      </c>
      <c r="Q1068">
        <v>2003</v>
      </c>
      <c r="R1068">
        <f ca="1">IF(Homes[[#This Row],[yr_renovated]]&gt;0, YEAR(TODAY())-Homes[[#This Row],[yr_renovated]], YEAR(TODAY())-Homes[[#This Row],[yr_built]])</f>
        <v>22</v>
      </c>
      <c r="S1068">
        <v>1.5</v>
      </c>
      <c r="T1068" s="2">
        <v>41808</v>
      </c>
      <c r="U1068" s="3">
        <v>1.75</v>
      </c>
      <c r="V1068" s="4">
        <f>IFERROR(Homes[[#This Row],[sqft_above]]+Homes[[#This Row],[sqft_basement]]," ")</f>
        <v>1260</v>
      </c>
      <c r="W1068" s="4">
        <v>4500</v>
      </c>
      <c r="X1068">
        <v>0</v>
      </c>
      <c r="Y1068">
        <v>0</v>
      </c>
      <c r="Z1068">
        <v>3</v>
      </c>
      <c r="AA1068" s="4">
        <v>1260</v>
      </c>
      <c r="AB1068" s="4">
        <v>0</v>
      </c>
      <c r="AC1068">
        <v>1926</v>
      </c>
      <c r="AD1068" t="s">
        <v>1192</v>
      </c>
      <c r="AE1068" t="s">
        <v>49</v>
      </c>
      <c r="AF1068" t="s">
        <v>68</v>
      </c>
    </row>
    <row r="1069" spans="1:32">
      <c r="A1069" t="str">
        <f>PROPER(TRIM(Homes[[#This Row],[street]]))</f>
        <v>2811 14Th Ave W</v>
      </c>
      <c r="B1069" t="str">
        <f>PROPER(TRIM(Homes[[#This Row],[city]]))</f>
        <v>Seattle</v>
      </c>
      <c r="C1069" t="str">
        <f>_xlfn.TEXTBEFORE(Homes[[#This Row],[statezip]]," ")</f>
        <v>WA</v>
      </c>
      <c r="D1069" s="6" t="str">
        <f>_xlfn.TEXTAFTER(Homes[[#This Row],[statezip]]," ")</f>
        <v>98119</v>
      </c>
      <c r="E1069" s="1">
        <v>649950</v>
      </c>
      <c r="F1069">
        <v>3</v>
      </c>
      <c r="G10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69" s="3" t="str">
        <f>Homes[[#This Row],[bedrooms]] &amp; " bd | " &amp; TEXT(Homes[[#This Row],[bathrooms]],"0.##") &amp; " ba"</f>
        <v>3 bd | 2.5 ba</v>
      </c>
      <c r="I1069" s="4">
        <v>1500</v>
      </c>
      <c r="J1069" s="1">
        <f>IFERROR(Homes[[#This Row],[price]]/Homes[[#This Row],[sqft_living]]," ")</f>
        <v>433.3</v>
      </c>
      <c r="K1069" s="4">
        <f>IFERROR(Homes[[#This Row],[sqft_lot]]/43560," ")</f>
        <v>3.1565656565656568E-2</v>
      </c>
      <c r="L1069" t="str">
        <f>IF(Homes[[#This Row],[waterfront]]=1, "Yes","No")</f>
        <v>No</v>
      </c>
      <c r="M1069" s="4" t="str">
        <f>IF(Homes[[#This Row],[sqft_basement]]&gt;0, "Yes","No")</f>
        <v>Yes</v>
      </c>
      <c r="N1069" t="str">
        <f>CHOOSE(Homes[[#This Row],[view]]+1, "None","Fair","Good","Great","Excellent")</f>
        <v>None</v>
      </c>
      <c r="O1069" t="str">
        <f>CHOOSE(Homes[[#This Row],[condition]], "Poor","Fair","Average","Good","Excellent")</f>
        <v>Average</v>
      </c>
      <c r="P1069">
        <f ca="1">YEAR(TODAY())-Homes[[#This Row],[yr_built]]</f>
        <v>11</v>
      </c>
      <c r="Q1069">
        <v>0</v>
      </c>
      <c r="R1069">
        <f ca="1">IF(Homes[[#This Row],[yr_renovated]]&gt;0, YEAR(TODAY())-Homes[[#This Row],[yr_renovated]], YEAR(TODAY())-Homes[[#This Row],[yr_built]])</f>
        <v>11</v>
      </c>
      <c r="S1069">
        <v>2</v>
      </c>
      <c r="T1069" s="2">
        <v>41813</v>
      </c>
      <c r="U1069" s="3">
        <v>2.5</v>
      </c>
      <c r="V1069" s="4">
        <f>IFERROR(Homes[[#This Row],[sqft_above]]+Homes[[#This Row],[sqft_basement]]," ")</f>
        <v>1500</v>
      </c>
      <c r="W1069" s="4">
        <v>1375</v>
      </c>
      <c r="X1069">
        <v>0</v>
      </c>
      <c r="Y1069">
        <v>0</v>
      </c>
      <c r="Z1069">
        <v>3</v>
      </c>
      <c r="AA1069" s="4">
        <v>1200</v>
      </c>
      <c r="AB1069" s="4">
        <v>300</v>
      </c>
      <c r="AC1069">
        <v>2014</v>
      </c>
      <c r="AD1069" t="s">
        <v>1193</v>
      </c>
      <c r="AE1069" t="s">
        <v>49</v>
      </c>
      <c r="AF1069" t="s">
        <v>68</v>
      </c>
    </row>
    <row r="1070" spans="1:32">
      <c r="A1070" t="str">
        <f>PROPER(TRIM(Homes[[#This Row],[street]]))</f>
        <v>21601-21799 Ne 175Th St</v>
      </c>
      <c r="B1070" t="str">
        <f>PROPER(TRIM(Homes[[#This Row],[city]]))</f>
        <v>Woodinville</v>
      </c>
      <c r="C1070" t="str">
        <f>_xlfn.TEXTBEFORE(Homes[[#This Row],[statezip]]," ")</f>
        <v>WA</v>
      </c>
      <c r="D1070" s="6" t="str">
        <f>_xlfn.TEXTAFTER(Homes[[#This Row],[statezip]]," ")</f>
        <v>98077</v>
      </c>
      <c r="E1070" s="1">
        <v>649950</v>
      </c>
      <c r="F1070">
        <v>4</v>
      </c>
      <c r="G10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0" s="3" t="str">
        <f>Homes[[#This Row],[bedrooms]] &amp; " bd | " &amp; TEXT(Homes[[#This Row],[bathrooms]],"0.##") &amp; " ba"</f>
        <v>4 bd | 2.5 ba</v>
      </c>
      <c r="I1070" s="4">
        <v>2350</v>
      </c>
      <c r="J1070" s="1">
        <f>IFERROR(Homes[[#This Row],[price]]/Homes[[#This Row],[sqft_living]]," ")</f>
        <v>276.57446808510639</v>
      </c>
      <c r="K1070" s="4">
        <f>IFERROR(Homes[[#This Row],[sqft_lot]]/43560," ")</f>
        <v>1.45</v>
      </c>
      <c r="L1070" t="str">
        <f>IF(Homes[[#This Row],[waterfront]]=1, "Yes","No")</f>
        <v>No</v>
      </c>
      <c r="M1070" s="4" t="str">
        <f>IF(Homes[[#This Row],[sqft_basement]]&gt;0, "Yes","No")</f>
        <v>No</v>
      </c>
      <c r="N1070" t="str">
        <f>CHOOSE(Homes[[#This Row],[view]]+1, "None","Fair","Good","Great","Excellent")</f>
        <v>None</v>
      </c>
      <c r="O1070" t="str">
        <f>CHOOSE(Homes[[#This Row],[condition]], "Poor","Fair","Average","Good","Excellent")</f>
        <v>Good</v>
      </c>
      <c r="P1070">
        <f ca="1">YEAR(TODAY())-Homes[[#This Row],[yr_built]]</f>
        <v>31</v>
      </c>
      <c r="Q1070">
        <v>0</v>
      </c>
      <c r="R1070">
        <f ca="1">IF(Homes[[#This Row],[yr_renovated]]&gt;0, YEAR(TODAY())-Homes[[#This Row],[yr_renovated]], YEAR(TODAY())-Homes[[#This Row],[yr_built]])</f>
        <v>31</v>
      </c>
      <c r="S1070">
        <v>2</v>
      </c>
      <c r="T1070" s="2">
        <v>41799</v>
      </c>
      <c r="U1070" s="3">
        <v>2.5</v>
      </c>
      <c r="V1070" s="4">
        <f>IFERROR(Homes[[#This Row],[sqft_above]]+Homes[[#This Row],[sqft_basement]]," ")</f>
        <v>2350</v>
      </c>
      <c r="W1070" s="4">
        <v>63162</v>
      </c>
      <c r="X1070">
        <v>0</v>
      </c>
      <c r="Y1070">
        <v>0</v>
      </c>
      <c r="Z1070">
        <v>4</v>
      </c>
      <c r="AA1070" s="4">
        <v>2350</v>
      </c>
      <c r="AB1070" s="4">
        <v>0</v>
      </c>
      <c r="AC1070">
        <v>1994</v>
      </c>
      <c r="AD1070" t="s">
        <v>1194</v>
      </c>
      <c r="AE1070" t="s">
        <v>120</v>
      </c>
      <c r="AF1070" t="s">
        <v>121</v>
      </c>
    </row>
    <row r="1071" spans="1:32">
      <c r="A1071" t="str">
        <f>PROPER(TRIM(Homes[[#This Row],[street]]))</f>
        <v>29836 Ne Tolt Hill Rd</v>
      </c>
      <c r="B1071" t="str">
        <f>PROPER(TRIM(Homes[[#This Row],[city]]))</f>
        <v>Carnation</v>
      </c>
      <c r="C1071" t="str">
        <f>_xlfn.TEXTBEFORE(Homes[[#This Row],[statezip]]," ")</f>
        <v>WA</v>
      </c>
      <c r="D1071" s="6" t="str">
        <f>_xlfn.TEXTAFTER(Homes[[#This Row],[statezip]]," ")</f>
        <v>98014</v>
      </c>
      <c r="E1071" s="1">
        <v>649000</v>
      </c>
      <c r="F1071">
        <v>2</v>
      </c>
      <c r="G10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71" s="3" t="str">
        <f>Homes[[#This Row],[bedrooms]] &amp; " bd | " &amp; TEXT(Homes[[#This Row],[bathrooms]],"0.##") &amp; " ba"</f>
        <v>2 bd | 1.75 ba</v>
      </c>
      <c r="I1071" s="4">
        <v>2260</v>
      </c>
      <c r="J1071" s="1">
        <f>IFERROR(Homes[[#This Row],[price]]/Homes[[#This Row],[sqft_living]]," ")</f>
        <v>287.16814159292034</v>
      </c>
      <c r="K1071" s="4">
        <f>IFERROR(Homes[[#This Row],[sqft_lot]]/43560," ")</f>
        <v>6.45</v>
      </c>
      <c r="L1071" t="str">
        <f>IF(Homes[[#This Row],[waterfront]]=1, "Yes","No")</f>
        <v>No</v>
      </c>
      <c r="M1071" s="4" t="str">
        <f>IF(Homes[[#This Row],[sqft_basement]]&gt;0, "Yes","No")</f>
        <v>Yes</v>
      </c>
      <c r="N1071" t="str">
        <f>CHOOSE(Homes[[#This Row],[view]]+1, "None","Fair","Good","Great","Excellent")</f>
        <v>Good</v>
      </c>
      <c r="O1071" t="str">
        <f>CHOOSE(Homes[[#This Row],[condition]], "Poor","Fair","Average","Good","Excellent")</f>
        <v>Average</v>
      </c>
      <c r="P1071">
        <f ca="1">YEAR(TODAY())-Homes[[#This Row],[yr_built]]</f>
        <v>20</v>
      </c>
      <c r="Q1071">
        <v>0</v>
      </c>
      <c r="R1071">
        <f ca="1">IF(Homes[[#This Row],[yr_renovated]]&gt;0, YEAR(TODAY())-Homes[[#This Row],[yr_renovated]], YEAR(TODAY())-Homes[[#This Row],[yr_built]])</f>
        <v>20</v>
      </c>
      <c r="S1071">
        <v>2</v>
      </c>
      <c r="T1071" s="2">
        <v>41813</v>
      </c>
      <c r="U1071" s="3">
        <v>1.75</v>
      </c>
      <c r="V1071" s="4">
        <f>IFERROR(Homes[[#This Row],[sqft_above]]+Homes[[#This Row],[sqft_basement]]," ")</f>
        <v>2260</v>
      </c>
      <c r="W1071" s="4">
        <v>280962</v>
      </c>
      <c r="X1071">
        <v>0</v>
      </c>
      <c r="Y1071">
        <v>2</v>
      </c>
      <c r="Z1071">
        <v>3</v>
      </c>
      <c r="AA1071" s="4">
        <v>1890</v>
      </c>
      <c r="AB1071" s="4">
        <v>370</v>
      </c>
      <c r="AC1071">
        <v>2005</v>
      </c>
      <c r="AD1071" t="s">
        <v>1195</v>
      </c>
      <c r="AE1071" t="s">
        <v>147</v>
      </c>
      <c r="AF1071" t="s">
        <v>148</v>
      </c>
    </row>
    <row r="1072" spans="1:32">
      <c r="A1072" t="str">
        <f>PROPER(TRIM(Homes[[#This Row],[street]]))</f>
        <v>2436 Dexter Ave N</v>
      </c>
      <c r="B1072" t="str">
        <f>PROPER(TRIM(Homes[[#This Row],[city]]))</f>
        <v>Seattle</v>
      </c>
      <c r="C1072" t="str">
        <f>_xlfn.TEXTBEFORE(Homes[[#This Row],[statezip]]," ")</f>
        <v>WA</v>
      </c>
      <c r="D1072" s="6" t="str">
        <f>_xlfn.TEXTAFTER(Homes[[#This Row],[statezip]]," ")</f>
        <v>98109</v>
      </c>
      <c r="E1072" s="1">
        <v>648475</v>
      </c>
      <c r="F1072">
        <v>4</v>
      </c>
      <c r="G10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72" s="3" t="str">
        <f>Homes[[#This Row],[bedrooms]] &amp; " bd | " &amp; TEXT(Homes[[#This Row],[bathrooms]],"0.##") &amp; " ba"</f>
        <v>4 bd | 2.75 ba</v>
      </c>
      <c r="I1072" s="4">
        <v>2250</v>
      </c>
      <c r="J1072" s="1">
        <f>IFERROR(Homes[[#This Row],[price]]/Homes[[#This Row],[sqft_living]]," ")</f>
        <v>288.21111111111111</v>
      </c>
      <c r="K1072" s="4">
        <f>IFERROR(Homes[[#This Row],[sqft_lot]]/43560," ")</f>
        <v>0.13085399449035812</v>
      </c>
      <c r="L1072" t="str">
        <f>IF(Homes[[#This Row],[waterfront]]=1, "Yes","No")</f>
        <v>No</v>
      </c>
      <c r="M1072" s="4" t="str">
        <f>IF(Homes[[#This Row],[sqft_basement]]&gt;0, "Yes","No")</f>
        <v>Yes</v>
      </c>
      <c r="N1072" t="str">
        <f>CHOOSE(Homes[[#This Row],[view]]+1, "None","Fair","Good","Great","Excellent")</f>
        <v>None</v>
      </c>
      <c r="O1072" t="str">
        <f>CHOOSE(Homes[[#This Row],[condition]], "Poor","Fair","Average","Good","Excellent")</f>
        <v>Average</v>
      </c>
      <c r="P1072">
        <f ca="1">YEAR(TODAY())-Homes[[#This Row],[yr_built]]</f>
        <v>74</v>
      </c>
      <c r="Q1072">
        <v>1994</v>
      </c>
      <c r="R1072">
        <f ca="1">IF(Homes[[#This Row],[yr_renovated]]&gt;0, YEAR(TODAY())-Homes[[#This Row],[yr_renovated]], YEAR(TODAY())-Homes[[#This Row],[yr_built]])</f>
        <v>31</v>
      </c>
      <c r="S1072">
        <v>1</v>
      </c>
      <c r="T1072" s="2">
        <v>41782</v>
      </c>
      <c r="U1072" s="3">
        <v>2.75</v>
      </c>
      <c r="V1072" s="4">
        <f>IFERROR(Homes[[#This Row],[sqft_above]]+Homes[[#This Row],[sqft_basement]]," ")</f>
        <v>2250</v>
      </c>
      <c r="W1072" s="4">
        <v>5700</v>
      </c>
      <c r="X1072">
        <v>0</v>
      </c>
      <c r="Y1072">
        <v>0</v>
      </c>
      <c r="Z1072">
        <v>3</v>
      </c>
      <c r="AA1072" s="4">
        <v>1200</v>
      </c>
      <c r="AB1072" s="4">
        <v>1050</v>
      </c>
      <c r="AC1072">
        <v>1951</v>
      </c>
      <c r="AD1072" t="s">
        <v>1196</v>
      </c>
      <c r="AE1072" t="s">
        <v>49</v>
      </c>
      <c r="AF1072" t="s">
        <v>134</v>
      </c>
    </row>
    <row r="1073" spans="1:32">
      <c r="A1073" t="str">
        <f>PROPER(TRIM(Homes[[#This Row],[street]]))</f>
        <v>137 18Th Ave</v>
      </c>
      <c r="B1073" t="str">
        <f>PROPER(TRIM(Homes[[#This Row],[city]]))</f>
        <v>Kirkland</v>
      </c>
      <c r="C1073" t="str">
        <f>_xlfn.TEXTBEFORE(Homes[[#This Row],[statezip]]," ")</f>
        <v>WA</v>
      </c>
      <c r="D1073" s="6" t="str">
        <f>_xlfn.TEXTAFTER(Homes[[#This Row],[statezip]]," ")</f>
        <v>98033</v>
      </c>
      <c r="E1073" s="1">
        <v>648360</v>
      </c>
      <c r="F1073">
        <v>4</v>
      </c>
      <c r="G10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73" s="3" t="str">
        <f>Homes[[#This Row],[bedrooms]] &amp; " bd | " &amp; TEXT(Homes[[#This Row],[bathrooms]],"0.##") &amp; " ba"</f>
        <v>4 bd | 1.75 ba</v>
      </c>
      <c r="I1073" s="4">
        <v>2260</v>
      </c>
      <c r="J1073" s="1">
        <f>IFERROR(Homes[[#This Row],[price]]/Homes[[#This Row],[sqft_living]]," ")</f>
        <v>286.88495575221236</v>
      </c>
      <c r="K1073" s="4">
        <f>IFERROR(Homes[[#This Row],[sqft_lot]]/43560," ")</f>
        <v>0.16081267217630854</v>
      </c>
      <c r="L1073" t="str">
        <f>IF(Homes[[#This Row],[waterfront]]=1, "Yes","No")</f>
        <v>No</v>
      </c>
      <c r="M1073" s="4" t="str">
        <f>IF(Homes[[#This Row],[sqft_basement]]&gt;0, "Yes","No")</f>
        <v>Yes</v>
      </c>
      <c r="N1073" t="str">
        <f>CHOOSE(Homes[[#This Row],[view]]+1, "None","Fair","Good","Great","Excellent")</f>
        <v>Fair</v>
      </c>
      <c r="O1073" t="str">
        <f>CHOOSE(Homes[[#This Row],[condition]], "Poor","Fair","Average","Good","Excellent")</f>
        <v>Good</v>
      </c>
      <c r="P1073">
        <f ca="1">YEAR(TODAY())-Homes[[#This Row],[yr_built]]</f>
        <v>78</v>
      </c>
      <c r="Q1073">
        <v>1988</v>
      </c>
      <c r="R1073">
        <f ca="1">IF(Homes[[#This Row],[yr_renovated]]&gt;0, YEAR(TODAY())-Homes[[#This Row],[yr_renovated]], YEAR(TODAY())-Homes[[#This Row],[yr_built]])</f>
        <v>37</v>
      </c>
      <c r="S1073">
        <v>1</v>
      </c>
      <c r="T1073" s="2">
        <v>41781</v>
      </c>
      <c r="U1073" s="3">
        <v>1.75</v>
      </c>
      <c r="V1073" s="4">
        <f>IFERROR(Homes[[#This Row],[sqft_above]]+Homes[[#This Row],[sqft_basement]]," ")</f>
        <v>2260</v>
      </c>
      <c r="W1073" s="4">
        <v>7005</v>
      </c>
      <c r="X1073">
        <v>0</v>
      </c>
      <c r="Y1073">
        <v>1</v>
      </c>
      <c r="Z1073">
        <v>4</v>
      </c>
      <c r="AA1073" s="4">
        <v>1130</v>
      </c>
      <c r="AB1073" s="4">
        <v>1130</v>
      </c>
      <c r="AC1073">
        <v>1947</v>
      </c>
      <c r="AD1073" t="s">
        <v>1197</v>
      </c>
      <c r="AE1073" t="s">
        <v>46</v>
      </c>
      <c r="AF1073" t="s">
        <v>55</v>
      </c>
    </row>
    <row r="1074" spans="1:32">
      <c r="A1074" t="str">
        <f>PROPER(TRIM(Homes[[#This Row],[street]]))</f>
        <v>3008 233Rd Ave Se</v>
      </c>
      <c r="B1074" t="str">
        <f>PROPER(TRIM(Homes[[#This Row],[city]]))</f>
        <v>Issaquah</v>
      </c>
      <c r="C1074" t="str">
        <f>_xlfn.TEXTBEFORE(Homes[[#This Row],[statezip]]," ")</f>
        <v>WA</v>
      </c>
      <c r="D1074" s="6" t="str">
        <f>_xlfn.TEXTAFTER(Homes[[#This Row],[statezip]]," ")</f>
        <v>98075</v>
      </c>
      <c r="E1074" s="1">
        <v>648000</v>
      </c>
      <c r="F1074">
        <v>4</v>
      </c>
      <c r="G10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4" s="3" t="str">
        <f>Homes[[#This Row],[bedrooms]] &amp; " bd | " &amp; TEXT(Homes[[#This Row],[bathrooms]],"0.##") &amp; " ba"</f>
        <v>4 bd | 2.5 ba</v>
      </c>
      <c r="I1074" s="4">
        <v>2380</v>
      </c>
      <c r="J1074" s="1">
        <f>IFERROR(Homes[[#This Row],[price]]/Homes[[#This Row],[sqft_living]]," ")</f>
        <v>272.26890756302521</v>
      </c>
      <c r="K1074" s="4">
        <f>IFERROR(Homes[[#This Row],[sqft_lot]]/43560," ")</f>
        <v>0.30842516069788795</v>
      </c>
      <c r="L1074" t="str">
        <f>IF(Homes[[#This Row],[waterfront]]=1, "Yes","No")</f>
        <v>No</v>
      </c>
      <c r="M1074" s="4" t="str">
        <f>IF(Homes[[#This Row],[sqft_basement]]&gt;0, "Yes","No")</f>
        <v>No</v>
      </c>
      <c r="N1074" t="str">
        <f>CHOOSE(Homes[[#This Row],[view]]+1, "None","Fair","Good","Great","Excellent")</f>
        <v>None</v>
      </c>
      <c r="O1074" t="str">
        <f>CHOOSE(Homes[[#This Row],[condition]], "Poor","Fair","Average","Good","Excellent")</f>
        <v>Average</v>
      </c>
      <c r="P1074">
        <f ca="1">YEAR(TODAY())-Homes[[#This Row],[yr_built]]</f>
        <v>33</v>
      </c>
      <c r="Q1074">
        <v>0</v>
      </c>
      <c r="R1074">
        <f ca="1">IF(Homes[[#This Row],[yr_renovated]]&gt;0, YEAR(TODAY())-Homes[[#This Row],[yr_renovated]], YEAR(TODAY())-Homes[[#This Row],[yr_built]])</f>
        <v>33</v>
      </c>
      <c r="S1074">
        <v>2</v>
      </c>
      <c r="T1074" s="2">
        <v>41799</v>
      </c>
      <c r="U1074" s="3">
        <v>2.5</v>
      </c>
      <c r="V1074" s="4">
        <f>IFERROR(Homes[[#This Row],[sqft_above]]+Homes[[#This Row],[sqft_basement]]," ")</f>
        <v>2380</v>
      </c>
      <c r="W1074" s="4">
        <v>13435</v>
      </c>
      <c r="X1074">
        <v>0</v>
      </c>
      <c r="Y1074">
        <v>0</v>
      </c>
      <c r="Z1074">
        <v>3</v>
      </c>
      <c r="AA1074" s="4">
        <v>2380</v>
      </c>
      <c r="AB1074" s="4">
        <v>0</v>
      </c>
      <c r="AC1074">
        <v>1992</v>
      </c>
      <c r="AD1074" t="s">
        <v>1198</v>
      </c>
      <c r="AE1074" t="s">
        <v>79</v>
      </c>
      <c r="AF1074" t="s">
        <v>103</v>
      </c>
    </row>
    <row r="1075" spans="1:32">
      <c r="A1075" t="str">
        <f>PROPER(TRIM(Homes[[#This Row],[street]]))</f>
        <v>36011 Se Kendall Peak St</v>
      </c>
      <c r="B1075" t="str">
        <f>PROPER(TRIM(Homes[[#This Row],[city]]))</f>
        <v>Snoqualmie</v>
      </c>
      <c r="C1075" t="str">
        <f>_xlfn.TEXTBEFORE(Homes[[#This Row],[statezip]]," ")</f>
        <v>WA</v>
      </c>
      <c r="D1075" s="6" t="str">
        <f>_xlfn.TEXTAFTER(Homes[[#This Row],[statezip]]," ")</f>
        <v>98065</v>
      </c>
      <c r="E1075" s="1">
        <v>648000</v>
      </c>
      <c r="F1075">
        <v>4</v>
      </c>
      <c r="G10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5" s="3" t="str">
        <f>Homes[[#This Row],[bedrooms]] &amp; " bd | " &amp; TEXT(Homes[[#This Row],[bathrooms]],"0.##") &amp; " ba"</f>
        <v>4 bd | 2.5 ba</v>
      </c>
      <c r="I1075" s="4">
        <v>3290</v>
      </c>
      <c r="J1075" s="1">
        <f>IFERROR(Homes[[#This Row],[price]]/Homes[[#This Row],[sqft_living]]," ")</f>
        <v>196.96048632218844</v>
      </c>
      <c r="K1075" s="4">
        <f>IFERROR(Homes[[#This Row],[sqft_lot]]/43560," ")</f>
        <v>0.14240128558310378</v>
      </c>
      <c r="L1075" t="str">
        <f>IF(Homes[[#This Row],[waterfront]]=1, "Yes","No")</f>
        <v>No</v>
      </c>
      <c r="M1075" s="4" t="str">
        <f>IF(Homes[[#This Row],[sqft_basement]]&gt;0, "Yes","No")</f>
        <v>No</v>
      </c>
      <c r="N1075" t="str">
        <f>CHOOSE(Homes[[#This Row],[view]]+1, "None","Fair","Good","Great","Excellent")</f>
        <v>None</v>
      </c>
      <c r="O1075" t="str">
        <f>CHOOSE(Homes[[#This Row],[condition]], "Poor","Fair","Average","Good","Excellent")</f>
        <v>Average</v>
      </c>
      <c r="P1075">
        <f ca="1">YEAR(TODAY())-Homes[[#This Row],[yr_built]]</f>
        <v>17</v>
      </c>
      <c r="Q1075">
        <v>0</v>
      </c>
      <c r="R1075">
        <f ca="1">IF(Homes[[#This Row],[yr_renovated]]&gt;0, YEAR(TODAY())-Homes[[#This Row],[yr_renovated]], YEAR(TODAY())-Homes[[#This Row],[yr_built]])</f>
        <v>17</v>
      </c>
      <c r="S1075">
        <v>2</v>
      </c>
      <c r="T1075" s="2">
        <v>41794</v>
      </c>
      <c r="U1075" s="3">
        <v>2.5</v>
      </c>
      <c r="V1075" s="4">
        <f>IFERROR(Homes[[#This Row],[sqft_above]]+Homes[[#This Row],[sqft_basement]]," ")</f>
        <v>3290</v>
      </c>
      <c r="W1075" s="4">
        <v>6203</v>
      </c>
      <c r="X1075">
        <v>0</v>
      </c>
      <c r="Y1075">
        <v>0</v>
      </c>
      <c r="Z1075">
        <v>3</v>
      </c>
      <c r="AA1075" s="4">
        <v>3290</v>
      </c>
      <c r="AB1075" s="4">
        <v>0</v>
      </c>
      <c r="AC1075">
        <v>2008</v>
      </c>
      <c r="AD1075" t="s">
        <v>1199</v>
      </c>
      <c r="AE1075" t="s">
        <v>313</v>
      </c>
      <c r="AF1075" t="s">
        <v>314</v>
      </c>
    </row>
    <row r="1076" spans="1:32">
      <c r="A1076" t="str">
        <f>PROPER(TRIM(Homes[[#This Row],[street]]))</f>
        <v>1727 Lake Washington Blvd S</v>
      </c>
      <c r="B1076" t="str">
        <f>PROPER(TRIM(Homes[[#This Row],[city]]))</f>
        <v>Seattle</v>
      </c>
      <c r="C1076" t="str">
        <f>_xlfn.TEXTBEFORE(Homes[[#This Row],[statezip]]," ")</f>
        <v>WA</v>
      </c>
      <c r="D1076" s="6" t="str">
        <f>_xlfn.TEXTAFTER(Homes[[#This Row],[statezip]]," ")</f>
        <v>98144</v>
      </c>
      <c r="E1076" s="1">
        <v>647500</v>
      </c>
      <c r="F1076">
        <v>3</v>
      </c>
      <c r="G10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76" s="3" t="str">
        <f>Homes[[#This Row],[bedrooms]] &amp; " bd | " &amp; TEXT(Homes[[#This Row],[bathrooms]],"0.##") &amp; " ba"</f>
        <v>3 bd | 1.75 ba</v>
      </c>
      <c r="I1076" s="4">
        <v>1290</v>
      </c>
      <c r="J1076" s="1">
        <f>IFERROR(Homes[[#This Row],[price]]/Homes[[#This Row],[sqft_living]]," ")</f>
        <v>501.93798449612405</v>
      </c>
      <c r="K1076" s="4">
        <f>IFERROR(Homes[[#This Row],[sqft_lot]]/43560," ")</f>
        <v>8.8842975206611566E-2</v>
      </c>
      <c r="L1076" t="str">
        <f>IF(Homes[[#This Row],[waterfront]]=1, "Yes","No")</f>
        <v>No</v>
      </c>
      <c r="M1076" s="4" t="str">
        <f>IF(Homes[[#This Row],[sqft_basement]]&gt;0, "Yes","No")</f>
        <v>No</v>
      </c>
      <c r="N1076" t="str">
        <f>CHOOSE(Homes[[#This Row],[view]]+1, "None","Fair","Good","Great","Excellent")</f>
        <v>None</v>
      </c>
      <c r="O1076" t="str">
        <f>CHOOSE(Homes[[#This Row],[condition]], "Poor","Fair","Average","Good","Excellent")</f>
        <v>Excellent</v>
      </c>
      <c r="P1076">
        <f ca="1">YEAR(TODAY())-Homes[[#This Row],[yr_built]]</f>
        <v>109</v>
      </c>
      <c r="Q1076">
        <v>0</v>
      </c>
      <c r="R1076">
        <f ca="1">IF(Homes[[#This Row],[yr_renovated]]&gt;0, YEAR(TODAY())-Homes[[#This Row],[yr_renovated]], YEAR(TODAY())-Homes[[#This Row],[yr_built]])</f>
        <v>109</v>
      </c>
      <c r="S1076">
        <v>1</v>
      </c>
      <c r="T1076" s="2">
        <v>41795</v>
      </c>
      <c r="U1076" s="3">
        <v>1.75</v>
      </c>
      <c r="V1076" s="4">
        <f>IFERROR(Homes[[#This Row],[sqft_above]]+Homes[[#This Row],[sqft_basement]]," ")</f>
        <v>1290</v>
      </c>
      <c r="W1076" s="4">
        <v>3870</v>
      </c>
      <c r="X1076">
        <v>0</v>
      </c>
      <c r="Y1076">
        <v>0</v>
      </c>
      <c r="Z1076">
        <v>5</v>
      </c>
      <c r="AA1076" s="4">
        <v>1290</v>
      </c>
      <c r="AB1076" s="4">
        <v>0</v>
      </c>
      <c r="AC1076">
        <v>1916</v>
      </c>
      <c r="AD1076" t="s">
        <v>1200</v>
      </c>
      <c r="AE1076" t="s">
        <v>49</v>
      </c>
      <c r="AF1076" t="s">
        <v>110</v>
      </c>
    </row>
    <row r="1077" spans="1:32">
      <c r="A1077" t="str">
        <f>PROPER(TRIM(Homes[[#This Row],[street]]))</f>
        <v>215 243Rd Ave Se</v>
      </c>
      <c r="B1077" t="str">
        <f>PROPER(TRIM(Homes[[#This Row],[city]]))</f>
        <v>Sammamish</v>
      </c>
      <c r="C1077" t="str">
        <f>_xlfn.TEXTBEFORE(Homes[[#This Row],[statezip]]," ")</f>
        <v>WA</v>
      </c>
      <c r="D1077" s="6" t="str">
        <f>_xlfn.TEXTAFTER(Homes[[#This Row],[statezip]]," ")</f>
        <v>98074</v>
      </c>
      <c r="E1077" s="1">
        <v>647000</v>
      </c>
      <c r="F1077">
        <v>4</v>
      </c>
      <c r="G10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7" s="3" t="str">
        <f>Homes[[#This Row],[bedrooms]] &amp; " bd | " &amp; TEXT(Homes[[#This Row],[bathrooms]],"0.##") &amp; " ba"</f>
        <v>4 bd | 2.5 ba</v>
      </c>
      <c r="I1077" s="4">
        <v>3040</v>
      </c>
      <c r="J1077" s="1">
        <f>IFERROR(Homes[[#This Row],[price]]/Homes[[#This Row],[sqft_living]]," ")</f>
        <v>212.82894736842104</v>
      </c>
      <c r="K1077" s="4">
        <f>IFERROR(Homes[[#This Row],[sqft_lot]]/43560," ")</f>
        <v>0.15810376492194675</v>
      </c>
      <c r="L1077" t="str">
        <f>IF(Homes[[#This Row],[waterfront]]=1, "Yes","No")</f>
        <v>No</v>
      </c>
      <c r="M1077" s="4" t="str">
        <f>IF(Homes[[#This Row],[sqft_basement]]&gt;0, "Yes","No")</f>
        <v>No</v>
      </c>
      <c r="N1077" t="str">
        <f>CHOOSE(Homes[[#This Row],[view]]+1, "None","Fair","Good","Great","Excellent")</f>
        <v>None</v>
      </c>
      <c r="O1077" t="str">
        <f>CHOOSE(Homes[[#This Row],[condition]], "Poor","Fair","Average","Good","Excellent")</f>
        <v>Average</v>
      </c>
      <c r="P1077">
        <f ca="1">YEAR(TODAY())-Homes[[#This Row],[yr_built]]</f>
        <v>26</v>
      </c>
      <c r="Q1077">
        <v>0</v>
      </c>
      <c r="R1077">
        <f ca="1">IF(Homes[[#This Row],[yr_renovated]]&gt;0, YEAR(TODAY())-Homes[[#This Row],[yr_renovated]], YEAR(TODAY())-Homes[[#This Row],[yr_built]])</f>
        <v>26</v>
      </c>
      <c r="S1077">
        <v>2</v>
      </c>
      <c r="T1077" s="2">
        <v>41771</v>
      </c>
      <c r="U1077" s="3">
        <v>2.5</v>
      </c>
      <c r="V1077" s="4">
        <f>IFERROR(Homes[[#This Row],[sqft_above]]+Homes[[#This Row],[sqft_basement]]," ")</f>
        <v>3040</v>
      </c>
      <c r="W1077" s="4">
        <v>6887</v>
      </c>
      <c r="X1077">
        <v>0</v>
      </c>
      <c r="Y1077">
        <v>0</v>
      </c>
      <c r="Z1077">
        <v>3</v>
      </c>
      <c r="AA1077" s="4">
        <v>3040</v>
      </c>
      <c r="AB1077" s="4">
        <v>0</v>
      </c>
      <c r="AC1077">
        <v>1999</v>
      </c>
      <c r="AD1077" t="s">
        <v>1201</v>
      </c>
      <c r="AE1077" t="s">
        <v>102</v>
      </c>
      <c r="AF1077" t="s">
        <v>266</v>
      </c>
    </row>
    <row r="1078" spans="1:32">
      <c r="A1078" t="str">
        <f>PROPER(TRIM(Homes[[#This Row],[street]]))</f>
        <v>19585-19799 204Th Ave Ne</v>
      </c>
      <c r="B1078" t="str">
        <f>PROPER(TRIM(Homes[[#This Row],[city]]))</f>
        <v>Woodinville</v>
      </c>
      <c r="C1078" t="str">
        <f>_xlfn.TEXTBEFORE(Homes[[#This Row],[statezip]]," ")</f>
        <v>WA</v>
      </c>
      <c r="D1078" s="6" t="str">
        <f>_xlfn.TEXTAFTER(Homes[[#This Row],[statezip]]," ")</f>
        <v>98077</v>
      </c>
      <c r="E1078" s="1">
        <v>646212.5</v>
      </c>
      <c r="F1078">
        <v>4</v>
      </c>
      <c r="G10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78" s="3" t="str">
        <f>Homes[[#This Row],[bedrooms]] &amp; " bd | " &amp; TEXT(Homes[[#This Row],[bathrooms]],"0.##") &amp; " ba"</f>
        <v>4 bd | 2.5 ba</v>
      </c>
      <c r="I1078" s="4">
        <v>3430</v>
      </c>
      <c r="J1078" s="1">
        <f>IFERROR(Homes[[#This Row],[price]]/Homes[[#This Row],[sqft_living]]," ")</f>
        <v>188.40014577259475</v>
      </c>
      <c r="K1078" s="4">
        <f>IFERROR(Homes[[#This Row],[sqft_lot]]/43560," ")</f>
        <v>1.4793617998163453</v>
      </c>
      <c r="L1078" t="str">
        <f>IF(Homes[[#This Row],[waterfront]]=1, "Yes","No")</f>
        <v>No</v>
      </c>
      <c r="M1078" s="4" t="str">
        <f>IF(Homes[[#This Row],[sqft_basement]]&gt;0, "Yes","No")</f>
        <v>No</v>
      </c>
      <c r="N1078" t="str">
        <f>CHOOSE(Homes[[#This Row],[view]]+1, "None","Fair","Good","Great","Excellent")</f>
        <v>None</v>
      </c>
      <c r="O1078" t="str">
        <f>CHOOSE(Homes[[#This Row],[condition]], "Poor","Fair","Average","Good","Excellent")</f>
        <v>Average</v>
      </c>
      <c r="P1078">
        <f ca="1">YEAR(TODAY())-Homes[[#This Row],[yr_built]]</f>
        <v>12</v>
      </c>
      <c r="Q1078">
        <v>1923</v>
      </c>
      <c r="R1078">
        <f ca="1">IF(Homes[[#This Row],[yr_renovated]]&gt;0, YEAR(TODAY())-Homes[[#This Row],[yr_renovated]], YEAR(TODAY())-Homes[[#This Row],[yr_built]])</f>
        <v>102</v>
      </c>
      <c r="S1078">
        <v>2</v>
      </c>
      <c r="T1078" s="2">
        <v>41778</v>
      </c>
      <c r="U1078" s="3">
        <v>2.5</v>
      </c>
      <c r="V1078" s="4">
        <f>IFERROR(Homes[[#This Row],[sqft_above]]+Homes[[#This Row],[sqft_basement]]," ")</f>
        <v>3430</v>
      </c>
      <c r="W1078" s="4">
        <v>64441</v>
      </c>
      <c r="X1078">
        <v>0</v>
      </c>
      <c r="Y1078">
        <v>0</v>
      </c>
      <c r="Z1078">
        <v>3</v>
      </c>
      <c r="AA1078" s="4">
        <v>3430</v>
      </c>
      <c r="AB1078" s="4">
        <v>0</v>
      </c>
      <c r="AC1078">
        <v>2013</v>
      </c>
      <c r="AD1078" t="s">
        <v>1202</v>
      </c>
      <c r="AE1078" t="s">
        <v>120</v>
      </c>
      <c r="AF1078" t="s">
        <v>121</v>
      </c>
    </row>
    <row r="1079" spans="1:32">
      <c r="A1079" t="str">
        <f>PROPER(TRIM(Homes[[#This Row],[street]]))</f>
        <v>4615 158Th Ave Se</v>
      </c>
      <c r="B1079" t="str">
        <f>PROPER(TRIM(Homes[[#This Row],[city]]))</f>
        <v>Bellevue</v>
      </c>
      <c r="C1079" t="str">
        <f>_xlfn.TEXTBEFORE(Homes[[#This Row],[statezip]]," ")</f>
        <v>WA</v>
      </c>
      <c r="D1079" s="6" t="str">
        <f>_xlfn.TEXTAFTER(Homes[[#This Row],[statezip]]," ")</f>
        <v>98006</v>
      </c>
      <c r="E1079" s="1">
        <v>646000</v>
      </c>
      <c r="F1079">
        <v>4</v>
      </c>
      <c r="G10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79" s="3" t="str">
        <f>Homes[[#This Row],[bedrooms]] &amp; " bd | " &amp; TEXT(Homes[[#This Row],[bathrooms]],"0.##") &amp; " ba"</f>
        <v>4 bd | 2.25 ba</v>
      </c>
      <c r="I1079" s="4">
        <v>2500</v>
      </c>
      <c r="J1079" s="1">
        <f>IFERROR(Homes[[#This Row],[price]]/Homes[[#This Row],[sqft_living]]," ")</f>
        <v>258.39999999999998</v>
      </c>
      <c r="K1079" s="4">
        <f>IFERROR(Homes[[#This Row],[sqft_lot]]/43560," ")</f>
        <v>0.19513314967860423</v>
      </c>
      <c r="L1079" t="str">
        <f>IF(Homes[[#This Row],[waterfront]]=1, "Yes","No")</f>
        <v>No</v>
      </c>
      <c r="M1079" s="4" t="str">
        <f>IF(Homes[[#This Row],[sqft_basement]]&gt;0, "Yes","No")</f>
        <v>Yes</v>
      </c>
      <c r="N1079" t="str">
        <f>CHOOSE(Homes[[#This Row],[view]]+1, "None","Fair","Good","Great","Excellent")</f>
        <v>None</v>
      </c>
      <c r="O1079" t="str">
        <f>CHOOSE(Homes[[#This Row],[condition]], "Poor","Fair","Average","Good","Excellent")</f>
        <v>Good</v>
      </c>
      <c r="P1079">
        <f ca="1">YEAR(TODAY())-Homes[[#This Row],[yr_built]]</f>
        <v>47</v>
      </c>
      <c r="Q1079">
        <v>2000</v>
      </c>
      <c r="R1079">
        <f ca="1">IF(Homes[[#This Row],[yr_renovated]]&gt;0, YEAR(TODAY())-Homes[[#This Row],[yr_renovated]], YEAR(TODAY())-Homes[[#This Row],[yr_built]])</f>
        <v>25</v>
      </c>
      <c r="S1079">
        <v>1</v>
      </c>
      <c r="T1079" s="2">
        <v>41794</v>
      </c>
      <c r="U1079" s="3">
        <v>2.25</v>
      </c>
      <c r="V1079" s="4">
        <f>IFERROR(Homes[[#This Row],[sqft_above]]+Homes[[#This Row],[sqft_basement]]," ")</f>
        <v>2500</v>
      </c>
      <c r="W1079" s="4">
        <v>8500</v>
      </c>
      <c r="X1079">
        <v>0</v>
      </c>
      <c r="Y1079">
        <v>0</v>
      </c>
      <c r="Z1079">
        <v>4</v>
      </c>
      <c r="AA1079" s="4">
        <v>1600</v>
      </c>
      <c r="AB1079" s="4">
        <v>900</v>
      </c>
      <c r="AC1079">
        <v>1978</v>
      </c>
      <c r="AD1079" t="s">
        <v>1203</v>
      </c>
      <c r="AE1079" t="s">
        <v>33</v>
      </c>
      <c r="AF1079" t="s">
        <v>91</v>
      </c>
    </row>
    <row r="1080" spans="1:32">
      <c r="A1080" t="str">
        <f>PROPER(TRIM(Homes[[#This Row],[street]]))</f>
        <v>8903 3Rd Ave Nw</v>
      </c>
      <c r="B1080" t="str">
        <f>PROPER(TRIM(Homes[[#This Row],[city]]))</f>
        <v>Seattle</v>
      </c>
      <c r="C1080" t="str">
        <f>_xlfn.TEXTBEFORE(Homes[[#This Row],[statezip]]," ")</f>
        <v>WA</v>
      </c>
      <c r="D1080" s="6" t="str">
        <f>_xlfn.TEXTAFTER(Homes[[#This Row],[statezip]]," ")</f>
        <v>98117</v>
      </c>
      <c r="E1080" s="1">
        <v>646000</v>
      </c>
      <c r="F1080">
        <v>4</v>
      </c>
      <c r="G10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0" s="3" t="str">
        <f>Homes[[#This Row],[bedrooms]] &amp; " bd | " &amp; TEXT(Homes[[#This Row],[bathrooms]],"0.##") &amp; " ba"</f>
        <v>4 bd | 2.5 ba</v>
      </c>
      <c r="I1080" s="4">
        <v>2310</v>
      </c>
      <c r="J1080" s="1">
        <f>IFERROR(Homes[[#This Row],[price]]/Homes[[#This Row],[sqft_living]]," ")</f>
        <v>279.65367965367966</v>
      </c>
      <c r="K1080" s="4">
        <f>IFERROR(Homes[[#This Row],[sqft_lot]]/43560," ")</f>
        <v>9.3640955004591367E-2</v>
      </c>
      <c r="L1080" t="str">
        <f>IF(Homes[[#This Row],[waterfront]]=1, "Yes","No")</f>
        <v>No</v>
      </c>
      <c r="M1080" s="4" t="str">
        <f>IF(Homes[[#This Row],[sqft_basement]]&gt;0, "Yes","No")</f>
        <v>No</v>
      </c>
      <c r="N1080" t="str">
        <f>CHOOSE(Homes[[#This Row],[view]]+1, "None","Fair","Good","Great","Excellent")</f>
        <v>None</v>
      </c>
      <c r="O1080" t="str">
        <f>CHOOSE(Homes[[#This Row],[condition]], "Poor","Fair","Average","Good","Excellent")</f>
        <v>Average</v>
      </c>
      <c r="P1080">
        <f ca="1">YEAR(TODAY())-Homes[[#This Row],[yr_built]]</f>
        <v>17</v>
      </c>
      <c r="Q1080">
        <v>0</v>
      </c>
      <c r="R1080">
        <f ca="1">IF(Homes[[#This Row],[yr_renovated]]&gt;0, YEAR(TODAY())-Homes[[#This Row],[yr_renovated]], YEAR(TODAY())-Homes[[#This Row],[yr_built]])</f>
        <v>17</v>
      </c>
      <c r="S1080">
        <v>2</v>
      </c>
      <c r="T1080" s="2">
        <v>41809</v>
      </c>
      <c r="U1080" s="3">
        <v>2.5</v>
      </c>
      <c r="V1080" s="4">
        <f>IFERROR(Homes[[#This Row],[sqft_above]]+Homes[[#This Row],[sqft_basement]]," ")</f>
        <v>2310</v>
      </c>
      <c r="W1080" s="4">
        <v>4079</v>
      </c>
      <c r="X1080">
        <v>0</v>
      </c>
      <c r="Y1080">
        <v>0</v>
      </c>
      <c r="Z1080">
        <v>3</v>
      </c>
      <c r="AA1080" s="4">
        <v>2310</v>
      </c>
      <c r="AB1080" s="4">
        <v>0</v>
      </c>
      <c r="AC1080">
        <v>2008</v>
      </c>
      <c r="AD1080" t="s">
        <v>1204</v>
      </c>
      <c r="AE1080" t="s">
        <v>49</v>
      </c>
      <c r="AF1080" t="s">
        <v>204</v>
      </c>
    </row>
    <row r="1081" spans="1:32">
      <c r="A1081" t="str">
        <f>PROPER(TRIM(Homes[[#This Row],[street]]))</f>
        <v>6316 26Th Ave Nw</v>
      </c>
      <c r="B1081" t="str">
        <f>PROPER(TRIM(Homes[[#This Row],[city]]))</f>
        <v>Seattle</v>
      </c>
      <c r="C1081" t="str">
        <f>_xlfn.TEXTBEFORE(Homes[[#This Row],[statezip]]," ")</f>
        <v>WA</v>
      </c>
      <c r="D1081" s="6" t="str">
        <f>_xlfn.TEXTAFTER(Homes[[#This Row],[statezip]]," ")</f>
        <v>98107</v>
      </c>
      <c r="E1081" s="1">
        <v>646000</v>
      </c>
      <c r="F1081">
        <v>5</v>
      </c>
      <c r="G10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81" s="3" t="str">
        <f>Homes[[#This Row],[bedrooms]] &amp; " bd | " &amp; TEXT(Homes[[#This Row],[bathrooms]],"0.##") &amp; " ba"</f>
        <v>5 bd | 2.75 ba</v>
      </c>
      <c r="I1081" s="4">
        <v>2870</v>
      </c>
      <c r="J1081" s="1">
        <f>IFERROR(Homes[[#This Row],[price]]/Homes[[#This Row],[sqft_living]]," ")</f>
        <v>225.0871080139373</v>
      </c>
      <c r="K1081" s="4">
        <f>IFERROR(Homes[[#This Row],[sqft_lot]]/43560," ")</f>
        <v>0.10241046831955923</v>
      </c>
      <c r="L1081" t="str">
        <f>IF(Homes[[#This Row],[waterfront]]=1, "Yes","No")</f>
        <v>No</v>
      </c>
      <c r="M1081" s="4" t="str">
        <f>IF(Homes[[#This Row],[sqft_basement]]&gt;0, "Yes","No")</f>
        <v>Yes</v>
      </c>
      <c r="N1081" t="str">
        <f>CHOOSE(Homes[[#This Row],[view]]+1, "None","Fair","Good","Great","Excellent")</f>
        <v>None</v>
      </c>
      <c r="O1081" t="str">
        <f>CHOOSE(Homes[[#This Row],[condition]], "Poor","Fair","Average","Good","Excellent")</f>
        <v>Average</v>
      </c>
      <c r="P1081">
        <f ca="1">YEAR(TODAY())-Homes[[#This Row],[yr_built]]</f>
        <v>49</v>
      </c>
      <c r="Q1081">
        <v>0</v>
      </c>
      <c r="R1081">
        <f ca="1">IF(Homes[[#This Row],[yr_renovated]]&gt;0, YEAR(TODAY())-Homes[[#This Row],[yr_renovated]], YEAR(TODAY())-Homes[[#This Row],[yr_built]])</f>
        <v>49</v>
      </c>
      <c r="S1081">
        <v>1</v>
      </c>
      <c r="T1081" s="2">
        <v>41808</v>
      </c>
      <c r="U1081" s="3">
        <v>2.75</v>
      </c>
      <c r="V1081" s="4">
        <f>IFERROR(Homes[[#This Row],[sqft_above]]+Homes[[#This Row],[sqft_basement]]," ")</f>
        <v>2870</v>
      </c>
      <c r="W1081" s="4">
        <v>4461</v>
      </c>
      <c r="X1081">
        <v>0</v>
      </c>
      <c r="Y1081">
        <v>0</v>
      </c>
      <c r="Z1081">
        <v>3</v>
      </c>
      <c r="AA1081" s="4">
        <v>1650</v>
      </c>
      <c r="AB1081" s="4">
        <v>1220</v>
      </c>
      <c r="AC1081">
        <v>1976</v>
      </c>
      <c r="AD1081" t="s">
        <v>1205</v>
      </c>
      <c r="AE1081" t="s">
        <v>49</v>
      </c>
      <c r="AF1081" t="s">
        <v>62</v>
      </c>
    </row>
    <row r="1082" spans="1:32">
      <c r="A1082" t="str">
        <f>PROPER(TRIM(Homes[[#This Row],[street]]))</f>
        <v>6723 17Th Ave Nw</v>
      </c>
      <c r="B1082" t="str">
        <f>PROPER(TRIM(Homes[[#This Row],[city]]))</f>
        <v>Seattle</v>
      </c>
      <c r="C1082" t="str">
        <f>_xlfn.TEXTBEFORE(Homes[[#This Row],[statezip]]," ")</f>
        <v>WA</v>
      </c>
      <c r="D1082" s="6" t="str">
        <f>_xlfn.TEXTAFTER(Homes[[#This Row],[statezip]]," ")</f>
        <v>98117</v>
      </c>
      <c r="E1082" s="1">
        <v>645500</v>
      </c>
      <c r="F1082">
        <v>2</v>
      </c>
      <c r="G10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082" s="3" t="str">
        <f>Homes[[#This Row],[bedrooms]] &amp; " bd | " &amp; TEXT(Homes[[#This Row],[bathrooms]],"0.##") &amp; " ba"</f>
        <v>2 bd | 1. ba</v>
      </c>
      <c r="I1082" s="4">
        <v>1890</v>
      </c>
      <c r="J1082" s="1">
        <f>IFERROR(Homes[[#This Row],[price]]/Homes[[#This Row],[sqft_living]]," ")</f>
        <v>341.53439153439155</v>
      </c>
      <c r="K1082" s="4">
        <f>IFERROR(Homes[[#This Row],[sqft_lot]]/43560," ")</f>
        <v>0.11942148760330579</v>
      </c>
      <c r="L1082" t="str">
        <f>IF(Homes[[#This Row],[waterfront]]=1, "Yes","No")</f>
        <v>No</v>
      </c>
      <c r="M1082" s="4" t="str">
        <f>IF(Homes[[#This Row],[sqft_basement]]&gt;0, "Yes","No")</f>
        <v>No</v>
      </c>
      <c r="N1082" t="str">
        <f>CHOOSE(Homes[[#This Row],[view]]+1, "None","Fair","Good","Great","Excellent")</f>
        <v>None</v>
      </c>
      <c r="O1082" t="str">
        <f>CHOOSE(Homes[[#This Row],[condition]], "Poor","Fair","Average","Good","Excellent")</f>
        <v>Good</v>
      </c>
      <c r="P1082">
        <f ca="1">YEAR(TODAY())-Homes[[#This Row],[yr_built]]</f>
        <v>116</v>
      </c>
      <c r="Q1082">
        <v>1989</v>
      </c>
      <c r="R1082">
        <f ca="1">IF(Homes[[#This Row],[yr_renovated]]&gt;0, YEAR(TODAY())-Homes[[#This Row],[yr_renovated]], YEAR(TODAY())-Homes[[#This Row],[yr_built]])</f>
        <v>36</v>
      </c>
      <c r="S1082">
        <v>1.5</v>
      </c>
      <c r="T1082" s="2">
        <v>41789</v>
      </c>
      <c r="U1082" s="3">
        <v>1</v>
      </c>
      <c r="V1082" s="4">
        <f>IFERROR(Homes[[#This Row],[sqft_above]]+Homes[[#This Row],[sqft_basement]]," ")</f>
        <v>1890</v>
      </c>
      <c r="W1082" s="4">
        <v>5202</v>
      </c>
      <c r="X1082">
        <v>0</v>
      </c>
      <c r="Y1082">
        <v>0</v>
      </c>
      <c r="Z1082">
        <v>4</v>
      </c>
      <c r="AA1082" s="4">
        <v>1890</v>
      </c>
      <c r="AB1082" s="4">
        <v>0</v>
      </c>
      <c r="AC1082">
        <v>1909</v>
      </c>
      <c r="AD1082" t="s">
        <v>1206</v>
      </c>
      <c r="AE1082" t="s">
        <v>49</v>
      </c>
      <c r="AF1082" t="s">
        <v>204</v>
      </c>
    </row>
    <row r="1083" spans="1:32">
      <c r="A1083" t="str">
        <f>PROPER(TRIM(Homes[[#This Row],[street]]))</f>
        <v>6901 123Rd Ave Ne</v>
      </c>
      <c r="B1083" t="str">
        <f>PROPER(TRIM(Homes[[#This Row],[city]]))</f>
        <v>Kirkland</v>
      </c>
      <c r="C1083" t="str">
        <f>_xlfn.TEXTBEFORE(Homes[[#This Row],[statezip]]," ")</f>
        <v>WA</v>
      </c>
      <c r="D1083" s="6" t="str">
        <f>_xlfn.TEXTAFTER(Homes[[#This Row],[statezip]]," ")</f>
        <v>98033</v>
      </c>
      <c r="E1083" s="1">
        <v>645325</v>
      </c>
      <c r="F1083">
        <v>3</v>
      </c>
      <c r="G10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3" s="3" t="str">
        <f>Homes[[#This Row],[bedrooms]] &amp; " bd | " &amp; TEXT(Homes[[#This Row],[bathrooms]],"0.##") &amp; " ba"</f>
        <v>3 bd | 2.5 ba</v>
      </c>
      <c r="I1083" s="4">
        <v>2670</v>
      </c>
      <c r="J1083" s="1">
        <f>IFERROR(Homes[[#This Row],[price]]/Homes[[#This Row],[sqft_living]]," ")</f>
        <v>241.69475655430711</v>
      </c>
      <c r="K1083" s="4">
        <f>IFERROR(Homes[[#This Row],[sqft_lot]]/43560," ")</f>
        <v>0.24061065197428833</v>
      </c>
      <c r="L1083" t="str">
        <f>IF(Homes[[#This Row],[waterfront]]=1, "Yes","No")</f>
        <v>No</v>
      </c>
      <c r="M1083" s="4" t="str">
        <f>IF(Homes[[#This Row],[sqft_basement]]&gt;0, "Yes","No")</f>
        <v>No</v>
      </c>
      <c r="N1083" t="str">
        <f>CHOOSE(Homes[[#This Row],[view]]+1, "None","Fair","Good","Great","Excellent")</f>
        <v>None</v>
      </c>
      <c r="O1083" t="str">
        <f>CHOOSE(Homes[[#This Row],[condition]], "Poor","Fair","Average","Good","Excellent")</f>
        <v>Average</v>
      </c>
      <c r="P1083">
        <f ca="1">YEAR(TODAY())-Homes[[#This Row],[yr_built]]</f>
        <v>22</v>
      </c>
      <c r="Q1083">
        <v>0</v>
      </c>
      <c r="R1083">
        <f ca="1">IF(Homes[[#This Row],[yr_renovated]]&gt;0, YEAR(TODAY())-Homes[[#This Row],[yr_renovated]], YEAR(TODAY())-Homes[[#This Row],[yr_built]])</f>
        <v>22</v>
      </c>
      <c r="S1083">
        <v>2</v>
      </c>
      <c r="T1083" s="2">
        <v>41807</v>
      </c>
      <c r="U1083" s="3">
        <v>2.5</v>
      </c>
      <c r="V1083" s="4">
        <f>IFERROR(Homes[[#This Row],[sqft_above]]+Homes[[#This Row],[sqft_basement]]," ")</f>
        <v>2670</v>
      </c>
      <c r="W1083" s="4">
        <v>10481</v>
      </c>
      <c r="X1083">
        <v>0</v>
      </c>
      <c r="Y1083">
        <v>0</v>
      </c>
      <c r="Z1083">
        <v>3</v>
      </c>
      <c r="AA1083" s="4">
        <v>2670</v>
      </c>
      <c r="AB1083" s="4">
        <v>0</v>
      </c>
      <c r="AC1083">
        <v>2003</v>
      </c>
      <c r="AD1083" t="s">
        <v>1207</v>
      </c>
      <c r="AE1083" t="s">
        <v>46</v>
      </c>
      <c r="AF1083" t="s">
        <v>55</v>
      </c>
    </row>
    <row r="1084" spans="1:32">
      <c r="A1084" t="str">
        <f>PROPER(TRIM(Homes[[#This Row],[street]]))</f>
        <v>1949-1953 9Th Ave W</v>
      </c>
      <c r="B1084" t="str">
        <f>PROPER(TRIM(Homes[[#This Row],[city]]))</f>
        <v>Seattle</v>
      </c>
      <c r="C1084" t="str">
        <f>_xlfn.TEXTBEFORE(Homes[[#This Row],[statezip]]," ")</f>
        <v>WA</v>
      </c>
      <c r="D1084" s="6" t="str">
        <f>_xlfn.TEXTAFTER(Homes[[#This Row],[statezip]]," ")</f>
        <v>98119</v>
      </c>
      <c r="E1084" s="1">
        <v>645000</v>
      </c>
      <c r="F1084">
        <v>3</v>
      </c>
      <c r="G10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084" s="3" t="str">
        <f>Homes[[#This Row],[bedrooms]] &amp; " bd | " &amp; TEXT(Homes[[#This Row],[bathrooms]],"0.##") &amp; " ba"</f>
        <v>3 bd | 3.25 ba</v>
      </c>
      <c r="I1084" s="4">
        <v>1730</v>
      </c>
      <c r="J1084" s="1">
        <f>IFERROR(Homes[[#This Row],[price]]/Homes[[#This Row],[sqft_living]]," ")</f>
        <v>372.83236994219652</v>
      </c>
      <c r="K1084" s="4">
        <f>IFERROR(Homes[[#This Row],[sqft_lot]]/43560," ")</f>
        <v>2.8213957759412305E-2</v>
      </c>
      <c r="L1084" t="str">
        <f>IF(Homes[[#This Row],[waterfront]]=1, "Yes","No")</f>
        <v>No</v>
      </c>
      <c r="M1084" s="4" t="str">
        <f>IF(Homes[[#This Row],[sqft_basement]]&gt;0, "Yes","No")</f>
        <v>Yes</v>
      </c>
      <c r="N1084" t="str">
        <f>CHOOSE(Homes[[#This Row],[view]]+1, "None","Fair","Good","Great","Excellent")</f>
        <v>Good</v>
      </c>
      <c r="O1084" t="str">
        <f>CHOOSE(Homes[[#This Row],[condition]], "Poor","Fair","Average","Good","Excellent")</f>
        <v>Average</v>
      </c>
      <c r="P1084">
        <f ca="1">YEAR(TODAY())-Homes[[#This Row],[yr_built]]</f>
        <v>17</v>
      </c>
      <c r="Q1084">
        <v>0</v>
      </c>
      <c r="R1084">
        <f ca="1">IF(Homes[[#This Row],[yr_renovated]]&gt;0, YEAR(TODAY())-Homes[[#This Row],[yr_renovated]], YEAR(TODAY())-Homes[[#This Row],[yr_built]])</f>
        <v>17</v>
      </c>
      <c r="S1084">
        <v>2</v>
      </c>
      <c r="T1084" s="2">
        <v>41788</v>
      </c>
      <c r="U1084" s="3">
        <v>3.25</v>
      </c>
      <c r="V1084" s="4">
        <f>IFERROR(Homes[[#This Row],[sqft_above]]+Homes[[#This Row],[sqft_basement]]," ")</f>
        <v>1730</v>
      </c>
      <c r="W1084" s="4">
        <v>1229</v>
      </c>
      <c r="X1084">
        <v>0</v>
      </c>
      <c r="Y1084">
        <v>2</v>
      </c>
      <c r="Z1084">
        <v>3</v>
      </c>
      <c r="AA1084" s="4">
        <v>1320</v>
      </c>
      <c r="AB1084" s="4">
        <v>410</v>
      </c>
      <c r="AC1084">
        <v>2008</v>
      </c>
      <c r="AD1084" t="s">
        <v>1208</v>
      </c>
      <c r="AE1084" t="s">
        <v>49</v>
      </c>
      <c r="AF1084" t="s">
        <v>68</v>
      </c>
    </row>
    <row r="1085" spans="1:32">
      <c r="A1085" t="str">
        <f>PROPER(TRIM(Homes[[#This Row],[street]]))</f>
        <v>633 Nw 116Th St</v>
      </c>
      <c r="B1085" t="str">
        <f>PROPER(TRIM(Homes[[#This Row],[city]]))</f>
        <v>Seattle</v>
      </c>
      <c r="C1085" t="str">
        <f>_xlfn.TEXTBEFORE(Homes[[#This Row],[statezip]]," ")</f>
        <v>WA</v>
      </c>
      <c r="D1085" s="6" t="str">
        <f>_xlfn.TEXTAFTER(Homes[[#This Row],[statezip]]," ")</f>
        <v>98177</v>
      </c>
      <c r="E1085" s="1">
        <v>645000</v>
      </c>
      <c r="F1085">
        <v>3</v>
      </c>
      <c r="G10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085" s="3" t="str">
        <f>Homes[[#This Row],[bedrooms]] &amp; " bd | " &amp; TEXT(Homes[[#This Row],[bathrooms]],"0.##") &amp; " ba"</f>
        <v>3 bd | 2.75 ba</v>
      </c>
      <c r="I1085" s="4">
        <v>1850</v>
      </c>
      <c r="J1085" s="1">
        <f>IFERROR(Homes[[#This Row],[price]]/Homes[[#This Row],[sqft_living]]," ")</f>
        <v>348.64864864864865</v>
      </c>
      <c r="K1085" s="4">
        <f>IFERROR(Homes[[#This Row],[sqft_lot]]/43560," ")</f>
        <v>0.38934802571166205</v>
      </c>
      <c r="L1085" t="str">
        <f>IF(Homes[[#This Row],[waterfront]]=1, "Yes","No")</f>
        <v>No</v>
      </c>
      <c r="M1085" s="4" t="str">
        <f>IF(Homes[[#This Row],[sqft_basement]]&gt;0, "Yes","No")</f>
        <v>No</v>
      </c>
      <c r="N1085" t="str">
        <f>CHOOSE(Homes[[#This Row],[view]]+1, "None","Fair","Good","Great","Excellent")</f>
        <v>Good</v>
      </c>
      <c r="O1085" t="str">
        <f>CHOOSE(Homes[[#This Row],[condition]], "Poor","Fair","Average","Good","Excellent")</f>
        <v>Good</v>
      </c>
      <c r="P1085">
        <f ca="1">YEAR(TODAY())-Homes[[#This Row],[yr_built]]</f>
        <v>72</v>
      </c>
      <c r="Q1085">
        <v>1983</v>
      </c>
      <c r="R1085">
        <f ca="1">IF(Homes[[#This Row],[yr_renovated]]&gt;0, YEAR(TODAY())-Homes[[#This Row],[yr_renovated]], YEAR(TODAY())-Homes[[#This Row],[yr_built]])</f>
        <v>42</v>
      </c>
      <c r="S1085">
        <v>1</v>
      </c>
      <c r="T1085" s="2">
        <v>41815</v>
      </c>
      <c r="U1085" s="3">
        <v>2.75</v>
      </c>
      <c r="V1085" s="4">
        <f>IFERROR(Homes[[#This Row],[sqft_above]]+Homes[[#This Row],[sqft_basement]]," ")</f>
        <v>1850</v>
      </c>
      <c r="W1085" s="4">
        <v>16960</v>
      </c>
      <c r="X1085">
        <v>0</v>
      </c>
      <c r="Y1085">
        <v>2</v>
      </c>
      <c r="Z1085">
        <v>4</v>
      </c>
      <c r="AA1085" s="4">
        <v>1850</v>
      </c>
      <c r="AB1085" s="4">
        <v>0</v>
      </c>
      <c r="AC1085">
        <v>1953</v>
      </c>
      <c r="AD1085" t="s">
        <v>1209</v>
      </c>
      <c r="AE1085" t="s">
        <v>49</v>
      </c>
      <c r="AF1085" t="s">
        <v>50</v>
      </c>
    </row>
    <row r="1086" spans="1:32">
      <c r="A1086" t="str">
        <f>PROPER(TRIM(Homes[[#This Row],[street]]))</f>
        <v>1673 Rosemont Blvd</v>
      </c>
      <c r="B1086" t="str">
        <f>PROPER(TRIM(Homes[[#This Row],[city]]))</f>
        <v>Bellevue</v>
      </c>
      <c r="C1086" t="str">
        <f>_xlfn.TEXTBEFORE(Homes[[#This Row],[statezip]]," ")</f>
        <v>WA</v>
      </c>
      <c r="D1086" s="6" t="str">
        <f>_xlfn.TEXTAFTER(Homes[[#This Row],[statezip]]," ")</f>
        <v>98008</v>
      </c>
      <c r="E1086" s="1">
        <v>645000</v>
      </c>
      <c r="F1086">
        <v>3</v>
      </c>
      <c r="G10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6" s="3" t="str">
        <f>Homes[[#This Row],[bedrooms]] &amp; " bd | " &amp; TEXT(Homes[[#This Row],[bathrooms]],"0.##") &amp; " ba"</f>
        <v>3 bd | 2.5 ba</v>
      </c>
      <c r="I1086" s="4">
        <v>1740</v>
      </c>
      <c r="J1086" s="1">
        <f>IFERROR(Homes[[#This Row],[price]]/Homes[[#This Row],[sqft_living]]," ")</f>
        <v>370.68965517241378</v>
      </c>
      <c r="K1086" s="4">
        <f>IFERROR(Homes[[#This Row],[sqft_lot]]/43560," ")</f>
        <v>0.31565656565656564</v>
      </c>
      <c r="L1086" t="str">
        <f>IF(Homes[[#This Row],[waterfront]]=1, "Yes","No")</f>
        <v>No</v>
      </c>
      <c r="M1086" s="4" t="str">
        <f>IF(Homes[[#This Row],[sqft_basement]]&gt;0, "Yes","No")</f>
        <v>No</v>
      </c>
      <c r="N1086" t="str">
        <f>CHOOSE(Homes[[#This Row],[view]]+1, "None","Fair","Good","Great","Excellent")</f>
        <v>None</v>
      </c>
      <c r="O1086" t="str">
        <f>CHOOSE(Homes[[#This Row],[condition]], "Poor","Fair","Average","Good","Excellent")</f>
        <v>Good</v>
      </c>
      <c r="P1086">
        <f ca="1">YEAR(TODAY())-Homes[[#This Row],[yr_built]]</f>
        <v>50</v>
      </c>
      <c r="Q1086">
        <v>0</v>
      </c>
      <c r="R1086">
        <f ca="1">IF(Homes[[#This Row],[yr_renovated]]&gt;0, YEAR(TODAY())-Homes[[#This Row],[yr_renovated]], YEAR(TODAY())-Homes[[#This Row],[yr_built]])</f>
        <v>50</v>
      </c>
      <c r="S1086">
        <v>2</v>
      </c>
      <c r="T1086" s="2">
        <v>41772</v>
      </c>
      <c r="U1086" s="3">
        <v>2.5</v>
      </c>
      <c r="V1086" s="4">
        <f>IFERROR(Homes[[#This Row],[sqft_above]]+Homes[[#This Row],[sqft_basement]]," ")</f>
        <v>1740</v>
      </c>
      <c r="W1086" s="4">
        <v>13750</v>
      </c>
      <c r="X1086">
        <v>0</v>
      </c>
      <c r="Y1086">
        <v>0</v>
      </c>
      <c r="Z1086">
        <v>4</v>
      </c>
      <c r="AA1086" s="4">
        <v>1740</v>
      </c>
      <c r="AB1086" s="4">
        <v>0</v>
      </c>
      <c r="AC1086">
        <v>1975</v>
      </c>
      <c r="AD1086" t="s">
        <v>1210</v>
      </c>
      <c r="AE1086" t="s">
        <v>33</v>
      </c>
      <c r="AF1086" t="s">
        <v>53</v>
      </c>
    </row>
    <row r="1087" spans="1:32">
      <c r="A1087" t="str">
        <f>PROPER(TRIM(Homes[[#This Row],[street]]))</f>
        <v>15048 Ne 11Th Pl</v>
      </c>
      <c r="B1087" t="str">
        <f>PROPER(TRIM(Homes[[#This Row],[city]]))</f>
        <v>Bellevue</v>
      </c>
      <c r="C1087" t="str">
        <f>_xlfn.TEXTBEFORE(Homes[[#This Row],[statezip]]," ")</f>
        <v>WA</v>
      </c>
      <c r="D1087" s="6" t="str">
        <f>_xlfn.TEXTAFTER(Homes[[#This Row],[statezip]]," ")</f>
        <v>98007</v>
      </c>
      <c r="E1087" s="1">
        <v>645000</v>
      </c>
      <c r="F1087">
        <v>4</v>
      </c>
      <c r="G10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7" s="3" t="str">
        <f>Homes[[#This Row],[bedrooms]] &amp; " bd | " &amp; TEXT(Homes[[#This Row],[bathrooms]],"0.##") &amp; " ba"</f>
        <v>4 bd | 2.5 ba</v>
      </c>
      <c r="I1087" s="4">
        <v>2430</v>
      </c>
      <c r="J1087" s="1">
        <f>IFERROR(Homes[[#This Row],[price]]/Homes[[#This Row],[sqft_living]]," ")</f>
        <v>265.4320987654321</v>
      </c>
      <c r="K1087" s="4">
        <f>IFERROR(Homes[[#This Row],[sqft_lot]]/43560," ")</f>
        <v>0.33057851239669422</v>
      </c>
      <c r="L1087" t="str">
        <f>IF(Homes[[#This Row],[waterfront]]=1, "Yes","No")</f>
        <v>No</v>
      </c>
      <c r="M1087" s="4" t="str">
        <f>IF(Homes[[#This Row],[sqft_basement]]&gt;0, "Yes","No")</f>
        <v>Yes</v>
      </c>
      <c r="N1087" t="str">
        <f>CHOOSE(Homes[[#This Row],[view]]+1, "None","Fair","Good","Great","Excellent")</f>
        <v>None</v>
      </c>
      <c r="O1087" t="str">
        <f>CHOOSE(Homes[[#This Row],[condition]], "Poor","Fair","Average","Good","Excellent")</f>
        <v>Excellent</v>
      </c>
      <c r="P1087">
        <f ca="1">YEAR(TODAY())-Homes[[#This Row],[yr_built]]</f>
        <v>62</v>
      </c>
      <c r="Q1087">
        <v>0</v>
      </c>
      <c r="R1087">
        <f ca="1">IF(Homes[[#This Row],[yr_renovated]]&gt;0, YEAR(TODAY())-Homes[[#This Row],[yr_renovated]], YEAR(TODAY())-Homes[[#This Row],[yr_built]])</f>
        <v>62</v>
      </c>
      <c r="S1087">
        <v>1</v>
      </c>
      <c r="T1087" s="2">
        <v>41792</v>
      </c>
      <c r="U1087" s="3">
        <v>2.5</v>
      </c>
      <c r="V1087" s="4">
        <f>IFERROR(Homes[[#This Row],[sqft_above]]+Homes[[#This Row],[sqft_basement]]," ")</f>
        <v>2430</v>
      </c>
      <c r="W1087" s="4">
        <v>14400</v>
      </c>
      <c r="X1087">
        <v>0</v>
      </c>
      <c r="Y1087">
        <v>0</v>
      </c>
      <c r="Z1087">
        <v>5</v>
      </c>
      <c r="AA1087" s="4">
        <v>1670</v>
      </c>
      <c r="AB1087" s="4">
        <v>760</v>
      </c>
      <c r="AC1087">
        <v>1963</v>
      </c>
      <c r="AD1087" t="s">
        <v>1211</v>
      </c>
      <c r="AE1087" t="s">
        <v>33</v>
      </c>
      <c r="AF1087" t="s">
        <v>264</v>
      </c>
    </row>
    <row r="1088" spans="1:32">
      <c r="A1088" t="str">
        <f>PROPER(TRIM(Homes[[#This Row],[street]]))</f>
        <v>4117 211Th Pl Ne</v>
      </c>
      <c r="B1088" t="str">
        <f>PROPER(TRIM(Homes[[#This Row],[city]]))</f>
        <v>Sammamish</v>
      </c>
      <c r="C1088" t="str">
        <f>_xlfn.TEXTBEFORE(Homes[[#This Row],[statezip]]," ")</f>
        <v>WA</v>
      </c>
      <c r="D1088" s="6" t="str">
        <f>_xlfn.TEXTAFTER(Homes[[#This Row],[statezip]]," ")</f>
        <v>98074</v>
      </c>
      <c r="E1088" s="1">
        <v>645000</v>
      </c>
      <c r="F1088">
        <v>4</v>
      </c>
      <c r="G10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8" s="3" t="str">
        <f>Homes[[#This Row],[bedrooms]] &amp; " bd | " &amp; TEXT(Homes[[#This Row],[bathrooms]],"0.##") &amp; " ba"</f>
        <v>4 bd | 2.5 ba</v>
      </c>
      <c r="I1088" s="4">
        <v>2690</v>
      </c>
      <c r="J1088" s="1">
        <f>IFERROR(Homes[[#This Row],[price]]/Homes[[#This Row],[sqft_living]]," ")</f>
        <v>239.77695167286245</v>
      </c>
      <c r="K1088" s="4">
        <f>IFERROR(Homes[[#This Row],[sqft_lot]]/43560," ")</f>
        <v>0.42821395775941229</v>
      </c>
      <c r="L1088" t="str">
        <f>IF(Homes[[#This Row],[waterfront]]=1, "Yes","No")</f>
        <v>No</v>
      </c>
      <c r="M1088" s="4" t="str">
        <f>IF(Homes[[#This Row],[sqft_basement]]&gt;0, "Yes","No")</f>
        <v>No</v>
      </c>
      <c r="N1088" t="str">
        <f>CHOOSE(Homes[[#This Row],[view]]+1, "None","Fair","Good","Great","Excellent")</f>
        <v>None</v>
      </c>
      <c r="O1088" t="str">
        <f>CHOOSE(Homes[[#This Row],[condition]], "Poor","Fair","Average","Good","Excellent")</f>
        <v>Average</v>
      </c>
      <c r="P1088">
        <f ca="1">YEAR(TODAY())-Homes[[#This Row],[yr_built]]</f>
        <v>40</v>
      </c>
      <c r="Q1088">
        <v>0</v>
      </c>
      <c r="R1088">
        <f ca="1">IF(Homes[[#This Row],[yr_renovated]]&gt;0, YEAR(TODAY())-Homes[[#This Row],[yr_renovated]], YEAR(TODAY())-Homes[[#This Row],[yr_built]])</f>
        <v>40</v>
      </c>
      <c r="S1088">
        <v>2</v>
      </c>
      <c r="T1088" s="2">
        <v>41827</v>
      </c>
      <c r="U1088" s="3">
        <v>2.5</v>
      </c>
      <c r="V1088" s="4">
        <f>IFERROR(Homes[[#This Row],[sqft_above]]+Homes[[#This Row],[sqft_basement]]," ")</f>
        <v>2690</v>
      </c>
      <c r="W1088" s="4">
        <v>18653</v>
      </c>
      <c r="X1088">
        <v>0</v>
      </c>
      <c r="Y1088">
        <v>0</v>
      </c>
      <c r="Z1088">
        <v>3</v>
      </c>
      <c r="AA1088" s="4">
        <v>2690</v>
      </c>
      <c r="AB1088" s="4">
        <v>0</v>
      </c>
      <c r="AC1088">
        <v>1985</v>
      </c>
      <c r="AD1088" t="s">
        <v>1212</v>
      </c>
      <c r="AE1088" t="s">
        <v>102</v>
      </c>
      <c r="AF1088" t="s">
        <v>266</v>
      </c>
    </row>
    <row r="1089" spans="1:32">
      <c r="A1089" t="str">
        <f>PROPER(TRIM(Homes[[#This Row],[street]]))</f>
        <v>2504 225Th Pl Ne</v>
      </c>
      <c r="B1089" t="str">
        <f>PROPER(TRIM(Homes[[#This Row],[city]]))</f>
        <v>Sammamish</v>
      </c>
      <c r="C1089" t="str">
        <f>_xlfn.TEXTBEFORE(Homes[[#This Row],[statezip]]," ")</f>
        <v>WA</v>
      </c>
      <c r="D1089" s="6" t="str">
        <f>_xlfn.TEXTAFTER(Homes[[#This Row],[statezip]]," ")</f>
        <v>98074</v>
      </c>
      <c r="E1089" s="1">
        <v>645000</v>
      </c>
      <c r="F1089">
        <v>4</v>
      </c>
      <c r="G10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89" s="3" t="str">
        <f>Homes[[#This Row],[bedrooms]] &amp; " bd | " &amp; TEXT(Homes[[#This Row],[bathrooms]],"0.##") &amp; " ba"</f>
        <v>4 bd | 2.5 ba</v>
      </c>
      <c r="I1089" s="4">
        <v>3160</v>
      </c>
      <c r="J1089" s="1">
        <f>IFERROR(Homes[[#This Row],[price]]/Homes[[#This Row],[sqft_living]]," ")</f>
        <v>204.1139240506329</v>
      </c>
      <c r="K1089" s="4">
        <f>IFERROR(Homes[[#This Row],[sqft_lot]]/43560," ")</f>
        <v>0.26124885215794308</v>
      </c>
      <c r="L1089" t="str">
        <f>IF(Homes[[#This Row],[waterfront]]=1, "Yes","No")</f>
        <v>No</v>
      </c>
      <c r="M1089" s="4" t="str">
        <f>IF(Homes[[#This Row],[sqft_basement]]&gt;0, "Yes","No")</f>
        <v>No</v>
      </c>
      <c r="N1089" t="str">
        <f>CHOOSE(Homes[[#This Row],[view]]+1, "None","Fair","Good","Great","Excellent")</f>
        <v>None</v>
      </c>
      <c r="O1089" t="str">
        <f>CHOOSE(Homes[[#This Row],[condition]], "Poor","Fair","Average","Good","Excellent")</f>
        <v>Average</v>
      </c>
      <c r="P1089">
        <f ca="1">YEAR(TODAY())-Homes[[#This Row],[yr_built]]</f>
        <v>42</v>
      </c>
      <c r="Q1089">
        <v>2009</v>
      </c>
      <c r="R1089">
        <f ca="1">IF(Homes[[#This Row],[yr_renovated]]&gt;0, YEAR(TODAY())-Homes[[#This Row],[yr_renovated]], YEAR(TODAY())-Homes[[#This Row],[yr_built]])</f>
        <v>16</v>
      </c>
      <c r="S1089">
        <v>2</v>
      </c>
      <c r="T1089" s="2">
        <v>41775</v>
      </c>
      <c r="U1089" s="3">
        <v>2.5</v>
      </c>
      <c r="V1089" s="4">
        <f>IFERROR(Homes[[#This Row],[sqft_above]]+Homes[[#This Row],[sqft_basement]]," ")</f>
        <v>3160</v>
      </c>
      <c r="W1089" s="4">
        <v>11380</v>
      </c>
      <c r="X1089">
        <v>0</v>
      </c>
      <c r="Y1089">
        <v>0</v>
      </c>
      <c r="Z1089">
        <v>3</v>
      </c>
      <c r="AA1089" s="4">
        <v>3160</v>
      </c>
      <c r="AB1089" s="4">
        <v>0</v>
      </c>
      <c r="AC1089">
        <v>1983</v>
      </c>
      <c r="AD1089" t="s">
        <v>1213</v>
      </c>
      <c r="AE1089" t="s">
        <v>102</v>
      </c>
      <c r="AF1089" t="s">
        <v>266</v>
      </c>
    </row>
    <row r="1090" spans="1:32">
      <c r="A1090" t="str">
        <f>PROPER(TRIM(Homes[[#This Row],[street]]))</f>
        <v>10514 14Th Ave Nw</v>
      </c>
      <c r="B1090" t="str">
        <f>PROPER(TRIM(Homes[[#This Row],[city]]))</f>
        <v>Seattle</v>
      </c>
      <c r="C1090" t="str">
        <f>_xlfn.TEXTBEFORE(Homes[[#This Row],[statezip]]," ")</f>
        <v>WA</v>
      </c>
      <c r="D1090" s="6" t="str">
        <f>_xlfn.TEXTAFTER(Homes[[#This Row],[statezip]]," ")</f>
        <v>98177</v>
      </c>
      <c r="E1090" s="1">
        <v>645000</v>
      </c>
      <c r="F1090">
        <v>3</v>
      </c>
      <c r="G10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90" s="3" t="str">
        <f>Homes[[#This Row],[bedrooms]] &amp; " bd | " &amp; TEXT(Homes[[#This Row],[bathrooms]],"0.##") &amp; " ba"</f>
        <v>3 bd | 1.75 ba</v>
      </c>
      <c r="I1090" s="4">
        <v>2270</v>
      </c>
      <c r="J1090" s="1">
        <f>IFERROR(Homes[[#This Row],[price]]/Homes[[#This Row],[sqft_living]]," ")</f>
        <v>284.14096916299559</v>
      </c>
      <c r="K1090" s="4">
        <f>IFERROR(Homes[[#This Row],[sqft_lot]]/43560," ")</f>
        <v>0.26336088154269971</v>
      </c>
      <c r="L1090" t="str">
        <f>IF(Homes[[#This Row],[waterfront]]=1, "Yes","No")</f>
        <v>No</v>
      </c>
      <c r="M1090" s="4" t="str">
        <f>IF(Homes[[#This Row],[sqft_basement]]&gt;0, "Yes","No")</f>
        <v>Yes</v>
      </c>
      <c r="N1090" t="str">
        <f>CHOOSE(Homes[[#This Row],[view]]+1, "None","Fair","Good","Great","Excellent")</f>
        <v>None</v>
      </c>
      <c r="O1090" t="str">
        <f>CHOOSE(Homes[[#This Row],[condition]], "Poor","Fair","Average","Good","Excellent")</f>
        <v>Good</v>
      </c>
      <c r="P1090">
        <f ca="1">YEAR(TODAY())-Homes[[#This Row],[yr_built]]</f>
        <v>69</v>
      </c>
      <c r="Q1090">
        <v>0</v>
      </c>
      <c r="R1090">
        <f ca="1">IF(Homes[[#This Row],[yr_renovated]]&gt;0, YEAR(TODAY())-Homes[[#This Row],[yr_renovated]], YEAR(TODAY())-Homes[[#This Row],[yr_built]])</f>
        <v>69</v>
      </c>
      <c r="S1090">
        <v>1</v>
      </c>
      <c r="T1090" s="2">
        <v>41822</v>
      </c>
      <c r="U1090" s="3">
        <v>1.75</v>
      </c>
      <c r="V1090" s="4">
        <f>IFERROR(Homes[[#This Row],[sqft_above]]+Homes[[#This Row],[sqft_basement]]," ")</f>
        <v>2270</v>
      </c>
      <c r="W1090" s="4">
        <v>11472</v>
      </c>
      <c r="X1090">
        <v>0</v>
      </c>
      <c r="Y1090">
        <v>0</v>
      </c>
      <c r="Z1090">
        <v>4</v>
      </c>
      <c r="AA1090" s="4">
        <v>1370</v>
      </c>
      <c r="AB1090" s="4">
        <v>900</v>
      </c>
      <c r="AC1090">
        <v>1956</v>
      </c>
      <c r="AD1090" t="s">
        <v>1214</v>
      </c>
      <c r="AE1090" t="s">
        <v>49</v>
      </c>
      <c r="AF1090" t="s">
        <v>50</v>
      </c>
    </row>
    <row r="1091" spans="1:32">
      <c r="A1091" t="str">
        <f>PROPER(TRIM(Homes[[#This Row],[street]]))</f>
        <v>15003 Ne 12Th St</v>
      </c>
      <c r="B1091" t="str">
        <f>PROPER(TRIM(Homes[[#This Row],[city]]))</f>
        <v>Bellevue</v>
      </c>
      <c r="C1091" t="str">
        <f>_xlfn.TEXTBEFORE(Homes[[#This Row],[statezip]]," ")</f>
        <v>WA</v>
      </c>
      <c r="D1091" s="6" t="str">
        <f>_xlfn.TEXTAFTER(Homes[[#This Row],[statezip]]," ")</f>
        <v>98007</v>
      </c>
      <c r="E1091" s="1">
        <v>642000</v>
      </c>
      <c r="F1091">
        <v>4</v>
      </c>
      <c r="G10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1" s="3" t="str">
        <f>Homes[[#This Row],[bedrooms]] &amp; " bd | " &amp; TEXT(Homes[[#This Row],[bathrooms]],"0.##") &amp; " ba"</f>
        <v>4 bd | 2.5 ba</v>
      </c>
      <c r="I1091" s="4">
        <v>2550</v>
      </c>
      <c r="J1091" s="1">
        <f>IFERROR(Homes[[#This Row],[price]]/Homes[[#This Row],[sqft_living]]," ")</f>
        <v>251.76470588235293</v>
      </c>
      <c r="K1091" s="4">
        <f>IFERROR(Homes[[#This Row],[sqft_lot]]/43560," ")</f>
        <v>0.2295684113865932</v>
      </c>
      <c r="L1091" t="str">
        <f>IF(Homes[[#This Row],[waterfront]]=1, "Yes","No")</f>
        <v>No</v>
      </c>
      <c r="M1091" s="4" t="str">
        <f>IF(Homes[[#This Row],[sqft_basement]]&gt;0, "Yes","No")</f>
        <v>Yes</v>
      </c>
      <c r="N1091" t="str">
        <f>CHOOSE(Homes[[#This Row],[view]]+1, "None","Fair","Good","Great","Excellent")</f>
        <v>None</v>
      </c>
      <c r="O1091" t="str">
        <f>CHOOSE(Homes[[#This Row],[condition]], "Poor","Fair","Average","Good","Excellent")</f>
        <v>Average</v>
      </c>
      <c r="P1091">
        <f ca="1">YEAR(TODAY())-Homes[[#This Row],[yr_built]]</f>
        <v>61</v>
      </c>
      <c r="Q1091">
        <v>2000</v>
      </c>
      <c r="R1091">
        <f ca="1">IF(Homes[[#This Row],[yr_renovated]]&gt;0, YEAR(TODAY())-Homes[[#This Row],[yr_renovated]], YEAR(TODAY())-Homes[[#This Row],[yr_built]])</f>
        <v>25</v>
      </c>
      <c r="S1091">
        <v>1</v>
      </c>
      <c r="T1091" s="2">
        <v>41771</v>
      </c>
      <c r="U1091" s="3">
        <v>2.5</v>
      </c>
      <c r="V1091" s="4">
        <f>IFERROR(Homes[[#This Row],[sqft_above]]+Homes[[#This Row],[sqft_basement]]," ")</f>
        <v>2550</v>
      </c>
      <c r="W1091" s="4">
        <v>10000</v>
      </c>
      <c r="X1091">
        <v>0</v>
      </c>
      <c r="Y1091">
        <v>0</v>
      </c>
      <c r="Z1091">
        <v>3</v>
      </c>
      <c r="AA1091" s="4">
        <v>1290</v>
      </c>
      <c r="AB1091" s="4">
        <v>1260</v>
      </c>
      <c r="AC1091">
        <v>1964</v>
      </c>
      <c r="AD1091" t="s">
        <v>1215</v>
      </c>
      <c r="AE1091" t="s">
        <v>33</v>
      </c>
      <c r="AF1091" t="s">
        <v>264</v>
      </c>
    </row>
    <row r="1092" spans="1:32">
      <c r="A1092" t="str">
        <f>PROPER(TRIM(Homes[[#This Row],[street]]))</f>
        <v>3964 262Nd Ave Se</v>
      </c>
      <c r="B1092" t="str">
        <f>PROPER(TRIM(Homes[[#This Row],[city]]))</f>
        <v>Issaquah</v>
      </c>
      <c r="C1092" t="str">
        <f>_xlfn.TEXTBEFORE(Homes[[#This Row],[statezip]]," ")</f>
        <v>WA</v>
      </c>
      <c r="D1092" s="6" t="str">
        <f>_xlfn.TEXTAFTER(Homes[[#This Row],[statezip]]," ")</f>
        <v>98029</v>
      </c>
      <c r="E1092" s="1">
        <v>642000</v>
      </c>
      <c r="F1092">
        <v>4</v>
      </c>
      <c r="G10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2" s="3" t="str">
        <f>Homes[[#This Row],[bedrooms]] &amp; " bd | " &amp; TEXT(Homes[[#This Row],[bathrooms]],"0.##") &amp; " ba"</f>
        <v>4 bd | 2.5 ba</v>
      </c>
      <c r="I1092" s="4">
        <v>2560</v>
      </c>
      <c r="J1092" s="1">
        <f>IFERROR(Homes[[#This Row],[price]]/Homes[[#This Row],[sqft_living]]," ")</f>
        <v>250.78125</v>
      </c>
      <c r="K1092" s="4">
        <f>IFERROR(Homes[[#This Row],[sqft_lot]]/43560," ")</f>
        <v>0.20156106519742883</v>
      </c>
      <c r="L1092" t="str">
        <f>IF(Homes[[#This Row],[waterfront]]=1, "Yes","No")</f>
        <v>No</v>
      </c>
      <c r="M1092" s="4" t="str">
        <f>IF(Homes[[#This Row],[sqft_basement]]&gt;0, "Yes","No")</f>
        <v>No</v>
      </c>
      <c r="N1092" t="str">
        <f>CHOOSE(Homes[[#This Row],[view]]+1, "None","Fair","Good","Great","Excellent")</f>
        <v>None</v>
      </c>
      <c r="O1092" t="str">
        <f>CHOOSE(Homes[[#This Row],[condition]], "Poor","Fair","Average","Good","Excellent")</f>
        <v>Average</v>
      </c>
      <c r="P1092">
        <f ca="1">YEAR(TODAY())-Homes[[#This Row],[yr_built]]</f>
        <v>33</v>
      </c>
      <c r="Q1092">
        <v>0</v>
      </c>
      <c r="R1092">
        <f ca="1">IF(Homes[[#This Row],[yr_renovated]]&gt;0, YEAR(TODAY())-Homes[[#This Row],[yr_renovated]], YEAR(TODAY())-Homes[[#This Row],[yr_built]])</f>
        <v>33</v>
      </c>
      <c r="S1092">
        <v>2</v>
      </c>
      <c r="T1092" s="2">
        <v>41789</v>
      </c>
      <c r="U1092" s="3">
        <v>2.5</v>
      </c>
      <c r="V1092" s="4">
        <f>IFERROR(Homes[[#This Row],[sqft_above]]+Homes[[#This Row],[sqft_basement]]," ")</f>
        <v>2560</v>
      </c>
      <c r="W1092" s="4">
        <v>8780</v>
      </c>
      <c r="X1092">
        <v>0</v>
      </c>
      <c r="Y1092">
        <v>0</v>
      </c>
      <c r="Z1092">
        <v>3</v>
      </c>
      <c r="AA1092" s="4">
        <v>2560</v>
      </c>
      <c r="AB1092" s="4">
        <v>0</v>
      </c>
      <c r="AC1092">
        <v>1992</v>
      </c>
      <c r="AD1092" t="s">
        <v>1216</v>
      </c>
      <c r="AE1092" t="s">
        <v>79</v>
      </c>
      <c r="AF1092" t="s">
        <v>80</v>
      </c>
    </row>
    <row r="1093" spans="1:32">
      <c r="A1093" t="str">
        <f>PROPER(TRIM(Homes[[#This Row],[street]]))</f>
        <v>2834 220Th Pl Ne</v>
      </c>
      <c r="B1093" t="str">
        <f>PROPER(TRIM(Homes[[#This Row],[city]]))</f>
        <v>Sammamish</v>
      </c>
      <c r="C1093" t="str">
        <f>_xlfn.TEXTBEFORE(Homes[[#This Row],[statezip]]," ")</f>
        <v>WA</v>
      </c>
      <c r="D1093" s="6" t="str">
        <f>_xlfn.TEXTAFTER(Homes[[#This Row],[statezip]]," ")</f>
        <v>98074</v>
      </c>
      <c r="E1093" s="1">
        <v>642000</v>
      </c>
      <c r="F1093">
        <v>3</v>
      </c>
      <c r="G10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3" s="3" t="str">
        <f>Homes[[#This Row],[bedrooms]] &amp; " bd | " &amp; TEXT(Homes[[#This Row],[bathrooms]],"0.##") &amp; " ba"</f>
        <v>3 bd | 2.5 ba</v>
      </c>
      <c r="I1093" s="4">
        <v>2670</v>
      </c>
      <c r="J1093" s="1">
        <f>IFERROR(Homes[[#This Row],[price]]/Homes[[#This Row],[sqft_living]]," ")</f>
        <v>240.44943820224719</v>
      </c>
      <c r="K1093" s="4">
        <f>IFERROR(Homes[[#This Row],[sqft_lot]]/43560," ")</f>
        <v>0.23145087235996326</v>
      </c>
      <c r="L1093" t="str">
        <f>IF(Homes[[#This Row],[waterfront]]=1, "Yes","No")</f>
        <v>No</v>
      </c>
      <c r="M1093" s="4" t="str">
        <f>IF(Homes[[#This Row],[sqft_basement]]&gt;0, "Yes","No")</f>
        <v>No</v>
      </c>
      <c r="N1093" t="str">
        <f>CHOOSE(Homes[[#This Row],[view]]+1, "None","Fair","Good","Great","Excellent")</f>
        <v>None</v>
      </c>
      <c r="O1093" t="str">
        <f>CHOOSE(Homes[[#This Row],[condition]], "Poor","Fair","Average","Good","Excellent")</f>
        <v>Average</v>
      </c>
      <c r="P1093">
        <f ca="1">YEAR(TODAY())-Homes[[#This Row],[yr_built]]</f>
        <v>38</v>
      </c>
      <c r="Q1093">
        <v>2000</v>
      </c>
      <c r="R1093">
        <f ca="1">IF(Homes[[#This Row],[yr_renovated]]&gt;0, YEAR(TODAY())-Homes[[#This Row],[yr_renovated]], YEAR(TODAY())-Homes[[#This Row],[yr_built]])</f>
        <v>25</v>
      </c>
      <c r="S1093">
        <v>1</v>
      </c>
      <c r="T1093" s="2">
        <v>41789</v>
      </c>
      <c r="U1093" s="3">
        <v>2.5</v>
      </c>
      <c r="V1093" s="4">
        <f>IFERROR(Homes[[#This Row],[sqft_above]]+Homes[[#This Row],[sqft_basement]]," ")</f>
        <v>2670</v>
      </c>
      <c r="W1093" s="4">
        <v>10082</v>
      </c>
      <c r="X1093">
        <v>0</v>
      </c>
      <c r="Y1093">
        <v>0</v>
      </c>
      <c r="Z1093">
        <v>3</v>
      </c>
      <c r="AA1093" s="4">
        <v>2670</v>
      </c>
      <c r="AB1093" s="4">
        <v>0</v>
      </c>
      <c r="AC1093">
        <v>1987</v>
      </c>
      <c r="AD1093" t="s">
        <v>1217</v>
      </c>
      <c r="AE1093" t="s">
        <v>102</v>
      </c>
      <c r="AF1093" t="s">
        <v>266</v>
      </c>
    </row>
    <row r="1094" spans="1:32">
      <c r="A1094" t="str">
        <f>PROPER(TRIM(Homes[[#This Row],[street]]))</f>
        <v>13202 Ne 92Nd Way</v>
      </c>
      <c r="B1094" t="str">
        <f>PROPER(TRIM(Homes[[#This Row],[city]]))</f>
        <v>Redmond</v>
      </c>
      <c r="C1094" t="str">
        <f>_xlfn.TEXTBEFORE(Homes[[#This Row],[statezip]]," ")</f>
        <v>WA</v>
      </c>
      <c r="D1094" s="6" t="str">
        <f>_xlfn.TEXTAFTER(Homes[[#This Row],[statezip]]," ")</f>
        <v>98052</v>
      </c>
      <c r="E1094" s="1">
        <v>641633.33333299996</v>
      </c>
      <c r="F1094">
        <v>3</v>
      </c>
      <c r="G10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4" s="3" t="str">
        <f>Homes[[#This Row],[bedrooms]] &amp; " bd | " &amp; TEXT(Homes[[#This Row],[bathrooms]],"0.##") &amp; " ba"</f>
        <v>3 bd | 2.5 ba</v>
      </c>
      <c r="I1094" s="4">
        <v>2480</v>
      </c>
      <c r="J1094" s="1">
        <f>IFERROR(Homes[[#This Row],[price]]/Homes[[#This Row],[sqft_living]]," ")</f>
        <v>258.72311827943548</v>
      </c>
      <c r="K1094" s="4">
        <f>IFERROR(Homes[[#This Row],[sqft_lot]]/43560," ")</f>
        <v>0.11792929292929293</v>
      </c>
      <c r="L1094" t="str">
        <f>IF(Homes[[#This Row],[waterfront]]=1, "Yes","No")</f>
        <v>No</v>
      </c>
      <c r="M1094" s="4" t="str">
        <f>IF(Homes[[#This Row],[sqft_basement]]&gt;0, "Yes","No")</f>
        <v>No</v>
      </c>
      <c r="N1094" t="str">
        <f>CHOOSE(Homes[[#This Row],[view]]+1, "None","Fair","Good","Great","Excellent")</f>
        <v>None</v>
      </c>
      <c r="O1094" t="str">
        <f>CHOOSE(Homes[[#This Row],[condition]], "Poor","Fair","Average","Good","Excellent")</f>
        <v>Average</v>
      </c>
      <c r="P1094">
        <f ca="1">YEAR(TODAY())-Homes[[#This Row],[yr_built]]</f>
        <v>25</v>
      </c>
      <c r="Q1094">
        <v>0</v>
      </c>
      <c r="R1094">
        <f ca="1">IF(Homes[[#This Row],[yr_renovated]]&gt;0, YEAR(TODAY())-Homes[[#This Row],[yr_renovated]], YEAR(TODAY())-Homes[[#This Row],[yr_built]])</f>
        <v>25</v>
      </c>
      <c r="S1094">
        <v>2</v>
      </c>
      <c r="T1094" s="2">
        <v>41802</v>
      </c>
      <c r="U1094" s="3">
        <v>2.5</v>
      </c>
      <c r="V1094" s="4">
        <f>IFERROR(Homes[[#This Row],[sqft_above]]+Homes[[#This Row],[sqft_basement]]," ")</f>
        <v>2480</v>
      </c>
      <c r="W1094" s="4">
        <v>5137</v>
      </c>
      <c r="X1094">
        <v>0</v>
      </c>
      <c r="Y1094">
        <v>0</v>
      </c>
      <c r="Z1094">
        <v>3</v>
      </c>
      <c r="AA1094" s="4">
        <v>2480</v>
      </c>
      <c r="AB1094" s="4">
        <v>0</v>
      </c>
      <c r="AC1094">
        <v>2000</v>
      </c>
      <c r="AD1094" t="s">
        <v>1218</v>
      </c>
      <c r="AE1094" t="s">
        <v>137</v>
      </c>
      <c r="AF1094" t="s">
        <v>138</v>
      </c>
    </row>
    <row r="1095" spans="1:32">
      <c r="A1095" t="str">
        <f>PROPER(TRIM(Homes[[#This Row],[street]]))</f>
        <v>6338 284Th Way Ne</v>
      </c>
      <c r="B1095" t="str">
        <f>PROPER(TRIM(Homes[[#This Row],[city]]))</f>
        <v>Carnation</v>
      </c>
      <c r="C1095" t="str">
        <f>_xlfn.TEXTBEFORE(Homes[[#This Row],[statezip]]," ")</f>
        <v>WA</v>
      </c>
      <c r="D1095" s="6" t="str">
        <f>_xlfn.TEXTAFTER(Homes[[#This Row],[statezip]]," ")</f>
        <v>98014</v>
      </c>
      <c r="E1095" s="1">
        <v>641000</v>
      </c>
      <c r="F1095">
        <v>4</v>
      </c>
      <c r="G10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5" s="3" t="str">
        <f>Homes[[#This Row],[bedrooms]] &amp; " bd | " &amp; TEXT(Homes[[#This Row],[bathrooms]],"0.##") &amp; " ba"</f>
        <v>4 bd | 2.5 ba</v>
      </c>
      <c r="I1095" s="4">
        <v>2770</v>
      </c>
      <c r="J1095" s="1">
        <f>IFERROR(Homes[[#This Row],[price]]/Homes[[#This Row],[sqft_living]]," ")</f>
        <v>231.40794223826714</v>
      </c>
      <c r="K1095" s="4">
        <f>IFERROR(Homes[[#This Row],[sqft_lot]]/43560," ")</f>
        <v>1.4489898989898991</v>
      </c>
      <c r="L1095" t="str">
        <f>IF(Homes[[#This Row],[waterfront]]=1, "Yes","No")</f>
        <v>No</v>
      </c>
      <c r="M1095" s="4" t="str">
        <f>IF(Homes[[#This Row],[sqft_basement]]&gt;0, "Yes","No")</f>
        <v>No</v>
      </c>
      <c r="N1095" t="str">
        <f>CHOOSE(Homes[[#This Row],[view]]+1, "None","Fair","Good","Great","Excellent")</f>
        <v>None</v>
      </c>
      <c r="O1095" t="str">
        <f>CHOOSE(Homes[[#This Row],[condition]], "Poor","Fair","Average","Good","Excellent")</f>
        <v>Average</v>
      </c>
      <c r="P1095">
        <f ca="1">YEAR(TODAY())-Homes[[#This Row],[yr_built]]</f>
        <v>28</v>
      </c>
      <c r="Q1095">
        <v>0</v>
      </c>
      <c r="R1095">
        <f ca="1">IF(Homes[[#This Row],[yr_renovated]]&gt;0, YEAR(TODAY())-Homes[[#This Row],[yr_renovated]], YEAR(TODAY())-Homes[[#This Row],[yr_built]])</f>
        <v>28</v>
      </c>
      <c r="S1095">
        <v>2</v>
      </c>
      <c r="T1095" s="2">
        <v>41817</v>
      </c>
      <c r="U1095" s="3">
        <v>2.5</v>
      </c>
      <c r="V1095" s="4">
        <f>IFERROR(Homes[[#This Row],[sqft_above]]+Homes[[#This Row],[sqft_basement]]," ")</f>
        <v>2770</v>
      </c>
      <c r="W1095" s="4">
        <v>63118</v>
      </c>
      <c r="X1095">
        <v>0</v>
      </c>
      <c r="Y1095">
        <v>0</v>
      </c>
      <c r="Z1095">
        <v>3</v>
      </c>
      <c r="AA1095" s="4">
        <v>2770</v>
      </c>
      <c r="AB1095" s="4">
        <v>0</v>
      </c>
      <c r="AC1095">
        <v>1997</v>
      </c>
      <c r="AD1095" t="s">
        <v>1219</v>
      </c>
      <c r="AE1095" t="s">
        <v>147</v>
      </c>
      <c r="AF1095" t="s">
        <v>148</v>
      </c>
    </row>
    <row r="1096" spans="1:32">
      <c r="A1096" t="str">
        <f>PROPER(TRIM(Homes[[#This Row],[street]]))</f>
        <v>6729 Dibble Ave Nw</v>
      </c>
      <c r="B1096" t="str">
        <f>PROPER(TRIM(Homes[[#This Row],[city]]))</f>
        <v>Seattle</v>
      </c>
      <c r="C1096" t="str">
        <f>_xlfn.TEXTBEFORE(Homes[[#This Row],[statezip]]," ")</f>
        <v>WA</v>
      </c>
      <c r="D1096" s="6" t="str">
        <f>_xlfn.TEXTAFTER(Homes[[#This Row],[statezip]]," ")</f>
        <v>98117</v>
      </c>
      <c r="E1096" s="1">
        <v>641000</v>
      </c>
      <c r="F1096">
        <v>3</v>
      </c>
      <c r="G10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096" s="3" t="str">
        <f>Homes[[#This Row],[bedrooms]] &amp; " bd | " &amp; TEXT(Homes[[#This Row],[bathrooms]],"0.##") &amp; " ba"</f>
        <v>3 bd | 1.75 ba</v>
      </c>
      <c r="I1096" s="4">
        <v>1620</v>
      </c>
      <c r="J1096" s="1">
        <f>IFERROR(Homes[[#This Row],[price]]/Homes[[#This Row],[sqft_living]]," ")</f>
        <v>395.67901234567898</v>
      </c>
      <c r="K1096" s="4">
        <f>IFERROR(Homes[[#This Row],[sqft_lot]]/43560," ")</f>
        <v>9.1253443526170805E-2</v>
      </c>
      <c r="L1096" t="str">
        <f>IF(Homes[[#This Row],[waterfront]]=1, "Yes","No")</f>
        <v>No</v>
      </c>
      <c r="M1096" s="4" t="str">
        <f>IF(Homes[[#This Row],[sqft_basement]]&gt;0, "Yes","No")</f>
        <v>Yes</v>
      </c>
      <c r="N1096" t="str">
        <f>CHOOSE(Homes[[#This Row],[view]]+1, "None","Fair","Good","Great","Excellent")</f>
        <v>None</v>
      </c>
      <c r="O1096" t="str">
        <f>CHOOSE(Homes[[#This Row],[condition]], "Poor","Fair","Average","Good","Excellent")</f>
        <v>Excellent</v>
      </c>
      <c r="P1096">
        <f ca="1">YEAR(TODAY())-Homes[[#This Row],[yr_built]]</f>
        <v>99</v>
      </c>
      <c r="Q1096">
        <v>0</v>
      </c>
      <c r="R1096">
        <f ca="1">IF(Homes[[#This Row],[yr_renovated]]&gt;0, YEAR(TODAY())-Homes[[#This Row],[yr_renovated]], YEAR(TODAY())-Homes[[#This Row],[yr_built]])</f>
        <v>99</v>
      </c>
      <c r="S1096">
        <v>1</v>
      </c>
      <c r="T1096" s="2">
        <v>41782</v>
      </c>
      <c r="U1096" s="3">
        <v>1.75</v>
      </c>
      <c r="V1096" s="4">
        <f>IFERROR(Homes[[#This Row],[sqft_above]]+Homes[[#This Row],[sqft_basement]]," ")</f>
        <v>1620</v>
      </c>
      <c r="W1096" s="4">
        <v>3975</v>
      </c>
      <c r="X1096">
        <v>0</v>
      </c>
      <c r="Y1096">
        <v>0</v>
      </c>
      <c r="Z1096">
        <v>5</v>
      </c>
      <c r="AA1096" s="4">
        <v>940</v>
      </c>
      <c r="AB1096" s="4">
        <v>680</v>
      </c>
      <c r="AC1096">
        <v>1926</v>
      </c>
      <c r="AD1096" t="s">
        <v>1220</v>
      </c>
      <c r="AE1096" t="s">
        <v>49</v>
      </c>
      <c r="AF1096" t="s">
        <v>204</v>
      </c>
    </row>
    <row r="1097" spans="1:32">
      <c r="A1097" t="str">
        <f>PROPER(TRIM(Homes[[#This Row],[street]]))</f>
        <v>3060 124Th Ave Ne</v>
      </c>
      <c r="B1097" t="str">
        <f>PROPER(TRIM(Homes[[#This Row],[city]]))</f>
        <v>Bellevue</v>
      </c>
      <c r="C1097" t="str">
        <f>_xlfn.TEXTBEFORE(Homes[[#This Row],[statezip]]," ")</f>
        <v>WA</v>
      </c>
      <c r="D1097" s="6" t="str">
        <f>_xlfn.TEXTAFTER(Homes[[#This Row],[statezip]]," ")</f>
        <v>98005</v>
      </c>
      <c r="E1097" s="1">
        <v>640000</v>
      </c>
      <c r="F1097">
        <v>3</v>
      </c>
      <c r="G10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097" s="3" t="str">
        <f>Homes[[#This Row],[bedrooms]] &amp; " bd | " &amp; TEXT(Homes[[#This Row],[bathrooms]],"0.##") &amp; " ba"</f>
        <v>3 bd | 2.25 ba</v>
      </c>
      <c r="I1097" s="4">
        <v>1980</v>
      </c>
      <c r="J1097" s="1">
        <f>IFERROR(Homes[[#This Row],[price]]/Homes[[#This Row],[sqft_living]]," ")</f>
        <v>323.23232323232321</v>
      </c>
      <c r="K1097" s="4">
        <f>IFERROR(Homes[[#This Row],[sqft_lot]]/43560," ")</f>
        <v>0.23220844811753902</v>
      </c>
      <c r="L1097" t="str">
        <f>IF(Homes[[#This Row],[waterfront]]=1, "Yes","No")</f>
        <v>No</v>
      </c>
      <c r="M1097" s="4" t="str">
        <f>IF(Homes[[#This Row],[sqft_basement]]&gt;0, "Yes","No")</f>
        <v>No</v>
      </c>
      <c r="N1097" t="str">
        <f>CHOOSE(Homes[[#This Row],[view]]+1, "None","Fair","Good","Great","Excellent")</f>
        <v>None</v>
      </c>
      <c r="O1097" t="str">
        <f>CHOOSE(Homes[[#This Row],[condition]], "Poor","Fair","Average","Good","Excellent")</f>
        <v>Average</v>
      </c>
      <c r="P1097">
        <f ca="1">YEAR(TODAY())-Homes[[#This Row],[yr_built]]</f>
        <v>66</v>
      </c>
      <c r="Q1097">
        <v>1989</v>
      </c>
      <c r="R1097">
        <f ca="1">IF(Homes[[#This Row],[yr_renovated]]&gt;0, YEAR(TODAY())-Homes[[#This Row],[yr_renovated]], YEAR(TODAY())-Homes[[#This Row],[yr_built]])</f>
        <v>36</v>
      </c>
      <c r="S1097">
        <v>1</v>
      </c>
      <c r="T1097" s="2">
        <v>41823</v>
      </c>
      <c r="U1097" s="3">
        <v>2.25</v>
      </c>
      <c r="V1097" s="4">
        <f>IFERROR(Homes[[#This Row],[sqft_above]]+Homes[[#This Row],[sqft_basement]]," ")</f>
        <v>1980</v>
      </c>
      <c r="W1097" s="4">
        <v>10115</v>
      </c>
      <c r="X1097">
        <v>0</v>
      </c>
      <c r="Y1097">
        <v>0</v>
      </c>
      <c r="Z1097">
        <v>3</v>
      </c>
      <c r="AA1097" s="4">
        <v>1980</v>
      </c>
      <c r="AB1097" s="4">
        <v>0</v>
      </c>
      <c r="AC1097">
        <v>1959</v>
      </c>
      <c r="AD1097" t="s">
        <v>1221</v>
      </c>
      <c r="AE1097" t="s">
        <v>33</v>
      </c>
      <c r="AF1097" t="s">
        <v>115</v>
      </c>
    </row>
    <row r="1098" spans="1:32">
      <c r="A1098" t="str">
        <f>PROPER(TRIM(Homes[[#This Row],[street]]))</f>
        <v>12020 Se 76Th St</v>
      </c>
      <c r="B1098" t="str">
        <f>PROPER(TRIM(Homes[[#This Row],[city]]))</f>
        <v>Newcastle</v>
      </c>
      <c r="C1098" t="str">
        <f>_xlfn.TEXTBEFORE(Homes[[#This Row],[statezip]]," ")</f>
        <v>WA</v>
      </c>
      <c r="D1098" s="6" t="str">
        <f>_xlfn.TEXTAFTER(Homes[[#This Row],[statezip]]," ")</f>
        <v>98056</v>
      </c>
      <c r="E1098" s="1">
        <v>640000</v>
      </c>
      <c r="F1098">
        <v>3</v>
      </c>
      <c r="G10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8" s="3" t="str">
        <f>Homes[[#This Row],[bedrooms]] &amp; " bd | " &amp; TEXT(Homes[[#This Row],[bathrooms]],"0.##") &amp; " ba"</f>
        <v>3 bd | 2.5 ba</v>
      </c>
      <c r="I1098" s="4">
        <v>2370</v>
      </c>
      <c r="J1098" s="1">
        <f>IFERROR(Homes[[#This Row],[price]]/Homes[[#This Row],[sqft_living]]," ")</f>
        <v>270.042194092827</v>
      </c>
      <c r="K1098" s="4">
        <f>IFERROR(Homes[[#This Row],[sqft_lot]]/43560," ")</f>
        <v>0.25647382920110195</v>
      </c>
      <c r="L1098" t="str">
        <f>IF(Homes[[#This Row],[waterfront]]=1, "Yes","No")</f>
        <v>No</v>
      </c>
      <c r="M1098" s="4" t="str">
        <f>IF(Homes[[#This Row],[sqft_basement]]&gt;0, "Yes","No")</f>
        <v>No</v>
      </c>
      <c r="N1098" t="str">
        <f>CHOOSE(Homes[[#This Row],[view]]+1, "None","Fair","Good","Great","Excellent")</f>
        <v>None</v>
      </c>
      <c r="O1098" t="str">
        <f>CHOOSE(Homes[[#This Row],[condition]], "Poor","Fair","Average","Good","Excellent")</f>
        <v>Average</v>
      </c>
      <c r="P1098">
        <f ca="1">YEAR(TODAY())-Homes[[#This Row],[yr_built]]</f>
        <v>32</v>
      </c>
      <c r="Q1098">
        <v>0</v>
      </c>
      <c r="R1098">
        <f ca="1">IF(Homes[[#This Row],[yr_renovated]]&gt;0, YEAR(TODAY())-Homes[[#This Row],[yr_renovated]], YEAR(TODAY())-Homes[[#This Row],[yr_built]])</f>
        <v>32</v>
      </c>
      <c r="S1098">
        <v>2</v>
      </c>
      <c r="T1098" s="2">
        <v>41793</v>
      </c>
      <c r="U1098" s="3">
        <v>2.5</v>
      </c>
      <c r="V1098" s="4">
        <f>IFERROR(Homes[[#This Row],[sqft_above]]+Homes[[#This Row],[sqft_basement]]," ")</f>
        <v>2370</v>
      </c>
      <c r="W1098" s="4">
        <v>11172</v>
      </c>
      <c r="X1098">
        <v>0</v>
      </c>
      <c r="Y1098">
        <v>0</v>
      </c>
      <c r="Z1098">
        <v>3</v>
      </c>
      <c r="AA1098" s="4">
        <v>2370</v>
      </c>
      <c r="AB1098" s="4">
        <v>0</v>
      </c>
      <c r="AC1098">
        <v>1993</v>
      </c>
      <c r="AD1098" t="s">
        <v>1222</v>
      </c>
      <c r="AE1098" t="s">
        <v>281</v>
      </c>
      <c r="AF1098" t="s">
        <v>672</v>
      </c>
    </row>
    <row r="1099" spans="1:32">
      <c r="A1099" t="str">
        <f>PROPER(TRIM(Homes[[#This Row],[street]]))</f>
        <v>11001-11025 169Th Pl Ne</v>
      </c>
      <c r="B1099" t="str">
        <f>PROPER(TRIM(Homes[[#This Row],[city]]))</f>
        <v>Redmond</v>
      </c>
      <c r="C1099" t="str">
        <f>_xlfn.TEXTBEFORE(Homes[[#This Row],[statezip]]," ")</f>
        <v>WA</v>
      </c>
      <c r="D1099" s="6" t="str">
        <f>_xlfn.TEXTAFTER(Homes[[#This Row],[statezip]]," ")</f>
        <v>98052</v>
      </c>
      <c r="E1099" s="1">
        <v>640000</v>
      </c>
      <c r="F1099">
        <v>4</v>
      </c>
      <c r="G10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099" s="3" t="str">
        <f>Homes[[#This Row],[bedrooms]] &amp; " bd | " &amp; TEXT(Homes[[#This Row],[bathrooms]],"0.##") &amp; " ba"</f>
        <v>4 bd | 2.5 ba</v>
      </c>
      <c r="I1099" s="4">
        <v>2341</v>
      </c>
      <c r="J1099" s="1">
        <f>IFERROR(Homes[[#This Row],[price]]/Homes[[#This Row],[sqft_living]]," ")</f>
        <v>273.38744126441691</v>
      </c>
      <c r="K1099" s="4">
        <f>IFERROR(Homes[[#This Row],[sqft_lot]]/43560," ")</f>
        <v>0.22024793388429753</v>
      </c>
      <c r="L1099" t="str">
        <f>IF(Homes[[#This Row],[waterfront]]=1, "Yes","No")</f>
        <v>No</v>
      </c>
      <c r="M1099" s="4" t="str">
        <f>IF(Homes[[#This Row],[sqft_basement]]&gt;0, "Yes","No")</f>
        <v>No</v>
      </c>
      <c r="N1099" t="str">
        <f>CHOOSE(Homes[[#This Row],[view]]+1, "None","Fair","Good","Great","Excellent")</f>
        <v>None</v>
      </c>
      <c r="O1099" t="str">
        <f>CHOOSE(Homes[[#This Row],[condition]], "Poor","Fair","Average","Good","Excellent")</f>
        <v>Average</v>
      </c>
      <c r="P1099">
        <f ca="1">YEAR(TODAY())-Homes[[#This Row],[yr_built]]</f>
        <v>28</v>
      </c>
      <c r="Q1099">
        <v>0</v>
      </c>
      <c r="R1099">
        <f ca="1">IF(Homes[[#This Row],[yr_renovated]]&gt;0, YEAR(TODAY())-Homes[[#This Row],[yr_renovated]], YEAR(TODAY())-Homes[[#This Row],[yr_built]])</f>
        <v>28</v>
      </c>
      <c r="S1099">
        <v>2</v>
      </c>
      <c r="T1099" s="2">
        <v>41814</v>
      </c>
      <c r="U1099" s="3">
        <v>2.5</v>
      </c>
      <c r="V1099" s="4">
        <f>IFERROR(Homes[[#This Row],[sqft_above]]+Homes[[#This Row],[sqft_basement]]," ")</f>
        <v>2341</v>
      </c>
      <c r="W1099" s="4">
        <v>9594</v>
      </c>
      <c r="X1099">
        <v>0</v>
      </c>
      <c r="Y1099">
        <v>0</v>
      </c>
      <c r="Z1099">
        <v>3</v>
      </c>
      <c r="AA1099" s="4">
        <v>2341</v>
      </c>
      <c r="AB1099" s="4">
        <v>0</v>
      </c>
      <c r="AC1099">
        <v>1997</v>
      </c>
      <c r="AD1099" t="s">
        <v>1223</v>
      </c>
      <c r="AE1099" t="s">
        <v>137</v>
      </c>
      <c r="AF1099" t="s">
        <v>138</v>
      </c>
    </row>
    <row r="1100" spans="1:32">
      <c r="A1100" t="str">
        <f>PROPER(TRIM(Homes[[#This Row],[street]]))</f>
        <v>23359 Ne 24Th Pl</v>
      </c>
      <c r="B1100" t="str">
        <f>PROPER(TRIM(Homes[[#This Row],[city]]))</f>
        <v>Sammamish</v>
      </c>
      <c r="C1100" t="str">
        <f>_xlfn.TEXTBEFORE(Homes[[#This Row],[statezip]]," ")</f>
        <v>WA</v>
      </c>
      <c r="D1100" s="6" t="str">
        <f>_xlfn.TEXTAFTER(Homes[[#This Row],[statezip]]," ")</f>
        <v>98074</v>
      </c>
      <c r="E1100" s="1">
        <v>640000</v>
      </c>
      <c r="F1100">
        <v>3</v>
      </c>
      <c r="G1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00" s="3" t="str">
        <f>Homes[[#This Row],[bedrooms]] &amp; " bd | " &amp; TEXT(Homes[[#This Row],[bathrooms]],"0.##") &amp; " ba"</f>
        <v>3 bd | 2.5 ba</v>
      </c>
      <c r="I1100" s="4">
        <v>2140</v>
      </c>
      <c r="J1100" s="1">
        <f>IFERROR(Homes[[#This Row],[price]]/Homes[[#This Row],[sqft_living]]," ")</f>
        <v>299.06542056074767</v>
      </c>
      <c r="K1100" s="4">
        <f>IFERROR(Homes[[#This Row],[sqft_lot]]/43560," ")</f>
        <v>0.20488980716253444</v>
      </c>
      <c r="L1100" t="str">
        <f>IF(Homes[[#This Row],[waterfront]]=1, "Yes","No")</f>
        <v>No</v>
      </c>
      <c r="M1100" s="4" t="str">
        <f>IF(Homes[[#This Row],[sqft_basement]]&gt;0, "Yes","No")</f>
        <v>No</v>
      </c>
      <c r="N1100" t="str">
        <f>CHOOSE(Homes[[#This Row],[view]]+1, "None","Fair","Good","Great","Excellent")</f>
        <v>None</v>
      </c>
      <c r="O1100" t="str">
        <f>CHOOSE(Homes[[#This Row],[condition]], "Poor","Fair","Average","Good","Excellent")</f>
        <v>Average</v>
      </c>
      <c r="P1100">
        <f ca="1">YEAR(TODAY())-Homes[[#This Row],[yr_built]]</f>
        <v>34</v>
      </c>
      <c r="Q1100">
        <v>0</v>
      </c>
      <c r="R1100">
        <f ca="1">IF(Homes[[#This Row],[yr_renovated]]&gt;0, YEAR(TODAY())-Homes[[#This Row],[yr_renovated]], YEAR(TODAY())-Homes[[#This Row],[yr_built]])</f>
        <v>34</v>
      </c>
      <c r="S1100">
        <v>2</v>
      </c>
      <c r="T1100" s="2">
        <v>41799</v>
      </c>
      <c r="U1100" s="3">
        <v>2.5</v>
      </c>
      <c r="V1100" s="4">
        <f>IFERROR(Homes[[#This Row],[sqft_above]]+Homes[[#This Row],[sqft_basement]]," ")</f>
        <v>2140</v>
      </c>
      <c r="W1100" s="4">
        <v>8925</v>
      </c>
      <c r="X1100">
        <v>0</v>
      </c>
      <c r="Y1100">
        <v>0</v>
      </c>
      <c r="Z1100">
        <v>3</v>
      </c>
      <c r="AA1100" s="4">
        <v>2140</v>
      </c>
      <c r="AB1100" s="4">
        <v>0</v>
      </c>
      <c r="AC1100">
        <v>1991</v>
      </c>
      <c r="AD1100" t="s">
        <v>1224</v>
      </c>
      <c r="AE1100" t="s">
        <v>102</v>
      </c>
      <c r="AF1100" t="s">
        <v>266</v>
      </c>
    </row>
    <row r="1101" spans="1:32">
      <c r="A1101" t="str">
        <f>PROPER(TRIM(Homes[[#This Row],[street]]))</f>
        <v>1806 11Th Ave</v>
      </c>
      <c r="B1101" t="str">
        <f>PROPER(TRIM(Homes[[#This Row],[city]]))</f>
        <v>Seattle</v>
      </c>
      <c r="C1101" t="str">
        <f>_xlfn.TEXTBEFORE(Homes[[#This Row],[statezip]]," ")</f>
        <v>WA</v>
      </c>
      <c r="D1101" s="6" t="str">
        <f>_xlfn.TEXTAFTER(Homes[[#This Row],[statezip]]," ")</f>
        <v>98122</v>
      </c>
      <c r="E1101" s="1">
        <v>640000</v>
      </c>
      <c r="F1101">
        <v>2</v>
      </c>
      <c r="G1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01" s="3" t="str">
        <f>Homes[[#This Row],[bedrooms]] &amp; " bd | " &amp; TEXT(Homes[[#This Row],[bathrooms]],"0.##") &amp; " ba"</f>
        <v>2 bd | 2.25 ba</v>
      </c>
      <c r="I1101" s="4">
        <v>1540</v>
      </c>
      <c r="J1101" s="1">
        <f>IFERROR(Homes[[#This Row],[price]]/Homes[[#This Row],[sqft_living]]," ")</f>
        <v>415.58441558441558</v>
      </c>
      <c r="K1101" s="4">
        <f>IFERROR(Homes[[#This Row],[sqft_lot]]/43560," ")</f>
        <v>2.1992653810835629E-2</v>
      </c>
      <c r="L1101" t="str">
        <f>IF(Homes[[#This Row],[waterfront]]=1, "Yes","No")</f>
        <v>No</v>
      </c>
      <c r="M1101" s="4" t="str">
        <f>IF(Homes[[#This Row],[sqft_basement]]&gt;0, "Yes","No")</f>
        <v>No</v>
      </c>
      <c r="N1101" t="str">
        <f>CHOOSE(Homes[[#This Row],[view]]+1, "None","Fair","Good","Great","Excellent")</f>
        <v>None</v>
      </c>
      <c r="O1101" t="str">
        <f>CHOOSE(Homes[[#This Row],[condition]], "Poor","Fair","Average","Good","Excellent")</f>
        <v>Average</v>
      </c>
      <c r="P1101">
        <f ca="1">YEAR(TODAY())-Homes[[#This Row],[yr_built]]</f>
        <v>18</v>
      </c>
      <c r="Q1101">
        <v>0</v>
      </c>
      <c r="R1101">
        <f ca="1">IF(Homes[[#This Row],[yr_renovated]]&gt;0, YEAR(TODAY())-Homes[[#This Row],[yr_renovated]], YEAR(TODAY())-Homes[[#This Row],[yr_built]])</f>
        <v>18</v>
      </c>
      <c r="S1101">
        <v>3</v>
      </c>
      <c r="T1101" s="2">
        <v>41778</v>
      </c>
      <c r="U1101" s="3">
        <v>2.25</v>
      </c>
      <c r="V1101" s="4">
        <f>IFERROR(Homes[[#This Row],[sqft_above]]+Homes[[#This Row],[sqft_basement]]," ")</f>
        <v>1540</v>
      </c>
      <c r="W1101" s="4">
        <v>958</v>
      </c>
      <c r="X1101">
        <v>0</v>
      </c>
      <c r="Y1101">
        <v>0</v>
      </c>
      <c r="Z1101">
        <v>3</v>
      </c>
      <c r="AA1101" s="4">
        <v>1540</v>
      </c>
      <c r="AB1101" s="4">
        <v>0</v>
      </c>
      <c r="AC1101">
        <v>2007</v>
      </c>
      <c r="AD1101" t="s">
        <v>1225</v>
      </c>
      <c r="AE1101" t="s">
        <v>49</v>
      </c>
      <c r="AF1101" t="s">
        <v>302</v>
      </c>
    </row>
    <row r="1102" spans="1:32">
      <c r="A1102" t="str">
        <f>PROPER(TRIM(Homes[[#This Row],[street]]))</f>
        <v>1816 11Th Ave</v>
      </c>
      <c r="B1102" t="str">
        <f>PROPER(TRIM(Homes[[#This Row],[city]]))</f>
        <v>Seattle</v>
      </c>
      <c r="C1102" t="str">
        <f>_xlfn.TEXTBEFORE(Homes[[#This Row],[statezip]]," ")</f>
        <v>WA</v>
      </c>
      <c r="D1102" s="6" t="str">
        <f>_xlfn.TEXTAFTER(Homes[[#This Row],[statezip]]," ")</f>
        <v>98122</v>
      </c>
      <c r="E1102" s="1">
        <v>640000</v>
      </c>
      <c r="F1102">
        <v>2</v>
      </c>
      <c r="G1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02" s="3" t="str">
        <f>Homes[[#This Row],[bedrooms]] &amp; " bd | " &amp; TEXT(Homes[[#This Row],[bathrooms]],"0.##") &amp; " ba"</f>
        <v>2 bd | 2.25 ba</v>
      </c>
      <c r="I1102" s="4">
        <v>1540</v>
      </c>
      <c r="J1102" s="1">
        <f>IFERROR(Homes[[#This Row],[price]]/Homes[[#This Row],[sqft_living]]," ")</f>
        <v>415.58441558441558</v>
      </c>
      <c r="K1102" s="4">
        <f>IFERROR(Homes[[#This Row],[sqft_lot]]/43560," ")</f>
        <v>2.2153351698806244E-2</v>
      </c>
      <c r="L1102" t="str">
        <f>IF(Homes[[#This Row],[waterfront]]=1, "Yes","No")</f>
        <v>No</v>
      </c>
      <c r="M1102" s="4" t="str">
        <f>IF(Homes[[#This Row],[sqft_basement]]&gt;0, "Yes","No")</f>
        <v>No</v>
      </c>
      <c r="N1102" t="str">
        <f>CHOOSE(Homes[[#This Row],[view]]+1, "None","Fair","Good","Great","Excellent")</f>
        <v>None</v>
      </c>
      <c r="O1102" t="str">
        <f>CHOOSE(Homes[[#This Row],[condition]], "Poor","Fair","Average","Good","Excellent")</f>
        <v>Average</v>
      </c>
      <c r="P1102">
        <f ca="1">YEAR(TODAY())-Homes[[#This Row],[yr_built]]</f>
        <v>18</v>
      </c>
      <c r="Q1102">
        <v>0</v>
      </c>
      <c r="R1102">
        <f ca="1">IF(Homes[[#This Row],[yr_renovated]]&gt;0, YEAR(TODAY())-Homes[[#This Row],[yr_renovated]], YEAR(TODAY())-Homes[[#This Row],[yr_built]])</f>
        <v>18</v>
      </c>
      <c r="S1102">
        <v>3</v>
      </c>
      <c r="T1102" s="2">
        <v>41821</v>
      </c>
      <c r="U1102" s="3">
        <v>2.25</v>
      </c>
      <c r="V1102" s="4">
        <f>IFERROR(Homes[[#This Row],[sqft_above]]+Homes[[#This Row],[sqft_basement]]," ")</f>
        <v>1540</v>
      </c>
      <c r="W1102" s="4">
        <v>965</v>
      </c>
      <c r="X1102">
        <v>0</v>
      </c>
      <c r="Y1102">
        <v>0</v>
      </c>
      <c r="Z1102">
        <v>3</v>
      </c>
      <c r="AA1102" s="4">
        <v>1540</v>
      </c>
      <c r="AB1102" s="4">
        <v>0</v>
      </c>
      <c r="AC1102">
        <v>2007</v>
      </c>
      <c r="AD1102" t="s">
        <v>1226</v>
      </c>
      <c r="AE1102" t="s">
        <v>49</v>
      </c>
      <c r="AF1102" t="s">
        <v>302</v>
      </c>
    </row>
    <row r="1103" spans="1:32">
      <c r="A1103" t="str">
        <f>PROPER(TRIM(Homes[[#This Row],[street]]))</f>
        <v>8024 Corliss Ave N</v>
      </c>
      <c r="B1103" t="str">
        <f>PROPER(TRIM(Homes[[#This Row],[city]]))</f>
        <v>Seattle</v>
      </c>
      <c r="C1103" t="str">
        <f>_xlfn.TEXTBEFORE(Homes[[#This Row],[statezip]]," ")</f>
        <v>WA</v>
      </c>
      <c r="D1103" s="6" t="str">
        <f>_xlfn.TEXTAFTER(Homes[[#This Row],[statezip]]," ")</f>
        <v>98103</v>
      </c>
      <c r="E1103" s="1">
        <v>640000</v>
      </c>
      <c r="F1103">
        <v>3</v>
      </c>
      <c r="G1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03" s="3" t="str">
        <f>Homes[[#This Row],[bedrooms]] &amp; " bd | " &amp; TEXT(Homes[[#This Row],[bathrooms]],"0.##") &amp; " ba"</f>
        <v>3 bd | 1.75 ba</v>
      </c>
      <c r="I1103" s="4">
        <v>1620</v>
      </c>
      <c r="J1103" s="1">
        <f>IFERROR(Homes[[#This Row],[price]]/Homes[[#This Row],[sqft_living]]," ")</f>
        <v>395.06172839506172</v>
      </c>
      <c r="K1103" s="4">
        <f>IFERROR(Homes[[#This Row],[sqft_lot]]/43560," ")</f>
        <v>0.13774104683195593</v>
      </c>
      <c r="L1103" t="str">
        <f>IF(Homes[[#This Row],[waterfront]]=1, "Yes","No")</f>
        <v>No</v>
      </c>
      <c r="M1103" s="4" t="str">
        <f>IF(Homes[[#This Row],[sqft_basement]]&gt;0, "Yes","No")</f>
        <v>Yes</v>
      </c>
      <c r="N1103" t="str">
        <f>CHOOSE(Homes[[#This Row],[view]]+1, "None","Fair","Good","Great","Excellent")</f>
        <v>None</v>
      </c>
      <c r="O1103" t="str">
        <f>CHOOSE(Homes[[#This Row],[condition]], "Poor","Fair","Average","Good","Excellent")</f>
        <v>Excellent</v>
      </c>
      <c r="P1103">
        <f ca="1">YEAR(TODAY())-Homes[[#This Row],[yr_built]]</f>
        <v>78</v>
      </c>
      <c r="Q1103">
        <v>0</v>
      </c>
      <c r="R1103">
        <f ca="1">IF(Homes[[#This Row],[yr_renovated]]&gt;0, YEAR(TODAY())-Homes[[#This Row],[yr_renovated]], YEAR(TODAY())-Homes[[#This Row],[yr_built]])</f>
        <v>78</v>
      </c>
      <c r="S1103">
        <v>1</v>
      </c>
      <c r="T1103" s="2">
        <v>41815</v>
      </c>
      <c r="U1103" s="3">
        <v>1.75</v>
      </c>
      <c r="V1103" s="4">
        <f>IFERROR(Homes[[#This Row],[sqft_above]]+Homes[[#This Row],[sqft_basement]]," ")</f>
        <v>1620</v>
      </c>
      <c r="W1103" s="4">
        <v>6000</v>
      </c>
      <c r="X1103">
        <v>0</v>
      </c>
      <c r="Y1103">
        <v>0</v>
      </c>
      <c r="Z1103">
        <v>5</v>
      </c>
      <c r="AA1103" s="4">
        <v>1040</v>
      </c>
      <c r="AB1103" s="4">
        <v>580</v>
      </c>
      <c r="AC1103">
        <v>1947</v>
      </c>
      <c r="AD1103" t="s">
        <v>1227</v>
      </c>
      <c r="AE1103" t="s">
        <v>49</v>
      </c>
      <c r="AF1103" t="s">
        <v>172</v>
      </c>
    </row>
    <row r="1104" spans="1:32">
      <c r="A1104" t="str">
        <f>PROPER(TRIM(Homes[[#This Row],[street]]))</f>
        <v>2647 22Nd Ave W</v>
      </c>
      <c r="B1104" t="str">
        <f>PROPER(TRIM(Homes[[#This Row],[city]]))</f>
        <v>Seattle</v>
      </c>
      <c r="C1104" t="str">
        <f>_xlfn.TEXTBEFORE(Homes[[#This Row],[statezip]]," ")</f>
        <v>WA</v>
      </c>
      <c r="D1104" s="6" t="str">
        <f>_xlfn.TEXTAFTER(Homes[[#This Row],[statezip]]," ")</f>
        <v>98199</v>
      </c>
      <c r="E1104" s="1">
        <v>640000</v>
      </c>
      <c r="F1104">
        <v>3</v>
      </c>
      <c r="G1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04" s="3" t="str">
        <f>Homes[[#This Row],[bedrooms]] &amp; " bd | " &amp; TEXT(Homes[[#This Row],[bathrooms]],"0.##") &amp; " ba"</f>
        <v>3 bd | 2.5 ba</v>
      </c>
      <c r="I1104" s="4">
        <v>1690</v>
      </c>
      <c r="J1104" s="1">
        <f>IFERROR(Homes[[#This Row],[price]]/Homes[[#This Row],[sqft_living]]," ")</f>
        <v>378.69822485207101</v>
      </c>
      <c r="K1104" s="4">
        <f>IFERROR(Homes[[#This Row],[sqft_lot]]/43560," ")</f>
        <v>3.5651974288337926E-2</v>
      </c>
      <c r="L1104" t="str">
        <f>IF(Homes[[#This Row],[waterfront]]=1, "Yes","No")</f>
        <v>No</v>
      </c>
      <c r="M1104" s="4" t="str">
        <f>IF(Homes[[#This Row],[sqft_basement]]&gt;0, "Yes","No")</f>
        <v>No</v>
      </c>
      <c r="N1104" t="str">
        <f>CHOOSE(Homes[[#This Row],[view]]+1, "None","Fair","Good","Great","Excellent")</f>
        <v>None</v>
      </c>
      <c r="O1104" t="str">
        <f>CHOOSE(Homes[[#This Row],[condition]], "Poor","Fair","Average","Good","Excellent")</f>
        <v>Average</v>
      </c>
      <c r="P1104">
        <f ca="1">YEAR(TODAY())-Homes[[#This Row],[yr_built]]</f>
        <v>18</v>
      </c>
      <c r="Q1104">
        <v>0</v>
      </c>
      <c r="R1104">
        <f ca="1">IF(Homes[[#This Row],[yr_renovated]]&gt;0, YEAR(TODAY())-Homes[[#This Row],[yr_renovated]], YEAR(TODAY())-Homes[[#This Row],[yr_built]])</f>
        <v>18</v>
      </c>
      <c r="S1104">
        <v>2.5</v>
      </c>
      <c r="T1104" s="2">
        <v>41794</v>
      </c>
      <c r="U1104" s="3">
        <v>2.5</v>
      </c>
      <c r="V1104" s="4">
        <f>IFERROR(Homes[[#This Row],[sqft_above]]+Homes[[#This Row],[sqft_basement]]," ")</f>
        <v>1690</v>
      </c>
      <c r="W1104" s="4">
        <v>1553</v>
      </c>
      <c r="X1104">
        <v>0</v>
      </c>
      <c r="Y1104">
        <v>0</v>
      </c>
      <c r="Z1104">
        <v>3</v>
      </c>
      <c r="AA1104" s="4">
        <v>1690</v>
      </c>
      <c r="AB1104" s="4">
        <v>0</v>
      </c>
      <c r="AC1104">
        <v>2007</v>
      </c>
      <c r="AD1104" t="s">
        <v>1228</v>
      </c>
      <c r="AE1104" t="s">
        <v>49</v>
      </c>
      <c r="AF1104" t="s">
        <v>58</v>
      </c>
    </row>
    <row r="1105" spans="1:32">
      <c r="A1105" t="str">
        <f>PROPER(TRIM(Homes[[#This Row],[street]]))</f>
        <v>3526 Ashworth Ave N</v>
      </c>
      <c r="B1105" t="str">
        <f>PROPER(TRIM(Homes[[#This Row],[city]]))</f>
        <v>Seattle</v>
      </c>
      <c r="C1105" t="str">
        <f>_xlfn.TEXTBEFORE(Homes[[#This Row],[statezip]]," ")</f>
        <v>WA</v>
      </c>
      <c r="D1105" s="6" t="str">
        <f>_xlfn.TEXTAFTER(Homes[[#This Row],[statezip]]," ")</f>
        <v>98103</v>
      </c>
      <c r="E1105" s="1">
        <v>640000</v>
      </c>
      <c r="F1105">
        <v>2</v>
      </c>
      <c r="G1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05" s="3" t="str">
        <f>Homes[[#This Row],[bedrooms]] &amp; " bd | " &amp; TEXT(Homes[[#This Row],[bathrooms]],"0.##") &amp; " ba"</f>
        <v>2 bd | 1.75 ba</v>
      </c>
      <c r="I1105" s="4">
        <v>1760</v>
      </c>
      <c r="J1105" s="1">
        <f>IFERROR(Homes[[#This Row],[price]]/Homes[[#This Row],[sqft_living]]," ")</f>
        <v>363.63636363636363</v>
      </c>
      <c r="K1105" s="4">
        <f>IFERROR(Homes[[#This Row],[sqft_lot]]/43560," ")</f>
        <v>0.10101010101010101</v>
      </c>
      <c r="L1105" t="str">
        <f>IF(Homes[[#This Row],[waterfront]]=1, "Yes","No")</f>
        <v>No</v>
      </c>
      <c r="M1105" s="4" t="str">
        <f>IF(Homes[[#This Row],[sqft_basement]]&gt;0, "Yes","No")</f>
        <v>Yes</v>
      </c>
      <c r="N1105" t="str">
        <f>CHOOSE(Homes[[#This Row],[view]]+1, "None","Fair","Good","Great","Excellent")</f>
        <v>None</v>
      </c>
      <c r="O1105" t="str">
        <f>CHOOSE(Homes[[#This Row],[condition]], "Poor","Fair","Average","Good","Excellent")</f>
        <v>Good</v>
      </c>
      <c r="P1105">
        <f ca="1">YEAR(TODAY())-Homes[[#This Row],[yr_built]]</f>
        <v>95</v>
      </c>
      <c r="Q1105">
        <v>0</v>
      </c>
      <c r="R1105">
        <f ca="1">IF(Homes[[#This Row],[yr_renovated]]&gt;0, YEAR(TODAY())-Homes[[#This Row],[yr_renovated]], YEAR(TODAY())-Homes[[#This Row],[yr_built]])</f>
        <v>95</v>
      </c>
      <c r="S1105">
        <v>1</v>
      </c>
      <c r="T1105" s="2">
        <v>41810</v>
      </c>
      <c r="U1105" s="3">
        <v>1.75</v>
      </c>
      <c r="V1105" s="4">
        <f>IFERROR(Homes[[#This Row],[sqft_above]]+Homes[[#This Row],[sqft_basement]]," ")</f>
        <v>1760</v>
      </c>
      <c r="W1105" s="4">
        <v>4400</v>
      </c>
      <c r="X1105">
        <v>0</v>
      </c>
      <c r="Y1105">
        <v>0</v>
      </c>
      <c r="Z1105">
        <v>4</v>
      </c>
      <c r="AA1105" s="4">
        <v>880</v>
      </c>
      <c r="AB1105" s="4">
        <v>880</v>
      </c>
      <c r="AC1105">
        <v>1930</v>
      </c>
      <c r="AD1105" t="s">
        <v>1229</v>
      </c>
      <c r="AE1105" t="s">
        <v>49</v>
      </c>
      <c r="AF1105" t="s">
        <v>172</v>
      </c>
    </row>
    <row r="1106" spans="1:32">
      <c r="A1106" t="str">
        <f>PROPER(TRIM(Homes[[#This Row],[street]]))</f>
        <v>2955 36Th Ave S</v>
      </c>
      <c r="B1106" t="str">
        <f>PROPER(TRIM(Homes[[#This Row],[city]]))</f>
        <v>Seattle</v>
      </c>
      <c r="C1106" t="str">
        <f>_xlfn.TEXTBEFORE(Homes[[#This Row],[statezip]]," ")</f>
        <v>WA</v>
      </c>
      <c r="D1106" s="6" t="str">
        <f>_xlfn.TEXTAFTER(Homes[[#This Row],[statezip]]," ")</f>
        <v>98144</v>
      </c>
      <c r="E1106" s="1">
        <v>640000</v>
      </c>
      <c r="F1106">
        <v>3</v>
      </c>
      <c r="G1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06" s="3" t="str">
        <f>Homes[[#This Row],[bedrooms]] &amp; " bd | " &amp; TEXT(Homes[[#This Row],[bathrooms]],"0.##") &amp; " ba"</f>
        <v>3 bd | 1.75 ba</v>
      </c>
      <c r="I1106" s="4">
        <v>2340</v>
      </c>
      <c r="J1106" s="1">
        <f>IFERROR(Homes[[#This Row],[price]]/Homes[[#This Row],[sqft_living]]," ")</f>
        <v>273.5042735042735</v>
      </c>
      <c r="K1106" s="4">
        <f>IFERROR(Homes[[#This Row],[sqft_lot]]/43560," ")</f>
        <v>9.65564738292011E-2</v>
      </c>
      <c r="L1106" t="str">
        <f>IF(Homes[[#This Row],[waterfront]]=1, "Yes","No")</f>
        <v>No</v>
      </c>
      <c r="M1106" s="4" t="str">
        <f>IF(Homes[[#This Row],[sqft_basement]]&gt;0, "Yes","No")</f>
        <v>Yes</v>
      </c>
      <c r="N1106" t="str">
        <f>CHOOSE(Homes[[#This Row],[view]]+1, "None","Fair","Good","Great","Excellent")</f>
        <v>None</v>
      </c>
      <c r="O1106" t="str">
        <f>CHOOSE(Homes[[#This Row],[condition]], "Poor","Fair","Average","Good","Excellent")</f>
        <v>Excellent</v>
      </c>
      <c r="P1106">
        <f ca="1">YEAR(TODAY())-Homes[[#This Row],[yr_built]]</f>
        <v>108</v>
      </c>
      <c r="Q1106">
        <v>0</v>
      </c>
      <c r="R1106">
        <f ca="1">IF(Homes[[#This Row],[yr_renovated]]&gt;0, YEAR(TODAY())-Homes[[#This Row],[yr_renovated]], YEAR(TODAY())-Homes[[#This Row],[yr_built]])</f>
        <v>108</v>
      </c>
      <c r="S1106">
        <v>1</v>
      </c>
      <c r="T1106" s="2">
        <v>41795</v>
      </c>
      <c r="U1106" s="3">
        <v>1.75</v>
      </c>
      <c r="V1106" s="4">
        <f>IFERROR(Homes[[#This Row],[sqft_above]]+Homes[[#This Row],[sqft_basement]]," ")</f>
        <v>2340</v>
      </c>
      <c r="W1106" s="4">
        <v>4206</v>
      </c>
      <c r="X1106">
        <v>0</v>
      </c>
      <c r="Y1106">
        <v>0</v>
      </c>
      <c r="Z1106">
        <v>5</v>
      </c>
      <c r="AA1106" s="4">
        <v>1170</v>
      </c>
      <c r="AB1106" s="4">
        <v>1170</v>
      </c>
      <c r="AC1106">
        <v>1917</v>
      </c>
      <c r="AD1106" t="s">
        <v>1230</v>
      </c>
      <c r="AE1106" t="s">
        <v>49</v>
      </c>
      <c r="AF1106" t="s">
        <v>110</v>
      </c>
    </row>
    <row r="1107" spans="1:32">
      <c r="A1107" t="str">
        <f>PROPER(TRIM(Homes[[#This Row],[street]]))</f>
        <v>8600-8698 30Th Ave Ne</v>
      </c>
      <c r="B1107" t="str">
        <f>PROPER(TRIM(Homes[[#This Row],[city]]))</f>
        <v>Seattle</v>
      </c>
      <c r="C1107" t="str">
        <f>_xlfn.TEXTBEFORE(Homes[[#This Row],[statezip]]," ")</f>
        <v>WA</v>
      </c>
      <c r="D1107" s="6" t="str">
        <f>_xlfn.TEXTAFTER(Homes[[#This Row],[statezip]]," ")</f>
        <v>98115</v>
      </c>
      <c r="E1107" s="1">
        <v>640000</v>
      </c>
      <c r="F1107">
        <v>4</v>
      </c>
      <c r="G1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07" s="3" t="str">
        <f>Homes[[#This Row],[bedrooms]] &amp; " bd | " &amp; TEXT(Homes[[#This Row],[bathrooms]],"0.##") &amp; " ba"</f>
        <v>4 bd | 2. ba</v>
      </c>
      <c r="I1107" s="4">
        <v>2560</v>
      </c>
      <c r="J1107" s="1">
        <f>IFERROR(Homes[[#This Row],[price]]/Homes[[#This Row],[sqft_living]]," ")</f>
        <v>250</v>
      </c>
      <c r="K1107" s="4">
        <f>IFERROR(Homes[[#This Row],[sqft_lot]]/43560," ")</f>
        <v>0.17901744719926538</v>
      </c>
      <c r="L1107" t="str">
        <f>IF(Homes[[#This Row],[waterfront]]=1, "Yes","No")</f>
        <v>No</v>
      </c>
      <c r="M1107" s="4" t="str">
        <f>IF(Homes[[#This Row],[sqft_basement]]&gt;0, "Yes","No")</f>
        <v>Yes</v>
      </c>
      <c r="N1107" t="str">
        <f>CHOOSE(Homes[[#This Row],[view]]+1, "None","Fair","Good","Great","Excellent")</f>
        <v>None</v>
      </c>
      <c r="O1107" t="str">
        <f>CHOOSE(Homes[[#This Row],[condition]], "Poor","Fair","Average","Good","Excellent")</f>
        <v>Good</v>
      </c>
      <c r="P1107">
        <f ca="1">YEAR(TODAY())-Homes[[#This Row],[yr_built]]</f>
        <v>78</v>
      </c>
      <c r="Q1107">
        <v>1988</v>
      </c>
      <c r="R1107">
        <f ca="1">IF(Homes[[#This Row],[yr_renovated]]&gt;0, YEAR(TODAY())-Homes[[#This Row],[yr_renovated]], YEAR(TODAY())-Homes[[#This Row],[yr_built]])</f>
        <v>37</v>
      </c>
      <c r="S1107">
        <v>1</v>
      </c>
      <c r="T1107" s="2">
        <v>41774</v>
      </c>
      <c r="U1107" s="3">
        <v>2</v>
      </c>
      <c r="V1107" s="4">
        <f>IFERROR(Homes[[#This Row],[sqft_above]]+Homes[[#This Row],[sqft_basement]]," ")</f>
        <v>2560</v>
      </c>
      <c r="W1107" s="4">
        <v>7798</v>
      </c>
      <c r="X1107">
        <v>0</v>
      </c>
      <c r="Y1107">
        <v>0</v>
      </c>
      <c r="Z1107">
        <v>4</v>
      </c>
      <c r="AA1107" s="4">
        <v>1890</v>
      </c>
      <c r="AB1107" s="4">
        <v>670</v>
      </c>
      <c r="AC1107">
        <v>1947</v>
      </c>
      <c r="AD1107" t="s">
        <v>1231</v>
      </c>
      <c r="AE1107" t="s">
        <v>49</v>
      </c>
      <c r="AF1107" t="s">
        <v>154</v>
      </c>
    </row>
    <row r="1108" spans="1:32">
      <c r="A1108" t="str">
        <f>PROPER(TRIM(Homes[[#This Row],[street]]))</f>
        <v>3415 9Th Ave W</v>
      </c>
      <c r="B1108" t="str">
        <f>PROPER(TRIM(Homes[[#This Row],[city]]))</f>
        <v>Seattle</v>
      </c>
      <c r="C1108" t="str">
        <f>_xlfn.TEXTBEFORE(Homes[[#This Row],[statezip]]," ")</f>
        <v>WA</v>
      </c>
      <c r="D1108" s="6" t="str">
        <f>_xlfn.TEXTAFTER(Homes[[#This Row],[statezip]]," ")</f>
        <v>98119</v>
      </c>
      <c r="E1108" s="1">
        <v>640000</v>
      </c>
      <c r="F1108">
        <v>3</v>
      </c>
      <c r="G1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08" s="3" t="str">
        <f>Homes[[#This Row],[bedrooms]] &amp; " bd | " &amp; TEXT(Homes[[#This Row],[bathrooms]],"0.##") &amp; " ba"</f>
        <v>3 bd | 2. ba</v>
      </c>
      <c r="I1108" s="4">
        <v>1380</v>
      </c>
      <c r="J1108" s="1">
        <f>IFERROR(Homes[[#This Row],[price]]/Homes[[#This Row],[sqft_living]]," ")</f>
        <v>463.768115942029</v>
      </c>
      <c r="K1108" s="4">
        <f>IFERROR(Homes[[#This Row],[sqft_lot]]/43560," ")</f>
        <v>0.11019283746556474</v>
      </c>
      <c r="L1108" t="str">
        <f>IF(Homes[[#This Row],[waterfront]]=1, "Yes","No")</f>
        <v>No</v>
      </c>
      <c r="M1108" s="4" t="str">
        <f>IF(Homes[[#This Row],[sqft_basement]]&gt;0, "Yes","No")</f>
        <v>No</v>
      </c>
      <c r="N1108" t="str">
        <f>CHOOSE(Homes[[#This Row],[view]]+1, "None","Fair","Good","Great","Excellent")</f>
        <v>None</v>
      </c>
      <c r="O1108" t="str">
        <f>CHOOSE(Homes[[#This Row],[condition]], "Poor","Fair","Average","Good","Excellent")</f>
        <v>Average</v>
      </c>
      <c r="P1108">
        <f ca="1">YEAR(TODAY())-Homes[[#This Row],[yr_built]]</f>
        <v>77</v>
      </c>
      <c r="Q1108">
        <v>1994</v>
      </c>
      <c r="R1108">
        <f ca="1">IF(Homes[[#This Row],[yr_renovated]]&gt;0, YEAR(TODAY())-Homes[[#This Row],[yr_renovated]], YEAR(TODAY())-Homes[[#This Row],[yr_built]])</f>
        <v>31</v>
      </c>
      <c r="S1108">
        <v>1</v>
      </c>
      <c r="T1108" s="2">
        <v>41807</v>
      </c>
      <c r="U1108" s="3">
        <v>2</v>
      </c>
      <c r="V1108" s="4">
        <f>IFERROR(Homes[[#This Row],[sqft_above]]+Homes[[#This Row],[sqft_basement]]," ")</f>
        <v>1380</v>
      </c>
      <c r="W1108" s="4">
        <v>4800</v>
      </c>
      <c r="X1108">
        <v>0</v>
      </c>
      <c r="Y1108">
        <v>0</v>
      </c>
      <c r="Z1108">
        <v>3</v>
      </c>
      <c r="AA1108" s="4">
        <v>1380</v>
      </c>
      <c r="AB1108" s="4">
        <v>0</v>
      </c>
      <c r="AC1108">
        <v>1948</v>
      </c>
      <c r="AD1108" t="s">
        <v>1232</v>
      </c>
      <c r="AE1108" t="s">
        <v>49</v>
      </c>
      <c r="AF1108" t="s">
        <v>68</v>
      </c>
    </row>
    <row r="1109" spans="1:32">
      <c r="A1109" t="str">
        <f>PROPER(TRIM(Homes[[#This Row],[street]]))</f>
        <v>1474 14Th Pl Ne</v>
      </c>
      <c r="B1109" t="str">
        <f>PROPER(TRIM(Homes[[#This Row],[city]]))</f>
        <v>Issaquah</v>
      </c>
      <c r="C1109" t="str">
        <f>_xlfn.TEXTBEFORE(Homes[[#This Row],[statezip]]," ")</f>
        <v>WA</v>
      </c>
      <c r="D1109" s="6" t="str">
        <f>_xlfn.TEXTAFTER(Homes[[#This Row],[statezip]]," ")</f>
        <v>98029</v>
      </c>
      <c r="E1109" s="1">
        <v>639888</v>
      </c>
      <c r="F1109">
        <v>4</v>
      </c>
      <c r="G1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09" s="3" t="str">
        <f>Homes[[#This Row],[bedrooms]] &amp; " bd | " &amp; TEXT(Homes[[#This Row],[bathrooms]],"0.##") &amp; " ba"</f>
        <v>4 bd | 2.5 ba</v>
      </c>
      <c r="I1109" s="4">
        <v>2050</v>
      </c>
      <c r="J1109" s="1">
        <f>IFERROR(Homes[[#This Row],[price]]/Homes[[#This Row],[sqft_living]]," ")</f>
        <v>312.14048780487803</v>
      </c>
      <c r="K1109" s="4">
        <f>IFERROR(Homes[[#This Row],[sqft_lot]]/43560," ")</f>
        <v>6.363636363636363E-2</v>
      </c>
      <c r="L1109" t="str">
        <f>IF(Homes[[#This Row],[waterfront]]=1, "Yes","No")</f>
        <v>No</v>
      </c>
      <c r="M1109" s="4" t="str">
        <f>IF(Homes[[#This Row],[sqft_basement]]&gt;0, "Yes","No")</f>
        <v>No</v>
      </c>
      <c r="N1109" t="str">
        <f>CHOOSE(Homes[[#This Row],[view]]+1, "None","Fair","Good","Great","Excellent")</f>
        <v>None</v>
      </c>
      <c r="O1109" t="str">
        <f>CHOOSE(Homes[[#This Row],[condition]], "Poor","Fair","Average","Good","Excellent")</f>
        <v>Average</v>
      </c>
      <c r="P1109">
        <f ca="1">YEAR(TODAY())-Homes[[#This Row],[yr_built]]</f>
        <v>13</v>
      </c>
      <c r="Q1109">
        <v>1912</v>
      </c>
      <c r="R1109">
        <f ca="1">IF(Homes[[#This Row],[yr_renovated]]&gt;0, YEAR(TODAY())-Homes[[#This Row],[yr_renovated]], YEAR(TODAY())-Homes[[#This Row],[yr_built]])</f>
        <v>113</v>
      </c>
      <c r="S1109">
        <v>2</v>
      </c>
      <c r="T1109" s="2">
        <v>41814</v>
      </c>
      <c r="U1109" s="3">
        <v>2.5</v>
      </c>
      <c r="V1109" s="4">
        <f>IFERROR(Homes[[#This Row],[sqft_above]]+Homes[[#This Row],[sqft_basement]]," ")</f>
        <v>2050</v>
      </c>
      <c r="W1109" s="4">
        <v>2772</v>
      </c>
      <c r="X1109">
        <v>0</v>
      </c>
      <c r="Y1109">
        <v>0</v>
      </c>
      <c r="Z1109">
        <v>3</v>
      </c>
      <c r="AA1109" s="4">
        <v>2050</v>
      </c>
      <c r="AB1109" s="4">
        <v>0</v>
      </c>
      <c r="AC1109">
        <v>2012</v>
      </c>
      <c r="AD1109" t="s">
        <v>1233</v>
      </c>
      <c r="AE1109" t="s">
        <v>79</v>
      </c>
      <c r="AF1109" t="s">
        <v>80</v>
      </c>
    </row>
    <row r="1110" spans="1:32">
      <c r="A1110" t="str">
        <f>PROPER(TRIM(Homes[[#This Row],[street]]))</f>
        <v>14106 176Th Ave Ne</v>
      </c>
      <c r="B1110" t="str">
        <f>PROPER(TRIM(Homes[[#This Row],[city]]))</f>
        <v>Redmond</v>
      </c>
      <c r="C1110" t="str">
        <f>_xlfn.TEXTBEFORE(Homes[[#This Row],[statezip]]," ")</f>
        <v>WA</v>
      </c>
      <c r="D1110" s="6" t="str">
        <f>_xlfn.TEXTAFTER(Homes[[#This Row],[statezip]]," ")</f>
        <v>98052</v>
      </c>
      <c r="E1110" s="1">
        <v>639500</v>
      </c>
      <c r="F1110">
        <v>4</v>
      </c>
      <c r="G1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10" s="3" t="str">
        <f>Homes[[#This Row],[bedrooms]] &amp; " bd | " &amp; TEXT(Homes[[#This Row],[bathrooms]],"0.##") &amp; " ba"</f>
        <v>4 bd | 2.25 ba</v>
      </c>
      <c r="I1110" s="4">
        <v>2330</v>
      </c>
      <c r="J1110" s="1">
        <f>IFERROR(Homes[[#This Row],[price]]/Homes[[#This Row],[sqft_living]]," ")</f>
        <v>274.46351931330474</v>
      </c>
      <c r="K1110" s="4">
        <f>IFERROR(Homes[[#This Row],[sqft_lot]]/43560," ")</f>
        <v>0.20647382920110194</v>
      </c>
      <c r="L1110" t="str">
        <f>IF(Homes[[#This Row],[waterfront]]=1, "Yes","No")</f>
        <v>No</v>
      </c>
      <c r="M1110" s="4" t="str">
        <f>IF(Homes[[#This Row],[sqft_basement]]&gt;0, "Yes","No")</f>
        <v>No</v>
      </c>
      <c r="N1110" t="str">
        <f>CHOOSE(Homes[[#This Row],[view]]+1, "None","Fair","Good","Great","Excellent")</f>
        <v>None</v>
      </c>
      <c r="O1110" t="str">
        <f>CHOOSE(Homes[[#This Row],[condition]], "Poor","Fair","Average","Good","Excellent")</f>
        <v>Average</v>
      </c>
      <c r="P1110">
        <f ca="1">YEAR(TODAY())-Homes[[#This Row],[yr_built]]</f>
        <v>39</v>
      </c>
      <c r="Q1110">
        <v>0</v>
      </c>
      <c r="R1110">
        <f ca="1">IF(Homes[[#This Row],[yr_renovated]]&gt;0, YEAR(TODAY())-Homes[[#This Row],[yr_renovated]], YEAR(TODAY())-Homes[[#This Row],[yr_built]])</f>
        <v>39</v>
      </c>
      <c r="S1110">
        <v>2</v>
      </c>
      <c r="T1110" s="2">
        <v>41811</v>
      </c>
      <c r="U1110" s="3">
        <v>2.25</v>
      </c>
      <c r="V1110" s="4">
        <f>IFERROR(Homes[[#This Row],[sqft_above]]+Homes[[#This Row],[sqft_basement]]," ")</f>
        <v>2330</v>
      </c>
      <c r="W1110" s="4">
        <v>8994</v>
      </c>
      <c r="X1110">
        <v>0</v>
      </c>
      <c r="Y1110">
        <v>0</v>
      </c>
      <c r="Z1110">
        <v>3</v>
      </c>
      <c r="AA1110" s="4">
        <v>2330</v>
      </c>
      <c r="AB1110" s="4">
        <v>0</v>
      </c>
      <c r="AC1110">
        <v>1986</v>
      </c>
      <c r="AD1110" t="s">
        <v>1234</v>
      </c>
      <c r="AE1110" t="s">
        <v>137</v>
      </c>
      <c r="AF1110" t="s">
        <v>138</v>
      </c>
    </row>
    <row r="1111" spans="1:32">
      <c r="A1111" t="str">
        <f>PROPER(TRIM(Homes[[#This Row],[street]]))</f>
        <v>13615 179Th Ave Ne</v>
      </c>
      <c r="B1111" t="str">
        <f>PROPER(TRIM(Homes[[#This Row],[city]]))</f>
        <v>Redmond</v>
      </c>
      <c r="C1111" t="str">
        <f>_xlfn.TEXTBEFORE(Homes[[#This Row],[statezip]]," ")</f>
        <v>WA</v>
      </c>
      <c r="D1111" s="6" t="str">
        <f>_xlfn.TEXTAFTER(Homes[[#This Row],[statezip]]," ")</f>
        <v>98052</v>
      </c>
      <c r="E1111" s="1">
        <v>639000</v>
      </c>
      <c r="F1111">
        <v>4</v>
      </c>
      <c r="G1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1" s="3" t="str">
        <f>Homes[[#This Row],[bedrooms]] &amp; " bd | " &amp; TEXT(Homes[[#This Row],[bathrooms]],"0.##") &amp; " ba"</f>
        <v>4 bd | 2.5 ba</v>
      </c>
      <c r="I1111" s="4">
        <v>2150</v>
      </c>
      <c r="J1111" s="1">
        <f>IFERROR(Homes[[#This Row],[price]]/Homes[[#This Row],[sqft_living]]," ")</f>
        <v>297.2093023255814</v>
      </c>
      <c r="K1111" s="4">
        <f>IFERROR(Homes[[#This Row],[sqft_lot]]/43560," ")</f>
        <v>0.27612488521579431</v>
      </c>
      <c r="L1111" t="str">
        <f>IF(Homes[[#This Row],[waterfront]]=1, "Yes","No")</f>
        <v>No</v>
      </c>
      <c r="M1111" s="4" t="str">
        <f>IF(Homes[[#This Row],[sqft_basement]]&gt;0, "Yes","No")</f>
        <v>No</v>
      </c>
      <c r="N1111" t="str">
        <f>CHOOSE(Homes[[#This Row],[view]]+1, "None","Fair","Good","Great","Excellent")</f>
        <v>None</v>
      </c>
      <c r="O1111" t="str">
        <f>CHOOSE(Homes[[#This Row],[condition]], "Poor","Fair","Average","Good","Excellent")</f>
        <v>Good</v>
      </c>
      <c r="P1111">
        <f ca="1">YEAR(TODAY())-Homes[[#This Row],[yr_built]]</f>
        <v>43</v>
      </c>
      <c r="Q1111">
        <v>2011</v>
      </c>
      <c r="R1111">
        <f ca="1">IF(Homes[[#This Row],[yr_renovated]]&gt;0, YEAR(TODAY())-Homes[[#This Row],[yr_renovated]], YEAR(TODAY())-Homes[[#This Row],[yr_built]])</f>
        <v>14</v>
      </c>
      <c r="S1111">
        <v>2</v>
      </c>
      <c r="T1111" s="2">
        <v>41779</v>
      </c>
      <c r="U1111" s="3">
        <v>2.5</v>
      </c>
      <c r="V1111" s="4">
        <f>IFERROR(Homes[[#This Row],[sqft_above]]+Homes[[#This Row],[sqft_basement]]," ")</f>
        <v>2150</v>
      </c>
      <c r="W1111" s="4">
        <v>12028</v>
      </c>
      <c r="X1111">
        <v>0</v>
      </c>
      <c r="Y1111">
        <v>0</v>
      </c>
      <c r="Z1111">
        <v>4</v>
      </c>
      <c r="AA1111" s="4">
        <v>2150</v>
      </c>
      <c r="AB1111" s="4">
        <v>0</v>
      </c>
      <c r="AC1111">
        <v>1982</v>
      </c>
      <c r="AD1111" t="s">
        <v>1235</v>
      </c>
      <c r="AE1111" t="s">
        <v>137</v>
      </c>
      <c r="AF1111" t="s">
        <v>138</v>
      </c>
    </row>
    <row r="1112" spans="1:32">
      <c r="A1112" t="str">
        <f>PROPER(TRIM(Homes[[#This Row],[street]]))</f>
        <v>3051 36Th Ave W</v>
      </c>
      <c r="B1112" t="str">
        <f>PROPER(TRIM(Homes[[#This Row],[city]]))</f>
        <v>Seattle</v>
      </c>
      <c r="C1112" t="str">
        <f>_xlfn.TEXTBEFORE(Homes[[#This Row],[statezip]]," ")</f>
        <v>WA</v>
      </c>
      <c r="D1112" s="6" t="str">
        <f>_xlfn.TEXTAFTER(Homes[[#This Row],[statezip]]," ")</f>
        <v>98199</v>
      </c>
      <c r="E1112" s="1">
        <v>639000</v>
      </c>
      <c r="F1112">
        <v>4</v>
      </c>
      <c r="G1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12" s="3" t="str">
        <f>Homes[[#This Row],[bedrooms]] &amp; " bd | " &amp; TEXT(Homes[[#This Row],[bathrooms]],"0.##") &amp; " ba"</f>
        <v>4 bd | 2. ba</v>
      </c>
      <c r="I1112" s="4">
        <v>1840</v>
      </c>
      <c r="J1112" s="1">
        <f>IFERROR(Homes[[#This Row],[price]]/Homes[[#This Row],[sqft_living]]," ")</f>
        <v>347.28260869565219</v>
      </c>
      <c r="K1112" s="4">
        <f>IFERROR(Homes[[#This Row],[sqft_lot]]/43560," ")</f>
        <v>0.12440312213039485</v>
      </c>
      <c r="L1112" t="str">
        <f>IF(Homes[[#This Row],[waterfront]]=1, "Yes","No")</f>
        <v>No</v>
      </c>
      <c r="M1112" s="4" t="str">
        <f>IF(Homes[[#This Row],[sqft_basement]]&gt;0, "Yes","No")</f>
        <v>Yes</v>
      </c>
      <c r="N1112" t="str">
        <f>CHOOSE(Homes[[#This Row],[view]]+1, "None","Fair","Good","Great","Excellent")</f>
        <v>None</v>
      </c>
      <c r="O1112" t="str">
        <f>CHOOSE(Homes[[#This Row],[condition]], "Poor","Fair","Average","Good","Excellent")</f>
        <v>Good</v>
      </c>
      <c r="P1112">
        <f ca="1">YEAR(TODAY())-Homes[[#This Row],[yr_built]]</f>
        <v>83</v>
      </c>
      <c r="Q1112">
        <v>1982</v>
      </c>
      <c r="R1112">
        <f ca="1">IF(Homes[[#This Row],[yr_renovated]]&gt;0, YEAR(TODAY())-Homes[[#This Row],[yr_renovated]], YEAR(TODAY())-Homes[[#This Row],[yr_built]])</f>
        <v>43</v>
      </c>
      <c r="S1112">
        <v>1</v>
      </c>
      <c r="T1112" s="2">
        <v>41830</v>
      </c>
      <c r="U1112" s="3">
        <v>2</v>
      </c>
      <c r="V1112" s="4">
        <f>IFERROR(Homes[[#This Row],[sqft_above]]+Homes[[#This Row],[sqft_basement]]," ")</f>
        <v>1840</v>
      </c>
      <c r="W1112" s="4">
        <v>5419</v>
      </c>
      <c r="X1112">
        <v>0</v>
      </c>
      <c r="Y1112">
        <v>0</v>
      </c>
      <c r="Z1112">
        <v>4</v>
      </c>
      <c r="AA1112" s="4">
        <v>920</v>
      </c>
      <c r="AB1112" s="4">
        <v>920</v>
      </c>
      <c r="AC1112">
        <v>1942</v>
      </c>
      <c r="AD1112" t="s">
        <v>1236</v>
      </c>
      <c r="AE1112" t="s">
        <v>49</v>
      </c>
      <c r="AF1112" t="s">
        <v>58</v>
      </c>
    </row>
    <row r="1113" spans="1:32">
      <c r="A1113" t="str">
        <f>PROPER(TRIM(Homes[[#This Row],[street]]))</f>
        <v>6533 193Rd Pl Ne</v>
      </c>
      <c r="B1113" t="str">
        <f>PROPER(TRIM(Homes[[#This Row],[city]]))</f>
        <v>Redmond</v>
      </c>
      <c r="C1113" t="str">
        <f>_xlfn.TEXTBEFORE(Homes[[#This Row],[statezip]]," ")</f>
        <v>WA</v>
      </c>
      <c r="D1113" s="6" t="str">
        <f>_xlfn.TEXTAFTER(Homes[[#This Row],[statezip]]," ")</f>
        <v>98052</v>
      </c>
      <c r="E1113" s="1">
        <v>638000</v>
      </c>
      <c r="F1113">
        <v>3</v>
      </c>
      <c r="G1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3" s="3" t="str">
        <f>Homes[[#This Row],[bedrooms]] &amp; " bd | " &amp; TEXT(Homes[[#This Row],[bathrooms]],"0.##") &amp; " ba"</f>
        <v>3 bd | 2.5 ba</v>
      </c>
      <c r="I1113" s="4">
        <v>2110</v>
      </c>
      <c r="J1113" s="1">
        <f>IFERROR(Homes[[#This Row],[price]]/Homes[[#This Row],[sqft_living]]," ")</f>
        <v>302.36966824644549</v>
      </c>
      <c r="K1113" s="4">
        <f>IFERROR(Homes[[#This Row],[sqft_lot]]/43560," ")</f>
        <v>8.2644628099173556E-2</v>
      </c>
      <c r="L1113" t="str">
        <f>IF(Homes[[#This Row],[waterfront]]=1, "Yes","No")</f>
        <v>No</v>
      </c>
      <c r="M1113" s="4" t="str">
        <f>IF(Homes[[#This Row],[sqft_basement]]&gt;0, "Yes","No")</f>
        <v>No</v>
      </c>
      <c r="N1113" t="str">
        <f>CHOOSE(Homes[[#This Row],[view]]+1, "None","Fair","Good","Great","Excellent")</f>
        <v>None</v>
      </c>
      <c r="O1113" t="str">
        <f>CHOOSE(Homes[[#This Row],[condition]], "Poor","Fair","Average","Good","Excellent")</f>
        <v>Average</v>
      </c>
      <c r="P1113">
        <f ca="1">YEAR(TODAY())-Homes[[#This Row],[yr_built]]</f>
        <v>20</v>
      </c>
      <c r="Q1113">
        <v>0</v>
      </c>
      <c r="R1113">
        <f ca="1">IF(Homes[[#This Row],[yr_renovated]]&gt;0, YEAR(TODAY())-Homes[[#This Row],[yr_renovated]], YEAR(TODAY())-Homes[[#This Row],[yr_built]])</f>
        <v>20</v>
      </c>
      <c r="S1113">
        <v>2</v>
      </c>
      <c r="T1113" s="2">
        <v>41806</v>
      </c>
      <c r="U1113" s="3">
        <v>2.5</v>
      </c>
      <c r="V1113" s="4">
        <f>IFERROR(Homes[[#This Row],[sqft_above]]+Homes[[#This Row],[sqft_basement]]," ")</f>
        <v>2110</v>
      </c>
      <c r="W1113" s="4">
        <v>3600</v>
      </c>
      <c r="X1113">
        <v>0</v>
      </c>
      <c r="Y1113">
        <v>0</v>
      </c>
      <c r="Z1113">
        <v>3</v>
      </c>
      <c r="AA1113" s="4">
        <v>2110</v>
      </c>
      <c r="AB1113" s="4">
        <v>0</v>
      </c>
      <c r="AC1113">
        <v>2005</v>
      </c>
      <c r="AD1113" t="s">
        <v>1237</v>
      </c>
      <c r="AE1113" t="s">
        <v>137</v>
      </c>
      <c r="AF1113" t="s">
        <v>138</v>
      </c>
    </row>
    <row r="1114" spans="1:32">
      <c r="A1114" t="str">
        <f>PROPER(TRIM(Homes[[#This Row],[street]]))</f>
        <v>6318 Sw Marguerite Ct</v>
      </c>
      <c r="B1114" t="str">
        <f>PROPER(TRIM(Homes[[#This Row],[city]]))</f>
        <v>Seattle</v>
      </c>
      <c r="C1114" t="str">
        <f>_xlfn.TEXTBEFORE(Homes[[#This Row],[statezip]]," ")</f>
        <v>WA</v>
      </c>
      <c r="D1114" s="6" t="str">
        <f>_xlfn.TEXTAFTER(Homes[[#This Row],[statezip]]," ")</f>
        <v>98116</v>
      </c>
      <c r="E1114" s="1">
        <v>638000</v>
      </c>
      <c r="F1114">
        <v>3</v>
      </c>
      <c r="G1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14" s="3" t="str">
        <f>Homes[[#This Row],[bedrooms]] &amp; " bd | " &amp; TEXT(Homes[[#This Row],[bathrooms]],"0.##") &amp; " ba"</f>
        <v>3 bd | 2. ba</v>
      </c>
      <c r="I1114" s="4">
        <v>1660</v>
      </c>
      <c r="J1114" s="1">
        <f>IFERROR(Homes[[#This Row],[price]]/Homes[[#This Row],[sqft_living]]," ")</f>
        <v>384.33734939759034</v>
      </c>
      <c r="K1114" s="4">
        <f>IFERROR(Homes[[#This Row],[sqft_lot]]/43560," ")</f>
        <v>8.5606060606060602E-2</v>
      </c>
      <c r="L1114" t="str">
        <f>IF(Homes[[#This Row],[waterfront]]=1, "Yes","No")</f>
        <v>No</v>
      </c>
      <c r="M1114" s="4" t="str">
        <f>IF(Homes[[#This Row],[sqft_basement]]&gt;0, "Yes","No")</f>
        <v>Yes</v>
      </c>
      <c r="N1114" t="str">
        <f>CHOOSE(Homes[[#This Row],[view]]+1, "None","Fair","Good","Great","Excellent")</f>
        <v>None</v>
      </c>
      <c r="O1114" t="str">
        <f>CHOOSE(Homes[[#This Row],[condition]], "Poor","Fair","Average","Good","Excellent")</f>
        <v>Excellent</v>
      </c>
      <c r="P1114">
        <f ca="1">YEAR(TODAY())-Homes[[#This Row],[yr_built]]</f>
        <v>103</v>
      </c>
      <c r="Q1114">
        <v>1956</v>
      </c>
      <c r="R1114">
        <f ca="1">IF(Homes[[#This Row],[yr_renovated]]&gt;0, YEAR(TODAY())-Homes[[#This Row],[yr_renovated]], YEAR(TODAY())-Homes[[#This Row],[yr_built]])</f>
        <v>69</v>
      </c>
      <c r="S1114">
        <v>1</v>
      </c>
      <c r="T1114" s="2">
        <v>41816</v>
      </c>
      <c r="U1114" s="3">
        <v>2</v>
      </c>
      <c r="V1114" s="4">
        <f>IFERROR(Homes[[#This Row],[sqft_above]]+Homes[[#This Row],[sqft_basement]]," ")</f>
        <v>1660</v>
      </c>
      <c r="W1114" s="4">
        <v>3729</v>
      </c>
      <c r="X1114">
        <v>0</v>
      </c>
      <c r="Y1114">
        <v>0</v>
      </c>
      <c r="Z1114">
        <v>5</v>
      </c>
      <c r="AA1114" s="4">
        <v>970</v>
      </c>
      <c r="AB1114" s="4">
        <v>690</v>
      </c>
      <c r="AC1114">
        <v>1922</v>
      </c>
      <c r="AD1114" t="s">
        <v>1238</v>
      </c>
      <c r="AE1114" t="s">
        <v>49</v>
      </c>
      <c r="AF1114" t="s">
        <v>192</v>
      </c>
    </row>
    <row r="1115" spans="1:32">
      <c r="A1115" t="str">
        <f>PROPER(TRIM(Homes[[#This Row],[street]]))</f>
        <v>2069 211Th Ave Ne</v>
      </c>
      <c r="B1115" t="str">
        <f>PROPER(TRIM(Homes[[#This Row],[city]]))</f>
        <v>Sammamish</v>
      </c>
      <c r="C1115" t="str">
        <f>_xlfn.TEXTBEFORE(Homes[[#This Row],[statezip]]," ")</f>
        <v>WA</v>
      </c>
      <c r="D1115" s="6" t="str">
        <f>_xlfn.TEXTAFTER(Homes[[#This Row],[statezip]]," ")</f>
        <v>98074</v>
      </c>
      <c r="E1115" s="1">
        <v>635700</v>
      </c>
      <c r="F1115">
        <v>4</v>
      </c>
      <c r="G1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5" s="3" t="str">
        <f>Homes[[#This Row],[bedrooms]] &amp; " bd | " &amp; TEXT(Homes[[#This Row],[bathrooms]],"0.##") &amp; " ba"</f>
        <v>4 bd | 2.5 ba</v>
      </c>
      <c r="I1115" s="4">
        <v>3240</v>
      </c>
      <c r="J1115" s="1">
        <f>IFERROR(Homes[[#This Row],[price]]/Homes[[#This Row],[sqft_living]]," ")</f>
        <v>196.2037037037037</v>
      </c>
      <c r="K1115" s="4">
        <f>IFERROR(Homes[[#This Row],[sqft_lot]]/43560," ")</f>
        <v>0.32089072543617997</v>
      </c>
      <c r="L1115" t="str">
        <f>IF(Homes[[#This Row],[waterfront]]=1, "Yes","No")</f>
        <v>No</v>
      </c>
      <c r="M1115" s="4" t="str">
        <f>IF(Homes[[#This Row],[sqft_basement]]&gt;0, "Yes","No")</f>
        <v>Yes</v>
      </c>
      <c r="N1115" t="str">
        <f>CHOOSE(Homes[[#This Row],[view]]+1, "None","Fair","Good","Great","Excellent")</f>
        <v>None</v>
      </c>
      <c r="O1115" t="str">
        <f>CHOOSE(Homes[[#This Row],[condition]], "Poor","Fair","Average","Good","Excellent")</f>
        <v>Average</v>
      </c>
      <c r="P1115">
        <f ca="1">YEAR(TODAY())-Homes[[#This Row],[yr_built]]</f>
        <v>48</v>
      </c>
      <c r="Q1115">
        <v>2004</v>
      </c>
      <c r="R1115">
        <f ca="1">IF(Homes[[#This Row],[yr_renovated]]&gt;0, YEAR(TODAY())-Homes[[#This Row],[yr_renovated]], YEAR(TODAY())-Homes[[#This Row],[yr_built]])</f>
        <v>21</v>
      </c>
      <c r="S1115">
        <v>1</v>
      </c>
      <c r="T1115" s="2">
        <v>41781</v>
      </c>
      <c r="U1115" s="3">
        <v>2.5</v>
      </c>
      <c r="V1115" s="4">
        <f>IFERROR(Homes[[#This Row],[sqft_above]]+Homes[[#This Row],[sqft_basement]]," ")</f>
        <v>3240</v>
      </c>
      <c r="W1115" s="4">
        <v>13978</v>
      </c>
      <c r="X1115">
        <v>0</v>
      </c>
      <c r="Y1115">
        <v>0</v>
      </c>
      <c r="Z1115">
        <v>3</v>
      </c>
      <c r="AA1115" s="4">
        <v>1860</v>
      </c>
      <c r="AB1115" s="4">
        <v>1380</v>
      </c>
      <c r="AC1115">
        <v>1977</v>
      </c>
      <c r="AD1115" t="s">
        <v>1239</v>
      </c>
      <c r="AE1115" t="s">
        <v>102</v>
      </c>
      <c r="AF1115" t="s">
        <v>266</v>
      </c>
    </row>
    <row r="1116" spans="1:32">
      <c r="A1116" t="str">
        <f>PROPER(TRIM(Homes[[#This Row],[street]]))</f>
        <v>6517 Dibble Ave Nw</v>
      </c>
      <c r="B1116" t="str">
        <f>PROPER(TRIM(Homes[[#This Row],[city]]))</f>
        <v>Seattle</v>
      </c>
      <c r="C1116" t="str">
        <f>_xlfn.TEXTBEFORE(Homes[[#This Row],[statezip]]," ")</f>
        <v>WA</v>
      </c>
      <c r="D1116" s="6" t="str">
        <f>_xlfn.TEXTAFTER(Homes[[#This Row],[statezip]]," ")</f>
        <v>98117</v>
      </c>
      <c r="E1116" s="1">
        <v>635200</v>
      </c>
      <c r="F1116">
        <v>4</v>
      </c>
      <c r="G1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16" s="3" t="str">
        <f>Homes[[#This Row],[bedrooms]] &amp; " bd | " &amp; TEXT(Homes[[#This Row],[bathrooms]],"0.##") &amp; " ba"</f>
        <v>4 bd | 1.75 ba</v>
      </c>
      <c r="I1116" s="4">
        <v>1640</v>
      </c>
      <c r="J1116" s="1">
        <f>IFERROR(Homes[[#This Row],[price]]/Homes[[#This Row],[sqft_living]]," ")</f>
        <v>387.3170731707317</v>
      </c>
      <c r="K1116" s="4">
        <f>IFERROR(Homes[[#This Row],[sqft_lot]]/43560," ")</f>
        <v>9.7337006427915512E-2</v>
      </c>
      <c r="L1116" t="str">
        <f>IF(Homes[[#This Row],[waterfront]]=1, "Yes","No")</f>
        <v>No</v>
      </c>
      <c r="M1116" s="4" t="str">
        <f>IF(Homes[[#This Row],[sqft_basement]]&gt;0, "Yes","No")</f>
        <v>Yes</v>
      </c>
      <c r="N1116" t="str">
        <f>CHOOSE(Homes[[#This Row],[view]]+1, "None","Fair","Good","Great","Excellent")</f>
        <v>None</v>
      </c>
      <c r="O1116" t="str">
        <f>CHOOSE(Homes[[#This Row],[condition]], "Poor","Fair","Average","Good","Excellent")</f>
        <v>Excellent</v>
      </c>
      <c r="P1116">
        <f ca="1">YEAR(TODAY())-Homes[[#This Row],[yr_built]]</f>
        <v>104</v>
      </c>
      <c r="Q1116">
        <v>0</v>
      </c>
      <c r="R1116">
        <f ca="1">IF(Homes[[#This Row],[yr_renovated]]&gt;0, YEAR(TODAY())-Homes[[#This Row],[yr_renovated]], YEAR(TODAY())-Homes[[#This Row],[yr_built]])</f>
        <v>104</v>
      </c>
      <c r="S1116">
        <v>1</v>
      </c>
      <c r="T1116" s="2">
        <v>41788</v>
      </c>
      <c r="U1116" s="3">
        <v>1.75</v>
      </c>
      <c r="V1116" s="4">
        <f>IFERROR(Homes[[#This Row],[sqft_above]]+Homes[[#This Row],[sqft_basement]]," ")</f>
        <v>1640</v>
      </c>
      <c r="W1116" s="4">
        <v>4240</v>
      </c>
      <c r="X1116">
        <v>0</v>
      </c>
      <c r="Y1116">
        <v>0</v>
      </c>
      <c r="Z1116">
        <v>5</v>
      </c>
      <c r="AA1116" s="4">
        <v>920</v>
      </c>
      <c r="AB1116" s="4">
        <v>720</v>
      </c>
      <c r="AC1116">
        <v>1921</v>
      </c>
      <c r="AD1116" t="s">
        <v>1240</v>
      </c>
      <c r="AE1116" t="s">
        <v>49</v>
      </c>
      <c r="AF1116" t="s">
        <v>204</v>
      </c>
    </row>
    <row r="1117" spans="1:32">
      <c r="A1117" t="str">
        <f>PROPER(TRIM(Homes[[#This Row],[street]]))</f>
        <v>15018 Ne 10Th Pl</v>
      </c>
      <c r="B1117" t="str">
        <f>PROPER(TRIM(Homes[[#This Row],[city]]))</f>
        <v>Bellevue</v>
      </c>
      <c r="C1117" t="str">
        <f>_xlfn.TEXTBEFORE(Homes[[#This Row],[statezip]]," ")</f>
        <v>WA</v>
      </c>
      <c r="D1117" s="6" t="str">
        <f>_xlfn.TEXTAFTER(Homes[[#This Row],[statezip]]," ")</f>
        <v>98007</v>
      </c>
      <c r="E1117" s="1">
        <v>635000</v>
      </c>
      <c r="F1117">
        <v>4</v>
      </c>
      <c r="G1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17" s="3" t="str">
        <f>Homes[[#This Row],[bedrooms]] &amp; " bd | " &amp; TEXT(Homes[[#This Row],[bathrooms]],"0.##") &amp; " ba"</f>
        <v>4 bd | 1.75 ba</v>
      </c>
      <c r="I1117" s="4">
        <v>1950</v>
      </c>
      <c r="J1117" s="1">
        <f>IFERROR(Homes[[#This Row],[price]]/Homes[[#This Row],[sqft_living]]," ")</f>
        <v>325.64102564102564</v>
      </c>
      <c r="K1117" s="4">
        <f>IFERROR(Homes[[#This Row],[sqft_lot]]/43560," ")</f>
        <v>0.30578512396694213</v>
      </c>
      <c r="L1117" t="str">
        <f>IF(Homes[[#This Row],[waterfront]]=1, "Yes","No")</f>
        <v>No</v>
      </c>
      <c r="M1117" s="4" t="str">
        <f>IF(Homes[[#This Row],[sqft_basement]]&gt;0, "Yes","No")</f>
        <v>Yes</v>
      </c>
      <c r="N1117" t="str">
        <f>CHOOSE(Homes[[#This Row],[view]]+1, "None","Fair","Good","Great","Excellent")</f>
        <v>None</v>
      </c>
      <c r="O1117" t="str">
        <f>CHOOSE(Homes[[#This Row],[condition]], "Poor","Fair","Average","Good","Excellent")</f>
        <v>Good</v>
      </c>
      <c r="P1117">
        <f ca="1">YEAR(TODAY())-Homes[[#This Row],[yr_built]]</f>
        <v>56</v>
      </c>
      <c r="Q1117">
        <v>0</v>
      </c>
      <c r="R1117">
        <f ca="1">IF(Homes[[#This Row],[yr_renovated]]&gt;0, YEAR(TODAY())-Homes[[#This Row],[yr_renovated]], YEAR(TODAY())-Homes[[#This Row],[yr_built]])</f>
        <v>56</v>
      </c>
      <c r="S1117">
        <v>1</v>
      </c>
      <c r="T1117" s="2">
        <v>41772</v>
      </c>
      <c r="U1117" s="3">
        <v>1.75</v>
      </c>
      <c r="V1117" s="4">
        <f>IFERROR(Homes[[#This Row],[sqft_above]]+Homes[[#This Row],[sqft_basement]]," ")</f>
        <v>1950</v>
      </c>
      <c r="W1117" s="4">
        <v>13320</v>
      </c>
      <c r="X1117">
        <v>0</v>
      </c>
      <c r="Y1117">
        <v>0</v>
      </c>
      <c r="Z1117">
        <v>4</v>
      </c>
      <c r="AA1117" s="4">
        <v>1370</v>
      </c>
      <c r="AB1117" s="4">
        <v>580</v>
      </c>
      <c r="AC1117">
        <v>1969</v>
      </c>
      <c r="AD1117" t="s">
        <v>1241</v>
      </c>
      <c r="AE1117" t="s">
        <v>33</v>
      </c>
      <c r="AF1117" t="s">
        <v>264</v>
      </c>
    </row>
    <row r="1118" spans="1:32">
      <c r="A1118" t="str">
        <f>PROPER(TRIM(Homes[[#This Row],[street]]))</f>
        <v>10068 Ne 142Nd Pl</v>
      </c>
      <c r="B1118" t="str">
        <f>PROPER(TRIM(Homes[[#This Row],[city]]))</f>
        <v>Kirkland</v>
      </c>
      <c r="C1118" t="str">
        <f>_xlfn.TEXTBEFORE(Homes[[#This Row],[statezip]]," ")</f>
        <v>WA</v>
      </c>
      <c r="D1118" s="6" t="str">
        <f>_xlfn.TEXTAFTER(Homes[[#This Row],[statezip]]," ")</f>
        <v>98034</v>
      </c>
      <c r="E1118" s="1">
        <v>635000</v>
      </c>
      <c r="F1118">
        <v>3</v>
      </c>
      <c r="G1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8" s="3" t="str">
        <f>Homes[[#This Row],[bedrooms]] &amp; " bd | " &amp; TEXT(Homes[[#This Row],[bathrooms]],"0.##") &amp; " ba"</f>
        <v>3 bd | 2.5 ba</v>
      </c>
      <c r="I1118" s="4">
        <v>3350</v>
      </c>
      <c r="J1118" s="1">
        <f>IFERROR(Homes[[#This Row],[price]]/Homes[[#This Row],[sqft_living]]," ")</f>
        <v>189.55223880597015</v>
      </c>
      <c r="K1118" s="4">
        <f>IFERROR(Homes[[#This Row],[sqft_lot]]/43560," ")</f>
        <v>9.198806244260789E-2</v>
      </c>
      <c r="L1118" t="str">
        <f>IF(Homes[[#This Row],[waterfront]]=1, "Yes","No")</f>
        <v>No</v>
      </c>
      <c r="M1118" s="4" t="str">
        <f>IF(Homes[[#This Row],[sqft_basement]]&gt;0, "Yes","No")</f>
        <v>Yes</v>
      </c>
      <c r="N1118" t="str">
        <f>CHOOSE(Homes[[#This Row],[view]]+1, "None","Fair","Good","Great","Excellent")</f>
        <v>None</v>
      </c>
      <c r="O1118" t="str">
        <f>CHOOSE(Homes[[#This Row],[condition]], "Poor","Fair","Average","Good","Excellent")</f>
        <v>Average</v>
      </c>
      <c r="P1118">
        <f ca="1">YEAR(TODAY())-Homes[[#This Row],[yr_built]]</f>
        <v>20</v>
      </c>
      <c r="Q1118">
        <v>0</v>
      </c>
      <c r="R1118">
        <f ca="1">IF(Homes[[#This Row],[yr_renovated]]&gt;0, YEAR(TODAY())-Homes[[#This Row],[yr_renovated]], YEAR(TODAY())-Homes[[#This Row],[yr_built]])</f>
        <v>20</v>
      </c>
      <c r="S1118">
        <v>2</v>
      </c>
      <c r="T1118" s="2">
        <v>41820</v>
      </c>
      <c r="U1118" s="3">
        <v>2.5</v>
      </c>
      <c r="V1118" s="4">
        <f>IFERROR(Homes[[#This Row],[sqft_above]]+Homes[[#This Row],[sqft_basement]]," ")</f>
        <v>3350</v>
      </c>
      <c r="W1118" s="4">
        <v>4007</v>
      </c>
      <c r="X1118">
        <v>0</v>
      </c>
      <c r="Y1118">
        <v>0</v>
      </c>
      <c r="Z1118">
        <v>3</v>
      </c>
      <c r="AA1118" s="4">
        <v>2550</v>
      </c>
      <c r="AB1118" s="4">
        <v>800</v>
      </c>
      <c r="AC1118">
        <v>2005</v>
      </c>
      <c r="AD1118" t="s">
        <v>1242</v>
      </c>
      <c r="AE1118" t="s">
        <v>46</v>
      </c>
      <c r="AF1118" t="s">
        <v>47</v>
      </c>
    </row>
    <row r="1119" spans="1:32">
      <c r="A1119" t="str">
        <f>PROPER(TRIM(Homes[[#This Row],[street]]))</f>
        <v>9788-16090 Ne Quail Creek Dr</v>
      </c>
      <c r="B1119" t="str">
        <f>PROPER(TRIM(Homes[[#This Row],[city]]))</f>
        <v>Redmond</v>
      </c>
      <c r="C1119" t="str">
        <f>_xlfn.TEXTBEFORE(Homes[[#This Row],[statezip]]," ")</f>
        <v>WA</v>
      </c>
      <c r="D1119" s="6" t="str">
        <f>_xlfn.TEXTAFTER(Homes[[#This Row],[statezip]]," ")</f>
        <v>98053</v>
      </c>
      <c r="E1119" s="1">
        <v>635000</v>
      </c>
      <c r="F1119">
        <v>4</v>
      </c>
      <c r="G1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19" s="3" t="str">
        <f>Homes[[#This Row],[bedrooms]] &amp; " bd | " &amp; TEXT(Homes[[#This Row],[bathrooms]],"0.##") &amp; " ba"</f>
        <v>4 bd | 2.5 ba</v>
      </c>
      <c r="I1119" s="4">
        <v>3080</v>
      </c>
      <c r="J1119" s="1">
        <f>IFERROR(Homes[[#This Row],[price]]/Homes[[#This Row],[sqft_living]]," ")</f>
        <v>206.16883116883116</v>
      </c>
      <c r="K1119" s="4">
        <f>IFERROR(Homes[[#This Row],[sqft_lot]]/43560," ")</f>
        <v>0.8133608815426997</v>
      </c>
      <c r="L1119" t="str">
        <f>IF(Homes[[#This Row],[waterfront]]=1, "Yes","No")</f>
        <v>No</v>
      </c>
      <c r="M1119" s="4" t="str">
        <f>IF(Homes[[#This Row],[sqft_basement]]&gt;0, "Yes","No")</f>
        <v>No</v>
      </c>
      <c r="N1119" t="str">
        <f>CHOOSE(Homes[[#This Row],[view]]+1, "None","Fair","Good","Great","Excellent")</f>
        <v>None</v>
      </c>
      <c r="O1119" t="str">
        <f>CHOOSE(Homes[[#This Row],[condition]], "Poor","Fair","Average","Good","Excellent")</f>
        <v>Average</v>
      </c>
      <c r="P1119">
        <f ca="1">YEAR(TODAY())-Homes[[#This Row],[yr_built]]</f>
        <v>28</v>
      </c>
      <c r="Q1119">
        <v>0</v>
      </c>
      <c r="R1119">
        <f ca="1">IF(Homes[[#This Row],[yr_renovated]]&gt;0, YEAR(TODAY())-Homes[[#This Row],[yr_renovated]], YEAR(TODAY())-Homes[[#This Row],[yr_built]])</f>
        <v>28</v>
      </c>
      <c r="S1119">
        <v>2</v>
      </c>
      <c r="T1119" s="2">
        <v>41829</v>
      </c>
      <c r="U1119" s="3">
        <v>2.5</v>
      </c>
      <c r="V1119" s="4">
        <f>IFERROR(Homes[[#This Row],[sqft_above]]+Homes[[#This Row],[sqft_basement]]," ")</f>
        <v>3080</v>
      </c>
      <c r="W1119" s="4">
        <v>35430</v>
      </c>
      <c r="X1119">
        <v>0</v>
      </c>
      <c r="Y1119">
        <v>0</v>
      </c>
      <c r="Z1119">
        <v>3</v>
      </c>
      <c r="AA1119" s="4">
        <v>3080</v>
      </c>
      <c r="AB1119" s="4">
        <v>0</v>
      </c>
      <c r="AC1119">
        <v>1997</v>
      </c>
      <c r="AD1119" t="s">
        <v>1243</v>
      </c>
      <c r="AE1119" t="s">
        <v>137</v>
      </c>
      <c r="AF1119" t="s">
        <v>208</v>
      </c>
    </row>
    <row r="1120" spans="1:32">
      <c r="A1120" t="str">
        <f>PROPER(TRIM(Homes[[#This Row],[street]]))</f>
        <v>7815 Stroud Ave N</v>
      </c>
      <c r="B1120" t="str">
        <f>PROPER(TRIM(Homes[[#This Row],[city]]))</f>
        <v>Seattle</v>
      </c>
      <c r="C1120" t="str">
        <f>_xlfn.TEXTBEFORE(Homes[[#This Row],[statezip]]," ")</f>
        <v>WA</v>
      </c>
      <c r="D1120" s="6" t="str">
        <f>_xlfn.TEXTAFTER(Homes[[#This Row],[statezip]]," ")</f>
        <v>98103</v>
      </c>
      <c r="E1120" s="1">
        <v>635000</v>
      </c>
      <c r="F1120">
        <v>3</v>
      </c>
      <c r="G1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0" s="3" t="str">
        <f>Homes[[#This Row],[bedrooms]] &amp; " bd | " &amp; TEXT(Homes[[#This Row],[bathrooms]],"0.##") &amp; " ba"</f>
        <v>3 bd | 2.5 ba</v>
      </c>
      <c r="I1120" s="4">
        <v>1570</v>
      </c>
      <c r="J1120" s="1">
        <f>IFERROR(Homes[[#This Row],[price]]/Homes[[#This Row],[sqft_living]]," ")</f>
        <v>404.45859872611464</v>
      </c>
      <c r="K1120" s="4">
        <f>IFERROR(Homes[[#This Row],[sqft_lot]]/43560," ")</f>
        <v>3.2897153351698807E-2</v>
      </c>
      <c r="L1120" t="str">
        <f>IF(Homes[[#This Row],[waterfront]]=1, "Yes","No")</f>
        <v>No</v>
      </c>
      <c r="M1120" s="4" t="str">
        <f>IF(Homes[[#This Row],[sqft_basement]]&gt;0, "Yes","No")</f>
        <v>No</v>
      </c>
      <c r="N1120" t="str">
        <f>CHOOSE(Homes[[#This Row],[view]]+1, "None","Fair","Good","Great","Excellent")</f>
        <v>None</v>
      </c>
      <c r="O1120" t="str">
        <f>CHOOSE(Homes[[#This Row],[condition]], "Poor","Fair","Average","Good","Excellent")</f>
        <v>Average</v>
      </c>
      <c r="P1120">
        <f ca="1">YEAR(TODAY())-Homes[[#This Row],[yr_built]]</f>
        <v>15</v>
      </c>
      <c r="Q1120">
        <v>0</v>
      </c>
      <c r="R1120">
        <f ca="1">IF(Homes[[#This Row],[yr_renovated]]&gt;0, YEAR(TODAY())-Homes[[#This Row],[yr_renovated]], YEAR(TODAY())-Homes[[#This Row],[yr_built]])</f>
        <v>15</v>
      </c>
      <c r="S1120">
        <v>3</v>
      </c>
      <c r="T1120" s="2">
        <v>41771</v>
      </c>
      <c r="U1120" s="3">
        <v>2.5</v>
      </c>
      <c r="V1120" s="4">
        <f>IFERROR(Homes[[#This Row],[sqft_above]]+Homes[[#This Row],[sqft_basement]]," ")</f>
        <v>1570</v>
      </c>
      <c r="W1120" s="4">
        <v>1433</v>
      </c>
      <c r="X1120">
        <v>0</v>
      </c>
      <c r="Y1120">
        <v>0</v>
      </c>
      <c r="Z1120">
        <v>3</v>
      </c>
      <c r="AA1120" s="4">
        <v>1570</v>
      </c>
      <c r="AB1120" s="4">
        <v>0</v>
      </c>
      <c r="AC1120">
        <v>2010</v>
      </c>
      <c r="AD1120" t="s">
        <v>1244</v>
      </c>
      <c r="AE1120" t="s">
        <v>49</v>
      </c>
      <c r="AF1120" t="s">
        <v>172</v>
      </c>
    </row>
    <row r="1121" spans="1:32">
      <c r="A1121" t="str">
        <f>PROPER(TRIM(Homes[[#This Row],[street]]))</f>
        <v>2739 31St Ave S</v>
      </c>
      <c r="B1121" t="str">
        <f>PROPER(TRIM(Homes[[#This Row],[city]]))</f>
        <v>Seattle</v>
      </c>
      <c r="C1121" t="str">
        <f>_xlfn.TEXTBEFORE(Homes[[#This Row],[statezip]]," ")</f>
        <v>WA</v>
      </c>
      <c r="D1121" s="6" t="str">
        <f>_xlfn.TEXTAFTER(Homes[[#This Row],[statezip]]," ")</f>
        <v>98144</v>
      </c>
      <c r="E1121" s="1">
        <v>635000</v>
      </c>
      <c r="F1121">
        <v>3</v>
      </c>
      <c r="G1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1" s="3" t="str">
        <f>Homes[[#This Row],[bedrooms]] &amp; " bd | " &amp; TEXT(Homes[[#This Row],[bathrooms]],"0.##") &amp; " ba"</f>
        <v>3 bd | 2.5 ba</v>
      </c>
      <c r="I1121" s="4">
        <v>2300</v>
      </c>
      <c r="J1121" s="1">
        <f>IFERROR(Homes[[#This Row],[price]]/Homes[[#This Row],[sqft_living]]," ")</f>
        <v>276.08695652173913</v>
      </c>
      <c r="K1121" s="4">
        <f>IFERROR(Homes[[#This Row],[sqft_lot]]/43560," ")</f>
        <v>0.12626262626262627</v>
      </c>
      <c r="L1121" t="str">
        <f>IF(Homes[[#This Row],[waterfront]]=1, "Yes","No")</f>
        <v>No</v>
      </c>
      <c r="M1121" s="4" t="str">
        <f>IF(Homes[[#This Row],[sqft_basement]]&gt;0, "Yes","No")</f>
        <v>Yes</v>
      </c>
      <c r="N1121" t="str">
        <f>CHOOSE(Homes[[#This Row],[view]]+1, "None","Fair","Good","Great","Excellent")</f>
        <v>None</v>
      </c>
      <c r="O1121" t="str">
        <f>CHOOSE(Homes[[#This Row],[condition]], "Poor","Fair","Average","Good","Excellent")</f>
        <v>Good</v>
      </c>
      <c r="P1121">
        <f ca="1">YEAR(TODAY())-Homes[[#This Row],[yr_built]]</f>
        <v>104</v>
      </c>
      <c r="Q1121">
        <v>0</v>
      </c>
      <c r="R1121">
        <f ca="1">IF(Homes[[#This Row],[yr_renovated]]&gt;0, YEAR(TODAY())-Homes[[#This Row],[yr_renovated]], YEAR(TODAY())-Homes[[#This Row],[yr_built]])</f>
        <v>104</v>
      </c>
      <c r="S1121">
        <v>1.5</v>
      </c>
      <c r="T1121" s="2">
        <v>41787</v>
      </c>
      <c r="U1121" s="3">
        <v>2.5</v>
      </c>
      <c r="V1121" s="4">
        <f>IFERROR(Homes[[#This Row],[sqft_above]]+Homes[[#This Row],[sqft_basement]]," ")</f>
        <v>2300</v>
      </c>
      <c r="W1121" s="4">
        <v>5500</v>
      </c>
      <c r="X1121">
        <v>0</v>
      </c>
      <c r="Y1121">
        <v>0</v>
      </c>
      <c r="Z1121">
        <v>4</v>
      </c>
      <c r="AA1121" s="4">
        <v>2000</v>
      </c>
      <c r="AB1121" s="4">
        <v>300</v>
      </c>
      <c r="AC1121">
        <v>1921</v>
      </c>
      <c r="AD1121" t="s">
        <v>1131</v>
      </c>
      <c r="AE1121" t="s">
        <v>49</v>
      </c>
      <c r="AF1121" t="s">
        <v>110</v>
      </c>
    </row>
    <row r="1122" spans="1:32">
      <c r="A1122" t="str">
        <f>PROPER(TRIM(Homes[[#This Row],[street]]))</f>
        <v>3821 39Th Ave S</v>
      </c>
      <c r="B1122" t="str">
        <f>PROPER(TRIM(Homes[[#This Row],[city]]))</f>
        <v>Seattle</v>
      </c>
      <c r="C1122" t="str">
        <f>_xlfn.TEXTBEFORE(Homes[[#This Row],[statezip]]," ")</f>
        <v>WA</v>
      </c>
      <c r="D1122" s="6" t="str">
        <f>_xlfn.TEXTAFTER(Homes[[#This Row],[statezip]]," ")</f>
        <v>98118</v>
      </c>
      <c r="E1122" s="1">
        <v>635000</v>
      </c>
      <c r="F1122">
        <v>4</v>
      </c>
      <c r="G1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22" s="3" t="str">
        <f>Homes[[#This Row],[bedrooms]] &amp; " bd | " &amp; TEXT(Homes[[#This Row],[bathrooms]],"0.##") &amp; " ba"</f>
        <v>4 bd | 2.25 ba</v>
      </c>
      <c r="I1122" s="4">
        <v>2750</v>
      </c>
      <c r="J1122" s="1">
        <f>IFERROR(Homes[[#This Row],[price]]/Homes[[#This Row],[sqft_living]]," ")</f>
        <v>230.90909090909091</v>
      </c>
      <c r="K1122" s="4">
        <f>IFERROR(Homes[[#This Row],[sqft_lot]]/43560," ")</f>
        <v>0.14187327823691459</v>
      </c>
      <c r="L1122" t="str">
        <f>IF(Homes[[#This Row],[waterfront]]=1, "Yes","No")</f>
        <v>No</v>
      </c>
      <c r="M1122" s="4" t="str">
        <f>IF(Homes[[#This Row],[sqft_basement]]&gt;0, "Yes","No")</f>
        <v>Yes</v>
      </c>
      <c r="N1122" t="str">
        <f>CHOOSE(Homes[[#This Row],[view]]+1, "None","Fair","Good","Great","Excellent")</f>
        <v>None</v>
      </c>
      <c r="O1122" t="str">
        <f>CHOOSE(Homes[[#This Row],[condition]], "Poor","Fair","Average","Good","Excellent")</f>
        <v>Good</v>
      </c>
      <c r="P1122">
        <f ca="1">YEAR(TODAY())-Homes[[#This Row],[yr_built]]</f>
        <v>77</v>
      </c>
      <c r="Q1122">
        <v>0</v>
      </c>
      <c r="R1122">
        <f ca="1">IF(Homes[[#This Row],[yr_renovated]]&gt;0, YEAR(TODAY())-Homes[[#This Row],[yr_renovated]], YEAR(TODAY())-Homes[[#This Row],[yr_built]])</f>
        <v>77</v>
      </c>
      <c r="S1122">
        <v>1</v>
      </c>
      <c r="T1122" s="2">
        <v>41780</v>
      </c>
      <c r="U1122" s="3">
        <v>2.25</v>
      </c>
      <c r="V1122" s="4">
        <f>IFERROR(Homes[[#This Row],[sqft_above]]+Homes[[#This Row],[sqft_basement]]," ")</f>
        <v>2750</v>
      </c>
      <c r="W1122" s="4">
        <v>6180</v>
      </c>
      <c r="X1122">
        <v>0</v>
      </c>
      <c r="Y1122">
        <v>0</v>
      </c>
      <c r="Z1122">
        <v>4</v>
      </c>
      <c r="AA1122" s="4">
        <v>1500</v>
      </c>
      <c r="AB1122" s="4">
        <v>1250</v>
      </c>
      <c r="AC1122">
        <v>1948</v>
      </c>
      <c r="AD1122" t="s">
        <v>1245</v>
      </c>
      <c r="AE1122" t="s">
        <v>49</v>
      </c>
      <c r="AF1122" t="s">
        <v>229</v>
      </c>
    </row>
    <row r="1123" spans="1:32">
      <c r="A1123" t="str">
        <f>PROPER(TRIM(Homes[[#This Row],[street]]))</f>
        <v>4131 51St Ave S</v>
      </c>
      <c r="B1123" t="str">
        <f>PROPER(TRIM(Homes[[#This Row],[city]]))</f>
        <v>Seattle</v>
      </c>
      <c r="C1123" t="str">
        <f>_xlfn.TEXTBEFORE(Homes[[#This Row],[statezip]]," ")</f>
        <v>WA</v>
      </c>
      <c r="D1123" s="6" t="str">
        <f>_xlfn.TEXTAFTER(Homes[[#This Row],[statezip]]," ")</f>
        <v>98118</v>
      </c>
      <c r="E1123" s="1">
        <v>635000</v>
      </c>
      <c r="F1123">
        <v>3</v>
      </c>
      <c r="G1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3" s="3" t="str">
        <f>Homes[[#This Row],[bedrooms]] &amp; " bd | " &amp; TEXT(Homes[[#This Row],[bathrooms]],"0.##") &amp; " ba"</f>
        <v>3 bd | 2.5 ba</v>
      </c>
      <c r="I1123" s="4">
        <v>1960</v>
      </c>
      <c r="J1123" s="1">
        <f>IFERROR(Homes[[#This Row],[price]]/Homes[[#This Row],[sqft_living]]," ")</f>
        <v>323.9795918367347</v>
      </c>
      <c r="K1123" s="4">
        <f>IFERROR(Homes[[#This Row],[sqft_lot]]/43560," ")</f>
        <v>0.16528925619834711</v>
      </c>
      <c r="L1123" t="str">
        <f>IF(Homes[[#This Row],[waterfront]]=1, "Yes","No")</f>
        <v>No</v>
      </c>
      <c r="M1123" s="4" t="str">
        <f>IF(Homes[[#This Row],[sqft_basement]]&gt;0, "Yes","No")</f>
        <v>Yes</v>
      </c>
      <c r="N1123" t="str">
        <f>CHOOSE(Homes[[#This Row],[view]]+1, "None","Fair","Good","Great","Excellent")</f>
        <v>None</v>
      </c>
      <c r="O1123" t="str">
        <f>CHOOSE(Homes[[#This Row],[condition]], "Poor","Fair","Average","Good","Excellent")</f>
        <v>Good</v>
      </c>
      <c r="P1123">
        <f ca="1">YEAR(TODAY())-Homes[[#This Row],[yr_built]]</f>
        <v>85</v>
      </c>
      <c r="Q1123">
        <v>2001</v>
      </c>
      <c r="R1123">
        <f ca="1">IF(Homes[[#This Row],[yr_renovated]]&gt;0, YEAR(TODAY())-Homes[[#This Row],[yr_renovated]], YEAR(TODAY())-Homes[[#This Row],[yr_built]])</f>
        <v>24</v>
      </c>
      <c r="S1123">
        <v>1</v>
      </c>
      <c r="T1123" s="2">
        <v>41792</v>
      </c>
      <c r="U1123" s="3">
        <v>2.5</v>
      </c>
      <c r="V1123" s="4">
        <f>IFERROR(Homes[[#This Row],[sqft_above]]+Homes[[#This Row],[sqft_basement]]," ")</f>
        <v>1960</v>
      </c>
      <c r="W1123" s="4">
        <v>7200</v>
      </c>
      <c r="X1123">
        <v>0</v>
      </c>
      <c r="Y1123">
        <v>0</v>
      </c>
      <c r="Z1123">
        <v>4</v>
      </c>
      <c r="AA1123" s="4">
        <v>980</v>
      </c>
      <c r="AB1123" s="4">
        <v>980</v>
      </c>
      <c r="AC1123">
        <v>1940</v>
      </c>
      <c r="AD1123" t="s">
        <v>1246</v>
      </c>
      <c r="AE1123" t="s">
        <v>49</v>
      </c>
      <c r="AF1123" t="s">
        <v>229</v>
      </c>
    </row>
    <row r="1124" spans="1:32">
      <c r="A1124" t="str">
        <f>PROPER(TRIM(Homes[[#This Row],[street]]))</f>
        <v>34115 Se Ash St</v>
      </c>
      <c r="B1124" t="str">
        <f>PROPER(TRIM(Homes[[#This Row],[city]]))</f>
        <v>Snoqualmie</v>
      </c>
      <c r="C1124" t="str">
        <f>_xlfn.TEXTBEFORE(Homes[[#This Row],[statezip]]," ")</f>
        <v>WA</v>
      </c>
      <c r="D1124" s="6" t="str">
        <f>_xlfn.TEXTAFTER(Homes[[#This Row],[statezip]]," ")</f>
        <v>98065</v>
      </c>
      <c r="E1124" s="1">
        <v>633634</v>
      </c>
      <c r="F1124">
        <v>4</v>
      </c>
      <c r="G1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24" s="3" t="str">
        <f>Homes[[#This Row],[bedrooms]] &amp; " bd | " &amp; TEXT(Homes[[#This Row],[bathrooms]],"0.##") &amp; " ba"</f>
        <v>4 bd | 3.5 ba</v>
      </c>
      <c r="I1124" s="4">
        <v>2960</v>
      </c>
      <c r="J1124" s="1">
        <f>IFERROR(Homes[[#This Row],[price]]/Homes[[#This Row],[sqft_living]]," ")</f>
        <v>214.06554054054055</v>
      </c>
      <c r="K1124" s="4">
        <f>IFERROR(Homes[[#This Row],[sqft_lot]]/43560," ")</f>
        <v>0.13774104683195593</v>
      </c>
      <c r="L1124" t="str">
        <f>IF(Homes[[#This Row],[waterfront]]=1, "Yes","No")</f>
        <v>No</v>
      </c>
      <c r="M1124" s="4" t="str">
        <f>IF(Homes[[#This Row],[sqft_basement]]&gt;0, "Yes","No")</f>
        <v>No</v>
      </c>
      <c r="N1124" t="str">
        <f>CHOOSE(Homes[[#This Row],[view]]+1, "None","Fair","Good","Great","Excellent")</f>
        <v>None</v>
      </c>
      <c r="O1124" t="str">
        <f>CHOOSE(Homes[[#This Row],[condition]], "Poor","Fair","Average","Good","Excellent")</f>
        <v>Average</v>
      </c>
      <c r="P1124">
        <f ca="1">YEAR(TODAY())-Homes[[#This Row],[yr_built]]</f>
        <v>11</v>
      </c>
      <c r="Q1124">
        <v>0</v>
      </c>
      <c r="R1124">
        <f ca="1">IF(Homes[[#This Row],[yr_renovated]]&gt;0, YEAR(TODAY())-Homes[[#This Row],[yr_renovated]], YEAR(TODAY())-Homes[[#This Row],[yr_built]])</f>
        <v>11</v>
      </c>
      <c r="S1124">
        <v>2</v>
      </c>
      <c r="T1124" s="2">
        <v>41813</v>
      </c>
      <c r="U1124" s="3">
        <v>3.5</v>
      </c>
      <c r="V1124" s="4">
        <f>IFERROR(Homes[[#This Row],[sqft_above]]+Homes[[#This Row],[sqft_basement]]," ")</f>
        <v>2960</v>
      </c>
      <c r="W1124" s="4">
        <v>6000</v>
      </c>
      <c r="X1124">
        <v>0</v>
      </c>
      <c r="Y1124">
        <v>0</v>
      </c>
      <c r="Z1124">
        <v>3</v>
      </c>
      <c r="AA1124" s="4">
        <v>2960</v>
      </c>
      <c r="AB1124" s="4">
        <v>0</v>
      </c>
      <c r="AC1124">
        <v>2014</v>
      </c>
      <c r="AD1124" t="s">
        <v>1247</v>
      </c>
      <c r="AE1124" t="s">
        <v>313</v>
      </c>
      <c r="AF1124" t="s">
        <v>314</v>
      </c>
    </row>
    <row r="1125" spans="1:32">
      <c r="A1125" t="str">
        <f>PROPER(TRIM(Homes[[#This Row],[street]]))</f>
        <v>26021 Ne 25Th St</v>
      </c>
      <c r="B1125" t="str">
        <f>PROPER(TRIM(Homes[[#This Row],[city]]))</f>
        <v>Redmond</v>
      </c>
      <c r="C1125" t="str">
        <f>_xlfn.TEXTBEFORE(Homes[[#This Row],[statezip]]," ")</f>
        <v>WA</v>
      </c>
      <c r="D1125" s="6" t="str">
        <f>_xlfn.TEXTAFTER(Homes[[#This Row],[statezip]]," ")</f>
        <v>98053</v>
      </c>
      <c r="E1125" s="1">
        <v>633100</v>
      </c>
      <c r="F1125">
        <v>4</v>
      </c>
      <c r="G1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5" s="3" t="str">
        <f>Homes[[#This Row],[bedrooms]] &amp; " bd | " &amp; TEXT(Homes[[#This Row],[bathrooms]],"0.##") &amp; " ba"</f>
        <v>4 bd | 2.5 ba</v>
      </c>
      <c r="I1125" s="4">
        <v>2470</v>
      </c>
      <c r="J1125" s="1">
        <f>IFERROR(Homes[[#This Row],[price]]/Homes[[#This Row],[sqft_living]]," ")</f>
        <v>256.31578947368422</v>
      </c>
      <c r="K1125" s="4">
        <f>IFERROR(Homes[[#This Row],[sqft_lot]]/43560," ")</f>
        <v>0.76457759412304871</v>
      </c>
      <c r="L1125" t="str">
        <f>IF(Homes[[#This Row],[waterfront]]=1, "Yes","No")</f>
        <v>No</v>
      </c>
      <c r="M1125" s="4" t="str">
        <f>IF(Homes[[#This Row],[sqft_basement]]&gt;0, "Yes","No")</f>
        <v>No</v>
      </c>
      <c r="N1125" t="str">
        <f>CHOOSE(Homes[[#This Row],[view]]+1, "None","Fair","Good","Great","Excellent")</f>
        <v>None</v>
      </c>
      <c r="O1125" t="str">
        <f>CHOOSE(Homes[[#This Row],[condition]], "Poor","Fair","Average","Good","Excellent")</f>
        <v>Average</v>
      </c>
      <c r="P1125">
        <f ca="1">YEAR(TODAY())-Homes[[#This Row],[yr_built]]</f>
        <v>32</v>
      </c>
      <c r="Q1125">
        <v>0</v>
      </c>
      <c r="R1125">
        <f ca="1">IF(Homes[[#This Row],[yr_renovated]]&gt;0, YEAR(TODAY())-Homes[[#This Row],[yr_renovated]], YEAR(TODAY())-Homes[[#This Row],[yr_built]])</f>
        <v>32</v>
      </c>
      <c r="S1125">
        <v>2</v>
      </c>
      <c r="T1125" s="2">
        <v>41773</v>
      </c>
      <c r="U1125" s="3">
        <v>2.5</v>
      </c>
      <c r="V1125" s="4">
        <f>IFERROR(Homes[[#This Row],[sqft_above]]+Homes[[#This Row],[sqft_basement]]," ")</f>
        <v>2470</v>
      </c>
      <c r="W1125" s="4">
        <v>33305</v>
      </c>
      <c r="X1125">
        <v>0</v>
      </c>
      <c r="Y1125">
        <v>0</v>
      </c>
      <c r="Z1125">
        <v>3</v>
      </c>
      <c r="AA1125" s="4">
        <v>2470</v>
      </c>
      <c r="AB1125" s="4">
        <v>0</v>
      </c>
      <c r="AC1125">
        <v>1993</v>
      </c>
      <c r="AD1125" t="s">
        <v>1248</v>
      </c>
      <c r="AE1125" t="s">
        <v>137</v>
      </c>
      <c r="AF1125" t="s">
        <v>208</v>
      </c>
    </row>
    <row r="1126" spans="1:32">
      <c r="A1126" t="str">
        <f>PROPER(TRIM(Homes[[#This Row],[street]]))</f>
        <v>3323-3325 33Rd Ave Sw</v>
      </c>
      <c r="B1126" t="str">
        <f>PROPER(TRIM(Homes[[#This Row],[city]]))</f>
        <v>Seattle</v>
      </c>
      <c r="C1126" t="str">
        <f>_xlfn.TEXTBEFORE(Homes[[#This Row],[statezip]]," ")</f>
        <v>WA</v>
      </c>
      <c r="D1126" s="6" t="str">
        <f>_xlfn.TEXTAFTER(Homes[[#This Row],[statezip]]," ")</f>
        <v>98126</v>
      </c>
      <c r="E1126" s="1">
        <v>633000</v>
      </c>
      <c r="F1126">
        <v>4</v>
      </c>
      <c r="G1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6" s="3" t="str">
        <f>Homes[[#This Row],[bedrooms]] &amp; " bd | " &amp; TEXT(Homes[[#This Row],[bathrooms]],"0.##") &amp; " ba"</f>
        <v>4 bd | 2.5 ba</v>
      </c>
      <c r="I1126" s="4">
        <v>2360</v>
      </c>
      <c r="J1126" s="1">
        <f>IFERROR(Homes[[#This Row],[price]]/Homes[[#This Row],[sqft_living]]," ")</f>
        <v>268.22033898305085</v>
      </c>
      <c r="K1126" s="4">
        <f>IFERROR(Homes[[#This Row],[sqft_lot]]/43560," ")</f>
        <v>0.2295684113865932</v>
      </c>
      <c r="L1126" t="str">
        <f>IF(Homes[[#This Row],[waterfront]]=1, "Yes","No")</f>
        <v>No</v>
      </c>
      <c r="M1126" s="4" t="str">
        <f>IF(Homes[[#This Row],[sqft_basement]]&gt;0, "Yes","No")</f>
        <v>Yes</v>
      </c>
      <c r="N1126" t="str">
        <f>CHOOSE(Homes[[#This Row],[view]]+1, "None","Fair","Good","Great","Excellent")</f>
        <v>Great</v>
      </c>
      <c r="O1126" t="str">
        <f>CHOOSE(Homes[[#This Row],[condition]], "Poor","Fair","Average","Good","Excellent")</f>
        <v>Average</v>
      </c>
      <c r="P1126">
        <f ca="1">YEAR(TODAY())-Homes[[#This Row],[yr_built]]</f>
        <v>48</v>
      </c>
      <c r="Q1126">
        <v>2004</v>
      </c>
      <c r="R1126">
        <f ca="1">IF(Homes[[#This Row],[yr_renovated]]&gt;0, YEAR(TODAY())-Homes[[#This Row],[yr_renovated]], YEAR(TODAY())-Homes[[#This Row],[yr_built]])</f>
        <v>21</v>
      </c>
      <c r="S1126">
        <v>1</v>
      </c>
      <c r="T1126" s="2">
        <v>41823</v>
      </c>
      <c r="U1126" s="3">
        <v>2.5</v>
      </c>
      <c r="V1126" s="4">
        <f>IFERROR(Homes[[#This Row],[sqft_above]]+Homes[[#This Row],[sqft_basement]]," ")</f>
        <v>2360</v>
      </c>
      <c r="W1126" s="4">
        <v>10000</v>
      </c>
      <c r="X1126">
        <v>0</v>
      </c>
      <c r="Y1126">
        <v>3</v>
      </c>
      <c r="Z1126">
        <v>3</v>
      </c>
      <c r="AA1126" s="4">
        <v>1980</v>
      </c>
      <c r="AB1126" s="4">
        <v>380</v>
      </c>
      <c r="AC1126">
        <v>1977</v>
      </c>
      <c r="AD1126" t="s">
        <v>1249</v>
      </c>
      <c r="AE1126" t="s">
        <v>49</v>
      </c>
      <c r="AF1126" t="s">
        <v>434</v>
      </c>
    </row>
    <row r="1127" spans="1:32">
      <c r="A1127" t="str">
        <f>PROPER(TRIM(Homes[[#This Row],[street]]))</f>
        <v>9181 226Th Pl Ne</v>
      </c>
      <c r="B1127" t="str">
        <f>PROPER(TRIM(Homes[[#This Row],[city]]))</f>
        <v>Redmond</v>
      </c>
      <c r="C1127" t="str">
        <f>_xlfn.TEXTBEFORE(Homes[[#This Row],[statezip]]," ")</f>
        <v>WA</v>
      </c>
      <c r="D1127" s="6" t="str">
        <f>_xlfn.TEXTAFTER(Homes[[#This Row],[statezip]]," ")</f>
        <v>98053</v>
      </c>
      <c r="E1127" s="1">
        <v>632500</v>
      </c>
      <c r="F1127">
        <v>5</v>
      </c>
      <c r="G1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7" s="3" t="str">
        <f>Homes[[#This Row],[bedrooms]] &amp; " bd | " &amp; TEXT(Homes[[#This Row],[bathrooms]],"0.##") &amp; " ba"</f>
        <v>5 bd | 2.5 ba</v>
      </c>
      <c r="I1127" s="4">
        <v>2640</v>
      </c>
      <c r="J1127" s="1">
        <f>IFERROR(Homes[[#This Row],[price]]/Homes[[#This Row],[sqft_living]]," ")</f>
        <v>239.58333333333334</v>
      </c>
      <c r="K1127" s="4">
        <f>IFERROR(Homes[[#This Row],[sqft_lot]]/43560," ")</f>
        <v>0.16290174471992655</v>
      </c>
      <c r="L1127" t="str">
        <f>IF(Homes[[#This Row],[waterfront]]=1, "Yes","No")</f>
        <v>No</v>
      </c>
      <c r="M1127" s="4" t="str">
        <f>IF(Homes[[#This Row],[sqft_basement]]&gt;0, "Yes","No")</f>
        <v>No</v>
      </c>
      <c r="N1127" t="str">
        <f>CHOOSE(Homes[[#This Row],[view]]+1, "None","Fair","Good","Great","Excellent")</f>
        <v>None</v>
      </c>
      <c r="O1127" t="str">
        <f>CHOOSE(Homes[[#This Row],[condition]], "Poor","Fair","Average","Good","Excellent")</f>
        <v>Average</v>
      </c>
      <c r="P1127">
        <f ca="1">YEAR(TODAY())-Homes[[#This Row],[yr_built]]</f>
        <v>22</v>
      </c>
      <c r="Q1127">
        <v>0</v>
      </c>
      <c r="R1127">
        <f ca="1">IF(Homes[[#This Row],[yr_renovated]]&gt;0, YEAR(TODAY())-Homes[[#This Row],[yr_renovated]], YEAR(TODAY())-Homes[[#This Row],[yr_built]])</f>
        <v>22</v>
      </c>
      <c r="S1127">
        <v>2</v>
      </c>
      <c r="T1127" s="2">
        <v>41806</v>
      </c>
      <c r="U1127" s="3">
        <v>2.5</v>
      </c>
      <c r="V1127" s="4">
        <f>IFERROR(Homes[[#This Row],[sqft_above]]+Homes[[#This Row],[sqft_basement]]," ")</f>
        <v>2640</v>
      </c>
      <c r="W1127" s="4">
        <v>7096</v>
      </c>
      <c r="X1127">
        <v>0</v>
      </c>
      <c r="Y1127">
        <v>0</v>
      </c>
      <c r="Z1127">
        <v>3</v>
      </c>
      <c r="AA1127" s="4">
        <v>2640</v>
      </c>
      <c r="AB1127" s="4">
        <v>0</v>
      </c>
      <c r="AC1127">
        <v>2003</v>
      </c>
      <c r="AD1127" t="s">
        <v>1250</v>
      </c>
      <c r="AE1127" t="s">
        <v>137</v>
      </c>
      <c r="AF1127" t="s">
        <v>208</v>
      </c>
    </row>
    <row r="1128" spans="1:32">
      <c r="A1128" t="str">
        <f>PROPER(TRIM(Homes[[#This Row],[street]]))</f>
        <v>21604 Ne 22Nd Ct</v>
      </c>
      <c r="B1128" t="str">
        <f>PROPER(TRIM(Homes[[#This Row],[city]]))</f>
        <v>Sammamish</v>
      </c>
      <c r="C1128" t="str">
        <f>_xlfn.TEXTBEFORE(Homes[[#This Row],[statezip]]," ")</f>
        <v>WA</v>
      </c>
      <c r="D1128" s="6" t="str">
        <f>_xlfn.TEXTAFTER(Homes[[#This Row],[statezip]]," ")</f>
        <v>98074</v>
      </c>
      <c r="E1128" s="1">
        <v>632500</v>
      </c>
      <c r="F1128">
        <v>4</v>
      </c>
      <c r="G1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28" s="3" t="str">
        <f>Homes[[#This Row],[bedrooms]] &amp; " bd | " &amp; TEXT(Homes[[#This Row],[bathrooms]],"0.##") &amp; " ba"</f>
        <v>4 bd | 2.5 ba</v>
      </c>
      <c r="I1128" s="4">
        <v>2090</v>
      </c>
      <c r="J1128" s="1">
        <f>IFERROR(Homes[[#This Row],[price]]/Homes[[#This Row],[sqft_living]]," ")</f>
        <v>302.63157894736844</v>
      </c>
      <c r="K1128" s="4">
        <f>IFERROR(Homes[[#This Row],[sqft_lot]]/43560," ")</f>
        <v>0.23659320477502296</v>
      </c>
      <c r="L1128" t="str">
        <f>IF(Homes[[#This Row],[waterfront]]=1, "Yes","No")</f>
        <v>No</v>
      </c>
      <c r="M1128" s="4" t="str">
        <f>IF(Homes[[#This Row],[sqft_basement]]&gt;0, "Yes","No")</f>
        <v>No</v>
      </c>
      <c r="N1128" t="str">
        <f>CHOOSE(Homes[[#This Row],[view]]+1, "None","Fair","Good","Great","Excellent")</f>
        <v>None</v>
      </c>
      <c r="O1128" t="str">
        <f>CHOOSE(Homes[[#This Row],[condition]], "Poor","Fair","Average","Good","Excellent")</f>
        <v>Average</v>
      </c>
      <c r="P1128">
        <f ca="1">YEAR(TODAY())-Homes[[#This Row],[yr_built]]</f>
        <v>39</v>
      </c>
      <c r="Q1128">
        <v>0</v>
      </c>
      <c r="R1128">
        <f ca="1">IF(Homes[[#This Row],[yr_renovated]]&gt;0, YEAR(TODAY())-Homes[[#This Row],[yr_renovated]], YEAR(TODAY())-Homes[[#This Row],[yr_built]])</f>
        <v>39</v>
      </c>
      <c r="S1128">
        <v>2</v>
      </c>
      <c r="T1128" s="2">
        <v>41810</v>
      </c>
      <c r="U1128" s="3">
        <v>2.5</v>
      </c>
      <c r="V1128" s="4">
        <f>IFERROR(Homes[[#This Row],[sqft_above]]+Homes[[#This Row],[sqft_basement]]," ")</f>
        <v>2090</v>
      </c>
      <c r="W1128" s="4">
        <v>10306</v>
      </c>
      <c r="X1128">
        <v>0</v>
      </c>
      <c r="Y1128">
        <v>0</v>
      </c>
      <c r="Z1128">
        <v>3</v>
      </c>
      <c r="AA1128" s="4">
        <v>2090</v>
      </c>
      <c r="AB1128" s="4">
        <v>0</v>
      </c>
      <c r="AC1128">
        <v>1986</v>
      </c>
      <c r="AD1128" t="s">
        <v>1251</v>
      </c>
      <c r="AE1128" t="s">
        <v>102</v>
      </c>
      <c r="AF1128" t="s">
        <v>266</v>
      </c>
    </row>
    <row r="1129" spans="1:32">
      <c r="A1129" t="str">
        <f>PROPER(TRIM(Homes[[#This Row],[street]]))</f>
        <v>2617 Queen Anne Ave N</v>
      </c>
      <c r="B1129" t="str">
        <f>PROPER(TRIM(Homes[[#This Row],[city]]))</f>
        <v>Seattle</v>
      </c>
      <c r="C1129" t="str">
        <f>_xlfn.TEXTBEFORE(Homes[[#This Row],[statezip]]," ")</f>
        <v>WA</v>
      </c>
      <c r="D1129" s="6" t="str">
        <f>_xlfn.TEXTAFTER(Homes[[#This Row],[statezip]]," ")</f>
        <v>98109</v>
      </c>
      <c r="E1129" s="1">
        <v>631500</v>
      </c>
      <c r="F1129">
        <v>2</v>
      </c>
      <c r="G1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29" s="3" t="str">
        <f>Homes[[#This Row],[bedrooms]] &amp; " bd | " &amp; TEXT(Homes[[#This Row],[bathrooms]],"0.##") &amp; " ba"</f>
        <v>2 bd | 1. ba</v>
      </c>
      <c r="I1129" s="4">
        <v>1130</v>
      </c>
      <c r="J1129" s="1">
        <f>IFERROR(Homes[[#This Row],[price]]/Homes[[#This Row],[sqft_living]]," ")</f>
        <v>558.84955752212386</v>
      </c>
      <c r="K1129" s="4">
        <f>IFERROR(Homes[[#This Row],[sqft_lot]]/43560," ")</f>
        <v>6.0606060606060608E-2</v>
      </c>
      <c r="L1129" t="str">
        <f>IF(Homes[[#This Row],[waterfront]]=1, "Yes","No")</f>
        <v>No</v>
      </c>
      <c r="M1129" s="4" t="str">
        <f>IF(Homes[[#This Row],[sqft_basement]]&gt;0, "Yes","No")</f>
        <v>No</v>
      </c>
      <c r="N1129" t="str">
        <f>CHOOSE(Homes[[#This Row],[view]]+1, "None","Fair","Good","Great","Excellent")</f>
        <v>None</v>
      </c>
      <c r="O1129" t="str">
        <f>CHOOSE(Homes[[#This Row],[condition]], "Poor","Fair","Average","Good","Excellent")</f>
        <v>Good</v>
      </c>
      <c r="P1129">
        <f ca="1">YEAR(TODAY())-Homes[[#This Row],[yr_built]]</f>
        <v>98</v>
      </c>
      <c r="Q1129">
        <v>0</v>
      </c>
      <c r="R1129">
        <f ca="1">IF(Homes[[#This Row],[yr_renovated]]&gt;0, YEAR(TODAY())-Homes[[#This Row],[yr_renovated]], YEAR(TODAY())-Homes[[#This Row],[yr_built]])</f>
        <v>98</v>
      </c>
      <c r="S1129">
        <v>1</v>
      </c>
      <c r="T1129" s="2">
        <v>41814</v>
      </c>
      <c r="U1129" s="3">
        <v>1</v>
      </c>
      <c r="V1129" s="4">
        <f>IFERROR(Homes[[#This Row],[sqft_above]]+Homes[[#This Row],[sqft_basement]]," ")</f>
        <v>1130</v>
      </c>
      <c r="W1129" s="4">
        <v>2640</v>
      </c>
      <c r="X1129">
        <v>0</v>
      </c>
      <c r="Y1129">
        <v>0</v>
      </c>
      <c r="Z1129">
        <v>4</v>
      </c>
      <c r="AA1129" s="4">
        <v>1130</v>
      </c>
      <c r="AB1129" s="4">
        <v>0</v>
      </c>
      <c r="AC1129">
        <v>1927</v>
      </c>
      <c r="AD1129" t="s">
        <v>1252</v>
      </c>
      <c r="AE1129" t="s">
        <v>49</v>
      </c>
      <c r="AF1129" t="s">
        <v>134</v>
      </c>
    </row>
    <row r="1130" spans="1:32">
      <c r="A1130" t="str">
        <f>PROPER(TRIM(Homes[[#This Row],[street]]))</f>
        <v>2900-2998 Fairmount Ave Sw</v>
      </c>
      <c r="B1130" t="str">
        <f>PROPER(TRIM(Homes[[#This Row],[city]]))</f>
        <v>Seattle</v>
      </c>
      <c r="C1130" t="str">
        <f>_xlfn.TEXTBEFORE(Homes[[#This Row],[statezip]]," ")</f>
        <v>WA</v>
      </c>
      <c r="D1130" s="6" t="str">
        <f>_xlfn.TEXTAFTER(Homes[[#This Row],[statezip]]," ")</f>
        <v>98116</v>
      </c>
      <c r="E1130" s="1">
        <v>631500</v>
      </c>
      <c r="F1130">
        <v>4</v>
      </c>
      <c r="G1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30" s="3" t="str">
        <f>Homes[[#This Row],[bedrooms]] &amp; " bd | " &amp; TEXT(Homes[[#This Row],[bathrooms]],"0.##") &amp; " ba"</f>
        <v>4 bd | 2. ba</v>
      </c>
      <c r="I1130" s="4">
        <v>2530</v>
      </c>
      <c r="J1130" s="1">
        <f>IFERROR(Homes[[#This Row],[price]]/Homes[[#This Row],[sqft_living]]," ")</f>
        <v>249.60474308300394</v>
      </c>
      <c r="K1130" s="4">
        <f>IFERROR(Homes[[#This Row],[sqft_lot]]/43560," ")</f>
        <v>0.12970615243342515</v>
      </c>
      <c r="L1130" t="str">
        <f>IF(Homes[[#This Row],[waterfront]]=1, "Yes","No")</f>
        <v>No</v>
      </c>
      <c r="M1130" s="4" t="str">
        <f>IF(Homes[[#This Row],[sqft_basement]]&gt;0, "Yes","No")</f>
        <v>Yes</v>
      </c>
      <c r="N1130" t="str">
        <f>CHOOSE(Homes[[#This Row],[view]]+1, "None","Fair","Good","Great","Excellent")</f>
        <v>None</v>
      </c>
      <c r="O1130" t="str">
        <f>CHOOSE(Homes[[#This Row],[condition]], "Poor","Fair","Average","Good","Excellent")</f>
        <v>Good</v>
      </c>
      <c r="P1130">
        <f ca="1">YEAR(TODAY())-Homes[[#This Row],[yr_built]]</f>
        <v>115</v>
      </c>
      <c r="Q1130">
        <v>0</v>
      </c>
      <c r="R1130">
        <f ca="1">IF(Homes[[#This Row],[yr_renovated]]&gt;0, YEAR(TODAY())-Homes[[#This Row],[yr_renovated]], YEAR(TODAY())-Homes[[#This Row],[yr_built]])</f>
        <v>115</v>
      </c>
      <c r="S1130">
        <v>1.5</v>
      </c>
      <c r="T1130" s="2">
        <v>41827</v>
      </c>
      <c r="U1130" s="3">
        <v>2</v>
      </c>
      <c r="V1130" s="4">
        <f>IFERROR(Homes[[#This Row],[sqft_above]]+Homes[[#This Row],[sqft_basement]]," ")</f>
        <v>2530</v>
      </c>
      <c r="W1130" s="4">
        <v>5650</v>
      </c>
      <c r="X1130">
        <v>0</v>
      </c>
      <c r="Y1130">
        <v>0</v>
      </c>
      <c r="Z1130">
        <v>4</v>
      </c>
      <c r="AA1130" s="4">
        <v>1910</v>
      </c>
      <c r="AB1130" s="4">
        <v>620</v>
      </c>
      <c r="AC1130">
        <v>1910</v>
      </c>
      <c r="AD1130" t="s">
        <v>1253</v>
      </c>
      <c r="AE1130" t="s">
        <v>49</v>
      </c>
      <c r="AF1130" t="s">
        <v>192</v>
      </c>
    </row>
    <row r="1131" spans="1:32">
      <c r="A1131" t="str">
        <f>PROPER(TRIM(Homes[[#This Row],[street]]))</f>
        <v>2598 Ne Natalie Way</v>
      </c>
      <c r="B1131" t="str">
        <f>PROPER(TRIM(Homes[[#This Row],[city]]))</f>
        <v>Issaquah</v>
      </c>
      <c r="C1131" t="str">
        <f>_xlfn.TEXTBEFORE(Homes[[#This Row],[statezip]]," ")</f>
        <v>WA</v>
      </c>
      <c r="D1131" s="6" t="str">
        <f>_xlfn.TEXTAFTER(Homes[[#This Row],[statezip]]," ")</f>
        <v>98029</v>
      </c>
      <c r="E1131" s="1">
        <v>630000</v>
      </c>
      <c r="F1131">
        <v>2</v>
      </c>
      <c r="G1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1" s="3" t="str">
        <f>Homes[[#This Row],[bedrooms]] &amp; " bd | " &amp; TEXT(Homes[[#This Row],[bathrooms]],"0.##") &amp; " ba"</f>
        <v>2 bd | 2.5 ba</v>
      </c>
      <c r="I1131" s="4">
        <v>2290</v>
      </c>
      <c r="J1131" s="1">
        <f>IFERROR(Homes[[#This Row],[price]]/Homes[[#This Row],[sqft_living]]," ")</f>
        <v>275.10917030567686</v>
      </c>
      <c r="K1131" s="4">
        <f>IFERROR(Homes[[#This Row],[sqft_lot]]/43560," ")</f>
        <v>8.0509641873278234E-2</v>
      </c>
      <c r="L1131" t="str">
        <f>IF(Homes[[#This Row],[waterfront]]=1, "Yes","No")</f>
        <v>No</v>
      </c>
      <c r="M1131" s="4" t="str">
        <f>IF(Homes[[#This Row],[sqft_basement]]&gt;0, "Yes","No")</f>
        <v>No</v>
      </c>
      <c r="N1131" t="str">
        <f>CHOOSE(Homes[[#This Row],[view]]+1, "None","Fair","Good","Great","Excellent")</f>
        <v>None</v>
      </c>
      <c r="O1131" t="str">
        <f>CHOOSE(Homes[[#This Row],[condition]], "Poor","Fair","Average","Good","Excellent")</f>
        <v>Average</v>
      </c>
      <c r="P1131">
        <f ca="1">YEAR(TODAY())-Homes[[#This Row],[yr_built]]</f>
        <v>20</v>
      </c>
      <c r="Q1131">
        <v>0</v>
      </c>
      <c r="R1131">
        <f ca="1">IF(Homes[[#This Row],[yr_renovated]]&gt;0, YEAR(TODAY())-Homes[[#This Row],[yr_renovated]], YEAR(TODAY())-Homes[[#This Row],[yr_built]])</f>
        <v>20</v>
      </c>
      <c r="S1131">
        <v>2</v>
      </c>
      <c r="T1131" s="2">
        <v>41828</v>
      </c>
      <c r="U1131" s="3">
        <v>2.5</v>
      </c>
      <c r="V1131" s="4">
        <f>IFERROR(Homes[[#This Row],[sqft_above]]+Homes[[#This Row],[sqft_basement]]," ")</f>
        <v>2290</v>
      </c>
      <c r="W1131" s="4">
        <v>3507</v>
      </c>
      <c r="X1131">
        <v>0</v>
      </c>
      <c r="Y1131">
        <v>0</v>
      </c>
      <c r="Z1131">
        <v>3</v>
      </c>
      <c r="AA1131" s="4">
        <v>2290</v>
      </c>
      <c r="AB1131" s="4">
        <v>0</v>
      </c>
      <c r="AC1131">
        <v>2005</v>
      </c>
      <c r="AD1131" t="s">
        <v>1254</v>
      </c>
      <c r="AE1131" t="s">
        <v>79</v>
      </c>
      <c r="AF1131" t="s">
        <v>80</v>
      </c>
    </row>
    <row r="1132" spans="1:32">
      <c r="A1132" t="str">
        <f>PROPER(TRIM(Homes[[#This Row],[street]]))</f>
        <v>25510 Se 159Th St</v>
      </c>
      <c r="B1132" t="str">
        <f>PROPER(TRIM(Homes[[#This Row],[city]]))</f>
        <v>Issaquah</v>
      </c>
      <c r="C1132" t="str">
        <f>_xlfn.TEXTBEFORE(Homes[[#This Row],[statezip]]," ")</f>
        <v>WA</v>
      </c>
      <c r="D1132" s="6" t="str">
        <f>_xlfn.TEXTAFTER(Homes[[#This Row],[statezip]]," ")</f>
        <v>98027</v>
      </c>
      <c r="E1132" s="1">
        <v>630000</v>
      </c>
      <c r="F1132">
        <v>4</v>
      </c>
      <c r="G1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132" s="3" t="str">
        <f>Homes[[#This Row],[bedrooms]] &amp; " bd | " &amp; TEXT(Homes[[#This Row],[bathrooms]],"0.##") &amp; " ba"</f>
        <v>4 bd | 3.75 ba</v>
      </c>
      <c r="I1132" s="4">
        <v>4610</v>
      </c>
      <c r="J1132" s="1">
        <f>IFERROR(Homes[[#This Row],[price]]/Homes[[#This Row],[sqft_living]]," ")</f>
        <v>136.65943600867678</v>
      </c>
      <c r="K1132" s="4">
        <f>IFERROR(Homes[[#This Row],[sqft_lot]]/43560," ")</f>
        <v>0.92291092745638204</v>
      </c>
      <c r="L1132" t="str">
        <f>IF(Homes[[#This Row],[waterfront]]=1, "Yes","No")</f>
        <v>No</v>
      </c>
      <c r="M1132" s="4" t="str">
        <f>IF(Homes[[#This Row],[sqft_basement]]&gt;0, "Yes","No")</f>
        <v>Yes</v>
      </c>
      <c r="N1132" t="str">
        <f>CHOOSE(Homes[[#This Row],[view]]+1, "None","Fair","Good","Great","Excellent")</f>
        <v>None</v>
      </c>
      <c r="O1132" t="str">
        <f>CHOOSE(Homes[[#This Row],[condition]], "Poor","Fair","Average","Good","Excellent")</f>
        <v>Good</v>
      </c>
      <c r="P1132">
        <f ca="1">YEAR(TODAY())-Homes[[#This Row],[yr_built]]</f>
        <v>45</v>
      </c>
      <c r="Q1132">
        <v>0</v>
      </c>
      <c r="R1132">
        <f ca="1">IF(Homes[[#This Row],[yr_renovated]]&gt;0, YEAR(TODAY())-Homes[[#This Row],[yr_renovated]], YEAR(TODAY())-Homes[[#This Row],[yr_built]])</f>
        <v>45</v>
      </c>
      <c r="S1132">
        <v>1</v>
      </c>
      <c r="T1132" s="2">
        <v>41795</v>
      </c>
      <c r="U1132" s="3">
        <v>3.75</v>
      </c>
      <c r="V1132" s="4">
        <f>IFERROR(Homes[[#This Row],[sqft_above]]+Homes[[#This Row],[sqft_basement]]," ")</f>
        <v>4610</v>
      </c>
      <c r="W1132" s="4">
        <v>40202</v>
      </c>
      <c r="X1132">
        <v>0</v>
      </c>
      <c r="Y1132">
        <v>0</v>
      </c>
      <c r="Z1132">
        <v>4</v>
      </c>
      <c r="AA1132" s="4">
        <v>2500</v>
      </c>
      <c r="AB1132" s="4">
        <v>2110</v>
      </c>
      <c r="AC1132">
        <v>1980</v>
      </c>
      <c r="AD1132" t="s">
        <v>1255</v>
      </c>
      <c r="AE1132" t="s">
        <v>79</v>
      </c>
      <c r="AF1132" t="s">
        <v>82</v>
      </c>
    </row>
    <row r="1133" spans="1:32">
      <c r="A1133" t="str">
        <f>PROPER(TRIM(Homes[[#This Row],[street]]))</f>
        <v>8820 Ne 160Th Pl</v>
      </c>
      <c r="B1133" t="str">
        <f>PROPER(TRIM(Homes[[#This Row],[city]]))</f>
        <v>Kenmore</v>
      </c>
      <c r="C1133" t="str">
        <f>_xlfn.TEXTBEFORE(Homes[[#This Row],[statezip]]," ")</f>
        <v>WA</v>
      </c>
      <c r="D1133" s="6" t="str">
        <f>_xlfn.TEXTAFTER(Homes[[#This Row],[statezip]]," ")</f>
        <v>98028</v>
      </c>
      <c r="E1133" s="1">
        <v>630000</v>
      </c>
      <c r="F1133">
        <v>4</v>
      </c>
      <c r="G1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3" s="3" t="str">
        <f>Homes[[#This Row],[bedrooms]] &amp; " bd | " &amp; TEXT(Homes[[#This Row],[bathrooms]],"0.##") &amp; " ba"</f>
        <v>4 bd | 2.5 ba</v>
      </c>
      <c r="I1133" s="4">
        <v>2807</v>
      </c>
      <c r="J1133" s="1">
        <f>IFERROR(Homes[[#This Row],[price]]/Homes[[#This Row],[sqft_living]]," ")</f>
        <v>224.43890274314214</v>
      </c>
      <c r="K1133" s="4">
        <f>IFERROR(Homes[[#This Row],[sqft_lot]]/43560," ")</f>
        <v>0.2164830119375574</v>
      </c>
      <c r="L1133" t="str">
        <f>IF(Homes[[#This Row],[waterfront]]=1, "Yes","No")</f>
        <v>No</v>
      </c>
      <c r="M1133" s="4" t="str">
        <f>IF(Homes[[#This Row],[sqft_basement]]&gt;0, "Yes","No")</f>
        <v>No</v>
      </c>
      <c r="N1133" t="str">
        <f>CHOOSE(Homes[[#This Row],[view]]+1, "None","Fair","Good","Great","Excellent")</f>
        <v>None</v>
      </c>
      <c r="O1133" t="str">
        <f>CHOOSE(Homes[[#This Row],[condition]], "Poor","Fair","Average","Good","Excellent")</f>
        <v>Average</v>
      </c>
      <c r="P1133">
        <f ca="1">YEAR(TODAY())-Homes[[#This Row],[yr_built]]</f>
        <v>29</v>
      </c>
      <c r="Q1133">
        <v>0</v>
      </c>
      <c r="R1133">
        <f ca="1">IF(Homes[[#This Row],[yr_renovated]]&gt;0, YEAR(TODAY())-Homes[[#This Row],[yr_renovated]], YEAR(TODAY())-Homes[[#This Row],[yr_built]])</f>
        <v>29</v>
      </c>
      <c r="S1133">
        <v>2</v>
      </c>
      <c r="T1133" s="2">
        <v>41808</v>
      </c>
      <c r="U1133" s="3">
        <v>2.5</v>
      </c>
      <c r="V1133" s="4">
        <f>IFERROR(Homes[[#This Row],[sqft_above]]+Homes[[#This Row],[sqft_basement]]," ")</f>
        <v>2807</v>
      </c>
      <c r="W1133" s="4">
        <v>9430</v>
      </c>
      <c r="X1133">
        <v>0</v>
      </c>
      <c r="Y1133">
        <v>0</v>
      </c>
      <c r="Z1133">
        <v>3</v>
      </c>
      <c r="AA1133" s="4">
        <v>2807</v>
      </c>
      <c r="AB1133" s="4">
        <v>0</v>
      </c>
      <c r="AC1133">
        <v>1996</v>
      </c>
      <c r="AD1133" t="s">
        <v>1256</v>
      </c>
      <c r="AE1133" t="s">
        <v>329</v>
      </c>
      <c r="AF1133" t="s">
        <v>330</v>
      </c>
    </row>
    <row r="1134" spans="1:32">
      <c r="A1134" t="str">
        <f>PROPER(TRIM(Homes[[#This Row],[street]]))</f>
        <v>10515 115Th Pl Ne</v>
      </c>
      <c r="B1134" t="str">
        <f>PROPER(TRIM(Homes[[#This Row],[city]]))</f>
        <v>Kirkland</v>
      </c>
      <c r="C1134" t="str">
        <f>_xlfn.TEXTBEFORE(Homes[[#This Row],[statezip]]," ")</f>
        <v>WA</v>
      </c>
      <c r="D1134" s="6" t="str">
        <f>_xlfn.TEXTAFTER(Homes[[#This Row],[statezip]]," ")</f>
        <v>98033</v>
      </c>
      <c r="E1134" s="1">
        <v>630000</v>
      </c>
      <c r="F1134">
        <v>3</v>
      </c>
      <c r="G1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34" s="3" t="str">
        <f>Homes[[#This Row],[bedrooms]] &amp; " bd | " &amp; TEXT(Homes[[#This Row],[bathrooms]],"0.##") &amp; " ba"</f>
        <v>3 bd | 1.75 ba</v>
      </c>
      <c r="I1134" s="4">
        <v>1710</v>
      </c>
      <c r="J1134" s="1">
        <f>IFERROR(Homes[[#This Row],[price]]/Homes[[#This Row],[sqft_living]]," ")</f>
        <v>368.42105263157896</v>
      </c>
      <c r="K1134" s="4">
        <f>IFERROR(Homes[[#This Row],[sqft_lot]]/43560," ")</f>
        <v>0.20126262626262625</v>
      </c>
      <c r="L1134" t="str">
        <f>IF(Homes[[#This Row],[waterfront]]=1, "Yes","No")</f>
        <v>No</v>
      </c>
      <c r="M1134" s="4" t="str">
        <f>IF(Homes[[#This Row],[sqft_basement]]&gt;0, "Yes","No")</f>
        <v>No</v>
      </c>
      <c r="N1134" t="str">
        <f>CHOOSE(Homes[[#This Row],[view]]+1, "None","Fair","Good","Great","Excellent")</f>
        <v>None</v>
      </c>
      <c r="O1134" t="str">
        <f>CHOOSE(Homes[[#This Row],[condition]], "Poor","Fair","Average","Good","Excellent")</f>
        <v>Good</v>
      </c>
      <c r="P1134">
        <f ca="1">YEAR(TODAY())-Homes[[#This Row],[yr_built]]</f>
        <v>39</v>
      </c>
      <c r="Q1134">
        <v>0</v>
      </c>
      <c r="R1134">
        <f ca="1">IF(Homes[[#This Row],[yr_renovated]]&gt;0, YEAR(TODAY())-Homes[[#This Row],[yr_renovated]], YEAR(TODAY())-Homes[[#This Row],[yr_built]])</f>
        <v>39</v>
      </c>
      <c r="S1134">
        <v>1</v>
      </c>
      <c r="T1134" s="2">
        <v>41829</v>
      </c>
      <c r="U1134" s="3">
        <v>1.75</v>
      </c>
      <c r="V1134" s="4">
        <f>IFERROR(Homes[[#This Row],[sqft_above]]+Homes[[#This Row],[sqft_basement]]," ")</f>
        <v>1710</v>
      </c>
      <c r="W1134" s="4">
        <v>8767</v>
      </c>
      <c r="X1134">
        <v>0</v>
      </c>
      <c r="Y1134">
        <v>0</v>
      </c>
      <c r="Z1134">
        <v>4</v>
      </c>
      <c r="AA1134" s="4">
        <v>1710</v>
      </c>
      <c r="AB1134" s="4">
        <v>0</v>
      </c>
      <c r="AC1134">
        <v>1986</v>
      </c>
      <c r="AD1134" t="s">
        <v>1257</v>
      </c>
      <c r="AE1134" t="s">
        <v>46</v>
      </c>
      <c r="AF1134" t="s">
        <v>55</v>
      </c>
    </row>
    <row r="1135" spans="1:32">
      <c r="A1135" t="str">
        <f>PROPER(TRIM(Homes[[#This Row],[street]]))</f>
        <v>11607 Ne 103Rd Pl</v>
      </c>
      <c r="B1135" t="str">
        <f>PROPER(TRIM(Homes[[#This Row],[city]]))</f>
        <v>Kirkland</v>
      </c>
      <c r="C1135" t="str">
        <f>_xlfn.TEXTBEFORE(Homes[[#This Row],[statezip]]," ")</f>
        <v>WA</v>
      </c>
      <c r="D1135" s="6" t="str">
        <f>_xlfn.TEXTAFTER(Homes[[#This Row],[statezip]]," ")</f>
        <v>98033</v>
      </c>
      <c r="E1135" s="1">
        <v>630000</v>
      </c>
      <c r="F1135">
        <v>4</v>
      </c>
      <c r="G1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5" s="3" t="str">
        <f>Homes[[#This Row],[bedrooms]] &amp; " bd | " &amp; TEXT(Homes[[#This Row],[bathrooms]],"0.##") &amp; " ba"</f>
        <v>4 bd | 2.5 ba</v>
      </c>
      <c r="I1135" s="4">
        <v>2190</v>
      </c>
      <c r="J1135" s="1">
        <f>IFERROR(Homes[[#This Row],[price]]/Homes[[#This Row],[sqft_living]]," ")</f>
        <v>287.67123287671234</v>
      </c>
      <c r="K1135" s="4">
        <f>IFERROR(Homes[[#This Row],[sqft_lot]]/43560," ")</f>
        <v>0.22681359044995408</v>
      </c>
      <c r="L1135" t="str">
        <f>IF(Homes[[#This Row],[waterfront]]=1, "Yes","No")</f>
        <v>No</v>
      </c>
      <c r="M1135" s="4" t="str">
        <f>IF(Homes[[#This Row],[sqft_basement]]&gt;0, "Yes","No")</f>
        <v>Yes</v>
      </c>
      <c r="N1135" t="str">
        <f>CHOOSE(Homes[[#This Row],[view]]+1, "None","Fair","Good","Great","Excellent")</f>
        <v>None</v>
      </c>
      <c r="O1135" t="str">
        <f>CHOOSE(Homes[[#This Row],[condition]], "Poor","Fair","Average","Good","Excellent")</f>
        <v>Good</v>
      </c>
      <c r="P1135">
        <f ca="1">YEAR(TODAY())-Homes[[#This Row],[yr_built]]</f>
        <v>46</v>
      </c>
      <c r="Q1135">
        <v>0</v>
      </c>
      <c r="R1135">
        <f ca="1">IF(Homes[[#This Row],[yr_renovated]]&gt;0, YEAR(TODAY())-Homes[[#This Row],[yr_renovated]], YEAR(TODAY())-Homes[[#This Row],[yr_built]])</f>
        <v>46</v>
      </c>
      <c r="S1135">
        <v>1</v>
      </c>
      <c r="T1135" s="2">
        <v>41822</v>
      </c>
      <c r="U1135" s="3">
        <v>2.5</v>
      </c>
      <c r="V1135" s="4">
        <f>IFERROR(Homes[[#This Row],[sqft_above]]+Homes[[#This Row],[sqft_basement]]," ")</f>
        <v>2190</v>
      </c>
      <c r="W1135" s="4">
        <v>9880</v>
      </c>
      <c r="X1135">
        <v>0</v>
      </c>
      <c r="Y1135">
        <v>0</v>
      </c>
      <c r="Z1135">
        <v>4</v>
      </c>
      <c r="AA1135" s="4">
        <v>1410</v>
      </c>
      <c r="AB1135" s="4">
        <v>780</v>
      </c>
      <c r="AC1135">
        <v>1979</v>
      </c>
      <c r="AD1135" t="s">
        <v>1258</v>
      </c>
      <c r="AE1135" t="s">
        <v>46</v>
      </c>
      <c r="AF1135" t="s">
        <v>55</v>
      </c>
    </row>
    <row r="1136" spans="1:32">
      <c r="A1136" t="str">
        <f>PROPER(TRIM(Homes[[#This Row],[street]]))</f>
        <v>3219 34Th Ave W</v>
      </c>
      <c r="B1136" t="str">
        <f>PROPER(TRIM(Homes[[#This Row],[city]]))</f>
        <v>Seattle</v>
      </c>
      <c r="C1136" t="str">
        <f>_xlfn.TEXTBEFORE(Homes[[#This Row],[statezip]]," ")</f>
        <v>WA</v>
      </c>
      <c r="D1136" s="6" t="str">
        <f>_xlfn.TEXTAFTER(Homes[[#This Row],[statezip]]," ")</f>
        <v>98199</v>
      </c>
      <c r="E1136" s="1">
        <v>630000</v>
      </c>
      <c r="F1136">
        <v>4</v>
      </c>
      <c r="G1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36" s="3" t="str">
        <f>Homes[[#This Row],[bedrooms]] &amp; " bd | " &amp; TEXT(Homes[[#This Row],[bathrooms]],"0.##") &amp; " ba"</f>
        <v>4 bd | 2. ba</v>
      </c>
      <c r="I1136" s="4">
        <v>1770</v>
      </c>
      <c r="J1136" s="1">
        <f>IFERROR(Homes[[#This Row],[price]]/Homes[[#This Row],[sqft_living]]," ")</f>
        <v>355.93220338983053</v>
      </c>
      <c r="K1136" s="4">
        <f>IFERROR(Homes[[#This Row],[sqft_lot]]/43560," ")</f>
        <v>0.13774104683195593</v>
      </c>
      <c r="L1136" t="str">
        <f>IF(Homes[[#This Row],[waterfront]]=1, "Yes","No")</f>
        <v>No</v>
      </c>
      <c r="M1136" s="4" t="str">
        <f>IF(Homes[[#This Row],[sqft_basement]]&gt;0, "Yes","No")</f>
        <v>No</v>
      </c>
      <c r="N1136" t="str">
        <f>CHOOSE(Homes[[#This Row],[view]]+1, "None","Fair","Good","Great","Excellent")</f>
        <v>None</v>
      </c>
      <c r="O1136" t="str">
        <f>CHOOSE(Homes[[#This Row],[condition]], "Poor","Fair","Average","Good","Excellent")</f>
        <v>Excellent</v>
      </c>
      <c r="P1136">
        <f ca="1">YEAR(TODAY())-Homes[[#This Row],[yr_built]]</f>
        <v>114</v>
      </c>
      <c r="Q1136">
        <v>1981</v>
      </c>
      <c r="R1136">
        <f ca="1">IF(Homes[[#This Row],[yr_renovated]]&gt;0, YEAR(TODAY())-Homes[[#This Row],[yr_renovated]], YEAR(TODAY())-Homes[[#This Row],[yr_built]])</f>
        <v>44</v>
      </c>
      <c r="S1136">
        <v>2</v>
      </c>
      <c r="T1136" s="2">
        <v>41771</v>
      </c>
      <c r="U1136" s="3">
        <v>2</v>
      </c>
      <c r="V1136" s="4">
        <f>IFERROR(Homes[[#This Row],[sqft_above]]+Homes[[#This Row],[sqft_basement]]," ")</f>
        <v>1770</v>
      </c>
      <c r="W1136" s="4">
        <v>6000</v>
      </c>
      <c r="X1136">
        <v>0</v>
      </c>
      <c r="Y1136">
        <v>0</v>
      </c>
      <c r="Z1136">
        <v>5</v>
      </c>
      <c r="AA1136" s="4">
        <v>1770</v>
      </c>
      <c r="AB1136" s="4">
        <v>0</v>
      </c>
      <c r="AC1136">
        <v>1911</v>
      </c>
      <c r="AD1136" t="s">
        <v>1259</v>
      </c>
      <c r="AE1136" t="s">
        <v>49</v>
      </c>
      <c r="AF1136" t="s">
        <v>58</v>
      </c>
    </row>
    <row r="1137" spans="1:32">
      <c r="A1137" t="str">
        <f>PROPER(TRIM(Homes[[#This Row],[street]]))</f>
        <v>18808 215Th Way Ne</v>
      </c>
      <c r="B1137" t="str">
        <f>PROPER(TRIM(Homes[[#This Row],[city]]))</f>
        <v>Woodinville</v>
      </c>
      <c r="C1137" t="str">
        <f>_xlfn.TEXTBEFORE(Homes[[#This Row],[statezip]]," ")</f>
        <v>WA</v>
      </c>
      <c r="D1137" s="6" t="str">
        <f>_xlfn.TEXTAFTER(Homes[[#This Row],[statezip]]," ")</f>
        <v>98077</v>
      </c>
      <c r="E1137" s="1">
        <v>630000</v>
      </c>
      <c r="F1137">
        <v>4</v>
      </c>
      <c r="G1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7" s="3" t="str">
        <f>Homes[[#This Row],[bedrooms]] &amp; " bd | " &amp; TEXT(Homes[[#This Row],[bathrooms]],"0.##") &amp; " ba"</f>
        <v>4 bd | 2.5 ba</v>
      </c>
      <c r="I1137" s="4">
        <v>2740</v>
      </c>
      <c r="J1137" s="1">
        <f>IFERROR(Homes[[#This Row],[price]]/Homes[[#This Row],[sqft_living]]," ")</f>
        <v>229.92700729927006</v>
      </c>
      <c r="K1137" s="4">
        <f>IFERROR(Homes[[#This Row],[sqft_lot]]/43560," ")</f>
        <v>0.98946280991735536</v>
      </c>
      <c r="L1137" t="str">
        <f>IF(Homes[[#This Row],[waterfront]]=1, "Yes","No")</f>
        <v>No</v>
      </c>
      <c r="M1137" s="4" t="str">
        <f>IF(Homes[[#This Row],[sqft_basement]]&gt;0, "Yes","No")</f>
        <v>No</v>
      </c>
      <c r="N1137" t="str">
        <f>CHOOSE(Homes[[#This Row],[view]]+1, "None","Fair","Good","Great","Excellent")</f>
        <v>None</v>
      </c>
      <c r="O1137" t="str">
        <f>CHOOSE(Homes[[#This Row],[condition]], "Poor","Fair","Average","Good","Excellent")</f>
        <v>Average</v>
      </c>
      <c r="P1137">
        <f ca="1">YEAR(TODAY())-Homes[[#This Row],[yr_built]]</f>
        <v>32</v>
      </c>
      <c r="Q1137">
        <v>0</v>
      </c>
      <c r="R1137">
        <f ca="1">IF(Homes[[#This Row],[yr_renovated]]&gt;0, YEAR(TODAY())-Homes[[#This Row],[yr_renovated]], YEAR(TODAY())-Homes[[#This Row],[yr_built]])</f>
        <v>32</v>
      </c>
      <c r="S1137">
        <v>2</v>
      </c>
      <c r="T1137" s="2">
        <v>41787</v>
      </c>
      <c r="U1137" s="3">
        <v>2.5</v>
      </c>
      <c r="V1137" s="4">
        <f>IFERROR(Homes[[#This Row],[sqft_above]]+Homes[[#This Row],[sqft_basement]]," ")</f>
        <v>2740</v>
      </c>
      <c r="W1137" s="4">
        <v>43101</v>
      </c>
      <c r="X1137">
        <v>0</v>
      </c>
      <c r="Y1137">
        <v>0</v>
      </c>
      <c r="Z1137">
        <v>3</v>
      </c>
      <c r="AA1137" s="4">
        <v>2740</v>
      </c>
      <c r="AB1137" s="4">
        <v>0</v>
      </c>
      <c r="AC1137">
        <v>1993</v>
      </c>
      <c r="AD1137" t="s">
        <v>1260</v>
      </c>
      <c r="AE1137" t="s">
        <v>120</v>
      </c>
      <c r="AF1137" t="s">
        <v>121</v>
      </c>
    </row>
    <row r="1138" spans="1:32">
      <c r="A1138" t="str">
        <f>PROPER(TRIM(Homes[[#This Row],[street]]))</f>
        <v>329 Ne Eagle Way</v>
      </c>
      <c r="B1138" t="str">
        <f>PROPER(TRIM(Homes[[#This Row],[city]]))</f>
        <v>Issaquah</v>
      </c>
      <c r="C1138" t="str">
        <f>_xlfn.TEXTBEFORE(Homes[[#This Row],[statezip]]," ")</f>
        <v>WA</v>
      </c>
      <c r="D1138" s="6" t="str">
        <f>_xlfn.TEXTAFTER(Homes[[#This Row],[statezip]]," ")</f>
        <v>98029</v>
      </c>
      <c r="E1138" s="1">
        <v>629800</v>
      </c>
      <c r="F1138">
        <v>3</v>
      </c>
      <c r="G1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38" s="3" t="str">
        <f>Homes[[#This Row],[bedrooms]] &amp; " bd | " &amp; TEXT(Homes[[#This Row],[bathrooms]],"0.##") &amp; " ba"</f>
        <v>3 bd | 2.5 ba</v>
      </c>
      <c r="I1138" s="4">
        <v>2390</v>
      </c>
      <c r="J1138" s="1">
        <f>IFERROR(Homes[[#This Row],[price]]/Homes[[#This Row],[sqft_living]]," ")</f>
        <v>263.51464435146443</v>
      </c>
      <c r="K1138" s="4">
        <f>IFERROR(Homes[[#This Row],[sqft_lot]]/43560," ")</f>
        <v>4.5546372819100095E-2</v>
      </c>
      <c r="L1138" t="str">
        <f>IF(Homes[[#This Row],[waterfront]]=1, "Yes","No")</f>
        <v>No</v>
      </c>
      <c r="M1138" s="4" t="str">
        <f>IF(Homes[[#This Row],[sqft_basement]]&gt;0, "Yes","No")</f>
        <v>Yes</v>
      </c>
      <c r="N1138" t="str">
        <f>CHOOSE(Homes[[#This Row],[view]]+1, "None","Fair","Good","Great","Excellent")</f>
        <v>None</v>
      </c>
      <c r="O1138" t="str">
        <f>CHOOSE(Homes[[#This Row],[condition]], "Poor","Fair","Average","Good","Excellent")</f>
        <v>Average</v>
      </c>
      <c r="P1138">
        <f ca="1">YEAR(TODAY())-Homes[[#This Row],[yr_built]]</f>
        <v>17</v>
      </c>
      <c r="Q1138">
        <v>0</v>
      </c>
      <c r="R1138">
        <f ca="1">IF(Homes[[#This Row],[yr_renovated]]&gt;0, YEAR(TODAY())-Homes[[#This Row],[yr_renovated]], YEAR(TODAY())-Homes[[#This Row],[yr_built]])</f>
        <v>17</v>
      </c>
      <c r="S1138">
        <v>2</v>
      </c>
      <c r="T1138" s="2">
        <v>41821</v>
      </c>
      <c r="U1138" s="3">
        <v>2.5</v>
      </c>
      <c r="V1138" s="4">
        <f>IFERROR(Homes[[#This Row],[sqft_above]]+Homes[[#This Row],[sqft_basement]]," ")</f>
        <v>2390</v>
      </c>
      <c r="W1138" s="4">
        <v>1984</v>
      </c>
      <c r="X1138">
        <v>0</v>
      </c>
      <c r="Y1138">
        <v>0</v>
      </c>
      <c r="Z1138">
        <v>3</v>
      </c>
      <c r="AA1138" s="4">
        <v>2220</v>
      </c>
      <c r="AB1138" s="4">
        <v>170</v>
      </c>
      <c r="AC1138">
        <v>2008</v>
      </c>
      <c r="AD1138" t="s">
        <v>1261</v>
      </c>
      <c r="AE1138" t="s">
        <v>79</v>
      </c>
      <c r="AF1138" t="s">
        <v>80</v>
      </c>
    </row>
    <row r="1139" spans="1:32">
      <c r="A1139" t="str">
        <f>PROPER(TRIM(Homes[[#This Row],[street]]))</f>
        <v>2439 Piedmont Pl W</v>
      </c>
      <c r="B1139" t="str">
        <f>PROPER(TRIM(Homes[[#This Row],[city]]))</f>
        <v>Seattle</v>
      </c>
      <c r="C1139" t="str">
        <f>_xlfn.TEXTBEFORE(Homes[[#This Row],[statezip]]," ")</f>
        <v>WA</v>
      </c>
      <c r="D1139" s="6" t="str">
        <f>_xlfn.TEXTAFTER(Homes[[#This Row],[statezip]]," ")</f>
        <v>98199</v>
      </c>
      <c r="E1139" s="1">
        <v>629000</v>
      </c>
      <c r="F1139">
        <v>3</v>
      </c>
      <c r="G1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39" s="3" t="str">
        <f>Homes[[#This Row],[bedrooms]] &amp; " bd | " &amp; TEXT(Homes[[#This Row],[bathrooms]],"0.##") &amp; " ba"</f>
        <v>3 bd | 2. ba</v>
      </c>
      <c r="I1139" s="4">
        <v>1760</v>
      </c>
      <c r="J1139" s="1">
        <f>IFERROR(Homes[[#This Row],[price]]/Homes[[#This Row],[sqft_living]]," ")</f>
        <v>357.38636363636363</v>
      </c>
      <c r="K1139" s="4">
        <f>IFERROR(Homes[[#This Row],[sqft_lot]]/43560," ")</f>
        <v>0.1147842056932966</v>
      </c>
      <c r="L1139" t="str">
        <f>IF(Homes[[#This Row],[waterfront]]=1, "Yes","No")</f>
        <v>No</v>
      </c>
      <c r="M1139" s="4" t="str">
        <f>IF(Homes[[#This Row],[sqft_basement]]&gt;0, "Yes","No")</f>
        <v>Yes</v>
      </c>
      <c r="N1139" t="str">
        <f>CHOOSE(Homes[[#This Row],[view]]+1, "None","Fair","Good","Great","Excellent")</f>
        <v>None</v>
      </c>
      <c r="O1139" t="str">
        <f>CHOOSE(Homes[[#This Row],[condition]], "Poor","Fair","Average","Good","Excellent")</f>
        <v>Excellent</v>
      </c>
      <c r="P1139">
        <f ca="1">YEAR(TODAY())-Homes[[#This Row],[yr_built]]</f>
        <v>105</v>
      </c>
      <c r="Q1139">
        <v>0</v>
      </c>
      <c r="R1139">
        <f ca="1">IF(Homes[[#This Row],[yr_renovated]]&gt;0, YEAR(TODAY())-Homes[[#This Row],[yr_renovated]], YEAR(TODAY())-Homes[[#This Row],[yr_built]])</f>
        <v>105</v>
      </c>
      <c r="S1139">
        <v>1</v>
      </c>
      <c r="T1139" s="2">
        <v>41792</v>
      </c>
      <c r="U1139" s="3">
        <v>2</v>
      </c>
      <c r="V1139" s="4">
        <f>IFERROR(Homes[[#This Row],[sqft_above]]+Homes[[#This Row],[sqft_basement]]," ")</f>
        <v>1760</v>
      </c>
      <c r="W1139" s="4">
        <v>5000</v>
      </c>
      <c r="X1139">
        <v>0</v>
      </c>
      <c r="Y1139">
        <v>0</v>
      </c>
      <c r="Z1139">
        <v>5</v>
      </c>
      <c r="AA1139" s="4">
        <v>960</v>
      </c>
      <c r="AB1139" s="4">
        <v>800</v>
      </c>
      <c r="AC1139">
        <v>1920</v>
      </c>
      <c r="AD1139" t="s">
        <v>1262</v>
      </c>
      <c r="AE1139" t="s">
        <v>49</v>
      </c>
      <c r="AF1139" t="s">
        <v>58</v>
      </c>
    </row>
    <row r="1140" spans="1:32">
      <c r="A1140" t="str">
        <f>PROPER(TRIM(Homes[[#This Row],[street]]))</f>
        <v>8028 27Th Ave Ne</v>
      </c>
      <c r="B1140" t="str">
        <f>PROPER(TRIM(Homes[[#This Row],[city]]))</f>
        <v>Seattle</v>
      </c>
      <c r="C1140" t="str">
        <f>_xlfn.TEXTBEFORE(Homes[[#This Row],[statezip]]," ")</f>
        <v>WA</v>
      </c>
      <c r="D1140" s="6" t="str">
        <f>_xlfn.TEXTAFTER(Homes[[#This Row],[statezip]]," ")</f>
        <v>98115</v>
      </c>
      <c r="E1140" s="1">
        <v>628000</v>
      </c>
      <c r="F1140">
        <v>4</v>
      </c>
      <c r="G1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40" s="3" t="str">
        <f>Homes[[#This Row],[bedrooms]] &amp; " bd | " &amp; TEXT(Homes[[#This Row],[bathrooms]],"0.##") &amp; " ba"</f>
        <v>4 bd | 2. ba</v>
      </c>
      <c r="I1140" s="4">
        <v>2260</v>
      </c>
      <c r="J1140" s="1">
        <f>IFERROR(Homes[[#This Row],[price]]/Homes[[#This Row],[sqft_living]]," ")</f>
        <v>277.87610619469024</v>
      </c>
      <c r="K1140" s="4">
        <f>IFERROR(Homes[[#This Row],[sqft_lot]]/43560," ")</f>
        <v>0.13774104683195593</v>
      </c>
      <c r="L1140" t="str">
        <f>IF(Homes[[#This Row],[waterfront]]=1, "Yes","No")</f>
        <v>No</v>
      </c>
      <c r="M1140" s="4" t="str">
        <f>IF(Homes[[#This Row],[sqft_basement]]&gt;0, "Yes","No")</f>
        <v>Yes</v>
      </c>
      <c r="N1140" t="str">
        <f>CHOOSE(Homes[[#This Row],[view]]+1, "None","Fair","Good","Great","Excellent")</f>
        <v>None</v>
      </c>
      <c r="O1140" t="str">
        <f>CHOOSE(Homes[[#This Row],[condition]], "Poor","Fair","Average","Good","Excellent")</f>
        <v>Average</v>
      </c>
      <c r="P1140">
        <f ca="1">YEAR(TODAY())-Homes[[#This Row],[yr_built]]</f>
        <v>67</v>
      </c>
      <c r="Q1140">
        <v>2004</v>
      </c>
      <c r="R1140">
        <f ca="1">IF(Homes[[#This Row],[yr_renovated]]&gt;0, YEAR(TODAY())-Homes[[#This Row],[yr_renovated]], YEAR(TODAY())-Homes[[#This Row],[yr_built]])</f>
        <v>21</v>
      </c>
      <c r="S1140">
        <v>1</v>
      </c>
      <c r="T1140" s="2">
        <v>41772</v>
      </c>
      <c r="U1140" s="3">
        <v>2</v>
      </c>
      <c r="V1140" s="4">
        <f>IFERROR(Homes[[#This Row],[sqft_above]]+Homes[[#This Row],[sqft_basement]]," ")</f>
        <v>2260</v>
      </c>
      <c r="W1140" s="4">
        <v>6000</v>
      </c>
      <c r="X1140">
        <v>0</v>
      </c>
      <c r="Y1140">
        <v>0</v>
      </c>
      <c r="Z1140">
        <v>3</v>
      </c>
      <c r="AA1140" s="4">
        <v>1430</v>
      </c>
      <c r="AB1140" s="4">
        <v>830</v>
      </c>
      <c r="AC1140">
        <v>1958</v>
      </c>
      <c r="AD1140" t="s">
        <v>1263</v>
      </c>
      <c r="AE1140" t="s">
        <v>49</v>
      </c>
      <c r="AF1140" t="s">
        <v>154</v>
      </c>
    </row>
    <row r="1141" spans="1:32">
      <c r="A1141" t="str">
        <f>PROPER(TRIM(Homes[[#This Row],[street]]))</f>
        <v>Shangri-La Way Nw</v>
      </c>
      <c r="B1141" t="str">
        <f>PROPER(TRIM(Homes[[#This Row],[city]]))</f>
        <v>Issaquah</v>
      </c>
      <c r="C1141" t="str">
        <f>_xlfn.TEXTBEFORE(Homes[[#This Row],[statezip]]," ")</f>
        <v>WA</v>
      </c>
      <c r="D1141" s="6" t="str">
        <f>_xlfn.TEXTAFTER(Homes[[#This Row],[statezip]]," ")</f>
        <v>98027</v>
      </c>
      <c r="E1141" s="1">
        <v>627000</v>
      </c>
      <c r="F1141">
        <v>3</v>
      </c>
      <c r="G1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41" s="3" t="str">
        <f>Homes[[#This Row],[bedrooms]] &amp; " bd | " &amp; TEXT(Homes[[#This Row],[bathrooms]],"0.##") &amp; " ba"</f>
        <v>3 bd | 3.5 ba</v>
      </c>
      <c r="I1141" s="4">
        <v>2710</v>
      </c>
      <c r="J1141" s="1">
        <f>IFERROR(Homes[[#This Row],[price]]/Homes[[#This Row],[sqft_living]]," ")</f>
        <v>231.36531365313652</v>
      </c>
      <c r="K1141" s="4">
        <f>IFERROR(Homes[[#This Row],[sqft_lot]]/43560," ")</f>
        <v>7.9775022956841135E-2</v>
      </c>
      <c r="L1141" t="str">
        <f>IF(Homes[[#This Row],[waterfront]]=1, "Yes","No")</f>
        <v>No</v>
      </c>
      <c r="M1141" s="4" t="str">
        <f>IF(Homes[[#This Row],[sqft_basement]]&gt;0, "Yes","No")</f>
        <v>Yes</v>
      </c>
      <c r="N1141" t="str">
        <f>CHOOSE(Homes[[#This Row],[view]]+1, "None","Fair","Good","Great","Excellent")</f>
        <v>None</v>
      </c>
      <c r="O1141" t="str">
        <f>CHOOSE(Homes[[#This Row],[condition]], "Poor","Fair","Average","Good","Excellent")</f>
        <v>Average</v>
      </c>
      <c r="P1141">
        <f ca="1">YEAR(TODAY())-Homes[[#This Row],[yr_built]]</f>
        <v>20</v>
      </c>
      <c r="Q1141">
        <v>0</v>
      </c>
      <c r="R1141">
        <f ca="1">IF(Homes[[#This Row],[yr_renovated]]&gt;0, YEAR(TODAY())-Homes[[#This Row],[yr_renovated]], YEAR(TODAY())-Homes[[#This Row],[yr_built]])</f>
        <v>20</v>
      </c>
      <c r="S1141">
        <v>2</v>
      </c>
      <c r="T1141" s="2">
        <v>41786</v>
      </c>
      <c r="U1141" s="3">
        <v>3.5</v>
      </c>
      <c r="V1141" s="4">
        <f>IFERROR(Homes[[#This Row],[sqft_above]]+Homes[[#This Row],[sqft_basement]]," ")</f>
        <v>2710</v>
      </c>
      <c r="W1141" s="4">
        <v>3475</v>
      </c>
      <c r="X1141">
        <v>0</v>
      </c>
      <c r="Y1141">
        <v>0</v>
      </c>
      <c r="Z1141">
        <v>3</v>
      </c>
      <c r="AA1141" s="4">
        <v>1650</v>
      </c>
      <c r="AB1141" s="4">
        <v>1060</v>
      </c>
      <c r="AC1141">
        <v>2005</v>
      </c>
      <c r="AD1141" t="s">
        <v>1264</v>
      </c>
      <c r="AE1141" t="s">
        <v>79</v>
      </c>
      <c r="AF1141" t="s">
        <v>82</v>
      </c>
    </row>
    <row r="1142" spans="1:32">
      <c r="A1142" t="str">
        <f>PROPER(TRIM(Homes[[#This Row],[street]]))</f>
        <v>6723 12Th Ave Nw</v>
      </c>
      <c r="B1142" t="str">
        <f>PROPER(TRIM(Homes[[#This Row],[city]]))</f>
        <v>Seattle</v>
      </c>
      <c r="C1142" t="str">
        <f>_xlfn.TEXTBEFORE(Homes[[#This Row],[statezip]]," ")</f>
        <v>WA</v>
      </c>
      <c r="D1142" s="6" t="str">
        <f>_xlfn.TEXTAFTER(Homes[[#This Row],[statezip]]," ")</f>
        <v>98117</v>
      </c>
      <c r="E1142" s="1">
        <v>626000</v>
      </c>
      <c r="F1142">
        <v>3</v>
      </c>
      <c r="G1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2" s="3" t="str">
        <f>Homes[[#This Row],[bedrooms]] &amp; " bd | " &amp; TEXT(Homes[[#This Row],[bathrooms]],"0.##") &amp; " ba"</f>
        <v>3 bd | 1.75 ba</v>
      </c>
      <c r="I1142" s="4">
        <v>2430</v>
      </c>
      <c r="J1142" s="1">
        <f>IFERROR(Homes[[#This Row],[price]]/Homes[[#This Row],[sqft_living]]," ")</f>
        <v>257.61316872427983</v>
      </c>
      <c r="K1142" s="4">
        <f>IFERROR(Homes[[#This Row],[sqft_lot]]/43560," ")</f>
        <v>0.1147842056932966</v>
      </c>
      <c r="L1142" t="str">
        <f>IF(Homes[[#This Row],[waterfront]]=1, "Yes","No")</f>
        <v>No</v>
      </c>
      <c r="M1142" s="4" t="str">
        <f>IF(Homes[[#This Row],[sqft_basement]]&gt;0, "Yes","No")</f>
        <v>Yes</v>
      </c>
      <c r="N1142" t="str">
        <f>CHOOSE(Homes[[#This Row],[view]]+1, "None","Fair","Good","Great","Excellent")</f>
        <v>None</v>
      </c>
      <c r="O1142" t="str">
        <f>CHOOSE(Homes[[#This Row],[condition]], "Poor","Fair","Average","Good","Excellent")</f>
        <v>Good</v>
      </c>
      <c r="P1142">
        <f ca="1">YEAR(TODAY())-Homes[[#This Row],[yr_built]]</f>
        <v>80</v>
      </c>
      <c r="Q1142">
        <v>0</v>
      </c>
      <c r="R1142">
        <f ca="1">IF(Homes[[#This Row],[yr_renovated]]&gt;0, YEAR(TODAY())-Homes[[#This Row],[yr_renovated]], YEAR(TODAY())-Homes[[#This Row],[yr_built]])</f>
        <v>80</v>
      </c>
      <c r="S1142">
        <v>2</v>
      </c>
      <c r="T1142" s="2">
        <v>41816</v>
      </c>
      <c r="U1142" s="3">
        <v>1.75</v>
      </c>
      <c r="V1142" s="4">
        <f>IFERROR(Homes[[#This Row],[sqft_above]]+Homes[[#This Row],[sqft_basement]]," ")</f>
        <v>2430</v>
      </c>
      <c r="W1142" s="4">
        <v>5000</v>
      </c>
      <c r="X1142">
        <v>0</v>
      </c>
      <c r="Y1142">
        <v>0</v>
      </c>
      <c r="Z1142">
        <v>4</v>
      </c>
      <c r="AA1142" s="4">
        <v>1760</v>
      </c>
      <c r="AB1142" s="4">
        <v>670</v>
      </c>
      <c r="AC1142">
        <v>1945</v>
      </c>
      <c r="AD1142" t="s">
        <v>1265</v>
      </c>
      <c r="AE1142" t="s">
        <v>49</v>
      </c>
      <c r="AF1142" t="s">
        <v>204</v>
      </c>
    </row>
    <row r="1143" spans="1:32">
      <c r="A1143" t="str">
        <f>PROPER(TRIM(Homes[[#This Row],[street]]))</f>
        <v>30924 36Th Ave Sw</v>
      </c>
      <c r="B1143" t="str">
        <f>PROPER(TRIM(Homes[[#This Row],[city]]))</f>
        <v>Federal Way</v>
      </c>
      <c r="C1143" t="str">
        <f>_xlfn.TEXTBEFORE(Homes[[#This Row],[statezip]]," ")</f>
        <v>WA</v>
      </c>
      <c r="D1143" s="6" t="str">
        <f>_xlfn.TEXTAFTER(Homes[[#This Row],[statezip]]," ")</f>
        <v>98023</v>
      </c>
      <c r="E1143" s="1">
        <v>625000</v>
      </c>
      <c r="F1143">
        <v>4</v>
      </c>
      <c r="G1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43" s="3" t="str">
        <f>Homes[[#This Row],[bedrooms]] &amp; " bd | " &amp; TEXT(Homes[[#This Row],[bathrooms]],"0.##") &amp; " ba"</f>
        <v>4 bd | 3.25 ba</v>
      </c>
      <c r="I1143" s="4">
        <v>4240</v>
      </c>
      <c r="J1143" s="1">
        <f>IFERROR(Homes[[#This Row],[price]]/Homes[[#This Row],[sqft_living]]," ")</f>
        <v>147.40566037735849</v>
      </c>
      <c r="K1143" s="4">
        <f>IFERROR(Homes[[#This Row],[sqft_lot]]/43560," ")</f>
        <v>0.58859044995408627</v>
      </c>
      <c r="L1143" t="str">
        <f>IF(Homes[[#This Row],[waterfront]]=1, "Yes","No")</f>
        <v>No</v>
      </c>
      <c r="M1143" s="4" t="str">
        <f>IF(Homes[[#This Row],[sqft_basement]]&gt;0, "Yes","No")</f>
        <v>Yes</v>
      </c>
      <c r="N1143" t="str">
        <f>CHOOSE(Homes[[#This Row],[view]]+1, "None","Fair","Good","Great","Excellent")</f>
        <v>Great</v>
      </c>
      <c r="O1143" t="str">
        <f>CHOOSE(Homes[[#This Row],[condition]], "Poor","Fair","Average","Good","Excellent")</f>
        <v>Average</v>
      </c>
      <c r="P1143">
        <f ca="1">YEAR(TODAY())-Homes[[#This Row],[yr_built]]</f>
        <v>36</v>
      </c>
      <c r="Q1143">
        <v>0</v>
      </c>
      <c r="R1143">
        <f ca="1">IF(Homes[[#This Row],[yr_renovated]]&gt;0, YEAR(TODAY())-Homes[[#This Row],[yr_renovated]], YEAR(TODAY())-Homes[[#This Row],[yr_built]])</f>
        <v>36</v>
      </c>
      <c r="S1143">
        <v>2</v>
      </c>
      <c r="T1143" s="2">
        <v>41789</v>
      </c>
      <c r="U1143" s="3">
        <v>3.25</v>
      </c>
      <c r="V1143" s="4">
        <f>IFERROR(Homes[[#This Row],[sqft_above]]+Homes[[#This Row],[sqft_basement]]," ")</f>
        <v>4240</v>
      </c>
      <c r="W1143" s="4">
        <v>25639</v>
      </c>
      <c r="X1143">
        <v>0</v>
      </c>
      <c r="Y1143">
        <v>3</v>
      </c>
      <c r="Z1143">
        <v>3</v>
      </c>
      <c r="AA1143" s="4">
        <v>3550</v>
      </c>
      <c r="AB1143" s="4">
        <v>690</v>
      </c>
      <c r="AC1143">
        <v>1989</v>
      </c>
      <c r="AD1143" t="s">
        <v>1266</v>
      </c>
      <c r="AE1143" t="s">
        <v>675</v>
      </c>
      <c r="AF1143" t="s">
        <v>1267</v>
      </c>
    </row>
    <row r="1144" spans="1:32">
      <c r="A1144" t="str">
        <f>PROPER(TRIM(Homes[[#This Row],[street]]))</f>
        <v>3297 S 366Th St</v>
      </c>
      <c r="B1144" t="str">
        <f>PROPER(TRIM(Homes[[#This Row],[city]]))</f>
        <v>Auburn</v>
      </c>
      <c r="C1144" t="str">
        <f>_xlfn.TEXTBEFORE(Homes[[#This Row],[statezip]]," ")</f>
        <v>WA</v>
      </c>
      <c r="D1144" s="6" t="str">
        <f>_xlfn.TEXTAFTER(Homes[[#This Row],[statezip]]," ")</f>
        <v>98001</v>
      </c>
      <c r="E1144" s="1">
        <v>625000</v>
      </c>
      <c r="F1144">
        <v>3</v>
      </c>
      <c r="G1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4" s="3" t="str">
        <f>Homes[[#This Row],[bedrooms]] &amp; " bd | " &amp; TEXT(Homes[[#This Row],[bathrooms]],"0.##") &amp; " ba"</f>
        <v>3 bd | 1.75 ba</v>
      </c>
      <c r="I1144" s="4">
        <v>3160</v>
      </c>
      <c r="J1144" s="1">
        <f>IFERROR(Homes[[#This Row],[price]]/Homes[[#This Row],[sqft_living]]," ")</f>
        <v>197.78481012658227</v>
      </c>
      <c r="K1144" s="4">
        <f>IFERROR(Homes[[#This Row],[sqft_lot]]/43560," ")</f>
        <v>1.75</v>
      </c>
      <c r="L1144" t="str">
        <f>IF(Homes[[#This Row],[waterfront]]=1, "Yes","No")</f>
        <v>No</v>
      </c>
      <c r="M1144" s="4" t="str">
        <f>IF(Homes[[#This Row],[sqft_basement]]&gt;0, "Yes","No")</f>
        <v>Yes</v>
      </c>
      <c r="N1144" t="str">
        <f>CHOOSE(Homes[[#This Row],[view]]+1, "None","Fair","Good","Great","Excellent")</f>
        <v>None</v>
      </c>
      <c r="O1144" t="str">
        <f>CHOOSE(Homes[[#This Row],[condition]], "Poor","Fair","Average","Good","Excellent")</f>
        <v>Good</v>
      </c>
      <c r="P1144">
        <f ca="1">YEAR(TODAY())-Homes[[#This Row],[yr_built]]</f>
        <v>47</v>
      </c>
      <c r="Q1144">
        <v>2000</v>
      </c>
      <c r="R1144">
        <f ca="1">IF(Homes[[#This Row],[yr_renovated]]&gt;0, YEAR(TODAY())-Homes[[#This Row],[yr_renovated]], YEAR(TODAY())-Homes[[#This Row],[yr_built]])</f>
        <v>25</v>
      </c>
      <c r="S1144">
        <v>1</v>
      </c>
      <c r="T1144" s="2">
        <v>41829</v>
      </c>
      <c r="U1144" s="3">
        <v>1.75</v>
      </c>
      <c r="V1144" s="4">
        <f>IFERROR(Homes[[#This Row],[sqft_above]]+Homes[[#This Row],[sqft_basement]]," ")</f>
        <v>3160</v>
      </c>
      <c r="W1144" s="4">
        <v>76230</v>
      </c>
      <c r="X1144">
        <v>0</v>
      </c>
      <c r="Y1144">
        <v>0</v>
      </c>
      <c r="Z1144">
        <v>4</v>
      </c>
      <c r="AA1144" s="4">
        <v>2160</v>
      </c>
      <c r="AB1144" s="4">
        <v>1000</v>
      </c>
      <c r="AC1144">
        <v>1978</v>
      </c>
      <c r="AD1144" t="s">
        <v>1268</v>
      </c>
      <c r="AE1144" t="s">
        <v>519</v>
      </c>
      <c r="AF1144" t="s">
        <v>1269</v>
      </c>
    </row>
    <row r="1145" spans="1:32">
      <c r="A1145" t="str">
        <f>PROPER(TRIM(Homes[[#This Row],[street]]))</f>
        <v>2022 123Rd Ave Se</v>
      </c>
      <c r="B1145" t="str">
        <f>PROPER(TRIM(Homes[[#This Row],[city]]))</f>
        <v>Bellevue</v>
      </c>
      <c r="C1145" t="str">
        <f>_xlfn.TEXTBEFORE(Homes[[#This Row],[statezip]]," ")</f>
        <v>WA</v>
      </c>
      <c r="D1145" s="6" t="str">
        <f>_xlfn.TEXTAFTER(Homes[[#This Row],[statezip]]," ")</f>
        <v>98005</v>
      </c>
      <c r="E1145" s="1">
        <v>625000</v>
      </c>
      <c r="F1145">
        <v>3</v>
      </c>
      <c r="G1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5" s="3" t="str">
        <f>Homes[[#This Row],[bedrooms]] &amp; " bd | " &amp; TEXT(Homes[[#This Row],[bathrooms]],"0.##") &amp; " ba"</f>
        <v>3 bd | 1.75 ba</v>
      </c>
      <c r="I1145" s="4">
        <v>2210</v>
      </c>
      <c r="J1145" s="1">
        <f>IFERROR(Homes[[#This Row],[price]]/Homes[[#This Row],[sqft_living]]," ")</f>
        <v>282.80542986425337</v>
      </c>
      <c r="K1145" s="4">
        <f>IFERROR(Homes[[#This Row],[sqft_lot]]/43560," ")</f>
        <v>0.37190082644628097</v>
      </c>
      <c r="L1145" t="str">
        <f>IF(Homes[[#This Row],[waterfront]]=1, "Yes","No")</f>
        <v>No</v>
      </c>
      <c r="M1145" s="4" t="str">
        <f>IF(Homes[[#This Row],[sqft_basement]]&gt;0, "Yes","No")</f>
        <v>Yes</v>
      </c>
      <c r="N1145" t="str">
        <f>CHOOSE(Homes[[#This Row],[view]]+1, "None","Fair","Good","Great","Excellent")</f>
        <v>None</v>
      </c>
      <c r="O1145" t="str">
        <f>CHOOSE(Homes[[#This Row],[condition]], "Poor","Fair","Average","Good","Excellent")</f>
        <v>Average</v>
      </c>
      <c r="P1145">
        <f ca="1">YEAR(TODAY())-Homes[[#This Row],[yr_built]]</f>
        <v>67</v>
      </c>
      <c r="Q1145">
        <v>2004</v>
      </c>
      <c r="R1145">
        <f ca="1">IF(Homes[[#This Row],[yr_renovated]]&gt;0, YEAR(TODAY())-Homes[[#This Row],[yr_renovated]], YEAR(TODAY())-Homes[[#This Row],[yr_built]])</f>
        <v>21</v>
      </c>
      <c r="S1145">
        <v>1</v>
      </c>
      <c r="T1145" s="2">
        <v>41799</v>
      </c>
      <c r="U1145" s="3">
        <v>1.75</v>
      </c>
      <c r="V1145" s="4">
        <f>IFERROR(Homes[[#This Row],[sqft_above]]+Homes[[#This Row],[sqft_basement]]," ")</f>
        <v>2210</v>
      </c>
      <c r="W1145" s="4">
        <v>16200</v>
      </c>
      <c r="X1145">
        <v>0</v>
      </c>
      <c r="Y1145">
        <v>0</v>
      </c>
      <c r="Z1145">
        <v>3</v>
      </c>
      <c r="AA1145" s="4">
        <v>1390</v>
      </c>
      <c r="AB1145" s="4">
        <v>820</v>
      </c>
      <c r="AC1145">
        <v>1958</v>
      </c>
      <c r="AD1145" t="s">
        <v>1270</v>
      </c>
      <c r="AE1145" t="s">
        <v>33</v>
      </c>
      <c r="AF1145" t="s">
        <v>115</v>
      </c>
    </row>
    <row r="1146" spans="1:32">
      <c r="A1146" t="str">
        <f>PROPER(TRIM(Homes[[#This Row],[street]]))</f>
        <v>13987 Se 2Nd St</v>
      </c>
      <c r="B1146" t="str">
        <f>PROPER(TRIM(Homes[[#This Row],[city]]))</f>
        <v>Bellevue</v>
      </c>
      <c r="C1146" t="str">
        <f>_xlfn.TEXTBEFORE(Homes[[#This Row],[statezip]]," ")</f>
        <v>WA</v>
      </c>
      <c r="D1146" s="6" t="str">
        <f>_xlfn.TEXTAFTER(Homes[[#This Row],[statezip]]," ")</f>
        <v>98005</v>
      </c>
      <c r="E1146" s="1">
        <v>625000</v>
      </c>
      <c r="F1146">
        <v>5</v>
      </c>
      <c r="G1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46" s="3" t="str">
        <f>Homes[[#This Row],[bedrooms]] &amp; " bd | " &amp; TEXT(Homes[[#This Row],[bathrooms]],"0.##") &amp; " ba"</f>
        <v>5 bd | 2.5 ba</v>
      </c>
      <c r="I1146" s="4">
        <v>2700</v>
      </c>
      <c r="J1146" s="1">
        <f>IFERROR(Homes[[#This Row],[price]]/Homes[[#This Row],[sqft_living]]," ")</f>
        <v>231.4814814814815</v>
      </c>
      <c r="K1146" s="4">
        <f>IFERROR(Homes[[#This Row],[sqft_lot]]/43560," ")</f>
        <v>0.4868686868686869</v>
      </c>
      <c r="L1146" t="str">
        <f>IF(Homes[[#This Row],[waterfront]]=1, "Yes","No")</f>
        <v>No</v>
      </c>
      <c r="M1146" s="4" t="str">
        <f>IF(Homes[[#This Row],[sqft_basement]]&gt;0, "Yes","No")</f>
        <v>Yes</v>
      </c>
      <c r="N1146" t="str">
        <f>CHOOSE(Homes[[#This Row],[view]]+1, "None","Fair","Good","Great","Excellent")</f>
        <v>None</v>
      </c>
      <c r="O1146" t="str">
        <f>CHOOSE(Homes[[#This Row],[condition]], "Poor","Fair","Average","Good","Excellent")</f>
        <v>Good</v>
      </c>
      <c r="P1146">
        <f ca="1">YEAR(TODAY())-Homes[[#This Row],[yr_built]]</f>
        <v>70</v>
      </c>
      <c r="Q1146">
        <v>2009</v>
      </c>
      <c r="R1146">
        <f ca="1">IF(Homes[[#This Row],[yr_renovated]]&gt;0, YEAR(TODAY())-Homes[[#This Row],[yr_renovated]], YEAR(TODAY())-Homes[[#This Row],[yr_built]])</f>
        <v>16</v>
      </c>
      <c r="S1146">
        <v>1</v>
      </c>
      <c r="T1146" s="2">
        <v>41815</v>
      </c>
      <c r="U1146" s="3">
        <v>2.5</v>
      </c>
      <c r="V1146" s="4">
        <f>IFERROR(Homes[[#This Row],[sqft_above]]+Homes[[#This Row],[sqft_basement]]," ")</f>
        <v>2700</v>
      </c>
      <c r="W1146" s="4">
        <v>21208</v>
      </c>
      <c r="X1146">
        <v>0</v>
      </c>
      <c r="Y1146">
        <v>0</v>
      </c>
      <c r="Z1146">
        <v>4</v>
      </c>
      <c r="AA1146" s="4">
        <v>1950</v>
      </c>
      <c r="AB1146" s="4">
        <v>750</v>
      </c>
      <c r="AC1146">
        <v>1955</v>
      </c>
      <c r="AD1146" t="s">
        <v>1271</v>
      </c>
      <c r="AE1146" t="s">
        <v>33</v>
      </c>
      <c r="AF1146" t="s">
        <v>115</v>
      </c>
    </row>
    <row r="1147" spans="1:32">
      <c r="A1147" t="str">
        <f>PROPER(TRIM(Homes[[#This Row],[street]]))</f>
        <v>619 9Th Ave</v>
      </c>
      <c r="B1147" t="str">
        <f>PROPER(TRIM(Homes[[#This Row],[city]]))</f>
        <v>Kirkland</v>
      </c>
      <c r="C1147" t="str">
        <f>_xlfn.TEXTBEFORE(Homes[[#This Row],[statezip]]," ")</f>
        <v>WA</v>
      </c>
      <c r="D1147" s="6" t="str">
        <f>_xlfn.TEXTAFTER(Homes[[#This Row],[statezip]]," ")</f>
        <v>98033</v>
      </c>
      <c r="E1147" s="1">
        <v>625000</v>
      </c>
      <c r="F1147">
        <v>3</v>
      </c>
      <c r="G1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147" s="3" t="str">
        <f>Homes[[#This Row],[bedrooms]] &amp; " bd | " &amp; TEXT(Homes[[#This Row],[bathrooms]],"0.##") &amp; " ba"</f>
        <v>3 bd | 1.5 ba</v>
      </c>
      <c r="I1147" s="4">
        <v>1300</v>
      </c>
      <c r="J1147" s="1">
        <f>IFERROR(Homes[[#This Row],[price]]/Homes[[#This Row],[sqft_living]]," ")</f>
        <v>480.76923076923077</v>
      </c>
      <c r="K1147" s="4">
        <f>IFERROR(Homes[[#This Row],[sqft_lot]]/43560," ")</f>
        <v>0.16528925619834711</v>
      </c>
      <c r="L1147" t="str">
        <f>IF(Homes[[#This Row],[waterfront]]=1, "Yes","No")</f>
        <v>No</v>
      </c>
      <c r="M1147" s="4" t="str">
        <f>IF(Homes[[#This Row],[sqft_basement]]&gt;0, "Yes","No")</f>
        <v>No</v>
      </c>
      <c r="N1147" t="str">
        <f>CHOOSE(Homes[[#This Row],[view]]+1, "None","Fair","Good","Great","Excellent")</f>
        <v>None</v>
      </c>
      <c r="O1147" t="str">
        <f>CHOOSE(Homes[[#This Row],[condition]], "Poor","Fair","Average","Good","Excellent")</f>
        <v>Excellent</v>
      </c>
      <c r="P1147">
        <f ca="1">YEAR(TODAY())-Homes[[#This Row],[yr_built]]</f>
        <v>65</v>
      </c>
      <c r="Q1147">
        <v>0</v>
      </c>
      <c r="R1147">
        <f ca="1">IF(Homes[[#This Row],[yr_renovated]]&gt;0, YEAR(TODAY())-Homes[[#This Row],[yr_renovated]], YEAR(TODAY())-Homes[[#This Row],[yr_built]])</f>
        <v>65</v>
      </c>
      <c r="S1147">
        <v>1</v>
      </c>
      <c r="T1147" s="2">
        <v>41824</v>
      </c>
      <c r="U1147" s="3">
        <v>1.5</v>
      </c>
      <c r="V1147" s="4">
        <f>IFERROR(Homes[[#This Row],[sqft_above]]+Homes[[#This Row],[sqft_basement]]," ")</f>
        <v>1300</v>
      </c>
      <c r="W1147" s="4">
        <v>7200</v>
      </c>
      <c r="X1147">
        <v>0</v>
      </c>
      <c r="Y1147">
        <v>0</v>
      </c>
      <c r="Z1147">
        <v>5</v>
      </c>
      <c r="AA1147" s="4">
        <v>1300</v>
      </c>
      <c r="AB1147" s="4">
        <v>0</v>
      </c>
      <c r="AC1147">
        <v>1960</v>
      </c>
      <c r="AD1147" t="s">
        <v>181</v>
      </c>
      <c r="AE1147" t="s">
        <v>46</v>
      </c>
      <c r="AF1147" t="s">
        <v>55</v>
      </c>
    </row>
    <row r="1148" spans="1:32">
      <c r="A1148" t="str">
        <f>PROPER(TRIM(Homes[[#This Row],[street]]))</f>
        <v>15924 Ne 53Rd St</v>
      </c>
      <c r="B1148" t="str">
        <f>PROPER(TRIM(Homes[[#This Row],[city]]))</f>
        <v>Redmond</v>
      </c>
      <c r="C1148" t="str">
        <f>_xlfn.TEXTBEFORE(Homes[[#This Row],[statezip]]," ")</f>
        <v>WA</v>
      </c>
      <c r="D1148" s="6" t="str">
        <f>_xlfn.TEXTAFTER(Homes[[#This Row],[statezip]]," ")</f>
        <v>98052</v>
      </c>
      <c r="E1148" s="1">
        <v>625000</v>
      </c>
      <c r="F1148">
        <v>4</v>
      </c>
      <c r="G1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48" s="3" t="str">
        <f>Homes[[#This Row],[bedrooms]] &amp; " bd | " &amp; TEXT(Homes[[#This Row],[bathrooms]],"0.##") &amp; " ba"</f>
        <v>4 bd | 2.75 ba</v>
      </c>
      <c r="I1148" s="4">
        <v>1680</v>
      </c>
      <c r="J1148" s="1">
        <f>IFERROR(Homes[[#This Row],[price]]/Homes[[#This Row],[sqft_living]]," ")</f>
        <v>372.02380952380952</v>
      </c>
      <c r="K1148" s="4">
        <f>IFERROR(Homes[[#This Row],[sqft_lot]]/43560," ")</f>
        <v>0.25665748393021121</v>
      </c>
      <c r="L1148" t="str">
        <f>IF(Homes[[#This Row],[waterfront]]=1, "Yes","No")</f>
        <v>No</v>
      </c>
      <c r="M1148" s="4" t="str">
        <f>IF(Homes[[#This Row],[sqft_basement]]&gt;0, "Yes","No")</f>
        <v>No</v>
      </c>
      <c r="N1148" t="str">
        <f>CHOOSE(Homes[[#This Row],[view]]+1, "None","Fair","Good","Great","Excellent")</f>
        <v>None</v>
      </c>
      <c r="O1148" t="str">
        <f>CHOOSE(Homes[[#This Row],[condition]], "Poor","Fair","Average","Good","Excellent")</f>
        <v>Good</v>
      </c>
      <c r="P1148">
        <f ca="1">YEAR(TODAY())-Homes[[#This Row],[yr_built]]</f>
        <v>59</v>
      </c>
      <c r="Q1148">
        <v>0</v>
      </c>
      <c r="R1148">
        <f ca="1">IF(Homes[[#This Row],[yr_renovated]]&gt;0, YEAR(TODAY())-Homes[[#This Row],[yr_renovated]], YEAR(TODAY())-Homes[[#This Row],[yr_built]])</f>
        <v>59</v>
      </c>
      <c r="S1148">
        <v>1</v>
      </c>
      <c r="T1148" s="2">
        <v>41773</v>
      </c>
      <c r="U1148" s="3">
        <v>2.75</v>
      </c>
      <c r="V1148" s="4">
        <f>IFERROR(Homes[[#This Row],[sqft_above]]+Homes[[#This Row],[sqft_basement]]," ")</f>
        <v>1680</v>
      </c>
      <c r="W1148" s="4">
        <v>11180</v>
      </c>
      <c r="X1148">
        <v>0</v>
      </c>
      <c r="Y1148">
        <v>0</v>
      </c>
      <c r="Z1148">
        <v>4</v>
      </c>
      <c r="AA1148" s="4">
        <v>1680</v>
      </c>
      <c r="AB1148" s="4">
        <v>0</v>
      </c>
      <c r="AC1148">
        <v>1966</v>
      </c>
      <c r="AD1148" t="s">
        <v>1272</v>
      </c>
      <c r="AE1148" t="s">
        <v>137</v>
      </c>
      <c r="AF1148" t="s">
        <v>138</v>
      </c>
    </row>
    <row r="1149" spans="1:32">
      <c r="A1149" t="str">
        <f>PROPER(TRIM(Homes[[#This Row],[street]]))</f>
        <v>6619 147Th Ct Ne</v>
      </c>
      <c r="B1149" t="str">
        <f>PROPER(TRIM(Homes[[#This Row],[city]]))</f>
        <v>Redmond</v>
      </c>
      <c r="C1149" t="str">
        <f>_xlfn.TEXTBEFORE(Homes[[#This Row],[statezip]]," ")</f>
        <v>WA</v>
      </c>
      <c r="D1149" s="6" t="str">
        <f>_xlfn.TEXTAFTER(Homes[[#This Row],[statezip]]," ")</f>
        <v>98052</v>
      </c>
      <c r="E1149" s="1">
        <v>625000</v>
      </c>
      <c r="F1149">
        <v>3</v>
      </c>
      <c r="G1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49" s="3" t="str">
        <f>Homes[[#This Row],[bedrooms]] &amp; " bd | " &amp; TEXT(Homes[[#This Row],[bathrooms]],"0.##") &amp; " ba"</f>
        <v>3 bd | 1.75 ba</v>
      </c>
      <c r="I1149" s="4">
        <v>2060</v>
      </c>
      <c r="J1149" s="1">
        <f>IFERROR(Homes[[#This Row],[price]]/Homes[[#This Row],[sqft_living]]," ")</f>
        <v>303.39805825242718</v>
      </c>
      <c r="K1149" s="4">
        <f>IFERROR(Homes[[#This Row],[sqft_lot]]/43560," ")</f>
        <v>0.28829201101928376</v>
      </c>
      <c r="L1149" t="str">
        <f>IF(Homes[[#This Row],[waterfront]]=1, "Yes","No")</f>
        <v>No</v>
      </c>
      <c r="M1149" s="4" t="str">
        <f>IF(Homes[[#This Row],[sqft_basement]]&gt;0, "Yes","No")</f>
        <v>Yes</v>
      </c>
      <c r="N1149" t="str">
        <f>CHOOSE(Homes[[#This Row],[view]]+1, "None","Fair","Good","Great","Excellent")</f>
        <v>None</v>
      </c>
      <c r="O1149" t="str">
        <f>CHOOSE(Homes[[#This Row],[condition]], "Poor","Fair","Average","Good","Excellent")</f>
        <v>Good</v>
      </c>
      <c r="P1149">
        <f ca="1">YEAR(TODAY())-Homes[[#This Row],[yr_built]]</f>
        <v>41</v>
      </c>
      <c r="Q1149">
        <v>0</v>
      </c>
      <c r="R1149">
        <f ca="1">IF(Homes[[#This Row],[yr_renovated]]&gt;0, YEAR(TODAY())-Homes[[#This Row],[yr_renovated]], YEAR(TODAY())-Homes[[#This Row],[yr_built]])</f>
        <v>41</v>
      </c>
      <c r="S1149">
        <v>1</v>
      </c>
      <c r="T1149" s="2">
        <v>41781</v>
      </c>
      <c r="U1149" s="3">
        <v>1.75</v>
      </c>
      <c r="V1149" s="4">
        <f>IFERROR(Homes[[#This Row],[sqft_above]]+Homes[[#This Row],[sqft_basement]]," ")</f>
        <v>2060</v>
      </c>
      <c r="W1149" s="4">
        <v>12558</v>
      </c>
      <c r="X1149">
        <v>0</v>
      </c>
      <c r="Y1149">
        <v>0</v>
      </c>
      <c r="Z1149">
        <v>4</v>
      </c>
      <c r="AA1149" s="4">
        <v>1350</v>
      </c>
      <c r="AB1149" s="4">
        <v>710</v>
      </c>
      <c r="AC1149">
        <v>1984</v>
      </c>
      <c r="AD1149" t="s">
        <v>1273</v>
      </c>
      <c r="AE1149" t="s">
        <v>137</v>
      </c>
      <c r="AF1149" t="s">
        <v>138</v>
      </c>
    </row>
    <row r="1150" spans="1:32">
      <c r="A1150" t="str">
        <f>PROPER(TRIM(Homes[[#This Row],[street]]))</f>
        <v>22922 Ne 14Th St</v>
      </c>
      <c r="B1150" t="str">
        <f>PROPER(TRIM(Homes[[#This Row],[city]]))</f>
        <v>Sammamish</v>
      </c>
      <c r="C1150" t="str">
        <f>_xlfn.TEXTBEFORE(Homes[[#This Row],[statezip]]," ")</f>
        <v>WA</v>
      </c>
      <c r="D1150" s="6" t="str">
        <f>_xlfn.TEXTAFTER(Homes[[#This Row],[statezip]]," ")</f>
        <v>98074</v>
      </c>
      <c r="E1150" s="1">
        <v>625000</v>
      </c>
      <c r="F1150">
        <v>3</v>
      </c>
      <c r="G1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0" s="3" t="str">
        <f>Homes[[#This Row],[bedrooms]] &amp; " bd | " &amp; TEXT(Homes[[#This Row],[bathrooms]],"0.##") &amp; " ba"</f>
        <v>3 bd | 2.5 ba</v>
      </c>
      <c r="I1150" s="4">
        <v>2600</v>
      </c>
      <c r="J1150" s="1">
        <f>IFERROR(Homes[[#This Row],[price]]/Homes[[#This Row],[sqft_living]]," ")</f>
        <v>240.38461538461539</v>
      </c>
      <c r="K1150" s="4">
        <f>IFERROR(Homes[[#This Row],[sqft_lot]]/43560," ")</f>
        <v>0.23168044077134986</v>
      </c>
      <c r="L1150" t="str">
        <f>IF(Homes[[#This Row],[waterfront]]=1, "Yes","No")</f>
        <v>No</v>
      </c>
      <c r="M1150" s="4" t="str">
        <f>IF(Homes[[#This Row],[sqft_basement]]&gt;0, "Yes","No")</f>
        <v>No</v>
      </c>
      <c r="N1150" t="str">
        <f>CHOOSE(Homes[[#This Row],[view]]+1, "None","Fair","Good","Great","Excellent")</f>
        <v>None</v>
      </c>
      <c r="O1150" t="str">
        <f>CHOOSE(Homes[[#This Row],[condition]], "Poor","Fair","Average","Good","Excellent")</f>
        <v>Average</v>
      </c>
      <c r="P1150">
        <f ca="1">YEAR(TODAY())-Homes[[#This Row],[yr_built]]</f>
        <v>41</v>
      </c>
      <c r="Q1150">
        <v>0</v>
      </c>
      <c r="R1150">
        <f ca="1">IF(Homes[[#This Row],[yr_renovated]]&gt;0, YEAR(TODAY())-Homes[[#This Row],[yr_renovated]], YEAR(TODAY())-Homes[[#This Row],[yr_built]])</f>
        <v>41</v>
      </c>
      <c r="S1150">
        <v>1</v>
      </c>
      <c r="T1150" s="2">
        <v>41782</v>
      </c>
      <c r="U1150" s="3">
        <v>2.5</v>
      </c>
      <c r="V1150" s="4">
        <f>IFERROR(Homes[[#This Row],[sqft_above]]+Homes[[#This Row],[sqft_basement]]," ")</f>
        <v>2600</v>
      </c>
      <c r="W1150" s="4">
        <v>10092</v>
      </c>
      <c r="X1150">
        <v>0</v>
      </c>
      <c r="Y1150">
        <v>0</v>
      </c>
      <c r="Z1150">
        <v>3</v>
      </c>
      <c r="AA1150" s="4">
        <v>2600</v>
      </c>
      <c r="AB1150" s="4">
        <v>0</v>
      </c>
      <c r="AC1150">
        <v>1984</v>
      </c>
      <c r="AD1150" t="s">
        <v>1274</v>
      </c>
      <c r="AE1150" t="s">
        <v>102</v>
      </c>
      <c r="AF1150" t="s">
        <v>266</v>
      </c>
    </row>
    <row r="1151" spans="1:32">
      <c r="A1151" t="str">
        <f>PROPER(TRIM(Homes[[#This Row],[street]]))</f>
        <v>512-598 21St Ave</v>
      </c>
      <c r="B1151" t="str">
        <f>PROPER(TRIM(Homes[[#This Row],[city]]))</f>
        <v>Seattle</v>
      </c>
      <c r="C1151" t="str">
        <f>_xlfn.TEXTBEFORE(Homes[[#This Row],[statezip]]," ")</f>
        <v>WA</v>
      </c>
      <c r="D1151" s="6" t="str">
        <f>_xlfn.TEXTAFTER(Homes[[#This Row],[statezip]]," ")</f>
        <v>98122</v>
      </c>
      <c r="E1151" s="1">
        <v>625000</v>
      </c>
      <c r="F1151">
        <v>3</v>
      </c>
      <c r="G1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51" s="3" t="str">
        <f>Homes[[#This Row],[bedrooms]] &amp; " bd | " &amp; TEXT(Homes[[#This Row],[bathrooms]],"0.##") &amp; " ba"</f>
        <v>3 bd | 3.5 ba</v>
      </c>
      <c r="I1151" s="4">
        <v>1810</v>
      </c>
      <c r="J1151" s="1">
        <f>IFERROR(Homes[[#This Row],[price]]/Homes[[#This Row],[sqft_living]]," ")</f>
        <v>345.30386740331494</v>
      </c>
      <c r="K1151" s="4">
        <f>IFERROR(Homes[[#This Row],[sqft_lot]]/43560," ")</f>
        <v>4.2378328741965107E-2</v>
      </c>
      <c r="L1151" t="str">
        <f>IF(Homes[[#This Row],[waterfront]]=1, "Yes","No")</f>
        <v>No</v>
      </c>
      <c r="M1151" s="4" t="str">
        <f>IF(Homes[[#This Row],[sqft_basement]]&gt;0, "Yes","No")</f>
        <v>Yes</v>
      </c>
      <c r="N1151" t="str">
        <f>CHOOSE(Homes[[#This Row],[view]]+1, "None","Fair","Good","Great","Excellent")</f>
        <v>None</v>
      </c>
      <c r="O1151" t="str">
        <f>CHOOSE(Homes[[#This Row],[condition]], "Poor","Fair","Average","Good","Excellent")</f>
        <v>Good</v>
      </c>
      <c r="P1151">
        <f ca="1">YEAR(TODAY())-Homes[[#This Row],[yr_built]]</f>
        <v>16</v>
      </c>
      <c r="Q1151">
        <v>0</v>
      </c>
      <c r="R1151">
        <f ca="1">IF(Homes[[#This Row],[yr_renovated]]&gt;0, YEAR(TODAY())-Homes[[#This Row],[yr_renovated]], YEAR(TODAY())-Homes[[#This Row],[yr_built]])</f>
        <v>16</v>
      </c>
      <c r="S1151">
        <v>2</v>
      </c>
      <c r="T1151" s="2">
        <v>41772</v>
      </c>
      <c r="U1151" s="3">
        <v>3.5</v>
      </c>
      <c r="V1151" s="4">
        <f>IFERROR(Homes[[#This Row],[sqft_above]]+Homes[[#This Row],[sqft_basement]]," ")</f>
        <v>1810</v>
      </c>
      <c r="W1151" s="4">
        <v>1846</v>
      </c>
      <c r="X1151">
        <v>0</v>
      </c>
      <c r="Y1151">
        <v>0</v>
      </c>
      <c r="Z1151">
        <v>4</v>
      </c>
      <c r="AA1151" s="4">
        <v>1440</v>
      </c>
      <c r="AB1151" s="4">
        <v>370</v>
      </c>
      <c r="AC1151">
        <v>2009</v>
      </c>
      <c r="AD1151" t="s">
        <v>1275</v>
      </c>
      <c r="AE1151" t="s">
        <v>49</v>
      </c>
      <c r="AF1151" t="s">
        <v>302</v>
      </c>
    </row>
    <row r="1152" spans="1:32">
      <c r="A1152" t="str">
        <f>PROPER(TRIM(Homes[[#This Row],[street]]))</f>
        <v>10 W Etruria St</v>
      </c>
      <c r="B1152" t="str">
        <f>PROPER(TRIM(Homes[[#This Row],[city]]))</f>
        <v>Seattle</v>
      </c>
      <c r="C1152" t="str">
        <f>_xlfn.TEXTBEFORE(Homes[[#This Row],[statezip]]," ")</f>
        <v>WA</v>
      </c>
      <c r="D1152" s="6" t="str">
        <f>_xlfn.TEXTAFTER(Homes[[#This Row],[statezip]]," ")</f>
        <v>98119</v>
      </c>
      <c r="E1152" s="1">
        <v>625000</v>
      </c>
      <c r="F1152">
        <v>3</v>
      </c>
      <c r="G1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152" s="3" t="str">
        <f>Homes[[#This Row],[bedrooms]] &amp; " bd | " &amp; TEXT(Homes[[#This Row],[bathrooms]],"0.##") &amp; " ba"</f>
        <v>3 bd | 3. ba</v>
      </c>
      <c r="I1152" s="4">
        <v>1820</v>
      </c>
      <c r="J1152" s="1">
        <f>IFERROR(Homes[[#This Row],[price]]/Homes[[#This Row],[sqft_living]]," ")</f>
        <v>343.4065934065934</v>
      </c>
      <c r="K1152" s="4">
        <f>IFERROR(Homes[[#This Row],[sqft_lot]]/43560," ")</f>
        <v>3.7672176308539945E-2</v>
      </c>
      <c r="L1152" t="str">
        <f>IF(Homes[[#This Row],[waterfront]]=1, "Yes","No")</f>
        <v>No</v>
      </c>
      <c r="M1152" s="4" t="str">
        <f>IF(Homes[[#This Row],[sqft_basement]]&gt;0, "Yes","No")</f>
        <v>Yes</v>
      </c>
      <c r="N1152" t="str">
        <f>CHOOSE(Homes[[#This Row],[view]]+1, "None","Fair","Good","Great","Excellent")</f>
        <v>None</v>
      </c>
      <c r="O1152" t="str">
        <f>CHOOSE(Homes[[#This Row],[condition]], "Poor","Fair","Average","Good","Excellent")</f>
        <v>Average</v>
      </c>
      <c r="P1152">
        <f ca="1">YEAR(TODAY())-Homes[[#This Row],[yr_built]]</f>
        <v>19</v>
      </c>
      <c r="Q1152">
        <v>0</v>
      </c>
      <c r="R1152">
        <f ca="1">IF(Homes[[#This Row],[yr_renovated]]&gt;0, YEAR(TODAY())-Homes[[#This Row],[yr_renovated]], YEAR(TODAY())-Homes[[#This Row],[yr_built]])</f>
        <v>19</v>
      </c>
      <c r="S1152">
        <v>3</v>
      </c>
      <c r="T1152" s="2">
        <v>41822</v>
      </c>
      <c r="U1152" s="3">
        <v>3</v>
      </c>
      <c r="V1152" s="4">
        <f>IFERROR(Homes[[#This Row],[sqft_above]]+Homes[[#This Row],[sqft_basement]]," ")</f>
        <v>1820</v>
      </c>
      <c r="W1152" s="4">
        <v>1641</v>
      </c>
      <c r="X1152">
        <v>0</v>
      </c>
      <c r="Y1152">
        <v>0</v>
      </c>
      <c r="Z1152">
        <v>3</v>
      </c>
      <c r="AA1152" s="4">
        <v>1540</v>
      </c>
      <c r="AB1152" s="4">
        <v>280</v>
      </c>
      <c r="AC1152">
        <v>2006</v>
      </c>
      <c r="AD1152" t="s">
        <v>1276</v>
      </c>
      <c r="AE1152" t="s">
        <v>49</v>
      </c>
      <c r="AF1152" t="s">
        <v>68</v>
      </c>
    </row>
    <row r="1153" spans="1:32">
      <c r="A1153" t="str">
        <f>PROPER(TRIM(Homes[[#This Row],[street]]))</f>
        <v>4754 26Th Ave Sw</v>
      </c>
      <c r="B1153" t="str">
        <f>PROPER(TRIM(Homes[[#This Row],[city]]))</f>
        <v>Seattle</v>
      </c>
      <c r="C1153" t="str">
        <f>_xlfn.TEXTBEFORE(Homes[[#This Row],[statezip]]," ")</f>
        <v>WA</v>
      </c>
      <c r="D1153" s="6" t="str">
        <f>_xlfn.TEXTAFTER(Homes[[#This Row],[statezip]]," ")</f>
        <v>98106</v>
      </c>
      <c r="E1153" s="1">
        <v>625000</v>
      </c>
      <c r="F1153">
        <v>3</v>
      </c>
      <c r="G1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3" s="3" t="str">
        <f>Homes[[#This Row],[bedrooms]] &amp; " bd | " &amp; TEXT(Homes[[#This Row],[bathrooms]],"0.##") &amp; " ba"</f>
        <v>3 bd | 2.5 ba</v>
      </c>
      <c r="I1153" s="4">
        <v>2440</v>
      </c>
      <c r="J1153" s="1">
        <f>IFERROR(Homes[[#This Row],[price]]/Homes[[#This Row],[sqft_living]]," ")</f>
        <v>256.14754098360658</v>
      </c>
      <c r="K1153" s="4">
        <f>IFERROR(Homes[[#This Row],[sqft_lot]]/43560," ")</f>
        <v>0.11019283746556474</v>
      </c>
      <c r="L1153" t="str">
        <f>IF(Homes[[#This Row],[waterfront]]=1, "Yes","No")</f>
        <v>No</v>
      </c>
      <c r="M1153" s="4" t="str">
        <f>IF(Homes[[#This Row],[sqft_basement]]&gt;0, "Yes","No")</f>
        <v>No</v>
      </c>
      <c r="N1153" t="str">
        <f>CHOOSE(Homes[[#This Row],[view]]+1, "None","Fair","Good","Great","Excellent")</f>
        <v>None</v>
      </c>
      <c r="O1153" t="str">
        <f>CHOOSE(Homes[[#This Row],[condition]], "Poor","Fair","Average","Good","Excellent")</f>
        <v>Average</v>
      </c>
      <c r="P1153">
        <f ca="1">YEAR(TODAY())-Homes[[#This Row],[yr_built]]</f>
        <v>11</v>
      </c>
      <c r="Q1153">
        <v>0</v>
      </c>
      <c r="R1153">
        <f ca="1">IF(Homes[[#This Row],[yr_renovated]]&gt;0, YEAR(TODAY())-Homes[[#This Row],[yr_renovated]], YEAR(TODAY())-Homes[[#This Row],[yr_built]])</f>
        <v>11</v>
      </c>
      <c r="S1153">
        <v>2</v>
      </c>
      <c r="T1153" s="2">
        <v>41810</v>
      </c>
      <c r="U1153" s="3">
        <v>2.5</v>
      </c>
      <c r="V1153" s="4">
        <f>IFERROR(Homes[[#This Row],[sqft_above]]+Homes[[#This Row],[sqft_basement]]," ")</f>
        <v>2440</v>
      </c>
      <c r="W1153" s="4">
        <v>4800</v>
      </c>
      <c r="X1153">
        <v>0</v>
      </c>
      <c r="Y1153">
        <v>0</v>
      </c>
      <c r="Z1153">
        <v>3</v>
      </c>
      <c r="AA1153" s="4">
        <v>2440</v>
      </c>
      <c r="AB1153" s="4">
        <v>0</v>
      </c>
      <c r="AC1153">
        <v>2014</v>
      </c>
      <c r="AD1153" t="s">
        <v>1277</v>
      </c>
      <c r="AE1153" t="s">
        <v>49</v>
      </c>
      <c r="AF1153" t="s">
        <v>1278</v>
      </c>
    </row>
    <row r="1154" spans="1:32">
      <c r="A1154" t="str">
        <f>PROPER(TRIM(Homes[[#This Row],[street]]))</f>
        <v>9510 28Th Ave Nw</v>
      </c>
      <c r="B1154" t="str">
        <f>PROPER(TRIM(Homes[[#This Row],[city]]))</f>
        <v>Seattle</v>
      </c>
      <c r="C1154" t="str">
        <f>_xlfn.TEXTBEFORE(Homes[[#This Row],[statezip]]," ")</f>
        <v>WA</v>
      </c>
      <c r="D1154" s="6" t="str">
        <f>_xlfn.TEXTAFTER(Homes[[#This Row],[statezip]]," ")</f>
        <v>98117</v>
      </c>
      <c r="E1154" s="1">
        <v>625000</v>
      </c>
      <c r="F1154">
        <v>4</v>
      </c>
      <c r="G1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54" s="3" t="str">
        <f>Homes[[#This Row],[bedrooms]] &amp; " bd | " &amp; TEXT(Homes[[#This Row],[bathrooms]],"0.##") &amp; " ba"</f>
        <v>4 bd | 1. ba</v>
      </c>
      <c r="I1154" s="4">
        <v>1600</v>
      </c>
      <c r="J1154" s="1">
        <f>IFERROR(Homes[[#This Row],[price]]/Homes[[#This Row],[sqft_living]]," ")</f>
        <v>390.625</v>
      </c>
      <c r="K1154" s="4">
        <f>IFERROR(Homes[[#This Row],[sqft_lot]]/43560," ")</f>
        <v>0.12626262626262627</v>
      </c>
      <c r="L1154" t="str">
        <f>IF(Homes[[#This Row],[waterfront]]=1, "Yes","No")</f>
        <v>No</v>
      </c>
      <c r="M1154" s="4" t="str">
        <f>IF(Homes[[#This Row],[sqft_basement]]&gt;0, "Yes","No")</f>
        <v>No</v>
      </c>
      <c r="N1154" t="str">
        <f>CHOOSE(Homes[[#This Row],[view]]+1, "None","Fair","Good","Great","Excellent")</f>
        <v>None</v>
      </c>
      <c r="O1154" t="str">
        <f>CHOOSE(Homes[[#This Row],[condition]], "Poor","Fair","Average","Good","Excellent")</f>
        <v>Good</v>
      </c>
      <c r="P1154">
        <f ca="1">YEAR(TODAY())-Homes[[#This Row],[yr_built]]</f>
        <v>79</v>
      </c>
      <c r="Q1154">
        <v>1989</v>
      </c>
      <c r="R1154">
        <f ca="1">IF(Homes[[#This Row],[yr_renovated]]&gt;0, YEAR(TODAY())-Homes[[#This Row],[yr_renovated]], YEAR(TODAY())-Homes[[#This Row],[yr_built]])</f>
        <v>36</v>
      </c>
      <c r="S1154">
        <v>1.5</v>
      </c>
      <c r="T1154" s="2">
        <v>41829</v>
      </c>
      <c r="U1154" s="3">
        <v>1</v>
      </c>
      <c r="V1154" s="4">
        <f>IFERROR(Homes[[#This Row],[sqft_above]]+Homes[[#This Row],[sqft_basement]]," ")</f>
        <v>1600</v>
      </c>
      <c r="W1154" s="4">
        <v>5500</v>
      </c>
      <c r="X1154">
        <v>0</v>
      </c>
      <c r="Y1154">
        <v>0</v>
      </c>
      <c r="Z1154">
        <v>4</v>
      </c>
      <c r="AA1154" s="4">
        <v>1600</v>
      </c>
      <c r="AB1154" s="4">
        <v>0</v>
      </c>
      <c r="AC1154">
        <v>1946</v>
      </c>
      <c r="AD1154" t="s">
        <v>1279</v>
      </c>
      <c r="AE1154" t="s">
        <v>49</v>
      </c>
      <c r="AF1154" t="s">
        <v>204</v>
      </c>
    </row>
    <row r="1155" spans="1:32">
      <c r="A1155" t="str">
        <f>PROPER(TRIM(Homes[[#This Row],[street]]))</f>
        <v>6519 Sword Fern Ave Se</v>
      </c>
      <c r="B1155" t="str">
        <f>PROPER(TRIM(Homes[[#This Row],[city]]))</f>
        <v>Snoqualmie</v>
      </c>
      <c r="C1155" t="str">
        <f>_xlfn.TEXTBEFORE(Homes[[#This Row],[statezip]]," ")</f>
        <v>WA</v>
      </c>
      <c r="D1155" s="6" t="str">
        <f>_xlfn.TEXTAFTER(Homes[[#This Row],[statezip]]," ")</f>
        <v>98065</v>
      </c>
      <c r="E1155" s="1">
        <v>625000</v>
      </c>
      <c r="F1155">
        <v>4</v>
      </c>
      <c r="G1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5" s="3" t="str">
        <f>Homes[[#This Row],[bedrooms]] &amp; " bd | " &amp; TEXT(Homes[[#This Row],[bathrooms]],"0.##") &amp; " ba"</f>
        <v>4 bd | 2.5 ba</v>
      </c>
      <c r="I1155" s="4">
        <v>3550</v>
      </c>
      <c r="J1155" s="1">
        <f>IFERROR(Homes[[#This Row],[price]]/Homes[[#This Row],[sqft_living]]," ")</f>
        <v>176.05633802816902</v>
      </c>
      <c r="K1155" s="4">
        <f>IFERROR(Homes[[#This Row],[sqft_lot]]/43560," ")</f>
        <v>0.18475665748393022</v>
      </c>
      <c r="L1155" t="str">
        <f>IF(Homes[[#This Row],[waterfront]]=1, "Yes","No")</f>
        <v>No</v>
      </c>
      <c r="M1155" s="4" t="str">
        <f>IF(Homes[[#This Row],[sqft_basement]]&gt;0, "Yes","No")</f>
        <v>No</v>
      </c>
      <c r="N1155" t="str">
        <f>CHOOSE(Homes[[#This Row],[view]]+1, "None","Fair","Good","Great","Excellent")</f>
        <v>None</v>
      </c>
      <c r="O1155" t="str">
        <f>CHOOSE(Homes[[#This Row],[condition]], "Poor","Fair","Average","Good","Excellent")</f>
        <v>Average</v>
      </c>
      <c r="P1155">
        <f ca="1">YEAR(TODAY())-Homes[[#This Row],[yr_built]]</f>
        <v>18</v>
      </c>
      <c r="Q1155">
        <v>0</v>
      </c>
      <c r="R1155">
        <f ca="1">IF(Homes[[#This Row],[yr_renovated]]&gt;0, YEAR(TODAY())-Homes[[#This Row],[yr_renovated]], YEAR(TODAY())-Homes[[#This Row],[yr_built]])</f>
        <v>18</v>
      </c>
      <c r="S1155">
        <v>2</v>
      </c>
      <c r="T1155" s="2">
        <v>41779</v>
      </c>
      <c r="U1155" s="3">
        <v>2.5</v>
      </c>
      <c r="V1155" s="4">
        <f>IFERROR(Homes[[#This Row],[sqft_above]]+Homes[[#This Row],[sqft_basement]]," ")</f>
        <v>3550</v>
      </c>
      <c r="W1155" s="4">
        <v>8048</v>
      </c>
      <c r="X1155">
        <v>0</v>
      </c>
      <c r="Y1155">
        <v>0</v>
      </c>
      <c r="Z1155">
        <v>3</v>
      </c>
      <c r="AA1155" s="4">
        <v>3550</v>
      </c>
      <c r="AB1155" s="4">
        <v>0</v>
      </c>
      <c r="AC1155">
        <v>2007</v>
      </c>
      <c r="AD1155" t="s">
        <v>1280</v>
      </c>
      <c r="AE1155" t="s">
        <v>313</v>
      </c>
      <c r="AF1155" t="s">
        <v>314</v>
      </c>
    </row>
    <row r="1156" spans="1:32">
      <c r="A1156" t="str">
        <f>PROPER(TRIM(Homes[[#This Row],[street]]))</f>
        <v>16021 Ne 203Rd Pl</v>
      </c>
      <c r="B1156" t="str">
        <f>PROPER(TRIM(Homes[[#This Row],[city]]))</f>
        <v>Woodinville</v>
      </c>
      <c r="C1156" t="str">
        <f>_xlfn.TEXTBEFORE(Homes[[#This Row],[statezip]]," ")</f>
        <v>WA</v>
      </c>
      <c r="D1156" s="6" t="str">
        <f>_xlfn.TEXTAFTER(Homes[[#This Row],[statezip]]," ")</f>
        <v>98072</v>
      </c>
      <c r="E1156" s="1">
        <v>625000</v>
      </c>
      <c r="F1156">
        <v>4</v>
      </c>
      <c r="G1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6" s="3" t="str">
        <f>Homes[[#This Row],[bedrooms]] &amp; " bd | " &amp; TEXT(Homes[[#This Row],[bathrooms]],"0.##") &amp; " ba"</f>
        <v>4 bd | 2.5 ba</v>
      </c>
      <c r="I1156" s="4">
        <v>2630</v>
      </c>
      <c r="J1156" s="1">
        <f>IFERROR(Homes[[#This Row],[price]]/Homes[[#This Row],[sqft_living]]," ")</f>
        <v>237.6425855513308</v>
      </c>
      <c r="K1156" s="4">
        <f>IFERROR(Homes[[#This Row],[sqft_lot]]/43560," ")</f>
        <v>1.1181359044995409</v>
      </c>
      <c r="L1156" t="str">
        <f>IF(Homes[[#This Row],[waterfront]]=1, "Yes","No")</f>
        <v>No</v>
      </c>
      <c r="M1156" s="4" t="str">
        <f>IF(Homes[[#This Row],[sqft_basement]]&gt;0, "Yes","No")</f>
        <v>No</v>
      </c>
      <c r="N1156" t="str">
        <f>CHOOSE(Homes[[#This Row],[view]]+1, "None","Fair","Good","Great","Excellent")</f>
        <v>None</v>
      </c>
      <c r="O1156" t="str">
        <f>CHOOSE(Homes[[#This Row],[condition]], "Poor","Fair","Average","Good","Excellent")</f>
        <v>Average</v>
      </c>
      <c r="P1156">
        <f ca="1">YEAR(TODAY())-Homes[[#This Row],[yr_built]]</f>
        <v>39</v>
      </c>
      <c r="Q1156">
        <v>0</v>
      </c>
      <c r="R1156">
        <f ca="1">IF(Homes[[#This Row],[yr_renovated]]&gt;0, YEAR(TODAY())-Homes[[#This Row],[yr_renovated]], YEAR(TODAY())-Homes[[#This Row],[yr_built]])</f>
        <v>39</v>
      </c>
      <c r="S1156">
        <v>2</v>
      </c>
      <c r="T1156" s="2">
        <v>41780</v>
      </c>
      <c r="U1156" s="3">
        <v>2.5</v>
      </c>
      <c r="V1156" s="4">
        <f>IFERROR(Homes[[#This Row],[sqft_above]]+Homes[[#This Row],[sqft_basement]]," ")</f>
        <v>2630</v>
      </c>
      <c r="W1156" s="4">
        <v>48706</v>
      </c>
      <c r="X1156">
        <v>0</v>
      </c>
      <c r="Y1156">
        <v>0</v>
      </c>
      <c r="Z1156">
        <v>3</v>
      </c>
      <c r="AA1156" s="4">
        <v>2630</v>
      </c>
      <c r="AB1156" s="4">
        <v>0</v>
      </c>
      <c r="AC1156">
        <v>1986</v>
      </c>
      <c r="AD1156" t="s">
        <v>1281</v>
      </c>
      <c r="AE1156" t="s">
        <v>120</v>
      </c>
      <c r="AF1156" t="s">
        <v>275</v>
      </c>
    </row>
    <row r="1157" spans="1:32">
      <c r="A1157" t="str">
        <f>PROPER(TRIM(Homes[[#This Row],[street]]))</f>
        <v>14828 Ne 163Rd St</v>
      </c>
      <c r="B1157" t="str">
        <f>PROPER(TRIM(Homes[[#This Row],[city]]))</f>
        <v>Woodinville</v>
      </c>
      <c r="C1157" t="str">
        <f>_xlfn.TEXTBEFORE(Homes[[#This Row],[statezip]]," ")</f>
        <v>WA</v>
      </c>
      <c r="D1157" s="6" t="str">
        <f>_xlfn.TEXTAFTER(Homes[[#This Row],[statezip]]," ")</f>
        <v>98072</v>
      </c>
      <c r="E1157" s="1">
        <v>625000</v>
      </c>
      <c r="F1157">
        <v>3</v>
      </c>
      <c r="G1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7" s="3" t="str">
        <f>Homes[[#This Row],[bedrooms]] &amp; " bd | " &amp; TEXT(Homes[[#This Row],[bathrooms]],"0.##") &amp; " ba"</f>
        <v>3 bd | 2.5 ba</v>
      </c>
      <c r="I1157" s="4">
        <v>2410</v>
      </c>
      <c r="J1157" s="1">
        <f>IFERROR(Homes[[#This Row],[price]]/Homes[[#This Row],[sqft_living]]," ")</f>
        <v>259.33609958506224</v>
      </c>
      <c r="K1157" s="4">
        <f>IFERROR(Homes[[#This Row],[sqft_lot]]/43560," ")</f>
        <v>1.4709136822773186</v>
      </c>
      <c r="L1157" t="str">
        <f>IF(Homes[[#This Row],[waterfront]]=1, "Yes","No")</f>
        <v>No</v>
      </c>
      <c r="M1157" s="4" t="str">
        <f>IF(Homes[[#This Row],[sqft_basement]]&gt;0, "Yes","No")</f>
        <v>Yes</v>
      </c>
      <c r="N1157" t="str">
        <f>CHOOSE(Homes[[#This Row],[view]]+1, "None","Fair","Good","Great","Excellent")</f>
        <v>None</v>
      </c>
      <c r="O1157" t="str">
        <f>CHOOSE(Homes[[#This Row],[condition]], "Poor","Fair","Average","Good","Excellent")</f>
        <v>Good</v>
      </c>
      <c r="P1157">
        <f ca="1">YEAR(TODAY())-Homes[[#This Row],[yr_built]]</f>
        <v>49</v>
      </c>
      <c r="Q1157">
        <v>1992</v>
      </c>
      <c r="R1157">
        <f ca="1">IF(Homes[[#This Row],[yr_renovated]]&gt;0, YEAR(TODAY())-Homes[[#This Row],[yr_renovated]], YEAR(TODAY())-Homes[[#This Row],[yr_built]])</f>
        <v>33</v>
      </c>
      <c r="S1157">
        <v>1</v>
      </c>
      <c r="T1157" s="2">
        <v>41814</v>
      </c>
      <c r="U1157" s="3">
        <v>2.5</v>
      </c>
      <c r="V1157" s="4">
        <f>IFERROR(Homes[[#This Row],[sqft_above]]+Homes[[#This Row],[sqft_basement]]," ")</f>
        <v>2410</v>
      </c>
      <c r="W1157" s="4">
        <v>64073</v>
      </c>
      <c r="X1157">
        <v>0</v>
      </c>
      <c r="Y1157">
        <v>0</v>
      </c>
      <c r="Z1157">
        <v>4</v>
      </c>
      <c r="AA1157" s="4">
        <v>1820</v>
      </c>
      <c r="AB1157" s="4">
        <v>590</v>
      </c>
      <c r="AC1157">
        <v>1976</v>
      </c>
      <c r="AD1157" t="s">
        <v>1282</v>
      </c>
      <c r="AE1157" t="s">
        <v>120</v>
      </c>
      <c r="AF1157" t="s">
        <v>275</v>
      </c>
    </row>
    <row r="1158" spans="1:32">
      <c r="A1158" t="str">
        <f>PROPER(TRIM(Homes[[#This Row],[street]]))</f>
        <v>3726 Gallagher Hill Rd</v>
      </c>
      <c r="B1158" t="str">
        <f>PROPER(TRIM(Homes[[#This Row],[city]]))</f>
        <v>Mercer Island</v>
      </c>
      <c r="C1158" t="str">
        <f>_xlfn.TEXTBEFORE(Homes[[#This Row],[statezip]]," ")</f>
        <v>WA</v>
      </c>
      <c r="D1158" s="6" t="str">
        <f>_xlfn.TEXTAFTER(Homes[[#This Row],[statezip]]," ")</f>
        <v>98040</v>
      </c>
      <c r="E1158" s="1">
        <v>624800</v>
      </c>
      <c r="F1158">
        <v>3</v>
      </c>
      <c r="G1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58" s="3" t="str">
        <f>Homes[[#This Row],[bedrooms]] &amp; " bd | " &amp; TEXT(Homes[[#This Row],[bathrooms]],"0.##") &amp; " ba"</f>
        <v>3 bd | 2. ba</v>
      </c>
      <c r="I1158" s="4">
        <v>2250</v>
      </c>
      <c r="J1158" s="1">
        <f>IFERROR(Homes[[#This Row],[price]]/Homes[[#This Row],[sqft_living]]," ")</f>
        <v>277.68888888888887</v>
      </c>
      <c r="K1158" s="4">
        <f>IFERROR(Homes[[#This Row],[sqft_lot]]/43560," ")</f>
        <v>0.32768595041322313</v>
      </c>
      <c r="L1158" t="str">
        <f>IF(Homes[[#This Row],[waterfront]]=1, "Yes","No")</f>
        <v>No</v>
      </c>
      <c r="M1158" s="4" t="str">
        <f>IF(Homes[[#This Row],[sqft_basement]]&gt;0, "Yes","No")</f>
        <v>Yes</v>
      </c>
      <c r="N1158" t="str">
        <f>CHOOSE(Homes[[#This Row],[view]]+1, "None","Fair","Good","Great","Excellent")</f>
        <v>None</v>
      </c>
      <c r="O1158" t="str">
        <f>CHOOSE(Homes[[#This Row],[condition]], "Poor","Fair","Average","Good","Excellent")</f>
        <v>Good</v>
      </c>
      <c r="P1158">
        <f ca="1">YEAR(TODAY())-Homes[[#This Row],[yr_built]]</f>
        <v>61</v>
      </c>
      <c r="Q1158">
        <v>0</v>
      </c>
      <c r="R1158">
        <f ca="1">IF(Homes[[#This Row],[yr_renovated]]&gt;0, YEAR(TODAY())-Homes[[#This Row],[yr_renovated]], YEAR(TODAY())-Homes[[#This Row],[yr_built]])</f>
        <v>61</v>
      </c>
      <c r="S1158">
        <v>1</v>
      </c>
      <c r="T1158" s="2">
        <v>41829</v>
      </c>
      <c r="U1158" s="3">
        <v>2</v>
      </c>
      <c r="V1158" s="4">
        <f>IFERROR(Homes[[#This Row],[sqft_above]]+Homes[[#This Row],[sqft_basement]]," ")</f>
        <v>2250</v>
      </c>
      <c r="W1158" s="4">
        <v>14274</v>
      </c>
      <c r="X1158">
        <v>0</v>
      </c>
      <c r="Y1158">
        <v>0</v>
      </c>
      <c r="Z1158">
        <v>4</v>
      </c>
      <c r="AA1158" s="4">
        <v>1500</v>
      </c>
      <c r="AB1158" s="4">
        <v>750</v>
      </c>
      <c r="AC1158">
        <v>1964</v>
      </c>
      <c r="AD1158" t="s">
        <v>1283</v>
      </c>
      <c r="AE1158" t="s">
        <v>36</v>
      </c>
      <c r="AF1158" t="s">
        <v>37</v>
      </c>
    </row>
    <row r="1159" spans="1:32">
      <c r="A1159" t="str">
        <f>PROPER(TRIM(Homes[[#This Row],[street]]))</f>
        <v>12833 Ne 101St Pl</v>
      </c>
      <c r="B1159" t="str">
        <f>PROPER(TRIM(Homes[[#This Row],[city]]))</f>
        <v>Kirkland</v>
      </c>
      <c r="C1159" t="str">
        <f>_xlfn.TEXTBEFORE(Homes[[#This Row],[statezip]]," ")</f>
        <v>WA</v>
      </c>
      <c r="D1159" s="6" t="str">
        <f>_xlfn.TEXTAFTER(Homes[[#This Row],[statezip]]," ")</f>
        <v>98033</v>
      </c>
      <c r="E1159" s="1">
        <v>623000</v>
      </c>
      <c r="F1159">
        <v>3</v>
      </c>
      <c r="G1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59" s="3" t="str">
        <f>Homes[[#This Row],[bedrooms]] &amp; " bd | " &amp; TEXT(Homes[[#This Row],[bathrooms]],"0.##") &amp; " ba"</f>
        <v>3 bd | 2.5 ba</v>
      </c>
      <c r="I1159" s="4">
        <v>1850</v>
      </c>
      <c r="J1159" s="1">
        <f>IFERROR(Homes[[#This Row],[price]]/Homes[[#This Row],[sqft_living]]," ")</f>
        <v>336.75675675675677</v>
      </c>
      <c r="K1159" s="4">
        <f>IFERROR(Homes[[#This Row],[sqft_lot]]/43560," ")</f>
        <v>0.17853535353535355</v>
      </c>
      <c r="L1159" t="str">
        <f>IF(Homes[[#This Row],[waterfront]]=1, "Yes","No")</f>
        <v>No</v>
      </c>
      <c r="M1159" s="4" t="str">
        <f>IF(Homes[[#This Row],[sqft_basement]]&gt;0, "Yes","No")</f>
        <v>No</v>
      </c>
      <c r="N1159" t="str">
        <f>CHOOSE(Homes[[#This Row],[view]]+1, "None","Fair","Good","Great","Excellent")</f>
        <v>None</v>
      </c>
      <c r="O1159" t="str">
        <f>CHOOSE(Homes[[#This Row],[condition]], "Poor","Fair","Average","Good","Excellent")</f>
        <v>Excellent</v>
      </c>
      <c r="P1159">
        <f ca="1">YEAR(TODAY())-Homes[[#This Row],[yr_built]]</f>
        <v>36</v>
      </c>
      <c r="Q1159">
        <v>0</v>
      </c>
      <c r="R1159">
        <f ca="1">IF(Homes[[#This Row],[yr_renovated]]&gt;0, YEAR(TODAY())-Homes[[#This Row],[yr_renovated]], YEAR(TODAY())-Homes[[#This Row],[yr_built]])</f>
        <v>36</v>
      </c>
      <c r="S1159">
        <v>2</v>
      </c>
      <c r="T1159" s="2">
        <v>41810</v>
      </c>
      <c r="U1159" s="3">
        <v>2.5</v>
      </c>
      <c r="V1159" s="4">
        <f>IFERROR(Homes[[#This Row],[sqft_above]]+Homes[[#This Row],[sqft_basement]]," ")</f>
        <v>1850</v>
      </c>
      <c r="W1159" s="4">
        <v>7777</v>
      </c>
      <c r="X1159">
        <v>0</v>
      </c>
      <c r="Y1159">
        <v>0</v>
      </c>
      <c r="Z1159">
        <v>5</v>
      </c>
      <c r="AA1159" s="4">
        <v>1850</v>
      </c>
      <c r="AB1159" s="4">
        <v>0</v>
      </c>
      <c r="AC1159">
        <v>1989</v>
      </c>
      <c r="AD1159" t="s">
        <v>1284</v>
      </c>
      <c r="AE1159" t="s">
        <v>46</v>
      </c>
      <c r="AF1159" t="s">
        <v>55</v>
      </c>
    </row>
    <row r="1160" spans="1:32">
      <c r="A1160" t="str">
        <f>PROPER(TRIM(Homes[[#This Row],[street]]))</f>
        <v>4009 97Th Ave Se</v>
      </c>
      <c r="B1160" t="str">
        <f>PROPER(TRIM(Homes[[#This Row],[city]]))</f>
        <v>Mercer Island</v>
      </c>
      <c r="C1160" t="str">
        <f>_xlfn.TEXTBEFORE(Homes[[#This Row],[statezip]]," ")</f>
        <v>WA</v>
      </c>
      <c r="D1160" s="6" t="str">
        <f>_xlfn.TEXTAFTER(Homes[[#This Row],[statezip]]," ")</f>
        <v>98040</v>
      </c>
      <c r="E1160" s="1">
        <v>623000</v>
      </c>
      <c r="F1160">
        <v>3</v>
      </c>
      <c r="G1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60" s="3" t="str">
        <f>Homes[[#This Row],[bedrooms]] &amp; " bd | " &amp; TEXT(Homes[[#This Row],[bathrooms]],"0.##") &amp; " ba"</f>
        <v>3 bd | 1.75 ba</v>
      </c>
      <c r="I1160" s="4">
        <v>2050</v>
      </c>
      <c r="J1160" s="1">
        <f>IFERROR(Homes[[#This Row],[price]]/Homes[[#This Row],[sqft_living]]," ")</f>
        <v>303.90243902439022</v>
      </c>
      <c r="K1160" s="4">
        <f>IFERROR(Homes[[#This Row],[sqft_lot]]/43560," ")</f>
        <v>0.37449494949494949</v>
      </c>
      <c r="L1160" t="str">
        <f>IF(Homes[[#This Row],[waterfront]]=1, "Yes","No")</f>
        <v>No</v>
      </c>
      <c r="M1160" s="4" t="str">
        <f>IF(Homes[[#This Row],[sqft_basement]]&gt;0, "Yes","No")</f>
        <v>No</v>
      </c>
      <c r="N1160" t="str">
        <f>CHOOSE(Homes[[#This Row],[view]]+1, "None","Fair","Good","Great","Excellent")</f>
        <v>None</v>
      </c>
      <c r="O1160" t="str">
        <f>CHOOSE(Homes[[#This Row],[condition]], "Poor","Fair","Average","Good","Excellent")</f>
        <v>Fair</v>
      </c>
      <c r="P1160">
        <f ca="1">YEAR(TODAY())-Homes[[#This Row],[yr_built]]</f>
        <v>52</v>
      </c>
      <c r="Q1160">
        <v>0</v>
      </c>
      <c r="R1160">
        <f ca="1">IF(Homes[[#This Row],[yr_renovated]]&gt;0, YEAR(TODAY())-Homes[[#This Row],[yr_renovated]], YEAR(TODAY())-Homes[[#This Row],[yr_built]])</f>
        <v>52</v>
      </c>
      <c r="S1160">
        <v>1</v>
      </c>
      <c r="T1160" s="2">
        <v>41828</v>
      </c>
      <c r="U1160" s="3">
        <v>1.75</v>
      </c>
      <c r="V1160" s="4">
        <f>IFERROR(Homes[[#This Row],[sqft_above]]+Homes[[#This Row],[sqft_basement]]," ")</f>
        <v>2050</v>
      </c>
      <c r="W1160" s="4">
        <v>16313</v>
      </c>
      <c r="X1160">
        <v>0</v>
      </c>
      <c r="Y1160">
        <v>0</v>
      </c>
      <c r="Z1160">
        <v>2</v>
      </c>
      <c r="AA1160" s="4">
        <v>2050</v>
      </c>
      <c r="AB1160" s="4">
        <v>0</v>
      </c>
      <c r="AC1160">
        <v>1973</v>
      </c>
      <c r="AD1160" t="s">
        <v>1285</v>
      </c>
      <c r="AE1160" t="s">
        <v>36</v>
      </c>
      <c r="AF1160" t="s">
        <v>37</v>
      </c>
    </row>
    <row r="1161" spans="1:32">
      <c r="A1161" t="str">
        <f>PROPER(TRIM(Homes[[#This Row],[street]]))</f>
        <v>34823 Rhododendron Dr Se</v>
      </c>
      <c r="B1161" t="str">
        <f>PROPER(TRIM(Homes[[#This Row],[city]]))</f>
        <v>Snoqualmie</v>
      </c>
      <c r="C1161" t="str">
        <f>_xlfn.TEXTBEFORE(Homes[[#This Row],[statezip]]," ")</f>
        <v>WA</v>
      </c>
      <c r="D1161" s="6" t="str">
        <f>_xlfn.TEXTAFTER(Homes[[#This Row],[statezip]]," ")</f>
        <v>98065</v>
      </c>
      <c r="E1161" s="1">
        <v>622500</v>
      </c>
      <c r="F1161">
        <v>4</v>
      </c>
      <c r="G1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1" s="3" t="str">
        <f>Homes[[#This Row],[bedrooms]] &amp; " bd | " &amp; TEXT(Homes[[#This Row],[bathrooms]],"0.##") &amp; " ba"</f>
        <v>4 bd | 2.5 ba</v>
      </c>
      <c r="I1161" s="4">
        <v>2980</v>
      </c>
      <c r="J1161" s="1">
        <f>IFERROR(Homes[[#This Row],[price]]/Homes[[#This Row],[sqft_living]]," ")</f>
        <v>208.89261744966444</v>
      </c>
      <c r="K1161" s="4">
        <f>IFERROR(Homes[[#This Row],[sqft_lot]]/43560," ")</f>
        <v>0.18611111111111112</v>
      </c>
      <c r="L1161" t="str">
        <f>IF(Homes[[#This Row],[waterfront]]=1, "Yes","No")</f>
        <v>No</v>
      </c>
      <c r="M1161" s="4" t="str">
        <f>IF(Homes[[#This Row],[sqft_basement]]&gt;0, "Yes","No")</f>
        <v>No</v>
      </c>
      <c r="N1161" t="str">
        <f>CHOOSE(Homes[[#This Row],[view]]+1, "None","Fair","Good","Great","Excellent")</f>
        <v>None</v>
      </c>
      <c r="O1161" t="str">
        <f>CHOOSE(Homes[[#This Row],[condition]], "Poor","Fair","Average","Good","Excellent")</f>
        <v>Average</v>
      </c>
      <c r="P1161">
        <f ca="1">YEAR(TODAY())-Homes[[#This Row],[yr_built]]</f>
        <v>25</v>
      </c>
      <c r="Q1161">
        <v>0</v>
      </c>
      <c r="R1161">
        <f ca="1">IF(Homes[[#This Row],[yr_renovated]]&gt;0, YEAR(TODAY())-Homes[[#This Row],[yr_renovated]], YEAR(TODAY())-Homes[[#This Row],[yr_built]])</f>
        <v>25</v>
      </c>
      <c r="S1161">
        <v>2</v>
      </c>
      <c r="T1161" s="2">
        <v>41781</v>
      </c>
      <c r="U1161" s="3">
        <v>2.5</v>
      </c>
      <c r="V1161" s="4">
        <f>IFERROR(Homes[[#This Row],[sqft_above]]+Homes[[#This Row],[sqft_basement]]," ")</f>
        <v>2980</v>
      </c>
      <c r="W1161" s="4">
        <v>8107</v>
      </c>
      <c r="X1161">
        <v>0</v>
      </c>
      <c r="Y1161">
        <v>0</v>
      </c>
      <c r="Z1161">
        <v>3</v>
      </c>
      <c r="AA1161" s="4">
        <v>2980</v>
      </c>
      <c r="AB1161" s="4">
        <v>0</v>
      </c>
      <c r="AC1161">
        <v>2000</v>
      </c>
      <c r="AD1161" t="s">
        <v>1286</v>
      </c>
      <c r="AE1161" t="s">
        <v>313</v>
      </c>
      <c r="AF1161" t="s">
        <v>314</v>
      </c>
    </row>
    <row r="1162" spans="1:32">
      <c r="A1162" t="str">
        <f>PROPER(TRIM(Homes[[#This Row],[street]]))</f>
        <v>14523 Ne 169Th St</v>
      </c>
      <c r="B1162" t="str">
        <f>PROPER(TRIM(Homes[[#This Row],[city]]))</f>
        <v>Woodinville</v>
      </c>
      <c r="C1162" t="str">
        <f>_xlfn.TEXTBEFORE(Homes[[#This Row],[statezip]]," ")</f>
        <v>WA</v>
      </c>
      <c r="D1162" s="6" t="str">
        <f>_xlfn.TEXTAFTER(Homes[[#This Row],[statezip]]," ")</f>
        <v>98072</v>
      </c>
      <c r="E1162" s="1">
        <v>622500</v>
      </c>
      <c r="F1162">
        <v>5</v>
      </c>
      <c r="G1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62" s="3" t="str">
        <f>Homes[[#This Row],[bedrooms]] &amp; " bd | " &amp; TEXT(Homes[[#This Row],[bathrooms]],"0.##") &amp; " ba"</f>
        <v>5 bd | 2.75 ba</v>
      </c>
      <c r="I1162" s="4">
        <v>3320</v>
      </c>
      <c r="J1162" s="1">
        <f>IFERROR(Homes[[#This Row],[price]]/Homes[[#This Row],[sqft_living]]," ")</f>
        <v>187.5</v>
      </c>
      <c r="K1162" s="4">
        <f>IFERROR(Homes[[#This Row],[sqft_lot]]/43560," ")</f>
        <v>0.54545454545454541</v>
      </c>
      <c r="L1162" t="str">
        <f>IF(Homes[[#This Row],[waterfront]]=1, "Yes","No")</f>
        <v>No</v>
      </c>
      <c r="M1162" s="4" t="str">
        <f>IF(Homes[[#This Row],[sqft_basement]]&gt;0, "Yes","No")</f>
        <v>Yes</v>
      </c>
      <c r="N1162" t="str">
        <f>CHOOSE(Homes[[#This Row],[view]]+1, "None","Fair","Good","Great","Excellent")</f>
        <v>None</v>
      </c>
      <c r="O1162" t="str">
        <f>CHOOSE(Homes[[#This Row],[condition]], "Poor","Fair","Average","Good","Excellent")</f>
        <v>Good</v>
      </c>
      <c r="P1162">
        <f ca="1">YEAR(TODAY())-Homes[[#This Row],[yr_built]]</f>
        <v>50</v>
      </c>
      <c r="Q1162">
        <v>0</v>
      </c>
      <c r="R1162">
        <f ca="1">IF(Homes[[#This Row],[yr_renovated]]&gt;0, YEAR(TODAY())-Homes[[#This Row],[yr_renovated]], YEAR(TODAY())-Homes[[#This Row],[yr_built]])</f>
        <v>50</v>
      </c>
      <c r="S1162">
        <v>2</v>
      </c>
      <c r="T1162" s="2">
        <v>41803</v>
      </c>
      <c r="U1162" s="3">
        <v>2.75</v>
      </c>
      <c r="V1162" s="4">
        <f>IFERROR(Homes[[#This Row],[sqft_above]]+Homes[[#This Row],[sqft_basement]]," ")</f>
        <v>3320</v>
      </c>
      <c r="W1162" s="4">
        <v>23760</v>
      </c>
      <c r="X1162">
        <v>0</v>
      </c>
      <c r="Y1162">
        <v>0</v>
      </c>
      <c r="Z1162">
        <v>4</v>
      </c>
      <c r="AA1162" s="4">
        <v>2190</v>
      </c>
      <c r="AB1162" s="4">
        <v>1130</v>
      </c>
      <c r="AC1162">
        <v>1975</v>
      </c>
      <c r="AD1162" t="s">
        <v>1287</v>
      </c>
      <c r="AE1162" t="s">
        <v>120</v>
      </c>
      <c r="AF1162" t="s">
        <v>275</v>
      </c>
    </row>
    <row r="1163" spans="1:32">
      <c r="A1163" t="str">
        <f>PROPER(TRIM(Homes[[#This Row],[street]]))</f>
        <v>23857 Se 98Th Pl</v>
      </c>
      <c r="B1163" t="str">
        <f>PROPER(TRIM(Homes[[#This Row],[city]]))</f>
        <v>Issaquah</v>
      </c>
      <c r="C1163" t="str">
        <f>_xlfn.TEXTBEFORE(Homes[[#This Row],[statezip]]," ")</f>
        <v>WA</v>
      </c>
      <c r="D1163" s="6" t="str">
        <f>_xlfn.TEXTAFTER(Homes[[#This Row],[statezip]]," ")</f>
        <v>98027</v>
      </c>
      <c r="E1163" s="1">
        <v>620000</v>
      </c>
      <c r="F1163">
        <v>3</v>
      </c>
      <c r="G1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63" s="3" t="str">
        <f>Homes[[#This Row],[bedrooms]] &amp; " bd | " &amp; TEXT(Homes[[#This Row],[bathrooms]],"0.##") &amp; " ba"</f>
        <v>3 bd | 2. ba</v>
      </c>
      <c r="I1163" s="4">
        <v>2460</v>
      </c>
      <c r="J1163" s="1">
        <f>IFERROR(Homes[[#This Row],[price]]/Homes[[#This Row],[sqft_living]]," ")</f>
        <v>252.03252032520325</v>
      </c>
      <c r="K1163" s="4">
        <f>IFERROR(Homes[[#This Row],[sqft_lot]]/43560," ")</f>
        <v>0.94910468319559227</v>
      </c>
      <c r="L1163" t="str">
        <f>IF(Homes[[#This Row],[waterfront]]=1, "Yes","No")</f>
        <v>No</v>
      </c>
      <c r="M1163" s="4" t="str">
        <f>IF(Homes[[#This Row],[sqft_basement]]&gt;0, "Yes","No")</f>
        <v>No</v>
      </c>
      <c r="N1163" t="str">
        <f>CHOOSE(Homes[[#This Row],[view]]+1, "None","Fair","Good","Great","Excellent")</f>
        <v>None</v>
      </c>
      <c r="O1163" t="str">
        <f>CHOOSE(Homes[[#This Row],[condition]], "Poor","Fair","Average","Good","Excellent")</f>
        <v>Good</v>
      </c>
      <c r="P1163">
        <f ca="1">YEAR(TODAY())-Homes[[#This Row],[yr_built]]</f>
        <v>37</v>
      </c>
      <c r="Q1163">
        <v>0</v>
      </c>
      <c r="R1163">
        <f ca="1">IF(Homes[[#This Row],[yr_renovated]]&gt;0, YEAR(TODAY())-Homes[[#This Row],[yr_renovated]], YEAR(TODAY())-Homes[[#This Row],[yr_built]])</f>
        <v>37</v>
      </c>
      <c r="S1163">
        <v>1</v>
      </c>
      <c r="T1163" s="2">
        <v>41816</v>
      </c>
      <c r="U1163" s="3">
        <v>2</v>
      </c>
      <c r="V1163" s="4">
        <f>IFERROR(Homes[[#This Row],[sqft_above]]+Homes[[#This Row],[sqft_basement]]," ")</f>
        <v>2460</v>
      </c>
      <c r="W1163" s="4">
        <v>41343</v>
      </c>
      <c r="X1163">
        <v>0</v>
      </c>
      <c r="Y1163">
        <v>0</v>
      </c>
      <c r="Z1163">
        <v>4</v>
      </c>
      <c r="AA1163" s="4">
        <v>2460</v>
      </c>
      <c r="AB1163" s="4">
        <v>0</v>
      </c>
      <c r="AC1163">
        <v>1988</v>
      </c>
      <c r="AD1163" t="s">
        <v>1288</v>
      </c>
      <c r="AE1163" t="s">
        <v>79</v>
      </c>
      <c r="AF1163" t="s">
        <v>82</v>
      </c>
    </row>
    <row r="1164" spans="1:32">
      <c r="A1164" t="str">
        <f>PROPER(TRIM(Homes[[#This Row],[street]]))</f>
        <v>26118 Se 39Th Ct</v>
      </c>
      <c r="B1164" t="str">
        <f>PROPER(TRIM(Homes[[#This Row],[city]]))</f>
        <v>Issaquah</v>
      </c>
      <c r="C1164" t="str">
        <f>_xlfn.TEXTBEFORE(Homes[[#This Row],[statezip]]," ")</f>
        <v>WA</v>
      </c>
      <c r="D1164" s="6" t="str">
        <f>_xlfn.TEXTAFTER(Homes[[#This Row],[statezip]]," ")</f>
        <v>98029</v>
      </c>
      <c r="E1164" s="1">
        <v>620000</v>
      </c>
      <c r="F1164">
        <v>4</v>
      </c>
      <c r="G1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4" s="3" t="str">
        <f>Homes[[#This Row],[bedrooms]] &amp; " bd | " &amp; TEXT(Homes[[#This Row],[bathrooms]],"0.##") &amp; " ba"</f>
        <v>4 bd | 2.5 ba</v>
      </c>
      <c r="I1164" s="4">
        <v>2680</v>
      </c>
      <c r="J1164" s="1">
        <f>IFERROR(Homes[[#This Row],[price]]/Homes[[#This Row],[sqft_living]]," ")</f>
        <v>231.34328358208955</v>
      </c>
      <c r="K1164" s="4">
        <f>IFERROR(Homes[[#This Row],[sqft_lot]]/43560," ")</f>
        <v>0.21085858585858586</v>
      </c>
      <c r="L1164" t="str">
        <f>IF(Homes[[#This Row],[waterfront]]=1, "Yes","No")</f>
        <v>No</v>
      </c>
      <c r="M1164" s="4" t="str">
        <f>IF(Homes[[#This Row],[sqft_basement]]&gt;0, "Yes","No")</f>
        <v>No</v>
      </c>
      <c r="N1164" t="str">
        <f>CHOOSE(Homes[[#This Row],[view]]+1, "None","Fair","Good","Great","Excellent")</f>
        <v>None</v>
      </c>
      <c r="O1164" t="str">
        <f>CHOOSE(Homes[[#This Row],[condition]], "Poor","Fair","Average","Good","Excellent")</f>
        <v>Average</v>
      </c>
      <c r="P1164">
        <f ca="1">YEAR(TODAY())-Homes[[#This Row],[yr_built]]</f>
        <v>36</v>
      </c>
      <c r="Q1164">
        <v>0</v>
      </c>
      <c r="R1164">
        <f ca="1">IF(Homes[[#This Row],[yr_renovated]]&gt;0, YEAR(TODAY())-Homes[[#This Row],[yr_renovated]], YEAR(TODAY())-Homes[[#This Row],[yr_built]])</f>
        <v>36</v>
      </c>
      <c r="S1164">
        <v>2</v>
      </c>
      <c r="T1164" s="2">
        <v>41774</v>
      </c>
      <c r="U1164" s="3">
        <v>2.5</v>
      </c>
      <c r="V1164" s="4">
        <f>IFERROR(Homes[[#This Row],[sqft_above]]+Homes[[#This Row],[sqft_basement]]," ")</f>
        <v>2680</v>
      </c>
      <c r="W1164" s="4">
        <v>9185</v>
      </c>
      <c r="X1164">
        <v>0</v>
      </c>
      <c r="Y1164">
        <v>0</v>
      </c>
      <c r="Z1164">
        <v>3</v>
      </c>
      <c r="AA1164" s="4">
        <v>2680</v>
      </c>
      <c r="AB1164" s="4">
        <v>0</v>
      </c>
      <c r="AC1164">
        <v>1989</v>
      </c>
      <c r="AD1164" t="s">
        <v>1289</v>
      </c>
      <c r="AE1164" t="s">
        <v>79</v>
      </c>
      <c r="AF1164" t="s">
        <v>80</v>
      </c>
    </row>
    <row r="1165" spans="1:32">
      <c r="A1165" t="str">
        <f>PROPER(TRIM(Homes[[#This Row],[street]]))</f>
        <v>4513 186Th Ave Se</v>
      </c>
      <c r="B1165" t="str">
        <f>PROPER(TRIM(Homes[[#This Row],[city]]))</f>
        <v>Issaquah</v>
      </c>
      <c r="C1165" t="str">
        <f>_xlfn.TEXTBEFORE(Homes[[#This Row],[statezip]]," ")</f>
        <v>WA</v>
      </c>
      <c r="D1165" s="6" t="str">
        <f>_xlfn.TEXTAFTER(Homes[[#This Row],[statezip]]," ")</f>
        <v>98027</v>
      </c>
      <c r="E1165" s="1">
        <v>620000</v>
      </c>
      <c r="F1165">
        <v>4</v>
      </c>
      <c r="G1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5" s="3" t="str">
        <f>Homes[[#This Row],[bedrooms]] &amp; " bd | " &amp; TEXT(Homes[[#This Row],[bathrooms]],"0.##") &amp; " ba"</f>
        <v>4 bd | 2.5 ba</v>
      </c>
      <c r="I1165" s="4">
        <v>1910</v>
      </c>
      <c r="J1165" s="1">
        <f>IFERROR(Homes[[#This Row],[price]]/Homes[[#This Row],[sqft_living]]," ")</f>
        <v>324.60732984293196</v>
      </c>
      <c r="K1165" s="4">
        <f>IFERROR(Homes[[#This Row],[sqft_lot]]/43560," ")</f>
        <v>0.17637741046831956</v>
      </c>
      <c r="L1165" t="str">
        <f>IF(Homes[[#This Row],[waterfront]]=1, "Yes","No")</f>
        <v>No</v>
      </c>
      <c r="M1165" s="4" t="str">
        <f>IF(Homes[[#This Row],[sqft_basement]]&gt;0, "Yes","No")</f>
        <v>No</v>
      </c>
      <c r="N1165" t="str">
        <f>CHOOSE(Homes[[#This Row],[view]]+1, "None","Fair","Good","Great","Excellent")</f>
        <v>None</v>
      </c>
      <c r="O1165" t="str">
        <f>CHOOSE(Homes[[#This Row],[condition]], "Poor","Fair","Average","Good","Excellent")</f>
        <v>Average</v>
      </c>
      <c r="P1165">
        <f ca="1">YEAR(TODAY())-Homes[[#This Row],[yr_built]]</f>
        <v>38</v>
      </c>
      <c r="Q1165">
        <v>2000</v>
      </c>
      <c r="R1165">
        <f ca="1">IF(Homes[[#This Row],[yr_renovated]]&gt;0, YEAR(TODAY())-Homes[[#This Row],[yr_renovated]], YEAR(TODAY())-Homes[[#This Row],[yr_built]])</f>
        <v>25</v>
      </c>
      <c r="S1165">
        <v>2</v>
      </c>
      <c r="T1165" s="2">
        <v>41808</v>
      </c>
      <c r="U1165" s="3">
        <v>2.5</v>
      </c>
      <c r="V1165" s="4">
        <f>IFERROR(Homes[[#This Row],[sqft_above]]+Homes[[#This Row],[sqft_basement]]," ")</f>
        <v>1910</v>
      </c>
      <c r="W1165" s="4">
        <v>7683</v>
      </c>
      <c r="X1165">
        <v>0</v>
      </c>
      <c r="Y1165">
        <v>0</v>
      </c>
      <c r="Z1165">
        <v>3</v>
      </c>
      <c r="AA1165" s="4">
        <v>1910</v>
      </c>
      <c r="AB1165" s="4">
        <v>0</v>
      </c>
      <c r="AC1165">
        <v>1987</v>
      </c>
      <c r="AD1165" t="s">
        <v>1290</v>
      </c>
      <c r="AE1165" t="s">
        <v>79</v>
      </c>
      <c r="AF1165" t="s">
        <v>82</v>
      </c>
    </row>
    <row r="1166" spans="1:32">
      <c r="A1166" t="str">
        <f>PROPER(TRIM(Homes[[#This Row],[street]]))</f>
        <v>2540 265Th Ave Ne</v>
      </c>
      <c r="B1166" t="str">
        <f>PROPER(TRIM(Homes[[#This Row],[city]]))</f>
        <v>Redmond</v>
      </c>
      <c r="C1166" t="str">
        <f>_xlfn.TEXTBEFORE(Homes[[#This Row],[statezip]]," ")</f>
        <v>WA</v>
      </c>
      <c r="D1166" s="6" t="str">
        <f>_xlfn.TEXTAFTER(Homes[[#This Row],[statezip]]," ")</f>
        <v>98053</v>
      </c>
      <c r="E1166" s="1">
        <v>620000</v>
      </c>
      <c r="F1166">
        <v>4</v>
      </c>
      <c r="G1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6" s="3" t="str">
        <f>Homes[[#This Row],[bedrooms]] &amp; " bd | " &amp; TEXT(Homes[[#This Row],[bathrooms]],"0.##") &amp; " ba"</f>
        <v>4 bd | 2.5 ba</v>
      </c>
      <c r="I1166" s="4">
        <v>2450</v>
      </c>
      <c r="J1166" s="1">
        <f>IFERROR(Homes[[#This Row],[price]]/Homes[[#This Row],[sqft_living]]," ")</f>
        <v>253.0612244897959</v>
      </c>
      <c r="K1166" s="4">
        <f>IFERROR(Homes[[#This Row],[sqft_lot]]/43560," ")</f>
        <v>1.2715105601469239</v>
      </c>
      <c r="L1166" t="str">
        <f>IF(Homes[[#This Row],[waterfront]]=1, "Yes","No")</f>
        <v>No</v>
      </c>
      <c r="M1166" s="4" t="str">
        <f>IF(Homes[[#This Row],[sqft_basement]]&gt;0, "Yes","No")</f>
        <v>No</v>
      </c>
      <c r="N1166" t="str">
        <f>CHOOSE(Homes[[#This Row],[view]]+1, "None","Fair","Good","Great","Excellent")</f>
        <v>None</v>
      </c>
      <c r="O1166" t="str">
        <f>CHOOSE(Homes[[#This Row],[condition]], "Poor","Fair","Average","Good","Excellent")</f>
        <v>Average</v>
      </c>
      <c r="P1166">
        <f ca="1">YEAR(TODAY())-Homes[[#This Row],[yr_built]]</f>
        <v>31</v>
      </c>
      <c r="Q1166">
        <v>0</v>
      </c>
      <c r="R1166">
        <f ca="1">IF(Homes[[#This Row],[yr_renovated]]&gt;0, YEAR(TODAY())-Homes[[#This Row],[yr_renovated]], YEAR(TODAY())-Homes[[#This Row],[yr_built]])</f>
        <v>31</v>
      </c>
      <c r="S1166">
        <v>2</v>
      </c>
      <c r="T1166" s="2">
        <v>41814</v>
      </c>
      <c r="U1166" s="3">
        <v>2.5</v>
      </c>
      <c r="V1166" s="4">
        <f>IFERROR(Homes[[#This Row],[sqft_above]]+Homes[[#This Row],[sqft_basement]]," ")</f>
        <v>2450</v>
      </c>
      <c r="W1166" s="4">
        <v>55387</v>
      </c>
      <c r="X1166">
        <v>0</v>
      </c>
      <c r="Y1166">
        <v>0</v>
      </c>
      <c r="Z1166">
        <v>3</v>
      </c>
      <c r="AA1166" s="4">
        <v>2450</v>
      </c>
      <c r="AB1166" s="4">
        <v>0</v>
      </c>
      <c r="AC1166">
        <v>1994</v>
      </c>
      <c r="AD1166" t="s">
        <v>1291</v>
      </c>
      <c r="AE1166" t="s">
        <v>137</v>
      </c>
      <c r="AF1166" t="s">
        <v>208</v>
      </c>
    </row>
    <row r="1167" spans="1:32">
      <c r="A1167" t="str">
        <f>PROPER(TRIM(Homes[[#This Row],[street]]))</f>
        <v>8719 228Th Way Ne</v>
      </c>
      <c r="B1167" t="str">
        <f>PROPER(TRIM(Homes[[#This Row],[city]]))</f>
        <v>Redmond</v>
      </c>
      <c r="C1167" t="str">
        <f>_xlfn.TEXTBEFORE(Homes[[#This Row],[statezip]]," ")</f>
        <v>WA</v>
      </c>
      <c r="D1167" s="6" t="str">
        <f>_xlfn.TEXTAFTER(Homes[[#This Row],[statezip]]," ")</f>
        <v>98053</v>
      </c>
      <c r="E1167" s="1">
        <v>620000</v>
      </c>
      <c r="F1167">
        <v>3</v>
      </c>
      <c r="G1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67" s="3" t="str">
        <f>Homes[[#This Row],[bedrooms]] &amp; " bd | " &amp; TEXT(Homes[[#This Row],[bathrooms]],"0.##") &amp; " ba"</f>
        <v>3 bd | 2.5 ba</v>
      </c>
      <c r="I1167" s="4">
        <v>2480</v>
      </c>
      <c r="J1167" s="1">
        <f>IFERROR(Homes[[#This Row],[price]]/Homes[[#This Row],[sqft_living]]," ")</f>
        <v>250</v>
      </c>
      <c r="K1167" s="4">
        <f>IFERROR(Homes[[#This Row],[sqft_lot]]/43560," ")</f>
        <v>0.2075528007346189</v>
      </c>
      <c r="L1167" t="str">
        <f>IF(Homes[[#This Row],[waterfront]]=1, "Yes","No")</f>
        <v>No</v>
      </c>
      <c r="M1167" s="4" t="str">
        <f>IF(Homes[[#This Row],[sqft_basement]]&gt;0, "Yes","No")</f>
        <v>No</v>
      </c>
      <c r="N1167" t="str">
        <f>CHOOSE(Homes[[#This Row],[view]]+1, "None","Fair","Good","Great","Excellent")</f>
        <v>None</v>
      </c>
      <c r="O1167" t="str">
        <f>CHOOSE(Homes[[#This Row],[condition]], "Poor","Fair","Average","Good","Excellent")</f>
        <v>Average</v>
      </c>
      <c r="P1167">
        <f ca="1">YEAR(TODAY())-Homes[[#This Row],[yr_built]]</f>
        <v>21</v>
      </c>
      <c r="Q1167">
        <v>2003</v>
      </c>
      <c r="R1167">
        <f ca="1">IF(Homes[[#This Row],[yr_renovated]]&gt;0, YEAR(TODAY())-Homes[[#This Row],[yr_renovated]], YEAR(TODAY())-Homes[[#This Row],[yr_built]])</f>
        <v>22</v>
      </c>
      <c r="S1167">
        <v>2</v>
      </c>
      <c r="T1167" s="2">
        <v>41779</v>
      </c>
      <c r="U1167" s="3">
        <v>2.5</v>
      </c>
      <c r="V1167" s="4">
        <f>IFERROR(Homes[[#This Row],[sqft_above]]+Homes[[#This Row],[sqft_basement]]," ")</f>
        <v>2480</v>
      </c>
      <c r="W1167" s="4">
        <v>9041</v>
      </c>
      <c r="X1167">
        <v>0</v>
      </c>
      <c r="Y1167">
        <v>0</v>
      </c>
      <c r="Z1167">
        <v>3</v>
      </c>
      <c r="AA1167" s="4">
        <v>2480</v>
      </c>
      <c r="AB1167" s="4">
        <v>0</v>
      </c>
      <c r="AC1167">
        <v>2004</v>
      </c>
      <c r="AD1167" t="s">
        <v>1292</v>
      </c>
      <c r="AE1167" t="s">
        <v>137</v>
      </c>
      <c r="AF1167" t="s">
        <v>208</v>
      </c>
    </row>
    <row r="1168" spans="1:32">
      <c r="A1168" t="str">
        <f>PROPER(TRIM(Homes[[#This Row],[street]]))</f>
        <v>2215 E Miller St</v>
      </c>
      <c r="B1168" t="str">
        <f>PROPER(TRIM(Homes[[#This Row],[city]]))</f>
        <v>Seattle</v>
      </c>
      <c r="C1168" t="str">
        <f>_xlfn.TEXTBEFORE(Homes[[#This Row],[statezip]]," ")</f>
        <v>WA</v>
      </c>
      <c r="D1168" s="6" t="str">
        <f>_xlfn.TEXTAFTER(Homes[[#This Row],[statezip]]," ")</f>
        <v>98112</v>
      </c>
      <c r="E1168" s="1">
        <v>620000</v>
      </c>
      <c r="F1168">
        <v>2</v>
      </c>
      <c r="G1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68" s="3" t="str">
        <f>Homes[[#This Row],[bedrooms]] &amp; " bd | " &amp; TEXT(Homes[[#This Row],[bathrooms]],"0.##") &amp; " ba"</f>
        <v>2 bd | 1. ba</v>
      </c>
      <c r="I1168" s="4">
        <v>1430</v>
      </c>
      <c r="J1168" s="1">
        <f>IFERROR(Homes[[#This Row],[price]]/Homes[[#This Row],[sqft_living]]," ")</f>
        <v>433.56643356643355</v>
      </c>
      <c r="K1168" s="4">
        <f>IFERROR(Homes[[#This Row],[sqft_lot]]/43560," ")</f>
        <v>6.8870523415977963E-2</v>
      </c>
      <c r="L1168" t="str">
        <f>IF(Homes[[#This Row],[waterfront]]=1, "Yes","No")</f>
        <v>No</v>
      </c>
      <c r="M1168" s="4" t="str">
        <f>IF(Homes[[#This Row],[sqft_basement]]&gt;0, "Yes","No")</f>
        <v>Yes</v>
      </c>
      <c r="N1168" t="str">
        <f>CHOOSE(Homes[[#This Row],[view]]+1, "None","Fair","Good","Great","Excellent")</f>
        <v>None</v>
      </c>
      <c r="O1168" t="str">
        <f>CHOOSE(Homes[[#This Row],[condition]], "Poor","Fair","Average","Good","Excellent")</f>
        <v>Average</v>
      </c>
      <c r="P1168">
        <f ca="1">YEAR(TODAY())-Homes[[#This Row],[yr_built]]</f>
        <v>96</v>
      </c>
      <c r="Q1168">
        <v>0</v>
      </c>
      <c r="R1168">
        <f ca="1">IF(Homes[[#This Row],[yr_renovated]]&gt;0, YEAR(TODAY())-Homes[[#This Row],[yr_renovated]], YEAR(TODAY())-Homes[[#This Row],[yr_built]])</f>
        <v>96</v>
      </c>
      <c r="S1168">
        <v>1.5</v>
      </c>
      <c r="T1168" s="2">
        <v>41802</v>
      </c>
      <c r="U1168" s="3">
        <v>1</v>
      </c>
      <c r="V1168" s="4">
        <f>IFERROR(Homes[[#This Row],[sqft_above]]+Homes[[#This Row],[sqft_basement]]," ")</f>
        <v>1430</v>
      </c>
      <c r="W1168" s="4">
        <v>3000</v>
      </c>
      <c r="X1168">
        <v>0</v>
      </c>
      <c r="Y1168">
        <v>0</v>
      </c>
      <c r="Z1168">
        <v>3</v>
      </c>
      <c r="AA1168" s="4">
        <v>1300</v>
      </c>
      <c r="AB1168" s="4">
        <v>130</v>
      </c>
      <c r="AC1168">
        <v>1929</v>
      </c>
      <c r="AD1168" t="s">
        <v>1293</v>
      </c>
      <c r="AE1168" t="s">
        <v>49</v>
      </c>
      <c r="AF1168" t="s">
        <v>64</v>
      </c>
    </row>
    <row r="1169" spans="1:32">
      <c r="A1169" t="str">
        <f>PROPER(TRIM(Homes[[#This Row],[street]]))</f>
        <v>5255 39Th Ave Ne</v>
      </c>
      <c r="B1169" t="str">
        <f>PROPER(TRIM(Homes[[#This Row],[city]]))</f>
        <v>Seattle</v>
      </c>
      <c r="C1169" t="str">
        <f>_xlfn.TEXTBEFORE(Homes[[#This Row],[statezip]]," ")</f>
        <v>WA</v>
      </c>
      <c r="D1169" s="6" t="str">
        <f>_xlfn.TEXTAFTER(Homes[[#This Row],[statezip]]," ")</f>
        <v>98105</v>
      </c>
      <c r="E1169" s="1">
        <v>620000</v>
      </c>
      <c r="F1169">
        <v>3</v>
      </c>
      <c r="G1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69" s="3" t="str">
        <f>Homes[[#This Row],[bedrooms]] &amp; " bd | " &amp; TEXT(Homes[[#This Row],[bathrooms]],"0.##") &amp; " ba"</f>
        <v>3 bd | 2.25 ba</v>
      </c>
      <c r="I1169" s="4">
        <v>1720</v>
      </c>
      <c r="J1169" s="1">
        <f>IFERROR(Homes[[#This Row],[price]]/Homes[[#This Row],[sqft_living]]," ")</f>
        <v>360.46511627906978</v>
      </c>
      <c r="K1169" s="4">
        <f>IFERROR(Homes[[#This Row],[sqft_lot]]/43560," ")</f>
        <v>9.1827364554637275E-2</v>
      </c>
      <c r="L1169" t="str">
        <f>IF(Homes[[#This Row],[waterfront]]=1, "Yes","No")</f>
        <v>No</v>
      </c>
      <c r="M1169" s="4" t="str">
        <f>IF(Homes[[#This Row],[sqft_basement]]&gt;0, "Yes","No")</f>
        <v>Yes</v>
      </c>
      <c r="N1169" t="str">
        <f>CHOOSE(Homes[[#This Row],[view]]+1, "None","Fair","Good","Great","Excellent")</f>
        <v>None</v>
      </c>
      <c r="O1169" t="str">
        <f>CHOOSE(Homes[[#This Row],[condition]], "Poor","Fair","Average","Good","Excellent")</f>
        <v>Good</v>
      </c>
      <c r="P1169">
        <f ca="1">YEAR(TODAY())-Homes[[#This Row],[yr_built]]</f>
        <v>104</v>
      </c>
      <c r="Q1169">
        <v>0</v>
      </c>
      <c r="R1169">
        <f ca="1">IF(Homes[[#This Row],[yr_renovated]]&gt;0, YEAR(TODAY())-Homes[[#This Row],[yr_renovated]], YEAR(TODAY())-Homes[[#This Row],[yr_built]])</f>
        <v>104</v>
      </c>
      <c r="S1169">
        <v>1.5</v>
      </c>
      <c r="T1169" s="2">
        <v>41775</v>
      </c>
      <c r="U1169" s="3">
        <v>2.25</v>
      </c>
      <c r="V1169" s="4">
        <f>IFERROR(Homes[[#This Row],[sqft_above]]+Homes[[#This Row],[sqft_basement]]," ")</f>
        <v>1720</v>
      </c>
      <c r="W1169" s="4">
        <v>4000</v>
      </c>
      <c r="X1169">
        <v>0</v>
      </c>
      <c r="Y1169">
        <v>0</v>
      </c>
      <c r="Z1169">
        <v>4</v>
      </c>
      <c r="AA1169" s="4">
        <v>1450</v>
      </c>
      <c r="AB1169" s="4">
        <v>270</v>
      </c>
      <c r="AC1169">
        <v>1921</v>
      </c>
      <c r="AD1169" t="s">
        <v>1294</v>
      </c>
      <c r="AE1169" t="s">
        <v>49</v>
      </c>
      <c r="AF1169" t="s">
        <v>60</v>
      </c>
    </row>
    <row r="1170" spans="1:32">
      <c r="A1170" t="str">
        <f>PROPER(TRIM(Homes[[#This Row],[street]]))</f>
        <v>6509 10Th Ave Nw</v>
      </c>
      <c r="B1170" t="str">
        <f>PROPER(TRIM(Homes[[#This Row],[city]]))</f>
        <v>Seattle</v>
      </c>
      <c r="C1170" t="str">
        <f>_xlfn.TEXTBEFORE(Homes[[#This Row],[statezip]]," ")</f>
        <v>WA</v>
      </c>
      <c r="D1170" s="6" t="str">
        <f>_xlfn.TEXTAFTER(Homes[[#This Row],[statezip]]," ")</f>
        <v>98117</v>
      </c>
      <c r="E1170" s="1">
        <v>620000</v>
      </c>
      <c r="F1170">
        <v>4</v>
      </c>
      <c r="G1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70" s="3" t="str">
        <f>Homes[[#This Row],[bedrooms]] &amp; " bd | " &amp; TEXT(Homes[[#This Row],[bathrooms]],"0.##") &amp; " ba"</f>
        <v>4 bd | 2.25 ba</v>
      </c>
      <c r="I1170" s="4">
        <v>2400</v>
      </c>
      <c r="J1170" s="1">
        <f>IFERROR(Homes[[#This Row],[price]]/Homes[[#This Row],[sqft_living]]," ")</f>
        <v>258.33333333333331</v>
      </c>
      <c r="K1170" s="4">
        <f>IFERROR(Homes[[#This Row],[sqft_lot]]/43560," ")</f>
        <v>0.12281910009182737</v>
      </c>
      <c r="L1170" t="str">
        <f>IF(Homes[[#This Row],[waterfront]]=1, "Yes","No")</f>
        <v>No</v>
      </c>
      <c r="M1170" s="4" t="str">
        <f>IF(Homes[[#This Row],[sqft_basement]]&gt;0, "Yes","No")</f>
        <v>Yes</v>
      </c>
      <c r="N1170" t="str">
        <f>CHOOSE(Homes[[#This Row],[view]]+1, "None","Fair","Good","Great","Excellent")</f>
        <v>None</v>
      </c>
      <c r="O1170" t="str">
        <f>CHOOSE(Homes[[#This Row],[condition]], "Poor","Fair","Average","Good","Excellent")</f>
        <v>Good</v>
      </c>
      <c r="P1170">
        <f ca="1">YEAR(TODAY())-Homes[[#This Row],[yr_built]]</f>
        <v>96</v>
      </c>
      <c r="Q1170">
        <v>0</v>
      </c>
      <c r="R1170">
        <f ca="1">IF(Homes[[#This Row],[yr_renovated]]&gt;0, YEAR(TODAY())-Homes[[#This Row],[yr_renovated]], YEAR(TODAY())-Homes[[#This Row],[yr_built]])</f>
        <v>96</v>
      </c>
      <c r="S1170">
        <v>1.5</v>
      </c>
      <c r="T1170" s="2">
        <v>41795</v>
      </c>
      <c r="U1170" s="3">
        <v>2.25</v>
      </c>
      <c r="V1170" s="4">
        <f>IFERROR(Homes[[#This Row],[sqft_above]]+Homes[[#This Row],[sqft_basement]]," ")</f>
        <v>2400</v>
      </c>
      <c r="W1170" s="4">
        <v>5350</v>
      </c>
      <c r="X1170">
        <v>0</v>
      </c>
      <c r="Y1170">
        <v>0</v>
      </c>
      <c r="Z1170">
        <v>4</v>
      </c>
      <c r="AA1170" s="4">
        <v>1460</v>
      </c>
      <c r="AB1170" s="4">
        <v>940</v>
      </c>
      <c r="AC1170">
        <v>1929</v>
      </c>
      <c r="AD1170" t="s">
        <v>1295</v>
      </c>
      <c r="AE1170" t="s">
        <v>49</v>
      </c>
      <c r="AF1170" t="s">
        <v>204</v>
      </c>
    </row>
    <row r="1171" spans="1:32">
      <c r="A1171" t="str">
        <f>PROPER(TRIM(Homes[[#This Row],[street]]))</f>
        <v>7558 32Nd Ave Nw</v>
      </c>
      <c r="B1171" t="str">
        <f>PROPER(TRIM(Homes[[#This Row],[city]]))</f>
        <v>Seattle</v>
      </c>
      <c r="C1171" t="str">
        <f>_xlfn.TEXTBEFORE(Homes[[#This Row],[statezip]]," ")</f>
        <v>WA</v>
      </c>
      <c r="D1171" s="6" t="str">
        <f>_xlfn.TEXTAFTER(Homes[[#This Row],[statezip]]," ")</f>
        <v>98117</v>
      </c>
      <c r="E1171" s="1">
        <v>620000</v>
      </c>
      <c r="F1171">
        <v>5</v>
      </c>
      <c r="G1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1" s="3" t="str">
        <f>Homes[[#This Row],[bedrooms]] &amp; " bd | " &amp; TEXT(Homes[[#This Row],[bathrooms]],"0.##") &amp; " ba"</f>
        <v>5 bd | 2.5 ba</v>
      </c>
      <c r="I1171" s="4">
        <v>2540</v>
      </c>
      <c r="J1171" s="1">
        <f>IFERROR(Homes[[#This Row],[price]]/Homes[[#This Row],[sqft_living]]," ")</f>
        <v>244.09448818897638</v>
      </c>
      <c r="K1171" s="4">
        <f>IFERROR(Homes[[#This Row],[sqft_lot]]/43560," ")</f>
        <v>8.7970615243342515E-2</v>
      </c>
      <c r="L1171" t="str">
        <f>IF(Homes[[#This Row],[waterfront]]=1, "Yes","No")</f>
        <v>No</v>
      </c>
      <c r="M1171" s="4" t="str">
        <f>IF(Homes[[#This Row],[sqft_basement]]&gt;0, "Yes","No")</f>
        <v>Yes</v>
      </c>
      <c r="N1171" t="str">
        <f>CHOOSE(Homes[[#This Row],[view]]+1, "None","Fair","Good","Great","Excellent")</f>
        <v>None</v>
      </c>
      <c r="O1171" t="str">
        <f>CHOOSE(Homes[[#This Row],[condition]], "Poor","Fair","Average","Good","Excellent")</f>
        <v>Excellent</v>
      </c>
      <c r="P1171">
        <f ca="1">YEAR(TODAY())-Homes[[#This Row],[yr_built]]</f>
        <v>96</v>
      </c>
      <c r="Q1171">
        <v>0</v>
      </c>
      <c r="R1171">
        <f ca="1">IF(Homes[[#This Row],[yr_renovated]]&gt;0, YEAR(TODAY())-Homes[[#This Row],[yr_renovated]], YEAR(TODAY())-Homes[[#This Row],[yr_built]])</f>
        <v>96</v>
      </c>
      <c r="S1171">
        <v>2</v>
      </c>
      <c r="T1171" s="2">
        <v>41773</v>
      </c>
      <c r="U1171" s="3">
        <v>2.5</v>
      </c>
      <c r="V1171" s="4">
        <f>IFERROR(Homes[[#This Row],[sqft_above]]+Homes[[#This Row],[sqft_basement]]," ")</f>
        <v>2540</v>
      </c>
      <c r="W1171" s="4">
        <v>3832</v>
      </c>
      <c r="X1171">
        <v>0</v>
      </c>
      <c r="Y1171">
        <v>0</v>
      </c>
      <c r="Z1171">
        <v>5</v>
      </c>
      <c r="AA1171" s="4">
        <v>1760</v>
      </c>
      <c r="AB1171" s="4">
        <v>780</v>
      </c>
      <c r="AC1171">
        <v>1929</v>
      </c>
      <c r="AD1171" t="s">
        <v>1296</v>
      </c>
      <c r="AE1171" t="s">
        <v>49</v>
      </c>
      <c r="AF1171" t="s">
        <v>204</v>
      </c>
    </row>
    <row r="1172" spans="1:32">
      <c r="A1172" t="str">
        <f>PROPER(TRIM(Homes[[#This Row],[street]]))</f>
        <v>4002 50Th Ave Sw</v>
      </c>
      <c r="B1172" t="str">
        <f>PROPER(TRIM(Homes[[#This Row],[city]]))</f>
        <v>Seattle</v>
      </c>
      <c r="C1172" t="str">
        <f>_xlfn.TEXTBEFORE(Homes[[#This Row],[statezip]]," ")</f>
        <v>WA</v>
      </c>
      <c r="D1172" s="6" t="str">
        <f>_xlfn.TEXTAFTER(Homes[[#This Row],[statezip]]," ")</f>
        <v>98116</v>
      </c>
      <c r="E1172" s="1">
        <v>620000</v>
      </c>
      <c r="F1172">
        <v>4</v>
      </c>
      <c r="G1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172" s="3" t="str">
        <f>Homes[[#This Row],[bedrooms]] &amp; " bd | " &amp; TEXT(Homes[[#This Row],[bathrooms]],"0.##") &amp; " ba"</f>
        <v>4 bd | 3. ba</v>
      </c>
      <c r="I1172" s="4">
        <v>2130</v>
      </c>
      <c r="J1172" s="1">
        <f>IFERROR(Homes[[#This Row],[price]]/Homes[[#This Row],[sqft_living]]," ")</f>
        <v>291.0798122065728</v>
      </c>
      <c r="K1172" s="4">
        <f>IFERROR(Homes[[#This Row],[sqft_lot]]/43560," ")</f>
        <v>0.14520202020202019</v>
      </c>
      <c r="L1172" t="str">
        <f>IF(Homes[[#This Row],[waterfront]]=1, "Yes","No")</f>
        <v>No</v>
      </c>
      <c r="M1172" s="4" t="str">
        <f>IF(Homes[[#This Row],[sqft_basement]]&gt;0, "Yes","No")</f>
        <v>Yes</v>
      </c>
      <c r="N1172" t="str">
        <f>CHOOSE(Homes[[#This Row],[view]]+1, "None","Fair","Good","Great","Excellent")</f>
        <v>None</v>
      </c>
      <c r="O1172" t="str">
        <f>CHOOSE(Homes[[#This Row],[condition]], "Poor","Fair","Average","Good","Excellent")</f>
        <v>Excellent</v>
      </c>
      <c r="P1172">
        <f ca="1">YEAR(TODAY())-Homes[[#This Row],[yr_built]]</f>
        <v>77</v>
      </c>
      <c r="Q1172">
        <v>1985</v>
      </c>
      <c r="R1172">
        <f ca="1">IF(Homes[[#This Row],[yr_renovated]]&gt;0, YEAR(TODAY())-Homes[[#This Row],[yr_renovated]], YEAR(TODAY())-Homes[[#This Row],[yr_built]])</f>
        <v>40</v>
      </c>
      <c r="S1172">
        <v>1</v>
      </c>
      <c r="T1172" s="2">
        <v>41821</v>
      </c>
      <c r="U1172" s="3">
        <v>3</v>
      </c>
      <c r="V1172" s="4">
        <f>IFERROR(Homes[[#This Row],[sqft_above]]+Homes[[#This Row],[sqft_basement]]," ")</f>
        <v>2130</v>
      </c>
      <c r="W1172" s="4">
        <v>6325</v>
      </c>
      <c r="X1172">
        <v>0</v>
      </c>
      <c r="Y1172">
        <v>0</v>
      </c>
      <c r="Z1172">
        <v>5</v>
      </c>
      <c r="AA1172" s="4">
        <v>1440</v>
      </c>
      <c r="AB1172" s="4">
        <v>690</v>
      </c>
      <c r="AC1172">
        <v>1948</v>
      </c>
      <c r="AD1172" t="s">
        <v>1297</v>
      </c>
      <c r="AE1172" t="s">
        <v>49</v>
      </c>
      <c r="AF1172" t="s">
        <v>192</v>
      </c>
    </row>
    <row r="1173" spans="1:32">
      <c r="A1173" t="str">
        <f>PROPER(TRIM(Homes[[#This Row],[street]]))</f>
        <v>11331 19Th Ave Ne</v>
      </c>
      <c r="B1173" t="str">
        <f>PROPER(TRIM(Homes[[#This Row],[city]]))</f>
        <v>Seattle</v>
      </c>
      <c r="C1173" t="str">
        <f>_xlfn.TEXTBEFORE(Homes[[#This Row],[statezip]]," ")</f>
        <v>WA</v>
      </c>
      <c r="D1173" s="6" t="str">
        <f>_xlfn.TEXTAFTER(Homes[[#This Row],[statezip]]," ")</f>
        <v>98125</v>
      </c>
      <c r="E1173" s="1">
        <v>620000</v>
      </c>
      <c r="F1173">
        <v>3</v>
      </c>
      <c r="G1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3" s="3" t="str">
        <f>Homes[[#This Row],[bedrooms]] &amp; " bd | " &amp; TEXT(Homes[[#This Row],[bathrooms]],"0.##") &amp; " ba"</f>
        <v>3 bd | 2.5 ba</v>
      </c>
      <c r="I1173" s="4">
        <v>2590</v>
      </c>
      <c r="J1173" s="1">
        <f>IFERROR(Homes[[#This Row],[price]]/Homes[[#This Row],[sqft_living]]," ")</f>
        <v>239.38223938223939</v>
      </c>
      <c r="K1173" s="4">
        <f>IFERROR(Homes[[#This Row],[sqft_lot]]/43560," ")</f>
        <v>0.1661386593204775</v>
      </c>
      <c r="L1173" t="str">
        <f>IF(Homes[[#This Row],[waterfront]]=1, "Yes","No")</f>
        <v>No</v>
      </c>
      <c r="M1173" s="4" t="str">
        <f>IF(Homes[[#This Row],[sqft_basement]]&gt;0, "Yes","No")</f>
        <v>No</v>
      </c>
      <c r="N1173" t="str">
        <f>CHOOSE(Homes[[#This Row],[view]]+1, "None","Fair","Good","Great","Excellent")</f>
        <v>None</v>
      </c>
      <c r="O1173" t="str">
        <f>CHOOSE(Homes[[#This Row],[condition]], "Poor","Fair","Average","Good","Excellent")</f>
        <v>Average</v>
      </c>
      <c r="P1173">
        <f ca="1">YEAR(TODAY())-Homes[[#This Row],[yr_built]]</f>
        <v>21</v>
      </c>
      <c r="Q1173">
        <v>2003</v>
      </c>
      <c r="R1173">
        <f ca="1">IF(Homes[[#This Row],[yr_renovated]]&gt;0, YEAR(TODAY())-Homes[[#This Row],[yr_renovated]], YEAR(TODAY())-Homes[[#This Row],[yr_built]])</f>
        <v>22</v>
      </c>
      <c r="S1173">
        <v>2</v>
      </c>
      <c r="T1173" s="2">
        <v>41799</v>
      </c>
      <c r="U1173" s="3">
        <v>2.5</v>
      </c>
      <c r="V1173" s="4">
        <f>IFERROR(Homes[[#This Row],[sqft_above]]+Homes[[#This Row],[sqft_basement]]," ")</f>
        <v>2590</v>
      </c>
      <c r="W1173" s="4">
        <v>7237</v>
      </c>
      <c r="X1173">
        <v>0</v>
      </c>
      <c r="Y1173">
        <v>0</v>
      </c>
      <c r="Z1173">
        <v>3</v>
      </c>
      <c r="AA1173" s="4">
        <v>2590</v>
      </c>
      <c r="AB1173" s="4">
        <v>0</v>
      </c>
      <c r="AC1173">
        <v>2004</v>
      </c>
      <c r="AD1173" t="s">
        <v>1298</v>
      </c>
      <c r="AE1173" t="s">
        <v>49</v>
      </c>
      <c r="AF1173" t="s">
        <v>150</v>
      </c>
    </row>
    <row r="1174" spans="1:32">
      <c r="A1174" t="str">
        <f>PROPER(TRIM(Homes[[#This Row],[street]]))</f>
        <v>6101-6149 Corliss Ave N</v>
      </c>
      <c r="B1174" t="str">
        <f>PROPER(TRIM(Homes[[#This Row],[city]]))</f>
        <v>Seattle</v>
      </c>
      <c r="C1174" t="str">
        <f>_xlfn.TEXTBEFORE(Homes[[#This Row],[statezip]]," ")</f>
        <v>WA</v>
      </c>
      <c r="D1174" s="6" t="str">
        <f>_xlfn.TEXTAFTER(Homes[[#This Row],[statezip]]," ")</f>
        <v>98103</v>
      </c>
      <c r="E1174" s="1">
        <v>620000</v>
      </c>
      <c r="F1174">
        <v>3</v>
      </c>
      <c r="G1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74" s="3" t="str">
        <f>Homes[[#This Row],[bedrooms]] &amp; " bd | " &amp; TEXT(Homes[[#This Row],[bathrooms]],"0.##") &amp; " ba"</f>
        <v>3 bd | 1. ba</v>
      </c>
      <c r="I1174" s="4">
        <v>1710</v>
      </c>
      <c r="J1174" s="1">
        <f>IFERROR(Homes[[#This Row],[price]]/Homes[[#This Row],[sqft_living]]," ")</f>
        <v>362.57309941520469</v>
      </c>
      <c r="K1174" s="4">
        <f>IFERROR(Homes[[#This Row],[sqft_lot]]/43560," ")</f>
        <v>9.2975206611570244E-2</v>
      </c>
      <c r="L1174" t="str">
        <f>IF(Homes[[#This Row],[waterfront]]=1, "Yes","No")</f>
        <v>No</v>
      </c>
      <c r="M1174" s="4" t="str">
        <f>IF(Homes[[#This Row],[sqft_basement]]&gt;0, "Yes","No")</f>
        <v>No</v>
      </c>
      <c r="N1174" t="str">
        <f>CHOOSE(Homes[[#This Row],[view]]+1, "None","Fair","Good","Great","Excellent")</f>
        <v>None</v>
      </c>
      <c r="O1174" t="str">
        <f>CHOOSE(Homes[[#This Row],[condition]], "Poor","Fair","Average","Good","Excellent")</f>
        <v>Average</v>
      </c>
      <c r="P1174">
        <f ca="1">YEAR(TODAY())-Homes[[#This Row],[yr_built]]</f>
        <v>116</v>
      </c>
      <c r="Q1174">
        <v>2004</v>
      </c>
      <c r="R1174">
        <f ca="1">IF(Homes[[#This Row],[yr_renovated]]&gt;0, YEAR(TODAY())-Homes[[#This Row],[yr_renovated]], YEAR(TODAY())-Homes[[#This Row],[yr_built]])</f>
        <v>21</v>
      </c>
      <c r="S1174">
        <v>1.5</v>
      </c>
      <c r="T1174" s="2">
        <v>41772</v>
      </c>
      <c r="U1174" s="3">
        <v>1</v>
      </c>
      <c r="V1174" s="4">
        <f>IFERROR(Homes[[#This Row],[sqft_above]]+Homes[[#This Row],[sqft_basement]]," ")</f>
        <v>1710</v>
      </c>
      <c r="W1174" s="4">
        <v>4050</v>
      </c>
      <c r="X1174">
        <v>0</v>
      </c>
      <c r="Y1174">
        <v>0</v>
      </c>
      <c r="Z1174">
        <v>3</v>
      </c>
      <c r="AA1174" s="4">
        <v>1710</v>
      </c>
      <c r="AB1174" s="4">
        <v>0</v>
      </c>
      <c r="AC1174">
        <v>1909</v>
      </c>
      <c r="AD1174" t="s">
        <v>1299</v>
      </c>
      <c r="AE1174" t="s">
        <v>49</v>
      </c>
      <c r="AF1174" t="s">
        <v>172</v>
      </c>
    </row>
    <row r="1175" spans="1:32">
      <c r="A1175" t="str">
        <f>PROPER(TRIM(Homes[[#This Row],[street]]))</f>
        <v>2822 Nw 90Th Pl</v>
      </c>
      <c r="B1175" t="str">
        <f>PROPER(TRIM(Homes[[#This Row],[city]]))</f>
        <v>Seattle</v>
      </c>
      <c r="C1175" t="str">
        <f>_xlfn.TEXTBEFORE(Homes[[#This Row],[statezip]]," ")</f>
        <v>WA</v>
      </c>
      <c r="D1175" s="6" t="str">
        <f>_xlfn.TEXTAFTER(Homes[[#This Row],[statezip]]," ")</f>
        <v>98117</v>
      </c>
      <c r="E1175" s="1">
        <v>620000</v>
      </c>
      <c r="F1175">
        <v>3</v>
      </c>
      <c r="G1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175" s="3" t="str">
        <f>Homes[[#This Row],[bedrooms]] &amp; " bd | " &amp; TEXT(Homes[[#This Row],[bathrooms]],"0.##") &amp; " ba"</f>
        <v>3 bd | 1.5 ba</v>
      </c>
      <c r="I1175" s="4">
        <v>1620</v>
      </c>
      <c r="J1175" s="1">
        <f>IFERROR(Homes[[#This Row],[price]]/Homes[[#This Row],[sqft_living]]," ")</f>
        <v>382.71604938271605</v>
      </c>
      <c r="K1175" s="4">
        <f>IFERROR(Homes[[#This Row],[sqft_lot]]/43560," ")</f>
        <v>0.15220385674931131</v>
      </c>
      <c r="L1175" t="str">
        <f>IF(Homes[[#This Row],[waterfront]]=1, "Yes","No")</f>
        <v>No</v>
      </c>
      <c r="M1175" s="4" t="str">
        <f>IF(Homes[[#This Row],[sqft_basement]]&gt;0, "Yes","No")</f>
        <v>Yes</v>
      </c>
      <c r="N1175" t="str">
        <f>CHOOSE(Homes[[#This Row],[view]]+1, "None","Fair","Good","Great","Excellent")</f>
        <v>None</v>
      </c>
      <c r="O1175" t="str">
        <f>CHOOSE(Homes[[#This Row],[condition]], "Poor","Fair","Average","Good","Excellent")</f>
        <v>Average</v>
      </c>
      <c r="P1175">
        <f ca="1">YEAR(TODAY())-Homes[[#This Row],[yr_built]]</f>
        <v>71</v>
      </c>
      <c r="Q1175">
        <v>2005</v>
      </c>
      <c r="R1175">
        <f ca="1">IF(Homes[[#This Row],[yr_renovated]]&gt;0, YEAR(TODAY())-Homes[[#This Row],[yr_renovated]], YEAR(TODAY())-Homes[[#This Row],[yr_built]])</f>
        <v>20</v>
      </c>
      <c r="S1175">
        <v>1</v>
      </c>
      <c r="T1175" s="2">
        <v>41771</v>
      </c>
      <c r="U1175" s="3">
        <v>1.5</v>
      </c>
      <c r="V1175" s="4">
        <f>IFERROR(Homes[[#This Row],[sqft_above]]+Homes[[#This Row],[sqft_basement]]," ")</f>
        <v>1620</v>
      </c>
      <c r="W1175" s="4">
        <v>6630</v>
      </c>
      <c r="X1175">
        <v>0</v>
      </c>
      <c r="Y1175">
        <v>0</v>
      </c>
      <c r="Z1175">
        <v>3</v>
      </c>
      <c r="AA1175" s="4">
        <v>1280</v>
      </c>
      <c r="AB1175" s="4">
        <v>340</v>
      </c>
      <c r="AC1175">
        <v>1954</v>
      </c>
      <c r="AD1175" t="s">
        <v>1300</v>
      </c>
      <c r="AE1175" t="s">
        <v>49</v>
      </c>
      <c r="AF1175" t="s">
        <v>204</v>
      </c>
    </row>
    <row r="1176" spans="1:32">
      <c r="A1176" t="str">
        <f>PROPER(TRIM(Homes[[#This Row],[street]]))</f>
        <v>6731 Silent Creek Ave Se</v>
      </c>
      <c r="B1176" t="str">
        <f>PROPER(TRIM(Homes[[#This Row],[city]]))</f>
        <v>Snoqualmie</v>
      </c>
      <c r="C1176" t="str">
        <f>_xlfn.TEXTBEFORE(Homes[[#This Row],[statezip]]," ")</f>
        <v>WA</v>
      </c>
      <c r="D1176" s="6" t="str">
        <f>_xlfn.TEXTAFTER(Homes[[#This Row],[statezip]]," ")</f>
        <v>98065</v>
      </c>
      <c r="E1176" s="1">
        <v>620000</v>
      </c>
      <c r="F1176">
        <v>6</v>
      </c>
      <c r="G1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176" s="3" t="str">
        <f>Homes[[#This Row],[bedrooms]] &amp; " bd | " &amp; TEXT(Homes[[#This Row],[bathrooms]],"0.##") &amp; " ba"</f>
        <v>6 bd | 3.5 ba</v>
      </c>
      <c r="I1176" s="4">
        <v>3600</v>
      </c>
      <c r="J1176" s="1">
        <f>IFERROR(Homes[[#This Row],[price]]/Homes[[#This Row],[sqft_living]]," ")</f>
        <v>172.22222222222223</v>
      </c>
      <c r="K1176" s="4">
        <f>IFERROR(Homes[[#This Row],[sqft_lot]]/43560," ")</f>
        <v>0.15782828282828282</v>
      </c>
      <c r="L1176" t="str">
        <f>IF(Homes[[#This Row],[waterfront]]=1, "Yes","No")</f>
        <v>No</v>
      </c>
      <c r="M1176" s="4" t="str">
        <f>IF(Homes[[#This Row],[sqft_basement]]&gt;0, "Yes","No")</f>
        <v>Yes</v>
      </c>
      <c r="N1176" t="str">
        <f>CHOOSE(Homes[[#This Row],[view]]+1, "None","Fair","Good","Great","Excellent")</f>
        <v>None</v>
      </c>
      <c r="O1176" t="str">
        <f>CHOOSE(Homes[[#This Row],[condition]], "Poor","Fair","Average","Good","Excellent")</f>
        <v>Average</v>
      </c>
      <c r="P1176">
        <f ca="1">YEAR(TODAY())-Homes[[#This Row],[yr_built]]</f>
        <v>21</v>
      </c>
      <c r="Q1176">
        <v>2003</v>
      </c>
      <c r="R1176">
        <f ca="1">IF(Homes[[#This Row],[yr_renovated]]&gt;0, YEAR(TODAY())-Homes[[#This Row],[yr_renovated]], YEAR(TODAY())-Homes[[#This Row],[yr_built]])</f>
        <v>22</v>
      </c>
      <c r="S1176">
        <v>2</v>
      </c>
      <c r="T1176" s="2">
        <v>41816</v>
      </c>
      <c r="U1176" s="3">
        <v>3.5</v>
      </c>
      <c r="V1176" s="4">
        <f>IFERROR(Homes[[#This Row],[sqft_above]]+Homes[[#This Row],[sqft_basement]]," ")</f>
        <v>3600</v>
      </c>
      <c r="W1176" s="4">
        <v>6875</v>
      </c>
      <c r="X1176">
        <v>0</v>
      </c>
      <c r="Y1176">
        <v>0</v>
      </c>
      <c r="Z1176">
        <v>3</v>
      </c>
      <c r="AA1176" s="4">
        <v>2740</v>
      </c>
      <c r="AB1176" s="4">
        <v>860</v>
      </c>
      <c r="AC1176">
        <v>2004</v>
      </c>
      <c r="AD1176" t="s">
        <v>1301</v>
      </c>
      <c r="AE1176" t="s">
        <v>313</v>
      </c>
      <c r="AF1176" t="s">
        <v>314</v>
      </c>
    </row>
    <row r="1177" spans="1:32">
      <c r="A1177" t="str">
        <f>PROPER(TRIM(Homes[[#This Row],[street]]))</f>
        <v>4802 122Nd Ave Se</v>
      </c>
      <c r="B1177" t="str">
        <f>PROPER(TRIM(Homes[[#This Row],[city]]))</f>
        <v>Bellevue</v>
      </c>
      <c r="C1177" t="str">
        <f>_xlfn.TEXTBEFORE(Homes[[#This Row],[statezip]]," ")</f>
        <v>WA</v>
      </c>
      <c r="D1177" s="6" t="str">
        <f>_xlfn.TEXTAFTER(Homes[[#This Row],[statezip]]," ")</f>
        <v>98006</v>
      </c>
      <c r="E1177" s="1">
        <v>619850</v>
      </c>
      <c r="F1177">
        <v>4</v>
      </c>
      <c r="G1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7" s="3" t="str">
        <f>Homes[[#This Row],[bedrooms]] &amp; " bd | " &amp; TEXT(Homes[[#This Row],[bathrooms]],"0.##") &amp; " ba"</f>
        <v>4 bd | 2.5 ba</v>
      </c>
      <c r="I1177" s="4">
        <v>2270</v>
      </c>
      <c r="J1177" s="1">
        <f>IFERROR(Homes[[#This Row],[price]]/Homes[[#This Row],[sqft_living]]," ")</f>
        <v>273.0616740088106</v>
      </c>
      <c r="K1177" s="4">
        <f>IFERROR(Homes[[#This Row],[sqft_lot]]/43560," ")</f>
        <v>0.21228191000918273</v>
      </c>
      <c r="L1177" t="str">
        <f>IF(Homes[[#This Row],[waterfront]]=1, "Yes","No")</f>
        <v>No</v>
      </c>
      <c r="M1177" s="4" t="str">
        <f>IF(Homes[[#This Row],[sqft_basement]]&gt;0, "Yes","No")</f>
        <v>Yes</v>
      </c>
      <c r="N1177" t="str">
        <f>CHOOSE(Homes[[#This Row],[view]]+1, "None","Fair","Good","Great","Excellent")</f>
        <v>None</v>
      </c>
      <c r="O1177" t="str">
        <f>CHOOSE(Homes[[#This Row],[condition]], "Poor","Fair","Average","Good","Excellent")</f>
        <v>Excellent</v>
      </c>
      <c r="P1177">
        <f ca="1">YEAR(TODAY())-Homes[[#This Row],[yr_built]]</f>
        <v>53</v>
      </c>
      <c r="Q1177">
        <v>0</v>
      </c>
      <c r="R1177">
        <f ca="1">IF(Homes[[#This Row],[yr_renovated]]&gt;0, YEAR(TODAY())-Homes[[#This Row],[yr_renovated]], YEAR(TODAY())-Homes[[#This Row],[yr_built]])</f>
        <v>53</v>
      </c>
      <c r="S1177">
        <v>1</v>
      </c>
      <c r="T1177" s="2">
        <v>41809</v>
      </c>
      <c r="U1177" s="3">
        <v>2.5</v>
      </c>
      <c r="V1177" s="4">
        <f>IFERROR(Homes[[#This Row],[sqft_above]]+Homes[[#This Row],[sqft_basement]]," ")</f>
        <v>2270</v>
      </c>
      <c r="W1177" s="4">
        <v>9247</v>
      </c>
      <c r="X1177">
        <v>0</v>
      </c>
      <c r="Y1177">
        <v>0</v>
      </c>
      <c r="Z1177">
        <v>5</v>
      </c>
      <c r="AA1177" s="4">
        <v>1500</v>
      </c>
      <c r="AB1177" s="4">
        <v>770</v>
      </c>
      <c r="AC1177">
        <v>1972</v>
      </c>
      <c r="AD1177" t="s">
        <v>1302</v>
      </c>
      <c r="AE1177" t="s">
        <v>33</v>
      </c>
      <c r="AF1177" t="s">
        <v>91</v>
      </c>
    </row>
    <row r="1178" spans="1:32">
      <c r="A1178" t="str">
        <f>PROPER(TRIM(Homes[[#This Row],[street]]))</f>
        <v>1778 26Th Ave Ne</v>
      </c>
      <c r="B1178" t="str">
        <f>PROPER(TRIM(Homes[[#This Row],[city]]))</f>
        <v>Issaquah</v>
      </c>
      <c r="C1178" t="str">
        <f>_xlfn.TEXTBEFORE(Homes[[#This Row],[statezip]]," ")</f>
        <v>WA</v>
      </c>
      <c r="D1178" s="6" t="str">
        <f>_xlfn.TEXTAFTER(Homes[[#This Row],[statezip]]," ")</f>
        <v>98029</v>
      </c>
      <c r="E1178" s="1">
        <v>619500</v>
      </c>
      <c r="F1178">
        <v>3</v>
      </c>
      <c r="G1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8" s="3" t="str">
        <f>Homes[[#This Row],[bedrooms]] &amp; " bd | " &amp; TEXT(Homes[[#This Row],[bathrooms]],"0.##") &amp; " ba"</f>
        <v>3 bd | 2.5 ba</v>
      </c>
      <c r="I1178" s="4">
        <v>2170</v>
      </c>
      <c r="J1178" s="1">
        <f>IFERROR(Homes[[#This Row],[price]]/Homes[[#This Row],[sqft_living]]," ")</f>
        <v>285.48387096774195</v>
      </c>
      <c r="K1178" s="4">
        <f>IFERROR(Homes[[#This Row],[sqft_lot]]/43560," ")</f>
        <v>0.1147842056932966</v>
      </c>
      <c r="L1178" t="str">
        <f>IF(Homes[[#This Row],[waterfront]]=1, "Yes","No")</f>
        <v>No</v>
      </c>
      <c r="M1178" s="4" t="str">
        <f>IF(Homes[[#This Row],[sqft_basement]]&gt;0, "Yes","No")</f>
        <v>No</v>
      </c>
      <c r="N1178" t="str">
        <f>CHOOSE(Homes[[#This Row],[view]]+1, "None","Fair","Good","Great","Excellent")</f>
        <v>None</v>
      </c>
      <c r="O1178" t="str">
        <f>CHOOSE(Homes[[#This Row],[condition]], "Poor","Fair","Average","Good","Excellent")</f>
        <v>Average</v>
      </c>
      <c r="P1178">
        <f ca="1">YEAR(TODAY())-Homes[[#This Row],[yr_built]]</f>
        <v>22</v>
      </c>
      <c r="Q1178">
        <v>0</v>
      </c>
      <c r="R1178">
        <f ca="1">IF(Homes[[#This Row],[yr_renovated]]&gt;0, YEAR(TODAY())-Homes[[#This Row],[yr_renovated]], YEAR(TODAY())-Homes[[#This Row],[yr_built]])</f>
        <v>22</v>
      </c>
      <c r="S1178">
        <v>2</v>
      </c>
      <c r="T1178" s="2">
        <v>41775</v>
      </c>
      <c r="U1178" s="3">
        <v>2.5</v>
      </c>
      <c r="V1178" s="4">
        <f>IFERROR(Homes[[#This Row],[sqft_above]]+Homes[[#This Row],[sqft_basement]]," ")</f>
        <v>2170</v>
      </c>
      <c r="W1178" s="4">
        <v>5000</v>
      </c>
      <c r="X1178">
        <v>0</v>
      </c>
      <c r="Y1178">
        <v>0</v>
      </c>
      <c r="Z1178">
        <v>3</v>
      </c>
      <c r="AA1178" s="4">
        <v>2170</v>
      </c>
      <c r="AB1178" s="4">
        <v>0</v>
      </c>
      <c r="AC1178">
        <v>2003</v>
      </c>
      <c r="AD1178" t="s">
        <v>1303</v>
      </c>
      <c r="AE1178" t="s">
        <v>79</v>
      </c>
      <c r="AF1178" t="s">
        <v>80</v>
      </c>
    </row>
    <row r="1179" spans="1:32">
      <c r="A1179" t="str">
        <f>PROPER(TRIM(Homes[[#This Row],[street]]))</f>
        <v>3113 E Cherry St</v>
      </c>
      <c r="B1179" t="str">
        <f>PROPER(TRIM(Homes[[#This Row],[city]]))</f>
        <v>Seattle</v>
      </c>
      <c r="C1179" t="str">
        <f>_xlfn.TEXTBEFORE(Homes[[#This Row],[statezip]]," ")</f>
        <v>WA</v>
      </c>
      <c r="D1179" s="6" t="str">
        <f>_xlfn.TEXTAFTER(Homes[[#This Row],[statezip]]," ")</f>
        <v>98122</v>
      </c>
      <c r="E1179" s="1">
        <v>619500</v>
      </c>
      <c r="F1179">
        <v>3</v>
      </c>
      <c r="G1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79" s="3" t="str">
        <f>Homes[[#This Row],[bedrooms]] &amp; " bd | " &amp; TEXT(Homes[[#This Row],[bathrooms]],"0.##") &amp; " ba"</f>
        <v>3 bd | 2.5 ba</v>
      </c>
      <c r="I1179" s="4">
        <v>1700</v>
      </c>
      <c r="J1179" s="1">
        <f>IFERROR(Homes[[#This Row],[price]]/Homes[[#This Row],[sqft_living]]," ")</f>
        <v>364.41176470588238</v>
      </c>
      <c r="K1179" s="4">
        <f>IFERROR(Homes[[#This Row],[sqft_lot]]/43560," ")</f>
        <v>9.4237832874196514E-2</v>
      </c>
      <c r="L1179" t="str">
        <f>IF(Homes[[#This Row],[waterfront]]=1, "Yes","No")</f>
        <v>No</v>
      </c>
      <c r="M1179" s="4" t="str">
        <f>IF(Homes[[#This Row],[sqft_basement]]&gt;0, "Yes","No")</f>
        <v>No</v>
      </c>
      <c r="N1179" t="str">
        <f>CHOOSE(Homes[[#This Row],[view]]+1, "None","Fair","Good","Great","Excellent")</f>
        <v>None</v>
      </c>
      <c r="O1179" t="str">
        <f>CHOOSE(Homes[[#This Row],[condition]], "Poor","Fair","Average","Good","Excellent")</f>
        <v>Average</v>
      </c>
      <c r="P1179">
        <f ca="1">YEAR(TODAY())-Homes[[#This Row],[yr_built]]</f>
        <v>33</v>
      </c>
      <c r="Q1179">
        <v>0</v>
      </c>
      <c r="R1179">
        <f ca="1">IF(Homes[[#This Row],[yr_renovated]]&gt;0, YEAR(TODAY())-Homes[[#This Row],[yr_renovated]], YEAR(TODAY())-Homes[[#This Row],[yr_built]])</f>
        <v>33</v>
      </c>
      <c r="S1179">
        <v>2</v>
      </c>
      <c r="T1179" s="2">
        <v>41779</v>
      </c>
      <c r="U1179" s="3">
        <v>2.5</v>
      </c>
      <c r="V1179" s="4">
        <f>IFERROR(Homes[[#This Row],[sqft_above]]+Homes[[#This Row],[sqft_basement]]," ")</f>
        <v>1700</v>
      </c>
      <c r="W1179" s="4">
        <v>4105</v>
      </c>
      <c r="X1179">
        <v>0</v>
      </c>
      <c r="Y1179">
        <v>0</v>
      </c>
      <c r="Z1179">
        <v>3</v>
      </c>
      <c r="AA1179" s="4">
        <v>1700</v>
      </c>
      <c r="AB1179" s="4">
        <v>0</v>
      </c>
      <c r="AC1179">
        <v>1992</v>
      </c>
      <c r="AD1179" t="s">
        <v>1304</v>
      </c>
      <c r="AE1179" t="s">
        <v>49</v>
      </c>
      <c r="AF1179" t="s">
        <v>302</v>
      </c>
    </row>
    <row r="1180" spans="1:32">
      <c r="A1180" t="str">
        <f>PROPER(TRIM(Homes[[#This Row],[street]]))</f>
        <v>8537 135Th Ave Se</v>
      </c>
      <c r="B1180" t="str">
        <f>PROPER(TRIM(Homes[[#This Row],[city]]))</f>
        <v>Newcastle</v>
      </c>
      <c r="C1180" t="str">
        <f>_xlfn.TEXTBEFORE(Homes[[#This Row],[statezip]]," ")</f>
        <v>WA</v>
      </c>
      <c r="D1180" s="6" t="str">
        <f>_xlfn.TEXTAFTER(Homes[[#This Row],[statezip]]," ")</f>
        <v>98059</v>
      </c>
      <c r="E1180" s="1">
        <v>619420</v>
      </c>
      <c r="F1180">
        <v>4</v>
      </c>
      <c r="G1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80" s="3" t="str">
        <f>Homes[[#This Row],[bedrooms]] &amp; " bd | " &amp; TEXT(Homes[[#This Row],[bathrooms]],"0.##") &amp; " ba"</f>
        <v>4 bd | 2.75 ba</v>
      </c>
      <c r="I1180" s="4">
        <v>2450</v>
      </c>
      <c r="J1180" s="1">
        <f>IFERROR(Homes[[#This Row],[price]]/Homes[[#This Row],[sqft_living]]," ")</f>
        <v>252.82448979591837</v>
      </c>
      <c r="K1180" s="4">
        <f>IFERROR(Homes[[#This Row],[sqft_lot]]/43560," ")</f>
        <v>0.33983011937557395</v>
      </c>
      <c r="L1180" t="str">
        <f>IF(Homes[[#This Row],[waterfront]]=1, "Yes","No")</f>
        <v>No</v>
      </c>
      <c r="M1180" s="4" t="str">
        <f>IF(Homes[[#This Row],[sqft_basement]]&gt;0, "Yes","No")</f>
        <v>No</v>
      </c>
      <c r="N1180" t="str">
        <f>CHOOSE(Homes[[#This Row],[view]]+1, "None","Fair","Good","Great","Excellent")</f>
        <v>None</v>
      </c>
      <c r="O1180" t="str">
        <f>CHOOSE(Homes[[#This Row],[condition]], "Poor","Fair","Average","Good","Excellent")</f>
        <v>Good</v>
      </c>
      <c r="P1180">
        <f ca="1">YEAR(TODAY())-Homes[[#This Row],[yr_built]]</f>
        <v>37</v>
      </c>
      <c r="Q1180">
        <v>0</v>
      </c>
      <c r="R1180">
        <f ca="1">IF(Homes[[#This Row],[yr_renovated]]&gt;0, YEAR(TODAY())-Homes[[#This Row],[yr_renovated]], YEAR(TODAY())-Homes[[#This Row],[yr_built]])</f>
        <v>37</v>
      </c>
      <c r="S1180">
        <v>2</v>
      </c>
      <c r="T1180" s="2">
        <v>41780</v>
      </c>
      <c r="U1180" s="3">
        <v>2.75</v>
      </c>
      <c r="V1180" s="4">
        <f>IFERROR(Homes[[#This Row],[sqft_above]]+Homes[[#This Row],[sqft_basement]]," ")</f>
        <v>2450</v>
      </c>
      <c r="W1180" s="4">
        <v>14803</v>
      </c>
      <c r="X1180">
        <v>0</v>
      </c>
      <c r="Y1180">
        <v>0</v>
      </c>
      <c r="Z1180">
        <v>4</v>
      </c>
      <c r="AA1180" s="4">
        <v>2450</v>
      </c>
      <c r="AB1180" s="4">
        <v>0</v>
      </c>
      <c r="AC1180">
        <v>1988</v>
      </c>
      <c r="AD1180" t="s">
        <v>1305</v>
      </c>
      <c r="AE1180" t="s">
        <v>281</v>
      </c>
      <c r="AF1180" t="s">
        <v>282</v>
      </c>
    </row>
    <row r="1181" spans="1:32">
      <c r="A1181" t="str">
        <f>PROPER(TRIM(Homes[[#This Row],[street]]))</f>
        <v>8044 14Th Avenue Northeast</v>
      </c>
      <c r="B1181" t="str">
        <f>PROPER(TRIM(Homes[[#This Row],[city]]))</f>
        <v>Seattle</v>
      </c>
      <c r="C1181" t="str">
        <f>_xlfn.TEXTBEFORE(Homes[[#This Row],[statezip]]," ")</f>
        <v>WA</v>
      </c>
      <c r="D1181" s="6" t="str">
        <f>_xlfn.TEXTAFTER(Homes[[#This Row],[statezip]]," ")</f>
        <v>98115</v>
      </c>
      <c r="E1181" s="1">
        <v>619400</v>
      </c>
      <c r="F1181">
        <v>4</v>
      </c>
      <c r="G1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81" s="3" t="str">
        <f>Homes[[#This Row],[bedrooms]] &amp; " bd | " &amp; TEXT(Homes[[#This Row],[bathrooms]],"0.##") &amp; " ba"</f>
        <v>4 bd | 2. ba</v>
      </c>
      <c r="I1181" s="4">
        <v>2090</v>
      </c>
      <c r="J1181" s="1">
        <f>IFERROR(Homes[[#This Row],[price]]/Homes[[#This Row],[sqft_living]]," ")</f>
        <v>296.36363636363637</v>
      </c>
      <c r="K1181" s="4">
        <f>IFERROR(Homes[[#This Row],[sqft_lot]]/43560," ")</f>
        <v>8.2874196510560147E-2</v>
      </c>
      <c r="L1181" t="str">
        <f>IF(Homes[[#This Row],[waterfront]]=1, "Yes","No")</f>
        <v>No</v>
      </c>
      <c r="M1181" s="4" t="str">
        <f>IF(Homes[[#This Row],[sqft_basement]]&gt;0, "Yes","No")</f>
        <v>Yes</v>
      </c>
      <c r="N1181" t="str">
        <f>CHOOSE(Homes[[#This Row],[view]]+1, "None","Fair","Good","Great","Excellent")</f>
        <v>None</v>
      </c>
      <c r="O1181" t="str">
        <f>CHOOSE(Homes[[#This Row],[condition]], "Poor","Fair","Average","Good","Excellent")</f>
        <v>Excellent</v>
      </c>
      <c r="P1181">
        <f ca="1">YEAR(TODAY())-Homes[[#This Row],[yr_built]]</f>
        <v>98</v>
      </c>
      <c r="Q1181">
        <v>0</v>
      </c>
      <c r="R1181">
        <f ca="1">IF(Homes[[#This Row],[yr_renovated]]&gt;0, YEAR(TODAY())-Homes[[#This Row],[yr_renovated]], YEAR(TODAY())-Homes[[#This Row],[yr_built]])</f>
        <v>98</v>
      </c>
      <c r="S1181">
        <v>1.5</v>
      </c>
      <c r="T1181" s="2">
        <v>41801</v>
      </c>
      <c r="U1181" s="3">
        <v>2</v>
      </c>
      <c r="V1181" s="4">
        <f>IFERROR(Homes[[#This Row],[sqft_above]]+Homes[[#This Row],[sqft_basement]]," ")</f>
        <v>2090</v>
      </c>
      <c r="W1181" s="4">
        <v>3610</v>
      </c>
      <c r="X1181">
        <v>0</v>
      </c>
      <c r="Y1181">
        <v>0</v>
      </c>
      <c r="Z1181">
        <v>5</v>
      </c>
      <c r="AA1181" s="4">
        <v>1790</v>
      </c>
      <c r="AB1181" s="4">
        <v>300</v>
      </c>
      <c r="AC1181">
        <v>1927</v>
      </c>
      <c r="AD1181" t="s">
        <v>1306</v>
      </c>
      <c r="AE1181" t="s">
        <v>49</v>
      </c>
      <c r="AF1181" t="s">
        <v>154</v>
      </c>
    </row>
    <row r="1182" spans="1:32">
      <c r="A1182" t="str">
        <f>PROPER(TRIM(Homes[[#This Row],[street]]))</f>
        <v>308 Nw 67Th St</v>
      </c>
      <c r="B1182" t="str">
        <f>PROPER(TRIM(Homes[[#This Row],[city]]))</f>
        <v>Seattle</v>
      </c>
      <c r="C1182" t="str">
        <f>_xlfn.TEXTBEFORE(Homes[[#This Row],[statezip]]," ")</f>
        <v>WA</v>
      </c>
      <c r="D1182" s="6" t="str">
        <f>_xlfn.TEXTAFTER(Homes[[#This Row],[statezip]]," ")</f>
        <v>98117</v>
      </c>
      <c r="E1182" s="1">
        <v>619000</v>
      </c>
      <c r="F1182">
        <v>4</v>
      </c>
      <c r="G1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82" s="3" t="str">
        <f>Homes[[#This Row],[bedrooms]] &amp; " bd | " &amp; TEXT(Homes[[#This Row],[bathrooms]],"0.##") &amp; " ba"</f>
        <v>4 bd | 2. ba</v>
      </c>
      <c r="I1182" s="4">
        <v>2300</v>
      </c>
      <c r="J1182" s="1">
        <f>IFERROR(Homes[[#This Row],[price]]/Homes[[#This Row],[sqft_living]]," ")</f>
        <v>269.13043478260869</v>
      </c>
      <c r="K1182" s="4">
        <f>IFERROR(Homes[[#This Row],[sqft_lot]]/43560," ")</f>
        <v>7.8053259871441696E-2</v>
      </c>
      <c r="L1182" t="str">
        <f>IF(Homes[[#This Row],[waterfront]]=1, "Yes","No")</f>
        <v>No</v>
      </c>
      <c r="M1182" s="4" t="str">
        <f>IF(Homes[[#This Row],[sqft_basement]]&gt;0, "Yes","No")</f>
        <v>Yes</v>
      </c>
      <c r="N1182" t="str">
        <f>CHOOSE(Homes[[#This Row],[view]]+1, "None","Fair","Good","Great","Excellent")</f>
        <v>None</v>
      </c>
      <c r="O1182" t="str">
        <f>CHOOSE(Homes[[#This Row],[condition]], "Poor","Fair","Average","Good","Excellent")</f>
        <v>Excellent</v>
      </c>
      <c r="P1182">
        <f ca="1">YEAR(TODAY())-Homes[[#This Row],[yr_built]]</f>
        <v>110</v>
      </c>
      <c r="Q1182">
        <v>0</v>
      </c>
      <c r="R1182">
        <f ca="1">IF(Homes[[#This Row],[yr_renovated]]&gt;0, YEAR(TODAY())-Homes[[#This Row],[yr_renovated]], YEAR(TODAY())-Homes[[#This Row],[yr_built]])</f>
        <v>110</v>
      </c>
      <c r="S1182">
        <v>1.5</v>
      </c>
      <c r="T1182" s="2">
        <v>41788</v>
      </c>
      <c r="U1182" s="3">
        <v>2</v>
      </c>
      <c r="V1182" s="4">
        <f>IFERROR(Homes[[#This Row],[sqft_above]]+Homes[[#This Row],[sqft_basement]]," ")</f>
        <v>2300</v>
      </c>
      <c r="W1182" s="4">
        <v>3400</v>
      </c>
      <c r="X1182">
        <v>0</v>
      </c>
      <c r="Y1182">
        <v>0</v>
      </c>
      <c r="Z1182">
        <v>5</v>
      </c>
      <c r="AA1182" s="4">
        <v>1550</v>
      </c>
      <c r="AB1182" s="4">
        <v>750</v>
      </c>
      <c r="AC1182">
        <v>1915</v>
      </c>
      <c r="AD1182" t="s">
        <v>1307</v>
      </c>
      <c r="AE1182" t="s">
        <v>49</v>
      </c>
      <c r="AF1182" t="s">
        <v>204</v>
      </c>
    </row>
    <row r="1183" spans="1:32">
      <c r="A1183" t="str">
        <f>PROPER(TRIM(Homes[[#This Row],[street]]))</f>
        <v>8054 Brooklyn Ave Ne</v>
      </c>
      <c r="B1183" t="str">
        <f>PROPER(TRIM(Homes[[#This Row],[city]]))</f>
        <v>Seattle</v>
      </c>
      <c r="C1183" t="str">
        <f>_xlfn.TEXTBEFORE(Homes[[#This Row],[statezip]]," ")</f>
        <v>WA</v>
      </c>
      <c r="D1183" s="6" t="str">
        <f>_xlfn.TEXTAFTER(Homes[[#This Row],[statezip]]," ")</f>
        <v>98115</v>
      </c>
      <c r="E1183" s="1">
        <v>619000</v>
      </c>
      <c r="F1183">
        <v>4</v>
      </c>
      <c r="G1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83" s="3" t="str">
        <f>Homes[[#This Row],[bedrooms]] &amp; " bd | " &amp; TEXT(Homes[[#This Row],[bathrooms]],"0.##") &amp; " ba"</f>
        <v>4 bd | 1.75 ba</v>
      </c>
      <c r="I1183" s="4">
        <v>1660</v>
      </c>
      <c r="J1183" s="1">
        <f>IFERROR(Homes[[#This Row],[price]]/Homes[[#This Row],[sqft_living]]," ")</f>
        <v>372.89156626506025</v>
      </c>
      <c r="K1183" s="4">
        <f>IFERROR(Homes[[#This Row],[sqft_lot]]/43560," ")</f>
        <v>8.7235996326905416E-2</v>
      </c>
      <c r="L1183" t="str">
        <f>IF(Homes[[#This Row],[waterfront]]=1, "Yes","No")</f>
        <v>No</v>
      </c>
      <c r="M1183" s="4" t="str">
        <f>IF(Homes[[#This Row],[sqft_basement]]&gt;0, "Yes","No")</f>
        <v>No</v>
      </c>
      <c r="N1183" t="str">
        <f>CHOOSE(Homes[[#This Row],[view]]+1, "None","Fair","Good","Great","Excellent")</f>
        <v>None</v>
      </c>
      <c r="O1183" t="str">
        <f>CHOOSE(Homes[[#This Row],[condition]], "Poor","Fair","Average","Good","Excellent")</f>
        <v>Average</v>
      </c>
      <c r="P1183">
        <f ca="1">YEAR(TODAY())-Homes[[#This Row],[yr_built]]</f>
        <v>99</v>
      </c>
      <c r="Q1183">
        <v>2003</v>
      </c>
      <c r="R1183">
        <f ca="1">IF(Homes[[#This Row],[yr_renovated]]&gt;0, YEAR(TODAY())-Homes[[#This Row],[yr_renovated]], YEAR(TODAY())-Homes[[#This Row],[yr_built]])</f>
        <v>22</v>
      </c>
      <c r="S1183">
        <v>1.5</v>
      </c>
      <c r="T1183" s="2">
        <v>41795</v>
      </c>
      <c r="U1183" s="3">
        <v>1.75</v>
      </c>
      <c r="V1183" s="4">
        <f>IFERROR(Homes[[#This Row],[sqft_above]]+Homes[[#This Row],[sqft_basement]]," ")</f>
        <v>1660</v>
      </c>
      <c r="W1183" s="4">
        <v>3800</v>
      </c>
      <c r="X1183">
        <v>0</v>
      </c>
      <c r="Y1183">
        <v>0</v>
      </c>
      <c r="Z1183">
        <v>3</v>
      </c>
      <c r="AA1183" s="4">
        <v>1660</v>
      </c>
      <c r="AB1183" s="4">
        <v>0</v>
      </c>
      <c r="AC1183">
        <v>1926</v>
      </c>
      <c r="AD1183" t="s">
        <v>1308</v>
      </c>
      <c r="AE1183" t="s">
        <v>49</v>
      </c>
      <c r="AF1183" t="s">
        <v>154</v>
      </c>
    </row>
    <row r="1184" spans="1:32">
      <c r="A1184" t="str">
        <f>PROPER(TRIM(Homes[[#This Row],[street]]))</f>
        <v>6516 Denny Peak Dr Se</v>
      </c>
      <c r="B1184" t="str">
        <f>PROPER(TRIM(Homes[[#This Row],[city]]))</f>
        <v>Snoqualmie</v>
      </c>
      <c r="C1184" t="str">
        <f>_xlfn.TEXTBEFORE(Homes[[#This Row],[statezip]]," ")</f>
        <v>WA</v>
      </c>
      <c r="D1184" s="6" t="str">
        <f>_xlfn.TEXTAFTER(Homes[[#This Row],[statezip]]," ")</f>
        <v>98065</v>
      </c>
      <c r="E1184" s="1">
        <v>619000</v>
      </c>
      <c r="F1184">
        <v>3</v>
      </c>
      <c r="G1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84" s="3" t="str">
        <f>Homes[[#This Row],[bedrooms]] &amp; " bd | " &amp; TEXT(Homes[[#This Row],[bathrooms]],"0.##") &amp; " ba"</f>
        <v>3 bd | 2.5 ba</v>
      </c>
      <c r="I1184" s="4">
        <v>2720</v>
      </c>
      <c r="J1184" s="1">
        <f>IFERROR(Homes[[#This Row],[price]]/Homes[[#This Row],[sqft_living]]," ")</f>
        <v>227.5735294117647</v>
      </c>
      <c r="K1184" s="4">
        <f>IFERROR(Homes[[#This Row],[sqft_lot]]/43560," ")</f>
        <v>0.14781910009182736</v>
      </c>
      <c r="L1184" t="str">
        <f>IF(Homes[[#This Row],[waterfront]]=1, "Yes","No")</f>
        <v>No</v>
      </c>
      <c r="M1184" s="4" t="str">
        <f>IF(Homes[[#This Row],[sqft_basement]]&gt;0, "Yes","No")</f>
        <v>No</v>
      </c>
      <c r="N1184" t="str">
        <f>CHOOSE(Homes[[#This Row],[view]]+1, "None","Fair","Good","Great","Excellent")</f>
        <v>None</v>
      </c>
      <c r="O1184" t="str">
        <f>CHOOSE(Homes[[#This Row],[condition]], "Poor","Fair","Average","Good","Excellent")</f>
        <v>Average</v>
      </c>
      <c r="P1184">
        <f ca="1">YEAR(TODAY())-Homes[[#This Row],[yr_built]]</f>
        <v>20</v>
      </c>
      <c r="Q1184">
        <v>0</v>
      </c>
      <c r="R1184">
        <f ca="1">IF(Homes[[#This Row],[yr_renovated]]&gt;0, YEAR(TODAY())-Homes[[#This Row],[yr_renovated]], YEAR(TODAY())-Homes[[#This Row],[yr_built]])</f>
        <v>20</v>
      </c>
      <c r="S1184">
        <v>2</v>
      </c>
      <c r="T1184" s="2">
        <v>41775</v>
      </c>
      <c r="U1184" s="3">
        <v>2.5</v>
      </c>
      <c r="V1184" s="4">
        <f>IFERROR(Homes[[#This Row],[sqft_above]]+Homes[[#This Row],[sqft_basement]]," ")</f>
        <v>2720</v>
      </c>
      <c r="W1184" s="4">
        <v>6439</v>
      </c>
      <c r="X1184">
        <v>0</v>
      </c>
      <c r="Y1184">
        <v>0</v>
      </c>
      <c r="Z1184">
        <v>3</v>
      </c>
      <c r="AA1184" s="4">
        <v>2720</v>
      </c>
      <c r="AB1184" s="4">
        <v>0</v>
      </c>
      <c r="AC1184">
        <v>2005</v>
      </c>
      <c r="AD1184" t="s">
        <v>1309</v>
      </c>
      <c r="AE1184" t="s">
        <v>313</v>
      </c>
      <c r="AF1184" t="s">
        <v>314</v>
      </c>
    </row>
    <row r="1185" spans="1:32">
      <c r="A1185" t="str">
        <f>PROPER(TRIM(Homes[[#This Row],[street]]))</f>
        <v>7019 Brooklyn Ave Ne</v>
      </c>
      <c r="B1185" t="str">
        <f>PROPER(TRIM(Homes[[#This Row],[city]]))</f>
        <v>Seattle</v>
      </c>
      <c r="C1185" t="str">
        <f>_xlfn.TEXTBEFORE(Homes[[#This Row],[statezip]]," ")</f>
        <v>WA</v>
      </c>
      <c r="D1185" s="6" t="str">
        <f>_xlfn.TEXTAFTER(Homes[[#This Row],[statezip]]," ")</f>
        <v>98115</v>
      </c>
      <c r="E1185" s="1">
        <v>618250</v>
      </c>
      <c r="F1185">
        <v>4</v>
      </c>
      <c r="G1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185" s="3" t="str">
        <f>Homes[[#This Row],[bedrooms]] &amp; " bd | " &amp; TEXT(Homes[[#This Row],[bathrooms]],"0.##") &amp; " ba"</f>
        <v>4 bd | 3.25 ba</v>
      </c>
      <c r="I1185" s="4">
        <v>2520</v>
      </c>
      <c r="J1185" s="1">
        <f>IFERROR(Homes[[#This Row],[price]]/Homes[[#This Row],[sqft_living]]," ")</f>
        <v>245.3373015873016</v>
      </c>
      <c r="K1185" s="4">
        <f>IFERROR(Homes[[#This Row],[sqft_lot]]/43560," ")</f>
        <v>7.7134986225895319E-2</v>
      </c>
      <c r="L1185" t="str">
        <f>IF(Homes[[#This Row],[waterfront]]=1, "Yes","No")</f>
        <v>No</v>
      </c>
      <c r="M1185" s="4" t="str">
        <f>IF(Homes[[#This Row],[sqft_basement]]&gt;0, "Yes","No")</f>
        <v>Yes</v>
      </c>
      <c r="N1185" t="str">
        <f>CHOOSE(Homes[[#This Row],[view]]+1, "None","Fair","Good","Great","Excellent")</f>
        <v>None</v>
      </c>
      <c r="O1185" t="str">
        <f>CHOOSE(Homes[[#This Row],[condition]], "Poor","Fair","Average","Good","Excellent")</f>
        <v>Good</v>
      </c>
      <c r="P1185">
        <f ca="1">YEAR(TODAY())-Homes[[#This Row],[yr_built]]</f>
        <v>94</v>
      </c>
      <c r="Q1185">
        <v>0</v>
      </c>
      <c r="R1185">
        <f ca="1">IF(Homes[[#This Row],[yr_renovated]]&gt;0, YEAR(TODAY())-Homes[[#This Row],[yr_renovated]], YEAR(TODAY())-Homes[[#This Row],[yr_built]])</f>
        <v>94</v>
      </c>
      <c r="S1185">
        <v>1.5</v>
      </c>
      <c r="T1185" s="2">
        <v>41809</v>
      </c>
      <c r="U1185" s="3">
        <v>3.25</v>
      </c>
      <c r="V1185" s="4">
        <f>IFERROR(Homes[[#This Row],[sqft_above]]+Homes[[#This Row],[sqft_basement]]," ")</f>
        <v>2520</v>
      </c>
      <c r="W1185" s="4">
        <v>3360</v>
      </c>
      <c r="X1185">
        <v>0</v>
      </c>
      <c r="Y1185">
        <v>0</v>
      </c>
      <c r="Z1185">
        <v>4</v>
      </c>
      <c r="AA1185" s="4">
        <v>1550</v>
      </c>
      <c r="AB1185" s="4">
        <v>970</v>
      </c>
      <c r="AC1185">
        <v>1931</v>
      </c>
      <c r="AD1185" t="s">
        <v>1310</v>
      </c>
      <c r="AE1185" t="s">
        <v>49</v>
      </c>
      <c r="AF1185" t="s">
        <v>154</v>
      </c>
    </row>
    <row r="1186" spans="1:32">
      <c r="A1186" t="str">
        <f>PROPER(TRIM(Homes[[#This Row],[street]]))</f>
        <v>24106 Ne 6Th Pl</v>
      </c>
      <c r="B1186" t="str">
        <f>PROPER(TRIM(Homes[[#This Row],[city]]))</f>
        <v>Sammamish</v>
      </c>
      <c r="C1186" t="str">
        <f>_xlfn.TEXTBEFORE(Homes[[#This Row],[statezip]]," ")</f>
        <v>WA</v>
      </c>
      <c r="D1186" s="6" t="str">
        <f>_xlfn.TEXTAFTER(Homes[[#This Row],[statezip]]," ")</f>
        <v>98074</v>
      </c>
      <c r="E1186" s="1">
        <v>616000</v>
      </c>
      <c r="F1186">
        <v>4</v>
      </c>
      <c r="G1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86" s="3" t="str">
        <f>Homes[[#This Row],[bedrooms]] &amp; " bd | " &amp; TEXT(Homes[[#This Row],[bathrooms]],"0.##") &amp; " ba"</f>
        <v>4 bd | 2.5 ba</v>
      </c>
      <c r="I1186" s="4">
        <v>2490</v>
      </c>
      <c r="J1186" s="1">
        <f>IFERROR(Homes[[#This Row],[price]]/Homes[[#This Row],[sqft_living]]," ")</f>
        <v>247.38955823293173</v>
      </c>
      <c r="K1186" s="4">
        <f>IFERROR(Homes[[#This Row],[sqft_lot]]/43560," ")</f>
        <v>0.29680899908172637</v>
      </c>
      <c r="L1186" t="str">
        <f>IF(Homes[[#This Row],[waterfront]]=1, "Yes","No")</f>
        <v>No</v>
      </c>
      <c r="M1186" s="4" t="str">
        <f>IF(Homes[[#This Row],[sqft_basement]]&gt;0, "Yes","No")</f>
        <v>No</v>
      </c>
      <c r="N1186" t="str">
        <f>CHOOSE(Homes[[#This Row],[view]]+1, "None","Fair","Good","Great","Excellent")</f>
        <v>None</v>
      </c>
      <c r="O1186" t="str">
        <f>CHOOSE(Homes[[#This Row],[condition]], "Poor","Fair","Average","Good","Excellent")</f>
        <v>Average</v>
      </c>
      <c r="P1186">
        <f ca="1">YEAR(TODAY())-Homes[[#This Row],[yr_built]]</f>
        <v>42</v>
      </c>
      <c r="Q1186">
        <v>2009</v>
      </c>
      <c r="R1186">
        <f ca="1">IF(Homes[[#This Row],[yr_renovated]]&gt;0, YEAR(TODAY())-Homes[[#This Row],[yr_renovated]], YEAR(TODAY())-Homes[[#This Row],[yr_built]])</f>
        <v>16</v>
      </c>
      <c r="S1186">
        <v>2</v>
      </c>
      <c r="T1186" s="2">
        <v>41807</v>
      </c>
      <c r="U1186" s="3">
        <v>2.5</v>
      </c>
      <c r="V1186" s="4">
        <f>IFERROR(Homes[[#This Row],[sqft_above]]+Homes[[#This Row],[sqft_basement]]," ")</f>
        <v>2490</v>
      </c>
      <c r="W1186" s="4">
        <v>12929</v>
      </c>
      <c r="X1186">
        <v>0</v>
      </c>
      <c r="Y1186">
        <v>0</v>
      </c>
      <c r="Z1186">
        <v>3</v>
      </c>
      <c r="AA1186" s="4">
        <v>2490</v>
      </c>
      <c r="AB1186" s="4">
        <v>0</v>
      </c>
      <c r="AC1186">
        <v>1983</v>
      </c>
      <c r="AD1186" t="s">
        <v>1311</v>
      </c>
      <c r="AE1186" t="s">
        <v>102</v>
      </c>
      <c r="AF1186" t="s">
        <v>266</v>
      </c>
    </row>
    <row r="1187" spans="1:32">
      <c r="A1187" t="str">
        <f>PROPER(TRIM(Homes[[#This Row],[street]]))</f>
        <v>4003 W Emerson St</v>
      </c>
      <c r="B1187" t="str">
        <f>PROPER(TRIM(Homes[[#This Row],[city]]))</f>
        <v>Seattle</v>
      </c>
      <c r="C1187" t="str">
        <f>_xlfn.TEXTBEFORE(Homes[[#This Row],[statezip]]," ")</f>
        <v>WA</v>
      </c>
      <c r="D1187" s="6" t="str">
        <f>_xlfn.TEXTAFTER(Homes[[#This Row],[statezip]]," ")</f>
        <v>98199</v>
      </c>
      <c r="E1187" s="1">
        <v>616000</v>
      </c>
      <c r="F1187">
        <v>4</v>
      </c>
      <c r="G1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87" s="3" t="str">
        <f>Homes[[#This Row],[bedrooms]] &amp; " bd | " &amp; TEXT(Homes[[#This Row],[bathrooms]],"0.##") &amp; " ba"</f>
        <v>4 bd | 1.75 ba</v>
      </c>
      <c r="I1187" s="4">
        <v>1700</v>
      </c>
      <c r="J1187" s="1">
        <f>IFERROR(Homes[[#This Row],[price]]/Homes[[#This Row],[sqft_living]]," ")</f>
        <v>362.35294117647061</v>
      </c>
      <c r="K1187" s="4">
        <f>IFERROR(Homes[[#This Row],[sqft_lot]]/43560," ")</f>
        <v>0.1342056932966024</v>
      </c>
      <c r="L1187" t="str">
        <f>IF(Homes[[#This Row],[waterfront]]=1, "Yes","No")</f>
        <v>No</v>
      </c>
      <c r="M1187" s="4" t="str">
        <f>IF(Homes[[#This Row],[sqft_basement]]&gt;0, "Yes","No")</f>
        <v>No</v>
      </c>
      <c r="N1187" t="str">
        <f>CHOOSE(Homes[[#This Row],[view]]+1, "None","Fair","Good","Great","Excellent")</f>
        <v>None</v>
      </c>
      <c r="O1187" t="str">
        <f>CHOOSE(Homes[[#This Row],[condition]], "Poor","Fair","Average","Good","Excellent")</f>
        <v>Average</v>
      </c>
      <c r="P1187">
        <f ca="1">YEAR(TODAY())-Homes[[#This Row],[yr_built]]</f>
        <v>68</v>
      </c>
      <c r="Q1187">
        <v>2000</v>
      </c>
      <c r="R1187">
        <f ca="1">IF(Homes[[#This Row],[yr_renovated]]&gt;0, YEAR(TODAY())-Homes[[#This Row],[yr_renovated]], YEAR(TODAY())-Homes[[#This Row],[yr_built]])</f>
        <v>25</v>
      </c>
      <c r="S1187">
        <v>1</v>
      </c>
      <c r="T1187" s="2">
        <v>41821</v>
      </c>
      <c r="U1187" s="3">
        <v>1.75</v>
      </c>
      <c r="V1187" s="4">
        <f>IFERROR(Homes[[#This Row],[sqft_above]]+Homes[[#This Row],[sqft_basement]]," ")</f>
        <v>1700</v>
      </c>
      <c r="W1187" s="4">
        <v>5846</v>
      </c>
      <c r="X1187">
        <v>0</v>
      </c>
      <c r="Y1187">
        <v>0</v>
      </c>
      <c r="Z1187">
        <v>3</v>
      </c>
      <c r="AA1187" s="4">
        <v>1700</v>
      </c>
      <c r="AB1187" s="4">
        <v>0</v>
      </c>
      <c r="AC1187">
        <v>1957</v>
      </c>
      <c r="AD1187" t="s">
        <v>1312</v>
      </c>
      <c r="AE1187" t="s">
        <v>49</v>
      </c>
      <c r="AF1187" t="s">
        <v>58</v>
      </c>
    </row>
    <row r="1188" spans="1:32">
      <c r="A1188" t="str">
        <f>PROPER(TRIM(Homes[[#This Row],[street]]))</f>
        <v>23014 Vashon Hwy Sw</v>
      </c>
      <c r="B1188" t="str">
        <f>PROPER(TRIM(Homes[[#This Row],[city]]))</f>
        <v>Vashon</v>
      </c>
      <c r="C1188" t="str">
        <f>_xlfn.TEXTBEFORE(Homes[[#This Row],[statezip]]," ")</f>
        <v>WA</v>
      </c>
      <c r="D1188" s="6" t="str">
        <f>_xlfn.TEXTAFTER(Homes[[#This Row],[statezip]]," ")</f>
        <v>98070</v>
      </c>
      <c r="E1188" s="1">
        <v>615000</v>
      </c>
      <c r="F1188">
        <v>2</v>
      </c>
      <c r="G1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88" s="3" t="str">
        <f>Homes[[#This Row],[bedrooms]] &amp; " bd | " &amp; TEXT(Homes[[#This Row],[bathrooms]],"0.##") &amp; " ba"</f>
        <v>2 bd | 1.75 ba</v>
      </c>
      <c r="I1188" s="4">
        <v>2040</v>
      </c>
      <c r="J1188" s="1">
        <f>IFERROR(Homes[[#This Row],[price]]/Homes[[#This Row],[sqft_living]]," ")</f>
        <v>301.47058823529414</v>
      </c>
      <c r="K1188" s="4">
        <f>IFERROR(Homes[[#This Row],[sqft_lot]]/43560," ")</f>
        <v>0.656404958677686</v>
      </c>
      <c r="L1188" t="str">
        <f>IF(Homes[[#This Row],[waterfront]]=1, "Yes","No")</f>
        <v>Yes</v>
      </c>
      <c r="M1188" s="4" t="str">
        <f>IF(Homes[[#This Row],[sqft_basement]]&gt;0, "Yes","No")</f>
        <v>No</v>
      </c>
      <c r="N1188" t="str">
        <f>CHOOSE(Homes[[#This Row],[view]]+1, "None","Fair","Good","Great","Excellent")</f>
        <v>Great</v>
      </c>
      <c r="O1188" t="str">
        <f>CHOOSE(Homes[[#This Row],[condition]], "Poor","Fair","Average","Good","Excellent")</f>
        <v>Good</v>
      </c>
      <c r="P1188">
        <f ca="1">YEAR(TODAY())-Homes[[#This Row],[yr_built]]</f>
        <v>106</v>
      </c>
      <c r="Q1188">
        <v>1990</v>
      </c>
      <c r="R1188">
        <f ca="1">IF(Homes[[#This Row],[yr_renovated]]&gt;0, YEAR(TODAY())-Homes[[#This Row],[yr_renovated]], YEAR(TODAY())-Homes[[#This Row],[yr_built]])</f>
        <v>35</v>
      </c>
      <c r="S1188">
        <v>1.5</v>
      </c>
      <c r="T1188" s="2">
        <v>41771</v>
      </c>
      <c r="U1188" s="3">
        <v>1.75</v>
      </c>
      <c r="V1188" s="4">
        <f>IFERROR(Homes[[#This Row],[sqft_above]]+Homes[[#This Row],[sqft_basement]]," ")</f>
        <v>2040</v>
      </c>
      <c r="W1188" s="4">
        <v>28593</v>
      </c>
      <c r="X1188">
        <v>1</v>
      </c>
      <c r="Y1188">
        <v>3</v>
      </c>
      <c r="Z1188">
        <v>4</v>
      </c>
      <c r="AA1188" s="4">
        <v>2040</v>
      </c>
      <c r="AB1188" s="4">
        <v>0</v>
      </c>
      <c r="AC1188">
        <v>1919</v>
      </c>
      <c r="AD1188" t="s">
        <v>1313</v>
      </c>
      <c r="AE1188" t="s">
        <v>619</v>
      </c>
      <c r="AF1188" t="s">
        <v>620</v>
      </c>
    </row>
    <row r="1189" spans="1:32">
      <c r="A1189" t="str">
        <f>PROPER(TRIM(Homes[[#This Row],[street]]))</f>
        <v>4941-4949 125Th Ave Se</v>
      </c>
      <c r="B1189" t="str">
        <f>PROPER(TRIM(Homes[[#This Row],[city]]))</f>
        <v>Bellevue</v>
      </c>
      <c r="C1189" t="str">
        <f>_xlfn.TEXTBEFORE(Homes[[#This Row],[statezip]]," ")</f>
        <v>WA</v>
      </c>
      <c r="D1189" s="6" t="str">
        <f>_xlfn.TEXTAFTER(Homes[[#This Row],[statezip]]," ")</f>
        <v>98006</v>
      </c>
      <c r="E1189" s="1">
        <v>615000</v>
      </c>
      <c r="F1189">
        <v>4</v>
      </c>
      <c r="G1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189" s="3" t="str">
        <f>Homes[[#This Row],[bedrooms]] &amp; " bd | " &amp; TEXT(Homes[[#This Row],[bathrooms]],"0.##") &amp; " ba"</f>
        <v>4 bd | 2.75 ba</v>
      </c>
      <c r="I1189" s="4">
        <v>2820</v>
      </c>
      <c r="J1189" s="1">
        <f>IFERROR(Homes[[#This Row],[price]]/Homes[[#This Row],[sqft_living]]," ")</f>
        <v>218.08510638297872</v>
      </c>
      <c r="K1189" s="4">
        <f>IFERROR(Homes[[#This Row],[sqft_lot]]/43560," ")</f>
        <v>0.30286960514233241</v>
      </c>
      <c r="L1189" t="str">
        <f>IF(Homes[[#This Row],[waterfront]]=1, "Yes","No")</f>
        <v>No</v>
      </c>
      <c r="M1189" s="4" t="str">
        <f>IF(Homes[[#This Row],[sqft_basement]]&gt;0, "Yes","No")</f>
        <v>Yes</v>
      </c>
      <c r="N1189" t="str">
        <f>CHOOSE(Homes[[#This Row],[view]]+1, "None","Fair","Good","Great","Excellent")</f>
        <v>None</v>
      </c>
      <c r="O1189" t="str">
        <f>CHOOSE(Homes[[#This Row],[condition]], "Poor","Fair","Average","Good","Excellent")</f>
        <v>Average</v>
      </c>
      <c r="P1189">
        <f ca="1">YEAR(TODAY())-Homes[[#This Row],[yr_built]]</f>
        <v>60</v>
      </c>
      <c r="Q1189">
        <v>1993</v>
      </c>
      <c r="R1189">
        <f ca="1">IF(Homes[[#This Row],[yr_renovated]]&gt;0, YEAR(TODAY())-Homes[[#This Row],[yr_renovated]], YEAR(TODAY())-Homes[[#This Row],[yr_built]])</f>
        <v>32</v>
      </c>
      <c r="S1189">
        <v>1</v>
      </c>
      <c r="T1189" s="2">
        <v>41779</v>
      </c>
      <c r="U1189" s="3">
        <v>2.75</v>
      </c>
      <c r="V1189" s="4">
        <f>IFERROR(Homes[[#This Row],[sqft_above]]+Homes[[#This Row],[sqft_basement]]," ")</f>
        <v>2820</v>
      </c>
      <c r="W1189" s="4">
        <v>13193</v>
      </c>
      <c r="X1189">
        <v>0</v>
      </c>
      <c r="Y1189">
        <v>0</v>
      </c>
      <c r="Z1189">
        <v>3</v>
      </c>
      <c r="AA1189" s="4">
        <v>1860</v>
      </c>
      <c r="AB1189" s="4">
        <v>960</v>
      </c>
      <c r="AC1189">
        <v>1965</v>
      </c>
      <c r="AD1189" t="s">
        <v>1314</v>
      </c>
      <c r="AE1189" t="s">
        <v>33</v>
      </c>
      <c r="AF1189" t="s">
        <v>91</v>
      </c>
    </row>
    <row r="1190" spans="1:32">
      <c r="A1190" t="str">
        <f>PROPER(TRIM(Homes[[#This Row],[street]]))</f>
        <v>14151 174Th Pl Ne</v>
      </c>
      <c r="B1190" t="str">
        <f>PROPER(TRIM(Homes[[#This Row],[city]]))</f>
        <v>Redmond</v>
      </c>
      <c r="C1190" t="str">
        <f>_xlfn.TEXTBEFORE(Homes[[#This Row],[statezip]]," ")</f>
        <v>WA</v>
      </c>
      <c r="D1190" s="6" t="str">
        <f>_xlfn.TEXTAFTER(Homes[[#This Row],[statezip]]," ")</f>
        <v>98052</v>
      </c>
      <c r="E1190" s="1">
        <v>615000</v>
      </c>
      <c r="F1190">
        <v>4</v>
      </c>
      <c r="G1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0" s="3" t="str">
        <f>Homes[[#This Row],[bedrooms]] &amp; " bd | " &amp; TEXT(Homes[[#This Row],[bathrooms]],"0.##") &amp; " ba"</f>
        <v>4 bd | 2.5 ba</v>
      </c>
      <c r="I1190" s="4">
        <v>2150</v>
      </c>
      <c r="J1190" s="1">
        <f>IFERROR(Homes[[#This Row],[price]]/Homes[[#This Row],[sqft_living]]," ")</f>
        <v>286.04651162790697</v>
      </c>
      <c r="K1190" s="4">
        <f>IFERROR(Homes[[#This Row],[sqft_lot]]/43560," ")</f>
        <v>0.20821854912764004</v>
      </c>
      <c r="L1190" t="str">
        <f>IF(Homes[[#This Row],[waterfront]]=1, "Yes","No")</f>
        <v>No</v>
      </c>
      <c r="M1190" s="4" t="str">
        <f>IF(Homes[[#This Row],[sqft_basement]]&gt;0, "Yes","No")</f>
        <v>No</v>
      </c>
      <c r="N1190" t="str">
        <f>CHOOSE(Homes[[#This Row],[view]]+1, "None","Fair","Good","Great","Excellent")</f>
        <v>None</v>
      </c>
      <c r="O1190" t="str">
        <f>CHOOSE(Homes[[#This Row],[condition]], "Poor","Fair","Average","Good","Excellent")</f>
        <v>Good</v>
      </c>
      <c r="P1190">
        <f ca="1">YEAR(TODAY())-Homes[[#This Row],[yr_built]]</f>
        <v>40</v>
      </c>
      <c r="Q1190">
        <v>0</v>
      </c>
      <c r="R1190">
        <f ca="1">IF(Homes[[#This Row],[yr_renovated]]&gt;0, YEAR(TODAY())-Homes[[#This Row],[yr_renovated]], YEAR(TODAY())-Homes[[#This Row],[yr_built]])</f>
        <v>40</v>
      </c>
      <c r="S1190">
        <v>2</v>
      </c>
      <c r="T1190" s="2">
        <v>41792</v>
      </c>
      <c r="U1190" s="3">
        <v>2.5</v>
      </c>
      <c r="V1190" s="4">
        <f>IFERROR(Homes[[#This Row],[sqft_above]]+Homes[[#This Row],[sqft_basement]]," ")</f>
        <v>2150</v>
      </c>
      <c r="W1190" s="4">
        <v>9070</v>
      </c>
      <c r="X1190">
        <v>0</v>
      </c>
      <c r="Y1190">
        <v>0</v>
      </c>
      <c r="Z1190">
        <v>4</v>
      </c>
      <c r="AA1190" s="4">
        <v>2150</v>
      </c>
      <c r="AB1190" s="4">
        <v>0</v>
      </c>
      <c r="AC1190">
        <v>1985</v>
      </c>
      <c r="AD1190" t="s">
        <v>1315</v>
      </c>
      <c r="AE1190" t="s">
        <v>137</v>
      </c>
      <c r="AF1190" t="s">
        <v>138</v>
      </c>
    </row>
    <row r="1191" spans="1:32">
      <c r="A1191" t="str">
        <f>PROPER(TRIM(Homes[[#This Row],[street]]))</f>
        <v>2206 Sahalee Dr E</v>
      </c>
      <c r="B1191" t="str">
        <f>PROPER(TRIM(Homes[[#This Row],[city]]))</f>
        <v>Sammamish</v>
      </c>
      <c r="C1191" t="str">
        <f>_xlfn.TEXTBEFORE(Homes[[#This Row],[statezip]]," ")</f>
        <v>WA</v>
      </c>
      <c r="D1191" s="6" t="str">
        <f>_xlfn.TEXTAFTER(Homes[[#This Row],[statezip]]," ")</f>
        <v>98074</v>
      </c>
      <c r="E1191" s="1">
        <v>615000</v>
      </c>
      <c r="F1191">
        <v>5</v>
      </c>
      <c r="G1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91" s="3" t="str">
        <f>Homes[[#This Row],[bedrooms]] &amp; " bd | " &amp; TEXT(Homes[[#This Row],[bathrooms]],"0.##") &amp; " ba"</f>
        <v>5 bd | 2.25 ba</v>
      </c>
      <c r="I1191" s="4">
        <v>2480</v>
      </c>
      <c r="J1191" s="1">
        <f>IFERROR(Homes[[#This Row],[price]]/Homes[[#This Row],[sqft_living]]," ")</f>
        <v>247.98387096774192</v>
      </c>
      <c r="K1191" s="4">
        <f>IFERROR(Homes[[#This Row],[sqft_lot]]/43560," ")</f>
        <v>0.27708907254361798</v>
      </c>
      <c r="L1191" t="str">
        <f>IF(Homes[[#This Row],[waterfront]]=1, "Yes","No")</f>
        <v>No</v>
      </c>
      <c r="M1191" s="4" t="str">
        <f>IF(Homes[[#This Row],[sqft_basement]]&gt;0, "Yes","No")</f>
        <v>No</v>
      </c>
      <c r="N1191" t="str">
        <f>CHOOSE(Homes[[#This Row],[view]]+1, "None","Fair","Good","Great","Excellent")</f>
        <v>None</v>
      </c>
      <c r="O1191" t="str">
        <f>CHOOSE(Homes[[#This Row],[condition]], "Poor","Fair","Average","Good","Excellent")</f>
        <v>Average</v>
      </c>
      <c r="P1191">
        <f ca="1">YEAR(TODAY())-Homes[[#This Row],[yr_built]]</f>
        <v>47</v>
      </c>
      <c r="Q1191">
        <v>0</v>
      </c>
      <c r="R1191">
        <f ca="1">IF(Homes[[#This Row],[yr_renovated]]&gt;0, YEAR(TODAY())-Homes[[#This Row],[yr_renovated]], YEAR(TODAY())-Homes[[#This Row],[yr_built]])</f>
        <v>47</v>
      </c>
      <c r="S1191">
        <v>2</v>
      </c>
      <c r="T1191" s="2">
        <v>41808</v>
      </c>
      <c r="U1191" s="3">
        <v>2.25</v>
      </c>
      <c r="V1191" s="4">
        <f>IFERROR(Homes[[#This Row],[sqft_above]]+Homes[[#This Row],[sqft_basement]]," ")</f>
        <v>2480</v>
      </c>
      <c r="W1191" s="4">
        <v>12070</v>
      </c>
      <c r="X1191">
        <v>0</v>
      </c>
      <c r="Y1191">
        <v>0</v>
      </c>
      <c r="Z1191">
        <v>3</v>
      </c>
      <c r="AA1191" s="4">
        <v>2480</v>
      </c>
      <c r="AB1191" s="4">
        <v>0</v>
      </c>
      <c r="AC1191">
        <v>1978</v>
      </c>
      <c r="AD1191" t="s">
        <v>1316</v>
      </c>
      <c r="AE1191" t="s">
        <v>102</v>
      </c>
      <c r="AF1191" t="s">
        <v>266</v>
      </c>
    </row>
    <row r="1192" spans="1:32">
      <c r="A1192" t="str">
        <f>PROPER(TRIM(Homes[[#This Row],[street]]))</f>
        <v>7-19 210Th Pl Ne</v>
      </c>
      <c r="B1192" t="str">
        <f>PROPER(TRIM(Homes[[#This Row],[city]]))</f>
        <v>Sammamish</v>
      </c>
      <c r="C1192" t="str">
        <f>_xlfn.TEXTBEFORE(Homes[[#This Row],[statezip]]," ")</f>
        <v>WA</v>
      </c>
      <c r="D1192" s="6" t="str">
        <f>_xlfn.TEXTAFTER(Homes[[#This Row],[statezip]]," ")</f>
        <v>98074</v>
      </c>
      <c r="E1192" s="1">
        <v>615000</v>
      </c>
      <c r="F1192">
        <v>3</v>
      </c>
      <c r="G1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92" s="3" t="str">
        <f>Homes[[#This Row],[bedrooms]] &amp; " bd | " &amp; TEXT(Homes[[#This Row],[bathrooms]],"0.##") &amp; " ba"</f>
        <v>3 bd | 1.75 ba</v>
      </c>
      <c r="I1192" s="4">
        <v>2350</v>
      </c>
      <c r="J1192" s="1">
        <f>IFERROR(Homes[[#This Row],[price]]/Homes[[#This Row],[sqft_living]]," ")</f>
        <v>261.70212765957444</v>
      </c>
      <c r="K1192" s="4">
        <f>IFERROR(Homes[[#This Row],[sqft_lot]]/43560," ")</f>
        <v>0.47796143250688705</v>
      </c>
      <c r="L1192" t="str">
        <f>IF(Homes[[#This Row],[waterfront]]=1, "Yes","No")</f>
        <v>No</v>
      </c>
      <c r="M1192" s="4" t="str">
        <f>IF(Homes[[#This Row],[sqft_basement]]&gt;0, "Yes","No")</f>
        <v>Yes</v>
      </c>
      <c r="N1192" t="str">
        <f>CHOOSE(Homes[[#This Row],[view]]+1, "None","Fair","Good","Great","Excellent")</f>
        <v>None</v>
      </c>
      <c r="O1192" t="str">
        <f>CHOOSE(Homes[[#This Row],[condition]], "Poor","Fair","Average","Good","Excellent")</f>
        <v>Good</v>
      </c>
      <c r="P1192">
        <f ca="1">YEAR(TODAY())-Homes[[#This Row],[yr_built]]</f>
        <v>47</v>
      </c>
      <c r="Q1192">
        <v>2000</v>
      </c>
      <c r="R1192">
        <f ca="1">IF(Homes[[#This Row],[yr_renovated]]&gt;0, YEAR(TODAY())-Homes[[#This Row],[yr_renovated]], YEAR(TODAY())-Homes[[#This Row],[yr_built]])</f>
        <v>25</v>
      </c>
      <c r="S1192">
        <v>1</v>
      </c>
      <c r="T1192" s="2">
        <v>41803</v>
      </c>
      <c r="U1192" s="3">
        <v>1.75</v>
      </c>
      <c r="V1192" s="4">
        <f>IFERROR(Homes[[#This Row],[sqft_above]]+Homes[[#This Row],[sqft_basement]]," ")</f>
        <v>2350</v>
      </c>
      <c r="W1192" s="4">
        <v>20820</v>
      </c>
      <c r="X1192">
        <v>0</v>
      </c>
      <c r="Y1192">
        <v>0</v>
      </c>
      <c r="Z1192">
        <v>4</v>
      </c>
      <c r="AA1192" s="4">
        <v>1800</v>
      </c>
      <c r="AB1192" s="4">
        <v>550</v>
      </c>
      <c r="AC1192">
        <v>1978</v>
      </c>
      <c r="AD1192" t="s">
        <v>1317</v>
      </c>
      <c r="AE1192" t="s">
        <v>102</v>
      </c>
      <c r="AF1192" t="s">
        <v>266</v>
      </c>
    </row>
    <row r="1193" spans="1:32">
      <c r="A1193" t="str">
        <f>PROPER(TRIM(Homes[[#This Row],[street]]))</f>
        <v>3219 37Th Pl S</v>
      </c>
      <c r="B1193" t="str">
        <f>PROPER(TRIM(Homes[[#This Row],[city]]))</f>
        <v>Seattle</v>
      </c>
      <c r="C1193" t="str">
        <f>_xlfn.TEXTBEFORE(Homes[[#This Row],[statezip]]," ")</f>
        <v>WA</v>
      </c>
      <c r="D1193" s="6" t="str">
        <f>_xlfn.TEXTAFTER(Homes[[#This Row],[statezip]]," ")</f>
        <v>98144</v>
      </c>
      <c r="E1193" s="1">
        <v>615000</v>
      </c>
      <c r="F1193">
        <v>3</v>
      </c>
      <c r="G1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193" s="3" t="str">
        <f>Homes[[#This Row],[bedrooms]] &amp; " bd | " &amp; TEXT(Homes[[#This Row],[bathrooms]],"0.##") &amp; " ba"</f>
        <v>3 bd | 1.75 ba</v>
      </c>
      <c r="I1193" s="4">
        <v>1720</v>
      </c>
      <c r="J1193" s="1">
        <f>IFERROR(Homes[[#This Row],[price]]/Homes[[#This Row],[sqft_living]]," ")</f>
        <v>357.55813953488371</v>
      </c>
      <c r="K1193" s="4">
        <f>IFERROR(Homes[[#This Row],[sqft_lot]]/43560," ")</f>
        <v>9.366391184573003E-2</v>
      </c>
      <c r="L1193" t="str">
        <f>IF(Homes[[#This Row],[waterfront]]=1, "Yes","No")</f>
        <v>No</v>
      </c>
      <c r="M1193" s="4" t="str">
        <f>IF(Homes[[#This Row],[sqft_basement]]&gt;0, "Yes","No")</f>
        <v>Yes</v>
      </c>
      <c r="N1193" t="str">
        <f>CHOOSE(Homes[[#This Row],[view]]+1, "None","Fair","Good","Great","Excellent")</f>
        <v>None</v>
      </c>
      <c r="O1193" t="str">
        <f>CHOOSE(Homes[[#This Row],[condition]], "Poor","Fair","Average","Good","Excellent")</f>
        <v>Good</v>
      </c>
      <c r="P1193">
        <f ca="1">YEAR(TODAY())-Homes[[#This Row],[yr_built]]</f>
        <v>101</v>
      </c>
      <c r="Q1193">
        <v>0</v>
      </c>
      <c r="R1193">
        <f ca="1">IF(Homes[[#This Row],[yr_renovated]]&gt;0, YEAR(TODAY())-Homes[[#This Row],[yr_renovated]], YEAR(TODAY())-Homes[[#This Row],[yr_built]])</f>
        <v>101</v>
      </c>
      <c r="S1193">
        <v>1</v>
      </c>
      <c r="T1193" s="2">
        <v>41814</v>
      </c>
      <c r="U1193" s="3">
        <v>1.75</v>
      </c>
      <c r="V1193" s="4">
        <f>IFERROR(Homes[[#This Row],[sqft_above]]+Homes[[#This Row],[sqft_basement]]," ")</f>
        <v>1720</v>
      </c>
      <c r="W1193" s="4">
        <v>4080</v>
      </c>
      <c r="X1193">
        <v>0</v>
      </c>
      <c r="Y1193">
        <v>0</v>
      </c>
      <c r="Z1193">
        <v>4</v>
      </c>
      <c r="AA1193" s="4">
        <v>960</v>
      </c>
      <c r="AB1193" s="4">
        <v>760</v>
      </c>
      <c r="AC1193">
        <v>1924</v>
      </c>
      <c r="AD1193" t="s">
        <v>1318</v>
      </c>
      <c r="AE1193" t="s">
        <v>49</v>
      </c>
      <c r="AF1193" t="s">
        <v>110</v>
      </c>
    </row>
    <row r="1194" spans="1:32">
      <c r="A1194" t="str">
        <f>PROPER(TRIM(Homes[[#This Row],[street]]))</f>
        <v>601 22Nd Ave</v>
      </c>
      <c r="B1194" t="str">
        <f>PROPER(TRIM(Homes[[#This Row],[city]]))</f>
        <v>Seattle</v>
      </c>
      <c r="C1194" t="str">
        <f>_xlfn.TEXTBEFORE(Homes[[#This Row],[statezip]]," ")</f>
        <v>WA</v>
      </c>
      <c r="D1194" s="6" t="str">
        <f>_xlfn.TEXTAFTER(Homes[[#This Row],[statezip]]," ")</f>
        <v>98122</v>
      </c>
      <c r="E1194" s="1">
        <v>615000</v>
      </c>
      <c r="F1194">
        <v>3</v>
      </c>
      <c r="G1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194" s="3" t="str">
        <f>Homes[[#This Row],[bedrooms]] &amp; " bd | " &amp; TEXT(Homes[[#This Row],[bathrooms]],"0.##") &amp; " ba"</f>
        <v>3 bd | 2.25 ba</v>
      </c>
      <c r="I1194" s="4">
        <v>1760</v>
      </c>
      <c r="J1194" s="1">
        <f>IFERROR(Homes[[#This Row],[price]]/Homes[[#This Row],[sqft_living]]," ")</f>
        <v>349.43181818181819</v>
      </c>
      <c r="K1194" s="4">
        <f>IFERROR(Homes[[#This Row],[sqft_lot]]/43560," ")</f>
        <v>2.6308539944903581E-2</v>
      </c>
      <c r="L1194" t="str">
        <f>IF(Homes[[#This Row],[waterfront]]=1, "Yes","No")</f>
        <v>No</v>
      </c>
      <c r="M1194" s="4" t="str">
        <f>IF(Homes[[#This Row],[sqft_basement]]&gt;0, "Yes","No")</f>
        <v>No</v>
      </c>
      <c r="N1194" t="str">
        <f>CHOOSE(Homes[[#This Row],[view]]+1, "None","Fair","Good","Great","Excellent")</f>
        <v>None</v>
      </c>
      <c r="O1194" t="str">
        <f>CHOOSE(Homes[[#This Row],[condition]], "Poor","Fair","Average","Good","Excellent")</f>
        <v>Average</v>
      </c>
      <c r="P1194">
        <f ca="1">YEAR(TODAY())-Homes[[#This Row],[yr_built]]</f>
        <v>11</v>
      </c>
      <c r="Q1194">
        <v>0</v>
      </c>
      <c r="R1194">
        <f ca="1">IF(Homes[[#This Row],[yr_renovated]]&gt;0, YEAR(TODAY())-Homes[[#This Row],[yr_renovated]], YEAR(TODAY())-Homes[[#This Row],[yr_built]])</f>
        <v>11</v>
      </c>
      <c r="S1194">
        <v>3</v>
      </c>
      <c r="T1194" s="2">
        <v>41790</v>
      </c>
      <c r="U1194" s="3">
        <v>2.25</v>
      </c>
      <c r="V1194" s="4">
        <f>IFERROR(Homes[[#This Row],[sqft_above]]+Homes[[#This Row],[sqft_basement]]," ")</f>
        <v>1760</v>
      </c>
      <c r="W1194" s="4">
        <v>1146</v>
      </c>
      <c r="X1194">
        <v>0</v>
      </c>
      <c r="Y1194">
        <v>0</v>
      </c>
      <c r="Z1194">
        <v>3</v>
      </c>
      <c r="AA1194" s="4">
        <v>1760</v>
      </c>
      <c r="AB1194" s="4">
        <v>0</v>
      </c>
      <c r="AC1194">
        <v>2014</v>
      </c>
      <c r="AD1194" t="s">
        <v>1319</v>
      </c>
      <c r="AE1194" t="s">
        <v>49</v>
      </c>
      <c r="AF1194" t="s">
        <v>302</v>
      </c>
    </row>
    <row r="1195" spans="1:32">
      <c r="A1195" t="str">
        <f>PROPER(TRIM(Homes[[#This Row],[street]]))</f>
        <v>3220 44Th Ave Sw</v>
      </c>
      <c r="B1195" t="str">
        <f>PROPER(TRIM(Homes[[#This Row],[city]]))</f>
        <v>Seattle</v>
      </c>
      <c r="C1195" t="str">
        <f>_xlfn.TEXTBEFORE(Homes[[#This Row],[statezip]]," ")</f>
        <v>WA</v>
      </c>
      <c r="D1195" s="6" t="str">
        <f>_xlfn.TEXTAFTER(Homes[[#This Row],[statezip]]," ")</f>
        <v>98116</v>
      </c>
      <c r="E1195" s="1">
        <v>615000</v>
      </c>
      <c r="F1195">
        <v>5</v>
      </c>
      <c r="G1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95" s="3" t="str">
        <f>Homes[[#This Row],[bedrooms]] &amp; " bd | " &amp; TEXT(Homes[[#This Row],[bathrooms]],"0.##") &amp; " ba"</f>
        <v>5 bd | 2. ba</v>
      </c>
      <c r="I1195" s="4">
        <v>2130</v>
      </c>
      <c r="J1195" s="1">
        <f>IFERROR(Homes[[#This Row],[price]]/Homes[[#This Row],[sqft_living]]," ")</f>
        <v>288.73239436619718</v>
      </c>
      <c r="K1195" s="4">
        <f>IFERROR(Homes[[#This Row],[sqft_lot]]/43560," ")</f>
        <v>9.5959595959595953E-2</v>
      </c>
      <c r="L1195" t="str">
        <f>IF(Homes[[#This Row],[waterfront]]=1, "Yes","No")</f>
        <v>No</v>
      </c>
      <c r="M1195" s="4" t="str">
        <f>IF(Homes[[#This Row],[sqft_basement]]&gt;0, "Yes","No")</f>
        <v>Yes</v>
      </c>
      <c r="N1195" t="str">
        <f>CHOOSE(Homes[[#This Row],[view]]+1, "None","Fair","Good","Great","Excellent")</f>
        <v>None</v>
      </c>
      <c r="O1195" t="str">
        <f>CHOOSE(Homes[[#This Row],[condition]], "Poor","Fair","Average","Good","Excellent")</f>
        <v>Excellent</v>
      </c>
      <c r="P1195">
        <f ca="1">YEAR(TODAY())-Homes[[#This Row],[yr_built]]</f>
        <v>99</v>
      </c>
      <c r="Q1195">
        <v>0</v>
      </c>
      <c r="R1195">
        <f ca="1">IF(Homes[[#This Row],[yr_renovated]]&gt;0, YEAR(TODAY())-Homes[[#This Row],[yr_renovated]], YEAR(TODAY())-Homes[[#This Row],[yr_built]])</f>
        <v>99</v>
      </c>
      <c r="S1195">
        <v>1.5</v>
      </c>
      <c r="T1195" s="2">
        <v>41813</v>
      </c>
      <c r="U1195" s="3">
        <v>2</v>
      </c>
      <c r="V1195" s="4">
        <f>IFERROR(Homes[[#This Row],[sqft_above]]+Homes[[#This Row],[sqft_basement]]," ")</f>
        <v>2130</v>
      </c>
      <c r="W1195" s="4">
        <v>4180</v>
      </c>
      <c r="X1195">
        <v>0</v>
      </c>
      <c r="Y1195">
        <v>0</v>
      </c>
      <c r="Z1195">
        <v>5</v>
      </c>
      <c r="AA1195" s="4">
        <v>1270</v>
      </c>
      <c r="AB1195" s="4">
        <v>860</v>
      </c>
      <c r="AC1195">
        <v>1926</v>
      </c>
      <c r="AD1195" t="s">
        <v>1320</v>
      </c>
      <c r="AE1195" t="s">
        <v>49</v>
      </c>
      <c r="AF1195" t="s">
        <v>192</v>
      </c>
    </row>
    <row r="1196" spans="1:32">
      <c r="A1196" t="str">
        <f>PROPER(TRIM(Homes[[#This Row],[street]]))</f>
        <v>7407-7411 28Th Ave Nw</v>
      </c>
      <c r="B1196" t="str">
        <f>PROPER(TRIM(Homes[[#This Row],[city]]))</f>
        <v>Seattle</v>
      </c>
      <c r="C1196" t="str">
        <f>_xlfn.TEXTBEFORE(Homes[[#This Row],[statezip]]," ")</f>
        <v>WA</v>
      </c>
      <c r="D1196" s="6" t="str">
        <f>_xlfn.TEXTAFTER(Homes[[#This Row],[statezip]]," ")</f>
        <v>98117</v>
      </c>
      <c r="E1196" s="1">
        <v>615000</v>
      </c>
      <c r="F1196">
        <v>2</v>
      </c>
      <c r="G1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196" s="3" t="str">
        <f>Homes[[#This Row],[bedrooms]] &amp; " bd | " &amp; TEXT(Homes[[#This Row],[bathrooms]],"0.##") &amp; " ba"</f>
        <v>2 bd | 1. ba</v>
      </c>
      <c r="I1196" s="4">
        <v>1270</v>
      </c>
      <c r="J1196" s="1">
        <f>IFERROR(Homes[[#This Row],[price]]/Homes[[#This Row],[sqft_living]]," ")</f>
        <v>484.25196850393701</v>
      </c>
      <c r="K1196" s="4">
        <f>IFERROR(Homes[[#This Row],[sqft_lot]]/43560," ")</f>
        <v>0.1147842056932966</v>
      </c>
      <c r="L1196" t="str">
        <f>IF(Homes[[#This Row],[waterfront]]=1, "Yes","No")</f>
        <v>No</v>
      </c>
      <c r="M1196" s="4" t="str">
        <f>IF(Homes[[#This Row],[sqft_basement]]&gt;0, "Yes","No")</f>
        <v>Yes</v>
      </c>
      <c r="N1196" t="str">
        <f>CHOOSE(Homes[[#This Row],[view]]+1, "None","Fair","Good","Great","Excellent")</f>
        <v>None</v>
      </c>
      <c r="O1196" t="str">
        <f>CHOOSE(Homes[[#This Row],[condition]], "Poor","Fair","Average","Good","Excellent")</f>
        <v>Average</v>
      </c>
      <c r="P1196">
        <f ca="1">YEAR(TODAY())-Homes[[#This Row],[yr_built]]</f>
        <v>76</v>
      </c>
      <c r="Q1196">
        <v>1998</v>
      </c>
      <c r="R1196">
        <f ca="1">IF(Homes[[#This Row],[yr_renovated]]&gt;0, YEAR(TODAY())-Homes[[#This Row],[yr_renovated]], YEAR(TODAY())-Homes[[#This Row],[yr_built]])</f>
        <v>27</v>
      </c>
      <c r="S1196">
        <v>1</v>
      </c>
      <c r="T1196" s="2">
        <v>41814</v>
      </c>
      <c r="U1196" s="3">
        <v>1</v>
      </c>
      <c r="V1196" s="4">
        <f>IFERROR(Homes[[#This Row],[sqft_above]]+Homes[[#This Row],[sqft_basement]]," ")</f>
        <v>1270</v>
      </c>
      <c r="W1196" s="4">
        <v>5000</v>
      </c>
      <c r="X1196">
        <v>0</v>
      </c>
      <c r="Y1196">
        <v>0</v>
      </c>
      <c r="Z1196">
        <v>3</v>
      </c>
      <c r="AA1196" s="4">
        <v>1090</v>
      </c>
      <c r="AB1196" s="4">
        <v>180</v>
      </c>
      <c r="AC1196">
        <v>1949</v>
      </c>
      <c r="AD1196" t="s">
        <v>1321</v>
      </c>
      <c r="AE1196" t="s">
        <v>49</v>
      </c>
      <c r="AF1196" t="s">
        <v>204</v>
      </c>
    </row>
    <row r="1197" spans="1:32">
      <c r="A1197" t="str">
        <f>PROPER(TRIM(Homes[[#This Row],[street]]))</f>
        <v>2425 Westview Dr W</v>
      </c>
      <c r="B1197" t="str">
        <f>PROPER(TRIM(Homes[[#This Row],[city]]))</f>
        <v>Seattle</v>
      </c>
      <c r="C1197" t="str">
        <f>_xlfn.TEXTBEFORE(Homes[[#This Row],[statezip]]," ")</f>
        <v>WA</v>
      </c>
      <c r="D1197" s="6" t="str">
        <f>_xlfn.TEXTAFTER(Homes[[#This Row],[statezip]]," ")</f>
        <v>98119</v>
      </c>
      <c r="E1197" s="1">
        <v>613000</v>
      </c>
      <c r="F1197">
        <v>2</v>
      </c>
      <c r="G1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197" s="3" t="str">
        <f>Homes[[#This Row],[bedrooms]] &amp; " bd | " &amp; TEXT(Homes[[#This Row],[bathrooms]],"0.##") &amp; " ba"</f>
        <v>2 bd | 2. ba</v>
      </c>
      <c r="I1197" s="4">
        <v>1170</v>
      </c>
      <c r="J1197" s="1">
        <f>IFERROR(Homes[[#This Row],[price]]/Homes[[#This Row],[sqft_living]]," ")</f>
        <v>523.9316239316239</v>
      </c>
      <c r="K1197" s="4">
        <f>IFERROR(Homes[[#This Row],[sqft_lot]]/43560," ")</f>
        <v>4.3388429752066117E-2</v>
      </c>
      <c r="L1197" t="str">
        <f>IF(Homes[[#This Row],[waterfront]]=1, "Yes","No")</f>
        <v>No</v>
      </c>
      <c r="M1197" s="4" t="str">
        <f>IF(Homes[[#This Row],[sqft_basement]]&gt;0, "Yes","No")</f>
        <v>No</v>
      </c>
      <c r="N1197" t="str">
        <f>CHOOSE(Homes[[#This Row],[view]]+1, "None","Fair","Good","Great","Excellent")</f>
        <v>Fair</v>
      </c>
      <c r="O1197" t="str">
        <f>CHOOSE(Homes[[#This Row],[condition]], "Poor","Fair","Average","Good","Excellent")</f>
        <v>Good</v>
      </c>
      <c r="P1197">
        <f ca="1">YEAR(TODAY())-Homes[[#This Row],[yr_built]]</f>
        <v>98</v>
      </c>
      <c r="Q1197">
        <v>0</v>
      </c>
      <c r="R1197">
        <f ca="1">IF(Homes[[#This Row],[yr_renovated]]&gt;0, YEAR(TODAY())-Homes[[#This Row],[yr_renovated]], YEAR(TODAY())-Homes[[#This Row],[yr_built]])</f>
        <v>98</v>
      </c>
      <c r="S1197">
        <v>1.5</v>
      </c>
      <c r="T1197" s="2">
        <v>41828</v>
      </c>
      <c r="U1197" s="3">
        <v>2</v>
      </c>
      <c r="V1197" s="4">
        <f>IFERROR(Homes[[#This Row],[sqft_above]]+Homes[[#This Row],[sqft_basement]]," ")</f>
        <v>1170</v>
      </c>
      <c r="W1197" s="4">
        <v>1890</v>
      </c>
      <c r="X1197">
        <v>0</v>
      </c>
      <c r="Y1197">
        <v>1</v>
      </c>
      <c r="Z1197">
        <v>4</v>
      </c>
      <c r="AA1197" s="4">
        <v>1170</v>
      </c>
      <c r="AB1197" s="4">
        <v>0</v>
      </c>
      <c r="AC1197">
        <v>1927</v>
      </c>
      <c r="AD1197" t="s">
        <v>1322</v>
      </c>
      <c r="AE1197" t="s">
        <v>49</v>
      </c>
      <c r="AF1197" t="s">
        <v>68</v>
      </c>
    </row>
    <row r="1198" spans="1:32">
      <c r="A1198" t="str">
        <f>PROPER(TRIM(Homes[[#This Row],[street]]))</f>
        <v>1813 177Th Ave Ne</v>
      </c>
      <c r="B1198" t="str">
        <f>PROPER(TRIM(Homes[[#This Row],[city]]))</f>
        <v>Bellevue</v>
      </c>
      <c r="C1198" t="str">
        <f>_xlfn.TEXTBEFORE(Homes[[#This Row],[statezip]]," ")</f>
        <v>WA</v>
      </c>
      <c r="D1198" s="6" t="str">
        <f>_xlfn.TEXTAFTER(Homes[[#This Row],[statezip]]," ")</f>
        <v>98008</v>
      </c>
      <c r="E1198" s="1">
        <v>613000</v>
      </c>
      <c r="F1198">
        <v>5</v>
      </c>
      <c r="G1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8" s="3" t="str">
        <f>Homes[[#This Row],[bedrooms]] &amp; " bd | " &amp; TEXT(Homes[[#This Row],[bathrooms]],"0.##") &amp; " ba"</f>
        <v>5 bd | 2.5 ba</v>
      </c>
      <c r="I1198" s="4">
        <v>2070</v>
      </c>
      <c r="J1198" s="1">
        <f>IFERROR(Homes[[#This Row],[price]]/Homes[[#This Row],[sqft_living]]," ")</f>
        <v>296.1352657004831</v>
      </c>
      <c r="K1198" s="4">
        <f>IFERROR(Homes[[#This Row],[sqft_lot]]/43560," ")</f>
        <v>0.27548209366391185</v>
      </c>
      <c r="L1198" t="str">
        <f>IF(Homes[[#This Row],[waterfront]]=1, "Yes","No")</f>
        <v>No</v>
      </c>
      <c r="M1198" s="4" t="str">
        <f>IF(Homes[[#This Row],[sqft_basement]]&gt;0, "Yes","No")</f>
        <v>Yes</v>
      </c>
      <c r="N1198" t="str">
        <f>CHOOSE(Homes[[#This Row],[view]]+1, "None","Fair","Good","Great","Excellent")</f>
        <v>None</v>
      </c>
      <c r="O1198" t="str">
        <f>CHOOSE(Homes[[#This Row],[condition]], "Poor","Fair","Average","Good","Excellent")</f>
        <v>Good</v>
      </c>
      <c r="P1198">
        <f ca="1">YEAR(TODAY())-Homes[[#This Row],[yr_built]]</f>
        <v>58</v>
      </c>
      <c r="Q1198">
        <v>0</v>
      </c>
      <c r="R1198">
        <f ca="1">IF(Homes[[#This Row],[yr_renovated]]&gt;0, YEAR(TODAY())-Homes[[#This Row],[yr_renovated]], YEAR(TODAY())-Homes[[#This Row],[yr_built]])</f>
        <v>58</v>
      </c>
      <c r="S1198">
        <v>1</v>
      </c>
      <c r="T1198" s="2">
        <v>41793</v>
      </c>
      <c r="U1198" s="3">
        <v>2.5</v>
      </c>
      <c r="V1198" s="4">
        <f>IFERROR(Homes[[#This Row],[sqft_above]]+Homes[[#This Row],[sqft_basement]]," ")</f>
        <v>2070</v>
      </c>
      <c r="W1198" s="4">
        <v>12000</v>
      </c>
      <c r="X1198">
        <v>0</v>
      </c>
      <c r="Y1198">
        <v>0</v>
      </c>
      <c r="Z1198">
        <v>4</v>
      </c>
      <c r="AA1198" s="4">
        <v>1340</v>
      </c>
      <c r="AB1198" s="4">
        <v>730</v>
      </c>
      <c r="AC1198">
        <v>1967</v>
      </c>
      <c r="AD1198" t="s">
        <v>1323</v>
      </c>
      <c r="AE1198" t="s">
        <v>33</v>
      </c>
      <c r="AF1198" t="s">
        <v>53</v>
      </c>
    </row>
    <row r="1199" spans="1:32">
      <c r="A1199" t="str">
        <f>PROPER(TRIM(Homes[[#This Row],[street]]))</f>
        <v>819 31St Ave</v>
      </c>
      <c r="B1199" t="str">
        <f>PROPER(TRIM(Homes[[#This Row],[city]]))</f>
        <v>Seattle</v>
      </c>
      <c r="C1199" t="str">
        <f>_xlfn.TEXTBEFORE(Homes[[#This Row],[statezip]]," ")</f>
        <v>WA</v>
      </c>
      <c r="D1199" s="6" t="str">
        <f>_xlfn.TEXTAFTER(Homes[[#This Row],[statezip]]," ")</f>
        <v>98122</v>
      </c>
      <c r="E1199" s="1">
        <v>613000</v>
      </c>
      <c r="F1199">
        <v>3</v>
      </c>
      <c r="G1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199" s="3" t="str">
        <f>Homes[[#This Row],[bedrooms]] &amp; " bd | " &amp; TEXT(Homes[[#This Row],[bathrooms]],"0.##") &amp; " ba"</f>
        <v>3 bd | 2.5 ba</v>
      </c>
      <c r="I1199" s="4">
        <v>1350</v>
      </c>
      <c r="J1199" s="1">
        <f>IFERROR(Homes[[#This Row],[price]]/Homes[[#This Row],[sqft_living]]," ")</f>
        <v>454.07407407407408</v>
      </c>
      <c r="K1199" s="4">
        <f>IFERROR(Homes[[#This Row],[sqft_lot]]/43560," ")</f>
        <v>7.0431588613406801E-2</v>
      </c>
      <c r="L1199" t="str">
        <f>IF(Homes[[#This Row],[waterfront]]=1, "Yes","No")</f>
        <v>No</v>
      </c>
      <c r="M1199" s="4" t="str">
        <f>IF(Homes[[#This Row],[sqft_basement]]&gt;0, "Yes","No")</f>
        <v>No</v>
      </c>
      <c r="N1199" t="str">
        <f>CHOOSE(Homes[[#This Row],[view]]+1, "None","Fair","Good","Great","Excellent")</f>
        <v>None</v>
      </c>
      <c r="O1199" t="str">
        <f>CHOOSE(Homes[[#This Row],[condition]], "Poor","Fair","Average","Good","Excellent")</f>
        <v>Average</v>
      </c>
      <c r="P1199">
        <f ca="1">YEAR(TODAY())-Homes[[#This Row],[yr_built]]</f>
        <v>34</v>
      </c>
      <c r="Q1199">
        <v>0</v>
      </c>
      <c r="R1199">
        <f ca="1">IF(Homes[[#This Row],[yr_renovated]]&gt;0, YEAR(TODAY())-Homes[[#This Row],[yr_renovated]], YEAR(TODAY())-Homes[[#This Row],[yr_built]])</f>
        <v>34</v>
      </c>
      <c r="S1199">
        <v>2</v>
      </c>
      <c r="T1199" s="2">
        <v>41793</v>
      </c>
      <c r="U1199" s="3">
        <v>2.5</v>
      </c>
      <c r="V1199" s="4">
        <f>IFERROR(Homes[[#This Row],[sqft_above]]+Homes[[#This Row],[sqft_basement]]," ")</f>
        <v>1350</v>
      </c>
      <c r="W1199" s="4">
        <v>3068</v>
      </c>
      <c r="X1199">
        <v>0</v>
      </c>
      <c r="Y1199">
        <v>0</v>
      </c>
      <c r="Z1199">
        <v>3</v>
      </c>
      <c r="AA1199" s="4">
        <v>1350</v>
      </c>
      <c r="AB1199" s="4">
        <v>0</v>
      </c>
      <c r="AC1199">
        <v>1991</v>
      </c>
      <c r="AD1199" t="s">
        <v>1324</v>
      </c>
      <c r="AE1199" t="s">
        <v>49</v>
      </c>
      <c r="AF1199" t="s">
        <v>302</v>
      </c>
    </row>
    <row r="1200" spans="1:32">
      <c r="A1200" t="str">
        <f>PROPER(TRIM(Homes[[#This Row],[street]]))</f>
        <v>5212 Wallingford Ave N</v>
      </c>
      <c r="B1200" t="str">
        <f>PROPER(TRIM(Homes[[#This Row],[city]]))</f>
        <v>Seattle</v>
      </c>
      <c r="C1200" t="str">
        <f>_xlfn.TEXTBEFORE(Homes[[#This Row],[statezip]]," ")</f>
        <v>WA</v>
      </c>
      <c r="D1200" s="6" t="str">
        <f>_xlfn.TEXTAFTER(Homes[[#This Row],[statezip]]," ")</f>
        <v>98103</v>
      </c>
      <c r="E1200" s="1">
        <v>613000</v>
      </c>
      <c r="F1200">
        <v>4</v>
      </c>
      <c r="G1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00" s="3" t="str">
        <f>Homes[[#This Row],[bedrooms]] &amp; " bd | " &amp; TEXT(Homes[[#This Row],[bathrooms]],"0.##") &amp; " ba"</f>
        <v>4 bd | 2. ba</v>
      </c>
      <c r="I1200" s="4">
        <v>1550</v>
      </c>
      <c r="J1200" s="1">
        <f>IFERROR(Homes[[#This Row],[price]]/Homes[[#This Row],[sqft_living]]," ")</f>
        <v>395.48387096774195</v>
      </c>
      <c r="K1200" s="4">
        <f>IFERROR(Homes[[#This Row],[sqft_lot]]/43560," ")</f>
        <v>0.11053719008264463</v>
      </c>
      <c r="L1200" t="str">
        <f>IF(Homes[[#This Row],[waterfront]]=1, "Yes","No")</f>
        <v>No</v>
      </c>
      <c r="M1200" s="4" t="str">
        <f>IF(Homes[[#This Row],[sqft_basement]]&gt;0, "Yes","No")</f>
        <v>No</v>
      </c>
      <c r="N1200" t="str">
        <f>CHOOSE(Homes[[#This Row],[view]]+1, "None","Fair","Good","Great","Excellent")</f>
        <v>None</v>
      </c>
      <c r="O1200" t="str">
        <f>CHOOSE(Homes[[#This Row],[condition]], "Poor","Fair","Average","Good","Excellent")</f>
        <v>Average</v>
      </c>
      <c r="P1200">
        <f ca="1">YEAR(TODAY())-Homes[[#This Row],[yr_built]]</f>
        <v>116</v>
      </c>
      <c r="Q1200">
        <v>2004</v>
      </c>
      <c r="R1200">
        <f ca="1">IF(Homes[[#This Row],[yr_renovated]]&gt;0, YEAR(TODAY())-Homes[[#This Row],[yr_renovated]], YEAR(TODAY())-Homes[[#This Row],[yr_built]])</f>
        <v>21</v>
      </c>
      <c r="S1200">
        <v>1.5</v>
      </c>
      <c r="T1200" s="2">
        <v>41774</v>
      </c>
      <c r="U1200" s="3">
        <v>2</v>
      </c>
      <c r="V1200" s="4">
        <f>IFERROR(Homes[[#This Row],[sqft_above]]+Homes[[#This Row],[sqft_basement]]," ")</f>
        <v>1550</v>
      </c>
      <c r="W1200" s="4">
        <v>4815</v>
      </c>
      <c r="X1200">
        <v>0</v>
      </c>
      <c r="Y1200">
        <v>0</v>
      </c>
      <c r="Z1200">
        <v>3</v>
      </c>
      <c r="AA1200" s="4">
        <v>1550</v>
      </c>
      <c r="AB1200" s="4">
        <v>0</v>
      </c>
      <c r="AC1200">
        <v>1909</v>
      </c>
      <c r="AD1200" t="s">
        <v>1325</v>
      </c>
      <c r="AE1200" t="s">
        <v>49</v>
      </c>
      <c r="AF1200" t="s">
        <v>172</v>
      </c>
    </row>
    <row r="1201" spans="1:32">
      <c r="A1201" t="str">
        <f>PROPER(TRIM(Homes[[#This Row],[street]]))</f>
        <v>373 Ne Eagle Way</v>
      </c>
      <c r="B1201" t="str">
        <f>PROPER(TRIM(Homes[[#This Row],[city]]))</f>
        <v>Issaquah</v>
      </c>
      <c r="C1201" t="str">
        <f>_xlfn.TEXTBEFORE(Homes[[#This Row],[statezip]]," ")</f>
        <v>WA</v>
      </c>
      <c r="D1201" s="6" t="str">
        <f>_xlfn.TEXTAFTER(Homes[[#This Row],[statezip]]," ")</f>
        <v>98029</v>
      </c>
      <c r="E1201" s="1">
        <v>611000</v>
      </c>
      <c r="F1201">
        <v>3</v>
      </c>
      <c r="G1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1" s="3" t="str">
        <f>Homes[[#This Row],[bedrooms]] &amp; " bd | " &amp; TEXT(Homes[[#This Row],[bathrooms]],"0.##") &amp; " ba"</f>
        <v>3 bd | 2.5 ba</v>
      </c>
      <c r="I1201" s="4">
        <v>2134</v>
      </c>
      <c r="J1201" s="1">
        <f>IFERROR(Homes[[#This Row],[price]]/Homes[[#This Row],[sqft_living]]," ")</f>
        <v>286.31677600749765</v>
      </c>
      <c r="K1201" s="4">
        <f>IFERROR(Homes[[#This Row],[sqft_lot]]/43560," ")</f>
        <v>4.5546372819100095E-2</v>
      </c>
      <c r="L1201" t="str">
        <f>IF(Homes[[#This Row],[waterfront]]=1, "Yes","No")</f>
        <v>No</v>
      </c>
      <c r="M1201" s="4" t="str">
        <f>IF(Homes[[#This Row],[sqft_basement]]&gt;0, "Yes","No")</f>
        <v>No</v>
      </c>
      <c r="N1201" t="str">
        <f>CHOOSE(Homes[[#This Row],[view]]+1, "None","Fair","Good","Great","Excellent")</f>
        <v>None</v>
      </c>
      <c r="O1201" t="str">
        <f>CHOOSE(Homes[[#This Row],[condition]], "Poor","Fair","Average","Good","Excellent")</f>
        <v>Average</v>
      </c>
      <c r="P1201">
        <f ca="1">YEAR(TODAY())-Homes[[#This Row],[yr_built]]</f>
        <v>17</v>
      </c>
      <c r="Q1201">
        <v>0</v>
      </c>
      <c r="R1201">
        <f ca="1">IF(Homes[[#This Row],[yr_renovated]]&gt;0, YEAR(TODAY())-Homes[[#This Row],[yr_renovated]], YEAR(TODAY())-Homes[[#This Row],[yr_built]])</f>
        <v>17</v>
      </c>
      <c r="S1201">
        <v>2.5</v>
      </c>
      <c r="T1201" s="2">
        <v>41775</v>
      </c>
      <c r="U1201" s="3">
        <v>2.5</v>
      </c>
      <c r="V1201" s="4">
        <f>IFERROR(Homes[[#This Row],[sqft_above]]+Homes[[#This Row],[sqft_basement]]," ")</f>
        <v>2134</v>
      </c>
      <c r="W1201" s="4">
        <v>1984</v>
      </c>
      <c r="X1201">
        <v>0</v>
      </c>
      <c r="Y1201">
        <v>0</v>
      </c>
      <c r="Z1201">
        <v>3</v>
      </c>
      <c r="AA1201" s="4">
        <v>2134</v>
      </c>
      <c r="AB1201" s="4">
        <v>0</v>
      </c>
      <c r="AC1201">
        <v>2008</v>
      </c>
      <c r="AD1201" t="s">
        <v>1326</v>
      </c>
      <c r="AE1201" t="s">
        <v>79</v>
      </c>
      <c r="AF1201" t="s">
        <v>80</v>
      </c>
    </row>
    <row r="1202" spans="1:32">
      <c r="A1202" t="str">
        <f>PROPER(TRIM(Homes[[#This Row],[street]]))</f>
        <v>820 Idylwood Dr Sw</v>
      </c>
      <c r="B1202" t="str">
        <f>PROPER(TRIM(Homes[[#This Row],[city]]))</f>
        <v>Issaquah</v>
      </c>
      <c r="C1202" t="str">
        <f>_xlfn.TEXTBEFORE(Homes[[#This Row],[statezip]]," ")</f>
        <v>WA</v>
      </c>
      <c r="D1202" s="6" t="str">
        <f>_xlfn.TEXTAFTER(Homes[[#This Row],[statezip]]," ")</f>
        <v>98027</v>
      </c>
      <c r="E1202" s="1">
        <v>611000</v>
      </c>
      <c r="F1202">
        <v>6</v>
      </c>
      <c r="G1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2" s="3" t="str">
        <f>Homes[[#This Row],[bedrooms]] &amp; " bd | " &amp; TEXT(Homes[[#This Row],[bathrooms]],"0.##") &amp; " ba"</f>
        <v>6 bd | 2.5 ba</v>
      </c>
      <c r="I1202" s="4">
        <v>3820</v>
      </c>
      <c r="J1202" s="1">
        <f>IFERROR(Homes[[#This Row],[price]]/Homes[[#This Row],[sqft_living]]," ")</f>
        <v>159.9476439790576</v>
      </c>
      <c r="K1202" s="4">
        <f>IFERROR(Homes[[#This Row],[sqft_lot]]/43560," ")</f>
        <v>1.2206841138659321</v>
      </c>
      <c r="L1202" t="str">
        <f>IF(Homes[[#This Row],[waterfront]]=1, "Yes","No")</f>
        <v>No</v>
      </c>
      <c r="M1202" s="4" t="str">
        <f>IF(Homes[[#This Row],[sqft_basement]]&gt;0, "Yes","No")</f>
        <v>Yes</v>
      </c>
      <c r="N1202" t="str">
        <f>CHOOSE(Homes[[#This Row],[view]]+1, "None","Fair","Good","Great","Excellent")</f>
        <v>None</v>
      </c>
      <c r="O1202" t="str">
        <f>CHOOSE(Homes[[#This Row],[condition]], "Poor","Fair","Average","Good","Excellent")</f>
        <v>Good</v>
      </c>
      <c r="P1202">
        <f ca="1">YEAR(TODAY())-Homes[[#This Row],[yr_built]]</f>
        <v>51</v>
      </c>
      <c r="Q1202">
        <v>0</v>
      </c>
      <c r="R1202">
        <f ca="1">IF(Homes[[#This Row],[yr_renovated]]&gt;0, YEAR(TODAY())-Homes[[#This Row],[yr_renovated]], YEAR(TODAY())-Homes[[#This Row],[yr_built]])</f>
        <v>51</v>
      </c>
      <c r="S1202">
        <v>1</v>
      </c>
      <c r="T1202" s="2">
        <v>41797</v>
      </c>
      <c r="U1202" s="3">
        <v>2.5</v>
      </c>
      <c r="V1202" s="4">
        <f>IFERROR(Homes[[#This Row],[sqft_above]]+Homes[[#This Row],[sqft_basement]]," ")</f>
        <v>3820</v>
      </c>
      <c r="W1202" s="4">
        <v>53173</v>
      </c>
      <c r="X1202">
        <v>0</v>
      </c>
      <c r="Y1202">
        <v>0</v>
      </c>
      <c r="Z1202">
        <v>4</v>
      </c>
      <c r="AA1202" s="4">
        <v>2040</v>
      </c>
      <c r="AB1202" s="4">
        <v>1780</v>
      </c>
      <c r="AC1202">
        <v>1974</v>
      </c>
      <c r="AD1202" t="s">
        <v>1327</v>
      </c>
      <c r="AE1202" t="s">
        <v>79</v>
      </c>
      <c r="AF1202" t="s">
        <v>82</v>
      </c>
    </row>
    <row r="1203" spans="1:32">
      <c r="A1203" t="str">
        <f>PROPER(TRIM(Homes[[#This Row],[street]]))</f>
        <v>23911 Se 6Th St</v>
      </c>
      <c r="B1203" t="str">
        <f>PROPER(TRIM(Homes[[#This Row],[city]]))</f>
        <v>Redmond</v>
      </c>
      <c r="C1203" t="str">
        <f>_xlfn.TEXTBEFORE(Homes[[#This Row],[statezip]]," ")</f>
        <v>WA</v>
      </c>
      <c r="D1203" s="6" t="str">
        <f>_xlfn.TEXTAFTER(Homes[[#This Row],[statezip]]," ")</f>
        <v>98074</v>
      </c>
      <c r="E1203" s="1">
        <v>611000</v>
      </c>
      <c r="F1203">
        <v>4</v>
      </c>
      <c r="G1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3" s="3" t="str">
        <f>Homes[[#This Row],[bedrooms]] &amp; " bd | " &amp; TEXT(Homes[[#This Row],[bathrooms]],"0.##") &amp; " ba"</f>
        <v>4 bd | 2.5 ba</v>
      </c>
      <c r="I1203" s="4">
        <v>2460</v>
      </c>
      <c r="J1203" s="1">
        <f>IFERROR(Homes[[#This Row],[price]]/Homes[[#This Row],[sqft_living]]," ")</f>
        <v>248.3739837398374</v>
      </c>
      <c r="K1203" s="4">
        <f>IFERROR(Homes[[#This Row],[sqft_lot]]/43560," ")</f>
        <v>9.6418732782369149E-2</v>
      </c>
      <c r="L1203" t="str">
        <f>IF(Homes[[#This Row],[waterfront]]=1, "Yes","No")</f>
        <v>No</v>
      </c>
      <c r="M1203" s="4" t="str">
        <f>IF(Homes[[#This Row],[sqft_basement]]&gt;0, "Yes","No")</f>
        <v>No</v>
      </c>
      <c r="N1203" t="str">
        <f>CHOOSE(Homes[[#This Row],[view]]+1, "None","Fair","Good","Great","Excellent")</f>
        <v>None</v>
      </c>
      <c r="O1203" t="str">
        <f>CHOOSE(Homes[[#This Row],[condition]], "Poor","Fair","Average","Good","Excellent")</f>
        <v>Average</v>
      </c>
      <c r="P1203">
        <f ca="1">YEAR(TODAY())-Homes[[#This Row],[yr_built]]</f>
        <v>27</v>
      </c>
      <c r="Q1203">
        <v>2006</v>
      </c>
      <c r="R1203">
        <f ca="1">IF(Homes[[#This Row],[yr_renovated]]&gt;0, YEAR(TODAY())-Homes[[#This Row],[yr_renovated]], YEAR(TODAY())-Homes[[#This Row],[yr_built]])</f>
        <v>19</v>
      </c>
      <c r="S1203">
        <v>2</v>
      </c>
      <c r="T1203" s="2">
        <v>41778</v>
      </c>
      <c r="U1203" s="3">
        <v>2.5</v>
      </c>
      <c r="V1203" s="4">
        <f>IFERROR(Homes[[#This Row],[sqft_above]]+Homes[[#This Row],[sqft_basement]]," ")</f>
        <v>2460</v>
      </c>
      <c r="W1203" s="4">
        <v>4200</v>
      </c>
      <c r="X1203">
        <v>0</v>
      </c>
      <c r="Y1203">
        <v>0</v>
      </c>
      <c r="Z1203">
        <v>3</v>
      </c>
      <c r="AA1203" s="4">
        <v>2460</v>
      </c>
      <c r="AB1203" s="4">
        <v>0</v>
      </c>
      <c r="AC1203">
        <v>1998</v>
      </c>
      <c r="AD1203" t="s">
        <v>1328</v>
      </c>
      <c r="AE1203" t="s">
        <v>137</v>
      </c>
      <c r="AF1203" t="s">
        <v>266</v>
      </c>
    </row>
    <row r="1204" spans="1:32">
      <c r="A1204" t="str">
        <f>PROPER(TRIM(Homes[[#This Row],[street]]))</f>
        <v>21132 Ne 42Nd St</v>
      </c>
      <c r="B1204" t="str">
        <f>PROPER(TRIM(Homes[[#This Row],[city]]))</f>
        <v>Sammamish</v>
      </c>
      <c r="C1204" t="str">
        <f>_xlfn.TEXTBEFORE(Homes[[#This Row],[statezip]]," ")</f>
        <v>WA</v>
      </c>
      <c r="D1204" s="6" t="str">
        <f>_xlfn.TEXTAFTER(Homes[[#This Row],[statezip]]," ")</f>
        <v>98074</v>
      </c>
      <c r="E1204" s="1">
        <v>610750</v>
      </c>
      <c r="F1204">
        <v>4</v>
      </c>
      <c r="G1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04" s="3" t="str">
        <f>Homes[[#This Row],[bedrooms]] &amp; " bd | " &amp; TEXT(Homes[[#This Row],[bathrooms]],"0.##") &amp; " ba"</f>
        <v>4 bd | 2.25 ba</v>
      </c>
      <c r="I1204" s="4">
        <v>2180</v>
      </c>
      <c r="J1204" s="1">
        <f>IFERROR(Homes[[#This Row],[price]]/Homes[[#This Row],[sqft_living]]," ")</f>
        <v>280.16055045871559</v>
      </c>
      <c r="K1204" s="4">
        <f>IFERROR(Homes[[#This Row],[sqft_lot]]/43560," ")</f>
        <v>0.16751606978879707</v>
      </c>
      <c r="L1204" t="str">
        <f>IF(Homes[[#This Row],[waterfront]]=1, "Yes","No")</f>
        <v>No</v>
      </c>
      <c r="M1204" s="4" t="str">
        <f>IF(Homes[[#This Row],[sqft_basement]]&gt;0, "Yes","No")</f>
        <v>No</v>
      </c>
      <c r="N1204" t="str">
        <f>CHOOSE(Homes[[#This Row],[view]]+1, "None","Fair","Good","Great","Excellent")</f>
        <v>None</v>
      </c>
      <c r="O1204" t="str">
        <f>CHOOSE(Homes[[#This Row],[condition]], "Poor","Fair","Average","Good","Excellent")</f>
        <v>Average</v>
      </c>
      <c r="P1204">
        <f ca="1">YEAR(TODAY())-Homes[[#This Row],[yr_built]]</f>
        <v>41</v>
      </c>
      <c r="Q1204">
        <v>0</v>
      </c>
      <c r="R1204">
        <f ca="1">IF(Homes[[#This Row],[yr_renovated]]&gt;0, YEAR(TODAY())-Homes[[#This Row],[yr_renovated]], YEAR(TODAY())-Homes[[#This Row],[yr_built]])</f>
        <v>41</v>
      </c>
      <c r="S1204">
        <v>2</v>
      </c>
      <c r="T1204" s="2">
        <v>41802</v>
      </c>
      <c r="U1204" s="3">
        <v>2.25</v>
      </c>
      <c r="V1204" s="4">
        <f>IFERROR(Homes[[#This Row],[sqft_above]]+Homes[[#This Row],[sqft_basement]]," ")</f>
        <v>2180</v>
      </c>
      <c r="W1204" s="4">
        <v>7297</v>
      </c>
      <c r="X1204">
        <v>0</v>
      </c>
      <c r="Y1204">
        <v>0</v>
      </c>
      <c r="Z1204">
        <v>3</v>
      </c>
      <c r="AA1204" s="4">
        <v>2180</v>
      </c>
      <c r="AB1204" s="4">
        <v>0</v>
      </c>
      <c r="AC1204">
        <v>1984</v>
      </c>
      <c r="AD1204" t="s">
        <v>1329</v>
      </c>
      <c r="AE1204" t="s">
        <v>102</v>
      </c>
      <c r="AF1204" t="s">
        <v>266</v>
      </c>
    </row>
    <row r="1205" spans="1:32">
      <c r="A1205" t="str">
        <f>PROPER(TRIM(Homes[[#This Row],[street]]))</f>
        <v>9319 45Th Ave Sw</v>
      </c>
      <c r="B1205" t="str">
        <f>PROPER(TRIM(Homes[[#This Row],[city]]))</f>
        <v>Seattle</v>
      </c>
      <c r="C1205" t="str">
        <f>_xlfn.TEXTBEFORE(Homes[[#This Row],[statezip]]," ")</f>
        <v>WA</v>
      </c>
      <c r="D1205" s="6" t="str">
        <f>_xlfn.TEXTAFTER(Homes[[#This Row],[statezip]]," ")</f>
        <v>98136</v>
      </c>
      <c r="E1205" s="1">
        <v>610000</v>
      </c>
      <c r="F1205">
        <v>4</v>
      </c>
      <c r="G1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05" s="3" t="str">
        <f>Homes[[#This Row],[bedrooms]] &amp; " bd | " &amp; TEXT(Homes[[#This Row],[bathrooms]],"0.##") &amp; " ba"</f>
        <v>4 bd | 3. ba</v>
      </c>
      <c r="I1205" s="4">
        <v>2110</v>
      </c>
      <c r="J1205" s="1">
        <f>IFERROR(Homes[[#This Row],[price]]/Homes[[#This Row],[sqft_living]]," ")</f>
        <v>289.09952606635073</v>
      </c>
      <c r="K1205" s="4">
        <f>IFERROR(Homes[[#This Row],[sqft_lot]]/43560," ")</f>
        <v>0.1147842056932966</v>
      </c>
      <c r="L1205" t="str">
        <f>IF(Homes[[#This Row],[waterfront]]=1, "Yes","No")</f>
        <v>No</v>
      </c>
      <c r="M1205" s="4" t="str">
        <f>IF(Homes[[#This Row],[sqft_basement]]&gt;0, "Yes","No")</f>
        <v>Yes</v>
      </c>
      <c r="N1205" t="str">
        <f>CHOOSE(Homes[[#This Row],[view]]+1, "None","Fair","Good","Great","Excellent")</f>
        <v>Good</v>
      </c>
      <c r="O1205" t="str">
        <f>CHOOSE(Homes[[#This Row],[condition]], "Poor","Fair","Average","Good","Excellent")</f>
        <v>Good</v>
      </c>
      <c r="P1205">
        <f ca="1">YEAR(TODAY())-Homes[[#This Row],[yr_built]]</f>
        <v>95</v>
      </c>
      <c r="Q1205">
        <v>0</v>
      </c>
      <c r="R1205">
        <f ca="1">IF(Homes[[#This Row],[yr_renovated]]&gt;0, YEAR(TODAY())-Homes[[#This Row],[yr_renovated]], YEAR(TODAY())-Homes[[#This Row],[yr_built]])</f>
        <v>95</v>
      </c>
      <c r="S1205">
        <v>1.5</v>
      </c>
      <c r="T1205" s="2">
        <v>41771</v>
      </c>
      <c r="U1205" s="3">
        <v>3</v>
      </c>
      <c r="V1205" s="4">
        <f>IFERROR(Homes[[#This Row],[sqft_above]]+Homes[[#This Row],[sqft_basement]]," ")</f>
        <v>2110</v>
      </c>
      <c r="W1205" s="4">
        <v>5000</v>
      </c>
      <c r="X1205">
        <v>0</v>
      </c>
      <c r="Y1205">
        <v>2</v>
      </c>
      <c r="Z1205">
        <v>4</v>
      </c>
      <c r="AA1205" s="4">
        <v>1640</v>
      </c>
      <c r="AB1205" s="4">
        <v>470</v>
      </c>
      <c r="AC1205">
        <v>1930</v>
      </c>
      <c r="AD1205" t="s">
        <v>1330</v>
      </c>
      <c r="AE1205" t="s">
        <v>49</v>
      </c>
      <c r="AF1205" t="s">
        <v>298</v>
      </c>
    </row>
    <row r="1206" spans="1:32">
      <c r="A1206" t="str">
        <f>PROPER(TRIM(Homes[[#This Row],[street]]))</f>
        <v>335-345 105Th Ave Se</v>
      </c>
      <c r="B1206" t="str">
        <f>PROPER(TRIM(Homes[[#This Row],[city]]))</f>
        <v>Bellevue</v>
      </c>
      <c r="C1206" t="str">
        <f>_xlfn.TEXTBEFORE(Homes[[#This Row],[statezip]]," ")</f>
        <v>WA</v>
      </c>
      <c r="D1206" s="6" t="str">
        <f>_xlfn.TEXTAFTER(Homes[[#This Row],[statezip]]," ")</f>
        <v>98004</v>
      </c>
      <c r="E1206" s="1">
        <v>610000</v>
      </c>
      <c r="F1206">
        <v>3</v>
      </c>
      <c r="G1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06" s="3" t="str">
        <f>Homes[[#This Row],[bedrooms]] &amp; " bd | " &amp; TEXT(Homes[[#This Row],[bathrooms]],"0.##") &amp; " ba"</f>
        <v>3 bd | 2. ba</v>
      </c>
      <c r="I1206" s="4">
        <v>2300</v>
      </c>
      <c r="J1206" s="1">
        <f>IFERROR(Homes[[#This Row],[price]]/Homes[[#This Row],[sqft_living]]," ")</f>
        <v>265.21739130434781</v>
      </c>
      <c r="K1206" s="4">
        <f>IFERROR(Homes[[#This Row],[sqft_lot]]/43560," ")</f>
        <v>0.30803489439853077</v>
      </c>
      <c r="L1206" t="str">
        <f>IF(Homes[[#This Row],[waterfront]]=1, "Yes","No")</f>
        <v>No</v>
      </c>
      <c r="M1206" s="4" t="str">
        <f>IF(Homes[[#This Row],[sqft_basement]]&gt;0, "Yes","No")</f>
        <v>Yes</v>
      </c>
      <c r="N1206" t="str">
        <f>CHOOSE(Homes[[#This Row],[view]]+1, "None","Fair","Good","Great","Excellent")</f>
        <v>None</v>
      </c>
      <c r="O1206" t="str">
        <f>CHOOSE(Homes[[#This Row],[condition]], "Poor","Fair","Average","Good","Excellent")</f>
        <v>Average</v>
      </c>
      <c r="P1206">
        <f ca="1">YEAR(TODAY())-Homes[[#This Row],[yr_built]]</f>
        <v>70</v>
      </c>
      <c r="Q1206">
        <v>2005</v>
      </c>
      <c r="R1206">
        <f ca="1">IF(Homes[[#This Row],[yr_renovated]]&gt;0, YEAR(TODAY())-Homes[[#This Row],[yr_renovated]], YEAR(TODAY())-Homes[[#This Row],[yr_built]])</f>
        <v>20</v>
      </c>
      <c r="S1206">
        <v>1</v>
      </c>
      <c r="T1206" s="2">
        <v>41823</v>
      </c>
      <c r="U1206" s="3">
        <v>2</v>
      </c>
      <c r="V1206" s="4">
        <f>IFERROR(Homes[[#This Row],[sqft_above]]+Homes[[#This Row],[sqft_basement]]," ")</f>
        <v>2300</v>
      </c>
      <c r="W1206" s="4">
        <v>13418</v>
      </c>
      <c r="X1206">
        <v>0</v>
      </c>
      <c r="Y1206">
        <v>0</v>
      </c>
      <c r="Z1206">
        <v>3</v>
      </c>
      <c r="AA1206" s="4">
        <v>1430</v>
      </c>
      <c r="AB1206" s="4">
        <v>870</v>
      </c>
      <c r="AC1206">
        <v>1955</v>
      </c>
      <c r="AD1206" t="s">
        <v>1331</v>
      </c>
      <c r="AE1206" t="s">
        <v>33</v>
      </c>
      <c r="AF1206" t="s">
        <v>34</v>
      </c>
    </row>
    <row r="1207" spans="1:32">
      <c r="A1207" t="str">
        <f>PROPER(TRIM(Homes[[#This Row],[street]]))</f>
        <v>6194-6470 E Mercer Way</v>
      </c>
      <c r="B1207" t="str">
        <f>PROPER(TRIM(Homes[[#This Row],[city]]))</f>
        <v>Mercer Island</v>
      </c>
      <c r="C1207" t="str">
        <f>_xlfn.TEXTBEFORE(Homes[[#This Row],[statezip]]," ")</f>
        <v>WA</v>
      </c>
      <c r="D1207" s="6" t="str">
        <f>_xlfn.TEXTAFTER(Homes[[#This Row],[statezip]]," ")</f>
        <v>98040</v>
      </c>
      <c r="E1207" s="1">
        <v>610000</v>
      </c>
      <c r="F1207">
        <v>4</v>
      </c>
      <c r="G1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07" s="3" t="str">
        <f>Homes[[#This Row],[bedrooms]] &amp; " bd | " &amp; TEXT(Homes[[#This Row],[bathrooms]],"0.##") &amp; " ba"</f>
        <v>4 bd | 1.75 ba</v>
      </c>
      <c r="I1207" s="4">
        <v>1830</v>
      </c>
      <c r="J1207" s="1">
        <f>IFERROR(Homes[[#This Row],[price]]/Homes[[#This Row],[sqft_living]]," ")</f>
        <v>333.33333333333331</v>
      </c>
      <c r="K1207" s="4">
        <f>IFERROR(Homes[[#This Row],[sqft_lot]]/43560," ")</f>
        <v>0.66827364554637281</v>
      </c>
      <c r="L1207" t="str">
        <f>IF(Homes[[#This Row],[waterfront]]=1, "Yes","No")</f>
        <v>No</v>
      </c>
      <c r="M1207" s="4" t="str">
        <f>IF(Homes[[#This Row],[sqft_basement]]&gt;0, "Yes","No")</f>
        <v>Yes</v>
      </c>
      <c r="N1207" t="str">
        <f>CHOOSE(Homes[[#This Row],[view]]+1, "None","Fair","Good","Great","Excellent")</f>
        <v>None</v>
      </c>
      <c r="O1207" t="str">
        <f>CHOOSE(Homes[[#This Row],[condition]], "Poor","Fair","Average","Good","Excellent")</f>
        <v>Average</v>
      </c>
      <c r="P1207">
        <f ca="1">YEAR(TODAY())-Homes[[#This Row],[yr_built]]</f>
        <v>35</v>
      </c>
      <c r="Q1207">
        <v>2009</v>
      </c>
      <c r="R1207">
        <f ca="1">IF(Homes[[#This Row],[yr_renovated]]&gt;0, YEAR(TODAY())-Homes[[#This Row],[yr_renovated]], YEAR(TODAY())-Homes[[#This Row],[yr_built]])</f>
        <v>16</v>
      </c>
      <c r="S1207">
        <v>2</v>
      </c>
      <c r="T1207" s="2">
        <v>41795</v>
      </c>
      <c r="U1207" s="3">
        <v>1.75</v>
      </c>
      <c r="V1207" s="4">
        <f>IFERROR(Homes[[#This Row],[sqft_above]]+Homes[[#This Row],[sqft_basement]]," ")</f>
        <v>1830</v>
      </c>
      <c r="W1207" s="4">
        <v>29110</v>
      </c>
      <c r="X1207">
        <v>0</v>
      </c>
      <c r="Y1207">
        <v>0</v>
      </c>
      <c r="Z1207">
        <v>3</v>
      </c>
      <c r="AA1207" s="4">
        <v>1230</v>
      </c>
      <c r="AB1207" s="4">
        <v>600</v>
      </c>
      <c r="AC1207">
        <v>1990</v>
      </c>
      <c r="AD1207" t="s">
        <v>1332</v>
      </c>
      <c r="AE1207" t="s">
        <v>36</v>
      </c>
      <c r="AF1207" t="s">
        <v>37</v>
      </c>
    </row>
    <row r="1208" spans="1:32">
      <c r="A1208" t="str">
        <f>PROPER(TRIM(Homes[[#This Row],[street]]))</f>
        <v>9954 227Th Way Ne</v>
      </c>
      <c r="B1208" t="str">
        <f>PROPER(TRIM(Homes[[#This Row],[city]]))</f>
        <v>Redmond</v>
      </c>
      <c r="C1208" t="str">
        <f>_xlfn.TEXTBEFORE(Homes[[#This Row],[statezip]]," ")</f>
        <v>WA</v>
      </c>
      <c r="D1208" s="6" t="str">
        <f>_xlfn.TEXTAFTER(Homes[[#This Row],[statezip]]," ")</f>
        <v>98053</v>
      </c>
      <c r="E1208" s="1">
        <v>610000</v>
      </c>
      <c r="F1208">
        <v>3</v>
      </c>
      <c r="G1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08" s="3" t="str">
        <f>Homes[[#This Row],[bedrooms]] &amp; " bd | " &amp; TEXT(Homes[[#This Row],[bathrooms]],"0.##") &amp; " ba"</f>
        <v>3 bd | 2.5 ba</v>
      </c>
      <c r="I1208" s="4">
        <v>2630</v>
      </c>
      <c r="J1208" s="1">
        <f>IFERROR(Homes[[#This Row],[price]]/Homes[[#This Row],[sqft_living]]," ")</f>
        <v>231.93916349809885</v>
      </c>
      <c r="K1208" s="4">
        <f>IFERROR(Homes[[#This Row],[sqft_lot]]/43560," ")</f>
        <v>0.13376951331496786</v>
      </c>
      <c r="L1208" t="str">
        <f>IF(Homes[[#This Row],[waterfront]]=1, "Yes","No")</f>
        <v>No</v>
      </c>
      <c r="M1208" s="4" t="str">
        <f>IF(Homes[[#This Row],[sqft_basement]]&gt;0, "Yes","No")</f>
        <v>No</v>
      </c>
      <c r="N1208" t="str">
        <f>CHOOSE(Homes[[#This Row],[view]]+1, "None","Fair","Good","Great","Excellent")</f>
        <v>None</v>
      </c>
      <c r="O1208" t="str">
        <f>CHOOSE(Homes[[#This Row],[condition]], "Poor","Fair","Average","Good","Excellent")</f>
        <v>Average</v>
      </c>
      <c r="P1208">
        <f ca="1">YEAR(TODAY())-Homes[[#This Row],[yr_built]]</f>
        <v>24</v>
      </c>
      <c r="Q1208">
        <v>0</v>
      </c>
      <c r="R1208">
        <f ca="1">IF(Homes[[#This Row],[yr_renovated]]&gt;0, YEAR(TODAY())-Homes[[#This Row],[yr_renovated]], YEAR(TODAY())-Homes[[#This Row],[yr_built]])</f>
        <v>24</v>
      </c>
      <c r="S1208">
        <v>2</v>
      </c>
      <c r="T1208" s="2">
        <v>41829</v>
      </c>
      <c r="U1208" s="3">
        <v>2.5</v>
      </c>
      <c r="V1208" s="4">
        <f>IFERROR(Homes[[#This Row],[sqft_above]]+Homes[[#This Row],[sqft_basement]]," ")</f>
        <v>2630</v>
      </c>
      <c r="W1208" s="4">
        <v>5827</v>
      </c>
      <c r="X1208">
        <v>0</v>
      </c>
      <c r="Y1208">
        <v>0</v>
      </c>
      <c r="Z1208">
        <v>3</v>
      </c>
      <c r="AA1208" s="4">
        <v>2630</v>
      </c>
      <c r="AB1208" s="4">
        <v>0</v>
      </c>
      <c r="AC1208">
        <v>2001</v>
      </c>
      <c r="AD1208" t="s">
        <v>1333</v>
      </c>
      <c r="AE1208" t="s">
        <v>137</v>
      </c>
      <c r="AF1208" t="s">
        <v>208</v>
      </c>
    </row>
    <row r="1209" spans="1:32">
      <c r="A1209" t="str">
        <f>PROPER(TRIM(Homes[[#This Row],[street]]))</f>
        <v>21301-21399 Se 19Th St</v>
      </c>
      <c r="B1209" t="str">
        <f>PROPER(TRIM(Homes[[#This Row],[city]]))</f>
        <v>Sammamish</v>
      </c>
      <c r="C1209" t="str">
        <f>_xlfn.TEXTBEFORE(Homes[[#This Row],[statezip]]," ")</f>
        <v>WA</v>
      </c>
      <c r="D1209" s="6" t="str">
        <f>_xlfn.TEXTAFTER(Homes[[#This Row],[statezip]]," ")</f>
        <v>98075</v>
      </c>
      <c r="E1209" s="1">
        <v>610000</v>
      </c>
      <c r="F1209">
        <v>4</v>
      </c>
      <c r="G1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09" s="3" t="str">
        <f>Homes[[#This Row],[bedrooms]] &amp; " bd | " &amp; TEXT(Homes[[#This Row],[bathrooms]],"0.##") &amp; " ba"</f>
        <v>4 bd | 2.75 ba</v>
      </c>
      <c r="I1209" s="4">
        <v>2600</v>
      </c>
      <c r="J1209" s="1">
        <f>IFERROR(Homes[[#This Row],[price]]/Homes[[#This Row],[sqft_living]]," ")</f>
        <v>234.61538461538461</v>
      </c>
      <c r="K1209" s="4">
        <f>IFERROR(Homes[[#This Row],[sqft_lot]]/43560," ")</f>
        <v>0.83983011937557395</v>
      </c>
      <c r="L1209" t="str">
        <f>IF(Homes[[#This Row],[waterfront]]=1, "Yes","No")</f>
        <v>No</v>
      </c>
      <c r="M1209" s="4" t="str">
        <f>IF(Homes[[#This Row],[sqft_basement]]&gt;0, "Yes","No")</f>
        <v>Yes</v>
      </c>
      <c r="N1209" t="str">
        <f>CHOOSE(Homes[[#This Row],[view]]+1, "None","Fair","Good","Great","Excellent")</f>
        <v>None</v>
      </c>
      <c r="O1209" t="str">
        <f>CHOOSE(Homes[[#This Row],[condition]], "Poor","Fair","Average","Good","Excellent")</f>
        <v>Excellent</v>
      </c>
      <c r="P1209">
        <f ca="1">YEAR(TODAY())-Homes[[#This Row],[yr_built]]</f>
        <v>49</v>
      </c>
      <c r="Q1209">
        <v>0</v>
      </c>
      <c r="R1209">
        <f ca="1">IF(Homes[[#This Row],[yr_renovated]]&gt;0, YEAR(TODAY())-Homes[[#This Row],[yr_renovated]], YEAR(TODAY())-Homes[[#This Row],[yr_built]])</f>
        <v>49</v>
      </c>
      <c r="S1209">
        <v>1</v>
      </c>
      <c r="T1209" s="2">
        <v>41830</v>
      </c>
      <c r="U1209" s="3">
        <v>2.75</v>
      </c>
      <c r="V1209" s="4">
        <f>IFERROR(Homes[[#This Row],[sqft_above]]+Homes[[#This Row],[sqft_basement]]," ")</f>
        <v>2600</v>
      </c>
      <c r="W1209" s="4">
        <v>36583</v>
      </c>
      <c r="X1209">
        <v>0</v>
      </c>
      <c r="Y1209">
        <v>0</v>
      </c>
      <c r="Z1209">
        <v>5</v>
      </c>
      <c r="AA1209" s="4">
        <v>1580</v>
      </c>
      <c r="AB1209" s="4">
        <v>1020</v>
      </c>
      <c r="AC1209">
        <v>1976</v>
      </c>
      <c r="AD1209" t="s">
        <v>1334</v>
      </c>
      <c r="AE1209" t="s">
        <v>102</v>
      </c>
      <c r="AF1209" t="s">
        <v>103</v>
      </c>
    </row>
    <row r="1210" spans="1:32">
      <c r="A1210" t="str">
        <f>PROPER(TRIM(Homes[[#This Row],[street]]))</f>
        <v>431 26Th Ave E</v>
      </c>
      <c r="B1210" t="str">
        <f>PROPER(TRIM(Homes[[#This Row],[city]]))</f>
        <v>Seattle</v>
      </c>
      <c r="C1210" t="str">
        <f>_xlfn.TEXTBEFORE(Homes[[#This Row],[statezip]]," ")</f>
        <v>WA</v>
      </c>
      <c r="D1210" s="6" t="str">
        <f>_xlfn.TEXTAFTER(Homes[[#This Row],[statezip]]," ")</f>
        <v>98112</v>
      </c>
      <c r="E1210" s="1">
        <v>610000</v>
      </c>
      <c r="F1210">
        <v>5</v>
      </c>
      <c r="G1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10" s="3" t="str">
        <f>Homes[[#This Row],[bedrooms]] &amp; " bd | " &amp; TEXT(Homes[[#This Row],[bathrooms]],"0.##") &amp; " ba"</f>
        <v>5 bd | 2.5 ba</v>
      </c>
      <c r="I1210" s="4">
        <v>3990</v>
      </c>
      <c r="J1210" s="1">
        <f>IFERROR(Homes[[#This Row],[price]]/Homes[[#This Row],[sqft_living]]," ")</f>
        <v>152.88220551378447</v>
      </c>
      <c r="K1210" s="4">
        <f>IFERROR(Homes[[#This Row],[sqft_lot]]/43560," ")</f>
        <v>8.813131313131313E-2</v>
      </c>
      <c r="L1210" t="str">
        <f>IF(Homes[[#This Row],[waterfront]]=1, "Yes","No")</f>
        <v>No</v>
      </c>
      <c r="M1210" s="4" t="str">
        <f>IF(Homes[[#This Row],[sqft_basement]]&gt;0, "Yes","No")</f>
        <v>Yes</v>
      </c>
      <c r="N1210" t="str">
        <f>CHOOSE(Homes[[#This Row],[view]]+1, "None","Fair","Good","Great","Excellent")</f>
        <v>None</v>
      </c>
      <c r="O1210" t="str">
        <f>CHOOSE(Homes[[#This Row],[condition]], "Poor","Fair","Average","Good","Excellent")</f>
        <v>Good</v>
      </c>
      <c r="P1210">
        <f ca="1">YEAR(TODAY())-Homes[[#This Row],[yr_built]]</f>
        <v>63</v>
      </c>
      <c r="Q1210">
        <v>0</v>
      </c>
      <c r="R1210">
        <f ca="1">IF(Homes[[#This Row],[yr_renovated]]&gt;0, YEAR(TODAY())-Homes[[#This Row],[yr_renovated]], YEAR(TODAY())-Homes[[#This Row],[yr_built]])</f>
        <v>63</v>
      </c>
      <c r="S1210">
        <v>1</v>
      </c>
      <c r="T1210" s="2">
        <v>41792</v>
      </c>
      <c r="U1210" s="3">
        <v>2.5</v>
      </c>
      <c r="V1210" s="4">
        <f>IFERROR(Homes[[#This Row],[sqft_above]]+Homes[[#This Row],[sqft_basement]]," ")</f>
        <v>3990</v>
      </c>
      <c r="W1210" s="4">
        <v>3839</v>
      </c>
      <c r="X1210">
        <v>0</v>
      </c>
      <c r="Y1210">
        <v>0</v>
      </c>
      <c r="Z1210">
        <v>4</v>
      </c>
      <c r="AA1210" s="4">
        <v>1990</v>
      </c>
      <c r="AB1210" s="4">
        <v>2000</v>
      </c>
      <c r="AC1210">
        <v>1962</v>
      </c>
      <c r="AD1210" t="s">
        <v>1335</v>
      </c>
      <c r="AE1210" t="s">
        <v>49</v>
      </c>
      <c r="AF1210" t="s">
        <v>64</v>
      </c>
    </row>
    <row r="1211" spans="1:32">
      <c r="A1211" t="str">
        <f>PROPER(TRIM(Homes[[#This Row],[street]]))</f>
        <v>9311 Nye Ave Se</v>
      </c>
      <c r="B1211" t="str">
        <f>PROPER(TRIM(Homes[[#This Row],[city]]))</f>
        <v>Snoqualmie</v>
      </c>
      <c r="C1211" t="str">
        <f>_xlfn.TEXTBEFORE(Homes[[#This Row],[statezip]]," ")</f>
        <v>WA</v>
      </c>
      <c r="D1211" s="6" t="str">
        <f>_xlfn.TEXTAFTER(Homes[[#This Row],[statezip]]," ")</f>
        <v>98065</v>
      </c>
      <c r="E1211" s="1">
        <v>610000</v>
      </c>
      <c r="F1211">
        <v>4</v>
      </c>
      <c r="G1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11" s="3" t="str">
        <f>Homes[[#This Row],[bedrooms]] &amp; " bd | " &amp; TEXT(Homes[[#This Row],[bathrooms]],"0.##") &amp; " ba"</f>
        <v>4 bd | 3.5 ba</v>
      </c>
      <c r="I1211" s="4">
        <v>2910</v>
      </c>
      <c r="J1211" s="1">
        <f>IFERROR(Homes[[#This Row],[price]]/Homes[[#This Row],[sqft_living]]," ")</f>
        <v>209.62199312714776</v>
      </c>
      <c r="K1211" s="4">
        <f>IFERROR(Homes[[#This Row],[sqft_lot]]/43560," ")</f>
        <v>0.12075298438934802</v>
      </c>
      <c r="L1211" t="str">
        <f>IF(Homes[[#This Row],[waterfront]]=1, "Yes","No")</f>
        <v>No</v>
      </c>
      <c r="M1211" s="4" t="str">
        <f>IF(Homes[[#This Row],[sqft_basement]]&gt;0, "Yes","No")</f>
        <v>No</v>
      </c>
      <c r="N1211" t="str">
        <f>CHOOSE(Homes[[#This Row],[view]]+1, "None","Fair","Good","Great","Excellent")</f>
        <v>None</v>
      </c>
      <c r="O1211" t="str">
        <f>CHOOSE(Homes[[#This Row],[condition]], "Poor","Fair","Average","Good","Excellent")</f>
        <v>Average</v>
      </c>
      <c r="P1211">
        <f ca="1">YEAR(TODAY())-Homes[[#This Row],[yr_built]]</f>
        <v>13</v>
      </c>
      <c r="Q1211">
        <v>1912</v>
      </c>
      <c r="R1211">
        <f ca="1">IF(Homes[[#This Row],[yr_renovated]]&gt;0, YEAR(TODAY())-Homes[[#This Row],[yr_renovated]], YEAR(TODAY())-Homes[[#This Row],[yr_built]])</f>
        <v>113</v>
      </c>
      <c r="S1211">
        <v>2</v>
      </c>
      <c r="T1211" s="2">
        <v>41794</v>
      </c>
      <c r="U1211" s="3">
        <v>3.5</v>
      </c>
      <c r="V1211" s="4">
        <f>IFERROR(Homes[[#This Row],[sqft_above]]+Homes[[#This Row],[sqft_basement]]," ")</f>
        <v>2910</v>
      </c>
      <c r="W1211" s="4">
        <v>5260</v>
      </c>
      <c r="X1211">
        <v>0</v>
      </c>
      <c r="Y1211">
        <v>0</v>
      </c>
      <c r="Z1211">
        <v>3</v>
      </c>
      <c r="AA1211" s="4">
        <v>2910</v>
      </c>
      <c r="AB1211" s="4">
        <v>0</v>
      </c>
      <c r="AC1211">
        <v>2012</v>
      </c>
      <c r="AD1211" t="s">
        <v>1336</v>
      </c>
      <c r="AE1211" t="s">
        <v>313</v>
      </c>
      <c r="AF1211" t="s">
        <v>314</v>
      </c>
    </row>
    <row r="1212" spans="1:32">
      <c r="A1212" t="str">
        <f>PROPER(TRIM(Homes[[#This Row],[street]]))</f>
        <v>27465 254Th Way Se</v>
      </c>
      <c r="B1212" t="str">
        <f>PROPER(TRIM(Homes[[#This Row],[city]]))</f>
        <v>Maple Valley</v>
      </c>
      <c r="C1212" t="str">
        <f>_xlfn.TEXTBEFORE(Homes[[#This Row],[statezip]]," ")</f>
        <v>WA</v>
      </c>
      <c r="D1212" s="6" t="str">
        <f>_xlfn.TEXTAFTER(Homes[[#This Row],[statezip]]," ")</f>
        <v>98038</v>
      </c>
      <c r="E1212" s="1">
        <v>609900</v>
      </c>
      <c r="F1212">
        <v>4</v>
      </c>
      <c r="G1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12" s="3" t="str">
        <f>Homes[[#This Row],[bedrooms]] &amp; " bd | " &amp; TEXT(Homes[[#This Row],[bathrooms]],"0.##") &amp; " ba"</f>
        <v>4 bd | 2.5 ba</v>
      </c>
      <c r="I1212" s="4">
        <v>3190</v>
      </c>
      <c r="J1212" s="1">
        <f>IFERROR(Homes[[#This Row],[price]]/Homes[[#This Row],[sqft_living]]," ")</f>
        <v>191.19122257053291</v>
      </c>
      <c r="K1212" s="4">
        <f>IFERROR(Homes[[#This Row],[sqft_lot]]/43560," ")</f>
        <v>0.16985766758494031</v>
      </c>
      <c r="L1212" t="str">
        <f>IF(Homes[[#This Row],[waterfront]]=1, "Yes","No")</f>
        <v>No</v>
      </c>
      <c r="M1212" s="4" t="str">
        <f>IF(Homes[[#This Row],[sqft_basement]]&gt;0, "Yes","No")</f>
        <v>No</v>
      </c>
      <c r="N1212" t="str">
        <f>CHOOSE(Homes[[#This Row],[view]]+1, "None","Fair","Good","Great","Excellent")</f>
        <v>None</v>
      </c>
      <c r="O1212" t="str">
        <f>CHOOSE(Homes[[#This Row],[condition]], "Poor","Fair","Average","Good","Excellent")</f>
        <v>Average</v>
      </c>
      <c r="P1212">
        <f ca="1">YEAR(TODAY())-Homes[[#This Row],[yr_built]]</f>
        <v>19</v>
      </c>
      <c r="Q1212">
        <v>0</v>
      </c>
      <c r="R1212">
        <f ca="1">IF(Homes[[#This Row],[yr_renovated]]&gt;0, YEAR(TODAY())-Homes[[#This Row],[yr_renovated]], YEAR(TODAY())-Homes[[#This Row],[yr_built]])</f>
        <v>19</v>
      </c>
      <c r="S1212">
        <v>2</v>
      </c>
      <c r="T1212" s="2">
        <v>41799</v>
      </c>
      <c r="U1212" s="3">
        <v>2.5</v>
      </c>
      <c r="V1212" s="4">
        <f>IFERROR(Homes[[#This Row],[sqft_above]]+Homes[[#This Row],[sqft_basement]]," ")</f>
        <v>3190</v>
      </c>
      <c r="W1212" s="4">
        <v>7399</v>
      </c>
      <c r="X1212">
        <v>0</v>
      </c>
      <c r="Y1212">
        <v>0</v>
      </c>
      <c r="Z1212">
        <v>3</v>
      </c>
      <c r="AA1212" s="4">
        <v>3190</v>
      </c>
      <c r="AB1212" s="4">
        <v>0</v>
      </c>
      <c r="AC1212">
        <v>2006</v>
      </c>
      <c r="AD1212" t="s">
        <v>1337</v>
      </c>
      <c r="AE1212" t="s">
        <v>920</v>
      </c>
      <c r="AF1212" t="s">
        <v>921</v>
      </c>
    </row>
    <row r="1213" spans="1:32">
      <c r="A1213" t="str">
        <f>PROPER(TRIM(Homes[[#This Row],[street]]))</f>
        <v>3644 Phinney Ave N</v>
      </c>
      <c r="B1213" t="str">
        <f>PROPER(TRIM(Homes[[#This Row],[city]]))</f>
        <v>Seattle</v>
      </c>
      <c r="C1213" t="str">
        <f>_xlfn.TEXTBEFORE(Homes[[#This Row],[statezip]]," ")</f>
        <v>WA</v>
      </c>
      <c r="D1213" s="6" t="str">
        <f>_xlfn.TEXTAFTER(Homes[[#This Row],[statezip]]," ")</f>
        <v>98103</v>
      </c>
      <c r="E1213" s="1">
        <v>609000</v>
      </c>
      <c r="F1213">
        <v>3</v>
      </c>
      <c r="G1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13" s="3" t="str">
        <f>Homes[[#This Row],[bedrooms]] &amp; " bd | " &amp; TEXT(Homes[[#This Row],[bathrooms]],"0.##") &amp; " ba"</f>
        <v>3 bd | 1.75 ba</v>
      </c>
      <c r="I1213" s="4">
        <v>1630</v>
      </c>
      <c r="J1213" s="1">
        <f>IFERROR(Homes[[#This Row],[price]]/Homes[[#This Row],[sqft_living]]," ")</f>
        <v>373.61963190184048</v>
      </c>
      <c r="K1213" s="4">
        <f>IFERROR(Homes[[#This Row],[sqft_lot]]/43560," ")</f>
        <v>3.5032139577594122E-2</v>
      </c>
      <c r="L1213" t="str">
        <f>IF(Homes[[#This Row],[waterfront]]=1, "Yes","No")</f>
        <v>No</v>
      </c>
      <c r="M1213" s="4" t="str">
        <f>IF(Homes[[#This Row],[sqft_basement]]&gt;0, "Yes","No")</f>
        <v>No</v>
      </c>
      <c r="N1213" t="str">
        <f>CHOOSE(Homes[[#This Row],[view]]+1, "None","Fair","Good","Great","Excellent")</f>
        <v>None</v>
      </c>
      <c r="O1213" t="str">
        <f>CHOOSE(Homes[[#This Row],[condition]], "Poor","Fair","Average","Good","Excellent")</f>
        <v>Average</v>
      </c>
      <c r="P1213">
        <f ca="1">YEAR(TODAY())-Homes[[#This Row],[yr_built]]</f>
        <v>11</v>
      </c>
      <c r="Q1213">
        <v>0</v>
      </c>
      <c r="R1213">
        <f ca="1">IF(Homes[[#This Row],[yr_renovated]]&gt;0, YEAR(TODAY())-Homes[[#This Row],[yr_renovated]], YEAR(TODAY())-Homes[[#This Row],[yr_built]])</f>
        <v>11</v>
      </c>
      <c r="S1213">
        <v>3</v>
      </c>
      <c r="T1213" s="2">
        <v>41823</v>
      </c>
      <c r="U1213" s="3">
        <v>1.75</v>
      </c>
      <c r="V1213" s="4">
        <f>IFERROR(Homes[[#This Row],[sqft_above]]+Homes[[#This Row],[sqft_basement]]," ")</f>
        <v>1630</v>
      </c>
      <c r="W1213" s="4">
        <v>1526</v>
      </c>
      <c r="X1213">
        <v>0</v>
      </c>
      <c r="Y1213">
        <v>0</v>
      </c>
      <c r="Z1213">
        <v>3</v>
      </c>
      <c r="AA1213" s="4">
        <v>1630</v>
      </c>
      <c r="AB1213" s="4">
        <v>0</v>
      </c>
      <c r="AC1213">
        <v>2014</v>
      </c>
      <c r="AD1213" t="s">
        <v>1338</v>
      </c>
      <c r="AE1213" t="s">
        <v>49</v>
      </c>
      <c r="AF1213" t="s">
        <v>172</v>
      </c>
    </row>
    <row r="1214" spans="1:32">
      <c r="A1214" t="str">
        <f>PROPER(TRIM(Homes[[#This Row],[street]]))</f>
        <v>10500-10598 Ne 168Th St</v>
      </c>
      <c r="B1214" t="str">
        <f>PROPER(TRIM(Homes[[#This Row],[city]]))</f>
        <v>Bothell</v>
      </c>
      <c r="C1214" t="str">
        <f>_xlfn.TEXTBEFORE(Homes[[#This Row],[statezip]]," ")</f>
        <v>WA</v>
      </c>
      <c r="D1214" s="6" t="str">
        <f>_xlfn.TEXTAFTER(Homes[[#This Row],[statezip]]," ")</f>
        <v>98011</v>
      </c>
      <c r="E1214" s="1">
        <v>608000</v>
      </c>
      <c r="F1214">
        <v>4</v>
      </c>
      <c r="G1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14" s="3" t="str">
        <f>Homes[[#This Row],[bedrooms]] &amp; " bd | " &amp; TEXT(Homes[[#This Row],[bathrooms]],"0.##") &amp; " ba"</f>
        <v>4 bd | 2.75 ba</v>
      </c>
      <c r="I1214" s="4">
        <v>2490</v>
      </c>
      <c r="J1214" s="1">
        <f>IFERROR(Homes[[#This Row],[price]]/Homes[[#This Row],[sqft_living]]," ")</f>
        <v>244.17670682730923</v>
      </c>
      <c r="K1214" s="4">
        <f>IFERROR(Homes[[#This Row],[sqft_lot]]/43560," ")</f>
        <v>0.22300275482093665</v>
      </c>
      <c r="L1214" t="str">
        <f>IF(Homes[[#This Row],[waterfront]]=1, "Yes","No")</f>
        <v>No</v>
      </c>
      <c r="M1214" s="4" t="str">
        <f>IF(Homes[[#This Row],[sqft_basement]]&gt;0, "Yes","No")</f>
        <v>Yes</v>
      </c>
      <c r="N1214" t="str">
        <f>CHOOSE(Homes[[#This Row],[view]]+1, "None","Fair","Good","Great","Excellent")</f>
        <v>None</v>
      </c>
      <c r="O1214" t="str">
        <f>CHOOSE(Homes[[#This Row],[condition]], "Poor","Fair","Average","Good","Excellent")</f>
        <v>Good</v>
      </c>
      <c r="P1214">
        <f ca="1">YEAR(TODAY())-Homes[[#This Row],[yr_built]]</f>
        <v>42</v>
      </c>
      <c r="Q1214">
        <v>0</v>
      </c>
      <c r="R1214">
        <f ca="1">IF(Homes[[#This Row],[yr_renovated]]&gt;0, YEAR(TODAY())-Homes[[#This Row],[yr_renovated]], YEAR(TODAY())-Homes[[#This Row],[yr_built]])</f>
        <v>42</v>
      </c>
      <c r="S1214">
        <v>1</v>
      </c>
      <c r="T1214" s="2">
        <v>41800</v>
      </c>
      <c r="U1214" s="3">
        <v>2.75</v>
      </c>
      <c r="V1214" s="4">
        <f>IFERROR(Homes[[#This Row],[sqft_above]]+Homes[[#This Row],[sqft_basement]]," ")</f>
        <v>2490</v>
      </c>
      <c r="W1214" s="4">
        <v>9714</v>
      </c>
      <c r="X1214">
        <v>0</v>
      </c>
      <c r="Y1214">
        <v>0</v>
      </c>
      <c r="Z1214">
        <v>4</v>
      </c>
      <c r="AA1214" s="4">
        <v>1400</v>
      </c>
      <c r="AB1214" s="4">
        <v>1090</v>
      </c>
      <c r="AC1214">
        <v>1983</v>
      </c>
      <c r="AD1214" t="s">
        <v>1339</v>
      </c>
      <c r="AE1214" t="s">
        <v>841</v>
      </c>
      <c r="AF1214" t="s">
        <v>842</v>
      </c>
    </row>
    <row r="1215" spans="1:32">
      <c r="A1215" t="str">
        <f>PROPER(TRIM(Homes[[#This Row],[street]]))</f>
        <v>9754 228Th Terrace Ne</v>
      </c>
      <c r="B1215" t="str">
        <f>PROPER(TRIM(Homes[[#This Row],[city]]))</f>
        <v>Redmond</v>
      </c>
      <c r="C1215" t="str">
        <f>_xlfn.TEXTBEFORE(Homes[[#This Row],[statezip]]," ")</f>
        <v>WA</v>
      </c>
      <c r="D1215" s="6" t="str">
        <f>_xlfn.TEXTAFTER(Homes[[#This Row],[statezip]]," ")</f>
        <v>98053</v>
      </c>
      <c r="E1215" s="1">
        <v>608000</v>
      </c>
      <c r="F1215">
        <v>4</v>
      </c>
      <c r="G1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15" s="3" t="str">
        <f>Homes[[#This Row],[bedrooms]] &amp; " bd | " &amp; TEXT(Homes[[#This Row],[bathrooms]],"0.##") &amp; " ba"</f>
        <v>4 bd | 2.5 ba</v>
      </c>
      <c r="I1215" s="4">
        <v>2690</v>
      </c>
      <c r="J1215" s="1">
        <f>IFERROR(Homes[[#This Row],[price]]/Homes[[#This Row],[sqft_living]]," ")</f>
        <v>226.02230483271376</v>
      </c>
      <c r="K1215" s="4">
        <f>IFERROR(Homes[[#This Row],[sqft_lot]]/43560," ")</f>
        <v>0.10872359963269054</v>
      </c>
      <c r="L1215" t="str">
        <f>IF(Homes[[#This Row],[waterfront]]=1, "Yes","No")</f>
        <v>No</v>
      </c>
      <c r="M1215" s="4" t="str">
        <f>IF(Homes[[#This Row],[sqft_basement]]&gt;0, "Yes","No")</f>
        <v>No</v>
      </c>
      <c r="N1215" t="str">
        <f>CHOOSE(Homes[[#This Row],[view]]+1, "None","Fair","Good","Great","Excellent")</f>
        <v>None</v>
      </c>
      <c r="O1215" t="str">
        <f>CHOOSE(Homes[[#This Row],[condition]], "Poor","Fair","Average","Good","Excellent")</f>
        <v>Average</v>
      </c>
      <c r="P1215">
        <f ca="1">YEAR(TODAY())-Homes[[#This Row],[yr_built]]</f>
        <v>24</v>
      </c>
      <c r="Q1215">
        <v>0</v>
      </c>
      <c r="R1215">
        <f ca="1">IF(Homes[[#This Row],[yr_renovated]]&gt;0, YEAR(TODAY())-Homes[[#This Row],[yr_renovated]], YEAR(TODAY())-Homes[[#This Row],[yr_built]])</f>
        <v>24</v>
      </c>
      <c r="S1215">
        <v>2</v>
      </c>
      <c r="T1215" s="2">
        <v>41815</v>
      </c>
      <c r="U1215" s="3">
        <v>2.5</v>
      </c>
      <c r="V1215" s="4">
        <f>IFERROR(Homes[[#This Row],[sqft_above]]+Homes[[#This Row],[sqft_basement]]," ")</f>
        <v>2690</v>
      </c>
      <c r="W1215" s="4">
        <v>4736</v>
      </c>
      <c r="X1215">
        <v>0</v>
      </c>
      <c r="Y1215">
        <v>0</v>
      </c>
      <c r="Z1215">
        <v>3</v>
      </c>
      <c r="AA1215" s="4">
        <v>2690</v>
      </c>
      <c r="AB1215" s="4">
        <v>0</v>
      </c>
      <c r="AC1215">
        <v>2001</v>
      </c>
      <c r="AD1215" t="s">
        <v>1340</v>
      </c>
      <c r="AE1215" t="s">
        <v>137</v>
      </c>
      <c r="AF1215" t="s">
        <v>208</v>
      </c>
    </row>
    <row r="1216" spans="1:32">
      <c r="A1216" t="str">
        <f>PROPER(TRIM(Homes[[#This Row],[street]]))</f>
        <v>1537 Nw 58Th St</v>
      </c>
      <c r="B1216" t="str">
        <f>PROPER(TRIM(Homes[[#This Row],[city]]))</f>
        <v>Seattle</v>
      </c>
      <c r="C1216" t="str">
        <f>_xlfn.TEXTBEFORE(Homes[[#This Row],[statezip]]," ")</f>
        <v>WA</v>
      </c>
      <c r="D1216" s="6" t="str">
        <f>_xlfn.TEXTAFTER(Homes[[#This Row],[statezip]]," ")</f>
        <v>98107</v>
      </c>
      <c r="E1216" s="1">
        <v>607500</v>
      </c>
      <c r="F1216">
        <v>3</v>
      </c>
      <c r="G1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16" s="3" t="str">
        <f>Homes[[#This Row],[bedrooms]] &amp; " bd | " &amp; TEXT(Homes[[#This Row],[bathrooms]],"0.##") &amp; " ba"</f>
        <v>3 bd | 3.25 ba</v>
      </c>
      <c r="I1216" s="4">
        <v>1530</v>
      </c>
      <c r="J1216" s="1">
        <f>IFERROR(Homes[[#This Row],[price]]/Homes[[#This Row],[sqft_living]]," ")</f>
        <v>397.05882352941177</v>
      </c>
      <c r="K1216" s="4">
        <f>IFERROR(Homes[[#This Row],[sqft_lot]]/43560," ")</f>
        <v>3.7006427915518822E-2</v>
      </c>
      <c r="L1216" t="str">
        <f>IF(Homes[[#This Row],[waterfront]]=1, "Yes","No")</f>
        <v>No</v>
      </c>
      <c r="M1216" s="4" t="str">
        <f>IF(Homes[[#This Row],[sqft_basement]]&gt;0, "Yes","No")</f>
        <v>No</v>
      </c>
      <c r="N1216" t="str">
        <f>CHOOSE(Homes[[#This Row],[view]]+1, "None","Fair","Good","Great","Excellent")</f>
        <v>None</v>
      </c>
      <c r="O1216" t="str">
        <f>CHOOSE(Homes[[#This Row],[condition]], "Poor","Fair","Average","Good","Excellent")</f>
        <v>Average</v>
      </c>
      <c r="P1216">
        <f ca="1">YEAR(TODAY())-Homes[[#This Row],[yr_built]]</f>
        <v>19</v>
      </c>
      <c r="Q1216">
        <v>0</v>
      </c>
      <c r="R1216">
        <f ca="1">IF(Homes[[#This Row],[yr_renovated]]&gt;0, YEAR(TODAY())-Homes[[#This Row],[yr_renovated]], YEAR(TODAY())-Homes[[#This Row],[yr_built]])</f>
        <v>19</v>
      </c>
      <c r="S1216">
        <v>3</v>
      </c>
      <c r="T1216" s="2">
        <v>41809</v>
      </c>
      <c r="U1216" s="3">
        <v>3.25</v>
      </c>
      <c r="V1216" s="4">
        <f>IFERROR(Homes[[#This Row],[sqft_above]]+Homes[[#This Row],[sqft_basement]]," ")</f>
        <v>1530</v>
      </c>
      <c r="W1216" s="4">
        <v>1612</v>
      </c>
      <c r="X1216">
        <v>0</v>
      </c>
      <c r="Y1216">
        <v>0</v>
      </c>
      <c r="Z1216">
        <v>3</v>
      </c>
      <c r="AA1216" s="4">
        <v>1530</v>
      </c>
      <c r="AB1216" s="4">
        <v>0</v>
      </c>
      <c r="AC1216">
        <v>2006</v>
      </c>
      <c r="AD1216" t="s">
        <v>1341</v>
      </c>
      <c r="AE1216" t="s">
        <v>49</v>
      </c>
      <c r="AF1216" t="s">
        <v>62</v>
      </c>
    </row>
    <row r="1217" spans="1:32">
      <c r="A1217" t="str">
        <f>PROPER(TRIM(Homes[[#This Row],[street]]))</f>
        <v>3047 21St Ave W</v>
      </c>
      <c r="B1217" t="str">
        <f>PROPER(TRIM(Homes[[#This Row],[city]]))</f>
        <v>Seattle</v>
      </c>
      <c r="C1217" t="str">
        <f>_xlfn.TEXTBEFORE(Homes[[#This Row],[statezip]]," ")</f>
        <v>WA</v>
      </c>
      <c r="D1217" s="6" t="str">
        <f>_xlfn.TEXTAFTER(Homes[[#This Row],[statezip]]," ")</f>
        <v>98199</v>
      </c>
      <c r="E1217" s="1">
        <v>607500</v>
      </c>
      <c r="F1217">
        <v>5</v>
      </c>
      <c r="G1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17" s="3" t="str">
        <f>Homes[[#This Row],[bedrooms]] &amp; " bd | " &amp; TEXT(Homes[[#This Row],[bathrooms]],"0.##") &amp; " ba"</f>
        <v>5 bd | 1.75 ba</v>
      </c>
      <c r="I1217" s="4">
        <v>2220</v>
      </c>
      <c r="J1217" s="1">
        <f>IFERROR(Homes[[#This Row],[price]]/Homes[[#This Row],[sqft_living]]," ")</f>
        <v>273.64864864864865</v>
      </c>
      <c r="K1217" s="4">
        <f>IFERROR(Homes[[#This Row],[sqft_lot]]/43560," ")</f>
        <v>0.13774104683195593</v>
      </c>
      <c r="L1217" t="str">
        <f>IF(Homes[[#This Row],[waterfront]]=1, "Yes","No")</f>
        <v>No</v>
      </c>
      <c r="M1217" s="4" t="str">
        <f>IF(Homes[[#This Row],[sqft_basement]]&gt;0, "Yes","No")</f>
        <v>Yes</v>
      </c>
      <c r="N1217" t="str">
        <f>CHOOSE(Homes[[#This Row],[view]]+1, "None","Fair","Good","Great","Excellent")</f>
        <v>None</v>
      </c>
      <c r="O1217" t="str">
        <f>CHOOSE(Homes[[#This Row],[condition]], "Poor","Fair","Average","Good","Excellent")</f>
        <v>Average</v>
      </c>
      <c r="P1217">
        <f ca="1">YEAR(TODAY())-Homes[[#This Row],[yr_built]]</f>
        <v>102</v>
      </c>
      <c r="Q1217">
        <v>1998</v>
      </c>
      <c r="R1217">
        <f ca="1">IF(Homes[[#This Row],[yr_renovated]]&gt;0, YEAR(TODAY())-Homes[[#This Row],[yr_renovated]], YEAR(TODAY())-Homes[[#This Row],[yr_built]])</f>
        <v>27</v>
      </c>
      <c r="S1217">
        <v>1.5</v>
      </c>
      <c r="T1217" s="2">
        <v>41773</v>
      </c>
      <c r="U1217" s="3">
        <v>1.75</v>
      </c>
      <c r="V1217" s="4">
        <f>IFERROR(Homes[[#This Row],[sqft_above]]+Homes[[#This Row],[sqft_basement]]," ")</f>
        <v>2220</v>
      </c>
      <c r="W1217" s="4">
        <v>6000</v>
      </c>
      <c r="X1217">
        <v>0</v>
      </c>
      <c r="Y1217">
        <v>0</v>
      </c>
      <c r="Z1217">
        <v>3</v>
      </c>
      <c r="AA1217" s="4">
        <v>1420</v>
      </c>
      <c r="AB1217" s="4">
        <v>800</v>
      </c>
      <c r="AC1217">
        <v>1923</v>
      </c>
      <c r="AD1217" t="s">
        <v>1342</v>
      </c>
      <c r="AE1217" t="s">
        <v>49</v>
      </c>
      <c r="AF1217" t="s">
        <v>58</v>
      </c>
    </row>
    <row r="1218" spans="1:32">
      <c r="A1218" t="str">
        <f>PROPER(TRIM(Homes[[#This Row],[street]]))</f>
        <v>3126 108Th Ave Se</v>
      </c>
      <c r="B1218" t="str">
        <f>PROPER(TRIM(Homes[[#This Row],[city]]))</f>
        <v>Bellevue</v>
      </c>
      <c r="C1218" t="str">
        <f>_xlfn.TEXTBEFORE(Homes[[#This Row],[statezip]]," ")</f>
        <v>WA</v>
      </c>
      <c r="D1218" s="6" t="str">
        <f>_xlfn.TEXTAFTER(Homes[[#This Row],[statezip]]," ")</f>
        <v>98004</v>
      </c>
      <c r="E1218" s="1">
        <v>607000</v>
      </c>
      <c r="F1218">
        <v>3</v>
      </c>
      <c r="G1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18" s="3" t="str">
        <f>Homes[[#This Row],[bedrooms]] &amp; " bd | " &amp; TEXT(Homes[[#This Row],[bathrooms]],"0.##") &amp; " ba"</f>
        <v>3 bd | 1. ba</v>
      </c>
      <c r="I1218" s="4">
        <v>1230</v>
      </c>
      <c r="J1218" s="1">
        <f>IFERROR(Homes[[#This Row],[price]]/Homes[[#This Row],[sqft_living]]," ")</f>
        <v>493.4959349593496</v>
      </c>
      <c r="K1218" s="4">
        <f>IFERROR(Homes[[#This Row],[sqft_lot]]/43560," ")</f>
        <v>0.18627180899908172</v>
      </c>
      <c r="L1218" t="str">
        <f>IF(Homes[[#This Row],[waterfront]]=1, "Yes","No")</f>
        <v>No</v>
      </c>
      <c r="M1218" s="4" t="str">
        <f>IF(Homes[[#This Row],[sqft_basement]]&gt;0, "Yes","No")</f>
        <v>No</v>
      </c>
      <c r="N1218" t="str">
        <f>CHOOSE(Homes[[#This Row],[view]]+1, "None","Fair","Good","Great","Excellent")</f>
        <v>None</v>
      </c>
      <c r="O1218" t="str">
        <f>CHOOSE(Homes[[#This Row],[condition]], "Poor","Fair","Average","Good","Excellent")</f>
        <v>Good</v>
      </c>
      <c r="P1218">
        <f ca="1">YEAR(TODAY())-Homes[[#This Row],[yr_built]]</f>
        <v>74</v>
      </c>
      <c r="Q1218">
        <v>1999</v>
      </c>
      <c r="R1218">
        <f ca="1">IF(Homes[[#This Row],[yr_renovated]]&gt;0, YEAR(TODAY())-Homes[[#This Row],[yr_renovated]], YEAR(TODAY())-Homes[[#This Row],[yr_built]])</f>
        <v>26</v>
      </c>
      <c r="S1218">
        <v>1</v>
      </c>
      <c r="T1218" s="2">
        <v>41782</v>
      </c>
      <c r="U1218" s="3">
        <v>1</v>
      </c>
      <c r="V1218" s="4">
        <f>IFERROR(Homes[[#This Row],[sqft_above]]+Homes[[#This Row],[sqft_basement]]," ")</f>
        <v>1230</v>
      </c>
      <c r="W1218" s="4">
        <v>8114</v>
      </c>
      <c r="X1218">
        <v>0</v>
      </c>
      <c r="Y1218">
        <v>0</v>
      </c>
      <c r="Z1218">
        <v>4</v>
      </c>
      <c r="AA1218" s="4">
        <v>1230</v>
      </c>
      <c r="AB1218" s="4">
        <v>0</v>
      </c>
      <c r="AC1218">
        <v>1951</v>
      </c>
      <c r="AD1218" t="s">
        <v>1343</v>
      </c>
      <c r="AE1218" t="s">
        <v>33</v>
      </c>
      <c r="AF1218" t="s">
        <v>34</v>
      </c>
    </row>
    <row r="1219" spans="1:32">
      <c r="A1219" t="str">
        <f>PROPER(TRIM(Homes[[#This Row],[street]]))</f>
        <v>128 Nw 59Th St</v>
      </c>
      <c r="B1219" t="str">
        <f>PROPER(TRIM(Homes[[#This Row],[city]]))</f>
        <v>Seattle</v>
      </c>
      <c r="C1219" t="str">
        <f>_xlfn.TEXTBEFORE(Homes[[#This Row],[statezip]]," ")</f>
        <v>WA</v>
      </c>
      <c r="D1219" s="6" t="str">
        <f>_xlfn.TEXTAFTER(Homes[[#This Row],[statezip]]," ")</f>
        <v>98107</v>
      </c>
      <c r="E1219" s="1">
        <v>606000</v>
      </c>
      <c r="F1219">
        <v>3</v>
      </c>
      <c r="G1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19" s="3" t="str">
        <f>Homes[[#This Row],[bedrooms]] &amp; " bd | " &amp; TEXT(Homes[[#This Row],[bathrooms]],"0.##") &amp; " ba"</f>
        <v>3 bd | 1. ba</v>
      </c>
      <c r="I1219" s="4">
        <v>1500</v>
      </c>
      <c r="J1219" s="1">
        <f>IFERROR(Homes[[#This Row],[price]]/Homes[[#This Row],[sqft_living]]," ")</f>
        <v>404</v>
      </c>
      <c r="K1219" s="4">
        <f>IFERROR(Homes[[#This Row],[sqft_lot]]/43560," ")</f>
        <v>8.9990817263544534E-2</v>
      </c>
      <c r="L1219" t="str">
        <f>IF(Homes[[#This Row],[waterfront]]=1, "Yes","No")</f>
        <v>No</v>
      </c>
      <c r="M1219" s="4" t="str">
        <f>IF(Homes[[#This Row],[sqft_basement]]&gt;0, "Yes","No")</f>
        <v>Yes</v>
      </c>
      <c r="N1219" t="str">
        <f>CHOOSE(Homes[[#This Row],[view]]+1, "None","Fair","Good","Great","Excellent")</f>
        <v>None</v>
      </c>
      <c r="O1219" t="str">
        <f>CHOOSE(Homes[[#This Row],[condition]], "Poor","Fair","Average","Good","Excellent")</f>
        <v>Average</v>
      </c>
      <c r="P1219">
        <f ca="1">YEAR(TODAY())-Homes[[#This Row],[yr_built]]</f>
        <v>78</v>
      </c>
      <c r="Q1219">
        <v>2012</v>
      </c>
      <c r="R1219">
        <f ca="1">IF(Homes[[#This Row],[yr_renovated]]&gt;0, YEAR(TODAY())-Homes[[#This Row],[yr_renovated]], YEAR(TODAY())-Homes[[#This Row],[yr_built]])</f>
        <v>13</v>
      </c>
      <c r="S1219">
        <v>1</v>
      </c>
      <c r="T1219" s="2">
        <v>41782</v>
      </c>
      <c r="U1219" s="3">
        <v>1</v>
      </c>
      <c r="V1219" s="4">
        <f>IFERROR(Homes[[#This Row],[sqft_above]]+Homes[[#This Row],[sqft_basement]]," ")</f>
        <v>1500</v>
      </c>
      <c r="W1219" s="4">
        <v>3920</v>
      </c>
      <c r="X1219">
        <v>0</v>
      </c>
      <c r="Y1219">
        <v>0</v>
      </c>
      <c r="Z1219">
        <v>3</v>
      </c>
      <c r="AA1219" s="4">
        <v>1000</v>
      </c>
      <c r="AB1219" s="4">
        <v>500</v>
      </c>
      <c r="AC1219">
        <v>1947</v>
      </c>
      <c r="AD1219" t="s">
        <v>1344</v>
      </c>
      <c r="AE1219" t="s">
        <v>49</v>
      </c>
      <c r="AF1219" t="s">
        <v>62</v>
      </c>
    </row>
    <row r="1220" spans="1:32">
      <c r="A1220" t="str">
        <f>PROPER(TRIM(Homes[[#This Row],[street]]))</f>
        <v>12504 Ne 163Rd St</v>
      </c>
      <c r="B1220" t="str">
        <f>PROPER(TRIM(Homes[[#This Row],[city]]))</f>
        <v>Woodinville</v>
      </c>
      <c r="C1220" t="str">
        <f>_xlfn.TEXTBEFORE(Homes[[#This Row],[statezip]]," ")</f>
        <v>WA</v>
      </c>
      <c r="D1220" s="6" t="str">
        <f>_xlfn.TEXTAFTER(Homes[[#This Row],[statezip]]," ")</f>
        <v>98072</v>
      </c>
      <c r="E1220" s="1">
        <v>605500</v>
      </c>
      <c r="F1220">
        <v>3</v>
      </c>
      <c r="G1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0" s="3" t="str">
        <f>Homes[[#This Row],[bedrooms]] &amp; " bd | " &amp; TEXT(Homes[[#This Row],[bathrooms]],"0.##") &amp; " ba"</f>
        <v>3 bd | 2.5 ba</v>
      </c>
      <c r="I1220" s="4">
        <v>2830</v>
      </c>
      <c r="J1220" s="1">
        <f>IFERROR(Homes[[#This Row],[price]]/Homes[[#This Row],[sqft_living]]," ")</f>
        <v>213.95759717314488</v>
      </c>
      <c r="K1220" s="4">
        <f>IFERROR(Homes[[#This Row],[sqft_lot]]/43560," ")</f>
        <v>0.15004591368227732</v>
      </c>
      <c r="L1220" t="str">
        <f>IF(Homes[[#This Row],[waterfront]]=1, "Yes","No")</f>
        <v>No</v>
      </c>
      <c r="M1220" s="4" t="str">
        <f>IF(Homes[[#This Row],[sqft_basement]]&gt;0, "Yes","No")</f>
        <v>No</v>
      </c>
      <c r="N1220" t="str">
        <f>CHOOSE(Homes[[#This Row],[view]]+1, "None","Fair","Good","Great","Excellent")</f>
        <v>None</v>
      </c>
      <c r="O1220" t="str">
        <f>CHOOSE(Homes[[#This Row],[condition]], "Poor","Fair","Average","Good","Excellent")</f>
        <v>Average</v>
      </c>
      <c r="P1220">
        <f ca="1">YEAR(TODAY())-Homes[[#This Row],[yr_built]]</f>
        <v>36</v>
      </c>
      <c r="Q1220">
        <v>0</v>
      </c>
      <c r="R1220">
        <f ca="1">IF(Homes[[#This Row],[yr_renovated]]&gt;0, YEAR(TODAY())-Homes[[#This Row],[yr_renovated]], YEAR(TODAY())-Homes[[#This Row],[yr_built]])</f>
        <v>36</v>
      </c>
      <c r="S1220">
        <v>2</v>
      </c>
      <c r="T1220" s="2">
        <v>41807</v>
      </c>
      <c r="U1220" s="3">
        <v>2.5</v>
      </c>
      <c r="V1220" s="4">
        <f>IFERROR(Homes[[#This Row],[sqft_above]]+Homes[[#This Row],[sqft_basement]]," ")</f>
        <v>2830</v>
      </c>
      <c r="W1220" s="4">
        <v>6536</v>
      </c>
      <c r="X1220">
        <v>0</v>
      </c>
      <c r="Y1220">
        <v>0</v>
      </c>
      <c r="Z1220">
        <v>3</v>
      </c>
      <c r="AA1220" s="4">
        <v>2830</v>
      </c>
      <c r="AB1220" s="4">
        <v>0</v>
      </c>
      <c r="AC1220">
        <v>1989</v>
      </c>
      <c r="AD1220" t="s">
        <v>1345</v>
      </c>
      <c r="AE1220" t="s">
        <v>120</v>
      </c>
      <c r="AF1220" t="s">
        <v>275</v>
      </c>
    </row>
    <row r="1221" spans="1:32">
      <c r="A1221" t="str">
        <f>PROPER(TRIM(Homes[[#This Row],[street]]))</f>
        <v>2825 W Jameson St</v>
      </c>
      <c r="B1221" t="str">
        <f>PROPER(TRIM(Homes[[#This Row],[city]]))</f>
        <v>Seattle</v>
      </c>
      <c r="C1221" t="str">
        <f>_xlfn.TEXTBEFORE(Homes[[#This Row],[statezip]]," ")</f>
        <v>WA</v>
      </c>
      <c r="D1221" s="6" t="str">
        <f>_xlfn.TEXTAFTER(Homes[[#This Row],[statezip]]," ")</f>
        <v>98199</v>
      </c>
      <c r="E1221" s="1">
        <v>605004</v>
      </c>
      <c r="F1221">
        <v>4</v>
      </c>
      <c r="G1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21" s="3" t="str">
        <f>Homes[[#This Row],[bedrooms]] &amp; " bd | " &amp; TEXT(Homes[[#This Row],[bathrooms]],"0.##") &amp; " ba"</f>
        <v>4 bd | 2. ba</v>
      </c>
      <c r="I1221" s="4">
        <v>1370</v>
      </c>
      <c r="J1221" s="1">
        <f>IFERROR(Homes[[#This Row],[price]]/Homes[[#This Row],[sqft_living]]," ")</f>
        <v>441.60875912408761</v>
      </c>
      <c r="K1221" s="4">
        <f>IFERROR(Homes[[#This Row],[sqft_lot]]/43560," ")</f>
        <v>9.1827364554637275E-2</v>
      </c>
      <c r="L1221" t="str">
        <f>IF(Homes[[#This Row],[waterfront]]=1, "Yes","No")</f>
        <v>No</v>
      </c>
      <c r="M1221" s="4" t="str">
        <f>IF(Homes[[#This Row],[sqft_basement]]&gt;0, "Yes","No")</f>
        <v>No</v>
      </c>
      <c r="N1221" t="str">
        <f>CHOOSE(Homes[[#This Row],[view]]+1, "None","Fair","Good","Great","Excellent")</f>
        <v>None</v>
      </c>
      <c r="O1221" t="str">
        <f>CHOOSE(Homes[[#This Row],[condition]], "Poor","Fair","Average","Good","Excellent")</f>
        <v>Average</v>
      </c>
      <c r="P1221">
        <f ca="1">YEAR(TODAY())-Homes[[#This Row],[yr_built]]</f>
        <v>74</v>
      </c>
      <c r="Q1221">
        <v>1994</v>
      </c>
      <c r="R1221">
        <f ca="1">IF(Homes[[#This Row],[yr_renovated]]&gt;0, YEAR(TODAY())-Homes[[#This Row],[yr_renovated]], YEAR(TODAY())-Homes[[#This Row],[yr_built]])</f>
        <v>31</v>
      </c>
      <c r="S1221">
        <v>2</v>
      </c>
      <c r="T1221" s="2">
        <v>41795</v>
      </c>
      <c r="U1221" s="3">
        <v>2</v>
      </c>
      <c r="V1221" s="4">
        <f>IFERROR(Homes[[#This Row],[sqft_above]]+Homes[[#This Row],[sqft_basement]]," ")</f>
        <v>1370</v>
      </c>
      <c r="W1221" s="4">
        <v>4000</v>
      </c>
      <c r="X1221">
        <v>0</v>
      </c>
      <c r="Y1221">
        <v>0</v>
      </c>
      <c r="Z1221">
        <v>3</v>
      </c>
      <c r="AA1221" s="4">
        <v>1370</v>
      </c>
      <c r="AB1221" s="4">
        <v>0</v>
      </c>
      <c r="AC1221">
        <v>1951</v>
      </c>
      <c r="AD1221" t="s">
        <v>1346</v>
      </c>
      <c r="AE1221" t="s">
        <v>49</v>
      </c>
      <c r="AF1221" t="s">
        <v>58</v>
      </c>
    </row>
    <row r="1222" spans="1:32">
      <c r="A1222" t="str">
        <f>PROPER(TRIM(Homes[[#This Row],[street]]))</f>
        <v>16901-17007 Ne 160Th Pl</v>
      </c>
      <c r="B1222" t="str">
        <f>PROPER(TRIM(Homes[[#This Row],[city]]))</f>
        <v>Woodinville</v>
      </c>
      <c r="C1222" t="str">
        <f>_xlfn.TEXTBEFORE(Homes[[#This Row],[statezip]]," ")</f>
        <v>WA</v>
      </c>
      <c r="D1222" s="6" t="str">
        <f>_xlfn.TEXTAFTER(Homes[[#This Row],[statezip]]," ")</f>
        <v>98072</v>
      </c>
      <c r="E1222" s="1">
        <v>605000</v>
      </c>
      <c r="F1222">
        <v>3</v>
      </c>
      <c r="G1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2" s="3" t="str">
        <f>Homes[[#This Row],[bedrooms]] &amp; " bd | " &amp; TEXT(Homes[[#This Row],[bathrooms]],"0.##") &amp; " ba"</f>
        <v>3 bd | 2.5 ba</v>
      </c>
      <c r="I1222" s="4">
        <v>2670</v>
      </c>
      <c r="J1222" s="1">
        <f>IFERROR(Homes[[#This Row],[price]]/Homes[[#This Row],[sqft_living]]," ")</f>
        <v>226.59176029962546</v>
      </c>
      <c r="K1222" s="4">
        <f>IFERROR(Homes[[#This Row],[sqft_lot]]/43560," ")</f>
        <v>1.0899908172635446</v>
      </c>
      <c r="L1222" t="str">
        <f>IF(Homes[[#This Row],[waterfront]]=1, "Yes","No")</f>
        <v>No</v>
      </c>
      <c r="M1222" s="4" t="str">
        <f>IF(Homes[[#This Row],[sqft_basement]]&gt;0, "Yes","No")</f>
        <v>No</v>
      </c>
      <c r="N1222" t="str">
        <f>CHOOSE(Homes[[#This Row],[view]]+1, "None","Fair","Good","Great","Excellent")</f>
        <v>Great</v>
      </c>
      <c r="O1222" t="str">
        <f>CHOOSE(Homes[[#This Row],[condition]], "Poor","Fair","Average","Good","Excellent")</f>
        <v>Average</v>
      </c>
      <c r="P1222">
        <f ca="1">YEAR(TODAY())-Homes[[#This Row],[yr_built]]</f>
        <v>44</v>
      </c>
      <c r="Q1222">
        <v>2013</v>
      </c>
      <c r="R1222">
        <f ca="1">IF(Homes[[#This Row],[yr_renovated]]&gt;0, YEAR(TODAY())-Homes[[#This Row],[yr_renovated]], YEAR(TODAY())-Homes[[#This Row],[yr_built]])</f>
        <v>12</v>
      </c>
      <c r="S1222">
        <v>2</v>
      </c>
      <c r="T1222" s="2">
        <v>41799</v>
      </c>
      <c r="U1222" s="3">
        <v>2.5</v>
      </c>
      <c r="V1222" s="4">
        <f>IFERROR(Homes[[#This Row],[sqft_above]]+Homes[[#This Row],[sqft_basement]]," ")</f>
        <v>2670</v>
      </c>
      <c r="W1222" s="4">
        <v>47480</v>
      </c>
      <c r="X1222">
        <v>0</v>
      </c>
      <c r="Y1222">
        <v>3</v>
      </c>
      <c r="Z1222">
        <v>3</v>
      </c>
      <c r="AA1222" s="4">
        <v>2670</v>
      </c>
      <c r="AB1222" s="4">
        <v>0</v>
      </c>
      <c r="AC1222">
        <v>1981</v>
      </c>
      <c r="AD1222" t="s">
        <v>1347</v>
      </c>
      <c r="AE1222" t="s">
        <v>120</v>
      </c>
      <c r="AF1222" t="s">
        <v>275</v>
      </c>
    </row>
    <row r="1223" spans="1:32">
      <c r="A1223" t="str">
        <f>PROPER(TRIM(Homes[[#This Row],[street]]))</f>
        <v>16674 Se 17Th St</v>
      </c>
      <c r="B1223" t="str">
        <f>PROPER(TRIM(Homes[[#This Row],[city]]))</f>
        <v>Bellevue</v>
      </c>
      <c r="C1223" t="str">
        <f>_xlfn.TEXTBEFORE(Homes[[#This Row],[statezip]]," ")</f>
        <v>WA</v>
      </c>
      <c r="D1223" s="6" t="str">
        <f>_xlfn.TEXTAFTER(Homes[[#This Row],[statezip]]," ")</f>
        <v>98008</v>
      </c>
      <c r="E1223" s="1">
        <v>605000</v>
      </c>
      <c r="F1223">
        <v>4</v>
      </c>
      <c r="G1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3" s="3" t="str">
        <f>Homes[[#This Row],[bedrooms]] &amp; " bd | " &amp; TEXT(Homes[[#This Row],[bathrooms]],"0.##") &amp; " ba"</f>
        <v>4 bd | 2.5 ba</v>
      </c>
      <c r="I1223" s="4">
        <v>2800</v>
      </c>
      <c r="J1223" s="1">
        <f>IFERROR(Homes[[#This Row],[price]]/Homes[[#This Row],[sqft_living]]," ")</f>
        <v>216.07142857142858</v>
      </c>
      <c r="K1223" s="4">
        <f>IFERROR(Homes[[#This Row],[sqft_lot]]/43560," ")</f>
        <v>0.24761248852157944</v>
      </c>
      <c r="L1223" t="str">
        <f>IF(Homes[[#This Row],[waterfront]]=1, "Yes","No")</f>
        <v>No</v>
      </c>
      <c r="M1223" s="4" t="str">
        <f>IF(Homes[[#This Row],[sqft_basement]]&gt;0, "Yes","No")</f>
        <v>Yes</v>
      </c>
      <c r="N1223" t="str">
        <f>CHOOSE(Homes[[#This Row],[view]]+1, "None","Fair","Good","Great","Excellent")</f>
        <v>None</v>
      </c>
      <c r="O1223" t="str">
        <f>CHOOSE(Homes[[#This Row],[condition]], "Poor","Fair","Average","Good","Excellent")</f>
        <v>Average</v>
      </c>
      <c r="P1223">
        <f ca="1">YEAR(TODAY())-Homes[[#This Row],[yr_built]]</f>
        <v>55</v>
      </c>
      <c r="Q1223">
        <v>2014</v>
      </c>
      <c r="R1223">
        <f ca="1">IF(Homes[[#This Row],[yr_renovated]]&gt;0, YEAR(TODAY())-Homes[[#This Row],[yr_renovated]], YEAR(TODAY())-Homes[[#This Row],[yr_built]])</f>
        <v>11</v>
      </c>
      <c r="S1223">
        <v>1</v>
      </c>
      <c r="T1223" s="2">
        <v>41823</v>
      </c>
      <c r="U1223" s="3">
        <v>2.5</v>
      </c>
      <c r="V1223" s="4">
        <f>IFERROR(Homes[[#This Row],[sqft_above]]+Homes[[#This Row],[sqft_basement]]," ")</f>
        <v>2800</v>
      </c>
      <c r="W1223" s="4">
        <v>10786</v>
      </c>
      <c r="X1223">
        <v>0</v>
      </c>
      <c r="Y1223">
        <v>0</v>
      </c>
      <c r="Z1223">
        <v>3</v>
      </c>
      <c r="AA1223" s="4">
        <v>1420</v>
      </c>
      <c r="AB1223" s="4">
        <v>1380</v>
      </c>
      <c r="AC1223">
        <v>1970</v>
      </c>
      <c r="AD1223" t="s">
        <v>1348</v>
      </c>
      <c r="AE1223" t="s">
        <v>33</v>
      </c>
      <c r="AF1223" t="s">
        <v>53</v>
      </c>
    </row>
    <row r="1224" spans="1:32">
      <c r="A1224" t="str">
        <f>PROPER(TRIM(Homes[[#This Row],[street]]))</f>
        <v>15611 72Nd Ave Ne</v>
      </c>
      <c r="B1224" t="str">
        <f>PROPER(TRIM(Homes[[#This Row],[city]]))</f>
        <v>Kenmore</v>
      </c>
      <c r="C1224" t="str">
        <f>_xlfn.TEXTBEFORE(Homes[[#This Row],[statezip]]," ")</f>
        <v>WA</v>
      </c>
      <c r="D1224" s="6" t="str">
        <f>_xlfn.TEXTAFTER(Homes[[#This Row],[statezip]]," ")</f>
        <v>98028</v>
      </c>
      <c r="E1224" s="1">
        <v>605000</v>
      </c>
      <c r="F1224">
        <v>4</v>
      </c>
      <c r="G1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4" s="3" t="str">
        <f>Homes[[#This Row],[bedrooms]] &amp; " bd | " &amp; TEXT(Homes[[#This Row],[bathrooms]],"0.##") &amp; " ba"</f>
        <v>4 bd | 2.25 ba</v>
      </c>
      <c r="I1224" s="4">
        <v>2940</v>
      </c>
      <c r="J1224" s="1">
        <f>IFERROR(Homes[[#This Row],[price]]/Homes[[#This Row],[sqft_living]]," ")</f>
        <v>205.78231292517006</v>
      </c>
      <c r="K1224" s="4">
        <f>IFERROR(Homes[[#This Row],[sqft_lot]]/43560," ")</f>
        <v>1.120018365472911</v>
      </c>
      <c r="L1224" t="str">
        <f>IF(Homes[[#This Row],[waterfront]]=1, "Yes","No")</f>
        <v>No</v>
      </c>
      <c r="M1224" s="4" t="str">
        <f>IF(Homes[[#This Row],[sqft_basement]]&gt;0, "Yes","No")</f>
        <v>Yes</v>
      </c>
      <c r="N1224" t="str">
        <f>CHOOSE(Homes[[#This Row],[view]]+1, "None","Fair","Good","Great","Excellent")</f>
        <v>None</v>
      </c>
      <c r="O1224" t="str">
        <f>CHOOSE(Homes[[#This Row],[condition]], "Poor","Fair","Average","Good","Excellent")</f>
        <v>Excellent</v>
      </c>
      <c r="P1224">
        <f ca="1">YEAR(TODAY())-Homes[[#This Row],[yr_built]]</f>
        <v>64</v>
      </c>
      <c r="Q1224">
        <v>0</v>
      </c>
      <c r="R1224">
        <f ca="1">IF(Homes[[#This Row],[yr_renovated]]&gt;0, YEAR(TODAY())-Homes[[#This Row],[yr_renovated]], YEAR(TODAY())-Homes[[#This Row],[yr_built]])</f>
        <v>64</v>
      </c>
      <c r="S1224">
        <v>1</v>
      </c>
      <c r="T1224" s="2">
        <v>41822</v>
      </c>
      <c r="U1224" s="3">
        <v>2.25</v>
      </c>
      <c r="V1224" s="4">
        <f>IFERROR(Homes[[#This Row],[sqft_above]]+Homes[[#This Row],[sqft_basement]]," ")</f>
        <v>2940</v>
      </c>
      <c r="W1224" s="4">
        <v>48788</v>
      </c>
      <c r="X1224">
        <v>0</v>
      </c>
      <c r="Y1224">
        <v>0</v>
      </c>
      <c r="Z1224">
        <v>5</v>
      </c>
      <c r="AA1224" s="4">
        <v>1520</v>
      </c>
      <c r="AB1224" s="4">
        <v>1420</v>
      </c>
      <c r="AC1224">
        <v>1961</v>
      </c>
      <c r="AD1224" t="s">
        <v>1349</v>
      </c>
      <c r="AE1224" t="s">
        <v>329</v>
      </c>
      <c r="AF1224" t="s">
        <v>330</v>
      </c>
    </row>
    <row r="1225" spans="1:32">
      <c r="A1225" t="str">
        <f>PROPER(TRIM(Homes[[#This Row],[street]]))</f>
        <v>8113 120Th Pl Se</v>
      </c>
      <c r="B1225" t="str">
        <f>PROPER(TRIM(Homes[[#This Row],[city]]))</f>
        <v>Newcastle</v>
      </c>
      <c r="C1225" t="str">
        <f>_xlfn.TEXTBEFORE(Homes[[#This Row],[statezip]]," ")</f>
        <v>WA</v>
      </c>
      <c r="D1225" s="6" t="str">
        <f>_xlfn.TEXTAFTER(Homes[[#This Row],[statezip]]," ")</f>
        <v>98056</v>
      </c>
      <c r="E1225" s="1">
        <v>605000</v>
      </c>
      <c r="F1225">
        <v>4</v>
      </c>
      <c r="G1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25" s="3" t="str">
        <f>Homes[[#This Row],[bedrooms]] &amp; " bd | " &amp; TEXT(Homes[[#This Row],[bathrooms]],"0.##") &amp; " ba"</f>
        <v>4 bd | 2.5 ba</v>
      </c>
      <c r="I1225" s="4">
        <v>2620</v>
      </c>
      <c r="J1225" s="1">
        <f>IFERROR(Homes[[#This Row],[price]]/Homes[[#This Row],[sqft_living]]," ")</f>
        <v>230.91603053435114</v>
      </c>
      <c r="K1225" s="4">
        <f>IFERROR(Homes[[#This Row],[sqft_lot]]/43560," ")</f>
        <v>0.17339302112029384</v>
      </c>
      <c r="L1225" t="str">
        <f>IF(Homes[[#This Row],[waterfront]]=1, "Yes","No")</f>
        <v>No</v>
      </c>
      <c r="M1225" s="4" t="str">
        <f>IF(Homes[[#This Row],[sqft_basement]]&gt;0, "Yes","No")</f>
        <v>No</v>
      </c>
      <c r="N1225" t="str">
        <f>CHOOSE(Homes[[#This Row],[view]]+1, "None","Fair","Good","Great","Excellent")</f>
        <v>None</v>
      </c>
      <c r="O1225" t="str">
        <f>CHOOSE(Homes[[#This Row],[condition]], "Poor","Fair","Average","Good","Excellent")</f>
        <v>Average</v>
      </c>
      <c r="P1225">
        <f ca="1">YEAR(TODAY())-Homes[[#This Row],[yr_built]]</f>
        <v>29</v>
      </c>
      <c r="Q1225">
        <v>0</v>
      </c>
      <c r="R1225">
        <f ca="1">IF(Homes[[#This Row],[yr_renovated]]&gt;0, YEAR(TODAY())-Homes[[#This Row],[yr_renovated]], YEAR(TODAY())-Homes[[#This Row],[yr_built]])</f>
        <v>29</v>
      </c>
      <c r="S1225">
        <v>2</v>
      </c>
      <c r="T1225" s="2">
        <v>41810</v>
      </c>
      <c r="U1225" s="3">
        <v>2.5</v>
      </c>
      <c r="V1225" s="4">
        <f>IFERROR(Homes[[#This Row],[sqft_above]]+Homes[[#This Row],[sqft_basement]]," ")</f>
        <v>2620</v>
      </c>
      <c r="W1225" s="4">
        <v>7553</v>
      </c>
      <c r="X1225">
        <v>0</v>
      </c>
      <c r="Y1225">
        <v>0</v>
      </c>
      <c r="Z1225">
        <v>3</v>
      </c>
      <c r="AA1225" s="4">
        <v>2620</v>
      </c>
      <c r="AB1225" s="4">
        <v>0</v>
      </c>
      <c r="AC1225">
        <v>1996</v>
      </c>
      <c r="AD1225" t="s">
        <v>1350</v>
      </c>
      <c r="AE1225" t="s">
        <v>281</v>
      </c>
      <c r="AF1225" t="s">
        <v>672</v>
      </c>
    </row>
    <row r="1226" spans="1:32">
      <c r="A1226" t="str">
        <f>PROPER(TRIM(Homes[[#This Row],[street]]))</f>
        <v>14150 176Th Ave Ne</v>
      </c>
      <c r="B1226" t="str">
        <f>PROPER(TRIM(Homes[[#This Row],[city]]))</f>
        <v>Redmond</v>
      </c>
      <c r="C1226" t="str">
        <f>_xlfn.TEXTBEFORE(Homes[[#This Row],[statezip]]," ")</f>
        <v>WA</v>
      </c>
      <c r="D1226" s="6" t="str">
        <f>_xlfn.TEXTAFTER(Homes[[#This Row],[statezip]]," ")</f>
        <v>98052</v>
      </c>
      <c r="E1226" s="1">
        <v>605000</v>
      </c>
      <c r="F1226">
        <v>3</v>
      </c>
      <c r="G1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6" s="3" t="str">
        <f>Homes[[#This Row],[bedrooms]] &amp; " bd | " &amp; TEXT(Homes[[#This Row],[bathrooms]],"0.##") &amp; " ba"</f>
        <v>3 bd | 2.25 ba</v>
      </c>
      <c r="I1226" s="4">
        <v>2010</v>
      </c>
      <c r="J1226" s="1">
        <f>IFERROR(Homes[[#This Row],[price]]/Homes[[#This Row],[sqft_living]]," ")</f>
        <v>300.99502487562188</v>
      </c>
      <c r="K1226" s="4">
        <f>IFERROR(Homes[[#This Row],[sqft_lot]]/43560," ")</f>
        <v>0.24701561065197428</v>
      </c>
      <c r="L1226" t="str">
        <f>IF(Homes[[#This Row],[waterfront]]=1, "Yes","No")</f>
        <v>No</v>
      </c>
      <c r="M1226" s="4" t="str">
        <f>IF(Homes[[#This Row],[sqft_basement]]&gt;0, "Yes","No")</f>
        <v>No</v>
      </c>
      <c r="N1226" t="str">
        <f>CHOOSE(Homes[[#This Row],[view]]+1, "None","Fair","Good","Great","Excellent")</f>
        <v>None</v>
      </c>
      <c r="O1226" t="str">
        <f>CHOOSE(Homes[[#This Row],[condition]], "Poor","Fair","Average","Good","Excellent")</f>
        <v>Average</v>
      </c>
      <c r="P1226">
        <f ca="1">YEAR(TODAY())-Homes[[#This Row],[yr_built]]</f>
        <v>40</v>
      </c>
      <c r="Q1226">
        <v>0</v>
      </c>
      <c r="R1226">
        <f ca="1">IF(Homes[[#This Row],[yr_renovated]]&gt;0, YEAR(TODAY())-Homes[[#This Row],[yr_renovated]], YEAR(TODAY())-Homes[[#This Row],[yr_built]])</f>
        <v>40</v>
      </c>
      <c r="S1226">
        <v>2</v>
      </c>
      <c r="T1226" s="2">
        <v>41807</v>
      </c>
      <c r="U1226" s="3">
        <v>2.25</v>
      </c>
      <c r="V1226" s="4">
        <f>IFERROR(Homes[[#This Row],[sqft_above]]+Homes[[#This Row],[sqft_basement]]," ")</f>
        <v>2010</v>
      </c>
      <c r="W1226" s="4">
        <v>10760</v>
      </c>
      <c r="X1226">
        <v>0</v>
      </c>
      <c r="Y1226">
        <v>0</v>
      </c>
      <c r="Z1226">
        <v>3</v>
      </c>
      <c r="AA1226" s="4">
        <v>2010</v>
      </c>
      <c r="AB1226" s="4">
        <v>0</v>
      </c>
      <c r="AC1226">
        <v>1985</v>
      </c>
      <c r="AD1226" t="s">
        <v>1351</v>
      </c>
      <c r="AE1226" t="s">
        <v>137</v>
      </c>
      <c r="AF1226" t="s">
        <v>138</v>
      </c>
    </row>
    <row r="1227" spans="1:32">
      <c r="A1227" t="str">
        <f>PROPER(TRIM(Homes[[#This Row],[street]]))</f>
        <v>2408 178Th Ave Ne</v>
      </c>
      <c r="B1227" t="str">
        <f>PROPER(TRIM(Homes[[#This Row],[city]]))</f>
        <v>Redmond</v>
      </c>
      <c r="C1227" t="str">
        <f>_xlfn.TEXTBEFORE(Homes[[#This Row],[statezip]]," ")</f>
        <v>WA</v>
      </c>
      <c r="D1227" s="6" t="str">
        <f>_xlfn.TEXTAFTER(Homes[[#This Row],[statezip]]," ")</f>
        <v>98052</v>
      </c>
      <c r="E1227" s="1">
        <v>605000</v>
      </c>
      <c r="F1227">
        <v>3</v>
      </c>
      <c r="G1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7" s="3" t="str">
        <f>Homes[[#This Row],[bedrooms]] &amp; " bd | " &amp; TEXT(Homes[[#This Row],[bathrooms]],"0.##") &amp; " ba"</f>
        <v>3 bd | 2.25 ba</v>
      </c>
      <c r="I1227" s="4">
        <v>2080</v>
      </c>
      <c r="J1227" s="1">
        <f>IFERROR(Homes[[#This Row],[price]]/Homes[[#This Row],[sqft_living]]," ")</f>
        <v>290.86538461538464</v>
      </c>
      <c r="K1227" s="4">
        <f>IFERROR(Homes[[#This Row],[sqft_lot]]/43560," ")</f>
        <v>0.2785583103764922</v>
      </c>
      <c r="L1227" t="str">
        <f>IF(Homes[[#This Row],[waterfront]]=1, "Yes","No")</f>
        <v>No</v>
      </c>
      <c r="M1227" s="4" t="str">
        <f>IF(Homes[[#This Row],[sqft_basement]]&gt;0, "Yes","No")</f>
        <v>Yes</v>
      </c>
      <c r="N1227" t="str">
        <f>CHOOSE(Homes[[#This Row],[view]]+1, "None","Fair","Good","Great","Excellent")</f>
        <v>None</v>
      </c>
      <c r="O1227" t="str">
        <f>CHOOSE(Homes[[#This Row],[condition]], "Poor","Fair","Average","Good","Excellent")</f>
        <v>Good</v>
      </c>
      <c r="P1227">
        <f ca="1">YEAR(TODAY())-Homes[[#This Row],[yr_built]]</f>
        <v>52</v>
      </c>
      <c r="Q1227">
        <v>0</v>
      </c>
      <c r="R1227">
        <f ca="1">IF(Homes[[#This Row],[yr_renovated]]&gt;0, YEAR(TODAY())-Homes[[#This Row],[yr_renovated]], YEAR(TODAY())-Homes[[#This Row],[yr_built]])</f>
        <v>52</v>
      </c>
      <c r="S1227">
        <v>1</v>
      </c>
      <c r="T1227" s="2">
        <v>41822</v>
      </c>
      <c r="U1227" s="3">
        <v>2.25</v>
      </c>
      <c r="V1227" s="4">
        <f>IFERROR(Homes[[#This Row],[sqft_above]]+Homes[[#This Row],[sqft_basement]]," ")</f>
        <v>2080</v>
      </c>
      <c r="W1227" s="4">
        <v>12134</v>
      </c>
      <c r="X1227">
        <v>0</v>
      </c>
      <c r="Y1227">
        <v>0</v>
      </c>
      <c r="Z1227">
        <v>4</v>
      </c>
      <c r="AA1227" s="4">
        <v>1530</v>
      </c>
      <c r="AB1227" s="4">
        <v>550</v>
      </c>
      <c r="AC1227">
        <v>1973</v>
      </c>
      <c r="AD1227" t="s">
        <v>1352</v>
      </c>
      <c r="AE1227" t="s">
        <v>137</v>
      </c>
      <c r="AF1227" t="s">
        <v>138</v>
      </c>
    </row>
    <row r="1228" spans="1:32">
      <c r="A1228" t="str">
        <f>PROPER(TRIM(Homes[[#This Row],[street]]))</f>
        <v>411 27Th Ave E</v>
      </c>
      <c r="B1228" t="str">
        <f>PROPER(TRIM(Homes[[#This Row],[city]]))</f>
        <v>Seattle</v>
      </c>
      <c r="C1228" t="str">
        <f>_xlfn.TEXTBEFORE(Homes[[#This Row],[statezip]]," ")</f>
        <v>WA</v>
      </c>
      <c r="D1228" s="6" t="str">
        <f>_xlfn.TEXTAFTER(Homes[[#This Row],[statezip]]," ")</f>
        <v>98112</v>
      </c>
      <c r="E1228" s="1">
        <v>605000</v>
      </c>
      <c r="F1228">
        <v>3</v>
      </c>
      <c r="G1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28" s="3" t="str">
        <f>Homes[[#This Row],[bedrooms]] &amp; " bd | " &amp; TEXT(Homes[[#This Row],[bathrooms]],"0.##") &amp; " ba"</f>
        <v>3 bd | 2.25 ba</v>
      </c>
      <c r="I1228" s="4">
        <v>1290</v>
      </c>
      <c r="J1228" s="1">
        <f>IFERROR(Homes[[#This Row],[price]]/Homes[[#This Row],[sqft_living]]," ")</f>
        <v>468.99224806201551</v>
      </c>
      <c r="K1228" s="4">
        <f>IFERROR(Homes[[#This Row],[sqft_lot]]/43560," ")</f>
        <v>5.73921028466483E-2</v>
      </c>
      <c r="L1228" t="str">
        <f>IF(Homes[[#This Row],[waterfront]]=1, "Yes","No")</f>
        <v>No</v>
      </c>
      <c r="M1228" s="4" t="str">
        <f>IF(Homes[[#This Row],[sqft_basement]]&gt;0, "Yes","No")</f>
        <v>No</v>
      </c>
      <c r="N1228" t="str">
        <f>CHOOSE(Homes[[#This Row],[view]]+1, "None","Fair","Good","Great","Excellent")</f>
        <v>None</v>
      </c>
      <c r="O1228" t="str">
        <f>CHOOSE(Homes[[#This Row],[condition]], "Poor","Fair","Average","Good","Excellent")</f>
        <v>Good</v>
      </c>
      <c r="P1228">
        <f ca="1">YEAR(TODAY())-Homes[[#This Row],[yr_built]]</f>
        <v>38</v>
      </c>
      <c r="Q1228">
        <v>0</v>
      </c>
      <c r="R1228">
        <f ca="1">IF(Homes[[#This Row],[yr_renovated]]&gt;0, YEAR(TODAY())-Homes[[#This Row],[yr_renovated]], YEAR(TODAY())-Homes[[#This Row],[yr_built]])</f>
        <v>38</v>
      </c>
      <c r="S1228">
        <v>2</v>
      </c>
      <c r="T1228" s="2">
        <v>41775</v>
      </c>
      <c r="U1228" s="3">
        <v>2.25</v>
      </c>
      <c r="V1228" s="4">
        <f>IFERROR(Homes[[#This Row],[sqft_above]]+Homes[[#This Row],[sqft_basement]]," ")</f>
        <v>1290</v>
      </c>
      <c r="W1228" s="4">
        <v>2500</v>
      </c>
      <c r="X1228">
        <v>0</v>
      </c>
      <c r="Y1228">
        <v>0</v>
      </c>
      <c r="Z1228">
        <v>4</v>
      </c>
      <c r="AA1228" s="4">
        <v>1290</v>
      </c>
      <c r="AB1228" s="4">
        <v>0</v>
      </c>
      <c r="AC1228">
        <v>1987</v>
      </c>
      <c r="AD1228" t="s">
        <v>1353</v>
      </c>
      <c r="AE1228" t="s">
        <v>49</v>
      </c>
      <c r="AF1228" t="s">
        <v>64</v>
      </c>
    </row>
    <row r="1229" spans="1:32">
      <c r="A1229" t="str">
        <f>PROPER(TRIM(Homes[[#This Row],[street]]))</f>
        <v>510 N 70Th St</v>
      </c>
      <c r="B1229" t="str">
        <f>PROPER(TRIM(Homes[[#This Row],[city]]))</f>
        <v>Seattle</v>
      </c>
      <c r="C1229" t="str">
        <f>_xlfn.TEXTBEFORE(Homes[[#This Row],[statezip]]," ")</f>
        <v>WA</v>
      </c>
      <c r="D1229" s="6" t="str">
        <f>_xlfn.TEXTAFTER(Homes[[#This Row],[statezip]]," ")</f>
        <v>98103</v>
      </c>
      <c r="E1229" s="1">
        <v>605000</v>
      </c>
      <c r="F1229">
        <v>3</v>
      </c>
      <c r="G1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29" s="3" t="str">
        <f>Homes[[#This Row],[bedrooms]] &amp; " bd | " &amp; TEXT(Homes[[#This Row],[bathrooms]],"0.##") &amp; " ba"</f>
        <v>3 bd | 2. ba</v>
      </c>
      <c r="I1229" s="4">
        <v>2060</v>
      </c>
      <c r="J1229" s="1">
        <f>IFERROR(Homes[[#This Row],[price]]/Homes[[#This Row],[sqft_living]]," ")</f>
        <v>293.68932038834953</v>
      </c>
      <c r="K1229" s="4">
        <f>IFERROR(Homes[[#This Row],[sqft_lot]]/43560," ")</f>
        <v>9.2745638200183653E-2</v>
      </c>
      <c r="L1229" t="str">
        <f>IF(Homes[[#This Row],[waterfront]]=1, "Yes","No")</f>
        <v>No</v>
      </c>
      <c r="M1229" s="4" t="str">
        <f>IF(Homes[[#This Row],[sqft_basement]]&gt;0, "Yes","No")</f>
        <v>Yes</v>
      </c>
      <c r="N1229" t="str">
        <f>CHOOSE(Homes[[#This Row],[view]]+1, "None","Fair","Good","Great","Excellent")</f>
        <v>None</v>
      </c>
      <c r="O1229" t="str">
        <f>CHOOSE(Homes[[#This Row],[condition]], "Poor","Fair","Average","Good","Excellent")</f>
        <v>Good</v>
      </c>
      <c r="P1229">
        <f ca="1">YEAR(TODAY())-Homes[[#This Row],[yr_built]]</f>
        <v>78</v>
      </c>
      <c r="Q1229">
        <v>1988</v>
      </c>
      <c r="R1229">
        <f ca="1">IF(Homes[[#This Row],[yr_renovated]]&gt;0, YEAR(TODAY())-Homes[[#This Row],[yr_renovated]], YEAR(TODAY())-Homes[[#This Row],[yr_built]])</f>
        <v>37</v>
      </c>
      <c r="S1229">
        <v>1</v>
      </c>
      <c r="T1229" s="2">
        <v>41793</v>
      </c>
      <c r="U1229" s="3">
        <v>2</v>
      </c>
      <c r="V1229" s="4">
        <f>IFERROR(Homes[[#This Row],[sqft_above]]+Homes[[#This Row],[sqft_basement]]," ")</f>
        <v>2060</v>
      </c>
      <c r="W1229" s="4">
        <v>4040</v>
      </c>
      <c r="X1229">
        <v>0</v>
      </c>
      <c r="Y1229">
        <v>0</v>
      </c>
      <c r="Z1229">
        <v>4</v>
      </c>
      <c r="AA1229" s="4">
        <v>1120</v>
      </c>
      <c r="AB1229" s="4">
        <v>940</v>
      </c>
      <c r="AC1229">
        <v>1947</v>
      </c>
      <c r="AD1229" t="s">
        <v>1354</v>
      </c>
      <c r="AE1229" t="s">
        <v>49</v>
      </c>
      <c r="AF1229" t="s">
        <v>172</v>
      </c>
    </row>
    <row r="1230" spans="1:32">
      <c r="A1230" t="str">
        <f>PROPER(TRIM(Homes[[#This Row],[street]]))</f>
        <v>1617-1621 3Rd Ave W</v>
      </c>
      <c r="B1230" t="str">
        <f>PROPER(TRIM(Homes[[#This Row],[city]]))</f>
        <v>Seattle</v>
      </c>
      <c r="C1230" t="str">
        <f>_xlfn.TEXTBEFORE(Homes[[#This Row],[statezip]]," ")</f>
        <v>WA</v>
      </c>
      <c r="D1230" s="6" t="str">
        <f>_xlfn.TEXTAFTER(Homes[[#This Row],[statezip]]," ")</f>
        <v>98119</v>
      </c>
      <c r="E1230" s="1">
        <v>605000</v>
      </c>
      <c r="F1230">
        <v>2</v>
      </c>
      <c r="G1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30" s="3" t="str">
        <f>Homes[[#This Row],[bedrooms]] &amp; " bd | " &amp; TEXT(Homes[[#This Row],[bathrooms]],"0.##") &amp; " ba"</f>
        <v>2 bd | 1. ba</v>
      </c>
      <c r="I1230" s="4">
        <v>910</v>
      </c>
      <c r="J1230" s="1">
        <f>IFERROR(Homes[[#This Row],[price]]/Homes[[#This Row],[sqft_living]]," ")</f>
        <v>664.83516483516485</v>
      </c>
      <c r="K1230" s="4">
        <f>IFERROR(Homes[[#This Row],[sqft_lot]]/43560," ")</f>
        <v>8.2644628099173556E-2</v>
      </c>
      <c r="L1230" t="str">
        <f>IF(Homes[[#This Row],[waterfront]]=1, "Yes","No")</f>
        <v>No</v>
      </c>
      <c r="M1230" s="4" t="str">
        <f>IF(Homes[[#This Row],[sqft_basement]]&gt;0, "Yes","No")</f>
        <v>No</v>
      </c>
      <c r="N1230" t="str">
        <f>CHOOSE(Homes[[#This Row],[view]]+1, "None","Fair","Good","Great","Excellent")</f>
        <v>None</v>
      </c>
      <c r="O1230" t="str">
        <f>CHOOSE(Homes[[#This Row],[condition]], "Poor","Fair","Average","Good","Excellent")</f>
        <v>Good</v>
      </c>
      <c r="P1230">
        <f ca="1">YEAR(TODAY())-Homes[[#This Row],[yr_built]]</f>
        <v>116</v>
      </c>
      <c r="Q1230">
        <v>1989</v>
      </c>
      <c r="R1230">
        <f ca="1">IF(Homes[[#This Row],[yr_renovated]]&gt;0, YEAR(TODAY())-Homes[[#This Row],[yr_renovated]], YEAR(TODAY())-Homes[[#This Row],[yr_built]])</f>
        <v>36</v>
      </c>
      <c r="S1230">
        <v>1</v>
      </c>
      <c r="T1230" s="2">
        <v>41775</v>
      </c>
      <c r="U1230" s="3">
        <v>1</v>
      </c>
      <c r="V1230" s="4">
        <f>IFERROR(Homes[[#This Row],[sqft_above]]+Homes[[#This Row],[sqft_basement]]," ")</f>
        <v>910</v>
      </c>
      <c r="W1230" s="4">
        <v>3600</v>
      </c>
      <c r="X1230">
        <v>0</v>
      </c>
      <c r="Y1230">
        <v>0</v>
      </c>
      <c r="Z1230">
        <v>4</v>
      </c>
      <c r="AA1230" s="4">
        <v>910</v>
      </c>
      <c r="AB1230" s="4">
        <v>0</v>
      </c>
      <c r="AC1230">
        <v>1909</v>
      </c>
      <c r="AD1230" t="s">
        <v>1355</v>
      </c>
      <c r="AE1230" t="s">
        <v>49</v>
      </c>
      <c r="AF1230" t="s">
        <v>68</v>
      </c>
    </row>
    <row r="1231" spans="1:32">
      <c r="A1231" t="str">
        <f>PROPER(TRIM(Homes[[#This Row],[street]]))</f>
        <v>7102 Curtis Dr Se</v>
      </c>
      <c r="B1231" t="str">
        <f>PROPER(TRIM(Homes[[#This Row],[city]]))</f>
        <v>Snoqualmie</v>
      </c>
      <c r="C1231" t="str">
        <f>_xlfn.TEXTBEFORE(Homes[[#This Row],[statezip]]," ")</f>
        <v>WA</v>
      </c>
      <c r="D1231" s="6" t="str">
        <f>_xlfn.TEXTAFTER(Homes[[#This Row],[statezip]]," ")</f>
        <v>98065</v>
      </c>
      <c r="E1231" s="1">
        <v>605000</v>
      </c>
      <c r="F1231">
        <v>3</v>
      </c>
      <c r="G1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1" s="3" t="str">
        <f>Homes[[#This Row],[bedrooms]] &amp; " bd | " &amp; TEXT(Homes[[#This Row],[bathrooms]],"0.##") &amp; " ba"</f>
        <v>3 bd | 2.5 ba</v>
      </c>
      <c r="I1231" s="4">
        <v>2610</v>
      </c>
      <c r="J1231" s="1">
        <f>IFERROR(Homes[[#This Row],[price]]/Homes[[#This Row],[sqft_living]]," ")</f>
        <v>231.80076628352489</v>
      </c>
      <c r="K1231" s="4">
        <f>IFERROR(Homes[[#This Row],[sqft_lot]]/43560," ")</f>
        <v>0.14703856749311295</v>
      </c>
      <c r="L1231" t="str">
        <f>IF(Homes[[#This Row],[waterfront]]=1, "Yes","No")</f>
        <v>No</v>
      </c>
      <c r="M1231" s="4" t="str">
        <f>IF(Homes[[#This Row],[sqft_basement]]&gt;0, "Yes","No")</f>
        <v>No</v>
      </c>
      <c r="N1231" t="str">
        <f>CHOOSE(Homes[[#This Row],[view]]+1, "None","Fair","Good","Great","Excellent")</f>
        <v>None</v>
      </c>
      <c r="O1231" t="str">
        <f>CHOOSE(Homes[[#This Row],[condition]], "Poor","Fair","Average","Good","Excellent")</f>
        <v>Average</v>
      </c>
      <c r="P1231">
        <f ca="1">YEAR(TODAY())-Homes[[#This Row],[yr_built]]</f>
        <v>24</v>
      </c>
      <c r="Q1231">
        <v>0</v>
      </c>
      <c r="R1231">
        <f ca="1">IF(Homes[[#This Row],[yr_renovated]]&gt;0, YEAR(TODAY())-Homes[[#This Row],[yr_renovated]], YEAR(TODAY())-Homes[[#This Row],[yr_built]])</f>
        <v>24</v>
      </c>
      <c r="S1231">
        <v>2</v>
      </c>
      <c r="T1231" s="2">
        <v>41823</v>
      </c>
      <c r="U1231" s="3">
        <v>2.5</v>
      </c>
      <c r="V1231" s="4">
        <f>IFERROR(Homes[[#This Row],[sqft_above]]+Homes[[#This Row],[sqft_basement]]," ")</f>
        <v>2610</v>
      </c>
      <c r="W1231" s="4">
        <v>6405</v>
      </c>
      <c r="X1231">
        <v>0</v>
      </c>
      <c r="Y1231">
        <v>0</v>
      </c>
      <c r="Z1231">
        <v>3</v>
      </c>
      <c r="AA1231" s="4">
        <v>2610</v>
      </c>
      <c r="AB1231" s="4">
        <v>0</v>
      </c>
      <c r="AC1231">
        <v>2001</v>
      </c>
      <c r="AD1231" t="s">
        <v>1356</v>
      </c>
      <c r="AE1231" t="s">
        <v>313</v>
      </c>
      <c r="AF1231" t="s">
        <v>314</v>
      </c>
    </row>
    <row r="1232" spans="1:32">
      <c r="A1232" t="str">
        <f>PROPER(TRIM(Homes[[#This Row],[street]]))</f>
        <v>27318 10Th Pl S</v>
      </c>
      <c r="B1232" t="str">
        <f>PROPER(TRIM(Homes[[#This Row],[city]]))</f>
        <v>Des Moines</v>
      </c>
      <c r="C1232" t="str">
        <f>_xlfn.TEXTBEFORE(Homes[[#This Row],[statezip]]," ")</f>
        <v>WA</v>
      </c>
      <c r="D1232" s="6" t="str">
        <f>_xlfn.TEXTAFTER(Homes[[#This Row],[statezip]]," ")</f>
        <v>98198</v>
      </c>
      <c r="E1232" s="1">
        <v>604700</v>
      </c>
      <c r="F1232">
        <v>4</v>
      </c>
      <c r="G1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32" s="3" t="str">
        <f>Homes[[#This Row],[bedrooms]] &amp; " bd | " &amp; TEXT(Homes[[#This Row],[bathrooms]],"0.##") &amp; " ba"</f>
        <v>4 bd | 2.75 ba</v>
      </c>
      <c r="I1232" s="4">
        <v>2750</v>
      </c>
      <c r="J1232" s="1">
        <f>IFERROR(Homes[[#This Row],[price]]/Homes[[#This Row],[sqft_living]]," ")</f>
        <v>219.8909090909091</v>
      </c>
      <c r="K1232" s="4">
        <f>IFERROR(Homes[[#This Row],[sqft_lot]]/43560," ")</f>
        <v>0.34393939393939393</v>
      </c>
      <c r="L1232" t="str">
        <f>IF(Homes[[#This Row],[waterfront]]=1, "Yes","No")</f>
        <v>No</v>
      </c>
      <c r="M1232" s="4" t="str">
        <f>IF(Homes[[#This Row],[sqft_basement]]&gt;0, "Yes","No")</f>
        <v>Yes</v>
      </c>
      <c r="N1232" t="str">
        <f>CHOOSE(Homes[[#This Row],[view]]+1, "None","Fair","Good","Great","Excellent")</f>
        <v>Great</v>
      </c>
      <c r="O1232" t="str">
        <f>CHOOSE(Homes[[#This Row],[condition]], "Poor","Fair","Average","Good","Excellent")</f>
        <v>Average</v>
      </c>
      <c r="P1232">
        <f ca="1">YEAR(TODAY())-Homes[[#This Row],[yr_built]]</f>
        <v>44</v>
      </c>
      <c r="Q1232">
        <v>2013</v>
      </c>
      <c r="R1232">
        <f ca="1">IF(Homes[[#This Row],[yr_renovated]]&gt;0, YEAR(TODAY())-Homes[[#This Row],[yr_renovated]], YEAR(TODAY())-Homes[[#This Row],[yr_built]])</f>
        <v>12</v>
      </c>
      <c r="S1232">
        <v>1</v>
      </c>
      <c r="T1232" s="2">
        <v>41781</v>
      </c>
      <c r="U1232" s="3">
        <v>2.75</v>
      </c>
      <c r="V1232" s="4">
        <f>IFERROR(Homes[[#This Row],[sqft_above]]+Homes[[#This Row],[sqft_basement]]," ")</f>
        <v>2750</v>
      </c>
      <c r="W1232" s="4">
        <v>14982</v>
      </c>
      <c r="X1232">
        <v>0</v>
      </c>
      <c r="Y1232">
        <v>3</v>
      </c>
      <c r="Z1232">
        <v>3</v>
      </c>
      <c r="AA1232" s="4">
        <v>1720</v>
      </c>
      <c r="AB1232" s="4">
        <v>1030</v>
      </c>
      <c r="AC1232">
        <v>1981</v>
      </c>
      <c r="AD1232" t="s">
        <v>1357</v>
      </c>
      <c r="AE1232" t="s">
        <v>459</v>
      </c>
      <c r="AF1232" t="s">
        <v>460</v>
      </c>
    </row>
    <row r="1233" spans="1:32">
      <c r="A1233" t="str">
        <f>PROPER(TRIM(Homes[[#This Row],[street]]))</f>
        <v>19304 65Th Ave Ne</v>
      </c>
      <c r="B1233" t="str">
        <f>PROPER(TRIM(Homes[[#This Row],[city]]))</f>
        <v>Kenmore</v>
      </c>
      <c r="C1233" t="str">
        <f>_xlfn.TEXTBEFORE(Homes[[#This Row],[statezip]]," ")</f>
        <v>WA</v>
      </c>
      <c r="D1233" s="6" t="str">
        <f>_xlfn.TEXTAFTER(Homes[[#This Row],[statezip]]," ")</f>
        <v>98028</v>
      </c>
      <c r="E1233" s="1">
        <v>603500</v>
      </c>
      <c r="F1233">
        <v>4</v>
      </c>
      <c r="G1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3" s="3" t="str">
        <f>Homes[[#This Row],[bedrooms]] &amp; " bd | " &amp; TEXT(Homes[[#This Row],[bathrooms]],"0.##") &amp; " ba"</f>
        <v>4 bd | 2.5 ba</v>
      </c>
      <c r="I1233" s="4">
        <v>4060</v>
      </c>
      <c r="J1233" s="1">
        <f>IFERROR(Homes[[#This Row],[price]]/Homes[[#This Row],[sqft_living]]," ")</f>
        <v>148.64532019704433</v>
      </c>
      <c r="K1233" s="4">
        <f>IFERROR(Homes[[#This Row],[sqft_lot]]/43560," ")</f>
        <v>0.22346189164370983</v>
      </c>
      <c r="L1233" t="str">
        <f>IF(Homes[[#This Row],[waterfront]]=1, "Yes","No")</f>
        <v>No</v>
      </c>
      <c r="M1233" s="4" t="str">
        <f>IF(Homes[[#This Row],[sqft_basement]]&gt;0, "Yes","No")</f>
        <v>Yes</v>
      </c>
      <c r="N1233" t="str">
        <f>CHOOSE(Homes[[#This Row],[view]]+1, "None","Fair","Good","Great","Excellent")</f>
        <v>Excellent</v>
      </c>
      <c r="O1233" t="str">
        <f>CHOOSE(Homes[[#This Row],[condition]], "Poor","Fair","Average","Good","Excellent")</f>
        <v>Average</v>
      </c>
      <c r="P1233">
        <f ca="1">YEAR(TODAY())-Homes[[#This Row],[yr_built]]</f>
        <v>48</v>
      </c>
      <c r="Q1233">
        <v>2004</v>
      </c>
      <c r="R1233">
        <f ca="1">IF(Homes[[#This Row],[yr_renovated]]&gt;0, YEAR(TODAY())-Homes[[#This Row],[yr_renovated]], YEAR(TODAY())-Homes[[#This Row],[yr_built]])</f>
        <v>21</v>
      </c>
      <c r="S1233">
        <v>1</v>
      </c>
      <c r="T1233" s="2">
        <v>41794</v>
      </c>
      <c r="U1233" s="3">
        <v>2.5</v>
      </c>
      <c r="V1233" s="4">
        <f>IFERROR(Homes[[#This Row],[sqft_above]]+Homes[[#This Row],[sqft_basement]]," ")</f>
        <v>4060</v>
      </c>
      <c r="W1233" s="4">
        <v>9734</v>
      </c>
      <c r="X1233">
        <v>0</v>
      </c>
      <c r="Y1233">
        <v>4</v>
      </c>
      <c r="Z1233">
        <v>3</v>
      </c>
      <c r="AA1233" s="4">
        <v>2150</v>
      </c>
      <c r="AB1233" s="4">
        <v>1910</v>
      </c>
      <c r="AC1233">
        <v>1977</v>
      </c>
      <c r="AD1233" t="s">
        <v>1358</v>
      </c>
      <c r="AE1233" t="s">
        <v>329</v>
      </c>
      <c r="AF1233" t="s">
        <v>330</v>
      </c>
    </row>
    <row r="1234" spans="1:32">
      <c r="A1234" t="str">
        <f>PROPER(TRIM(Homes[[#This Row],[street]]))</f>
        <v>12526 Se 61St St</v>
      </c>
      <c r="B1234" t="str">
        <f>PROPER(TRIM(Homes[[#This Row],[city]]))</f>
        <v>Bellevue</v>
      </c>
      <c r="C1234" t="str">
        <f>_xlfn.TEXTBEFORE(Homes[[#This Row],[statezip]]," ")</f>
        <v>WA</v>
      </c>
      <c r="D1234" s="6" t="str">
        <f>_xlfn.TEXTAFTER(Homes[[#This Row],[statezip]]," ")</f>
        <v>98006</v>
      </c>
      <c r="E1234" s="1">
        <v>603500</v>
      </c>
      <c r="F1234">
        <v>6</v>
      </c>
      <c r="G1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34" s="3" t="str">
        <f>Homes[[#This Row],[bedrooms]] &amp; " bd | " &amp; TEXT(Homes[[#This Row],[bathrooms]],"0.##") &amp; " ba"</f>
        <v>6 bd | 2.75 ba</v>
      </c>
      <c r="I1234" s="4">
        <v>2660</v>
      </c>
      <c r="J1234" s="1">
        <f>IFERROR(Homes[[#This Row],[price]]/Homes[[#This Row],[sqft_living]]," ")</f>
        <v>226.87969924812029</v>
      </c>
      <c r="K1234" s="4">
        <f>IFERROR(Homes[[#This Row],[sqft_lot]]/43560," ")</f>
        <v>0.1928374655647383</v>
      </c>
      <c r="L1234" t="str">
        <f>IF(Homes[[#This Row],[waterfront]]=1, "Yes","No")</f>
        <v>No</v>
      </c>
      <c r="M1234" s="4" t="str">
        <f>IF(Homes[[#This Row],[sqft_basement]]&gt;0, "Yes","No")</f>
        <v>Yes</v>
      </c>
      <c r="N1234" t="str">
        <f>CHOOSE(Homes[[#This Row],[view]]+1, "None","Fair","Good","Great","Excellent")</f>
        <v>None</v>
      </c>
      <c r="O1234" t="str">
        <f>CHOOSE(Homes[[#This Row],[condition]], "Poor","Fair","Average","Good","Excellent")</f>
        <v>Excellent</v>
      </c>
      <c r="P1234">
        <f ca="1">YEAR(TODAY())-Homes[[#This Row],[yr_built]]</f>
        <v>63</v>
      </c>
      <c r="Q1234">
        <v>0</v>
      </c>
      <c r="R1234">
        <f ca="1">IF(Homes[[#This Row],[yr_renovated]]&gt;0, YEAR(TODAY())-Homes[[#This Row],[yr_renovated]], YEAR(TODAY())-Homes[[#This Row],[yr_built]])</f>
        <v>63</v>
      </c>
      <c r="S1234">
        <v>1</v>
      </c>
      <c r="T1234" s="2">
        <v>41813</v>
      </c>
      <c r="U1234" s="3">
        <v>2.75</v>
      </c>
      <c r="V1234" s="4">
        <f>IFERROR(Homes[[#This Row],[sqft_above]]+Homes[[#This Row],[sqft_basement]]," ")</f>
        <v>2660</v>
      </c>
      <c r="W1234" s="4">
        <v>8400</v>
      </c>
      <c r="X1234">
        <v>0</v>
      </c>
      <c r="Y1234">
        <v>0</v>
      </c>
      <c r="Z1234">
        <v>5</v>
      </c>
      <c r="AA1234" s="4">
        <v>1550</v>
      </c>
      <c r="AB1234" s="4">
        <v>1110</v>
      </c>
      <c r="AC1234">
        <v>1962</v>
      </c>
      <c r="AD1234" t="s">
        <v>1359</v>
      </c>
      <c r="AE1234" t="s">
        <v>33</v>
      </c>
      <c r="AF1234" t="s">
        <v>91</v>
      </c>
    </row>
    <row r="1235" spans="1:32">
      <c r="A1235" t="str">
        <f>PROPER(TRIM(Homes[[#This Row],[street]]))</f>
        <v>3823 242Nd Ave Se</v>
      </c>
      <c r="B1235" t="str">
        <f>PROPER(TRIM(Homes[[#This Row],[city]]))</f>
        <v>Issaquah</v>
      </c>
      <c r="C1235" t="str">
        <f>_xlfn.TEXTBEFORE(Homes[[#This Row],[statezip]]," ")</f>
        <v>WA</v>
      </c>
      <c r="D1235" s="6" t="str">
        <f>_xlfn.TEXTAFTER(Homes[[#This Row],[statezip]]," ")</f>
        <v>98029</v>
      </c>
      <c r="E1235" s="1">
        <v>602761</v>
      </c>
      <c r="F1235">
        <v>4</v>
      </c>
      <c r="G1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5" s="3" t="str">
        <f>Homes[[#This Row],[bedrooms]] &amp; " bd | " &amp; TEXT(Homes[[#This Row],[bathrooms]],"0.##") &amp; " ba"</f>
        <v>4 bd | 2.5 ba</v>
      </c>
      <c r="I1235" s="4">
        <v>2770</v>
      </c>
      <c r="J1235" s="1">
        <f>IFERROR(Homes[[#This Row],[price]]/Homes[[#This Row],[sqft_living]]," ")</f>
        <v>217.60324909747291</v>
      </c>
      <c r="K1235" s="4">
        <f>IFERROR(Homes[[#This Row],[sqft_lot]]/43560," ")</f>
        <v>0.23585858585858585</v>
      </c>
      <c r="L1235" t="str">
        <f>IF(Homes[[#This Row],[waterfront]]=1, "Yes","No")</f>
        <v>No</v>
      </c>
      <c r="M1235" s="4" t="str">
        <f>IF(Homes[[#This Row],[sqft_basement]]&gt;0, "Yes","No")</f>
        <v>No</v>
      </c>
      <c r="N1235" t="str">
        <f>CHOOSE(Homes[[#This Row],[view]]+1, "None","Fair","Good","Great","Excellent")</f>
        <v>None</v>
      </c>
      <c r="O1235" t="str">
        <f>CHOOSE(Homes[[#This Row],[condition]], "Poor","Fair","Average","Good","Excellent")</f>
        <v>Average</v>
      </c>
      <c r="P1235">
        <f ca="1">YEAR(TODAY())-Homes[[#This Row],[yr_built]]</f>
        <v>36</v>
      </c>
      <c r="Q1235">
        <v>0</v>
      </c>
      <c r="R1235">
        <f ca="1">IF(Homes[[#This Row],[yr_renovated]]&gt;0, YEAR(TODAY())-Homes[[#This Row],[yr_renovated]], YEAR(TODAY())-Homes[[#This Row],[yr_built]])</f>
        <v>36</v>
      </c>
      <c r="S1235">
        <v>2</v>
      </c>
      <c r="T1235" s="2">
        <v>41816</v>
      </c>
      <c r="U1235" s="3">
        <v>2.5</v>
      </c>
      <c r="V1235" s="4">
        <f>IFERROR(Homes[[#This Row],[sqft_above]]+Homes[[#This Row],[sqft_basement]]," ")</f>
        <v>2770</v>
      </c>
      <c r="W1235" s="4">
        <v>10274</v>
      </c>
      <c r="X1235">
        <v>0</v>
      </c>
      <c r="Y1235">
        <v>0</v>
      </c>
      <c r="Z1235">
        <v>3</v>
      </c>
      <c r="AA1235" s="4">
        <v>2770</v>
      </c>
      <c r="AB1235" s="4">
        <v>0</v>
      </c>
      <c r="AC1235">
        <v>1989</v>
      </c>
      <c r="AD1235" t="s">
        <v>1360</v>
      </c>
      <c r="AE1235" t="s">
        <v>79</v>
      </c>
      <c r="AF1235" t="s">
        <v>80</v>
      </c>
    </row>
    <row r="1236" spans="1:32">
      <c r="A1236" t="str">
        <f>PROPER(TRIM(Homes[[#This Row],[street]]))</f>
        <v>7606 116Th Ave Se</v>
      </c>
      <c r="B1236" t="str">
        <f>PROPER(TRIM(Homes[[#This Row],[city]]))</f>
        <v>Newcastle</v>
      </c>
      <c r="C1236" t="str">
        <f>_xlfn.TEXTBEFORE(Homes[[#This Row],[statezip]]," ")</f>
        <v>WA</v>
      </c>
      <c r="D1236" s="6" t="str">
        <f>_xlfn.TEXTAFTER(Homes[[#This Row],[statezip]]," ")</f>
        <v>98056</v>
      </c>
      <c r="E1236" s="1">
        <v>602500</v>
      </c>
      <c r="F1236">
        <v>4</v>
      </c>
      <c r="G1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36" s="3" t="str">
        <f>Homes[[#This Row],[bedrooms]] &amp; " bd | " &amp; TEXT(Homes[[#This Row],[bathrooms]],"0.##") &amp; " ba"</f>
        <v>4 bd | 2.5 ba</v>
      </c>
      <c r="I1236" s="4">
        <v>2760</v>
      </c>
      <c r="J1236" s="1">
        <f>IFERROR(Homes[[#This Row],[price]]/Homes[[#This Row],[sqft_living]]," ")</f>
        <v>218.29710144927537</v>
      </c>
      <c r="K1236" s="4">
        <f>IFERROR(Homes[[#This Row],[sqft_lot]]/43560," ")</f>
        <v>0.15725436179981633</v>
      </c>
      <c r="L1236" t="str">
        <f>IF(Homes[[#This Row],[waterfront]]=1, "Yes","No")</f>
        <v>No</v>
      </c>
      <c r="M1236" s="4" t="str">
        <f>IF(Homes[[#This Row],[sqft_basement]]&gt;0, "Yes","No")</f>
        <v>No</v>
      </c>
      <c r="N1236" t="str">
        <f>CHOOSE(Homes[[#This Row],[view]]+1, "None","Fair","Good","Great","Excellent")</f>
        <v>None</v>
      </c>
      <c r="O1236" t="str">
        <f>CHOOSE(Homes[[#This Row],[condition]], "Poor","Fair","Average","Good","Excellent")</f>
        <v>Average</v>
      </c>
      <c r="P1236">
        <f ca="1">YEAR(TODAY())-Homes[[#This Row],[yr_built]]</f>
        <v>26</v>
      </c>
      <c r="Q1236">
        <v>0</v>
      </c>
      <c r="R1236">
        <f ca="1">IF(Homes[[#This Row],[yr_renovated]]&gt;0, YEAR(TODAY())-Homes[[#This Row],[yr_renovated]], YEAR(TODAY())-Homes[[#This Row],[yr_built]])</f>
        <v>26</v>
      </c>
      <c r="S1236">
        <v>2</v>
      </c>
      <c r="T1236" s="2">
        <v>41788</v>
      </c>
      <c r="U1236" s="3">
        <v>2.5</v>
      </c>
      <c r="V1236" s="4">
        <f>IFERROR(Homes[[#This Row],[sqft_above]]+Homes[[#This Row],[sqft_basement]]," ")</f>
        <v>2760</v>
      </c>
      <c r="W1236" s="4">
        <v>6850</v>
      </c>
      <c r="X1236">
        <v>0</v>
      </c>
      <c r="Y1236">
        <v>0</v>
      </c>
      <c r="Z1236">
        <v>3</v>
      </c>
      <c r="AA1236" s="4">
        <v>2760</v>
      </c>
      <c r="AB1236" s="4">
        <v>0</v>
      </c>
      <c r="AC1236">
        <v>1999</v>
      </c>
      <c r="AD1236" t="s">
        <v>1361</v>
      </c>
      <c r="AE1236" t="s">
        <v>281</v>
      </c>
      <c r="AF1236" t="s">
        <v>672</v>
      </c>
    </row>
    <row r="1237" spans="1:32">
      <c r="A1237" t="str">
        <f>PROPER(TRIM(Homes[[#This Row],[street]]))</f>
        <v>23607 Ne 72Nd St</v>
      </c>
      <c r="B1237" t="str">
        <f>PROPER(TRIM(Homes[[#This Row],[city]]))</f>
        <v>Redmond</v>
      </c>
      <c r="C1237" t="str">
        <f>_xlfn.TEXTBEFORE(Homes[[#This Row],[statezip]]," ")</f>
        <v>WA</v>
      </c>
      <c r="D1237" s="6" t="str">
        <f>_xlfn.TEXTAFTER(Homes[[#This Row],[statezip]]," ")</f>
        <v>98053</v>
      </c>
      <c r="E1237" s="1">
        <v>602000</v>
      </c>
      <c r="F1237">
        <v>4</v>
      </c>
      <c r="G1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37" s="3" t="str">
        <f>Homes[[#This Row],[bedrooms]] &amp; " bd | " &amp; TEXT(Homes[[#This Row],[bathrooms]],"0.##") &amp; " ba"</f>
        <v>4 bd | 1.75 ba</v>
      </c>
      <c r="I1237" s="4">
        <v>2420</v>
      </c>
      <c r="J1237" s="1">
        <f>IFERROR(Homes[[#This Row],[price]]/Homes[[#This Row],[sqft_living]]," ")</f>
        <v>248.7603305785124</v>
      </c>
      <c r="K1237" s="4">
        <f>IFERROR(Homes[[#This Row],[sqft_lot]]/43560," ")</f>
        <v>0.86776859504132231</v>
      </c>
      <c r="L1237" t="str">
        <f>IF(Homes[[#This Row],[waterfront]]=1, "Yes","No")</f>
        <v>No</v>
      </c>
      <c r="M1237" s="4" t="str">
        <f>IF(Homes[[#This Row],[sqft_basement]]&gt;0, "Yes","No")</f>
        <v>Yes</v>
      </c>
      <c r="N1237" t="str">
        <f>CHOOSE(Homes[[#This Row],[view]]+1, "None","Fair","Good","Great","Excellent")</f>
        <v>None</v>
      </c>
      <c r="O1237" t="str">
        <f>CHOOSE(Homes[[#This Row],[condition]], "Poor","Fair","Average","Good","Excellent")</f>
        <v>Good</v>
      </c>
      <c r="P1237">
        <f ca="1">YEAR(TODAY())-Homes[[#This Row],[yr_built]]</f>
        <v>44</v>
      </c>
      <c r="Q1237">
        <v>0</v>
      </c>
      <c r="R1237">
        <f ca="1">IF(Homes[[#This Row],[yr_renovated]]&gt;0, YEAR(TODAY())-Homes[[#This Row],[yr_renovated]], YEAR(TODAY())-Homes[[#This Row],[yr_built]])</f>
        <v>44</v>
      </c>
      <c r="S1237">
        <v>1</v>
      </c>
      <c r="T1237" s="2">
        <v>41817</v>
      </c>
      <c r="U1237" s="3">
        <v>1.75</v>
      </c>
      <c r="V1237" s="4">
        <f>IFERROR(Homes[[#This Row],[sqft_above]]+Homes[[#This Row],[sqft_basement]]," ")</f>
        <v>2420</v>
      </c>
      <c r="W1237" s="4">
        <v>37800</v>
      </c>
      <c r="X1237">
        <v>0</v>
      </c>
      <c r="Y1237">
        <v>0</v>
      </c>
      <c r="Z1237">
        <v>4</v>
      </c>
      <c r="AA1237" s="4">
        <v>1880</v>
      </c>
      <c r="AB1237" s="4">
        <v>540</v>
      </c>
      <c r="AC1237">
        <v>1981</v>
      </c>
      <c r="AD1237" t="s">
        <v>1362</v>
      </c>
      <c r="AE1237" t="s">
        <v>137</v>
      </c>
      <c r="AF1237" t="s">
        <v>208</v>
      </c>
    </row>
    <row r="1238" spans="1:32">
      <c r="A1238" t="str">
        <f>PROPER(TRIM(Homes[[#This Row],[street]]))</f>
        <v>6305 150Th Ave Ne</v>
      </c>
      <c r="B1238" t="str">
        <f>PROPER(TRIM(Homes[[#This Row],[city]]))</f>
        <v>Redmond</v>
      </c>
      <c r="C1238" t="str">
        <f>_xlfn.TEXTBEFORE(Homes[[#This Row],[statezip]]," ")</f>
        <v>WA</v>
      </c>
      <c r="D1238" s="6" t="str">
        <f>_xlfn.TEXTAFTER(Homes[[#This Row],[statezip]]," ")</f>
        <v>98052</v>
      </c>
      <c r="E1238" s="1">
        <v>602000</v>
      </c>
      <c r="F1238">
        <v>5</v>
      </c>
      <c r="G1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38" s="3" t="str">
        <f>Homes[[#This Row],[bedrooms]] &amp; " bd | " &amp; TEXT(Homes[[#This Row],[bathrooms]],"0.##") &amp; " ba"</f>
        <v>5 bd | 1.75 ba</v>
      </c>
      <c r="I1238" s="4">
        <v>3290</v>
      </c>
      <c r="J1238" s="1">
        <f>IFERROR(Homes[[#This Row],[price]]/Homes[[#This Row],[sqft_living]]," ")</f>
        <v>182.97872340425531</v>
      </c>
      <c r="K1238" s="4">
        <f>IFERROR(Homes[[#This Row],[sqft_lot]]/43560," ")</f>
        <v>0.27318640955004592</v>
      </c>
      <c r="L1238" t="str">
        <f>IF(Homes[[#This Row],[waterfront]]=1, "Yes","No")</f>
        <v>No</v>
      </c>
      <c r="M1238" s="4" t="str">
        <f>IF(Homes[[#This Row],[sqft_basement]]&gt;0, "Yes","No")</f>
        <v>No</v>
      </c>
      <c r="N1238" t="str">
        <f>CHOOSE(Homes[[#This Row],[view]]+1, "None","Fair","Good","Great","Excellent")</f>
        <v>None</v>
      </c>
      <c r="O1238" t="str">
        <f>CHOOSE(Homes[[#This Row],[condition]], "Poor","Fair","Average","Good","Excellent")</f>
        <v>Average</v>
      </c>
      <c r="P1238">
        <f ca="1">YEAR(TODAY())-Homes[[#This Row],[yr_built]]</f>
        <v>52</v>
      </c>
      <c r="Q1238">
        <v>2013</v>
      </c>
      <c r="R1238">
        <f ca="1">IF(Homes[[#This Row],[yr_renovated]]&gt;0, YEAR(TODAY())-Homes[[#This Row],[yr_renovated]], YEAR(TODAY())-Homes[[#This Row],[yr_built]])</f>
        <v>12</v>
      </c>
      <c r="S1238">
        <v>1.5</v>
      </c>
      <c r="T1238" s="2">
        <v>41778</v>
      </c>
      <c r="U1238" s="3">
        <v>1.75</v>
      </c>
      <c r="V1238" s="4">
        <f>IFERROR(Homes[[#This Row],[sqft_above]]+Homes[[#This Row],[sqft_basement]]," ")</f>
        <v>3290</v>
      </c>
      <c r="W1238" s="4">
        <v>11900</v>
      </c>
      <c r="X1238">
        <v>0</v>
      </c>
      <c r="Y1238">
        <v>0</v>
      </c>
      <c r="Z1238">
        <v>3</v>
      </c>
      <c r="AA1238" s="4">
        <v>3290</v>
      </c>
      <c r="AB1238" s="4">
        <v>0</v>
      </c>
      <c r="AC1238">
        <v>1973</v>
      </c>
      <c r="AD1238" t="s">
        <v>1363</v>
      </c>
      <c r="AE1238" t="s">
        <v>137</v>
      </c>
      <c r="AF1238" t="s">
        <v>138</v>
      </c>
    </row>
    <row r="1239" spans="1:32">
      <c r="A1239" t="str">
        <f>PROPER(TRIM(Homes[[#This Row],[street]]))</f>
        <v>19560 44Th Ave Ne</v>
      </c>
      <c r="B1239" t="str">
        <f>PROPER(TRIM(Homes[[#This Row],[city]]))</f>
        <v>Lake Forest Park</v>
      </c>
      <c r="C1239" t="str">
        <f>_xlfn.TEXTBEFORE(Homes[[#This Row],[statezip]]," ")</f>
        <v>WA</v>
      </c>
      <c r="D1239" s="6" t="str">
        <f>_xlfn.TEXTAFTER(Homes[[#This Row],[statezip]]," ")</f>
        <v>98155</v>
      </c>
      <c r="E1239" s="1">
        <v>600000</v>
      </c>
      <c r="F1239">
        <v>4</v>
      </c>
      <c r="G1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39" s="3" t="str">
        <f>Homes[[#This Row],[bedrooms]] &amp; " bd | " &amp; TEXT(Homes[[#This Row],[bathrooms]],"0.##") &amp; " ba"</f>
        <v>4 bd | 3.25 ba</v>
      </c>
      <c r="I1239" s="4">
        <v>4690</v>
      </c>
      <c r="J1239" s="1">
        <f>IFERROR(Homes[[#This Row],[price]]/Homes[[#This Row],[sqft_living]]," ")</f>
        <v>127.93176972281449</v>
      </c>
      <c r="K1239" s="4">
        <f>IFERROR(Homes[[#This Row],[sqft_lot]]/43560," ")</f>
        <v>0.34274563820018367</v>
      </c>
      <c r="L1239" t="str">
        <f>IF(Homes[[#This Row],[waterfront]]=1, "Yes","No")</f>
        <v>No</v>
      </c>
      <c r="M1239" s="4" t="str">
        <f>IF(Homes[[#This Row],[sqft_basement]]&gt;0, "Yes","No")</f>
        <v>Yes</v>
      </c>
      <c r="N1239" t="str">
        <f>CHOOSE(Homes[[#This Row],[view]]+1, "None","Fair","Good","Great","Excellent")</f>
        <v>Good</v>
      </c>
      <c r="O1239" t="str">
        <f>CHOOSE(Homes[[#This Row],[condition]], "Poor","Fair","Average","Good","Excellent")</f>
        <v>Average</v>
      </c>
      <c r="P1239">
        <f ca="1">YEAR(TODAY())-Homes[[#This Row],[yr_built]]</f>
        <v>30</v>
      </c>
      <c r="Q1239">
        <v>0</v>
      </c>
      <c r="R1239">
        <f ca="1">IF(Homes[[#This Row],[yr_renovated]]&gt;0, YEAR(TODAY())-Homes[[#This Row],[yr_renovated]], YEAR(TODAY())-Homes[[#This Row],[yr_built]])</f>
        <v>30</v>
      </c>
      <c r="S1239">
        <v>2</v>
      </c>
      <c r="T1239" s="2">
        <v>41814</v>
      </c>
      <c r="U1239" s="3">
        <v>3.25</v>
      </c>
      <c r="V1239" s="4">
        <f>IFERROR(Homes[[#This Row],[sqft_above]]+Homes[[#This Row],[sqft_basement]]," ")</f>
        <v>4690</v>
      </c>
      <c r="W1239" s="4">
        <v>14930</v>
      </c>
      <c r="X1239">
        <v>0</v>
      </c>
      <c r="Y1239">
        <v>2</v>
      </c>
      <c r="Z1239">
        <v>3</v>
      </c>
      <c r="AA1239" s="4">
        <v>3680</v>
      </c>
      <c r="AB1239" s="4">
        <v>1010</v>
      </c>
      <c r="AC1239">
        <v>1995</v>
      </c>
      <c r="AD1239" t="s">
        <v>1364</v>
      </c>
      <c r="AE1239" t="s">
        <v>743</v>
      </c>
      <c r="AF1239" t="s">
        <v>744</v>
      </c>
    </row>
    <row r="1240" spans="1:32">
      <c r="A1240" t="str">
        <f>PROPER(TRIM(Homes[[#This Row],[street]]))</f>
        <v>12048 Standring Ct Sw</v>
      </c>
      <c r="B1240" t="str">
        <f>PROPER(TRIM(Homes[[#This Row],[city]]))</f>
        <v>Burien</v>
      </c>
      <c r="C1240" t="str">
        <f>_xlfn.TEXTBEFORE(Homes[[#This Row],[statezip]]," ")</f>
        <v>WA</v>
      </c>
      <c r="D1240" s="6" t="str">
        <f>_xlfn.TEXTAFTER(Homes[[#This Row],[statezip]]," ")</f>
        <v>98146</v>
      </c>
      <c r="E1240" s="1">
        <v>600000</v>
      </c>
      <c r="F1240">
        <v>4</v>
      </c>
      <c r="G1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0" s="3" t="str">
        <f>Homes[[#This Row],[bedrooms]] &amp; " bd | " &amp; TEXT(Homes[[#This Row],[bathrooms]],"0.##") &amp; " ba"</f>
        <v>4 bd | 2.5 ba</v>
      </c>
      <c r="I1240" s="4">
        <v>1960</v>
      </c>
      <c r="J1240" s="1">
        <f>IFERROR(Homes[[#This Row],[price]]/Homes[[#This Row],[sqft_living]]," ")</f>
        <v>306.12244897959181</v>
      </c>
      <c r="K1240" s="4">
        <f>IFERROR(Homes[[#This Row],[sqft_lot]]/43560," ")</f>
        <v>0.32695133149678607</v>
      </c>
      <c r="L1240" t="str">
        <f>IF(Homes[[#This Row],[waterfront]]=1, "Yes","No")</f>
        <v>No</v>
      </c>
      <c r="M1240" s="4" t="str">
        <f>IF(Homes[[#This Row],[sqft_basement]]&gt;0, "Yes","No")</f>
        <v>Yes</v>
      </c>
      <c r="N1240" t="str">
        <f>CHOOSE(Homes[[#This Row],[view]]+1, "None","Fair","Good","Great","Excellent")</f>
        <v>Fair</v>
      </c>
      <c r="O1240" t="str">
        <f>CHOOSE(Homes[[#This Row],[condition]], "Poor","Fair","Average","Good","Excellent")</f>
        <v>Good</v>
      </c>
      <c r="P1240">
        <f ca="1">YEAR(TODAY())-Homes[[#This Row],[yr_built]]</f>
        <v>67</v>
      </c>
      <c r="Q1240">
        <v>1972</v>
      </c>
      <c r="R1240">
        <f ca="1">IF(Homes[[#This Row],[yr_renovated]]&gt;0, YEAR(TODAY())-Homes[[#This Row],[yr_renovated]], YEAR(TODAY())-Homes[[#This Row],[yr_built]])</f>
        <v>53</v>
      </c>
      <c r="S1240">
        <v>1</v>
      </c>
      <c r="T1240" s="2">
        <v>41793</v>
      </c>
      <c r="U1240" s="3">
        <v>2.5</v>
      </c>
      <c r="V1240" s="4">
        <f>IFERROR(Homes[[#This Row],[sqft_above]]+Homes[[#This Row],[sqft_basement]]," ")</f>
        <v>1960</v>
      </c>
      <c r="W1240" s="4">
        <v>14242</v>
      </c>
      <c r="X1240">
        <v>0</v>
      </c>
      <c r="Y1240">
        <v>1</v>
      </c>
      <c r="Z1240">
        <v>4</v>
      </c>
      <c r="AA1240" s="4">
        <v>1290</v>
      </c>
      <c r="AB1240" s="4">
        <v>670</v>
      </c>
      <c r="AC1240">
        <v>1958</v>
      </c>
      <c r="AD1240" t="s">
        <v>1365</v>
      </c>
      <c r="AE1240" t="s">
        <v>379</v>
      </c>
      <c r="AF1240" t="s">
        <v>422</v>
      </c>
    </row>
    <row r="1241" spans="1:32">
      <c r="A1241" t="str">
        <f>PROPER(TRIM(Homes[[#This Row],[street]]))</f>
        <v>1800 172Nd Ave Ne</v>
      </c>
      <c r="B1241" t="str">
        <f>PROPER(TRIM(Homes[[#This Row],[city]]))</f>
        <v>Bellevue</v>
      </c>
      <c r="C1241" t="str">
        <f>_xlfn.TEXTBEFORE(Homes[[#This Row],[statezip]]," ")</f>
        <v>WA</v>
      </c>
      <c r="D1241" s="6" t="str">
        <f>_xlfn.TEXTAFTER(Homes[[#This Row],[statezip]]," ")</f>
        <v>98008</v>
      </c>
      <c r="E1241" s="1">
        <v>600000</v>
      </c>
      <c r="F1241">
        <v>4</v>
      </c>
      <c r="G1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41" s="3" t="str">
        <f>Homes[[#This Row],[bedrooms]] &amp; " bd | " &amp; TEXT(Homes[[#This Row],[bathrooms]],"0.##") &amp; " ba"</f>
        <v>4 bd | 1.75 ba</v>
      </c>
      <c r="I1241" s="4">
        <v>1740</v>
      </c>
      <c r="J1241" s="1">
        <f>IFERROR(Homes[[#This Row],[price]]/Homes[[#This Row],[sqft_living]]," ")</f>
        <v>344.82758620689657</v>
      </c>
      <c r="K1241" s="4">
        <f>IFERROR(Homes[[#This Row],[sqft_lot]]/43560," ")</f>
        <v>0.17676767676767677</v>
      </c>
      <c r="L1241" t="str">
        <f>IF(Homes[[#This Row],[waterfront]]=1, "Yes","No")</f>
        <v>No</v>
      </c>
      <c r="M1241" s="4" t="str">
        <f>IF(Homes[[#This Row],[sqft_basement]]&gt;0, "Yes","No")</f>
        <v>No</v>
      </c>
      <c r="N1241" t="str">
        <f>CHOOSE(Homes[[#This Row],[view]]+1, "None","Fair","Good","Great","Excellent")</f>
        <v>None</v>
      </c>
      <c r="O1241" t="str">
        <f>CHOOSE(Homes[[#This Row],[condition]], "Poor","Fair","Average","Good","Excellent")</f>
        <v>Excellent</v>
      </c>
      <c r="P1241">
        <f ca="1">YEAR(TODAY())-Homes[[#This Row],[yr_built]]</f>
        <v>57</v>
      </c>
      <c r="Q1241">
        <v>0</v>
      </c>
      <c r="R1241">
        <f ca="1">IF(Homes[[#This Row],[yr_renovated]]&gt;0, YEAR(TODAY())-Homes[[#This Row],[yr_renovated]], YEAR(TODAY())-Homes[[#This Row],[yr_built]])</f>
        <v>57</v>
      </c>
      <c r="S1241">
        <v>1</v>
      </c>
      <c r="T1241" s="2">
        <v>41814</v>
      </c>
      <c r="U1241" s="3">
        <v>1.75</v>
      </c>
      <c r="V1241" s="4">
        <f>IFERROR(Homes[[#This Row],[sqft_above]]+Homes[[#This Row],[sqft_basement]]," ")</f>
        <v>1740</v>
      </c>
      <c r="W1241" s="4">
        <v>7700</v>
      </c>
      <c r="X1241">
        <v>0</v>
      </c>
      <c r="Y1241">
        <v>0</v>
      </c>
      <c r="Z1241">
        <v>5</v>
      </c>
      <c r="AA1241" s="4">
        <v>1740</v>
      </c>
      <c r="AB1241" s="4">
        <v>0</v>
      </c>
      <c r="AC1241">
        <v>1968</v>
      </c>
      <c r="AD1241" t="s">
        <v>1366</v>
      </c>
      <c r="AE1241" t="s">
        <v>33</v>
      </c>
      <c r="AF1241" t="s">
        <v>53</v>
      </c>
    </row>
    <row r="1242" spans="1:32">
      <c r="A1242" t="str">
        <f>PROPER(TRIM(Homes[[#This Row],[street]]))</f>
        <v>5718 147Th Ave Ne</v>
      </c>
      <c r="B1242" t="str">
        <f>PROPER(TRIM(Homes[[#This Row],[city]]))</f>
        <v>Bellevue</v>
      </c>
      <c r="C1242" t="str">
        <f>_xlfn.TEXTBEFORE(Homes[[#This Row],[statezip]]," ")</f>
        <v>WA</v>
      </c>
      <c r="D1242" s="6" t="str">
        <f>_xlfn.TEXTAFTER(Homes[[#This Row],[statezip]]," ")</f>
        <v>98007</v>
      </c>
      <c r="E1242" s="1">
        <v>600000</v>
      </c>
      <c r="F1242">
        <v>3</v>
      </c>
      <c r="G1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42" s="3" t="str">
        <f>Homes[[#This Row],[bedrooms]] &amp; " bd | " &amp; TEXT(Homes[[#This Row],[bathrooms]],"0.##") &amp; " ba"</f>
        <v>3 bd | 2.25 ba</v>
      </c>
      <c r="I1242" s="4">
        <v>2230</v>
      </c>
      <c r="J1242" s="1">
        <f>IFERROR(Homes[[#This Row],[price]]/Homes[[#This Row],[sqft_living]]," ")</f>
        <v>269.05829596412553</v>
      </c>
      <c r="K1242" s="4">
        <f>IFERROR(Homes[[#This Row],[sqft_lot]]/43560," ")</f>
        <v>0.20782828282828283</v>
      </c>
      <c r="L1242" t="str">
        <f>IF(Homes[[#This Row],[waterfront]]=1, "Yes","No")</f>
        <v>No</v>
      </c>
      <c r="M1242" s="4" t="str">
        <f>IF(Homes[[#This Row],[sqft_basement]]&gt;0, "Yes","No")</f>
        <v>No</v>
      </c>
      <c r="N1242" t="str">
        <f>CHOOSE(Homes[[#This Row],[view]]+1, "None","Fair","Good","Great","Excellent")</f>
        <v>None</v>
      </c>
      <c r="O1242" t="str">
        <f>CHOOSE(Homes[[#This Row],[condition]], "Poor","Fair","Average","Good","Excellent")</f>
        <v>Good</v>
      </c>
      <c r="P1242">
        <f ca="1">YEAR(TODAY())-Homes[[#This Row],[yr_built]]</f>
        <v>38</v>
      </c>
      <c r="Q1242">
        <v>0</v>
      </c>
      <c r="R1242">
        <f ca="1">IF(Homes[[#This Row],[yr_renovated]]&gt;0, YEAR(TODAY())-Homes[[#This Row],[yr_renovated]], YEAR(TODAY())-Homes[[#This Row],[yr_built]])</f>
        <v>38</v>
      </c>
      <c r="S1242">
        <v>2</v>
      </c>
      <c r="T1242" s="2">
        <v>41780</v>
      </c>
      <c r="U1242" s="3">
        <v>2.25</v>
      </c>
      <c r="V1242" s="4">
        <f>IFERROR(Homes[[#This Row],[sqft_above]]+Homes[[#This Row],[sqft_basement]]," ")</f>
        <v>2230</v>
      </c>
      <c r="W1242" s="4">
        <v>9053</v>
      </c>
      <c r="X1242">
        <v>0</v>
      </c>
      <c r="Y1242">
        <v>0</v>
      </c>
      <c r="Z1242">
        <v>4</v>
      </c>
      <c r="AA1242" s="4">
        <v>2230</v>
      </c>
      <c r="AB1242" s="4">
        <v>0</v>
      </c>
      <c r="AC1242">
        <v>1987</v>
      </c>
      <c r="AD1242" t="s">
        <v>1367</v>
      </c>
      <c r="AE1242" t="s">
        <v>33</v>
      </c>
      <c r="AF1242" t="s">
        <v>264</v>
      </c>
    </row>
    <row r="1243" spans="1:32">
      <c r="A1243" t="str">
        <f>PROPER(TRIM(Homes[[#This Row],[street]]))</f>
        <v>12501 Se 4Th Pl</v>
      </c>
      <c r="B1243" t="str">
        <f>PROPER(TRIM(Homes[[#This Row],[city]]))</f>
        <v>Bellevue</v>
      </c>
      <c r="C1243" t="str">
        <f>_xlfn.TEXTBEFORE(Homes[[#This Row],[statezip]]," ")</f>
        <v>WA</v>
      </c>
      <c r="D1243" s="6" t="str">
        <f>_xlfn.TEXTAFTER(Homes[[#This Row],[statezip]]," ")</f>
        <v>98005</v>
      </c>
      <c r="E1243" s="1">
        <v>600000</v>
      </c>
      <c r="F1243">
        <v>3</v>
      </c>
      <c r="G1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43" s="3" t="str">
        <f>Homes[[#This Row],[bedrooms]] &amp; " bd | " &amp; TEXT(Homes[[#This Row],[bathrooms]],"0.##") &amp; " ba"</f>
        <v>3 bd | 1.75 ba</v>
      </c>
      <c r="I1243" s="4">
        <v>1580</v>
      </c>
      <c r="J1243" s="1">
        <f>IFERROR(Homes[[#This Row],[price]]/Homes[[#This Row],[sqft_living]]," ")</f>
        <v>379.74683544303798</v>
      </c>
      <c r="K1243" s="4">
        <f>IFERROR(Homes[[#This Row],[sqft_lot]]/43560," ")</f>
        <v>0.17024793388429751</v>
      </c>
      <c r="L1243" t="str">
        <f>IF(Homes[[#This Row],[waterfront]]=1, "Yes","No")</f>
        <v>No</v>
      </c>
      <c r="M1243" s="4" t="str">
        <f>IF(Homes[[#This Row],[sqft_basement]]&gt;0, "Yes","No")</f>
        <v>Yes</v>
      </c>
      <c r="N1243" t="str">
        <f>CHOOSE(Homes[[#This Row],[view]]+1, "None","Fair","Good","Great","Excellent")</f>
        <v>None</v>
      </c>
      <c r="O1243" t="str">
        <f>CHOOSE(Homes[[#This Row],[condition]], "Poor","Fair","Average","Good","Excellent")</f>
        <v>Average</v>
      </c>
      <c r="P1243">
        <f ca="1">YEAR(TODAY())-Homes[[#This Row],[yr_built]]</f>
        <v>58</v>
      </c>
      <c r="Q1243">
        <v>2011</v>
      </c>
      <c r="R1243">
        <f ca="1">IF(Homes[[#This Row],[yr_renovated]]&gt;0, YEAR(TODAY())-Homes[[#This Row],[yr_renovated]], YEAR(TODAY())-Homes[[#This Row],[yr_built]])</f>
        <v>14</v>
      </c>
      <c r="S1243">
        <v>1</v>
      </c>
      <c r="T1243" s="2">
        <v>41787</v>
      </c>
      <c r="U1243" s="3">
        <v>1.75</v>
      </c>
      <c r="V1243" s="4">
        <f>IFERROR(Homes[[#This Row],[sqft_above]]+Homes[[#This Row],[sqft_basement]]," ")</f>
        <v>1580</v>
      </c>
      <c r="W1243" s="4">
        <v>7416</v>
      </c>
      <c r="X1243">
        <v>0</v>
      </c>
      <c r="Y1243">
        <v>0</v>
      </c>
      <c r="Z1243">
        <v>3</v>
      </c>
      <c r="AA1243" s="4">
        <v>1150</v>
      </c>
      <c r="AB1243" s="4">
        <v>430</v>
      </c>
      <c r="AC1243">
        <v>1967</v>
      </c>
      <c r="AD1243" t="s">
        <v>1368</v>
      </c>
      <c r="AE1243" t="s">
        <v>33</v>
      </c>
      <c r="AF1243" t="s">
        <v>115</v>
      </c>
    </row>
    <row r="1244" spans="1:32">
      <c r="A1244" t="str">
        <f>PROPER(TRIM(Homes[[#This Row],[street]]))</f>
        <v>17221 102Nd Ave Ne</v>
      </c>
      <c r="B1244" t="str">
        <f>PROPER(TRIM(Homes[[#This Row],[city]]))</f>
        <v>Bothell</v>
      </c>
      <c r="C1244" t="str">
        <f>_xlfn.TEXTBEFORE(Homes[[#This Row],[statezip]]," ")</f>
        <v>WA</v>
      </c>
      <c r="D1244" s="6" t="str">
        <f>_xlfn.TEXTAFTER(Homes[[#This Row],[statezip]]," ")</f>
        <v>98011</v>
      </c>
      <c r="E1244" s="1">
        <v>600000</v>
      </c>
      <c r="F1244">
        <v>2</v>
      </c>
      <c r="G1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4" s="3" t="str">
        <f>Homes[[#This Row],[bedrooms]] &amp; " bd | " &amp; TEXT(Homes[[#This Row],[bathrooms]],"0.##") &amp; " ba"</f>
        <v>2 bd | 2.5 ba</v>
      </c>
      <c r="I1244" s="4">
        <v>2510</v>
      </c>
      <c r="J1244" s="1">
        <f>IFERROR(Homes[[#This Row],[price]]/Homes[[#This Row],[sqft_living]]," ")</f>
        <v>239.04382470119521</v>
      </c>
      <c r="K1244" s="4">
        <f>IFERROR(Homes[[#This Row],[sqft_lot]]/43560," ")</f>
        <v>0.34155188246097334</v>
      </c>
      <c r="L1244" t="str">
        <f>IF(Homes[[#This Row],[waterfront]]=1, "Yes","No")</f>
        <v>No</v>
      </c>
      <c r="M1244" s="4" t="str">
        <f>IF(Homes[[#This Row],[sqft_basement]]&gt;0, "Yes","No")</f>
        <v>No</v>
      </c>
      <c r="N1244" t="str">
        <f>CHOOSE(Homes[[#This Row],[view]]+1, "None","Fair","Good","Great","Excellent")</f>
        <v>None</v>
      </c>
      <c r="O1244" t="str">
        <f>CHOOSE(Homes[[#This Row],[condition]], "Poor","Fair","Average","Good","Excellent")</f>
        <v>Average</v>
      </c>
      <c r="P1244">
        <f ca="1">YEAR(TODAY())-Homes[[#This Row],[yr_built]]</f>
        <v>35</v>
      </c>
      <c r="Q1244">
        <v>2009</v>
      </c>
      <c r="R1244">
        <f ca="1">IF(Homes[[#This Row],[yr_renovated]]&gt;0, YEAR(TODAY())-Homes[[#This Row],[yr_renovated]], YEAR(TODAY())-Homes[[#This Row],[yr_built]])</f>
        <v>16</v>
      </c>
      <c r="S1244">
        <v>2</v>
      </c>
      <c r="T1244" s="2">
        <v>41821</v>
      </c>
      <c r="U1244" s="3">
        <v>2.5</v>
      </c>
      <c r="V1244" s="4">
        <f>IFERROR(Homes[[#This Row],[sqft_above]]+Homes[[#This Row],[sqft_basement]]," ")</f>
        <v>2510</v>
      </c>
      <c r="W1244" s="4">
        <v>14878</v>
      </c>
      <c r="X1244">
        <v>0</v>
      </c>
      <c r="Y1244">
        <v>0</v>
      </c>
      <c r="Z1244">
        <v>3</v>
      </c>
      <c r="AA1244" s="4">
        <v>2510</v>
      </c>
      <c r="AB1244" s="4">
        <v>0</v>
      </c>
      <c r="AC1244">
        <v>1990</v>
      </c>
      <c r="AD1244" t="s">
        <v>1369</v>
      </c>
      <c r="AE1244" t="s">
        <v>841</v>
      </c>
      <c r="AF1244" t="s">
        <v>842</v>
      </c>
    </row>
    <row r="1245" spans="1:32">
      <c r="A1245" t="str">
        <f>PROPER(TRIM(Homes[[#This Row],[street]]))</f>
        <v>31611 Ne Cherry Valley Rd</v>
      </c>
      <c r="B1245" t="str">
        <f>PROPER(TRIM(Homes[[#This Row],[city]]))</f>
        <v>Duvall</v>
      </c>
      <c r="C1245" t="str">
        <f>_xlfn.TEXTBEFORE(Homes[[#This Row],[statezip]]," ")</f>
        <v>WA</v>
      </c>
      <c r="D1245" s="6" t="str">
        <f>_xlfn.TEXTAFTER(Homes[[#This Row],[statezip]]," ")</f>
        <v>98019</v>
      </c>
      <c r="E1245" s="1">
        <v>600000</v>
      </c>
      <c r="F1245">
        <v>3</v>
      </c>
      <c r="G1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5" s="3" t="str">
        <f>Homes[[#This Row],[bedrooms]] &amp; " bd | " &amp; TEXT(Homes[[#This Row],[bathrooms]],"0.##") &amp; " ba"</f>
        <v>3 bd | 2.5 ba</v>
      </c>
      <c r="I1245" s="4">
        <v>2630</v>
      </c>
      <c r="J1245" s="1">
        <f>IFERROR(Homes[[#This Row],[price]]/Homes[[#This Row],[sqft_living]]," ")</f>
        <v>228.13688212927758</v>
      </c>
      <c r="K1245" s="4">
        <f>IFERROR(Homes[[#This Row],[sqft_lot]]/43560," ")</f>
        <v>1.7899908172635446</v>
      </c>
      <c r="L1245" t="str">
        <f>IF(Homes[[#This Row],[waterfront]]=1, "Yes","No")</f>
        <v>No</v>
      </c>
      <c r="M1245" s="4" t="str">
        <f>IF(Homes[[#This Row],[sqft_basement]]&gt;0, "Yes","No")</f>
        <v>No</v>
      </c>
      <c r="N1245" t="str">
        <f>CHOOSE(Homes[[#This Row],[view]]+1, "None","Fair","Good","Great","Excellent")</f>
        <v>None</v>
      </c>
      <c r="O1245" t="str">
        <f>CHOOSE(Homes[[#This Row],[condition]], "Poor","Fair","Average","Good","Excellent")</f>
        <v>Average</v>
      </c>
      <c r="P1245">
        <f ca="1">YEAR(TODAY())-Homes[[#This Row],[yr_built]]</f>
        <v>21</v>
      </c>
      <c r="Q1245">
        <v>2003</v>
      </c>
      <c r="R1245">
        <f ca="1">IF(Homes[[#This Row],[yr_renovated]]&gt;0, YEAR(TODAY())-Homes[[#This Row],[yr_renovated]], YEAR(TODAY())-Homes[[#This Row],[yr_built]])</f>
        <v>22</v>
      </c>
      <c r="S1245">
        <v>2</v>
      </c>
      <c r="T1245" s="2">
        <v>41799</v>
      </c>
      <c r="U1245" s="3">
        <v>2.5</v>
      </c>
      <c r="V1245" s="4">
        <f>IFERROR(Homes[[#This Row],[sqft_above]]+Homes[[#This Row],[sqft_basement]]," ")</f>
        <v>2630</v>
      </c>
      <c r="W1245" s="4">
        <v>77972</v>
      </c>
      <c r="X1245">
        <v>0</v>
      </c>
      <c r="Y1245">
        <v>0</v>
      </c>
      <c r="Z1245">
        <v>3</v>
      </c>
      <c r="AA1245" s="4">
        <v>2630</v>
      </c>
      <c r="AB1245" s="4">
        <v>0</v>
      </c>
      <c r="AC1245">
        <v>2004</v>
      </c>
      <c r="AD1245" t="s">
        <v>1370</v>
      </c>
      <c r="AE1245" t="s">
        <v>451</v>
      </c>
      <c r="AF1245" t="s">
        <v>452</v>
      </c>
    </row>
    <row r="1246" spans="1:32">
      <c r="A1246" t="str">
        <f>PROPER(TRIM(Homes[[#This Row],[street]]))</f>
        <v>37124-37118 237Th Pl Se</v>
      </c>
      <c r="B1246" t="str">
        <f>PROPER(TRIM(Homes[[#This Row],[city]]))</f>
        <v>Enumclaw</v>
      </c>
      <c r="C1246" t="str">
        <f>_xlfn.TEXTBEFORE(Homes[[#This Row],[statezip]]," ")</f>
        <v>WA</v>
      </c>
      <c r="D1246" s="6" t="str">
        <f>_xlfn.TEXTAFTER(Homes[[#This Row],[statezip]]," ")</f>
        <v>98022</v>
      </c>
      <c r="E1246" s="1">
        <v>600000</v>
      </c>
      <c r="F1246">
        <v>3</v>
      </c>
      <c r="G1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46" s="3" t="str">
        <f>Homes[[#This Row],[bedrooms]] &amp; " bd | " &amp; TEXT(Homes[[#This Row],[bathrooms]],"0.##") &amp; " ba"</f>
        <v>3 bd | 2. ba</v>
      </c>
      <c r="I1246" s="4">
        <v>2540</v>
      </c>
      <c r="J1246" s="1">
        <f>IFERROR(Homes[[#This Row],[price]]/Homes[[#This Row],[sqft_living]]," ")</f>
        <v>236.22047244094489</v>
      </c>
      <c r="K1246" s="4">
        <f>IFERROR(Homes[[#This Row],[sqft_lot]]/43560," ")</f>
        <v>5.45</v>
      </c>
      <c r="L1246" t="str">
        <f>IF(Homes[[#This Row],[waterfront]]=1, "Yes","No")</f>
        <v>No</v>
      </c>
      <c r="M1246" s="4" t="str">
        <f>IF(Homes[[#This Row],[sqft_basement]]&gt;0, "Yes","No")</f>
        <v>No</v>
      </c>
      <c r="N1246" t="str">
        <f>CHOOSE(Homes[[#This Row],[view]]+1, "None","Fair","Good","Great","Excellent")</f>
        <v>None</v>
      </c>
      <c r="O1246" t="str">
        <f>CHOOSE(Homes[[#This Row],[condition]], "Poor","Fair","Average","Good","Excellent")</f>
        <v>Average</v>
      </c>
      <c r="P1246">
        <f ca="1">YEAR(TODAY())-Homes[[#This Row],[yr_built]]</f>
        <v>18</v>
      </c>
      <c r="Q1246">
        <v>0</v>
      </c>
      <c r="R1246">
        <f ca="1">IF(Homes[[#This Row],[yr_renovated]]&gt;0, YEAR(TODAY())-Homes[[#This Row],[yr_renovated]], YEAR(TODAY())-Homes[[#This Row],[yr_built]])</f>
        <v>18</v>
      </c>
      <c r="S1246">
        <v>1</v>
      </c>
      <c r="T1246" s="2">
        <v>41809</v>
      </c>
      <c r="U1246" s="3">
        <v>2</v>
      </c>
      <c r="V1246" s="4">
        <f>IFERROR(Homes[[#This Row],[sqft_above]]+Homes[[#This Row],[sqft_basement]]," ")</f>
        <v>2540</v>
      </c>
      <c r="W1246" s="4">
        <v>237402</v>
      </c>
      <c r="X1246">
        <v>0</v>
      </c>
      <c r="Y1246">
        <v>0</v>
      </c>
      <c r="Z1246">
        <v>3</v>
      </c>
      <c r="AA1246" s="4">
        <v>2540</v>
      </c>
      <c r="AB1246" s="4">
        <v>0</v>
      </c>
      <c r="AC1246">
        <v>2007</v>
      </c>
      <c r="AD1246" t="s">
        <v>1371</v>
      </c>
      <c r="AE1246" t="s">
        <v>1035</v>
      </c>
      <c r="AF1246" t="s">
        <v>1036</v>
      </c>
    </row>
    <row r="1247" spans="1:32">
      <c r="A1247" t="str">
        <f>PROPER(TRIM(Homes[[#This Row],[street]]))</f>
        <v>31600-31726 Se Issaquah-Fall City Rd</v>
      </c>
      <c r="B1247" t="str">
        <f>PROPER(TRIM(Homes[[#This Row],[city]]))</f>
        <v>Fall City</v>
      </c>
      <c r="C1247" t="str">
        <f>_xlfn.TEXTBEFORE(Homes[[#This Row],[statezip]]," ")</f>
        <v>WA</v>
      </c>
      <c r="D1247" s="6" t="str">
        <f>_xlfn.TEXTAFTER(Homes[[#This Row],[statezip]]," ")</f>
        <v>98024</v>
      </c>
      <c r="E1247" s="1">
        <v>600000</v>
      </c>
      <c r="F1247">
        <v>2</v>
      </c>
      <c r="G1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7" s="3" t="str">
        <f>Homes[[#This Row],[bedrooms]] &amp; " bd | " &amp; TEXT(Homes[[#This Row],[bathrooms]],"0.##") &amp; " ba"</f>
        <v>2 bd | 2.5 ba</v>
      </c>
      <c r="I1247" s="4">
        <v>2410</v>
      </c>
      <c r="J1247" s="1">
        <f>IFERROR(Homes[[#This Row],[price]]/Homes[[#This Row],[sqft_living]]," ")</f>
        <v>248.96265560165975</v>
      </c>
      <c r="K1247" s="4">
        <f>IFERROR(Homes[[#This Row],[sqft_lot]]/43560," ")</f>
        <v>2.35</v>
      </c>
      <c r="L1247" t="str">
        <f>IF(Homes[[#This Row],[waterfront]]=1, "Yes","No")</f>
        <v>No</v>
      </c>
      <c r="M1247" s="4" t="str">
        <f>IF(Homes[[#This Row],[sqft_basement]]&gt;0, "Yes","No")</f>
        <v>Yes</v>
      </c>
      <c r="N1247" t="str">
        <f>CHOOSE(Homes[[#This Row],[view]]+1, "None","Fair","Good","Great","Excellent")</f>
        <v>None</v>
      </c>
      <c r="O1247" t="str">
        <f>CHOOSE(Homes[[#This Row],[condition]], "Poor","Fair","Average","Good","Excellent")</f>
        <v>Good</v>
      </c>
      <c r="P1247">
        <f ca="1">YEAR(TODAY())-Homes[[#This Row],[yr_built]]</f>
        <v>113</v>
      </c>
      <c r="Q1247">
        <v>1989</v>
      </c>
      <c r="R1247">
        <f ca="1">IF(Homes[[#This Row],[yr_renovated]]&gt;0, YEAR(TODAY())-Homes[[#This Row],[yr_renovated]], YEAR(TODAY())-Homes[[#This Row],[yr_built]])</f>
        <v>36</v>
      </c>
      <c r="S1247">
        <v>1</v>
      </c>
      <c r="T1247" s="2">
        <v>41830</v>
      </c>
      <c r="U1247" s="3">
        <v>2.5</v>
      </c>
      <c r="V1247" s="4">
        <f>IFERROR(Homes[[#This Row],[sqft_above]]+Homes[[#This Row],[sqft_basement]]," ")</f>
        <v>2410</v>
      </c>
      <c r="W1247" s="4">
        <v>102366</v>
      </c>
      <c r="X1247">
        <v>0</v>
      </c>
      <c r="Y1247">
        <v>0</v>
      </c>
      <c r="Z1247">
        <v>4</v>
      </c>
      <c r="AA1247" s="4">
        <v>1940</v>
      </c>
      <c r="AB1247" s="4">
        <v>470</v>
      </c>
      <c r="AC1247">
        <v>1912</v>
      </c>
      <c r="AD1247" t="s">
        <v>1372</v>
      </c>
      <c r="AE1247" t="s">
        <v>161</v>
      </c>
      <c r="AF1247" t="s">
        <v>162</v>
      </c>
    </row>
    <row r="1248" spans="1:32">
      <c r="A1248" t="str">
        <f>PROPER(TRIM(Homes[[#This Row],[street]]))</f>
        <v>769-821 Big Tree Dr Nw</v>
      </c>
      <c r="B1248" t="str">
        <f>PROPER(TRIM(Homes[[#This Row],[city]]))</f>
        <v>Issaquah</v>
      </c>
      <c r="C1248" t="str">
        <f>_xlfn.TEXTBEFORE(Homes[[#This Row],[statezip]]," ")</f>
        <v>WA</v>
      </c>
      <c r="D1248" s="6" t="str">
        <f>_xlfn.TEXTAFTER(Homes[[#This Row],[statezip]]," ")</f>
        <v>98027</v>
      </c>
      <c r="E1248" s="1">
        <v>600000</v>
      </c>
      <c r="F1248">
        <v>3</v>
      </c>
      <c r="G1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8" s="3" t="str">
        <f>Homes[[#This Row],[bedrooms]] &amp; " bd | " &amp; TEXT(Homes[[#This Row],[bathrooms]],"0.##") &amp; " ba"</f>
        <v>3 bd | 2.5 ba</v>
      </c>
      <c r="I1248" s="4">
        <v>2320</v>
      </c>
      <c r="J1248" s="1">
        <f>IFERROR(Homes[[#This Row],[price]]/Homes[[#This Row],[sqft_living]]," ")</f>
        <v>258.62068965517244</v>
      </c>
      <c r="K1248" s="4">
        <f>IFERROR(Homes[[#This Row],[sqft_lot]]/43560," ")</f>
        <v>0.17467860422405876</v>
      </c>
      <c r="L1248" t="str">
        <f>IF(Homes[[#This Row],[waterfront]]=1, "Yes","No")</f>
        <v>No</v>
      </c>
      <c r="M1248" s="4" t="str">
        <f>IF(Homes[[#This Row],[sqft_basement]]&gt;0, "Yes","No")</f>
        <v>No</v>
      </c>
      <c r="N1248" t="str">
        <f>CHOOSE(Homes[[#This Row],[view]]+1, "None","Fair","Good","Great","Excellent")</f>
        <v>None</v>
      </c>
      <c r="O1248" t="str">
        <f>CHOOSE(Homes[[#This Row],[condition]], "Poor","Fair","Average","Good","Excellent")</f>
        <v>Average</v>
      </c>
      <c r="P1248">
        <f ca="1">YEAR(TODAY())-Homes[[#This Row],[yr_built]]</f>
        <v>22</v>
      </c>
      <c r="Q1248">
        <v>0</v>
      </c>
      <c r="R1248">
        <f ca="1">IF(Homes[[#This Row],[yr_renovated]]&gt;0, YEAR(TODAY())-Homes[[#This Row],[yr_renovated]], YEAR(TODAY())-Homes[[#This Row],[yr_built]])</f>
        <v>22</v>
      </c>
      <c r="S1248">
        <v>2</v>
      </c>
      <c r="T1248" s="2">
        <v>41824</v>
      </c>
      <c r="U1248" s="3">
        <v>2.5</v>
      </c>
      <c r="V1248" s="4">
        <f>IFERROR(Homes[[#This Row],[sqft_above]]+Homes[[#This Row],[sqft_basement]]," ")</f>
        <v>2320</v>
      </c>
      <c r="W1248" s="4">
        <v>7609</v>
      </c>
      <c r="X1248">
        <v>0</v>
      </c>
      <c r="Y1248">
        <v>0</v>
      </c>
      <c r="Z1248">
        <v>3</v>
      </c>
      <c r="AA1248" s="4">
        <v>2320</v>
      </c>
      <c r="AB1248" s="4">
        <v>0</v>
      </c>
      <c r="AC1248">
        <v>2003</v>
      </c>
      <c r="AD1248" t="s">
        <v>1373</v>
      </c>
      <c r="AE1248" t="s">
        <v>79</v>
      </c>
      <c r="AF1248" t="s">
        <v>82</v>
      </c>
    </row>
    <row r="1249" spans="1:32">
      <c r="A1249" t="str">
        <f>PROPER(TRIM(Homes[[#This Row],[street]]))</f>
        <v>2830 216Th Ave Se</v>
      </c>
      <c r="B1249" t="str">
        <f>PROPER(TRIM(Homes[[#This Row],[city]]))</f>
        <v>Issaquah</v>
      </c>
      <c r="C1249" t="str">
        <f>_xlfn.TEXTBEFORE(Homes[[#This Row],[statezip]]," ")</f>
        <v>WA</v>
      </c>
      <c r="D1249" s="6" t="str">
        <f>_xlfn.TEXTAFTER(Homes[[#This Row],[statezip]]," ")</f>
        <v>98075</v>
      </c>
      <c r="E1249" s="1">
        <v>600000</v>
      </c>
      <c r="F1249">
        <v>4</v>
      </c>
      <c r="G1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49" s="3" t="str">
        <f>Homes[[#This Row],[bedrooms]] &amp; " bd | " &amp; TEXT(Homes[[#This Row],[bathrooms]],"0.##") &amp; " ba"</f>
        <v>4 bd | 2.5 ba</v>
      </c>
      <c r="I1249" s="4">
        <v>2620</v>
      </c>
      <c r="J1249" s="1">
        <f>IFERROR(Homes[[#This Row],[price]]/Homes[[#This Row],[sqft_living]]," ")</f>
        <v>229.00763358778627</v>
      </c>
      <c r="K1249" s="4">
        <f>IFERROR(Homes[[#This Row],[sqft_lot]]/43560," ")</f>
        <v>0.22665289256198348</v>
      </c>
      <c r="L1249" t="str">
        <f>IF(Homes[[#This Row],[waterfront]]=1, "Yes","No")</f>
        <v>No</v>
      </c>
      <c r="M1249" s="4" t="str">
        <f>IF(Homes[[#This Row],[sqft_basement]]&gt;0, "Yes","No")</f>
        <v>No</v>
      </c>
      <c r="N1249" t="str">
        <f>CHOOSE(Homes[[#This Row],[view]]+1, "None","Fair","Good","Great","Excellent")</f>
        <v>None</v>
      </c>
      <c r="O1249" t="str">
        <f>CHOOSE(Homes[[#This Row],[condition]], "Poor","Fair","Average","Good","Excellent")</f>
        <v>Average</v>
      </c>
      <c r="P1249">
        <f ca="1">YEAR(TODAY())-Homes[[#This Row],[yr_built]]</f>
        <v>38</v>
      </c>
      <c r="Q1249">
        <v>2000</v>
      </c>
      <c r="R1249">
        <f ca="1">IF(Homes[[#This Row],[yr_renovated]]&gt;0, YEAR(TODAY())-Homes[[#This Row],[yr_renovated]], YEAR(TODAY())-Homes[[#This Row],[yr_built]])</f>
        <v>25</v>
      </c>
      <c r="S1249">
        <v>2</v>
      </c>
      <c r="T1249" s="2">
        <v>41793</v>
      </c>
      <c r="U1249" s="3">
        <v>2.5</v>
      </c>
      <c r="V1249" s="4">
        <f>IFERROR(Homes[[#This Row],[sqft_above]]+Homes[[#This Row],[sqft_basement]]," ")</f>
        <v>2620</v>
      </c>
      <c r="W1249" s="4">
        <v>9873</v>
      </c>
      <c r="X1249">
        <v>0</v>
      </c>
      <c r="Y1249">
        <v>0</v>
      </c>
      <c r="Z1249">
        <v>3</v>
      </c>
      <c r="AA1249" s="4">
        <v>2620</v>
      </c>
      <c r="AB1249" s="4">
        <v>0</v>
      </c>
      <c r="AC1249">
        <v>1987</v>
      </c>
      <c r="AD1249" t="s">
        <v>1374</v>
      </c>
      <c r="AE1249" t="s">
        <v>79</v>
      </c>
      <c r="AF1249" t="s">
        <v>103</v>
      </c>
    </row>
    <row r="1250" spans="1:32">
      <c r="A1250" t="str">
        <f>PROPER(TRIM(Homes[[#This Row],[street]]))</f>
        <v>12362 76Th Ct Ne</v>
      </c>
      <c r="B1250" t="str">
        <f>PROPER(TRIM(Homes[[#This Row],[city]]))</f>
        <v>Kirkland</v>
      </c>
      <c r="C1250" t="str">
        <f>_xlfn.TEXTBEFORE(Homes[[#This Row],[statezip]]," ")</f>
        <v>WA</v>
      </c>
      <c r="D1250" s="6" t="str">
        <f>_xlfn.TEXTAFTER(Homes[[#This Row],[statezip]]," ")</f>
        <v>98034</v>
      </c>
      <c r="E1250" s="1">
        <v>600000</v>
      </c>
      <c r="F1250">
        <v>4</v>
      </c>
      <c r="G1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0" s="3" t="str">
        <f>Homes[[#This Row],[bedrooms]] &amp; " bd | " &amp; TEXT(Homes[[#This Row],[bathrooms]],"0.##") &amp; " ba"</f>
        <v>4 bd | 2.5 ba</v>
      </c>
      <c r="I1250" s="4">
        <v>2250</v>
      </c>
      <c r="J1250" s="1">
        <f>IFERROR(Homes[[#This Row],[price]]/Homes[[#This Row],[sqft_living]]," ")</f>
        <v>266.66666666666669</v>
      </c>
      <c r="K1250" s="4">
        <f>IFERROR(Homes[[#This Row],[sqft_lot]]/43560," ")</f>
        <v>0.26101928374655647</v>
      </c>
      <c r="L1250" t="str">
        <f>IF(Homes[[#This Row],[waterfront]]=1, "Yes","No")</f>
        <v>No</v>
      </c>
      <c r="M1250" s="4" t="str">
        <f>IF(Homes[[#This Row],[sqft_basement]]&gt;0, "Yes","No")</f>
        <v>No</v>
      </c>
      <c r="N1250" t="str">
        <f>CHOOSE(Homes[[#This Row],[view]]+1, "None","Fair","Good","Great","Excellent")</f>
        <v>None</v>
      </c>
      <c r="O1250" t="str">
        <f>CHOOSE(Homes[[#This Row],[condition]], "Poor","Fair","Average","Good","Excellent")</f>
        <v>Average</v>
      </c>
      <c r="P1250">
        <f ca="1">YEAR(TODAY())-Homes[[#This Row],[yr_built]]</f>
        <v>34</v>
      </c>
      <c r="Q1250">
        <v>0</v>
      </c>
      <c r="R1250">
        <f ca="1">IF(Homes[[#This Row],[yr_renovated]]&gt;0, YEAR(TODAY())-Homes[[#This Row],[yr_renovated]], YEAR(TODAY())-Homes[[#This Row],[yr_built]])</f>
        <v>34</v>
      </c>
      <c r="S1250">
        <v>2</v>
      </c>
      <c r="T1250" s="2">
        <v>41828</v>
      </c>
      <c r="U1250" s="3">
        <v>2.5</v>
      </c>
      <c r="V1250" s="4">
        <f>IFERROR(Homes[[#This Row],[sqft_above]]+Homes[[#This Row],[sqft_basement]]," ")</f>
        <v>2250</v>
      </c>
      <c r="W1250" s="4">
        <v>11370</v>
      </c>
      <c r="X1250">
        <v>0</v>
      </c>
      <c r="Y1250">
        <v>0</v>
      </c>
      <c r="Z1250">
        <v>3</v>
      </c>
      <c r="AA1250" s="4">
        <v>2250</v>
      </c>
      <c r="AB1250" s="4">
        <v>0</v>
      </c>
      <c r="AC1250">
        <v>1991</v>
      </c>
      <c r="AD1250" t="s">
        <v>1375</v>
      </c>
      <c r="AE1250" t="s">
        <v>46</v>
      </c>
      <c r="AF1250" t="s">
        <v>47</v>
      </c>
    </row>
    <row r="1251" spans="1:32">
      <c r="A1251" t="str">
        <f>PROPER(TRIM(Homes[[#This Row],[street]]))</f>
        <v>8410 Ne 124Th St</v>
      </c>
      <c r="B1251" t="str">
        <f>PROPER(TRIM(Homes[[#This Row],[city]]))</f>
        <v>Kirkland</v>
      </c>
      <c r="C1251" t="str">
        <f>_xlfn.TEXTBEFORE(Homes[[#This Row],[statezip]]," ")</f>
        <v>WA</v>
      </c>
      <c r="D1251" s="6" t="str">
        <f>_xlfn.TEXTAFTER(Homes[[#This Row],[statezip]]," ")</f>
        <v>98034</v>
      </c>
      <c r="E1251" s="1">
        <v>600000</v>
      </c>
      <c r="F1251">
        <v>4</v>
      </c>
      <c r="G1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1" s="3" t="str">
        <f>Homes[[#This Row],[bedrooms]] &amp; " bd | " &amp; TEXT(Homes[[#This Row],[bathrooms]],"0.##") &amp; " ba"</f>
        <v>4 bd | 2.5 ba</v>
      </c>
      <c r="I1251" s="4">
        <v>2360</v>
      </c>
      <c r="J1251" s="1">
        <f>IFERROR(Homes[[#This Row],[price]]/Homes[[#This Row],[sqft_living]]," ")</f>
        <v>254.23728813559322</v>
      </c>
      <c r="K1251" s="4">
        <f>IFERROR(Homes[[#This Row],[sqft_lot]]/43560," ")</f>
        <v>0.11997245179063361</v>
      </c>
      <c r="L1251" t="str">
        <f>IF(Homes[[#This Row],[waterfront]]=1, "Yes","No")</f>
        <v>No</v>
      </c>
      <c r="M1251" s="4" t="str">
        <f>IF(Homes[[#This Row],[sqft_basement]]&gt;0, "Yes","No")</f>
        <v>No</v>
      </c>
      <c r="N1251" t="str">
        <f>CHOOSE(Homes[[#This Row],[view]]+1, "None","Fair","Good","Great","Excellent")</f>
        <v>None</v>
      </c>
      <c r="O1251" t="str">
        <f>CHOOSE(Homes[[#This Row],[condition]], "Poor","Fair","Average","Good","Excellent")</f>
        <v>Average</v>
      </c>
      <c r="P1251">
        <f ca="1">YEAR(TODAY())-Homes[[#This Row],[yr_built]]</f>
        <v>24</v>
      </c>
      <c r="Q1251">
        <v>0</v>
      </c>
      <c r="R1251">
        <f ca="1">IF(Homes[[#This Row],[yr_renovated]]&gt;0, YEAR(TODAY())-Homes[[#This Row],[yr_renovated]], YEAR(TODAY())-Homes[[#This Row],[yr_built]])</f>
        <v>24</v>
      </c>
      <c r="S1251">
        <v>2</v>
      </c>
      <c r="T1251" s="2">
        <v>41780</v>
      </c>
      <c r="U1251" s="3">
        <v>2.5</v>
      </c>
      <c r="V1251" s="4">
        <f>IFERROR(Homes[[#This Row],[sqft_above]]+Homes[[#This Row],[sqft_basement]]," ")</f>
        <v>2360</v>
      </c>
      <c r="W1251" s="4">
        <v>5226</v>
      </c>
      <c r="X1251">
        <v>0</v>
      </c>
      <c r="Y1251">
        <v>0</v>
      </c>
      <c r="Z1251">
        <v>3</v>
      </c>
      <c r="AA1251" s="4">
        <v>2360</v>
      </c>
      <c r="AB1251" s="4">
        <v>0</v>
      </c>
      <c r="AC1251">
        <v>2001</v>
      </c>
      <c r="AD1251" t="s">
        <v>1376</v>
      </c>
      <c r="AE1251" t="s">
        <v>46</v>
      </c>
      <c r="AF1251" t="s">
        <v>47</v>
      </c>
    </row>
    <row r="1252" spans="1:32">
      <c r="A1252" t="str">
        <f>PROPER(TRIM(Homes[[#This Row],[street]]))</f>
        <v>12869-12951 Ne 144Th Way</v>
      </c>
      <c r="B1252" t="str">
        <f>PROPER(TRIM(Homes[[#This Row],[city]]))</f>
        <v>Kirkland</v>
      </c>
      <c r="C1252" t="str">
        <f>_xlfn.TEXTBEFORE(Homes[[#This Row],[statezip]]," ")</f>
        <v>WA</v>
      </c>
      <c r="D1252" s="6" t="str">
        <f>_xlfn.TEXTAFTER(Homes[[#This Row],[statezip]]," ")</f>
        <v>98034</v>
      </c>
      <c r="E1252" s="1">
        <v>600000</v>
      </c>
      <c r="F1252">
        <v>4</v>
      </c>
      <c r="G1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52" s="3" t="str">
        <f>Homes[[#This Row],[bedrooms]] &amp; " bd | " &amp; TEXT(Homes[[#This Row],[bathrooms]],"0.##") &amp; " ba"</f>
        <v>4 bd | 2.25 ba</v>
      </c>
      <c r="I1252" s="4">
        <v>3070</v>
      </c>
      <c r="J1252" s="1">
        <f>IFERROR(Homes[[#This Row],[price]]/Homes[[#This Row],[sqft_living]]," ")</f>
        <v>195.43973941368077</v>
      </c>
      <c r="K1252" s="4">
        <f>IFERROR(Homes[[#This Row],[sqft_lot]]/43560," ")</f>
        <v>0.1928374655647383</v>
      </c>
      <c r="L1252" t="str">
        <f>IF(Homes[[#This Row],[waterfront]]=1, "Yes","No")</f>
        <v>No</v>
      </c>
      <c r="M1252" s="4" t="str">
        <f>IF(Homes[[#This Row],[sqft_basement]]&gt;0, "Yes","No")</f>
        <v>No</v>
      </c>
      <c r="N1252" t="str">
        <f>CHOOSE(Homes[[#This Row],[view]]+1, "None","Fair","Good","Great","Excellent")</f>
        <v>None</v>
      </c>
      <c r="O1252" t="str">
        <f>CHOOSE(Homes[[#This Row],[condition]], "Poor","Fair","Average","Good","Excellent")</f>
        <v>Good</v>
      </c>
      <c r="P1252">
        <f ca="1">YEAR(TODAY())-Homes[[#This Row],[yr_built]]</f>
        <v>55</v>
      </c>
      <c r="Q1252">
        <v>0</v>
      </c>
      <c r="R1252">
        <f ca="1">IF(Homes[[#This Row],[yr_renovated]]&gt;0, YEAR(TODAY())-Homes[[#This Row],[yr_renovated]], YEAR(TODAY())-Homes[[#This Row],[yr_built]])</f>
        <v>55</v>
      </c>
      <c r="S1252">
        <v>2</v>
      </c>
      <c r="T1252" s="2">
        <v>41809</v>
      </c>
      <c r="U1252" s="3">
        <v>2.25</v>
      </c>
      <c r="V1252" s="4">
        <f>IFERROR(Homes[[#This Row],[sqft_above]]+Homes[[#This Row],[sqft_basement]]," ")</f>
        <v>3070</v>
      </c>
      <c r="W1252" s="4">
        <v>8400</v>
      </c>
      <c r="X1252">
        <v>0</v>
      </c>
      <c r="Y1252">
        <v>0</v>
      </c>
      <c r="Z1252">
        <v>4</v>
      </c>
      <c r="AA1252" s="4">
        <v>3070</v>
      </c>
      <c r="AB1252" s="4">
        <v>0</v>
      </c>
      <c r="AC1252">
        <v>1970</v>
      </c>
      <c r="AD1252" t="s">
        <v>1377</v>
      </c>
      <c r="AE1252" t="s">
        <v>46</v>
      </c>
      <c r="AF1252" t="s">
        <v>47</v>
      </c>
    </row>
    <row r="1253" spans="1:32">
      <c r="A1253" t="str">
        <f>PROPER(TRIM(Homes[[#This Row],[street]]))</f>
        <v>13507 62Nd Ave Ne</v>
      </c>
      <c r="B1253" t="str">
        <f>PROPER(TRIM(Homes[[#This Row],[city]]))</f>
        <v>Kirkland</v>
      </c>
      <c r="C1253" t="str">
        <f>_xlfn.TEXTBEFORE(Homes[[#This Row],[statezip]]," ")</f>
        <v>WA</v>
      </c>
      <c r="D1253" s="6" t="str">
        <f>_xlfn.TEXTAFTER(Homes[[#This Row],[statezip]]," ")</f>
        <v>98034</v>
      </c>
      <c r="E1253" s="1">
        <v>600000</v>
      </c>
      <c r="F1253">
        <v>4</v>
      </c>
      <c r="G1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53" s="3" t="str">
        <f>Homes[[#This Row],[bedrooms]] &amp; " bd | " &amp; TEXT(Homes[[#This Row],[bathrooms]],"0.##") &amp; " ba"</f>
        <v>4 bd | 2. ba</v>
      </c>
      <c r="I1253" s="4">
        <v>2510</v>
      </c>
      <c r="J1253" s="1">
        <f>IFERROR(Homes[[#This Row],[price]]/Homes[[#This Row],[sqft_living]]," ")</f>
        <v>239.04382470119521</v>
      </c>
      <c r="K1253" s="4">
        <f>IFERROR(Homes[[#This Row],[sqft_lot]]/43560," ")</f>
        <v>0.87559687786960516</v>
      </c>
      <c r="L1253" t="str">
        <f>IF(Homes[[#This Row],[waterfront]]=1, "Yes","No")</f>
        <v>No</v>
      </c>
      <c r="M1253" s="4" t="str">
        <f>IF(Homes[[#This Row],[sqft_basement]]&gt;0, "Yes","No")</f>
        <v>No</v>
      </c>
      <c r="N1253" t="str">
        <f>CHOOSE(Homes[[#This Row],[view]]+1, "None","Fair","Good","Great","Excellent")</f>
        <v>None</v>
      </c>
      <c r="O1253" t="str">
        <f>CHOOSE(Homes[[#This Row],[condition]], "Poor","Fair","Average","Good","Excellent")</f>
        <v>Average</v>
      </c>
      <c r="P1253">
        <f ca="1">YEAR(TODAY())-Homes[[#This Row],[yr_built]]</f>
        <v>65</v>
      </c>
      <c r="Q1253">
        <v>2012</v>
      </c>
      <c r="R1253">
        <f ca="1">IF(Homes[[#This Row],[yr_renovated]]&gt;0, YEAR(TODAY())-Homes[[#This Row],[yr_renovated]], YEAR(TODAY())-Homes[[#This Row],[yr_built]])</f>
        <v>13</v>
      </c>
      <c r="S1253">
        <v>1</v>
      </c>
      <c r="T1253" s="2">
        <v>41787</v>
      </c>
      <c r="U1253" s="3">
        <v>2</v>
      </c>
      <c r="V1253" s="4">
        <f>IFERROR(Homes[[#This Row],[sqft_above]]+Homes[[#This Row],[sqft_basement]]," ")</f>
        <v>2510</v>
      </c>
      <c r="W1253" s="4">
        <v>38141</v>
      </c>
      <c r="X1253">
        <v>0</v>
      </c>
      <c r="Y1253">
        <v>0</v>
      </c>
      <c r="Z1253">
        <v>3</v>
      </c>
      <c r="AA1253" s="4">
        <v>2510</v>
      </c>
      <c r="AB1253" s="4">
        <v>0</v>
      </c>
      <c r="AC1253">
        <v>1960</v>
      </c>
      <c r="AD1253" t="s">
        <v>1378</v>
      </c>
      <c r="AE1253" t="s">
        <v>46</v>
      </c>
      <c r="AF1253" t="s">
        <v>47</v>
      </c>
    </row>
    <row r="1254" spans="1:32">
      <c r="A1254" t="str">
        <f>PROPER(TRIM(Homes[[#This Row],[street]]))</f>
        <v>14314 Ne 72Nd St</v>
      </c>
      <c r="B1254" t="str">
        <f>PROPER(TRIM(Homes[[#This Row],[city]]))</f>
        <v>Redmond</v>
      </c>
      <c r="C1254" t="str">
        <f>_xlfn.TEXTBEFORE(Homes[[#This Row],[statezip]]," ")</f>
        <v>WA</v>
      </c>
      <c r="D1254" s="6" t="str">
        <f>_xlfn.TEXTAFTER(Homes[[#This Row],[statezip]]," ")</f>
        <v>98052</v>
      </c>
      <c r="E1254" s="1">
        <v>600000</v>
      </c>
      <c r="F1254">
        <v>5</v>
      </c>
      <c r="G1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54" s="3" t="str">
        <f>Homes[[#This Row],[bedrooms]] &amp; " bd | " &amp; TEXT(Homes[[#This Row],[bathrooms]],"0.##") &amp; " ba"</f>
        <v>5 bd | 2. ba</v>
      </c>
      <c r="I1254" s="4">
        <v>2190</v>
      </c>
      <c r="J1254" s="1">
        <f>IFERROR(Homes[[#This Row],[price]]/Homes[[#This Row],[sqft_living]]," ")</f>
        <v>273.97260273972603</v>
      </c>
      <c r="K1254" s="4">
        <f>IFERROR(Homes[[#This Row],[sqft_lot]]/43560," ")</f>
        <v>0.20826446280991737</v>
      </c>
      <c r="L1254" t="str">
        <f>IF(Homes[[#This Row],[waterfront]]=1, "Yes","No")</f>
        <v>No</v>
      </c>
      <c r="M1254" s="4" t="str">
        <f>IF(Homes[[#This Row],[sqft_basement]]&gt;0, "Yes","No")</f>
        <v>Yes</v>
      </c>
      <c r="N1254" t="str">
        <f>CHOOSE(Homes[[#This Row],[view]]+1, "None","Fair","Good","Great","Excellent")</f>
        <v>None</v>
      </c>
      <c r="O1254" t="str">
        <f>CHOOSE(Homes[[#This Row],[condition]], "Poor","Fair","Average","Good","Excellent")</f>
        <v>Excellent</v>
      </c>
      <c r="P1254">
        <f ca="1">YEAR(TODAY())-Homes[[#This Row],[yr_built]]</f>
        <v>60</v>
      </c>
      <c r="Q1254">
        <v>0</v>
      </c>
      <c r="R1254">
        <f ca="1">IF(Homes[[#This Row],[yr_renovated]]&gt;0, YEAR(TODAY())-Homes[[#This Row],[yr_renovated]], YEAR(TODAY())-Homes[[#This Row],[yr_built]])</f>
        <v>60</v>
      </c>
      <c r="S1254">
        <v>1</v>
      </c>
      <c r="T1254" s="2">
        <v>41822</v>
      </c>
      <c r="U1254" s="3">
        <v>2</v>
      </c>
      <c r="V1254" s="4">
        <f>IFERROR(Homes[[#This Row],[sqft_above]]+Homes[[#This Row],[sqft_basement]]," ")</f>
        <v>2190</v>
      </c>
      <c r="W1254" s="4">
        <v>9072</v>
      </c>
      <c r="X1254">
        <v>0</v>
      </c>
      <c r="Y1254">
        <v>0</v>
      </c>
      <c r="Z1254">
        <v>5</v>
      </c>
      <c r="AA1254" s="4">
        <v>1110</v>
      </c>
      <c r="AB1254" s="4">
        <v>1080</v>
      </c>
      <c r="AC1254">
        <v>1965</v>
      </c>
      <c r="AD1254" t="s">
        <v>1379</v>
      </c>
      <c r="AE1254" t="s">
        <v>137</v>
      </c>
      <c r="AF1254" t="s">
        <v>138</v>
      </c>
    </row>
    <row r="1255" spans="1:32">
      <c r="A1255" t="str">
        <f>PROPER(TRIM(Homes[[#This Row],[street]]))</f>
        <v>22801-22899 Ne 100Th Pl</v>
      </c>
      <c r="B1255" t="str">
        <f>PROPER(TRIM(Homes[[#This Row],[city]]))</f>
        <v>Redmond</v>
      </c>
      <c r="C1255" t="str">
        <f>_xlfn.TEXTBEFORE(Homes[[#This Row],[statezip]]," ")</f>
        <v>WA</v>
      </c>
      <c r="D1255" s="6" t="str">
        <f>_xlfn.TEXTAFTER(Homes[[#This Row],[statezip]]," ")</f>
        <v>98053</v>
      </c>
      <c r="E1255" s="1">
        <v>600000</v>
      </c>
      <c r="F1255">
        <v>4</v>
      </c>
      <c r="G1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5" s="3" t="str">
        <f>Homes[[#This Row],[bedrooms]] &amp; " bd | " &amp; TEXT(Homes[[#This Row],[bathrooms]],"0.##") &amp; " ba"</f>
        <v>4 bd | 2.5 ba</v>
      </c>
      <c r="I1255" s="4">
        <v>2560</v>
      </c>
      <c r="J1255" s="1">
        <f>IFERROR(Homes[[#This Row],[price]]/Homes[[#This Row],[sqft_living]]," ")</f>
        <v>234.375</v>
      </c>
      <c r="K1255" s="4">
        <f>IFERROR(Homes[[#This Row],[sqft_lot]]/43560," ")</f>
        <v>0.12839761248852158</v>
      </c>
      <c r="L1255" t="str">
        <f>IF(Homes[[#This Row],[waterfront]]=1, "Yes","No")</f>
        <v>No</v>
      </c>
      <c r="M1255" s="4" t="str">
        <f>IF(Homes[[#This Row],[sqft_basement]]&gt;0, "Yes","No")</f>
        <v>No</v>
      </c>
      <c r="N1255" t="str">
        <f>CHOOSE(Homes[[#This Row],[view]]+1, "None","Fair","Good","Great","Excellent")</f>
        <v>None</v>
      </c>
      <c r="O1255" t="str">
        <f>CHOOSE(Homes[[#This Row],[condition]], "Poor","Fair","Average","Good","Excellent")</f>
        <v>Average</v>
      </c>
      <c r="P1255">
        <f ca="1">YEAR(TODAY())-Homes[[#This Row],[yr_built]]</f>
        <v>24</v>
      </c>
      <c r="Q1255">
        <v>0</v>
      </c>
      <c r="R1255">
        <f ca="1">IF(Homes[[#This Row],[yr_renovated]]&gt;0, YEAR(TODAY())-Homes[[#This Row],[yr_renovated]], YEAR(TODAY())-Homes[[#This Row],[yr_built]])</f>
        <v>24</v>
      </c>
      <c r="S1255">
        <v>2</v>
      </c>
      <c r="T1255" s="2">
        <v>41796</v>
      </c>
      <c r="U1255" s="3">
        <v>2.5</v>
      </c>
      <c r="V1255" s="4">
        <f>IFERROR(Homes[[#This Row],[sqft_above]]+Homes[[#This Row],[sqft_basement]]," ")</f>
        <v>2560</v>
      </c>
      <c r="W1255" s="4">
        <v>5593</v>
      </c>
      <c r="X1255">
        <v>0</v>
      </c>
      <c r="Y1255">
        <v>0</v>
      </c>
      <c r="Z1255">
        <v>3</v>
      </c>
      <c r="AA1255" s="4">
        <v>2560</v>
      </c>
      <c r="AB1255" s="4">
        <v>0</v>
      </c>
      <c r="AC1255">
        <v>2001</v>
      </c>
      <c r="AD1255" t="s">
        <v>1380</v>
      </c>
      <c r="AE1255" t="s">
        <v>137</v>
      </c>
      <c r="AF1255" t="s">
        <v>208</v>
      </c>
    </row>
    <row r="1256" spans="1:32">
      <c r="A1256" t="str">
        <f>PROPER(TRIM(Homes[[#This Row],[street]]))</f>
        <v>17612 Ne 30Th Pl</v>
      </c>
      <c r="B1256" t="str">
        <f>PROPER(TRIM(Homes[[#This Row],[city]]))</f>
        <v>Redmond</v>
      </c>
      <c r="C1256" t="str">
        <f>_xlfn.TEXTBEFORE(Homes[[#This Row],[statezip]]," ")</f>
        <v>WA</v>
      </c>
      <c r="D1256" s="6" t="str">
        <f>_xlfn.TEXTAFTER(Homes[[#This Row],[statezip]]," ")</f>
        <v>98052</v>
      </c>
      <c r="E1256" s="1">
        <v>600000</v>
      </c>
      <c r="F1256">
        <v>5</v>
      </c>
      <c r="G1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56" s="3" t="str">
        <f>Homes[[#This Row],[bedrooms]] &amp; " bd | " &amp; TEXT(Homes[[#This Row],[bathrooms]],"0.##") &amp; " ba"</f>
        <v>5 bd | 2.25 ba</v>
      </c>
      <c r="I1256" s="4">
        <v>3000</v>
      </c>
      <c r="J1256" s="1">
        <f>IFERROR(Homes[[#This Row],[price]]/Homes[[#This Row],[sqft_living]]," ")</f>
        <v>200</v>
      </c>
      <c r="K1256" s="4">
        <f>IFERROR(Homes[[#This Row],[sqft_lot]]/43560," ")</f>
        <v>0.31907713498622592</v>
      </c>
      <c r="L1256" t="str">
        <f>IF(Homes[[#This Row],[waterfront]]=1, "Yes","No")</f>
        <v>No</v>
      </c>
      <c r="M1256" s="4" t="str">
        <f>IF(Homes[[#This Row],[sqft_basement]]&gt;0, "Yes","No")</f>
        <v>No</v>
      </c>
      <c r="N1256" t="str">
        <f>CHOOSE(Homes[[#This Row],[view]]+1, "None","Fair","Good","Great","Excellent")</f>
        <v>None</v>
      </c>
      <c r="O1256" t="str">
        <f>CHOOSE(Homes[[#This Row],[condition]], "Poor","Fair","Average","Good","Excellent")</f>
        <v>Good</v>
      </c>
      <c r="P1256">
        <f ca="1">YEAR(TODAY())-Homes[[#This Row],[yr_built]]</f>
        <v>50</v>
      </c>
      <c r="Q1256">
        <v>0</v>
      </c>
      <c r="R1256">
        <f ca="1">IF(Homes[[#This Row],[yr_renovated]]&gt;0, YEAR(TODAY())-Homes[[#This Row],[yr_renovated]], YEAR(TODAY())-Homes[[#This Row],[yr_built]])</f>
        <v>50</v>
      </c>
      <c r="S1256">
        <v>2</v>
      </c>
      <c r="T1256" s="2">
        <v>41823</v>
      </c>
      <c r="U1256" s="3">
        <v>2.25</v>
      </c>
      <c r="V1256" s="4">
        <f>IFERROR(Homes[[#This Row],[sqft_above]]+Homes[[#This Row],[sqft_basement]]," ")</f>
        <v>3000</v>
      </c>
      <c r="W1256" s="4">
        <v>13899</v>
      </c>
      <c r="X1256">
        <v>0</v>
      </c>
      <c r="Y1256">
        <v>0</v>
      </c>
      <c r="Z1256">
        <v>4</v>
      </c>
      <c r="AA1256" s="4">
        <v>3000</v>
      </c>
      <c r="AB1256" s="4">
        <v>0</v>
      </c>
      <c r="AC1256">
        <v>1975</v>
      </c>
      <c r="AD1256" t="s">
        <v>1381</v>
      </c>
      <c r="AE1256" t="s">
        <v>137</v>
      </c>
      <c r="AF1256" t="s">
        <v>138</v>
      </c>
    </row>
    <row r="1257" spans="1:32">
      <c r="A1257" t="str">
        <f>PROPER(TRIM(Homes[[#This Row],[street]]))</f>
        <v>20322 Ne 34Th Ct</v>
      </c>
      <c r="B1257" t="str">
        <f>PROPER(TRIM(Homes[[#This Row],[city]]))</f>
        <v>Sammamish</v>
      </c>
      <c r="C1257" t="str">
        <f>_xlfn.TEXTBEFORE(Homes[[#This Row],[statezip]]," ")</f>
        <v>WA</v>
      </c>
      <c r="D1257" s="6" t="str">
        <f>_xlfn.TEXTAFTER(Homes[[#This Row],[statezip]]," ")</f>
        <v>98074</v>
      </c>
      <c r="E1257" s="1">
        <v>600000</v>
      </c>
      <c r="F1257">
        <v>3</v>
      </c>
      <c r="G1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57" s="3" t="str">
        <f>Homes[[#This Row],[bedrooms]] &amp; " bd | " &amp; TEXT(Homes[[#This Row],[bathrooms]],"0.##") &amp; " ba"</f>
        <v>3 bd | 2.5 ba</v>
      </c>
      <c r="I1257" s="4">
        <v>2260</v>
      </c>
      <c r="J1257" s="1">
        <f>IFERROR(Homes[[#This Row],[price]]/Homes[[#This Row],[sqft_living]]," ")</f>
        <v>265.48672566371681</v>
      </c>
      <c r="K1257" s="4">
        <f>IFERROR(Homes[[#This Row],[sqft_lot]]/43560," ")</f>
        <v>0.23308080808080808</v>
      </c>
      <c r="L1257" t="str">
        <f>IF(Homes[[#This Row],[waterfront]]=1, "Yes","No")</f>
        <v>No</v>
      </c>
      <c r="M1257" s="4" t="str">
        <f>IF(Homes[[#This Row],[sqft_basement]]&gt;0, "Yes","No")</f>
        <v>No</v>
      </c>
      <c r="N1257" t="str">
        <f>CHOOSE(Homes[[#This Row],[view]]+1, "None","Fair","Good","Great","Excellent")</f>
        <v>None</v>
      </c>
      <c r="O1257" t="str">
        <f>CHOOSE(Homes[[#This Row],[condition]], "Poor","Fair","Average","Good","Excellent")</f>
        <v>Average</v>
      </c>
      <c r="P1257">
        <f ca="1">YEAR(TODAY())-Homes[[#This Row],[yr_built]]</f>
        <v>38</v>
      </c>
      <c r="Q1257">
        <v>2000</v>
      </c>
      <c r="R1257">
        <f ca="1">IF(Homes[[#This Row],[yr_renovated]]&gt;0, YEAR(TODAY())-Homes[[#This Row],[yr_renovated]], YEAR(TODAY())-Homes[[#This Row],[yr_built]])</f>
        <v>25</v>
      </c>
      <c r="S1257">
        <v>2</v>
      </c>
      <c r="T1257" s="2">
        <v>41813</v>
      </c>
      <c r="U1257" s="3">
        <v>2.5</v>
      </c>
      <c r="V1257" s="4">
        <f>IFERROR(Homes[[#This Row],[sqft_above]]+Homes[[#This Row],[sqft_basement]]," ")</f>
        <v>2260</v>
      </c>
      <c r="W1257" s="4">
        <v>10153</v>
      </c>
      <c r="X1257">
        <v>0</v>
      </c>
      <c r="Y1257">
        <v>0</v>
      </c>
      <c r="Z1257">
        <v>3</v>
      </c>
      <c r="AA1257" s="4">
        <v>2260</v>
      </c>
      <c r="AB1257" s="4">
        <v>0</v>
      </c>
      <c r="AC1257">
        <v>1987</v>
      </c>
      <c r="AD1257" t="s">
        <v>1382</v>
      </c>
      <c r="AE1257" t="s">
        <v>102</v>
      </c>
      <c r="AF1257" t="s">
        <v>266</v>
      </c>
    </row>
    <row r="1258" spans="1:32">
      <c r="A1258" t="str">
        <f>PROPER(TRIM(Homes[[#This Row],[street]]))</f>
        <v>547 Ne 81St St</v>
      </c>
      <c r="B1258" t="str">
        <f>PROPER(TRIM(Homes[[#This Row],[city]]))</f>
        <v>Seattle</v>
      </c>
      <c r="C1258" t="str">
        <f>_xlfn.TEXTBEFORE(Homes[[#This Row],[statezip]]," ")</f>
        <v>WA</v>
      </c>
      <c r="D1258" s="6" t="str">
        <f>_xlfn.TEXTAFTER(Homes[[#This Row],[statezip]]," ")</f>
        <v>98115</v>
      </c>
      <c r="E1258" s="1">
        <v>600000</v>
      </c>
      <c r="F1258">
        <v>3</v>
      </c>
      <c r="G1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58" s="3" t="str">
        <f>Homes[[#This Row],[bedrooms]] &amp; " bd | " &amp; TEXT(Homes[[#This Row],[bathrooms]],"0.##") &amp; " ba"</f>
        <v>3 bd | 1.75 ba</v>
      </c>
      <c r="I1258" s="4">
        <v>1650</v>
      </c>
      <c r="J1258" s="1">
        <f>IFERROR(Homes[[#This Row],[price]]/Homes[[#This Row],[sqft_living]]," ")</f>
        <v>363.63636363636363</v>
      </c>
      <c r="K1258" s="4">
        <f>IFERROR(Homes[[#This Row],[sqft_lot]]/43560," ")</f>
        <v>0.11707988980716254</v>
      </c>
      <c r="L1258" t="str">
        <f>IF(Homes[[#This Row],[waterfront]]=1, "Yes","No")</f>
        <v>No</v>
      </c>
      <c r="M1258" s="4" t="str">
        <f>IF(Homes[[#This Row],[sqft_basement]]&gt;0, "Yes","No")</f>
        <v>Yes</v>
      </c>
      <c r="N1258" t="str">
        <f>CHOOSE(Homes[[#This Row],[view]]+1, "None","Fair","Good","Great","Excellent")</f>
        <v>None</v>
      </c>
      <c r="O1258" t="str">
        <f>CHOOSE(Homes[[#This Row],[condition]], "Poor","Fair","Average","Good","Excellent")</f>
        <v>Excellent</v>
      </c>
      <c r="P1258">
        <f ca="1">YEAR(TODAY())-Homes[[#This Row],[yr_built]]</f>
        <v>117</v>
      </c>
      <c r="Q1258">
        <v>0</v>
      </c>
      <c r="R1258">
        <f ca="1">IF(Homes[[#This Row],[yr_renovated]]&gt;0, YEAR(TODAY())-Homes[[#This Row],[yr_renovated]], YEAR(TODAY())-Homes[[#This Row],[yr_built]])</f>
        <v>117</v>
      </c>
      <c r="S1258">
        <v>1</v>
      </c>
      <c r="T1258" s="2">
        <v>41781</v>
      </c>
      <c r="U1258" s="3">
        <v>1.75</v>
      </c>
      <c r="V1258" s="4">
        <f>IFERROR(Homes[[#This Row],[sqft_above]]+Homes[[#This Row],[sqft_basement]]," ")</f>
        <v>1650</v>
      </c>
      <c r="W1258" s="4">
        <v>5100</v>
      </c>
      <c r="X1258">
        <v>0</v>
      </c>
      <c r="Y1258">
        <v>0</v>
      </c>
      <c r="Z1258">
        <v>5</v>
      </c>
      <c r="AA1258" s="4">
        <v>1040</v>
      </c>
      <c r="AB1258" s="4">
        <v>610</v>
      </c>
      <c r="AC1258">
        <v>1908</v>
      </c>
      <c r="AD1258" t="s">
        <v>1383</v>
      </c>
      <c r="AE1258" t="s">
        <v>49</v>
      </c>
      <c r="AF1258" t="s">
        <v>154</v>
      </c>
    </row>
    <row r="1259" spans="1:32">
      <c r="A1259" t="str">
        <f>PROPER(TRIM(Homes[[#This Row],[street]]))</f>
        <v>816 Martin Luther King Jr Way</v>
      </c>
      <c r="B1259" t="str">
        <f>PROPER(TRIM(Homes[[#This Row],[city]]))</f>
        <v>Seattle</v>
      </c>
      <c r="C1259" t="str">
        <f>_xlfn.TEXTBEFORE(Homes[[#This Row],[statezip]]," ")</f>
        <v>WA</v>
      </c>
      <c r="D1259" s="6" t="str">
        <f>_xlfn.TEXTAFTER(Homes[[#This Row],[statezip]]," ")</f>
        <v>98122</v>
      </c>
      <c r="E1259" s="1">
        <v>600000</v>
      </c>
      <c r="F1259">
        <v>3</v>
      </c>
      <c r="G1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59" s="3" t="str">
        <f>Homes[[#This Row],[bedrooms]] &amp; " bd | " &amp; TEXT(Homes[[#This Row],[bathrooms]],"0.##") &amp; " ba"</f>
        <v>3 bd | 2.25 ba</v>
      </c>
      <c r="I1259" s="4">
        <v>1480</v>
      </c>
      <c r="J1259" s="1">
        <f>IFERROR(Homes[[#This Row],[price]]/Homes[[#This Row],[sqft_living]]," ")</f>
        <v>405.40540540540542</v>
      </c>
      <c r="K1259" s="4">
        <f>IFERROR(Homes[[#This Row],[sqft_lot]]/43560," ")</f>
        <v>0.12396694214876033</v>
      </c>
      <c r="L1259" t="str">
        <f>IF(Homes[[#This Row],[waterfront]]=1, "Yes","No")</f>
        <v>No</v>
      </c>
      <c r="M1259" s="4" t="str">
        <f>IF(Homes[[#This Row],[sqft_basement]]&gt;0, "Yes","No")</f>
        <v>No</v>
      </c>
      <c r="N1259" t="str">
        <f>CHOOSE(Homes[[#This Row],[view]]+1, "None","Fair","Good","Great","Excellent")</f>
        <v>None</v>
      </c>
      <c r="O1259" t="str">
        <f>CHOOSE(Homes[[#This Row],[condition]], "Poor","Fair","Average","Good","Excellent")</f>
        <v>Good</v>
      </c>
      <c r="P1259">
        <f ca="1">YEAR(TODAY())-Homes[[#This Row],[yr_built]]</f>
        <v>111</v>
      </c>
      <c r="Q1259">
        <v>1945</v>
      </c>
      <c r="R1259">
        <f ca="1">IF(Homes[[#This Row],[yr_renovated]]&gt;0, YEAR(TODAY())-Homes[[#This Row],[yr_renovated]], YEAR(TODAY())-Homes[[#This Row],[yr_built]])</f>
        <v>80</v>
      </c>
      <c r="S1259">
        <v>2</v>
      </c>
      <c r="T1259" s="2">
        <v>41802</v>
      </c>
      <c r="U1259" s="3">
        <v>2.25</v>
      </c>
      <c r="V1259" s="4">
        <f>IFERROR(Homes[[#This Row],[sqft_above]]+Homes[[#This Row],[sqft_basement]]," ")</f>
        <v>1480</v>
      </c>
      <c r="W1259" s="4">
        <v>5400</v>
      </c>
      <c r="X1259">
        <v>0</v>
      </c>
      <c r="Y1259">
        <v>0</v>
      </c>
      <c r="Z1259">
        <v>4</v>
      </c>
      <c r="AA1259" s="4">
        <v>1480</v>
      </c>
      <c r="AB1259" s="4">
        <v>0</v>
      </c>
      <c r="AC1259">
        <v>1914</v>
      </c>
      <c r="AD1259" t="s">
        <v>1384</v>
      </c>
      <c r="AE1259" t="s">
        <v>49</v>
      </c>
      <c r="AF1259" t="s">
        <v>302</v>
      </c>
    </row>
    <row r="1260" spans="1:32">
      <c r="A1260" t="str">
        <f>PROPER(TRIM(Homes[[#This Row],[street]]))</f>
        <v>122 16Th Ave E</v>
      </c>
      <c r="B1260" t="str">
        <f>PROPER(TRIM(Homes[[#This Row],[city]]))</f>
        <v>Seattle</v>
      </c>
      <c r="C1260" t="str">
        <f>_xlfn.TEXTBEFORE(Homes[[#This Row],[statezip]]," ")</f>
        <v>WA</v>
      </c>
      <c r="D1260" s="6" t="str">
        <f>_xlfn.TEXTAFTER(Homes[[#This Row],[statezip]]," ")</f>
        <v>98112</v>
      </c>
      <c r="E1260" s="1">
        <v>600000</v>
      </c>
      <c r="F1260">
        <v>2</v>
      </c>
      <c r="G1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60" s="3" t="str">
        <f>Homes[[#This Row],[bedrooms]] &amp; " bd | " &amp; TEXT(Homes[[#This Row],[bathrooms]],"0.##") &amp; " ba"</f>
        <v>2 bd | 1. ba</v>
      </c>
      <c r="I1260" s="4">
        <v>1040</v>
      </c>
      <c r="J1260" s="1">
        <f>IFERROR(Homes[[#This Row],[price]]/Homes[[#This Row],[sqft_living]]," ")</f>
        <v>576.92307692307691</v>
      </c>
      <c r="K1260" s="4">
        <f>IFERROR(Homes[[#This Row],[sqft_lot]]/43560," ")</f>
        <v>8.2644628099173556E-2</v>
      </c>
      <c r="L1260" t="str">
        <f>IF(Homes[[#This Row],[waterfront]]=1, "Yes","No")</f>
        <v>No</v>
      </c>
      <c r="M1260" s="4" t="str">
        <f>IF(Homes[[#This Row],[sqft_basement]]&gt;0, "Yes","No")</f>
        <v>No</v>
      </c>
      <c r="N1260" t="str">
        <f>CHOOSE(Homes[[#This Row],[view]]+1, "None","Fair","Good","Great","Excellent")</f>
        <v>None</v>
      </c>
      <c r="O1260" t="str">
        <f>CHOOSE(Homes[[#This Row],[condition]], "Poor","Fair","Average","Good","Excellent")</f>
        <v>Good</v>
      </c>
      <c r="P1260">
        <f ca="1">YEAR(TODAY())-Homes[[#This Row],[yr_built]]</f>
        <v>106</v>
      </c>
      <c r="Q1260">
        <v>1980</v>
      </c>
      <c r="R1260">
        <f ca="1">IF(Homes[[#This Row],[yr_renovated]]&gt;0, YEAR(TODAY())-Homes[[#This Row],[yr_renovated]], YEAR(TODAY())-Homes[[#This Row],[yr_built]])</f>
        <v>45</v>
      </c>
      <c r="S1260">
        <v>1</v>
      </c>
      <c r="T1260" s="2">
        <v>41810</v>
      </c>
      <c r="U1260" s="3">
        <v>1</v>
      </c>
      <c r="V1260" s="4">
        <f>IFERROR(Homes[[#This Row],[sqft_above]]+Homes[[#This Row],[sqft_basement]]," ")</f>
        <v>1040</v>
      </c>
      <c r="W1260" s="4">
        <v>3600</v>
      </c>
      <c r="X1260">
        <v>0</v>
      </c>
      <c r="Y1260">
        <v>0</v>
      </c>
      <c r="Z1260">
        <v>4</v>
      </c>
      <c r="AA1260" s="4">
        <v>1040</v>
      </c>
      <c r="AB1260" s="4">
        <v>0</v>
      </c>
      <c r="AC1260">
        <v>1919</v>
      </c>
      <c r="AD1260" t="s">
        <v>1385</v>
      </c>
      <c r="AE1260" t="s">
        <v>49</v>
      </c>
      <c r="AF1260" t="s">
        <v>64</v>
      </c>
    </row>
    <row r="1261" spans="1:32">
      <c r="A1261" t="str">
        <f>PROPER(TRIM(Homes[[#This Row],[street]]))</f>
        <v>100 20Th Ave E</v>
      </c>
      <c r="B1261" t="str">
        <f>PROPER(TRIM(Homes[[#This Row],[city]]))</f>
        <v>Seattle</v>
      </c>
      <c r="C1261" t="str">
        <f>_xlfn.TEXTBEFORE(Homes[[#This Row],[statezip]]," ")</f>
        <v>WA</v>
      </c>
      <c r="D1261" s="6" t="str">
        <f>_xlfn.TEXTAFTER(Homes[[#This Row],[statezip]]," ")</f>
        <v>98112</v>
      </c>
      <c r="E1261" s="1">
        <v>600000</v>
      </c>
      <c r="F1261">
        <v>2</v>
      </c>
      <c r="G1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261" s="3" t="str">
        <f>Homes[[#This Row],[bedrooms]] &amp; " bd | " &amp; TEXT(Homes[[#This Row],[bathrooms]],"0.##") &amp; " ba"</f>
        <v>2 bd | 1. ba</v>
      </c>
      <c r="I1261" s="4">
        <v>910</v>
      </c>
      <c r="J1261" s="1">
        <f>IFERROR(Homes[[#This Row],[price]]/Homes[[#This Row],[sqft_living]]," ")</f>
        <v>659.34065934065939</v>
      </c>
      <c r="K1261" s="4">
        <f>IFERROR(Homes[[#This Row],[sqft_lot]]/43560," ")</f>
        <v>4.5959595959595957E-2</v>
      </c>
      <c r="L1261" t="str">
        <f>IF(Homes[[#This Row],[waterfront]]=1, "Yes","No")</f>
        <v>No</v>
      </c>
      <c r="M1261" s="4" t="str">
        <f>IF(Homes[[#This Row],[sqft_basement]]&gt;0, "Yes","No")</f>
        <v>No</v>
      </c>
      <c r="N1261" t="str">
        <f>CHOOSE(Homes[[#This Row],[view]]+1, "None","Fair","Good","Great","Excellent")</f>
        <v>None</v>
      </c>
      <c r="O1261" t="str">
        <f>CHOOSE(Homes[[#This Row],[condition]], "Poor","Fair","Average","Good","Excellent")</f>
        <v>Average</v>
      </c>
      <c r="P1261">
        <f ca="1">YEAR(TODAY())-Homes[[#This Row],[yr_built]]</f>
        <v>125</v>
      </c>
      <c r="Q1261">
        <v>2005</v>
      </c>
      <c r="R1261">
        <f ca="1">IF(Homes[[#This Row],[yr_renovated]]&gt;0, YEAR(TODAY())-Homes[[#This Row],[yr_renovated]], YEAR(TODAY())-Homes[[#This Row],[yr_built]])</f>
        <v>20</v>
      </c>
      <c r="S1261">
        <v>1.5</v>
      </c>
      <c r="T1261" s="2">
        <v>41821</v>
      </c>
      <c r="U1261" s="3">
        <v>1</v>
      </c>
      <c r="V1261" s="4">
        <f>IFERROR(Homes[[#This Row],[sqft_above]]+Homes[[#This Row],[sqft_basement]]," ")</f>
        <v>910</v>
      </c>
      <c r="W1261" s="4">
        <v>2002</v>
      </c>
      <c r="X1261">
        <v>0</v>
      </c>
      <c r="Y1261">
        <v>0</v>
      </c>
      <c r="Z1261">
        <v>3</v>
      </c>
      <c r="AA1261" s="4">
        <v>910</v>
      </c>
      <c r="AB1261" s="4">
        <v>0</v>
      </c>
      <c r="AC1261">
        <v>1900</v>
      </c>
      <c r="AD1261" t="s">
        <v>1386</v>
      </c>
      <c r="AE1261" t="s">
        <v>49</v>
      </c>
      <c r="AF1261" t="s">
        <v>64</v>
      </c>
    </row>
    <row r="1262" spans="1:32">
      <c r="A1262" t="str">
        <f>PROPER(TRIM(Homes[[#This Row],[street]]))</f>
        <v>4531 Ne 106Th St</v>
      </c>
      <c r="B1262" t="str">
        <f>PROPER(TRIM(Homes[[#This Row],[city]]))</f>
        <v>Seattle</v>
      </c>
      <c r="C1262" t="str">
        <f>_xlfn.TEXTBEFORE(Homes[[#This Row],[statezip]]," ")</f>
        <v>WA</v>
      </c>
      <c r="D1262" s="6" t="str">
        <f>_xlfn.TEXTAFTER(Homes[[#This Row],[statezip]]," ")</f>
        <v>98125</v>
      </c>
      <c r="E1262" s="1">
        <v>600000</v>
      </c>
      <c r="F1262">
        <v>5</v>
      </c>
      <c r="G1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62" s="3" t="str">
        <f>Homes[[#This Row],[bedrooms]] &amp; " bd | " &amp; TEXT(Homes[[#This Row],[bathrooms]],"0.##") &amp; " ba"</f>
        <v>5 bd | 2.25 ba</v>
      </c>
      <c r="I1262" s="4">
        <v>2980</v>
      </c>
      <c r="J1262" s="1">
        <f>IFERROR(Homes[[#This Row],[price]]/Homes[[#This Row],[sqft_living]]," ")</f>
        <v>201.34228187919464</v>
      </c>
      <c r="K1262" s="4">
        <f>IFERROR(Homes[[#This Row],[sqft_lot]]/43560," ")</f>
        <v>0.17862718089990817</v>
      </c>
      <c r="L1262" t="str">
        <f>IF(Homes[[#This Row],[waterfront]]=1, "Yes","No")</f>
        <v>No</v>
      </c>
      <c r="M1262" s="4" t="str">
        <f>IF(Homes[[#This Row],[sqft_basement]]&gt;0, "Yes","No")</f>
        <v>Yes</v>
      </c>
      <c r="N1262" t="str">
        <f>CHOOSE(Homes[[#This Row],[view]]+1, "None","Fair","Good","Great","Excellent")</f>
        <v>None</v>
      </c>
      <c r="O1262" t="str">
        <f>CHOOSE(Homes[[#This Row],[condition]], "Poor","Fair","Average","Good","Excellent")</f>
        <v>Average</v>
      </c>
      <c r="P1262">
        <f ca="1">YEAR(TODAY())-Homes[[#This Row],[yr_built]]</f>
        <v>65</v>
      </c>
      <c r="Q1262">
        <v>2012</v>
      </c>
      <c r="R1262">
        <f ca="1">IF(Homes[[#This Row],[yr_renovated]]&gt;0, YEAR(TODAY())-Homes[[#This Row],[yr_renovated]], YEAR(TODAY())-Homes[[#This Row],[yr_built]])</f>
        <v>13</v>
      </c>
      <c r="S1262">
        <v>1</v>
      </c>
      <c r="T1262" s="2">
        <v>41821</v>
      </c>
      <c r="U1262" s="3">
        <v>2.25</v>
      </c>
      <c r="V1262" s="4">
        <f>IFERROR(Homes[[#This Row],[sqft_above]]+Homes[[#This Row],[sqft_basement]]," ")</f>
        <v>2980</v>
      </c>
      <c r="W1262" s="4">
        <v>7781</v>
      </c>
      <c r="X1262">
        <v>0</v>
      </c>
      <c r="Y1262">
        <v>0</v>
      </c>
      <c r="Z1262">
        <v>3</v>
      </c>
      <c r="AA1262" s="4">
        <v>1580</v>
      </c>
      <c r="AB1262" s="4">
        <v>1400</v>
      </c>
      <c r="AC1262">
        <v>1960</v>
      </c>
      <c r="AD1262" t="s">
        <v>1387</v>
      </c>
      <c r="AE1262" t="s">
        <v>49</v>
      </c>
      <c r="AF1262" t="s">
        <v>150</v>
      </c>
    </row>
    <row r="1263" spans="1:32">
      <c r="A1263" t="str">
        <f>PROPER(TRIM(Homes[[#This Row],[street]]))</f>
        <v>35019 Se Curtis Dr</v>
      </c>
      <c r="B1263" t="str">
        <f>PROPER(TRIM(Homes[[#This Row],[city]]))</f>
        <v>Snoqualmie</v>
      </c>
      <c r="C1263" t="str">
        <f>_xlfn.TEXTBEFORE(Homes[[#This Row],[statezip]]," ")</f>
        <v>WA</v>
      </c>
      <c r="D1263" s="6" t="str">
        <f>_xlfn.TEXTAFTER(Homes[[#This Row],[statezip]]," ")</f>
        <v>98065</v>
      </c>
      <c r="E1263" s="1">
        <v>600000</v>
      </c>
      <c r="F1263">
        <v>3</v>
      </c>
      <c r="G1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63" s="3" t="str">
        <f>Homes[[#This Row],[bedrooms]] &amp; " bd | " &amp; TEXT(Homes[[#This Row],[bathrooms]],"0.##") &amp; " ba"</f>
        <v>3 bd | 2.5 ba</v>
      </c>
      <c r="I1263" s="4">
        <v>3240</v>
      </c>
      <c r="J1263" s="1">
        <f>IFERROR(Homes[[#This Row],[price]]/Homes[[#This Row],[sqft_living]]," ")</f>
        <v>185.18518518518519</v>
      </c>
      <c r="K1263" s="4">
        <f>IFERROR(Homes[[#This Row],[sqft_lot]]/43560," ")</f>
        <v>0.18402203856749311</v>
      </c>
      <c r="L1263" t="str">
        <f>IF(Homes[[#This Row],[waterfront]]=1, "Yes","No")</f>
        <v>No</v>
      </c>
      <c r="M1263" s="4" t="str">
        <f>IF(Homes[[#This Row],[sqft_basement]]&gt;0, "Yes","No")</f>
        <v>Yes</v>
      </c>
      <c r="N1263" t="str">
        <f>CHOOSE(Homes[[#This Row],[view]]+1, "None","Fair","Good","Great","Excellent")</f>
        <v>None</v>
      </c>
      <c r="O1263" t="str">
        <f>CHOOSE(Homes[[#This Row],[condition]], "Poor","Fair","Average","Good","Excellent")</f>
        <v>Average</v>
      </c>
      <c r="P1263">
        <f ca="1">YEAR(TODAY())-Homes[[#This Row],[yr_built]]</f>
        <v>21</v>
      </c>
      <c r="Q1263">
        <v>2003</v>
      </c>
      <c r="R1263">
        <f ca="1">IF(Homes[[#This Row],[yr_renovated]]&gt;0, YEAR(TODAY())-Homes[[#This Row],[yr_renovated]], YEAR(TODAY())-Homes[[#This Row],[yr_built]])</f>
        <v>22</v>
      </c>
      <c r="S1263">
        <v>2</v>
      </c>
      <c r="T1263" s="2">
        <v>41816</v>
      </c>
      <c r="U1263" s="3">
        <v>2.5</v>
      </c>
      <c r="V1263" s="4">
        <f>IFERROR(Homes[[#This Row],[sqft_above]]+Homes[[#This Row],[sqft_basement]]," ")</f>
        <v>3240</v>
      </c>
      <c r="W1263" s="4">
        <v>8016</v>
      </c>
      <c r="X1263">
        <v>0</v>
      </c>
      <c r="Y1263">
        <v>0</v>
      </c>
      <c r="Z1263">
        <v>3</v>
      </c>
      <c r="AA1263" s="4">
        <v>2910</v>
      </c>
      <c r="AB1263" s="4">
        <v>330</v>
      </c>
      <c r="AC1263">
        <v>2004</v>
      </c>
      <c r="AD1263" t="s">
        <v>1388</v>
      </c>
      <c r="AE1263" t="s">
        <v>313</v>
      </c>
      <c r="AF1263" t="s">
        <v>314</v>
      </c>
    </row>
    <row r="1264" spans="1:32">
      <c r="A1264" t="str">
        <f>PROPER(TRIM(Homes[[#This Row],[street]]))</f>
        <v>17308 167Th Ave Ne</v>
      </c>
      <c r="B1264" t="str">
        <f>PROPER(TRIM(Homes[[#This Row],[city]]))</f>
        <v>Woodinville</v>
      </c>
      <c r="C1264" t="str">
        <f>_xlfn.TEXTBEFORE(Homes[[#This Row],[statezip]]," ")</f>
        <v>WA</v>
      </c>
      <c r="D1264" s="6" t="str">
        <f>_xlfn.TEXTAFTER(Homes[[#This Row],[statezip]]," ")</f>
        <v>98072</v>
      </c>
      <c r="E1264" s="1">
        <v>600000</v>
      </c>
      <c r="F1264">
        <v>3</v>
      </c>
      <c r="G1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64" s="3" t="str">
        <f>Homes[[#This Row],[bedrooms]] &amp; " bd | " &amp; TEXT(Homes[[#This Row],[bathrooms]],"0.##") &amp; " ba"</f>
        <v>3 bd | 2.25 ba</v>
      </c>
      <c r="I1264" s="4">
        <v>1900</v>
      </c>
      <c r="J1264" s="1">
        <f>IFERROR(Homes[[#This Row],[price]]/Homes[[#This Row],[sqft_living]]," ")</f>
        <v>315.78947368421052</v>
      </c>
      <c r="K1264" s="4">
        <f>IFERROR(Homes[[#This Row],[sqft_lot]]/43560," ")</f>
        <v>1.0699954086317722</v>
      </c>
      <c r="L1264" t="str">
        <f>IF(Homes[[#This Row],[waterfront]]=1, "Yes","No")</f>
        <v>No</v>
      </c>
      <c r="M1264" s="4" t="str">
        <f>IF(Homes[[#This Row],[sqft_basement]]&gt;0, "Yes","No")</f>
        <v>Yes</v>
      </c>
      <c r="N1264" t="str">
        <f>CHOOSE(Homes[[#This Row],[view]]+1, "None","Fair","Good","Great","Excellent")</f>
        <v>None</v>
      </c>
      <c r="O1264" t="str">
        <f>CHOOSE(Homes[[#This Row],[condition]], "Poor","Fair","Average","Good","Excellent")</f>
        <v>Good</v>
      </c>
      <c r="P1264">
        <f ca="1">YEAR(TODAY())-Homes[[#This Row],[yr_built]]</f>
        <v>56</v>
      </c>
      <c r="Q1264">
        <v>0</v>
      </c>
      <c r="R1264">
        <f ca="1">IF(Homes[[#This Row],[yr_renovated]]&gt;0, YEAR(TODAY())-Homes[[#This Row],[yr_renovated]], YEAR(TODAY())-Homes[[#This Row],[yr_built]])</f>
        <v>56</v>
      </c>
      <c r="S1264">
        <v>1.5</v>
      </c>
      <c r="T1264" s="2">
        <v>41828</v>
      </c>
      <c r="U1264" s="3">
        <v>2.25</v>
      </c>
      <c r="V1264" s="4">
        <f>IFERROR(Homes[[#This Row],[sqft_above]]+Homes[[#This Row],[sqft_basement]]," ")</f>
        <v>1900</v>
      </c>
      <c r="W1264" s="4">
        <v>46609</v>
      </c>
      <c r="X1264">
        <v>0</v>
      </c>
      <c r="Y1264">
        <v>0</v>
      </c>
      <c r="Z1264">
        <v>4</v>
      </c>
      <c r="AA1264" s="4">
        <v>1440</v>
      </c>
      <c r="AB1264" s="4">
        <v>460</v>
      </c>
      <c r="AC1264">
        <v>1969</v>
      </c>
      <c r="AD1264" t="s">
        <v>1389</v>
      </c>
      <c r="AE1264" t="s">
        <v>120</v>
      </c>
      <c r="AF1264" t="s">
        <v>275</v>
      </c>
    </row>
    <row r="1265" spans="1:32">
      <c r="A1265" t="str">
        <f>PROPER(TRIM(Homes[[#This Row],[street]]))</f>
        <v>4222 186Th Pl Se</v>
      </c>
      <c r="B1265" t="str">
        <f>PROPER(TRIM(Homes[[#This Row],[city]]))</f>
        <v>Issaquah</v>
      </c>
      <c r="C1265" t="str">
        <f>_xlfn.TEXTBEFORE(Homes[[#This Row],[statezip]]," ")</f>
        <v>WA</v>
      </c>
      <c r="D1265" s="6" t="str">
        <f>_xlfn.TEXTAFTER(Homes[[#This Row],[statezip]]," ")</f>
        <v>98027</v>
      </c>
      <c r="E1265" s="1">
        <v>599990</v>
      </c>
      <c r="F1265">
        <v>3</v>
      </c>
      <c r="G1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65" s="3" t="str">
        <f>Homes[[#This Row],[bedrooms]] &amp; " bd | " &amp; TEXT(Homes[[#This Row],[bathrooms]],"0.##") &amp; " ba"</f>
        <v>3 bd | 2.25 ba</v>
      </c>
      <c r="I1265" s="4">
        <v>2680</v>
      </c>
      <c r="J1265" s="1">
        <f>IFERROR(Homes[[#This Row],[price]]/Homes[[#This Row],[sqft_living]]," ")</f>
        <v>223.87686567164178</v>
      </c>
      <c r="K1265" s="4">
        <f>IFERROR(Homes[[#This Row],[sqft_lot]]/43560," ")</f>
        <v>0.2103305785123967</v>
      </c>
      <c r="L1265" t="str">
        <f>IF(Homes[[#This Row],[waterfront]]=1, "Yes","No")</f>
        <v>No</v>
      </c>
      <c r="M1265" s="4" t="str">
        <f>IF(Homes[[#This Row],[sqft_basement]]&gt;0, "Yes","No")</f>
        <v>Yes</v>
      </c>
      <c r="N1265" t="str">
        <f>CHOOSE(Homes[[#This Row],[view]]+1, "None","Fair","Good","Great","Excellent")</f>
        <v>None</v>
      </c>
      <c r="O1265" t="str">
        <f>CHOOSE(Homes[[#This Row],[condition]], "Poor","Fair","Average","Good","Excellent")</f>
        <v>Average</v>
      </c>
      <c r="P1265">
        <f ca="1">YEAR(TODAY())-Homes[[#This Row],[yr_built]]</f>
        <v>47</v>
      </c>
      <c r="Q1265">
        <v>0</v>
      </c>
      <c r="R1265">
        <f ca="1">IF(Homes[[#This Row],[yr_renovated]]&gt;0, YEAR(TODAY())-Homes[[#This Row],[yr_renovated]], YEAR(TODAY())-Homes[[#This Row],[yr_built]])</f>
        <v>47</v>
      </c>
      <c r="S1265">
        <v>1</v>
      </c>
      <c r="T1265" s="2">
        <v>41815</v>
      </c>
      <c r="U1265" s="3">
        <v>2.25</v>
      </c>
      <c r="V1265" s="4">
        <f>IFERROR(Homes[[#This Row],[sqft_above]]+Homes[[#This Row],[sqft_basement]]," ")</f>
        <v>2680</v>
      </c>
      <c r="W1265" s="4">
        <v>9162</v>
      </c>
      <c r="X1265">
        <v>0</v>
      </c>
      <c r="Y1265">
        <v>0</v>
      </c>
      <c r="Z1265">
        <v>3</v>
      </c>
      <c r="AA1265" s="4">
        <v>1570</v>
      </c>
      <c r="AB1265" s="4">
        <v>1110</v>
      </c>
      <c r="AC1265">
        <v>1978</v>
      </c>
      <c r="AD1265" t="s">
        <v>1390</v>
      </c>
      <c r="AE1265" t="s">
        <v>79</v>
      </c>
      <c r="AF1265" t="s">
        <v>82</v>
      </c>
    </row>
    <row r="1266" spans="1:32">
      <c r="A1266" t="str">
        <f>PROPER(TRIM(Homes[[#This Row],[street]]))</f>
        <v>24702 132Nd Ct Se</v>
      </c>
      <c r="B1266" t="str">
        <f>PROPER(TRIM(Homes[[#This Row],[city]]))</f>
        <v>Kent</v>
      </c>
      <c r="C1266" t="str">
        <f>_xlfn.TEXTBEFORE(Homes[[#This Row],[statezip]]," ")</f>
        <v>WA</v>
      </c>
      <c r="D1266" s="6" t="str">
        <f>_xlfn.TEXTAFTER(Homes[[#This Row],[statezip]]," ")</f>
        <v>98042</v>
      </c>
      <c r="E1266" s="1">
        <v>599950</v>
      </c>
      <c r="F1266">
        <v>4</v>
      </c>
      <c r="G1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66" s="3" t="str">
        <f>Homes[[#This Row],[bedrooms]] &amp; " bd | " &amp; TEXT(Homes[[#This Row],[bathrooms]],"0.##") &amp; " ba"</f>
        <v>4 bd | 3.5 ba</v>
      </c>
      <c r="I1266" s="4">
        <v>3730</v>
      </c>
      <c r="J1266" s="1">
        <f>IFERROR(Homes[[#This Row],[price]]/Homes[[#This Row],[sqft_living]]," ")</f>
        <v>160.84450402144773</v>
      </c>
      <c r="K1266" s="4">
        <f>IFERROR(Homes[[#This Row],[sqft_lot]]/43560," ")</f>
        <v>0.34501836547291093</v>
      </c>
      <c r="L1266" t="str">
        <f>IF(Homes[[#This Row],[waterfront]]=1, "Yes","No")</f>
        <v>No</v>
      </c>
      <c r="M1266" s="4" t="str">
        <f>IF(Homes[[#This Row],[sqft_basement]]&gt;0, "Yes","No")</f>
        <v>Yes</v>
      </c>
      <c r="N1266" t="str">
        <f>CHOOSE(Homes[[#This Row],[view]]+1, "None","Fair","Good","Great","Excellent")</f>
        <v>Good</v>
      </c>
      <c r="O1266" t="str">
        <f>CHOOSE(Homes[[#This Row],[condition]], "Poor","Fair","Average","Good","Excellent")</f>
        <v>Average</v>
      </c>
      <c r="P1266">
        <f ca="1">YEAR(TODAY())-Homes[[#This Row],[yr_built]]</f>
        <v>34</v>
      </c>
      <c r="Q1266">
        <v>0</v>
      </c>
      <c r="R1266">
        <f ca="1">IF(Homes[[#This Row],[yr_renovated]]&gt;0, YEAR(TODAY())-Homes[[#This Row],[yr_renovated]], YEAR(TODAY())-Homes[[#This Row],[yr_built]])</f>
        <v>34</v>
      </c>
      <c r="S1266">
        <v>2</v>
      </c>
      <c r="T1266" s="2">
        <v>41799</v>
      </c>
      <c r="U1266" s="3">
        <v>3.5</v>
      </c>
      <c r="V1266" s="4">
        <f>IFERROR(Homes[[#This Row],[sqft_above]]+Homes[[#This Row],[sqft_basement]]," ")</f>
        <v>3730</v>
      </c>
      <c r="W1266" s="4">
        <v>15029</v>
      </c>
      <c r="X1266">
        <v>0</v>
      </c>
      <c r="Y1266">
        <v>2</v>
      </c>
      <c r="Z1266">
        <v>3</v>
      </c>
      <c r="AA1266" s="4">
        <v>2440</v>
      </c>
      <c r="AB1266" s="4">
        <v>1290</v>
      </c>
      <c r="AC1266">
        <v>1991</v>
      </c>
      <c r="AD1266" t="s">
        <v>1391</v>
      </c>
      <c r="AE1266" t="s">
        <v>1392</v>
      </c>
      <c r="AF1266" t="s">
        <v>85</v>
      </c>
    </row>
    <row r="1267" spans="1:32">
      <c r="A1267" t="str">
        <f>PROPER(TRIM(Homes[[#This Row],[street]]))</f>
        <v>7928 150Th Ct Ne</v>
      </c>
      <c r="B1267" t="str">
        <f>PROPER(TRIM(Homes[[#This Row],[city]]))</f>
        <v>Redmond</v>
      </c>
      <c r="C1267" t="str">
        <f>_xlfn.TEXTBEFORE(Homes[[#This Row],[statezip]]," ")</f>
        <v>WA</v>
      </c>
      <c r="D1267" s="6" t="str">
        <f>_xlfn.TEXTAFTER(Homes[[#This Row],[statezip]]," ")</f>
        <v>98052</v>
      </c>
      <c r="E1267" s="1">
        <v>599950</v>
      </c>
      <c r="F1267">
        <v>4</v>
      </c>
      <c r="G1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267" s="3" t="str">
        <f>Homes[[#This Row],[bedrooms]] &amp; " bd | " &amp; TEXT(Homes[[#This Row],[bathrooms]],"0.##") &amp; " ba"</f>
        <v>4 bd | 3.5 ba</v>
      </c>
      <c r="I1267" s="4">
        <v>2500</v>
      </c>
      <c r="J1267" s="1">
        <f>IFERROR(Homes[[#This Row],[price]]/Homes[[#This Row],[sqft_living]]," ")</f>
        <v>239.98</v>
      </c>
      <c r="K1267" s="4">
        <f>IFERROR(Homes[[#This Row],[sqft_lot]]/43560," ")</f>
        <v>7.0707070707070704E-2</v>
      </c>
      <c r="L1267" t="str">
        <f>IF(Homes[[#This Row],[waterfront]]=1, "Yes","No")</f>
        <v>No</v>
      </c>
      <c r="M1267" s="4" t="str">
        <f>IF(Homes[[#This Row],[sqft_basement]]&gt;0, "Yes","No")</f>
        <v>Yes</v>
      </c>
      <c r="N1267" t="str">
        <f>CHOOSE(Homes[[#This Row],[view]]+1, "None","Fair","Good","Great","Excellent")</f>
        <v>None</v>
      </c>
      <c r="O1267" t="str">
        <f>CHOOSE(Homes[[#This Row],[condition]], "Poor","Fair","Average","Good","Excellent")</f>
        <v>Average</v>
      </c>
      <c r="P1267">
        <f ca="1">YEAR(TODAY())-Homes[[#This Row],[yr_built]]</f>
        <v>17</v>
      </c>
      <c r="Q1267">
        <v>0</v>
      </c>
      <c r="R1267">
        <f ca="1">IF(Homes[[#This Row],[yr_renovated]]&gt;0, YEAR(TODAY())-Homes[[#This Row],[yr_renovated]], YEAR(TODAY())-Homes[[#This Row],[yr_built]])</f>
        <v>17</v>
      </c>
      <c r="S1267">
        <v>2</v>
      </c>
      <c r="T1267" s="2">
        <v>41822</v>
      </c>
      <c r="U1267" s="3">
        <v>3.5</v>
      </c>
      <c r="V1267" s="4">
        <f>IFERROR(Homes[[#This Row],[sqft_above]]+Homes[[#This Row],[sqft_basement]]," ")</f>
        <v>2500</v>
      </c>
      <c r="W1267" s="4">
        <v>3080</v>
      </c>
      <c r="X1267">
        <v>0</v>
      </c>
      <c r="Y1267">
        <v>0</v>
      </c>
      <c r="Z1267">
        <v>3</v>
      </c>
      <c r="AA1267" s="4">
        <v>1810</v>
      </c>
      <c r="AB1267" s="4">
        <v>690</v>
      </c>
      <c r="AC1267">
        <v>2008</v>
      </c>
      <c r="AD1267" t="s">
        <v>1393</v>
      </c>
      <c r="AE1267" t="s">
        <v>137</v>
      </c>
      <c r="AF1267" t="s">
        <v>138</v>
      </c>
    </row>
    <row r="1268" spans="1:32">
      <c r="A1268" t="str">
        <f>PROPER(TRIM(Homes[[#This Row],[street]]))</f>
        <v>1501 Nw 90Th St</v>
      </c>
      <c r="B1268" t="str">
        <f>PROPER(TRIM(Homes[[#This Row],[city]]))</f>
        <v>Seattle</v>
      </c>
      <c r="C1268" t="str">
        <f>_xlfn.TEXTBEFORE(Homes[[#This Row],[statezip]]," ")</f>
        <v>WA</v>
      </c>
      <c r="D1268" s="6" t="str">
        <f>_xlfn.TEXTAFTER(Homes[[#This Row],[statezip]]," ")</f>
        <v>98117</v>
      </c>
      <c r="E1268" s="1">
        <v>599950</v>
      </c>
      <c r="F1268">
        <v>3</v>
      </c>
      <c r="G1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68" s="3" t="str">
        <f>Homes[[#This Row],[bedrooms]] &amp; " bd | " &amp; TEXT(Homes[[#This Row],[bathrooms]],"0.##") &amp; " ba"</f>
        <v>3 bd | 3.25 ba</v>
      </c>
      <c r="I1268" s="4">
        <v>1830</v>
      </c>
      <c r="J1268" s="1">
        <f>IFERROR(Homes[[#This Row],[price]]/Homes[[#This Row],[sqft_living]]," ")</f>
        <v>327.84153005464481</v>
      </c>
      <c r="K1268" s="4">
        <f>IFERROR(Homes[[#This Row],[sqft_lot]]/43560," ")</f>
        <v>4.1414141414141417E-2</v>
      </c>
      <c r="L1268" t="str">
        <f>IF(Homes[[#This Row],[waterfront]]=1, "Yes","No")</f>
        <v>No</v>
      </c>
      <c r="M1268" s="4" t="str">
        <f>IF(Homes[[#This Row],[sqft_basement]]&gt;0, "Yes","No")</f>
        <v>No</v>
      </c>
      <c r="N1268" t="str">
        <f>CHOOSE(Homes[[#This Row],[view]]+1, "None","Fair","Good","Great","Excellent")</f>
        <v>None</v>
      </c>
      <c r="O1268" t="str">
        <f>CHOOSE(Homes[[#This Row],[condition]], "Poor","Fair","Average","Good","Excellent")</f>
        <v>Average</v>
      </c>
      <c r="P1268">
        <f ca="1">YEAR(TODAY())-Homes[[#This Row],[yr_built]]</f>
        <v>11</v>
      </c>
      <c r="Q1268">
        <v>0</v>
      </c>
      <c r="R1268">
        <f ca="1">IF(Homes[[#This Row],[yr_renovated]]&gt;0, YEAR(TODAY())-Homes[[#This Row],[yr_renovated]], YEAR(TODAY())-Homes[[#This Row],[yr_built]])</f>
        <v>11</v>
      </c>
      <c r="S1268">
        <v>3</v>
      </c>
      <c r="T1268" s="2">
        <v>41829</v>
      </c>
      <c r="U1268" s="3">
        <v>3.25</v>
      </c>
      <c r="V1268" s="4">
        <f>IFERROR(Homes[[#This Row],[sqft_above]]+Homes[[#This Row],[sqft_basement]]," ")</f>
        <v>1830</v>
      </c>
      <c r="W1268" s="4">
        <v>1804</v>
      </c>
      <c r="X1268">
        <v>0</v>
      </c>
      <c r="Y1268">
        <v>0</v>
      </c>
      <c r="Z1268">
        <v>3</v>
      </c>
      <c r="AA1268" s="4">
        <v>1830</v>
      </c>
      <c r="AB1268" s="4">
        <v>0</v>
      </c>
      <c r="AC1268">
        <v>2014</v>
      </c>
      <c r="AD1268" t="s">
        <v>1394</v>
      </c>
      <c r="AE1268" t="s">
        <v>49</v>
      </c>
      <c r="AF1268" t="s">
        <v>204</v>
      </c>
    </row>
    <row r="1269" spans="1:32">
      <c r="A1269" t="str">
        <f>PROPER(TRIM(Homes[[#This Row],[street]]))</f>
        <v>4810 S Raymond St</v>
      </c>
      <c r="B1269" t="str">
        <f>PROPER(TRIM(Homes[[#This Row],[city]]))</f>
        <v>Seattle</v>
      </c>
      <c r="C1269" t="str">
        <f>_xlfn.TEXTBEFORE(Homes[[#This Row],[statezip]]," ")</f>
        <v>WA</v>
      </c>
      <c r="D1269" s="6" t="str">
        <f>_xlfn.TEXTAFTER(Homes[[#This Row],[statezip]]," ")</f>
        <v>98118</v>
      </c>
      <c r="E1269" s="1">
        <v>599950</v>
      </c>
      <c r="F1269">
        <v>3</v>
      </c>
      <c r="G1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69" s="3" t="str">
        <f>Homes[[#This Row],[bedrooms]] &amp; " bd | " &amp; TEXT(Homes[[#This Row],[bathrooms]],"0.##") &amp; " ba"</f>
        <v>3 bd | 2.5 ba</v>
      </c>
      <c r="I1269" s="4">
        <v>2660</v>
      </c>
      <c r="J1269" s="1">
        <f>IFERROR(Homes[[#This Row],[price]]/Homes[[#This Row],[sqft_living]]," ")</f>
        <v>225.54511278195488</v>
      </c>
      <c r="K1269" s="4">
        <f>IFERROR(Homes[[#This Row],[sqft_lot]]/43560," ")</f>
        <v>0.11421028466483012</v>
      </c>
      <c r="L1269" t="str">
        <f>IF(Homes[[#This Row],[waterfront]]=1, "Yes","No")</f>
        <v>No</v>
      </c>
      <c r="M1269" s="4" t="str">
        <f>IF(Homes[[#This Row],[sqft_basement]]&gt;0, "Yes","No")</f>
        <v>No</v>
      </c>
      <c r="N1269" t="str">
        <f>CHOOSE(Homes[[#This Row],[view]]+1, "None","Fair","Good","Great","Excellent")</f>
        <v>None</v>
      </c>
      <c r="O1269" t="str">
        <f>CHOOSE(Homes[[#This Row],[condition]], "Poor","Fair","Average","Good","Excellent")</f>
        <v>Average</v>
      </c>
      <c r="P1269">
        <f ca="1">YEAR(TODAY())-Homes[[#This Row],[yr_built]]</f>
        <v>11</v>
      </c>
      <c r="Q1269">
        <v>0</v>
      </c>
      <c r="R1269">
        <f ca="1">IF(Homes[[#This Row],[yr_renovated]]&gt;0, YEAR(TODAY())-Homes[[#This Row],[yr_renovated]], YEAR(TODAY())-Homes[[#This Row],[yr_built]])</f>
        <v>11</v>
      </c>
      <c r="S1269">
        <v>2</v>
      </c>
      <c r="T1269" s="2">
        <v>41779</v>
      </c>
      <c r="U1269" s="3">
        <v>2.5</v>
      </c>
      <c r="V1269" s="4">
        <f>IFERROR(Homes[[#This Row],[sqft_above]]+Homes[[#This Row],[sqft_basement]]," ")</f>
        <v>2660</v>
      </c>
      <c r="W1269" s="4">
        <v>4975</v>
      </c>
      <c r="X1269">
        <v>0</v>
      </c>
      <c r="Y1269">
        <v>0</v>
      </c>
      <c r="Z1269">
        <v>3</v>
      </c>
      <c r="AA1269" s="4">
        <v>2660</v>
      </c>
      <c r="AB1269" s="4">
        <v>0</v>
      </c>
      <c r="AC1269">
        <v>2014</v>
      </c>
      <c r="AD1269" t="s">
        <v>1395</v>
      </c>
      <c r="AE1269" t="s">
        <v>49</v>
      </c>
      <c r="AF1269" t="s">
        <v>229</v>
      </c>
    </row>
    <row r="1270" spans="1:32">
      <c r="A1270" t="str">
        <f>PROPER(TRIM(Homes[[#This Row],[street]]))</f>
        <v>16604 Ne 42Nd Ct</v>
      </c>
      <c r="B1270" t="str">
        <f>PROPER(TRIM(Homes[[#This Row],[city]]))</f>
        <v>Redmond</v>
      </c>
      <c r="C1270" t="str">
        <f>_xlfn.TEXTBEFORE(Homes[[#This Row],[statezip]]," ")</f>
        <v>WA</v>
      </c>
      <c r="D1270" s="6" t="str">
        <f>_xlfn.TEXTAFTER(Homes[[#This Row],[statezip]]," ")</f>
        <v>98052</v>
      </c>
      <c r="E1270" s="1">
        <v>599000</v>
      </c>
      <c r="F1270">
        <v>3</v>
      </c>
      <c r="G1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70" s="3" t="str">
        <f>Homes[[#This Row],[bedrooms]] &amp; " bd | " &amp; TEXT(Homes[[#This Row],[bathrooms]],"0.##") &amp; " ba"</f>
        <v>3 bd | 2. ba</v>
      </c>
      <c r="I1270" s="4">
        <v>2560</v>
      </c>
      <c r="J1270" s="1">
        <f>IFERROR(Homes[[#This Row],[price]]/Homes[[#This Row],[sqft_living]]," ")</f>
        <v>233.984375</v>
      </c>
      <c r="K1270" s="4">
        <f>IFERROR(Homes[[#This Row],[sqft_lot]]/43560," ")</f>
        <v>0.33700642791551882</v>
      </c>
      <c r="L1270" t="str">
        <f>IF(Homes[[#This Row],[waterfront]]=1, "Yes","No")</f>
        <v>No</v>
      </c>
      <c r="M1270" s="4" t="str">
        <f>IF(Homes[[#This Row],[sqft_basement]]&gt;0, "Yes","No")</f>
        <v>Yes</v>
      </c>
      <c r="N1270" t="str">
        <f>CHOOSE(Homes[[#This Row],[view]]+1, "None","Fair","Good","Great","Excellent")</f>
        <v>None</v>
      </c>
      <c r="O1270" t="str">
        <f>CHOOSE(Homes[[#This Row],[condition]], "Poor","Fair","Average","Good","Excellent")</f>
        <v>Average</v>
      </c>
      <c r="P1270">
        <f ca="1">YEAR(TODAY())-Homes[[#This Row],[yr_built]]</f>
        <v>38</v>
      </c>
      <c r="Q1270">
        <v>2000</v>
      </c>
      <c r="R1270">
        <f ca="1">IF(Homes[[#This Row],[yr_renovated]]&gt;0, YEAR(TODAY())-Homes[[#This Row],[yr_renovated]], YEAR(TODAY())-Homes[[#This Row],[yr_built]])</f>
        <v>25</v>
      </c>
      <c r="S1270">
        <v>1</v>
      </c>
      <c r="T1270" s="2">
        <v>41828</v>
      </c>
      <c r="U1270" s="3">
        <v>2</v>
      </c>
      <c r="V1270" s="4">
        <f>IFERROR(Homes[[#This Row],[sqft_above]]+Homes[[#This Row],[sqft_basement]]," ")</f>
        <v>2560</v>
      </c>
      <c r="W1270" s="4">
        <v>14680</v>
      </c>
      <c r="X1270">
        <v>0</v>
      </c>
      <c r="Y1270">
        <v>0</v>
      </c>
      <c r="Z1270">
        <v>3</v>
      </c>
      <c r="AA1270" s="4">
        <v>1330</v>
      </c>
      <c r="AB1270" s="4">
        <v>1230</v>
      </c>
      <c r="AC1270">
        <v>1987</v>
      </c>
      <c r="AD1270" t="s">
        <v>1396</v>
      </c>
      <c r="AE1270" t="s">
        <v>137</v>
      </c>
      <c r="AF1270" t="s">
        <v>138</v>
      </c>
    </row>
    <row r="1271" spans="1:32">
      <c r="A1271" t="str">
        <f>PROPER(TRIM(Homes[[#This Row],[street]]))</f>
        <v>22631 Se 18Th Pl</v>
      </c>
      <c r="B1271" t="str">
        <f>PROPER(TRIM(Homes[[#This Row],[city]]))</f>
        <v>Sammamish</v>
      </c>
      <c r="C1271" t="str">
        <f>_xlfn.TEXTBEFORE(Homes[[#This Row],[statezip]]," ")</f>
        <v>WA</v>
      </c>
      <c r="D1271" s="6" t="str">
        <f>_xlfn.TEXTAFTER(Homes[[#This Row],[statezip]]," ")</f>
        <v>98075</v>
      </c>
      <c r="E1271" s="1">
        <v>599000</v>
      </c>
      <c r="F1271">
        <v>5</v>
      </c>
      <c r="G1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1" s="3" t="str">
        <f>Homes[[#This Row],[bedrooms]] &amp; " bd | " &amp; TEXT(Homes[[#This Row],[bathrooms]],"0.##") &amp; " ba"</f>
        <v>5 bd | 2.75 ba</v>
      </c>
      <c r="I1271" s="4">
        <v>2730</v>
      </c>
      <c r="J1271" s="1">
        <f>IFERROR(Homes[[#This Row],[price]]/Homes[[#This Row],[sqft_living]]," ")</f>
        <v>219.41391941391942</v>
      </c>
      <c r="K1271" s="4">
        <f>IFERROR(Homes[[#This Row],[sqft_lot]]/43560," ")</f>
        <v>0.51818181818181819</v>
      </c>
      <c r="L1271" t="str">
        <f>IF(Homes[[#This Row],[waterfront]]=1, "Yes","No")</f>
        <v>No</v>
      </c>
      <c r="M1271" s="4" t="str">
        <f>IF(Homes[[#This Row],[sqft_basement]]&gt;0, "Yes","No")</f>
        <v>Yes</v>
      </c>
      <c r="N1271" t="str">
        <f>CHOOSE(Homes[[#This Row],[view]]+1, "None","Fair","Good","Great","Excellent")</f>
        <v>None</v>
      </c>
      <c r="O1271" t="str">
        <f>CHOOSE(Homes[[#This Row],[condition]], "Poor","Fair","Average","Good","Excellent")</f>
        <v>Average</v>
      </c>
      <c r="P1271">
        <f ca="1">YEAR(TODAY())-Homes[[#This Row],[yr_built]]</f>
        <v>57</v>
      </c>
      <c r="Q1271">
        <v>1992</v>
      </c>
      <c r="R1271">
        <f ca="1">IF(Homes[[#This Row],[yr_renovated]]&gt;0, YEAR(TODAY())-Homes[[#This Row],[yr_renovated]], YEAR(TODAY())-Homes[[#This Row],[yr_built]])</f>
        <v>33</v>
      </c>
      <c r="S1271">
        <v>1</v>
      </c>
      <c r="T1271" s="2">
        <v>41814</v>
      </c>
      <c r="U1271" s="3">
        <v>2.75</v>
      </c>
      <c r="V1271" s="4">
        <f>IFERROR(Homes[[#This Row],[sqft_above]]+Homes[[#This Row],[sqft_basement]]," ")</f>
        <v>2730</v>
      </c>
      <c r="W1271" s="4">
        <v>22572</v>
      </c>
      <c r="X1271">
        <v>0</v>
      </c>
      <c r="Y1271">
        <v>0</v>
      </c>
      <c r="Z1271">
        <v>3</v>
      </c>
      <c r="AA1271" s="4">
        <v>2080</v>
      </c>
      <c r="AB1271" s="4">
        <v>650</v>
      </c>
      <c r="AC1271">
        <v>1968</v>
      </c>
      <c r="AD1271" t="s">
        <v>1397</v>
      </c>
      <c r="AE1271" t="s">
        <v>102</v>
      </c>
      <c r="AF1271" t="s">
        <v>103</v>
      </c>
    </row>
    <row r="1272" spans="1:32">
      <c r="A1272" t="str">
        <f>PROPER(TRIM(Homes[[#This Row],[street]]))</f>
        <v>427 N 63Rd St</v>
      </c>
      <c r="B1272" t="str">
        <f>PROPER(TRIM(Homes[[#This Row],[city]]))</f>
        <v>Seattle</v>
      </c>
      <c r="C1272" t="str">
        <f>_xlfn.TEXTBEFORE(Homes[[#This Row],[statezip]]," ")</f>
        <v>WA</v>
      </c>
      <c r="D1272" s="6" t="str">
        <f>_xlfn.TEXTAFTER(Homes[[#This Row],[statezip]]," ")</f>
        <v>98103</v>
      </c>
      <c r="E1272" s="1">
        <v>599000</v>
      </c>
      <c r="F1272">
        <v>3</v>
      </c>
      <c r="G1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2" s="3" t="str">
        <f>Homes[[#This Row],[bedrooms]] &amp; " bd | " &amp; TEXT(Homes[[#This Row],[bathrooms]],"0.##") &amp; " ba"</f>
        <v>3 bd | 2.75 ba</v>
      </c>
      <c r="I1272" s="4">
        <v>1960</v>
      </c>
      <c r="J1272" s="1">
        <f>IFERROR(Homes[[#This Row],[price]]/Homes[[#This Row],[sqft_living]]," ")</f>
        <v>305.61224489795916</v>
      </c>
      <c r="K1272" s="4">
        <f>IFERROR(Homes[[#This Row],[sqft_lot]]/43560," ")</f>
        <v>5.73921028466483E-2</v>
      </c>
      <c r="L1272" t="str">
        <f>IF(Homes[[#This Row],[waterfront]]=1, "Yes","No")</f>
        <v>No</v>
      </c>
      <c r="M1272" s="4" t="str">
        <f>IF(Homes[[#This Row],[sqft_basement]]&gt;0, "Yes","No")</f>
        <v>Yes</v>
      </c>
      <c r="N1272" t="str">
        <f>CHOOSE(Homes[[#This Row],[view]]+1, "None","Fair","Good","Great","Excellent")</f>
        <v>None</v>
      </c>
      <c r="O1272" t="str">
        <f>CHOOSE(Homes[[#This Row],[condition]], "Poor","Fair","Average","Good","Excellent")</f>
        <v>Excellent</v>
      </c>
      <c r="P1272">
        <f ca="1">YEAR(TODAY())-Homes[[#This Row],[yr_built]]</f>
        <v>99</v>
      </c>
      <c r="Q1272">
        <v>0</v>
      </c>
      <c r="R1272">
        <f ca="1">IF(Homes[[#This Row],[yr_renovated]]&gt;0, YEAR(TODAY())-Homes[[#This Row],[yr_renovated]], YEAR(TODAY())-Homes[[#This Row],[yr_built]])</f>
        <v>99</v>
      </c>
      <c r="S1272">
        <v>1.5</v>
      </c>
      <c r="T1272" s="2">
        <v>41782</v>
      </c>
      <c r="U1272" s="3">
        <v>2.75</v>
      </c>
      <c r="V1272" s="4">
        <f>IFERROR(Homes[[#This Row],[sqft_above]]+Homes[[#This Row],[sqft_basement]]," ")</f>
        <v>1960</v>
      </c>
      <c r="W1272" s="4">
        <v>2500</v>
      </c>
      <c r="X1272">
        <v>0</v>
      </c>
      <c r="Y1272">
        <v>0</v>
      </c>
      <c r="Z1272">
        <v>5</v>
      </c>
      <c r="AA1272" s="4">
        <v>1410</v>
      </c>
      <c r="AB1272" s="4">
        <v>550</v>
      </c>
      <c r="AC1272">
        <v>1926</v>
      </c>
      <c r="AD1272" t="s">
        <v>1398</v>
      </c>
      <c r="AE1272" t="s">
        <v>49</v>
      </c>
      <c r="AF1272" t="s">
        <v>172</v>
      </c>
    </row>
    <row r="1273" spans="1:32">
      <c r="A1273" t="str">
        <f>PROPER(TRIM(Homes[[#This Row],[street]]))</f>
        <v>125 30Th Ave</v>
      </c>
      <c r="B1273" t="str">
        <f>PROPER(TRIM(Homes[[#This Row],[city]]))</f>
        <v>Seattle</v>
      </c>
      <c r="C1273" t="str">
        <f>_xlfn.TEXTBEFORE(Homes[[#This Row],[statezip]]," ")</f>
        <v>WA</v>
      </c>
      <c r="D1273" s="6" t="str">
        <f>_xlfn.TEXTAFTER(Homes[[#This Row],[statezip]]," ")</f>
        <v>98122</v>
      </c>
      <c r="E1273" s="1">
        <v>599000</v>
      </c>
      <c r="F1273">
        <v>7</v>
      </c>
      <c r="G1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73" s="3" t="str">
        <f>Homes[[#This Row],[bedrooms]] &amp; " bd | " &amp; TEXT(Homes[[#This Row],[bathrooms]],"0.##") &amp; " ba"</f>
        <v>7 bd | 2.5 ba</v>
      </c>
      <c r="I1273" s="4">
        <v>2580</v>
      </c>
      <c r="J1273" s="1">
        <f>IFERROR(Homes[[#This Row],[price]]/Homes[[#This Row],[sqft_living]]," ")</f>
        <v>232.1705426356589</v>
      </c>
      <c r="K1273" s="4">
        <f>IFERROR(Homes[[#This Row],[sqft_lot]]/43560," ")</f>
        <v>0.13200183654729108</v>
      </c>
      <c r="L1273" t="str">
        <f>IF(Homes[[#This Row],[waterfront]]=1, "Yes","No")</f>
        <v>No</v>
      </c>
      <c r="M1273" s="4" t="str">
        <f>IF(Homes[[#This Row],[sqft_basement]]&gt;0, "Yes","No")</f>
        <v>Yes</v>
      </c>
      <c r="N1273" t="str">
        <f>CHOOSE(Homes[[#This Row],[view]]+1, "None","Fair","Good","Great","Excellent")</f>
        <v>None</v>
      </c>
      <c r="O1273" t="str">
        <f>CHOOSE(Homes[[#This Row],[condition]], "Poor","Fair","Average","Good","Excellent")</f>
        <v>Good</v>
      </c>
      <c r="P1273">
        <f ca="1">YEAR(TODAY())-Homes[[#This Row],[yr_built]]</f>
        <v>124</v>
      </c>
      <c r="Q1273">
        <v>0</v>
      </c>
      <c r="R1273">
        <f ca="1">IF(Homes[[#This Row],[yr_renovated]]&gt;0, YEAR(TODAY())-Homes[[#This Row],[yr_renovated]], YEAR(TODAY())-Homes[[#This Row],[yr_built]])</f>
        <v>124</v>
      </c>
      <c r="S1273">
        <v>1</v>
      </c>
      <c r="T1273" s="2">
        <v>41829</v>
      </c>
      <c r="U1273" s="3">
        <v>2.5</v>
      </c>
      <c r="V1273" s="4">
        <f>IFERROR(Homes[[#This Row],[sqft_above]]+Homes[[#This Row],[sqft_basement]]," ")</f>
        <v>2580</v>
      </c>
      <c r="W1273" s="4">
        <v>5750</v>
      </c>
      <c r="X1273">
        <v>0</v>
      </c>
      <c r="Y1273">
        <v>0</v>
      </c>
      <c r="Z1273">
        <v>4</v>
      </c>
      <c r="AA1273" s="4">
        <v>1880</v>
      </c>
      <c r="AB1273" s="4">
        <v>700</v>
      </c>
      <c r="AC1273">
        <v>1901</v>
      </c>
      <c r="AD1273" t="s">
        <v>1399</v>
      </c>
      <c r="AE1273" t="s">
        <v>49</v>
      </c>
      <c r="AF1273" t="s">
        <v>302</v>
      </c>
    </row>
    <row r="1274" spans="1:32">
      <c r="A1274" t="str">
        <f>PROPER(TRIM(Homes[[#This Row],[street]]))</f>
        <v>306 Nw 82Nd St</v>
      </c>
      <c r="B1274" t="str">
        <f>PROPER(TRIM(Homes[[#This Row],[city]]))</f>
        <v>Seattle</v>
      </c>
      <c r="C1274" t="str">
        <f>_xlfn.TEXTBEFORE(Homes[[#This Row],[statezip]]," ")</f>
        <v>WA</v>
      </c>
      <c r="D1274" s="6" t="str">
        <f>_xlfn.TEXTAFTER(Homes[[#This Row],[statezip]]," ")</f>
        <v>98117</v>
      </c>
      <c r="E1274" s="1">
        <v>599000</v>
      </c>
      <c r="F1274">
        <v>5</v>
      </c>
      <c r="G1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4" s="3" t="str">
        <f>Homes[[#This Row],[bedrooms]] &amp; " bd | " &amp; TEXT(Homes[[#This Row],[bathrooms]],"0.##") &amp; " ba"</f>
        <v>5 bd | 2.75 ba</v>
      </c>
      <c r="I1274" s="4">
        <v>2820</v>
      </c>
      <c r="J1274" s="1">
        <f>IFERROR(Homes[[#This Row],[price]]/Homes[[#This Row],[sqft_living]]," ")</f>
        <v>212.41134751773049</v>
      </c>
      <c r="K1274" s="4">
        <f>IFERROR(Homes[[#This Row],[sqft_lot]]/43560," ")</f>
        <v>0.10578512396694215</v>
      </c>
      <c r="L1274" t="str">
        <f>IF(Homes[[#This Row],[waterfront]]=1, "Yes","No")</f>
        <v>No</v>
      </c>
      <c r="M1274" s="4" t="str">
        <f>IF(Homes[[#This Row],[sqft_basement]]&gt;0, "Yes","No")</f>
        <v>Yes</v>
      </c>
      <c r="N1274" t="str">
        <f>CHOOSE(Homes[[#This Row],[view]]+1, "None","Fair","Good","Great","Excellent")</f>
        <v>None</v>
      </c>
      <c r="O1274" t="str">
        <f>CHOOSE(Homes[[#This Row],[condition]], "Poor","Fair","Average","Good","Excellent")</f>
        <v>Average</v>
      </c>
      <c r="P1274">
        <f ca="1">YEAR(TODAY())-Homes[[#This Row],[yr_built]]</f>
        <v>58</v>
      </c>
      <c r="Q1274">
        <v>2011</v>
      </c>
      <c r="R1274">
        <f ca="1">IF(Homes[[#This Row],[yr_renovated]]&gt;0, YEAR(TODAY())-Homes[[#This Row],[yr_renovated]], YEAR(TODAY())-Homes[[#This Row],[yr_built]])</f>
        <v>14</v>
      </c>
      <c r="S1274">
        <v>1</v>
      </c>
      <c r="T1274" s="2">
        <v>41802</v>
      </c>
      <c r="U1274" s="3">
        <v>2.75</v>
      </c>
      <c r="V1274" s="4">
        <f>IFERROR(Homes[[#This Row],[sqft_above]]+Homes[[#This Row],[sqft_basement]]," ")</f>
        <v>2820</v>
      </c>
      <c r="W1274" s="4">
        <v>4608</v>
      </c>
      <c r="X1274">
        <v>0</v>
      </c>
      <c r="Y1274">
        <v>0</v>
      </c>
      <c r="Z1274">
        <v>3</v>
      </c>
      <c r="AA1274" s="4">
        <v>1450</v>
      </c>
      <c r="AB1274" s="4">
        <v>1370</v>
      </c>
      <c r="AC1274">
        <v>1967</v>
      </c>
      <c r="AD1274" t="s">
        <v>1400</v>
      </c>
      <c r="AE1274" t="s">
        <v>49</v>
      </c>
      <c r="AF1274" t="s">
        <v>204</v>
      </c>
    </row>
    <row r="1275" spans="1:32">
      <c r="A1275" t="str">
        <f>PROPER(TRIM(Homes[[#This Row],[street]]))</f>
        <v>3212 E Terrace St</v>
      </c>
      <c r="B1275" t="str">
        <f>PROPER(TRIM(Homes[[#This Row],[city]]))</f>
        <v>Seattle</v>
      </c>
      <c r="C1275" t="str">
        <f>_xlfn.TEXTBEFORE(Homes[[#This Row],[statezip]]," ")</f>
        <v>WA</v>
      </c>
      <c r="D1275" s="6" t="str">
        <f>_xlfn.TEXTAFTER(Homes[[#This Row],[statezip]]," ")</f>
        <v>98122</v>
      </c>
      <c r="E1275" s="1">
        <v>599000</v>
      </c>
      <c r="F1275">
        <v>4</v>
      </c>
      <c r="G1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75" s="3" t="str">
        <f>Homes[[#This Row],[bedrooms]] &amp; " bd | " &amp; TEXT(Homes[[#This Row],[bathrooms]],"0.##") &amp; " ba"</f>
        <v>4 bd | 2.75 ba</v>
      </c>
      <c r="I1275" s="4">
        <v>2020</v>
      </c>
      <c r="J1275" s="1">
        <f>IFERROR(Homes[[#This Row],[price]]/Homes[[#This Row],[sqft_living]]," ")</f>
        <v>296.53465346534654</v>
      </c>
      <c r="K1275" s="4">
        <f>IFERROR(Homes[[#This Row],[sqft_lot]]/43560," ")</f>
        <v>6.3131313131313135E-2</v>
      </c>
      <c r="L1275" t="str">
        <f>IF(Homes[[#This Row],[waterfront]]=1, "Yes","No")</f>
        <v>No</v>
      </c>
      <c r="M1275" s="4" t="str">
        <f>IF(Homes[[#This Row],[sqft_basement]]&gt;0, "Yes","No")</f>
        <v>Yes</v>
      </c>
      <c r="N1275" t="str">
        <f>CHOOSE(Homes[[#This Row],[view]]+1, "None","Fair","Good","Great","Excellent")</f>
        <v>None</v>
      </c>
      <c r="O1275" t="str">
        <f>CHOOSE(Homes[[#This Row],[condition]], "Poor","Fair","Average","Good","Excellent")</f>
        <v>Average</v>
      </c>
      <c r="P1275">
        <f ca="1">YEAR(TODAY())-Homes[[#This Row],[yr_built]]</f>
        <v>108</v>
      </c>
      <c r="Q1275">
        <v>2014</v>
      </c>
      <c r="R1275">
        <f ca="1">IF(Homes[[#This Row],[yr_renovated]]&gt;0, YEAR(TODAY())-Homes[[#This Row],[yr_renovated]], YEAR(TODAY())-Homes[[#This Row],[yr_built]])</f>
        <v>11</v>
      </c>
      <c r="S1275">
        <v>1</v>
      </c>
      <c r="T1275" s="2">
        <v>41787</v>
      </c>
      <c r="U1275" s="3">
        <v>2.75</v>
      </c>
      <c r="V1275" s="4">
        <f>IFERROR(Homes[[#This Row],[sqft_above]]+Homes[[#This Row],[sqft_basement]]," ")</f>
        <v>2020</v>
      </c>
      <c r="W1275" s="4">
        <v>2750</v>
      </c>
      <c r="X1275">
        <v>0</v>
      </c>
      <c r="Y1275">
        <v>0</v>
      </c>
      <c r="Z1275">
        <v>3</v>
      </c>
      <c r="AA1275" s="4">
        <v>1010</v>
      </c>
      <c r="AB1275" s="4">
        <v>1010</v>
      </c>
      <c r="AC1275">
        <v>1917</v>
      </c>
      <c r="AD1275" t="s">
        <v>1401</v>
      </c>
      <c r="AE1275" t="s">
        <v>49</v>
      </c>
      <c r="AF1275" t="s">
        <v>302</v>
      </c>
    </row>
    <row r="1276" spans="1:32">
      <c r="A1276" t="str">
        <f>PROPER(TRIM(Homes[[#This Row],[street]]))</f>
        <v>18905 240Th Ave Ne</v>
      </c>
      <c r="B1276" t="str">
        <f>PROPER(TRIM(Homes[[#This Row],[city]]))</f>
        <v>Woodinville</v>
      </c>
      <c r="C1276" t="str">
        <f>_xlfn.TEXTBEFORE(Homes[[#This Row],[statezip]]," ")</f>
        <v>WA</v>
      </c>
      <c r="D1276" s="6" t="str">
        <f>_xlfn.TEXTAFTER(Homes[[#This Row],[statezip]]," ")</f>
        <v>98077</v>
      </c>
      <c r="E1276" s="1">
        <v>599000</v>
      </c>
      <c r="F1276">
        <v>4</v>
      </c>
      <c r="G1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76" s="3" t="str">
        <f>Homes[[#This Row],[bedrooms]] &amp; " bd | " &amp; TEXT(Homes[[#This Row],[bathrooms]],"0.##") &amp; " ba"</f>
        <v>4 bd | 2.5 ba</v>
      </c>
      <c r="I1276" s="4">
        <v>2790</v>
      </c>
      <c r="J1276" s="1">
        <f>IFERROR(Homes[[#This Row],[price]]/Homes[[#This Row],[sqft_living]]," ")</f>
        <v>214.69534050179212</v>
      </c>
      <c r="K1276" s="4">
        <f>IFERROR(Homes[[#This Row],[sqft_lot]]/43560," ")</f>
        <v>5.3</v>
      </c>
      <c r="L1276" t="str">
        <f>IF(Homes[[#This Row],[waterfront]]=1, "Yes","No")</f>
        <v>No</v>
      </c>
      <c r="M1276" s="4" t="str">
        <f>IF(Homes[[#This Row],[sqft_basement]]&gt;0, "Yes","No")</f>
        <v>No</v>
      </c>
      <c r="N1276" t="str">
        <f>CHOOSE(Homes[[#This Row],[view]]+1, "None","Fair","Good","Great","Excellent")</f>
        <v>None</v>
      </c>
      <c r="O1276" t="str">
        <f>CHOOSE(Homes[[#This Row],[condition]], "Poor","Fair","Average","Good","Excellent")</f>
        <v>Average</v>
      </c>
      <c r="P1276">
        <f ca="1">YEAR(TODAY())-Homes[[#This Row],[yr_built]]</f>
        <v>36</v>
      </c>
      <c r="Q1276">
        <v>0</v>
      </c>
      <c r="R1276">
        <f ca="1">IF(Homes[[#This Row],[yr_renovated]]&gt;0, YEAR(TODAY())-Homes[[#This Row],[yr_renovated]], YEAR(TODAY())-Homes[[#This Row],[yr_built]])</f>
        <v>36</v>
      </c>
      <c r="S1276">
        <v>2</v>
      </c>
      <c r="T1276" s="2">
        <v>41801</v>
      </c>
      <c r="U1276" s="3">
        <v>2.5</v>
      </c>
      <c r="V1276" s="4">
        <f>IFERROR(Homes[[#This Row],[sqft_above]]+Homes[[#This Row],[sqft_basement]]," ")</f>
        <v>2790</v>
      </c>
      <c r="W1276" s="4">
        <v>230868</v>
      </c>
      <c r="X1276">
        <v>0</v>
      </c>
      <c r="Y1276">
        <v>0</v>
      </c>
      <c r="Z1276">
        <v>3</v>
      </c>
      <c r="AA1276" s="4">
        <v>2790</v>
      </c>
      <c r="AB1276" s="4">
        <v>0</v>
      </c>
      <c r="AC1276">
        <v>1989</v>
      </c>
      <c r="AD1276" t="s">
        <v>1402</v>
      </c>
      <c r="AE1276" t="s">
        <v>120</v>
      </c>
      <c r="AF1276" t="s">
        <v>121</v>
      </c>
    </row>
    <row r="1277" spans="1:32">
      <c r="A1277" t="str">
        <f>PROPER(TRIM(Homes[[#This Row],[street]]))</f>
        <v>46300 Se 137Th St</v>
      </c>
      <c r="B1277" t="str">
        <f>PROPER(TRIM(Homes[[#This Row],[city]]))</f>
        <v>North Bend</v>
      </c>
      <c r="C1277" t="str">
        <f>_xlfn.TEXTBEFORE(Homes[[#This Row],[statezip]]," ")</f>
        <v>WA</v>
      </c>
      <c r="D1277" s="6" t="str">
        <f>_xlfn.TEXTAFTER(Homes[[#This Row],[statezip]]," ")</f>
        <v>98045</v>
      </c>
      <c r="E1277" s="1">
        <v>598000</v>
      </c>
      <c r="F1277">
        <v>4</v>
      </c>
      <c r="G1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77" s="3" t="str">
        <f>Homes[[#This Row],[bedrooms]] &amp; " bd | " &amp; TEXT(Homes[[#This Row],[bathrooms]],"0.##") &amp; " ba"</f>
        <v>4 bd | 2.5 ba</v>
      </c>
      <c r="I1277" s="4">
        <v>3130</v>
      </c>
      <c r="J1277" s="1">
        <f>IFERROR(Homes[[#This Row],[price]]/Homes[[#This Row],[sqft_living]]," ")</f>
        <v>191.05431309904154</v>
      </c>
      <c r="K1277" s="4">
        <f>IFERROR(Homes[[#This Row],[sqft_lot]]/43560," ")</f>
        <v>0.93934802571166209</v>
      </c>
      <c r="L1277" t="str">
        <f>IF(Homes[[#This Row],[waterfront]]=1, "Yes","No")</f>
        <v>No</v>
      </c>
      <c r="M1277" s="4" t="str">
        <f>IF(Homes[[#This Row],[sqft_basement]]&gt;0, "Yes","No")</f>
        <v>No</v>
      </c>
      <c r="N1277" t="str">
        <f>CHOOSE(Homes[[#This Row],[view]]+1, "None","Fair","Good","Great","Excellent")</f>
        <v>None</v>
      </c>
      <c r="O1277" t="str">
        <f>CHOOSE(Homes[[#This Row],[condition]], "Poor","Fair","Average","Good","Excellent")</f>
        <v>Average</v>
      </c>
      <c r="P1277">
        <f ca="1">YEAR(TODAY())-Homes[[#This Row],[yr_built]]</f>
        <v>31</v>
      </c>
      <c r="Q1277">
        <v>0</v>
      </c>
      <c r="R1277">
        <f ca="1">IF(Homes[[#This Row],[yr_renovated]]&gt;0, YEAR(TODAY())-Homes[[#This Row],[yr_renovated]], YEAR(TODAY())-Homes[[#This Row],[yr_built]])</f>
        <v>31</v>
      </c>
      <c r="S1277">
        <v>2</v>
      </c>
      <c r="T1277" s="2">
        <v>41818</v>
      </c>
      <c r="U1277" s="3">
        <v>2.5</v>
      </c>
      <c r="V1277" s="4">
        <f>IFERROR(Homes[[#This Row],[sqft_above]]+Homes[[#This Row],[sqft_basement]]," ")</f>
        <v>3130</v>
      </c>
      <c r="W1277" s="4">
        <v>40918</v>
      </c>
      <c r="X1277">
        <v>0</v>
      </c>
      <c r="Y1277">
        <v>0</v>
      </c>
      <c r="Z1277">
        <v>3</v>
      </c>
      <c r="AA1277" s="4">
        <v>3130</v>
      </c>
      <c r="AB1277" s="4">
        <v>0</v>
      </c>
      <c r="AC1277">
        <v>1994</v>
      </c>
      <c r="AD1277" t="s">
        <v>1403</v>
      </c>
      <c r="AE1277" t="s">
        <v>624</v>
      </c>
      <c r="AF1277" t="s">
        <v>625</v>
      </c>
    </row>
    <row r="1278" spans="1:32">
      <c r="A1278" t="str">
        <f>PROPER(TRIM(Homes[[#This Row],[street]]))</f>
        <v>2116 Sahalee Dr E</v>
      </c>
      <c r="B1278" t="str">
        <f>PROPER(TRIM(Homes[[#This Row],[city]]))</f>
        <v>Sammamish</v>
      </c>
      <c r="C1278" t="str">
        <f>_xlfn.TEXTBEFORE(Homes[[#This Row],[statezip]]," ")</f>
        <v>WA</v>
      </c>
      <c r="D1278" s="6" t="str">
        <f>_xlfn.TEXTAFTER(Homes[[#This Row],[statezip]]," ")</f>
        <v>98074</v>
      </c>
      <c r="E1278" s="1">
        <v>598000</v>
      </c>
      <c r="F1278">
        <v>5</v>
      </c>
      <c r="G1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78" s="3" t="str">
        <f>Homes[[#This Row],[bedrooms]] &amp; " bd | " &amp; TEXT(Homes[[#This Row],[bathrooms]],"0.##") &amp; " ba"</f>
        <v>5 bd | 2.25 ba</v>
      </c>
      <c r="I1278" s="4">
        <v>2890</v>
      </c>
      <c r="J1278" s="1">
        <f>IFERROR(Homes[[#This Row],[price]]/Homes[[#This Row],[sqft_living]]," ")</f>
        <v>206.92041522491348</v>
      </c>
      <c r="K1278" s="4">
        <f>IFERROR(Homes[[#This Row],[sqft_lot]]/43560," ")</f>
        <v>0.28645546372819097</v>
      </c>
      <c r="L1278" t="str">
        <f>IF(Homes[[#This Row],[waterfront]]=1, "Yes","No")</f>
        <v>No</v>
      </c>
      <c r="M1278" s="4" t="str">
        <f>IF(Homes[[#This Row],[sqft_basement]]&gt;0, "Yes","No")</f>
        <v>No</v>
      </c>
      <c r="N1278" t="str">
        <f>CHOOSE(Homes[[#This Row],[view]]+1, "None","Fair","Good","Great","Excellent")</f>
        <v>None</v>
      </c>
      <c r="O1278" t="str">
        <f>CHOOSE(Homes[[#This Row],[condition]], "Poor","Fair","Average","Good","Excellent")</f>
        <v>Average</v>
      </c>
      <c r="P1278">
        <f ca="1">YEAR(TODAY())-Homes[[#This Row],[yr_built]]</f>
        <v>48</v>
      </c>
      <c r="Q1278">
        <v>2004</v>
      </c>
      <c r="R1278">
        <f ca="1">IF(Homes[[#This Row],[yr_renovated]]&gt;0, YEAR(TODAY())-Homes[[#This Row],[yr_renovated]], YEAR(TODAY())-Homes[[#This Row],[yr_built]])</f>
        <v>21</v>
      </c>
      <c r="S1278">
        <v>2</v>
      </c>
      <c r="T1278" s="2">
        <v>41779</v>
      </c>
      <c r="U1278" s="3">
        <v>2.25</v>
      </c>
      <c r="V1278" s="4">
        <f>IFERROR(Homes[[#This Row],[sqft_above]]+Homes[[#This Row],[sqft_basement]]," ")</f>
        <v>2890</v>
      </c>
      <c r="W1278" s="4">
        <v>12478</v>
      </c>
      <c r="X1278">
        <v>0</v>
      </c>
      <c r="Y1278">
        <v>0</v>
      </c>
      <c r="Z1278">
        <v>3</v>
      </c>
      <c r="AA1278" s="4">
        <v>2890</v>
      </c>
      <c r="AB1278" s="4">
        <v>0</v>
      </c>
      <c r="AC1278">
        <v>1977</v>
      </c>
      <c r="AD1278" t="s">
        <v>1404</v>
      </c>
      <c r="AE1278" t="s">
        <v>102</v>
      </c>
      <c r="AF1278" t="s">
        <v>266</v>
      </c>
    </row>
    <row r="1279" spans="1:32">
      <c r="A1279" t="str">
        <f>PROPER(TRIM(Homes[[#This Row],[street]]))</f>
        <v>8416 Se 36Th St</v>
      </c>
      <c r="B1279" t="str">
        <f>PROPER(TRIM(Homes[[#This Row],[city]]))</f>
        <v>Mercer Island</v>
      </c>
      <c r="C1279" t="str">
        <f>_xlfn.TEXTBEFORE(Homes[[#This Row],[statezip]]," ")</f>
        <v>WA</v>
      </c>
      <c r="D1279" s="6" t="str">
        <f>_xlfn.TEXTAFTER(Homes[[#This Row],[statezip]]," ")</f>
        <v>98040</v>
      </c>
      <c r="E1279" s="1">
        <v>597326</v>
      </c>
      <c r="F1279">
        <v>4</v>
      </c>
      <c r="G1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279" s="3" t="str">
        <f>Homes[[#This Row],[bedrooms]] &amp; " bd | " &amp; TEXT(Homes[[#This Row],[bathrooms]],"0.##") &amp; " ba"</f>
        <v>4 bd | 4. ba</v>
      </c>
      <c r="I1279" s="4">
        <v>3570</v>
      </c>
      <c r="J1279" s="1">
        <f>IFERROR(Homes[[#This Row],[price]]/Homes[[#This Row],[sqft_living]]," ")</f>
        <v>167.31820728291316</v>
      </c>
      <c r="K1279" s="4">
        <f>IFERROR(Homes[[#This Row],[sqft_lot]]/43560," ")</f>
        <v>0.18939393939393939</v>
      </c>
      <c r="L1279" t="str">
        <f>IF(Homes[[#This Row],[waterfront]]=1, "Yes","No")</f>
        <v>No</v>
      </c>
      <c r="M1279" s="4" t="str">
        <f>IF(Homes[[#This Row],[sqft_basement]]&gt;0, "Yes","No")</f>
        <v>Yes</v>
      </c>
      <c r="N1279" t="str">
        <f>CHOOSE(Homes[[#This Row],[view]]+1, "None","Fair","Good","Great","Excellent")</f>
        <v>None</v>
      </c>
      <c r="O1279" t="str">
        <f>CHOOSE(Homes[[#This Row],[condition]], "Poor","Fair","Average","Good","Excellent")</f>
        <v>Average</v>
      </c>
      <c r="P1279">
        <f ca="1">YEAR(TODAY())-Homes[[#This Row],[yr_built]]</f>
        <v>12</v>
      </c>
      <c r="Q1279">
        <v>1923</v>
      </c>
      <c r="R1279">
        <f ca="1">IF(Homes[[#This Row],[yr_renovated]]&gt;0, YEAR(TODAY())-Homes[[#This Row],[yr_renovated]], YEAR(TODAY())-Homes[[#This Row],[yr_built]])</f>
        <v>102</v>
      </c>
      <c r="S1279">
        <v>2</v>
      </c>
      <c r="T1279" s="2">
        <v>41815</v>
      </c>
      <c r="U1279" s="3">
        <v>4</v>
      </c>
      <c r="V1279" s="4">
        <f>IFERROR(Homes[[#This Row],[sqft_above]]+Homes[[#This Row],[sqft_basement]]," ")</f>
        <v>3570</v>
      </c>
      <c r="W1279" s="4">
        <v>8250</v>
      </c>
      <c r="X1279">
        <v>0</v>
      </c>
      <c r="Y1279">
        <v>0</v>
      </c>
      <c r="Z1279">
        <v>3</v>
      </c>
      <c r="AA1279" s="4">
        <v>2860</v>
      </c>
      <c r="AB1279" s="4">
        <v>710</v>
      </c>
      <c r="AC1279">
        <v>2013</v>
      </c>
      <c r="AD1279" t="s">
        <v>1405</v>
      </c>
      <c r="AE1279" t="s">
        <v>36</v>
      </c>
      <c r="AF1279" t="s">
        <v>37</v>
      </c>
    </row>
    <row r="1280" spans="1:32">
      <c r="A1280" t="str">
        <f>PROPER(TRIM(Homes[[#This Row],[street]]))</f>
        <v>3449 Magnolia Blvd W</v>
      </c>
      <c r="B1280" t="str">
        <f>PROPER(TRIM(Homes[[#This Row],[city]]))</f>
        <v>Seattle</v>
      </c>
      <c r="C1280" t="str">
        <f>_xlfn.TEXTBEFORE(Homes[[#This Row],[statezip]]," ")</f>
        <v>WA</v>
      </c>
      <c r="D1280" s="6" t="str">
        <f>_xlfn.TEXTAFTER(Homes[[#This Row],[statezip]]," ")</f>
        <v>98199</v>
      </c>
      <c r="E1280" s="1">
        <v>596165.428571</v>
      </c>
      <c r="F1280">
        <v>4</v>
      </c>
      <c r="G1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80" s="3" t="str">
        <f>Homes[[#This Row],[bedrooms]] &amp; " bd | " &amp; TEXT(Homes[[#This Row],[bathrooms]],"0.##") &amp; " ba"</f>
        <v>4 bd | 2. ba</v>
      </c>
      <c r="I1280" s="4">
        <v>2580</v>
      </c>
      <c r="J1280" s="1">
        <f>IFERROR(Homes[[#This Row],[price]]/Homes[[#This Row],[sqft_living]]," ")</f>
        <v>231.07187153914728</v>
      </c>
      <c r="K1280" s="4">
        <f>IFERROR(Homes[[#This Row],[sqft_lot]]/43560," ")</f>
        <v>0.13774104683195593</v>
      </c>
      <c r="L1280" t="str">
        <f>IF(Homes[[#This Row],[waterfront]]=1, "Yes","No")</f>
        <v>No</v>
      </c>
      <c r="M1280" s="4" t="str">
        <f>IF(Homes[[#This Row],[sqft_basement]]&gt;0, "Yes","No")</f>
        <v>Yes</v>
      </c>
      <c r="N1280" t="str">
        <f>CHOOSE(Homes[[#This Row],[view]]+1, "None","Fair","Good","Great","Excellent")</f>
        <v>None</v>
      </c>
      <c r="O1280" t="str">
        <f>CHOOSE(Homes[[#This Row],[condition]], "Poor","Fair","Average","Good","Excellent")</f>
        <v>Excellent</v>
      </c>
      <c r="P1280">
        <f ca="1">YEAR(TODAY())-Homes[[#This Row],[yr_built]]</f>
        <v>75</v>
      </c>
      <c r="Q1280">
        <v>0</v>
      </c>
      <c r="R1280">
        <f ca="1">IF(Homes[[#This Row],[yr_renovated]]&gt;0, YEAR(TODAY())-Homes[[#This Row],[yr_renovated]], YEAR(TODAY())-Homes[[#This Row],[yr_built]])</f>
        <v>75</v>
      </c>
      <c r="S1280">
        <v>1</v>
      </c>
      <c r="T1280" s="2">
        <v>41793</v>
      </c>
      <c r="U1280" s="3">
        <v>2</v>
      </c>
      <c r="V1280" s="4">
        <f>IFERROR(Homes[[#This Row],[sqft_above]]+Homes[[#This Row],[sqft_basement]]," ")</f>
        <v>2580</v>
      </c>
      <c r="W1280" s="4">
        <v>6000</v>
      </c>
      <c r="X1280">
        <v>0</v>
      </c>
      <c r="Y1280">
        <v>0</v>
      </c>
      <c r="Z1280">
        <v>5</v>
      </c>
      <c r="AA1280" s="4">
        <v>1300</v>
      </c>
      <c r="AB1280" s="4">
        <v>1280</v>
      </c>
      <c r="AC1280">
        <v>1950</v>
      </c>
      <c r="AD1280" t="s">
        <v>1406</v>
      </c>
      <c r="AE1280" t="s">
        <v>49</v>
      </c>
      <c r="AF1280" t="s">
        <v>58</v>
      </c>
    </row>
    <row r="1281" spans="1:32">
      <c r="A1281" t="str">
        <f>PROPER(TRIM(Homes[[#This Row],[street]]))</f>
        <v>12521 3Rd Ave Nw</v>
      </c>
      <c r="B1281" t="str">
        <f>PROPER(TRIM(Homes[[#This Row],[city]]))</f>
        <v>Seattle</v>
      </c>
      <c r="C1281" t="str">
        <f>_xlfn.TEXTBEFORE(Homes[[#This Row],[statezip]]," ")</f>
        <v>WA</v>
      </c>
      <c r="D1281" s="6" t="str">
        <f>_xlfn.TEXTAFTER(Homes[[#This Row],[statezip]]," ")</f>
        <v>98177</v>
      </c>
      <c r="E1281" s="1">
        <v>595888</v>
      </c>
      <c r="F1281">
        <v>3</v>
      </c>
      <c r="G1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81" s="3" t="str">
        <f>Homes[[#This Row],[bedrooms]] &amp; " bd | " &amp; TEXT(Homes[[#This Row],[bathrooms]],"0.##") &amp; " ba"</f>
        <v>3 bd | 1.75 ba</v>
      </c>
      <c r="I1281" s="4">
        <v>1870</v>
      </c>
      <c r="J1281" s="1">
        <f>IFERROR(Homes[[#This Row],[price]]/Homes[[#This Row],[sqft_living]]," ")</f>
        <v>318.65668449197864</v>
      </c>
      <c r="K1281" s="4">
        <f>IFERROR(Homes[[#This Row],[sqft_lot]]/43560," ")</f>
        <v>0.20661157024793389</v>
      </c>
      <c r="L1281" t="str">
        <f>IF(Homes[[#This Row],[waterfront]]=1, "Yes","No")</f>
        <v>No</v>
      </c>
      <c r="M1281" s="4" t="str">
        <f>IF(Homes[[#This Row],[sqft_basement]]&gt;0, "Yes","No")</f>
        <v>No</v>
      </c>
      <c r="N1281" t="str">
        <f>CHOOSE(Homes[[#This Row],[view]]+1, "None","Fair","Good","Great","Excellent")</f>
        <v>None</v>
      </c>
      <c r="O1281" t="str">
        <f>CHOOSE(Homes[[#This Row],[condition]], "Poor","Fair","Average","Good","Excellent")</f>
        <v>Excellent</v>
      </c>
      <c r="P1281">
        <f ca="1">YEAR(TODAY())-Homes[[#This Row],[yr_built]]</f>
        <v>67</v>
      </c>
      <c r="Q1281">
        <v>0</v>
      </c>
      <c r="R1281">
        <f ca="1">IF(Homes[[#This Row],[yr_renovated]]&gt;0, YEAR(TODAY())-Homes[[#This Row],[yr_renovated]], YEAR(TODAY())-Homes[[#This Row],[yr_built]])</f>
        <v>67</v>
      </c>
      <c r="S1281">
        <v>1</v>
      </c>
      <c r="T1281" s="2">
        <v>41815</v>
      </c>
      <c r="U1281" s="3">
        <v>1.75</v>
      </c>
      <c r="V1281" s="4">
        <f>IFERROR(Homes[[#This Row],[sqft_above]]+Homes[[#This Row],[sqft_basement]]," ")</f>
        <v>1870</v>
      </c>
      <c r="W1281" s="4">
        <v>9000</v>
      </c>
      <c r="X1281">
        <v>0</v>
      </c>
      <c r="Y1281">
        <v>0</v>
      </c>
      <c r="Z1281">
        <v>5</v>
      </c>
      <c r="AA1281" s="4">
        <v>1870</v>
      </c>
      <c r="AB1281" s="4">
        <v>0</v>
      </c>
      <c r="AC1281">
        <v>1958</v>
      </c>
      <c r="AD1281" t="s">
        <v>1407</v>
      </c>
      <c r="AE1281" t="s">
        <v>49</v>
      </c>
      <c r="AF1281" t="s">
        <v>50</v>
      </c>
    </row>
    <row r="1282" spans="1:32">
      <c r="A1282" t="str">
        <f>PROPER(TRIM(Homes[[#This Row],[street]]))</f>
        <v>3616 Lincoln Ave Ne</v>
      </c>
      <c r="B1282" t="str">
        <f>PROPER(TRIM(Homes[[#This Row],[city]]))</f>
        <v>Newcastle</v>
      </c>
      <c r="C1282" t="str">
        <f>_xlfn.TEXTBEFORE(Homes[[#This Row],[statezip]]," ")</f>
        <v>WA</v>
      </c>
      <c r="D1282" s="6" t="str">
        <f>_xlfn.TEXTAFTER(Homes[[#This Row],[statezip]]," ")</f>
        <v>98056</v>
      </c>
      <c r="E1282" s="1">
        <v>595000</v>
      </c>
      <c r="F1282">
        <v>3</v>
      </c>
      <c r="G1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82" s="3" t="str">
        <f>Homes[[#This Row],[bedrooms]] &amp; " bd | " &amp; TEXT(Homes[[#This Row],[bathrooms]],"0.##") &amp; " ba"</f>
        <v>3 bd | 2.75 ba</v>
      </c>
      <c r="I1282" s="4">
        <v>3290</v>
      </c>
      <c r="J1282" s="1">
        <f>IFERROR(Homes[[#This Row],[price]]/Homes[[#This Row],[sqft_living]]," ")</f>
        <v>180.85106382978722</v>
      </c>
      <c r="K1282" s="4">
        <f>IFERROR(Homes[[#This Row],[sqft_lot]]/43560," ")</f>
        <v>0.51994949494949494</v>
      </c>
      <c r="L1282" t="str">
        <f>IF(Homes[[#This Row],[waterfront]]=1, "Yes","No")</f>
        <v>No</v>
      </c>
      <c r="M1282" s="4" t="str">
        <f>IF(Homes[[#This Row],[sqft_basement]]&gt;0, "Yes","No")</f>
        <v>No</v>
      </c>
      <c r="N1282" t="str">
        <f>CHOOSE(Homes[[#This Row],[view]]+1, "None","Fair","Good","Great","Excellent")</f>
        <v>None</v>
      </c>
      <c r="O1282" t="str">
        <f>CHOOSE(Homes[[#This Row],[condition]], "Poor","Fair","Average","Good","Excellent")</f>
        <v>Good</v>
      </c>
      <c r="P1282">
        <f ca="1">YEAR(TODAY())-Homes[[#This Row],[yr_built]]</f>
        <v>32</v>
      </c>
      <c r="Q1282">
        <v>0</v>
      </c>
      <c r="R1282">
        <f ca="1">IF(Homes[[#This Row],[yr_renovated]]&gt;0, YEAR(TODAY())-Homes[[#This Row],[yr_renovated]], YEAR(TODAY())-Homes[[#This Row],[yr_built]])</f>
        <v>32</v>
      </c>
      <c r="S1282">
        <v>2</v>
      </c>
      <c r="T1282" s="2">
        <v>41810</v>
      </c>
      <c r="U1282" s="3">
        <v>2.75</v>
      </c>
      <c r="V1282" s="4">
        <f>IFERROR(Homes[[#This Row],[sqft_above]]+Homes[[#This Row],[sqft_basement]]," ")</f>
        <v>3290</v>
      </c>
      <c r="W1282" s="4">
        <v>22649</v>
      </c>
      <c r="X1282">
        <v>0</v>
      </c>
      <c r="Y1282">
        <v>0</v>
      </c>
      <c r="Z1282">
        <v>4</v>
      </c>
      <c r="AA1282" s="4">
        <v>3290</v>
      </c>
      <c r="AB1282" s="4">
        <v>0</v>
      </c>
      <c r="AC1282">
        <v>1993</v>
      </c>
      <c r="AD1282" t="s">
        <v>1408</v>
      </c>
      <c r="AE1282" t="s">
        <v>281</v>
      </c>
      <c r="AF1282" t="s">
        <v>672</v>
      </c>
    </row>
    <row r="1283" spans="1:32">
      <c r="A1283" t="str">
        <f>PROPER(TRIM(Homes[[#This Row],[street]]))</f>
        <v>7728 11Th Ave Nw</v>
      </c>
      <c r="B1283" t="str">
        <f>PROPER(TRIM(Homes[[#This Row],[city]]))</f>
        <v>Seattle</v>
      </c>
      <c r="C1283" t="str">
        <f>_xlfn.TEXTBEFORE(Homes[[#This Row],[statezip]]," ")</f>
        <v>WA</v>
      </c>
      <c r="D1283" s="6" t="str">
        <f>_xlfn.TEXTAFTER(Homes[[#This Row],[statezip]]," ")</f>
        <v>98117</v>
      </c>
      <c r="E1283" s="1">
        <v>595000</v>
      </c>
      <c r="F1283">
        <v>3</v>
      </c>
      <c r="G1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83" s="3" t="str">
        <f>Homes[[#This Row],[bedrooms]] &amp; " bd | " &amp; TEXT(Homes[[#This Row],[bathrooms]],"0.##") &amp; " ba"</f>
        <v>3 bd | 2. ba</v>
      </c>
      <c r="I1283" s="4">
        <v>1480</v>
      </c>
      <c r="J1283" s="1">
        <f>IFERROR(Homes[[#This Row],[price]]/Homes[[#This Row],[sqft_living]]," ")</f>
        <v>402.02702702702703</v>
      </c>
      <c r="K1283" s="4">
        <f>IFERROR(Homes[[#This Row],[sqft_lot]]/43560," ")</f>
        <v>0.1147842056932966</v>
      </c>
      <c r="L1283" t="str">
        <f>IF(Homes[[#This Row],[waterfront]]=1, "Yes","No")</f>
        <v>No</v>
      </c>
      <c r="M1283" s="4" t="str">
        <f>IF(Homes[[#This Row],[sqft_basement]]&gt;0, "Yes","No")</f>
        <v>Yes</v>
      </c>
      <c r="N1283" t="str">
        <f>CHOOSE(Homes[[#This Row],[view]]+1, "None","Fair","Good","Great","Excellent")</f>
        <v>None</v>
      </c>
      <c r="O1283" t="str">
        <f>CHOOSE(Homes[[#This Row],[condition]], "Poor","Fair","Average","Good","Excellent")</f>
        <v>Good</v>
      </c>
      <c r="P1283">
        <f ca="1">YEAR(TODAY())-Homes[[#This Row],[yr_built]]</f>
        <v>97</v>
      </c>
      <c r="Q1283">
        <v>0</v>
      </c>
      <c r="R1283">
        <f ca="1">IF(Homes[[#This Row],[yr_renovated]]&gt;0, YEAR(TODAY())-Homes[[#This Row],[yr_renovated]], YEAR(TODAY())-Homes[[#This Row],[yr_built]])</f>
        <v>97</v>
      </c>
      <c r="S1283">
        <v>1</v>
      </c>
      <c r="T1283" s="2">
        <v>41788</v>
      </c>
      <c r="U1283" s="3">
        <v>2</v>
      </c>
      <c r="V1283" s="4">
        <f>IFERROR(Homes[[#This Row],[sqft_above]]+Homes[[#This Row],[sqft_basement]]," ")</f>
        <v>1480</v>
      </c>
      <c r="W1283" s="4">
        <v>5000</v>
      </c>
      <c r="X1283">
        <v>0</v>
      </c>
      <c r="Y1283">
        <v>0</v>
      </c>
      <c r="Z1283">
        <v>4</v>
      </c>
      <c r="AA1283" s="4">
        <v>750</v>
      </c>
      <c r="AB1283" s="4">
        <v>730</v>
      </c>
      <c r="AC1283">
        <v>1928</v>
      </c>
      <c r="AD1283" t="s">
        <v>1409</v>
      </c>
      <c r="AE1283" t="s">
        <v>49</v>
      </c>
      <c r="AF1283" t="s">
        <v>204</v>
      </c>
    </row>
    <row r="1284" spans="1:32">
      <c r="A1284" t="str">
        <f>PROPER(TRIM(Homes[[#This Row],[street]]))</f>
        <v>1102 Nw 56Th St</v>
      </c>
      <c r="B1284" t="str">
        <f>PROPER(TRIM(Homes[[#This Row],[city]]))</f>
        <v>Seattle</v>
      </c>
      <c r="C1284" t="str">
        <f>_xlfn.TEXTBEFORE(Homes[[#This Row],[statezip]]," ")</f>
        <v>WA</v>
      </c>
      <c r="D1284" s="6" t="str">
        <f>_xlfn.TEXTAFTER(Homes[[#This Row],[statezip]]," ")</f>
        <v>98107</v>
      </c>
      <c r="E1284" s="1">
        <v>595000</v>
      </c>
      <c r="F1284">
        <v>4</v>
      </c>
      <c r="G1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84" s="3" t="str">
        <f>Homes[[#This Row],[bedrooms]] &amp; " bd | " &amp; TEXT(Homes[[#This Row],[bathrooms]],"0.##") &amp; " ba"</f>
        <v>4 bd | 2.5 ba</v>
      </c>
      <c r="I1284" s="4">
        <v>1990</v>
      </c>
      <c r="J1284" s="1">
        <f>IFERROR(Homes[[#This Row],[price]]/Homes[[#This Row],[sqft_living]]," ")</f>
        <v>298.99497487437185</v>
      </c>
      <c r="K1284" s="4">
        <f>IFERROR(Homes[[#This Row],[sqft_lot]]/43560," ")</f>
        <v>4.993112947658402E-2</v>
      </c>
      <c r="L1284" t="str">
        <f>IF(Homes[[#This Row],[waterfront]]=1, "Yes","No")</f>
        <v>No</v>
      </c>
      <c r="M1284" s="4" t="str">
        <f>IF(Homes[[#This Row],[sqft_basement]]&gt;0, "Yes","No")</f>
        <v>Yes</v>
      </c>
      <c r="N1284" t="str">
        <f>CHOOSE(Homes[[#This Row],[view]]+1, "None","Fair","Good","Great","Excellent")</f>
        <v>None</v>
      </c>
      <c r="O1284" t="str">
        <f>CHOOSE(Homes[[#This Row],[condition]], "Poor","Fair","Average","Good","Excellent")</f>
        <v>Average</v>
      </c>
      <c r="P1284">
        <f ca="1">YEAR(TODAY())-Homes[[#This Row],[yr_built]]</f>
        <v>20</v>
      </c>
      <c r="Q1284">
        <v>0</v>
      </c>
      <c r="R1284">
        <f ca="1">IF(Homes[[#This Row],[yr_renovated]]&gt;0, YEAR(TODAY())-Homes[[#This Row],[yr_renovated]], YEAR(TODAY())-Homes[[#This Row],[yr_built]])</f>
        <v>20</v>
      </c>
      <c r="S1284">
        <v>2</v>
      </c>
      <c r="T1284" s="2">
        <v>41796</v>
      </c>
      <c r="U1284" s="3">
        <v>2.5</v>
      </c>
      <c r="V1284" s="4">
        <f>IFERROR(Homes[[#This Row],[sqft_above]]+Homes[[#This Row],[sqft_basement]]," ")</f>
        <v>1990</v>
      </c>
      <c r="W1284" s="4">
        <v>2175</v>
      </c>
      <c r="X1284">
        <v>0</v>
      </c>
      <c r="Y1284">
        <v>0</v>
      </c>
      <c r="Z1284">
        <v>3</v>
      </c>
      <c r="AA1284" s="4">
        <v>1680</v>
      </c>
      <c r="AB1284" s="4">
        <v>310</v>
      </c>
      <c r="AC1284">
        <v>2005</v>
      </c>
      <c r="AD1284" t="s">
        <v>1410</v>
      </c>
      <c r="AE1284" t="s">
        <v>49</v>
      </c>
      <c r="AF1284" t="s">
        <v>62</v>
      </c>
    </row>
    <row r="1285" spans="1:32">
      <c r="A1285" t="str">
        <f>PROPER(TRIM(Homes[[#This Row],[street]]))</f>
        <v>2318 N 60Th St</v>
      </c>
      <c r="B1285" t="str">
        <f>PROPER(TRIM(Homes[[#This Row],[city]]))</f>
        <v>Seattle</v>
      </c>
      <c r="C1285" t="str">
        <f>_xlfn.TEXTBEFORE(Homes[[#This Row],[statezip]]," ")</f>
        <v>WA</v>
      </c>
      <c r="D1285" s="6" t="str">
        <f>_xlfn.TEXTAFTER(Homes[[#This Row],[statezip]]," ")</f>
        <v>98103</v>
      </c>
      <c r="E1285" s="1">
        <v>595000</v>
      </c>
      <c r="F1285">
        <v>4</v>
      </c>
      <c r="G1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285" s="3" t="str">
        <f>Homes[[#This Row],[bedrooms]] &amp; " bd | " &amp; TEXT(Homes[[#This Row],[bathrooms]],"0.##") &amp; " ba"</f>
        <v>4 bd | 3.25 ba</v>
      </c>
      <c r="I1285" s="4">
        <v>3730</v>
      </c>
      <c r="J1285" s="1">
        <f>IFERROR(Homes[[#This Row],[price]]/Homes[[#This Row],[sqft_living]]," ")</f>
        <v>159.51742627345845</v>
      </c>
      <c r="K1285" s="4">
        <f>IFERROR(Homes[[#This Row],[sqft_lot]]/43560," ")</f>
        <v>0.1046831955922865</v>
      </c>
      <c r="L1285" t="str">
        <f>IF(Homes[[#This Row],[waterfront]]=1, "Yes","No")</f>
        <v>No</v>
      </c>
      <c r="M1285" s="4" t="str">
        <f>IF(Homes[[#This Row],[sqft_basement]]&gt;0, "Yes","No")</f>
        <v>Yes</v>
      </c>
      <c r="N1285" t="str">
        <f>CHOOSE(Homes[[#This Row],[view]]+1, "None","Fair","Good","Great","Excellent")</f>
        <v>None</v>
      </c>
      <c r="O1285" t="str">
        <f>CHOOSE(Homes[[#This Row],[condition]], "Poor","Fair","Average","Good","Excellent")</f>
        <v>Average</v>
      </c>
      <c r="P1285">
        <f ca="1">YEAR(TODAY())-Homes[[#This Row],[yr_built]]</f>
        <v>12</v>
      </c>
      <c r="Q1285">
        <v>1923</v>
      </c>
      <c r="R1285">
        <f ca="1">IF(Homes[[#This Row],[yr_renovated]]&gt;0, YEAR(TODAY())-Homes[[#This Row],[yr_renovated]], YEAR(TODAY())-Homes[[#This Row],[yr_built]])</f>
        <v>102</v>
      </c>
      <c r="S1285">
        <v>2</v>
      </c>
      <c r="T1285" s="2">
        <v>41829</v>
      </c>
      <c r="U1285" s="3">
        <v>3.25</v>
      </c>
      <c r="V1285" s="4">
        <f>IFERROR(Homes[[#This Row],[sqft_above]]+Homes[[#This Row],[sqft_basement]]," ")</f>
        <v>3730</v>
      </c>
      <c r="W1285" s="4">
        <v>4560</v>
      </c>
      <c r="X1285">
        <v>0</v>
      </c>
      <c r="Y1285">
        <v>0</v>
      </c>
      <c r="Z1285">
        <v>3</v>
      </c>
      <c r="AA1285" s="4">
        <v>2760</v>
      </c>
      <c r="AB1285" s="4">
        <v>970</v>
      </c>
      <c r="AC1285">
        <v>2013</v>
      </c>
      <c r="AD1285" t="s">
        <v>1411</v>
      </c>
      <c r="AE1285" t="s">
        <v>49</v>
      </c>
      <c r="AF1285" t="s">
        <v>172</v>
      </c>
    </row>
    <row r="1286" spans="1:32">
      <c r="A1286" t="str">
        <f>PROPER(TRIM(Homes[[#This Row],[street]]))</f>
        <v>2726 Mayfair Ave N</v>
      </c>
      <c r="B1286" t="str">
        <f>PROPER(TRIM(Homes[[#This Row],[city]]))</f>
        <v>Seattle</v>
      </c>
      <c r="C1286" t="str">
        <f>_xlfn.TEXTBEFORE(Homes[[#This Row],[statezip]]," ")</f>
        <v>WA</v>
      </c>
      <c r="D1286" s="6" t="str">
        <f>_xlfn.TEXTAFTER(Homes[[#This Row],[statezip]]," ")</f>
        <v>98109</v>
      </c>
      <c r="E1286" s="1">
        <v>595000</v>
      </c>
      <c r="F1286">
        <v>2</v>
      </c>
      <c r="G1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286" s="3" t="str">
        <f>Homes[[#This Row],[bedrooms]] &amp; " bd | " &amp; TEXT(Homes[[#This Row],[bathrooms]],"0.##") &amp; " ba"</f>
        <v>2 bd | 1.5 ba</v>
      </c>
      <c r="I1286" s="4">
        <v>1030</v>
      </c>
      <c r="J1286" s="1">
        <f>IFERROR(Homes[[#This Row],[price]]/Homes[[#This Row],[sqft_living]]," ")</f>
        <v>577.66990291262141</v>
      </c>
      <c r="K1286" s="4">
        <f>IFERROR(Homes[[#This Row],[sqft_lot]]/43560," ")</f>
        <v>0.10330578512396695</v>
      </c>
      <c r="L1286" t="str">
        <f>IF(Homes[[#This Row],[waterfront]]=1, "Yes","No")</f>
        <v>No</v>
      </c>
      <c r="M1286" s="4" t="str">
        <f>IF(Homes[[#This Row],[sqft_basement]]&gt;0, "Yes","No")</f>
        <v>Yes</v>
      </c>
      <c r="N1286" t="str">
        <f>CHOOSE(Homes[[#This Row],[view]]+1, "None","Fair","Good","Great","Excellent")</f>
        <v>None</v>
      </c>
      <c r="O1286" t="str">
        <f>CHOOSE(Homes[[#This Row],[condition]], "Poor","Fair","Average","Good","Excellent")</f>
        <v>Average</v>
      </c>
      <c r="P1286">
        <f ca="1">YEAR(TODAY())-Homes[[#This Row],[yr_built]]</f>
        <v>101</v>
      </c>
      <c r="Q1286">
        <v>2011</v>
      </c>
      <c r="R1286">
        <f ca="1">IF(Homes[[#This Row],[yr_renovated]]&gt;0, YEAR(TODAY())-Homes[[#This Row],[yr_renovated]], YEAR(TODAY())-Homes[[#This Row],[yr_built]])</f>
        <v>14</v>
      </c>
      <c r="S1286">
        <v>1</v>
      </c>
      <c r="T1286" s="2">
        <v>41782</v>
      </c>
      <c r="U1286" s="3">
        <v>1.5</v>
      </c>
      <c r="V1286" s="4">
        <f>IFERROR(Homes[[#This Row],[sqft_above]]+Homes[[#This Row],[sqft_basement]]," ")</f>
        <v>1030</v>
      </c>
      <c r="W1286" s="4">
        <v>4500</v>
      </c>
      <c r="X1286">
        <v>0</v>
      </c>
      <c r="Y1286">
        <v>0</v>
      </c>
      <c r="Z1286">
        <v>3</v>
      </c>
      <c r="AA1286" s="4">
        <v>830</v>
      </c>
      <c r="AB1286" s="4">
        <v>200</v>
      </c>
      <c r="AC1286">
        <v>1924</v>
      </c>
      <c r="AD1286" t="s">
        <v>1412</v>
      </c>
      <c r="AE1286" t="s">
        <v>49</v>
      </c>
      <c r="AF1286" t="s">
        <v>134</v>
      </c>
    </row>
    <row r="1287" spans="1:32">
      <c r="A1287" t="str">
        <f>PROPER(TRIM(Homes[[#This Row],[street]]))</f>
        <v>2201 223Rd Pl Ne</v>
      </c>
      <c r="B1287" t="str">
        <f>PROPER(TRIM(Homes[[#This Row],[city]]))</f>
        <v>Sammamish</v>
      </c>
      <c r="C1287" t="str">
        <f>_xlfn.TEXTBEFORE(Homes[[#This Row],[statezip]]," ")</f>
        <v>WA</v>
      </c>
      <c r="D1287" s="6" t="str">
        <f>_xlfn.TEXTAFTER(Homes[[#This Row],[statezip]]," ")</f>
        <v>98074</v>
      </c>
      <c r="E1287" s="1">
        <v>594950</v>
      </c>
      <c r="F1287">
        <v>4</v>
      </c>
      <c r="G1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87" s="3" t="str">
        <f>Homes[[#This Row],[bedrooms]] &amp; " bd | " &amp; TEXT(Homes[[#This Row],[bathrooms]],"0.##") &amp; " ba"</f>
        <v>4 bd | 2.5 ba</v>
      </c>
      <c r="I1287" s="4">
        <v>2720</v>
      </c>
      <c r="J1287" s="1">
        <f>IFERROR(Homes[[#This Row],[price]]/Homes[[#This Row],[sqft_living]]," ")</f>
        <v>218.73161764705881</v>
      </c>
      <c r="K1287" s="4">
        <f>IFERROR(Homes[[#This Row],[sqft_lot]]/43560," ")</f>
        <v>0.22970615243342515</v>
      </c>
      <c r="L1287" t="str">
        <f>IF(Homes[[#This Row],[waterfront]]=1, "Yes","No")</f>
        <v>No</v>
      </c>
      <c r="M1287" s="4" t="str">
        <f>IF(Homes[[#This Row],[sqft_basement]]&gt;0, "Yes","No")</f>
        <v>No</v>
      </c>
      <c r="N1287" t="str">
        <f>CHOOSE(Homes[[#This Row],[view]]+1, "None","Fair","Good","Great","Excellent")</f>
        <v>None</v>
      </c>
      <c r="O1287" t="str">
        <f>CHOOSE(Homes[[#This Row],[condition]], "Poor","Fair","Average","Good","Excellent")</f>
        <v>Average</v>
      </c>
      <c r="P1287">
        <f ca="1">YEAR(TODAY())-Homes[[#This Row],[yr_built]]</f>
        <v>36</v>
      </c>
      <c r="Q1287">
        <v>0</v>
      </c>
      <c r="R1287">
        <f ca="1">IF(Homes[[#This Row],[yr_renovated]]&gt;0, YEAR(TODAY())-Homes[[#This Row],[yr_renovated]], YEAR(TODAY())-Homes[[#This Row],[yr_built]])</f>
        <v>36</v>
      </c>
      <c r="S1287">
        <v>2</v>
      </c>
      <c r="T1287" s="2">
        <v>41829</v>
      </c>
      <c r="U1287" s="3">
        <v>2.5</v>
      </c>
      <c r="V1287" s="4">
        <f>IFERROR(Homes[[#This Row],[sqft_above]]+Homes[[#This Row],[sqft_basement]]," ")</f>
        <v>2720</v>
      </c>
      <c r="W1287" s="4">
        <v>10006</v>
      </c>
      <c r="X1287">
        <v>0</v>
      </c>
      <c r="Y1287">
        <v>0</v>
      </c>
      <c r="Z1287">
        <v>3</v>
      </c>
      <c r="AA1287" s="4">
        <v>2720</v>
      </c>
      <c r="AB1287" s="4">
        <v>0</v>
      </c>
      <c r="AC1287">
        <v>1989</v>
      </c>
      <c r="AD1287" t="s">
        <v>1413</v>
      </c>
      <c r="AE1287" t="s">
        <v>102</v>
      </c>
      <c r="AF1287" t="s">
        <v>266</v>
      </c>
    </row>
    <row r="1288" spans="1:32">
      <c r="A1288" t="str">
        <f>PROPER(TRIM(Homes[[#This Row],[street]]))</f>
        <v>8827 Ne 148Th Pl</v>
      </c>
      <c r="B1288" t="str">
        <f>PROPER(TRIM(Homes[[#This Row],[city]]))</f>
        <v>Kenmore</v>
      </c>
      <c r="C1288" t="str">
        <f>_xlfn.TEXTBEFORE(Homes[[#This Row],[statezip]]," ")</f>
        <v>WA</v>
      </c>
      <c r="D1288" s="6" t="str">
        <f>_xlfn.TEXTAFTER(Homes[[#This Row],[statezip]]," ")</f>
        <v>98028</v>
      </c>
      <c r="E1288" s="1">
        <v>594000</v>
      </c>
      <c r="F1288">
        <v>4</v>
      </c>
      <c r="G1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88" s="3" t="str">
        <f>Homes[[#This Row],[bedrooms]] &amp; " bd | " &amp; TEXT(Homes[[#This Row],[bathrooms]],"0.##") &amp; " ba"</f>
        <v>4 bd | 2.75 ba</v>
      </c>
      <c r="I1288" s="4">
        <v>2720</v>
      </c>
      <c r="J1288" s="1">
        <f>IFERROR(Homes[[#This Row],[price]]/Homes[[#This Row],[sqft_living]]," ")</f>
        <v>218.38235294117646</v>
      </c>
      <c r="K1288" s="4">
        <f>IFERROR(Homes[[#This Row],[sqft_lot]]/43560," ")</f>
        <v>0.10589990817263545</v>
      </c>
      <c r="L1288" t="str">
        <f>IF(Homes[[#This Row],[waterfront]]=1, "Yes","No")</f>
        <v>No</v>
      </c>
      <c r="M1288" s="4" t="str">
        <f>IF(Homes[[#This Row],[sqft_basement]]&gt;0, "Yes","No")</f>
        <v>No</v>
      </c>
      <c r="N1288" t="str">
        <f>CHOOSE(Homes[[#This Row],[view]]+1, "None","Fair","Good","Great","Excellent")</f>
        <v>None</v>
      </c>
      <c r="O1288" t="str">
        <f>CHOOSE(Homes[[#This Row],[condition]], "Poor","Fair","Average","Good","Excellent")</f>
        <v>Average</v>
      </c>
      <c r="P1288">
        <f ca="1">YEAR(TODAY())-Homes[[#This Row],[yr_built]]</f>
        <v>20</v>
      </c>
      <c r="Q1288">
        <v>0</v>
      </c>
      <c r="R1288">
        <f ca="1">IF(Homes[[#This Row],[yr_renovated]]&gt;0, YEAR(TODAY())-Homes[[#This Row],[yr_renovated]], YEAR(TODAY())-Homes[[#This Row],[yr_built]])</f>
        <v>20</v>
      </c>
      <c r="S1288">
        <v>2</v>
      </c>
      <c r="T1288" s="2">
        <v>41815</v>
      </c>
      <c r="U1288" s="3">
        <v>2.75</v>
      </c>
      <c r="V1288" s="4">
        <f>IFERROR(Homes[[#This Row],[sqft_above]]+Homes[[#This Row],[sqft_basement]]," ")</f>
        <v>2720</v>
      </c>
      <c r="W1288" s="4">
        <v>4613</v>
      </c>
      <c r="X1288">
        <v>0</v>
      </c>
      <c r="Y1288">
        <v>0</v>
      </c>
      <c r="Z1288">
        <v>3</v>
      </c>
      <c r="AA1288" s="4">
        <v>2720</v>
      </c>
      <c r="AB1288" s="4">
        <v>0</v>
      </c>
      <c r="AC1288">
        <v>2005</v>
      </c>
      <c r="AD1288" t="s">
        <v>1414</v>
      </c>
      <c r="AE1288" t="s">
        <v>329</v>
      </c>
      <c r="AF1288" t="s">
        <v>330</v>
      </c>
    </row>
    <row r="1289" spans="1:32">
      <c r="A1289" t="str">
        <f>PROPER(TRIM(Homes[[#This Row],[street]]))</f>
        <v>4757 41St Ave Ne</v>
      </c>
      <c r="B1289" t="str">
        <f>PROPER(TRIM(Homes[[#This Row],[city]]))</f>
        <v>Seattle</v>
      </c>
      <c r="C1289" t="str">
        <f>_xlfn.TEXTBEFORE(Homes[[#This Row],[statezip]]," ")</f>
        <v>WA</v>
      </c>
      <c r="D1289" s="6" t="str">
        <f>_xlfn.TEXTAFTER(Homes[[#This Row],[statezip]]," ")</f>
        <v>98105</v>
      </c>
      <c r="E1289" s="1">
        <v>594000</v>
      </c>
      <c r="F1289">
        <v>3</v>
      </c>
      <c r="G1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89" s="3" t="str">
        <f>Homes[[#This Row],[bedrooms]] &amp; " bd | " &amp; TEXT(Homes[[#This Row],[bathrooms]],"0.##") &amp; " ba"</f>
        <v>3 bd | 2.25 ba</v>
      </c>
      <c r="I1289" s="4">
        <v>1270</v>
      </c>
      <c r="J1289" s="1">
        <f>IFERROR(Homes[[#This Row],[price]]/Homes[[#This Row],[sqft_living]]," ")</f>
        <v>467.71653543307087</v>
      </c>
      <c r="K1289" s="4">
        <f>IFERROR(Homes[[#This Row],[sqft_lot]]/43560," ")</f>
        <v>3.2277318640955004E-2</v>
      </c>
      <c r="L1289" t="str">
        <f>IF(Homes[[#This Row],[waterfront]]=1, "Yes","No")</f>
        <v>No</v>
      </c>
      <c r="M1289" s="4" t="str">
        <f>IF(Homes[[#This Row],[sqft_basement]]&gt;0, "Yes","No")</f>
        <v>Yes</v>
      </c>
      <c r="N1289" t="str">
        <f>CHOOSE(Homes[[#This Row],[view]]+1, "None","Fair","Good","Great","Excellent")</f>
        <v>None</v>
      </c>
      <c r="O1289" t="str">
        <f>CHOOSE(Homes[[#This Row],[condition]], "Poor","Fair","Average","Good","Excellent")</f>
        <v>Average</v>
      </c>
      <c r="P1289">
        <f ca="1">YEAR(TODAY())-Homes[[#This Row],[yr_built]]</f>
        <v>11</v>
      </c>
      <c r="Q1289">
        <v>0</v>
      </c>
      <c r="R1289">
        <f ca="1">IF(Homes[[#This Row],[yr_renovated]]&gt;0, YEAR(TODAY())-Homes[[#This Row],[yr_renovated]], YEAR(TODAY())-Homes[[#This Row],[yr_built]])</f>
        <v>11</v>
      </c>
      <c r="S1289">
        <v>2</v>
      </c>
      <c r="T1289" s="2">
        <v>41815</v>
      </c>
      <c r="U1289" s="3">
        <v>2.25</v>
      </c>
      <c r="V1289" s="4">
        <f>IFERROR(Homes[[#This Row],[sqft_above]]+Homes[[#This Row],[sqft_basement]]," ")</f>
        <v>1270</v>
      </c>
      <c r="W1289" s="4">
        <v>1406</v>
      </c>
      <c r="X1289">
        <v>0</v>
      </c>
      <c r="Y1289">
        <v>0</v>
      </c>
      <c r="Z1289">
        <v>3</v>
      </c>
      <c r="AA1289" s="4">
        <v>1060</v>
      </c>
      <c r="AB1289" s="4">
        <v>210</v>
      </c>
      <c r="AC1289">
        <v>2014</v>
      </c>
      <c r="AD1289" t="s">
        <v>1415</v>
      </c>
      <c r="AE1289" t="s">
        <v>49</v>
      </c>
      <c r="AF1289" t="s">
        <v>60</v>
      </c>
    </row>
    <row r="1290" spans="1:32">
      <c r="A1290" t="str">
        <f>PROPER(TRIM(Homes[[#This Row],[street]]))</f>
        <v>7542 42Nd Ave Ne</v>
      </c>
      <c r="B1290" t="str">
        <f>PROPER(TRIM(Homes[[#This Row],[city]]))</f>
        <v>Seattle</v>
      </c>
      <c r="C1290" t="str">
        <f>_xlfn.TEXTBEFORE(Homes[[#This Row],[statezip]]," ")</f>
        <v>WA</v>
      </c>
      <c r="D1290" s="6" t="str">
        <f>_xlfn.TEXTAFTER(Homes[[#This Row],[statezip]]," ")</f>
        <v>98115</v>
      </c>
      <c r="E1290" s="1">
        <v>594000</v>
      </c>
      <c r="F1290">
        <v>4</v>
      </c>
      <c r="G1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90" s="3" t="str">
        <f>Homes[[#This Row],[bedrooms]] &amp; " bd | " &amp; TEXT(Homes[[#This Row],[bathrooms]],"0.##") &amp; " ba"</f>
        <v>4 bd | 1.75 ba</v>
      </c>
      <c r="I1290" s="4">
        <v>1870</v>
      </c>
      <c r="J1290" s="1">
        <f>IFERROR(Homes[[#This Row],[price]]/Homes[[#This Row],[sqft_living]]," ")</f>
        <v>317.64705882352939</v>
      </c>
      <c r="K1290" s="4">
        <f>IFERROR(Homes[[#This Row],[sqft_lot]]/43560," ")</f>
        <v>0.11937557392102846</v>
      </c>
      <c r="L1290" t="str">
        <f>IF(Homes[[#This Row],[waterfront]]=1, "Yes","No")</f>
        <v>No</v>
      </c>
      <c r="M1290" s="4" t="str">
        <f>IF(Homes[[#This Row],[sqft_basement]]&gt;0, "Yes","No")</f>
        <v>Yes</v>
      </c>
      <c r="N1290" t="str">
        <f>CHOOSE(Homes[[#This Row],[view]]+1, "None","Fair","Good","Great","Excellent")</f>
        <v>None</v>
      </c>
      <c r="O1290" t="str">
        <f>CHOOSE(Homes[[#This Row],[condition]], "Poor","Fair","Average","Good","Excellent")</f>
        <v>Good</v>
      </c>
      <c r="P1290">
        <f ca="1">YEAR(TODAY())-Homes[[#This Row],[yr_built]]</f>
        <v>88</v>
      </c>
      <c r="Q1290">
        <v>0</v>
      </c>
      <c r="R1290">
        <f ca="1">IF(Homes[[#This Row],[yr_renovated]]&gt;0, YEAR(TODAY())-Homes[[#This Row],[yr_renovated]], YEAR(TODAY())-Homes[[#This Row],[yr_built]])</f>
        <v>88</v>
      </c>
      <c r="S1290">
        <v>2</v>
      </c>
      <c r="T1290" s="2">
        <v>41802</v>
      </c>
      <c r="U1290" s="3">
        <v>1.75</v>
      </c>
      <c r="V1290" s="4">
        <f>IFERROR(Homes[[#This Row],[sqft_above]]+Homes[[#This Row],[sqft_basement]]," ")</f>
        <v>1870</v>
      </c>
      <c r="W1290" s="4">
        <v>5200</v>
      </c>
      <c r="X1290">
        <v>0</v>
      </c>
      <c r="Y1290">
        <v>0</v>
      </c>
      <c r="Z1290">
        <v>4</v>
      </c>
      <c r="AA1290" s="4">
        <v>1200</v>
      </c>
      <c r="AB1290" s="4">
        <v>670</v>
      </c>
      <c r="AC1290">
        <v>1937</v>
      </c>
      <c r="AD1290" t="s">
        <v>1416</v>
      </c>
      <c r="AE1290" t="s">
        <v>49</v>
      </c>
      <c r="AF1290" t="s">
        <v>154</v>
      </c>
    </row>
    <row r="1291" spans="1:32">
      <c r="A1291" t="str">
        <f>PROPER(TRIM(Homes[[#This Row],[street]]))</f>
        <v>2101-2499 Nw Stoney Creek Dr</v>
      </c>
      <c r="B1291" t="str">
        <f>PROPER(TRIM(Homes[[#This Row],[city]]))</f>
        <v>Issaquah</v>
      </c>
      <c r="C1291" t="str">
        <f>_xlfn.TEXTBEFORE(Homes[[#This Row],[statezip]]," ")</f>
        <v>WA</v>
      </c>
      <c r="D1291" s="6" t="str">
        <f>_xlfn.TEXTAFTER(Homes[[#This Row],[statezip]]," ")</f>
        <v>98027</v>
      </c>
      <c r="E1291" s="1">
        <v>593000</v>
      </c>
      <c r="F1291">
        <v>3</v>
      </c>
      <c r="G1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291" s="3" t="str">
        <f>Homes[[#This Row],[bedrooms]] &amp; " bd | " &amp; TEXT(Homes[[#This Row],[bathrooms]],"0.##") &amp; " ba"</f>
        <v>3 bd | 2.75 ba</v>
      </c>
      <c r="I1291" s="4">
        <v>1830</v>
      </c>
      <c r="J1291" s="1">
        <f>IFERROR(Homes[[#This Row],[price]]/Homes[[#This Row],[sqft_living]]," ")</f>
        <v>324.04371584699453</v>
      </c>
      <c r="K1291" s="4">
        <f>IFERROR(Homes[[#This Row],[sqft_lot]]/43560," ")</f>
        <v>4.2470156106519739E-2</v>
      </c>
      <c r="L1291" t="str">
        <f>IF(Homes[[#This Row],[waterfront]]=1, "Yes","No")</f>
        <v>No</v>
      </c>
      <c r="M1291" s="4" t="str">
        <f>IF(Homes[[#This Row],[sqft_basement]]&gt;0, "Yes","No")</f>
        <v>Yes</v>
      </c>
      <c r="N1291" t="str">
        <f>CHOOSE(Homes[[#This Row],[view]]+1, "None","Fair","Good","Great","Excellent")</f>
        <v>None</v>
      </c>
      <c r="O1291" t="str">
        <f>CHOOSE(Homes[[#This Row],[condition]], "Poor","Fair","Average","Good","Excellent")</f>
        <v>Average</v>
      </c>
      <c r="P1291">
        <f ca="1">YEAR(TODAY())-Homes[[#This Row],[yr_built]]</f>
        <v>14</v>
      </c>
      <c r="Q1291">
        <v>0</v>
      </c>
      <c r="R1291">
        <f ca="1">IF(Homes[[#This Row],[yr_renovated]]&gt;0, YEAR(TODAY())-Homes[[#This Row],[yr_renovated]], YEAR(TODAY())-Homes[[#This Row],[yr_built]])</f>
        <v>14</v>
      </c>
      <c r="S1291">
        <v>2</v>
      </c>
      <c r="T1291" s="2">
        <v>41827</v>
      </c>
      <c r="U1291" s="3">
        <v>2.75</v>
      </c>
      <c r="V1291" s="4">
        <f>IFERROR(Homes[[#This Row],[sqft_above]]+Homes[[#This Row],[sqft_basement]]," ")</f>
        <v>1830</v>
      </c>
      <c r="W1291" s="4">
        <v>1850</v>
      </c>
      <c r="X1291">
        <v>0</v>
      </c>
      <c r="Y1291">
        <v>0</v>
      </c>
      <c r="Z1291">
        <v>3</v>
      </c>
      <c r="AA1291" s="4">
        <v>1690</v>
      </c>
      <c r="AB1291" s="4">
        <v>140</v>
      </c>
      <c r="AC1291">
        <v>2011</v>
      </c>
      <c r="AD1291" t="s">
        <v>1417</v>
      </c>
      <c r="AE1291" t="s">
        <v>79</v>
      </c>
      <c r="AF1291" t="s">
        <v>82</v>
      </c>
    </row>
    <row r="1292" spans="1:32">
      <c r="A1292" t="str">
        <f>PROPER(TRIM(Homes[[#This Row],[street]]))</f>
        <v>800 Ne 95Th St</v>
      </c>
      <c r="B1292" t="str">
        <f>PROPER(TRIM(Homes[[#This Row],[city]]))</f>
        <v>Seattle</v>
      </c>
      <c r="C1292" t="str">
        <f>_xlfn.TEXTBEFORE(Homes[[#This Row],[statezip]]," ")</f>
        <v>WA</v>
      </c>
      <c r="D1292" s="6" t="str">
        <f>_xlfn.TEXTAFTER(Homes[[#This Row],[statezip]]," ")</f>
        <v>98115</v>
      </c>
      <c r="E1292" s="1">
        <v>592500</v>
      </c>
      <c r="F1292">
        <v>2</v>
      </c>
      <c r="G1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92" s="3" t="str">
        <f>Homes[[#This Row],[bedrooms]] &amp; " bd | " &amp; TEXT(Homes[[#This Row],[bathrooms]],"0.##") &amp; " ba"</f>
        <v>2 bd | 2. ba</v>
      </c>
      <c r="I1292" s="4">
        <v>1420</v>
      </c>
      <c r="J1292" s="1">
        <f>IFERROR(Homes[[#This Row],[price]]/Homes[[#This Row],[sqft_living]]," ")</f>
        <v>417.25352112676057</v>
      </c>
      <c r="K1292" s="4">
        <f>IFERROR(Homes[[#This Row],[sqft_lot]]/43560," ")</f>
        <v>0.21099632690541781</v>
      </c>
      <c r="L1292" t="str">
        <f>IF(Homes[[#This Row],[waterfront]]=1, "Yes","No")</f>
        <v>No</v>
      </c>
      <c r="M1292" s="4" t="str">
        <f>IF(Homes[[#This Row],[sqft_basement]]&gt;0, "Yes","No")</f>
        <v>No</v>
      </c>
      <c r="N1292" t="str">
        <f>CHOOSE(Homes[[#This Row],[view]]+1, "None","Fair","Good","Great","Excellent")</f>
        <v>Good</v>
      </c>
      <c r="O1292" t="str">
        <f>CHOOSE(Homes[[#This Row],[condition]], "Poor","Fair","Average","Good","Excellent")</f>
        <v>Excellent</v>
      </c>
      <c r="P1292">
        <f ca="1">YEAR(TODAY())-Homes[[#This Row],[yr_built]]</f>
        <v>97</v>
      </c>
      <c r="Q1292">
        <v>1970</v>
      </c>
      <c r="R1292">
        <f ca="1">IF(Homes[[#This Row],[yr_renovated]]&gt;0, YEAR(TODAY())-Homes[[#This Row],[yr_renovated]], YEAR(TODAY())-Homes[[#This Row],[yr_built]])</f>
        <v>55</v>
      </c>
      <c r="S1292">
        <v>1.5</v>
      </c>
      <c r="T1292" s="2">
        <v>41778</v>
      </c>
      <c r="U1292" s="3">
        <v>2</v>
      </c>
      <c r="V1292" s="4">
        <f>IFERROR(Homes[[#This Row],[sqft_above]]+Homes[[#This Row],[sqft_basement]]," ")</f>
        <v>1420</v>
      </c>
      <c r="W1292" s="4">
        <v>9191</v>
      </c>
      <c r="X1292">
        <v>0</v>
      </c>
      <c r="Y1292">
        <v>2</v>
      </c>
      <c r="Z1292">
        <v>5</v>
      </c>
      <c r="AA1292" s="4">
        <v>1420</v>
      </c>
      <c r="AB1292" s="4">
        <v>0</v>
      </c>
      <c r="AC1292">
        <v>1928</v>
      </c>
      <c r="AD1292" t="s">
        <v>1418</v>
      </c>
      <c r="AE1292" t="s">
        <v>49</v>
      </c>
      <c r="AF1292" t="s">
        <v>154</v>
      </c>
    </row>
    <row r="1293" spans="1:32">
      <c r="A1293" t="str">
        <f>PROPER(TRIM(Homes[[#This Row],[street]]))</f>
        <v>18504 Ne 21St St</v>
      </c>
      <c r="B1293" t="str">
        <f>PROPER(TRIM(Homes[[#This Row],[city]]))</f>
        <v>Redmond</v>
      </c>
      <c r="C1293" t="str">
        <f>_xlfn.TEXTBEFORE(Homes[[#This Row],[statezip]]," ")</f>
        <v>WA</v>
      </c>
      <c r="D1293" s="6" t="str">
        <f>_xlfn.TEXTAFTER(Homes[[#This Row],[statezip]]," ")</f>
        <v>98052</v>
      </c>
      <c r="E1293" s="1">
        <v>592500</v>
      </c>
      <c r="F1293">
        <v>4</v>
      </c>
      <c r="G1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293" s="3" t="str">
        <f>Homes[[#This Row],[bedrooms]] &amp; " bd | " &amp; TEXT(Homes[[#This Row],[bathrooms]],"0.##") &amp; " ba"</f>
        <v>4 bd | 3. ba</v>
      </c>
      <c r="I1293" s="4">
        <v>2170</v>
      </c>
      <c r="J1293" s="1">
        <f>IFERROR(Homes[[#This Row],[price]]/Homes[[#This Row],[sqft_living]]," ")</f>
        <v>273.04147465437791</v>
      </c>
      <c r="K1293" s="4">
        <f>IFERROR(Homes[[#This Row],[sqft_lot]]/43560," ")</f>
        <v>0.18916437098255279</v>
      </c>
      <c r="L1293" t="str">
        <f>IF(Homes[[#This Row],[waterfront]]=1, "Yes","No")</f>
        <v>No</v>
      </c>
      <c r="M1293" s="4" t="str">
        <f>IF(Homes[[#This Row],[sqft_basement]]&gt;0, "Yes","No")</f>
        <v>Yes</v>
      </c>
      <c r="N1293" t="str">
        <f>CHOOSE(Homes[[#This Row],[view]]+1, "None","Fair","Good","Great","Excellent")</f>
        <v>None</v>
      </c>
      <c r="O1293" t="str">
        <f>CHOOSE(Homes[[#This Row],[condition]], "Poor","Fair","Average","Good","Excellent")</f>
        <v>Good</v>
      </c>
      <c r="P1293">
        <f ca="1">YEAR(TODAY())-Homes[[#This Row],[yr_built]]</f>
        <v>57</v>
      </c>
      <c r="Q1293">
        <v>0</v>
      </c>
      <c r="R1293">
        <f ca="1">IF(Homes[[#This Row],[yr_renovated]]&gt;0, YEAR(TODAY())-Homes[[#This Row],[yr_renovated]], YEAR(TODAY())-Homes[[#This Row],[yr_built]])</f>
        <v>57</v>
      </c>
      <c r="S1293">
        <v>1</v>
      </c>
      <c r="T1293" s="2">
        <v>41781</v>
      </c>
      <c r="U1293" s="3">
        <v>3</v>
      </c>
      <c r="V1293" s="4">
        <f>IFERROR(Homes[[#This Row],[sqft_above]]+Homes[[#This Row],[sqft_basement]]," ")</f>
        <v>2170</v>
      </c>
      <c r="W1293" s="4">
        <v>8240</v>
      </c>
      <c r="X1293">
        <v>0</v>
      </c>
      <c r="Y1293">
        <v>0</v>
      </c>
      <c r="Z1293">
        <v>4</v>
      </c>
      <c r="AA1293" s="4">
        <v>1370</v>
      </c>
      <c r="AB1293" s="4">
        <v>800</v>
      </c>
      <c r="AC1293">
        <v>1968</v>
      </c>
      <c r="AD1293" t="s">
        <v>1419</v>
      </c>
      <c r="AE1293" t="s">
        <v>137</v>
      </c>
      <c r="AF1293" t="s">
        <v>138</v>
      </c>
    </row>
    <row r="1294" spans="1:32">
      <c r="A1294" t="str">
        <f>PROPER(TRIM(Homes[[#This Row],[street]]))</f>
        <v>24231 Ne 5Th Pl</v>
      </c>
      <c r="B1294" t="str">
        <f>PROPER(TRIM(Homes[[#This Row],[city]]))</f>
        <v>Sammamish</v>
      </c>
      <c r="C1294" t="str">
        <f>_xlfn.TEXTBEFORE(Homes[[#This Row],[statezip]]," ")</f>
        <v>WA</v>
      </c>
      <c r="D1294" s="6" t="str">
        <f>_xlfn.TEXTAFTER(Homes[[#This Row],[statezip]]," ")</f>
        <v>98074</v>
      </c>
      <c r="E1294" s="1">
        <v>592500</v>
      </c>
      <c r="F1294">
        <v>4</v>
      </c>
      <c r="G1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4" s="3" t="str">
        <f>Homes[[#This Row],[bedrooms]] &amp; " bd | " &amp; TEXT(Homes[[#This Row],[bathrooms]],"0.##") &amp; " ba"</f>
        <v>4 bd | 2.5 ba</v>
      </c>
      <c r="I1294" s="4">
        <v>2240</v>
      </c>
      <c r="J1294" s="1">
        <f>IFERROR(Homes[[#This Row],[price]]/Homes[[#This Row],[sqft_living]]," ")</f>
        <v>264.50892857142856</v>
      </c>
      <c r="K1294" s="4">
        <f>IFERROR(Homes[[#This Row],[sqft_lot]]/43560," ")</f>
        <v>0.27621671258034897</v>
      </c>
      <c r="L1294" t="str">
        <f>IF(Homes[[#This Row],[waterfront]]=1, "Yes","No")</f>
        <v>No</v>
      </c>
      <c r="M1294" s="4" t="str">
        <f>IF(Homes[[#This Row],[sqft_basement]]&gt;0, "Yes","No")</f>
        <v>No</v>
      </c>
      <c r="N1294" t="str">
        <f>CHOOSE(Homes[[#This Row],[view]]+1, "None","Fair","Good","Great","Excellent")</f>
        <v>None</v>
      </c>
      <c r="O1294" t="str">
        <f>CHOOSE(Homes[[#This Row],[condition]], "Poor","Fair","Average","Good","Excellent")</f>
        <v>Average</v>
      </c>
      <c r="P1294">
        <f ca="1">YEAR(TODAY())-Homes[[#This Row],[yr_built]]</f>
        <v>42</v>
      </c>
      <c r="Q1294">
        <v>2009</v>
      </c>
      <c r="R1294">
        <f ca="1">IF(Homes[[#This Row],[yr_renovated]]&gt;0, YEAR(TODAY())-Homes[[#This Row],[yr_renovated]], YEAR(TODAY())-Homes[[#This Row],[yr_built]])</f>
        <v>16</v>
      </c>
      <c r="S1294">
        <v>1</v>
      </c>
      <c r="T1294" s="2">
        <v>41774</v>
      </c>
      <c r="U1294" s="3">
        <v>2.5</v>
      </c>
      <c r="V1294" s="4">
        <f>IFERROR(Homes[[#This Row],[sqft_above]]+Homes[[#This Row],[sqft_basement]]," ")</f>
        <v>2240</v>
      </c>
      <c r="W1294" s="4">
        <v>12032</v>
      </c>
      <c r="X1294">
        <v>0</v>
      </c>
      <c r="Y1294">
        <v>0</v>
      </c>
      <c r="Z1294">
        <v>3</v>
      </c>
      <c r="AA1294" s="4">
        <v>2240</v>
      </c>
      <c r="AB1294" s="4">
        <v>0</v>
      </c>
      <c r="AC1294">
        <v>1983</v>
      </c>
      <c r="AD1294" t="s">
        <v>1420</v>
      </c>
      <c r="AE1294" t="s">
        <v>102</v>
      </c>
      <c r="AF1294" t="s">
        <v>266</v>
      </c>
    </row>
    <row r="1295" spans="1:32">
      <c r="A1295" t="str">
        <f>PROPER(TRIM(Homes[[#This Row],[street]]))</f>
        <v>Adair Creek Trail</v>
      </c>
      <c r="B1295" t="str">
        <f>PROPER(TRIM(Homes[[#This Row],[city]]))</f>
        <v>Redmond</v>
      </c>
      <c r="C1295" t="str">
        <f>_xlfn.TEXTBEFORE(Homes[[#This Row],[statezip]]," ")</f>
        <v>WA</v>
      </c>
      <c r="D1295" s="6" t="str">
        <f>_xlfn.TEXTAFTER(Homes[[#This Row],[statezip]]," ")</f>
        <v>98053</v>
      </c>
      <c r="E1295" s="1">
        <v>592350</v>
      </c>
      <c r="F1295">
        <v>2</v>
      </c>
      <c r="G1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295" s="3" t="str">
        <f>Homes[[#This Row],[bedrooms]] &amp; " bd | " &amp; TEXT(Homes[[#This Row],[bathrooms]],"0.##") &amp; " ba"</f>
        <v>2 bd | 2. ba</v>
      </c>
      <c r="I1295" s="4">
        <v>1570</v>
      </c>
      <c r="J1295" s="1">
        <f>IFERROR(Homes[[#This Row],[price]]/Homes[[#This Row],[sqft_living]]," ")</f>
        <v>377.29299363057322</v>
      </c>
      <c r="K1295" s="4">
        <f>IFERROR(Homes[[#This Row],[sqft_lot]]/43560," ")</f>
        <v>0.10709366391184573</v>
      </c>
      <c r="L1295" t="str">
        <f>IF(Homes[[#This Row],[waterfront]]=1, "Yes","No")</f>
        <v>No</v>
      </c>
      <c r="M1295" s="4" t="str">
        <f>IF(Homes[[#This Row],[sqft_basement]]&gt;0, "Yes","No")</f>
        <v>No</v>
      </c>
      <c r="N1295" t="str">
        <f>CHOOSE(Homes[[#This Row],[view]]+1, "None","Fair","Good","Great","Excellent")</f>
        <v>None</v>
      </c>
      <c r="O1295" t="str">
        <f>CHOOSE(Homes[[#This Row],[condition]], "Poor","Fair","Average","Good","Excellent")</f>
        <v>Average</v>
      </c>
      <c r="P1295">
        <f ca="1">YEAR(TODAY())-Homes[[#This Row],[yr_built]]</f>
        <v>19</v>
      </c>
      <c r="Q1295">
        <v>0</v>
      </c>
      <c r="R1295">
        <f ca="1">IF(Homes[[#This Row],[yr_renovated]]&gt;0, YEAR(TODAY())-Homes[[#This Row],[yr_renovated]], YEAR(TODAY())-Homes[[#This Row],[yr_built]])</f>
        <v>19</v>
      </c>
      <c r="S1295">
        <v>1</v>
      </c>
      <c r="T1295" s="2">
        <v>41828</v>
      </c>
      <c r="U1295" s="3">
        <v>2</v>
      </c>
      <c r="V1295" s="4">
        <f>IFERROR(Homes[[#This Row],[sqft_above]]+Homes[[#This Row],[sqft_basement]]," ")</f>
        <v>1570</v>
      </c>
      <c r="W1295" s="4">
        <v>4665</v>
      </c>
      <c r="X1295">
        <v>0</v>
      </c>
      <c r="Y1295">
        <v>0</v>
      </c>
      <c r="Z1295">
        <v>3</v>
      </c>
      <c r="AA1295" s="4">
        <v>1570</v>
      </c>
      <c r="AB1295" s="4">
        <v>0</v>
      </c>
      <c r="AC1295">
        <v>2006</v>
      </c>
      <c r="AD1295" t="s">
        <v>1421</v>
      </c>
      <c r="AE1295" t="s">
        <v>137</v>
      </c>
      <c r="AF1295" t="s">
        <v>208</v>
      </c>
    </row>
    <row r="1296" spans="1:32">
      <c r="A1296" t="str">
        <f>PROPER(TRIM(Homes[[#This Row],[street]]))</f>
        <v>3040 273Rd Ave Ne</v>
      </c>
      <c r="B1296" t="str">
        <f>PROPER(TRIM(Homes[[#This Row],[city]]))</f>
        <v>Redmond</v>
      </c>
      <c r="C1296" t="str">
        <f>_xlfn.TEXTBEFORE(Homes[[#This Row],[statezip]]," ")</f>
        <v>WA</v>
      </c>
      <c r="D1296" s="6" t="str">
        <f>_xlfn.TEXTAFTER(Homes[[#This Row],[statezip]]," ")</f>
        <v>98053</v>
      </c>
      <c r="E1296" s="1">
        <v>592105.714286</v>
      </c>
      <c r="F1296">
        <v>3</v>
      </c>
      <c r="G1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6" s="3" t="str">
        <f>Homes[[#This Row],[bedrooms]] &amp; " bd | " &amp; TEXT(Homes[[#This Row],[bathrooms]],"0.##") &amp; " ba"</f>
        <v>3 bd | 2.5 ba</v>
      </c>
      <c r="I1296" s="4">
        <v>1640</v>
      </c>
      <c r="J1296" s="1">
        <f>IFERROR(Homes[[#This Row],[price]]/Homes[[#This Row],[sqft_living]]," ")</f>
        <v>361.04006968658535</v>
      </c>
      <c r="K1296" s="4">
        <f>IFERROR(Homes[[#This Row],[sqft_lot]]/43560," ")</f>
        <v>0.68801652892561982</v>
      </c>
      <c r="L1296" t="str">
        <f>IF(Homes[[#This Row],[waterfront]]=1, "Yes","No")</f>
        <v>No</v>
      </c>
      <c r="M1296" s="4" t="str">
        <f>IF(Homes[[#This Row],[sqft_basement]]&gt;0, "Yes","No")</f>
        <v>No</v>
      </c>
      <c r="N1296" t="str">
        <f>CHOOSE(Homes[[#This Row],[view]]+1, "None","Fair","Good","Great","Excellent")</f>
        <v>None</v>
      </c>
      <c r="O1296" t="str">
        <f>CHOOSE(Homes[[#This Row],[condition]], "Poor","Fair","Average","Good","Excellent")</f>
        <v>Average</v>
      </c>
      <c r="P1296">
        <f ca="1">YEAR(TODAY())-Homes[[#This Row],[yr_built]]</f>
        <v>33</v>
      </c>
      <c r="Q1296">
        <v>0</v>
      </c>
      <c r="R1296">
        <f ca="1">IF(Homes[[#This Row],[yr_renovated]]&gt;0, YEAR(TODAY())-Homes[[#This Row],[yr_renovated]], YEAR(TODAY())-Homes[[#This Row],[yr_built]])</f>
        <v>33</v>
      </c>
      <c r="S1296">
        <v>2</v>
      </c>
      <c r="T1296" s="2">
        <v>41795</v>
      </c>
      <c r="U1296" s="3">
        <v>2.5</v>
      </c>
      <c r="V1296" s="4">
        <f>IFERROR(Homes[[#This Row],[sqft_above]]+Homes[[#This Row],[sqft_basement]]," ")</f>
        <v>1640</v>
      </c>
      <c r="W1296" s="4">
        <v>29970</v>
      </c>
      <c r="X1296">
        <v>0</v>
      </c>
      <c r="Y1296">
        <v>0</v>
      </c>
      <c r="Z1296">
        <v>3</v>
      </c>
      <c r="AA1296" s="4">
        <v>1640</v>
      </c>
      <c r="AB1296" s="4">
        <v>0</v>
      </c>
      <c r="AC1296">
        <v>1992</v>
      </c>
      <c r="AD1296" t="s">
        <v>1422</v>
      </c>
      <c r="AE1296" t="s">
        <v>137</v>
      </c>
      <c r="AF1296" t="s">
        <v>208</v>
      </c>
    </row>
    <row r="1297" spans="1:32">
      <c r="A1297" t="str">
        <f>PROPER(TRIM(Homes[[#This Row],[street]]))</f>
        <v>7047 208Th Ave Ne</v>
      </c>
      <c r="B1297" t="str">
        <f>PROPER(TRIM(Homes[[#This Row],[city]]))</f>
        <v>Redmond</v>
      </c>
      <c r="C1297" t="str">
        <f>_xlfn.TEXTBEFORE(Homes[[#This Row],[statezip]]," ")</f>
        <v>WA</v>
      </c>
      <c r="D1297" s="6" t="str">
        <f>_xlfn.TEXTAFTER(Homes[[#This Row],[statezip]]," ")</f>
        <v>98053</v>
      </c>
      <c r="E1297" s="1">
        <v>592105.714286</v>
      </c>
      <c r="F1297">
        <v>3</v>
      </c>
      <c r="G1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297" s="3" t="str">
        <f>Homes[[#This Row],[bedrooms]] &amp; " bd | " &amp; TEXT(Homes[[#This Row],[bathrooms]],"0.##") &amp; " ba"</f>
        <v>3 bd | 2.5 ba</v>
      </c>
      <c r="I1297" s="4">
        <v>2650</v>
      </c>
      <c r="J1297" s="1">
        <f>IFERROR(Homes[[#This Row],[price]]/Homes[[#This Row],[sqft_living]]," ")</f>
        <v>223.43611859849057</v>
      </c>
      <c r="K1297" s="4">
        <f>IFERROR(Homes[[#This Row],[sqft_lot]]/43560," ")</f>
        <v>0.93445821854912769</v>
      </c>
      <c r="L1297" t="str">
        <f>IF(Homes[[#This Row],[waterfront]]=1, "Yes","No")</f>
        <v>No</v>
      </c>
      <c r="M1297" s="4" t="str">
        <f>IF(Homes[[#This Row],[sqft_basement]]&gt;0, "Yes","No")</f>
        <v>No</v>
      </c>
      <c r="N1297" t="str">
        <f>CHOOSE(Homes[[#This Row],[view]]+1, "None","Fair","Good","Great","Excellent")</f>
        <v>None</v>
      </c>
      <c r="O1297" t="str">
        <f>CHOOSE(Homes[[#This Row],[condition]], "Poor","Fair","Average","Good","Excellent")</f>
        <v>Average</v>
      </c>
      <c r="P1297">
        <f ca="1">YEAR(TODAY())-Homes[[#This Row],[yr_built]]</f>
        <v>31</v>
      </c>
      <c r="Q1297">
        <v>0</v>
      </c>
      <c r="R1297">
        <f ca="1">IF(Homes[[#This Row],[yr_renovated]]&gt;0, YEAR(TODAY())-Homes[[#This Row],[yr_renovated]], YEAR(TODAY())-Homes[[#This Row],[yr_built]])</f>
        <v>31</v>
      </c>
      <c r="S1297">
        <v>2</v>
      </c>
      <c r="T1297" s="2">
        <v>41809</v>
      </c>
      <c r="U1297" s="3">
        <v>2.5</v>
      </c>
      <c r="V1297" s="4">
        <f>IFERROR(Homes[[#This Row],[sqft_above]]+Homes[[#This Row],[sqft_basement]]," ")</f>
        <v>2650</v>
      </c>
      <c r="W1297" s="4">
        <v>40705</v>
      </c>
      <c r="X1297">
        <v>0</v>
      </c>
      <c r="Y1297">
        <v>0</v>
      </c>
      <c r="Z1297">
        <v>3</v>
      </c>
      <c r="AA1297" s="4">
        <v>2650</v>
      </c>
      <c r="AB1297" s="4">
        <v>0</v>
      </c>
      <c r="AC1297">
        <v>1994</v>
      </c>
      <c r="AD1297" t="s">
        <v>1423</v>
      </c>
      <c r="AE1297" t="s">
        <v>137</v>
      </c>
      <c r="AF1297" t="s">
        <v>208</v>
      </c>
    </row>
    <row r="1298" spans="1:32">
      <c r="A1298" t="str">
        <f>PROPER(TRIM(Homes[[#This Row],[street]]))</f>
        <v>1600-1608 25Th Ave</v>
      </c>
      <c r="B1298" t="str">
        <f>PROPER(TRIM(Homes[[#This Row],[city]]))</f>
        <v>Seattle</v>
      </c>
      <c r="C1298" t="str">
        <f>_xlfn.TEXTBEFORE(Homes[[#This Row],[statezip]]," ")</f>
        <v>WA</v>
      </c>
      <c r="D1298" s="6" t="str">
        <f>_xlfn.TEXTAFTER(Homes[[#This Row],[statezip]]," ")</f>
        <v>98122</v>
      </c>
      <c r="E1298" s="1">
        <v>591000</v>
      </c>
      <c r="F1298">
        <v>3</v>
      </c>
      <c r="G1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298" s="3" t="str">
        <f>Homes[[#This Row],[bedrooms]] &amp; " bd | " &amp; TEXT(Homes[[#This Row],[bathrooms]],"0.##") &amp; " ba"</f>
        <v>3 bd | 1.75 ba</v>
      </c>
      <c r="I1298" s="4">
        <v>1680</v>
      </c>
      <c r="J1298" s="1">
        <f>IFERROR(Homes[[#This Row],[price]]/Homes[[#This Row],[sqft_living]]," ")</f>
        <v>351.78571428571428</v>
      </c>
      <c r="K1298" s="4">
        <f>IFERROR(Homes[[#This Row],[sqft_lot]]/43560," ")</f>
        <v>5.5096418732782371E-2</v>
      </c>
      <c r="L1298" t="str">
        <f>IF(Homes[[#This Row],[waterfront]]=1, "Yes","No")</f>
        <v>No</v>
      </c>
      <c r="M1298" s="4" t="str">
        <f>IF(Homes[[#This Row],[sqft_basement]]&gt;0, "Yes","No")</f>
        <v>Yes</v>
      </c>
      <c r="N1298" t="str">
        <f>CHOOSE(Homes[[#This Row],[view]]+1, "None","Fair","Good","Great","Excellent")</f>
        <v>None</v>
      </c>
      <c r="O1298" t="str">
        <f>CHOOSE(Homes[[#This Row],[condition]], "Poor","Fair","Average","Good","Excellent")</f>
        <v>Excellent</v>
      </c>
      <c r="P1298">
        <f ca="1">YEAR(TODAY())-Homes[[#This Row],[yr_built]]</f>
        <v>103</v>
      </c>
      <c r="Q1298">
        <v>1956</v>
      </c>
      <c r="R1298">
        <f ca="1">IF(Homes[[#This Row],[yr_renovated]]&gt;0, YEAR(TODAY())-Homes[[#This Row],[yr_renovated]], YEAR(TODAY())-Homes[[#This Row],[yr_built]])</f>
        <v>69</v>
      </c>
      <c r="S1298">
        <v>1</v>
      </c>
      <c r="T1298" s="2">
        <v>41772</v>
      </c>
      <c r="U1298" s="3">
        <v>1.75</v>
      </c>
      <c r="V1298" s="4">
        <f>IFERROR(Homes[[#This Row],[sqft_above]]+Homes[[#This Row],[sqft_basement]]," ")</f>
        <v>1680</v>
      </c>
      <c r="W1298" s="4">
        <v>2400</v>
      </c>
      <c r="X1298">
        <v>0</v>
      </c>
      <c r="Y1298">
        <v>0</v>
      </c>
      <c r="Z1298">
        <v>5</v>
      </c>
      <c r="AA1298" s="4">
        <v>870</v>
      </c>
      <c r="AB1298" s="4">
        <v>810</v>
      </c>
      <c r="AC1298">
        <v>1922</v>
      </c>
      <c r="AD1298" t="s">
        <v>1424</v>
      </c>
      <c r="AE1298" t="s">
        <v>49</v>
      </c>
      <c r="AF1298" t="s">
        <v>302</v>
      </c>
    </row>
    <row r="1299" spans="1:32">
      <c r="A1299" t="str">
        <f>PROPER(TRIM(Homes[[#This Row],[street]]))</f>
        <v>19615 182Nd Ave Ne</v>
      </c>
      <c r="B1299" t="str">
        <f>PROPER(TRIM(Homes[[#This Row],[city]]))</f>
        <v>Woodinville</v>
      </c>
      <c r="C1299" t="str">
        <f>_xlfn.TEXTBEFORE(Homes[[#This Row],[statezip]]," ")</f>
        <v>WA</v>
      </c>
      <c r="D1299" s="6" t="str">
        <f>_xlfn.TEXTAFTER(Homes[[#This Row],[statezip]]," ")</f>
        <v>98077</v>
      </c>
      <c r="E1299" s="1">
        <v>591000</v>
      </c>
      <c r="F1299">
        <v>4</v>
      </c>
      <c r="G1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299" s="3" t="str">
        <f>Homes[[#This Row],[bedrooms]] &amp; " bd | " &amp; TEXT(Homes[[#This Row],[bathrooms]],"0.##") &amp; " ba"</f>
        <v>4 bd | 2.25 ba</v>
      </c>
      <c r="I1299" s="4">
        <v>2710</v>
      </c>
      <c r="J1299" s="1">
        <f>IFERROR(Homes[[#This Row],[price]]/Homes[[#This Row],[sqft_living]]," ")</f>
        <v>218.08118081180811</v>
      </c>
      <c r="K1299" s="4">
        <f>IFERROR(Homes[[#This Row],[sqft_lot]]/43560," ")</f>
        <v>0.87649219467401285</v>
      </c>
      <c r="L1299" t="str">
        <f>IF(Homes[[#This Row],[waterfront]]=1, "Yes","No")</f>
        <v>No</v>
      </c>
      <c r="M1299" s="4" t="str">
        <f>IF(Homes[[#This Row],[sqft_basement]]&gt;0, "Yes","No")</f>
        <v>No</v>
      </c>
      <c r="N1299" t="str">
        <f>CHOOSE(Homes[[#This Row],[view]]+1, "None","Fair","Good","Great","Excellent")</f>
        <v>None</v>
      </c>
      <c r="O1299" t="str">
        <f>CHOOSE(Homes[[#This Row],[condition]], "Poor","Fair","Average","Good","Excellent")</f>
        <v>Good</v>
      </c>
      <c r="P1299">
        <f ca="1">YEAR(TODAY())-Homes[[#This Row],[yr_built]]</f>
        <v>48</v>
      </c>
      <c r="Q1299">
        <v>0</v>
      </c>
      <c r="R1299">
        <f ca="1">IF(Homes[[#This Row],[yr_renovated]]&gt;0, YEAR(TODAY())-Homes[[#This Row],[yr_renovated]], YEAR(TODAY())-Homes[[#This Row],[yr_built]])</f>
        <v>48</v>
      </c>
      <c r="S1299">
        <v>2</v>
      </c>
      <c r="T1299" s="2">
        <v>41772</v>
      </c>
      <c r="U1299" s="3">
        <v>2.25</v>
      </c>
      <c r="V1299" s="4">
        <f>IFERROR(Homes[[#This Row],[sqft_above]]+Homes[[#This Row],[sqft_basement]]," ")</f>
        <v>2710</v>
      </c>
      <c r="W1299" s="4">
        <v>38180</v>
      </c>
      <c r="X1299">
        <v>0</v>
      </c>
      <c r="Y1299">
        <v>0</v>
      </c>
      <c r="Z1299">
        <v>4</v>
      </c>
      <c r="AA1299" s="4">
        <v>2710</v>
      </c>
      <c r="AB1299" s="4">
        <v>0</v>
      </c>
      <c r="AC1299">
        <v>1977</v>
      </c>
      <c r="AD1299" t="s">
        <v>1425</v>
      </c>
      <c r="AE1299" t="s">
        <v>120</v>
      </c>
      <c r="AF1299" t="s">
        <v>121</v>
      </c>
    </row>
    <row r="1300" spans="1:32">
      <c r="A1300" t="str">
        <f>PROPER(TRIM(Homes[[#This Row],[street]]))</f>
        <v>4709 43Rd Ave S</v>
      </c>
      <c r="B1300" t="str">
        <f>PROPER(TRIM(Homes[[#This Row],[city]]))</f>
        <v>Seattle</v>
      </c>
      <c r="C1300" t="str">
        <f>_xlfn.TEXTBEFORE(Homes[[#This Row],[statezip]]," ")</f>
        <v>WA</v>
      </c>
      <c r="D1300" s="6" t="str">
        <f>_xlfn.TEXTAFTER(Homes[[#This Row],[statezip]]," ")</f>
        <v>98118</v>
      </c>
      <c r="E1300" s="1">
        <v>590300</v>
      </c>
      <c r="F1300">
        <v>3</v>
      </c>
      <c r="G1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300" s="3" t="str">
        <f>Homes[[#This Row],[bedrooms]] &amp; " bd | " &amp; TEXT(Homes[[#This Row],[bathrooms]],"0.##") &amp; " ba"</f>
        <v>3 bd | 1.5 ba</v>
      </c>
      <c r="I1300" s="4">
        <v>1470</v>
      </c>
      <c r="J1300" s="1">
        <f>IFERROR(Homes[[#This Row],[price]]/Homes[[#This Row],[sqft_living]]," ")</f>
        <v>401.56462585034012</v>
      </c>
      <c r="K1300" s="4">
        <f>IFERROR(Homes[[#This Row],[sqft_lot]]/43560," ")</f>
        <v>0.16528925619834711</v>
      </c>
      <c r="L1300" t="str">
        <f>IF(Homes[[#This Row],[waterfront]]=1, "Yes","No")</f>
        <v>No</v>
      </c>
      <c r="M1300" s="4" t="str">
        <f>IF(Homes[[#This Row],[sqft_basement]]&gt;0, "Yes","No")</f>
        <v>No</v>
      </c>
      <c r="N1300" t="str">
        <f>CHOOSE(Homes[[#This Row],[view]]+1, "None","Fair","Good","Great","Excellent")</f>
        <v>None</v>
      </c>
      <c r="O1300" t="str">
        <f>CHOOSE(Homes[[#This Row],[condition]], "Poor","Fair","Average","Good","Excellent")</f>
        <v>Good</v>
      </c>
      <c r="P1300">
        <f ca="1">YEAR(TODAY())-Homes[[#This Row],[yr_built]]</f>
        <v>118</v>
      </c>
      <c r="Q1300">
        <v>0</v>
      </c>
      <c r="R1300">
        <f ca="1">IF(Homes[[#This Row],[yr_renovated]]&gt;0, YEAR(TODAY())-Homes[[#This Row],[yr_renovated]], YEAR(TODAY())-Homes[[#This Row],[yr_built]])</f>
        <v>118</v>
      </c>
      <c r="S1300">
        <v>2</v>
      </c>
      <c r="T1300" s="2">
        <v>41809</v>
      </c>
      <c r="U1300" s="3">
        <v>1.5</v>
      </c>
      <c r="V1300" s="4">
        <f>IFERROR(Homes[[#This Row],[sqft_above]]+Homes[[#This Row],[sqft_basement]]," ")</f>
        <v>1470</v>
      </c>
      <c r="W1300" s="4">
        <v>7200</v>
      </c>
      <c r="X1300">
        <v>0</v>
      </c>
      <c r="Y1300">
        <v>0</v>
      </c>
      <c r="Z1300">
        <v>4</v>
      </c>
      <c r="AA1300" s="4">
        <v>1470</v>
      </c>
      <c r="AB1300" s="4">
        <v>0</v>
      </c>
      <c r="AC1300">
        <v>1907</v>
      </c>
      <c r="AD1300" t="s">
        <v>1426</v>
      </c>
      <c r="AE1300" t="s">
        <v>49</v>
      </c>
      <c r="AF1300" t="s">
        <v>229</v>
      </c>
    </row>
    <row r="1301" spans="1:32">
      <c r="A1301" t="str">
        <f>PROPER(TRIM(Homes[[#This Row],[street]]))</f>
        <v>16429 Ne 18Th St</v>
      </c>
      <c r="B1301" t="str">
        <f>PROPER(TRIM(Homes[[#This Row],[city]]))</f>
        <v>Bellevue</v>
      </c>
      <c r="C1301" t="str">
        <f>_xlfn.TEXTBEFORE(Homes[[#This Row],[statezip]]," ")</f>
        <v>WA</v>
      </c>
      <c r="D1301" s="6" t="str">
        <f>_xlfn.TEXTAFTER(Homes[[#This Row],[statezip]]," ")</f>
        <v>98008</v>
      </c>
      <c r="E1301" s="1">
        <v>590000</v>
      </c>
      <c r="F1301">
        <v>4</v>
      </c>
      <c r="G1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1" s="3" t="str">
        <f>Homes[[#This Row],[bedrooms]] &amp; " bd | " &amp; TEXT(Homes[[#This Row],[bathrooms]],"0.##") &amp; " ba"</f>
        <v>4 bd | 2.5 ba</v>
      </c>
      <c r="I1301" s="4">
        <v>3220</v>
      </c>
      <c r="J1301" s="1">
        <f>IFERROR(Homes[[#This Row],[price]]/Homes[[#This Row],[sqft_living]]," ")</f>
        <v>183.22981366459626</v>
      </c>
      <c r="K1301" s="4">
        <f>IFERROR(Homes[[#This Row],[sqft_lot]]/43560," ")</f>
        <v>0.18078512396694216</v>
      </c>
      <c r="L1301" t="str">
        <f>IF(Homes[[#This Row],[waterfront]]=1, "Yes","No")</f>
        <v>No</v>
      </c>
      <c r="M1301" s="4" t="str">
        <f>IF(Homes[[#This Row],[sqft_basement]]&gt;0, "Yes","No")</f>
        <v>No</v>
      </c>
      <c r="N1301" t="str">
        <f>CHOOSE(Homes[[#This Row],[view]]+1, "None","Fair","Good","Great","Excellent")</f>
        <v>None</v>
      </c>
      <c r="O1301" t="str">
        <f>CHOOSE(Homes[[#This Row],[condition]], "Poor","Fair","Average","Good","Excellent")</f>
        <v>Good</v>
      </c>
      <c r="P1301">
        <f ca="1">YEAR(TODAY())-Homes[[#This Row],[yr_built]]</f>
        <v>59</v>
      </c>
      <c r="Q1301">
        <v>0</v>
      </c>
      <c r="R1301">
        <f ca="1">IF(Homes[[#This Row],[yr_renovated]]&gt;0, YEAR(TODAY())-Homes[[#This Row],[yr_renovated]], YEAR(TODAY())-Homes[[#This Row],[yr_built]])</f>
        <v>59</v>
      </c>
      <c r="S1301">
        <v>1.5</v>
      </c>
      <c r="T1301" s="2">
        <v>41813</v>
      </c>
      <c r="U1301" s="3">
        <v>2.5</v>
      </c>
      <c r="V1301" s="4">
        <f>IFERROR(Homes[[#This Row],[sqft_above]]+Homes[[#This Row],[sqft_basement]]," ")</f>
        <v>3220</v>
      </c>
      <c r="W1301" s="4">
        <v>7875</v>
      </c>
      <c r="X1301">
        <v>0</v>
      </c>
      <c r="Y1301">
        <v>0</v>
      </c>
      <c r="Z1301">
        <v>4</v>
      </c>
      <c r="AA1301" s="4">
        <v>3220</v>
      </c>
      <c r="AB1301" s="4">
        <v>0</v>
      </c>
      <c r="AC1301">
        <v>1966</v>
      </c>
      <c r="AD1301" t="s">
        <v>1427</v>
      </c>
      <c r="AE1301" t="s">
        <v>33</v>
      </c>
      <c r="AF1301" t="s">
        <v>53</v>
      </c>
    </row>
    <row r="1302" spans="1:32">
      <c r="A1302" t="str">
        <f>PROPER(TRIM(Homes[[#This Row],[street]]))</f>
        <v>2862 S 354Th Ln</v>
      </c>
      <c r="B1302" t="str">
        <f>PROPER(TRIM(Homes[[#This Row],[city]]))</f>
        <v>Federal Way</v>
      </c>
      <c r="C1302" t="str">
        <f>_xlfn.TEXTBEFORE(Homes[[#This Row],[statezip]]," ")</f>
        <v>WA</v>
      </c>
      <c r="D1302" s="6" t="str">
        <f>_xlfn.TEXTAFTER(Homes[[#This Row],[statezip]]," ")</f>
        <v>98003</v>
      </c>
      <c r="E1302" s="1">
        <v>590000</v>
      </c>
      <c r="F1302">
        <v>4</v>
      </c>
      <c r="G1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302" s="3" t="str">
        <f>Homes[[#This Row],[bedrooms]] &amp; " bd | " &amp; TEXT(Homes[[#This Row],[bathrooms]],"0.##") &amp; " ba"</f>
        <v>4 bd | 4.25 ba</v>
      </c>
      <c r="I1302" s="4">
        <v>2360</v>
      </c>
      <c r="J1302" s="1">
        <f>IFERROR(Homes[[#This Row],[price]]/Homes[[#This Row],[sqft_living]]," ")</f>
        <v>250</v>
      </c>
      <c r="K1302" s="4">
        <f>IFERROR(Homes[[#This Row],[sqft_lot]]/43560," ")</f>
        <v>1.3203397612488521</v>
      </c>
      <c r="L1302" t="str">
        <f>IF(Homes[[#This Row],[waterfront]]=1, "Yes","No")</f>
        <v>No</v>
      </c>
      <c r="M1302" s="4" t="str">
        <f>IF(Homes[[#This Row],[sqft_basement]]&gt;0, "Yes","No")</f>
        <v>No</v>
      </c>
      <c r="N1302" t="str">
        <f>CHOOSE(Homes[[#This Row],[view]]+1, "None","Fair","Good","Great","Excellent")</f>
        <v>None</v>
      </c>
      <c r="O1302" t="str">
        <f>CHOOSE(Homes[[#This Row],[condition]], "Poor","Fair","Average","Good","Excellent")</f>
        <v>Good</v>
      </c>
      <c r="P1302">
        <f ca="1">YEAR(TODAY())-Homes[[#This Row],[yr_built]]</f>
        <v>86</v>
      </c>
      <c r="Q1302">
        <v>1987</v>
      </c>
      <c r="R1302">
        <f ca="1">IF(Homes[[#This Row],[yr_renovated]]&gt;0, YEAR(TODAY())-Homes[[#This Row],[yr_renovated]], YEAR(TODAY())-Homes[[#This Row],[yr_built]])</f>
        <v>38</v>
      </c>
      <c r="S1302">
        <v>2</v>
      </c>
      <c r="T1302" s="2">
        <v>41793</v>
      </c>
      <c r="U1302" s="3">
        <v>4.25</v>
      </c>
      <c r="V1302" s="4">
        <f>IFERROR(Homes[[#This Row],[sqft_above]]+Homes[[#This Row],[sqft_basement]]," ")</f>
        <v>2360</v>
      </c>
      <c r="W1302" s="4">
        <v>57514</v>
      </c>
      <c r="X1302">
        <v>0</v>
      </c>
      <c r="Y1302">
        <v>0</v>
      </c>
      <c r="Z1302">
        <v>4</v>
      </c>
      <c r="AA1302" s="4">
        <v>2360</v>
      </c>
      <c r="AB1302" s="4">
        <v>0</v>
      </c>
      <c r="AC1302">
        <v>1939</v>
      </c>
      <c r="AD1302" t="s">
        <v>1428</v>
      </c>
      <c r="AE1302" t="s">
        <v>675</v>
      </c>
      <c r="AF1302" t="s">
        <v>676</v>
      </c>
    </row>
    <row r="1303" spans="1:32">
      <c r="A1303" t="str">
        <f>PROPER(TRIM(Homes[[#This Row],[street]]))</f>
        <v>3419 241St Pl Se</v>
      </c>
      <c r="B1303" t="str">
        <f>PROPER(TRIM(Homes[[#This Row],[city]]))</f>
        <v>Issaquah</v>
      </c>
      <c r="C1303" t="str">
        <f>_xlfn.TEXTBEFORE(Homes[[#This Row],[statezip]]," ")</f>
        <v>WA</v>
      </c>
      <c r="D1303" s="6" t="str">
        <f>_xlfn.TEXTAFTER(Homes[[#This Row],[statezip]]," ")</f>
        <v>98029</v>
      </c>
      <c r="E1303" s="1">
        <v>590000</v>
      </c>
      <c r="F1303">
        <v>4</v>
      </c>
      <c r="G1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3" s="3" t="str">
        <f>Homes[[#This Row],[bedrooms]] &amp; " bd | " &amp; TEXT(Homes[[#This Row],[bathrooms]],"0.##") &amp; " ba"</f>
        <v>4 bd | 2.5 ba</v>
      </c>
      <c r="I1303" s="4">
        <v>2010</v>
      </c>
      <c r="J1303" s="1">
        <f>IFERROR(Homes[[#This Row],[price]]/Homes[[#This Row],[sqft_living]]," ")</f>
        <v>293.53233830845772</v>
      </c>
      <c r="K1303" s="4">
        <f>IFERROR(Homes[[#This Row],[sqft_lot]]/43560," ")</f>
        <v>0.18301193755739209</v>
      </c>
      <c r="L1303" t="str">
        <f>IF(Homes[[#This Row],[waterfront]]=1, "Yes","No")</f>
        <v>No</v>
      </c>
      <c r="M1303" s="4" t="str">
        <f>IF(Homes[[#This Row],[sqft_basement]]&gt;0, "Yes","No")</f>
        <v>No</v>
      </c>
      <c r="N1303" t="str">
        <f>CHOOSE(Homes[[#This Row],[view]]+1, "None","Fair","Good","Great","Excellent")</f>
        <v>None</v>
      </c>
      <c r="O1303" t="str">
        <f>CHOOSE(Homes[[#This Row],[condition]], "Poor","Fair","Average","Good","Excellent")</f>
        <v>Good</v>
      </c>
      <c r="P1303">
        <f ca="1">YEAR(TODAY())-Homes[[#This Row],[yr_built]]</f>
        <v>36</v>
      </c>
      <c r="Q1303">
        <v>0</v>
      </c>
      <c r="R1303">
        <f ca="1">IF(Homes[[#This Row],[yr_renovated]]&gt;0, YEAR(TODAY())-Homes[[#This Row],[yr_renovated]], YEAR(TODAY())-Homes[[#This Row],[yr_built]])</f>
        <v>36</v>
      </c>
      <c r="S1303">
        <v>2</v>
      </c>
      <c r="T1303" s="2">
        <v>41803</v>
      </c>
      <c r="U1303" s="3">
        <v>2.5</v>
      </c>
      <c r="V1303" s="4">
        <f>IFERROR(Homes[[#This Row],[sqft_above]]+Homes[[#This Row],[sqft_basement]]," ")</f>
        <v>2010</v>
      </c>
      <c r="W1303" s="4">
        <v>7972</v>
      </c>
      <c r="X1303">
        <v>0</v>
      </c>
      <c r="Y1303">
        <v>0</v>
      </c>
      <c r="Z1303">
        <v>4</v>
      </c>
      <c r="AA1303" s="4">
        <v>2010</v>
      </c>
      <c r="AB1303" s="4">
        <v>0</v>
      </c>
      <c r="AC1303">
        <v>1989</v>
      </c>
      <c r="AD1303" t="s">
        <v>1429</v>
      </c>
      <c r="AE1303" t="s">
        <v>79</v>
      </c>
      <c r="AF1303" t="s">
        <v>80</v>
      </c>
    </row>
    <row r="1304" spans="1:32">
      <c r="A1304" t="str">
        <f>PROPER(TRIM(Homes[[#This Row],[street]]))</f>
        <v>4765 Ne 203Rd St</v>
      </c>
      <c r="B1304" t="str">
        <f>PROPER(TRIM(Homes[[#This Row],[city]]))</f>
        <v>Lake Forest Park</v>
      </c>
      <c r="C1304" t="str">
        <f>_xlfn.TEXTBEFORE(Homes[[#This Row],[statezip]]," ")</f>
        <v>WA</v>
      </c>
      <c r="D1304" s="6" t="str">
        <f>_xlfn.TEXTAFTER(Homes[[#This Row],[statezip]]," ")</f>
        <v>98155</v>
      </c>
      <c r="E1304" s="1">
        <v>590000</v>
      </c>
      <c r="F1304">
        <v>3</v>
      </c>
      <c r="G1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4" s="3" t="str">
        <f>Homes[[#This Row],[bedrooms]] &amp; " bd | " &amp; TEXT(Homes[[#This Row],[bathrooms]],"0.##") &amp; " ba"</f>
        <v>3 bd | 2.5 ba</v>
      </c>
      <c r="I1304" s="4">
        <v>2650</v>
      </c>
      <c r="J1304" s="1">
        <f>IFERROR(Homes[[#This Row],[price]]/Homes[[#This Row],[sqft_living]]," ")</f>
        <v>222.64150943396226</v>
      </c>
      <c r="K1304" s="4">
        <f>IFERROR(Homes[[#This Row],[sqft_lot]]/43560," ")</f>
        <v>0.21533516988062443</v>
      </c>
      <c r="L1304" t="str">
        <f>IF(Homes[[#This Row],[waterfront]]=1, "Yes","No")</f>
        <v>No</v>
      </c>
      <c r="M1304" s="4" t="str">
        <f>IF(Homes[[#This Row],[sqft_basement]]&gt;0, "Yes","No")</f>
        <v>Yes</v>
      </c>
      <c r="N1304" t="str">
        <f>CHOOSE(Homes[[#This Row],[view]]+1, "None","Fair","Good","Great","Excellent")</f>
        <v>None</v>
      </c>
      <c r="O1304" t="str">
        <f>CHOOSE(Homes[[#This Row],[condition]], "Poor","Fair","Average","Good","Excellent")</f>
        <v>Excellent</v>
      </c>
      <c r="P1304">
        <f ca="1">YEAR(TODAY())-Homes[[#This Row],[yr_built]]</f>
        <v>50</v>
      </c>
      <c r="Q1304">
        <v>0</v>
      </c>
      <c r="R1304">
        <f ca="1">IF(Homes[[#This Row],[yr_renovated]]&gt;0, YEAR(TODAY())-Homes[[#This Row],[yr_renovated]], YEAR(TODAY())-Homes[[#This Row],[yr_built]])</f>
        <v>50</v>
      </c>
      <c r="S1304">
        <v>1</v>
      </c>
      <c r="T1304" s="2">
        <v>41829</v>
      </c>
      <c r="U1304" s="3">
        <v>2.5</v>
      </c>
      <c r="V1304" s="4">
        <f>IFERROR(Homes[[#This Row],[sqft_above]]+Homes[[#This Row],[sqft_basement]]," ")</f>
        <v>2650</v>
      </c>
      <c r="W1304" s="4">
        <v>9380</v>
      </c>
      <c r="X1304">
        <v>0</v>
      </c>
      <c r="Y1304">
        <v>0</v>
      </c>
      <c r="Z1304">
        <v>5</v>
      </c>
      <c r="AA1304" s="4">
        <v>1680</v>
      </c>
      <c r="AB1304" s="4">
        <v>970</v>
      </c>
      <c r="AC1304">
        <v>1975</v>
      </c>
      <c r="AD1304" t="s">
        <v>1430</v>
      </c>
      <c r="AE1304" t="s">
        <v>743</v>
      </c>
      <c r="AF1304" t="s">
        <v>744</v>
      </c>
    </row>
    <row r="1305" spans="1:32">
      <c r="A1305" t="str">
        <f>PROPER(TRIM(Homes[[#This Row],[street]]))</f>
        <v>7264 27Th Ave Ne</v>
      </c>
      <c r="B1305" t="str">
        <f>PROPER(TRIM(Homes[[#This Row],[city]]))</f>
        <v>Seattle</v>
      </c>
      <c r="C1305" t="str">
        <f>_xlfn.TEXTBEFORE(Homes[[#This Row],[statezip]]," ")</f>
        <v>WA</v>
      </c>
      <c r="D1305" s="6" t="str">
        <f>_xlfn.TEXTAFTER(Homes[[#This Row],[statezip]]," ")</f>
        <v>98115</v>
      </c>
      <c r="E1305" s="1">
        <v>590000</v>
      </c>
      <c r="F1305">
        <v>3</v>
      </c>
      <c r="G1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05" s="3" t="str">
        <f>Homes[[#This Row],[bedrooms]] &amp; " bd | " &amp; TEXT(Homes[[#This Row],[bathrooms]],"0.##") &amp; " ba"</f>
        <v>3 bd | 2. ba</v>
      </c>
      <c r="I1305" s="4">
        <v>1410</v>
      </c>
      <c r="J1305" s="1">
        <f>IFERROR(Homes[[#This Row],[price]]/Homes[[#This Row],[sqft_living]]," ")</f>
        <v>418.43971631205676</v>
      </c>
      <c r="K1305" s="4">
        <f>IFERROR(Homes[[#This Row],[sqft_lot]]/43560," ")</f>
        <v>0.14722222222222223</v>
      </c>
      <c r="L1305" t="str">
        <f>IF(Homes[[#This Row],[waterfront]]=1, "Yes","No")</f>
        <v>No</v>
      </c>
      <c r="M1305" s="4" t="str">
        <f>IF(Homes[[#This Row],[sqft_basement]]&gt;0, "Yes","No")</f>
        <v>Yes</v>
      </c>
      <c r="N1305" t="str">
        <f>CHOOSE(Homes[[#This Row],[view]]+1, "None","Fair","Good","Great","Excellent")</f>
        <v>None</v>
      </c>
      <c r="O1305" t="str">
        <f>CHOOSE(Homes[[#This Row],[condition]], "Poor","Fair","Average","Good","Excellent")</f>
        <v>Good</v>
      </c>
      <c r="P1305">
        <f ca="1">YEAR(TODAY())-Homes[[#This Row],[yr_built]]</f>
        <v>78</v>
      </c>
      <c r="Q1305">
        <v>1988</v>
      </c>
      <c r="R1305">
        <f ca="1">IF(Homes[[#This Row],[yr_renovated]]&gt;0, YEAR(TODAY())-Homes[[#This Row],[yr_renovated]], YEAR(TODAY())-Homes[[#This Row],[yr_built]])</f>
        <v>37</v>
      </c>
      <c r="S1305">
        <v>1</v>
      </c>
      <c r="T1305" s="2">
        <v>41821</v>
      </c>
      <c r="U1305" s="3">
        <v>2</v>
      </c>
      <c r="V1305" s="4">
        <f>IFERROR(Homes[[#This Row],[sqft_above]]+Homes[[#This Row],[sqft_basement]]," ")</f>
        <v>1410</v>
      </c>
      <c r="W1305" s="4">
        <v>6413</v>
      </c>
      <c r="X1305">
        <v>0</v>
      </c>
      <c r="Y1305">
        <v>0</v>
      </c>
      <c r="Z1305">
        <v>4</v>
      </c>
      <c r="AA1305" s="4">
        <v>910</v>
      </c>
      <c r="AB1305" s="4">
        <v>500</v>
      </c>
      <c r="AC1305">
        <v>1947</v>
      </c>
      <c r="AD1305" t="s">
        <v>1431</v>
      </c>
      <c r="AE1305" t="s">
        <v>49</v>
      </c>
      <c r="AF1305" t="s">
        <v>154</v>
      </c>
    </row>
    <row r="1306" spans="1:32">
      <c r="A1306" t="str">
        <f>PROPER(TRIM(Homes[[#This Row],[street]]))</f>
        <v>3627 48Th Ave Sw</v>
      </c>
      <c r="B1306" t="str">
        <f>PROPER(TRIM(Homes[[#This Row],[city]]))</f>
        <v>Seattle</v>
      </c>
      <c r="C1306" t="str">
        <f>_xlfn.TEXTBEFORE(Homes[[#This Row],[statezip]]," ")</f>
        <v>WA</v>
      </c>
      <c r="D1306" s="6" t="str">
        <f>_xlfn.TEXTAFTER(Homes[[#This Row],[statezip]]," ")</f>
        <v>98116</v>
      </c>
      <c r="E1306" s="1">
        <v>590000</v>
      </c>
      <c r="F1306">
        <v>3</v>
      </c>
      <c r="G1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06" s="3" t="str">
        <f>Homes[[#This Row],[bedrooms]] &amp; " bd | " &amp; TEXT(Homes[[#This Row],[bathrooms]],"0.##") &amp; " ba"</f>
        <v>3 bd | 2. ba</v>
      </c>
      <c r="I1306" s="4">
        <v>1650</v>
      </c>
      <c r="J1306" s="1">
        <f>IFERROR(Homes[[#This Row],[price]]/Homes[[#This Row],[sqft_living]]," ")</f>
        <v>357.57575757575756</v>
      </c>
      <c r="K1306" s="4">
        <f>IFERROR(Homes[[#This Row],[sqft_lot]]/43560," ")</f>
        <v>0.14118457300275483</v>
      </c>
      <c r="L1306" t="str">
        <f>IF(Homes[[#This Row],[waterfront]]=1, "Yes","No")</f>
        <v>No</v>
      </c>
      <c r="M1306" s="4" t="str">
        <f>IF(Homes[[#This Row],[sqft_basement]]&gt;0, "Yes","No")</f>
        <v>No</v>
      </c>
      <c r="N1306" t="str">
        <f>CHOOSE(Homes[[#This Row],[view]]+1, "None","Fair","Good","Great","Excellent")</f>
        <v>None</v>
      </c>
      <c r="O1306" t="str">
        <f>CHOOSE(Homes[[#This Row],[condition]], "Poor","Fair","Average","Good","Excellent")</f>
        <v>Good</v>
      </c>
      <c r="P1306">
        <f ca="1">YEAR(TODAY())-Homes[[#This Row],[yr_built]]</f>
        <v>99</v>
      </c>
      <c r="Q1306">
        <v>1993</v>
      </c>
      <c r="R1306">
        <f ca="1">IF(Homes[[#This Row],[yr_renovated]]&gt;0, YEAR(TODAY())-Homes[[#This Row],[yr_renovated]], YEAR(TODAY())-Homes[[#This Row],[yr_built]])</f>
        <v>32</v>
      </c>
      <c r="S1306">
        <v>2</v>
      </c>
      <c r="T1306" s="2">
        <v>41787</v>
      </c>
      <c r="U1306" s="3">
        <v>2</v>
      </c>
      <c r="V1306" s="4">
        <f>IFERROR(Homes[[#This Row],[sqft_above]]+Homes[[#This Row],[sqft_basement]]," ")</f>
        <v>1650</v>
      </c>
      <c r="W1306" s="4">
        <v>6150</v>
      </c>
      <c r="X1306">
        <v>0</v>
      </c>
      <c r="Y1306">
        <v>0</v>
      </c>
      <c r="Z1306">
        <v>4</v>
      </c>
      <c r="AA1306" s="4">
        <v>1650</v>
      </c>
      <c r="AB1306" s="4">
        <v>0</v>
      </c>
      <c r="AC1306">
        <v>1926</v>
      </c>
      <c r="AD1306" t="s">
        <v>1432</v>
      </c>
      <c r="AE1306" t="s">
        <v>49</v>
      </c>
      <c r="AF1306" t="s">
        <v>192</v>
      </c>
    </row>
    <row r="1307" spans="1:32">
      <c r="A1307" t="str">
        <f>PROPER(TRIM(Homes[[#This Row],[street]]))</f>
        <v>18823 Se 216Th St</v>
      </c>
      <c r="B1307" t="str">
        <f>PROPER(TRIM(Homes[[#This Row],[city]]))</f>
        <v>Renton</v>
      </c>
      <c r="C1307" t="str">
        <f>_xlfn.TEXTBEFORE(Homes[[#This Row],[statezip]]," ")</f>
        <v>WA</v>
      </c>
      <c r="D1307" s="6" t="str">
        <f>_xlfn.TEXTAFTER(Homes[[#This Row],[statezip]]," ")</f>
        <v>98058</v>
      </c>
      <c r="E1307" s="1">
        <v>589950</v>
      </c>
      <c r="F1307">
        <v>5</v>
      </c>
      <c r="G1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07" s="3" t="str">
        <f>Homes[[#This Row],[bedrooms]] &amp; " bd | " &amp; TEXT(Homes[[#This Row],[bathrooms]],"0.##") &amp; " ba"</f>
        <v>5 bd | 3. ba</v>
      </c>
      <c r="I1307" s="4">
        <v>2790</v>
      </c>
      <c r="J1307" s="1">
        <f>IFERROR(Homes[[#This Row],[price]]/Homes[[#This Row],[sqft_living]]," ")</f>
        <v>211.45161290322579</v>
      </c>
      <c r="K1307" s="4">
        <f>IFERROR(Homes[[#This Row],[sqft_lot]]/43560," ")</f>
        <v>0.44625803489439853</v>
      </c>
      <c r="L1307" t="str">
        <f>IF(Homes[[#This Row],[waterfront]]=1, "Yes","No")</f>
        <v>No</v>
      </c>
      <c r="M1307" s="4" t="str">
        <f>IF(Homes[[#This Row],[sqft_basement]]&gt;0, "Yes","No")</f>
        <v>Yes</v>
      </c>
      <c r="N1307" t="str">
        <f>CHOOSE(Homes[[#This Row],[view]]+1, "None","Fair","Good","Great","Excellent")</f>
        <v>Great</v>
      </c>
      <c r="O1307" t="str">
        <f>CHOOSE(Homes[[#This Row],[condition]], "Poor","Fair","Average","Good","Excellent")</f>
        <v>Excellent</v>
      </c>
      <c r="P1307">
        <f ca="1">YEAR(TODAY())-Homes[[#This Row],[yr_built]]</f>
        <v>52</v>
      </c>
      <c r="Q1307">
        <v>0</v>
      </c>
      <c r="R1307">
        <f ca="1">IF(Homes[[#This Row],[yr_renovated]]&gt;0, YEAR(TODAY())-Homes[[#This Row],[yr_renovated]], YEAR(TODAY())-Homes[[#This Row],[yr_built]])</f>
        <v>52</v>
      </c>
      <c r="S1307">
        <v>1</v>
      </c>
      <c r="T1307" s="2">
        <v>41815</v>
      </c>
      <c r="U1307" s="3">
        <v>3</v>
      </c>
      <c r="V1307" s="4">
        <f>IFERROR(Homes[[#This Row],[sqft_above]]+Homes[[#This Row],[sqft_basement]]," ")</f>
        <v>2790</v>
      </c>
      <c r="W1307" s="4">
        <v>19439</v>
      </c>
      <c r="X1307">
        <v>0</v>
      </c>
      <c r="Y1307">
        <v>3</v>
      </c>
      <c r="Z1307">
        <v>5</v>
      </c>
      <c r="AA1307" s="4">
        <v>1500</v>
      </c>
      <c r="AB1307" s="4">
        <v>1290</v>
      </c>
      <c r="AC1307">
        <v>1973</v>
      </c>
      <c r="AD1307" t="s">
        <v>1433</v>
      </c>
      <c r="AE1307" t="s">
        <v>319</v>
      </c>
      <c r="AF1307" t="s">
        <v>320</v>
      </c>
    </row>
    <row r="1308" spans="1:32">
      <c r="A1308" t="str">
        <f>PROPER(TRIM(Homes[[#This Row],[street]]))</f>
        <v>27463 254Th Pl Se</v>
      </c>
      <c r="B1308" t="str">
        <f>PROPER(TRIM(Homes[[#This Row],[city]]))</f>
        <v>Maple Valley</v>
      </c>
      <c r="C1308" t="str">
        <f>_xlfn.TEXTBEFORE(Homes[[#This Row],[statezip]]," ")</f>
        <v>WA</v>
      </c>
      <c r="D1308" s="6" t="str">
        <f>_xlfn.TEXTAFTER(Homes[[#This Row],[statezip]]," ")</f>
        <v>98038</v>
      </c>
      <c r="E1308" s="1">
        <v>589950</v>
      </c>
      <c r="F1308">
        <v>4</v>
      </c>
      <c r="G1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08" s="3" t="str">
        <f>Homes[[#This Row],[bedrooms]] &amp; " bd | " &amp; TEXT(Homes[[#This Row],[bathrooms]],"0.##") &amp; " ba"</f>
        <v>4 bd | 2.5 ba</v>
      </c>
      <c r="I1308" s="4">
        <v>3190</v>
      </c>
      <c r="J1308" s="1">
        <f>IFERROR(Homes[[#This Row],[price]]/Homes[[#This Row],[sqft_living]]," ")</f>
        <v>184.93730407523512</v>
      </c>
      <c r="K1308" s="4">
        <f>IFERROR(Homes[[#This Row],[sqft_lot]]/43560," ")</f>
        <v>0.18813131313131312</v>
      </c>
      <c r="L1308" t="str">
        <f>IF(Homes[[#This Row],[waterfront]]=1, "Yes","No")</f>
        <v>No</v>
      </c>
      <c r="M1308" s="4" t="str">
        <f>IF(Homes[[#This Row],[sqft_basement]]&gt;0, "Yes","No")</f>
        <v>No</v>
      </c>
      <c r="N1308" t="str">
        <f>CHOOSE(Homes[[#This Row],[view]]+1, "None","Fair","Good","Great","Excellent")</f>
        <v>None</v>
      </c>
      <c r="O1308" t="str">
        <f>CHOOSE(Homes[[#This Row],[condition]], "Poor","Fair","Average","Good","Excellent")</f>
        <v>Average</v>
      </c>
      <c r="P1308">
        <f ca="1">YEAR(TODAY())-Homes[[#This Row],[yr_built]]</f>
        <v>19</v>
      </c>
      <c r="Q1308">
        <v>0</v>
      </c>
      <c r="R1308">
        <f ca="1">IF(Homes[[#This Row],[yr_renovated]]&gt;0, YEAR(TODAY())-Homes[[#This Row],[yr_renovated]], YEAR(TODAY())-Homes[[#This Row],[yr_built]])</f>
        <v>19</v>
      </c>
      <c r="S1308">
        <v>2</v>
      </c>
      <c r="T1308" s="2">
        <v>41814</v>
      </c>
      <c r="U1308" s="3">
        <v>2.5</v>
      </c>
      <c r="V1308" s="4">
        <f>IFERROR(Homes[[#This Row],[sqft_above]]+Homes[[#This Row],[sqft_basement]]," ")</f>
        <v>3190</v>
      </c>
      <c r="W1308" s="4">
        <v>8195</v>
      </c>
      <c r="X1308">
        <v>0</v>
      </c>
      <c r="Y1308">
        <v>0</v>
      </c>
      <c r="Z1308">
        <v>3</v>
      </c>
      <c r="AA1308" s="4">
        <v>3190</v>
      </c>
      <c r="AB1308" s="4">
        <v>0</v>
      </c>
      <c r="AC1308">
        <v>2006</v>
      </c>
      <c r="AD1308" t="s">
        <v>1434</v>
      </c>
      <c r="AE1308" t="s">
        <v>920</v>
      </c>
      <c r="AF1308" t="s">
        <v>921</v>
      </c>
    </row>
    <row r="1309" spans="1:32">
      <c r="A1309" t="str">
        <f>PROPER(TRIM(Homes[[#This Row],[street]]))</f>
        <v>24718 Se Mirrormont Dr</v>
      </c>
      <c r="B1309" t="str">
        <f>PROPER(TRIM(Homes[[#This Row],[city]]))</f>
        <v>Issaquah</v>
      </c>
      <c r="C1309" t="str">
        <f>_xlfn.TEXTBEFORE(Homes[[#This Row],[statezip]]," ")</f>
        <v>WA</v>
      </c>
      <c r="D1309" s="6" t="str">
        <f>_xlfn.TEXTAFTER(Homes[[#This Row],[statezip]]," ")</f>
        <v>98027</v>
      </c>
      <c r="E1309" s="1">
        <v>589900</v>
      </c>
      <c r="F1309">
        <v>4</v>
      </c>
      <c r="G1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309" s="3" t="str">
        <f>Homes[[#This Row],[bedrooms]] &amp; " bd | " &amp; TEXT(Homes[[#This Row],[bathrooms]],"0.##") &amp; " ba"</f>
        <v>4 bd | 4.5 ba</v>
      </c>
      <c r="I1309" s="4">
        <v>3870</v>
      </c>
      <c r="J1309" s="1">
        <f>IFERROR(Homes[[#This Row],[price]]/Homes[[#This Row],[sqft_living]]," ")</f>
        <v>152.42894056847544</v>
      </c>
      <c r="K1309" s="4">
        <f>IFERROR(Homes[[#This Row],[sqft_lot]]/43560," ")</f>
        <v>0.82389807162534434</v>
      </c>
      <c r="L1309" t="str">
        <f>IF(Homes[[#This Row],[waterfront]]=1, "Yes","No")</f>
        <v>No</v>
      </c>
      <c r="M1309" s="4" t="str">
        <f>IF(Homes[[#This Row],[sqft_basement]]&gt;0, "Yes","No")</f>
        <v>Yes</v>
      </c>
      <c r="N1309" t="str">
        <f>CHOOSE(Homes[[#This Row],[view]]+1, "None","Fair","Good","Great","Excellent")</f>
        <v>None</v>
      </c>
      <c r="O1309" t="str">
        <f>CHOOSE(Homes[[#This Row],[condition]], "Poor","Fair","Average","Good","Excellent")</f>
        <v>Average</v>
      </c>
      <c r="P1309">
        <f ca="1">YEAR(TODAY())-Homes[[#This Row],[yr_built]]</f>
        <v>24</v>
      </c>
      <c r="Q1309">
        <v>0</v>
      </c>
      <c r="R1309">
        <f ca="1">IF(Homes[[#This Row],[yr_renovated]]&gt;0, YEAR(TODAY())-Homes[[#This Row],[yr_renovated]], YEAR(TODAY())-Homes[[#This Row],[yr_built]])</f>
        <v>24</v>
      </c>
      <c r="S1309">
        <v>2</v>
      </c>
      <c r="T1309" s="2">
        <v>41800</v>
      </c>
      <c r="U1309" s="3">
        <v>4.5</v>
      </c>
      <c r="V1309" s="4">
        <f>IFERROR(Homes[[#This Row],[sqft_above]]+Homes[[#This Row],[sqft_basement]]," ")</f>
        <v>3870</v>
      </c>
      <c r="W1309" s="4">
        <v>35889</v>
      </c>
      <c r="X1309">
        <v>0</v>
      </c>
      <c r="Y1309">
        <v>0</v>
      </c>
      <c r="Z1309">
        <v>3</v>
      </c>
      <c r="AA1309" s="4">
        <v>2530</v>
      </c>
      <c r="AB1309" s="4">
        <v>1340</v>
      </c>
      <c r="AC1309">
        <v>2001</v>
      </c>
      <c r="AD1309" t="s">
        <v>1435</v>
      </c>
      <c r="AE1309" t="s">
        <v>79</v>
      </c>
      <c r="AF1309" t="s">
        <v>82</v>
      </c>
    </row>
    <row r="1310" spans="1:32">
      <c r="A1310" t="str">
        <f>PROPER(TRIM(Homes[[#This Row],[street]]))</f>
        <v>22819 Ne 166Th St</v>
      </c>
      <c r="B1310" t="str">
        <f>PROPER(TRIM(Homes[[#This Row],[city]]))</f>
        <v>Woodinville</v>
      </c>
      <c r="C1310" t="str">
        <f>_xlfn.TEXTBEFORE(Homes[[#This Row],[statezip]]," ")</f>
        <v>WA</v>
      </c>
      <c r="D1310" s="6" t="str">
        <f>_xlfn.TEXTAFTER(Homes[[#This Row],[statezip]]," ")</f>
        <v>98077</v>
      </c>
      <c r="E1310" s="1">
        <v>589900</v>
      </c>
      <c r="F1310">
        <v>2</v>
      </c>
      <c r="G1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10" s="3" t="str">
        <f>Homes[[#This Row],[bedrooms]] &amp; " bd | " &amp; TEXT(Homes[[#This Row],[bathrooms]],"0.##") &amp; " ba"</f>
        <v>2 bd | 3. ba</v>
      </c>
      <c r="I1310" s="4">
        <v>3160</v>
      </c>
      <c r="J1310" s="1">
        <f>IFERROR(Homes[[#This Row],[price]]/Homes[[#This Row],[sqft_living]]," ")</f>
        <v>186.67721518987341</v>
      </c>
      <c r="K1310" s="4">
        <f>IFERROR(Homes[[#This Row],[sqft_lot]]/43560," ")</f>
        <v>1.5299816345270891</v>
      </c>
      <c r="L1310" t="str">
        <f>IF(Homes[[#This Row],[waterfront]]=1, "Yes","No")</f>
        <v>No</v>
      </c>
      <c r="M1310" s="4" t="str">
        <f>IF(Homes[[#This Row],[sqft_basement]]&gt;0, "Yes","No")</f>
        <v>No</v>
      </c>
      <c r="N1310" t="str">
        <f>CHOOSE(Homes[[#This Row],[view]]+1, "None","Fair","Good","Great","Excellent")</f>
        <v>None</v>
      </c>
      <c r="O1310" t="str">
        <f>CHOOSE(Homes[[#This Row],[condition]], "Poor","Fair","Average","Good","Excellent")</f>
        <v>Average</v>
      </c>
      <c r="P1310">
        <f ca="1">YEAR(TODAY())-Homes[[#This Row],[yr_built]]</f>
        <v>32</v>
      </c>
      <c r="Q1310">
        <v>0</v>
      </c>
      <c r="R1310">
        <f ca="1">IF(Homes[[#This Row],[yr_renovated]]&gt;0, YEAR(TODAY())-Homes[[#This Row],[yr_renovated]], YEAR(TODAY())-Homes[[#This Row],[yr_built]])</f>
        <v>32</v>
      </c>
      <c r="S1310">
        <v>2</v>
      </c>
      <c r="T1310" s="2">
        <v>41767</v>
      </c>
      <c r="U1310" s="3">
        <v>3</v>
      </c>
      <c r="V1310" s="4">
        <f>IFERROR(Homes[[#This Row],[sqft_above]]+Homes[[#This Row],[sqft_basement]]," ")</f>
        <v>3160</v>
      </c>
      <c r="W1310" s="4">
        <v>66646</v>
      </c>
      <c r="X1310">
        <v>0</v>
      </c>
      <c r="Y1310">
        <v>0</v>
      </c>
      <c r="Z1310">
        <v>3</v>
      </c>
      <c r="AA1310" s="4">
        <v>3160</v>
      </c>
      <c r="AB1310" s="4">
        <v>0</v>
      </c>
      <c r="AC1310">
        <v>1993</v>
      </c>
      <c r="AD1310" t="s">
        <v>1436</v>
      </c>
      <c r="AE1310" t="s">
        <v>120</v>
      </c>
      <c r="AF1310" t="s">
        <v>121</v>
      </c>
    </row>
    <row r="1311" spans="1:32">
      <c r="A1311" t="str">
        <f>PROPER(TRIM(Homes[[#This Row],[street]]))</f>
        <v>4405 40Th Ave Sw</v>
      </c>
      <c r="B1311" t="str">
        <f>PROPER(TRIM(Homes[[#This Row],[city]]))</f>
        <v>Seattle</v>
      </c>
      <c r="C1311" t="str">
        <f>_xlfn.TEXTBEFORE(Homes[[#This Row],[statezip]]," ")</f>
        <v>WA</v>
      </c>
      <c r="D1311" s="6" t="str">
        <f>_xlfn.TEXTAFTER(Homes[[#This Row],[statezip]]," ")</f>
        <v>98116</v>
      </c>
      <c r="E1311" s="1">
        <v>589500</v>
      </c>
      <c r="F1311">
        <v>3</v>
      </c>
      <c r="G1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311" s="3" t="str">
        <f>Homes[[#This Row],[bedrooms]] &amp; " bd | " &amp; TEXT(Homes[[#This Row],[bathrooms]],"0.##") &amp; " ba"</f>
        <v>3 bd | 3.25 ba</v>
      </c>
      <c r="I1311" s="4">
        <v>2310</v>
      </c>
      <c r="J1311" s="1">
        <f>IFERROR(Homes[[#This Row],[price]]/Homes[[#This Row],[sqft_living]]," ")</f>
        <v>255.19480519480518</v>
      </c>
      <c r="K1311" s="4">
        <f>IFERROR(Homes[[#This Row],[sqft_lot]]/43560," ")</f>
        <v>7.0592286501377416E-2</v>
      </c>
      <c r="L1311" t="str">
        <f>IF(Homes[[#This Row],[waterfront]]=1, "Yes","No")</f>
        <v>No</v>
      </c>
      <c r="M1311" s="4" t="str">
        <f>IF(Homes[[#This Row],[sqft_basement]]&gt;0, "Yes","No")</f>
        <v>Yes</v>
      </c>
      <c r="N1311" t="str">
        <f>CHOOSE(Homes[[#This Row],[view]]+1, "None","Fair","Good","Great","Excellent")</f>
        <v>None</v>
      </c>
      <c r="O1311" t="str">
        <f>CHOOSE(Homes[[#This Row],[condition]], "Poor","Fair","Average","Good","Excellent")</f>
        <v>Average</v>
      </c>
      <c r="P1311">
        <f ca="1">YEAR(TODAY())-Homes[[#This Row],[yr_built]]</f>
        <v>20</v>
      </c>
      <c r="Q1311">
        <v>0</v>
      </c>
      <c r="R1311">
        <f ca="1">IF(Homes[[#This Row],[yr_renovated]]&gt;0, YEAR(TODAY())-Homes[[#This Row],[yr_renovated]], YEAR(TODAY())-Homes[[#This Row],[yr_built]])</f>
        <v>20</v>
      </c>
      <c r="S1311">
        <v>2</v>
      </c>
      <c r="T1311" s="2">
        <v>41817</v>
      </c>
      <c r="U1311" s="3">
        <v>3.25</v>
      </c>
      <c r="V1311" s="4">
        <f>IFERROR(Homes[[#This Row],[sqft_above]]+Homes[[#This Row],[sqft_basement]]," ")</f>
        <v>2310</v>
      </c>
      <c r="W1311" s="4">
        <v>3075</v>
      </c>
      <c r="X1311">
        <v>0</v>
      </c>
      <c r="Y1311">
        <v>0</v>
      </c>
      <c r="Z1311">
        <v>3</v>
      </c>
      <c r="AA1311" s="4">
        <v>1730</v>
      </c>
      <c r="AB1311" s="4">
        <v>580</v>
      </c>
      <c r="AC1311">
        <v>2005</v>
      </c>
      <c r="AD1311" t="s">
        <v>1437</v>
      </c>
      <c r="AE1311" t="s">
        <v>49</v>
      </c>
      <c r="AF1311" t="s">
        <v>192</v>
      </c>
    </row>
    <row r="1312" spans="1:32">
      <c r="A1312" t="str">
        <f>PROPER(TRIM(Homes[[#This Row],[street]]))</f>
        <v>34917 Se Moffat St</v>
      </c>
      <c r="B1312" t="str">
        <f>PROPER(TRIM(Homes[[#This Row],[city]]))</f>
        <v>Snoqualmie</v>
      </c>
      <c r="C1312" t="str">
        <f>_xlfn.TEXTBEFORE(Homes[[#This Row],[statezip]]," ")</f>
        <v>WA</v>
      </c>
      <c r="D1312" s="6" t="str">
        <f>_xlfn.TEXTAFTER(Homes[[#This Row],[statezip]]," ")</f>
        <v>98065</v>
      </c>
      <c r="E1312" s="1">
        <v>589500</v>
      </c>
      <c r="F1312">
        <v>4</v>
      </c>
      <c r="G1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12" s="3" t="str">
        <f>Homes[[#This Row],[bedrooms]] &amp; " bd | " &amp; TEXT(Homes[[#This Row],[bathrooms]],"0.##") &amp; " ba"</f>
        <v>4 bd | 2.5 ba</v>
      </c>
      <c r="I1312" s="4">
        <v>2630</v>
      </c>
      <c r="J1312" s="1">
        <f>IFERROR(Homes[[#This Row],[price]]/Homes[[#This Row],[sqft_living]]," ")</f>
        <v>224.14448669201522</v>
      </c>
      <c r="K1312" s="4">
        <f>IFERROR(Homes[[#This Row],[sqft_lot]]/43560," ")</f>
        <v>0.14522497704315887</v>
      </c>
      <c r="L1312" t="str">
        <f>IF(Homes[[#This Row],[waterfront]]=1, "Yes","No")</f>
        <v>No</v>
      </c>
      <c r="M1312" s="4" t="str">
        <f>IF(Homes[[#This Row],[sqft_basement]]&gt;0, "Yes","No")</f>
        <v>No</v>
      </c>
      <c r="N1312" t="str">
        <f>CHOOSE(Homes[[#This Row],[view]]+1, "None","Fair","Good","Great","Excellent")</f>
        <v>None</v>
      </c>
      <c r="O1312" t="str">
        <f>CHOOSE(Homes[[#This Row],[condition]], "Poor","Fair","Average","Good","Excellent")</f>
        <v>Average</v>
      </c>
      <c r="P1312">
        <f ca="1">YEAR(TODAY())-Homes[[#This Row],[yr_built]]</f>
        <v>17</v>
      </c>
      <c r="Q1312">
        <v>0</v>
      </c>
      <c r="R1312">
        <f ca="1">IF(Homes[[#This Row],[yr_renovated]]&gt;0, YEAR(TODAY())-Homes[[#This Row],[yr_renovated]], YEAR(TODAY())-Homes[[#This Row],[yr_built]])</f>
        <v>17</v>
      </c>
      <c r="S1312">
        <v>2</v>
      </c>
      <c r="T1312" s="2">
        <v>41796</v>
      </c>
      <c r="U1312" s="3">
        <v>2.5</v>
      </c>
      <c r="V1312" s="4">
        <f>IFERROR(Homes[[#This Row],[sqft_above]]+Homes[[#This Row],[sqft_basement]]," ")</f>
        <v>2630</v>
      </c>
      <c r="W1312" s="4">
        <v>6326</v>
      </c>
      <c r="X1312">
        <v>0</v>
      </c>
      <c r="Y1312">
        <v>0</v>
      </c>
      <c r="Z1312">
        <v>3</v>
      </c>
      <c r="AA1312" s="4">
        <v>2630</v>
      </c>
      <c r="AB1312" s="4">
        <v>0</v>
      </c>
      <c r="AC1312">
        <v>2008</v>
      </c>
      <c r="AD1312" t="s">
        <v>1438</v>
      </c>
      <c r="AE1312" t="s">
        <v>313</v>
      </c>
      <c r="AF1312" t="s">
        <v>314</v>
      </c>
    </row>
    <row r="1313" spans="1:32">
      <c r="A1313" t="str">
        <f>PROPER(TRIM(Homes[[#This Row],[street]]))</f>
        <v>6907 Fairway Ave Se</v>
      </c>
      <c r="B1313" t="str">
        <f>PROPER(TRIM(Homes[[#This Row],[city]]))</f>
        <v>Snoqualmie</v>
      </c>
      <c r="C1313" t="str">
        <f>_xlfn.TEXTBEFORE(Homes[[#This Row],[statezip]]," ")</f>
        <v>WA</v>
      </c>
      <c r="D1313" s="6" t="str">
        <f>_xlfn.TEXTAFTER(Homes[[#This Row],[statezip]]," ")</f>
        <v>98065</v>
      </c>
      <c r="E1313" s="1">
        <v>589000</v>
      </c>
      <c r="F1313">
        <v>4</v>
      </c>
      <c r="G1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13" s="3" t="str">
        <f>Homes[[#This Row],[bedrooms]] &amp; " bd | " &amp; TEXT(Homes[[#This Row],[bathrooms]],"0.##") &amp; " ba"</f>
        <v>4 bd | 2.5 ba</v>
      </c>
      <c r="I1313" s="4">
        <v>2910</v>
      </c>
      <c r="J1313" s="1">
        <f>IFERROR(Homes[[#This Row],[price]]/Homes[[#This Row],[sqft_living]]," ")</f>
        <v>202.40549828178695</v>
      </c>
      <c r="K1313" s="4">
        <f>IFERROR(Homes[[#This Row],[sqft_lot]]/43560," ")</f>
        <v>0.13259871441689625</v>
      </c>
      <c r="L1313" t="str">
        <f>IF(Homes[[#This Row],[waterfront]]=1, "Yes","No")</f>
        <v>No</v>
      </c>
      <c r="M1313" s="4" t="str">
        <f>IF(Homes[[#This Row],[sqft_basement]]&gt;0, "Yes","No")</f>
        <v>No</v>
      </c>
      <c r="N1313" t="str">
        <f>CHOOSE(Homes[[#This Row],[view]]+1, "None","Fair","Good","Great","Excellent")</f>
        <v>Good</v>
      </c>
      <c r="O1313" t="str">
        <f>CHOOSE(Homes[[#This Row],[condition]], "Poor","Fair","Average","Good","Excellent")</f>
        <v>Average</v>
      </c>
      <c r="P1313">
        <f ca="1">YEAR(TODAY())-Homes[[#This Row],[yr_built]]</f>
        <v>27</v>
      </c>
      <c r="Q1313">
        <v>2006</v>
      </c>
      <c r="R1313">
        <f ca="1">IF(Homes[[#This Row],[yr_renovated]]&gt;0, YEAR(TODAY())-Homes[[#This Row],[yr_renovated]], YEAR(TODAY())-Homes[[#This Row],[yr_built]])</f>
        <v>19</v>
      </c>
      <c r="S1313">
        <v>2</v>
      </c>
      <c r="T1313" s="2">
        <v>41780</v>
      </c>
      <c r="U1313" s="3">
        <v>2.5</v>
      </c>
      <c r="V1313" s="4">
        <f>IFERROR(Homes[[#This Row],[sqft_above]]+Homes[[#This Row],[sqft_basement]]," ")</f>
        <v>2910</v>
      </c>
      <c r="W1313" s="4">
        <v>5776</v>
      </c>
      <c r="X1313">
        <v>0</v>
      </c>
      <c r="Y1313">
        <v>2</v>
      </c>
      <c r="Z1313">
        <v>3</v>
      </c>
      <c r="AA1313" s="4">
        <v>2910</v>
      </c>
      <c r="AB1313" s="4">
        <v>0</v>
      </c>
      <c r="AC1313">
        <v>1998</v>
      </c>
      <c r="AD1313" t="s">
        <v>1439</v>
      </c>
      <c r="AE1313" t="s">
        <v>313</v>
      </c>
      <c r="AF1313" t="s">
        <v>314</v>
      </c>
    </row>
    <row r="1314" spans="1:32">
      <c r="A1314" t="str">
        <f>PROPER(TRIM(Homes[[#This Row],[street]]))</f>
        <v>11611 106Th Ave Ne</v>
      </c>
      <c r="B1314" t="str">
        <f>PROPER(TRIM(Homes[[#This Row],[city]]))</f>
        <v>Kirkland</v>
      </c>
      <c r="C1314" t="str">
        <f>_xlfn.TEXTBEFORE(Homes[[#This Row],[statezip]]," ")</f>
        <v>WA</v>
      </c>
      <c r="D1314" s="6" t="str">
        <f>_xlfn.TEXTAFTER(Homes[[#This Row],[statezip]]," ")</f>
        <v>98034</v>
      </c>
      <c r="E1314" s="1">
        <v>589000</v>
      </c>
      <c r="F1314">
        <v>4</v>
      </c>
      <c r="G1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14" s="3" t="str">
        <f>Homes[[#This Row],[bedrooms]] &amp; " bd | " &amp; TEXT(Homes[[#This Row],[bathrooms]],"0.##") &amp; " ba"</f>
        <v>4 bd | 3. ba</v>
      </c>
      <c r="I1314" s="4">
        <v>2440</v>
      </c>
      <c r="J1314" s="1">
        <f>IFERROR(Homes[[#This Row],[price]]/Homes[[#This Row],[sqft_living]]," ")</f>
        <v>241.39344262295083</v>
      </c>
      <c r="K1314" s="4">
        <f>IFERROR(Homes[[#This Row],[sqft_lot]]/43560," ")</f>
        <v>0.22038567493112948</v>
      </c>
      <c r="L1314" t="str">
        <f>IF(Homes[[#This Row],[waterfront]]=1, "Yes","No")</f>
        <v>No</v>
      </c>
      <c r="M1314" s="4" t="str">
        <f>IF(Homes[[#This Row],[sqft_basement]]&gt;0, "Yes","No")</f>
        <v>No</v>
      </c>
      <c r="N1314" t="str">
        <f>CHOOSE(Homes[[#This Row],[view]]+1, "None","Fair","Good","Great","Excellent")</f>
        <v>None</v>
      </c>
      <c r="O1314" t="str">
        <f>CHOOSE(Homes[[#This Row],[condition]], "Poor","Fair","Average","Good","Excellent")</f>
        <v>Excellent</v>
      </c>
      <c r="P1314">
        <f ca="1">YEAR(TODAY())-Homes[[#This Row],[yr_built]]</f>
        <v>64</v>
      </c>
      <c r="Q1314">
        <v>0</v>
      </c>
      <c r="R1314">
        <f ca="1">IF(Homes[[#This Row],[yr_renovated]]&gt;0, YEAR(TODAY())-Homes[[#This Row],[yr_renovated]], YEAR(TODAY())-Homes[[#This Row],[yr_built]])</f>
        <v>64</v>
      </c>
      <c r="S1314">
        <v>2</v>
      </c>
      <c r="T1314" s="2">
        <v>41803</v>
      </c>
      <c r="U1314" s="3">
        <v>3</v>
      </c>
      <c r="V1314" s="4">
        <f>IFERROR(Homes[[#This Row],[sqft_above]]+Homes[[#This Row],[sqft_basement]]," ")</f>
        <v>2440</v>
      </c>
      <c r="W1314" s="4">
        <v>9600</v>
      </c>
      <c r="X1314">
        <v>0</v>
      </c>
      <c r="Y1314">
        <v>0</v>
      </c>
      <c r="Z1314">
        <v>5</v>
      </c>
      <c r="AA1314" s="4">
        <v>2440</v>
      </c>
      <c r="AB1314" s="4">
        <v>0</v>
      </c>
      <c r="AC1314">
        <v>1961</v>
      </c>
      <c r="AD1314" t="s">
        <v>1440</v>
      </c>
      <c r="AE1314" t="s">
        <v>46</v>
      </c>
      <c r="AF1314" t="s">
        <v>47</v>
      </c>
    </row>
    <row r="1315" spans="1:32">
      <c r="A1315" t="str">
        <f>PROPER(TRIM(Homes[[#This Row],[street]]))</f>
        <v>3406 60Th Ave Sw</v>
      </c>
      <c r="B1315" t="str">
        <f>PROPER(TRIM(Homes[[#This Row],[city]]))</f>
        <v>Seattle</v>
      </c>
      <c r="C1315" t="str">
        <f>_xlfn.TEXTBEFORE(Homes[[#This Row],[statezip]]," ")</f>
        <v>WA</v>
      </c>
      <c r="D1315" s="6" t="str">
        <f>_xlfn.TEXTAFTER(Homes[[#This Row],[statezip]]," ")</f>
        <v>98116</v>
      </c>
      <c r="E1315" s="1">
        <v>589000</v>
      </c>
      <c r="F1315">
        <v>3</v>
      </c>
      <c r="G1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15" s="3" t="str">
        <f>Homes[[#This Row],[bedrooms]] &amp; " bd | " &amp; TEXT(Homes[[#This Row],[bathrooms]],"0.##") &amp; " ba"</f>
        <v>3 bd | 2. ba</v>
      </c>
      <c r="I1315" s="4">
        <v>2250</v>
      </c>
      <c r="J1315" s="1">
        <f>IFERROR(Homes[[#This Row],[price]]/Homes[[#This Row],[sqft_living]]," ")</f>
        <v>261.77777777777777</v>
      </c>
      <c r="K1315" s="4">
        <f>IFERROR(Homes[[#This Row],[sqft_lot]]/43560," ")</f>
        <v>0.20202020202020202</v>
      </c>
      <c r="L1315" t="str">
        <f>IF(Homes[[#This Row],[waterfront]]=1, "Yes","No")</f>
        <v>No</v>
      </c>
      <c r="M1315" s="4" t="str">
        <f>IF(Homes[[#This Row],[sqft_basement]]&gt;0, "Yes","No")</f>
        <v>Yes</v>
      </c>
      <c r="N1315" t="str">
        <f>CHOOSE(Homes[[#This Row],[view]]+1, "None","Fair","Good","Great","Excellent")</f>
        <v>None</v>
      </c>
      <c r="O1315" t="str">
        <f>CHOOSE(Homes[[#This Row],[condition]], "Poor","Fair","Average","Good","Excellent")</f>
        <v>Good</v>
      </c>
      <c r="P1315">
        <f ca="1">YEAR(TODAY())-Homes[[#This Row],[yr_built]]</f>
        <v>100</v>
      </c>
      <c r="Q1315">
        <v>1968</v>
      </c>
      <c r="R1315">
        <f ca="1">IF(Homes[[#This Row],[yr_renovated]]&gt;0, YEAR(TODAY())-Homes[[#This Row],[yr_renovated]], YEAR(TODAY())-Homes[[#This Row],[yr_built]])</f>
        <v>57</v>
      </c>
      <c r="S1315">
        <v>1</v>
      </c>
      <c r="T1315" s="2">
        <v>41803</v>
      </c>
      <c r="U1315" s="3">
        <v>2</v>
      </c>
      <c r="V1315" s="4">
        <f>IFERROR(Homes[[#This Row],[sqft_above]]+Homes[[#This Row],[sqft_basement]]," ")</f>
        <v>2250</v>
      </c>
      <c r="W1315" s="4">
        <v>8800</v>
      </c>
      <c r="X1315">
        <v>0</v>
      </c>
      <c r="Y1315">
        <v>0</v>
      </c>
      <c r="Z1315">
        <v>4</v>
      </c>
      <c r="AA1315" s="4">
        <v>1250</v>
      </c>
      <c r="AB1315" s="4">
        <v>1000</v>
      </c>
      <c r="AC1315">
        <v>1925</v>
      </c>
      <c r="AD1315" t="s">
        <v>1441</v>
      </c>
      <c r="AE1315" t="s">
        <v>49</v>
      </c>
      <c r="AF1315" t="s">
        <v>192</v>
      </c>
    </row>
    <row r="1316" spans="1:32">
      <c r="A1316" t="str">
        <f>PROPER(TRIM(Homes[[#This Row],[street]]))</f>
        <v>3228 36Th Ave W</v>
      </c>
      <c r="B1316" t="str">
        <f>PROPER(TRIM(Homes[[#This Row],[city]]))</f>
        <v>Seattle</v>
      </c>
      <c r="C1316" t="str">
        <f>_xlfn.TEXTBEFORE(Homes[[#This Row],[statezip]]," ")</f>
        <v>WA</v>
      </c>
      <c r="D1316" s="6" t="str">
        <f>_xlfn.TEXTAFTER(Homes[[#This Row],[statezip]]," ")</f>
        <v>98199</v>
      </c>
      <c r="E1316" s="1">
        <v>589000</v>
      </c>
      <c r="F1316">
        <v>3</v>
      </c>
      <c r="G1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16" s="3" t="str">
        <f>Homes[[#This Row],[bedrooms]] &amp; " bd | " &amp; TEXT(Homes[[#This Row],[bathrooms]],"0.##") &amp; " ba"</f>
        <v>3 bd | 1. ba</v>
      </c>
      <c r="I1316" s="4">
        <v>1110</v>
      </c>
      <c r="J1316" s="1">
        <f>IFERROR(Homes[[#This Row],[price]]/Homes[[#This Row],[sqft_living]]," ")</f>
        <v>530.63063063063066</v>
      </c>
      <c r="K1316" s="4">
        <f>IFERROR(Homes[[#This Row],[sqft_lot]]/43560," ")</f>
        <v>0.13774104683195593</v>
      </c>
      <c r="L1316" t="str">
        <f>IF(Homes[[#This Row],[waterfront]]=1, "Yes","No")</f>
        <v>No</v>
      </c>
      <c r="M1316" s="4" t="str">
        <f>IF(Homes[[#This Row],[sqft_basement]]&gt;0, "Yes","No")</f>
        <v>No</v>
      </c>
      <c r="N1316" t="str">
        <f>CHOOSE(Homes[[#This Row],[view]]+1, "None","Fair","Good","Great","Excellent")</f>
        <v>None</v>
      </c>
      <c r="O1316" t="str">
        <f>CHOOSE(Homes[[#This Row],[condition]], "Poor","Fair","Average","Good","Excellent")</f>
        <v>Excellent</v>
      </c>
      <c r="P1316">
        <f ca="1">YEAR(TODAY())-Homes[[#This Row],[yr_built]]</f>
        <v>93</v>
      </c>
      <c r="Q1316">
        <v>2002</v>
      </c>
      <c r="R1316">
        <f ca="1">IF(Homes[[#This Row],[yr_renovated]]&gt;0, YEAR(TODAY())-Homes[[#This Row],[yr_renovated]], YEAR(TODAY())-Homes[[#This Row],[yr_built]])</f>
        <v>23</v>
      </c>
      <c r="S1316">
        <v>1.5</v>
      </c>
      <c r="T1316" s="2">
        <v>41787</v>
      </c>
      <c r="U1316" s="3">
        <v>1</v>
      </c>
      <c r="V1316" s="4">
        <f>IFERROR(Homes[[#This Row],[sqft_above]]+Homes[[#This Row],[sqft_basement]]," ")</f>
        <v>1110</v>
      </c>
      <c r="W1316" s="4">
        <v>6000</v>
      </c>
      <c r="X1316">
        <v>0</v>
      </c>
      <c r="Y1316">
        <v>0</v>
      </c>
      <c r="Z1316">
        <v>5</v>
      </c>
      <c r="AA1316" s="4">
        <v>1110</v>
      </c>
      <c r="AB1316" s="4">
        <v>0</v>
      </c>
      <c r="AC1316">
        <v>1932</v>
      </c>
      <c r="AD1316" t="s">
        <v>1442</v>
      </c>
      <c r="AE1316" t="s">
        <v>49</v>
      </c>
      <c r="AF1316" t="s">
        <v>58</v>
      </c>
    </row>
    <row r="1317" spans="1:32">
      <c r="A1317" t="str">
        <f>PROPER(TRIM(Homes[[#This Row],[street]]))</f>
        <v>10510 160Th Ave Ne</v>
      </c>
      <c r="B1317" t="str">
        <f>PROPER(TRIM(Homes[[#This Row],[city]]))</f>
        <v>Redmond</v>
      </c>
      <c r="C1317" t="str">
        <f>_xlfn.TEXTBEFORE(Homes[[#This Row],[statezip]]," ")</f>
        <v>WA</v>
      </c>
      <c r="D1317" s="6" t="str">
        <f>_xlfn.TEXTAFTER(Homes[[#This Row],[statezip]]," ")</f>
        <v>98052</v>
      </c>
      <c r="E1317" s="1">
        <v>588000</v>
      </c>
      <c r="F1317">
        <v>3</v>
      </c>
      <c r="G1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17" s="3" t="str">
        <f>Homes[[#This Row],[bedrooms]] &amp; " bd | " &amp; TEXT(Homes[[#This Row],[bathrooms]],"0.##") &amp; " ba"</f>
        <v>3 bd | 2.25 ba</v>
      </c>
      <c r="I1317" s="4">
        <v>2030</v>
      </c>
      <c r="J1317" s="1">
        <f>IFERROR(Homes[[#This Row],[price]]/Homes[[#This Row],[sqft_living]]," ")</f>
        <v>289.65517241379308</v>
      </c>
      <c r="K1317" s="4">
        <f>IFERROR(Homes[[#This Row],[sqft_lot]]/43560," ")</f>
        <v>0.16873278236914602</v>
      </c>
      <c r="L1317" t="str">
        <f>IF(Homes[[#This Row],[waterfront]]=1, "Yes","No")</f>
        <v>No</v>
      </c>
      <c r="M1317" s="4" t="str">
        <f>IF(Homes[[#This Row],[sqft_basement]]&gt;0, "Yes","No")</f>
        <v>Yes</v>
      </c>
      <c r="N1317" t="str">
        <f>CHOOSE(Homes[[#This Row],[view]]+1, "None","Fair","Good","Great","Excellent")</f>
        <v>None</v>
      </c>
      <c r="O1317" t="str">
        <f>CHOOSE(Homes[[#This Row],[condition]], "Poor","Fair","Average","Good","Excellent")</f>
        <v>Good</v>
      </c>
      <c r="P1317">
        <f ca="1">YEAR(TODAY())-Homes[[#This Row],[yr_built]]</f>
        <v>48</v>
      </c>
      <c r="Q1317">
        <v>0</v>
      </c>
      <c r="R1317">
        <f ca="1">IF(Homes[[#This Row],[yr_renovated]]&gt;0, YEAR(TODAY())-Homes[[#This Row],[yr_renovated]], YEAR(TODAY())-Homes[[#This Row],[yr_built]])</f>
        <v>48</v>
      </c>
      <c r="S1317">
        <v>1</v>
      </c>
      <c r="T1317" s="2">
        <v>41778</v>
      </c>
      <c r="U1317" s="3">
        <v>2.25</v>
      </c>
      <c r="V1317" s="4">
        <f>IFERROR(Homes[[#This Row],[sqft_above]]+Homes[[#This Row],[sqft_basement]]," ")</f>
        <v>2030</v>
      </c>
      <c r="W1317" s="4">
        <v>7350</v>
      </c>
      <c r="X1317">
        <v>0</v>
      </c>
      <c r="Y1317">
        <v>0</v>
      </c>
      <c r="Z1317">
        <v>4</v>
      </c>
      <c r="AA1317" s="4">
        <v>1190</v>
      </c>
      <c r="AB1317" s="4">
        <v>840</v>
      </c>
      <c r="AC1317">
        <v>1977</v>
      </c>
      <c r="AD1317" t="s">
        <v>1443</v>
      </c>
      <c r="AE1317" t="s">
        <v>137</v>
      </c>
      <c r="AF1317" t="s">
        <v>138</v>
      </c>
    </row>
    <row r="1318" spans="1:32">
      <c r="A1318" t="str">
        <f>PROPER(TRIM(Homes[[#This Row],[street]]))</f>
        <v>8222 16Th Ave Ne</v>
      </c>
      <c r="B1318" t="str">
        <f>PROPER(TRIM(Homes[[#This Row],[city]]))</f>
        <v>Seattle</v>
      </c>
      <c r="C1318" t="str">
        <f>_xlfn.TEXTBEFORE(Homes[[#This Row],[statezip]]," ")</f>
        <v>WA</v>
      </c>
      <c r="D1318" s="6" t="str">
        <f>_xlfn.TEXTAFTER(Homes[[#This Row],[statezip]]," ")</f>
        <v>98115</v>
      </c>
      <c r="E1318" s="1">
        <v>588000</v>
      </c>
      <c r="F1318">
        <v>3</v>
      </c>
      <c r="G1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18" s="3" t="str">
        <f>Homes[[#This Row],[bedrooms]] &amp; " bd | " &amp; TEXT(Homes[[#This Row],[bathrooms]],"0.##") &amp; " ba"</f>
        <v>3 bd | 2. ba</v>
      </c>
      <c r="I1318" s="4">
        <v>1860</v>
      </c>
      <c r="J1318" s="1">
        <f>IFERROR(Homes[[#This Row],[price]]/Homes[[#This Row],[sqft_living]]," ")</f>
        <v>316.12903225806451</v>
      </c>
      <c r="K1318" s="4">
        <f>IFERROR(Homes[[#This Row],[sqft_lot]]/43560," ")</f>
        <v>0.10966483011937557</v>
      </c>
      <c r="L1318" t="str">
        <f>IF(Homes[[#This Row],[waterfront]]=1, "Yes","No")</f>
        <v>No</v>
      </c>
      <c r="M1318" s="4" t="str">
        <f>IF(Homes[[#This Row],[sqft_basement]]&gt;0, "Yes","No")</f>
        <v>No</v>
      </c>
      <c r="N1318" t="str">
        <f>CHOOSE(Homes[[#This Row],[view]]+1, "None","Fair","Good","Great","Excellent")</f>
        <v>None</v>
      </c>
      <c r="O1318" t="str">
        <f>CHOOSE(Homes[[#This Row],[condition]], "Poor","Fair","Average","Good","Excellent")</f>
        <v>Excellent</v>
      </c>
      <c r="P1318">
        <f ca="1">YEAR(TODAY())-Homes[[#This Row],[yr_built]]</f>
        <v>117</v>
      </c>
      <c r="Q1318">
        <v>0</v>
      </c>
      <c r="R1318">
        <f ca="1">IF(Homes[[#This Row],[yr_renovated]]&gt;0, YEAR(TODAY())-Homes[[#This Row],[yr_renovated]], YEAR(TODAY())-Homes[[#This Row],[yr_built]])</f>
        <v>117</v>
      </c>
      <c r="S1318">
        <v>2</v>
      </c>
      <c r="T1318" s="2">
        <v>41827</v>
      </c>
      <c r="U1318" s="3">
        <v>2</v>
      </c>
      <c r="V1318" s="4">
        <f>IFERROR(Homes[[#This Row],[sqft_above]]+Homes[[#This Row],[sqft_basement]]," ")</f>
        <v>1860</v>
      </c>
      <c r="W1318" s="4">
        <v>4777</v>
      </c>
      <c r="X1318">
        <v>0</v>
      </c>
      <c r="Y1318">
        <v>0</v>
      </c>
      <c r="Z1318">
        <v>5</v>
      </c>
      <c r="AA1318" s="4">
        <v>1860</v>
      </c>
      <c r="AB1318" s="4">
        <v>0</v>
      </c>
      <c r="AC1318">
        <v>1908</v>
      </c>
      <c r="AD1318" t="s">
        <v>1444</v>
      </c>
      <c r="AE1318" t="s">
        <v>49</v>
      </c>
      <c r="AF1318" t="s">
        <v>154</v>
      </c>
    </row>
    <row r="1319" spans="1:32">
      <c r="A1319" t="str">
        <f>PROPER(TRIM(Homes[[#This Row],[street]]))</f>
        <v>8314 Jones Ave Nw</v>
      </c>
      <c r="B1319" t="str">
        <f>PROPER(TRIM(Homes[[#This Row],[city]]))</f>
        <v>Seattle</v>
      </c>
      <c r="C1319" t="str">
        <f>_xlfn.TEXTBEFORE(Homes[[#This Row],[statezip]]," ")</f>
        <v>WA</v>
      </c>
      <c r="D1319" s="6" t="str">
        <f>_xlfn.TEXTAFTER(Homes[[#This Row],[statezip]]," ")</f>
        <v>98117</v>
      </c>
      <c r="E1319" s="1">
        <v>588000</v>
      </c>
      <c r="F1319">
        <v>5</v>
      </c>
      <c r="G1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19" s="3" t="str">
        <f>Homes[[#This Row],[bedrooms]] &amp; " bd | " &amp; TEXT(Homes[[#This Row],[bathrooms]],"0.##") &amp; " ba"</f>
        <v>5 bd | 3. ba</v>
      </c>
      <c r="I1319" s="4">
        <v>2190</v>
      </c>
      <c r="J1319" s="1">
        <f>IFERROR(Homes[[#This Row],[price]]/Homes[[#This Row],[sqft_living]]," ")</f>
        <v>268.49315068493149</v>
      </c>
      <c r="K1319" s="4">
        <f>IFERROR(Homes[[#This Row],[sqft_lot]]/43560," ")</f>
        <v>0.11248852157943066</v>
      </c>
      <c r="L1319" t="str">
        <f>IF(Homes[[#This Row],[waterfront]]=1, "Yes","No")</f>
        <v>No</v>
      </c>
      <c r="M1319" s="4" t="str">
        <f>IF(Homes[[#This Row],[sqft_basement]]&gt;0, "Yes","No")</f>
        <v>Yes</v>
      </c>
      <c r="N1319" t="str">
        <f>CHOOSE(Homes[[#This Row],[view]]+1, "None","Fair","Good","Great","Excellent")</f>
        <v>None</v>
      </c>
      <c r="O1319" t="str">
        <f>CHOOSE(Homes[[#This Row],[condition]], "Poor","Fair","Average","Good","Excellent")</f>
        <v>Excellent</v>
      </c>
      <c r="P1319">
        <f ca="1">YEAR(TODAY())-Homes[[#This Row],[yr_built]]</f>
        <v>85</v>
      </c>
      <c r="Q1319">
        <v>0</v>
      </c>
      <c r="R1319">
        <f ca="1">IF(Homes[[#This Row],[yr_renovated]]&gt;0, YEAR(TODAY())-Homes[[#This Row],[yr_renovated]], YEAR(TODAY())-Homes[[#This Row],[yr_built]])</f>
        <v>85</v>
      </c>
      <c r="S1319">
        <v>2</v>
      </c>
      <c r="T1319" s="2">
        <v>41823</v>
      </c>
      <c r="U1319" s="3">
        <v>3</v>
      </c>
      <c r="V1319" s="4">
        <f>IFERROR(Homes[[#This Row],[sqft_above]]+Homes[[#This Row],[sqft_basement]]," ")</f>
        <v>2190</v>
      </c>
      <c r="W1319" s="4">
        <v>4900</v>
      </c>
      <c r="X1319">
        <v>0</v>
      </c>
      <c r="Y1319">
        <v>0</v>
      </c>
      <c r="Z1319">
        <v>5</v>
      </c>
      <c r="AA1319" s="4">
        <v>1490</v>
      </c>
      <c r="AB1319" s="4">
        <v>700</v>
      </c>
      <c r="AC1319">
        <v>1940</v>
      </c>
      <c r="AD1319" t="s">
        <v>1445</v>
      </c>
      <c r="AE1319" t="s">
        <v>49</v>
      </c>
      <c r="AF1319" t="s">
        <v>204</v>
      </c>
    </row>
    <row r="1320" spans="1:32">
      <c r="A1320" t="str">
        <f>PROPER(TRIM(Homes[[#This Row],[street]]))</f>
        <v>7734 39Th Ave Ne</v>
      </c>
      <c r="B1320" t="str">
        <f>PROPER(TRIM(Homes[[#This Row],[city]]))</f>
        <v>Seattle</v>
      </c>
      <c r="C1320" t="str">
        <f>_xlfn.TEXTBEFORE(Homes[[#This Row],[statezip]]," ")</f>
        <v>WA</v>
      </c>
      <c r="D1320" s="6" t="str">
        <f>_xlfn.TEXTAFTER(Homes[[#This Row],[statezip]]," ")</f>
        <v>98115</v>
      </c>
      <c r="E1320" s="1">
        <v>588000</v>
      </c>
      <c r="F1320">
        <v>4</v>
      </c>
      <c r="G1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20" s="3" t="str">
        <f>Homes[[#This Row],[bedrooms]] &amp; " bd | " &amp; TEXT(Homes[[#This Row],[bathrooms]],"0.##") &amp; " ba"</f>
        <v>4 bd | 2. ba</v>
      </c>
      <c r="I1320" s="4">
        <v>1680</v>
      </c>
      <c r="J1320" s="1">
        <f>IFERROR(Homes[[#This Row],[price]]/Homes[[#This Row],[sqft_living]]," ")</f>
        <v>350</v>
      </c>
      <c r="K1320" s="4">
        <f>IFERROR(Homes[[#This Row],[sqft_lot]]/43560," ")</f>
        <v>0.1147842056932966</v>
      </c>
      <c r="L1320" t="str">
        <f>IF(Homes[[#This Row],[waterfront]]=1, "Yes","No")</f>
        <v>No</v>
      </c>
      <c r="M1320" s="4" t="str">
        <f>IF(Homes[[#This Row],[sqft_basement]]&gt;0, "Yes","No")</f>
        <v>Yes</v>
      </c>
      <c r="N1320" t="str">
        <f>CHOOSE(Homes[[#This Row],[view]]+1, "None","Fair","Good","Great","Excellent")</f>
        <v>None</v>
      </c>
      <c r="O1320" t="str">
        <f>CHOOSE(Homes[[#This Row],[condition]], "Poor","Fair","Average","Good","Excellent")</f>
        <v>Average</v>
      </c>
      <c r="P1320">
        <f ca="1">YEAR(TODAY())-Homes[[#This Row],[yr_built]]</f>
        <v>75</v>
      </c>
      <c r="Q1320">
        <v>2005</v>
      </c>
      <c r="R1320">
        <f ca="1">IF(Homes[[#This Row],[yr_renovated]]&gt;0, YEAR(TODAY())-Homes[[#This Row],[yr_renovated]], YEAR(TODAY())-Homes[[#This Row],[yr_built]])</f>
        <v>20</v>
      </c>
      <c r="S1320">
        <v>1</v>
      </c>
      <c r="T1320" s="2">
        <v>41801</v>
      </c>
      <c r="U1320" s="3">
        <v>2</v>
      </c>
      <c r="V1320" s="4">
        <f>IFERROR(Homes[[#This Row],[sqft_above]]+Homes[[#This Row],[sqft_basement]]," ")</f>
        <v>1680</v>
      </c>
      <c r="W1320" s="4">
        <v>5000</v>
      </c>
      <c r="X1320">
        <v>0</v>
      </c>
      <c r="Y1320">
        <v>0</v>
      </c>
      <c r="Z1320">
        <v>3</v>
      </c>
      <c r="AA1320" s="4">
        <v>980</v>
      </c>
      <c r="AB1320" s="4">
        <v>700</v>
      </c>
      <c r="AC1320">
        <v>1950</v>
      </c>
      <c r="AD1320" t="s">
        <v>1446</v>
      </c>
      <c r="AE1320" t="s">
        <v>49</v>
      </c>
      <c r="AF1320" t="s">
        <v>154</v>
      </c>
    </row>
    <row r="1321" spans="1:32">
      <c r="A1321" t="str">
        <f>PROPER(TRIM(Homes[[#This Row],[street]]))</f>
        <v>723 N 43Rd St</v>
      </c>
      <c r="B1321" t="str">
        <f>PROPER(TRIM(Homes[[#This Row],[city]]))</f>
        <v>Seattle</v>
      </c>
      <c r="C1321" t="str">
        <f>_xlfn.TEXTBEFORE(Homes[[#This Row],[statezip]]," ")</f>
        <v>WA</v>
      </c>
      <c r="D1321" s="6" t="str">
        <f>_xlfn.TEXTAFTER(Homes[[#This Row],[statezip]]," ")</f>
        <v>98103</v>
      </c>
      <c r="E1321" s="1">
        <v>587206</v>
      </c>
      <c r="F1321">
        <v>3</v>
      </c>
      <c r="G1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321" s="3" t="str">
        <f>Homes[[#This Row],[bedrooms]] &amp; " bd | " &amp; TEXT(Homes[[#This Row],[bathrooms]],"0.##") &amp; " ba"</f>
        <v>3 bd | 3.5 ba</v>
      </c>
      <c r="I1321" s="4">
        <v>1890</v>
      </c>
      <c r="J1321" s="1">
        <f>IFERROR(Homes[[#This Row],[price]]/Homes[[#This Row],[sqft_living]]," ")</f>
        <v>310.6910052910053</v>
      </c>
      <c r="K1321" s="4">
        <f>IFERROR(Homes[[#This Row],[sqft_lot]]/43560," ")</f>
        <v>3.9256198347107439E-2</v>
      </c>
      <c r="L1321" t="str">
        <f>IF(Homes[[#This Row],[waterfront]]=1, "Yes","No")</f>
        <v>No</v>
      </c>
      <c r="M1321" s="4" t="str">
        <f>IF(Homes[[#This Row],[sqft_basement]]&gt;0, "Yes","No")</f>
        <v>Yes</v>
      </c>
      <c r="N1321" t="str">
        <f>CHOOSE(Homes[[#This Row],[view]]+1, "None","Fair","Good","Great","Excellent")</f>
        <v>None</v>
      </c>
      <c r="O1321" t="str">
        <f>CHOOSE(Homes[[#This Row],[condition]], "Poor","Fair","Average","Good","Excellent")</f>
        <v>Average</v>
      </c>
      <c r="P1321">
        <f ca="1">YEAR(TODAY())-Homes[[#This Row],[yr_built]]</f>
        <v>26</v>
      </c>
      <c r="Q1321">
        <v>0</v>
      </c>
      <c r="R1321">
        <f ca="1">IF(Homes[[#This Row],[yr_renovated]]&gt;0, YEAR(TODAY())-Homes[[#This Row],[yr_renovated]], YEAR(TODAY())-Homes[[#This Row],[yr_built]])</f>
        <v>26</v>
      </c>
      <c r="S1321">
        <v>2</v>
      </c>
      <c r="T1321" s="2">
        <v>41810</v>
      </c>
      <c r="U1321" s="3">
        <v>3.5</v>
      </c>
      <c r="V1321" s="4">
        <f>IFERROR(Homes[[#This Row],[sqft_above]]+Homes[[#This Row],[sqft_basement]]," ")</f>
        <v>1890</v>
      </c>
      <c r="W1321" s="4">
        <v>1710</v>
      </c>
      <c r="X1321">
        <v>0</v>
      </c>
      <c r="Y1321">
        <v>0</v>
      </c>
      <c r="Z1321">
        <v>3</v>
      </c>
      <c r="AA1321" s="4">
        <v>1640</v>
      </c>
      <c r="AB1321" s="4">
        <v>250</v>
      </c>
      <c r="AC1321">
        <v>1999</v>
      </c>
      <c r="AD1321" t="s">
        <v>1447</v>
      </c>
      <c r="AE1321" t="s">
        <v>49</v>
      </c>
      <c r="AF1321" t="s">
        <v>172</v>
      </c>
    </row>
    <row r="1322" spans="1:32">
      <c r="A1322" t="str">
        <f>PROPER(TRIM(Homes[[#This Row],[street]]))</f>
        <v>3118 264Th Ave Ne</v>
      </c>
      <c r="B1322" t="str">
        <f>PROPER(TRIM(Homes[[#This Row],[city]]))</f>
        <v>Redmond</v>
      </c>
      <c r="C1322" t="str">
        <f>_xlfn.TEXTBEFORE(Homes[[#This Row],[statezip]]," ")</f>
        <v>WA</v>
      </c>
      <c r="D1322" s="6" t="str">
        <f>_xlfn.TEXTAFTER(Homes[[#This Row],[statezip]]," ")</f>
        <v>98053</v>
      </c>
      <c r="E1322" s="1">
        <v>587000</v>
      </c>
      <c r="F1322">
        <v>3</v>
      </c>
      <c r="G1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22" s="3" t="str">
        <f>Homes[[#This Row],[bedrooms]] &amp; " bd | " &amp; TEXT(Homes[[#This Row],[bathrooms]],"0.##") &amp; " ba"</f>
        <v>3 bd | 2.25 ba</v>
      </c>
      <c r="I1322" s="4">
        <v>2370</v>
      </c>
      <c r="J1322" s="1">
        <f>IFERROR(Homes[[#This Row],[price]]/Homes[[#This Row],[sqft_living]]," ")</f>
        <v>247.67932489451476</v>
      </c>
      <c r="K1322" s="4">
        <f>IFERROR(Homes[[#This Row],[sqft_lot]]/43560," ")</f>
        <v>5</v>
      </c>
      <c r="L1322" t="str">
        <f>IF(Homes[[#This Row],[waterfront]]=1, "Yes","No")</f>
        <v>No</v>
      </c>
      <c r="M1322" s="4" t="str">
        <f>IF(Homes[[#This Row],[sqft_basement]]&gt;0, "Yes","No")</f>
        <v>No</v>
      </c>
      <c r="N1322" t="str">
        <f>CHOOSE(Homes[[#This Row],[view]]+1, "None","Fair","Good","Great","Excellent")</f>
        <v>None</v>
      </c>
      <c r="O1322" t="str">
        <f>CHOOSE(Homes[[#This Row],[condition]], "Poor","Fair","Average","Good","Excellent")</f>
        <v>Average</v>
      </c>
      <c r="P1322">
        <f ca="1">YEAR(TODAY())-Homes[[#This Row],[yr_built]]</f>
        <v>46</v>
      </c>
      <c r="Q1322">
        <v>2014</v>
      </c>
      <c r="R1322">
        <f ca="1">IF(Homes[[#This Row],[yr_renovated]]&gt;0, YEAR(TODAY())-Homes[[#This Row],[yr_renovated]], YEAR(TODAY())-Homes[[#This Row],[yr_built]])</f>
        <v>11</v>
      </c>
      <c r="S1322">
        <v>2</v>
      </c>
      <c r="T1322" s="2">
        <v>41786</v>
      </c>
      <c r="U1322" s="3">
        <v>2.25</v>
      </c>
      <c r="V1322" s="4">
        <f>IFERROR(Homes[[#This Row],[sqft_above]]+Homes[[#This Row],[sqft_basement]]," ")</f>
        <v>2370</v>
      </c>
      <c r="W1322" s="4">
        <v>217800</v>
      </c>
      <c r="X1322">
        <v>0</v>
      </c>
      <c r="Y1322">
        <v>0</v>
      </c>
      <c r="Z1322">
        <v>3</v>
      </c>
      <c r="AA1322" s="4">
        <v>2370</v>
      </c>
      <c r="AB1322" s="4">
        <v>0</v>
      </c>
      <c r="AC1322">
        <v>1979</v>
      </c>
      <c r="AD1322" t="s">
        <v>1448</v>
      </c>
      <c r="AE1322" t="s">
        <v>137</v>
      </c>
      <c r="AF1322" t="s">
        <v>208</v>
      </c>
    </row>
    <row r="1323" spans="1:32">
      <c r="A1323" t="str">
        <f>PROPER(TRIM(Homes[[#This Row],[street]]))</f>
        <v>13013 Ne 202Nd Pl</v>
      </c>
      <c r="B1323" t="str">
        <f>PROPER(TRIM(Homes[[#This Row],[city]]))</f>
        <v>Woodinville</v>
      </c>
      <c r="C1323" t="str">
        <f>_xlfn.TEXTBEFORE(Homes[[#This Row],[statezip]]," ")</f>
        <v>WA</v>
      </c>
      <c r="D1323" s="6" t="str">
        <f>_xlfn.TEXTAFTER(Homes[[#This Row],[statezip]]," ")</f>
        <v>98072</v>
      </c>
      <c r="E1323" s="1">
        <v>587000</v>
      </c>
      <c r="F1323">
        <v>4</v>
      </c>
      <c r="G1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3" s="3" t="str">
        <f>Homes[[#This Row],[bedrooms]] &amp; " bd | " &amp; TEXT(Homes[[#This Row],[bathrooms]],"0.##") &amp; " ba"</f>
        <v>4 bd | 2.5 ba</v>
      </c>
      <c r="I1323" s="4">
        <v>2550</v>
      </c>
      <c r="J1323" s="1">
        <f>IFERROR(Homes[[#This Row],[price]]/Homes[[#This Row],[sqft_living]]," ")</f>
        <v>230.19607843137254</v>
      </c>
      <c r="K1323" s="4">
        <f>IFERROR(Homes[[#This Row],[sqft_lot]]/43560," ")</f>
        <v>0.14361799816345272</v>
      </c>
      <c r="L1323" t="str">
        <f>IF(Homes[[#This Row],[waterfront]]=1, "Yes","No")</f>
        <v>No</v>
      </c>
      <c r="M1323" s="4" t="str">
        <f>IF(Homes[[#This Row],[sqft_basement]]&gt;0, "Yes","No")</f>
        <v>No</v>
      </c>
      <c r="N1323" t="str">
        <f>CHOOSE(Homes[[#This Row],[view]]+1, "None","Fair","Good","Great","Excellent")</f>
        <v>None</v>
      </c>
      <c r="O1323" t="str">
        <f>CHOOSE(Homes[[#This Row],[condition]], "Poor","Fair","Average","Good","Excellent")</f>
        <v>Average</v>
      </c>
      <c r="P1323">
        <f ca="1">YEAR(TODAY())-Homes[[#This Row],[yr_built]]</f>
        <v>33</v>
      </c>
      <c r="Q1323">
        <v>0</v>
      </c>
      <c r="R1323">
        <f ca="1">IF(Homes[[#This Row],[yr_renovated]]&gt;0, YEAR(TODAY())-Homes[[#This Row],[yr_renovated]], YEAR(TODAY())-Homes[[#This Row],[yr_built]])</f>
        <v>33</v>
      </c>
      <c r="S1323">
        <v>2</v>
      </c>
      <c r="T1323" s="2">
        <v>41790</v>
      </c>
      <c r="U1323" s="3">
        <v>2.5</v>
      </c>
      <c r="V1323" s="4">
        <f>IFERROR(Homes[[#This Row],[sqft_above]]+Homes[[#This Row],[sqft_basement]]," ")</f>
        <v>2550</v>
      </c>
      <c r="W1323" s="4">
        <v>6256</v>
      </c>
      <c r="X1323">
        <v>0</v>
      </c>
      <c r="Y1323">
        <v>0</v>
      </c>
      <c r="Z1323">
        <v>3</v>
      </c>
      <c r="AA1323" s="4">
        <v>2550</v>
      </c>
      <c r="AB1323" s="4">
        <v>0</v>
      </c>
      <c r="AC1323">
        <v>1992</v>
      </c>
      <c r="AD1323" t="s">
        <v>1449</v>
      </c>
      <c r="AE1323" t="s">
        <v>120</v>
      </c>
      <c r="AF1323" t="s">
        <v>275</v>
      </c>
    </row>
    <row r="1324" spans="1:32">
      <c r="A1324" t="str">
        <f>PROPER(TRIM(Homes[[#This Row],[street]]))</f>
        <v>3840 Evanston Ave N</v>
      </c>
      <c r="B1324" t="str">
        <f>PROPER(TRIM(Homes[[#This Row],[city]]))</f>
        <v>Seattle</v>
      </c>
      <c r="C1324" t="str">
        <f>_xlfn.TEXTBEFORE(Homes[[#This Row],[statezip]]," ")</f>
        <v>WA</v>
      </c>
      <c r="D1324" s="6" t="str">
        <f>_xlfn.TEXTAFTER(Homes[[#This Row],[statezip]]," ")</f>
        <v>98103</v>
      </c>
      <c r="E1324" s="1">
        <v>586500</v>
      </c>
      <c r="F1324">
        <v>3</v>
      </c>
      <c r="G1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4" s="3" t="str">
        <f>Homes[[#This Row],[bedrooms]] &amp; " bd | " &amp; TEXT(Homes[[#This Row],[bathrooms]],"0.##") &amp; " ba"</f>
        <v>3 bd | 2.5 ba</v>
      </c>
      <c r="I1324" s="4">
        <v>1780</v>
      </c>
      <c r="J1324" s="1">
        <f>IFERROR(Homes[[#This Row],[price]]/Homes[[#This Row],[sqft_living]]," ")</f>
        <v>329.49438202247188</v>
      </c>
      <c r="K1324" s="4">
        <f>IFERROR(Homes[[#This Row],[sqft_lot]]/43560," ")</f>
        <v>3.4136822773186408E-2</v>
      </c>
      <c r="L1324" t="str">
        <f>IF(Homes[[#This Row],[waterfront]]=1, "Yes","No")</f>
        <v>No</v>
      </c>
      <c r="M1324" s="4" t="str">
        <f>IF(Homes[[#This Row],[sqft_basement]]&gt;0, "Yes","No")</f>
        <v>Yes</v>
      </c>
      <c r="N1324" t="str">
        <f>CHOOSE(Homes[[#This Row],[view]]+1, "None","Fair","Good","Great","Excellent")</f>
        <v>None</v>
      </c>
      <c r="O1324" t="str">
        <f>CHOOSE(Homes[[#This Row],[condition]], "Poor","Fair","Average","Good","Excellent")</f>
        <v>Average</v>
      </c>
      <c r="P1324">
        <f ca="1">YEAR(TODAY())-Homes[[#This Row],[yr_built]]</f>
        <v>19</v>
      </c>
      <c r="Q1324">
        <v>0</v>
      </c>
      <c r="R1324">
        <f ca="1">IF(Homes[[#This Row],[yr_renovated]]&gt;0, YEAR(TODAY())-Homes[[#This Row],[yr_renovated]], YEAR(TODAY())-Homes[[#This Row],[yr_built]])</f>
        <v>19</v>
      </c>
      <c r="S1324">
        <v>3</v>
      </c>
      <c r="T1324" s="2">
        <v>41794</v>
      </c>
      <c r="U1324" s="3">
        <v>2.5</v>
      </c>
      <c r="V1324" s="4">
        <f>IFERROR(Homes[[#This Row],[sqft_above]]+Homes[[#This Row],[sqft_basement]]," ")</f>
        <v>1780</v>
      </c>
      <c r="W1324" s="4">
        <v>1487</v>
      </c>
      <c r="X1324">
        <v>0</v>
      </c>
      <c r="Y1324">
        <v>0</v>
      </c>
      <c r="Z1324">
        <v>3</v>
      </c>
      <c r="AA1324" s="4">
        <v>1600</v>
      </c>
      <c r="AB1324" s="4">
        <v>180</v>
      </c>
      <c r="AC1324">
        <v>2006</v>
      </c>
      <c r="AD1324" t="s">
        <v>1450</v>
      </c>
      <c r="AE1324" t="s">
        <v>49</v>
      </c>
      <c r="AF1324" t="s">
        <v>172</v>
      </c>
    </row>
    <row r="1325" spans="1:32">
      <c r="A1325" t="str">
        <f>PROPER(TRIM(Homes[[#This Row],[street]]))</f>
        <v>3901 Park Ave N</v>
      </c>
      <c r="B1325" t="str">
        <f>PROPER(TRIM(Homes[[#This Row],[city]]))</f>
        <v>Renton</v>
      </c>
      <c r="C1325" t="str">
        <f>_xlfn.TEXTBEFORE(Homes[[#This Row],[statezip]]," ")</f>
        <v>WA</v>
      </c>
      <c r="D1325" s="6" t="str">
        <f>_xlfn.TEXTAFTER(Homes[[#This Row],[statezip]]," ")</f>
        <v>98056</v>
      </c>
      <c r="E1325" s="1">
        <v>585000</v>
      </c>
      <c r="F1325">
        <v>4</v>
      </c>
      <c r="G1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25" s="3" t="str">
        <f>Homes[[#This Row],[bedrooms]] &amp; " bd | " &amp; TEXT(Homes[[#This Row],[bathrooms]],"0.##") &amp; " ba"</f>
        <v>4 bd | 1.75 ba</v>
      </c>
      <c r="I1325" s="4">
        <v>3000</v>
      </c>
      <c r="J1325" s="1">
        <f>IFERROR(Homes[[#This Row],[price]]/Homes[[#This Row],[sqft_living]]," ")</f>
        <v>195</v>
      </c>
      <c r="K1325" s="4">
        <f>IFERROR(Homes[[#This Row],[sqft_lot]]/43560," ")</f>
        <v>0.9687786960514233</v>
      </c>
      <c r="L1325" t="str">
        <f>IF(Homes[[#This Row],[waterfront]]=1, "Yes","No")</f>
        <v>No</v>
      </c>
      <c r="M1325" s="4" t="str">
        <f>IF(Homes[[#This Row],[sqft_basement]]&gt;0, "Yes","No")</f>
        <v>Yes</v>
      </c>
      <c r="N1325" t="str">
        <f>CHOOSE(Homes[[#This Row],[view]]+1, "None","Fair","Good","Great","Excellent")</f>
        <v>Great</v>
      </c>
      <c r="O1325" t="str">
        <f>CHOOSE(Homes[[#This Row],[condition]], "Poor","Fair","Average","Good","Excellent")</f>
        <v>Average</v>
      </c>
      <c r="P1325">
        <f ca="1">YEAR(TODAY())-Homes[[#This Row],[yr_built]]</f>
        <v>75</v>
      </c>
      <c r="Q1325">
        <v>2005</v>
      </c>
      <c r="R1325">
        <f ca="1">IF(Homes[[#This Row],[yr_renovated]]&gt;0, YEAR(TODAY())-Homes[[#This Row],[yr_renovated]], YEAR(TODAY())-Homes[[#This Row],[yr_built]])</f>
        <v>20</v>
      </c>
      <c r="S1325">
        <v>1</v>
      </c>
      <c r="T1325" s="2">
        <v>41781</v>
      </c>
      <c r="U1325" s="3">
        <v>1.75</v>
      </c>
      <c r="V1325" s="4">
        <f>IFERROR(Homes[[#This Row],[sqft_above]]+Homes[[#This Row],[sqft_basement]]," ")</f>
        <v>3000</v>
      </c>
      <c r="W1325" s="4">
        <v>42200</v>
      </c>
      <c r="X1325">
        <v>0</v>
      </c>
      <c r="Y1325">
        <v>3</v>
      </c>
      <c r="Z1325">
        <v>3</v>
      </c>
      <c r="AA1325" s="4">
        <v>1500</v>
      </c>
      <c r="AB1325" s="4">
        <v>1500</v>
      </c>
      <c r="AC1325">
        <v>1950</v>
      </c>
      <c r="AD1325" t="s">
        <v>1451</v>
      </c>
      <c r="AE1325" t="s">
        <v>319</v>
      </c>
      <c r="AF1325" t="s">
        <v>672</v>
      </c>
    </row>
    <row r="1326" spans="1:32">
      <c r="A1326" t="str">
        <f>PROPER(TRIM(Homes[[#This Row],[street]]))</f>
        <v>18206 Mclean Rd Sw</v>
      </c>
      <c r="B1326" t="str">
        <f>PROPER(TRIM(Homes[[#This Row],[city]]))</f>
        <v>Vashon</v>
      </c>
      <c r="C1326" t="str">
        <f>_xlfn.TEXTBEFORE(Homes[[#This Row],[statezip]]," ")</f>
        <v>WA</v>
      </c>
      <c r="D1326" s="6" t="str">
        <f>_xlfn.TEXTAFTER(Homes[[#This Row],[statezip]]," ")</f>
        <v>98070</v>
      </c>
      <c r="E1326" s="1">
        <v>585000</v>
      </c>
      <c r="F1326">
        <v>4</v>
      </c>
      <c r="G1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26" s="3" t="str">
        <f>Homes[[#This Row],[bedrooms]] &amp; " bd | " &amp; TEXT(Homes[[#This Row],[bathrooms]],"0.##") &amp; " ba"</f>
        <v>4 bd | 1.75 ba</v>
      </c>
      <c r="I1326" s="4">
        <v>2470</v>
      </c>
      <c r="J1326" s="1">
        <f>IFERROR(Homes[[#This Row],[price]]/Homes[[#This Row],[sqft_living]]," ")</f>
        <v>236.84210526315789</v>
      </c>
      <c r="K1326" s="4">
        <f>IFERROR(Homes[[#This Row],[sqft_lot]]/43560," ")</f>
        <v>3.025482093663912</v>
      </c>
      <c r="L1326" t="str">
        <f>IF(Homes[[#This Row],[waterfront]]=1, "Yes","No")</f>
        <v>No</v>
      </c>
      <c r="M1326" s="4" t="str">
        <f>IF(Homes[[#This Row],[sqft_basement]]&gt;0, "Yes","No")</f>
        <v>No</v>
      </c>
      <c r="N1326" t="str">
        <f>CHOOSE(Homes[[#This Row],[view]]+1, "None","Fair","Good","Great","Excellent")</f>
        <v>Good</v>
      </c>
      <c r="O1326" t="str">
        <f>CHOOSE(Homes[[#This Row],[condition]], "Poor","Fair","Average","Good","Excellent")</f>
        <v>Average</v>
      </c>
      <c r="P1326">
        <f ca="1">YEAR(TODAY())-Homes[[#This Row],[yr_built]]</f>
        <v>88</v>
      </c>
      <c r="Q1326">
        <v>1999</v>
      </c>
      <c r="R1326">
        <f ca="1">IF(Homes[[#This Row],[yr_renovated]]&gt;0, YEAR(TODAY())-Homes[[#This Row],[yr_renovated]], YEAR(TODAY())-Homes[[#This Row],[yr_built]])</f>
        <v>26</v>
      </c>
      <c r="S1326">
        <v>2</v>
      </c>
      <c r="T1326" s="2">
        <v>41799</v>
      </c>
      <c r="U1326" s="3">
        <v>1.75</v>
      </c>
      <c r="V1326" s="4">
        <f>IFERROR(Homes[[#This Row],[sqft_above]]+Homes[[#This Row],[sqft_basement]]," ")</f>
        <v>2470</v>
      </c>
      <c r="W1326" s="4">
        <v>131790</v>
      </c>
      <c r="X1326">
        <v>0</v>
      </c>
      <c r="Y1326">
        <v>2</v>
      </c>
      <c r="Z1326">
        <v>3</v>
      </c>
      <c r="AA1326" s="4">
        <v>2470</v>
      </c>
      <c r="AB1326" s="4">
        <v>0</v>
      </c>
      <c r="AC1326">
        <v>1937</v>
      </c>
      <c r="AD1326" t="s">
        <v>1452</v>
      </c>
      <c r="AE1326" t="s">
        <v>619</v>
      </c>
      <c r="AF1326" t="s">
        <v>620</v>
      </c>
    </row>
    <row r="1327" spans="1:32">
      <c r="A1327" t="str">
        <f>PROPER(TRIM(Homes[[#This Row],[street]]))</f>
        <v>4640 193Rd Ave Se</v>
      </c>
      <c r="B1327" t="str">
        <f>PROPER(TRIM(Homes[[#This Row],[city]]))</f>
        <v>Issaquah</v>
      </c>
      <c r="C1327" t="str">
        <f>_xlfn.TEXTBEFORE(Homes[[#This Row],[statezip]]," ")</f>
        <v>WA</v>
      </c>
      <c r="D1327" s="6" t="str">
        <f>_xlfn.TEXTAFTER(Homes[[#This Row],[statezip]]," ")</f>
        <v>98027</v>
      </c>
      <c r="E1327" s="1">
        <v>585000</v>
      </c>
      <c r="F1327">
        <v>3</v>
      </c>
      <c r="G1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27" s="3" t="str">
        <f>Homes[[#This Row],[bedrooms]] &amp; " bd | " &amp; TEXT(Homes[[#This Row],[bathrooms]],"0.##") &amp; " ba"</f>
        <v>3 bd | 1.75 ba</v>
      </c>
      <c r="I1327" s="4">
        <v>1850</v>
      </c>
      <c r="J1327" s="1">
        <f>IFERROR(Homes[[#This Row],[price]]/Homes[[#This Row],[sqft_living]]," ")</f>
        <v>316.2162162162162</v>
      </c>
      <c r="K1327" s="4">
        <f>IFERROR(Homes[[#This Row],[sqft_lot]]/43560," ")</f>
        <v>0.17757116620752986</v>
      </c>
      <c r="L1327" t="str">
        <f>IF(Homes[[#This Row],[waterfront]]=1, "Yes","No")</f>
        <v>No</v>
      </c>
      <c r="M1327" s="4" t="str">
        <f>IF(Homes[[#This Row],[sqft_basement]]&gt;0, "Yes","No")</f>
        <v>No</v>
      </c>
      <c r="N1327" t="str">
        <f>CHOOSE(Homes[[#This Row],[view]]+1, "None","Fair","Good","Great","Excellent")</f>
        <v>None</v>
      </c>
      <c r="O1327" t="str">
        <f>CHOOSE(Homes[[#This Row],[condition]], "Poor","Fair","Average","Good","Excellent")</f>
        <v>Good</v>
      </c>
      <c r="P1327">
        <f ca="1">YEAR(TODAY())-Homes[[#This Row],[yr_built]]</f>
        <v>42</v>
      </c>
      <c r="Q1327">
        <v>0</v>
      </c>
      <c r="R1327">
        <f ca="1">IF(Homes[[#This Row],[yr_renovated]]&gt;0, YEAR(TODAY())-Homes[[#This Row],[yr_renovated]], YEAR(TODAY())-Homes[[#This Row],[yr_built]])</f>
        <v>42</v>
      </c>
      <c r="S1327">
        <v>1</v>
      </c>
      <c r="T1327" s="2">
        <v>41786</v>
      </c>
      <c r="U1327" s="3">
        <v>1.75</v>
      </c>
      <c r="V1327" s="4">
        <f>IFERROR(Homes[[#This Row],[sqft_above]]+Homes[[#This Row],[sqft_basement]]," ")</f>
        <v>1850</v>
      </c>
      <c r="W1327" s="4">
        <v>7735</v>
      </c>
      <c r="X1327">
        <v>0</v>
      </c>
      <c r="Y1327">
        <v>0</v>
      </c>
      <c r="Z1327">
        <v>4</v>
      </c>
      <c r="AA1327" s="4">
        <v>1850</v>
      </c>
      <c r="AB1327" s="4">
        <v>0</v>
      </c>
      <c r="AC1327">
        <v>1983</v>
      </c>
      <c r="AD1327" t="s">
        <v>1453</v>
      </c>
      <c r="AE1327" t="s">
        <v>79</v>
      </c>
      <c r="AF1327" t="s">
        <v>82</v>
      </c>
    </row>
    <row r="1328" spans="1:32">
      <c r="A1328" t="str">
        <f>PROPER(TRIM(Homes[[#This Row],[street]]))</f>
        <v>360 Se Bush St</v>
      </c>
      <c r="B1328" t="str">
        <f>PROPER(TRIM(Homes[[#This Row],[city]]))</f>
        <v>Issaquah</v>
      </c>
      <c r="C1328" t="str">
        <f>_xlfn.TEXTBEFORE(Homes[[#This Row],[statezip]]," ")</f>
        <v>WA</v>
      </c>
      <c r="D1328" s="6" t="str">
        <f>_xlfn.TEXTAFTER(Homes[[#This Row],[statezip]]," ")</f>
        <v>98027</v>
      </c>
      <c r="E1328" s="1">
        <v>585000</v>
      </c>
      <c r="F1328">
        <v>4</v>
      </c>
      <c r="G1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8" s="3" t="str">
        <f>Homes[[#This Row],[bedrooms]] &amp; " bd | " &amp; TEXT(Homes[[#This Row],[bathrooms]],"0.##") &amp; " ba"</f>
        <v>4 bd | 2.5 ba</v>
      </c>
      <c r="I1328" s="4">
        <v>2430</v>
      </c>
      <c r="J1328" s="1">
        <f>IFERROR(Homes[[#This Row],[price]]/Homes[[#This Row],[sqft_living]]," ")</f>
        <v>240.74074074074073</v>
      </c>
      <c r="K1328" s="4">
        <f>IFERROR(Homes[[#This Row],[sqft_lot]]/43560," ")</f>
        <v>0.1089761248852158</v>
      </c>
      <c r="L1328" t="str">
        <f>IF(Homes[[#This Row],[waterfront]]=1, "Yes","No")</f>
        <v>No</v>
      </c>
      <c r="M1328" s="4" t="str">
        <f>IF(Homes[[#This Row],[sqft_basement]]&gt;0, "Yes","No")</f>
        <v>No</v>
      </c>
      <c r="N1328" t="str">
        <f>CHOOSE(Homes[[#This Row],[view]]+1, "None","Fair","Good","Great","Excellent")</f>
        <v>None</v>
      </c>
      <c r="O1328" t="str">
        <f>CHOOSE(Homes[[#This Row],[condition]], "Poor","Fair","Average","Good","Excellent")</f>
        <v>Average</v>
      </c>
      <c r="P1328">
        <f ca="1">YEAR(TODAY())-Homes[[#This Row],[yr_built]]</f>
        <v>17</v>
      </c>
      <c r="Q1328">
        <v>0</v>
      </c>
      <c r="R1328">
        <f ca="1">IF(Homes[[#This Row],[yr_renovated]]&gt;0, YEAR(TODAY())-Homes[[#This Row],[yr_renovated]], YEAR(TODAY())-Homes[[#This Row],[yr_built]])</f>
        <v>17</v>
      </c>
      <c r="S1328">
        <v>2</v>
      </c>
      <c r="T1328" s="2">
        <v>41796</v>
      </c>
      <c r="U1328" s="3">
        <v>2.5</v>
      </c>
      <c r="V1328" s="4">
        <f>IFERROR(Homes[[#This Row],[sqft_above]]+Homes[[#This Row],[sqft_basement]]," ")</f>
        <v>2430</v>
      </c>
      <c r="W1328" s="4">
        <v>4747</v>
      </c>
      <c r="X1328">
        <v>0</v>
      </c>
      <c r="Y1328">
        <v>0</v>
      </c>
      <c r="Z1328">
        <v>3</v>
      </c>
      <c r="AA1328" s="4">
        <v>2430</v>
      </c>
      <c r="AB1328" s="4">
        <v>0</v>
      </c>
      <c r="AC1328">
        <v>2008</v>
      </c>
      <c r="AD1328" t="s">
        <v>1454</v>
      </c>
      <c r="AE1328" t="s">
        <v>79</v>
      </c>
      <c r="AF1328" t="s">
        <v>82</v>
      </c>
    </row>
    <row r="1329" spans="1:32">
      <c r="A1329" t="str">
        <f>PROPER(TRIM(Homes[[#This Row],[street]]))</f>
        <v>12458 Juanita Dr Ne</v>
      </c>
      <c r="B1329" t="str">
        <f>PROPER(TRIM(Homes[[#This Row],[city]]))</f>
        <v>Kirkland</v>
      </c>
      <c r="C1329" t="str">
        <f>_xlfn.TEXTBEFORE(Homes[[#This Row],[statezip]]," ")</f>
        <v>WA</v>
      </c>
      <c r="D1329" s="6" t="str">
        <f>_xlfn.TEXTAFTER(Homes[[#This Row],[statezip]]," ")</f>
        <v>98034</v>
      </c>
      <c r="E1329" s="1">
        <v>585000</v>
      </c>
      <c r="F1329">
        <v>4</v>
      </c>
      <c r="G1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29" s="3" t="str">
        <f>Homes[[#This Row],[bedrooms]] &amp; " bd | " &amp; TEXT(Homes[[#This Row],[bathrooms]],"0.##") &amp; " ba"</f>
        <v>4 bd | 2.5 ba</v>
      </c>
      <c r="I1329" s="4">
        <v>2840</v>
      </c>
      <c r="J1329" s="1">
        <f>IFERROR(Homes[[#This Row],[price]]/Homes[[#This Row],[sqft_living]]," ")</f>
        <v>205.98591549295776</v>
      </c>
      <c r="K1329" s="4">
        <f>IFERROR(Homes[[#This Row],[sqft_lot]]/43560," ")</f>
        <v>0.25353535353535356</v>
      </c>
      <c r="L1329" t="str">
        <f>IF(Homes[[#This Row],[waterfront]]=1, "Yes","No")</f>
        <v>No</v>
      </c>
      <c r="M1329" s="4" t="str">
        <f>IF(Homes[[#This Row],[sqft_basement]]&gt;0, "Yes","No")</f>
        <v>No</v>
      </c>
      <c r="N1329" t="str">
        <f>CHOOSE(Homes[[#This Row],[view]]+1, "None","Fair","Good","Great","Excellent")</f>
        <v>None</v>
      </c>
      <c r="O1329" t="str">
        <f>CHOOSE(Homes[[#This Row],[condition]], "Poor","Fair","Average","Good","Excellent")</f>
        <v>Average</v>
      </c>
      <c r="P1329">
        <f ca="1">YEAR(TODAY())-Homes[[#This Row],[yr_built]]</f>
        <v>24</v>
      </c>
      <c r="Q1329">
        <v>0</v>
      </c>
      <c r="R1329">
        <f ca="1">IF(Homes[[#This Row],[yr_renovated]]&gt;0, YEAR(TODAY())-Homes[[#This Row],[yr_renovated]], YEAR(TODAY())-Homes[[#This Row],[yr_built]])</f>
        <v>24</v>
      </c>
      <c r="S1329">
        <v>2</v>
      </c>
      <c r="T1329" s="2">
        <v>41809</v>
      </c>
      <c r="U1329" s="3">
        <v>2.5</v>
      </c>
      <c r="V1329" s="4">
        <f>IFERROR(Homes[[#This Row],[sqft_above]]+Homes[[#This Row],[sqft_basement]]," ")</f>
        <v>2840</v>
      </c>
      <c r="W1329" s="4">
        <v>11044</v>
      </c>
      <c r="X1329">
        <v>0</v>
      </c>
      <c r="Y1329">
        <v>0</v>
      </c>
      <c r="Z1329">
        <v>3</v>
      </c>
      <c r="AA1329" s="4">
        <v>2840</v>
      </c>
      <c r="AB1329" s="4">
        <v>0</v>
      </c>
      <c r="AC1329">
        <v>2001</v>
      </c>
      <c r="AD1329" t="s">
        <v>1455</v>
      </c>
      <c r="AE1329" t="s">
        <v>46</v>
      </c>
      <c r="AF1329" t="s">
        <v>47</v>
      </c>
    </row>
    <row r="1330" spans="1:32">
      <c r="A1330" t="str">
        <f>PROPER(TRIM(Homes[[#This Row],[street]]))</f>
        <v>11826 Ne 145Th St</v>
      </c>
      <c r="B1330" t="str">
        <f>PROPER(TRIM(Homes[[#This Row],[city]]))</f>
        <v>Kirkland</v>
      </c>
      <c r="C1330" t="str">
        <f>_xlfn.TEXTBEFORE(Homes[[#This Row],[statezip]]," ")</f>
        <v>WA</v>
      </c>
      <c r="D1330" s="6" t="str">
        <f>_xlfn.TEXTAFTER(Homes[[#This Row],[statezip]]," ")</f>
        <v>98034</v>
      </c>
      <c r="E1330" s="1">
        <v>585000</v>
      </c>
      <c r="F1330">
        <v>4</v>
      </c>
      <c r="G1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30" s="3" t="str">
        <f>Homes[[#This Row],[bedrooms]] &amp; " bd | " &amp; TEXT(Homes[[#This Row],[bathrooms]],"0.##") &amp; " ba"</f>
        <v>4 bd | 2.75 ba</v>
      </c>
      <c r="I1330" s="4">
        <v>2890</v>
      </c>
      <c r="J1330" s="1">
        <f>IFERROR(Homes[[#This Row],[price]]/Homes[[#This Row],[sqft_living]]," ")</f>
        <v>202.42214532871972</v>
      </c>
      <c r="K1330" s="4">
        <f>IFERROR(Homes[[#This Row],[sqft_lot]]/43560," ")</f>
        <v>0.15668044077134985</v>
      </c>
      <c r="L1330" t="str">
        <f>IF(Homes[[#This Row],[waterfront]]=1, "Yes","No")</f>
        <v>No</v>
      </c>
      <c r="M1330" s="4" t="str">
        <f>IF(Homes[[#This Row],[sqft_basement]]&gt;0, "Yes","No")</f>
        <v>Yes</v>
      </c>
      <c r="N1330" t="str">
        <f>CHOOSE(Homes[[#This Row],[view]]+1, "None","Fair","Good","Great","Excellent")</f>
        <v>None</v>
      </c>
      <c r="O1330" t="str">
        <f>CHOOSE(Homes[[#This Row],[condition]], "Poor","Fair","Average","Good","Excellent")</f>
        <v>Average</v>
      </c>
      <c r="P1330">
        <f ca="1">YEAR(TODAY())-Homes[[#This Row],[yr_built]]</f>
        <v>52</v>
      </c>
      <c r="Q1330">
        <v>2013</v>
      </c>
      <c r="R1330">
        <f ca="1">IF(Homes[[#This Row],[yr_renovated]]&gt;0, YEAR(TODAY())-Homes[[#This Row],[yr_renovated]], YEAR(TODAY())-Homes[[#This Row],[yr_built]])</f>
        <v>12</v>
      </c>
      <c r="S1330">
        <v>1</v>
      </c>
      <c r="T1330" s="2">
        <v>41815</v>
      </c>
      <c r="U1330" s="3">
        <v>2.75</v>
      </c>
      <c r="V1330" s="4">
        <f>IFERROR(Homes[[#This Row],[sqft_above]]+Homes[[#This Row],[sqft_basement]]," ")</f>
        <v>2890</v>
      </c>
      <c r="W1330" s="4">
        <v>6825</v>
      </c>
      <c r="X1330">
        <v>0</v>
      </c>
      <c r="Y1330">
        <v>0</v>
      </c>
      <c r="Z1330">
        <v>3</v>
      </c>
      <c r="AA1330" s="4">
        <v>1560</v>
      </c>
      <c r="AB1330" s="4">
        <v>1330</v>
      </c>
      <c r="AC1330">
        <v>1973</v>
      </c>
      <c r="AD1330" t="s">
        <v>1456</v>
      </c>
      <c r="AE1330" t="s">
        <v>46</v>
      </c>
      <c r="AF1330" t="s">
        <v>47</v>
      </c>
    </row>
    <row r="1331" spans="1:32">
      <c r="A1331" t="str">
        <f>PROPER(TRIM(Homes[[#This Row],[street]]))</f>
        <v>3505 Monterey Ct Ne</v>
      </c>
      <c r="B1331" t="str">
        <f>PROPER(TRIM(Homes[[#This Row],[city]]))</f>
        <v>Renton</v>
      </c>
      <c r="C1331" t="str">
        <f>_xlfn.TEXTBEFORE(Homes[[#This Row],[statezip]]," ")</f>
        <v>WA</v>
      </c>
      <c r="D1331" s="6" t="str">
        <f>_xlfn.TEXTAFTER(Homes[[#This Row],[statezip]]," ")</f>
        <v>98056</v>
      </c>
      <c r="E1331" s="1">
        <v>585000</v>
      </c>
      <c r="F1331">
        <v>4</v>
      </c>
      <c r="G1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1" s="3" t="str">
        <f>Homes[[#This Row],[bedrooms]] &amp; " bd | " &amp; TEXT(Homes[[#This Row],[bathrooms]],"0.##") &amp; " ba"</f>
        <v>4 bd | 2.5 ba</v>
      </c>
      <c r="I1331" s="4">
        <v>2630</v>
      </c>
      <c r="J1331" s="1">
        <f>IFERROR(Homes[[#This Row],[price]]/Homes[[#This Row],[sqft_living]]," ")</f>
        <v>222.43346007604563</v>
      </c>
      <c r="K1331" s="4">
        <f>IFERROR(Homes[[#This Row],[sqft_lot]]/43560," ")</f>
        <v>0.14198806244260789</v>
      </c>
      <c r="L1331" t="str">
        <f>IF(Homes[[#This Row],[waterfront]]=1, "Yes","No")</f>
        <v>No</v>
      </c>
      <c r="M1331" s="4" t="str">
        <f>IF(Homes[[#This Row],[sqft_basement]]&gt;0, "Yes","No")</f>
        <v>No</v>
      </c>
      <c r="N1331" t="str">
        <f>CHOOSE(Homes[[#This Row],[view]]+1, "None","Fair","Good","Great","Excellent")</f>
        <v>None</v>
      </c>
      <c r="O1331" t="str">
        <f>CHOOSE(Homes[[#This Row],[condition]], "Poor","Fair","Average","Good","Excellent")</f>
        <v>Average</v>
      </c>
      <c r="P1331">
        <f ca="1">YEAR(TODAY())-Homes[[#This Row],[yr_built]]</f>
        <v>26</v>
      </c>
      <c r="Q1331">
        <v>0</v>
      </c>
      <c r="R1331">
        <f ca="1">IF(Homes[[#This Row],[yr_renovated]]&gt;0, YEAR(TODAY())-Homes[[#This Row],[yr_renovated]], YEAR(TODAY())-Homes[[#This Row],[yr_built]])</f>
        <v>26</v>
      </c>
      <c r="S1331">
        <v>2</v>
      </c>
      <c r="T1331" s="2">
        <v>41828</v>
      </c>
      <c r="U1331" s="3">
        <v>2.5</v>
      </c>
      <c r="V1331" s="4">
        <f>IFERROR(Homes[[#This Row],[sqft_above]]+Homes[[#This Row],[sqft_basement]]," ")</f>
        <v>2630</v>
      </c>
      <c r="W1331" s="4">
        <v>6185</v>
      </c>
      <c r="X1331">
        <v>0</v>
      </c>
      <c r="Y1331">
        <v>0</v>
      </c>
      <c r="Z1331">
        <v>3</v>
      </c>
      <c r="AA1331" s="4">
        <v>2630</v>
      </c>
      <c r="AB1331" s="4">
        <v>0</v>
      </c>
      <c r="AC1331">
        <v>1999</v>
      </c>
      <c r="AD1331" t="s">
        <v>1457</v>
      </c>
      <c r="AE1331" t="s">
        <v>319</v>
      </c>
      <c r="AF1331" t="s">
        <v>672</v>
      </c>
    </row>
    <row r="1332" spans="1:32">
      <c r="A1332" t="str">
        <f>PROPER(TRIM(Homes[[#This Row],[street]]))</f>
        <v>7705 13Th Ave Nw</v>
      </c>
      <c r="B1332" t="str">
        <f>PROPER(TRIM(Homes[[#This Row],[city]]))</f>
        <v>Seattle</v>
      </c>
      <c r="C1332" t="str">
        <f>_xlfn.TEXTBEFORE(Homes[[#This Row],[statezip]]," ")</f>
        <v>WA</v>
      </c>
      <c r="D1332" s="6" t="str">
        <f>_xlfn.TEXTAFTER(Homes[[#This Row],[statezip]]," ")</f>
        <v>98117</v>
      </c>
      <c r="E1332" s="1">
        <v>585000</v>
      </c>
      <c r="F1332">
        <v>3</v>
      </c>
      <c r="G1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32" s="3" t="str">
        <f>Homes[[#This Row],[bedrooms]] &amp; " bd | " &amp; TEXT(Homes[[#This Row],[bathrooms]],"0.##") &amp; " ba"</f>
        <v>3 bd | 2. ba</v>
      </c>
      <c r="I1332" s="4">
        <v>1670</v>
      </c>
      <c r="J1332" s="1">
        <f>IFERROR(Homes[[#This Row],[price]]/Homes[[#This Row],[sqft_living]]," ")</f>
        <v>350.29940119760477</v>
      </c>
      <c r="K1332" s="4">
        <f>IFERROR(Homes[[#This Row],[sqft_lot]]/43560," ")</f>
        <v>0.10495867768595041</v>
      </c>
      <c r="L1332" t="str">
        <f>IF(Homes[[#This Row],[waterfront]]=1, "Yes","No")</f>
        <v>No</v>
      </c>
      <c r="M1332" s="4" t="str">
        <f>IF(Homes[[#This Row],[sqft_basement]]&gt;0, "Yes","No")</f>
        <v>No</v>
      </c>
      <c r="N1332" t="str">
        <f>CHOOSE(Homes[[#This Row],[view]]+1, "None","Fair","Good","Great","Excellent")</f>
        <v>None</v>
      </c>
      <c r="O1332" t="str">
        <f>CHOOSE(Homes[[#This Row],[condition]], "Poor","Fair","Average","Good","Excellent")</f>
        <v>Average</v>
      </c>
      <c r="P1332">
        <f ca="1">YEAR(TODAY())-Homes[[#This Row],[yr_built]]</f>
        <v>94</v>
      </c>
      <c r="Q1332">
        <v>0</v>
      </c>
      <c r="R1332">
        <f ca="1">IF(Homes[[#This Row],[yr_renovated]]&gt;0, YEAR(TODAY())-Homes[[#This Row],[yr_renovated]], YEAR(TODAY())-Homes[[#This Row],[yr_built]])</f>
        <v>94</v>
      </c>
      <c r="S1332">
        <v>1.5</v>
      </c>
      <c r="T1332" s="2">
        <v>41782</v>
      </c>
      <c r="U1332" s="3">
        <v>2</v>
      </c>
      <c r="V1332" s="4">
        <f>IFERROR(Homes[[#This Row],[sqft_above]]+Homes[[#This Row],[sqft_basement]]," ")</f>
        <v>1670</v>
      </c>
      <c r="W1332" s="4">
        <v>4572</v>
      </c>
      <c r="X1332">
        <v>0</v>
      </c>
      <c r="Y1332">
        <v>0</v>
      </c>
      <c r="Z1332">
        <v>3</v>
      </c>
      <c r="AA1332" s="4">
        <v>1670</v>
      </c>
      <c r="AB1332" s="4">
        <v>0</v>
      </c>
      <c r="AC1332">
        <v>1931</v>
      </c>
      <c r="AD1332" t="s">
        <v>1458</v>
      </c>
      <c r="AE1332" t="s">
        <v>49</v>
      </c>
      <c r="AF1332" t="s">
        <v>204</v>
      </c>
    </row>
    <row r="1333" spans="1:32">
      <c r="A1333" t="str">
        <f>PROPER(TRIM(Homes[[#This Row],[street]]))</f>
        <v>111 Nw 53Rd St</v>
      </c>
      <c r="B1333" t="str">
        <f>PROPER(TRIM(Homes[[#This Row],[city]]))</f>
        <v>Seattle</v>
      </c>
      <c r="C1333" t="str">
        <f>_xlfn.TEXTBEFORE(Homes[[#This Row],[statezip]]," ")</f>
        <v>WA</v>
      </c>
      <c r="D1333" s="6" t="str">
        <f>_xlfn.TEXTAFTER(Homes[[#This Row],[statezip]]," ")</f>
        <v>98107</v>
      </c>
      <c r="E1333" s="1">
        <v>585000</v>
      </c>
      <c r="F1333">
        <v>3</v>
      </c>
      <c r="G1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33" s="3" t="str">
        <f>Homes[[#This Row],[bedrooms]] &amp; " bd | " &amp; TEXT(Homes[[#This Row],[bathrooms]],"0.##") &amp; " ba"</f>
        <v>3 bd | 1. ba</v>
      </c>
      <c r="I1333" s="4">
        <v>1870</v>
      </c>
      <c r="J1333" s="1">
        <f>IFERROR(Homes[[#This Row],[price]]/Homes[[#This Row],[sqft_living]]," ")</f>
        <v>312.83422459893046</v>
      </c>
      <c r="K1333" s="4">
        <f>IFERROR(Homes[[#This Row],[sqft_lot]]/43560," ")</f>
        <v>6.4439853076216719E-2</v>
      </c>
      <c r="L1333" t="str">
        <f>IF(Homes[[#This Row],[waterfront]]=1, "Yes","No")</f>
        <v>No</v>
      </c>
      <c r="M1333" s="4" t="str">
        <f>IF(Homes[[#This Row],[sqft_basement]]&gt;0, "Yes","No")</f>
        <v>Yes</v>
      </c>
      <c r="N1333" t="str">
        <f>CHOOSE(Homes[[#This Row],[view]]+1, "None","Fair","Good","Great","Excellent")</f>
        <v>None</v>
      </c>
      <c r="O1333" t="str">
        <f>CHOOSE(Homes[[#This Row],[condition]], "Poor","Fair","Average","Good","Excellent")</f>
        <v>Good</v>
      </c>
      <c r="P1333">
        <f ca="1">YEAR(TODAY())-Homes[[#This Row],[yr_built]]</f>
        <v>98</v>
      </c>
      <c r="Q1333">
        <v>0</v>
      </c>
      <c r="R1333">
        <f ca="1">IF(Homes[[#This Row],[yr_renovated]]&gt;0, YEAR(TODAY())-Homes[[#This Row],[yr_renovated]], YEAR(TODAY())-Homes[[#This Row],[yr_built]])</f>
        <v>98</v>
      </c>
      <c r="S1333">
        <v>1.5</v>
      </c>
      <c r="T1333" s="2">
        <v>41803</v>
      </c>
      <c r="U1333" s="3">
        <v>1</v>
      </c>
      <c r="V1333" s="4">
        <f>IFERROR(Homes[[#This Row],[sqft_above]]+Homes[[#This Row],[sqft_basement]]," ")</f>
        <v>1870</v>
      </c>
      <c r="W1333" s="4">
        <v>2807</v>
      </c>
      <c r="X1333">
        <v>0</v>
      </c>
      <c r="Y1333">
        <v>0</v>
      </c>
      <c r="Z1333">
        <v>4</v>
      </c>
      <c r="AA1333" s="4">
        <v>1580</v>
      </c>
      <c r="AB1333" s="4">
        <v>290</v>
      </c>
      <c r="AC1333">
        <v>1927</v>
      </c>
      <c r="AD1333" t="s">
        <v>1459</v>
      </c>
      <c r="AE1333" t="s">
        <v>49</v>
      </c>
      <c r="AF1333" t="s">
        <v>62</v>
      </c>
    </row>
    <row r="1334" spans="1:32">
      <c r="A1334" t="str">
        <f>PROPER(TRIM(Homes[[#This Row],[street]]))</f>
        <v>2637 22Nd Ave W</v>
      </c>
      <c r="B1334" t="str">
        <f>PROPER(TRIM(Homes[[#This Row],[city]]))</f>
        <v>Seattle</v>
      </c>
      <c r="C1334" t="str">
        <f>_xlfn.TEXTBEFORE(Homes[[#This Row],[statezip]]," ")</f>
        <v>WA</v>
      </c>
      <c r="D1334" s="6" t="str">
        <f>_xlfn.TEXTAFTER(Homes[[#This Row],[statezip]]," ")</f>
        <v>98199</v>
      </c>
      <c r="E1334" s="1">
        <v>585000</v>
      </c>
      <c r="F1334">
        <v>3</v>
      </c>
      <c r="G1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4" s="3" t="str">
        <f>Homes[[#This Row],[bedrooms]] &amp; " bd | " &amp; TEXT(Homes[[#This Row],[bathrooms]],"0.##") &amp; " ba"</f>
        <v>3 bd | 2.5 ba</v>
      </c>
      <c r="I1334" s="4">
        <v>1910</v>
      </c>
      <c r="J1334" s="1">
        <f>IFERROR(Homes[[#This Row],[price]]/Homes[[#This Row],[sqft_living]]," ")</f>
        <v>306.28272251308903</v>
      </c>
      <c r="K1334" s="4">
        <f>IFERROR(Homes[[#This Row],[sqft_lot]]/43560," ")</f>
        <v>3.4458218549127638E-2</v>
      </c>
      <c r="L1334" t="str">
        <f>IF(Homes[[#This Row],[waterfront]]=1, "Yes","No")</f>
        <v>No</v>
      </c>
      <c r="M1334" s="4" t="str">
        <f>IF(Homes[[#This Row],[sqft_basement]]&gt;0, "Yes","No")</f>
        <v>Yes</v>
      </c>
      <c r="N1334" t="str">
        <f>CHOOSE(Homes[[#This Row],[view]]+1, "None","Fair","Good","Great","Excellent")</f>
        <v>None</v>
      </c>
      <c r="O1334" t="str">
        <f>CHOOSE(Homes[[#This Row],[condition]], "Poor","Fair","Average","Good","Excellent")</f>
        <v>Average</v>
      </c>
      <c r="P1334">
        <f ca="1">YEAR(TODAY())-Homes[[#This Row],[yr_built]]</f>
        <v>18</v>
      </c>
      <c r="Q1334">
        <v>0</v>
      </c>
      <c r="R1334">
        <f ca="1">IF(Homes[[#This Row],[yr_renovated]]&gt;0, YEAR(TODAY())-Homes[[#This Row],[yr_renovated]], YEAR(TODAY())-Homes[[#This Row],[yr_built]])</f>
        <v>18</v>
      </c>
      <c r="S1334">
        <v>2.5</v>
      </c>
      <c r="T1334" s="2">
        <v>41802</v>
      </c>
      <c r="U1334" s="3">
        <v>2.5</v>
      </c>
      <c r="V1334" s="4">
        <f>IFERROR(Homes[[#This Row],[sqft_above]]+Homes[[#This Row],[sqft_basement]]," ")</f>
        <v>1910</v>
      </c>
      <c r="W1334" s="4">
        <v>1501</v>
      </c>
      <c r="X1334">
        <v>0</v>
      </c>
      <c r="Y1334">
        <v>0</v>
      </c>
      <c r="Z1334">
        <v>3</v>
      </c>
      <c r="AA1334" s="4">
        <v>1530</v>
      </c>
      <c r="AB1334" s="4">
        <v>380</v>
      </c>
      <c r="AC1334">
        <v>2007</v>
      </c>
      <c r="AD1334" t="s">
        <v>1460</v>
      </c>
      <c r="AE1334" t="s">
        <v>49</v>
      </c>
      <c r="AF1334" t="s">
        <v>58</v>
      </c>
    </row>
    <row r="1335" spans="1:32">
      <c r="A1335" t="str">
        <f>PROPER(TRIM(Homes[[#This Row],[street]]))</f>
        <v>309 N 46Th St</v>
      </c>
      <c r="B1335" t="str">
        <f>PROPER(TRIM(Homes[[#This Row],[city]]))</f>
        <v>Seattle</v>
      </c>
      <c r="C1335" t="str">
        <f>_xlfn.TEXTBEFORE(Homes[[#This Row],[statezip]]," ")</f>
        <v>WA</v>
      </c>
      <c r="D1335" s="6" t="str">
        <f>_xlfn.TEXTAFTER(Homes[[#This Row],[statezip]]," ")</f>
        <v>98103</v>
      </c>
      <c r="E1335" s="1">
        <v>585000</v>
      </c>
      <c r="F1335">
        <v>5</v>
      </c>
      <c r="G1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35" s="3" t="str">
        <f>Homes[[#This Row],[bedrooms]] &amp; " bd | " &amp; TEXT(Homes[[#This Row],[bathrooms]],"0.##") &amp; " ba"</f>
        <v>5 bd | 1.75 ba</v>
      </c>
      <c r="I1335" s="4">
        <v>2000</v>
      </c>
      <c r="J1335" s="1">
        <f>IFERROR(Homes[[#This Row],[price]]/Homes[[#This Row],[sqft_living]]," ")</f>
        <v>292.5</v>
      </c>
      <c r="K1335" s="4">
        <f>IFERROR(Homes[[#This Row],[sqft_lot]]/43560," ")</f>
        <v>8.6088154269972447E-2</v>
      </c>
      <c r="L1335" t="str">
        <f>IF(Homes[[#This Row],[waterfront]]=1, "Yes","No")</f>
        <v>No</v>
      </c>
      <c r="M1335" s="4" t="str">
        <f>IF(Homes[[#This Row],[sqft_basement]]&gt;0, "Yes","No")</f>
        <v>No</v>
      </c>
      <c r="N1335" t="str">
        <f>CHOOSE(Homes[[#This Row],[view]]+1, "None","Fair","Good","Great","Excellent")</f>
        <v>None</v>
      </c>
      <c r="O1335" t="str">
        <f>CHOOSE(Homes[[#This Row],[condition]], "Poor","Fair","Average","Good","Excellent")</f>
        <v>Good</v>
      </c>
      <c r="P1335">
        <f ca="1">YEAR(TODAY())-Homes[[#This Row],[yr_built]]</f>
        <v>104</v>
      </c>
      <c r="Q1335">
        <v>0</v>
      </c>
      <c r="R1335">
        <f ca="1">IF(Homes[[#This Row],[yr_renovated]]&gt;0, YEAR(TODAY())-Homes[[#This Row],[yr_renovated]], YEAR(TODAY())-Homes[[#This Row],[yr_built]])</f>
        <v>104</v>
      </c>
      <c r="S1335">
        <v>2</v>
      </c>
      <c r="T1335" s="2">
        <v>41774</v>
      </c>
      <c r="U1335" s="3">
        <v>1.75</v>
      </c>
      <c r="V1335" s="4">
        <f>IFERROR(Homes[[#This Row],[sqft_above]]+Homes[[#This Row],[sqft_basement]]," ")</f>
        <v>2000</v>
      </c>
      <c r="W1335" s="4">
        <v>3750</v>
      </c>
      <c r="X1335">
        <v>0</v>
      </c>
      <c r="Y1335">
        <v>0</v>
      </c>
      <c r="Z1335">
        <v>4</v>
      </c>
      <c r="AA1335" s="4">
        <v>2000</v>
      </c>
      <c r="AB1335" s="4">
        <v>0</v>
      </c>
      <c r="AC1335">
        <v>1921</v>
      </c>
      <c r="AD1335" t="s">
        <v>1461</v>
      </c>
      <c r="AE1335" t="s">
        <v>49</v>
      </c>
      <c r="AF1335" t="s">
        <v>172</v>
      </c>
    </row>
    <row r="1336" spans="1:32">
      <c r="A1336" t="str">
        <f>PROPER(TRIM(Homes[[#This Row],[street]]))</f>
        <v>2500 Ne 100Th St</v>
      </c>
      <c r="B1336" t="str">
        <f>PROPER(TRIM(Homes[[#This Row],[city]]))</f>
        <v>Seattle</v>
      </c>
      <c r="C1336" t="str">
        <f>_xlfn.TEXTBEFORE(Homes[[#This Row],[statezip]]," ")</f>
        <v>WA</v>
      </c>
      <c r="D1336" s="6" t="str">
        <f>_xlfn.TEXTAFTER(Homes[[#This Row],[statezip]]," ")</f>
        <v>98125</v>
      </c>
      <c r="E1336" s="1">
        <v>585000</v>
      </c>
      <c r="F1336">
        <v>5</v>
      </c>
      <c r="G1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6" s="3" t="str">
        <f>Homes[[#This Row],[bedrooms]] &amp; " bd | " &amp; TEXT(Homes[[#This Row],[bathrooms]],"0.##") &amp; " ba"</f>
        <v>5 bd | 2.5 ba</v>
      </c>
      <c r="I1336" s="4">
        <v>2670</v>
      </c>
      <c r="J1336" s="1">
        <f>IFERROR(Homes[[#This Row],[price]]/Homes[[#This Row],[sqft_living]]," ")</f>
        <v>219.10112359550561</v>
      </c>
      <c r="K1336" s="4">
        <f>IFERROR(Homes[[#This Row],[sqft_lot]]/43560," ")</f>
        <v>0.38514692378328741</v>
      </c>
      <c r="L1336" t="str">
        <f>IF(Homes[[#This Row],[waterfront]]=1, "Yes","No")</f>
        <v>No</v>
      </c>
      <c r="M1336" s="4" t="str">
        <f>IF(Homes[[#This Row],[sqft_basement]]&gt;0, "Yes","No")</f>
        <v>Yes</v>
      </c>
      <c r="N1336" t="str">
        <f>CHOOSE(Homes[[#This Row],[view]]+1, "None","Fair","Good","Great","Excellent")</f>
        <v>None</v>
      </c>
      <c r="O1336" t="str">
        <f>CHOOSE(Homes[[#This Row],[condition]], "Poor","Fair","Average","Good","Excellent")</f>
        <v>Good</v>
      </c>
      <c r="P1336">
        <f ca="1">YEAR(TODAY())-Homes[[#This Row],[yr_built]]</f>
        <v>105</v>
      </c>
      <c r="Q1336">
        <v>0</v>
      </c>
      <c r="R1336">
        <f ca="1">IF(Homes[[#This Row],[yr_renovated]]&gt;0, YEAR(TODAY())-Homes[[#This Row],[yr_renovated]], YEAR(TODAY())-Homes[[#This Row],[yr_built]])</f>
        <v>105</v>
      </c>
      <c r="S1336">
        <v>1.5</v>
      </c>
      <c r="T1336" s="2">
        <v>41818</v>
      </c>
      <c r="U1336" s="3">
        <v>2.5</v>
      </c>
      <c r="V1336" s="4">
        <f>IFERROR(Homes[[#This Row],[sqft_above]]+Homes[[#This Row],[sqft_basement]]," ")</f>
        <v>2670</v>
      </c>
      <c r="W1336" s="4">
        <v>16777</v>
      </c>
      <c r="X1336">
        <v>0</v>
      </c>
      <c r="Y1336">
        <v>0</v>
      </c>
      <c r="Z1336">
        <v>4</v>
      </c>
      <c r="AA1336" s="4">
        <v>1620</v>
      </c>
      <c r="AB1336" s="4">
        <v>1050</v>
      </c>
      <c r="AC1336">
        <v>1920</v>
      </c>
      <c r="AD1336" t="s">
        <v>1462</v>
      </c>
      <c r="AE1336" t="s">
        <v>49</v>
      </c>
      <c r="AF1336" t="s">
        <v>150</v>
      </c>
    </row>
    <row r="1337" spans="1:32">
      <c r="A1337" t="str">
        <f>PROPER(TRIM(Homes[[#This Row],[street]]))</f>
        <v>10613 Sw 138Th St</v>
      </c>
      <c r="B1337" t="str">
        <f>PROPER(TRIM(Homes[[#This Row],[city]]))</f>
        <v>Vashon</v>
      </c>
      <c r="C1337" t="str">
        <f>_xlfn.TEXTBEFORE(Homes[[#This Row],[statezip]]," ")</f>
        <v>WA</v>
      </c>
      <c r="D1337" s="6" t="str">
        <f>_xlfn.TEXTAFTER(Homes[[#This Row],[statezip]]," ")</f>
        <v>98070</v>
      </c>
      <c r="E1337" s="1">
        <v>585000</v>
      </c>
      <c r="F1337">
        <v>3</v>
      </c>
      <c r="G1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7" s="3" t="str">
        <f>Homes[[#This Row],[bedrooms]] &amp; " bd | " &amp; TEXT(Homes[[#This Row],[bathrooms]],"0.##") &amp; " ba"</f>
        <v>3 bd | 2.5 ba</v>
      </c>
      <c r="I1337" s="4">
        <v>2270</v>
      </c>
      <c r="J1337" s="1">
        <f>IFERROR(Homes[[#This Row],[price]]/Homes[[#This Row],[sqft_living]]," ")</f>
        <v>257.70925110132157</v>
      </c>
      <c r="K1337" s="4">
        <f>IFERROR(Homes[[#This Row],[sqft_lot]]/43560," ")</f>
        <v>2.3081955922865012</v>
      </c>
      <c r="L1337" t="str">
        <f>IF(Homes[[#This Row],[waterfront]]=1, "Yes","No")</f>
        <v>No</v>
      </c>
      <c r="M1337" s="4" t="str">
        <f>IF(Homes[[#This Row],[sqft_basement]]&gt;0, "Yes","No")</f>
        <v>No</v>
      </c>
      <c r="N1337" t="str">
        <f>CHOOSE(Homes[[#This Row],[view]]+1, "None","Fair","Good","Great","Excellent")</f>
        <v>None</v>
      </c>
      <c r="O1337" t="str">
        <f>CHOOSE(Homes[[#This Row],[condition]], "Poor","Fair","Average","Good","Excellent")</f>
        <v>Average</v>
      </c>
      <c r="P1337">
        <f ca="1">YEAR(TODAY())-Homes[[#This Row],[yr_built]]</f>
        <v>27</v>
      </c>
      <c r="Q1337">
        <v>2006</v>
      </c>
      <c r="R1337">
        <f ca="1">IF(Homes[[#This Row],[yr_renovated]]&gt;0, YEAR(TODAY())-Homes[[#This Row],[yr_renovated]], YEAR(TODAY())-Homes[[#This Row],[yr_built]])</f>
        <v>19</v>
      </c>
      <c r="S1337">
        <v>2</v>
      </c>
      <c r="T1337" s="2">
        <v>41814</v>
      </c>
      <c r="U1337" s="3">
        <v>2.5</v>
      </c>
      <c r="V1337" s="4">
        <f>IFERROR(Homes[[#This Row],[sqft_above]]+Homes[[#This Row],[sqft_basement]]," ")</f>
        <v>2270</v>
      </c>
      <c r="W1337" s="4">
        <v>100545</v>
      </c>
      <c r="X1337">
        <v>0</v>
      </c>
      <c r="Y1337">
        <v>0</v>
      </c>
      <c r="Z1337">
        <v>3</v>
      </c>
      <c r="AA1337" s="4">
        <v>2270</v>
      </c>
      <c r="AB1337" s="4">
        <v>0</v>
      </c>
      <c r="AC1337">
        <v>1998</v>
      </c>
      <c r="AD1337" t="s">
        <v>1463</v>
      </c>
      <c r="AE1337" t="s">
        <v>619</v>
      </c>
      <c r="AF1337" t="s">
        <v>620</v>
      </c>
    </row>
    <row r="1338" spans="1:32">
      <c r="A1338" t="str">
        <f>PROPER(TRIM(Homes[[#This Row],[street]]))</f>
        <v>2027 Eastlake Ave E</v>
      </c>
      <c r="B1338" t="str">
        <f>PROPER(TRIM(Homes[[#This Row],[city]]))</f>
        <v>Seattle</v>
      </c>
      <c r="C1338" t="str">
        <f>_xlfn.TEXTBEFORE(Homes[[#This Row],[statezip]]," ")</f>
        <v>WA</v>
      </c>
      <c r="D1338" s="6" t="str">
        <f>_xlfn.TEXTAFTER(Homes[[#This Row],[statezip]]," ")</f>
        <v>98102</v>
      </c>
      <c r="E1338" s="1">
        <v>584000</v>
      </c>
      <c r="F1338">
        <v>3</v>
      </c>
      <c r="G1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38" s="3" t="str">
        <f>Homes[[#This Row],[bedrooms]] &amp; " bd | " &amp; TEXT(Homes[[#This Row],[bathrooms]],"0.##") &amp; " ba"</f>
        <v>3 bd | 2.5 ba</v>
      </c>
      <c r="I1338" s="4">
        <v>1480</v>
      </c>
      <c r="J1338" s="1">
        <f>IFERROR(Homes[[#This Row],[price]]/Homes[[#This Row],[sqft_living]]," ")</f>
        <v>394.59459459459458</v>
      </c>
      <c r="K1338" s="4">
        <f>IFERROR(Homes[[#This Row],[sqft_lot]]/43560," ")</f>
        <v>3.4090909090909088E-2</v>
      </c>
      <c r="L1338" t="str">
        <f>IF(Homes[[#This Row],[waterfront]]=1, "Yes","No")</f>
        <v>No</v>
      </c>
      <c r="M1338" s="4" t="str">
        <f>IF(Homes[[#This Row],[sqft_basement]]&gt;0, "Yes","No")</f>
        <v>Yes</v>
      </c>
      <c r="N1338" t="str">
        <f>CHOOSE(Homes[[#This Row],[view]]+1, "None","Fair","Good","Great","Excellent")</f>
        <v>None</v>
      </c>
      <c r="O1338" t="str">
        <f>CHOOSE(Homes[[#This Row],[condition]], "Poor","Fair","Average","Good","Excellent")</f>
        <v>Average</v>
      </c>
      <c r="P1338">
        <f ca="1">YEAR(TODAY())-Homes[[#This Row],[yr_built]]</f>
        <v>18</v>
      </c>
      <c r="Q1338">
        <v>0</v>
      </c>
      <c r="R1338">
        <f ca="1">IF(Homes[[#This Row],[yr_renovated]]&gt;0, YEAR(TODAY())-Homes[[#This Row],[yr_renovated]], YEAR(TODAY())-Homes[[#This Row],[yr_built]])</f>
        <v>18</v>
      </c>
      <c r="S1338">
        <v>2</v>
      </c>
      <c r="T1338" s="2">
        <v>41795</v>
      </c>
      <c r="U1338" s="3">
        <v>2.5</v>
      </c>
      <c r="V1338" s="4">
        <f>IFERROR(Homes[[#This Row],[sqft_above]]+Homes[[#This Row],[sqft_basement]]," ")</f>
        <v>1480</v>
      </c>
      <c r="W1338" s="4">
        <v>1485</v>
      </c>
      <c r="X1338">
        <v>0</v>
      </c>
      <c r="Y1338">
        <v>0</v>
      </c>
      <c r="Z1338">
        <v>3</v>
      </c>
      <c r="AA1338" s="4">
        <v>1280</v>
      </c>
      <c r="AB1338" s="4">
        <v>200</v>
      </c>
      <c r="AC1338">
        <v>2007</v>
      </c>
      <c r="AD1338" t="s">
        <v>1464</v>
      </c>
      <c r="AE1338" t="s">
        <v>49</v>
      </c>
      <c r="AF1338" t="s">
        <v>89</v>
      </c>
    </row>
    <row r="1339" spans="1:32">
      <c r="A1339" t="str">
        <f>PROPER(TRIM(Homes[[#This Row],[street]]))</f>
        <v>4304B 36Th Ave W</v>
      </c>
      <c r="B1339" t="str">
        <f>PROPER(TRIM(Homes[[#This Row],[city]]))</f>
        <v>Seattle</v>
      </c>
      <c r="C1339" t="str">
        <f>_xlfn.TEXTBEFORE(Homes[[#This Row],[statezip]]," ")</f>
        <v>WA</v>
      </c>
      <c r="D1339" s="6" t="str">
        <f>_xlfn.TEXTAFTER(Homes[[#This Row],[statezip]]," ")</f>
        <v>98199</v>
      </c>
      <c r="E1339" s="1">
        <v>584000</v>
      </c>
      <c r="F1339">
        <v>3</v>
      </c>
      <c r="G1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39" s="3" t="str">
        <f>Homes[[#This Row],[bedrooms]] &amp; " bd | " &amp; TEXT(Homes[[#This Row],[bathrooms]],"0.##") &amp; " ba"</f>
        <v>3 bd | 1.75 ba</v>
      </c>
      <c r="I1339" s="4">
        <v>1490</v>
      </c>
      <c r="J1339" s="1">
        <f>IFERROR(Homes[[#This Row],[price]]/Homes[[#This Row],[sqft_living]]," ")</f>
        <v>391.94630872483219</v>
      </c>
      <c r="K1339" s="4">
        <f>IFERROR(Homes[[#This Row],[sqft_lot]]/43560," ")</f>
        <v>2.3783287419651057E-2</v>
      </c>
      <c r="L1339" t="str">
        <f>IF(Homes[[#This Row],[waterfront]]=1, "Yes","No")</f>
        <v>No</v>
      </c>
      <c r="M1339" s="4" t="str">
        <f>IF(Homes[[#This Row],[sqft_basement]]&gt;0, "Yes","No")</f>
        <v>Yes</v>
      </c>
      <c r="N1339" t="str">
        <f>CHOOSE(Homes[[#This Row],[view]]+1, "None","Fair","Good","Great","Excellent")</f>
        <v>None</v>
      </c>
      <c r="O1339" t="str">
        <f>CHOOSE(Homes[[#This Row],[condition]], "Poor","Fair","Average","Good","Excellent")</f>
        <v>Average</v>
      </c>
      <c r="P1339">
        <f ca="1">YEAR(TODAY())-Homes[[#This Row],[yr_built]]</f>
        <v>17</v>
      </c>
      <c r="Q1339">
        <v>0</v>
      </c>
      <c r="R1339">
        <f ca="1">IF(Homes[[#This Row],[yr_renovated]]&gt;0, YEAR(TODAY())-Homes[[#This Row],[yr_renovated]], YEAR(TODAY())-Homes[[#This Row],[yr_built]])</f>
        <v>17</v>
      </c>
      <c r="S1339">
        <v>2</v>
      </c>
      <c r="T1339" s="2">
        <v>41822</v>
      </c>
      <c r="U1339" s="3">
        <v>1.75</v>
      </c>
      <c r="V1339" s="4">
        <f>IFERROR(Homes[[#This Row],[sqft_above]]+Homes[[#This Row],[sqft_basement]]," ")</f>
        <v>1490</v>
      </c>
      <c r="W1339" s="4">
        <v>1036</v>
      </c>
      <c r="X1339">
        <v>0</v>
      </c>
      <c r="Y1339">
        <v>0</v>
      </c>
      <c r="Z1339">
        <v>3</v>
      </c>
      <c r="AA1339" s="4">
        <v>1090</v>
      </c>
      <c r="AB1339" s="4">
        <v>400</v>
      </c>
      <c r="AC1339">
        <v>2008</v>
      </c>
      <c r="AD1339" t="s">
        <v>1465</v>
      </c>
      <c r="AE1339" t="s">
        <v>49</v>
      </c>
      <c r="AF1339" t="s">
        <v>58</v>
      </c>
    </row>
    <row r="1340" spans="1:32">
      <c r="A1340" t="str">
        <f>PROPER(TRIM(Homes[[#This Row],[street]]))</f>
        <v>1007 N 29Th St</v>
      </c>
      <c r="B1340" t="str">
        <f>PROPER(TRIM(Homes[[#This Row],[city]]))</f>
        <v>Renton</v>
      </c>
      <c r="C1340" t="str">
        <f>_xlfn.TEXTBEFORE(Homes[[#This Row],[statezip]]," ")</f>
        <v>WA</v>
      </c>
      <c r="D1340" s="6" t="str">
        <f>_xlfn.TEXTAFTER(Homes[[#This Row],[statezip]]," ")</f>
        <v>98056</v>
      </c>
      <c r="E1340" s="1">
        <v>583000</v>
      </c>
      <c r="F1340">
        <v>3</v>
      </c>
      <c r="G1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40" s="3" t="str">
        <f>Homes[[#This Row],[bedrooms]] &amp; " bd | " &amp; TEXT(Homes[[#This Row],[bathrooms]],"0.##") &amp; " ba"</f>
        <v>3 bd | 2.5 ba</v>
      </c>
      <c r="I1340" s="4">
        <v>2600</v>
      </c>
      <c r="J1340" s="1">
        <f>IFERROR(Homes[[#This Row],[price]]/Homes[[#This Row],[sqft_living]]," ")</f>
        <v>224.23076923076923</v>
      </c>
      <c r="K1340" s="4">
        <f>IFERROR(Homes[[#This Row],[sqft_lot]]/43560," ")</f>
        <v>0.11707988980716254</v>
      </c>
      <c r="L1340" t="str">
        <f>IF(Homes[[#This Row],[waterfront]]=1, "Yes","No")</f>
        <v>No</v>
      </c>
      <c r="M1340" s="4" t="str">
        <f>IF(Homes[[#This Row],[sqft_basement]]&gt;0, "Yes","No")</f>
        <v>No</v>
      </c>
      <c r="N1340" t="str">
        <f>CHOOSE(Homes[[#This Row],[view]]+1, "None","Fair","Good","Great","Excellent")</f>
        <v>Fair</v>
      </c>
      <c r="O1340" t="str">
        <f>CHOOSE(Homes[[#This Row],[condition]], "Poor","Fair","Average","Good","Excellent")</f>
        <v>Average</v>
      </c>
      <c r="P1340">
        <f ca="1">YEAR(TODAY())-Homes[[#This Row],[yr_built]]</f>
        <v>27</v>
      </c>
      <c r="Q1340">
        <v>2006</v>
      </c>
      <c r="R1340">
        <f ca="1">IF(Homes[[#This Row],[yr_renovated]]&gt;0, YEAR(TODAY())-Homes[[#This Row],[yr_renovated]], YEAR(TODAY())-Homes[[#This Row],[yr_built]])</f>
        <v>19</v>
      </c>
      <c r="S1340">
        <v>2</v>
      </c>
      <c r="T1340" s="2">
        <v>41829</v>
      </c>
      <c r="U1340" s="3">
        <v>2.5</v>
      </c>
      <c r="V1340" s="4">
        <f>IFERROR(Homes[[#This Row],[sqft_above]]+Homes[[#This Row],[sqft_basement]]," ")</f>
        <v>2600</v>
      </c>
      <c r="W1340" s="4">
        <v>5100</v>
      </c>
      <c r="X1340">
        <v>0</v>
      </c>
      <c r="Y1340">
        <v>1</v>
      </c>
      <c r="Z1340">
        <v>3</v>
      </c>
      <c r="AA1340" s="4">
        <v>2600</v>
      </c>
      <c r="AB1340" s="4">
        <v>0</v>
      </c>
      <c r="AC1340">
        <v>1998</v>
      </c>
      <c r="AD1340" t="s">
        <v>1466</v>
      </c>
      <c r="AE1340" t="s">
        <v>319</v>
      </c>
      <c r="AF1340" t="s">
        <v>672</v>
      </c>
    </row>
    <row r="1341" spans="1:32">
      <c r="A1341" t="str">
        <f>PROPER(TRIM(Homes[[#This Row],[street]]))</f>
        <v>2317-2399 185Th Pl Ne</v>
      </c>
      <c r="B1341" t="str">
        <f>PROPER(TRIM(Homes[[#This Row],[city]]))</f>
        <v>Redmond</v>
      </c>
      <c r="C1341" t="str">
        <f>_xlfn.TEXTBEFORE(Homes[[#This Row],[statezip]]," ")</f>
        <v>WA</v>
      </c>
      <c r="D1341" s="6" t="str">
        <f>_xlfn.TEXTAFTER(Homes[[#This Row],[statezip]]," ")</f>
        <v>98052</v>
      </c>
      <c r="E1341" s="1">
        <v>583000</v>
      </c>
      <c r="F1341">
        <v>6</v>
      </c>
      <c r="G1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41" s="3" t="str">
        <f>Homes[[#This Row],[bedrooms]] &amp; " bd | " &amp; TEXT(Homes[[#This Row],[bathrooms]],"0.##") &amp; " ba"</f>
        <v>6 bd | 2.75 ba</v>
      </c>
      <c r="I1341" s="4">
        <v>2630</v>
      </c>
      <c r="J1341" s="1">
        <f>IFERROR(Homes[[#This Row],[price]]/Homes[[#This Row],[sqft_living]]," ")</f>
        <v>221.67300380228136</v>
      </c>
      <c r="K1341" s="4">
        <f>IFERROR(Homes[[#This Row],[sqft_lot]]/43560," ")</f>
        <v>0.37674471992653813</v>
      </c>
      <c r="L1341" t="str">
        <f>IF(Homes[[#This Row],[waterfront]]=1, "Yes","No")</f>
        <v>No</v>
      </c>
      <c r="M1341" s="4" t="str">
        <f>IF(Homes[[#This Row],[sqft_basement]]&gt;0, "Yes","No")</f>
        <v>Yes</v>
      </c>
      <c r="N1341" t="str">
        <f>CHOOSE(Homes[[#This Row],[view]]+1, "None","Fair","Good","Great","Excellent")</f>
        <v>None</v>
      </c>
      <c r="O1341" t="str">
        <f>CHOOSE(Homes[[#This Row],[condition]], "Poor","Fair","Average","Good","Excellent")</f>
        <v>Good</v>
      </c>
      <c r="P1341">
        <f ca="1">YEAR(TODAY())-Homes[[#This Row],[yr_built]]</f>
        <v>51</v>
      </c>
      <c r="Q1341">
        <v>0</v>
      </c>
      <c r="R1341">
        <f ca="1">IF(Homes[[#This Row],[yr_renovated]]&gt;0, YEAR(TODAY())-Homes[[#This Row],[yr_renovated]], YEAR(TODAY())-Homes[[#This Row],[yr_built]])</f>
        <v>51</v>
      </c>
      <c r="S1341">
        <v>1</v>
      </c>
      <c r="T1341" s="2">
        <v>41794</v>
      </c>
      <c r="U1341" s="3">
        <v>2.75</v>
      </c>
      <c r="V1341" s="4">
        <f>IFERROR(Homes[[#This Row],[sqft_above]]+Homes[[#This Row],[sqft_basement]]," ")</f>
        <v>2630</v>
      </c>
      <c r="W1341" s="4">
        <v>16411</v>
      </c>
      <c r="X1341">
        <v>0</v>
      </c>
      <c r="Y1341">
        <v>0</v>
      </c>
      <c r="Z1341">
        <v>4</v>
      </c>
      <c r="AA1341" s="4">
        <v>1650</v>
      </c>
      <c r="AB1341" s="4">
        <v>980</v>
      </c>
      <c r="AC1341">
        <v>1974</v>
      </c>
      <c r="AD1341" t="s">
        <v>1467</v>
      </c>
      <c r="AE1341" t="s">
        <v>137</v>
      </c>
      <c r="AF1341" t="s">
        <v>138</v>
      </c>
    </row>
    <row r="1342" spans="1:32">
      <c r="A1342" t="str">
        <f>PROPER(TRIM(Homes[[#This Row],[street]]))</f>
        <v>907 221St Ave Ne</v>
      </c>
      <c r="B1342" t="str">
        <f>PROPER(TRIM(Homes[[#This Row],[city]]))</f>
        <v>Sammamish</v>
      </c>
      <c r="C1342" t="str">
        <f>_xlfn.TEXTBEFORE(Homes[[#This Row],[statezip]]," ")</f>
        <v>WA</v>
      </c>
      <c r="D1342" s="6" t="str">
        <f>_xlfn.TEXTAFTER(Homes[[#This Row],[statezip]]," ")</f>
        <v>98074</v>
      </c>
      <c r="E1342" s="1">
        <v>583000</v>
      </c>
      <c r="F1342">
        <v>3</v>
      </c>
      <c r="G1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42" s="3" t="str">
        <f>Homes[[#This Row],[bedrooms]] &amp; " bd | " &amp; TEXT(Homes[[#This Row],[bathrooms]],"0.##") &amp; " ba"</f>
        <v>3 bd | 2.5 ba</v>
      </c>
      <c r="I1342" s="4">
        <v>1790</v>
      </c>
      <c r="J1342" s="1">
        <f>IFERROR(Homes[[#This Row],[price]]/Homes[[#This Row],[sqft_living]]," ")</f>
        <v>325.69832402234636</v>
      </c>
      <c r="K1342" s="4">
        <f>IFERROR(Homes[[#This Row],[sqft_lot]]/43560," ")</f>
        <v>0.1869605142332415</v>
      </c>
      <c r="L1342" t="str">
        <f>IF(Homes[[#This Row],[waterfront]]=1, "Yes","No")</f>
        <v>No</v>
      </c>
      <c r="M1342" s="4" t="str">
        <f>IF(Homes[[#This Row],[sqft_basement]]&gt;0, "Yes","No")</f>
        <v>No</v>
      </c>
      <c r="N1342" t="str">
        <f>CHOOSE(Homes[[#This Row],[view]]+1, "None","Fair","Good","Great","Excellent")</f>
        <v>None</v>
      </c>
      <c r="O1342" t="str">
        <f>CHOOSE(Homes[[#This Row],[condition]], "Poor","Fair","Average","Good","Excellent")</f>
        <v>Average</v>
      </c>
      <c r="P1342">
        <f ca="1">YEAR(TODAY())-Homes[[#This Row],[yr_built]]</f>
        <v>36</v>
      </c>
      <c r="Q1342">
        <v>0</v>
      </c>
      <c r="R1342">
        <f ca="1">IF(Homes[[#This Row],[yr_renovated]]&gt;0, YEAR(TODAY())-Homes[[#This Row],[yr_renovated]], YEAR(TODAY())-Homes[[#This Row],[yr_built]])</f>
        <v>36</v>
      </c>
      <c r="S1342">
        <v>2</v>
      </c>
      <c r="T1342" s="2">
        <v>41815</v>
      </c>
      <c r="U1342" s="3">
        <v>2.5</v>
      </c>
      <c r="V1342" s="4">
        <f>IFERROR(Homes[[#This Row],[sqft_above]]+Homes[[#This Row],[sqft_basement]]," ")</f>
        <v>1790</v>
      </c>
      <c r="W1342" s="4">
        <v>8144</v>
      </c>
      <c r="X1342">
        <v>0</v>
      </c>
      <c r="Y1342">
        <v>0</v>
      </c>
      <c r="Z1342">
        <v>3</v>
      </c>
      <c r="AA1342" s="4">
        <v>1790</v>
      </c>
      <c r="AB1342" s="4">
        <v>0</v>
      </c>
      <c r="AC1342">
        <v>1989</v>
      </c>
      <c r="AD1342" t="s">
        <v>1468</v>
      </c>
      <c r="AE1342" t="s">
        <v>102</v>
      </c>
      <c r="AF1342" t="s">
        <v>266</v>
      </c>
    </row>
    <row r="1343" spans="1:32">
      <c r="A1343" t="str">
        <f>PROPER(TRIM(Homes[[#This Row],[street]]))</f>
        <v>21023-21029 Ne 42Nd St</v>
      </c>
      <c r="B1343" t="str">
        <f>PROPER(TRIM(Homes[[#This Row],[city]]))</f>
        <v>Sammamish</v>
      </c>
      <c r="C1343" t="str">
        <f>_xlfn.TEXTBEFORE(Homes[[#This Row],[statezip]]," ")</f>
        <v>WA</v>
      </c>
      <c r="D1343" s="6" t="str">
        <f>_xlfn.TEXTAFTER(Homes[[#This Row],[statezip]]," ")</f>
        <v>98074</v>
      </c>
      <c r="E1343" s="1">
        <v>582800</v>
      </c>
      <c r="F1343">
        <v>4</v>
      </c>
      <c r="G1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43" s="3" t="str">
        <f>Homes[[#This Row],[bedrooms]] &amp; " bd | " &amp; TEXT(Homes[[#This Row],[bathrooms]],"0.##") &amp; " ba"</f>
        <v>4 bd | 2.75 ba</v>
      </c>
      <c r="I1343" s="4">
        <v>2550</v>
      </c>
      <c r="J1343" s="1">
        <f>IFERROR(Homes[[#This Row],[price]]/Homes[[#This Row],[sqft_living]]," ")</f>
        <v>228.54901960784315</v>
      </c>
      <c r="K1343" s="4">
        <f>IFERROR(Homes[[#This Row],[sqft_lot]]/43560," ")</f>
        <v>0.17529843893480257</v>
      </c>
      <c r="L1343" t="str">
        <f>IF(Homes[[#This Row],[waterfront]]=1, "Yes","No")</f>
        <v>No</v>
      </c>
      <c r="M1343" s="4" t="str">
        <f>IF(Homes[[#This Row],[sqft_basement]]&gt;0, "Yes","No")</f>
        <v>Yes</v>
      </c>
      <c r="N1343" t="str">
        <f>CHOOSE(Homes[[#This Row],[view]]+1, "None","Fair","Good","Great","Excellent")</f>
        <v>None</v>
      </c>
      <c r="O1343" t="str">
        <f>CHOOSE(Homes[[#This Row],[condition]], "Poor","Fair","Average","Good","Excellent")</f>
        <v>Average</v>
      </c>
      <c r="P1343">
        <f ca="1">YEAR(TODAY())-Homes[[#This Row],[yr_built]]</f>
        <v>39</v>
      </c>
      <c r="Q1343">
        <v>0</v>
      </c>
      <c r="R1343">
        <f ca="1">IF(Homes[[#This Row],[yr_renovated]]&gt;0, YEAR(TODAY())-Homes[[#This Row],[yr_renovated]], YEAR(TODAY())-Homes[[#This Row],[yr_built]])</f>
        <v>39</v>
      </c>
      <c r="S1343">
        <v>1</v>
      </c>
      <c r="T1343" s="2">
        <v>41774</v>
      </c>
      <c r="U1343" s="3">
        <v>2.75</v>
      </c>
      <c r="V1343" s="4">
        <f>IFERROR(Homes[[#This Row],[sqft_above]]+Homes[[#This Row],[sqft_basement]]," ")</f>
        <v>2550</v>
      </c>
      <c r="W1343" s="4">
        <v>7636</v>
      </c>
      <c r="X1343">
        <v>0</v>
      </c>
      <c r="Y1343">
        <v>0</v>
      </c>
      <c r="Z1343">
        <v>3</v>
      </c>
      <c r="AA1343" s="4">
        <v>1440</v>
      </c>
      <c r="AB1343" s="4">
        <v>1110</v>
      </c>
      <c r="AC1343">
        <v>1986</v>
      </c>
      <c r="AD1343" t="s">
        <v>1469</v>
      </c>
      <c r="AE1343" t="s">
        <v>102</v>
      </c>
      <c r="AF1343" t="s">
        <v>266</v>
      </c>
    </row>
    <row r="1344" spans="1:32">
      <c r="A1344" t="str">
        <f>PROPER(TRIM(Homes[[#This Row],[street]]))</f>
        <v>4254 33Rd Ave W</v>
      </c>
      <c r="B1344" t="str">
        <f>PROPER(TRIM(Homes[[#This Row],[city]]))</f>
        <v>Seattle</v>
      </c>
      <c r="C1344" t="str">
        <f>_xlfn.TEXTBEFORE(Homes[[#This Row],[statezip]]," ")</f>
        <v>WA</v>
      </c>
      <c r="D1344" s="6" t="str">
        <f>_xlfn.TEXTAFTER(Homes[[#This Row],[statezip]]," ")</f>
        <v>98199</v>
      </c>
      <c r="E1344" s="1">
        <v>582500</v>
      </c>
      <c r="F1344">
        <v>2</v>
      </c>
      <c r="G1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344" s="3" t="str">
        <f>Homes[[#This Row],[bedrooms]] &amp; " bd | " &amp; TEXT(Homes[[#This Row],[bathrooms]],"0.##") &amp; " ba"</f>
        <v>2 bd | 1.5 ba</v>
      </c>
      <c r="I1344" s="4">
        <v>1159</v>
      </c>
      <c r="J1344" s="1">
        <f>IFERROR(Homes[[#This Row],[price]]/Homes[[#This Row],[sqft_living]]," ")</f>
        <v>502.58843830888696</v>
      </c>
      <c r="K1344" s="4">
        <f>IFERROR(Homes[[#This Row],[sqft_lot]]/43560," ")</f>
        <v>0.11019283746556474</v>
      </c>
      <c r="L1344" t="str">
        <f>IF(Homes[[#This Row],[waterfront]]=1, "Yes","No")</f>
        <v>No</v>
      </c>
      <c r="M1344" s="4" t="str">
        <f>IF(Homes[[#This Row],[sqft_basement]]&gt;0, "Yes","No")</f>
        <v>No</v>
      </c>
      <c r="N1344" t="str">
        <f>CHOOSE(Homes[[#This Row],[view]]+1, "None","Fair","Good","Great","Excellent")</f>
        <v>None</v>
      </c>
      <c r="O1344" t="str">
        <f>CHOOSE(Homes[[#This Row],[condition]], "Poor","Fair","Average","Good","Excellent")</f>
        <v>Average</v>
      </c>
      <c r="P1344">
        <f ca="1">YEAR(TODAY())-Homes[[#This Row],[yr_built]]</f>
        <v>77</v>
      </c>
      <c r="Q1344">
        <v>1994</v>
      </c>
      <c r="R1344">
        <f ca="1">IF(Homes[[#This Row],[yr_renovated]]&gt;0, YEAR(TODAY())-Homes[[#This Row],[yr_renovated]], YEAR(TODAY())-Homes[[#This Row],[yr_built]])</f>
        <v>31</v>
      </c>
      <c r="S1344">
        <v>1</v>
      </c>
      <c r="T1344" s="2">
        <v>41773</v>
      </c>
      <c r="U1344" s="3">
        <v>1.5</v>
      </c>
      <c r="V1344" s="4">
        <f>IFERROR(Homes[[#This Row],[sqft_above]]+Homes[[#This Row],[sqft_basement]]," ")</f>
        <v>1159</v>
      </c>
      <c r="W1344" s="4">
        <v>4800</v>
      </c>
      <c r="X1344">
        <v>0</v>
      </c>
      <c r="Y1344">
        <v>0</v>
      </c>
      <c r="Z1344">
        <v>3</v>
      </c>
      <c r="AA1344" s="4">
        <v>1159</v>
      </c>
      <c r="AB1344" s="4">
        <v>0</v>
      </c>
      <c r="AC1344">
        <v>1948</v>
      </c>
      <c r="AD1344" t="s">
        <v>1470</v>
      </c>
      <c r="AE1344" t="s">
        <v>49</v>
      </c>
      <c r="AF1344" t="s">
        <v>58</v>
      </c>
    </row>
    <row r="1345" spans="1:32">
      <c r="A1345" t="str">
        <f>PROPER(TRIM(Homes[[#This Row],[street]]))</f>
        <v>9214 Cyrus Ave Nw</v>
      </c>
      <c r="B1345" t="str">
        <f>PROPER(TRIM(Homes[[#This Row],[city]]))</f>
        <v>Seattle</v>
      </c>
      <c r="C1345" t="str">
        <f>_xlfn.TEXTBEFORE(Homes[[#This Row],[statezip]]," ")</f>
        <v>WA</v>
      </c>
      <c r="D1345" s="6" t="str">
        <f>_xlfn.TEXTAFTER(Homes[[#This Row],[statezip]]," ")</f>
        <v>98117</v>
      </c>
      <c r="E1345" s="1">
        <v>582000</v>
      </c>
      <c r="F1345">
        <v>4</v>
      </c>
      <c r="G1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45" s="3" t="str">
        <f>Homes[[#This Row],[bedrooms]] &amp; " bd | " &amp; TEXT(Homes[[#This Row],[bathrooms]],"0.##") &amp; " ba"</f>
        <v>4 bd | 1.75 ba</v>
      </c>
      <c r="I1345" s="4">
        <v>2120</v>
      </c>
      <c r="J1345" s="1">
        <f>IFERROR(Homes[[#This Row],[price]]/Homes[[#This Row],[sqft_living]]," ")</f>
        <v>274.52830188679246</v>
      </c>
      <c r="K1345" s="4">
        <f>IFERROR(Homes[[#This Row],[sqft_lot]]/43560," ")</f>
        <v>0.10674931129476584</v>
      </c>
      <c r="L1345" t="str">
        <f>IF(Homes[[#This Row],[waterfront]]=1, "Yes","No")</f>
        <v>No</v>
      </c>
      <c r="M1345" s="4" t="str">
        <f>IF(Homes[[#This Row],[sqft_basement]]&gt;0, "Yes","No")</f>
        <v>Yes</v>
      </c>
      <c r="N1345" t="str">
        <f>CHOOSE(Homes[[#This Row],[view]]+1, "None","Fair","Good","Great","Excellent")</f>
        <v>Fair</v>
      </c>
      <c r="O1345" t="str">
        <f>CHOOSE(Homes[[#This Row],[condition]], "Poor","Fair","Average","Good","Excellent")</f>
        <v>Average</v>
      </c>
      <c r="P1345">
        <f ca="1">YEAR(TODAY())-Homes[[#This Row],[yr_built]]</f>
        <v>74</v>
      </c>
      <c r="Q1345">
        <v>1994</v>
      </c>
      <c r="R1345">
        <f ca="1">IF(Homes[[#This Row],[yr_renovated]]&gt;0, YEAR(TODAY())-Homes[[#This Row],[yr_renovated]], YEAR(TODAY())-Homes[[#This Row],[yr_built]])</f>
        <v>31</v>
      </c>
      <c r="S1345">
        <v>1</v>
      </c>
      <c r="T1345" s="2">
        <v>41771</v>
      </c>
      <c r="U1345" s="3">
        <v>1.75</v>
      </c>
      <c r="V1345" s="4">
        <f>IFERROR(Homes[[#This Row],[sqft_above]]+Homes[[#This Row],[sqft_basement]]," ")</f>
        <v>2120</v>
      </c>
      <c r="W1345" s="4">
        <v>4650</v>
      </c>
      <c r="X1345">
        <v>0</v>
      </c>
      <c r="Y1345">
        <v>1</v>
      </c>
      <c r="Z1345">
        <v>3</v>
      </c>
      <c r="AA1345" s="4">
        <v>1190</v>
      </c>
      <c r="AB1345" s="4">
        <v>930</v>
      </c>
      <c r="AC1345">
        <v>1951</v>
      </c>
      <c r="AD1345" t="s">
        <v>1471</v>
      </c>
      <c r="AE1345" t="s">
        <v>49</v>
      </c>
      <c r="AF1345" t="s">
        <v>204</v>
      </c>
    </row>
    <row r="1346" spans="1:32">
      <c r="A1346" t="str">
        <f>PROPER(TRIM(Homes[[#This Row],[street]]))</f>
        <v>7408 138Th Pl Ne</v>
      </c>
      <c r="B1346" t="str">
        <f>PROPER(TRIM(Homes[[#This Row],[city]]))</f>
        <v>Redmond</v>
      </c>
      <c r="C1346" t="str">
        <f>_xlfn.TEXTBEFORE(Homes[[#This Row],[statezip]]," ")</f>
        <v>WA</v>
      </c>
      <c r="D1346" s="6" t="str">
        <f>_xlfn.TEXTAFTER(Homes[[#This Row],[statezip]]," ")</f>
        <v>98052</v>
      </c>
      <c r="E1346" s="1">
        <v>581000</v>
      </c>
      <c r="F1346">
        <v>4</v>
      </c>
      <c r="G1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46" s="3" t="str">
        <f>Homes[[#This Row],[bedrooms]] &amp; " bd | " &amp; TEXT(Homes[[#This Row],[bathrooms]],"0.##") &amp; " ba"</f>
        <v>4 bd | 1.75 ba</v>
      </c>
      <c r="I1346" s="4">
        <v>2090</v>
      </c>
      <c r="J1346" s="1">
        <f>IFERROR(Homes[[#This Row],[price]]/Homes[[#This Row],[sqft_living]]," ")</f>
        <v>277.99043062200957</v>
      </c>
      <c r="K1346" s="4">
        <f>IFERROR(Homes[[#This Row],[sqft_lot]]/43560," ")</f>
        <v>0.18741965105601469</v>
      </c>
      <c r="L1346" t="str">
        <f>IF(Homes[[#This Row],[waterfront]]=1, "Yes","No")</f>
        <v>No</v>
      </c>
      <c r="M1346" s="4" t="str">
        <f>IF(Homes[[#This Row],[sqft_basement]]&gt;0, "Yes","No")</f>
        <v>Yes</v>
      </c>
      <c r="N1346" t="str">
        <f>CHOOSE(Homes[[#This Row],[view]]+1, "None","Fair","Good","Great","Excellent")</f>
        <v>None</v>
      </c>
      <c r="O1346" t="str">
        <f>CHOOSE(Homes[[#This Row],[condition]], "Poor","Fair","Average","Good","Excellent")</f>
        <v>Good</v>
      </c>
      <c r="P1346">
        <f ca="1">YEAR(TODAY())-Homes[[#This Row],[yr_built]]</f>
        <v>62</v>
      </c>
      <c r="Q1346">
        <v>0</v>
      </c>
      <c r="R1346">
        <f ca="1">IF(Homes[[#This Row],[yr_renovated]]&gt;0, YEAR(TODAY())-Homes[[#This Row],[yr_renovated]], YEAR(TODAY())-Homes[[#This Row],[yr_built]])</f>
        <v>62</v>
      </c>
      <c r="S1346">
        <v>1</v>
      </c>
      <c r="T1346" s="2">
        <v>41772</v>
      </c>
      <c r="U1346" s="3">
        <v>1.75</v>
      </c>
      <c r="V1346" s="4">
        <f>IFERROR(Homes[[#This Row],[sqft_above]]+Homes[[#This Row],[sqft_basement]]," ")</f>
        <v>2090</v>
      </c>
      <c r="W1346" s="4">
        <v>8164</v>
      </c>
      <c r="X1346">
        <v>0</v>
      </c>
      <c r="Y1346">
        <v>0</v>
      </c>
      <c r="Z1346">
        <v>4</v>
      </c>
      <c r="AA1346" s="4">
        <v>1070</v>
      </c>
      <c r="AB1346" s="4">
        <v>1020</v>
      </c>
      <c r="AC1346">
        <v>1963</v>
      </c>
      <c r="AD1346" t="s">
        <v>1472</v>
      </c>
      <c r="AE1346" t="s">
        <v>137</v>
      </c>
      <c r="AF1346" t="s">
        <v>138</v>
      </c>
    </row>
    <row r="1347" spans="1:32">
      <c r="A1347" t="str">
        <f>PROPER(TRIM(Homes[[#This Row],[street]]))</f>
        <v>1819-1827 25Th Ave</v>
      </c>
      <c r="B1347" t="str">
        <f>PROPER(TRIM(Homes[[#This Row],[city]]))</f>
        <v>Seattle</v>
      </c>
      <c r="C1347" t="str">
        <f>_xlfn.TEXTBEFORE(Homes[[#This Row],[statezip]]," ")</f>
        <v>WA</v>
      </c>
      <c r="D1347" s="6" t="str">
        <f>_xlfn.TEXTAFTER(Homes[[#This Row],[statezip]]," ")</f>
        <v>98122</v>
      </c>
      <c r="E1347" s="1">
        <v>581000</v>
      </c>
      <c r="F1347">
        <v>4</v>
      </c>
      <c r="G1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47" s="3" t="str">
        <f>Homes[[#This Row],[bedrooms]] &amp; " bd | " &amp; TEXT(Homes[[#This Row],[bathrooms]],"0.##") &amp; " ba"</f>
        <v>4 bd | 1. ba</v>
      </c>
      <c r="I1347" s="4">
        <v>1630</v>
      </c>
      <c r="J1347" s="1">
        <f>IFERROR(Homes[[#This Row],[price]]/Homes[[#This Row],[sqft_living]]," ")</f>
        <v>356.44171779141107</v>
      </c>
      <c r="K1347" s="4">
        <f>IFERROR(Homes[[#This Row],[sqft_lot]]/43560," ")</f>
        <v>5.8907254361799818E-2</v>
      </c>
      <c r="L1347" t="str">
        <f>IF(Homes[[#This Row],[waterfront]]=1, "Yes","No")</f>
        <v>No</v>
      </c>
      <c r="M1347" s="4" t="str">
        <f>IF(Homes[[#This Row],[sqft_basement]]&gt;0, "Yes","No")</f>
        <v>No</v>
      </c>
      <c r="N1347" t="str">
        <f>CHOOSE(Homes[[#This Row],[view]]+1, "None","Fair","Good","Great","Excellent")</f>
        <v>None</v>
      </c>
      <c r="O1347" t="str">
        <f>CHOOSE(Homes[[#This Row],[condition]], "Poor","Fair","Average","Good","Excellent")</f>
        <v>Average</v>
      </c>
      <c r="P1347">
        <f ca="1">YEAR(TODAY())-Homes[[#This Row],[yr_built]]</f>
        <v>104</v>
      </c>
      <c r="Q1347">
        <v>2000</v>
      </c>
      <c r="R1347">
        <f ca="1">IF(Homes[[#This Row],[yr_renovated]]&gt;0, YEAR(TODAY())-Homes[[#This Row],[yr_renovated]], YEAR(TODAY())-Homes[[#This Row],[yr_built]])</f>
        <v>25</v>
      </c>
      <c r="S1347">
        <v>1.5</v>
      </c>
      <c r="T1347" s="2">
        <v>41821</v>
      </c>
      <c r="U1347" s="3">
        <v>1</v>
      </c>
      <c r="V1347" s="4">
        <f>IFERROR(Homes[[#This Row],[sqft_above]]+Homes[[#This Row],[sqft_basement]]," ")</f>
        <v>1630</v>
      </c>
      <c r="W1347" s="4">
        <v>2566</v>
      </c>
      <c r="X1347">
        <v>0</v>
      </c>
      <c r="Y1347">
        <v>0</v>
      </c>
      <c r="Z1347">
        <v>3</v>
      </c>
      <c r="AA1347" s="4">
        <v>1630</v>
      </c>
      <c r="AB1347" s="4">
        <v>0</v>
      </c>
      <c r="AC1347">
        <v>1921</v>
      </c>
      <c r="AD1347" t="s">
        <v>1473</v>
      </c>
      <c r="AE1347" t="s">
        <v>49</v>
      </c>
      <c r="AF1347" t="s">
        <v>302</v>
      </c>
    </row>
    <row r="1348" spans="1:32">
      <c r="A1348" t="str">
        <f>PROPER(TRIM(Homes[[#This Row],[street]]))</f>
        <v>21404 Se 19Th St</v>
      </c>
      <c r="B1348" t="str">
        <f>PROPER(TRIM(Homes[[#This Row],[city]]))</f>
        <v>Sammamish</v>
      </c>
      <c r="C1348" t="str">
        <f>_xlfn.TEXTBEFORE(Homes[[#This Row],[statezip]]," ")</f>
        <v>WA</v>
      </c>
      <c r="D1348" s="6" t="str">
        <f>_xlfn.TEXTAFTER(Homes[[#This Row],[statezip]]," ")</f>
        <v>98075</v>
      </c>
      <c r="E1348" s="1">
        <v>580379</v>
      </c>
      <c r="F1348">
        <v>4</v>
      </c>
      <c r="G1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48" s="3" t="str">
        <f>Homes[[#This Row],[bedrooms]] &amp; " bd | " &amp; TEXT(Homes[[#This Row],[bathrooms]],"0.##") &amp; " ba"</f>
        <v>4 bd | 2.75 ba</v>
      </c>
      <c r="I1348" s="4">
        <v>2240</v>
      </c>
      <c r="J1348" s="1">
        <f>IFERROR(Homes[[#This Row],[price]]/Homes[[#This Row],[sqft_living]]," ")</f>
        <v>259.09776785714286</v>
      </c>
      <c r="K1348" s="4">
        <f>IFERROR(Homes[[#This Row],[sqft_lot]]/43560," ")</f>
        <v>0.63865932047750229</v>
      </c>
      <c r="L1348" t="str">
        <f>IF(Homes[[#This Row],[waterfront]]=1, "Yes","No")</f>
        <v>No</v>
      </c>
      <c r="M1348" s="4" t="str">
        <f>IF(Homes[[#This Row],[sqft_basement]]&gt;0, "Yes","No")</f>
        <v>No</v>
      </c>
      <c r="N1348" t="str">
        <f>CHOOSE(Homes[[#This Row],[view]]+1, "None","Fair","Good","Great","Excellent")</f>
        <v>None</v>
      </c>
      <c r="O1348" t="str">
        <f>CHOOSE(Homes[[#This Row],[condition]], "Poor","Fair","Average","Good","Excellent")</f>
        <v>Good</v>
      </c>
      <c r="P1348">
        <f ca="1">YEAR(TODAY())-Homes[[#This Row],[yr_built]]</f>
        <v>49</v>
      </c>
      <c r="Q1348">
        <v>1992</v>
      </c>
      <c r="R1348">
        <f ca="1">IF(Homes[[#This Row],[yr_renovated]]&gt;0, YEAR(TODAY())-Homes[[#This Row],[yr_renovated]], YEAR(TODAY())-Homes[[#This Row],[yr_built]])</f>
        <v>33</v>
      </c>
      <c r="S1348">
        <v>1.5</v>
      </c>
      <c r="T1348" s="2">
        <v>41801</v>
      </c>
      <c r="U1348" s="3">
        <v>2.75</v>
      </c>
      <c r="V1348" s="4">
        <f>IFERROR(Homes[[#This Row],[sqft_above]]+Homes[[#This Row],[sqft_basement]]," ")</f>
        <v>2240</v>
      </c>
      <c r="W1348" s="4">
        <v>27820</v>
      </c>
      <c r="X1348">
        <v>0</v>
      </c>
      <c r="Y1348">
        <v>0</v>
      </c>
      <c r="Z1348">
        <v>4</v>
      </c>
      <c r="AA1348" s="4">
        <v>2240</v>
      </c>
      <c r="AB1348" s="4">
        <v>0</v>
      </c>
      <c r="AC1348">
        <v>1976</v>
      </c>
      <c r="AD1348" t="s">
        <v>1474</v>
      </c>
      <c r="AE1348" t="s">
        <v>102</v>
      </c>
      <c r="AF1348" t="s">
        <v>103</v>
      </c>
    </row>
    <row r="1349" spans="1:32">
      <c r="A1349" t="str">
        <f>PROPER(TRIM(Homes[[#This Row],[street]]))</f>
        <v>13516 164Th Ave Se</v>
      </c>
      <c r="B1349" t="str">
        <f>PROPER(TRIM(Homes[[#This Row],[city]]))</f>
        <v>Renton</v>
      </c>
      <c r="C1349" t="str">
        <f>_xlfn.TEXTBEFORE(Homes[[#This Row],[statezip]]," ")</f>
        <v>WA</v>
      </c>
      <c r="D1349" s="6" t="str">
        <f>_xlfn.TEXTAFTER(Homes[[#This Row],[statezip]]," ")</f>
        <v>98059</v>
      </c>
      <c r="E1349" s="1">
        <v>580135</v>
      </c>
      <c r="F1349">
        <v>4</v>
      </c>
      <c r="G1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49" s="3" t="str">
        <f>Homes[[#This Row],[bedrooms]] &amp; " bd | " &amp; TEXT(Homes[[#This Row],[bathrooms]],"0.##") &amp; " ba"</f>
        <v>4 bd | 2.5 ba</v>
      </c>
      <c r="I1349" s="4">
        <v>3150</v>
      </c>
      <c r="J1349" s="1">
        <f>IFERROR(Homes[[#This Row],[price]]/Homes[[#This Row],[sqft_living]]," ")</f>
        <v>184.16984126984127</v>
      </c>
      <c r="K1349" s="4">
        <f>IFERROR(Homes[[#This Row],[sqft_lot]]/43560," ")</f>
        <v>0.13512396694214876</v>
      </c>
      <c r="L1349" t="str">
        <f>IF(Homes[[#This Row],[waterfront]]=1, "Yes","No")</f>
        <v>No</v>
      </c>
      <c r="M1349" s="4" t="str">
        <f>IF(Homes[[#This Row],[sqft_basement]]&gt;0, "Yes","No")</f>
        <v>No</v>
      </c>
      <c r="N1349" t="str">
        <f>CHOOSE(Homes[[#This Row],[view]]+1, "None","Fair","Good","Great","Excellent")</f>
        <v>None</v>
      </c>
      <c r="O1349" t="str">
        <f>CHOOSE(Homes[[#This Row],[condition]], "Poor","Fair","Average","Good","Excellent")</f>
        <v>Average</v>
      </c>
      <c r="P1349">
        <f ca="1">YEAR(TODAY())-Homes[[#This Row],[yr_built]]</f>
        <v>11</v>
      </c>
      <c r="Q1349">
        <v>0</v>
      </c>
      <c r="R1349">
        <f ca="1">IF(Homes[[#This Row],[yr_renovated]]&gt;0, YEAR(TODAY())-Homes[[#This Row],[yr_renovated]], YEAR(TODAY())-Homes[[#This Row],[yr_built]])</f>
        <v>11</v>
      </c>
      <c r="S1349">
        <v>2</v>
      </c>
      <c r="T1349" s="2">
        <v>41793</v>
      </c>
      <c r="U1349" s="3">
        <v>2.5</v>
      </c>
      <c r="V1349" s="4">
        <f>IFERROR(Homes[[#This Row],[sqft_above]]+Homes[[#This Row],[sqft_basement]]," ")</f>
        <v>3150</v>
      </c>
      <c r="W1349" s="4">
        <v>5886</v>
      </c>
      <c r="X1349">
        <v>0</v>
      </c>
      <c r="Y1349">
        <v>0</v>
      </c>
      <c r="Z1349">
        <v>3</v>
      </c>
      <c r="AA1349" s="4">
        <v>3150</v>
      </c>
      <c r="AB1349" s="4">
        <v>0</v>
      </c>
      <c r="AC1349">
        <v>2014</v>
      </c>
      <c r="AD1349" t="s">
        <v>1475</v>
      </c>
      <c r="AE1349" t="s">
        <v>319</v>
      </c>
      <c r="AF1349" t="s">
        <v>282</v>
      </c>
    </row>
    <row r="1350" spans="1:32">
      <c r="A1350" t="str">
        <f>PROPER(TRIM(Homes[[#This Row],[street]]))</f>
        <v>601 Ne 76Th St</v>
      </c>
      <c r="B1350" t="str">
        <f>PROPER(TRIM(Homes[[#This Row],[city]]))</f>
        <v>Seattle</v>
      </c>
      <c r="C1350" t="str">
        <f>_xlfn.TEXTBEFORE(Homes[[#This Row],[statezip]]," ")</f>
        <v>WA</v>
      </c>
      <c r="D1350" s="6" t="str">
        <f>_xlfn.TEXTAFTER(Homes[[#This Row],[statezip]]," ")</f>
        <v>98115</v>
      </c>
      <c r="E1350" s="1">
        <v>580050</v>
      </c>
      <c r="F1350">
        <v>3</v>
      </c>
      <c r="G1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0" s="3" t="str">
        <f>Homes[[#This Row],[bedrooms]] &amp; " bd | " &amp; TEXT(Homes[[#This Row],[bathrooms]],"0.##") &amp; " ba"</f>
        <v>3 bd | 2.5 ba</v>
      </c>
      <c r="I1350" s="4">
        <v>2360</v>
      </c>
      <c r="J1350" s="1">
        <f>IFERROR(Homes[[#This Row],[price]]/Homes[[#This Row],[sqft_living]]," ")</f>
        <v>245.78389830508473</v>
      </c>
      <c r="K1350" s="4">
        <f>IFERROR(Homes[[#This Row],[sqft_lot]]/43560," ")</f>
        <v>0.10647382920110193</v>
      </c>
      <c r="L1350" t="str">
        <f>IF(Homes[[#This Row],[waterfront]]=1, "Yes","No")</f>
        <v>No</v>
      </c>
      <c r="M1350" s="4" t="str">
        <f>IF(Homes[[#This Row],[sqft_basement]]&gt;0, "Yes","No")</f>
        <v>No</v>
      </c>
      <c r="N1350" t="str">
        <f>CHOOSE(Homes[[#This Row],[view]]+1, "None","Fair","Good","Great","Excellent")</f>
        <v>Great</v>
      </c>
      <c r="O1350" t="str">
        <f>CHOOSE(Homes[[#This Row],[condition]], "Poor","Fair","Average","Good","Excellent")</f>
        <v>Average</v>
      </c>
      <c r="P1350">
        <f ca="1">YEAR(TODAY())-Homes[[#This Row],[yr_built]]</f>
        <v>29</v>
      </c>
      <c r="Q1350">
        <v>0</v>
      </c>
      <c r="R1350">
        <f ca="1">IF(Homes[[#This Row],[yr_renovated]]&gt;0, YEAR(TODAY())-Homes[[#This Row],[yr_renovated]], YEAR(TODAY())-Homes[[#This Row],[yr_built]])</f>
        <v>29</v>
      </c>
      <c r="S1350">
        <v>2</v>
      </c>
      <c r="T1350" s="2">
        <v>41774</v>
      </c>
      <c r="U1350" s="3">
        <v>2.5</v>
      </c>
      <c r="V1350" s="4">
        <f>IFERROR(Homes[[#This Row],[sqft_above]]+Homes[[#This Row],[sqft_basement]]," ")</f>
        <v>2360</v>
      </c>
      <c r="W1350" s="4">
        <v>4638</v>
      </c>
      <c r="X1350">
        <v>0</v>
      </c>
      <c r="Y1350">
        <v>3</v>
      </c>
      <c r="Z1350">
        <v>3</v>
      </c>
      <c r="AA1350" s="4">
        <v>2360</v>
      </c>
      <c r="AB1350" s="4">
        <v>0</v>
      </c>
      <c r="AC1350">
        <v>1996</v>
      </c>
      <c r="AD1350" t="s">
        <v>1476</v>
      </c>
      <c r="AE1350" t="s">
        <v>49</v>
      </c>
      <c r="AF1350" t="s">
        <v>154</v>
      </c>
    </row>
    <row r="1351" spans="1:32">
      <c r="A1351" t="str">
        <f>PROPER(TRIM(Homes[[#This Row],[street]]))</f>
        <v>5410 Greenwood Ave N</v>
      </c>
      <c r="B1351" t="str">
        <f>PROPER(TRIM(Homes[[#This Row],[city]]))</f>
        <v>Seattle</v>
      </c>
      <c r="C1351" t="str">
        <f>_xlfn.TEXTBEFORE(Homes[[#This Row],[statezip]]," ")</f>
        <v>WA</v>
      </c>
      <c r="D1351" s="6" t="str">
        <f>_xlfn.TEXTAFTER(Homes[[#This Row],[statezip]]," ")</f>
        <v>98103</v>
      </c>
      <c r="E1351" s="1">
        <v>580000</v>
      </c>
      <c r="F1351">
        <v>3</v>
      </c>
      <c r="G1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1" s="3" t="str">
        <f>Homes[[#This Row],[bedrooms]] &amp; " bd | " &amp; TEXT(Homes[[#This Row],[bathrooms]],"0.##") &amp; " ba"</f>
        <v>3 bd | 2.5 ba</v>
      </c>
      <c r="I1351" s="4">
        <v>1620</v>
      </c>
      <c r="J1351" s="1">
        <f>IFERROR(Homes[[#This Row],[price]]/Homes[[#This Row],[sqft_living]]," ")</f>
        <v>358.02469135802471</v>
      </c>
      <c r="K1351" s="4">
        <f>IFERROR(Homes[[#This Row],[sqft_lot]]/43560," ")</f>
        <v>2.6928374655647382E-2</v>
      </c>
      <c r="L1351" t="str">
        <f>IF(Homes[[#This Row],[waterfront]]=1, "Yes","No")</f>
        <v>No</v>
      </c>
      <c r="M1351" s="4" t="str">
        <f>IF(Homes[[#This Row],[sqft_basement]]&gt;0, "Yes","No")</f>
        <v>Yes</v>
      </c>
      <c r="N1351" t="str">
        <f>CHOOSE(Homes[[#This Row],[view]]+1, "None","Fair","Good","Great","Excellent")</f>
        <v>Excellent</v>
      </c>
      <c r="O1351" t="str">
        <f>CHOOSE(Homes[[#This Row],[condition]], "Poor","Fair","Average","Good","Excellent")</f>
        <v>Average</v>
      </c>
      <c r="P1351">
        <f ca="1">YEAR(TODAY())-Homes[[#This Row],[yr_built]]</f>
        <v>17</v>
      </c>
      <c r="Q1351">
        <v>0</v>
      </c>
      <c r="R1351">
        <f ca="1">IF(Homes[[#This Row],[yr_renovated]]&gt;0, YEAR(TODAY())-Homes[[#This Row],[yr_renovated]], YEAR(TODAY())-Homes[[#This Row],[yr_built]])</f>
        <v>17</v>
      </c>
      <c r="S1351">
        <v>3</v>
      </c>
      <c r="T1351" s="2">
        <v>41782</v>
      </c>
      <c r="U1351" s="3">
        <v>2.5</v>
      </c>
      <c r="V1351" s="4">
        <f>IFERROR(Homes[[#This Row],[sqft_above]]+Homes[[#This Row],[sqft_basement]]," ")</f>
        <v>1620</v>
      </c>
      <c r="W1351" s="4">
        <v>1173</v>
      </c>
      <c r="X1351">
        <v>0</v>
      </c>
      <c r="Y1351">
        <v>4</v>
      </c>
      <c r="Z1351">
        <v>3</v>
      </c>
      <c r="AA1351" s="4">
        <v>1470</v>
      </c>
      <c r="AB1351" s="4">
        <v>150</v>
      </c>
      <c r="AC1351">
        <v>2008</v>
      </c>
      <c r="AD1351" t="s">
        <v>1477</v>
      </c>
      <c r="AE1351" t="s">
        <v>49</v>
      </c>
      <c r="AF1351" t="s">
        <v>172</v>
      </c>
    </row>
    <row r="1352" spans="1:32">
      <c r="A1352" t="str">
        <f>PROPER(TRIM(Homes[[#This Row],[street]]))</f>
        <v>1430-1920 W Lake Sammamish Pkwy Se</v>
      </c>
      <c r="B1352" t="str">
        <f>PROPER(TRIM(Homes[[#This Row],[city]]))</f>
        <v>Bellevue</v>
      </c>
      <c r="C1352" t="str">
        <f>_xlfn.TEXTBEFORE(Homes[[#This Row],[statezip]]," ")</f>
        <v>WA</v>
      </c>
      <c r="D1352" s="6" t="str">
        <f>_xlfn.TEXTAFTER(Homes[[#This Row],[statezip]]," ")</f>
        <v>98008</v>
      </c>
      <c r="E1352" s="1">
        <v>580000</v>
      </c>
      <c r="F1352">
        <v>3</v>
      </c>
      <c r="G1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2" s="3" t="str">
        <f>Homes[[#This Row],[bedrooms]] &amp; " bd | " &amp; TEXT(Homes[[#This Row],[bathrooms]],"0.##") &amp; " ba"</f>
        <v>3 bd | 2.5 ba</v>
      </c>
      <c r="I1352" s="4">
        <v>2200</v>
      </c>
      <c r="J1352" s="1">
        <f>IFERROR(Homes[[#This Row],[price]]/Homes[[#This Row],[sqft_living]]," ")</f>
        <v>263.63636363636363</v>
      </c>
      <c r="K1352" s="4">
        <f>IFERROR(Homes[[#This Row],[sqft_lot]]/43560," ")</f>
        <v>0.25252525252525254</v>
      </c>
      <c r="L1352" t="str">
        <f>IF(Homes[[#This Row],[waterfront]]=1, "Yes","No")</f>
        <v>No</v>
      </c>
      <c r="M1352" s="4" t="str">
        <f>IF(Homes[[#This Row],[sqft_basement]]&gt;0, "Yes","No")</f>
        <v>No</v>
      </c>
      <c r="N1352" t="str">
        <f>CHOOSE(Homes[[#This Row],[view]]+1, "None","Fair","Good","Great","Excellent")</f>
        <v>Good</v>
      </c>
      <c r="O1352" t="str">
        <f>CHOOSE(Homes[[#This Row],[condition]], "Poor","Fair","Average","Good","Excellent")</f>
        <v>Average</v>
      </c>
      <c r="P1352">
        <f ca="1">YEAR(TODAY())-Homes[[#This Row],[yr_built]]</f>
        <v>47</v>
      </c>
      <c r="Q1352">
        <v>0</v>
      </c>
      <c r="R1352">
        <f ca="1">IF(Homes[[#This Row],[yr_renovated]]&gt;0, YEAR(TODAY())-Homes[[#This Row],[yr_renovated]], YEAR(TODAY())-Homes[[#This Row],[yr_built]])</f>
        <v>47</v>
      </c>
      <c r="S1352">
        <v>2</v>
      </c>
      <c r="T1352" s="2">
        <v>41821</v>
      </c>
      <c r="U1352" s="3">
        <v>2.5</v>
      </c>
      <c r="V1352" s="4">
        <f>IFERROR(Homes[[#This Row],[sqft_above]]+Homes[[#This Row],[sqft_basement]]," ")</f>
        <v>2200</v>
      </c>
      <c r="W1352" s="4">
        <v>11000</v>
      </c>
      <c r="X1352">
        <v>0</v>
      </c>
      <c r="Y1352">
        <v>2</v>
      </c>
      <c r="Z1352">
        <v>3</v>
      </c>
      <c r="AA1352" s="4">
        <v>2200</v>
      </c>
      <c r="AB1352" s="4">
        <v>0</v>
      </c>
      <c r="AC1352">
        <v>1978</v>
      </c>
      <c r="AD1352" t="s">
        <v>1478</v>
      </c>
      <c r="AE1352" t="s">
        <v>33</v>
      </c>
      <c r="AF1352" t="s">
        <v>53</v>
      </c>
    </row>
    <row r="1353" spans="1:32">
      <c r="A1353" t="str">
        <f>PROPER(TRIM(Homes[[#This Row],[street]]))</f>
        <v>620 151St Pl Ne</v>
      </c>
      <c r="B1353" t="str">
        <f>PROPER(TRIM(Homes[[#This Row],[city]]))</f>
        <v>Bellevue</v>
      </c>
      <c r="C1353" t="str">
        <f>_xlfn.TEXTBEFORE(Homes[[#This Row],[statezip]]," ")</f>
        <v>WA</v>
      </c>
      <c r="D1353" s="6" t="str">
        <f>_xlfn.TEXTAFTER(Homes[[#This Row],[statezip]]," ")</f>
        <v>98007</v>
      </c>
      <c r="E1353" s="1">
        <v>580000</v>
      </c>
      <c r="F1353">
        <v>5</v>
      </c>
      <c r="G1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53" s="3" t="str">
        <f>Homes[[#This Row],[bedrooms]] &amp; " bd | " &amp; TEXT(Homes[[#This Row],[bathrooms]],"0.##") &amp; " ba"</f>
        <v>5 bd | 2. ba</v>
      </c>
      <c r="I1353" s="4">
        <v>2700</v>
      </c>
      <c r="J1353" s="1">
        <f>IFERROR(Homes[[#This Row],[price]]/Homes[[#This Row],[sqft_living]]," ")</f>
        <v>214.81481481481481</v>
      </c>
      <c r="K1353" s="4">
        <f>IFERROR(Homes[[#This Row],[sqft_lot]]/43560," ")</f>
        <v>0.24965564738292012</v>
      </c>
      <c r="L1353" t="str">
        <f>IF(Homes[[#This Row],[waterfront]]=1, "Yes","No")</f>
        <v>No</v>
      </c>
      <c r="M1353" s="4" t="str">
        <f>IF(Homes[[#This Row],[sqft_basement]]&gt;0, "Yes","No")</f>
        <v>Yes</v>
      </c>
      <c r="N1353" t="str">
        <f>CHOOSE(Homes[[#This Row],[view]]+1, "None","Fair","Good","Great","Excellent")</f>
        <v>None</v>
      </c>
      <c r="O1353" t="str">
        <f>CHOOSE(Homes[[#This Row],[condition]], "Poor","Fair","Average","Good","Excellent")</f>
        <v>Good</v>
      </c>
      <c r="P1353">
        <f ca="1">YEAR(TODAY())-Homes[[#This Row],[yr_built]]</f>
        <v>63</v>
      </c>
      <c r="Q1353">
        <v>0</v>
      </c>
      <c r="R1353">
        <f ca="1">IF(Homes[[#This Row],[yr_renovated]]&gt;0, YEAR(TODAY())-Homes[[#This Row],[yr_renovated]], YEAR(TODAY())-Homes[[#This Row],[yr_built]])</f>
        <v>63</v>
      </c>
      <c r="S1353">
        <v>1</v>
      </c>
      <c r="T1353" s="2">
        <v>41807</v>
      </c>
      <c r="U1353" s="3">
        <v>2</v>
      </c>
      <c r="V1353" s="4">
        <f>IFERROR(Homes[[#This Row],[sqft_above]]+Homes[[#This Row],[sqft_basement]]," ")</f>
        <v>2700</v>
      </c>
      <c r="W1353" s="4">
        <v>10875</v>
      </c>
      <c r="X1353">
        <v>0</v>
      </c>
      <c r="Y1353">
        <v>0</v>
      </c>
      <c r="Z1353">
        <v>4</v>
      </c>
      <c r="AA1353" s="4">
        <v>1540</v>
      </c>
      <c r="AB1353" s="4">
        <v>1160</v>
      </c>
      <c r="AC1353">
        <v>1962</v>
      </c>
      <c r="AD1353" t="s">
        <v>1479</v>
      </c>
      <c r="AE1353" t="s">
        <v>33</v>
      </c>
      <c r="AF1353" t="s">
        <v>264</v>
      </c>
    </row>
    <row r="1354" spans="1:32">
      <c r="A1354" t="str">
        <f>PROPER(TRIM(Homes[[#This Row],[street]]))</f>
        <v>16541 Ne 27Th Pl</v>
      </c>
      <c r="B1354" t="str">
        <f>PROPER(TRIM(Homes[[#This Row],[city]]))</f>
        <v>Bellevue</v>
      </c>
      <c r="C1354" t="str">
        <f>_xlfn.TEXTBEFORE(Homes[[#This Row],[statezip]]," ")</f>
        <v>WA</v>
      </c>
      <c r="D1354" s="6" t="str">
        <f>_xlfn.TEXTAFTER(Homes[[#This Row],[statezip]]," ")</f>
        <v>98008</v>
      </c>
      <c r="E1354" s="1">
        <v>580000</v>
      </c>
      <c r="F1354">
        <v>5</v>
      </c>
      <c r="G1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54" s="3" t="str">
        <f>Homes[[#This Row],[bedrooms]] &amp; " bd | " &amp; TEXT(Homes[[#This Row],[bathrooms]],"0.##") &amp; " ba"</f>
        <v>5 bd | 2. ba</v>
      </c>
      <c r="I1354" s="4">
        <v>2290</v>
      </c>
      <c r="J1354" s="1">
        <f>IFERROR(Homes[[#This Row],[price]]/Homes[[#This Row],[sqft_living]]," ")</f>
        <v>253.27510917030568</v>
      </c>
      <c r="K1354" s="4">
        <f>IFERROR(Homes[[#This Row],[sqft_lot]]/43560," ")</f>
        <v>0.16356749311294766</v>
      </c>
      <c r="L1354" t="str">
        <f>IF(Homes[[#This Row],[waterfront]]=1, "Yes","No")</f>
        <v>No</v>
      </c>
      <c r="M1354" s="4" t="str">
        <f>IF(Homes[[#This Row],[sqft_basement]]&gt;0, "Yes","No")</f>
        <v>Yes</v>
      </c>
      <c r="N1354" t="str">
        <f>CHOOSE(Homes[[#This Row],[view]]+1, "None","Fair","Good","Great","Excellent")</f>
        <v>None</v>
      </c>
      <c r="O1354" t="str">
        <f>CHOOSE(Homes[[#This Row],[condition]], "Poor","Fair","Average","Good","Excellent")</f>
        <v>Average</v>
      </c>
      <c r="P1354">
        <f ca="1">YEAR(TODAY())-Homes[[#This Row],[yr_built]]</f>
        <v>61</v>
      </c>
      <c r="Q1354">
        <v>2000</v>
      </c>
      <c r="R1354">
        <f ca="1">IF(Homes[[#This Row],[yr_renovated]]&gt;0, YEAR(TODAY())-Homes[[#This Row],[yr_renovated]], YEAR(TODAY())-Homes[[#This Row],[yr_built]])</f>
        <v>25</v>
      </c>
      <c r="S1354">
        <v>1</v>
      </c>
      <c r="T1354" s="2">
        <v>41772</v>
      </c>
      <c r="U1354" s="3">
        <v>2</v>
      </c>
      <c r="V1354" s="4">
        <f>IFERROR(Homes[[#This Row],[sqft_above]]+Homes[[#This Row],[sqft_basement]]," ")</f>
        <v>2290</v>
      </c>
      <c r="W1354" s="4">
        <v>7125</v>
      </c>
      <c r="X1354">
        <v>0</v>
      </c>
      <c r="Y1354">
        <v>0</v>
      </c>
      <c r="Z1354">
        <v>3</v>
      </c>
      <c r="AA1354" s="4">
        <v>1190</v>
      </c>
      <c r="AB1354" s="4">
        <v>1100</v>
      </c>
      <c r="AC1354">
        <v>1964</v>
      </c>
      <c r="AD1354" t="s">
        <v>1480</v>
      </c>
      <c r="AE1354" t="s">
        <v>33</v>
      </c>
      <c r="AF1354" t="s">
        <v>53</v>
      </c>
    </row>
    <row r="1355" spans="1:32">
      <c r="A1355" t="str">
        <f>PROPER(TRIM(Homes[[#This Row],[street]]))</f>
        <v>2422 171 Ave Se</v>
      </c>
      <c r="B1355" t="str">
        <f>PROPER(TRIM(Homes[[#This Row],[city]]))</f>
        <v>Bellevue</v>
      </c>
      <c r="C1355" t="str">
        <f>_xlfn.TEXTBEFORE(Homes[[#This Row],[statezip]]," ")</f>
        <v>WA</v>
      </c>
      <c r="D1355" s="6" t="str">
        <f>_xlfn.TEXTAFTER(Homes[[#This Row],[statezip]]," ")</f>
        <v>98008</v>
      </c>
      <c r="E1355" s="1">
        <v>580000</v>
      </c>
      <c r="F1355">
        <v>4</v>
      </c>
      <c r="G1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55" s="3" t="str">
        <f>Homes[[#This Row],[bedrooms]] &amp; " bd | " &amp; TEXT(Homes[[#This Row],[bathrooms]],"0.##") &amp; " ba"</f>
        <v>4 bd | 2.25 ba</v>
      </c>
      <c r="I1355" s="4">
        <v>2160</v>
      </c>
      <c r="J1355" s="1">
        <f>IFERROR(Homes[[#This Row],[price]]/Homes[[#This Row],[sqft_living]]," ")</f>
        <v>268.51851851851853</v>
      </c>
      <c r="K1355" s="4">
        <f>IFERROR(Homes[[#This Row],[sqft_lot]]/43560," ")</f>
        <v>0.22022497704315885</v>
      </c>
      <c r="L1355" t="str">
        <f>IF(Homes[[#This Row],[waterfront]]=1, "Yes","No")</f>
        <v>No</v>
      </c>
      <c r="M1355" s="4" t="str">
        <f>IF(Homes[[#This Row],[sqft_basement]]&gt;0, "Yes","No")</f>
        <v>No</v>
      </c>
      <c r="N1355" t="str">
        <f>CHOOSE(Homes[[#This Row],[view]]+1, "None","Fair","Good","Great","Excellent")</f>
        <v>None</v>
      </c>
      <c r="O1355" t="str">
        <f>CHOOSE(Homes[[#This Row],[condition]], "Poor","Fair","Average","Good","Excellent")</f>
        <v>Average</v>
      </c>
      <c r="P1355">
        <f ca="1">YEAR(TODAY())-Homes[[#This Row],[yr_built]]</f>
        <v>56</v>
      </c>
      <c r="Q1355">
        <v>2010</v>
      </c>
      <c r="R1355">
        <f ca="1">IF(Homes[[#This Row],[yr_renovated]]&gt;0, YEAR(TODAY())-Homes[[#This Row],[yr_renovated]], YEAR(TODAY())-Homes[[#This Row],[yr_built]])</f>
        <v>15</v>
      </c>
      <c r="S1355">
        <v>1</v>
      </c>
      <c r="T1355" s="2">
        <v>41809</v>
      </c>
      <c r="U1355" s="3">
        <v>2.25</v>
      </c>
      <c r="V1355" s="4">
        <f>IFERROR(Homes[[#This Row],[sqft_above]]+Homes[[#This Row],[sqft_basement]]," ")</f>
        <v>2160</v>
      </c>
      <c r="W1355" s="4">
        <v>9593</v>
      </c>
      <c r="X1355">
        <v>0</v>
      </c>
      <c r="Y1355">
        <v>0</v>
      </c>
      <c r="Z1355">
        <v>3</v>
      </c>
      <c r="AA1355" s="4">
        <v>2160</v>
      </c>
      <c r="AB1355" s="4">
        <v>0</v>
      </c>
      <c r="AC1355">
        <v>1969</v>
      </c>
      <c r="AD1355" t="s">
        <v>1481</v>
      </c>
      <c r="AE1355" t="s">
        <v>33</v>
      </c>
      <c r="AF1355" t="s">
        <v>53</v>
      </c>
    </row>
    <row r="1356" spans="1:32">
      <c r="A1356" t="str">
        <f>PROPER(TRIM(Homes[[#This Row],[street]]))</f>
        <v>1130 Oak Hill Pl Nw</v>
      </c>
      <c r="B1356" t="str">
        <f>PROPER(TRIM(Homes[[#This Row],[city]]))</f>
        <v>Issaquah</v>
      </c>
      <c r="C1356" t="str">
        <f>_xlfn.TEXTBEFORE(Homes[[#This Row],[statezip]]," ")</f>
        <v>WA</v>
      </c>
      <c r="D1356" s="6" t="str">
        <f>_xlfn.TEXTAFTER(Homes[[#This Row],[statezip]]," ")</f>
        <v>98027</v>
      </c>
      <c r="E1356" s="1">
        <v>580000</v>
      </c>
      <c r="F1356">
        <v>3</v>
      </c>
      <c r="G1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56" s="3" t="str">
        <f>Homes[[#This Row],[bedrooms]] &amp; " bd | " &amp; TEXT(Homes[[#This Row],[bathrooms]],"0.##") &amp; " ba"</f>
        <v>3 bd | 2.25 ba</v>
      </c>
      <c r="I1356" s="4">
        <v>1940</v>
      </c>
      <c r="J1356" s="1">
        <f>IFERROR(Homes[[#This Row],[price]]/Homes[[#This Row],[sqft_living]]," ")</f>
        <v>298.96907216494844</v>
      </c>
      <c r="K1356" s="4">
        <f>IFERROR(Homes[[#This Row],[sqft_lot]]/43560," ")</f>
        <v>0.13728191000918274</v>
      </c>
      <c r="L1356" t="str">
        <f>IF(Homes[[#This Row],[waterfront]]=1, "Yes","No")</f>
        <v>No</v>
      </c>
      <c r="M1356" s="4" t="str">
        <f>IF(Homes[[#This Row],[sqft_basement]]&gt;0, "Yes","No")</f>
        <v>Yes</v>
      </c>
      <c r="N1356" t="str">
        <f>CHOOSE(Homes[[#This Row],[view]]+1, "None","Fair","Good","Great","Excellent")</f>
        <v>None</v>
      </c>
      <c r="O1356" t="str">
        <f>CHOOSE(Homes[[#This Row],[condition]], "Poor","Fair","Average","Good","Excellent")</f>
        <v>Average</v>
      </c>
      <c r="P1356">
        <f ca="1">YEAR(TODAY())-Homes[[#This Row],[yr_built]]</f>
        <v>38</v>
      </c>
      <c r="Q1356">
        <v>2000</v>
      </c>
      <c r="R1356">
        <f ca="1">IF(Homes[[#This Row],[yr_renovated]]&gt;0, YEAR(TODAY())-Homes[[#This Row],[yr_renovated]], YEAR(TODAY())-Homes[[#This Row],[yr_built]])</f>
        <v>25</v>
      </c>
      <c r="S1356">
        <v>1</v>
      </c>
      <c r="T1356" s="2">
        <v>41828</v>
      </c>
      <c r="U1356" s="3">
        <v>2.25</v>
      </c>
      <c r="V1356" s="4">
        <f>IFERROR(Homes[[#This Row],[sqft_above]]+Homes[[#This Row],[sqft_basement]]," ")</f>
        <v>1940</v>
      </c>
      <c r="W1356" s="4">
        <v>5980</v>
      </c>
      <c r="X1356">
        <v>0</v>
      </c>
      <c r="Y1356">
        <v>0</v>
      </c>
      <c r="Z1356">
        <v>3</v>
      </c>
      <c r="AA1356" s="4">
        <v>1520</v>
      </c>
      <c r="AB1356" s="4">
        <v>420</v>
      </c>
      <c r="AC1356">
        <v>1987</v>
      </c>
      <c r="AD1356" t="s">
        <v>1482</v>
      </c>
      <c r="AE1356" t="s">
        <v>79</v>
      </c>
      <c r="AF1356" t="s">
        <v>82</v>
      </c>
    </row>
    <row r="1357" spans="1:32">
      <c r="A1357" t="str">
        <f>PROPER(TRIM(Homes[[#This Row],[street]]))</f>
        <v>4055 238Th Pl Se</v>
      </c>
      <c r="B1357" t="str">
        <f>PROPER(TRIM(Homes[[#This Row],[city]]))</f>
        <v>Issaquah</v>
      </c>
      <c r="C1357" t="str">
        <f>_xlfn.TEXTBEFORE(Homes[[#This Row],[statezip]]," ")</f>
        <v>WA</v>
      </c>
      <c r="D1357" s="6" t="str">
        <f>_xlfn.TEXTAFTER(Homes[[#This Row],[statezip]]," ")</f>
        <v>98029</v>
      </c>
      <c r="E1357" s="1">
        <v>580000</v>
      </c>
      <c r="F1357">
        <v>4</v>
      </c>
      <c r="G1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7" s="3" t="str">
        <f>Homes[[#This Row],[bedrooms]] &amp; " bd | " &amp; TEXT(Homes[[#This Row],[bathrooms]],"0.##") &amp; " ba"</f>
        <v>4 bd | 2.5 ba</v>
      </c>
      <c r="I1357" s="4">
        <v>2220</v>
      </c>
      <c r="J1357" s="1">
        <f>IFERROR(Homes[[#This Row],[price]]/Homes[[#This Row],[sqft_living]]," ")</f>
        <v>261.26126126126127</v>
      </c>
      <c r="K1357" s="4">
        <f>IFERROR(Homes[[#This Row],[sqft_lot]]/43560," ")</f>
        <v>0.16216712580348944</v>
      </c>
      <c r="L1357" t="str">
        <f>IF(Homes[[#This Row],[waterfront]]=1, "Yes","No")</f>
        <v>No</v>
      </c>
      <c r="M1357" s="4" t="str">
        <f>IF(Homes[[#This Row],[sqft_basement]]&gt;0, "Yes","No")</f>
        <v>No</v>
      </c>
      <c r="N1357" t="str">
        <f>CHOOSE(Homes[[#This Row],[view]]+1, "None","Fair","Good","Great","Excellent")</f>
        <v>None</v>
      </c>
      <c r="O1357" t="str">
        <f>CHOOSE(Homes[[#This Row],[condition]], "Poor","Fair","Average","Good","Excellent")</f>
        <v>Average</v>
      </c>
      <c r="P1357">
        <f ca="1">YEAR(TODAY())-Homes[[#This Row],[yr_built]]</f>
        <v>37</v>
      </c>
      <c r="Q1357">
        <v>2000</v>
      </c>
      <c r="R1357">
        <f ca="1">IF(Homes[[#This Row],[yr_renovated]]&gt;0, YEAR(TODAY())-Homes[[#This Row],[yr_renovated]], YEAR(TODAY())-Homes[[#This Row],[yr_built]])</f>
        <v>25</v>
      </c>
      <c r="S1357">
        <v>2</v>
      </c>
      <c r="T1357" s="2">
        <v>41792</v>
      </c>
      <c r="U1357" s="3">
        <v>2.5</v>
      </c>
      <c r="V1357" s="4">
        <f>IFERROR(Homes[[#This Row],[sqft_above]]+Homes[[#This Row],[sqft_basement]]," ")</f>
        <v>2220</v>
      </c>
      <c r="W1357" s="4">
        <v>7064</v>
      </c>
      <c r="X1357">
        <v>0</v>
      </c>
      <c r="Y1357">
        <v>0</v>
      </c>
      <c r="Z1357">
        <v>3</v>
      </c>
      <c r="AA1357" s="4">
        <v>2220</v>
      </c>
      <c r="AB1357" s="4">
        <v>0</v>
      </c>
      <c r="AC1357">
        <v>1988</v>
      </c>
      <c r="AD1357" t="s">
        <v>1483</v>
      </c>
      <c r="AE1357" t="s">
        <v>79</v>
      </c>
      <c r="AF1357" t="s">
        <v>80</v>
      </c>
    </row>
    <row r="1358" spans="1:32">
      <c r="A1358" t="str">
        <f>PROPER(TRIM(Homes[[#This Row],[street]]))</f>
        <v>4528 165Th Ave Ne</v>
      </c>
      <c r="B1358" t="str">
        <f>PROPER(TRIM(Homes[[#This Row],[city]]))</f>
        <v>Redmond</v>
      </c>
      <c r="C1358" t="str">
        <f>_xlfn.TEXTBEFORE(Homes[[#This Row],[statezip]]," ")</f>
        <v>WA</v>
      </c>
      <c r="D1358" s="6" t="str">
        <f>_xlfn.TEXTAFTER(Homes[[#This Row],[statezip]]," ")</f>
        <v>98052</v>
      </c>
      <c r="E1358" s="1">
        <v>580000</v>
      </c>
      <c r="F1358">
        <v>4</v>
      </c>
      <c r="G1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58" s="3" t="str">
        <f>Homes[[#This Row],[bedrooms]] &amp; " bd | " &amp; TEXT(Homes[[#This Row],[bathrooms]],"0.##") &amp; " ba"</f>
        <v>4 bd | 1.75 ba</v>
      </c>
      <c r="I1358" s="4">
        <v>1720</v>
      </c>
      <c r="J1358" s="1">
        <f>IFERROR(Homes[[#This Row],[price]]/Homes[[#This Row],[sqft_living]]," ")</f>
        <v>337.2093023255814</v>
      </c>
      <c r="K1358" s="4">
        <f>IFERROR(Homes[[#This Row],[sqft_lot]]/43560," ")</f>
        <v>0.16012396694214875</v>
      </c>
      <c r="L1358" t="str">
        <f>IF(Homes[[#This Row],[waterfront]]=1, "Yes","No")</f>
        <v>No</v>
      </c>
      <c r="M1358" s="4" t="str">
        <f>IF(Homes[[#This Row],[sqft_basement]]&gt;0, "Yes","No")</f>
        <v>Yes</v>
      </c>
      <c r="N1358" t="str">
        <f>CHOOSE(Homes[[#This Row],[view]]+1, "None","Fair","Good","Great","Excellent")</f>
        <v>None</v>
      </c>
      <c r="O1358" t="str">
        <f>CHOOSE(Homes[[#This Row],[condition]], "Poor","Fair","Average","Good","Excellent")</f>
        <v>Average</v>
      </c>
      <c r="P1358">
        <f ca="1">YEAR(TODAY())-Homes[[#This Row],[yr_built]]</f>
        <v>50</v>
      </c>
      <c r="Q1358">
        <v>0</v>
      </c>
      <c r="R1358">
        <f ca="1">IF(Homes[[#This Row],[yr_renovated]]&gt;0, YEAR(TODAY())-Homes[[#This Row],[yr_renovated]], YEAR(TODAY())-Homes[[#This Row],[yr_built]])</f>
        <v>50</v>
      </c>
      <c r="S1358">
        <v>1</v>
      </c>
      <c r="T1358" s="2">
        <v>41816</v>
      </c>
      <c r="U1358" s="3">
        <v>1.75</v>
      </c>
      <c r="V1358" s="4">
        <f>IFERROR(Homes[[#This Row],[sqft_above]]+Homes[[#This Row],[sqft_basement]]," ")</f>
        <v>1720</v>
      </c>
      <c r="W1358" s="4">
        <v>6975</v>
      </c>
      <c r="X1358">
        <v>0</v>
      </c>
      <c r="Y1358">
        <v>0</v>
      </c>
      <c r="Z1358">
        <v>3</v>
      </c>
      <c r="AA1358" s="4">
        <v>1420</v>
      </c>
      <c r="AB1358" s="4">
        <v>300</v>
      </c>
      <c r="AC1358">
        <v>1975</v>
      </c>
      <c r="AD1358" t="s">
        <v>1484</v>
      </c>
      <c r="AE1358" t="s">
        <v>137</v>
      </c>
      <c r="AF1358" t="s">
        <v>138</v>
      </c>
    </row>
    <row r="1359" spans="1:32">
      <c r="A1359" t="str">
        <f>PROPER(TRIM(Homes[[#This Row],[street]]))</f>
        <v>17422 Ne 28Th St</v>
      </c>
      <c r="B1359" t="str">
        <f>PROPER(TRIM(Homes[[#This Row],[city]]))</f>
        <v>Redmond</v>
      </c>
      <c r="C1359" t="str">
        <f>_xlfn.TEXTBEFORE(Homes[[#This Row],[statezip]]," ")</f>
        <v>WA</v>
      </c>
      <c r="D1359" s="6" t="str">
        <f>_xlfn.TEXTAFTER(Homes[[#This Row],[statezip]]," ")</f>
        <v>98052</v>
      </c>
      <c r="E1359" s="1">
        <v>580000</v>
      </c>
      <c r="F1359">
        <v>3</v>
      </c>
      <c r="G1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59" s="3" t="str">
        <f>Homes[[#This Row],[bedrooms]] &amp; " bd | " &amp; TEXT(Homes[[#This Row],[bathrooms]],"0.##") &amp; " ba"</f>
        <v>3 bd | 2.5 ba</v>
      </c>
      <c r="I1359" s="4">
        <v>2040</v>
      </c>
      <c r="J1359" s="1">
        <f>IFERROR(Homes[[#This Row],[price]]/Homes[[#This Row],[sqft_living]]," ")</f>
        <v>284.31372549019608</v>
      </c>
      <c r="K1359" s="4">
        <f>IFERROR(Homes[[#This Row],[sqft_lot]]/43560," ")</f>
        <v>0.10622130394857668</v>
      </c>
      <c r="L1359" t="str">
        <f>IF(Homes[[#This Row],[waterfront]]=1, "Yes","No")</f>
        <v>No</v>
      </c>
      <c r="M1359" s="4" t="str">
        <f>IF(Homes[[#This Row],[sqft_basement]]&gt;0, "Yes","No")</f>
        <v>No</v>
      </c>
      <c r="N1359" t="str">
        <f>CHOOSE(Homes[[#This Row],[view]]+1, "None","Fair","Good","Great","Excellent")</f>
        <v>None</v>
      </c>
      <c r="O1359" t="str">
        <f>CHOOSE(Homes[[#This Row],[condition]], "Poor","Fair","Average","Good","Excellent")</f>
        <v>Average</v>
      </c>
      <c r="P1359">
        <f ca="1">YEAR(TODAY())-Homes[[#This Row],[yr_built]]</f>
        <v>33</v>
      </c>
      <c r="Q1359">
        <v>0</v>
      </c>
      <c r="R1359">
        <f ca="1">IF(Homes[[#This Row],[yr_renovated]]&gt;0, YEAR(TODAY())-Homes[[#This Row],[yr_renovated]], YEAR(TODAY())-Homes[[#This Row],[yr_built]])</f>
        <v>33</v>
      </c>
      <c r="S1359">
        <v>2</v>
      </c>
      <c r="T1359" s="2">
        <v>41803</v>
      </c>
      <c r="U1359" s="3">
        <v>2.5</v>
      </c>
      <c r="V1359" s="4">
        <f>IFERROR(Homes[[#This Row],[sqft_above]]+Homes[[#This Row],[sqft_basement]]," ")</f>
        <v>2040</v>
      </c>
      <c r="W1359" s="4">
        <v>4627</v>
      </c>
      <c r="X1359">
        <v>0</v>
      </c>
      <c r="Y1359">
        <v>0</v>
      </c>
      <c r="Z1359">
        <v>3</v>
      </c>
      <c r="AA1359" s="4">
        <v>2040</v>
      </c>
      <c r="AB1359" s="4">
        <v>0</v>
      </c>
      <c r="AC1359">
        <v>1992</v>
      </c>
      <c r="AD1359" t="s">
        <v>1485</v>
      </c>
      <c r="AE1359" t="s">
        <v>137</v>
      </c>
      <c r="AF1359" t="s">
        <v>138</v>
      </c>
    </row>
    <row r="1360" spans="1:32">
      <c r="A1360" t="str">
        <f>PROPER(TRIM(Homes[[#This Row],[street]]))</f>
        <v>976 Jericho Pl Ne</v>
      </c>
      <c r="B1360" t="str">
        <f>PROPER(TRIM(Homes[[#This Row],[city]]))</f>
        <v>Renton</v>
      </c>
      <c r="C1360" t="str">
        <f>_xlfn.TEXTBEFORE(Homes[[#This Row],[statezip]]," ")</f>
        <v>WA</v>
      </c>
      <c r="D1360" s="6" t="str">
        <f>_xlfn.TEXTAFTER(Homes[[#This Row],[statezip]]," ")</f>
        <v>98059</v>
      </c>
      <c r="E1360" s="1">
        <v>580000</v>
      </c>
      <c r="F1360">
        <v>4</v>
      </c>
      <c r="G1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0" s="3" t="str">
        <f>Homes[[#This Row],[bedrooms]] &amp; " bd | " &amp; TEXT(Homes[[#This Row],[bathrooms]],"0.##") &amp; " ba"</f>
        <v>4 bd | 2.5 ba</v>
      </c>
      <c r="I1360" s="4">
        <v>3250</v>
      </c>
      <c r="J1360" s="1">
        <f>IFERROR(Homes[[#This Row],[price]]/Homes[[#This Row],[sqft_living]]," ")</f>
        <v>178.46153846153845</v>
      </c>
      <c r="K1360" s="4">
        <f>IFERROR(Homes[[#This Row],[sqft_lot]]/43560," ")</f>
        <v>0.1147842056932966</v>
      </c>
      <c r="L1360" t="str">
        <f>IF(Homes[[#This Row],[waterfront]]=1, "Yes","No")</f>
        <v>No</v>
      </c>
      <c r="M1360" s="4" t="str">
        <f>IF(Homes[[#This Row],[sqft_basement]]&gt;0, "Yes","No")</f>
        <v>No</v>
      </c>
      <c r="N1360" t="str">
        <f>CHOOSE(Homes[[#This Row],[view]]+1, "None","Fair","Good","Great","Excellent")</f>
        <v>None</v>
      </c>
      <c r="O1360" t="str">
        <f>CHOOSE(Homes[[#This Row],[condition]], "Poor","Fair","Average","Good","Excellent")</f>
        <v>Average</v>
      </c>
      <c r="P1360">
        <f ca="1">YEAR(TODAY())-Homes[[#This Row],[yr_built]]</f>
        <v>17</v>
      </c>
      <c r="Q1360">
        <v>0</v>
      </c>
      <c r="R1360">
        <f ca="1">IF(Homes[[#This Row],[yr_renovated]]&gt;0, YEAR(TODAY())-Homes[[#This Row],[yr_renovated]], YEAR(TODAY())-Homes[[#This Row],[yr_built]])</f>
        <v>17</v>
      </c>
      <c r="S1360">
        <v>2</v>
      </c>
      <c r="T1360" s="2">
        <v>41808</v>
      </c>
      <c r="U1360" s="3">
        <v>2.5</v>
      </c>
      <c r="V1360" s="4">
        <f>IFERROR(Homes[[#This Row],[sqft_above]]+Homes[[#This Row],[sqft_basement]]," ")</f>
        <v>3250</v>
      </c>
      <c r="W1360" s="4">
        <v>5000</v>
      </c>
      <c r="X1360">
        <v>0</v>
      </c>
      <c r="Y1360">
        <v>0</v>
      </c>
      <c r="Z1360">
        <v>3</v>
      </c>
      <c r="AA1360" s="4">
        <v>3250</v>
      </c>
      <c r="AB1360" s="4">
        <v>0</v>
      </c>
      <c r="AC1360">
        <v>2008</v>
      </c>
      <c r="AD1360" t="s">
        <v>1486</v>
      </c>
      <c r="AE1360" t="s">
        <v>319</v>
      </c>
      <c r="AF1360" t="s">
        <v>282</v>
      </c>
    </row>
    <row r="1361" spans="1:32">
      <c r="A1361" t="str">
        <f>PROPER(TRIM(Homes[[#This Row],[street]]))</f>
        <v>3814 231St Ave Se</v>
      </c>
      <c r="B1361" t="str">
        <f>PROPER(TRIM(Homes[[#This Row],[city]]))</f>
        <v>Sammamish</v>
      </c>
      <c r="C1361" t="str">
        <f>_xlfn.TEXTBEFORE(Homes[[#This Row],[statezip]]," ")</f>
        <v>WA</v>
      </c>
      <c r="D1361" s="6" t="str">
        <f>_xlfn.TEXTAFTER(Homes[[#This Row],[statezip]]," ")</f>
        <v>98075</v>
      </c>
      <c r="E1361" s="1">
        <v>580000</v>
      </c>
      <c r="F1361">
        <v>4</v>
      </c>
      <c r="G1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1" s="3" t="str">
        <f>Homes[[#This Row],[bedrooms]] &amp; " bd | " &amp; TEXT(Homes[[#This Row],[bathrooms]],"0.##") &amp; " ba"</f>
        <v>4 bd | 2.5 ba</v>
      </c>
      <c r="I1361" s="4">
        <v>2130</v>
      </c>
      <c r="J1361" s="1">
        <f>IFERROR(Homes[[#This Row],[price]]/Homes[[#This Row],[sqft_living]]," ")</f>
        <v>272.30046948356807</v>
      </c>
      <c r="K1361" s="4">
        <f>IFERROR(Homes[[#This Row],[sqft_lot]]/43560," ")</f>
        <v>0.82075298438934807</v>
      </c>
      <c r="L1361" t="str">
        <f>IF(Homes[[#This Row],[waterfront]]=1, "Yes","No")</f>
        <v>No</v>
      </c>
      <c r="M1361" s="4" t="str">
        <f>IF(Homes[[#This Row],[sqft_basement]]&gt;0, "Yes","No")</f>
        <v>Yes</v>
      </c>
      <c r="N1361" t="str">
        <f>CHOOSE(Homes[[#This Row],[view]]+1, "None","Fair","Good","Great","Excellent")</f>
        <v>None</v>
      </c>
      <c r="O1361" t="str">
        <f>CHOOSE(Homes[[#This Row],[condition]], "Poor","Fair","Average","Good","Excellent")</f>
        <v>Average</v>
      </c>
      <c r="P1361">
        <f ca="1">YEAR(TODAY())-Homes[[#This Row],[yr_built]]</f>
        <v>45</v>
      </c>
      <c r="Q1361">
        <v>0</v>
      </c>
      <c r="R1361">
        <f ca="1">IF(Homes[[#This Row],[yr_renovated]]&gt;0, YEAR(TODAY())-Homes[[#This Row],[yr_renovated]], YEAR(TODAY())-Homes[[#This Row],[yr_built]])</f>
        <v>45</v>
      </c>
      <c r="S1361">
        <v>1</v>
      </c>
      <c r="T1361" s="2">
        <v>41828</v>
      </c>
      <c r="U1361" s="3">
        <v>2.5</v>
      </c>
      <c r="V1361" s="4">
        <f>IFERROR(Homes[[#This Row],[sqft_above]]+Homes[[#This Row],[sqft_basement]]," ")</f>
        <v>2130</v>
      </c>
      <c r="W1361" s="4">
        <v>35752</v>
      </c>
      <c r="X1361">
        <v>0</v>
      </c>
      <c r="Y1361">
        <v>0</v>
      </c>
      <c r="Z1361">
        <v>3</v>
      </c>
      <c r="AA1361" s="4">
        <v>1490</v>
      </c>
      <c r="AB1361" s="4">
        <v>640</v>
      </c>
      <c r="AC1361">
        <v>1980</v>
      </c>
      <c r="AD1361" t="s">
        <v>1487</v>
      </c>
      <c r="AE1361" t="s">
        <v>102</v>
      </c>
      <c r="AF1361" t="s">
        <v>103</v>
      </c>
    </row>
    <row r="1362" spans="1:32">
      <c r="A1362" t="str">
        <f>PROPER(TRIM(Homes[[#This Row],[street]]))</f>
        <v>8026 38Th Ave Ne</v>
      </c>
      <c r="B1362" t="str">
        <f>PROPER(TRIM(Homes[[#This Row],[city]]))</f>
        <v>Seattle</v>
      </c>
      <c r="C1362" t="str">
        <f>_xlfn.TEXTBEFORE(Homes[[#This Row],[statezip]]," ")</f>
        <v>WA</v>
      </c>
      <c r="D1362" s="6" t="str">
        <f>_xlfn.TEXTAFTER(Homes[[#This Row],[statezip]]," ")</f>
        <v>98115</v>
      </c>
      <c r="E1362" s="1">
        <v>580000</v>
      </c>
      <c r="F1362">
        <v>5</v>
      </c>
      <c r="G1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62" s="3" t="str">
        <f>Homes[[#This Row],[bedrooms]] &amp; " bd | " &amp; TEXT(Homes[[#This Row],[bathrooms]],"0.##") &amp; " ba"</f>
        <v>5 bd | 2. ba</v>
      </c>
      <c r="I1362" s="4">
        <v>1940</v>
      </c>
      <c r="J1362" s="1">
        <f>IFERROR(Homes[[#This Row],[price]]/Homes[[#This Row],[sqft_living]]," ")</f>
        <v>298.96907216494844</v>
      </c>
      <c r="K1362" s="4">
        <f>IFERROR(Homes[[#This Row],[sqft_lot]]/43560," ")</f>
        <v>0.13774104683195593</v>
      </c>
      <c r="L1362" t="str">
        <f>IF(Homes[[#This Row],[waterfront]]=1, "Yes","No")</f>
        <v>No</v>
      </c>
      <c r="M1362" s="4" t="str">
        <f>IF(Homes[[#This Row],[sqft_basement]]&gt;0, "Yes","No")</f>
        <v>Yes</v>
      </c>
      <c r="N1362" t="str">
        <f>CHOOSE(Homes[[#This Row],[view]]+1, "None","Fair","Good","Great","Excellent")</f>
        <v>None</v>
      </c>
      <c r="O1362" t="str">
        <f>CHOOSE(Homes[[#This Row],[condition]], "Poor","Fair","Average","Good","Excellent")</f>
        <v>Excellent</v>
      </c>
      <c r="P1362">
        <f ca="1">YEAR(TODAY())-Homes[[#This Row],[yr_built]]</f>
        <v>80</v>
      </c>
      <c r="Q1362">
        <v>0</v>
      </c>
      <c r="R1362">
        <f ca="1">IF(Homes[[#This Row],[yr_renovated]]&gt;0, YEAR(TODAY())-Homes[[#This Row],[yr_renovated]], YEAR(TODAY())-Homes[[#This Row],[yr_built]])</f>
        <v>80</v>
      </c>
      <c r="S1362">
        <v>1</v>
      </c>
      <c r="T1362" s="2">
        <v>41787</v>
      </c>
      <c r="U1362" s="3">
        <v>2</v>
      </c>
      <c r="V1362" s="4">
        <f>IFERROR(Homes[[#This Row],[sqft_above]]+Homes[[#This Row],[sqft_basement]]," ")</f>
        <v>1940</v>
      </c>
      <c r="W1362" s="4">
        <v>6000</v>
      </c>
      <c r="X1362">
        <v>0</v>
      </c>
      <c r="Y1362">
        <v>0</v>
      </c>
      <c r="Z1362">
        <v>5</v>
      </c>
      <c r="AA1362" s="4">
        <v>970</v>
      </c>
      <c r="AB1362" s="4">
        <v>970</v>
      </c>
      <c r="AC1362">
        <v>1945</v>
      </c>
      <c r="AD1362" t="s">
        <v>1488</v>
      </c>
      <c r="AE1362" t="s">
        <v>49</v>
      </c>
      <c r="AF1362" t="s">
        <v>154</v>
      </c>
    </row>
    <row r="1363" spans="1:32">
      <c r="A1363" t="str">
        <f>PROPER(TRIM(Homes[[#This Row],[street]]))</f>
        <v>4408 Thackeray Pl Ne</v>
      </c>
      <c r="B1363" t="str">
        <f>PROPER(TRIM(Homes[[#This Row],[city]]))</f>
        <v>Seattle</v>
      </c>
      <c r="C1363" t="str">
        <f>_xlfn.TEXTBEFORE(Homes[[#This Row],[statezip]]," ")</f>
        <v>WA</v>
      </c>
      <c r="D1363" s="6" t="str">
        <f>_xlfn.TEXTAFTER(Homes[[#This Row],[statezip]]," ")</f>
        <v>98105</v>
      </c>
      <c r="E1363" s="1">
        <v>580000</v>
      </c>
      <c r="F1363">
        <v>3</v>
      </c>
      <c r="G1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63" s="3" t="str">
        <f>Homes[[#This Row],[bedrooms]] &amp; " bd | " &amp; TEXT(Homes[[#This Row],[bathrooms]],"0.##") &amp; " ba"</f>
        <v>3 bd | 1.75 ba</v>
      </c>
      <c r="I1363" s="4">
        <v>1850</v>
      </c>
      <c r="J1363" s="1">
        <f>IFERROR(Homes[[#This Row],[price]]/Homes[[#This Row],[sqft_living]]," ")</f>
        <v>313.51351351351349</v>
      </c>
      <c r="K1363" s="4">
        <f>IFERROR(Homes[[#This Row],[sqft_lot]]/43560," ")</f>
        <v>0.11707988980716254</v>
      </c>
      <c r="L1363" t="str">
        <f>IF(Homes[[#This Row],[waterfront]]=1, "Yes","No")</f>
        <v>No</v>
      </c>
      <c r="M1363" s="4" t="str">
        <f>IF(Homes[[#This Row],[sqft_basement]]&gt;0, "Yes","No")</f>
        <v>Yes</v>
      </c>
      <c r="N1363" t="str">
        <f>CHOOSE(Homes[[#This Row],[view]]+1, "None","Fair","Good","Great","Excellent")</f>
        <v>None</v>
      </c>
      <c r="O1363" t="str">
        <f>CHOOSE(Homes[[#This Row],[condition]], "Poor","Fair","Average","Good","Excellent")</f>
        <v>Average</v>
      </c>
      <c r="P1363">
        <f ca="1">YEAR(TODAY())-Homes[[#This Row],[yr_built]]</f>
        <v>116</v>
      </c>
      <c r="Q1363">
        <v>2004</v>
      </c>
      <c r="R1363">
        <f ca="1">IF(Homes[[#This Row],[yr_renovated]]&gt;0, YEAR(TODAY())-Homes[[#This Row],[yr_renovated]], YEAR(TODAY())-Homes[[#This Row],[yr_built]])</f>
        <v>21</v>
      </c>
      <c r="S1363">
        <v>1</v>
      </c>
      <c r="T1363" s="2">
        <v>41829</v>
      </c>
      <c r="U1363" s="3">
        <v>1.75</v>
      </c>
      <c r="V1363" s="4">
        <f>IFERROR(Homes[[#This Row],[sqft_above]]+Homes[[#This Row],[sqft_basement]]," ")</f>
        <v>1850</v>
      </c>
      <c r="W1363" s="4">
        <v>5100</v>
      </c>
      <c r="X1363">
        <v>0</v>
      </c>
      <c r="Y1363">
        <v>0</v>
      </c>
      <c r="Z1363">
        <v>3</v>
      </c>
      <c r="AA1363" s="4">
        <v>1020</v>
      </c>
      <c r="AB1363" s="4">
        <v>830</v>
      </c>
      <c r="AC1363">
        <v>1909</v>
      </c>
      <c r="AD1363" t="s">
        <v>1489</v>
      </c>
      <c r="AE1363" t="s">
        <v>49</v>
      </c>
      <c r="AF1363" t="s">
        <v>60</v>
      </c>
    </row>
    <row r="1364" spans="1:32">
      <c r="A1364" t="str">
        <f>PROPER(TRIM(Homes[[#This Row],[street]]))</f>
        <v>2107 Ne 55Th St</v>
      </c>
      <c r="B1364" t="str">
        <f>PROPER(TRIM(Homes[[#This Row],[city]]))</f>
        <v>Seattle</v>
      </c>
      <c r="C1364" t="str">
        <f>_xlfn.TEXTBEFORE(Homes[[#This Row],[statezip]]," ")</f>
        <v>WA</v>
      </c>
      <c r="D1364" s="6" t="str">
        <f>_xlfn.TEXTAFTER(Homes[[#This Row],[statezip]]," ")</f>
        <v>98105</v>
      </c>
      <c r="E1364" s="1">
        <v>580000</v>
      </c>
      <c r="F1364">
        <v>5</v>
      </c>
      <c r="G1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64" s="3" t="str">
        <f>Homes[[#This Row],[bedrooms]] &amp; " bd | " &amp; TEXT(Homes[[#This Row],[bathrooms]],"0.##") &amp; " ba"</f>
        <v>5 bd | 2. ba</v>
      </c>
      <c r="I1364" s="4">
        <v>2060</v>
      </c>
      <c r="J1364" s="1">
        <f>IFERROR(Homes[[#This Row],[price]]/Homes[[#This Row],[sqft_living]]," ")</f>
        <v>281.55339805825241</v>
      </c>
      <c r="K1364" s="4">
        <f>IFERROR(Homes[[#This Row],[sqft_lot]]/43560," ")</f>
        <v>0.13774104683195593</v>
      </c>
      <c r="L1364" t="str">
        <f>IF(Homes[[#This Row],[waterfront]]=1, "Yes","No")</f>
        <v>No</v>
      </c>
      <c r="M1364" s="4" t="str">
        <f>IF(Homes[[#This Row],[sqft_basement]]&gt;0, "Yes","No")</f>
        <v>No</v>
      </c>
      <c r="N1364" t="str">
        <f>CHOOSE(Homes[[#This Row],[view]]+1, "None","Fair","Good","Great","Excellent")</f>
        <v>None</v>
      </c>
      <c r="O1364" t="str">
        <f>CHOOSE(Homes[[#This Row],[condition]], "Poor","Fair","Average","Good","Excellent")</f>
        <v>Average</v>
      </c>
      <c r="P1364">
        <f ca="1">YEAR(TODAY())-Homes[[#This Row],[yr_built]]</f>
        <v>122</v>
      </c>
      <c r="Q1364">
        <v>2005</v>
      </c>
      <c r="R1364">
        <f ca="1">IF(Homes[[#This Row],[yr_renovated]]&gt;0, YEAR(TODAY())-Homes[[#This Row],[yr_renovated]], YEAR(TODAY())-Homes[[#This Row],[yr_built]])</f>
        <v>20</v>
      </c>
      <c r="S1364">
        <v>2</v>
      </c>
      <c r="T1364" s="2">
        <v>41802</v>
      </c>
      <c r="U1364" s="3">
        <v>2</v>
      </c>
      <c r="V1364" s="4">
        <f>IFERROR(Homes[[#This Row],[sqft_above]]+Homes[[#This Row],[sqft_basement]]," ")</f>
        <v>2060</v>
      </c>
      <c r="W1364" s="4">
        <v>6000</v>
      </c>
      <c r="X1364">
        <v>0</v>
      </c>
      <c r="Y1364">
        <v>0</v>
      </c>
      <c r="Z1364">
        <v>3</v>
      </c>
      <c r="AA1364" s="4">
        <v>2060</v>
      </c>
      <c r="AB1364" s="4">
        <v>0</v>
      </c>
      <c r="AC1364">
        <v>1903</v>
      </c>
      <c r="AD1364" t="s">
        <v>1490</v>
      </c>
      <c r="AE1364" t="s">
        <v>49</v>
      </c>
      <c r="AF1364" t="s">
        <v>60</v>
      </c>
    </row>
    <row r="1365" spans="1:32">
      <c r="A1365" t="str">
        <f>PROPER(TRIM(Homes[[#This Row],[street]]))</f>
        <v>1121 27Th Ave</v>
      </c>
      <c r="B1365" t="str">
        <f>PROPER(TRIM(Homes[[#This Row],[city]]))</f>
        <v>Seattle</v>
      </c>
      <c r="C1365" t="str">
        <f>_xlfn.TEXTBEFORE(Homes[[#This Row],[statezip]]," ")</f>
        <v>WA</v>
      </c>
      <c r="D1365" s="6" t="str">
        <f>_xlfn.TEXTAFTER(Homes[[#This Row],[statezip]]," ")</f>
        <v>98122</v>
      </c>
      <c r="E1365" s="1">
        <v>580000</v>
      </c>
      <c r="F1365">
        <v>3</v>
      </c>
      <c r="G1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65" s="3" t="str">
        <f>Homes[[#This Row],[bedrooms]] &amp; " bd | " &amp; TEXT(Homes[[#This Row],[bathrooms]],"0.##") &amp; " ba"</f>
        <v>3 bd | 2.25 ba</v>
      </c>
      <c r="I1365" s="4">
        <v>1900</v>
      </c>
      <c r="J1365" s="1">
        <f>IFERROR(Homes[[#This Row],[price]]/Homes[[#This Row],[sqft_living]]," ")</f>
        <v>305.26315789473682</v>
      </c>
      <c r="K1365" s="4">
        <f>IFERROR(Homes[[#This Row],[sqft_lot]]/43560," ")</f>
        <v>9.0909090909090912E-2</v>
      </c>
      <c r="L1365" t="str">
        <f>IF(Homes[[#This Row],[waterfront]]=1, "Yes","No")</f>
        <v>No</v>
      </c>
      <c r="M1365" s="4" t="str">
        <f>IF(Homes[[#This Row],[sqft_basement]]&gt;0, "Yes","No")</f>
        <v>Yes</v>
      </c>
      <c r="N1365" t="str">
        <f>CHOOSE(Homes[[#This Row],[view]]+1, "None","Fair","Good","Great","Excellent")</f>
        <v>None</v>
      </c>
      <c r="O1365" t="str">
        <f>CHOOSE(Homes[[#This Row],[condition]], "Poor","Fair","Average","Good","Excellent")</f>
        <v>Average</v>
      </c>
      <c r="P1365">
        <f ca="1">YEAR(TODAY())-Homes[[#This Row],[yr_built]]</f>
        <v>120</v>
      </c>
      <c r="Q1365">
        <v>2010</v>
      </c>
      <c r="R1365">
        <f ca="1">IF(Homes[[#This Row],[yr_renovated]]&gt;0, YEAR(TODAY())-Homes[[#This Row],[yr_renovated]], YEAR(TODAY())-Homes[[#This Row],[yr_built]])</f>
        <v>15</v>
      </c>
      <c r="S1365">
        <v>1.5</v>
      </c>
      <c r="T1365" s="2">
        <v>41822</v>
      </c>
      <c r="U1365" s="3">
        <v>2.25</v>
      </c>
      <c r="V1365" s="4">
        <f>IFERROR(Homes[[#This Row],[sqft_above]]+Homes[[#This Row],[sqft_basement]]," ")</f>
        <v>1900</v>
      </c>
      <c r="W1365" s="4">
        <v>3960</v>
      </c>
      <c r="X1365">
        <v>0</v>
      </c>
      <c r="Y1365">
        <v>0</v>
      </c>
      <c r="Z1365">
        <v>3</v>
      </c>
      <c r="AA1365" s="4">
        <v>1200</v>
      </c>
      <c r="AB1365" s="4">
        <v>700</v>
      </c>
      <c r="AC1365">
        <v>1905</v>
      </c>
      <c r="AD1365" t="s">
        <v>1491</v>
      </c>
      <c r="AE1365" t="s">
        <v>49</v>
      </c>
      <c r="AF1365" t="s">
        <v>302</v>
      </c>
    </row>
    <row r="1366" spans="1:32">
      <c r="A1366" t="str">
        <f>PROPER(TRIM(Homes[[#This Row],[street]]))</f>
        <v>12524 231St Ave Ne</v>
      </c>
      <c r="B1366" t="str">
        <f>PROPER(TRIM(Homes[[#This Row],[city]]))</f>
        <v>Redmond</v>
      </c>
      <c r="C1366" t="str">
        <f>_xlfn.TEXTBEFORE(Homes[[#This Row],[statezip]]," ")</f>
        <v>WA</v>
      </c>
      <c r="D1366" s="6" t="str">
        <f>_xlfn.TEXTAFTER(Homes[[#This Row],[statezip]]," ")</f>
        <v>98053</v>
      </c>
      <c r="E1366" s="1">
        <v>579000</v>
      </c>
      <c r="F1366">
        <v>2</v>
      </c>
      <c r="G1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66" s="3" t="str">
        <f>Homes[[#This Row],[bedrooms]] &amp; " bd | " &amp; TEXT(Homes[[#This Row],[bathrooms]],"0.##") &amp; " ba"</f>
        <v>2 bd | 2. ba</v>
      </c>
      <c r="I1366" s="4">
        <v>1870</v>
      </c>
      <c r="J1366" s="1">
        <f>IFERROR(Homes[[#This Row],[price]]/Homes[[#This Row],[sqft_living]]," ")</f>
        <v>309.62566844919786</v>
      </c>
      <c r="K1366" s="4">
        <f>IFERROR(Homes[[#This Row],[sqft_lot]]/43560," ")</f>
        <v>0.14405417814508722</v>
      </c>
      <c r="L1366" t="str">
        <f>IF(Homes[[#This Row],[waterfront]]=1, "Yes","No")</f>
        <v>No</v>
      </c>
      <c r="M1366" s="4" t="str">
        <f>IF(Homes[[#This Row],[sqft_basement]]&gt;0, "Yes","No")</f>
        <v>No</v>
      </c>
      <c r="N1366" t="str">
        <f>CHOOSE(Homes[[#This Row],[view]]+1, "None","Fair","Good","Great","Excellent")</f>
        <v>None</v>
      </c>
      <c r="O1366" t="str">
        <f>CHOOSE(Homes[[#This Row],[condition]], "Poor","Fair","Average","Good","Excellent")</f>
        <v>Average</v>
      </c>
      <c r="P1366">
        <f ca="1">YEAR(TODAY())-Homes[[#This Row],[yr_built]]</f>
        <v>22</v>
      </c>
      <c r="Q1366">
        <v>0</v>
      </c>
      <c r="R1366">
        <f ca="1">IF(Homes[[#This Row],[yr_renovated]]&gt;0, YEAR(TODAY())-Homes[[#This Row],[yr_renovated]], YEAR(TODAY())-Homes[[#This Row],[yr_built]])</f>
        <v>22</v>
      </c>
      <c r="S1366">
        <v>1</v>
      </c>
      <c r="T1366" s="2">
        <v>41799</v>
      </c>
      <c r="U1366" s="3">
        <v>2</v>
      </c>
      <c r="V1366" s="4">
        <f>IFERROR(Homes[[#This Row],[sqft_above]]+Homes[[#This Row],[sqft_basement]]," ")</f>
        <v>1870</v>
      </c>
      <c r="W1366" s="4">
        <v>6275</v>
      </c>
      <c r="X1366">
        <v>0</v>
      </c>
      <c r="Y1366">
        <v>0</v>
      </c>
      <c r="Z1366">
        <v>3</v>
      </c>
      <c r="AA1366" s="4">
        <v>1870</v>
      </c>
      <c r="AB1366" s="4">
        <v>0</v>
      </c>
      <c r="AC1366">
        <v>2003</v>
      </c>
      <c r="AD1366" t="s">
        <v>1492</v>
      </c>
      <c r="AE1366" t="s">
        <v>137</v>
      </c>
      <c r="AF1366" t="s">
        <v>208</v>
      </c>
    </row>
    <row r="1367" spans="1:32">
      <c r="A1367" t="str">
        <f>PROPER(TRIM(Homes[[#This Row],[street]]))</f>
        <v>129 25Th Ave E</v>
      </c>
      <c r="B1367" t="str">
        <f>PROPER(TRIM(Homes[[#This Row],[city]]))</f>
        <v>Seattle</v>
      </c>
      <c r="C1367" t="str">
        <f>_xlfn.TEXTBEFORE(Homes[[#This Row],[statezip]]," ")</f>
        <v>WA</v>
      </c>
      <c r="D1367" s="6" t="str">
        <f>_xlfn.TEXTAFTER(Homes[[#This Row],[statezip]]," ")</f>
        <v>98112</v>
      </c>
      <c r="E1367" s="1">
        <v>579000</v>
      </c>
      <c r="F1367">
        <v>3</v>
      </c>
      <c r="G1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7" s="3" t="str">
        <f>Homes[[#This Row],[bedrooms]] &amp; " bd | " &amp; TEXT(Homes[[#This Row],[bathrooms]],"0.##") &amp; " ba"</f>
        <v>3 bd | 2.5 ba</v>
      </c>
      <c r="I1367" s="4">
        <v>1640</v>
      </c>
      <c r="J1367" s="1">
        <f>IFERROR(Homes[[#This Row],[price]]/Homes[[#This Row],[sqft_living]]," ")</f>
        <v>353.04878048780489</v>
      </c>
      <c r="K1367" s="4">
        <f>IFERROR(Homes[[#This Row],[sqft_lot]]/43560," ")</f>
        <v>2.9132231404958679E-2</v>
      </c>
      <c r="L1367" t="str">
        <f>IF(Homes[[#This Row],[waterfront]]=1, "Yes","No")</f>
        <v>No</v>
      </c>
      <c r="M1367" s="4" t="str">
        <f>IF(Homes[[#This Row],[sqft_basement]]&gt;0, "Yes","No")</f>
        <v>No</v>
      </c>
      <c r="N1367" t="str">
        <f>CHOOSE(Homes[[#This Row],[view]]+1, "None","Fair","Good","Great","Excellent")</f>
        <v>None</v>
      </c>
      <c r="O1367" t="str">
        <f>CHOOSE(Homes[[#This Row],[condition]], "Poor","Fair","Average","Good","Excellent")</f>
        <v>Average</v>
      </c>
      <c r="P1367">
        <f ca="1">YEAR(TODAY())-Homes[[#This Row],[yr_built]]</f>
        <v>16</v>
      </c>
      <c r="Q1367">
        <v>0</v>
      </c>
      <c r="R1367">
        <f ca="1">IF(Homes[[#This Row],[yr_renovated]]&gt;0, YEAR(TODAY())-Homes[[#This Row],[yr_renovated]], YEAR(TODAY())-Homes[[#This Row],[yr_built]])</f>
        <v>16</v>
      </c>
      <c r="S1367">
        <v>3</v>
      </c>
      <c r="T1367" s="2">
        <v>41813</v>
      </c>
      <c r="U1367" s="3">
        <v>2.5</v>
      </c>
      <c r="V1367" s="4">
        <f>IFERROR(Homes[[#This Row],[sqft_above]]+Homes[[#This Row],[sqft_basement]]," ")</f>
        <v>1640</v>
      </c>
      <c r="W1367" s="4">
        <v>1269</v>
      </c>
      <c r="X1367">
        <v>0</v>
      </c>
      <c r="Y1367">
        <v>0</v>
      </c>
      <c r="Z1367">
        <v>3</v>
      </c>
      <c r="AA1367" s="4">
        <v>1640</v>
      </c>
      <c r="AB1367" s="4">
        <v>0</v>
      </c>
      <c r="AC1367">
        <v>2009</v>
      </c>
      <c r="AD1367" t="s">
        <v>1493</v>
      </c>
      <c r="AE1367" t="s">
        <v>49</v>
      </c>
      <c r="AF1367" t="s">
        <v>64</v>
      </c>
    </row>
    <row r="1368" spans="1:32">
      <c r="A1368" t="str">
        <f>PROPER(TRIM(Homes[[#This Row],[street]]))</f>
        <v>540 Raymond Pl Nw</v>
      </c>
      <c r="B1368" t="str">
        <f>PROPER(TRIM(Homes[[#This Row],[city]]))</f>
        <v>Renton</v>
      </c>
      <c r="C1368" t="str">
        <f>_xlfn.TEXTBEFORE(Homes[[#This Row],[statezip]]," ")</f>
        <v>WA</v>
      </c>
      <c r="D1368" s="6" t="str">
        <f>_xlfn.TEXTAFTER(Homes[[#This Row],[statezip]]," ")</f>
        <v>98057</v>
      </c>
      <c r="E1368" s="1">
        <v>578000</v>
      </c>
      <c r="F1368">
        <v>4</v>
      </c>
      <c r="G1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8" s="3" t="str">
        <f>Homes[[#This Row],[bedrooms]] &amp; " bd | " &amp; TEXT(Homes[[#This Row],[bathrooms]],"0.##") &amp; " ba"</f>
        <v>4 bd | 2.5 ba</v>
      </c>
      <c r="I1368" s="4">
        <v>3140</v>
      </c>
      <c r="J1368" s="1">
        <f>IFERROR(Homes[[#This Row],[price]]/Homes[[#This Row],[sqft_living]]," ")</f>
        <v>184.07643312101911</v>
      </c>
      <c r="K1368" s="4">
        <f>IFERROR(Homes[[#This Row],[sqft_lot]]/43560," ")</f>
        <v>0.21177685950413222</v>
      </c>
      <c r="L1368" t="str">
        <f>IF(Homes[[#This Row],[waterfront]]=1, "Yes","No")</f>
        <v>No</v>
      </c>
      <c r="M1368" s="4" t="str">
        <f>IF(Homes[[#This Row],[sqft_basement]]&gt;0, "Yes","No")</f>
        <v>Yes</v>
      </c>
      <c r="N1368" t="str">
        <f>CHOOSE(Homes[[#This Row],[view]]+1, "None","Fair","Good","Great","Excellent")</f>
        <v>Good</v>
      </c>
      <c r="O1368" t="str">
        <f>CHOOSE(Homes[[#This Row],[condition]], "Poor","Fair","Average","Good","Excellent")</f>
        <v>Excellent</v>
      </c>
      <c r="P1368">
        <f ca="1">YEAR(TODAY())-Homes[[#This Row],[yr_built]]</f>
        <v>59</v>
      </c>
      <c r="Q1368">
        <v>0</v>
      </c>
      <c r="R1368">
        <f ca="1">IF(Homes[[#This Row],[yr_renovated]]&gt;0, YEAR(TODAY())-Homes[[#This Row],[yr_renovated]], YEAR(TODAY())-Homes[[#This Row],[yr_built]])</f>
        <v>59</v>
      </c>
      <c r="S1368">
        <v>1</v>
      </c>
      <c r="T1368" s="2">
        <v>41802</v>
      </c>
      <c r="U1368" s="3">
        <v>2.5</v>
      </c>
      <c r="V1368" s="4">
        <f>IFERROR(Homes[[#This Row],[sqft_above]]+Homes[[#This Row],[sqft_basement]]," ")</f>
        <v>3140</v>
      </c>
      <c r="W1368" s="4">
        <v>9225</v>
      </c>
      <c r="X1368">
        <v>0</v>
      </c>
      <c r="Y1368">
        <v>2</v>
      </c>
      <c r="Z1368">
        <v>5</v>
      </c>
      <c r="AA1368" s="4">
        <v>1770</v>
      </c>
      <c r="AB1368" s="4">
        <v>1370</v>
      </c>
      <c r="AC1368">
        <v>1966</v>
      </c>
      <c r="AD1368" t="s">
        <v>1494</v>
      </c>
      <c r="AE1368" t="s">
        <v>319</v>
      </c>
      <c r="AF1368" t="s">
        <v>1495</v>
      </c>
    </row>
    <row r="1369" spans="1:32">
      <c r="A1369" t="str">
        <f>PROPER(TRIM(Homes[[#This Row],[street]]))</f>
        <v>25024 Se 41St Dr</v>
      </c>
      <c r="B1369" t="str">
        <f>PROPER(TRIM(Homes[[#This Row],[city]]))</f>
        <v>Issaquah</v>
      </c>
      <c r="C1369" t="str">
        <f>_xlfn.TEXTBEFORE(Homes[[#This Row],[statezip]]," ")</f>
        <v>WA</v>
      </c>
      <c r="D1369" s="6" t="str">
        <f>_xlfn.TEXTAFTER(Homes[[#This Row],[statezip]]," ")</f>
        <v>98029</v>
      </c>
      <c r="E1369" s="1">
        <v>578000</v>
      </c>
      <c r="F1369">
        <v>4</v>
      </c>
      <c r="G1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69" s="3" t="str">
        <f>Homes[[#This Row],[bedrooms]] &amp; " bd | " &amp; TEXT(Homes[[#This Row],[bathrooms]],"0.##") &amp; " ba"</f>
        <v>4 bd | 2.5 ba</v>
      </c>
      <c r="I1369" s="4">
        <v>2070</v>
      </c>
      <c r="J1369" s="1">
        <f>IFERROR(Homes[[#This Row],[price]]/Homes[[#This Row],[sqft_living]]," ")</f>
        <v>279.22705314009664</v>
      </c>
      <c r="K1369" s="4">
        <f>IFERROR(Homes[[#This Row],[sqft_lot]]/43560," ")</f>
        <v>0.12431129476584023</v>
      </c>
      <c r="L1369" t="str">
        <f>IF(Homes[[#This Row],[waterfront]]=1, "Yes","No")</f>
        <v>No</v>
      </c>
      <c r="M1369" s="4" t="str">
        <f>IF(Homes[[#This Row],[sqft_basement]]&gt;0, "Yes","No")</f>
        <v>No</v>
      </c>
      <c r="N1369" t="str">
        <f>CHOOSE(Homes[[#This Row],[view]]+1, "None","Fair","Good","Great","Excellent")</f>
        <v>None</v>
      </c>
      <c r="O1369" t="str">
        <f>CHOOSE(Homes[[#This Row],[condition]], "Poor","Fair","Average","Good","Excellent")</f>
        <v>Average</v>
      </c>
      <c r="P1369">
        <f ca="1">YEAR(TODAY())-Homes[[#This Row],[yr_built]]</f>
        <v>29</v>
      </c>
      <c r="Q1369">
        <v>0</v>
      </c>
      <c r="R1369">
        <f ca="1">IF(Homes[[#This Row],[yr_renovated]]&gt;0, YEAR(TODAY())-Homes[[#This Row],[yr_renovated]], YEAR(TODAY())-Homes[[#This Row],[yr_built]])</f>
        <v>29</v>
      </c>
      <c r="S1369">
        <v>2</v>
      </c>
      <c r="T1369" s="2">
        <v>41815</v>
      </c>
      <c r="U1369" s="3">
        <v>2.5</v>
      </c>
      <c r="V1369" s="4">
        <f>IFERROR(Homes[[#This Row],[sqft_above]]+Homes[[#This Row],[sqft_basement]]," ")</f>
        <v>2070</v>
      </c>
      <c r="W1369" s="4">
        <v>5415</v>
      </c>
      <c r="X1369">
        <v>0</v>
      </c>
      <c r="Y1369">
        <v>0</v>
      </c>
      <c r="Z1369">
        <v>3</v>
      </c>
      <c r="AA1369" s="4">
        <v>2070</v>
      </c>
      <c r="AB1369" s="4">
        <v>0</v>
      </c>
      <c r="AC1369">
        <v>1996</v>
      </c>
      <c r="AD1369" t="s">
        <v>1496</v>
      </c>
      <c r="AE1369" t="s">
        <v>79</v>
      </c>
      <c r="AF1369" t="s">
        <v>80</v>
      </c>
    </row>
    <row r="1370" spans="1:32">
      <c r="A1370" t="str">
        <f>PROPER(TRIM(Homes[[#This Row],[street]]))</f>
        <v>6737 5Th Ave Nw</v>
      </c>
      <c r="B1370" t="str">
        <f>PROPER(TRIM(Homes[[#This Row],[city]]))</f>
        <v>Seattle</v>
      </c>
      <c r="C1370" t="str">
        <f>_xlfn.TEXTBEFORE(Homes[[#This Row],[statezip]]," ")</f>
        <v>WA</v>
      </c>
      <c r="D1370" s="6" t="str">
        <f>_xlfn.TEXTAFTER(Homes[[#This Row],[statezip]]," ")</f>
        <v>98117</v>
      </c>
      <c r="E1370" s="1">
        <v>577437.5</v>
      </c>
      <c r="F1370">
        <v>4</v>
      </c>
      <c r="G1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0" s="3" t="str">
        <f>Homes[[#This Row],[bedrooms]] &amp; " bd | " &amp; TEXT(Homes[[#This Row],[bathrooms]],"0.##") &amp; " ba"</f>
        <v>4 bd | 2.5 ba</v>
      </c>
      <c r="I1370" s="4">
        <v>2110</v>
      </c>
      <c r="J1370" s="1">
        <f>IFERROR(Homes[[#This Row],[price]]/Homes[[#This Row],[sqft_living]]," ")</f>
        <v>273.66706161137444</v>
      </c>
      <c r="K1370" s="4">
        <f>IFERROR(Homes[[#This Row],[sqft_lot]]/43560," ")</f>
        <v>8.6088154269972447E-2</v>
      </c>
      <c r="L1370" t="str">
        <f>IF(Homes[[#This Row],[waterfront]]=1, "Yes","No")</f>
        <v>No</v>
      </c>
      <c r="M1370" s="4" t="str">
        <f>IF(Homes[[#This Row],[sqft_basement]]&gt;0, "Yes","No")</f>
        <v>No</v>
      </c>
      <c r="N1370" t="str">
        <f>CHOOSE(Homes[[#This Row],[view]]+1, "None","Fair","Good","Great","Excellent")</f>
        <v>None</v>
      </c>
      <c r="O1370" t="str">
        <f>CHOOSE(Homes[[#This Row],[condition]], "Poor","Fair","Average","Good","Excellent")</f>
        <v>Average</v>
      </c>
      <c r="P1370">
        <f ca="1">YEAR(TODAY())-Homes[[#This Row],[yr_built]]</f>
        <v>25</v>
      </c>
      <c r="Q1370">
        <v>0</v>
      </c>
      <c r="R1370">
        <f ca="1">IF(Homes[[#This Row],[yr_renovated]]&gt;0, YEAR(TODAY())-Homes[[#This Row],[yr_renovated]], YEAR(TODAY())-Homes[[#This Row],[yr_built]])</f>
        <v>25</v>
      </c>
      <c r="S1370">
        <v>2</v>
      </c>
      <c r="T1370" s="2">
        <v>41775</v>
      </c>
      <c r="U1370" s="3">
        <v>2.5</v>
      </c>
      <c r="V1370" s="4">
        <f>IFERROR(Homes[[#This Row],[sqft_above]]+Homes[[#This Row],[sqft_basement]]," ")</f>
        <v>2110</v>
      </c>
      <c r="W1370" s="4">
        <v>3750</v>
      </c>
      <c r="X1370">
        <v>0</v>
      </c>
      <c r="Y1370">
        <v>0</v>
      </c>
      <c r="Z1370">
        <v>3</v>
      </c>
      <c r="AA1370" s="4">
        <v>2110</v>
      </c>
      <c r="AB1370" s="4">
        <v>0</v>
      </c>
      <c r="AC1370">
        <v>2000</v>
      </c>
      <c r="AD1370" t="s">
        <v>1497</v>
      </c>
      <c r="AE1370" t="s">
        <v>49</v>
      </c>
      <c r="AF1370" t="s">
        <v>204</v>
      </c>
    </row>
    <row r="1371" spans="1:32">
      <c r="A1371" t="str">
        <f>PROPER(TRIM(Homes[[#This Row],[street]]))</f>
        <v>4045 46Th Ave Sw</v>
      </c>
      <c r="B1371" t="str">
        <f>PROPER(TRIM(Homes[[#This Row],[city]]))</f>
        <v>Seattle</v>
      </c>
      <c r="C1371" t="str">
        <f>_xlfn.TEXTBEFORE(Homes[[#This Row],[statezip]]," ")</f>
        <v>WA</v>
      </c>
      <c r="D1371" s="6" t="str">
        <f>_xlfn.TEXTAFTER(Homes[[#This Row],[statezip]]," ")</f>
        <v>98116</v>
      </c>
      <c r="E1371" s="1">
        <v>577000</v>
      </c>
      <c r="F1371">
        <v>3</v>
      </c>
      <c r="G1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1" s="3" t="str">
        <f>Homes[[#This Row],[bedrooms]] &amp; " bd | " &amp; TEXT(Homes[[#This Row],[bathrooms]],"0.##") &amp; " ba"</f>
        <v>3 bd | 2.5 ba</v>
      </c>
      <c r="I1371" s="4">
        <v>2060</v>
      </c>
      <c r="J1371" s="1">
        <f>IFERROR(Homes[[#This Row],[price]]/Homes[[#This Row],[sqft_living]]," ")</f>
        <v>280.09708737864077</v>
      </c>
      <c r="K1371" s="4">
        <f>IFERROR(Homes[[#This Row],[sqft_lot]]/43560," ")</f>
        <v>0.13200183654729108</v>
      </c>
      <c r="L1371" t="str">
        <f>IF(Homes[[#This Row],[waterfront]]=1, "Yes","No")</f>
        <v>No</v>
      </c>
      <c r="M1371" s="4" t="str">
        <f>IF(Homes[[#This Row],[sqft_basement]]&gt;0, "Yes","No")</f>
        <v>Yes</v>
      </c>
      <c r="N1371" t="str">
        <f>CHOOSE(Homes[[#This Row],[view]]+1, "None","Fair","Good","Great","Excellent")</f>
        <v>None</v>
      </c>
      <c r="O1371" t="str">
        <f>CHOOSE(Homes[[#This Row],[condition]], "Poor","Fair","Average","Good","Excellent")</f>
        <v>Average</v>
      </c>
      <c r="P1371">
        <f ca="1">YEAR(TODAY())-Homes[[#This Row],[yr_built]]</f>
        <v>49</v>
      </c>
      <c r="Q1371">
        <v>0</v>
      </c>
      <c r="R1371">
        <f ca="1">IF(Homes[[#This Row],[yr_renovated]]&gt;0, YEAR(TODAY())-Homes[[#This Row],[yr_renovated]], YEAR(TODAY())-Homes[[#This Row],[yr_built]])</f>
        <v>49</v>
      </c>
      <c r="S1371">
        <v>1</v>
      </c>
      <c r="T1371" s="2">
        <v>41813</v>
      </c>
      <c r="U1371" s="3">
        <v>2.5</v>
      </c>
      <c r="V1371" s="4">
        <f>IFERROR(Homes[[#This Row],[sqft_above]]+Homes[[#This Row],[sqft_basement]]," ")</f>
        <v>2060</v>
      </c>
      <c r="W1371" s="4">
        <v>5750</v>
      </c>
      <c r="X1371">
        <v>0</v>
      </c>
      <c r="Y1371">
        <v>0</v>
      </c>
      <c r="Z1371">
        <v>3</v>
      </c>
      <c r="AA1371" s="4">
        <v>1330</v>
      </c>
      <c r="AB1371" s="4">
        <v>730</v>
      </c>
      <c r="AC1371">
        <v>1976</v>
      </c>
      <c r="AD1371" t="s">
        <v>1498</v>
      </c>
      <c r="AE1371" t="s">
        <v>49</v>
      </c>
      <c r="AF1371" t="s">
        <v>192</v>
      </c>
    </row>
    <row r="1372" spans="1:32">
      <c r="A1372" t="str">
        <f>PROPER(TRIM(Homes[[#This Row],[street]]))</f>
        <v>15125 78Th Ave Ne</v>
      </c>
      <c r="B1372" t="str">
        <f>PROPER(TRIM(Homes[[#This Row],[city]]))</f>
        <v>Kenmore</v>
      </c>
      <c r="C1372" t="str">
        <f>_xlfn.TEXTBEFORE(Homes[[#This Row],[statezip]]," ")</f>
        <v>WA</v>
      </c>
      <c r="D1372" s="6" t="str">
        <f>_xlfn.TEXTAFTER(Homes[[#This Row],[statezip]]," ")</f>
        <v>98028</v>
      </c>
      <c r="E1372" s="1">
        <v>576000</v>
      </c>
      <c r="F1372">
        <v>4</v>
      </c>
      <c r="G1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2" s="3" t="str">
        <f>Homes[[#This Row],[bedrooms]] &amp; " bd | " &amp; TEXT(Homes[[#This Row],[bathrooms]],"0.##") &amp; " ba"</f>
        <v>4 bd | 2.5 ba</v>
      </c>
      <c r="I1372" s="4">
        <v>2440</v>
      </c>
      <c r="J1372" s="1">
        <f>IFERROR(Homes[[#This Row],[price]]/Homes[[#This Row],[sqft_living]]," ")</f>
        <v>236.0655737704918</v>
      </c>
      <c r="K1372" s="4">
        <f>IFERROR(Homes[[#This Row],[sqft_lot]]/43560," ")</f>
        <v>0.65208907254361803</v>
      </c>
      <c r="L1372" t="str">
        <f>IF(Homes[[#This Row],[waterfront]]=1, "Yes","No")</f>
        <v>No</v>
      </c>
      <c r="M1372" s="4" t="str">
        <f>IF(Homes[[#This Row],[sqft_basement]]&gt;0, "Yes","No")</f>
        <v>No</v>
      </c>
      <c r="N1372" t="str">
        <f>CHOOSE(Homes[[#This Row],[view]]+1, "None","Fair","Good","Great","Excellent")</f>
        <v>None</v>
      </c>
      <c r="O1372" t="str">
        <f>CHOOSE(Homes[[#This Row],[condition]], "Poor","Fair","Average","Good","Excellent")</f>
        <v>Average</v>
      </c>
      <c r="P1372">
        <f ca="1">YEAR(TODAY())-Homes[[#This Row],[yr_built]]</f>
        <v>23</v>
      </c>
      <c r="Q1372">
        <v>0</v>
      </c>
      <c r="R1372">
        <f ca="1">IF(Homes[[#This Row],[yr_renovated]]&gt;0, YEAR(TODAY())-Homes[[#This Row],[yr_renovated]], YEAR(TODAY())-Homes[[#This Row],[yr_built]])</f>
        <v>23</v>
      </c>
      <c r="S1372">
        <v>2</v>
      </c>
      <c r="T1372" s="2">
        <v>41806</v>
      </c>
      <c r="U1372" s="3">
        <v>2.5</v>
      </c>
      <c r="V1372" s="4">
        <f>IFERROR(Homes[[#This Row],[sqft_above]]+Homes[[#This Row],[sqft_basement]]," ")</f>
        <v>2440</v>
      </c>
      <c r="W1372" s="4">
        <v>28405</v>
      </c>
      <c r="X1372">
        <v>0</v>
      </c>
      <c r="Y1372">
        <v>0</v>
      </c>
      <c r="Z1372">
        <v>3</v>
      </c>
      <c r="AA1372" s="4">
        <v>2440</v>
      </c>
      <c r="AB1372" s="4">
        <v>0</v>
      </c>
      <c r="AC1372">
        <v>2002</v>
      </c>
      <c r="AD1372" t="s">
        <v>1499</v>
      </c>
      <c r="AE1372" t="s">
        <v>329</v>
      </c>
      <c r="AF1372" t="s">
        <v>330</v>
      </c>
    </row>
    <row r="1373" spans="1:32">
      <c r="A1373" t="str">
        <f>PROPER(TRIM(Homes[[#This Row],[street]]))</f>
        <v>8817 28Th Ave Nw</v>
      </c>
      <c r="B1373" t="str">
        <f>PROPER(TRIM(Homes[[#This Row],[city]]))</f>
        <v>Seattle</v>
      </c>
      <c r="C1373" t="str">
        <f>_xlfn.TEXTBEFORE(Homes[[#This Row],[statezip]]," ")</f>
        <v>WA</v>
      </c>
      <c r="D1373" s="6" t="str">
        <f>_xlfn.TEXTAFTER(Homes[[#This Row],[statezip]]," ")</f>
        <v>98117</v>
      </c>
      <c r="E1373" s="1">
        <v>576000</v>
      </c>
      <c r="F1373">
        <v>3</v>
      </c>
      <c r="G1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3" s="3" t="str">
        <f>Homes[[#This Row],[bedrooms]] &amp; " bd | " &amp; TEXT(Homes[[#This Row],[bathrooms]],"0.##") &amp; " ba"</f>
        <v>3 bd | 2.5 ba</v>
      </c>
      <c r="I1373" s="4">
        <v>1940</v>
      </c>
      <c r="J1373" s="1">
        <f>IFERROR(Homes[[#This Row],[price]]/Homes[[#This Row],[sqft_living]]," ")</f>
        <v>296.90721649484539</v>
      </c>
      <c r="K1373" s="4">
        <f>IFERROR(Homes[[#This Row],[sqft_lot]]/43560," ")</f>
        <v>0.20661157024793389</v>
      </c>
      <c r="L1373" t="str">
        <f>IF(Homes[[#This Row],[waterfront]]=1, "Yes","No")</f>
        <v>No</v>
      </c>
      <c r="M1373" s="4" t="str">
        <f>IF(Homes[[#This Row],[sqft_basement]]&gt;0, "Yes","No")</f>
        <v>Yes</v>
      </c>
      <c r="N1373" t="str">
        <f>CHOOSE(Homes[[#This Row],[view]]+1, "None","Fair","Good","Great","Excellent")</f>
        <v>None</v>
      </c>
      <c r="O1373" t="str">
        <f>CHOOSE(Homes[[#This Row],[condition]], "Poor","Fair","Average","Good","Excellent")</f>
        <v>Good</v>
      </c>
      <c r="P1373">
        <f ca="1">YEAR(TODAY())-Homes[[#This Row],[yr_built]]</f>
        <v>77</v>
      </c>
      <c r="Q1373">
        <v>0</v>
      </c>
      <c r="R1373">
        <f ca="1">IF(Homes[[#This Row],[yr_renovated]]&gt;0, YEAR(TODAY())-Homes[[#This Row],[yr_renovated]], YEAR(TODAY())-Homes[[#This Row],[yr_built]])</f>
        <v>77</v>
      </c>
      <c r="S1373">
        <v>1</v>
      </c>
      <c r="T1373" s="2">
        <v>41809</v>
      </c>
      <c r="U1373" s="3">
        <v>2.5</v>
      </c>
      <c r="V1373" s="4">
        <f>IFERROR(Homes[[#This Row],[sqft_above]]+Homes[[#This Row],[sqft_basement]]," ")</f>
        <v>1940</v>
      </c>
      <c r="W1373" s="4">
        <v>9000</v>
      </c>
      <c r="X1373">
        <v>0</v>
      </c>
      <c r="Y1373">
        <v>0</v>
      </c>
      <c r="Z1373">
        <v>4</v>
      </c>
      <c r="AA1373" s="4">
        <v>970</v>
      </c>
      <c r="AB1373" s="4">
        <v>970</v>
      </c>
      <c r="AC1373">
        <v>1948</v>
      </c>
      <c r="AD1373" t="s">
        <v>1500</v>
      </c>
      <c r="AE1373" t="s">
        <v>49</v>
      </c>
      <c r="AF1373" t="s">
        <v>204</v>
      </c>
    </row>
    <row r="1374" spans="1:32">
      <c r="A1374" t="str">
        <f>PROPER(TRIM(Homes[[#This Row],[street]]))</f>
        <v>14117 175Th Ave Ne</v>
      </c>
      <c r="B1374" t="str">
        <f>PROPER(TRIM(Homes[[#This Row],[city]]))</f>
        <v>Redmond</v>
      </c>
      <c r="C1374" t="str">
        <f>_xlfn.TEXTBEFORE(Homes[[#This Row],[statezip]]," ")</f>
        <v>WA</v>
      </c>
      <c r="D1374" s="6" t="str">
        <f>_xlfn.TEXTAFTER(Homes[[#This Row],[statezip]]," ")</f>
        <v>98052</v>
      </c>
      <c r="E1374" s="1">
        <v>575550</v>
      </c>
      <c r="F1374">
        <v>4</v>
      </c>
      <c r="G1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4" s="3" t="str">
        <f>Homes[[#This Row],[bedrooms]] &amp; " bd | " &amp; TEXT(Homes[[#This Row],[bathrooms]],"0.##") &amp; " ba"</f>
        <v>4 bd | 2.5 ba</v>
      </c>
      <c r="I1374" s="4">
        <v>2060</v>
      </c>
      <c r="J1374" s="1">
        <f>IFERROR(Homes[[#This Row],[price]]/Homes[[#This Row],[sqft_living]]," ")</f>
        <v>279.39320388349512</v>
      </c>
      <c r="K1374" s="4">
        <f>IFERROR(Homes[[#This Row],[sqft_lot]]/43560," ")</f>
        <v>0.17160238751147841</v>
      </c>
      <c r="L1374" t="str">
        <f>IF(Homes[[#This Row],[waterfront]]=1, "Yes","No")</f>
        <v>No</v>
      </c>
      <c r="M1374" s="4" t="str">
        <f>IF(Homes[[#This Row],[sqft_basement]]&gt;0, "Yes","No")</f>
        <v>Yes</v>
      </c>
      <c r="N1374" t="str">
        <f>CHOOSE(Homes[[#This Row],[view]]+1, "None","Fair","Good","Great","Excellent")</f>
        <v>None</v>
      </c>
      <c r="O1374" t="str">
        <f>CHOOSE(Homes[[#This Row],[condition]], "Poor","Fair","Average","Good","Excellent")</f>
        <v>Average</v>
      </c>
      <c r="P1374">
        <f ca="1">YEAR(TODAY())-Homes[[#This Row],[yr_built]]</f>
        <v>40</v>
      </c>
      <c r="Q1374">
        <v>0</v>
      </c>
      <c r="R1374">
        <f ca="1">IF(Homes[[#This Row],[yr_renovated]]&gt;0, YEAR(TODAY())-Homes[[#This Row],[yr_renovated]], YEAR(TODAY())-Homes[[#This Row],[yr_built]])</f>
        <v>40</v>
      </c>
      <c r="S1374">
        <v>1</v>
      </c>
      <c r="T1374" s="2">
        <v>41777</v>
      </c>
      <c r="U1374" s="3">
        <v>2.5</v>
      </c>
      <c r="V1374" s="4">
        <f>IFERROR(Homes[[#This Row],[sqft_above]]+Homes[[#This Row],[sqft_basement]]," ")</f>
        <v>2060</v>
      </c>
      <c r="W1374" s="4">
        <v>7475</v>
      </c>
      <c r="X1374">
        <v>0</v>
      </c>
      <c r="Y1374">
        <v>0</v>
      </c>
      <c r="Z1374">
        <v>3</v>
      </c>
      <c r="AA1374" s="4">
        <v>1440</v>
      </c>
      <c r="AB1374" s="4">
        <v>620</v>
      </c>
      <c r="AC1374">
        <v>1985</v>
      </c>
      <c r="AD1374" t="s">
        <v>1501</v>
      </c>
      <c r="AE1374" t="s">
        <v>137</v>
      </c>
      <c r="AF1374" t="s">
        <v>138</v>
      </c>
    </row>
    <row r="1375" spans="1:32">
      <c r="A1375" t="str">
        <f>PROPER(TRIM(Homes[[#This Row],[street]]))</f>
        <v>23444 10Th Ave S</v>
      </c>
      <c r="B1375" t="str">
        <f>PROPER(TRIM(Homes[[#This Row],[city]]))</f>
        <v>Des Moines</v>
      </c>
      <c r="C1375" t="str">
        <f>_xlfn.TEXTBEFORE(Homes[[#This Row],[statezip]]," ")</f>
        <v>WA</v>
      </c>
      <c r="D1375" s="6" t="str">
        <f>_xlfn.TEXTAFTER(Homes[[#This Row],[statezip]]," ")</f>
        <v>98198</v>
      </c>
      <c r="E1375" s="1">
        <v>575000</v>
      </c>
      <c r="F1375">
        <v>5</v>
      </c>
      <c r="G1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75" s="3" t="str">
        <f>Homes[[#This Row],[bedrooms]] &amp; " bd | " &amp; TEXT(Homes[[#This Row],[bathrooms]],"0.##") &amp; " ba"</f>
        <v>5 bd | 3. ba</v>
      </c>
      <c r="I1375" s="4">
        <v>3690</v>
      </c>
      <c r="J1375" s="1">
        <f>IFERROR(Homes[[#This Row],[price]]/Homes[[#This Row],[sqft_living]]," ")</f>
        <v>155.82655826558266</v>
      </c>
      <c r="K1375" s="4">
        <f>IFERROR(Homes[[#This Row],[sqft_lot]]/43560," ")</f>
        <v>1.1411616161616163</v>
      </c>
      <c r="L1375" t="str">
        <f>IF(Homes[[#This Row],[waterfront]]=1, "Yes","No")</f>
        <v>No</v>
      </c>
      <c r="M1375" s="4" t="str">
        <f>IF(Homes[[#This Row],[sqft_basement]]&gt;0, "Yes","No")</f>
        <v>Yes</v>
      </c>
      <c r="N1375" t="str">
        <f>CHOOSE(Homes[[#This Row],[view]]+1, "None","Fair","Good","Great","Excellent")</f>
        <v>Good</v>
      </c>
      <c r="O1375" t="str">
        <f>CHOOSE(Homes[[#This Row],[condition]], "Poor","Fair","Average","Good","Excellent")</f>
        <v>Average</v>
      </c>
      <c r="P1375">
        <f ca="1">YEAR(TODAY())-Homes[[#This Row],[yr_built]]</f>
        <v>65</v>
      </c>
      <c r="Q1375">
        <v>2012</v>
      </c>
      <c r="R1375">
        <f ca="1">IF(Homes[[#This Row],[yr_renovated]]&gt;0, YEAR(TODAY())-Homes[[#This Row],[yr_renovated]], YEAR(TODAY())-Homes[[#This Row],[yr_built]])</f>
        <v>13</v>
      </c>
      <c r="S1375">
        <v>1</v>
      </c>
      <c r="T1375" s="2">
        <v>41816</v>
      </c>
      <c r="U1375" s="3">
        <v>3</v>
      </c>
      <c r="V1375" s="4">
        <f>IFERROR(Homes[[#This Row],[sqft_above]]+Homes[[#This Row],[sqft_basement]]," ")</f>
        <v>3690</v>
      </c>
      <c r="W1375" s="4">
        <v>49709</v>
      </c>
      <c r="X1375">
        <v>0</v>
      </c>
      <c r="Y1375">
        <v>2</v>
      </c>
      <c r="Z1375">
        <v>3</v>
      </c>
      <c r="AA1375" s="4">
        <v>2690</v>
      </c>
      <c r="AB1375" s="4">
        <v>1000</v>
      </c>
      <c r="AC1375">
        <v>1960</v>
      </c>
      <c r="AD1375" t="s">
        <v>1502</v>
      </c>
      <c r="AE1375" t="s">
        <v>459</v>
      </c>
      <c r="AF1375" t="s">
        <v>460</v>
      </c>
    </row>
    <row r="1376" spans="1:32">
      <c r="A1376" t="str">
        <f>PROPER(TRIM(Homes[[#This Row],[street]]))</f>
        <v>480 Sw 345Th St</v>
      </c>
      <c r="B1376" t="str">
        <f>PROPER(TRIM(Homes[[#This Row],[city]]))</f>
        <v>Federal Way</v>
      </c>
      <c r="C1376" t="str">
        <f>_xlfn.TEXTBEFORE(Homes[[#This Row],[statezip]]," ")</f>
        <v>WA</v>
      </c>
      <c r="D1376" s="6" t="str">
        <f>_xlfn.TEXTAFTER(Homes[[#This Row],[statezip]]," ")</f>
        <v>98023</v>
      </c>
      <c r="E1376" s="1">
        <v>575000</v>
      </c>
      <c r="F1376">
        <v>4</v>
      </c>
      <c r="G1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6" s="3" t="str">
        <f>Homes[[#This Row],[bedrooms]] &amp; " bd | " &amp; TEXT(Homes[[#This Row],[bathrooms]],"0.##") &amp; " ba"</f>
        <v>4 bd | 2.5 ba</v>
      </c>
      <c r="I1376" s="4">
        <v>4620</v>
      </c>
      <c r="J1376" s="1">
        <f>IFERROR(Homes[[#This Row],[price]]/Homes[[#This Row],[sqft_living]]," ")</f>
        <v>124.45887445887446</v>
      </c>
      <c r="K1376" s="4">
        <f>IFERROR(Homes[[#This Row],[sqft_lot]]/43560," ")</f>
        <v>0.47734159779614327</v>
      </c>
      <c r="L1376" t="str">
        <f>IF(Homes[[#This Row],[waterfront]]=1, "Yes","No")</f>
        <v>No</v>
      </c>
      <c r="M1376" s="4" t="str">
        <f>IF(Homes[[#This Row],[sqft_basement]]&gt;0, "Yes","No")</f>
        <v>No</v>
      </c>
      <c r="N1376" t="str">
        <f>CHOOSE(Homes[[#This Row],[view]]+1, "None","Fair","Good","Great","Excellent")</f>
        <v>None</v>
      </c>
      <c r="O1376" t="str">
        <f>CHOOSE(Homes[[#This Row],[condition]], "Poor","Fair","Average","Good","Excellent")</f>
        <v>Good</v>
      </c>
      <c r="P1376">
        <f ca="1">YEAR(TODAY())-Homes[[#This Row],[yr_built]]</f>
        <v>34</v>
      </c>
      <c r="Q1376">
        <v>0</v>
      </c>
      <c r="R1376">
        <f ca="1">IF(Homes[[#This Row],[yr_renovated]]&gt;0, YEAR(TODAY())-Homes[[#This Row],[yr_renovated]], YEAR(TODAY())-Homes[[#This Row],[yr_built]])</f>
        <v>34</v>
      </c>
      <c r="S1376">
        <v>2</v>
      </c>
      <c r="T1376" s="2">
        <v>41814</v>
      </c>
      <c r="U1376" s="3">
        <v>2.5</v>
      </c>
      <c r="V1376" s="4">
        <f>IFERROR(Homes[[#This Row],[sqft_above]]+Homes[[#This Row],[sqft_basement]]," ")</f>
        <v>4620</v>
      </c>
      <c r="W1376" s="4">
        <v>20793</v>
      </c>
      <c r="X1376">
        <v>0</v>
      </c>
      <c r="Y1376">
        <v>0</v>
      </c>
      <c r="Z1376">
        <v>4</v>
      </c>
      <c r="AA1376" s="4">
        <v>4620</v>
      </c>
      <c r="AB1376" s="4">
        <v>0</v>
      </c>
      <c r="AC1376">
        <v>1991</v>
      </c>
      <c r="AD1376" t="s">
        <v>1503</v>
      </c>
      <c r="AE1376" t="s">
        <v>675</v>
      </c>
      <c r="AF1376" t="s">
        <v>1267</v>
      </c>
    </row>
    <row r="1377" spans="1:32">
      <c r="A1377" t="str">
        <f>PROPER(TRIM(Homes[[#This Row],[street]]))</f>
        <v>460 Indigo Pl Nw</v>
      </c>
      <c r="B1377" t="str">
        <f>PROPER(TRIM(Homes[[#This Row],[city]]))</f>
        <v>Issaquah</v>
      </c>
      <c r="C1377" t="str">
        <f>_xlfn.TEXTBEFORE(Homes[[#This Row],[statezip]]," ")</f>
        <v>WA</v>
      </c>
      <c r="D1377" s="6" t="str">
        <f>_xlfn.TEXTAFTER(Homes[[#This Row],[statezip]]," ")</f>
        <v>98027</v>
      </c>
      <c r="E1377" s="1">
        <v>575000</v>
      </c>
      <c r="F1377">
        <v>4</v>
      </c>
      <c r="G1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77" s="3" t="str">
        <f>Homes[[#This Row],[bedrooms]] &amp; " bd | " &amp; TEXT(Homes[[#This Row],[bathrooms]],"0.##") &amp; " ba"</f>
        <v>4 bd | 2.5 ba</v>
      </c>
      <c r="I1377" s="4">
        <v>2120</v>
      </c>
      <c r="J1377" s="1">
        <f>IFERROR(Homes[[#This Row],[price]]/Homes[[#This Row],[sqft_living]]," ")</f>
        <v>271.22641509433964</v>
      </c>
      <c r="K1377" s="4">
        <f>IFERROR(Homes[[#This Row],[sqft_lot]]/43560," ")</f>
        <v>0.22045454545454546</v>
      </c>
      <c r="L1377" t="str">
        <f>IF(Homes[[#This Row],[waterfront]]=1, "Yes","No")</f>
        <v>No</v>
      </c>
      <c r="M1377" s="4" t="str">
        <f>IF(Homes[[#This Row],[sqft_basement]]&gt;0, "Yes","No")</f>
        <v>No</v>
      </c>
      <c r="N1377" t="str">
        <f>CHOOSE(Homes[[#This Row],[view]]+1, "None","Fair","Good","Great","Excellent")</f>
        <v>None</v>
      </c>
      <c r="O1377" t="str">
        <f>CHOOSE(Homes[[#This Row],[condition]], "Poor","Fair","Average","Good","Excellent")</f>
        <v>Average</v>
      </c>
      <c r="P1377">
        <f ca="1">YEAR(TODAY())-Homes[[#This Row],[yr_built]]</f>
        <v>40</v>
      </c>
      <c r="Q1377">
        <v>0</v>
      </c>
      <c r="R1377">
        <f ca="1">IF(Homes[[#This Row],[yr_renovated]]&gt;0, YEAR(TODAY())-Homes[[#This Row],[yr_renovated]], YEAR(TODAY())-Homes[[#This Row],[yr_built]])</f>
        <v>40</v>
      </c>
      <c r="S1377">
        <v>2</v>
      </c>
      <c r="T1377" s="2">
        <v>41806</v>
      </c>
      <c r="U1377" s="3">
        <v>2.5</v>
      </c>
      <c r="V1377" s="4">
        <f>IFERROR(Homes[[#This Row],[sqft_above]]+Homes[[#This Row],[sqft_basement]]," ")</f>
        <v>2120</v>
      </c>
      <c r="W1377" s="4">
        <v>9603</v>
      </c>
      <c r="X1377">
        <v>0</v>
      </c>
      <c r="Y1377">
        <v>0</v>
      </c>
      <c r="Z1377">
        <v>3</v>
      </c>
      <c r="AA1377" s="4">
        <v>2120</v>
      </c>
      <c r="AB1377" s="4">
        <v>0</v>
      </c>
      <c r="AC1377">
        <v>1985</v>
      </c>
      <c r="AD1377" t="s">
        <v>1504</v>
      </c>
      <c r="AE1377" t="s">
        <v>79</v>
      </c>
      <c r="AF1377" t="s">
        <v>82</v>
      </c>
    </row>
    <row r="1378" spans="1:32">
      <c r="A1378" t="str">
        <f>PROPER(TRIM(Homes[[#This Row],[street]]))</f>
        <v>100 Mt Si Pl Nw</v>
      </c>
      <c r="B1378" t="str">
        <f>PROPER(TRIM(Homes[[#This Row],[city]]))</f>
        <v>Issaquah</v>
      </c>
      <c r="C1378" t="str">
        <f>_xlfn.TEXTBEFORE(Homes[[#This Row],[statezip]]," ")</f>
        <v>WA</v>
      </c>
      <c r="D1378" s="6" t="str">
        <f>_xlfn.TEXTAFTER(Homes[[#This Row],[statezip]]," ")</f>
        <v>98027</v>
      </c>
      <c r="E1378" s="1">
        <v>575000</v>
      </c>
      <c r="F1378">
        <v>3</v>
      </c>
      <c r="G1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78" s="3" t="str">
        <f>Homes[[#This Row],[bedrooms]] &amp; " bd | " &amp; TEXT(Homes[[#This Row],[bathrooms]],"0.##") &amp; " ba"</f>
        <v>3 bd | 1.75 ba</v>
      </c>
      <c r="I1378" s="4">
        <v>2680</v>
      </c>
      <c r="J1378" s="1">
        <f>IFERROR(Homes[[#This Row],[price]]/Homes[[#This Row],[sqft_living]]," ")</f>
        <v>214.55223880597015</v>
      </c>
      <c r="K1378" s="4">
        <f>IFERROR(Homes[[#This Row],[sqft_lot]]/43560," ")</f>
        <v>0.19800275482093663</v>
      </c>
      <c r="L1378" t="str">
        <f>IF(Homes[[#This Row],[waterfront]]=1, "Yes","No")</f>
        <v>No</v>
      </c>
      <c r="M1378" s="4" t="str">
        <f>IF(Homes[[#This Row],[sqft_basement]]&gt;0, "Yes","No")</f>
        <v>Yes</v>
      </c>
      <c r="N1378" t="str">
        <f>CHOOSE(Homes[[#This Row],[view]]+1, "None","Fair","Good","Great","Excellent")</f>
        <v>None</v>
      </c>
      <c r="O1378" t="str">
        <f>CHOOSE(Homes[[#This Row],[condition]], "Poor","Fair","Average","Good","Excellent")</f>
        <v>Excellent</v>
      </c>
      <c r="P1378">
        <f ca="1">YEAR(TODAY())-Homes[[#This Row],[yr_built]]</f>
        <v>51</v>
      </c>
      <c r="Q1378">
        <v>0</v>
      </c>
      <c r="R1378">
        <f ca="1">IF(Homes[[#This Row],[yr_renovated]]&gt;0, YEAR(TODAY())-Homes[[#This Row],[yr_renovated]], YEAR(TODAY())-Homes[[#This Row],[yr_built]])</f>
        <v>51</v>
      </c>
      <c r="S1378">
        <v>1</v>
      </c>
      <c r="T1378" s="2">
        <v>41822</v>
      </c>
      <c r="U1378" s="3">
        <v>1.75</v>
      </c>
      <c r="V1378" s="4">
        <f>IFERROR(Homes[[#This Row],[sqft_above]]+Homes[[#This Row],[sqft_basement]]," ")</f>
        <v>2680</v>
      </c>
      <c r="W1378" s="4">
        <v>8625</v>
      </c>
      <c r="X1378">
        <v>0</v>
      </c>
      <c r="Y1378">
        <v>0</v>
      </c>
      <c r="Z1378">
        <v>5</v>
      </c>
      <c r="AA1378" s="4">
        <v>1590</v>
      </c>
      <c r="AB1378" s="4">
        <v>1090</v>
      </c>
      <c r="AC1378">
        <v>1974</v>
      </c>
      <c r="AD1378" t="s">
        <v>1505</v>
      </c>
      <c r="AE1378" t="s">
        <v>79</v>
      </c>
      <c r="AF1378" t="s">
        <v>82</v>
      </c>
    </row>
    <row r="1379" spans="1:32">
      <c r="A1379" t="str">
        <f>PROPER(TRIM(Homes[[#This Row],[street]]))</f>
        <v>24716 142Nd Ave Se</v>
      </c>
      <c r="B1379" t="str">
        <f>PROPER(TRIM(Homes[[#This Row],[city]]))</f>
        <v>Kent</v>
      </c>
      <c r="C1379" t="str">
        <f>_xlfn.TEXTBEFORE(Homes[[#This Row],[statezip]]," ")</f>
        <v>WA</v>
      </c>
      <c r="D1379" s="6" t="str">
        <f>_xlfn.TEXTAFTER(Homes[[#This Row],[statezip]]," ")</f>
        <v>98042</v>
      </c>
      <c r="E1379" s="1">
        <v>575000</v>
      </c>
      <c r="F1379">
        <v>3</v>
      </c>
      <c r="G1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79" s="3" t="str">
        <f>Homes[[#This Row],[bedrooms]] &amp; " bd | " &amp; TEXT(Homes[[#This Row],[bathrooms]],"0.##") &amp; " ba"</f>
        <v>3 bd | 2.25 ba</v>
      </c>
      <c r="I1379" s="4">
        <v>3800</v>
      </c>
      <c r="J1379" s="1">
        <f>IFERROR(Homes[[#This Row],[price]]/Homes[[#This Row],[sqft_living]]," ")</f>
        <v>151.31578947368422</v>
      </c>
      <c r="K1379" s="4">
        <f>IFERROR(Homes[[#This Row],[sqft_lot]]/43560," ")</f>
        <v>0.77651515151515149</v>
      </c>
      <c r="L1379" t="str">
        <f>IF(Homes[[#This Row],[waterfront]]=1, "Yes","No")</f>
        <v>No</v>
      </c>
      <c r="M1379" s="4" t="str">
        <f>IF(Homes[[#This Row],[sqft_basement]]&gt;0, "Yes","No")</f>
        <v>Yes</v>
      </c>
      <c r="N1379" t="str">
        <f>CHOOSE(Homes[[#This Row],[view]]+1, "None","Fair","Good","Great","Excellent")</f>
        <v>None</v>
      </c>
      <c r="O1379" t="str">
        <f>CHOOSE(Homes[[#This Row],[condition]], "Poor","Fair","Average","Good","Excellent")</f>
        <v>Good</v>
      </c>
      <c r="P1379">
        <f ca="1">YEAR(TODAY())-Homes[[#This Row],[yr_built]]</f>
        <v>49</v>
      </c>
      <c r="Q1379">
        <v>1992</v>
      </c>
      <c r="R1379">
        <f ca="1">IF(Homes[[#This Row],[yr_renovated]]&gt;0, YEAR(TODAY())-Homes[[#This Row],[yr_renovated]], YEAR(TODAY())-Homes[[#This Row],[yr_built]])</f>
        <v>33</v>
      </c>
      <c r="S1379">
        <v>1</v>
      </c>
      <c r="T1379" s="2">
        <v>41793</v>
      </c>
      <c r="U1379" s="3">
        <v>2.25</v>
      </c>
      <c r="V1379" s="4">
        <f>IFERROR(Homes[[#This Row],[sqft_above]]+Homes[[#This Row],[sqft_basement]]," ")</f>
        <v>3800</v>
      </c>
      <c r="W1379" s="4">
        <v>33825</v>
      </c>
      <c r="X1379">
        <v>0</v>
      </c>
      <c r="Y1379">
        <v>0</v>
      </c>
      <c r="Z1379">
        <v>4</v>
      </c>
      <c r="AA1379" s="4">
        <v>3330</v>
      </c>
      <c r="AB1379" s="4">
        <v>470</v>
      </c>
      <c r="AC1379">
        <v>1976</v>
      </c>
      <c r="AD1379" t="s">
        <v>1506</v>
      </c>
      <c r="AE1379" t="s">
        <v>1392</v>
      </c>
      <c r="AF1379" t="s">
        <v>85</v>
      </c>
    </row>
    <row r="1380" spans="1:32">
      <c r="A1380" t="str">
        <f>PROPER(TRIM(Homes[[#This Row],[street]]))</f>
        <v>4527-4553 Ne 201St Pl</v>
      </c>
      <c r="B1380" t="str">
        <f>PROPER(TRIM(Homes[[#This Row],[city]]))</f>
        <v>Lake Forest Park</v>
      </c>
      <c r="C1380" t="str">
        <f>_xlfn.TEXTBEFORE(Homes[[#This Row],[statezip]]," ")</f>
        <v>WA</v>
      </c>
      <c r="D1380" s="6" t="str">
        <f>_xlfn.TEXTAFTER(Homes[[#This Row],[statezip]]," ")</f>
        <v>98155</v>
      </c>
      <c r="E1380" s="1">
        <v>575000</v>
      </c>
      <c r="F1380">
        <v>4</v>
      </c>
      <c r="G1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80" s="3" t="str">
        <f>Homes[[#This Row],[bedrooms]] &amp; " bd | " &amp; TEXT(Homes[[#This Row],[bathrooms]],"0.##") &amp; " ba"</f>
        <v>4 bd | 2.5 ba</v>
      </c>
      <c r="I1380" s="4">
        <v>3020</v>
      </c>
      <c r="J1380" s="1">
        <f>IFERROR(Homes[[#This Row],[price]]/Homes[[#This Row],[sqft_living]]," ")</f>
        <v>190.39735099337747</v>
      </c>
      <c r="K1380" s="4">
        <f>IFERROR(Homes[[#This Row],[sqft_lot]]/43560," ")</f>
        <v>0.40886134067952251</v>
      </c>
      <c r="L1380" t="str">
        <f>IF(Homes[[#This Row],[waterfront]]=1, "Yes","No")</f>
        <v>No</v>
      </c>
      <c r="M1380" s="4" t="str">
        <f>IF(Homes[[#This Row],[sqft_basement]]&gt;0, "Yes","No")</f>
        <v>Yes</v>
      </c>
      <c r="N1380" t="str">
        <f>CHOOSE(Homes[[#This Row],[view]]+1, "None","Fair","Good","Great","Excellent")</f>
        <v>None</v>
      </c>
      <c r="O1380" t="str">
        <f>CHOOSE(Homes[[#This Row],[condition]], "Poor","Fair","Average","Good","Excellent")</f>
        <v>Average</v>
      </c>
      <c r="P1380">
        <f ca="1">YEAR(TODAY())-Homes[[#This Row],[yr_built]]</f>
        <v>46</v>
      </c>
      <c r="Q1380">
        <v>2014</v>
      </c>
      <c r="R1380">
        <f ca="1">IF(Homes[[#This Row],[yr_renovated]]&gt;0, YEAR(TODAY())-Homes[[#This Row],[yr_renovated]], YEAR(TODAY())-Homes[[#This Row],[yr_built]])</f>
        <v>11</v>
      </c>
      <c r="S1380">
        <v>1</v>
      </c>
      <c r="T1380" s="2">
        <v>41774</v>
      </c>
      <c r="U1380" s="3">
        <v>2.5</v>
      </c>
      <c r="V1380" s="4">
        <f>IFERROR(Homes[[#This Row],[sqft_above]]+Homes[[#This Row],[sqft_basement]]," ")</f>
        <v>3020</v>
      </c>
      <c r="W1380" s="4">
        <v>17810</v>
      </c>
      <c r="X1380">
        <v>0</v>
      </c>
      <c r="Y1380">
        <v>0</v>
      </c>
      <c r="Z1380">
        <v>3</v>
      </c>
      <c r="AA1380" s="4">
        <v>1600</v>
      </c>
      <c r="AB1380" s="4">
        <v>1420</v>
      </c>
      <c r="AC1380">
        <v>1979</v>
      </c>
      <c r="AD1380" t="s">
        <v>1507</v>
      </c>
      <c r="AE1380" t="s">
        <v>743</v>
      </c>
      <c r="AF1380" t="s">
        <v>744</v>
      </c>
    </row>
    <row r="1381" spans="1:32">
      <c r="A1381" t="str">
        <f>PROPER(TRIM(Homes[[#This Row],[street]]))</f>
        <v>22447 Ne 9Th Dr</v>
      </c>
      <c r="B1381" t="str">
        <f>PROPER(TRIM(Homes[[#This Row],[city]]))</f>
        <v>Sammamish</v>
      </c>
      <c r="C1381" t="str">
        <f>_xlfn.TEXTBEFORE(Homes[[#This Row],[statezip]]," ")</f>
        <v>WA</v>
      </c>
      <c r="D1381" s="6" t="str">
        <f>_xlfn.TEXTAFTER(Homes[[#This Row],[statezip]]," ")</f>
        <v>98074</v>
      </c>
      <c r="E1381" s="1">
        <v>575000</v>
      </c>
      <c r="F1381">
        <v>4</v>
      </c>
      <c r="G1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81" s="3" t="str">
        <f>Homes[[#This Row],[bedrooms]] &amp; " bd | " &amp; TEXT(Homes[[#This Row],[bathrooms]],"0.##") &amp; " ba"</f>
        <v>4 bd | 2.5 ba</v>
      </c>
      <c r="I1381" s="4">
        <v>2400</v>
      </c>
      <c r="J1381" s="1">
        <f>IFERROR(Homes[[#This Row],[price]]/Homes[[#This Row],[sqft_living]]," ")</f>
        <v>239.58333333333334</v>
      </c>
      <c r="K1381" s="4">
        <f>IFERROR(Homes[[#This Row],[sqft_lot]]/43560," ")</f>
        <v>0.14088613406795225</v>
      </c>
      <c r="L1381" t="str">
        <f>IF(Homes[[#This Row],[waterfront]]=1, "Yes","No")</f>
        <v>No</v>
      </c>
      <c r="M1381" s="4" t="str">
        <f>IF(Homes[[#This Row],[sqft_basement]]&gt;0, "Yes","No")</f>
        <v>No</v>
      </c>
      <c r="N1381" t="str">
        <f>CHOOSE(Homes[[#This Row],[view]]+1, "None","Fair","Good","Great","Excellent")</f>
        <v>None</v>
      </c>
      <c r="O1381" t="str">
        <f>CHOOSE(Homes[[#This Row],[condition]], "Poor","Fair","Average","Good","Excellent")</f>
        <v>Average</v>
      </c>
      <c r="P1381">
        <f ca="1">YEAR(TODAY())-Homes[[#This Row],[yr_built]]</f>
        <v>35</v>
      </c>
      <c r="Q1381">
        <v>2009</v>
      </c>
      <c r="R1381">
        <f ca="1">IF(Homes[[#This Row],[yr_renovated]]&gt;0, YEAR(TODAY())-Homes[[#This Row],[yr_renovated]], YEAR(TODAY())-Homes[[#This Row],[yr_built]])</f>
        <v>16</v>
      </c>
      <c r="S1381">
        <v>2</v>
      </c>
      <c r="T1381" s="2">
        <v>41827</v>
      </c>
      <c r="U1381" s="3">
        <v>2.5</v>
      </c>
      <c r="V1381" s="4">
        <f>IFERROR(Homes[[#This Row],[sqft_above]]+Homes[[#This Row],[sqft_basement]]," ")</f>
        <v>2400</v>
      </c>
      <c r="W1381" s="4">
        <v>6137</v>
      </c>
      <c r="X1381">
        <v>0</v>
      </c>
      <c r="Y1381">
        <v>0</v>
      </c>
      <c r="Z1381">
        <v>3</v>
      </c>
      <c r="AA1381" s="4">
        <v>2400</v>
      </c>
      <c r="AB1381" s="4">
        <v>0</v>
      </c>
      <c r="AC1381">
        <v>1990</v>
      </c>
      <c r="AD1381" t="s">
        <v>1508</v>
      </c>
      <c r="AE1381" t="s">
        <v>102</v>
      </c>
      <c r="AF1381" t="s">
        <v>266</v>
      </c>
    </row>
    <row r="1382" spans="1:32">
      <c r="A1382" t="str">
        <f>PROPER(TRIM(Homes[[#This Row],[street]]))</f>
        <v>1128 10Th Ave E</v>
      </c>
      <c r="B1382" t="str">
        <f>PROPER(TRIM(Homes[[#This Row],[city]]))</f>
        <v>Seattle</v>
      </c>
      <c r="C1382" t="str">
        <f>_xlfn.TEXTBEFORE(Homes[[#This Row],[statezip]]," ")</f>
        <v>WA</v>
      </c>
      <c r="D1382" s="6" t="str">
        <f>_xlfn.TEXTAFTER(Homes[[#This Row],[statezip]]," ")</f>
        <v>98102</v>
      </c>
      <c r="E1382" s="1">
        <v>575000</v>
      </c>
      <c r="F1382">
        <v>3</v>
      </c>
      <c r="G1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382" s="3" t="str">
        <f>Homes[[#This Row],[bedrooms]] &amp; " bd | " &amp; TEXT(Homes[[#This Row],[bathrooms]],"0.##") &amp; " ba"</f>
        <v>3 bd | 3. ba</v>
      </c>
      <c r="I1382" s="4">
        <v>1384</v>
      </c>
      <c r="J1382" s="1">
        <f>IFERROR(Homes[[#This Row],[price]]/Homes[[#This Row],[sqft_living]]," ")</f>
        <v>415.46242774566474</v>
      </c>
      <c r="K1382" s="4">
        <f>IFERROR(Homes[[#This Row],[sqft_lot]]/43560," ")</f>
        <v>2.9545454545454545E-2</v>
      </c>
      <c r="L1382" t="str">
        <f>IF(Homes[[#This Row],[waterfront]]=1, "Yes","No")</f>
        <v>No</v>
      </c>
      <c r="M1382" s="4" t="str">
        <f>IF(Homes[[#This Row],[sqft_basement]]&gt;0, "Yes","No")</f>
        <v>Yes</v>
      </c>
      <c r="N1382" t="str">
        <f>CHOOSE(Homes[[#This Row],[view]]+1, "None","Fair","Good","Great","Excellent")</f>
        <v>None</v>
      </c>
      <c r="O1382" t="str">
        <f>CHOOSE(Homes[[#This Row],[condition]], "Poor","Fair","Average","Good","Excellent")</f>
        <v>Average</v>
      </c>
      <c r="P1382">
        <f ca="1">YEAR(TODAY())-Homes[[#This Row],[yr_built]]</f>
        <v>19</v>
      </c>
      <c r="Q1382">
        <v>0</v>
      </c>
      <c r="R1382">
        <f ca="1">IF(Homes[[#This Row],[yr_renovated]]&gt;0, YEAR(TODAY())-Homes[[#This Row],[yr_renovated]], YEAR(TODAY())-Homes[[#This Row],[yr_built]])</f>
        <v>19</v>
      </c>
      <c r="S1382">
        <v>2</v>
      </c>
      <c r="T1382" s="2">
        <v>41803</v>
      </c>
      <c r="U1382" s="3">
        <v>3</v>
      </c>
      <c r="V1382" s="4">
        <f>IFERROR(Homes[[#This Row],[sqft_above]]+Homes[[#This Row],[sqft_basement]]," ")</f>
        <v>1384</v>
      </c>
      <c r="W1382" s="4">
        <v>1287</v>
      </c>
      <c r="X1382">
        <v>0</v>
      </c>
      <c r="Y1382">
        <v>0</v>
      </c>
      <c r="Z1382">
        <v>3</v>
      </c>
      <c r="AA1382" s="4">
        <v>1144</v>
      </c>
      <c r="AB1382" s="4">
        <v>240</v>
      </c>
      <c r="AC1382">
        <v>2006</v>
      </c>
      <c r="AD1382" t="s">
        <v>1509</v>
      </c>
      <c r="AE1382" t="s">
        <v>49</v>
      </c>
      <c r="AF1382" t="s">
        <v>89</v>
      </c>
    </row>
    <row r="1383" spans="1:32">
      <c r="A1383" t="str">
        <f>PROPER(TRIM(Homes[[#This Row],[street]]))</f>
        <v>1106 25Th Ave E</v>
      </c>
      <c r="B1383" t="str">
        <f>PROPER(TRIM(Homes[[#This Row],[city]]))</f>
        <v>Seattle</v>
      </c>
      <c r="C1383" t="str">
        <f>_xlfn.TEXTBEFORE(Homes[[#This Row],[statezip]]," ")</f>
        <v>WA</v>
      </c>
      <c r="D1383" s="6" t="str">
        <f>_xlfn.TEXTAFTER(Homes[[#This Row],[statezip]]," ")</f>
        <v>98112</v>
      </c>
      <c r="E1383" s="1">
        <v>575000</v>
      </c>
      <c r="F1383">
        <v>2</v>
      </c>
      <c r="G1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83" s="3" t="str">
        <f>Homes[[#This Row],[bedrooms]] &amp; " bd | " &amp; TEXT(Homes[[#This Row],[bathrooms]],"0.##") &amp; " ba"</f>
        <v>2 bd | 1. ba</v>
      </c>
      <c r="I1383" s="4">
        <v>1490</v>
      </c>
      <c r="J1383" s="1">
        <f>IFERROR(Homes[[#This Row],[price]]/Homes[[#This Row],[sqft_living]]," ")</f>
        <v>385.90604026845637</v>
      </c>
      <c r="K1383" s="4">
        <f>IFERROR(Homes[[#This Row],[sqft_lot]]/43560," ")</f>
        <v>0.13774104683195593</v>
      </c>
      <c r="L1383" t="str">
        <f>IF(Homes[[#This Row],[waterfront]]=1, "Yes","No")</f>
        <v>No</v>
      </c>
      <c r="M1383" s="4" t="str">
        <f>IF(Homes[[#This Row],[sqft_basement]]&gt;0, "Yes","No")</f>
        <v>Yes</v>
      </c>
      <c r="N1383" t="str">
        <f>CHOOSE(Homes[[#This Row],[view]]+1, "None","Fair","Good","Great","Excellent")</f>
        <v>None</v>
      </c>
      <c r="O1383" t="str">
        <f>CHOOSE(Homes[[#This Row],[condition]], "Poor","Fair","Average","Good","Excellent")</f>
        <v>Average</v>
      </c>
      <c r="P1383">
        <f ca="1">YEAR(TODAY())-Homes[[#This Row],[yr_built]]</f>
        <v>79</v>
      </c>
      <c r="Q1383">
        <v>0</v>
      </c>
      <c r="R1383">
        <f ca="1">IF(Homes[[#This Row],[yr_renovated]]&gt;0, YEAR(TODAY())-Homes[[#This Row],[yr_renovated]], YEAR(TODAY())-Homes[[#This Row],[yr_built]])</f>
        <v>79</v>
      </c>
      <c r="S1383">
        <v>1</v>
      </c>
      <c r="T1383" s="2">
        <v>41774</v>
      </c>
      <c r="U1383" s="3">
        <v>1</v>
      </c>
      <c r="V1383" s="4">
        <f>IFERROR(Homes[[#This Row],[sqft_above]]+Homes[[#This Row],[sqft_basement]]," ")</f>
        <v>1490</v>
      </c>
      <c r="W1383" s="4">
        <v>6000</v>
      </c>
      <c r="X1383">
        <v>0</v>
      </c>
      <c r="Y1383">
        <v>0</v>
      </c>
      <c r="Z1383">
        <v>3</v>
      </c>
      <c r="AA1383" s="4">
        <v>1090</v>
      </c>
      <c r="AB1383" s="4">
        <v>400</v>
      </c>
      <c r="AC1383">
        <v>1946</v>
      </c>
      <c r="AD1383" t="s">
        <v>1510</v>
      </c>
      <c r="AE1383" t="s">
        <v>49</v>
      </c>
      <c r="AF1383" t="s">
        <v>64</v>
      </c>
    </row>
    <row r="1384" spans="1:32">
      <c r="A1384" t="str">
        <f>PROPER(TRIM(Homes[[#This Row],[street]]))</f>
        <v>2002 28Th Ave W</v>
      </c>
      <c r="B1384" t="str">
        <f>PROPER(TRIM(Homes[[#This Row],[city]]))</f>
        <v>Seattle</v>
      </c>
      <c r="C1384" t="str">
        <f>_xlfn.TEXTBEFORE(Homes[[#This Row],[statezip]]," ")</f>
        <v>WA</v>
      </c>
      <c r="D1384" s="6" t="str">
        <f>_xlfn.TEXTAFTER(Homes[[#This Row],[statezip]]," ")</f>
        <v>98199</v>
      </c>
      <c r="E1384" s="1">
        <v>575000</v>
      </c>
      <c r="F1384">
        <v>2</v>
      </c>
      <c r="G1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384" s="3" t="str">
        <f>Homes[[#This Row],[bedrooms]] &amp; " bd | " &amp; TEXT(Homes[[#This Row],[bathrooms]],"0.##") &amp; " ba"</f>
        <v>2 bd | 1. ba</v>
      </c>
      <c r="I1384" s="4">
        <v>1510</v>
      </c>
      <c r="J1384" s="1">
        <f>IFERROR(Homes[[#This Row],[price]]/Homes[[#This Row],[sqft_living]]," ")</f>
        <v>380.79470198675494</v>
      </c>
      <c r="K1384" s="4">
        <f>IFERROR(Homes[[#This Row],[sqft_lot]]/43560," ")</f>
        <v>9.2561983471074374E-2</v>
      </c>
      <c r="L1384" t="str">
        <f>IF(Homes[[#This Row],[waterfront]]=1, "Yes","No")</f>
        <v>No</v>
      </c>
      <c r="M1384" s="4" t="str">
        <f>IF(Homes[[#This Row],[sqft_basement]]&gt;0, "Yes","No")</f>
        <v>Yes</v>
      </c>
      <c r="N1384" t="str">
        <f>CHOOSE(Homes[[#This Row],[view]]+1, "None","Fair","Good","Great","Excellent")</f>
        <v>None</v>
      </c>
      <c r="O1384" t="str">
        <f>CHOOSE(Homes[[#This Row],[condition]], "Poor","Fair","Average","Good","Excellent")</f>
        <v>Average</v>
      </c>
      <c r="P1384">
        <f ca="1">YEAR(TODAY())-Homes[[#This Row],[yr_built]]</f>
        <v>90</v>
      </c>
      <c r="Q1384">
        <v>1974</v>
      </c>
      <c r="R1384">
        <f ca="1">IF(Homes[[#This Row],[yr_renovated]]&gt;0, YEAR(TODAY())-Homes[[#This Row],[yr_renovated]], YEAR(TODAY())-Homes[[#This Row],[yr_built]])</f>
        <v>51</v>
      </c>
      <c r="S1384">
        <v>1.5</v>
      </c>
      <c r="T1384" s="2">
        <v>41802</v>
      </c>
      <c r="U1384" s="3">
        <v>1</v>
      </c>
      <c r="V1384" s="4">
        <f>IFERROR(Homes[[#This Row],[sqft_above]]+Homes[[#This Row],[sqft_basement]]," ")</f>
        <v>1510</v>
      </c>
      <c r="W1384" s="4">
        <v>4032</v>
      </c>
      <c r="X1384">
        <v>0</v>
      </c>
      <c r="Y1384">
        <v>0</v>
      </c>
      <c r="Z1384">
        <v>3</v>
      </c>
      <c r="AA1384" s="4">
        <v>1310</v>
      </c>
      <c r="AB1384" s="4">
        <v>200</v>
      </c>
      <c r="AC1384">
        <v>1935</v>
      </c>
      <c r="AD1384" t="s">
        <v>1511</v>
      </c>
      <c r="AE1384" t="s">
        <v>49</v>
      </c>
      <c r="AF1384" t="s">
        <v>58</v>
      </c>
    </row>
    <row r="1385" spans="1:32">
      <c r="A1385" t="str">
        <f>PROPER(TRIM(Homes[[#This Row],[street]]))</f>
        <v>8322 28Th Ave Nw</v>
      </c>
      <c r="B1385" t="str">
        <f>PROPER(TRIM(Homes[[#This Row],[city]]))</f>
        <v>Seattle</v>
      </c>
      <c r="C1385" t="str">
        <f>_xlfn.TEXTBEFORE(Homes[[#This Row],[statezip]]," ")</f>
        <v>WA</v>
      </c>
      <c r="D1385" s="6" t="str">
        <f>_xlfn.TEXTAFTER(Homes[[#This Row],[statezip]]," ")</f>
        <v>98117</v>
      </c>
      <c r="E1385" s="1">
        <v>575000</v>
      </c>
      <c r="F1385">
        <v>3</v>
      </c>
      <c r="G1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85" s="3" t="str">
        <f>Homes[[#This Row],[bedrooms]] &amp; " bd | " &amp; TEXT(Homes[[#This Row],[bathrooms]],"0.##") &amp; " ba"</f>
        <v>3 bd | 2.25 ba</v>
      </c>
      <c r="I1385" s="4">
        <v>2400</v>
      </c>
      <c r="J1385" s="1">
        <f>IFERROR(Homes[[#This Row],[price]]/Homes[[#This Row],[sqft_living]]," ")</f>
        <v>239.58333333333334</v>
      </c>
      <c r="K1385" s="4">
        <f>IFERROR(Homes[[#This Row],[sqft_lot]]/43560," ")</f>
        <v>0.1147842056932966</v>
      </c>
      <c r="L1385" t="str">
        <f>IF(Homes[[#This Row],[waterfront]]=1, "Yes","No")</f>
        <v>No</v>
      </c>
      <c r="M1385" s="4" t="str">
        <f>IF(Homes[[#This Row],[sqft_basement]]&gt;0, "Yes","No")</f>
        <v>Yes</v>
      </c>
      <c r="N1385" t="str">
        <f>CHOOSE(Homes[[#This Row],[view]]+1, "None","Fair","Good","Great","Excellent")</f>
        <v>None</v>
      </c>
      <c r="O1385" t="str">
        <f>CHOOSE(Homes[[#This Row],[condition]], "Poor","Fair","Average","Good","Excellent")</f>
        <v>Good</v>
      </c>
      <c r="P1385">
        <f ca="1">YEAR(TODAY())-Homes[[#This Row],[yr_built]]</f>
        <v>99</v>
      </c>
      <c r="Q1385">
        <v>1993</v>
      </c>
      <c r="R1385">
        <f ca="1">IF(Homes[[#This Row],[yr_renovated]]&gt;0, YEAR(TODAY())-Homes[[#This Row],[yr_renovated]], YEAR(TODAY())-Homes[[#This Row],[yr_built]])</f>
        <v>32</v>
      </c>
      <c r="S1385">
        <v>1.5</v>
      </c>
      <c r="T1385" s="2">
        <v>41814</v>
      </c>
      <c r="U1385" s="3">
        <v>2.25</v>
      </c>
      <c r="V1385" s="4">
        <f>IFERROR(Homes[[#This Row],[sqft_above]]+Homes[[#This Row],[sqft_basement]]," ")</f>
        <v>2400</v>
      </c>
      <c r="W1385" s="4">
        <v>5000</v>
      </c>
      <c r="X1385">
        <v>0</v>
      </c>
      <c r="Y1385">
        <v>0</v>
      </c>
      <c r="Z1385">
        <v>4</v>
      </c>
      <c r="AA1385" s="4">
        <v>1440</v>
      </c>
      <c r="AB1385" s="4">
        <v>960</v>
      </c>
      <c r="AC1385">
        <v>1926</v>
      </c>
      <c r="AD1385" t="s">
        <v>1512</v>
      </c>
      <c r="AE1385" t="s">
        <v>49</v>
      </c>
      <c r="AF1385" t="s">
        <v>204</v>
      </c>
    </row>
    <row r="1386" spans="1:32">
      <c r="A1386" t="str">
        <f>PROPER(TRIM(Homes[[#This Row],[street]]))</f>
        <v>5461 S Othello St</v>
      </c>
      <c r="B1386" t="str">
        <f>PROPER(TRIM(Homes[[#This Row],[city]]))</f>
        <v>Seattle</v>
      </c>
      <c r="C1386" t="str">
        <f>_xlfn.TEXTBEFORE(Homes[[#This Row],[statezip]]," ")</f>
        <v>WA</v>
      </c>
      <c r="D1386" s="6" t="str">
        <f>_xlfn.TEXTAFTER(Homes[[#This Row],[statezip]]," ")</f>
        <v>98118</v>
      </c>
      <c r="E1386" s="1">
        <v>575000</v>
      </c>
      <c r="F1386">
        <v>3</v>
      </c>
      <c r="G1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86" s="3" t="str">
        <f>Homes[[#This Row],[bedrooms]] &amp; " bd | " &amp; TEXT(Homes[[#This Row],[bathrooms]],"0.##") &amp; " ba"</f>
        <v>3 bd | 1.75 ba</v>
      </c>
      <c r="I1386" s="4">
        <v>1580</v>
      </c>
      <c r="J1386" s="1">
        <f>IFERROR(Homes[[#This Row],[price]]/Homes[[#This Row],[sqft_living]]," ")</f>
        <v>363.92405063291142</v>
      </c>
      <c r="K1386" s="4">
        <f>IFERROR(Homes[[#This Row],[sqft_lot]]/43560," ")</f>
        <v>0.26974288337924701</v>
      </c>
      <c r="L1386" t="str">
        <f>IF(Homes[[#This Row],[waterfront]]=1, "Yes","No")</f>
        <v>No</v>
      </c>
      <c r="M1386" s="4" t="str">
        <f>IF(Homes[[#This Row],[sqft_basement]]&gt;0, "Yes","No")</f>
        <v>Yes</v>
      </c>
      <c r="N1386" t="str">
        <f>CHOOSE(Homes[[#This Row],[view]]+1, "None","Fair","Good","Great","Excellent")</f>
        <v>None</v>
      </c>
      <c r="O1386" t="str">
        <f>CHOOSE(Homes[[#This Row],[condition]], "Poor","Fair","Average","Good","Excellent")</f>
        <v>Good</v>
      </c>
      <c r="P1386">
        <f ca="1">YEAR(TODAY())-Homes[[#This Row],[yr_built]]</f>
        <v>74</v>
      </c>
      <c r="Q1386">
        <v>1999</v>
      </c>
      <c r="R1386">
        <f ca="1">IF(Homes[[#This Row],[yr_renovated]]&gt;0, YEAR(TODAY())-Homes[[#This Row],[yr_renovated]], YEAR(TODAY())-Homes[[#This Row],[yr_built]])</f>
        <v>26</v>
      </c>
      <c r="S1386">
        <v>1</v>
      </c>
      <c r="T1386" s="2">
        <v>41772</v>
      </c>
      <c r="U1386" s="3">
        <v>1.75</v>
      </c>
      <c r="V1386" s="4">
        <f>IFERROR(Homes[[#This Row],[sqft_above]]+Homes[[#This Row],[sqft_basement]]," ")</f>
        <v>1580</v>
      </c>
      <c r="W1386" s="4">
        <v>11750</v>
      </c>
      <c r="X1386">
        <v>0</v>
      </c>
      <c r="Y1386">
        <v>0</v>
      </c>
      <c r="Z1386">
        <v>4</v>
      </c>
      <c r="AA1386" s="4">
        <v>1180</v>
      </c>
      <c r="AB1386" s="4">
        <v>400</v>
      </c>
      <c r="AC1386">
        <v>1951</v>
      </c>
      <c r="AD1386" t="s">
        <v>1513</v>
      </c>
      <c r="AE1386" t="s">
        <v>49</v>
      </c>
      <c r="AF1386" t="s">
        <v>229</v>
      </c>
    </row>
    <row r="1387" spans="1:32">
      <c r="A1387" t="str">
        <f>PROPER(TRIM(Homes[[#This Row],[street]]))</f>
        <v>7032 7Th Ave Nw</v>
      </c>
      <c r="B1387" t="str">
        <f>PROPER(TRIM(Homes[[#This Row],[city]]))</f>
        <v>Seattle</v>
      </c>
      <c r="C1387" t="str">
        <f>_xlfn.TEXTBEFORE(Homes[[#This Row],[statezip]]," ")</f>
        <v>WA</v>
      </c>
      <c r="D1387" s="6" t="str">
        <f>_xlfn.TEXTAFTER(Homes[[#This Row],[statezip]]," ")</f>
        <v>98117</v>
      </c>
      <c r="E1387" s="1">
        <v>575000</v>
      </c>
      <c r="F1387">
        <v>4</v>
      </c>
      <c r="G1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87" s="3" t="str">
        <f>Homes[[#This Row],[bedrooms]] &amp; " bd | " &amp; TEXT(Homes[[#This Row],[bathrooms]],"0.##") &amp; " ba"</f>
        <v>4 bd | 1.75 ba</v>
      </c>
      <c r="I1387" s="4">
        <v>1280</v>
      </c>
      <c r="J1387" s="1">
        <f>IFERROR(Homes[[#This Row],[price]]/Homes[[#This Row],[sqft_living]]," ")</f>
        <v>449.21875</v>
      </c>
      <c r="K1387" s="4">
        <f>IFERROR(Homes[[#This Row],[sqft_lot]]/43560," ")</f>
        <v>0.13911845730027547</v>
      </c>
      <c r="L1387" t="str">
        <f>IF(Homes[[#This Row],[waterfront]]=1, "Yes","No")</f>
        <v>No</v>
      </c>
      <c r="M1387" s="4" t="str">
        <f>IF(Homes[[#This Row],[sqft_basement]]&gt;0, "Yes","No")</f>
        <v>Yes</v>
      </c>
      <c r="N1387" t="str">
        <f>CHOOSE(Homes[[#This Row],[view]]+1, "None","Fair","Good","Great","Excellent")</f>
        <v>None</v>
      </c>
      <c r="O1387" t="str">
        <f>CHOOSE(Homes[[#This Row],[condition]], "Poor","Fair","Average","Good","Excellent")</f>
        <v>Average</v>
      </c>
      <c r="P1387">
        <f ca="1">YEAR(TODAY())-Homes[[#This Row],[yr_built]]</f>
        <v>99</v>
      </c>
      <c r="Q1387">
        <v>2003</v>
      </c>
      <c r="R1387">
        <f ca="1">IF(Homes[[#This Row],[yr_renovated]]&gt;0, YEAR(TODAY())-Homes[[#This Row],[yr_renovated]], YEAR(TODAY())-Homes[[#This Row],[yr_built]])</f>
        <v>22</v>
      </c>
      <c r="S1387">
        <v>1</v>
      </c>
      <c r="T1387" s="2">
        <v>41779</v>
      </c>
      <c r="U1387" s="3">
        <v>1.75</v>
      </c>
      <c r="V1387" s="4">
        <f>IFERROR(Homes[[#This Row],[sqft_above]]+Homes[[#This Row],[sqft_basement]]," ")</f>
        <v>1280</v>
      </c>
      <c r="W1387" s="4">
        <v>6060</v>
      </c>
      <c r="X1387">
        <v>0</v>
      </c>
      <c r="Y1387">
        <v>0</v>
      </c>
      <c r="Z1387">
        <v>3</v>
      </c>
      <c r="AA1387" s="4">
        <v>860</v>
      </c>
      <c r="AB1387" s="4">
        <v>420</v>
      </c>
      <c r="AC1387">
        <v>1926</v>
      </c>
      <c r="AD1387" t="s">
        <v>1514</v>
      </c>
      <c r="AE1387" t="s">
        <v>49</v>
      </c>
      <c r="AF1387" t="s">
        <v>204</v>
      </c>
    </row>
    <row r="1388" spans="1:32">
      <c r="A1388" t="str">
        <f>PROPER(TRIM(Homes[[#This Row],[street]]))</f>
        <v>4931 Sw Forney St</v>
      </c>
      <c r="B1388" t="str">
        <f>PROPER(TRIM(Homes[[#This Row],[city]]))</f>
        <v>Seattle</v>
      </c>
      <c r="C1388" t="str">
        <f>_xlfn.TEXTBEFORE(Homes[[#This Row],[statezip]]," ")</f>
        <v>WA</v>
      </c>
      <c r="D1388" s="6" t="str">
        <f>_xlfn.TEXTAFTER(Homes[[#This Row],[statezip]]," ")</f>
        <v>98116</v>
      </c>
      <c r="E1388" s="1">
        <v>575000</v>
      </c>
      <c r="F1388">
        <v>3</v>
      </c>
      <c r="G1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388" s="3" t="str">
        <f>Homes[[#This Row],[bedrooms]] &amp; " bd | " &amp; TEXT(Homes[[#This Row],[bathrooms]],"0.##") &amp; " ba"</f>
        <v>3 bd | 1.75 ba</v>
      </c>
      <c r="I1388" s="4">
        <v>1530</v>
      </c>
      <c r="J1388" s="1">
        <f>IFERROR(Homes[[#This Row],[price]]/Homes[[#This Row],[sqft_living]]," ")</f>
        <v>375.8169934640523</v>
      </c>
      <c r="K1388" s="4">
        <f>IFERROR(Homes[[#This Row],[sqft_lot]]/43560," ")</f>
        <v>0.1547979797979798</v>
      </c>
      <c r="L1388" t="str">
        <f>IF(Homes[[#This Row],[waterfront]]=1, "Yes","No")</f>
        <v>No</v>
      </c>
      <c r="M1388" s="4" t="str">
        <f>IF(Homes[[#This Row],[sqft_basement]]&gt;0, "Yes","No")</f>
        <v>Yes</v>
      </c>
      <c r="N1388" t="str">
        <f>CHOOSE(Homes[[#This Row],[view]]+1, "None","Fair","Good","Great","Excellent")</f>
        <v>None</v>
      </c>
      <c r="O1388" t="str">
        <f>CHOOSE(Homes[[#This Row],[condition]], "Poor","Fair","Average","Good","Excellent")</f>
        <v>Average</v>
      </c>
      <c r="P1388">
        <f ca="1">YEAR(TODAY())-Homes[[#This Row],[yr_built]]</f>
        <v>70</v>
      </c>
      <c r="Q1388">
        <v>2005</v>
      </c>
      <c r="R1388">
        <f ca="1">IF(Homes[[#This Row],[yr_renovated]]&gt;0, YEAR(TODAY())-Homes[[#This Row],[yr_renovated]], YEAR(TODAY())-Homes[[#This Row],[yr_built]])</f>
        <v>20</v>
      </c>
      <c r="S1388">
        <v>1</v>
      </c>
      <c r="T1388" s="2">
        <v>41823</v>
      </c>
      <c r="U1388" s="3">
        <v>1.75</v>
      </c>
      <c r="V1388" s="4">
        <f>IFERROR(Homes[[#This Row],[sqft_above]]+Homes[[#This Row],[sqft_basement]]," ")</f>
        <v>1530</v>
      </c>
      <c r="W1388" s="4">
        <v>6743</v>
      </c>
      <c r="X1388">
        <v>0</v>
      </c>
      <c r="Y1388">
        <v>0</v>
      </c>
      <c r="Z1388">
        <v>3</v>
      </c>
      <c r="AA1388" s="4">
        <v>1410</v>
      </c>
      <c r="AB1388" s="4">
        <v>120</v>
      </c>
      <c r="AC1388">
        <v>1955</v>
      </c>
      <c r="AD1388" t="s">
        <v>1515</v>
      </c>
      <c r="AE1388" t="s">
        <v>49</v>
      </c>
      <c r="AF1388" t="s">
        <v>192</v>
      </c>
    </row>
    <row r="1389" spans="1:32">
      <c r="A1389" t="str">
        <f>PROPER(TRIM(Homes[[#This Row],[street]]))</f>
        <v>6720 4Th Ave Nw</v>
      </c>
      <c r="B1389" t="str">
        <f>PROPER(TRIM(Homes[[#This Row],[city]]))</f>
        <v>Seattle</v>
      </c>
      <c r="C1389" t="str">
        <f>_xlfn.TEXTBEFORE(Homes[[#This Row],[statezip]]," ")</f>
        <v>WA</v>
      </c>
      <c r="D1389" s="6" t="str">
        <f>_xlfn.TEXTAFTER(Homes[[#This Row],[statezip]]," ")</f>
        <v>98117</v>
      </c>
      <c r="E1389" s="1">
        <v>575000</v>
      </c>
      <c r="F1389">
        <v>3</v>
      </c>
      <c r="G1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89" s="3" t="str">
        <f>Homes[[#This Row],[bedrooms]] &amp; " bd | " &amp; TEXT(Homes[[#This Row],[bathrooms]],"0.##") &amp; " ba"</f>
        <v>3 bd | 2.25 ba</v>
      </c>
      <c r="I1389" s="4">
        <v>1700</v>
      </c>
      <c r="J1389" s="1">
        <f>IFERROR(Homes[[#This Row],[price]]/Homes[[#This Row],[sqft_living]]," ")</f>
        <v>338.23529411764707</v>
      </c>
      <c r="K1389" s="4">
        <f>IFERROR(Homes[[#This Row],[sqft_lot]]/43560," ")</f>
        <v>7.6515151515151508E-2</v>
      </c>
      <c r="L1389" t="str">
        <f>IF(Homes[[#This Row],[waterfront]]=1, "Yes","No")</f>
        <v>No</v>
      </c>
      <c r="M1389" s="4" t="str">
        <f>IF(Homes[[#This Row],[sqft_basement]]&gt;0, "Yes","No")</f>
        <v>Yes</v>
      </c>
      <c r="N1389" t="str">
        <f>CHOOSE(Homes[[#This Row],[view]]+1, "None","Fair","Good","Great","Excellent")</f>
        <v>None</v>
      </c>
      <c r="O1389" t="str">
        <f>CHOOSE(Homes[[#This Row],[condition]], "Poor","Fair","Average","Good","Excellent")</f>
        <v>Average</v>
      </c>
      <c r="P1389">
        <f ca="1">YEAR(TODAY())-Homes[[#This Row],[yr_built]]</f>
        <v>101</v>
      </c>
      <c r="Q1389">
        <v>2011</v>
      </c>
      <c r="R1389">
        <f ca="1">IF(Homes[[#This Row],[yr_renovated]]&gt;0, YEAR(TODAY())-Homes[[#This Row],[yr_renovated]], YEAR(TODAY())-Homes[[#This Row],[yr_built]])</f>
        <v>14</v>
      </c>
      <c r="S1389">
        <v>1.5</v>
      </c>
      <c r="T1389" s="2">
        <v>41815</v>
      </c>
      <c r="U1389" s="3">
        <v>2.25</v>
      </c>
      <c r="V1389" s="4">
        <f>IFERROR(Homes[[#This Row],[sqft_above]]+Homes[[#This Row],[sqft_basement]]," ")</f>
        <v>1700</v>
      </c>
      <c r="W1389" s="4">
        <v>3333</v>
      </c>
      <c r="X1389">
        <v>0</v>
      </c>
      <c r="Y1389">
        <v>0</v>
      </c>
      <c r="Z1389">
        <v>3</v>
      </c>
      <c r="AA1389" s="4">
        <v>1100</v>
      </c>
      <c r="AB1389" s="4">
        <v>600</v>
      </c>
      <c r="AC1389">
        <v>1924</v>
      </c>
      <c r="AD1389" t="s">
        <v>1516</v>
      </c>
      <c r="AE1389" t="s">
        <v>49</v>
      </c>
      <c r="AF1389" t="s">
        <v>204</v>
      </c>
    </row>
    <row r="1390" spans="1:32">
      <c r="A1390" t="str">
        <f>PROPER(TRIM(Homes[[#This Row],[street]]))</f>
        <v>9423 Ash Ave Se</v>
      </c>
      <c r="B1390" t="str">
        <f>PROPER(TRIM(Homes[[#This Row],[city]]))</f>
        <v>Snoqualmie</v>
      </c>
      <c r="C1390" t="str">
        <f>_xlfn.TEXTBEFORE(Homes[[#This Row],[statezip]]," ")</f>
        <v>WA</v>
      </c>
      <c r="D1390" s="6" t="str">
        <f>_xlfn.TEXTAFTER(Homes[[#This Row],[statezip]]," ")</f>
        <v>98065</v>
      </c>
      <c r="E1390" s="1">
        <v>575000</v>
      </c>
      <c r="F1390">
        <v>4</v>
      </c>
      <c r="G1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390" s="3" t="str">
        <f>Homes[[#This Row],[bedrooms]] &amp; " bd | " &amp; TEXT(Homes[[#This Row],[bathrooms]],"0.##") &amp; " ba"</f>
        <v>4 bd | 2.75 ba</v>
      </c>
      <c r="I1390" s="4">
        <v>3120</v>
      </c>
      <c r="J1390" s="1">
        <f>IFERROR(Homes[[#This Row],[price]]/Homes[[#This Row],[sqft_living]]," ")</f>
        <v>184.2948717948718</v>
      </c>
      <c r="K1390" s="4">
        <f>IFERROR(Homes[[#This Row],[sqft_lot]]/43560," ")</f>
        <v>0.17548209366391185</v>
      </c>
      <c r="L1390" t="str">
        <f>IF(Homes[[#This Row],[waterfront]]=1, "Yes","No")</f>
        <v>No</v>
      </c>
      <c r="M1390" s="4" t="str">
        <f>IF(Homes[[#This Row],[sqft_basement]]&gt;0, "Yes","No")</f>
        <v>No</v>
      </c>
      <c r="N1390" t="str">
        <f>CHOOSE(Homes[[#This Row],[view]]+1, "None","Fair","Good","Great","Excellent")</f>
        <v>None</v>
      </c>
      <c r="O1390" t="str">
        <f>CHOOSE(Homes[[#This Row],[condition]], "Poor","Fair","Average","Good","Excellent")</f>
        <v>Average</v>
      </c>
      <c r="P1390">
        <f ca="1">YEAR(TODAY())-Homes[[#This Row],[yr_built]]</f>
        <v>15</v>
      </c>
      <c r="Q1390">
        <v>0</v>
      </c>
      <c r="R1390">
        <f ca="1">IF(Homes[[#This Row],[yr_renovated]]&gt;0, YEAR(TODAY())-Homes[[#This Row],[yr_renovated]], YEAR(TODAY())-Homes[[#This Row],[yr_built]])</f>
        <v>15</v>
      </c>
      <c r="S1390">
        <v>2</v>
      </c>
      <c r="T1390" s="2">
        <v>41793</v>
      </c>
      <c r="U1390" s="3">
        <v>2.75</v>
      </c>
      <c r="V1390" s="4">
        <f>IFERROR(Homes[[#This Row],[sqft_above]]+Homes[[#This Row],[sqft_basement]]," ")</f>
        <v>3120</v>
      </c>
      <c r="W1390" s="4">
        <v>7644</v>
      </c>
      <c r="X1390">
        <v>0</v>
      </c>
      <c r="Y1390">
        <v>0</v>
      </c>
      <c r="Z1390">
        <v>3</v>
      </c>
      <c r="AA1390" s="4">
        <v>3120</v>
      </c>
      <c r="AB1390" s="4">
        <v>0</v>
      </c>
      <c r="AC1390">
        <v>2010</v>
      </c>
      <c r="AD1390" t="s">
        <v>1517</v>
      </c>
      <c r="AE1390" t="s">
        <v>313</v>
      </c>
      <c r="AF1390" t="s">
        <v>314</v>
      </c>
    </row>
    <row r="1391" spans="1:32">
      <c r="A1391" t="str">
        <f>PROPER(TRIM(Homes[[#This Row],[street]]))</f>
        <v>34115 Se Ash St</v>
      </c>
      <c r="B1391" t="str">
        <f>PROPER(TRIM(Homes[[#This Row],[city]]))</f>
        <v>Snoqualmie</v>
      </c>
      <c r="C1391" t="str">
        <f>_xlfn.TEXTBEFORE(Homes[[#This Row],[statezip]]," ")</f>
        <v>WA</v>
      </c>
      <c r="D1391" s="6" t="str">
        <f>_xlfn.TEXTAFTER(Homes[[#This Row],[statezip]]," ")</f>
        <v>98065</v>
      </c>
      <c r="E1391" s="1">
        <v>575000</v>
      </c>
      <c r="F1391">
        <v>4</v>
      </c>
      <c r="G1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1" s="3" t="str">
        <f>Homes[[#This Row],[bedrooms]] &amp; " bd | " &amp; TEXT(Homes[[#This Row],[bathrooms]],"0.##") &amp; " ba"</f>
        <v>4 bd | 2.5 ba</v>
      </c>
      <c r="I1391" s="4">
        <v>2500</v>
      </c>
      <c r="J1391" s="1">
        <f>IFERROR(Homes[[#This Row],[price]]/Homes[[#This Row],[sqft_living]]," ")</f>
        <v>230</v>
      </c>
      <c r="K1391" s="4">
        <f>IFERROR(Homes[[#This Row],[sqft_lot]]/43560," ")</f>
        <v>0.11352157943067034</v>
      </c>
      <c r="L1391" t="str">
        <f>IF(Homes[[#This Row],[waterfront]]=1, "Yes","No")</f>
        <v>No</v>
      </c>
      <c r="M1391" s="4" t="str">
        <f>IF(Homes[[#This Row],[sqft_basement]]&gt;0, "Yes","No")</f>
        <v>No</v>
      </c>
      <c r="N1391" t="str">
        <f>CHOOSE(Homes[[#This Row],[view]]+1, "None","Fair","Good","Great","Excellent")</f>
        <v>None</v>
      </c>
      <c r="O1391" t="str">
        <f>CHOOSE(Homes[[#This Row],[condition]], "Poor","Fair","Average","Good","Excellent")</f>
        <v>Average</v>
      </c>
      <c r="P1391">
        <f ca="1">YEAR(TODAY())-Homes[[#This Row],[yr_built]]</f>
        <v>12</v>
      </c>
      <c r="Q1391">
        <v>1923</v>
      </c>
      <c r="R1391">
        <f ca="1">IF(Homes[[#This Row],[yr_renovated]]&gt;0, YEAR(TODAY())-Homes[[#This Row],[yr_renovated]], YEAR(TODAY())-Homes[[#This Row],[yr_built]])</f>
        <v>102</v>
      </c>
      <c r="S1391">
        <v>2</v>
      </c>
      <c r="T1391" s="2">
        <v>41778</v>
      </c>
      <c r="U1391" s="3">
        <v>2.5</v>
      </c>
      <c r="V1391" s="4">
        <f>IFERROR(Homes[[#This Row],[sqft_above]]+Homes[[#This Row],[sqft_basement]]," ")</f>
        <v>2500</v>
      </c>
      <c r="W1391" s="4">
        <v>4945</v>
      </c>
      <c r="X1391">
        <v>0</v>
      </c>
      <c r="Y1391">
        <v>0</v>
      </c>
      <c r="Z1391">
        <v>3</v>
      </c>
      <c r="AA1391" s="4">
        <v>2500</v>
      </c>
      <c r="AB1391" s="4">
        <v>0</v>
      </c>
      <c r="AC1391">
        <v>2013</v>
      </c>
      <c r="AD1391" t="s">
        <v>1247</v>
      </c>
      <c r="AE1391" t="s">
        <v>313</v>
      </c>
      <c r="AF1391" t="s">
        <v>314</v>
      </c>
    </row>
    <row r="1392" spans="1:32">
      <c r="A1392" t="str">
        <f>PROPER(TRIM(Homes[[#This Row],[street]]))</f>
        <v>1010 Greenwood Blvd Sw</v>
      </c>
      <c r="B1392" t="str">
        <f>PROPER(TRIM(Homes[[#This Row],[city]]))</f>
        <v>Issaquah</v>
      </c>
      <c r="C1392" t="str">
        <f>_xlfn.TEXTBEFORE(Homes[[#This Row],[statezip]]," ")</f>
        <v>WA</v>
      </c>
      <c r="D1392" s="6" t="str">
        <f>_xlfn.TEXTAFTER(Homes[[#This Row],[statezip]]," ")</f>
        <v>98027</v>
      </c>
      <c r="E1392" s="1">
        <v>574950</v>
      </c>
      <c r="F1392">
        <v>5</v>
      </c>
      <c r="G1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392" s="3" t="str">
        <f>Homes[[#This Row],[bedrooms]] &amp; " bd | " &amp; TEXT(Homes[[#This Row],[bathrooms]],"0.##") &amp; " ba"</f>
        <v>5 bd | 3.25 ba</v>
      </c>
      <c r="I1392" s="4">
        <v>3160</v>
      </c>
      <c r="J1392" s="1">
        <f>IFERROR(Homes[[#This Row],[price]]/Homes[[#This Row],[sqft_living]]," ")</f>
        <v>181.94620253164558</v>
      </c>
      <c r="K1392" s="4">
        <f>IFERROR(Homes[[#This Row],[sqft_lot]]/43560," ")</f>
        <v>0.2295684113865932</v>
      </c>
      <c r="L1392" t="str">
        <f>IF(Homes[[#This Row],[waterfront]]=1, "Yes","No")</f>
        <v>No</v>
      </c>
      <c r="M1392" s="4" t="str">
        <f>IF(Homes[[#This Row],[sqft_basement]]&gt;0, "Yes","No")</f>
        <v>No</v>
      </c>
      <c r="N1392" t="str">
        <f>CHOOSE(Homes[[#This Row],[view]]+1, "None","Fair","Good","Great","Excellent")</f>
        <v>None</v>
      </c>
      <c r="O1392" t="str">
        <f>CHOOSE(Homes[[#This Row],[condition]], "Poor","Fair","Average","Good","Excellent")</f>
        <v>Good</v>
      </c>
      <c r="P1392">
        <f ca="1">YEAR(TODAY())-Homes[[#This Row],[yr_built]]</f>
        <v>45</v>
      </c>
      <c r="Q1392">
        <v>0</v>
      </c>
      <c r="R1392">
        <f ca="1">IF(Homes[[#This Row],[yr_renovated]]&gt;0, YEAR(TODAY())-Homes[[#This Row],[yr_renovated]], YEAR(TODAY())-Homes[[#This Row],[yr_built]])</f>
        <v>45</v>
      </c>
      <c r="S1392">
        <v>2</v>
      </c>
      <c r="T1392" s="2">
        <v>41808</v>
      </c>
      <c r="U1392" s="3">
        <v>3.25</v>
      </c>
      <c r="V1392" s="4">
        <f>IFERROR(Homes[[#This Row],[sqft_above]]+Homes[[#This Row],[sqft_basement]]," ")</f>
        <v>3160</v>
      </c>
      <c r="W1392" s="4">
        <v>10000</v>
      </c>
      <c r="X1392">
        <v>0</v>
      </c>
      <c r="Y1392">
        <v>0</v>
      </c>
      <c r="Z1392">
        <v>4</v>
      </c>
      <c r="AA1392" s="4">
        <v>3160</v>
      </c>
      <c r="AB1392" s="4">
        <v>0</v>
      </c>
      <c r="AC1392">
        <v>1980</v>
      </c>
      <c r="AD1392" t="s">
        <v>1518</v>
      </c>
      <c r="AE1392" t="s">
        <v>79</v>
      </c>
      <c r="AF1392" t="s">
        <v>82</v>
      </c>
    </row>
    <row r="1393" spans="1:32">
      <c r="A1393" t="str">
        <f>PROPER(TRIM(Homes[[#This Row],[street]]))</f>
        <v>7075-7131 Thompson Ave Se</v>
      </c>
      <c r="B1393" t="str">
        <f>PROPER(TRIM(Homes[[#This Row],[city]]))</f>
        <v>Snoqualmie</v>
      </c>
      <c r="C1393" t="str">
        <f>_xlfn.TEXTBEFORE(Homes[[#This Row],[statezip]]," ")</f>
        <v>WA</v>
      </c>
      <c r="D1393" s="6" t="str">
        <f>_xlfn.TEXTAFTER(Homes[[#This Row],[statezip]]," ")</f>
        <v>98065</v>
      </c>
      <c r="E1393" s="1">
        <v>574000</v>
      </c>
      <c r="F1393">
        <v>3</v>
      </c>
      <c r="G1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3" s="3" t="str">
        <f>Homes[[#This Row],[bedrooms]] &amp; " bd | " &amp; TEXT(Homes[[#This Row],[bathrooms]],"0.##") &amp; " ba"</f>
        <v>3 bd | 2.5 ba</v>
      </c>
      <c r="I1393" s="4">
        <v>2380</v>
      </c>
      <c r="J1393" s="1">
        <f>IFERROR(Homes[[#This Row],[price]]/Homes[[#This Row],[sqft_living]]," ")</f>
        <v>241.1764705882353</v>
      </c>
      <c r="K1393" s="4">
        <f>IFERROR(Homes[[#This Row],[sqft_lot]]/43560," ")</f>
        <v>0.15684113865932048</v>
      </c>
      <c r="L1393" t="str">
        <f>IF(Homes[[#This Row],[waterfront]]=1, "Yes","No")</f>
        <v>No</v>
      </c>
      <c r="M1393" s="4" t="str">
        <f>IF(Homes[[#This Row],[sqft_basement]]&gt;0, "Yes","No")</f>
        <v>No</v>
      </c>
      <c r="N1393" t="str">
        <f>CHOOSE(Homes[[#This Row],[view]]+1, "None","Fair","Good","Great","Excellent")</f>
        <v>None</v>
      </c>
      <c r="O1393" t="str">
        <f>CHOOSE(Homes[[#This Row],[condition]], "Poor","Fair","Average","Good","Excellent")</f>
        <v>Average</v>
      </c>
      <c r="P1393">
        <f ca="1">YEAR(TODAY())-Homes[[#This Row],[yr_built]]</f>
        <v>23</v>
      </c>
      <c r="Q1393">
        <v>0</v>
      </c>
      <c r="R1393">
        <f ca="1">IF(Homes[[#This Row],[yr_renovated]]&gt;0, YEAR(TODAY())-Homes[[#This Row],[yr_renovated]], YEAR(TODAY())-Homes[[#This Row],[yr_built]])</f>
        <v>23</v>
      </c>
      <c r="S1393">
        <v>2</v>
      </c>
      <c r="T1393" s="2">
        <v>41815</v>
      </c>
      <c r="U1393" s="3">
        <v>2.5</v>
      </c>
      <c r="V1393" s="4">
        <f>IFERROR(Homes[[#This Row],[sqft_above]]+Homes[[#This Row],[sqft_basement]]," ")</f>
        <v>2380</v>
      </c>
      <c r="W1393" s="4">
        <v>6832</v>
      </c>
      <c r="X1393">
        <v>0</v>
      </c>
      <c r="Y1393">
        <v>0</v>
      </c>
      <c r="Z1393">
        <v>3</v>
      </c>
      <c r="AA1393" s="4">
        <v>2380</v>
      </c>
      <c r="AB1393" s="4">
        <v>0</v>
      </c>
      <c r="AC1393">
        <v>2002</v>
      </c>
      <c r="AD1393" t="s">
        <v>1519</v>
      </c>
      <c r="AE1393" t="s">
        <v>313</v>
      </c>
      <c r="AF1393" t="s">
        <v>314</v>
      </c>
    </row>
    <row r="1394" spans="1:32">
      <c r="A1394" t="str">
        <f>PROPER(TRIM(Homes[[#This Row],[street]]))</f>
        <v>13322 Se 77Th Ct</v>
      </c>
      <c r="B1394" t="str">
        <f>PROPER(TRIM(Homes[[#This Row],[city]]))</f>
        <v>Newcastle</v>
      </c>
      <c r="C1394" t="str">
        <f>_xlfn.TEXTBEFORE(Homes[[#This Row],[statezip]]," ")</f>
        <v>WA</v>
      </c>
      <c r="D1394" s="6" t="str">
        <f>_xlfn.TEXTAFTER(Homes[[#This Row],[statezip]]," ")</f>
        <v>98059</v>
      </c>
      <c r="E1394" s="1">
        <v>572500</v>
      </c>
      <c r="F1394">
        <v>3</v>
      </c>
      <c r="G1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94" s="3" t="str">
        <f>Homes[[#This Row],[bedrooms]] &amp; " bd | " &amp; TEXT(Homes[[#This Row],[bathrooms]],"0.##") &amp; " ba"</f>
        <v>3 bd | 2.25 ba</v>
      </c>
      <c r="I1394" s="4">
        <v>2030</v>
      </c>
      <c r="J1394" s="1">
        <f>IFERROR(Homes[[#This Row],[price]]/Homes[[#This Row],[sqft_living]]," ")</f>
        <v>282.01970443349751</v>
      </c>
      <c r="K1394" s="4">
        <f>IFERROR(Homes[[#This Row],[sqft_lot]]/43560," ")</f>
        <v>0.2247704315886134</v>
      </c>
      <c r="L1394" t="str">
        <f>IF(Homes[[#This Row],[waterfront]]=1, "Yes","No")</f>
        <v>No</v>
      </c>
      <c r="M1394" s="4" t="str">
        <f>IF(Homes[[#This Row],[sqft_basement]]&gt;0, "Yes","No")</f>
        <v>Yes</v>
      </c>
      <c r="N1394" t="str">
        <f>CHOOSE(Homes[[#This Row],[view]]+1, "None","Fair","Good","Great","Excellent")</f>
        <v>None</v>
      </c>
      <c r="O1394" t="str">
        <f>CHOOSE(Homes[[#This Row],[condition]], "Poor","Fair","Average","Good","Excellent")</f>
        <v>Good</v>
      </c>
      <c r="P1394">
        <f ca="1">YEAR(TODAY())-Homes[[#This Row],[yr_built]]</f>
        <v>41</v>
      </c>
      <c r="Q1394">
        <v>0</v>
      </c>
      <c r="R1394">
        <f ca="1">IF(Homes[[#This Row],[yr_renovated]]&gt;0, YEAR(TODAY())-Homes[[#This Row],[yr_renovated]], YEAR(TODAY())-Homes[[#This Row],[yr_built]])</f>
        <v>41</v>
      </c>
      <c r="S1394">
        <v>1</v>
      </c>
      <c r="T1394" s="2">
        <v>41778</v>
      </c>
      <c r="U1394" s="3">
        <v>2.25</v>
      </c>
      <c r="V1394" s="4">
        <f>IFERROR(Homes[[#This Row],[sqft_above]]+Homes[[#This Row],[sqft_basement]]," ")</f>
        <v>2030</v>
      </c>
      <c r="W1394" s="4">
        <v>9791</v>
      </c>
      <c r="X1394">
        <v>0</v>
      </c>
      <c r="Y1394">
        <v>0</v>
      </c>
      <c r="Z1394">
        <v>4</v>
      </c>
      <c r="AA1394" s="4">
        <v>1500</v>
      </c>
      <c r="AB1394" s="4">
        <v>530</v>
      </c>
      <c r="AC1394">
        <v>1984</v>
      </c>
      <c r="AD1394" t="s">
        <v>1520</v>
      </c>
      <c r="AE1394" t="s">
        <v>281</v>
      </c>
      <c r="AF1394" t="s">
        <v>282</v>
      </c>
    </row>
    <row r="1395" spans="1:32">
      <c r="A1395" t="str">
        <f>PROPER(TRIM(Homes[[#This Row],[street]]))</f>
        <v>17801 Ne 102Nd Ct</v>
      </c>
      <c r="B1395" t="str">
        <f>PROPER(TRIM(Homes[[#This Row],[city]]))</f>
        <v>Redmond</v>
      </c>
      <c r="C1395" t="str">
        <f>_xlfn.TEXTBEFORE(Homes[[#This Row],[statezip]]," ")</f>
        <v>WA</v>
      </c>
      <c r="D1395" s="6" t="str">
        <f>_xlfn.TEXTAFTER(Homes[[#This Row],[statezip]]," ")</f>
        <v>98052</v>
      </c>
      <c r="E1395" s="1">
        <v>572000</v>
      </c>
      <c r="F1395">
        <v>3</v>
      </c>
      <c r="G1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395" s="3" t="str">
        <f>Homes[[#This Row],[bedrooms]] &amp; " bd | " &amp; TEXT(Homes[[#This Row],[bathrooms]],"0.##") &amp; " ba"</f>
        <v>3 bd | 2.25 ba</v>
      </c>
      <c r="I1395" s="4">
        <v>1830</v>
      </c>
      <c r="J1395" s="1">
        <f>IFERROR(Homes[[#This Row],[price]]/Homes[[#This Row],[sqft_living]]," ")</f>
        <v>312.56830601092895</v>
      </c>
      <c r="K1395" s="4">
        <f>IFERROR(Homes[[#This Row],[sqft_lot]]/43560," ")</f>
        <v>0.18129017447199267</v>
      </c>
      <c r="L1395" t="str">
        <f>IF(Homes[[#This Row],[waterfront]]=1, "Yes","No")</f>
        <v>No</v>
      </c>
      <c r="M1395" s="4" t="str">
        <f>IF(Homes[[#This Row],[sqft_basement]]&gt;0, "Yes","No")</f>
        <v>Yes</v>
      </c>
      <c r="N1395" t="str">
        <f>CHOOSE(Homes[[#This Row],[view]]+1, "None","Fair","Good","Great","Excellent")</f>
        <v>None</v>
      </c>
      <c r="O1395" t="str">
        <f>CHOOSE(Homes[[#This Row],[condition]], "Poor","Fair","Average","Good","Excellent")</f>
        <v>Good</v>
      </c>
      <c r="P1395">
        <f ca="1">YEAR(TODAY())-Homes[[#This Row],[yr_built]]</f>
        <v>39</v>
      </c>
      <c r="Q1395">
        <v>0</v>
      </c>
      <c r="R1395">
        <f ca="1">IF(Homes[[#This Row],[yr_renovated]]&gt;0, YEAR(TODAY())-Homes[[#This Row],[yr_renovated]], YEAR(TODAY())-Homes[[#This Row],[yr_built]])</f>
        <v>39</v>
      </c>
      <c r="S1395">
        <v>1</v>
      </c>
      <c r="T1395" s="2">
        <v>41794</v>
      </c>
      <c r="U1395" s="3">
        <v>2.25</v>
      </c>
      <c r="V1395" s="4">
        <f>IFERROR(Homes[[#This Row],[sqft_above]]+Homes[[#This Row],[sqft_basement]]," ")</f>
        <v>1830</v>
      </c>
      <c r="W1395" s="4">
        <v>7897</v>
      </c>
      <c r="X1395">
        <v>0</v>
      </c>
      <c r="Y1395">
        <v>0</v>
      </c>
      <c r="Z1395">
        <v>4</v>
      </c>
      <c r="AA1395" s="4">
        <v>1290</v>
      </c>
      <c r="AB1395" s="4">
        <v>540</v>
      </c>
      <c r="AC1395">
        <v>1986</v>
      </c>
      <c r="AD1395" t="s">
        <v>1521</v>
      </c>
      <c r="AE1395" t="s">
        <v>137</v>
      </c>
      <c r="AF1395" t="s">
        <v>138</v>
      </c>
    </row>
    <row r="1396" spans="1:32">
      <c r="A1396" t="str">
        <f>PROPER(TRIM(Homes[[#This Row],[street]]))</f>
        <v>21730 Ne 29Th St</v>
      </c>
      <c r="B1396" t="str">
        <f>PROPER(TRIM(Homes[[#This Row],[city]]))</f>
        <v>Sammamish</v>
      </c>
      <c r="C1396" t="str">
        <f>_xlfn.TEXTBEFORE(Homes[[#This Row],[statezip]]," ")</f>
        <v>WA</v>
      </c>
      <c r="D1396" s="6" t="str">
        <f>_xlfn.TEXTAFTER(Homes[[#This Row],[statezip]]," ")</f>
        <v>98074</v>
      </c>
      <c r="E1396" s="1">
        <v>571986.11111099995</v>
      </c>
      <c r="F1396">
        <v>3</v>
      </c>
      <c r="G1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6" s="3" t="str">
        <f>Homes[[#This Row],[bedrooms]] &amp; " bd | " &amp; TEXT(Homes[[#This Row],[bathrooms]],"0.##") &amp; " ba"</f>
        <v>3 bd | 2.5 ba</v>
      </c>
      <c r="I1396" s="4">
        <v>3720</v>
      </c>
      <c r="J1396" s="1">
        <f>IFERROR(Homes[[#This Row],[price]]/Homes[[#This Row],[sqft_living]]," ")</f>
        <v>153.75970728790321</v>
      </c>
      <c r="K1396" s="4">
        <f>IFERROR(Homes[[#This Row],[sqft_lot]]/43560," ")</f>
        <v>0.26652892561983471</v>
      </c>
      <c r="L1396" t="str">
        <f>IF(Homes[[#This Row],[waterfront]]=1, "Yes","No")</f>
        <v>No</v>
      </c>
      <c r="M1396" s="4" t="str">
        <f>IF(Homes[[#This Row],[sqft_basement]]&gt;0, "Yes","No")</f>
        <v>No</v>
      </c>
      <c r="N1396" t="str">
        <f>CHOOSE(Homes[[#This Row],[view]]+1, "None","Fair","Good","Great","Excellent")</f>
        <v>None</v>
      </c>
      <c r="O1396" t="str">
        <f>CHOOSE(Homes[[#This Row],[condition]], "Poor","Fair","Average","Good","Excellent")</f>
        <v>Average</v>
      </c>
      <c r="P1396">
        <f ca="1">YEAR(TODAY())-Homes[[#This Row],[yr_built]]</f>
        <v>43</v>
      </c>
      <c r="Q1396">
        <v>0</v>
      </c>
      <c r="R1396">
        <f ca="1">IF(Homes[[#This Row],[yr_renovated]]&gt;0, YEAR(TODAY())-Homes[[#This Row],[yr_renovated]], YEAR(TODAY())-Homes[[#This Row],[yr_built]])</f>
        <v>43</v>
      </c>
      <c r="S1396">
        <v>2</v>
      </c>
      <c r="T1396" s="2">
        <v>41771</v>
      </c>
      <c r="U1396" s="3">
        <v>2.5</v>
      </c>
      <c r="V1396" s="4">
        <f>IFERROR(Homes[[#This Row],[sqft_above]]+Homes[[#This Row],[sqft_basement]]," ")</f>
        <v>3720</v>
      </c>
      <c r="W1396" s="4">
        <v>11610</v>
      </c>
      <c r="X1396">
        <v>0</v>
      </c>
      <c r="Y1396">
        <v>0</v>
      </c>
      <c r="Z1396">
        <v>3</v>
      </c>
      <c r="AA1396" s="4">
        <v>3720</v>
      </c>
      <c r="AB1396" s="4">
        <v>0</v>
      </c>
      <c r="AC1396">
        <v>1982</v>
      </c>
      <c r="AD1396" t="s">
        <v>1522</v>
      </c>
      <c r="AE1396" t="s">
        <v>102</v>
      </c>
      <c r="AF1396" t="s">
        <v>266</v>
      </c>
    </row>
    <row r="1397" spans="1:32">
      <c r="A1397" t="str">
        <f>PROPER(TRIM(Homes[[#This Row],[street]]))</f>
        <v>15201 93Rd Pl Ne</v>
      </c>
      <c r="B1397" t="str">
        <f>PROPER(TRIM(Homes[[#This Row],[city]]))</f>
        <v>Bothell</v>
      </c>
      <c r="C1397" t="str">
        <f>_xlfn.TEXTBEFORE(Homes[[#This Row],[statezip]]," ")</f>
        <v>WA</v>
      </c>
      <c r="D1397" s="6" t="str">
        <f>_xlfn.TEXTAFTER(Homes[[#This Row],[statezip]]," ")</f>
        <v>98011</v>
      </c>
      <c r="E1397" s="1">
        <v>571000</v>
      </c>
      <c r="F1397">
        <v>3</v>
      </c>
      <c r="G1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397" s="3" t="str">
        <f>Homes[[#This Row],[bedrooms]] &amp; " bd | " &amp; TEXT(Homes[[#This Row],[bathrooms]],"0.##") &amp; " ba"</f>
        <v>3 bd | 2.5 ba</v>
      </c>
      <c r="I1397" s="4">
        <v>2600</v>
      </c>
      <c r="J1397" s="1">
        <f>IFERROR(Homes[[#This Row],[price]]/Homes[[#This Row],[sqft_living]]," ")</f>
        <v>219.61538461538461</v>
      </c>
      <c r="K1397" s="4">
        <f>IFERROR(Homes[[#This Row],[sqft_lot]]/43560," ")</f>
        <v>0.17137281910009183</v>
      </c>
      <c r="L1397" t="str">
        <f>IF(Homes[[#This Row],[waterfront]]=1, "Yes","No")</f>
        <v>No</v>
      </c>
      <c r="M1397" s="4" t="str">
        <f>IF(Homes[[#This Row],[sqft_basement]]&gt;0, "Yes","No")</f>
        <v>No</v>
      </c>
      <c r="N1397" t="str">
        <f>CHOOSE(Homes[[#This Row],[view]]+1, "None","Fair","Good","Great","Excellent")</f>
        <v>None</v>
      </c>
      <c r="O1397" t="str">
        <f>CHOOSE(Homes[[#This Row],[condition]], "Poor","Fair","Average","Good","Excellent")</f>
        <v>Average</v>
      </c>
      <c r="P1397">
        <f ca="1">YEAR(TODAY())-Homes[[#This Row],[yr_built]]</f>
        <v>37</v>
      </c>
      <c r="Q1397">
        <v>2000</v>
      </c>
      <c r="R1397">
        <f ca="1">IF(Homes[[#This Row],[yr_renovated]]&gt;0, YEAR(TODAY())-Homes[[#This Row],[yr_renovated]], YEAR(TODAY())-Homes[[#This Row],[yr_built]])</f>
        <v>25</v>
      </c>
      <c r="S1397">
        <v>2</v>
      </c>
      <c r="T1397" s="2">
        <v>41801</v>
      </c>
      <c r="U1397" s="3">
        <v>2.5</v>
      </c>
      <c r="V1397" s="4">
        <f>IFERROR(Homes[[#This Row],[sqft_above]]+Homes[[#This Row],[sqft_basement]]," ")</f>
        <v>2600</v>
      </c>
      <c r="W1397" s="4">
        <v>7465</v>
      </c>
      <c r="X1397">
        <v>0</v>
      </c>
      <c r="Y1397">
        <v>0</v>
      </c>
      <c r="Z1397">
        <v>3</v>
      </c>
      <c r="AA1397" s="4">
        <v>2600</v>
      </c>
      <c r="AB1397" s="4">
        <v>0</v>
      </c>
      <c r="AC1397">
        <v>1988</v>
      </c>
      <c r="AD1397" t="s">
        <v>1523</v>
      </c>
      <c r="AE1397" t="s">
        <v>841</v>
      </c>
      <c r="AF1397" t="s">
        <v>842</v>
      </c>
    </row>
    <row r="1398" spans="1:32">
      <c r="A1398" t="str">
        <f>PROPER(TRIM(Homes[[#This Row],[street]]))</f>
        <v>12042 38Th Ave Ne</v>
      </c>
      <c r="B1398" t="str">
        <f>PROPER(TRIM(Homes[[#This Row],[city]]))</f>
        <v>Seattle</v>
      </c>
      <c r="C1398" t="str">
        <f>_xlfn.TEXTBEFORE(Homes[[#This Row],[statezip]]," ")</f>
        <v>WA</v>
      </c>
      <c r="D1398" s="6" t="str">
        <f>_xlfn.TEXTAFTER(Homes[[#This Row],[statezip]]," ")</f>
        <v>98125</v>
      </c>
      <c r="E1398" s="1">
        <v>571000</v>
      </c>
      <c r="F1398">
        <v>4</v>
      </c>
      <c r="G1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98" s="3" t="str">
        <f>Homes[[#This Row],[bedrooms]] &amp; " bd | " &amp; TEXT(Homes[[#This Row],[bathrooms]],"0.##") &amp; " ba"</f>
        <v>4 bd | 2. ba</v>
      </c>
      <c r="I1398" s="4">
        <v>2750</v>
      </c>
      <c r="J1398" s="1">
        <f>IFERROR(Homes[[#This Row],[price]]/Homes[[#This Row],[sqft_living]]," ")</f>
        <v>207.63636363636363</v>
      </c>
      <c r="K1398" s="4">
        <f>IFERROR(Homes[[#This Row],[sqft_lot]]/43560," ")</f>
        <v>0.17922405876951331</v>
      </c>
      <c r="L1398" t="str">
        <f>IF(Homes[[#This Row],[waterfront]]=1, "Yes","No")</f>
        <v>No</v>
      </c>
      <c r="M1398" s="4" t="str">
        <f>IF(Homes[[#This Row],[sqft_basement]]&gt;0, "Yes","No")</f>
        <v>Yes</v>
      </c>
      <c r="N1398" t="str">
        <f>CHOOSE(Homes[[#This Row],[view]]+1, "None","Fair","Good","Great","Excellent")</f>
        <v>None</v>
      </c>
      <c r="O1398" t="str">
        <f>CHOOSE(Homes[[#This Row],[condition]], "Poor","Fair","Average","Good","Excellent")</f>
        <v>Excellent</v>
      </c>
      <c r="P1398">
        <f ca="1">YEAR(TODAY())-Homes[[#This Row],[yr_built]]</f>
        <v>109</v>
      </c>
      <c r="Q1398">
        <v>0</v>
      </c>
      <c r="R1398">
        <f ca="1">IF(Homes[[#This Row],[yr_renovated]]&gt;0, YEAR(TODAY())-Homes[[#This Row],[yr_renovated]], YEAR(TODAY())-Homes[[#This Row],[yr_built]])</f>
        <v>109</v>
      </c>
      <c r="S1398">
        <v>1.5</v>
      </c>
      <c r="T1398" s="2">
        <v>41800</v>
      </c>
      <c r="U1398" s="3">
        <v>2</v>
      </c>
      <c r="V1398" s="4">
        <f>IFERROR(Homes[[#This Row],[sqft_above]]+Homes[[#This Row],[sqft_basement]]," ")</f>
        <v>2750</v>
      </c>
      <c r="W1398" s="4">
        <v>7807</v>
      </c>
      <c r="X1398">
        <v>0</v>
      </c>
      <c r="Y1398">
        <v>0</v>
      </c>
      <c r="Z1398">
        <v>5</v>
      </c>
      <c r="AA1398" s="4">
        <v>2250</v>
      </c>
      <c r="AB1398" s="4">
        <v>500</v>
      </c>
      <c r="AC1398">
        <v>1916</v>
      </c>
      <c r="AD1398" t="s">
        <v>1524</v>
      </c>
      <c r="AE1398" t="s">
        <v>49</v>
      </c>
      <c r="AF1398" t="s">
        <v>150</v>
      </c>
    </row>
    <row r="1399" spans="1:32">
      <c r="A1399" t="str">
        <f>PROPER(TRIM(Homes[[#This Row],[street]]))</f>
        <v>3209 S Charles St</v>
      </c>
      <c r="B1399" t="str">
        <f>PROPER(TRIM(Homes[[#This Row],[city]]))</f>
        <v>Seattle</v>
      </c>
      <c r="C1399" t="str">
        <f>_xlfn.TEXTBEFORE(Homes[[#This Row],[statezip]]," ")</f>
        <v>WA</v>
      </c>
      <c r="D1399" s="6" t="str">
        <f>_xlfn.TEXTAFTER(Homes[[#This Row],[statezip]]," ")</f>
        <v>98144</v>
      </c>
      <c r="E1399" s="1">
        <v>570000</v>
      </c>
      <c r="F1399">
        <v>3</v>
      </c>
      <c r="G1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399" s="3" t="str">
        <f>Homes[[#This Row],[bedrooms]] &amp; " bd | " &amp; TEXT(Homes[[#This Row],[bathrooms]],"0.##") &amp; " ba"</f>
        <v>3 bd | 2. ba</v>
      </c>
      <c r="I1399" s="4">
        <v>1640</v>
      </c>
      <c r="J1399" s="1">
        <f>IFERROR(Homes[[#This Row],[price]]/Homes[[#This Row],[sqft_living]]," ")</f>
        <v>347.5609756097561</v>
      </c>
      <c r="K1399" s="4">
        <f>IFERROR(Homes[[#This Row],[sqft_lot]]/43560," ")</f>
        <v>6.4462809917355368E-2</v>
      </c>
      <c r="L1399" t="str">
        <f>IF(Homes[[#This Row],[waterfront]]=1, "Yes","No")</f>
        <v>No</v>
      </c>
      <c r="M1399" s="4" t="str">
        <f>IF(Homes[[#This Row],[sqft_basement]]&gt;0, "Yes","No")</f>
        <v>Yes</v>
      </c>
      <c r="N1399" t="str">
        <f>CHOOSE(Homes[[#This Row],[view]]+1, "None","Fair","Good","Great","Excellent")</f>
        <v>Great</v>
      </c>
      <c r="O1399" t="str">
        <f>CHOOSE(Homes[[#This Row],[condition]], "Poor","Fair","Average","Good","Excellent")</f>
        <v>Good</v>
      </c>
      <c r="P1399">
        <f ca="1">YEAR(TODAY())-Homes[[#This Row],[yr_built]]</f>
        <v>101</v>
      </c>
      <c r="Q1399">
        <v>0</v>
      </c>
      <c r="R1399">
        <f ca="1">IF(Homes[[#This Row],[yr_renovated]]&gt;0, YEAR(TODAY())-Homes[[#This Row],[yr_renovated]], YEAR(TODAY())-Homes[[#This Row],[yr_built]])</f>
        <v>101</v>
      </c>
      <c r="S1399">
        <v>1</v>
      </c>
      <c r="T1399" s="2">
        <v>41827</v>
      </c>
      <c r="U1399" s="3">
        <v>2</v>
      </c>
      <c r="V1399" s="4">
        <f>IFERROR(Homes[[#This Row],[sqft_above]]+Homes[[#This Row],[sqft_basement]]," ")</f>
        <v>1640</v>
      </c>
      <c r="W1399" s="4">
        <v>2808</v>
      </c>
      <c r="X1399">
        <v>0</v>
      </c>
      <c r="Y1399">
        <v>3</v>
      </c>
      <c r="Z1399">
        <v>4</v>
      </c>
      <c r="AA1399" s="4">
        <v>820</v>
      </c>
      <c r="AB1399" s="4">
        <v>820</v>
      </c>
      <c r="AC1399">
        <v>1924</v>
      </c>
      <c r="AD1399" t="s">
        <v>1525</v>
      </c>
      <c r="AE1399" t="s">
        <v>49</v>
      </c>
      <c r="AF1399" t="s">
        <v>110</v>
      </c>
    </row>
    <row r="1400" spans="1:32">
      <c r="A1400" t="str">
        <f>PROPER(TRIM(Homes[[#This Row],[street]]))</f>
        <v>16638 Se 167Th St</v>
      </c>
      <c r="B1400" t="str">
        <f>PROPER(TRIM(Homes[[#This Row],[city]]))</f>
        <v>Renton</v>
      </c>
      <c r="C1400" t="str">
        <f>_xlfn.TEXTBEFORE(Homes[[#This Row],[statezip]]," ")</f>
        <v>WA</v>
      </c>
      <c r="D1400" s="6" t="str">
        <f>_xlfn.TEXTAFTER(Homes[[#This Row],[statezip]]," ")</f>
        <v>98058</v>
      </c>
      <c r="E1400" s="1">
        <v>570000</v>
      </c>
      <c r="F1400">
        <v>6</v>
      </c>
      <c r="G1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400" s="3" t="str">
        <f>Homes[[#This Row],[bedrooms]] &amp; " bd | " &amp; TEXT(Homes[[#This Row],[bathrooms]],"0.##") &amp; " ba"</f>
        <v>6 bd | 3.75 ba</v>
      </c>
      <c r="I1400" s="4">
        <v>4000</v>
      </c>
      <c r="J1400" s="1">
        <f>IFERROR(Homes[[#This Row],[price]]/Homes[[#This Row],[sqft_living]]," ")</f>
        <v>142.5</v>
      </c>
      <c r="K1400" s="4">
        <f>IFERROR(Homes[[#This Row],[sqft_lot]]/43560," ")</f>
        <v>0.13808539944903581</v>
      </c>
      <c r="L1400" t="str">
        <f>IF(Homes[[#This Row],[waterfront]]=1, "Yes","No")</f>
        <v>No</v>
      </c>
      <c r="M1400" s="4" t="str">
        <f>IF(Homes[[#This Row],[sqft_basement]]&gt;0, "Yes","No")</f>
        <v>Yes</v>
      </c>
      <c r="N1400" t="str">
        <f>CHOOSE(Homes[[#This Row],[view]]+1, "None","Fair","Good","Great","Excellent")</f>
        <v>Good</v>
      </c>
      <c r="O1400" t="str">
        <f>CHOOSE(Homes[[#This Row],[condition]], "Poor","Fair","Average","Good","Excellent")</f>
        <v>Average</v>
      </c>
      <c r="P1400">
        <f ca="1">YEAR(TODAY())-Homes[[#This Row],[yr_built]]</f>
        <v>21</v>
      </c>
      <c r="Q1400">
        <v>2003</v>
      </c>
      <c r="R1400">
        <f ca="1">IF(Homes[[#This Row],[yr_renovated]]&gt;0, YEAR(TODAY())-Homes[[#This Row],[yr_renovated]], YEAR(TODAY())-Homes[[#This Row],[yr_built]])</f>
        <v>22</v>
      </c>
      <c r="S1400">
        <v>2</v>
      </c>
      <c r="T1400" s="2">
        <v>41829</v>
      </c>
      <c r="U1400" s="3">
        <v>3.75</v>
      </c>
      <c r="V1400" s="4">
        <f>IFERROR(Homes[[#This Row],[sqft_above]]+Homes[[#This Row],[sqft_basement]]," ")</f>
        <v>4000</v>
      </c>
      <c r="W1400" s="4">
        <v>6015</v>
      </c>
      <c r="X1400">
        <v>0</v>
      </c>
      <c r="Y1400">
        <v>2</v>
      </c>
      <c r="Z1400">
        <v>3</v>
      </c>
      <c r="AA1400" s="4">
        <v>3080</v>
      </c>
      <c r="AB1400" s="4">
        <v>920</v>
      </c>
      <c r="AC1400">
        <v>2004</v>
      </c>
      <c r="AD1400" t="s">
        <v>1526</v>
      </c>
      <c r="AE1400" t="s">
        <v>319</v>
      </c>
      <c r="AF1400" t="s">
        <v>320</v>
      </c>
    </row>
    <row r="1401" spans="1:32">
      <c r="A1401" t="str">
        <f>PROPER(TRIM(Homes[[#This Row],[street]]))</f>
        <v>12933 Se 46Th Ln</v>
      </c>
      <c r="B1401" t="str">
        <f>PROPER(TRIM(Homes[[#This Row],[city]]))</f>
        <v>Bellevue</v>
      </c>
      <c r="C1401" t="str">
        <f>_xlfn.TEXTBEFORE(Homes[[#This Row],[statezip]]," ")</f>
        <v>WA</v>
      </c>
      <c r="D1401" s="6" t="str">
        <f>_xlfn.TEXTAFTER(Homes[[#This Row],[statezip]]," ")</f>
        <v>98006</v>
      </c>
      <c r="E1401" s="1">
        <v>570000</v>
      </c>
      <c r="F1401">
        <v>3</v>
      </c>
      <c r="G1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01" s="3" t="str">
        <f>Homes[[#This Row],[bedrooms]] &amp; " bd | " &amp; TEXT(Homes[[#This Row],[bathrooms]],"0.##") &amp; " ba"</f>
        <v>3 bd | 2. ba</v>
      </c>
      <c r="I1401" s="4">
        <v>1890</v>
      </c>
      <c r="J1401" s="1">
        <f>IFERROR(Homes[[#This Row],[price]]/Homes[[#This Row],[sqft_living]]," ")</f>
        <v>301.58730158730157</v>
      </c>
      <c r="K1401" s="4">
        <f>IFERROR(Homes[[#This Row],[sqft_lot]]/43560," ")</f>
        <v>0.66999540863177232</v>
      </c>
      <c r="L1401" t="str">
        <f>IF(Homes[[#This Row],[waterfront]]=1, "Yes","No")</f>
        <v>No</v>
      </c>
      <c r="M1401" s="4" t="str">
        <f>IF(Homes[[#This Row],[sqft_basement]]&gt;0, "Yes","No")</f>
        <v>Yes</v>
      </c>
      <c r="N1401" t="str">
        <f>CHOOSE(Homes[[#This Row],[view]]+1, "None","Fair","Good","Great","Excellent")</f>
        <v>None</v>
      </c>
      <c r="O1401" t="str">
        <f>CHOOSE(Homes[[#This Row],[condition]], "Poor","Fair","Average","Good","Excellent")</f>
        <v>Average</v>
      </c>
      <c r="P1401">
        <f ca="1">YEAR(TODAY())-Homes[[#This Row],[yr_built]]</f>
        <v>76</v>
      </c>
      <c r="Q1401">
        <v>2013</v>
      </c>
      <c r="R1401">
        <f ca="1">IF(Homes[[#This Row],[yr_renovated]]&gt;0, YEAR(TODAY())-Homes[[#This Row],[yr_renovated]], YEAR(TODAY())-Homes[[#This Row],[yr_built]])</f>
        <v>12</v>
      </c>
      <c r="S1401">
        <v>1</v>
      </c>
      <c r="T1401" s="2">
        <v>41820</v>
      </c>
      <c r="U1401" s="3">
        <v>2</v>
      </c>
      <c r="V1401" s="4">
        <f>IFERROR(Homes[[#This Row],[sqft_above]]+Homes[[#This Row],[sqft_basement]]," ")</f>
        <v>1890</v>
      </c>
      <c r="W1401" s="4">
        <v>29185</v>
      </c>
      <c r="X1401">
        <v>0</v>
      </c>
      <c r="Y1401">
        <v>0</v>
      </c>
      <c r="Z1401">
        <v>3</v>
      </c>
      <c r="AA1401" s="4">
        <v>1470</v>
      </c>
      <c r="AB1401" s="4">
        <v>420</v>
      </c>
      <c r="AC1401">
        <v>1949</v>
      </c>
      <c r="AD1401" t="s">
        <v>1527</v>
      </c>
      <c r="AE1401" t="s">
        <v>33</v>
      </c>
      <c r="AF1401" t="s">
        <v>91</v>
      </c>
    </row>
    <row r="1402" spans="1:32">
      <c r="A1402" t="str">
        <f>PROPER(TRIM(Homes[[#This Row],[street]]))</f>
        <v>4029-4035 252Nd Ave Se</v>
      </c>
      <c r="B1402" t="str">
        <f>PROPER(TRIM(Homes[[#This Row],[city]]))</f>
        <v>Issaquah</v>
      </c>
      <c r="C1402" t="str">
        <f>_xlfn.TEXTBEFORE(Homes[[#This Row],[statezip]]," ")</f>
        <v>WA</v>
      </c>
      <c r="D1402" s="6" t="str">
        <f>_xlfn.TEXTAFTER(Homes[[#This Row],[statezip]]," ")</f>
        <v>98029</v>
      </c>
      <c r="E1402" s="1">
        <v>570000</v>
      </c>
      <c r="F1402">
        <v>4</v>
      </c>
      <c r="G1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02" s="3" t="str">
        <f>Homes[[#This Row],[bedrooms]] &amp; " bd | " &amp; TEXT(Homes[[#This Row],[bathrooms]],"0.##") &amp; " ba"</f>
        <v>4 bd | 2.5 ba</v>
      </c>
      <c r="I1402" s="4">
        <v>2290</v>
      </c>
      <c r="J1402" s="1">
        <f>IFERROR(Homes[[#This Row],[price]]/Homes[[#This Row],[sqft_living]]," ")</f>
        <v>248.90829694323145</v>
      </c>
      <c r="K1402" s="4">
        <f>IFERROR(Homes[[#This Row],[sqft_lot]]/43560," ")</f>
        <v>0.15468319559228649</v>
      </c>
      <c r="L1402" t="str">
        <f>IF(Homes[[#This Row],[waterfront]]=1, "Yes","No")</f>
        <v>No</v>
      </c>
      <c r="M1402" s="4" t="str">
        <f>IF(Homes[[#This Row],[sqft_basement]]&gt;0, "Yes","No")</f>
        <v>No</v>
      </c>
      <c r="N1402" t="str">
        <f>CHOOSE(Homes[[#This Row],[view]]+1, "None","Fair","Good","Great","Excellent")</f>
        <v>None</v>
      </c>
      <c r="O1402" t="str">
        <f>CHOOSE(Homes[[#This Row],[condition]], "Poor","Fair","Average","Good","Excellent")</f>
        <v>Average</v>
      </c>
      <c r="P1402">
        <f ca="1">YEAR(TODAY())-Homes[[#This Row],[yr_built]]</f>
        <v>29</v>
      </c>
      <c r="Q1402">
        <v>0</v>
      </c>
      <c r="R1402">
        <f ca="1">IF(Homes[[#This Row],[yr_renovated]]&gt;0, YEAR(TODAY())-Homes[[#This Row],[yr_renovated]], YEAR(TODAY())-Homes[[#This Row],[yr_built]])</f>
        <v>29</v>
      </c>
      <c r="S1402">
        <v>2</v>
      </c>
      <c r="T1402" s="2">
        <v>41808</v>
      </c>
      <c r="U1402" s="3">
        <v>2.5</v>
      </c>
      <c r="V1402" s="4">
        <f>IFERROR(Homes[[#This Row],[sqft_above]]+Homes[[#This Row],[sqft_basement]]," ")</f>
        <v>2290</v>
      </c>
      <c r="W1402" s="4">
        <v>6738</v>
      </c>
      <c r="X1402">
        <v>0</v>
      </c>
      <c r="Y1402">
        <v>0</v>
      </c>
      <c r="Z1402">
        <v>3</v>
      </c>
      <c r="AA1402" s="4">
        <v>2290</v>
      </c>
      <c r="AB1402" s="4">
        <v>0</v>
      </c>
      <c r="AC1402">
        <v>1996</v>
      </c>
      <c r="AD1402" t="s">
        <v>1528</v>
      </c>
      <c r="AE1402" t="s">
        <v>79</v>
      </c>
      <c r="AF1402" t="s">
        <v>80</v>
      </c>
    </row>
    <row r="1403" spans="1:32">
      <c r="A1403" t="str">
        <f>PROPER(TRIM(Homes[[#This Row],[street]]))</f>
        <v>12032-12038 Se 76Th St</v>
      </c>
      <c r="B1403" t="str">
        <f>PROPER(TRIM(Homes[[#This Row],[city]]))</f>
        <v>Newcastle</v>
      </c>
      <c r="C1403" t="str">
        <f>_xlfn.TEXTBEFORE(Homes[[#This Row],[statezip]]," ")</f>
        <v>WA</v>
      </c>
      <c r="D1403" s="6" t="str">
        <f>_xlfn.TEXTAFTER(Homes[[#This Row],[statezip]]," ")</f>
        <v>98056</v>
      </c>
      <c r="E1403" s="1">
        <v>570000</v>
      </c>
      <c r="F1403">
        <v>3</v>
      </c>
      <c r="G1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03" s="3" t="str">
        <f>Homes[[#This Row],[bedrooms]] &amp; " bd | " &amp; TEXT(Homes[[#This Row],[bathrooms]],"0.##") &amp; " ba"</f>
        <v>3 bd | 2.5 ba</v>
      </c>
      <c r="I1403" s="4">
        <v>2400</v>
      </c>
      <c r="J1403" s="1">
        <f>IFERROR(Homes[[#This Row],[price]]/Homes[[#This Row],[sqft_living]]," ")</f>
        <v>237.5</v>
      </c>
      <c r="K1403" s="4">
        <f>IFERROR(Homes[[#This Row],[sqft_lot]]/43560," ")</f>
        <v>0.16012396694214875</v>
      </c>
      <c r="L1403" t="str">
        <f>IF(Homes[[#This Row],[waterfront]]=1, "Yes","No")</f>
        <v>No</v>
      </c>
      <c r="M1403" s="4" t="str">
        <f>IF(Homes[[#This Row],[sqft_basement]]&gt;0, "Yes","No")</f>
        <v>No</v>
      </c>
      <c r="N1403" t="str">
        <f>CHOOSE(Homes[[#This Row],[view]]+1, "None","Fair","Good","Great","Excellent")</f>
        <v>None</v>
      </c>
      <c r="O1403" t="str">
        <f>CHOOSE(Homes[[#This Row],[condition]], "Poor","Fair","Average","Good","Excellent")</f>
        <v>Average</v>
      </c>
      <c r="P1403">
        <f ca="1">YEAR(TODAY())-Homes[[#This Row],[yr_built]]</f>
        <v>32</v>
      </c>
      <c r="Q1403">
        <v>0</v>
      </c>
      <c r="R1403">
        <f ca="1">IF(Homes[[#This Row],[yr_renovated]]&gt;0, YEAR(TODAY())-Homes[[#This Row],[yr_renovated]], YEAR(TODAY())-Homes[[#This Row],[yr_built]])</f>
        <v>32</v>
      </c>
      <c r="S1403">
        <v>2</v>
      </c>
      <c r="T1403" s="2">
        <v>41796</v>
      </c>
      <c r="U1403" s="3">
        <v>2.5</v>
      </c>
      <c r="V1403" s="4">
        <f>IFERROR(Homes[[#This Row],[sqft_above]]+Homes[[#This Row],[sqft_basement]]," ")</f>
        <v>2400</v>
      </c>
      <c r="W1403" s="4">
        <v>6975</v>
      </c>
      <c r="X1403">
        <v>0</v>
      </c>
      <c r="Y1403">
        <v>0</v>
      </c>
      <c r="Z1403">
        <v>3</v>
      </c>
      <c r="AA1403" s="4">
        <v>2400</v>
      </c>
      <c r="AB1403" s="4">
        <v>0</v>
      </c>
      <c r="AC1403">
        <v>1993</v>
      </c>
      <c r="AD1403" t="s">
        <v>1529</v>
      </c>
      <c r="AE1403" t="s">
        <v>281</v>
      </c>
      <c r="AF1403" t="s">
        <v>672</v>
      </c>
    </row>
    <row r="1404" spans="1:32">
      <c r="A1404" t="str">
        <f>PROPER(TRIM(Homes[[#This Row],[street]]))</f>
        <v>7741 22Nd Ave Ne</v>
      </c>
      <c r="B1404" t="str">
        <f>PROPER(TRIM(Homes[[#This Row],[city]]))</f>
        <v>Seattle</v>
      </c>
      <c r="C1404" t="str">
        <f>_xlfn.TEXTBEFORE(Homes[[#This Row],[statezip]]," ")</f>
        <v>WA</v>
      </c>
      <c r="D1404" s="6" t="str">
        <f>_xlfn.TEXTAFTER(Homes[[#This Row],[statezip]]," ")</f>
        <v>98115</v>
      </c>
      <c r="E1404" s="1">
        <v>570000</v>
      </c>
      <c r="F1404">
        <v>3</v>
      </c>
      <c r="G1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04" s="3" t="str">
        <f>Homes[[#This Row],[bedrooms]] &amp; " bd | " &amp; TEXT(Homes[[#This Row],[bathrooms]],"0.##") &amp; " ba"</f>
        <v>3 bd | 2. ba</v>
      </c>
      <c r="I1404" s="4">
        <v>1530</v>
      </c>
      <c r="J1404" s="1">
        <f>IFERROR(Homes[[#This Row],[price]]/Homes[[#This Row],[sqft_living]]," ")</f>
        <v>372.54901960784315</v>
      </c>
      <c r="K1404" s="4">
        <f>IFERROR(Homes[[#This Row],[sqft_lot]]/43560," ")</f>
        <v>0.12398989898989898</v>
      </c>
      <c r="L1404" t="str">
        <f>IF(Homes[[#This Row],[waterfront]]=1, "Yes","No")</f>
        <v>No</v>
      </c>
      <c r="M1404" s="4" t="str">
        <f>IF(Homes[[#This Row],[sqft_basement]]&gt;0, "Yes","No")</f>
        <v>No</v>
      </c>
      <c r="N1404" t="str">
        <f>CHOOSE(Homes[[#This Row],[view]]+1, "None","Fair","Good","Great","Excellent")</f>
        <v>None</v>
      </c>
      <c r="O1404" t="str">
        <f>CHOOSE(Homes[[#This Row],[condition]], "Poor","Fair","Average","Good","Excellent")</f>
        <v>Good</v>
      </c>
      <c r="P1404">
        <f ca="1">YEAR(TODAY())-Homes[[#This Row],[yr_built]]</f>
        <v>88</v>
      </c>
      <c r="Q1404">
        <v>0</v>
      </c>
      <c r="R1404">
        <f ca="1">IF(Homes[[#This Row],[yr_renovated]]&gt;0, YEAR(TODAY())-Homes[[#This Row],[yr_renovated]], YEAR(TODAY())-Homes[[#This Row],[yr_built]])</f>
        <v>88</v>
      </c>
      <c r="S1404">
        <v>1</v>
      </c>
      <c r="T1404" s="2">
        <v>41772</v>
      </c>
      <c r="U1404" s="3">
        <v>2</v>
      </c>
      <c r="V1404" s="4">
        <f>IFERROR(Homes[[#This Row],[sqft_above]]+Homes[[#This Row],[sqft_basement]]," ")</f>
        <v>1530</v>
      </c>
      <c r="W1404" s="4">
        <v>5401</v>
      </c>
      <c r="X1404">
        <v>0</v>
      </c>
      <c r="Y1404">
        <v>0</v>
      </c>
      <c r="Z1404">
        <v>4</v>
      </c>
      <c r="AA1404" s="4">
        <v>1530</v>
      </c>
      <c r="AB1404" s="4">
        <v>0</v>
      </c>
      <c r="AC1404">
        <v>1937</v>
      </c>
      <c r="AD1404" t="s">
        <v>1530</v>
      </c>
      <c r="AE1404" t="s">
        <v>49</v>
      </c>
      <c r="AF1404" t="s">
        <v>154</v>
      </c>
    </row>
    <row r="1405" spans="1:32">
      <c r="A1405" t="str">
        <f>PROPER(TRIM(Homes[[#This Row],[street]]))</f>
        <v>1715 46Th Ave Sw</v>
      </c>
      <c r="B1405" t="str">
        <f>PROPER(TRIM(Homes[[#This Row],[city]]))</f>
        <v>Seattle</v>
      </c>
      <c r="C1405" t="str">
        <f>_xlfn.TEXTBEFORE(Homes[[#This Row],[statezip]]," ")</f>
        <v>WA</v>
      </c>
      <c r="D1405" s="6" t="str">
        <f>_xlfn.TEXTAFTER(Homes[[#This Row],[statezip]]," ")</f>
        <v>98116</v>
      </c>
      <c r="E1405" s="1">
        <v>570000</v>
      </c>
      <c r="F1405">
        <v>2</v>
      </c>
      <c r="G1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05" s="3" t="str">
        <f>Homes[[#This Row],[bedrooms]] &amp; " bd | " &amp; TEXT(Homes[[#This Row],[bathrooms]],"0.##") &amp; " ba"</f>
        <v>2 bd | 1.75 ba</v>
      </c>
      <c r="I1405" s="4">
        <v>1540</v>
      </c>
      <c r="J1405" s="1">
        <f>IFERROR(Homes[[#This Row],[price]]/Homes[[#This Row],[sqft_living]]," ")</f>
        <v>370.12987012987014</v>
      </c>
      <c r="K1405" s="4">
        <f>IFERROR(Homes[[#This Row],[sqft_lot]]/43560," ")</f>
        <v>9.2401285583103759E-2</v>
      </c>
      <c r="L1405" t="str">
        <f>IF(Homes[[#This Row],[waterfront]]=1, "Yes","No")</f>
        <v>No</v>
      </c>
      <c r="M1405" s="4" t="str">
        <f>IF(Homes[[#This Row],[sqft_basement]]&gt;0, "Yes","No")</f>
        <v>Yes</v>
      </c>
      <c r="N1405" t="str">
        <f>CHOOSE(Homes[[#This Row],[view]]+1, "None","Fair","Good","Great","Excellent")</f>
        <v>None</v>
      </c>
      <c r="O1405" t="str">
        <f>CHOOSE(Homes[[#This Row],[condition]], "Poor","Fair","Average","Good","Excellent")</f>
        <v>Good</v>
      </c>
      <c r="P1405">
        <f ca="1">YEAR(TODAY())-Homes[[#This Row],[yr_built]]</f>
        <v>117</v>
      </c>
      <c r="Q1405">
        <v>0</v>
      </c>
      <c r="R1405">
        <f ca="1">IF(Homes[[#This Row],[yr_renovated]]&gt;0, YEAR(TODAY())-Homes[[#This Row],[yr_renovated]], YEAR(TODAY())-Homes[[#This Row],[yr_built]])</f>
        <v>117</v>
      </c>
      <c r="S1405">
        <v>1</v>
      </c>
      <c r="T1405" s="2">
        <v>41779</v>
      </c>
      <c r="U1405" s="3">
        <v>1.75</v>
      </c>
      <c r="V1405" s="4">
        <f>IFERROR(Homes[[#This Row],[sqft_above]]+Homes[[#This Row],[sqft_basement]]," ")</f>
        <v>1540</v>
      </c>
      <c r="W1405" s="4">
        <v>4025</v>
      </c>
      <c r="X1405">
        <v>0</v>
      </c>
      <c r="Y1405">
        <v>0</v>
      </c>
      <c r="Z1405">
        <v>4</v>
      </c>
      <c r="AA1405" s="4">
        <v>1190</v>
      </c>
      <c r="AB1405" s="4">
        <v>350</v>
      </c>
      <c r="AC1405">
        <v>1908</v>
      </c>
      <c r="AD1405" t="s">
        <v>1531</v>
      </c>
      <c r="AE1405" t="s">
        <v>49</v>
      </c>
      <c r="AF1405" t="s">
        <v>192</v>
      </c>
    </row>
    <row r="1406" spans="1:32">
      <c r="A1406" t="str">
        <f>PROPER(TRIM(Homes[[#This Row],[street]]))</f>
        <v>15816 Ne 195Th St</v>
      </c>
      <c r="B1406" t="str">
        <f>PROPER(TRIM(Homes[[#This Row],[city]]))</f>
        <v>Woodinville</v>
      </c>
      <c r="C1406" t="str">
        <f>_xlfn.TEXTBEFORE(Homes[[#This Row],[statezip]]," ")</f>
        <v>WA</v>
      </c>
      <c r="D1406" s="6" t="str">
        <f>_xlfn.TEXTAFTER(Homes[[#This Row],[statezip]]," ")</f>
        <v>98072</v>
      </c>
      <c r="E1406" s="1">
        <v>570000</v>
      </c>
      <c r="F1406">
        <v>3</v>
      </c>
      <c r="G1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06" s="3" t="str">
        <f>Homes[[#This Row],[bedrooms]] &amp; " bd | " &amp; TEXT(Homes[[#This Row],[bathrooms]],"0.##") &amp; " ba"</f>
        <v>3 bd | 1.75 ba</v>
      </c>
      <c r="I1406" s="4">
        <v>1930</v>
      </c>
      <c r="J1406" s="1">
        <f>IFERROR(Homes[[#This Row],[price]]/Homes[[#This Row],[sqft_living]]," ")</f>
        <v>295.33678756476684</v>
      </c>
      <c r="K1406" s="4">
        <f>IFERROR(Homes[[#This Row],[sqft_lot]]/43560," ")</f>
        <v>0.83126721763085398</v>
      </c>
      <c r="L1406" t="str">
        <f>IF(Homes[[#This Row],[waterfront]]=1, "Yes","No")</f>
        <v>No</v>
      </c>
      <c r="M1406" s="4" t="str">
        <f>IF(Homes[[#This Row],[sqft_basement]]&gt;0, "Yes","No")</f>
        <v>No</v>
      </c>
      <c r="N1406" t="str">
        <f>CHOOSE(Homes[[#This Row],[view]]+1, "None","Fair","Good","Great","Excellent")</f>
        <v>None</v>
      </c>
      <c r="O1406" t="str">
        <f>CHOOSE(Homes[[#This Row],[condition]], "Poor","Fair","Average","Good","Excellent")</f>
        <v>Average</v>
      </c>
      <c r="P1406">
        <f ca="1">YEAR(TODAY())-Homes[[#This Row],[yr_built]]</f>
        <v>48</v>
      </c>
      <c r="Q1406">
        <v>2004</v>
      </c>
      <c r="R1406">
        <f ca="1">IF(Homes[[#This Row],[yr_renovated]]&gt;0, YEAR(TODAY())-Homes[[#This Row],[yr_renovated]], YEAR(TODAY())-Homes[[#This Row],[yr_built]])</f>
        <v>21</v>
      </c>
      <c r="S1406">
        <v>1</v>
      </c>
      <c r="T1406" s="2">
        <v>41786</v>
      </c>
      <c r="U1406" s="3">
        <v>1.75</v>
      </c>
      <c r="V1406" s="4">
        <f>IFERROR(Homes[[#This Row],[sqft_above]]+Homes[[#This Row],[sqft_basement]]," ")</f>
        <v>1930</v>
      </c>
      <c r="W1406" s="4">
        <v>36210</v>
      </c>
      <c r="X1406">
        <v>0</v>
      </c>
      <c r="Y1406">
        <v>0</v>
      </c>
      <c r="Z1406">
        <v>3</v>
      </c>
      <c r="AA1406" s="4">
        <v>1930</v>
      </c>
      <c r="AB1406" s="4">
        <v>0</v>
      </c>
      <c r="AC1406">
        <v>1977</v>
      </c>
      <c r="AD1406" t="s">
        <v>1532</v>
      </c>
      <c r="AE1406" t="s">
        <v>120</v>
      </c>
      <c r="AF1406" t="s">
        <v>275</v>
      </c>
    </row>
    <row r="1407" spans="1:32">
      <c r="A1407" t="str">
        <f>PROPER(TRIM(Homes[[#This Row],[street]]))</f>
        <v>31617 6Th Ave Sw</v>
      </c>
      <c r="B1407" t="str">
        <f>PROPER(TRIM(Homes[[#This Row],[city]]))</f>
        <v>Federal Way</v>
      </c>
      <c r="C1407" t="str">
        <f>_xlfn.TEXTBEFORE(Homes[[#This Row],[statezip]]," ")</f>
        <v>WA</v>
      </c>
      <c r="D1407" s="6" t="str">
        <f>_xlfn.TEXTAFTER(Homes[[#This Row],[statezip]]," ")</f>
        <v>98023</v>
      </c>
      <c r="E1407" s="1">
        <v>569950</v>
      </c>
      <c r="F1407">
        <v>5</v>
      </c>
      <c r="G1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07" s="3" t="str">
        <f>Homes[[#This Row],[bedrooms]] &amp; " bd | " &amp; TEXT(Homes[[#This Row],[bathrooms]],"0.##") &amp; " ba"</f>
        <v>5 bd | 4.5 ba</v>
      </c>
      <c r="I1407" s="4">
        <v>4850</v>
      </c>
      <c r="J1407" s="1">
        <f>IFERROR(Homes[[#This Row],[price]]/Homes[[#This Row],[sqft_living]]," ")</f>
        <v>117.51546391752578</v>
      </c>
      <c r="K1407" s="4">
        <f>IFERROR(Homes[[#This Row],[sqft_lot]]/43560," ")</f>
        <v>0.93898071625344348</v>
      </c>
      <c r="L1407" t="str">
        <f>IF(Homes[[#This Row],[waterfront]]=1, "Yes","No")</f>
        <v>No</v>
      </c>
      <c r="M1407" s="4" t="str">
        <f>IF(Homes[[#This Row],[sqft_basement]]&gt;0, "Yes","No")</f>
        <v>No</v>
      </c>
      <c r="N1407" t="str">
        <f>CHOOSE(Homes[[#This Row],[view]]+1, "None","Fair","Good","Great","Excellent")</f>
        <v>None</v>
      </c>
      <c r="O1407" t="str">
        <f>CHOOSE(Homes[[#This Row],[condition]], "Poor","Fair","Average","Good","Excellent")</f>
        <v>Average</v>
      </c>
      <c r="P1407">
        <f ca="1">YEAR(TODAY())-Homes[[#This Row],[yr_built]]</f>
        <v>24</v>
      </c>
      <c r="Q1407">
        <v>0</v>
      </c>
      <c r="R1407">
        <f ca="1">IF(Homes[[#This Row],[yr_renovated]]&gt;0, YEAR(TODAY())-Homes[[#This Row],[yr_renovated]], YEAR(TODAY())-Homes[[#This Row],[yr_built]])</f>
        <v>24</v>
      </c>
      <c r="S1407">
        <v>2</v>
      </c>
      <c r="T1407" s="2">
        <v>41786</v>
      </c>
      <c r="U1407" s="3">
        <v>4.5</v>
      </c>
      <c r="V1407" s="4">
        <f>IFERROR(Homes[[#This Row],[sqft_above]]+Homes[[#This Row],[sqft_basement]]," ")</f>
        <v>4850</v>
      </c>
      <c r="W1407" s="4">
        <v>40902</v>
      </c>
      <c r="X1407">
        <v>0</v>
      </c>
      <c r="Y1407">
        <v>0</v>
      </c>
      <c r="Z1407">
        <v>3</v>
      </c>
      <c r="AA1407" s="4">
        <v>4850</v>
      </c>
      <c r="AB1407" s="4">
        <v>0</v>
      </c>
      <c r="AC1407">
        <v>2001</v>
      </c>
      <c r="AD1407" t="s">
        <v>1533</v>
      </c>
      <c r="AE1407" t="s">
        <v>675</v>
      </c>
      <c r="AF1407" t="s">
        <v>1267</v>
      </c>
    </row>
    <row r="1408" spans="1:32">
      <c r="A1408" t="str">
        <f>PROPER(TRIM(Homes[[#This Row],[street]]))</f>
        <v>5011 Ne 180Th St</v>
      </c>
      <c r="B1408" t="str">
        <f>PROPER(TRIM(Homes[[#This Row],[city]]))</f>
        <v>Lake Forest Park</v>
      </c>
      <c r="C1408" t="str">
        <f>_xlfn.TEXTBEFORE(Homes[[#This Row],[statezip]]," ")</f>
        <v>WA</v>
      </c>
      <c r="D1408" s="6" t="str">
        <f>_xlfn.TEXTAFTER(Homes[[#This Row],[statezip]]," ")</f>
        <v>98155</v>
      </c>
      <c r="E1408" s="1">
        <v>569000</v>
      </c>
      <c r="F1408">
        <v>5</v>
      </c>
      <c r="G1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08" s="3" t="str">
        <f>Homes[[#This Row],[bedrooms]] &amp; " bd | " &amp; TEXT(Homes[[#This Row],[bathrooms]],"0.##") &amp; " ba"</f>
        <v>5 bd | 3. ba</v>
      </c>
      <c r="I1408" s="4">
        <v>3670</v>
      </c>
      <c r="J1408" s="1">
        <f>IFERROR(Homes[[#This Row],[price]]/Homes[[#This Row],[sqft_living]]," ")</f>
        <v>155.04087193460489</v>
      </c>
      <c r="K1408" s="4">
        <f>IFERROR(Homes[[#This Row],[sqft_lot]]/43560," ")</f>
        <v>0.24295224977043159</v>
      </c>
      <c r="L1408" t="str">
        <f>IF(Homes[[#This Row],[waterfront]]=1, "Yes","No")</f>
        <v>No</v>
      </c>
      <c r="M1408" s="4" t="str">
        <f>IF(Homes[[#This Row],[sqft_basement]]&gt;0, "Yes","No")</f>
        <v>Yes</v>
      </c>
      <c r="N1408" t="str">
        <f>CHOOSE(Homes[[#This Row],[view]]+1, "None","Fair","Good","Great","Excellent")</f>
        <v>None</v>
      </c>
      <c r="O1408" t="str">
        <f>CHOOSE(Homes[[#This Row],[condition]], "Poor","Fair","Average","Good","Excellent")</f>
        <v>Excellent</v>
      </c>
      <c r="P1408">
        <f ca="1">YEAR(TODAY())-Homes[[#This Row],[yr_built]]</f>
        <v>73</v>
      </c>
      <c r="Q1408">
        <v>1998</v>
      </c>
      <c r="R1408">
        <f ca="1">IF(Homes[[#This Row],[yr_renovated]]&gt;0, YEAR(TODAY())-Homes[[#This Row],[yr_renovated]], YEAR(TODAY())-Homes[[#This Row],[yr_built]])</f>
        <v>27</v>
      </c>
      <c r="S1408">
        <v>1</v>
      </c>
      <c r="T1408" s="2">
        <v>41800</v>
      </c>
      <c r="U1408" s="3">
        <v>3</v>
      </c>
      <c r="V1408" s="4">
        <f>IFERROR(Homes[[#This Row],[sqft_above]]+Homes[[#This Row],[sqft_basement]]," ")</f>
        <v>3670</v>
      </c>
      <c r="W1408" s="4">
        <v>10583</v>
      </c>
      <c r="X1408">
        <v>0</v>
      </c>
      <c r="Y1408">
        <v>0</v>
      </c>
      <c r="Z1408">
        <v>5</v>
      </c>
      <c r="AA1408" s="4">
        <v>2060</v>
      </c>
      <c r="AB1408" s="4">
        <v>1610</v>
      </c>
      <c r="AC1408">
        <v>1952</v>
      </c>
      <c r="AD1408" t="s">
        <v>1534</v>
      </c>
      <c r="AE1408" t="s">
        <v>743</v>
      </c>
      <c r="AF1408" t="s">
        <v>744</v>
      </c>
    </row>
    <row r="1409" spans="1:32">
      <c r="A1409" t="str">
        <f>PROPER(TRIM(Homes[[#This Row],[street]]))</f>
        <v>4123 13Th Ave S</v>
      </c>
      <c r="B1409" t="str">
        <f>PROPER(TRIM(Homes[[#This Row],[city]]))</f>
        <v>Seattle</v>
      </c>
      <c r="C1409" t="str">
        <f>_xlfn.TEXTBEFORE(Homes[[#This Row],[statezip]]," ")</f>
        <v>WA</v>
      </c>
      <c r="D1409" s="6" t="str">
        <f>_xlfn.TEXTAFTER(Homes[[#This Row],[statezip]]," ")</f>
        <v>98108</v>
      </c>
      <c r="E1409" s="1">
        <v>569000</v>
      </c>
      <c r="F1409">
        <v>3</v>
      </c>
      <c r="G1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409" s="3" t="str">
        <f>Homes[[#This Row],[bedrooms]] &amp; " bd | " &amp; TEXT(Homes[[#This Row],[bathrooms]],"0.##") &amp; " ba"</f>
        <v>3 bd | 3.25 ba</v>
      </c>
      <c r="I1409" s="4">
        <v>2220</v>
      </c>
      <c r="J1409" s="1">
        <f>IFERROR(Homes[[#This Row],[price]]/Homes[[#This Row],[sqft_living]]," ")</f>
        <v>256.30630630630628</v>
      </c>
      <c r="K1409" s="4">
        <f>IFERROR(Homes[[#This Row],[sqft_lot]]/43560," ")</f>
        <v>0.18886593204775023</v>
      </c>
      <c r="L1409" t="str">
        <f>IF(Homes[[#This Row],[waterfront]]=1, "Yes","No")</f>
        <v>No</v>
      </c>
      <c r="M1409" s="4" t="str">
        <f>IF(Homes[[#This Row],[sqft_basement]]&gt;0, "Yes","No")</f>
        <v>Yes</v>
      </c>
      <c r="N1409" t="str">
        <f>CHOOSE(Homes[[#This Row],[view]]+1, "None","Fair","Good","Great","Excellent")</f>
        <v>None</v>
      </c>
      <c r="O1409" t="str">
        <f>CHOOSE(Homes[[#This Row],[condition]], "Poor","Fair","Average","Good","Excellent")</f>
        <v>Excellent</v>
      </c>
      <c r="P1409">
        <f ca="1">YEAR(TODAY())-Homes[[#This Row],[yr_built]]</f>
        <v>96</v>
      </c>
      <c r="Q1409">
        <v>0</v>
      </c>
      <c r="R1409">
        <f ca="1">IF(Homes[[#This Row],[yr_renovated]]&gt;0, YEAR(TODAY())-Homes[[#This Row],[yr_renovated]], YEAR(TODAY())-Homes[[#This Row],[yr_built]])</f>
        <v>96</v>
      </c>
      <c r="S1409">
        <v>1.5</v>
      </c>
      <c r="T1409" s="2">
        <v>41829</v>
      </c>
      <c r="U1409" s="3">
        <v>3.25</v>
      </c>
      <c r="V1409" s="4">
        <f>IFERROR(Homes[[#This Row],[sqft_above]]+Homes[[#This Row],[sqft_basement]]," ")</f>
        <v>2220</v>
      </c>
      <c r="W1409" s="4">
        <v>8227</v>
      </c>
      <c r="X1409">
        <v>0</v>
      </c>
      <c r="Y1409">
        <v>0</v>
      </c>
      <c r="Z1409">
        <v>5</v>
      </c>
      <c r="AA1409" s="4">
        <v>1770</v>
      </c>
      <c r="AB1409" s="4">
        <v>450</v>
      </c>
      <c r="AC1409">
        <v>1929</v>
      </c>
      <c r="AD1409" t="s">
        <v>1535</v>
      </c>
      <c r="AE1409" t="s">
        <v>49</v>
      </c>
      <c r="AF1409" t="s">
        <v>1536</v>
      </c>
    </row>
    <row r="1410" spans="1:32">
      <c r="A1410" t="str">
        <f>PROPER(TRIM(Homes[[#This Row],[street]]))</f>
        <v>720 N 46Th St</v>
      </c>
      <c r="B1410" t="str">
        <f>PROPER(TRIM(Homes[[#This Row],[city]]))</f>
        <v>Seattle</v>
      </c>
      <c r="C1410" t="str">
        <f>_xlfn.TEXTBEFORE(Homes[[#This Row],[statezip]]," ")</f>
        <v>WA</v>
      </c>
      <c r="D1410" s="6" t="str">
        <f>_xlfn.TEXTAFTER(Homes[[#This Row],[statezip]]," ")</f>
        <v>98103</v>
      </c>
      <c r="E1410" s="1">
        <v>569000</v>
      </c>
      <c r="F1410">
        <v>4</v>
      </c>
      <c r="G1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10" s="3" t="str">
        <f>Homes[[#This Row],[bedrooms]] &amp; " bd | " &amp; TEXT(Homes[[#This Row],[bathrooms]],"0.##") &amp; " ba"</f>
        <v>4 bd | 2. ba</v>
      </c>
      <c r="I1410" s="4">
        <v>1730</v>
      </c>
      <c r="J1410" s="1">
        <f>IFERROR(Homes[[#This Row],[price]]/Homes[[#This Row],[sqft_living]]," ")</f>
        <v>328.90173410404623</v>
      </c>
      <c r="K1410" s="4">
        <f>IFERROR(Homes[[#This Row],[sqft_lot]]/43560," ")</f>
        <v>8.9164370982552796E-2</v>
      </c>
      <c r="L1410" t="str">
        <f>IF(Homes[[#This Row],[waterfront]]=1, "Yes","No")</f>
        <v>No</v>
      </c>
      <c r="M1410" s="4" t="str">
        <f>IF(Homes[[#This Row],[sqft_basement]]&gt;0, "Yes","No")</f>
        <v>Yes</v>
      </c>
      <c r="N1410" t="str">
        <f>CHOOSE(Homes[[#This Row],[view]]+1, "None","Fair","Good","Great","Excellent")</f>
        <v>None</v>
      </c>
      <c r="O1410" t="str">
        <f>CHOOSE(Homes[[#This Row],[condition]], "Poor","Fair","Average","Good","Excellent")</f>
        <v>Excellent</v>
      </c>
      <c r="P1410">
        <f ca="1">YEAR(TODAY())-Homes[[#This Row],[yr_built]]</f>
        <v>101</v>
      </c>
      <c r="Q1410">
        <v>1956</v>
      </c>
      <c r="R1410">
        <f ca="1">IF(Homes[[#This Row],[yr_renovated]]&gt;0, YEAR(TODAY())-Homes[[#This Row],[yr_renovated]], YEAR(TODAY())-Homes[[#This Row],[yr_built]])</f>
        <v>69</v>
      </c>
      <c r="S1410">
        <v>1</v>
      </c>
      <c r="T1410" s="2">
        <v>41813</v>
      </c>
      <c r="U1410" s="3">
        <v>2</v>
      </c>
      <c r="V1410" s="4">
        <f>IFERROR(Homes[[#This Row],[sqft_above]]+Homes[[#This Row],[sqft_basement]]," ")</f>
        <v>1730</v>
      </c>
      <c r="W1410" s="4">
        <v>3884</v>
      </c>
      <c r="X1410">
        <v>0</v>
      </c>
      <c r="Y1410">
        <v>0</v>
      </c>
      <c r="Z1410">
        <v>5</v>
      </c>
      <c r="AA1410" s="4">
        <v>1060</v>
      </c>
      <c r="AB1410" s="4">
        <v>670</v>
      </c>
      <c r="AC1410">
        <v>1924</v>
      </c>
      <c r="AD1410" t="s">
        <v>1537</v>
      </c>
      <c r="AE1410" t="s">
        <v>49</v>
      </c>
      <c r="AF1410" t="s">
        <v>172</v>
      </c>
    </row>
    <row r="1411" spans="1:32">
      <c r="A1411" t="str">
        <f>PROPER(TRIM(Homes[[#This Row],[street]]))</f>
        <v>10629 161St Avenue Northeast</v>
      </c>
      <c r="B1411" t="str">
        <f>PROPER(TRIM(Homes[[#This Row],[city]]))</f>
        <v>Redmond</v>
      </c>
      <c r="C1411" t="str">
        <f>_xlfn.TEXTBEFORE(Homes[[#This Row],[statezip]]," ")</f>
        <v>WA</v>
      </c>
      <c r="D1411" s="6" t="str">
        <f>_xlfn.TEXTAFTER(Homes[[#This Row],[statezip]]," ")</f>
        <v>98052</v>
      </c>
      <c r="E1411" s="1">
        <v>568500</v>
      </c>
      <c r="F1411">
        <v>3</v>
      </c>
      <c r="G1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11" s="3" t="str">
        <f>Homes[[#This Row],[bedrooms]] &amp; " bd | " &amp; TEXT(Homes[[#This Row],[bathrooms]],"0.##") &amp; " ba"</f>
        <v>3 bd | 2.75 ba</v>
      </c>
      <c r="I1411" s="4">
        <v>2180</v>
      </c>
      <c r="J1411" s="1">
        <f>IFERROR(Homes[[#This Row],[price]]/Homes[[#This Row],[sqft_living]]," ")</f>
        <v>260.77981651376149</v>
      </c>
      <c r="K1411" s="4">
        <f>IFERROR(Homes[[#This Row],[sqft_lot]]/43560," ")</f>
        <v>0.17261248852157943</v>
      </c>
      <c r="L1411" t="str">
        <f>IF(Homes[[#This Row],[waterfront]]=1, "Yes","No")</f>
        <v>No</v>
      </c>
      <c r="M1411" s="4" t="str">
        <f>IF(Homes[[#This Row],[sqft_basement]]&gt;0, "Yes","No")</f>
        <v>Yes</v>
      </c>
      <c r="N1411" t="str">
        <f>CHOOSE(Homes[[#This Row],[view]]+1, "None","Fair","Good","Great","Excellent")</f>
        <v>None</v>
      </c>
      <c r="O1411" t="str">
        <f>CHOOSE(Homes[[#This Row],[condition]], "Poor","Fair","Average","Good","Excellent")</f>
        <v>Good</v>
      </c>
      <c r="P1411">
        <f ca="1">YEAR(TODAY())-Homes[[#This Row],[yr_built]]</f>
        <v>44</v>
      </c>
      <c r="Q1411">
        <v>0</v>
      </c>
      <c r="R1411">
        <f ca="1">IF(Homes[[#This Row],[yr_renovated]]&gt;0, YEAR(TODAY())-Homes[[#This Row],[yr_renovated]], YEAR(TODAY())-Homes[[#This Row],[yr_built]])</f>
        <v>44</v>
      </c>
      <c r="S1411">
        <v>1</v>
      </c>
      <c r="T1411" s="2">
        <v>41792</v>
      </c>
      <c r="U1411" s="3">
        <v>2.75</v>
      </c>
      <c r="V1411" s="4">
        <f>IFERROR(Homes[[#This Row],[sqft_above]]+Homes[[#This Row],[sqft_basement]]," ")</f>
        <v>2180</v>
      </c>
      <c r="W1411" s="4">
        <v>7519</v>
      </c>
      <c r="X1411">
        <v>0</v>
      </c>
      <c r="Y1411">
        <v>0</v>
      </c>
      <c r="Z1411">
        <v>4</v>
      </c>
      <c r="AA1411" s="4">
        <v>1310</v>
      </c>
      <c r="AB1411" s="4">
        <v>870</v>
      </c>
      <c r="AC1411">
        <v>1981</v>
      </c>
      <c r="AD1411" t="s">
        <v>1538</v>
      </c>
      <c r="AE1411" t="s">
        <v>137</v>
      </c>
      <c r="AF1411" t="s">
        <v>138</v>
      </c>
    </row>
    <row r="1412" spans="1:32">
      <c r="A1412" t="str">
        <f>PROPER(TRIM(Homes[[#This Row],[street]]))</f>
        <v>547 240Th Ave Se</v>
      </c>
      <c r="B1412" t="str">
        <f>PROPER(TRIM(Homes[[#This Row],[city]]))</f>
        <v>Sammamish</v>
      </c>
      <c r="C1412" t="str">
        <f>_xlfn.TEXTBEFORE(Homes[[#This Row],[statezip]]," ")</f>
        <v>WA</v>
      </c>
      <c r="D1412" s="6" t="str">
        <f>_xlfn.TEXTAFTER(Homes[[#This Row],[statezip]]," ")</f>
        <v>98074</v>
      </c>
      <c r="E1412" s="1">
        <v>568500</v>
      </c>
      <c r="F1412">
        <v>4</v>
      </c>
      <c r="G1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12" s="3" t="str">
        <f>Homes[[#This Row],[bedrooms]] &amp; " bd | " &amp; TEXT(Homes[[#This Row],[bathrooms]],"0.##") &amp; " ba"</f>
        <v>4 bd | 2.5 ba</v>
      </c>
      <c r="I1412" s="4">
        <v>2460</v>
      </c>
      <c r="J1412" s="1">
        <f>IFERROR(Homes[[#This Row],[price]]/Homes[[#This Row],[sqft_living]]," ")</f>
        <v>231.09756097560975</v>
      </c>
      <c r="K1412" s="4">
        <f>IFERROR(Homes[[#This Row],[sqft_lot]]/43560," ")</f>
        <v>9.6418732782369149E-2</v>
      </c>
      <c r="L1412" t="str">
        <f>IF(Homes[[#This Row],[waterfront]]=1, "Yes","No")</f>
        <v>No</v>
      </c>
      <c r="M1412" s="4" t="str">
        <f>IF(Homes[[#This Row],[sqft_basement]]&gt;0, "Yes","No")</f>
        <v>No</v>
      </c>
      <c r="N1412" t="str">
        <f>CHOOSE(Homes[[#This Row],[view]]+1, "None","Fair","Good","Great","Excellent")</f>
        <v>None</v>
      </c>
      <c r="O1412" t="str">
        <f>CHOOSE(Homes[[#This Row],[condition]], "Poor","Fair","Average","Good","Excellent")</f>
        <v>Average</v>
      </c>
      <c r="P1412">
        <f ca="1">YEAR(TODAY())-Homes[[#This Row],[yr_built]]</f>
        <v>27</v>
      </c>
      <c r="Q1412">
        <v>2006</v>
      </c>
      <c r="R1412">
        <f ca="1">IF(Homes[[#This Row],[yr_renovated]]&gt;0, YEAR(TODAY())-Homes[[#This Row],[yr_renovated]], YEAR(TODAY())-Homes[[#This Row],[yr_built]])</f>
        <v>19</v>
      </c>
      <c r="S1412">
        <v>2</v>
      </c>
      <c r="T1412" s="2">
        <v>41797</v>
      </c>
      <c r="U1412" s="3">
        <v>2.5</v>
      </c>
      <c r="V1412" s="4">
        <f>IFERROR(Homes[[#This Row],[sqft_above]]+Homes[[#This Row],[sqft_basement]]," ")</f>
        <v>2460</v>
      </c>
      <c r="W1412" s="4">
        <v>4200</v>
      </c>
      <c r="X1412">
        <v>0</v>
      </c>
      <c r="Y1412">
        <v>0</v>
      </c>
      <c r="Z1412">
        <v>3</v>
      </c>
      <c r="AA1412" s="4">
        <v>2460</v>
      </c>
      <c r="AB1412" s="4">
        <v>0</v>
      </c>
      <c r="AC1412">
        <v>1998</v>
      </c>
      <c r="AD1412" t="s">
        <v>1539</v>
      </c>
      <c r="AE1412" t="s">
        <v>102</v>
      </c>
      <c r="AF1412" t="s">
        <v>266</v>
      </c>
    </row>
    <row r="1413" spans="1:32">
      <c r="A1413" t="str">
        <f>PROPER(TRIM(Homes[[#This Row],[street]]))</f>
        <v>25806 136Th Ave Se</v>
      </c>
      <c r="B1413" t="str">
        <f>PROPER(TRIM(Homes[[#This Row],[city]]))</f>
        <v>Kent</v>
      </c>
      <c r="C1413" t="str">
        <f>_xlfn.TEXTBEFORE(Homes[[#This Row],[statezip]]," ")</f>
        <v>WA</v>
      </c>
      <c r="D1413" s="6" t="str">
        <f>_xlfn.TEXTAFTER(Homes[[#This Row],[statezip]]," ")</f>
        <v>98042</v>
      </c>
      <c r="E1413" s="1">
        <v>568450</v>
      </c>
      <c r="F1413">
        <v>5</v>
      </c>
      <c r="G1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13" s="3" t="str">
        <f>Homes[[#This Row],[bedrooms]] &amp; " bd | " &amp; TEXT(Homes[[#This Row],[bathrooms]],"0.##") &amp; " ba"</f>
        <v>5 bd | 3.5 ba</v>
      </c>
      <c r="I1413" s="4">
        <v>3260</v>
      </c>
      <c r="J1413" s="1">
        <f>IFERROR(Homes[[#This Row],[price]]/Homes[[#This Row],[sqft_living]]," ")</f>
        <v>174.37116564417178</v>
      </c>
      <c r="K1413" s="4">
        <f>IFERROR(Homes[[#This Row],[sqft_lot]]/43560," ")</f>
        <v>1.35</v>
      </c>
      <c r="L1413" t="str">
        <f>IF(Homes[[#This Row],[waterfront]]=1, "Yes","No")</f>
        <v>No</v>
      </c>
      <c r="M1413" s="4" t="str">
        <f>IF(Homes[[#This Row],[sqft_basement]]&gt;0, "Yes","No")</f>
        <v>No</v>
      </c>
      <c r="N1413" t="str">
        <f>CHOOSE(Homes[[#This Row],[view]]+1, "None","Fair","Good","Great","Excellent")</f>
        <v>None</v>
      </c>
      <c r="O1413" t="str">
        <f>CHOOSE(Homes[[#This Row],[condition]], "Poor","Fair","Average","Good","Excellent")</f>
        <v>Good</v>
      </c>
      <c r="P1413">
        <f ca="1">YEAR(TODAY())-Homes[[#This Row],[yr_built]]</f>
        <v>56</v>
      </c>
      <c r="Q1413">
        <v>0</v>
      </c>
      <c r="R1413">
        <f ca="1">IF(Homes[[#This Row],[yr_renovated]]&gt;0, YEAR(TODAY())-Homes[[#This Row],[yr_renovated]], YEAR(TODAY())-Homes[[#This Row],[yr_built]])</f>
        <v>56</v>
      </c>
      <c r="S1413">
        <v>2</v>
      </c>
      <c r="T1413" s="2">
        <v>41808</v>
      </c>
      <c r="U1413" s="3">
        <v>3.5</v>
      </c>
      <c r="V1413" s="4">
        <f>IFERROR(Homes[[#This Row],[sqft_above]]+Homes[[#This Row],[sqft_basement]]," ")</f>
        <v>3260</v>
      </c>
      <c r="W1413" s="4">
        <v>58806</v>
      </c>
      <c r="X1413">
        <v>0</v>
      </c>
      <c r="Y1413">
        <v>0</v>
      </c>
      <c r="Z1413">
        <v>4</v>
      </c>
      <c r="AA1413" s="4">
        <v>3260</v>
      </c>
      <c r="AB1413" s="4">
        <v>0</v>
      </c>
      <c r="AC1413">
        <v>1969</v>
      </c>
      <c r="AD1413" t="s">
        <v>1540</v>
      </c>
      <c r="AE1413" t="s">
        <v>1392</v>
      </c>
      <c r="AF1413" t="s">
        <v>85</v>
      </c>
    </row>
    <row r="1414" spans="1:32">
      <c r="A1414" t="str">
        <f>PROPER(TRIM(Homes[[#This Row],[street]]))</f>
        <v>2714 Sw 164Th Pl</v>
      </c>
      <c r="B1414" t="str">
        <f>PROPER(TRIM(Homes[[#This Row],[city]]))</f>
        <v>Burien</v>
      </c>
      <c r="C1414" t="str">
        <f>_xlfn.TEXTBEFORE(Homes[[#This Row],[statezip]]," ")</f>
        <v>WA</v>
      </c>
      <c r="D1414" s="6" t="str">
        <f>_xlfn.TEXTAFTER(Homes[[#This Row],[statezip]]," ")</f>
        <v>98166</v>
      </c>
      <c r="E1414" s="1">
        <v>568000</v>
      </c>
      <c r="F1414">
        <v>4</v>
      </c>
      <c r="G1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14" s="3" t="str">
        <f>Homes[[#This Row],[bedrooms]] &amp; " bd | " &amp; TEXT(Homes[[#This Row],[bathrooms]],"0.##") &amp; " ba"</f>
        <v>4 bd | 1.75 ba</v>
      </c>
      <c r="I1414" s="4">
        <v>2790</v>
      </c>
      <c r="J1414" s="1">
        <f>IFERROR(Homes[[#This Row],[price]]/Homes[[#This Row],[sqft_living]]," ")</f>
        <v>203.584229390681</v>
      </c>
      <c r="K1414" s="4">
        <f>IFERROR(Homes[[#This Row],[sqft_lot]]/43560," ")</f>
        <v>0.40119375573921029</v>
      </c>
      <c r="L1414" t="str">
        <f>IF(Homes[[#This Row],[waterfront]]=1, "Yes","No")</f>
        <v>No</v>
      </c>
      <c r="M1414" s="4" t="str">
        <f>IF(Homes[[#This Row],[sqft_basement]]&gt;0, "Yes","No")</f>
        <v>Yes</v>
      </c>
      <c r="N1414" t="str">
        <f>CHOOSE(Homes[[#This Row],[view]]+1, "None","Fair","Good","Great","Excellent")</f>
        <v>Good</v>
      </c>
      <c r="O1414" t="str">
        <f>CHOOSE(Homes[[#This Row],[condition]], "Poor","Fair","Average","Good","Excellent")</f>
        <v>Average</v>
      </c>
      <c r="P1414">
        <f ca="1">YEAR(TODAY())-Homes[[#This Row],[yr_built]]</f>
        <v>69</v>
      </c>
      <c r="Q1414">
        <v>2001</v>
      </c>
      <c r="R1414">
        <f ca="1">IF(Homes[[#This Row],[yr_renovated]]&gt;0, YEAR(TODAY())-Homes[[#This Row],[yr_renovated]], YEAR(TODAY())-Homes[[#This Row],[yr_built]])</f>
        <v>24</v>
      </c>
      <c r="S1414">
        <v>1</v>
      </c>
      <c r="T1414" s="2">
        <v>41828</v>
      </c>
      <c r="U1414" s="3">
        <v>1.75</v>
      </c>
      <c r="V1414" s="4">
        <f>IFERROR(Homes[[#This Row],[sqft_above]]+Homes[[#This Row],[sqft_basement]]," ")</f>
        <v>2790</v>
      </c>
      <c r="W1414" s="4">
        <v>17476</v>
      </c>
      <c r="X1414">
        <v>0</v>
      </c>
      <c r="Y1414">
        <v>2</v>
      </c>
      <c r="Z1414">
        <v>3</v>
      </c>
      <c r="AA1414" s="4">
        <v>1450</v>
      </c>
      <c r="AB1414" s="4">
        <v>1340</v>
      </c>
      <c r="AC1414">
        <v>1956</v>
      </c>
      <c r="AD1414" t="s">
        <v>1541</v>
      </c>
      <c r="AE1414" t="s">
        <v>379</v>
      </c>
      <c r="AF1414" t="s">
        <v>227</v>
      </c>
    </row>
    <row r="1415" spans="1:32">
      <c r="A1415" t="str">
        <f>PROPER(TRIM(Homes[[#This Row],[street]]))</f>
        <v>5519 236Th Ave Ne</v>
      </c>
      <c r="B1415" t="str">
        <f>PROPER(TRIM(Homes[[#This Row],[city]]))</f>
        <v>Redmond</v>
      </c>
      <c r="C1415" t="str">
        <f>_xlfn.TEXTBEFORE(Homes[[#This Row],[statezip]]," ")</f>
        <v>WA</v>
      </c>
      <c r="D1415" s="6" t="str">
        <f>_xlfn.TEXTAFTER(Homes[[#This Row],[statezip]]," ")</f>
        <v>98053</v>
      </c>
      <c r="E1415" s="1">
        <v>568000</v>
      </c>
      <c r="F1415">
        <v>4</v>
      </c>
      <c r="G1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15" s="3" t="str">
        <f>Homes[[#This Row],[bedrooms]] &amp; " bd | " &amp; TEXT(Homes[[#This Row],[bathrooms]],"0.##") &amp; " ba"</f>
        <v>4 bd | 1.75 ba</v>
      </c>
      <c r="I1415" s="4">
        <v>2110</v>
      </c>
      <c r="J1415" s="1">
        <f>IFERROR(Homes[[#This Row],[price]]/Homes[[#This Row],[sqft_living]]," ")</f>
        <v>269.19431279620852</v>
      </c>
      <c r="K1415" s="4">
        <f>IFERROR(Homes[[#This Row],[sqft_lot]]/43560," ")</f>
        <v>6.1</v>
      </c>
      <c r="L1415" t="str">
        <f>IF(Homes[[#This Row],[waterfront]]=1, "Yes","No")</f>
        <v>No</v>
      </c>
      <c r="M1415" s="4" t="str">
        <f>IF(Homes[[#This Row],[sqft_basement]]&gt;0, "Yes","No")</f>
        <v>No</v>
      </c>
      <c r="N1415" t="str">
        <f>CHOOSE(Homes[[#This Row],[view]]+1, "None","Fair","Good","Great","Excellent")</f>
        <v>None</v>
      </c>
      <c r="O1415" t="str">
        <f>CHOOSE(Homes[[#This Row],[condition]], "Poor","Fair","Average","Good","Excellent")</f>
        <v>Good</v>
      </c>
      <c r="P1415">
        <f ca="1">YEAR(TODAY())-Homes[[#This Row],[yr_built]]</f>
        <v>46</v>
      </c>
      <c r="Q1415">
        <v>0</v>
      </c>
      <c r="R1415">
        <f ca="1">IF(Homes[[#This Row],[yr_renovated]]&gt;0, YEAR(TODAY())-Homes[[#This Row],[yr_renovated]], YEAR(TODAY())-Homes[[#This Row],[yr_built]])</f>
        <v>46</v>
      </c>
      <c r="S1415">
        <v>1</v>
      </c>
      <c r="T1415" s="2">
        <v>41816</v>
      </c>
      <c r="U1415" s="3">
        <v>1.75</v>
      </c>
      <c r="V1415" s="4">
        <f>IFERROR(Homes[[#This Row],[sqft_above]]+Homes[[#This Row],[sqft_basement]]," ")</f>
        <v>2110</v>
      </c>
      <c r="W1415" s="4">
        <v>265716</v>
      </c>
      <c r="X1415">
        <v>0</v>
      </c>
      <c r="Y1415">
        <v>0</v>
      </c>
      <c r="Z1415">
        <v>4</v>
      </c>
      <c r="AA1415" s="4">
        <v>2110</v>
      </c>
      <c r="AB1415" s="4">
        <v>0</v>
      </c>
      <c r="AC1415">
        <v>1979</v>
      </c>
      <c r="AD1415" t="s">
        <v>1542</v>
      </c>
      <c r="AE1415" t="s">
        <v>137</v>
      </c>
      <c r="AF1415" t="s">
        <v>208</v>
      </c>
    </row>
    <row r="1416" spans="1:32">
      <c r="A1416" t="str">
        <f>PROPER(TRIM(Homes[[#This Row],[street]]))</f>
        <v>2202 238Th Ave Se</v>
      </c>
      <c r="B1416" t="str">
        <f>PROPER(TRIM(Homes[[#This Row],[city]]))</f>
        <v>Sammamish</v>
      </c>
      <c r="C1416" t="str">
        <f>_xlfn.TEXTBEFORE(Homes[[#This Row],[statezip]]," ")</f>
        <v>WA</v>
      </c>
      <c r="D1416" s="6" t="str">
        <f>_xlfn.TEXTAFTER(Homes[[#This Row],[statezip]]," ")</f>
        <v>98075</v>
      </c>
      <c r="E1416" s="1">
        <v>568000</v>
      </c>
      <c r="F1416">
        <v>4</v>
      </c>
      <c r="G1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16" s="3" t="str">
        <f>Homes[[#This Row],[bedrooms]] &amp; " bd | " &amp; TEXT(Homes[[#This Row],[bathrooms]],"0.##") &amp; " ba"</f>
        <v>4 bd | 2. ba</v>
      </c>
      <c r="I1416" s="4">
        <v>2340</v>
      </c>
      <c r="J1416" s="1">
        <f>IFERROR(Homes[[#This Row],[price]]/Homes[[#This Row],[sqft_living]]," ")</f>
        <v>242.73504273504273</v>
      </c>
      <c r="K1416" s="4">
        <f>IFERROR(Homes[[#This Row],[sqft_lot]]/43560," ")</f>
        <v>1.1531910009182738</v>
      </c>
      <c r="L1416" t="str">
        <f>IF(Homes[[#This Row],[waterfront]]=1, "Yes","No")</f>
        <v>No</v>
      </c>
      <c r="M1416" s="4" t="str">
        <f>IF(Homes[[#This Row],[sqft_basement]]&gt;0, "Yes","No")</f>
        <v>Yes</v>
      </c>
      <c r="N1416" t="str">
        <f>CHOOSE(Homes[[#This Row],[view]]+1, "None","Fair","Good","Great","Excellent")</f>
        <v>None</v>
      </c>
      <c r="O1416" t="str">
        <f>CHOOSE(Homes[[#This Row],[condition]], "Poor","Fair","Average","Good","Excellent")</f>
        <v>Good</v>
      </c>
      <c r="P1416">
        <f ca="1">YEAR(TODAY())-Homes[[#This Row],[yr_built]]</f>
        <v>59</v>
      </c>
      <c r="Q1416">
        <v>0</v>
      </c>
      <c r="R1416">
        <f ca="1">IF(Homes[[#This Row],[yr_renovated]]&gt;0, YEAR(TODAY())-Homes[[#This Row],[yr_renovated]], YEAR(TODAY())-Homes[[#This Row],[yr_built]])</f>
        <v>59</v>
      </c>
      <c r="S1416">
        <v>1</v>
      </c>
      <c r="T1416" s="2">
        <v>41789</v>
      </c>
      <c r="U1416" s="3">
        <v>2</v>
      </c>
      <c r="V1416" s="4">
        <f>IFERROR(Homes[[#This Row],[sqft_above]]+Homes[[#This Row],[sqft_basement]]," ")</f>
        <v>2340</v>
      </c>
      <c r="W1416" s="4">
        <v>50233</v>
      </c>
      <c r="X1416">
        <v>0</v>
      </c>
      <c r="Y1416">
        <v>0</v>
      </c>
      <c r="Z1416">
        <v>4</v>
      </c>
      <c r="AA1416" s="4">
        <v>1170</v>
      </c>
      <c r="AB1416" s="4">
        <v>1170</v>
      </c>
      <c r="AC1416">
        <v>1966</v>
      </c>
      <c r="AD1416" t="s">
        <v>1543</v>
      </c>
      <c r="AE1416" t="s">
        <v>102</v>
      </c>
      <c r="AF1416" t="s">
        <v>103</v>
      </c>
    </row>
    <row r="1417" spans="1:32">
      <c r="A1417" t="str">
        <f>PROPER(TRIM(Homes[[#This Row],[street]]))</f>
        <v>5404-5410 Beach Dr Sw</v>
      </c>
      <c r="B1417" t="str">
        <f>PROPER(TRIM(Homes[[#This Row],[city]]))</f>
        <v>Seattle</v>
      </c>
      <c r="C1417" t="str">
        <f>_xlfn.TEXTBEFORE(Homes[[#This Row],[statezip]]," ")</f>
        <v>WA</v>
      </c>
      <c r="D1417" s="6" t="str">
        <f>_xlfn.TEXTAFTER(Homes[[#This Row],[statezip]]," ")</f>
        <v>98136</v>
      </c>
      <c r="E1417" s="1">
        <v>568000</v>
      </c>
      <c r="F1417">
        <v>3</v>
      </c>
      <c r="G1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17" s="3" t="str">
        <f>Homes[[#This Row],[bedrooms]] &amp; " bd | " &amp; TEXT(Homes[[#This Row],[bathrooms]],"0.##") &amp; " ba"</f>
        <v>3 bd | 1.75 ba</v>
      </c>
      <c r="I1417" s="4">
        <v>2050</v>
      </c>
      <c r="J1417" s="1">
        <f>IFERROR(Homes[[#This Row],[price]]/Homes[[#This Row],[sqft_living]]," ")</f>
        <v>277.07317073170731</v>
      </c>
      <c r="K1417" s="4">
        <f>IFERROR(Homes[[#This Row],[sqft_lot]]/43560," ")</f>
        <v>8.0808080808080815E-2</v>
      </c>
      <c r="L1417" t="str">
        <f>IF(Homes[[#This Row],[waterfront]]=1, "Yes","No")</f>
        <v>No</v>
      </c>
      <c r="M1417" s="4" t="str">
        <f>IF(Homes[[#This Row],[sqft_basement]]&gt;0, "Yes","No")</f>
        <v>Yes</v>
      </c>
      <c r="N1417" t="str">
        <f>CHOOSE(Homes[[#This Row],[view]]+1, "None","Fair","Good","Great","Excellent")</f>
        <v>None</v>
      </c>
      <c r="O1417" t="str">
        <f>CHOOSE(Homes[[#This Row],[condition]], "Poor","Fair","Average","Good","Excellent")</f>
        <v>Good</v>
      </c>
      <c r="P1417">
        <f ca="1">YEAR(TODAY())-Homes[[#This Row],[yr_built]]</f>
        <v>48</v>
      </c>
      <c r="Q1417">
        <v>0</v>
      </c>
      <c r="R1417">
        <f ca="1">IF(Homes[[#This Row],[yr_renovated]]&gt;0, YEAR(TODAY())-Homes[[#This Row],[yr_renovated]], YEAR(TODAY())-Homes[[#This Row],[yr_built]])</f>
        <v>48</v>
      </c>
      <c r="S1417">
        <v>1</v>
      </c>
      <c r="T1417" s="2">
        <v>41799</v>
      </c>
      <c r="U1417" s="3">
        <v>1.75</v>
      </c>
      <c r="V1417" s="4">
        <f>IFERROR(Homes[[#This Row],[sqft_above]]+Homes[[#This Row],[sqft_basement]]," ")</f>
        <v>2050</v>
      </c>
      <c r="W1417" s="4">
        <v>3520</v>
      </c>
      <c r="X1417">
        <v>0</v>
      </c>
      <c r="Y1417">
        <v>0</v>
      </c>
      <c r="Z1417">
        <v>4</v>
      </c>
      <c r="AA1417" s="4">
        <v>1070</v>
      </c>
      <c r="AB1417" s="4">
        <v>980</v>
      </c>
      <c r="AC1417">
        <v>1977</v>
      </c>
      <c r="AD1417" t="s">
        <v>1544</v>
      </c>
      <c r="AE1417" t="s">
        <v>49</v>
      </c>
      <c r="AF1417" t="s">
        <v>298</v>
      </c>
    </row>
    <row r="1418" spans="1:32">
      <c r="A1418" t="str">
        <f>PROPER(TRIM(Homes[[#This Row],[street]]))</f>
        <v>561 Mountain View Ln Nw</v>
      </c>
      <c r="B1418" t="str">
        <f>PROPER(TRIM(Homes[[#This Row],[city]]))</f>
        <v>Issaquah</v>
      </c>
      <c r="C1418" t="str">
        <f>_xlfn.TEXTBEFORE(Homes[[#This Row],[statezip]]," ")</f>
        <v>WA</v>
      </c>
      <c r="D1418" s="6" t="str">
        <f>_xlfn.TEXTAFTER(Homes[[#This Row],[statezip]]," ")</f>
        <v>98027</v>
      </c>
      <c r="E1418" s="1">
        <v>567500</v>
      </c>
      <c r="F1418">
        <v>3</v>
      </c>
      <c r="G1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18" s="3" t="str">
        <f>Homes[[#This Row],[bedrooms]] &amp; " bd | " &amp; TEXT(Homes[[#This Row],[bathrooms]],"0.##") &amp; " ba"</f>
        <v>3 bd | 2.5 ba</v>
      </c>
      <c r="I1418" s="4">
        <v>2280</v>
      </c>
      <c r="J1418" s="1">
        <f>IFERROR(Homes[[#This Row],[price]]/Homes[[#This Row],[sqft_living]]," ")</f>
        <v>248.90350877192984</v>
      </c>
      <c r="K1418" s="4">
        <f>IFERROR(Homes[[#This Row],[sqft_lot]]/43560," ")</f>
        <v>5.743801652892562E-2</v>
      </c>
      <c r="L1418" t="str">
        <f>IF(Homes[[#This Row],[waterfront]]=1, "Yes","No")</f>
        <v>No</v>
      </c>
      <c r="M1418" s="4" t="str">
        <f>IF(Homes[[#This Row],[sqft_basement]]&gt;0, "Yes","No")</f>
        <v>Yes</v>
      </c>
      <c r="N1418" t="str">
        <f>CHOOSE(Homes[[#This Row],[view]]+1, "None","Fair","Good","Great","Excellent")</f>
        <v>None</v>
      </c>
      <c r="O1418" t="str">
        <f>CHOOSE(Homes[[#This Row],[condition]], "Poor","Fair","Average","Good","Excellent")</f>
        <v>Average</v>
      </c>
      <c r="P1418">
        <f ca="1">YEAR(TODAY())-Homes[[#This Row],[yr_built]]</f>
        <v>19</v>
      </c>
      <c r="Q1418">
        <v>0</v>
      </c>
      <c r="R1418">
        <f ca="1">IF(Homes[[#This Row],[yr_renovated]]&gt;0, YEAR(TODAY())-Homes[[#This Row],[yr_renovated]], YEAR(TODAY())-Homes[[#This Row],[yr_built]])</f>
        <v>19</v>
      </c>
      <c r="S1418">
        <v>2</v>
      </c>
      <c r="T1418" s="2">
        <v>41822</v>
      </c>
      <c r="U1418" s="3">
        <v>2.5</v>
      </c>
      <c r="V1418" s="4">
        <f>IFERROR(Homes[[#This Row],[sqft_above]]+Homes[[#This Row],[sqft_basement]]," ")</f>
        <v>2280</v>
      </c>
      <c r="W1418" s="4">
        <v>2502</v>
      </c>
      <c r="X1418">
        <v>0</v>
      </c>
      <c r="Y1418">
        <v>0</v>
      </c>
      <c r="Z1418">
        <v>3</v>
      </c>
      <c r="AA1418" s="4">
        <v>1880</v>
      </c>
      <c r="AB1418" s="4">
        <v>400</v>
      </c>
      <c r="AC1418">
        <v>2006</v>
      </c>
      <c r="AD1418" t="s">
        <v>1545</v>
      </c>
      <c r="AE1418" t="s">
        <v>79</v>
      </c>
      <c r="AF1418" t="s">
        <v>82</v>
      </c>
    </row>
    <row r="1419" spans="1:32">
      <c r="A1419" t="str">
        <f>PROPER(TRIM(Homes[[#This Row],[street]]))</f>
        <v>7075-7131 Thompson Ave Se</v>
      </c>
      <c r="B1419" t="str">
        <f>PROPER(TRIM(Homes[[#This Row],[city]]))</f>
        <v>Snoqualmie</v>
      </c>
      <c r="C1419" t="str">
        <f>_xlfn.TEXTBEFORE(Homes[[#This Row],[statezip]]," ")</f>
        <v>WA</v>
      </c>
      <c r="D1419" s="6" t="str">
        <f>_xlfn.TEXTAFTER(Homes[[#This Row],[statezip]]," ")</f>
        <v>98065</v>
      </c>
      <c r="E1419" s="1">
        <v>567500</v>
      </c>
      <c r="F1419">
        <v>3</v>
      </c>
      <c r="G1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19" s="3" t="str">
        <f>Homes[[#This Row],[bedrooms]] &amp; " bd | " &amp; TEXT(Homes[[#This Row],[bathrooms]],"0.##") &amp; " ba"</f>
        <v>3 bd | 2.5 ba</v>
      </c>
      <c r="I1419" s="4">
        <v>2300</v>
      </c>
      <c r="J1419" s="1">
        <f>IFERROR(Homes[[#This Row],[price]]/Homes[[#This Row],[sqft_living]]," ")</f>
        <v>246.7391304347826</v>
      </c>
      <c r="K1419" s="4">
        <f>IFERROR(Homes[[#This Row],[sqft_lot]]/43560," ")</f>
        <v>0.16983471074380166</v>
      </c>
      <c r="L1419" t="str">
        <f>IF(Homes[[#This Row],[waterfront]]=1, "Yes","No")</f>
        <v>No</v>
      </c>
      <c r="M1419" s="4" t="str">
        <f>IF(Homes[[#This Row],[sqft_basement]]&gt;0, "Yes","No")</f>
        <v>No</v>
      </c>
      <c r="N1419" t="str">
        <f>CHOOSE(Homes[[#This Row],[view]]+1, "None","Fair","Good","Great","Excellent")</f>
        <v>None</v>
      </c>
      <c r="O1419" t="str">
        <f>CHOOSE(Homes[[#This Row],[condition]], "Poor","Fair","Average","Good","Excellent")</f>
        <v>Average</v>
      </c>
      <c r="P1419">
        <f ca="1">YEAR(TODAY())-Homes[[#This Row],[yr_built]]</f>
        <v>24</v>
      </c>
      <c r="Q1419">
        <v>0</v>
      </c>
      <c r="R1419">
        <f ca="1">IF(Homes[[#This Row],[yr_renovated]]&gt;0, YEAR(TODAY())-Homes[[#This Row],[yr_renovated]], YEAR(TODAY())-Homes[[#This Row],[yr_built]])</f>
        <v>24</v>
      </c>
      <c r="S1419">
        <v>2</v>
      </c>
      <c r="T1419" s="2">
        <v>41798</v>
      </c>
      <c r="U1419" s="3">
        <v>2.5</v>
      </c>
      <c r="V1419" s="4">
        <f>IFERROR(Homes[[#This Row],[sqft_above]]+Homes[[#This Row],[sqft_basement]]," ")</f>
        <v>2300</v>
      </c>
      <c r="W1419" s="4">
        <v>7398</v>
      </c>
      <c r="X1419">
        <v>0</v>
      </c>
      <c r="Y1419">
        <v>0</v>
      </c>
      <c r="Z1419">
        <v>3</v>
      </c>
      <c r="AA1419" s="4">
        <v>2300</v>
      </c>
      <c r="AB1419" s="4">
        <v>0</v>
      </c>
      <c r="AC1419">
        <v>2001</v>
      </c>
      <c r="AD1419" t="s">
        <v>1519</v>
      </c>
      <c r="AE1419" t="s">
        <v>313</v>
      </c>
      <c r="AF1419" t="s">
        <v>314</v>
      </c>
    </row>
    <row r="1420" spans="1:32">
      <c r="A1420" t="str">
        <f>PROPER(TRIM(Homes[[#This Row],[street]]))</f>
        <v>7913-7935 79Th Way Ne</v>
      </c>
      <c r="B1420" t="str">
        <f>PROPER(TRIM(Homes[[#This Row],[city]]))</f>
        <v>Kirkland</v>
      </c>
      <c r="C1420" t="str">
        <f>_xlfn.TEXTBEFORE(Homes[[#This Row],[statezip]]," ")</f>
        <v>WA</v>
      </c>
      <c r="D1420" s="6" t="str">
        <f>_xlfn.TEXTAFTER(Homes[[#This Row],[statezip]]," ")</f>
        <v>98034</v>
      </c>
      <c r="E1420" s="1">
        <v>567000</v>
      </c>
      <c r="F1420">
        <v>3</v>
      </c>
      <c r="G1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0" s="3" t="str">
        <f>Homes[[#This Row],[bedrooms]] &amp; " bd | " &amp; TEXT(Homes[[#This Row],[bathrooms]],"0.##") &amp; " ba"</f>
        <v>3 bd | 2.5 ba</v>
      </c>
      <c r="I1420" s="4">
        <v>2540</v>
      </c>
      <c r="J1420" s="1">
        <f>IFERROR(Homes[[#This Row],[price]]/Homes[[#This Row],[sqft_living]]," ")</f>
        <v>223.22834645669292</v>
      </c>
      <c r="K1420" s="4">
        <f>IFERROR(Homes[[#This Row],[sqft_lot]]/43560," ")</f>
        <v>0.13987603305785123</v>
      </c>
      <c r="L1420" t="str">
        <f>IF(Homes[[#This Row],[waterfront]]=1, "Yes","No")</f>
        <v>No</v>
      </c>
      <c r="M1420" s="4" t="str">
        <f>IF(Homes[[#This Row],[sqft_basement]]&gt;0, "Yes","No")</f>
        <v>No</v>
      </c>
      <c r="N1420" t="str">
        <f>CHOOSE(Homes[[#This Row],[view]]+1, "None","Fair","Good","Great","Excellent")</f>
        <v>None</v>
      </c>
      <c r="O1420" t="str">
        <f>CHOOSE(Homes[[#This Row],[condition]], "Poor","Fair","Average","Good","Excellent")</f>
        <v>Average</v>
      </c>
      <c r="P1420">
        <f ca="1">YEAR(TODAY())-Homes[[#This Row],[yr_built]]</f>
        <v>26</v>
      </c>
      <c r="Q1420">
        <v>0</v>
      </c>
      <c r="R1420">
        <f ca="1">IF(Homes[[#This Row],[yr_renovated]]&gt;0, YEAR(TODAY())-Homes[[#This Row],[yr_renovated]], YEAR(TODAY())-Homes[[#This Row],[yr_built]])</f>
        <v>26</v>
      </c>
      <c r="S1420">
        <v>2</v>
      </c>
      <c r="T1420" s="2">
        <v>41780</v>
      </c>
      <c r="U1420" s="3">
        <v>2.5</v>
      </c>
      <c r="V1420" s="4">
        <f>IFERROR(Homes[[#This Row],[sqft_above]]+Homes[[#This Row],[sqft_basement]]," ")</f>
        <v>2540</v>
      </c>
      <c r="W1420" s="4">
        <v>6093</v>
      </c>
      <c r="X1420">
        <v>0</v>
      </c>
      <c r="Y1420">
        <v>0</v>
      </c>
      <c r="Z1420">
        <v>3</v>
      </c>
      <c r="AA1420" s="4">
        <v>2540</v>
      </c>
      <c r="AB1420" s="4">
        <v>0</v>
      </c>
      <c r="AC1420">
        <v>1999</v>
      </c>
      <c r="AD1420" t="s">
        <v>1546</v>
      </c>
      <c r="AE1420" t="s">
        <v>46</v>
      </c>
      <c r="AF1420" t="s">
        <v>47</v>
      </c>
    </row>
    <row r="1421" spans="1:32">
      <c r="A1421" t="str">
        <f>PROPER(TRIM(Homes[[#This Row],[street]]))</f>
        <v>23238 Ne 29Th Ct</v>
      </c>
      <c r="B1421" t="str">
        <f>PROPER(TRIM(Homes[[#This Row],[city]]))</f>
        <v>Sammamish</v>
      </c>
      <c r="C1421" t="str">
        <f>_xlfn.TEXTBEFORE(Homes[[#This Row],[statezip]]," ")</f>
        <v>WA</v>
      </c>
      <c r="D1421" s="6" t="str">
        <f>_xlfn.TEXTAFTER(Homes[[#This Row],[statezip]]," ")</f>
        <v>98074</v>
      </c>
      <c r="E1421" s="1">
        <v>566000</v>
      </c>
      <c r="F1421">
        <v>4</v>
      </c>
      <c r="G1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21" s="3" t="str">
        <f>Homes[[#This Row],[bedrooms]] &amp; " bd | " &amp; TEXT(Homes[[#This Row],[bathrooms]],"0.##") &amp; " ba"</f>
        <v>4 bd | 2.25 ba</v>
      </c>
      <c r="I1421" s="4">
        <v>2170</v>
      </c>
      <c r="J1421" s="1">
        <f>IFERROR(Homes[[#This Row],[price]]/Homes[[#This Row],[sqft_living]]," ")</f>
        <v>260.82949308755758</v>
      </c>
      <c r="K1421" s="4">
        <f>IFERROR(Homes[[#This Row],[sqft_lot]]/43560," ")</f>
        <v>0.17761707988980716</v>
      </c>
      <c r="L1421" t="str">
        <f>IF(Homes[[#This Row],[waterfront]]=1, "Yes","No")</f>
        <v>No</v>
      </c>
      <c r="M1421" s="4" t="str">
        <f>IF(Homes[[#This Row],[sqft_basement]]&gt;0, "Yes","No")</f>
        <v>No</v>
      </c>
      <c r="N1421" t="str">
        <f>CHOOSE(Homes[[#This Row],[view]]+1, "None","Fair","Good","Great","Excellent")</f>
        <v>None</v>
      </c>
      <c r="O1421" t="str">
        <f>CHOOSE(Homes[[#This Row],[condition]], "Poor","Fair","Average","Good","Excellent")</f>
        <v>Average</v>
      </c>
      <c r="P1421">
        <f ca="1">YEAR(TODAY())-Homes[[#This Row],[yr_built]]</f>
        <v>38</v>
      </c>
      <c r="Q1421">
        <v>2000</v>
      </c>
      <c r="R1421">
        <f ca="1">IF(Homes[[#This Row],[yr_renovated]]&gt;0, YEAR(TODAY())-Homes[[#This Row],[yr_renovated]], YEAR(TODAY())-Homes[[#This Row],[yr_built]])</f>
        <v>25</v>
      </c>
      <c r="S1421">
        <v>2</v>
      </c>
      <c r="T1421" s="2">
        <v>41806</v>
      </c>
      <c r="U1421" s="3">
        <v>2.25</v>
      </c>
      <c r="V1421" s="4">
        <f>IFERROR(Homes[[#This Row],[sqft_above]]+Homes[[#This Row],[sqft_basement]]," ")</f>
        <v>2170</v>
      </c>
      <c r="W1421" s="4">
        <v>7737</v>
      </c>
      <c r="X1421">
        <v>0</v>
      </c>
      <c r="Y1421">
        <v>0</v>
      </c>
      <c r="Z1421">
        <v>3</v>
      </c>
      <c r="AA1421" s="4">
        <v>2170</v>
      </c>
      <c r="AB1421" s="4">
        <v>0</v>
      </c>
      <c r="AC1421">
        <v>1987</v>
      </c>
      <c r="AD1421" t="s">
        <v>1547</v>
      </c>
      <c r="AE1421" t="s">
        <v>102</v>
      </c>
      <c r="AF1421" t="s">
        <v>266</v>
      </c>
    </row>
    <row r="1422" spans="1:32">
      <c r="A1422" t="str">
        <f>PROPER(TRIM(Homes[[#This Row],[street]]))</f>
        <v>7328 12Th Ave Nw</v>
      </c>
      <c r="B1422" t="str">
        <f>PROPER(TRIM(Homes[[#This Row],[city]]))</f>
        <v>Seattle</v>
      </c>
      <c r="C1422" t="str">
        <f>_xlfn.TEXTBEFORE(Homes[[#This Row],[statezip]]," ")</f>
        <v>WA</v>
      </c>
      <c r="D1422" s="6" t="str">
        <f>_xlfn.TEXTAFTER(Homes[[#This Row],[statezip]]," ")</f>
        <v>98117</v>
      </c>
      <c r="E1422" s="1">
        <v>566000</v>
      </c>
      <c r="F1422">
        <v>4</v>
      </c>
      <c r="G1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22" s="3" t="str">
        <f>Homes[[#This Row],[bedrooms]] &amp; " bd | " &amp; TEXT(Homes[[#This Row],[bathrooms]],"0.##") &amp; " ba"</f>
        <v>4 bd | 1.75 ba</v>
      </c>
      <c r="I1422" s="4">
        <v>2440</v>
      </c>
      <c r="J1422" s="1">
        <f>IFERROR(Homes[[#This Row],[price]]/Homes[[#This Row],[sqft_living]]," ")</f>
        <v>231.96721311475409</v>
      </c>
      <c r="K1422" s="4">
        <f>IFERROR(Homes[[#This Row],[sqft_lot]]/43560," ")</f>
        <v>0.1147842056932966</v>
      </c>
      <c r="L1422" t="str">
        <f>IF(Homes[[#This Row],[waterfront]]=1, "Yes","No")</f>
        <v>No</v>
      </c>
      <c r="M1422" s="4" t="str">
        <f>IF(Homes[[#This Row],[sqft_basement]]&gt;0, "Yes","No")</f>
        <v>Yes</v>
      </c>
      <c r="N1422" t="str">
        <f>CHOOSE(Homes[[#This Row],[view]]+1, "None","Fair","Good","Great","Excellent")</f>
        <v>None</v>
      </c>
      <c r="O1422" t="str">
        <f>CHOOSE(Homes[[#This Row],[condition]], "Poor","Fair","Average","Good","Excellent")</f>
        <v>Average</v>
      </c>
      <c r="P1422">
        <f ca="1">YEAR(TODAY())-Homes[[#This Row],[yr_built]]</f>
        <v>71</v>
      </c>
      <c r="Q1422">
        <v>2005</v>
      </c>
      <c r="R1422">
        <f ca="1">IF(Homes[[#This Row],[yr_renovated]]&gt;0, YEAR(TODAY())-Homes[[#This Row],[yr_renovated]], YEAR(TODAY())-Homes[[#This Row],[yr_built]])</f>
        <v>20</v>
      </c>
      <c r="S1422">
        <v>1</v>
      </c>
      <c r="T1422" s="2">
        <v>41800</v>
      </c>
      <c r="U1422" s="3">
        <v>1.75</v>
      </c>
      <c r="V1422" s="4">
        <f>IFERROR(Homes[[#This Row],[sqft_above]]+Homes[[#This Row],[sqft_basement]]," ")</f>
        <v>2440</v>
      </c>
      <c r="W1422" s="4">
        <v>5000</v>
      </c>
      <c r="X1422">
        <v>0</v>
      </c>
      <c r="Y1422">
        <v>0</v>
      </c>
      <c r="Z1422">
        <v>3</v>
      </c>
      <c r="AA1422" s="4">
        <v>1340</v>
      </c>
      <c r="AB1422" s="4">
        <v>1100</v>
      </c>
      <c r="AC1422">
        <v>1954</v>
      </c>
      <c r="AD1422" t="s">
        <v>1548</v>
      </c>
      <c r="AE1422" t="s">
        <v>49</v>
      </c>
      <c r="AF1422" t="s">
        <v>204</v>
      </c>
    </row>
    <row r="1423" spans="1:32">
      <c r="A1423" t="str">
        <f>PROPER(TRIM(Homes[[#This Row],[street]]))</f>
        <v>6609 117Th Ave Se</v>
      </c>
      <c r="B1423" t="str">
        <f>PROPER(TRIM(Homes[[#This Row],[city]]))</f>
        <v>Bellevue</v>
      </c>
      <c r="C1423" t="str">
        <f>_xlfn.TEXTBEFORE(Homes[[#This Row],[statezip]]," ")</f>
        <v>WA</v>
      </c>
      <c r="D1423" s="6" t="str">
        <f>_xlfn.TEXTAFTER(Homes[[#This Row],[statezip]]," ")</f>
        <v>98006</v>
      </c>
      <c r="E1423" s="1">
        <v>565000</v>
      </c>
      <c r="F1423">
        <v>3</v>
      </c>
      <c r="G1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23" s="3" t="str">
        <f>Homes[[#This Row],[bedrooms]] &amp; " bd | " &amp; TEXT(Homes[[#This Row],[bathrooms]],"0.##") &amp; " ba"</f>
        <v>3 bd | 2.75 ba</v>
      </c>
      <c r="I1423" s="4">
        <v>2390</v>
      </c>
      <c r="J1423" s="1">
        <f>IFERROR(Homes[[#This Row],[price]]/Homes[[#This Row],[sqft_living]]," ")</f>
        <v>236.40167364016736</v>
      </c>
      <c r="K1423" s="4">
        <f>IFERROR(Homes[[#This Row],[sqft_lot]]/43560," ")</f>
        <v>0.22878787878787879</v>
      </c>
      <c r="L1423" t="str">
        <f>IF(Homes[[#This Row],[waterfront]]=1, "Yes","No")</f>
        <v>No</v>
      </c>
      <c r="M1423" s="4" t="str">
        <f>IF(Homes[[#This Row],[sqft_basement]]&gt;0, "Yes","No")</f>
        <v>Yes</v>
      </c>
      <c r="N1423" t="str">
        <f>CHOOSE(Homes[[#This Row],[view]]+1, "None","Fair","Good","Great","Excellent")</f>
        <v>None</v>
      </c>
      <c r="O1423" t="str">
        <f>CHOOSE(Homes[[#This Row],[condition]], "Poor","Fair","Average","Good","Excellent")</f>
        <v>Excellent</v>
      </c>
      <c r="P1423">
        <f ca="1">YEAR(TODAY())-Homes[[#This Row],[yr_built]]</f>
        <v>48</v>
      </c>
      <c r="Q1423">
        <v>0</v>
      </c>
      <c r="R1423">
        <f ca="1">IF(Homes[[#This Row],[yr_renovated]]&gt;0, YEAR(TODAY())-Homes[[#This Row],[yr_renovated]], YEAR(TODAY())-Homes[[#This Row],[yr_built]])</f>
        <v>48</v>
      </c>
      <c r="S1423">
        <v>1</v>
      </c>
      <c r="T1423" s="2">
        <v>41795</v>
      </c>
      <c r="U1423" s="3">
        <v>2.75</v>
      </c>
      <c r="V1423" s="4">
        <f>IFERROR(Homes[[#This Row],[sqft_above]]+Homes[[#This Row],[sqft_basement]]," ")</f>
        <v>2390</v>
      </c>
      <c r="W1423" s="4">
        <v>9966</v>
      </c>
      <c r="X1423">
        <v>0</v>
      </c>
      <c r="Y1423">
        <v>0</v>
      </c>
      <c r="Z1423">
        <v>5</v>
      </c>
      <c r="AA1423" s="4">
        <v>1360</v>
      </c>
      <c r="AB1423" s="4">
        <v>1030</v>
      </c>
      <c r="AC1423">
        <v>1977</v>
      </c>
      <c r="AD1423" t="s">
        <v>1549</v>
      </c>
      <c r="AE1423" t="s">
        <v>33</v>
      </c>
      <c r="AF1423" t="s">
        <v>91</v>
      </c>
    </row>
    <row r="1424" spans="1:32">
      <c r="A1424" t="str">
        <f>PROPER(TRIM(Homes[[#This Row],[street]]))</f>
        <v>527 171St Pl Ne</v>
      </c>
      <c r="B1424" t="str">
        <f>PROPER(TRIM(Homes[[#This Row],[city]]))</f>
        <v>Bellevue</v>
      </c>
      <c r="C1424" t="str">
        <f>_xlfn.TEXTBEFORE(Homes[[#This Row],[statezip]]," ")</f>
        <v>WA</v>
      </c>
      <c r="D1424" s="6" t="str">
        <f>_xlfn.TEXTAFTER(Homes[[#This Row],[statezip]]," ")</f>
        <v>98008</v>
      </c>
      <c r="E1424" s="1">
        <v>565000</v>
      </c>
      <c r="F1424">
        <v>5</v>
      </c>
      <c r="G1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4" s="3" t="str">
        <f>Homes[[#This Row],[bedrooms]] &amp; " bd | " &amp; TEXT(Homes[[#This Row],[bathrooms]],"0.##") &amp; " ba"</f>
        <v>5 bd | 2.5 ba</v>
      </c>
      <c r="I1424" s="4">
        <v>2650</v>
      </c>
      <c r="J1424" s="1">
        <f>IFERROR(Homes[[#This Row],[price]]/Homes[[#This Row],[sqft_living]]," ")</f>
        <v>213.20754716981133</v>
      </c>
      <c r="K1424" s="4">
        <f>IFERROR(Homes[[#This Row],[sqft_lot]]/43560," ")</f>
        <v>0.26297061524334253</v>
      </c>
      <c r="L1424" t="str">
        <f>IF(Homes[[#This Row],[waterfront]]=1, "Yes","No")</f>
        <v>No</v>
      </c>
      <c r="M1424" s="4" t="str">
        <f>IF(Homes[[#This Row],[sqft_basement]]&gt;0, "Yes","No")</f>
        <v>Yes</v>
      </c>
      <c r="N1424" t="str">
        <f>CHOOSE(Homes[[#This Row],[view]]+1, "None","Fair","Good","Great","Excellent")</f>
        <v>None</v>
      </c>
      <c r="O1424" t="str">
        <f>CHOOSE(Homes[[#This Row],[condition]], "Poor","Fair","Average","Good","Excellent")</f>
        <v>Average</v>
      </c>
      <c r="P1424">
        <f ca="1">YEAR(TODAY())-Homes[[#This Row],[yr_built]]</f>
        <v>64</v>
      </c>
      <c r="Q1424">
        <v>2004</v>
      </c>
      <c r="R1424">
        <f ca="1">IF(Homes[[#This Row],[yr_renovated]]&gt;0, YEAR(TODAY())-Homes[[#This Row],[yr_renovated]], YEAR(TODAY())-Homes[[#This Row],[yr_built]])</f>
        <v>21</v>
      </c>
      <c r="S1424">
        <v>1</v>
      </c>
      <c r="T1424" s="2">
        <v>41794</v>
      </c>
      <c r="U1424" s="3">
        <v>2.5</v>
      </c>
      <c r="V1424" s="4">
        <f>IFERROR(Homes[[#This Row],[sqft_above]]+Homes[[#This Row],[sqft_basement]]," ")</f>
        <v>2650</v>
      </c>
      <c r="W1424" s="4">
        <v>11455</v>
      </c>
      <c r="X1424">
        <v>0</v>
      </c>
      <c r="Y1424">
        <v>0</v>
      </c>
      <c r="Z1424">
        <v>3</v>
      </c>
      <c r="AA1424" s="4">
        <v>1400</v>
      </c>
      <c r="AB1424" s="4">
        <v>1250</v>
      </c>
      <c r="AC1424">
        <v>1961</v>
      </c>
      <c r="AD1424" t="s">
        <v>1550</v>
      </c>
      <c r="AE1424" t="s">
        <v>33</v>
      </c>
      <c r="AF1424" t="s">
        <v>53</v>
      </c>
    </row>
    <row r="1425" spans="1:32">
      <c r="A1425" t="str">
        <f>PROPER(TRIM(Homes[[#This Row],[street]]))</f>
        <v>2146 Ne Nelson Ln</v>
      </c>
      <c r="B1425" t="str">
        <f>PROPER(TRIM(Homes[[#This Row],[city]]))</f>
        <v>Issaquah</v>
      </c>
      <c r="C1425" t="str">
        <f>_xlfn.TEXTBEFORE(Homes[[#This Row],[statezip]]," ")</f>
        <v>WA</v>
      </c>
      <c r="D1425" s="6" t="str">
        <f>_xlfn.TEXTAFTER(Homes[[#This Row],[statezip]]," ")</f>
        <v>98029</v>
      </c>
      <c r="E1425" s="1">
        <v>565000</v>
      </c>
      <c r="F1425">
        <v>2</v>
      </c>
      <c r="G1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25" s="3" t="str">
        <f>Homes[[#This Row],[bedrooms]] &amp; " bd | " &amp; TEXT(Homes[[#This Row],[bathrooms]],"0.##") &amp; " ba"</f>
        <v>2 bd | 1.75 ba</v>
      </c>
      <c r="I1425" s="4">
        <v>1670</v>
      </c>
      <c r="J1425" s="1">
        <f>IFERROR(Homes[[#This Row],[price]]/Homes[[#This Row],[sqft_living]]," ")</f>
        <v>338.32335329341316</v>
      </c>
      <c r="K1425" s="4">
        <f>IFERROR(Homes[[#This Row],[sqft_lot]]/43560," ")</f>
        <v>9.2011019283746553E-2</v>
      </c>
      <c r="L1425" t="str">
        <f>IF(Homes[[#This Row],[waterfront]]=1, "Yes","No")</f>
        <v>No</v>
      </c>
      <c r="M1425" s="4" t="str">
        <f>IF(Homes[[#This Row],[sqft_basement]]&gt;0, "Yes","No")</f>
        <v>No</v>
      </c>
      <c r="N1425" t="str">
        <f>CHOOSE(Homes[[#This Row],[view]]+1, "None","Fair","Good","Great","Excellent")</f>
        <v>None</v>
      </c>
      <c r="O1425" t="str">
        <f>CHOOSE(Homes[[#This Row],[condition]], "Poor","Fair","Average","Good","Excellent")</f>
        <v>Average</v>
      </c>
      <c r="P1425">
        <f ca="1">YEAR(TODAY())-Homes[[#This Row],[yr_built]]</f>
        <v>20</v>
      </c>
      <c r="Q1425">
        <v>0</v>
      </c>
      <c r="R1425">
        <f ca="1">IF(Homes[[#This Row],[yr_renovated]]&gt;0, YEAR(TODAY())-Homes[[#This Row],[yr_renovated]], YEAR(TODAY())-Homes[[#This Row],[yr_built]])</f>
        <v>20</v>
      </c>
      <c r="S1425">
        <v>1</v>
      </c>
      <c r="T1425" s="2">
        <v>41815</v>
      </c>
      <c r="U1425" s="3">
        <v>1.75</v>
      </c>
      <c r="V1425" s="4">
        <f>IFERROR(Homes[[#This Row],[sqft_above]]+Homes[[#This Row],[sqft_basement]]," ")</f>
        <v>1670</v>
      </c>
      <c r="W1425" s="4">
        <v>4008</v>
      </c>
      <c r="X1425">
        <v>0</v>
      </c>
      <c r="Y1425">
        <v>0</v>
      </c>
      <c r="Z1425">
        <v>3</v>
      </c>
      <c r="AA1425" s="4">
        <v>1670</v>
      </c>
      <c r="AB1425" s="4">
        <v>0</v>
      </c>
      <c r="AC1425">
        <v>2005</v>
      </c>
      <c r="AD1425" t="s">
        <v>1551</v>
      </c>
      <c r="AE1425" t="s">
        <v>79</v>
      </c>
      <c r="AF1425" t="s">
        <v>80</v>
      </c>
    </row>
    <row r="1426" spans="1:32">
      <c r="A1426" t="str">
        <f>PROPER(TRIM(Homes[[#This Row],[street]]))</f>
        <v>4621 193Rd Pl Se</v>
      </c>
      <c r="B1426" t="str">
        <f>PROPER(TRIM(Homes[[#This Row],[city]]))</f>
        <v>Issaquah</v>
      </c>
      <c r="C1426" t="str">
        <f>_xlfn.TEXTBEFORE(Homes[[#This Row],[statezip]]," ")</f>
        <v>WA</v>
      </c>
      <c r="D1426" s="6" t="str">
        <f>_xlfn.TEXTAFTER(Homes[[#This Row],[statezip]]," ")</f>
        <v>98027</v>
      </c>
      <c r="E1426" s="1">
        <v>565000</v>
      </c>
      <c r="F1426">
        <v>4</v>
      </c>
      <c r="G1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26" s="3" t="str">
        <f>Homes[[#This Row],[bedrooms]] &amp; " bd | " &amp; TEXT(Homes[[#This Row],[bathrooms]],"0.##") &amp; " ba"</f>
        <v>4 bd | 2.25 ba</v>
      </c>
      <c r="I1426" s="4">
        <v>2110</v>
      </c>
      <c r="J1426" s="1">
        <f>IFERROR(Homes[[#This Row],[price]]/Homes[[#This Row],[sqft_living]]," ")</f>
        <v>267.77251184834125</v>
      </c>
      <c r="K1426" s="4">
        <f>IFERROR(Homes[[#This Row],[sqft_lot]]/43560," ")</f>
        <v>0.2455922865013774</v>
      </c>
      <c r="L1426" t="str">
        <f>IF(Homes[[#This Row],[waterfront]]=1, "Yes","No")</f>
        <v>No</v>
      </c>
      <c r="M1426" s="4" t="str">
        <f>IF(Homes[[#This Row],[sqft_basement]]&gt;0, "Yes","No")</f>
        <v>No</v>
      </c>
      <c r="N1426" t="str">
        <f>CHOOSE(Homes[[#This Row],[view]]+1, "None","Fair","Good","Great","Excellent")</f>
        <v>None</v>
      </c>
      <c r="O1426" t="str">
        <f>CHOOSE(Homes[[#This Row],[condition]], "Poor","Fair","Average","Good","Excellent")</f>
        <v>Good</v>
      </c>
      <c r="P1426">
        <f ca="1">YEAR(TODAY())-Homes[[#This Row],[yr_built]]</f>
        <v>46</v>
      </c>
      <c r="Q1426">
        <v>0</v>
      </c>
      <c r="R1426">
        <f ca="1">IF(Homes[[#This Row],[yr_renovated]]&gt;0, YEAR(TODAY())-Homes[[#This Row],[yr_renovated]], YEAR(TODAY())-Homes[[#This Row],[yr_built]])</f>
        <v>46</v>
      </c>
      <c r="S1426">
        <v>2</v>
      </c>
      <c r="T1426" s="2">
        <v>41778</v>
      </c>
      <c r="U1426" s="3">
        <v>2.25</v>
      </c>
      <c r="V1426" s="4">
        <f>IFERROR(Homes[[#This Row],[sqft_above]]+Homes[[#This Row],[sqft_basement]]," ")</f>
        <v>2110</v>
      </c>
      <c r="W1426" s="4">
        <v>10698</v>
      </c>
      <c r="X1426">
        <v>0</v>
      </c>
      <c r="Y1426">
        <v>0</v>
      </c>
      <c r="Z1426">
        <v>4</v>
      </c>
      <c r="AA1426" s="4">
        <v>2110</v>
      </c>
      <c r="AB1426" s="4">
        <v>0</v>
      </c>
      <c r="AC1426">
        <v>1979</v>
      </c>
      <c r="AD1426" t="s">
        <v>1552</v>
      </c>
      <c r="AE1426" t="s">
        <v>79</v>
      </c>
      <c r="AF1426" t="s">
        <v>82</v>
      </c>
    </row>
    <row r="1427" spans="1:32">
      <c r="A1427" t="str">
        <f>PROPER(TRIM(Homes[[#This Row],[street]]))</f>
        <v>27705 114Th Ave Se</v>
      </c>
      <c r="B1427" t="str">
        <f>PROPER(TRIM(Homes[[#This Row],[city]]))</f>
        <v>Kent</v>
      </c>
      <c r="C1427" t="str">
        <f>_xlfn.TEXTBEFORE(Homes[[#This Row],[statezip]]," ")</f>
        <v>WA</v>
      </c>
      <c r="D1427" s="6" t="str">
        <f>_xlfn.TEXTAFTER(Homes[[#This Row],[statezip]]," ")</f>
        <v>98030</v>
      </c>
      <c r="E1427" s="1">
        <v>565000</v>
      </c>
      <c r="F1427">
        <v>4</v>
      </c>
      <c r="G1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27" s="3" t="str">
        <f>Homes[[#This Row],[bedrooms]] &amp; " bd | " &amp; TEXT(Homes[[#This Row],[bathrooms]],"0.##") &amp; " ba"</f>
        <v>4 bd | 2.75 ba</v>
      </c>
      <c r="I1427" s="4">
        <v>3130</v>
      </c>
      <c r="J1427" s="1">
        <f>IFERROR(Homes[[#This Row],[price]]/Homes[[#This Row],[sqft_living]]," ")</f>
        <v>180.5111821086262</v>
      </c>
      <c r="K1427" s="4">
        <f>IFERROR(Homes[[#This Row],[sqft_lot]]/43560," ")</f>
        <v>3.2</v>
      </c>
      <c r="L1427" t="str">
        <f>IF(Homes[[#This Row],[waterfront]]=1, "Yes","No")</f>
        <v>No</v>
      </c>
      <c r="M1427" s="4" t="str">
        <f>IF(Homes[[#This Row],[sqft_basement]]&gt;0, "Yes","No")</f>
        <v>No</v>
      </c>
      <c r="N1427" t="str">
        <f>CHOOSE(Homes[[#This Row],[view]]+1, "None","Fair","Good","Great","Excellent")</f>
        <v>None</v>
      </c>
      <c r="O1427" t="str">
        <f>CHOOSE(Homes[[#This Row],[condition]], "Poor","Fair","Average","Good","Excellent")</f>
        <v>Good</v>
      </c>
      <c r="P1427">
        <f ca="1">YEAR(TODAY())-Homes[[#This Row],[yr_built]]</f>
        <v>44</v>
      </c>
      <c r="Q1427">
        <v>0</v>
      </c>
      <c r="R1427">
        <f ca="1">IF(Homes[[#This Row],[yr_renovated]]&gt;0, YEAR(TODAY())-Homes[[#This Row],[yr_renovated]], YEAR(TODAY())-Homes[[#This Row],[yr_built]])</f>
        <v>44</v>
      </c>
      <c r="S1427">
        <v>2</v>
      </c>
      <c r="T1427" s="2">
        <v>41806</v>
      </c>
      <c r="U1427" s="3">
        <v>2.75</v>
      </c>
      <c r="V1427" s="4">
        <f>IFERROR(Homes[[#This Row],[sqft_above]]+Homes[[#This Row],[sqft_basement]]," ")</f>
        <v>3130</v>
      </c>
      <c r="W1427" s="4">
        <v>139392</v>
      </c>
      <c r="X1427">
        <v>0</v>
      </c>
      <c r="Y1427">
        <v>0</v>
      </c>
      <c r="Z1427">
        <v>4</v>
      </c>
      <c r="AA1427" s="4">
        <v>3130</v>
      </c>
      <c r="AB1427" s="4">
        <v>0</v>
      </c>
      <c r="AC1427">
        <v>1981</v>
      </c>
      <c r="AD1427" t="s">
        <v>1553</v>
      </c>
      <c r="AE1427" t="s">
        <v>1392</v>
      </c>
      <c r="AF1427" t="s">
        <v>1554</v>
      </c>
    </row>
    <row r="1428" spans="1:32">
      <c r="A1428" t="str">
        <f>PROPER(TRIM(Homes[[#This Row],[street]]))</f>
        <v>13547 Se 83Rd St</v>
      </c>
      <c r="B1428" t="str">
        <f>PROPER(TRIM(Homes[[#This Row],[city]]))</f>
        <v>Newcastle</v>
      </c>
      <c r="C1428" t="str">
        <f>_xlfn.TEXTBEFORE(Homes[[#This Row],[statezip]]," ")</f>
        <v>WA</v>
      </c>
      <c r="D1428" s="6" t="str">
        <f>_xlfn.TEXTAFTER(Homes[[#This Row],[statezip]]," ")</f>
        <v>98059</v>
      </c>
      <c r="E1428" s="1">
        <v>565000</v>
      </c>
      <c r="F1428">
        <v>4</v>
      </c>
      <c r="G1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8" s="3" t="str">
        <f>Homes[[#This Row],[bedrooms]] &amp; " bd | " &amp; TEXT(Homes[[#This Row],[bathrooms]],"0.##") &amp; " ba"</f>
        <v>4 bd | 2.5 ba</v>
      </c>
      <c r="I1428" s="4">
        <v>2240</v>
      </c>
      <c r="J1428" s="1">
        <f>IFERROR(Homes[[#This Row],[price]]/Homes[[#This Row],[sqft_living]]," ")</f>
        <v>252.23214285714286</v>
      </c>
      <c r="K1428" s="4">
        <f>IFERROR(Homes[[#This Row],[sqft_lot]]/43560," ")</f>
        <v>0.33670798898071624</v>
      </c>
      <c r="L1428" t="str">
        <f>IF(Homes[[#This Row],[waterfront]]=1, "Yes","No")</f>
        <v>No</v>
      </c>
      <c r="M1428" s="4" t="str">
        <f>IF(Homes[[#This Row],[sqft_basement]]&gt;0, "Yes","No")</f>
        <v>No</v>
      </c>
      <c r="N1428" t="str">
        <f>CHOOSE(Homes[[#This Row],[view]]+1, "None","Fair","Good","Great","Excellent")</f>
        <v>None</v>
      </c>
      <c r="O1428" t="str">
        <f>CHOOSE(Homes[[#This Row],[condition]], "Poor","Fair","Average","Good","Excellent")</f>
        <v>Good</v>
      </c>
      <c r="P1428">
        <f ca="1">YEAR(TODAY())-Homes[[#This Row],[yr_built]]</f>
        <v>36</v>
      </c>
      <c r="Q1428">
        <v>0</v>
      </c>
      <c r="R1428">
        <f ca="1">IF(Homes[[#This Row],[yr_renovated]]&gt;0, YEAR(TODAY())-Homes[[#This Row],[yr_renovated]], YEAR(TODAY())-Homes[[#This Row],[yr_built]])</f>
        <v>36</v>
      </c>
      <c r="S1428">
        <v>2</v>
      </c>
      <c r="T1428" s="2">
        <v>41773</v>
      </c>
      <c r="U1428" s="3">
        <v>2.5</v>
      </c>
      <c r="V1428" s="4">
        <f>IFERROR(Homes[[#This Row],[sqft_above]]+Homes[[#This Row],[sqft_basement]]," ")</f>
        <v>2240</v>
      </c>
      <c r="W1428" s="4">
        <v>14667</v>
      </c>
      <c r="X1428">
        <v>0</v>
      </c>
      <c r="Y1428">
        <v>0</v>
      </c>
      <c r="Z1428">
        <v>4</v>
      </c>
      <c r="AA1428" s="4">
        <v>2240</v>
      </c>
      <c r="AB1428" s="4">
        <v>0</v>
      </c>
      <c r="AC1428">
        <v>1989</v>
      </c>
      <c r="AD1428" t="s">
        <v>1555</v>
      </c>
      <c r="AE1428" t="s">
        <v>281</v>
      </c>
      <c r="AF1428" t="s">
        <v>282</v>
      </c>
    </row>
    <row r="1429" spans="1:32">
      <c r="A1429" t="str">
        <f>PROPER(TRIM(Homes[[#This Row],[street]]))</f>
        <v>14021 Ne 62Nd St</v>
      </c>
      <c r="B1429" t="str">
        <f>PROPER(TRIM(Homes[[#This Row],[city]]))</f>
        <v>Redmond</v>
      </c>
      <c r="C1429" t="str">
        <f>_xlfn.TEXTBEFORE(Homes[[#This Row],[statezip]]," ")</f>
        <v>WA</v>
      </c>
      <c r="D1429" s="6" t="str">
        <f>_xlfn.TEXTAFTER(Homes[[#This Row],[statezip]]," ")</f>
        <v>98052</v>
      </c>
      <c r="E1429" s="1">
        <v>565000</v>
      </c>
      <c r="F1429">
        <v>4</v>
      </c>
      <c r="G1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29" s="3" t="str">
        <f>Homes[[#This Row],[bedrooms]] &amp; " bd | " &amp; TEXT(Homes[[#This Row],[bathrooms]],"0.##") &amp; " ba"</f>
        <v>4 bd | 2.5 ba</v>
      </c>
      <c r="I1429" s="4">
        <v>2230</v>
      </c>
      <c r="J1429" s="1">
        <f>IFERROR(Homes[[#This Row],[price]]/Homes[[#This Row],[sqft_living]]," ")</f>
        <v>253.36322869955157</v>
      </c>
      <c r="K1429" s="4">
        <f>IFERROR(Homes[[#This Row],[sqft_lot]]/43560," ")</f>
        <v>0.19797979797979798</v>
      </c>
      <c r="L1429" t="str">
        <f>IF(Homes[[#This Row],[waterfront]]=1, "Yes","No")</f>
        <v>No</v>
      </c>
      <c r="M1429" s="4" t="str">
        <f>IF(Homes[[#This Row],[sqft_basement]]&gt;0, "Yes","No")</f>
        <v>Yes</v>
      </c>
      <c r="N1429" t="str">
        <f>CHOOSE(Homes[[#This Row],[view]]+1, "None","Fair","Good","Great","Excellent")</f>
        <v>None</v>
      </c>
      <c r="O1429" t="str">
        <f>CHOOSE(Homes[[#This Row],[condition]], "Poor","Fair","Average","Good","Excellent")</f>
        <v>Good</v>
      </c>
      <c r="P1429">
        <f ca="1">YEAR(TODAY())-Homes[[#This Row],[yr_built]]</f>
        <v>56</v>
      </c>
      <c r="Q1429">
        <v>0</v>
      </c>
      <c r="R1429">
        <f ca="1">IF(Homes[[#This Row],[yr_renovated]]&gt;0, YEAR(TODAY())-Homes[[#This Row],[yr_renovated]], YEAR(TODAY())-Homes[[#This Row],[yr_built]])</f>
        <v>56</v>
      </c>
      <c r="S1429">
        <v>1</v>
      </c>
      <c r="T1429" s="2">
        <v>41823</v>
      </c>
      <c r="U1429" s="3">
        <v>2.5</v>
      </c>
      <c r="V1429" s="4">
        <f>IFERROR(Homes[[#This Row],[sqft_above]]+Homes[[#This Row],[sqft_basement]]," ")</f>
        <v>2230</v>
      </c>
      <c r="W1429" s="4">
        <v>8624</v>
      </c>
      <c r="X1429">
        <v>0</v>
      </c>
      <c r="Y1429">
        <v>0</v>
      </c>
      <c r="Z1429">
        <v>4</v>
      </c>
      <c r="AA1429" s="4">
        <v>1430</v>
      </c>
      <c r="AB1429" s="4">
        <v>800</v>
      </c>
      <c r="AC1429">
        <v>1969</v>
      </c>
      <c r="AD1429" t="s">
        <v>1556</v>
      </c>
      <c r="AE1429" t="s">
        <v>137</v>
      </c>
      <c r="AF1429" t="s">
        <v>138</v>
      </c>
    </row>
    <row r="1430" spans="1:32">
      <c r="A1430" t="str">
        <f>PROPER(TRIM(Homes[[#This Row],[street]]))</f>
        <v>2525 276Th Ct Ne</v>
      </c>
      <c r="B1430" t="str">
        <f>PROPER(TRIM(Homes[[#This Row],[city]]))</f>
        <v>Redmond</v>
      </c>
      <c r="C1430" t="str">
        <f>_xlfn.TEXTBEFORE(Homes[[#This Row],[statezip]]," ")</f>
        <v>WA</v>
      </c>
      <c r="D1430" s="6" t="str">
        <f>_xlfn.TEXTAFTER(Homes[[#This Row],[statezip]]," ")</f>
        <v>98053</v>
      </c>
      <c r="E1430" s="1">
        <v>565000</v>
      </c>
      <c r="F1430">
        <v>4</v>
      </c>
      <c r="G1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0" s="3" t="str">
        <f>Homes[[#This Row],[bedrooms]] &amp; " bd | " &amp; TEXT(Homes[[#This Row],[bathrooms]],"0.##") &amp; " ba"</f>
        <v>4 bd | 2.5 ba</v>
      </c>
      <c r="I1430" s="4">
        <v>2440</v>
      </c>
      <c r="J1430" s="1">
        <f>IFERROR(Homes[[#This Row],[price]]/Homes[[#This Row],[sqft_living]]," ")</f>
        <v>231.55737704918033</v>
      </c>
      <c r="K1430" s="4">
        <f>IFERROR(Homes[[#This Row],[sqft_lot]]/43560," ")</f>
        <v>0.51868686868686864</v>
      </c>
      <c r="L1430" t="str">
        <f>IF(Homes[[#This Row],[waterfront]]=1, "Yes","No")</f>
        <v>No</v>
      </c>
      <c r="M1430" s="4" t="str">
        <f>IF(Homes[[#This Row],[sqft_basement]]&gt;0, "Yes","No")</f>
        <v>No</v>
      </c>
      <c r="N1430" t="str">
        <f>CHOOSE(Homes[[#This Row],[view]]+1, "None","Fair","Good","Great","Excellent")</f>
        <v>None</v>
      </c>
      <c r="O1430" t="str">
        <f>CHOOSE(Homes[[#This Row],[condition]], "Poor","Fair","Average","Good","Excellent")</f>
        <v>Average</v>
      </c>
      <c r="P1430">
        <f ca="1">YEAR(TODAY())-Homes[[#This Row],[yr_built]]</f>
        <v>29</v>
      </c>
      <c r="Q1430">
        <v>0</v>
      </c>
      <c r="R1430">
        <f ca="1">IF(Homes[[#This Row],[yr_renovated]]&gt;0, YEAR(TODAY())-Homes[[#This Row],[yr_renovated]], YEAR(TODAY())-Homes[[#This Row],[yr_built]])</f>
        <v>29</v>
      </c>
      <c r="S1430">
        <v>2</v>
      </c>
      <c r="T1430" s="2">
        <v>41788</v>
      </c>
      <c r="U1430" s="3">
        <v>2.5</v>
      </c>
      <c r="V1430" s="4">
        <f>IFERROR(Homes[[#This Row],[sqft_above]]+Homes[[#This Row],[sqft_basement]]," ")</f>
        <v>2440</v>
      </c>
      <c r="W1430" s="4">
        <v>22594</v>
      </c>
      <c r="X1430">
        <v>0</v>
      </c>
      <c r="Y1430">
        <v>0</v>
      </c>
      <c r="Z1430">
        <v>3</v>
      </c>
      <c r="AA1430" s="4">
        <v>2440</v>
      </c>
      <c r="AB1430" s="4">
        <v>0</v>
      </c>
      <c r="AC1430">
        <v>1996</v>
      </c>
      <c r="AD1430" t="s">
        <v>1557</v>
      </c>
      <c r="AE1430" t="s">
        <v>137</v>
      </c>
      <c r="AF1430" t="s">
        <v>208</v>
      </c>
    </row>
    <row r="1431" spans="1:32">
      <c r="A1431" t="str">
        <f>PROPER(TRIM(Homes[[#This Row],[street]]))</f>
        <v>16222 Se 135Th Pl</v>
      </c>
      <c r="B1431" t="str">
        <f>PROPER(TRIM(Homes[[#This Row],[city]]))</f>
        <v>Renton</v>
      </c>
      <c r="C1431" t="str">
        <f>_xlfn.TEXTBEFORE(Homes[[#This Row],[statezip]]," ")</f>
        <v>WA</v>
      </c>
      <c r="D1431" s="6" t="str">
        <f>_xlfn.TEXTAFTER(Homes[[#This Row],[statezip]]," ")</f>
        <v>98059</v>
      </c>
      <c r="E1431" s="1">
        <v>565000</v>
      </c>
      <c r="F1431">
        <v>4</v>
      </c>
      <c r="G1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31" s="3" t="str">
        <f>Homes[[#This Row],[bedrooms]] &amp; " bd | " &amp; TEXT(Homes[[#This Row],[bathrooms]],"0.##") &amp; " ba"</f>
        <v>4 bd | 2.75 ba</v>
      </c>
      <c r="I1431" s="4">
        <v>3260</v>
      </c>
      <c r="J1431" s="1">
        <f>IFERROR(Homes[[#This Row],[price]]/Homes[[#This Row],[sqft_living]]," ")</f>
        <v>173.31288343558282</v>
      </c>
      <c r="K1431" s="4">
        <f>IFERROR(Homes[[#This Row],[sqft_lot]]/43560," ")</f>
        <v>0.11248852157943066</v>
      </c>
      <c r="L1431" t="str">
        <f>IF(Homes[[#This Row],[waterfront]]=1, "Yes","No")</f>
        <v>No</v>
      </c>
      <c r="M1431" s="4" t="str">
        <f>IF(Homes[[#This Row],[sqft_basement]]&gt;0, "Yes","No")</f>
        <v>No</v>
      </c>
      <c r="N1431" t="str">
        <f>CHOOSE(Homes[[#This Row],[view]]+1, "None","Fair","Good","Great","Excellent")</f>
        <v>None</v>
      </c>
      <c r="O1431" t="str">
        <f>CHOOSE(Homes[[#This Row],[condition]], "Poor","Fair","Average","Good","Excellent")</f>
        <v>Average</v>
      </c>
      <c r="P1431">
        <f ca="1">YEAR(TODAY())-Homes[[#This Row],[yr_built]]</f>
        <v>12</v>
      </c>
      <c r="Q1431">
        <v>1923</v>
      </c>
      <c r="R1431">
        <f ca="1">IF(Homes[[#This Row],[yr_renovated]]&gt;0, YEAR(TODAY())-Homes[[#This Row],[yr_renovated]], YEAR(TODAY())-Homes[[#This Row],[yr_built]])</f>
        <v>102</v>
      </c>
      <c r="S1431">
        <v>2</v>
      </c>
      <c r="T1431" s="2">
        <v>41810</v>
      </c>
      <c r="U1431" s="3">
        <v>2.75</v>
      </c>
      <c r="V1431" s="4">
        <f>IFERROR(Homes[[#This Row],[sqft_above]]+Homes[[#This Row],[sqft_basement]]," ")</f>
        <v>3260</v>
      </c>
      <c r="W1431" s="4">
        <v>4900</v>
      </c>
      <c r="X1431">
        <v>0</v>
      </c>
      <c r="Y1431">
        <v>0</v>
      </c>
      <c r="Z1431">
        <v>3</v>
      </c>
      <c r="AA1431" s="4">
        <v>3260</v>
      </c>
      <c r="AB1431" s="4">
        <v>0</v>
      </c>
      <c r="AC1431">
        <v>2013</v>
      </c>
      <c r="AD1431" t="s">
        <v>1558</v>
      </c>
      <c r="AE1431" t="s">
        <v>319</v>
      </c>
      <c r="AF1431" t="s">
        <v>282</v>
      </c>
    </row>
    <row r="1432" spans="1:32">
      <c r="A1432" t="str">
        <f>PROPER(TRIM(Homes[[#This Row],[street]]))</f>
        <v>14007 35Th Ave Ne</v>
      </c>
      <c r="B1432" t="str">
        <f>PROPER(TRIM(Homes[[#This Row],[city]]))</f>
        <v>Seattle</v>
      </c>
      <c r="C1432" t="str">
        <f>_xlfn.TEXTBEFORE(Homes[[#This Row],[statezip]]," ")</f>
        <v>WA</v>
      </c>
      <c r="D1432" s="6" t="str">
        <f>_xlfn.TEXTAFTER(Homes[[#This Row],[statezip]]," ")</f>
        <v>98125</v>
      </c>
      <c r="E1432" s="1">
        <v>565000</v>
      </c>
      <c r="F1432">
        <v>7</v>
      </c>
      <c r="G1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1/2</v>
      </c>
      <c r="H1432" s="3" t="str">
        <f>Homes[[#This Row],[bedrooms]] &amp; " bd | " &amp; TEXT(Homes[[#This Row],[bathrooms]],"0.##") &amp; " ba"</f>
        <v>7 bd | 4.5 ba</v>
      </c>
      <c r="I1432" s="4">
        <v>4140</v>
      </c>
      <c r="J1432" s="1">
        <f>IFERROR(Homes[[#This Row],[price]]/Homes[[#This Row],[sqft_living]]," ")</f>
        <v>136.47342995169083</v>
      </c>
      <c r="K1432" s="4">
        <f>IFERROR(Homes[[#This Row],[sqft_lot]]/43560," ")</f>
        <v>0.20812672176308539</v>
      </c>
      <c r="L1432" t="str">
        <f>IF(Homes[[#This Row],[waterfront]]=1, "Yes","No")</f>
        <v>No</v>
      </c>
      <c r="M1432" s="4" t="str">
        <f>IF(Homes[[#This Row],[sqft_basement]]&gt;0, "Yes","No")</f>
        <v>Yes</v>
      </c>
      <c r="N1432" t="str">
        <f>CHOOSE(Homes[[#This Row],[view]]+1, "None","Fair","Good","Great","Excellent")</f>
        <v>None</v>
      </c>
      <c r="O1432" t="str">
        <f>CHOOSE(Homes[[#This Row],[condition]], "Poor","Fair","Average","Good","Excellent")</f>
        <v>Average</v>
      </c>
      <c r="P1432">
        <f ca="1">YEAR(TODAY())-Homes[[#This Row],[yr_built]]</f>
        <v>47</v>
      </c>
      <c r="Q1432">
        <v>0</v>
      </c>
      <c r="R1432">
        <f ca="1">IF(Homes[[#This Row],[yr_renovated]]&gt;0, YEAR(TODAY())-Homes[[#This Row],[yr_renovated]], YEAR(TODAY())-Homes[[#This Row],[yr_built]])</f>
        <v>47</v>
      </c>
      <c r="S1432">
        <v>1</v>
      </c>
      <c r="T1432" s="2">
        <v>41787</v>
      </c>
      <c r="U1432" s="3">
        <v>4.5</v>
      </c>
      <c r="V1432" s="4">
        <f>IFERROR(Homes[[#This Row],[sqft_above]]+Homes[[#This Row],[sqft_basement]]," ")</f>
        <v>4140</v>
      </c>
      <c r="W1432" s="4">
        <v>9066</v>
      </c>
      <c r="X1432">
        <v>0</v>
      </c>
      <c r="Y1432">
        <v>0</v>
      </c>
      <c r="Z1432">
        <v>3</v>
      </c>
      <c r="AA1432" s="4">
        <v>2070</v>
      </c>
      <c r="AB1432" s="4">
        <v>2070</v>
      </c>
      <c r="AC1432">
        <v>1978</v>
      </c>
      <c r="AD1432" t="s">
        <v>1559</v>
      </c>
      <c r="AE1432" t="s">
        <v>49</v>
      </c>
      <c r="AF1432" t="s">
        <v>150</v>
      </c>
    </row>
    <row r="1433" spans="1:32">
      <c r="A1433" t="str">
        <f>PROPER(TRIM(Homes[[#This Row],[street]]))</f>
        <v>1512 Nw 62Nd St</v>
      </c>
      <c r="B1433" t="str">
        <f>PROPER(TRIM(Homes[[#This Row],[city]]))</f>
        <v>Seattle</v>
      </c>
      <c r="C1433" t="str">
        <f>_xlfn.TEXTBEFORE(Homes[[#This Row],[statezip]]," ")</f>
        <v>WA</v>
      </c>
      <c r="D1433" s="6" t="str">
        <f>_xlfn.TEXTAFTER(Homes[[#This Row],[statezip]]," ")</f>
        <v>98107</v>
      </c>
      <c r="E1433" s="1">
        <v>565000</v>
      </c>
      <c r="F1433">
        <v>3</v>
      </c>
      <c r="G1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33" s="3" t="str">
        <f>Homes[[#This Row],[bedrooms]] &amp; " bd | " &amp; TEXT(Homes[[#This Row],[bathrooms]],"0.##") &amp; " ba"</f>
        <v>3 bd | 2.25 ba</v>
      </c>
      <c r="I1433" s="4">
        <v>1520</v>
      </c>
      <c r="J1433" s="1">
        <f>IFERROR(Homes[[#This Row],[price]]/Homes[[#This Row],[sqft_living]]," ")</f>
        <v>371.71052631578948</v>
      </c>
      <c r="K1433" s="4">
        <f>IFERROR(Homes[[#This Row],[sqft_lot]]/43560," ")</f>
        <v>2.803030303030303E-2</v>
      </c>
      <c r="L1433" t="str">
        <f>IF(Homes[[#This Row],[waterfront]]=1, "Yes","No")</f>
        <v>No</v>
      </c>
      <c r="M1433" s="4" t="str">
        <f>IF(Homes[[#This Row],[sqft_basement]]&gt;0, "Yes","No")</f>
        <v>No</v>
      </c>
      <c r="N1433" t="str">
        <f>CHOOSE(Homes[[#This Row],[view]]+1, "None","Fair","Good","Great","Excellent")</f>
        <v>None</v>
      </c>
      <c r="O1433" t="str">
        <f>CHOOSE(Homes[[#This Row],[condition]], "Poor","Fair","Average","Good","Excellent")</f>
        <v>Average</v>
      </c>
      <c r="P1433">
        <f ca="1">YEAR(TODAY())-Homes[[#This Row],[yr_built]]</f>
        <v>12</v>
      </c>
      <c r="Q1433">
        <v>1923</v>
      </c>
      <c r="R1433">
        <f ca="1">IF(Homes[[#This Row],[yr_renovated]]&gt;0, YEAR(TODAY())-Homes[[#This Row],[yr_renovated]], YEAR(TODAY())-Homes[[#This Row],[yr_built]])</f>
        <v>102</v>
      </c>
      <c r="S1433">
        <v>3</v>
      </c>
      <c r="T1433" s="2">
        <v>41775</v>
      </c>
      <c r="U1433" s="3">
        <v>2.25</v>
      </c>
      <c r="V1433" s="4">
        <f>IFERROR(Homes[[#This Row],[sqft_above]]+Homes[[#This Row],[sqft_basement]]," ")</f>
        <v>1520</v>
      </c>
      <c r="W1433" s="4">
        <v>1221</v>
      </c>
      <c r="X1433">
        <v>0</v>
      </c>
      <c r="Y1433">
        <v>0</v>
      </c>
      <c r="Z1433">
        <v>3</v>
      </c>
      <c r="AA1433" s="4">
        <v>1520</v>
      </c>
      <c r="AB1433" s="4">
        <v>0</v>
      </c>
      <c r="AC1433">
        <v>2013</v>
      </c>
      <c r="AD1433" t="s">
        <v>1560</v>
      </c>
      <c r="AE1433" t="s">
        <v>49</v>
      </c>
      <c r="AF1433" t="s">
        <v>62</v>
      </c>
    </row>
    <row r="1434" spans="1:32">
      <c r="A1434" t="str">
        <f>PROPER(TRIM(Homes[[#This Row],[street]]))</f>
        <v>3009 W Emerson St</v>
      </c>
      <c r="B1434" t="str">
        <f>PROPER(TRIM(Homes[[#This Row],[city]]))</f>
        <v>Seattle</v>
      </c>
      <c r="C1434" t="str">
        <f>_xlfn.TEXTBEFORE(Homes[[#This Row],[statezip]]," ")</f>
        <v>WA</v>
      </c>
      <c r="D1434" s="6" t="str">
        <f>_xlfn.TEXTAFTER(Homes[[#This Row],[statezip]]," ")</f>
        <v>98199</v>
      </c>
      <c r="E1434" s="1">
        <v>565000</v>
      </c>
      <c r="F1434">
        <v>2</v>
      </c>
      <c r="G1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34" s="3" t="str">
        <f>Homes[[#This Row],[bedrooms]] &amp; " bd | " &amp; TEXT(Homes[[#This Row],[bathrooms]],"0.##") &amp; " ba"</f>
        <v>2 bd | 1.75 ba</v>
      </c>
      <c r="I1434" s="4">
        <v>1330</v>
      </c>
      <c r="J1434" s="1">
        <f>IFERROR(Homes[[#This Row],[price]]/Homes[[#This Row],[sqft_living]]," ")</f>
        <v>424.81203007518798</v>
      </c>
      <c r="K1434" s="4">
        <f>IFERROR(Homes[[#This Row],[sqft_lot]]/43560," ")</f>
        <v>0.13774104683195593</v>
      </c>
      <c r="L1434" t="str">
        <f>IF(Homes[[#This Row],[waterfront]]=1, "Yes","No")</f>
        <v>No</v>
      </c>
      <c r="M1434" s="4" t="str">
        <f>IF(Homes[[#This Row],[sqft_basement]]&gt;0, "Yes","No")</f>
        <v>Yes</v>
      </c>
      <c r="N1434" t="str">
        <f>CHOOSE(Homes[[#This Row],[view]]+1, "None","Fair","Good","Great","Excellent")</f>
        <v>None</v>
      </c>
      <c r="O1434" t="str">
        <f>CHOOSE(Homes[[#This Row],[condition]], "Poor","Fair","Average","Good","Excellent")</f>
        <v>Good</v>
      </c>
      <c r="P1434">
        <f ca="1">YEAR(TODAY())-Homes[[#This Row],[yr_built]]</f>
        <v>111</v>
      </c>
      <c r="Q1434">
        <v>1945</v>
      </c>
      <c r="R1434">
        <f ca="1">IF(Homes[[#This Row],[yr_renovated]]&gt;0, YEAR(TODAY())-Homes[[#This Row],[yr_renovated]], YEAR(TODAY())-Homes[[#This Row],[yr_built]])</f>
        <v>80</v>
      </c>
      <c r="S1434">
        <v>1</v>
      </c>
      <c r="T1434" s="2">
        <v>41812</v>
      </c>
      <c r="U1434" s="3">
        <v>1.75</v>
      </c>
      <c r="V1434" s="4">
        <f>IFERROR(Homes[[#This Row],[sqft_above]]+Homes[[#This Row],[sqft_basement]]," ")</f>
        <v>1330</v>
      </c>
      <c r="W1434" s="4">
        <v>6000</v>
      </c>
      <c r="X1434">
        <v>0</v>
      </c>
      <c r="Y1434">
        <v>0</v>
      </c>
      <c r="Z1434">
        <v>4</v>
      </c>
      <c r="AA1434" s="4">
        <v>960</v>
      </c>
      <c r="AB1434" s="4">
        <v>370</v>
      </c>
      <c r="AC1434">
        <v>1914</v>
      </c>
      <c r="AD1434" t="s">
        <v>1561</v>
      </c>
      <c r="AE1434" t="s">
        <v>49</v>
      </c>
      <c r="AF1434" t="s">
        <v>58</v>
      </c>
    </row>
    <row r="1435" spans="1:32">
      <c r="A1435" t="str">
        <f>PROPER(TRIM(Homes[[#This Row],[street]]))</f>
        <v>12440 Ne 160Th St</v>
      </c>
      <c r="B1435" t="str">
        <f>PROPER(TRIM(Homes[[#This Row],[city]]))</f>
        <v>Woodinville</v>
      </c>
      <c r="C1435" t="str">
        <f>_xlfn.TEXTBEFORE(Homes[[#This Row],[statezip]]," ")</f>
        <v>WA</v>
      </c>
      <c r="D1435" s="6" t="str">
        <f>_xlfn.TEXTAFTER(Homes[[#This Row],[statezip]]," ")</f>
        <v>98072</v>
      </c>
      <c r="E1435" s="1">
        <v>565000</v>
      </c>
      <c r="F1435">
        <v>3</v>
      </c>
      <c r="G1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5" s="3" t="str">
        <f>Homes[[#This Row],[bedrooms]] &amp; " bd | " &amp; TEXT(Homes[[#This Row],[bathrooms]],"0.##") &amp; " ba"</f>
        <v>3 bd | 2.5 ba</v>
      </c>
      <c r="I1435" s="4">
        <v>2500</v>
      </c>
      <c r="J1435" s="1">
        <f>IFERROR(Homes[[#This Row],[price]]/Homes[[#This Row],[sqft_living]]," ")</f>
        <v>226</v>
      </c>
      <c r="K1435" s="4">
        <f>IFERROR(Homes[[#This Row],[sqft_lot]]/43560," ")</f>
        <v>0.16974288337924701</v>
      </c>
      <c r="L1435" t="str">
        <f>IF(Homes[[#This Row],[waterfront]]=1, "Yes","No")</f>
        <v>No</v>
      </c>
      <c r="M1435" s="4" t="str">
        <f>IF(Homes[[#This Row],[sqft_basement]]&gt;0, "Yes","No")</f>
        <v>No</v>
      </c>
      <c r="N1435" t="str">
        <f>CHOOSE(Homes[[#This Row],[view]]+1, "None","Fair","Good","Great","Excellent")</f>
        <v>None</v>
      </c>
      <c r="O1435" t="str">
        <f>CHOOSE(Homes[[#This Row],[condition]], "Poor","Fair","Average","Good","Excellent")</f>
        <v>Average</v>
      </c>
      <c r="P1435">
        <f ca="1">YEAR(TODAY())-Homes[[#This Row],[yr_built]]</f>
        <v>35</v>
      </c>
      <c r="Q1435">
        <v>2009</v>
      </c>
      <c r="R1435">
        <f ca="1">IF(Homes[[#This Row],[yr_renovated]]&gt;0, YEAR(TODAY())-Homes[[#This Row],[yr_renovated]], YEAR(TODAY())-Homes[[#This Row],[yr_built]])</f>
        <v>16</v>
      </c>
      <c r="S1435">
        <v>2</v>
      </c>
      <c r="T1435" s="2">
        <v>41829</v>
      </c>
      <c r="U1435" s="3">
        <v>2.5</v>
      </c>
      <c r="V1435" s="4">
        <f>IFERROR(Homes[[#This Row],[sqft_above]]+Homes[[#This Row],[sqft_basement]]," ")</f>
        <v>2500</v>
      </c>
      <c r="W1435" s="4">
        <v>7394</v>
      </c>
      <c r="X1435">
        <v>0</v>
      </c>
      <c r="Y1435">
        <v>0</v>
      </c>
      <c r="Z1435">
        <v>3</v>
      </c>
      <c r="AA1435" s="4">
        <v>2500</v>
      </c>
      <c r="AB1435" s="4">
        <v>0</v>
      </c>
      <c r="AC1435">
        <v>1990</v>
      </c>
      <c r="AD1435" t="s">
        <v>1562</v>
      </c>
      <c r="AE1435" t="s">
        <v>120</v>
      </c>
      <c r="AF1435" t="s">
        <v>275</v>
      </c>
    </row>
    <row r="1436" spans="1:32">
      <c r="A1436" t="str">
        <f>PROPER(TRIM(Homes[[#This Row],[street]]))</f>
        <v>23112 Ne 127Th Way</v>
      </c>
      <c r="B1436" t="str">
        <f>PROPER(TRIM(Homes[[#This Row],[city]]))</f>
        <v>Redmond</v>
      </c>
      <c r="C1436" t="str">
        <f>_xlfn.TEXTBEFORE(Homes[[#This Row],[statezip]]," ")</f>
        <v>WA</v>
      </c>
      <c r="D1436" s="6" t="str">
        <f>_xlfn.TEXTAFTER(Homes[[#This Row],[statezip]]," ")</f>
        <v>98053</v>
      </c>
      <c r="E1436" s="1">
        <v>564000</v>
      </c>
      <c r="F1436">
        <v>2</v>
      </c>
      <c r="G1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36" s="3" t="str">
        <f>Homes[[#This Row],[bedrooms]] &amp; " bd | " &amp; TEXT(Homes[[#This Row],[bathrooms]],"0.##") &amp; " ba"</f>
        <v>2 bd | 2. ba</v>
      </c>
      <c r="I1436" s="4">
        <v>1690</v>
      </c>
      <c r="J1436" s="1">
        <f>IFERROR(Homes[[#This Row],[price]]/Homes[[#This Row],[sqft_living]]," ")</f>
        <v>333.72781065088759</v>
      </c>
      <c r="K1436" s="4">
        <f>IFERROR(Homes[[#This Row],[sqft_lot]]/43560," ")</f>
        <v>0.10330578512396695</v>
      </c>
      <c r="L1436" t="str">
        <f>IF(Homes[[#This Row],[waterfront]]=1, "Yes","No")</f>
        <v>No</v>
      </c>
      <c r="M1436" s="4" t="str">
        <f>IF(Homes[[#This Row],[sqft_basement]]&gt;0, "Yes","No")</f>
        <v>No</v>
      </c>
      <c r="N1436" t="str">
        <f>CHOOSE(Homes[[#This Row],[view]]+1, "None","Fair","Good","Great","Excellent")</f>
        <v>None</v>
      </c>
      <c r="O1436" t="str">
        <f>CHOOSE(Homes[[#This Row],[condition]], "Poor","Fair","Average","Good","Excellent")</f>
        <v>Average</v>
      </c>
      <c r="P1436">
        <f ca="1">YEAR(TODAY())-Homes[[#This Row],[yr_built]]</f>
        <v>21</v>
      </c>
      <c r="Q1436">
        <v>2003</v>
      </c>
      <c r="R1436">
        <f ca="1">IF(Homes[[#This Row],[yr_renovated]]&gt;0, YEAR(TODAY())-Homes[[#This Row],[yr_renovated]], YEAR(TODAY())-Homes[[#This Row],[yr_built]])</f>
        <v>22</v>
      </c>
      <c r="S1436">
        <v>1</v>
      </c>
      <c r="T1436" s="2">
        <v>41808</v>
      </c>
      <c r="U1436" s="3">
        <v>2</v>
      </c>
      <c r="V1436" s="4">
        <f>IFERROR(Homes[[#This Row],[sqft_above]]+Homes[[#This Row],[sqft_basement]]," ")</f>
        <v>1690</v>
      </c>
      <c r="W1436" s="4">
        <v>4500</v>
      </c>
      <c r="X1436">
        <v>0</v>
      </c>
      <c r="Y1436">
        <v>0</v>
      </c>
      <c r="Z1436">
        <v>3</v>
      </c>
      <c r="AA1436" s="4">
        <v>1690</v>
      </c>
      <c r="AB1436" s="4">
        <v>0</v>
      </c>
      <c r="AC1436">
        <v>2004</v>
      </c>
      <c r="AD1436" t="s">
        <v>1563</v>
      </c>
      <c r="AE1436" t="s">
        <v>137</v>
      </c>
      <c r="AF1436" t="s">
        <v>208</v>
      </c>
    </row>
    <row r="1437" spans="1:32">
      <c r="A1437" t="str">
        <f>PROPER(TRIM(Homes[[#This Row],[street]]))</f>
        <v>15415 279Th Pl Ne</v>
      </c>
      <c r="B1437" t="str">
        <f>PROPER(TRIM(Homes[[#This Row],[city]]))</f>
        <v>Duvall</v>
      </c>
      <c r="C1437" t="str">
        <f>_xlfn.TEXTBEFORE(Homes[[#This Row],[statezip]]," ")</f>
        <v>WA</v>
      </c>
      <c r="D1437" s="6" t="str">
        <f>_xlfn.TEXTAFTER(Homes[[#This Row],[statezip]]," ")</f>
        <v>98019</v>
      </c>
      <c r="E1437" s="1">
        <v>563500</v>
      </c>
      <c r="F1437">
        <v>4</v>
      </c>
      <c r="G1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7" s="3" t="str">
        <f>Homes[[#This Row],[bedrooms]] &amp; " bd | " &amp; TEXT(Homes[[#This Row],[bathrooms]],"0.##") &amp; " ba"</f>
        <v>4 bd | 2.5 ba</v>
      </c>
      <c r="I1437" s="4">
        <v>2800</v>
      </c>
      <c r="J1437" s="1">
        <f>IFERROR(Homes[[#This Row],[price]]/Homes[[#This Row],[sqft_living]]," ")</f>
        <v>201.25</v>
      </c>
      <c r="K1437" s="4">
        <f>IFERROR(Homes[[#This Row],[sqft_lot]]/43560," ")</f>
        <v>0.29455922865013773</v>
      </c>
      <c r="L1437" t="str">
        <f>IF(Homes[[#This Row],[waterfront]]=1, "Yes","No")</f>
        <v>No</v>
      </c>
      <c r="M1437" s="4" t="str">
        <f>IF(Homes[[#This Row],[sqft_basement]]&gt;0, "Yes","No")</f>
        <v>No</v>
      </c>
      <c r="N1437" t="str">
        <f>CHOOSE(Homes[[#This Row],[view]]+1, "None","Fair","Good","Great","Excellent")</f>
        <v>None</v>
      </c>
      <c r="O1437" t="str">
        <f>CHOOSE(Homes[[#This Row],[condition]], "Poor","Fair","Average","Good","Excellent")</f>
        <v>Average</v>
      </c>
      <c r="P1437">
        <f ca="1">YEAR(TODAY())-Homes[[#This Row],[yr_built]]</f>
        <v>24</v>
      </c>
      <c r="Q1437">
        <v>0</v>
      </c>
      <c r="R1437">
        <f ca="1">IF(Homes[[#This Row],[yr_renovated]]&gt;0, YEAR(TODAY())-Homes[[#This Row],[yr_renovated]], YEAR(TODAY())-Homes[[#This Row],[yr_built]])</f>
        <v>24</v>
      </c>
      <c r="S1437">
        <v>2</v>
      </c>
      <c r="T1437" s="2">
        <v>41799</v>
      </c>
      <c r="U1437" s="3">
        <v>2.5</v>
      </c>
      <c r="V1437" s="4">
        <f>IFERROR(Homes[[#This Row],[sqft_above]]+Homes[[#This Row],[sqft_basement]]," ")</f>
        <v>2800</v>
      </c>
      <c r="W1437" s="4">
        <v>12831</v>
      </c>
      <c r="X1437">
        <v>0</v>
      </c>
      <c r="Y1437">
        <v>0</v>
      </c>
      <c r="Z1437">
        <v>3</v>
      </c>
      <c r="AA1437" s="4">
        <v>2800</v>
      </c>
      <c r="AB1437" s="4">
        <v>0</v>
      </c>
      <c r="AC1437">
        <v>2001</v>
      </c>
      <c r="AD1437" t="s">
        <v>1564</v>
      </c>
      <c r="AE1437" t="s">
        <v>451</v>
      </c>
      <c r="AF1437" t="s">
        <v>452</v>
      </c>
    </row>
    <row r="1438" spans="1:32">
      <c r="A1438" t="str">
        <f>PROPER(TRIM(Homes[[#This Row],[street]]))</f>
        <v>3707 295Th Ave Se</v>
      </c>
      <c r="B1438" t="str">
        <f>PROPER(TRIM(Homes[[#This Row],[city]]))</f>
        <v>Fall City</v>
      </c>
      <c r="C1438" t="str">
        <f>_xlfn.TEXTBEFORE(Homes[[#This Row],[statezip]]," ")</f>
        <v>WA</v>
      </c>
      <c r="D1438" s="6" t="str">
        <f>_xlfn.TEXTAFTER(Homes[[#This Row],[statezip]]," ")</f>
        <v>98024</v>
      </c>
      <c r="E1438" s="1">
        <v>563500</v>
      </c>
      <c r="F1438">
        <v>4</v>
      </c>
      <c r="G1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38" s="3" t="str">
        <f>Homes[[#This Row],[bedrooms]] &amp; " bd | " &amp; TEXT(Homes[[#This Row],[bathrooms]],"0.##") &amp; " ba"</f>
        <v>4 bd | 1.75 ba</v>
      </c>
      <c r="I1438" s="4">
        <v>2085</v>
      </c>
      <c r="J1438" s="1">
        <f>IFERROR(Homes[[#This Row],[price]]/Homes[[#This Row],[sqft_living]]," ")</f>
        <v>270.26378896882494</v>
      </c>
      <c r="K1438" s="4">
        <f>IFERROR(Homes[[#This Row],[sqft_lot]]/43560," ")</f>
        <v>4</v>
      </c>
      <c r="L1438" t="str">
        <f>IF(Homes[[#This Row],[waterfront]]=1, "Yes","No")</f>
        <v>No</v>
      </c>
      <c r="M1438" s="4" t="str">
        <f>IF(Homes[[#This Row],[sqft_basement]]&gt;0, "Yes","No")</f>
        <v>Yes</v>
      </c>
      <c r="N1438" t="str">
        <f>CHOOSE(Homes[[#This Row],[view]]+1, "None","Fair","Good","Great","Excellent")</f>
        <v>None</v>
      </c>
      <c r="O1438" t="str">
        <f>CHOOSE(Homes[[#This Row],[condition]], "Poor","Fair","Average","Good","Excellent")</f>
        <v>Average</v>
      </c>
      <c r="P1438">
        <f ca="1">YEAR(TODAY())-Homes[[#This Row],[yr_built]]</f>
        <v>61</v>
      </c>
      <c r="Q1438">
        <v>2000</v>
      </c>
      <c r="R1438">
        <f ca="1">IF(Homes[[#This Row],[yr_renovated]]&gt;0, YEAR(TODAY())-Homes[[#This Row],[yr_renovated]], YEAR(TODAY())-Homes[[#This Row],[yr_built]])</f>
        <v>25</v>
      </c>
      <c r="S1438">
        <v>1</v>
      </c>
      <c r="T1438" s="2">
        <v>41816</v>
      </c>
      <c r="U1438" s="3">
        <v>1.75</v>
      </c>
      <c r="V1438" s="4">
        <f>IFERROR(Homes[[#This Row],[sqft_above]]+Homes[[#This Row],[sqft_basement]]," ")</f>
        <v>2085</v>
      </c>
      <c r="W1438" s="4">
        <v>174240</v>
      </c>
      <c r="X1438">
        <v>0</v>
      </c>
      <c r="Y1438">
        <v>0</v>
      </c>
      <c r="Z1438">
        <v>3</v>
      </c>
      <c r="AA1438" s="4">
        <v>1610</v>
      </c>
      <c r="AB1438" s="4">
        <v>475</v>
      </c>
      <c r="AC1438">
        <v>1964</v>
      </c>
      <c r="AD1438" t="s">
        <v>1565</v>
      </c>
      <c r="AE1438" t="s">
        <v>161</v>
      </c>
      <c r="AF1438" t="s">
        <v>162</v>
      </c>
    </row>
    <row r="1439" spans="1:32">
      <c r="A1439" t="str">
        <f>PROPER(TRIM(Homes[[#This Row],[street]]))</f>
        <v>3637 Phinney Ave N</v>
      </c>
      <c r="B1439" t="str">
        <f>PROPER(TRIM(Homes[[#This Row],[city]]))</f>
        <v>Seattle</v>
      </c>
      <c r="C1439" t="str">
        <f>_xlfn.TEXTBEFORE(Homes[[#This Row],[statezip]]," ")</f>
        <v>WA</v>
      </c>
      <c r="D1439" s="6" t="str">
        <f>_xlfn.TEXTAFTER(Homes[[#This Row],[statezip]]," ")</f>
        <v>98103</v>
      </c>
      <c r="E1439" s="1">
        <v>563500</v>
      </c>
      <c r="F1439">
        <v>3</v>
      </c>
      <c r="G1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39" s="3" t="str">
        <f>Homes[[#This Row],[bedrooms]] &amp; " bd | " &amp; TEXT(Homes[[#This Row],[bathrooms]],"0.##") &amp; " ba"</f>
        <v>3 bd | 2.5 ba</v>
      </c>
      <c r="I1439" s="4">
        <v>1400</v>
      </c>
      <c r="J1439" s="1">
        <f>IFERROR(Homes[[#This Row],[price]]/Homes[[#This Row],[sqft_living]]," ")</f>
        <v>402.5</v>
      </c>
      <c r="K1439" s="4">
        <f>IFERROR(Homes[[#This Row],[sqft_lot]]/43560," ")</f>
        <v>3.0119375573921029E-2</v>
      </c>
      <c r="L1439" t="str">
        <f>IF(Homes[[#This Row],[waterfront]]=1, "Yes","No")</f>
        <v>No</v>
      </c>
      <c r="M1439" s="4" t="str">
        <f>IF(Homes[[#This Row],[sqft_basement]]&gt;0, "Yes","No")</f>
        <v>No</v>
      </c>
      <c r="N1439" t="str">
        <f>CHOOSE(Homes[[#This Row],[view]]+1, "None","Fair","Good","Great","Excellent")</f>
        <v>None</v>
      </c>
      <c r="O1439" t="str">
        <f>CHOOSE(Homes[[#This Row],[condition]], "Poor","Fair","Average","Good","Excellent")</f>
        <v>Average</v>
      </c>
      <c r="P1439">
        <f ca="1">YEAR(TODAY())-Homes[[#This Row],[yr_built]]</f>
        <v>18</v>
      </c>
      <c r="Q1439">
        <v>0</v>
      </c>
      <c r="R1439">
        <f ca="1">IF(Homes[[#This Row],[yr_renovated]]&gt;0, YEAR(TODAY())-Homes[[#This Row],[yr_renovated]], YEAR(TODAY())-Homes[[#This Row],[yr_built]])</f>
        <v>18</v>
      </c>
      <c r="S1439">
        <v>3.5</v>
      </c>
      <c r="T1439" s="2">
        <v>41815</v>
      </c>
      <c r="U1439" s="3">
        <v>2.5</v>
      </c>
      <c r="V1439" s="4">
        <f>IFERROR(Homes[[#This Row],[sqft_above]]+Homes[[#This Row],[sqft_basement]]," ")</f>
        <v>1400</v>
      </c>
      <c r="W1439" s="4">
        <v>1312</v>
      </c>
      <c r="X1439">
        <v>0</v>
      </c>
      <c r="Y1439">
        <v>0</v>
      </c>
      <c r="Z1439">
        <v>3</v>
      </c>
      <c r="AA1439" s="4">
        <v>1400</v>
      </c>
      <c r="AB1439" s="4">
        <v>0</v>
      </c>
      <c r="AC1439">
        <v>2007</v>
      </c>
      <c r="AD1439" t="s">
        <v>1566</v>
      </c>
      <c r="AE1439" t="s">
        <v>49</v>
      </c>
      <c r="AF1439" t="s">
        <v>172</v>
      </c>
    </row>
    <row r="1440" spans="1:32">
      <c r="A1440" t="str">
        <f>PROPER(TRIM(Homes[[#This Row],[street]]))</f>
        <v>621 Nw 44Th St</v>
      </c>
      <c r="B1440" t="str">
        <f>PROPER(TRIM(Homes[[#This Row],[city]]))</f>
        <v>Seattle</v>
      </c>
      <c r="C1440" t="str">
        <f>_xlfn.TEXTBEFORE(Homes[[#This Row],[statezip]]," ")</f>
        <v>WA</v>
      </c>
      <c r="D1440" s="6" t="str">
        <f>_xlfn.TEXTAFTER(Homes[[#This Row],[statezip]]," ")</f>
        <v>98107</v>
      </c>
      <c r="E1440" s="1">
        <v>563000</v>
      </c>
      <c r="F1440">
        <v>4</v>
      </c>
      <c r="G1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40" s="3" t="str">
        <f>Homes[[#This Row],[bedrooms]] &amp; " bd | " &amp; TEXT(Homes[[#This Row],[bathrooms]],"0.##") &amp; " ba"</f>
        <v>4 bd | 1. ba</v>
      </c>
      <c r="I1440" s="4">
        <v>1410</v>
      </c>
      <c r="J1440" s="1">
        <f>IFERROR(Homes[[#This Row],[price]]/Homes[[#This Row],[sqft_living]]," ")</f>
        <v>399.29078014184398</v>
      </c>
      <c r="K1440" s="4">
        <f>IFERROR(Homes[[#This Row],[sqft_lot]]/43560," ")</f>
        <v>7.7502295684113862E-2</v>
      </c>
      <c r="L1440" t="str">
        <f>IF(Homes[[#This Row],[waterfront]]=1, "Yes","No")</f>
        <v>No</v>
      </c>
      <c r="M1440" s="4" t="str">
        <f>IF(Homes[[#This Row],[sqft_basement]]&gt;0, "Yes","No")</f>
        <v>No</v>
      </c>
      <c r="N1440" t="str">
        <f>CHOOSE(Homes[[#This Row],[view]]+1, "None","Fair","Good","Great","Excellent")</f>
        <v>None</v>
      </c>
      <c r="O1440" t="str">
        <f>CHOOSE(Homes[[#This Row],[condition]], "Poor","Fair","Average","Good","Excellent")</f>
        <v>Excellent</v>
      </c>
      <c r="P1440">
        <f ca="1">YEAR(TODAY())-Homes[[#This Row],[yr_built]]</f>
        <v>114</v>
      </c>
      <c r="Q1440">
        <v>1984</v>
      </c>
      <c r="R1440">
        <f ca="1">IF(Homes[[#This Row],[yr_renovated]]&gt;0, YEAR(TODAY())-Homes[[#This Row],[yr_renovated]], YEAR(TODAY())-Homes[[#This Row],[yr_built]])</f>
        <v>41</v>
      </c>
      <c r="S1440">
        <v>1.5</v>
      </c>
      <c r="T1440" s="2">
        <v>41821</v>
      </c>
      <c r="U1440" s="3">
        <v>1</v>
      </c>
      <c r="V1440" s="4">
        <f>IFERROR(Homes[[#This Row],[sqft_above]]+Homes[[#This Row],[sqft_basement]]," ")</f>
        <v>1410</v>
      </c>
      <c r="W1440" s="4">
        <v>3376</v>
      </c>
      <c r="X1440">
        <v>0</v>
      </c>
      <c r="Y1440">
        <v>0</v>
      </c>
      <c r="Z1440">
        <v>5</v>
      </c>
      <c r="AA1440" s="4">
        <v>1410</v>
      </c>
      <c r="AB1440" s="4">
        <v>0</v>
      </c>
      <c r="AC1440">
        <v>1911</v>
      </c>
      <c r="AD1440" t="s">
        <v>1567</v>
      </c>
      <c r="AE1440" t="s">
        <v>49</v>
      </c>
      <c r="AF1440" t="s">
        <v>62</v>
      </c>
    </row>
    <row r="1441" spans="1:32">
      <c r="A1441" t="str">
        <f>PROPER(TRIM(Homes[[#This Row],[street]]))</f>
        <v>2008 Yale Ave E</v>
      </c>
      <c r="B1441" t="str">
        <f>PROPER(TRIM(Homes[[#This Row],[city]]))</f>
        <v>Seattle</v>
      </c>
      <c r="C1441" t="str">
        <f>_xlfn.TEXTBEFORE(Homes[[#This Row],[statezip]]," ")</f>
        <v>WA</v>
      </c>
      <c r="D1441" s="6" t="str">
        <f>_xlfn.TEXTAFTER(Homes[[#This Row],[statezip]]," ")</f>
        <v>98102</v>
      </c>
      <c r="E1441" s="1">
        <v>562500</v>
      </c>
      <c r="F1441">
        <v>3</v>
      </c>
      <c r="G1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41" s="3" t="str">
        <f>Homes[[#This Row],[bedrooms]] &amp; " bd | " &amp; TEXT(Homes[[#This Row],[bathrooms]],"0.##") &amp; " ba"</f>
        <v>3 bd | 2.25 ba</v>
      </c>
      <c r="I1441" s="4">
        <v>1300</v>
      </c>
      <c r="J1441" s="1">
        <f>IFERROR(Homes[[#This Row],[price]]/Homes[[#This Row],[sqft_living]]," ")</f>
        <v>432.69230769230768</v>
      </c>
      <c r="K1441" s="4">
        <f>IFERROR(Homes[[#This Row],[sqft_lot]]/43560," ")</f>
        <v>2.0821854912764004E-2</v>
      </c>
      <c r="L1441" t="str">
        <f>IF(Homes[[#This Row],[waterfront]]=1, "Yes","No")</f>
        <v>No</v>
      </c>
      <c r="M1441" s="4" t="str">
        <f>IF(Homes[[#This Row],[sqft_basement]]&gt;0, "Yes","No")</f>
        <v>Yes</v>
      </c>
      <c r="N1441" t="str">
        <f>CHOOSE(Homes[[#This Row],[view]]+1, "None","Fair","Good","Great","Excellent")</f>
        <v>None</v>
      </c>
      <c r="O1441" t="str">
        <f>CHOOSE(Homes[[#This Row],[condition]], "Poor","Fair","Average","Good","Excellent")</f>
        <v>Average</v>
      </c>
      <c r="P1441">
        <f ca="1">YEAR(TODAY())-Homes[[#This Row],[yr_built]]</f>
        <v>19</v>
      </c>
      <c r="Q1441">
        <v>0</v>
      </c>
      <c r="R1441">
        <f ca="1">IF(Homes[[#This Row],[yr_renovated]]&gt;0, YEAR(TODAY())-Homes[[#This Row],[yr_renovated]], YEAR(TODAY())-Homes[[#This Row],[yr_built]])</f>
        <v>19</v>
      </c>
      <c r="S1441">
        <v>2</v>
      </c>
      <c r="T1441" s="2">
        <v>41813</v>
      </c>
      <c r="U1441" s="3">
        <v>2.25</v>
      </c>
      <c r="V1441" s="4">
        <f>IFERROR(Homes[[#This Row],[sqft_above]]+Homes[[#This Row],[sqft_basement]]," ")</f>
        <v>1300</v>
      </c>
      <c r="W1441" s="4">
        <v>907</v>
      </c>
      <c r="X1441">
        <v>0</v>
      </c>
      <c r="Y1441">
        <v>0</v>
      </c>
      <c r="Z1441">
        <v>3</v>
      </c>
      <c r="AA1441" s="4">
        <v>1000</v>
      </c>
      <c r="AB1441" s="4">
        <v>300</v>
      </c>
      <c r="AC1441">
        <v>2006</v>
      </c>
      <c r="AD1441" t="s">
        <v>1568</v>
      </c>
      <c r="AE1441" t="s">
        <v>49</v>
      </c>
      <c r="AF1441" t="s">
        <v>89</v>
      </c>
    </row>
    <row r="1442" spans="1:32">
      <c r="A1442" t="str">
        <f>PROPER(TRIM(Homes[[#This Row],[street]]))</f>
        <v>15703 Ne 113Th Ct</v>
      </c>
      <c r="B1442" t="str">
        <f>PROPER(TRIM(Homes[[#This Row],[city]]))</f>
        <v>Redmond</v>
      </c>
      <c r="C1442" t="str">
        <f>_xlfn.TEXTBEFORE(Homes[[#This Row],[statezip]]," ")</f>
        <v>WA</v>
      </c>
      <c r="D1442" s="6" t="str">
        <f>_xlfn.TEXTAFTER(Homes[[#This Row],[statezip]]," ")</f>
        <v>98052</v>
      </c>
      <c r="E1442" s="1">
        <v>562100</v>
      </c>
      <c r="F1442">
        <v>3</v>
      </c>
      <c r="G1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42" s="3" t="str">
        <f>Homes[[#This Row],[bedrooms]] &amp; " bd | " &amp; TEXT(Homes[[#This Row],[bathrooms]],"0.##") &amp; " ba"</f>
        <v>3 bd | 2.25 ba</v>
      </c>
      <c r="I1442" s="4">
        <v>2090</v>
      </c>
      <c r="J1442" s="1">
        <f>IFERROR(Homes[[#This Row],[price]]/Homes[[#This Row],[sqft_living]]," ")</f>
        <v>268.94736842105266</v>
      </c>
      <c r="K1442" s="4">
        <f>IFERROR(Homes[[#This Row],[sqft_lot]]/43560," ")</f>
        <v>0.27805325987144169</v>
      </c>
      <c r="L1442" t="str">
        <f>IF(Homes[[#This Row],[waterfront]]=1, "Yes","No")</f>
        <v>No</v>
      </c>
      <c r="M1442" s="4" t="str">
        <f>IF(Homes[[#This Row],[sqft_basement]]&gt;0, "Yes","No")</f>
        <v>No</v>
      </c>
      <c r="N1442" t="str">
        <f>CHOOSE(Homes[[#This Row],[view]]+1, "None","Fair","Good","Great","Excellent")</f>
        <v>None</v>
      </c>
      <c r="O1442" t="str">
        <f>CHOOSE(Homes[[#This Row],[condition]], "Poor","Fair","Average","Good","Excellent")</f>
        <v>Average</v>
      </c>
      <c r="P1442">
        <f ca="1">YEAR(TODAY())-Homes[[#This Row],[yr_built]]</f>
        <v>42</v>
      </c>
      <c r="Q1442">
        <v>2009</v>
      </c>
      <c r="R1442">
        <f ca="1">IF(Homes[[#This Row],[yr_renovated]]&gt;0, YEAR(TODAY())-Homes[[#This Row],[yr_renovated]], YEAR(TODAY())-Homes[[#This Row],[yr_built]])</f>
        <v>16</v>
      </c>
      <c r="S1442">
        <v>2</v>
      </c>
      <c r="T1442" s="2">
        <v>41793</v>
      </c>
      <c r="U1442" s="3">
        <v>2.25</v>
      </c>
      <c r="V1442" s="4">
        <f>IFERROR(Homes[[#This Row],[sqft_above]]+Homes[[#This Row],[sqft_basement]]," ")</f>
        <v>2090</v>
      </c>
      <c r="W1442" s="4">
        <v>12112</v>
      </c>
      <c r="X1442">
        <v>0</v>
      </c>
      <c r="Y1442">
        <v>0</v>
      </c>
      <c r="Z1442">
        <v>3</v>
      </c>
      <c r="AA1442" s="4">
        <v>2090</v>
      </c>
      <c r="AB1442" s="4">
        <v>0</v>
      </c>
      <c r="AC1442">
        <v>1983</v>
      </c>
      <c r="AD1442" t="s">
        <v>1569</v>
      </c>
      <c r="AE1442" t="s">
        <v>137</v>
      </c>
      <c r="AF1442" t="s">
        <v>138</v>
      </c>
    </row>
    <row r="1443" spans="1:32">
      <c r="A1443" t="str">
        <f>PROPER(TRIM(Homes[[#This Row],[street]]))</f>
        <v>920 163Rd Ave Se</v>
      </c>
      <c r="B1443" t="str">
        <f>PROPER(TRIM(Homes[[#This Row],[city]]))</f>
        <v>Bellevue</v>
      </c>
      <c r="C1443" t="str">
        <f>_xlfn.TEXTBEFORE(Homes[[#This Row],[statezip]]," ")</f>
        <v>WA</v>
      </c>
      <c r="D1443" s="6" t="str">
        <f>_xlfn.TEXTAFTER(Homes[[#This Row],[statezip]]," ")</f>
        <v>98008</v>
      </c>
      <c r="E1443" s="1">
        <v>562000</v>
      </c>
      <c r="F1443">
        <v>3</v>
      </c>
      <c r="G1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43" s="3" t="str">
        <f>Homes[[#This Row],[bedrooms]] &amp; " bd | " &amp; TEXT(Homes[[#This Row],[bathrooms]],"0.##") &amp; " ba"</f>
        <v>3 bd | 1.5 ba</v>
      </c>
      <c r="I1443" s="4">
        <v>1830</v>
      </c>
      <c r="J1443" s="1">
        <f>IFERROR(Homes[[#This Row],[price]]/Homes[[#This Row],[sqft_living]]," ")</f>
        <v>307.10382513661204</v>
      </c>
      <c r="K1443" s="4">
        <f>IFERROR(Homes[[#This Row],[sqft_lot]]/43560," ")</f>
        <v>0.18365472910927455</v>
      </c>
      <c r="L1443" t="str">
        <f>IF(Homes[[#This Row],[waterfront]]=1, "Yes","No")</f>
        <v>No</v>
      </c>
      <c r="M1443" s="4" t="str">
        <f>IF(Homes[[#This Row],[sqft_basement]]&gt;0, "Yes","No")</f>
        <v>No</v>
      </c>
      <c r="N1443" t="str">
        <f>CHOOSE(Homes[[#This Row],[view]]+1, "None","Fair","Good","Great","Excellent")</f>
        <v>None</v>
      </c>
      <c r="O1443" t="str">
        <f>CHOOSE(Homes[[#This Row],[condition]], "Poor","Fair","Average","Good","Excellent")</f>
        <v>Good</v>
      </c>
      <c r="P1443">
        <f ca="1">YEAR(TODAY())-Homes[[#This Row],[yr_built]]</f>
        <v>68</v>
      </c>
      <c r="Q1443">
        <v>2001</v>
      </c>
      <c r="R1443">
        <f ca="1">IF(Homes[[#This Row],[yr_renovated]]&gt;0, YEAR(TODAY())-Homes[[#This Row],[yr_renovated]], YEAR(TODAY())-Homes[[#This Row],[yr_built]])</f>
        <v>24</v>
      </c>
      <c r="S1443">
        <v>1</v>
      </c>
      <c r="T1443" s="2">
        <v>41773</v>
      </c>
      <c r="U1443" s="3">
        <v>1.5</v>
      </c>
      <c r="V1443" s="4">
        <f>IFERROR(Homes[[#This Row],[sqft_above]]+Homes[[#This Row],[sqft_basement]]," ")</f>
        <v>1830</v>
      </c>
      <c r="W1443" s="4">
        <v>8000</v>
      </c>
      <c r="X1443">
        <v>0</v>
      </c>
      <c r="Y1443">
        <v>0</v>
      </c>
      <c r="Z1443">
        <v>4</v>
      </c>
      <c r="AA1443" s="4">
        <v>1830</v>
      </c>
      <c r="AB1443" s="4">
        <v>0</v>
      </c>
      <c r="AC1443">
        <v>1957</v>
      </c>
      <c r="AD1443" t="s">
        <v>1570</v>
      </c>
      <c r="AE1443" t="s">
        <v>33</v>
      </c>
      <c r="AF1443" t="s">
        <v>53</v>
      </c>
    </row>
    <row r="1444" spans="1:32">
      <c r="A1444" t="str">
        <f>PROPER(TRIM(Homes[[#This Row],[street]]))</f>
        <v>14308 274Th Pl Ne</v>
      </c>
      <c r="B1444" t="str">
        <f>PROPER(TRIM(Homes[[#This Row],[city]]))</f>
        <v>Duvall</v>
      </c>
      <c r="C1444" t="str">
        <f>_xlfn.TEXTBEFORE(Homes[[#This Row],[statezip]]," ")</f>
        <v>WA</v>
      </c>
      <c r="D1444" s="6" t="str">
        <f>_xlfn.TEXTAFTER(Homes[[#This Row],[statezip]]," ")</f>
        <v>98019</v>
      </c>
      <c r="E1444" s="1">
        <v>562000</v>
      </c>
      <c r="F1444">
        <v>5</v>
      </c>
      <c r="G1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44" s="3" t="str">
        <f>Homes[[#This Row],[bedrooms]] &amp; " bd | " &amp; TEXT(Homes[[#This Row],[bathrooms]],"0.##") &amp; " ba"</f>
        <v>5 bd | 3. ba</v>
      </c>
      <c r="I1444" s="4">
        <v>2795</v>
      </c>
      <c r="J1444" s="1">
        <f>IFERROR(Homes[[#This Row],[price]]/Homes[[#This Row],[sqft_living]]," ")</f>
        <v>201.07334525939177</v>
      </c>
      <c r="K1444" s="4">
        <f>IFERROR(Homes[[#This Row],[sqft_lot]]/43560," ")</f>
        <v>0.3466712580348944</v>
      </c>
      <c r="L1444" t="str">
        <f>IF(Homes[[#This Row],[waterfront]]=1, "Yes","No")</f>
        <v>No</v>
      </c>
      <c r="M1444" s="4" t="str">
        <f>IF(Homes[[#This Row],[sqft_basement]]&gt;0, "Yes","No")</f>
        <v>No</v>
      </c>
      <c r="N1444" t="str">
        <f>CHOOSE(Homes[[#This Row],[view]]+1, "None","Fair","Good","Great","Excellent")</f>
        <v>None</v>
      </c>
      <c r="O1444" t="str">
        <f>CHOOSE(Homes[[#This Row],[condition]], "Poor","Fair","Average","Good","Excellent")</f>
        <v>Average</v>
      </c>
      <c r="P1444">
        <f ca="1">YEAR(TODAY())-Homes[[#This Row],[yr_built]]</f>
        <v>29</v>
      </c>
      <c r="Q1444">
        <v>0</v>
      </c>
      <c r="R1444">
        <f ca="1">IF(Homes[[#This Row],[yr_renovated]]&gt;0, YEAR(TODAY())-Homes[[#This Row],[yr_renovated]], YEAR(TODAY())-Homes[[#This Row],[yr_built]])</f>
        <v>29</v>
      </c>
      <c r="S1444">
        <v>2</v>
      </c>
      <c r="T1444" s="2">
        <v>41808</v>
      </c>
      <c r="U1444" s="3">
        <v>3</v>
      </c>
      <c r="V1444" s="4">
        <f>IFERROR(Homes[[#This Row],[sqft_above]]+Homes[[#This Row],[sqft_basement]]," ")</f>
        <v>2795</v>
      </c>
      <c r="W1444" s="4">
        <v>15101</v>
      </c>
      <c r="X1444">
        <v>0</v>
      </c>
      <c r="Y1444">
        <v>0</v>
      </c>
      <c r="Z1444">
        <v>3</v>
      </c>
      <c r="AA1444" s="4">
        <v>2795</v>
      </c>
      <c r="AB1444" s="4">
        <v>0</v>
      </c>
      <c r="AC1444">
        <v>1996</v>
      </c>
      <c r="AD1444" t="s">
        <v>1571</v>
      </c>
      <c r="AE1444" t="s">
        <v>451</v>
      </c>
      <c r="AF1444" t="s">
        <v>452</v>
      </c>
    </row>
    <row r="1445" spans="1:32">
      <c r="A1445" t="str">
        <f>PROPER(TRIM(Homes[[#This Row],[street]]))</f>
        <v>1035 Ne 95Th St</v>
      </c>
      <c r="B1445" t="str">
        <f>PROPER(TRIM(Homes[[#This Row],[city]]))</f>
        <v>Seattle</v>
      </c>
      <c r="C1445" t="str">
        <f>_xlfn.TEXTBEFORE(Homes[[#This Row],[statezip]]," ")</f>
        <v>WA</v>
      </c>
      <c r="D1445" s="6" t="str">
        <f>_xlfn.TEXTAFTER(Homes[[#This Row],[statezip]]," ")</f>
        <v>98115</v>
      </c>
      <c r="E1445" s="1">
        <v>561500</v>
      </c>
      <c r="F1445">
        <v>3</v>
      </c>
      <c r="G1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45" s="3" t="str">
        <f>Homes[[#This Row],[bedrooms]] &amp; " bd | " &amp; TEXT(Homes[[#This Row],[bathrooms]],"0.##") &amp; " ba"</f>
        <v>3 bd | 1.75 ba</v>
      </c>
      <c r="I1445" s="4">
        <v>1960</v>
      </c>
      <c r="J1445" s="1">
        <f>IFERROR(Homes[[#This Row],[price]]/Homes[[#This Row],[sqft_living]]," ")</f>
        <v>286.4795918367347</v>
      </c>
      <c r="K1445" s="4">
        <f>IFERROR(Homes[[#This Row],[sqft_lot]]/43560," ")</f>
        <v>0.14646464646464646</v>
      </c>
      <c r="L1445" t="str">
        <f>IF(Homes[[#This Row],[waterfront]]=1, "Yes","No")</f>
        <v>No</v>
      </c>
      <c r="M1445" s="4" t="str">
        <f>IF(Homes[[#This Row],[sqft_basement]]&gt;0, "Yes","No")</f>
        <v>Yes</v>
      </c>
      <c r="N1445" t="str">
        <f>CHOOSE(Homes[[#This Row],[view]]+1, "None","Fair","Good","Great","Excellent")</f>
        <v>None</v>
      </c>
      <c r="O1445" t="str">
        <f>CHOOSE(Homes[[#This Row],[condition]], "Poor","Fair","Average","Good","Excellent")</f>
        <v>Good</v>
      </c>
      <c r="P1445">
        <f ca="1">YEAR(TODAY())-Homes[[#This Row],[yr_built]]</f>
        <v>86</v>
      </c>
      <c r="Q1445">
        <v>1989</v>
      </c>
      <c r="R1445">
        <f ca="1">IF(Homes[[#This Row],[yr_renovated]]&gt;0, YEAR(TODAY())-Homes[[#This Row],[yr_renovated]], YEAR(TODAY())-Homes[[#This Row],[yr_built]])</f>
        <v>36</v>
      </c>
      <c r="S1445">
        <v>1</v>
      </c>
      <c r="T1445" s="2">
        <v>41817</v>
      </c>
      <c r="U1445" s="3">
        <v>1.75</v>
      </c>
      <c r="V1445" s="4">
        <f>IFERROR(Homes[[#This Row],[sqft_above]]+Homes[[#This Row],[sqft_basement]]," ")</f>
        <v>1960</v>
      </c>
      <c r="W1445" s="4">
        <v>6380</v>
      </c>
      <c r="X1445">
        <v>0</v>
      </c>
      <c r="Y1445">
        <v>0</v>
      </c>
      <c r="Z1445">
        <v>4</v>
      </c>
      <c r="AA1445" s="4">
        <v>980</v>
      </c>
      <c r="AB1445" s="4">
        <v>980</v>
      </c>
      <c r="AC1445">
        <v>1939</v>
      </c>
      <c r="AD1445" t="s">
        <v>1572</v>
      </c>
      <c r="AE1445" t="s">
        <v>49</v>
      </c>
      <c r="AF1445" t="s">
        <v>154</v>
      </c>
    </row>
    <row r="1446" spans="1:32">
      <c r="A1446" t="str">
        <f>PROPER(TRIM(Homes[[#This Row],[street]]))</f>
        <v>2037 Larchmount Dr Ne</v>
      </c>
      <c r="B1446" t="str">
        <f>PROPER(TRIM(Homes[[#This Row],[city]]))</f>
        <v>Issaquah</v>
      </c>
      <c r="C1446" t="str">
        <f>_xlfn.TEXTBEFORE(Homes[[#This Row],[statezip]]," ")</f>
        <v>WA</v>
      </c>
      <c r="D1446" s="6" t="str">
        <f>_xlfn.TEXTAFTER(Homes[[#This Row],[statezip]]," ")</f>
        <v>98029</v>
      </c>
      <c r="E1446" s="1">
        <v>561000</v>
      </c>
      <c r="F1446">
        <v>3</v>
      </c>
      <c r="G1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46" s="3" t="str">
        <f>Homes[[#This Row],[bedrooms]] &amp; " bd | " &amp; TEXT(Homes[[#This Row],[bathrooms]],"0.##") &amp; " ba"</f>
        <v>3 bd | 2.25 ba</v>
      </c>
      <c r="I1446" s="4">
        <v>1710</v>
      </c>
      <c r="J1446" s="1">
        <f>IFERROR(Homes[[#This Row],[price]]/Homes[[#This Row],[sqft_living]]," ")</f>
        <v>328.07017543859649</v>
      </c>
      <c r="K1446" s="4">
        <f>IFERROR(Homes[[#This Row],[sqft_lot]]/43560," ")</f>
        <v>9.5041322314049589E-2</v>
      </c>
      <c r="L1446" t="str">
        <f>IF(Homes[[#This Row],[waterfront]]=1, "Yes","No")</f>
        <v>No</v>
      </c>
      <c r="M1446" s="4" t="str">
        <f>IF(Homes[[#This Row],[sqft_basement]]&gt;0, "Yes","No")</f>
        <v>No</v>
      </c>
      <c r="N1446" t="str">
        <f>CHOOSE(Homes[[#This Row],[view]]+1, "None","Fair","Good","Great","Excellent")</f>
        <v>None</v>
      </c>
      <c r="O1446" t="str">
        <f>CHOOSE(Homes[[#This Row],[condition]], "Poor","Fair","Average","Good","Excellent")</f>
        <v>Average</v>
      </c>
      <c r="P1446">
        <f ca="1">YEAR(TODAY())-Homes[[#This Row],[yr_built]]</f>
        <v>21</v>
      </c>
      <c r="Q1446">
        <v>2003</v>
      </c>
      <c r="R1446">
        <f ca="1">IF(Homes[[#This Row],[yr_renovated]]&gt;0, YEAR(TODAY())-Homes[[#This Row],[yr_renovated]], YEAR(TODAY())-Homes[[#This Row],[yr_built]])</f>
        <v>22</v>
      </c>
      <c r="S1446">
        <v>2</v>
      </c>
      <c r="T1446" s="2">
        <v>41802</v>
      </c>
      <c r="U1446" s="3">
        <v>2.25</v>
      </c>
      <c r="V1446" s="4">
        <f>IFERROR(Homes[[#This Row],[sqft_above]]+Homes[[#This Row],[sqft_basement]]," ")</f>
        <v>1710</v>
      </c>
      <c r="W1446" s="4">
        <v>4140</v>
      </c>
      <c r="X1446">
        <v>0</v>
      </c>
      <c r="Y1446">
        <v>0</v>
      </c>
      <c r="Z1446">
        <v>3</v>
      </c>
      <c r="AA1446" s="4">
        <v>1710</v>
      </c>
      <c r="AB1446" s="4">
        <v>0</v>
      </c>
      <c r="AC1446">
        <v>2004</v>
      </c>
      <c r="AD1446" t="s">
        <v>1573</v>
      </c>
      <c r="AE1446" t="s">
        <v>79</v>
      </c>
      <c r="AF1446" t="s">
        <v>80</v>
      </c>
    </row>
    <row r="1447" spans="1:32">
      <c r="A1447" t="str">
        <f>PROPER(TRIM(Homes[[#This Row],[street]]))</f>
        <v>3654 254Th Ave Se</v>
      </c>
      <c r="B1447" t="str">
        <f>PROPER(TRIM(Homes[[#This Row],[city]]))</f>
        <v>Issaquah</v>
      </c>
      <c r="C1447" t="str">
        <f>_xlfn.TEXTBEFORE(Homes[[#This Row],[statezip]]," ")</f>
        <v>WA</v>
      </c>
      <c r="D1447" s="6" t="str">
        <f>_xlfn.TEXTAFTER(Homes[[#This Row],[statezip]]," ")</f>
        <v>98029</v>
      </c>
      <c r="E1447" s="1">
        <v>561000</v>
      </c>
      <c r="F1447">
        <v>4</v>
      </c>
      <c r="G1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47" s="3" t="str">
        <f>Homes[[#This Row],[bedrooms]] &amp; " bd | " &amp; TEXT(Homes[[#This Row],[bathrooms]],"0.##") &amp; " ba"</f>
        <v>4 bd | 2.5 ba</v>
      </c>
      <c r="I1447" s="4">
        <v>2570</v>
      </c>
      <c r="J1447" s="1">
        <f>IFERROR(Homes[[#This Row],[price]]/Homes[[#This Row],[sqft_living]]," ")</f>
        <v>218.28793774319067</v>
      </c>
      <c r="K1447" s="4">
        <f>IFERROR(Homes[[#This Row],[sqft_lot]]/43560," ")</f>
        <v>0.12052341597796143</v>
      </c>
      <c r="L1447" t="str">
        <f>IF(Homes[[#This Row],[waterfront]]=1, "Yes","No")</f>
        <v>No</v>
      </c>
      <c r="M1447" s="4" t="str">
        <f>IF(Homes[[#This Row],[sqft_basement]]&gt;0, "Yes","No")</f>
        <v>No</v>
      </c>
      <c r="N1447" t="str">
        <f>CHOOSE(Homes[[#This Row],[view]]+1, "None","Fair","Good","Great","Excellent")</f>
        <v>None</v>
      </c>
      <c r="O1447" t="str">
        <f>CHOOSE(Homes[[#This Row],[condition]], "Poor","Fair","Average","Good","Excellent")</f>
        <v>Average</v>
      </c>
      <c r="P1447">
        <f ca="1">YEAR(TODAY())-Homes[[#This Row],[yr_built]]</f>
        <v>35</v>
      </c>
      <c r="Q1447">
        <v>2009</v>
      </c>
      <c r="R1447">
        <f ca="1">IF(Homes[[#This Row],[yr_renovated]]&gt;0, YEAR(TODAY())-Homes[[#This Row],[yr_renovated]], YEAR(TODAY())-Homes[[#This Row],[yr_built]])</f>
        <v>16</v>
      </c>
      <c r="S1447">
        <v>2</v>
      </c>
      <c r="T1447" s="2">
        <v>41829</v>
      </c>
      <c r="U1447" s="3">
        <v>2.5</v>
      </c>
      <c r="V1447" s="4">
        <f>IFERROR(Homes[[#This Row],[sqft_above]]+Homes[[#This Row],[sqft_basement]]," ")</f>
        <v>2570</v>
      </c>
      <c r="W1447" s="4">
        <v>5250</v>
      </c>
      <c r="X1447">
        <v>0</v>
      </c>
      <c r="Y1447">
        <v>0</v>
      </c>
      <c r="Z1447">
        <v>3</v>
      </c>
      <c r="AA1447" s="4">
        <v>2570</v>
      </c>
      <c r="AB1447" s="4">
        <v>0</v>
      </c>
      <c r="AC1447">
        <v>1990</v>
      </c>
      <c r="AD1447" t="s">
        <v>1574</v>
      </c>
      <c r="AE1447" t="s">
        <v>79</v>
      </c>
      <c r="AF1447" t="s">
        <v>80</v>
      </c>
    </row>
    <row r="1448" spans="1:32">
      <c r="A1448" t="str">
        <f>PROPER(TRIM(Homes[[#This Row],[street]]))</f>
        <v>24134 Se 20Th St</v>
      </c>
      <c r="B1448" t="str">
        <f>PROPER(TRIM(Homes[[#This Row],[city]]))</f>
        <v>Sammamish</v>
      </c>
      <c r="C1448" t="str">
        <f>_xlfn.TEXTBEFORE(Homes[[#This Row],[statezip]]," ")</f>
        <v>WA</v>
      </c>
      <c r="D1448" s="6" t="str">
        <f>_xlfn.TEXTAFTER(Homes[[#This Row],[statezip]]," ")</f>
        <v>98075</v>
      </c>
      <c r="E1448" s="1">
        <v>560200</v>
      </c>
      <c r="F1448">
        <v>3</v>
      </c>
      <c r="G1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48" s="3" t="str">
        <f>Homes[[#This Row],[bedrooms]] &amp; " bd | " &amp; TEXT(Homes[[#This Row],[bathrooms]],"0.##") &amp; " ba"</f>
        <v>3 bd | 2.5 ba</v>
      </c>
      <c r="I1448" s="4">
        <v>1990</v>
      </c>
      <c r="J1448" s="1">
        <f>IFERROR(Homes[[#This Row],[price]]/Homes[[#This Row],[sqft_living]]," ")</f>
        <v>281.5075376884422</v>
      </c>
      <c r="K1448" s="4">
        <f>IFERROR(Homes[[#This Row],[sqft_lot]]/43560," ")</f>
        <v>9.1460055096418733E-2</v>
      </c>
      <c r="L1448" t="str">
        <f>IF(Homes[[#This Row],[waterfront]]=1, "Yes","No")</f>
        <v>No</v>
      </c>
      <c r="M1448" s="4" t="str">
        <f>IF(Homes[[#This Row],[sqft_basement]]&gt;0, "Yes","No")</f>
        <v>No</v>
      </c>
      <c r="N1448" t="str">
        <f>CHOOSE(Homes[[#This Row],[view]]+1, "None","Fair","Good","Great","Excellent")</f>
        <v>None</v>
      </c>
      <c r="O1448" t="str">
        <f>CHOOSE(Homes[[#This Row],[condition]], "Poor","Fair","Average","Good","Excellent")</f>
        <v>Average</v>
      </c>
      <c r="P1448">
        <f ca="1">YEAR(TODAY())-Homes[[#This Row],[yr_built]]</f>
        <v>21</v>
      </c>
      <c r="Q1448">
        <v>2003</v>
      </c>
      <c r="R1448">
        <f ca="1">IF(Homes[[#This Row],[yr_renovated]]&gt;0, YEAR(TODAY())-Homes[[#This Row],[yr_renovated]], YEAR(TODAY())-Homes[[#This Row],[yr_built]])</f>
        <v>22</v>
      </c>
      <c r="S1448">
        <v>2</v>
      </c>
      <c r="T1448" s="2">
        <v>41801</v>
      </c>
      <c r="U1448" s="3">
        <v>2.5</v>
      </c>
      <c r="V1448" s="4">
        <f>IFERROR(Homes[[#This Row],[sqft_above]]+Homes[[#This Row],[sqft_basement]]," ")</f>
        <v>1990</v>
      </c>
      <c r="W1448" s="4">
        <v>3984</v>
      </c>
      <c r="X1448">
        <v>0</v>
      </c>
      <c r="Y1448">
        <v>0</v>
      </c>
      <c r="Z1448">
        <v>3</v>
      </c>
      <c r="AA1448" s="4">
        <v>1990</v>
      </c>
      <c r="AB1448" s="4">
        <v>0</v>
      </c>
      <c r="AC1448">
        <v>2004</v>
      </c>
      <c r="AD1448" t="s">
        <v>1575</v>
      </c>
      <c r="AE1448" t="s">
        <v>102</v>
      </c>
      <c r="AF1448" t="s">
        <v>103</v>
      </c>
    </row>
    <row r="1449" spans="1:32">
      <c r="A1449" t="str">
        <f>PROPER(TRIM(Homes[[#This Row],[street]]))</f>
        <v>5200 S Frontenac St</v>
      </c>
      <c r="B1449" t="str">
        <f>PROPER(TRIM(Homes[[#This Row],[city]]))</f>
        <v>Seattle</v>
      </c>
      <c r="C1449" t="str">
        <f>_xlfn.TEXTBEFORE(Homes[[#This Row],[statezip]]," ")</f>
        <v>WA</v>
      </c>
      <c r="D1449" s="6" t="str">
        <f>_xlfn.TEXTAFTER(Homes[[#This Row],[statezip]]," ")</f>
        <v>98118</v>
      </c>
      <c r="E1449" s="1">
        <v>560000</v>
      </c>
      <c r="F1449">
        <v>3</v>
      </c>
      <c r="G1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49" s="3" t="str">
        <f>Homes[[#This Row],[bedrooms]] &amp; " bd | " &amp; TEXT(Homes[[#This Row],[bathrooms]],"0.##") &amp; " ba"</f>
        <v>3 bd | 2. ba</v>
      </c>
      <c r="I1449" s="4">
        <v>2340</v>
      </c>
      <c r="J1449" s="1">
        <f>IFERROR(Homes[[#This Row],[price]]/Homes[[#This Row],[sqft_living]]," ")</f>
        <v>239.31623931623932</v>
      </c>
      <c r="K1449" s="4">
        <f>IFERROR(Homes[[#This Row],[sqft_lot]]/43560," ")</f>
        <v>7.9820936639118462E-2</v>
      </c>
      <c r="L1449" t="str">
        <f>IF(Homes[[#This Row],[waterfront]]=1, "Yes","No")</f>
        <v>No</v>
      </c>
      <c r="M1449" s="4" t="str">
        <f>IF(Homes[[#This Row],[sqft_basement]]&gt;0, "Yes","No")</f>
        <v>Yes</v>
      </c>
      <c r="N1449" t="str">
        <f>CHOOSE(Homes[[#This Row],[view]]+1, "None","Fair","Good","Great","Excellent")</f>
        <v>Fair</v>
      </c>
      <c r="O1449" t="str">
        <f>CHOOSE(Homes[[#This Row],[condition]], "Poor","Fair","Average","Good","Excellent")</f>
        <v>Excellent</v>
      </c>
      <c r="P1449">
        <f ca="1">YEAR(TODAY())-Homes[[#This Row],[yr_built]]</f>
        <v>54</v>
      </c>
      <c r="Q1449">
        <v>0</v>
      </c>
      <c r="R1449">
        <f ca="1">IF(Homes[[#This Row],[yr_renovated]]&gt;0, YEAR(TODAY())-Homes[[#This Row],[yr_renovated]], YEAR(TODAY())-Homes[[#This Row],[yr_built]])</f>
        <v>54</v>
      </c>
      <c r="S1449">
        <v>1</v>
      </c>
      <c r="T1449" s="2">
        <v>41807</v>
      </c>
      <c r="U1449" s="3">
        <v>2</v>
      </c>
      <c r="V1449" s="4">
        <f>IFERROR(Homes[[#This Row],[sqft_above]]+Homes[[#This Row],[sqft_basement]]," ")</f>
        <v>2340</v>
      </c>
      <c r="W1449" s="4">
        <v>3477</v>
      </c>
      <c r="X1449">
        <v>0</v>
      </c>
      <c r="Y1449">
        <v>1</v>
      </c>
      <c r="Z1449">
        <v>5</v>
      </c>
      <c r="AA1449" s="4">
        <v>1170</v>
      </c>
      <c r="AB1449" s="4">
        <v>1170</v>
      </c>
      <c r="AC1449">
        <v>1971</v>
      </c>
      <c r="AD1449" t="s">
        <v>1576</v>
      </c>
      <c r="AE1449" t="s">
        <v>49</v>
      </c>
      <c r="AF1449" t="s">
        <v>229</v>
      </c>
    </row>
    <row r="1450" spans="1:32">
      <c r="A1450" t="str">
        <f>PROPER(TRIM(Homes[[#This Row],[street]]))</f>
        <v>19211 Se 342Nd St</v>
      </c>
      <c r="B1450" t="str">
        <f>PROPER(TRIM(Homes[[#This Row],[city]]))</f>
        <v>Auburn</v>
      </c>
      <c r="C1450" t="str">
        <f>_xlfn.TEXTBEFORE(Homes[[#This Row],[statezip]]," ")</f>
        <v>WA</v>
      </c>
      <c r="D1450" s="6" t="str">
        <f>_xlfn.TEXTAFTER(Homes[[#This Row],[statezip]]," ")</f>
        <v>98092</v>
      </c>
      <c r="E1450" s="1">
        <v>560000</v>
      </c>
      <c r="F1450">
        <v>3</v>
      </c>
      <c r="G1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50" s="3" t="str">
        <f>Homes[[#This Row],[bedrooms]] &amp; " bd | " &amp; TEXT(Homes[[#This Row],[bathrooms]],"0.##") &amp; " ba"</f>
        <v>3 bd | 2. ba</v>
      </c>
      <c r="I1450" s="4">
        <v>2560</v>
      </c>
      <c r="J1450" s="1">
        <f>IFERROR(Homes[[#This Row],[price]]/Homes[[#This Row],[sqft_living]]," ")</f>
        <v>218.75</v>
      </c>
      <c r="K1450" s="4">
        <f>IFERROR(Homes[[#This Row],[sqft_lot]]/43560," ")</f>
        <v>4.9765151515151516</v>
      </c>
      <c r="L1450" t="str">
        <f>IF(Homes[[#This Row],[waterfront]]=1, "Yes","No")</f>
        <v>No</v>
      </c>
      <c r="M1450" s="4" t="str">
        <f>IF(Homes[[#This Row],[sqft_basement]]&gt;0, "Yes","No")</f>
        <v>No</v>
      </c>
      <c r="N1450" t="str">
        <f>CHOOSE(Homes[[#This Row],[view]]+1, "None","Fair","Good","Great","Excellent")</f>
        <v>None</v>
      </c>
      <c r="O1450" t="str">
        <f>CHOOSE(Homes[[#This Row],[condition]], "Poor","Fair","Average","Good","Excellent")</f>
        <v>Average</v>
      </c>
      <c r="P1450">
        <f ca="1">YEAR(TODAY())-Homes[[#This Row],[yr_built]]</f>
        <v>39</v>
      </c>
      <c r="Q1450">
        <v>0</v>
      </c>
      <c r="R1450">
        <f ca="1">IF(Homes[[#This Row],[yr_renovated]]&gt;0, YEAR(TODAY())-Homes[[#This Row],[yr_renovated]], YEAR(TODAY())-Homes[[#This Row],[yr_built]])</f>
        <v>39</v>
      </c>
      <c r="S1450">
        <v>1</v>
      </c>
      <c r="T1450" s="2">
        <v>41771</v>
      </c>
      <c r="U1450" s="3">
        <v>2</v>
      </c>
      <c r="V1450" s="4">
        <f>IFERROR(Homes[[#This Row],[sqft_above]]+Homes[[#This Row],[sqft_basement]]," ")</f>
        <v>2560</v>
      </c>
      <c r="W1450" s="4">
        <v>216777</v>
      </c>
      <c r="X1450">
        <v>0</v>
      </c>
      <c r="Y1450">
        <v>0</v>
      </c>
      <c r="Z1450">
        <v>3</v>
      </c>
      <c r="AA1450" s="4">
        <v>2560</v>
      </c>
      <c r="AB1450" s="4">
        <v>0</v>
      </c>
      <c r="AC1450">
        <v>1986</v>
      </c>
      <c r="AD1450" t="s">
        <v>1577</v>
      </c>
      <c r="AE1450" t="s">
        <v>519</v>
      </c>
      <c r="AF1450" t="s">
        <v>520</v>
      </c>
    </row>
    <row r="1451" spans="1:32">
      <c r="A1451" t="str">
        <f>PROPER(TRIM(Homes[[#This Row],[street]]))</f>
        <v>18500-18560 58Th Ave Ne</v>
      </c>
      <c r="B1451" t="str">
        <f>PROPER(TRIM(Homes[[#This Row],[city]]))</f>
        <v>Kenmore</v>
      </c>
      <c r="C1451" t="str">
        <f>_xlfn.TEXTBEFORE(Homes[[#This Row],[statezip]]," ")</f>
        <v>WA</v>
      </c>
      <c r="D1451" s="6" t="str">
        <f>_xlfn.TEXTAFTER(Homes[[#This Row],[statezip]]," ")</f>
        <v>98028</v>
      </c>
      <c r="E1451" s="1">
        <v>560000</v>
      </c>
      <c r="F1451">
        <v>4</v>
      </c>
      <c r="G1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1" s="3" t="str">
        <f>Homes[[#This Row],[bedrooms]] &amp; " bd | " &amp; TEXT(Homes[[#This Row],[bathrooms]],"0.##") &amp; " ba"</f>
        <v>4 bd | 2.5 ba</v>
      </c>
      <c r="I1451" s="4">
        <v>2480</v>
      </c>
      <c r="J1451" s="1">
        <f>IFERROR(Homes[[#This Row],[price]]/Homes[[#This Row],[sqft_living]]," ")</f>
        <v>225.80645161290323</v>
      </c>
      <c r="K1451" s="4">
        <f>IFERROR(Homes[[#This Row],[sqft_lot]]/43560," ")</f>
        <v>0.37557392102846648</v>
      </c>
      <c r="L1451" t="str">
        <f>IF(Homes[[#This Row],[waterfront]]=1, "Yes","No")</f>
        <v>No</v>
      </c>
      <c r="M1451" s="4" t="str">
        <f>IF(Homes[[#This Row],[sqft_basement]]&gt;0, "Yes","No")</f>
        <v>Yes</v>
      </c>
      <c r="N1451" t="str">
        <f>CHOOSE(Homes[[#This Row],[view]]+1, "None","Fair","Good","Great","Excellent")</f>
        <v>None</v>
      </c>
      <c r="O1451" t="str">
        <f>CHOOSE(Homes[[#This Row],[condition]], "Poor","Fair","Average","Good","Excellent")</f>
        <v>Excellent</v>
      </c>
      <c r="P1451">
        <f ca="1">YEAR(TODAY())-Homes[[#This Row],[yr_built]]</f>
        <v>66</v>
      </c>
      <c r="Q1451">
        <v>0</v>
      </c>
      <c r="R1451">
        <f ca="1">IF(Homes[[#This Row],[yr_renovated]]&gt;0, YEAR(TODAY())-Homes[[#This Row],[yr_renovated]], YEAR(TODAY())-Homes[[#This Row],[yr_built]])</f>
        <v>66</v>
      </c>
      <c r="S1451">
        <v>1</v>
      </c>
      <c r="T1451" s="2">
        <v>41816</v>
      </c>
      <c r="U1451" s="3">
        <v>2.5</v>
      </c>
      <c r="V1451" s="4">
        <f>IFERROR(Homes[[#This Row],[sqft_above]]+Homes[[#This Row],[sqft_basement]]," ")</f>
        <v>2480</v>
      </c>
      <c r="W1451" s="4">
        <v>16360</v>
      </c>
      <c r="X1451">
        <v>0</v>
      </c>
      <c r="Y1451">
        <v>0</v>
      </c>
      <c r="Z1451">
        <v>5</v>
      </c>
      <c r="AA1451" s="4">
        <v>1510</v>
      </c>
      <c r="AB1451" s="4">
        <v>970</v>
      </c>
      <c r="AC1451">
        <v>1959</v>
      </c>
      <c r="AD1451" t="s">
        <v>1578</v>
      </c>
      <c r="AE1451" t="s">
        <v>329</v>
      </c>
      <c r="AF1451" t="s">
        <v>330</v>
      </c>
    </row>
    <row r="1452" spans="1:32">
      <c r="A1452" t="str">
        <f>PROPER(TRIM(Homes[[#This Row],[street]]))</f>
        <v>6110 123Rd Ave Ne</v>
      </c>
      <c r="B1452" t="str">
        <f>PROPER(TRIM(Homes[[#This Row],[city]]))</f>
        <v>Kirkland</v>
      </c>
      <c r="C1452" t="str">
        <f>_xlfn.TEXTBEFORE(Homes[[#This Row],[statezip]]," ")</f>
        <v>WA</v>
      </c>
      <c r="D1452" s="6" t="str">
        <f>_xlfn.TEXTAFTER(Homes[[#This Row],[statezip]]," ")</f>
        <v>98033</v>
      </c>
      <c r="E1452" s="1">
        <v>560000</v>
      </c>
      <c r="F1452">
        <v>3</v>
      </c>
      <c r="G1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52" s="3" t="str">
        <f>Homes[[#This Row],[bedrooms]] &amp; " bd | " &amp; TEXT(Homes[[#This Row],[bathrooms]],"0.##") &amp; " ba"</f>
        <v>3 bd | 1.75 ba</v>
      </c>
      <c r="I1452" s="4">
        <v>2000</v>
      </c>
      <c r="J1452" s="1">
        <f>IFERROR(Homes[[#This Row],[price]]/Homes[[#This Row],[sqft_living]]," ")</f>
        <v>280</v>
      </c>
      <c r="K1452" s="4">
        <f>IFERROR(Homes[[#This Row],[sqft_lot]]/43560," ")</f>
        <v>0.23374655647382919</v>
      </c>
      <c r="L1452" t="str">
        <f>IF(Homes[[#This Row],[waterfront]]=1, "Yes","No")</f>
        <v>No</v>
      </c>
      <c r="M1452" s="4" t="str">
        <f>IF(Homes[[#This Row],[sqft_basement]]&gt;0, "Yes","No")</f>
        <v>Yes</v>
      </c>
      <c r="N1452" t="str">
        <f>CHOOSE(Homes[[#This Row],[view]]+1, "None","Fair","Good","Great","Excellent")</f>
        <v>None</v>
      </c>
      <c r="O1452" t="str">
        <f>CHOOSE(Homes[[#This Row],[condition]], "Poor","Fair","Average","Good","Excellent")</f>
        <v>Excellent</v>
      </c>
      <c r="P1452">
        <f ca="1">YEAR(TODAY())-Homes[[#This Row],[yr_built]]</f>
        <v>62</v>
      </c>
      <c r="Q1452">
        <v>0</v>
      </c>
      <c r="R1452">
        <f ca="1">IF(Homes[[#This Row],[yr_renovated]]&gt;0, YEAR(TODAY())-Homes[[#This Row],[yr_renovated]], YEAR(TODAY())-Homes[[#This Row],[yr_built]])</f>
        <v>62</v>
      </c>
      <c r="S1452">
        <v>1</v>
      </c>
      <c r="T1452" s="2">
        <v>41793</v>
      </c>
      <c r="U1452" s="3">
        <v>1.75</v>
      </c>
      <c r="V1452" s="4">
        <f>IFERROR(Homes[[#This Row],[sqft_above]]+Homes[[#This Row],[sqft_basement]]," ")</f>
        <v>2000</v>
      </c>
      <c r="W1452" s="4">
        <v>10182</v>
      </c>
      <c r="X1452">
        <v>0</v>
      </c>
      <c r="Y1452">
        <v>0</v>
      </c>
      <c r="Z1452">
        <v>5</v>
      </c>
      <c r="AA1452" s="4">
        <v>1400</v>
      </c>
      <c r="AB1452" s="4">
        <v>600</v>
      </c>
      <c r="AC1452">
        <v>1963</v>
      </c>
      <c r="AD1452" t="s">
        <v>1579</v>
      </c>
      <c r="AE1452" t="s">
        <v>46</v>
      </c>
      <c r="AF1452" t="s">
        <v>55</v>
      </c>
    </row>
    <row r="1453" spans="1:32">
      <c r="A1453" t="str">
        <f>PROPER(TRIM(Homes[[#This Row],[street]]))</f>
        <v>13135 Ne 139Th St</v>
      </c>
      <c r="B1453" t="str">
        <f>PROPER(TRIM(Homes[[#This Row],[city]]))</f>
        <v>Kirkland</v>
      </c>
      <c r="C1453" t="str">
        <f>_xlfn.TEXTBEFORE(Homes[[#This Row],[statezip]]," ")</f>
        <v>WA</v>
      </c>
      <c r="D1453" s="6" t="str">
        <f>_xlfn.TEXTAFTER(Homes[[#This Row],[statezip]]," ")</f>
        <v>98034</v>
      </c>
      <c r="E1453" s="1">
        <v>560000</v>
      </c>
      <c r="F1453">
        <v>4</v>
      </c>
      <c r="G1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3" s="3" t="str">
        <f>Homes[[#This Row],[bedrooms]] &amp; " bd | " &amp; TEXT(Homes[[#This Row],[bathrooms]],"0.##") &amp; " ba"</f>
        <v>4 bd | 2.5 ba</v>
      </c>
      <c r="I1453" s="4">
        <v>2260</v>
      </c>
      <c r="J1453" s="1">
        <f>IFERROR(Homes[[#This Row],[price]]/Homes[[#This Row],[sqft_living]]," ")</f>
        <v>247.78761061946904</v>
      </c>
      <c r="K1453" s="4">
        <f>IFERROR(Homes[[#This Row],[sqft_lot]]/43560," ")</f>
        <v>8.523875114784206E-2</v>
      </c>
      <c r="L1453" t="str">
        <f>IF(Homes[[#This Row],[waterfront]]=1, "Yes","No")</f>
        <v>No</v>
      </c>
      <c r="M1453" s="4" t="str">
        <f>IF(Homes[[#This Row],[sqft_basement]]&gt;0, "Yes","No")</f>
        <v>No</v>
      </c>
      <c r="N1453" t="str">
        <f>CHOOSE(Homes[[#This Row],[view]]+1, "None","Fair","Good","Great","Excellent")</f>
        <v>None</v>
      </c>
      <c r="O1453" t="str">
        <f>CHOOSE(Homes[[#This Row],[condition]], "Poor","Fair","Average","Good","Excellent")</f>
        <v>Average</v>
      </c>
      <c r="P1453">
        <f ca="1">YEAR(TODAY())-Homes[[#This Row],[yr_built]]</f>
        <v>22</v>
      </c>
      <c r="Q1453">
        <v>0</v>
      </c>
      <c r="R1453">
        <f ca="1">IF(Homes[[#This Row],[yr_renovated]]&gt;0, YEAR(TODAY())-Homes[[#This Row],[yr_renovated]], YEAR(TODAY())-Homes[[#This Row],[yr_built]])</f>
        <v>22</v>
      </c>
      <c r="S1453">
        <v>2</v>
      </c>
      <c r="T1453" s="2">
        <v>41795</v>
      </c>
      <c r="U1453" s="3">
        <v>2.5</v>
      </c>
      <c r="V1453" s="4">
        <f>IFERROR(Homes[[#This Row],[sqft_above]]+Homes[[#This Row],[sqft_basement]]," ")</f>
        <v>2260</v>
      </c>
      <c r="W1453" s="4">
        <v>3713</v>
      </c>
      <c r="X1453">
        <v>0</v>
      </c>
      <c r="Y1453">
        <v>0</v>
      </c>
      <c r="Z1453">
        <v>3</v>
      </c>
      <c r="AA1453" s="4">
        <v>2260</v>
      </c>
      <c r="AB1453" s="4">
        <v>0</v>
      </c>
      <c r="AC1453">
        <v>2003</v>
      </c>
      <c r="AD1453" t="s">
        <v>1580</v>
      </c>
      <c r="AE1453" t="s">
        <v>46</v>
      </c>
      <c r="AF1453" t="s">
        <v>47</v>
      </c>
    </row>
    <row r="1454" spans="1:32">
      <c r="A1454" t="str">
        <f>PROPER(TRIM(Homes[[#This Row],[street]]))</f>
        <v>12034 Ne 67Th St</v>
      </c>
      <c r="B1454" t="str">
        <f>PROPER(TRIM(Homes[[#This Row],[city]]))</f>
        <v>Kirkland</v>
      </c>
      <c r="C1454" t="str">
        <f>_xlfn.TEXTBEFORE(Homes[[#This Row],[statezip]]," ")</f>
        <v>WA</v>
      </c>
      <c r="D1454" s="6" t="str">
        <f>_xlfn.TEXTAFTER(Homes[[#This Row],[statezip]]," ")</f>
        <v>98033</v>
      </c>
      <c r="E1454" s="1">
        <v>560000</v>
      </c>
      <c r="F1454">
        <v>4</v>
      </c>
      <c r="G1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54" s="3" t="str">
        <f>Homes[[#This Row],[bedrooms]] &amp; " bd | " &amp; TEXT(Homes[[#This Row],[bathrooms]],"0.##") &amp; " ba"</f>
        <v>4 bd | 2.25 ba</v>
      </c>
      <c r="I1454" s="4">
        <v>1950</v>
      </c>
      <c r="J1454" s="1">
        <f>IFERROR(Homes[[#This Row],[price]]/Homes[[#This Row],[sqft_living]]," ")</f>
        <v>287.17948717948718</v>
      </c>
      <c r="K1454" s="4">
        <f>IFERROR(Homes[[#This Row],[sqft_lot]]/43560," ")</f>
        <v>0.22497704315886133</v>
      </c>
      <c r="L1454" t="str">
        <f>IF(Homes[[#This Row],[waterfront]]=1, "Yes","No")</f>
        <v>No</v>
      </c>
      <c r="M1454" s="4" t="str">
        <f>IF(Homes[[#This Row],[sqft_basement]]&gt;0, "Yes","No")</f>
        <v>Yes</v>
      </c>
      <c r="N1454" t="str">
        <f>CHOOSE(Homes[[#This Row],[view]]+1, "None","Fair","Good","Great","Excellent")</f>
        <v>None</v>
      </c>
      <c r="O1454" t="str">
        <f>CHOOSE(Homes[[#This Row],[condition]], "Poor","Fair","Average","Good","Excellent")</f>
        <v>Average</v>
      </c>
      <c r="P1454">
        <f ca="1">YEAR(TODAY())-Homes[[#This Row],[yr_built]]</f>
        <v>57</v>
      </c>
      <c r="Q1454">
        <v>1997</v>
      </c>
      <c r="R1454">
        <f ca="1">IF(Homes[[#This Row],[yr_renovated]]&gt;0, YEAR(TODAY())-Homes[[#This Row],[yr_renovated]], YEAR(TODAY())-Homes[[#This Row],[yr_built]])</f>
        <v>28</v>
      </c>
      <c r="S1454">
        <v>1</v>
      </c>
      <c r="T1454" s="2">
        <v>41828</v>
      </c>
      <c r="U1454" s="3">
        <v>2.25</v>
      </c>
      <c r="V1454" s="4">
        <f>IFERROR(Homes[[#This Row],[sqft_above]]+Homes[[#This Row],[sqft_basement]]," ")</f>
        <v>1950</v>
      </c>
      <c r="W1454" s="4">
        <v>9800</v>
      </c>
      <c r="X1454">
        <v>0</v>
      </c>
      <c r="Y1454">
        <v>0</v>
      </c>
      <c r="Z1454">
        <v>3</v>
      </c>
      <c r="AA1454" s="4">
        <v>1330</v>
      </c>
      <c r="AB1454" s="4">
        <v>620</v>
      </c>
      <c r="AC1454">
        <v>1968</v>
      </c>
      <c r="AD1454" t="s">
        <v>1581</v>
      </c>
      <c r="AE1454" t="s">
        <v>46</v>
      </c>
      <c r="AF1454" t="s">
        <v>55</v>
      </c>
    </row>
    <row r="1455" spans="1:32">
      <c r="A1455" t="str">
        <f>PROPER(TRIM(Homes[[#This Row],[street]]))</f>
        <v>1641-1699 4Th St</v>
      </c>
      <c r="B1455" t="str">
        <f>PROPER(TRIM(Homes[[#This Row],[city]]))</f>
        <v>Kirkland</v>
      </c>
      <c r="C1455" t="str">
        <f>_xlfn.TEXTBEFORE(Homes[[#This Row],[statezip]]," ")</f>
        <v>WA</v>
      </c>
      <c r="D1455" s="6" t="str">
        <f>_xlfn.TEXTAFTER(Homes[[#This Row],[statezip]]," ")</f>
        <v>98033</v>
      </c>
      <c r="E1455" s="1">
        <v>560000</v>
      </c>
      <c r="F1455">
        <v>2</v>
      </c>
      <c r="G1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55" s="3" t="str">
        <f>Homes[[#This Row],[bedrooms]] &amp; " bd | " &amp; TEXT(Homes[[#This Row],[bathrooms]],"0.##") &amp; " ba"</f>
        <v>2 bd | 1. ba</v>
      </c>
      <c r="I1455" s="4">
        <v>1010</v>
      </c>
      <c r="J1455" s="1">
        <f>IFERROR(Homes[[#This Row],[price]]/Homes[[#This Row],[sqft_living]]," ")</f>
        <v>554.45544554455444</v>
      </c>
      <c r="K1455" s="4">
        <f>IFERROR(Homes[[#This Row],[sqft_lot]]/43560," ")</f>
        <v>0.21163911845730027</v>
      </c>
      <c r="L1455" t="str">
        <f>IF(Homes[[#This Row],[waterfront]]=1, "Yes","No")</f>
        <v>No</v>
      </c>
      <c r="M1455" s="4" t="str">
        <f>IF(Homes[[#This Row],[sqft_basement]]&gt;0, "Yes","No")</f>
        <v>No</v>
      </c>
      <c r="N1455" t="str">
        <f>CHOOSE(Homes[[#This Row],[view]]+1, "None","Fair","Good","Great","Excellent")</f>
        <v>None</v>
      </c>
      <c r="O1455" t="str">
        <f>CHOOSE(Homes[[#This Row],[condition]], "Poor","Fair","Average","Good","Excellent")</f>
        <v>Good</v>
      </c>
      <c r="P1455">
        <f ca="1">YEAR(TODAY())-Homes[[#This Row],[yr_built]]</f>
        <v>65</v>
      </c>
      <c r="Q1455">
        <v>2001</v>
      </c>
      <c r="R1455">
        <f ca="1">IF(Homes[[#This Row],[yr_renovated]]&gt;0, YEAR(TODAY())-Homes[[#This Row],[yr_renovated]], YEAR(TODAY())-Homes[[#This Row],[yr_built]])</f>
        <v>24</v>
      </c>
      <c r="S1455">
        <v>1</v>
      </c>
      <c r="T1455" s="2">
        <v>41829</v>
      </c>
      <c r="U1455" s="3">
        <v>1</v>
      </c>
      <c r="V1455" s="4">
        <f>IFERROR(Homes[[#This Row],[sqft_above]]+Homes[[#This Row],[sqft_basement]]," ")</f>
        <v>1010</v>
      </c>
      <c r="W1455" s="4">
        <v>9219</v>
      </c>
      <c r="X1455">
        <v>0</v>
      </c>
      <c r="Y1455">
        <v>0</v>
      </c>
      <c r="Z1455">
        <v>4</v>
      </c>
      <c r="AA1455" s="4">
        <v>1010</v>
      </c>
      <c r="AB1455" s="4">
        <v>0</v>
      </c>
      <c r="AC1455">
        <v>1960</v>
      </c>
      <c r="AD1455" t="s">
        <v>1582</v>
      </c>
      <c r="AE1455" t="s">
        <v>46</v>
      </c>
      <c r="AF1455" t="s">
        <v>55</v>
      </c>
    </row>
    <row r="1456" spans="1:32">
      <c r="A1456" t="str">
        <f>PROPER(TRIM(Homes[[#This Row],[street]]))</f>
        <v>5121 Ne 187Th St</v>
      </c>
      <c r="B1456" t="str">
        <f>PROPER(TRIM(Homes[[#This Row],[city]]))</f>
        <v>Lake Forest Park</v>
      </c>
      <c r="C1456" t="str">
        <f>_xlfn.TEXTBEFORE(Homes[[#This Row],[statezip]]," ")</f>
        <v>WA</v>
      </c>
      <c r="D1456" s="6" t="str">
        <f>_xlfn.TEXTAFTER(Homes[[#This Row],[statezip]]," ")</f>
        <v>98155</v>
      </c>
      <c r="E1456" s="1">
        <v>560000</v>
      </c>
      <c r="F1456">
        <v>3</v>
      </c>
      <c r="G1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56" s="3" t="str">
        <f>Homes[[#This Row],[bedrooms]] &amp; " bd | " &amp; TEXT(Homes[[#This Row],[bathrooms]],"0.##") &amp; " ba"</f>
        <v>3 bd | 2.25 ba</v>
      </c>
      <c r="I1456" s="4">
        <v>2070</v>
      </c>
      <c r="J1456" s="1">
        <f>IFERROR(Homes[[#This Row],[price]]/Homes[[#This Row],[sqft_living]]," ")</f>
        <v>270.53140096618358</v>
      </c>
      <c r="K1456" s="4">
        <f>IFERROR(Homes[[#This Row],[sqft_lot]]/43560," ")</f>
        <v>0.34439853076216714</v>
      </c>
      <c r="L1456" t="str">
        <f>IF(Homes[[#This Row],[waterfront]]=1, "Yes","No")</f>
        <v>No</v>
      </c>
      <c r="M1456" s="4" t="str">
        <f>IF(Homes[[#This Row],[sqft_basement]]&gt;0, "Yes","No")</f>
        <v>No</v>
      </c>
      <c r="N1456" t="str">
        <f>CHOOSE(Homes[[#This Row],[view]]+1, "None","Fair","Good","Great","Excellent")</f>
        <v>None</v>
      </c>
      <c r="O1456" t="str">
        <f>CHOOSE(Homes[[#This Row],[condition]], "Poor","Fair","Average","Good","Excellent")</f>
        <v>Average</v>
      </c>
      <c r="P1456">
        <f ca="1">YEAR(TODAY())-Homes[[#This Row],[yr_built]]</f>
        <v>70</v>
      </c>
      <c r="Q1456">
        <v>2013</v>
      </c>
      <c r="R1456">
        <f ca="1">IF(Homes[[#This Row],[yr_renovated]]&gt;0, YEAR(TODAY())-Homes[[#This Row],[yr_renovated]], YEAR(TODAY())-Homes[[#This Row],[yr_built]])</f>
        <v>12</v>
      </c>
      <c r="S1456">
        <v>1.5</v>
      </c>
      <c r="T1456" s="2">
        <v>41820</v>
      </c>
      <c r="U1456" s="3">
        <v>2.25</v>
      </c>
      <c r="V1456" s="4">
        <f>IFERROR(Homes[[#This Row],[sqft_above]]+Homes[[#This Row],[sqft_basement]]," ")</f>
        <v>2070</v>
      </c>
      <c r="W1456" s="4">
        <v>15002</v>
      </c>
      <c r="X1456">
        <v>0</v>
      </c>
      <c r="Y1456">
        <v>0</v>
      </c>
      <c r="Z1456">
        <v>3</v>
      </c>
      <c r="AA1456" s="4">
        <v>2070</v>
      </c>
      <c r="AB1456" s="4">
        <v>0</v>
      </c>
      <c r="AC1456">
        <v>1955</v>
      </c>
      <c r="AD1456" t="s">
        <v>1583</v>
      </c>
      <c r="AE1456" t="s">
        <v>743</v>
      </c>
      <c r="AF1456" t="s">
        <v>744</v>
      </c>
    </row>
    <row r="1457" spans="1:32">
      <c r="A1457" t="str">
        <f>PROPER(TRIM(Homes[[#This Row],[street]]))</f>
        <v>12637 Se 79Th Ct</v>
      </c>
      <c r="B1457" t="str">
        <f>PROPER(TRIM(Homes[[#This Row],[city]]))</f>
        <v>Newcastle</v>
      </c>
      <c r="C1457" t="str">
        <f>_xlfn.TEXTBEFORE(Homes[[#This Row],[statezip]]," ")</f>
        <v>WA</v>
      </c>
      <c r="D1457" s="6" t="str">
        <f>_xlfn.TEXTAFTER(Homes[[#This Row],[statezip]]," ")</f>
        <v>98056</v>
      </c>
      <c r="E1457" s="1">
        <v>560000</v>
      </c>
      <c r="F1457">
        <v>3</v>
      </c>
      <c r="G1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7" s="3" t="str">
        <f>Homes[[#This Row],[bedrooms]] &amp; " bd | " &amp; TEXT(Homes[[#This Row],[bathrooms]],"0.##") &amp; " ba"</f>
        <v>3 bd | 2.5 ba</v>
      </c>
      <c r="I1457" s="4">
        <v>1960</v>
      </c>
      <c r="J1457" s="1">
        <f>IFERROR(Homes[[#This Row],[price]]/Homes[[#This Row],[sqft_living]]," ")</f>
        <v>285.71428571428572</v>
      </c>
      <c r="K1457" s="4">
        <f>IFERROR(Homes[[#This Row],[sqft_lot]]/43560," ")</f>
        <v>0.28640955004591367</v>
      </c>
      <c r="L1457" t="str">
        <f>IF(Homes[[#This Row],[waterfront]]=1, "Yes","No")</f>
        <v>No</v>
      </c>
      <c r="M1457" s="4" t="str">
        <f>IF(Homes[[#This Row],[sqft_basement]]&gt;0, "Yes","No")</f>
        <v>No</v>
      </c>
      <c r="N1457" t="str">
        <f>CHOOSE(Homes[[#This Row],[view]]+1, "None","Fair","Good","Great","Excellent")</f>
        <v>None</v>
      </c>
      <c r="O1457" t="str">
        <f>CHOOSE(Homes[[#This Row],[condition]], "Poor","Fair","Average","Good","Excellent")</f>
        <v>Good</v>
      </c>
      <c r="P1457">
        <f ca="1">YEAR(TODAY())-Homes[[#This Row],[yr_built]]</f>
        <v>36</v>
      </c>
      <c r="Q1457">
        <v>0</v>
      </c>
      <c r="R1457">
        <f ca="1">IF(Homes[[#This Row],[yr_renovated]]&gt;0, YEAR(TODAY())-Homes[[#This Row],[yr_renovated]], YEAR(TODAY())-Homes[[#This Row],[yr_built]])</f>
        <v>36</v>
      </c>
      <c r="S1457">
        <v>2</v>
      </c>
      <c r="T1457" s="2">
        <v>41813</v>
      </c>
      <c r="U1457" s="3">
        <v>2.5</v>
      </c>
      <c r="V1457" s="4">
        <f>IFERROR(Homes[[#This Row],[sqft_above]]+Homes[[#This Row],[sqft_basement]]," ")</f>
        <v>1960</v>
      </c>
      <c r="W1457" s="4">
        <v>12476</v>
      </c>
      <c r="X1457">
        <v>0</v>
      </c>
      <c r="Y1457">
        <v>0</v>
      </c>
      <c r="Z1457">
        <v>4</v>
      </c>
      <c r="AA1457" s="4">
        <v>1960</v>
      </c>
      <c r="AB1457" s="4">
        <v>0</v>
      </c>
      <c r="AC1457">
        <v>1989</v>
      </c>
      <c r="AD1457" t="s">
        <v>1584</v>
      </c>
      <c r="AE1457" t="s">
        <v>281</v>
      </c>
      <c r="AF1457" t="s">
        <v>672</v>
      </c>
    </row>
    <row r="1458" spans="1:32">
      <c r="A1458" t="str">
        <f>PROPER(TRIM(Homes[[#This Row],[street]]))</f>
        <v>8203 120Th Pl Se</v>
      </c>
      <c r="B1458" t="str">
        <f>PROPER(TRIM(Homes[[#This Row],[city]]))</f>
        <v>Newcastle</v>
      </c>
      <c r="C1458" t="str">
        <f>_xlfn.TEXTBEFORE(Homes[[#This Row],[statezip]]," ")</f>
        <v>WA</v>
      </c>
      <c r="D1458" s="6" t="str">
        <f>_xlfn.TEXTAFTER(Homes[[#This Row],[statezip]]," ")</f>
        <v>98056</v>
      </c>
      <c r="E1458" s="1">
        <v>560000</v>
      </c>
      <c r="F1458">
        <v>3</v>
      </c>
      <c r="G1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8" s="3" t="str">
        <f>Homes[[#This Row],[bedrooms]] &amp; " bd | " &amp; TEXT(Homes[[#This Row],[bathrooms]],"0.##") &amp; " ba"</f>
        <v>3 bd | 2.5 ba</v>
      </c>
      <c r="I1458" s="4">
        <v>2070</v>
      </c>
      <c r="J1458" s="1">
        <f>IFERROR(Homes[[#This Row],[price]]/Homes[[#This Row],[sqft_living]]," ")</f>
        <v>270.53140096618358</v>
      </c>
      <c r="K1458" s="4">
        <f>IFERROR(Homes[[#This Row],[sqft_lot]]/43560," ")</f>
        <v>0.29173553719008266</v>
      </c>
      <c r="L1458" t="str">
        <f>IF(Homes[[#This Row],[waterfront]]=1, "Yes","No")</f>
        <v>No</v>
      </c>
      <c r="M1458" s="4" t="str">
        <f>IF(Homes[[#This Row],[sqft_basement]]&gt;0, "Yes","No")</f>
        <v>No</v>
      </c>
      <c r="N1458" t="str">
        <f>CHOOSE(Homes[[#This Row],[view]]+1, "None","Fair","Good","Great","Excellent")</f>
        <v>None</v>
      </c>
      <c r="O1458" t="str">
        <f>CHOOSE(Homes[[#This Row],[condition]], "Poor","Fair","Average","Good","Excellent")</f>
        <v>Average</v>
      </c>
      <c r="P1458">
        <f ca="1">YEAR(TODAY())-Homes[[#This Row],[yr_built]]</f>
        <v>29</v>
      </c>
      <c r="Q1458">
        <v>0</v>
      </c>
      <c r="R1458">
        <f ca="1">IF(Homes[[#This Row],[yr_renovated]]&gt;0, YEAR(TODAY())-Homes[[#This Row],[yr_renovated]], YEAR(TODAY())-Homes[[#This Row],[yr_built]])</f>
        <v>29</v>
      </c>
      <c r="S1458">
        <v>2</v>
      </c>
      <c r="T1458" s="2">
        <v>41794</v>
      </c>
      <c r="U1458" s="3">
        <v>2.5</v>
      </c>
      <c r="V1458" s="4">
        <f>IFERROR(Homes[[#This Row],[sqft_above]]+Homes[[#This Row],[sqft_basement]]," ")</f>
        <v>2070</v>
      </c>
      <c r="W1458" s="4">
        <v>12708</v>
      </c>
      <c r="X1458">
        <v>0</v>
      </c>
      <c r="Y1458">
        <v>0</v>
      </c>
      <c r="Z1458">
        <v>3</v>
      </c>
      <c r="AA1458" s="4">
        <v>2070</v>
      </c>
      <c r="AB1458" s="4">
        <v>0</v>
      </c>
      <c r="AC1458">
        <v>1996</v>
      </c>
      <c r="AD1458" t="s">
        <v>1585</v>
      </c>
      <c r="AE1458" t="s">
        <v>281</v>
      </c>
      <c r="AF1458" t="s">
        <v>672</v>
      </c>
    </row>
    <row r="1459" spans="1:32">
      <c r="A1459" t="str">
        <f>PROPER(TRIM(Homes[[#This Row],[street]]))</f>
        <v>612 Orcas Ave Ne</v>
      </c>
      <c r="B1459" t="str">
        <f>PROPER(TRIM(Homes[[#This Row],[city]]))</f>
        <v>Renton</v>
      </c>
      <c r="C1459" t="str">
        <f>_xlfn.TEXTBEFORE(Homes[[#This Row],[statezip]]," ")</f>
        <v>WA</v>
      </c>
      <c r="D1459" s="6" t="str">
        <f>_xlfn.TEXTAFTER(Homes[[#This Row],[statezip]]," ")</f>
        <v>98059</v>
      </c>
      <c r="E1459" s="1">
        <v>560000</v>
      </c>
      <c r="F1459">
        <v>4</v>
      </c>
      <c r="G1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59" s="3" t="str">
        <f>Homes[[#This Row],[bedrooms]] &amp; " bd | " &amp; TEXT(Homes[[#This Row],[bathrooms]],"0.##") &amp; " ba"</f>
        <v>4 bd | 2.5 ba</v>
      </c>
      <c r="I1459" s="4">
        <v>2710</v>
      </c>
      <c r="J1459" s="1">
        <f>IFERROR(Homes[[#This Row],[price]]/Homes[[#This Row],[sqft_living]]," ")</f>
        <v>206.64206642066421</v>
      </c>
      <c r="K1459" s="4">
        <f>IFERROR(Homes[[#This Row],[sqft_lot]]/43560," ")</f>
        <v>0.15112488521579431</v>
      </c>
      <c r="L1459" t="str">
        <f>IF(Homes[[#This Row],[waterfront]]=1, "Yes","No")</f>
        <v>No</v>
      </c>
      <c r="M1459" s="4" t="str">
        <f>IF(Homes[[#This Row],[sqft_basement]]&gt;0, "Yes","No")</f>
        <v>No</v>
      </c>
      <c r="N1459" t="str">
        <f>CHOOSE(Homes[[#This Row],[view]]+1, "None","Fair","Good","Great","Excellent")</f>
        <v>None</v>
      </c>
      <c r="O1459" t="str">
        <f>CHOOSE(Homes[[#This Row],[condition]], "Poor","Fair","Average","Good","Excellent")</f>
        <v>Average</v>
      </c>
      <c r="P1459">
        <f ca="1">YEAR(TODAY())-Homes[[#This Row],[yr_built]]</f>
        <v>22</v>
      </c>
      <c r="Q1459">
        <v>0</v>
      </c>
      <c r="R1459">
        <f ca="1">IF(Homes[[#This Row],[yr_renovated]]&gt;0, YEAR(TODAY())-Homes[[#This Row],[yr_renovated]], YEAR(TODAY())-Homes[[#This Row],[yr_built]])</f>
        <v>22</v>
      </c>
      <c r="S1459">
        <v>2</v>
      </c>
      <c r="T1459" s="2">
        <v>41817</v>
      </c>
      <c r="U1459" s="3">
        <v>2.5</v>
      </c>
      <c r="V1459" s="4">
        <f>IFERROR(Homes[[#This Row],[sqft_above]]+Homes[[#This Row],[sqft_basement]]," ")</f>
        <v>2710</v>
      </c>
      <c r="W1459" s="4">
        <v>6583</v>
      </c>
      <c r="X1459">
        <v>0</v>
      </c>
      <c r="Y1459">
        <v>0</v>
      </c>
      <c r="Z1459">
        <v>3</v>
      </c>
      <c r="AA1459" s="4">
        <v>2710</v>
      </c>
      <c r="AB1459" s="4">
        <v>0</v>
      </c>
      <c r="AC1459">
        <v>2003</v>
      </c>
      <c r="AD1459" t="s">
        <v>1586</v>
      </c>
      <c r="AE1459" t="s">
        <v>319</v>
      </c>
      <c r="AF1459" t="s">
        <v>282</v>
      </c>
    </row>
    <row r="1460" spans="1:32">
      <c r="A1460" t="str">
        <f>PROPER(TRIM(Homes[[#This Row],[street]]))</f>
        <v>2501-2507 248Th Terrace Ne</v>
      </c>
      <c r="B1460" t="str">
        <f>PROPER(TRIM(Homes[[#This Row],[city]]))</f>
        <v>Sammamish</v>
      </c>
      <c r="C1460" t="str">
        <f>_xlfn.TEXTBEFORE(Homes[[#This Row],[statezip]]," ")</f>
        <v>WA</v>
      </c>
      <c r="D1460" s="6" t="str">
        <f>_xlfn.TEXTAFTER(Homes[[#This Row],[statezip]]," ")</f>
        <v>98074</v>
      </c>
      <c r="E1460" s="1">
        <v>560000</v>
      </c>
      <c r="F1460">
        <v>3</v>
      </c>
      <c r="G1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60" s="3" t="str">
        <f>Homes[[#This Row],[bedrooms]] &amp; " bd | " &amp; TEXT(Homes[[#This Row],[bathrooms]],"0.##") &amp; " ba"</f>
        <v>3 bd | 2.5 ba</v>
      </c>
      <c r="I1460" s="4">
        <v>1960</v>
      </c>
      <c r="J1460" s="1">
        <f>IFERROR(Homes[[#This Row],[price]]/Homes[[#This Row],[sqft_living]]," ")</f>
        <v>285.71428571428572</v>
      </c>
      <c r="K1460" s="4">
        <f>IFERROR(Homes[[#This Row],[sqft_lot]]/43560," ")</f>
        <v>0.13907254361799817</v>
      </c>
      <c r="L1460" t="str">
        <f>IF(Homes[[#This Row],[waterfront]]=1, "Yes","No")</f>
        <v>No</v>
      </c>
      <c r="M1460" s="4" t="str">
        <f>IF(Homes[[#This Row],[sqft_basement]]&gt;0, "Yes","No")</f>
        <v>No</v>
      </c>
      <c r="N1460" t="str">
        <f>CHOOSE(Homes[[#This Row],[view]]+1, "None","Fair","Good","Great","Excellent")</f>
        <v>None</v>
      </c>
      <c r="O1460" t="str">
        <f>CHOOSE(Homes[[#This Row],[condition]], "Poor","Fair","Average","Good","Excellent")</f>
        <v>Average</v>
      </c>
      <c r="P1460">
        <f ca="1">YEAR(TODAY())-Homes[[#This Row],[yr_built]]</f>
        <v>23</v>
      </c>
      <c r="Q1460">
        <v>0</v>
      </c>
      <c r="R1460">
        <f ca="1">IF(Homes[[#This Row],[yr_renovated]]&gt;0, YEAR(TODAY())-Homes[[#This Row],[yr_renovated]], YEAR(TODAY())-Homes[[#This Row],[yr_built]])</f>
        <v>23</v>
      </c>
      <c r="S1460">
        <v>2</v>
      </c>
      <c r="T1460" s="2">
        <v>41829</v>
      </c>
      <c r="U1460" s="3">
        <v>2.5</v>
      </c>
      <c r="V1460" s="4">
        <f>IFERROR(Homes[[#This Row],[sqft_above]]+Homes[[#This Row],[sqft_basement]]," ")</f>
        <v>1960</v>
      </c>
      <c r="W1460" s="4">
        <v>6058</v>
      </c>
      <c r="X1460">
        <v>0</v>
      </c>
      <c r="Y1460">
        <v>0</v>
      </c>
      <c r="Z1460">
        <v>3</v>
      </c>
      <c r="AA1460" s="4">
        <v>1960</v>
      </c>
      <c r="AB1460" s="4">
        <v>0</v>
      </c>
      <c r="AC1460">
        <v>2002</v>
      </c>
      <c r="AD1460" t="s">
        <v>1587</v>
      </c>
      <c r="AE1460" t="s">
        <v>102</v>
      </c>
      <c r="AF1460" t="s">
        <v>266</v>
      </c>
    </row>
    <row r="1461" spans="1:32">
      <c r="A1461" t="str">
        <f>PROPER(TRIM(Homes[[#This Row],[street]]))</f>
        <v>22912 Ne 19Th Dr</v>
      </c>
      <c r="B1461" t="str">
        <f>PROPER(TRIM(Homes[[#This Row],[city]]))</f>
        <v>Sammamish</v>
      </c>
      <c r="C1461" t="str">
        <f>_xlfn.TEXTBEFORE(Homes[[#This Row],[statezip]]," ")</f>
        <v>WA</v>
      </c>
      <c r="D1461" s="6" t="str">
        <f>_xlfn.TEXTAFTER(Homes[[#This Row],[statezip]]," ")</f>
        <v>98074</v>
      </c>
      <c r="E1461" s="1">
        <v>560000</v>
      </c>
      <c r="F1461">
        <v>4</v>
      </c>
      <c r="G1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61" s="3" t="str">
        <f>Homes[[#This Row],[bedrooms]] &amp; " bd | " &amp; TEXT(Homes[[#This Row],[bathrooms]],"0.##") &amp; " ba"</f>
        <v>4 bd | 2.5 ba</v>
      </c>
      <c r="I1461" s="4">
        <v>2300</v>
      </c>
      <c r="J1461" s="1">
        <f>IFERROR(Homes[[#This Row],[price]]/Homes[[#This Row],[sqft_living]]," ")</f>
        <v>243.47826086956522</v>
      </c>
      <c r="K1461" s="4">
        <f>IFERROR(Homes[[#This Row],[sqft_lot]]/43560," ")</f>
        <v>0.18340220385674932</v>
      </c>
      <c r="L1461" t="str">
        <f>IF(Homes[[#This Row],[waterfront]]=1, "Yes","No")</f>
        <v>No</v>
      </c>
      <c r="M1461" s="4" t="str">
        <f>IF(Homes[[#This Row],[sqft_basement]]&gt;0, "Yes","No")</f>
        <v>No</v>
      </c>
      <c r="N1461" t="str">
        <f>CHOOSE(Homes[[#This Row],[view]]+1, "None","Fair","Good","Great","Excellent")</f>
        <v>None</v>
      </c>
      <c r="O1461" t="str">
        <f>CHOOSE(Homes[[#This Row],[condition]], "Poor","Fair","Average","Good","Excellent")</f>
        <v>Average</v>
      </c>
      <c r="P1461">
        <f ca="1">YEAR(TODAY())-Homes[[#This Row],[yr_built]]</f>
        <v>35</v>
      </c>
      <c r="Q1461">
        <v>2009</v>
      </c>
      <c r="R1461">
        <f ca="1">IF(Homes[[#This Row],[yr_renovated]]&gt;0, YEAR(TODAY())-Homes[[#This Row],[yr_renovated]], YEAR(TODAY())-Homes[[#This Row],[yr_built]])</f>
        <v>16</v>
      </c>
      <c r="S1461">
        <v>2</v>
      </c>
      <c r="T1461" s="2">
        <v>41813</v>
      </c>
      <c r="U1461" s="3">
        <v>2.5</v>
      </c>
      <c r="V1461" s="4">
        <f>IFERROR(Homes[[#This Row],[sqft_above]]+Homes[[#This Row],[sqft_basement]]," ")</f>
        <v>2300</v>
      </c>
      <c r="W1461" s="4">
        <v>7989</v>
      </c>
      <c r="X1461">
        <v>0</v>
      </c>
      <c r="Y1461">
        <v>0</v>
      </c>
      <c r="Z1461">
        <v>3</v>
      </c>
      <c r="AA1461" s="4">
        <v>2300</v>
      </c>
      <c r="AB1461" s="4">
        <v>0</v>
      </c>
      <c r="AC1461">
        <v>1990</v>
      </c>
      <c r="AD1461" t="s">
        <v>1588</v>
      </c>
      <c r="AE1461" t="s">
        <v>102</v>
      </c>
      <c r="AF1461" t="s">
        <v>266</v>
      </c>
    </row>
    <row r="1462" spans="1:32">
      <c r="A1462" t="str">
        <f>PROPER(TRIM(Homes[[#This Row],[street]]))</f>
        <v>325 Nw 48Th St</v>
      </c>
      <c r="B1462" t="str">
        <f>PROPER(TRIM(Homes[[#This Row],[city]]))</f>
        <v>Seattle</v>
      </c>
      <c r="C1462" t="str">
        <f>_xlfn.TEXTBEFORE(Homes[[#This Row],[statezip]]," ")</f>
        <v>WA</v>
      </c>
      <c r="D1462" s="6" t="str">
        <f>_xlfn.TEXTAFTER(Homes[[#This Row],[statezip]]," ")</f>
        <v>98107</v>
      </c>
      <c r="E1462" s="1">
        <v>560000</v>
      </c>
      <c r="F1462">
        <v>4</v>
      </c>
      <c r="G1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62" s="3" t="str">
        <f>Homes[[#This Row],[bedrooms]] &amp; " bd | " &amp; TEXT(Homes[[#This Row],[bathrooms]],"0.##") &amp; " ba"</f>
        <v>4 bd | 1.75 ba</v>
      </c>
      <c r="I1462" s="4">
        <v>1880</v>
      </c>
      <c r="J1462" s="1">
        <f>IFERROR(Homes[[#This Row],[price]]/Homes[[#This Row],[sqft_living]]," ")</f>
        <v>297.87234042553189</v>
      </c>
      <c r="K1462" s="4">
        <f>IFERROR(Homes[[#This Row],[sqft_lot]]/43560," ")</f>
        <v>8.9072543617998157E-2</v>
      </c>
      <c r="L1462" t="str">
        <f>IF(Homes[[#This Row],[waterfront]]=1, "Yes","No")</f>
        <v>No</v>
      </c>
      <c r="M1462" s="4" t="str">
        <f>IF(Homes[[#This Row],[sqft_basement]]&gt;0, "Yes","No")</f>
        <v>Yes</v>
      </c>
      <c r="N1462" t="str">
        <f>CHOOSE(Homes[[#This Row],[view]]+1, "None","Fair","Good","Great","Excellent")</f>
        <v>None</v>
      </c>
      <c r="O1462" t="str">
        <f>CHOOSE(Homes[[#This Row],[condition]], "Poor","Fair","Average","Good","Excellent")</f>
        <v>Good</v>
      </c>
      <c r="P1462">
        <f ca="1">YEAR(TODAY())-Homes[[#This Row],[yr_built]]</f>
        <v>81</v>
      </c>
      <c r="Q1462">
        <v>0</v>
      </c>
      <c r="R1462">
        <f ca="1">IF(Homes[[#This Row],[yr_renovated]]&gt;0, YEAR(TODAY())-Homes[[#This Row],[yr_renovated]], YEAR(TODAY())-Homes[[#This Row],[yr_built]])</f>
        <v>81</v>
      </c>
      <c r="S1462">
        <v>1.5</v>
      </c>
      <c r="T1462" s="2">
        <v>41802</v>
      </c>
      <c r="U1462" s="3">
        <v>1.75</v>
      </c>
      <c r="V1462" s="4">
        <f>IFERROR(Homes[[#This Row],[sqft_above]]+Homes[[#This Row],[sqft_basement]]," ")</f>
        <v>1880</v>
      </c>
      <c r="W1462" s="4">
        <v>3880</v>
      </c>
      <c r="X1462">
        <v>0</v>
      </c>
      <c r="Y1462">
        <v>0</v>
      </c>
      <c r="Z1462">
        <v>4</v>
      </c>
      <c r="AA1462" s="4">
        <v>1090</v>
      </c>
      <c r="AB1462" s="4">
        <v>790</v>
      </c>
      <c r="AC1462">
        <v>1944</v>
      </c>
      <c r="AD1462" t="s">
        <v>1589</v>
      </c>
      <c r="AE1462" t="s">
        <v>49</v>
      </c>
      <c r="AF1462" t="s">
        <v>62</v>
      </c>
    </row>
    <row r="1463" spans="1:32">
      <c r="A1463" t="str">
        <f>PROPER(TRIM(Homes[[#This Row],[street]]))</f>
        <v>10605 9Th Ave Nw</v>
      </c>
      <c r="B1463" t="str">
        <f>PROPER(TRIM(Homes[[#This Row],[city]]))</f>
        <v>Seattle</v>
      </c>
      <c r="C1463" t="str">
        <f>_xlfn.TEXTBEFORE(Homes[[#This Row],[statezip]]," ")</f>
        <v>WA</v>
      </c>
      <c r="D1463" s="6" t="str">
        <f>_xlfn.TEXTAFTER(Homes[[#This Row],[statezip]]," ")</f>
        <v>98177</v>
      </c>
      <c r="E1463" s="1">
        <v>560000</v>
      </c>
      <c r="F1463">
        <v>3</v>
      </c>
      <c r="G1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63" s="3" t="str">
        <f>Homes[[#This Row],[bedrooms]] &amp; " bd | " &amp; TEXT(Homes[[#This Row],[bathrooms]],"0.##") &amp; " ba"</f>
        <v>3 bd | 1.5 ba</v>
      </c>
      <c r="I1463" s="4">
        <v>2000</v>
      </c>
      <c r="J1463" s="1">
        <f>IFERROR(Homes[[#This Row],[price]]/Homes[[#This Row],[sqft_living]]," ")</f>
        <v>280</v>
      </c>
      <c r="K1463" s="4">
        <f>IFERROR(Homes[[#This Row],[sqft_lot]]/43560," ")</f>
        <v>0.16873278236914602</v>
      </c>
      <c r="L1463" t="str">
        <f>IF(Homes[[#This Row],[waterfront]]=1, "Yes","No")</f>
        <v>No</v>
      </c>
      <c r="M1463" s="4" t="str">
        <f>IF(Homes[[#This Row],[sqft_basement]]&gt;0, "Yes","No")</f>
        <v>No</v>
      </c>
      <c r="N1463" t="str">
        <f>CHOOSE(Homes[[#This Row],[view]]+1, "None","Fair","Good","Great","Excellent")</f>
        <v>None</v>
      </c>
      <c r="O1463" t="str">
        <f>CHOOSE(Homes[[#This Row],[condition]], "Poor","Fair","Average","Good","Excellent")</f>
        <v>Average</v>
      </c>
      <c r="P1463">
        <f ca="1">YEAR(TODAY())-Homes[[#This Row],[yr_built]]</f>
        <v>72</v>
      </c>
      <c r="Q1463">
        <v>0</v>
      </c>
      <c r="R1463">
        <f ca="1">IF(Homes[[#This Row],[yr_renovated]]&gt;0, YEAR(TODAY())-Homes[[#This Row],[yr_renovated]], YEAR(TODAY())-Homes[[#This Row],[yr_built]])</f>
        <v>72</v>
      </c>
      <c r="S1463">
        <v>1</v>
      </c>
      <c r="T1463" s="2">
        <v>41789</v>
      </c>
      <c r="U1463" s="3">
        <v>1.5</v>
      </c>
      <c r="V1463" s="4">
        <f>IFERROR(Homes[[#This Row],[sqft_above]]+Homes[[#This Row],[sqft_basement]]," ")</f>
        <v>2000</v>
      </c>
      <c r="W1463" s="4">
        <v>7350</v>
      </c>
      <c r="X1463">
        <v>0</v>
      </c>
      <c r="Y1463">
        <v>0</v>
      </c>
      <c r="Z1463">
        <v>3</v>
      </c>
      <c r="AA1463" s="4">
        <v>2000</v>
      </c>
      <c r="AB1463" s="4">
        <v>0</v>
      </c>
      <c r="AC1463">
        <v>1953</v>
      </c>
      <c r="AD1463" t="s">
        <v>1590</v>
      </c>
      <c r="AE1463" t="s">
        <v>49</v>
      </c>
      <c r="AF1463" t="s">
        <v>50</v>
      </c>
    </row>
    <row r="1464" spans="1:32">
      <c r="A1464" t="str">
        <f>PROPER(TRIM(Homes[[#This Row],[street]]))</f>
        <v>7226 36Th Ave Sw</v>
      </c>
      <c r="B1464" t="str">
        <f>PROPER(TRIM(Homes[[#This Row],[city]]))</f>
        <v>Seattle</v>
      </c>
      <c r="C1464" t="str">
        <f>_xlfn.TEXTBEFORE(Homes[[#This Row],[statezip]]," ")</f>
        <v>WA</v>
      </c>
      <c r="D1464" s="6" t="str">
        <f>_xlfn.TEXTAFTER(Homes[[#This Row],[statezip]]," ")</f>
        <v>98126</v>
      </c>
      <c r="E1464" s="1">
        <v>560000</v>
      </c>
      <c r="F1464">
        <v>5</v>
      </c>
      <c r="G1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4" s="3" t="str">
        <f>Homes[[#This Row],[bedrooms]] &amp; " bd | " &amp; TEXT(Homes[[#This Row],[bathrooms]],"0.##") &amp; " ba"</f>
        <v>5 bd | 1. ba</v>
      </c>
      <c r="I1464" s="4">
        <v>1710</v>
      </c>
      <c r="J1464" s="1">
        <f>IFERROR(Homes[[#This Row],[price]]/Homes[[#This Row],[sqft_living]]," ")</f>
        <v>327.48538011695905</v>
      </c>
      <c r="K1464" s="4">
        <f>IFERROR(Homes[[#This Row],[sqft_lot]]/43560," ")</f>
        <v>0.20890725436179983</v>
      </c>
      <c r="L1464" t="str">
        <f>IF(Homes[[#This Row],[waterfront]]=1, "Yes","No")</f>
        <v>No</v>
      </c>
      <c r="M1464" s="4" t="str">
        <f>IF(Homes[[#This Row],[sqft_basement]]&gt;0, "Yes","No")</f>
        <v>Yes</v>
      </c>
      <c r="N1464" t="str">
        <f>CHOOSE(Homes[[#This Row],[view]]+1, "None","Fair","Good","Great","Excellent")</f>
        <v>None</v>
      </c>
      <c r="O1464" t="str">
        <f>CHOOSE(Homes[[#This Row],[condition]], "Poor","Fair","Average","Good","Excellent")</f>
        <v>Good</v>
      </c>
      <c r="P1464">
        <f ca="1">YEAR(TODAY())-Homes[[#This Row],[yr_built]]</f>
        <v>99</v>
      </c>
      <c r="Q1464">
        <v>1993</v>
      </c>
      <c r="R1464">
        <f ca="1">IF(Homes[[#This Row],[yr_renovated]]&gt;0, YEAR(TODAY())-Homes[[#This Row],[yr_renovated]], YEAR(TODAY())-Homes[[#This Row],[yr_built]])</f>
        <v>32</v>
      </c>
      <c r="S1464">
        <v>1.5</v>
      </c>
      <c r="T1464" s="2">
        <v>41807</v>
      </c>
      <c r="U1464" s="3">
        <v>1</v>
      </c>
      <c r="V1464" s="4">
        <f>IFERROR(Homes[[#This Row],[sqft_above]]+Homes[[#This Row],[sqft_basement]]," ")</f>
        <v>1710</v>
      </c>
      <c r="W1464" s="4">
        <v>9100</v>
      </c>
      <c r="X1464">
        <v>0</v>
      </c>
      <c r="Y1464">
        <v>0</v>
      </c>
      <c r="Z1464">
        <v>4</v>
      </c>
      <c r="AA1464" s="4">
        <v>1320</v>
      </c>
      <c r="AB1464" s="4">
        <v>390</v>
      </c>
      <c r="AC1464">
        <v>1926</v>
      </c>
      <c r="AD1464" t="s">
        <v>1591</v>
      </c>
      <c r="AE1464" t="s">
        <v>49</v>
      </c>
      <c r="AF1464" t="s">
        <v>434</v>
      </c>
    </row>
    <row r="1465" spans="1:32">
      <c r="A1465" t="str">
        <f>PROPER(TRIM(Homes[[#This Row],[street]]))</f>
        <v>6206 Phinney Ave N</v>
      </c>
      <c r="B1465" t="str">
        <f>PROPER(TRIM(Homes[[#This Row],[city]]))</f>
        <v>Seattle</v>
      </c>
      <c r="C1465" t="str">
        <f>_xlfn.TEXTBEFORE(Homes[[#This Row],[statezip]]," ")</f>
        <v>WA</v>
      </c>
      <c r="D1465" s="6" t="str">
        <f>_xlfn.TEXTAFTER(Homes[[#This Row],[statezip]]," ")</f>
        <v>98103</v>
      </c>
      <c r="E1465" s="1">
        <v>560000</v>
      </c>
      <c r="F1465">
        <v>3</v>
      </c>
      <c r="G1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5" s="3" t="str">
        <f>Homes[[#This Row],[bedrooms]] &amp; " bd | " &amp; TEXT(Homes[[#This Row],[bathrooms]],"0.##") &amp; " ba"</f>
        <v>3 bd | 1. ba</v>
      </c>
      <c r="I1465" s="4">
        <v>1440</v>
      </c>
      <c r="J1465" s="1">
        <f>IFERROR(Homes[[#This Row],[price]]/Homes[[#This Row],[sqft_living]]," ")</f>
        <v>388.88888888888891</v>
      </c>
      <c r="K1465" s="4">
        <f>IFERROR(Homes[[#This Row],[sqft_lot]]/43560," ")</f>
        <v>0.1147842056932966</v>
      </c>
      <c r="L1465" t="str">
        <f>IF(Homes[[#This Row],[waterfront]]=1, "Yes","No")</f>
        <v>No</v>
      </c>
      <c r="M1465" s="4" t="str">
        <f>IF(Homes[[#This Row],[sqft_basement]]&gt;0, "Yes","No")</f>
        <v>No</v>
      </c>
      <c r="N1465" t="str">
        <f>CHOOSE(Homes[[#This Row],[view]]+1, "None","Fair","Good","Great","Excellent")</f>
        <v>None</v>
      </c>
      <c r="O1465" t="str">
        <f>CHOOSE(Homes[[#This Row],[condition]], "Poor","Fair","Average","Good","Excellent")</f>
        <v>Average</v>
      </c>
      <c r="P1465">
        <f ca="1">YEAR(TODAY())-Homes[[#This Row],[yr_built]]</f>
        <v>115</v>
      </c>
      <c r="Q1465">
        <v>2006</v>
      </c>
      <c r="R1465">
        <f ca="1">IF(Homes[[#This Row],[yr_renovated]]&gt;0, YEAR(TODAY())-Homes[[#This Row],[yr_renovated]], YEAR(TODAY())-Homes[[#This Row],[yr_built]])</f>
        <v>19</v>
      </c>
      <c r="S1465">
        <v>2</v>
      </c>
      <c r="T1465" s="2">
        <v>41772</v>
      </c>
      <c r="U1465" s="3">
        <v>1</v>
      </c>
      <c r="V1465" s="4">
        <f>IFERROR(Homes[[#This Row],[sqft_above]]+Homes[[#This Row],[sqft_basement]]," ")</f>
        <v>1440</v>
      </c>
      <c r="W1465" s="4">
        <v>5000</v>
      </c>
      <c r="X1465">
        <v>0</v>
      </c>
      <c r="Y1465">
        <v>0</v>
      </c>
      <c r="Z1465">
        <v>3</v>
      </c>
      <c r="AA1465" s="4">
        <v>1440</v>
      </c>
      <c r="AB1465" s="4">
        <v>0</v>
      </c>
      <c r="AC1465">
        <v>1910</v>
      </c>
      <c r="AD1465" t="s">
        <v>1592</v>
      </c>
      <c r="AE1465" t="s">
        <v>49</v>
      </c>
      <c r="AF1465" t="s">
        <v>172</v>
      </c>
    </row>
    <row r="1466" spans="1:32">
      <c r="A1466" t="str">
        <f>PROPER(TRIM(Homes[[#This Row],[street]]))</f>
        <v>7353 16Th Ave Nw</v>
      </c>
      <c r="B1466" t="str">
        <f>PROPER(TRIM(Homes[[#This Row],[city]]))</f>
        <v>Seattle</v>
      </c>
      <c r="C1466" t="str">
        <f>_xlfn.TEXTBEFORE(Homes[[#This Row],[statezip]]," ")</f>
        <v>WA</v>
      </c>
      <c r="D1466" s="6" t="str">
        <f>_xlfn.TEXTAFTER(Homes[[#This Row],[statezip]]," ")</f>
        <v>98117</v>
      </c>
      <c r="E1466" s="1">
        <v>560000</v>
      </c>
      <c r="F1466">
        <v>4</v>
      </c>
      <c r="G1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6" s="3" t="str">
        <f>Homes[[#This Row],[bedrooms]] &amp; " bd | " &amp; TEXT(Homes[[#This Row],[bathrooms]],"0.##") &amp; " ba"</f>
        <v>4 bd | 1. ba</v>
      </c>
      <c r="I1466" s="4">
        <v>1660</v>
      </c>
      <c r="J1466" s="1">
        <f>IFERROR(Homes[[#This Row],[price]]/Homes[[#This Row],[sqft_living]]," ")</f>
        <v>337.34939759036143</v>
      </c>
      <c r="K1466" s="4">
        <f>IFERROR(Homes[[#This Row],[sqft_lot]]/43560," ")</f>
        <v>0.10766758494031221</v>
      </c>
      <c r="L1466" t="str">
        <f>IF(Homes[[#This Row],[waterfront]]=1, "Yes","No")</f>
        <v>No</v>
      </c>
      <c r="M1466" s="4" t="str">
        <f>IF(Homes[[#This Row],[sqft_basement]]&gt;0, "Yes","No")</f>
        <v>Yes</v>
      </c>
      <c r="N1466" t="str">
        <f>CHOOSE(Homes[[#This Row],[view]]+1, "None","Fair","Good","Great","Excellent")</f>
        <v>None</v>
      </c>
      <c r="O1466" t="str">
        <f>CHOOSE(Homes[[#This Row],[condition]], "Poor","Fair","Average","Good","Excellent")</f>
        <v>Average</v>
      </c>
      <c r="P1466">
        <f ca="1">YEAR(TODAY())-Homes[[#This Row],[yr_built]]</f>
        <v>80</v>
      </c>
      <c r="Q1466">
        <v>2010</v>
      </c>
      <c r="R1466">
        <f ca="1">IF(Homes[[#This Row],[yr_renovated]]&gt;0, YEAR(TODAY())-Homes[[#This Row],[yr_renovated]], YEAR(TODAY())-Homes[[#This Row],[yr_built]])</f>
        <v>15</v>
      </c>
      <c r="S1466">
        <v>1.5</v>
      </c>
      <c r="T1466" s="2">
        <v>41778</v>
      </c>
      <c r="U1466" s="3">
        <v>1</v>
      </c>
      <c r="V1466" s="4">
        <f>IFERROR(Homes[[#This Row],[sqft_above]]+Homes[[#This Row],[sqft_basement]]," ")</f>
        <v>1660</v>
      </c>
      <c r="W1466" s="4">
        <v>4690</v>
      </c>
      <c r="X1466">
        <v>0</v>
      </c>
      <c r="Y1466">
        <v>0</v>
      </c>
      <c r="Z1466">
        <v>3</v>
      </c>
      <c r="AA1466" s="4">
        <v>1260</v>
      </c>
      <c r="AB1466" s="4">
        <v>400</v>
      </c>
      <c r="AC1466">
        <v>1945</v>
      </c>
      <c r="AD1466" t="s">
        <v>1593</v>
      </c>
      <c r="AE1466" t="s">
        <v>49</v>
      </c>
      <c r="AF1466" t="s">
        <v>204</v>
      </c>
    </row>
    <row r="1467" spans="1:32">
      <c r="A1467" t="str">
        <f>PROPER(TRIM(Homes[[#This Row],[street]]))</f>
        <v>18960 131St Pl Ne</v>
      </c>
      <c r="B1467" t="str">
        <f>PROPER(TRIM(Homes[[#This Row],[city]]))</f>
        <v>Woodinville</v>
      </c>
      <c r="C1467" t="str">
        <f>_xlfn.TEXTBEFORE(Homes[[#This Row],[statezip]]," ")</f>
        <v>WA</v>
      </c>
      <c r="D1467" s="6" t="str">
        <f>_xlfn.TEXTAFTER(Homes[[#This Row],[statezip]]," ")</f>
        <v>98072</v>
      </c>
      <c r="E1467" s="1">
        <v>559900</v>
      </c>
      <c r="F1467">
        <v>3</v>
      </c>
      <c r="G1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67" s="3" t="str">
        <f>Homes[[#This Row],[bedrooms]] &amp; " bd | " &amp; TEXT(Homes[[#This Row],[bathrooms]],"0.##") &amp; " ba"</f>
        <v>3 bd | 2.75 ba</v>
      </c>
      <c r="I1467" s="4">
        <v>2930</v>
      </c>
      <c r="J1467" s="1">
        <f>IFERROR(Homes[[#This Row],[price]]/Homes[[#This Row],[sqft_living]]," ")</f>
        <v>191.09215017064847</v>
      </c>
      <c r="K1467" s="4">
        <f>IFERROR(Homes[[#This Row],[sqft_lot]]/43560," ")</f>
        <v>0.12784664830119374</v>
      </c>
      <c r="L1467" t="str">
        <f>IF(Homes[[#This Row],[waterfront]]=1, "Yes","No")</f>
        <v>No</v>
      </c>
      <c r="M1467" s="4" t="str">
        <f>IF(Homes[[#This Row],[sqft_basement]]&gt;0, "Yes","No")</f>
        <v>Yes</v>
      </c>
      <c r="N1467" t="str">
        <f>CHOOSE(Homes[[#This Row],[view]]+1, "None","Fair","Good","Great","Excellent")</f>
        <v>None</v>
      </c>
      <c r="O1467" t="str">
        <f>CHOOSE(Homes[[#This Row],[condition]], "Poor","Fair","Average","Good","Excellent")</f>
        <v>Average</v>
      </c>
      <c r="P1467">
        <f ca="1">YEAR(TODAY())-Homes[[#This Row],[yr_built]]</f>
        <v>21</v>
      </c>
      <c r="Q1467">
        <v>2003</v>
      </c>
      <c r="R1467">
        <f ca="1">IF(Homes[[#This Row],[yr_renovated]]&gt;0, YEAR(TODAY())-Homes[[#This Row],[yr_renovated]], YEAR(TODAY())-Homes[[#This Row],[yr_built]])</f>
        <v>22</v>
      </c>
      <c r="S1467">
        <v>1</v>
      </c>
      <c r="T1467" s="2">
        <v>41792</v>
      </c>
      <c r="U1467" s="3">
        <v>2.75</v>
      </c>
      <c r="V1467" s="4">
        <f>IFERROR(Homes[[#This Row],[sqft_above]]+Homes[[#This Row],[sqft_basement]]," ")</f>
        <v>2930</v>
      </c>
      <c r="W1467" s="4">
        <v>5569</v>
      </c>
      <c r="X1467">
        <v>0</v>
      </c>
      <c r="Y1467">
        <v>0</v>
      </c>
      <c r="Z1467">
        <v>3</v>
      </c>
      <c r="AA1467" s="4">
        <v>1860</v>
      </c>
      <c r="AB1467" s="4">
        <v>1070</v>
      </c>
      <c r="AC1467">
        <v>2004</v>
      </c>
      <c r="AD1467" t="s">
        <v>1594</v>
      </c>
      <c r="AE1467" t="s">
        <v>120</v>
      </c>
      <c r="AF1467" t="s">
        <v>275</v>
      </c>
    </row>
    <row r="1468" spans="1:32">
      <c r="A1468" t="str">
        <f>PROPER(TRIM(Homes[[#This Row],[street]]))</f>
        <v>5927 35Th Ave Sw</v>
      </c>
      <c r="B1468" t="str">
        <f>PROPER(TRIM(Homes[[#This Row],[city]]))</f>
        <v>Seattle</v>
      </c>
      <c r="C1468" t="str">
        <f>_xlfn.TEXTBEFORE(Homes[[#This Row],[statezip]]," ")</f>
        <v>WA</v>
      </c>
      <c r="D1468" s="6" t="str">
        <f>_xlfn.TEXTAFTER(Homes[[#This Row],[statezip]]," ")</f>
        <v>98126</v>
      </c>
      <c r="E1468" s="1">
        <v>559000</v>
      </c>
      <c r="F1468">
        <v>2</v>
      </c>
      <c r="G1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68" s="3" t="str">
        <f>Homes[[#This Row],[bedrooms]] &amp; " bd | " &amp; TEXT(Homes[[#This Row],[bathrooms]],"0.##") &amp; " ba"</f>
        <v>2 bd | 1. ba</v>
      </c>
      <c r="I1468" s="4">
        <v>1240</v>
      </c>
      <c r="J1468" s="1">
        <f>IFERROR(Homes[[#This Row],[price]]/Homes[[#This Row],[sqft_living]]," ")</f>
        <v>450.80645161290323</v>
      </c>
      <c r="K1468" s="4">
        <f>IFERROR(Homes[[#This Row],[sqft_lot]]/43560," ")</f>
        <v>0.14692378328741965</v>
      </c>
      <c r="L1468" t="str">
        <f>IF(Homes[[#This Row],[waterfront]]=1, "Yes","No")</f>
        <v>No</v>
      </c>
      <c r="M1468" s="4" t="str">
        <f>IF(Homes[[#This Row],[sqft_basement]]&gt;0, "Yes","No")</f>
        <v>Yes</v>
      </c>
      <c r="N1468" t="str">
        <f>CHOOSE(Homes[[#This Row],[view]]+1, "None","Fair","Good","Great","Excellent")</f>
        <v>Fair</v>
      </c>
      <c r="O1468" t="str">
        <f>CHOOSE(Homes[[#This Row],[condition]], "Poor","Fair","Average","Good","Excellent")</f>
        <v>Good</v>
      </c>
      <c r="P1468">
        <f ca="1">YEAR(TODAY())-Homes[[#This Row],[yr_built]]</f>
        <v>87</v>
      </c>
      <c r="Q1468">
        <v>0</v>
      </c>
      <c r="R1468">
        <f ca="1">IF(Homes[[#This Row],[yr_renovated]]&gt;0, YEAR(TODAY())-Homes[[#This Row],[yr_renovated]], YEAR(TODAY())-Homes[[#This Row],[yr_built]])</f>
        <v>87</v>
      </c>
      <c r="S1468">
        <v>1</v>
      </c>
      <c r="T1468" s="2">
        <v>41808</v>
      </c>
      <c r="U1468" s="3">
        <v>1</v>
      </c>
      <c r="V1468" s="4">
        <f>IFERROR(Homes[[#This Row],[sqft_above]]+Homes[[#This Row],[sqft_basement]]," ")</f>
        <v>1240</v>
      </c>
      <c r="W1468" s="4">
        <v>6400</v>
      </c>
      <c r="X1468">
        <v>0</v>
      </c>
      <c r="Y1468">
        <v>1</v>
      </c>
      <c r="Z1468">
        <v>4</v>
      </c>
      <c r="AA1468" s="4">
        <v>1060</v>
      </c>
      <c r="AB1468" s="4">
        <v>180</v>
      </c>
      <c r="AC1468">
        <v>1938</v>
      </c>
      <c r="AD1468" t="s">
        <v>1595</v>
      </c>
      <c r="AE1468" t="s">
        <v>49</v>
      </c>
      <c r="AF1468" t="s">
        <v>434</v>
      </c>
    </row>
    <row r="1469" spans="1:32">
      <c r="A1469" t="str">
        <f>PROPER(TRIM(Homes[[#This Row],[street]]))</f>
        <v>8328 14Th Ave Nw</v>
      </c>
      <c r="B1469" t="str">
        <f>PROPER(TRIM(Homes[[#This Row],[city]]))</f>
        <v>Seattle</v>
      </c>
      <c r="C1469" t="str">
        <f>_xlfn.TEXTBEFORE(Homes[[#This Row],[statezip]]," ")</f>
        <v>WA</v>
      </c>
      <c r="D1469" s="6" t="str">
        <f>_xlfn.TEXTAFTER(Homes[[#This Row],[statezip]]," ")</f>
        <v>98117</v>
      </c>
      <c r="E1469" s="1">
        <v>559000</v>
      </c>
      <c r="F1469">
        <v>3</v>
      </c>
      <c r="G1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469" s="3" t="str">
        <f>Homes[[#This Row],[bedrooms]] &amp; " bd | " &amp; TEXT(Homes[[#This Row],[bathrooms]],"0.##") &amp; " ba"</f>
        <v>3 bd | 1.5 ba</v>
      </c>
      <c r="I1469" s="4">
        <v>2070</v>
      </c>
      <c r="J1469" s="1">
        <f>IFERROR(Homes[[#This Row],[price]]/Homes[[#This Row],[sqft_living]]," ")</f>
        <v>270.04830917874398</v>
      </c>
      <c r="K1469" s="4">
        <f>IFERROR(Homes[[#This Row],[sqft_lot]]/43560," ")</f>
        <v>0.1236455463728191</v>
      </c>
      <c r="L1469" t="str">
        <f>IF(Homes[[#This Row],[waterfront]]=1, "Yes","No")</f>
        <v>No</v>
      </c>
      <c r="M1469" s="4" t="str">
        <f>IF(Homes[[#This Row],[sqft_basement]]&gt;0, "Yes","No")</f>
        <v>Yes</v>
      </c>
      <c r="N1469" t="str">
        <f>CHOOSE(Homes[[#This Row],[view]]+1, "None","Fair","Good","Great","Excellent")</f>
        <v>None</v>
      </c>
      <c r="O1469" t="str">
        <f>CHOOSE(Homes[[#This Row],[condition]], "Poor","Fair","Average","Good","Excellent")</f>
        <v>Good</v>
      </c>
      <c r="P1469">
        <f ca="1">YEAR(TODAY())-Homes[[#This Row],[yr_built]]</f>
        <v>77</v>
      </c>
      <c r="Q1469">
        <v>0</v>
      </c>
      <c r="R1469">
        <f ca="1">IF(Homes[[#This Row],[yr_renovated]]&gt;0, YEAR(TODAY())-Homes[[#This Row],[yr_renovated]], YEAR(TODAY())-Homes[[#This Row],[yr_built]])</f>
        <v>77</v>
      </c>
      <c r="S1469">
        <v>1</v>
      </c>
      <c r="T1469" s="2">
        <v>41799</v>
      </c>
      <c r="U1469" s="3">
        <v>1.5</v>
      </c>
      <c r="V1469" s="4">
        <f>IFERROR(Homes[[#This Row],[sqft_above]]+Homes[[#This Row],[sqft_basement]]," ")</f>
        <v>2070</v>
      </c>
      <c r="W1469" s="4">
        <v>5386</v>
      </c>
      <c r="X1469">
        <v>0</v>
      </c>
      <c r="Y1469">
        <v>0</v>
      </c>
      <c r="Z1469">
        <v>4</v>
      </c>
      <c r="AA1469" s="4">
        <v>1140</v>
      </c>
      <c r="AB1469" s="4">
        <v>930</v>
      </c>
      <c r="AC1469">
        <v>1948</v>
      </c>
      <c r="AD1469" t="s">
        <v>1596</v>
      </c>
      <c r="AE1469" t="s">
        <v>49</v>
      </c>
      <c r="AF1469" t="s">
        <v>204</v>
      </c>
    </row>
    <row r="1470" spans="1:32">
      <c r="A1470" t="str">
        <f>PROPER(TRIM(Homes[[#This Row],[street]]))</f>
        <v>8519 28Th Ave Nw</v>
      </c>
      <c r="B1470" t="str">
        <f>PROPER(TRIM(Homes[[#This Row],[city]]))</f>
        <v>Seattle</v>
      </c>
      <c r="C1470" t="str">
        <f>_xlfn.TEXTBEFORE(Homes[[#This Row],[statezip]]," ")</f>
        <v>WA</v>
      </c>
      <c r="D1470" s="6" t="str">
        <f>_xlfn.TEXTAFTER(Homes[[#This Row],[statezip]]," ")</f>
        <v>98117</v>
      </c>
      <c r="E1470" s="1">
        <v>558653.84615400003</v>
      </c>
      <c r="F1470">
        <v>3</v>
      </c>
      <c r="G1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70" s="3" t="str">
        <f>Homes[[#This Row],[bedrooms]] &amp; " bd | " &amp; TEXT(Homes[[#This Row],[bathrooms]],"0.##") &amp; " ba"</f>
        <v>3 bd | 2.5 ba</v>
      </c>
      <c r="I1470" s="4">
        <v>1530</v>
      </c>
      <c r="J1470" s="1">
        <f>IFERROR(Homes[[#This Row],[price]]/Homes[[#This Row],[sqft_living]]," ")</f>
        <v>365.13323278039218</v>
      </c>
      <c r="K1470" s="4">
        <f>IFERROR(Homes[[#This Row],[sqft_lot]]/43560," ")</f>
        <v>7.3691460055096414E-2</v>
      </c>
      <c r="L1470" t="str">
        <f>IF(Homes[[#This Row],[waterfront]]=1, "Yes","No")</f>
        <v>No</v>
      </c>
      <c r="M1470" s="4" t="str">
        <f>IF(Homes[[#This Row],[sqft_basement]]&gt;0, "Yes","No")</f>
        <v>Yes</v>
      </c>
      <c r="N1470" t="str">
        <f>CHOOSE(Homes[[#This Row],[view]]+1, "None","Fair","Good","Great","Excellent")</f>
        <v>None</v>
      </c>
      <c r="O1470" t="str">
        <f>CHOOSE(Homes[[#This Row],[condition]], "Poor","Fair","Average","Good","Excellent")</f>
        <v>Excellent</v>
      </c>
      <c r="P1470">
        <f ca="1">YEAR(TODAY())-Homes[[#This Row],[yr_built]]</f>
        <v>97</v>
      </c>
      <c r="Q1470">
        <v>1970</v>
      </c>
      <c r="R1470">
        <f ca="1">IF(Homes[[#This Row],[yr_renovated]]&gt;0, YEAR(TODAY())-Homes[[#This Row],[yr_renovated]], YEAR(TODAY())-Homes[[#This Row],[yr_built]])</f>
        <v>55</v>
      </c>
      <c r="S1470">
        <v>1.5</v>
      </c>
      <c r="T1470" s="2">
        <v>41821</v>
      </c>
      <c r="U1470" s="3">
        <v>2.5</v>
      </c>
      <c r="V1470" s="4">
        <f>IFERROR(Homes[[#This Row],[sqft_above]]+Homes[[#This Row],[sqft_basement]]," ")</f>
        <v>1530</v>
      </c>
      <c r="W1470" s="4">
        <v>3210</v>
      </c>
      <c r="X1470">
        <v>0</v>
      </c>
      <c r="Y1470">
        <v>0</v>
      </c>
      <c r="Z1470">
        <v>5</v>
      </c>
      <c r="AA1470" s="4">
        <v>1010</v>
      </c>
      <c r="AB1470" s="4">
        <v>520</v>
      </c>
      <c r="AC1470">
        <v>1928</v>
      </c>
      <c r="AD1470" t="s">
        <v>1597</v>
      </c>
      <c r="AE1470" t="s">
        <v>49</v>
      </c>
      <c r="AF1470" t="s">
        <v>204</v>
      </c>
    </row>
    <row r="1471" spans="1:32">
      <c r="A1471" t="str">
        <f>PROPER(TRIM(Homes[[#This Row],[street]]))</f>
        <v>6132-6198 125Th Ave Se</v>
      </c>
      <c r="B1471" t="str">
        <f>PROPER(TRIM(Homes[[#This Row],[city]]))</f>
        <v>Bellevue</v>
      </c>
      <c r="C1471" t="str">
        <f>_xlfn.TEXTBEFORE(Homes[[#This Row],[statezip]]," ")</f>
        <v>WA</v>
      </c>
      <c r="D1471" s="6" t="str">
        <f>_xlfn.TEXTAFTER(Homes[[#This Row],[statezip]]," ")</f>
        <v>98006</v>
      </c>
      <c r="E1471" s="1">
        <v>558000</v>
      </c>
      <c r="F1471">
        <v>4</v>
      </c>
      <c r="G1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71" s="3" t="str">
        <f>Homes[[#This Row],[bedrooms]] &amp; " bd | " &amp; TEXT(Homes[[#This Row],[bathrooms]],"0.##") &amp; " ba"</f>
        <v>4 bd | 2.25 ba</v>
      </c>
      <c r="I1471" s="4">
        <v>2060</v>
      </c>
      <c r="J1471" s="1">
        <f>IFERROR(Homes[[#This Row],[price]]/Homes[[#This Row],[sqft_living]]," ")</f>
        <v>270.873786407767</v>
      </c>
      <c r="K1471" s="4">
        <f>IFERROR(Homes[[#This Row],[sqft_lot]]/43560," ")</f>
        <v>0.23778696051423323</v>
      </c>
      <c r="L1471" t="str">
        <f>IF(Homes[[#This Row],[waterfront]]=1, "Yes","No")</f>
        <v>No</v>
      </c>
      <c r="M1471" s="4" t="str">
        <f>IF(Homes[[#This Row],[sqft_basement]]&gt;0, "Yes","No")</f>
        <v>Yes</v>
      </c>
      <c r="N1471" t="str">
        <f>CHOOSE(Homes[[#This Row],[view]]+1, "None","Fair","Good","Great","Excellent")</f>
        <v>None</v>
      </c>
      <c r="O1471" t="str">
        <f>CHOOSE(Homes[[#This Row],[condition]], "Poor","Fair","Average","Good","Excellent")</f>
        <v>Good</v>
      </c>
      <c r="P1471">
        <f ca="1">YEAR(TODAY())-Homes[[#This Row],[yr_built]]</f>
        <v>63</v>
      </c>
      <c r="Q1471">
        <v>0</v>
      </c>
      <c r="R1471">
        <f ca="1">IF(Homes[[#This Row],[yr_renovated]]&gt;0, YEAR(TODAY())-Homes[[#This Row],[yr_renovated]], YEAR(TODAY())-Homes[[#This Row],[yr_built]])</f>
        <v>63</v>
      </c>
      <c r="S1471">
        <v>1</v>
      </c>
      <c r="T1471" s="2">
        <v>41809</v>
      </c>
      <c r="U1471" s="3">
        <v>2.25</v>
      </c>
      <c r="V1471" s="4">
        <f>IFERROR(Homes[[#This Row],[sqft_above]]+Homes[[#This Row],[sqft_basement]]," ")</f>
        <v>2060</v>
      </c>
      <c r="W1471" s="4">
        <v>10358</v>
      </c>
      <c r="X1471">
        <v>0</v>
      </c>
      <c r="Y1471">
        <v>0</v>
      </c>
      <c r="Z1471">
        <v>4</v>
      </c>
      <c r="AA1471" s="4">
        <v>1320</v>
      </c>
      <c r="AB1471" s="4">
        <v>740</v>
      </c>
      <c r="AC1471">
        <v>1962</v>
      </c>
      <c r="AD1471" t="s">
        <v>1598</v>
      </c>
      <c r="AE1471" t="s">
        <v>33</v>
      </c>
      <c r="AF1471" t="s">
        <v>91</v>
      </c>
    </row>
    <row r="1472" spans="1:32">
      <c r="A1472" t="str">
        <f>PROPER(TRIM(Homes[[#This Row],[street]]))</f>
        <v>4052 41St Ave Sw</v>
      </c>
      <c r="B1472" t="str">
        <f>PROPER(TRIM(Homes[[#This Row],[city]]))</f>
        <v>Seattle</v>
      </c>
      <c r="C1472" t="str">
        <f>_xlfn.TEXTBEFORE(Homes[[#This Row],[statezip]]," ")</f>
        <v>WA</v>
      </c>
      <c r="D1472" s="6" t="str">
        <f>_xlfn.TEXTAFTER(Homes[[#This Row],[statezip]]," ")</f>
        <v>98116</v>
      </c>
      <c r="E1472" s="1">
        <v>558000</v>
      </c>
      <c r="F1472">
        <v>2</v>
      </c>
      <c r="G1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72" s="3" t="str">
        <f>Homes[[#This Row],[bedrooms]] &amp; " bd | " &amp; TEXT(Homes[[#This Row],[bathrooms]],"0.##") &amp; " ba"</f>
        <v>2 bd | 2. ba</v>
      </c>
      <c r="I1472" s="4">
        <v>1580</v>
      </c>
      <c r="J1472" s="1">
        <f>IFERROR(Homes[[#This Row],[price]]/Homes[[#This Row],[sqft_living]]," ")</f>
        <v>353.1645569620253</v>
      </c>
      <c r="K1472" s="4">
        <f>IFERROR(Homes[[#This Row],[sqft_lot]]/43560," ")</f>
        <v>0.13200183654729108</v>
      </c>
      <c r="L1472" t="str">
        <f>IF(Homes[[#This Row],[waterfront]]=1, "Yes","No")</f>
        <v>No</v>
      </c>
      <c r="M1472" s="4" t="str">
        <f>IF(Homes[[#This Row],[sqft_basement]]&gt;0, "Yes","No")</f>
        <v>Yes</v>
      </c>
      <c r="N1472" t="str">
        <f>CHOOSE(Homes[[#This Row],[view]]+1, "None","Fair","Good","Great","Excellent")</f>
        <v>None</v>
      </c>
      <c r="O1472" t="str">
        <f>CHOOSE(Homes[[#This Row],[condition]], "Poor","Fair","Average","Good","Excellent")</f>
        <v>Excellent</v>
      </c>
      <c r="P1472">
        <f ca="1">YEAR(TODAY())-Homes[[#This Row],[yr_built]]</f>
        <v>115</v>
      </c>
      <c r="Q1472">
        <v>0</v>
      </c>
      <c r="R1472">
        <f ca="1">IF(Homes[[#This Row],[yr_renovated]]&gt;0, YEAR(TODAY())-Homes[[#This Row],[yr_renovated]], YEAR(TODAY())-Homes[[#This Row],[yr_built]])</f>
        <v>115</v>
      </c>
      <c r="S1472">
        <v>1</v>
      </c>
      <c r="T1472" s="2">
        <v>41827</v>
      </c>
      <c r="U1472" s="3">
        <v>2</v>
      </c>
      <c r="V1472" s="4">
        <f>IFERROR(Homes[[#This Row],[sqft_above]]+Homes[[#This Row],[sqft_basement]]," ")</f>
        <v>1580</v>
      </c>
      <c r="W1472" s="4">
        <v>5750</v>
      </c>
      <c r="X1472">
        <v>0</v>
      </c>
      <c r="Y1472">
        <v>0</v>
      </c>
      <c r="Z1472">
        <v>5</v>
      </c>
      <c r="AA1472" s="4">
        <v>790</v>
      </c>
      <c r="AB1472" s="4">
        <v>790</v>
      </c>
      <c r="AC1472">
        <v>1910</v>
      </c>
      <c r="AD1472" t="s">
        <v>1599</v>
      </c>
      <c r="AE1472" t="s">
        <v>49</v>
      </c>
      <c r="AF1472" t="s">
        <v>192</v>
      </c>
    </row>
    <row r="1473" spans="1:32">
      <c r="A1473" t="str">
        <f>PROPER(TRIM(Homes[[#This Row],[street]]))</f>
        <v>729 23Rd Ave</v>
      </c>
      <c r="B1473" t="str">
        <f>PROPER(TRIM(Homes[[#This Row],[city]]))</f>
        <v>Seattle</v>
      </c>
      <c r="C1473" t="str">
        <f>_xlfn.TEXTBEFORE(Homes[[#This Row],[statezip]]," ")</f>
        <v>WA</v>
      </c>
      <c r="D1473" s="6" t="str">
        <f>_xlfn.TEXTAFTER(Homes[[#This Row],[statezip]]," ")</f>
        <v>98122</v>
      </c>
      <c r="E1473" s="1">
        <v>558000</v>
      </c>
      <c r="F1473">
        <v>4</v>
      </c>
      <c r="G1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73" s="3" t="str">
        <f>Homes[[#This Row],[bedrooms]] &amp; " bd | " &amp; TEXT(Homes[[#This Row],[bathrooms]],"0.##") &amp; " ba"</f>
        <v>4 bd | 2. ba</v>
      </c>
      <c r="I1473" s="4">
        <v>2180</v>
      </c>
      <c r="J1473" s="1">
        <f>IFERROR(Homes[[#This Row],[price]]/Homes[[#This Row],[sqft_living]]," ")</f>
        <v>255.96330275229357</v>
      </c>
      <c r="K1473" s="4">
        <f>IFERROR(Homes[[#This Row],[sqft_lot]]/43560," ")</f>
        <v>8.8842975206611566E-2</v>
      </c>
      <c r="L1473" t="str">
        <f>IF(Homes[[#This Row],[waterfront]]=1, "Yes","No")</f>
        <v>No</v>
      </c>
      <c r="M1473" s="4" t="str">
        <f>IF(Homes[[#This Row],[sqft_basement]]&gt;0, "Yes","No")</f>
        <v>Yes</v>
      </c>
      <c r="N1473" t="str">
        <f>CHOOSE(Homes[[#This Row],[view]]+1, "None","Fair","Good","Great","Excellent")</f>
        <v>None</v>
      </c>
      <c r="O1473" t="str">
        <f>CHOOSE(Homes[[#This Row],[condition]], "Poor","Fair","Average","Good","Excellent")</f>
        <v>Average</v>
      </c>
      <c r="P1473">
        <f ca="1">YEAR(TODAY())-Homes[[#This Row],[yr_built]]</f>
        <v>125</v>
      </c>
      <c r="Q1473">
        <v>2005</v>
      </c>
      <c r="R1473">
        <f ca="1">IF(Homes[[#This Row],[yr_renovated]]&gt;0, YEAR(TODAY())-Homes[[#This Row],[yr_renovated]], YEAR(TODAY())-Homes[[#This Row],[yr_built]])</f>
        <v>20</v>
      </c>
      <c r="S1473">
        <v>1</v>
      </c>
      <c r="T1473" s="2">
        <v>41800</v>
      </c>
      <c r="U1473" s="3">
        <v>2</v>
      </c>
      <c r="V1473" s="4">
        <f>IFERROR(Homes[[#This Row],[sqft_above]]+Homes[[#This Row],[sqft_basement]]," ")</f>
        <v>2180</v>
      </c>
      <c r="W1473" s="4">
        <v>3870</v>
      </c>
      <c r="X1473">
        <v>0</v>
      </c>
      <c r="Y1473">
        <v>0</v>
      </c>
      <c r="Z1473">
        <v>3</v>
      </c>
      <c r="AA1473" s="4">
        <v>1020</v>
      </c>
      <c r="AB1473" s="4">
        <v>1160</v>
      </c>
      <c r="AC1473">
        <v>1900</v>
      </c>
      <c r="AD1473" t="s">
        <v>1600</v>
      </c>
      <c r="AE1473" t="s">
        <v>49</v>
      </c>
      <c r="AF1473" t="s">
        <v>302</v>
      </c>
    </row>
    <row r="1474" spans="1:32">
      <c r="A1474" t="str">
        <f>PROPER(TRIM(Homes[[#This Row],[street]]))</f>
        <v>3430 166Th Ave Se</v>
      </c>
      <c r="B1474" t="str">
        <f>PROPER(TRIM(Homes[[#This Row],[city]]))</f>
        <v>Bellevue</v>
      </c>
      <c r="C1474" t="str">
        <f>_xlfn.TEXTBEFORE(Homes[[#This Row],[statezip]]," ")</f>
        <v>WA</v>
      </c>
      <c r="D1474" s="6" t="str">
        <f>_xlfn.TEXTAFTER(Homes[[#This Row],[statezip]]," ")</f>
        <v>98008</v>
      </c>
      <c r="E1474" s="1">
        <v>557500</v>
      </c>
      <c r="F1474">
        <v>3</v>
      </c>
      <c r="G1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74" s="3" t="str">
        <f>Homes[[#This Row],[bedrooms]] &amp; " bd | " &amp; TEXT(Homes[[#This Row],[bathrooms]],"0.##") &amp; " ba"</f>
        <v>3 bd | 1.75 ba</v>
      </c>
      <c r="I1474" s="4">
        <v>1900</v>
      </c>
      <c r="J1474" s="1">
        <f>IFERROR(Homes[[#This Row],[price]]/Homes[[#This Row],[sqft_living]]," ")</f>
        <v>293.42105263157896</v>
      </c>
      <c r="K1474" s="4">
        <f>IFERROR(Homes[[#This Row],[sqft_lot]]/43560," ")</f>
        <v>0.25631313131313133</v>
      </c>
      <c r="L1474" t="str">
        <f>IF(Homes[[#This Row],[waterfront]]=1, "Yes","No")</f>
        <v>No</v>
      </c>
      <c r="M1474" s="4" t="str">
        <f>IF(Homes[[#This Row],[sqft_basement]]&gt;0, "Yes","No")</f>
        <v>No</v>
      </c>
      <c r="N1474" t="str">
        <f>CHOOSE(Homes[[#This Row],[view]]+1, "None","Fair","Good","Great","Excellent")</f>
        <v>None</v>
      </c>
      <c r="O1474" t="str">
        <f>CHOOSE(Homes[[#This Row],[condition]], "Poor","Fair","Average","Good","Excellent")</f>
        <v>Good</v>
      </c>
      <c r="P1474">
        <f ca="1">YEAR(TODAY())-Homes[[#This Row],[yr_built]]</f>
        <v>66</v>
      </c>
      <c r="Q1474">
        <v>0</v>
      </c>
      <c r="R1474">
        <f ca="1">IF(Homes[[#This Row],[yr_renovated]]&gt;0, YEAR(TODAY())-Homes[[#This Row],[yr_renovated]], YEAR(TODAY())-Homes[[#This Row],[yr_built]])</f>
        <v>66</v>
      </c>
      <c r="S1474">
        <v>1</v>
      </c>
      <c r="T1474" s="2">
        <v>41815</v>
      </c>
      <c r="U1474" s="3">
        <v>1.75</v>
      </c>
      <c r="V1474" s="4">
        <f>IFERROR(Homes[[#This Row],[sqft_above]]+Homes[[#This Row],[sqft_basement]]," ")</f>
        <v>1900</v>
      </c>
      <c r="W1474" s="4">
        <v>11165</v>
      </c>
      <c r="X1474">
        <v>0</v>
      </c>
      <c r="Y1474">
        <v>0</v>
      </c>
      <c r="Z1474">
        <v>4</v>
      </c>
      <c r="AA1474" s="4">
        <v>1900</v>
      </c>
      <c r="AB1474" s="4">
        <v>0</v>
      </c>
      <c r="AC1474">
        <v>1959</v>
      </c>
      <c r="AD1474" t="s">
        <v>1601</v>
      </c>
      <c r="AE1474" t="s">
        <v>33</v>
      </c>
      <c r="AF1474" t="s">
        <v>53</v>
      </c>
    </row>
    <row r="1475" spans="1:32">
      <c r="A1475" t="str">
        <f>PROPER(TRIM(Homes[[#This Row],[street]]))</f>
        <v>17213 Ne 32Nd St</v>
      </c>
      <c r="B1475" t="str">
        <f>PROPER(TRIM(Homes[[#This Row],[city]]))</f>
        <v>Redmond</v>
      </c>
      <c r="C1475" t="str">
        <f>_xlfn.TEXTBEFORE(Homes[[#This Row],[statezip]]," ")</f>
        <v>WA</v>
      </c>
      <c r="D1475" s="6" t="str">
        <f>_xlfn.TEXTAFTER(Homes[[#This Row],[statezip]]," ")</f>
        <v>98052</v>
      </c>
      <c r="E1475" s="1">
        <v>557500</v>
      </c>
      <c r="F1475">
        <v>3</v>
      </c>
      <c r="G1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75" s="3" t="str">
        <f>Homes[[#This Row],[bedrooms]] &amp; " bd | " &amp; TEXT(Homes[[#This Row],[bathrooms]],"0.##") &amp; " ba"</f>
        <v>3 bd | 2.25 ba</v>
      </c>
      <c r="I1475" s="4">
        <v>1820</v>
      </c>
      <c r="J1475" s="1">
        <f>IFERROR(Homes[[#This Row],[price]]/Homes[[#This Row],[sqft_living]]," ")</f>
        <v>306.31868131868134</v>
      </c>
      <c r="K1475" s="4">
        <f>IFERROR(Homes[[#This Row],[sqft_lot]]/43560," ")</f>
        <v>0.22199265381083563</v>
      </c>
      <c r="L1475" t="str">
        <f>IF(Homes[[#This Row],[waterfront]]=1, "Yes","No")</f>
        <v>No</v>
      </c>
      <c r="M1475" s="4" t="str">
        <f>IF(Homes[[#This Row],[sqft_basement]]&gt;0, "Yes","No")</f>
        <v>No</v>
      </c>
      <c r="N1475" t="str">
        <f>CHOOSE(Homes[[#This Row],[view]]+1, "None","Fair","Good","Great","Excellent")</f>
        <v>None</v>
      </c>
      <c r="O1475" t="str">
        <f>CHOOSE(Homes[[#This Row],[condition]], "Poor","Fair","Average","Good","Excellent")</f>
        <v>Average</v>
      </c>
      <c r="P1475">
        <f ca="1">YEAR(TODAY())-Homes[[#This Row],[yr_built]]</f>
        <v>41</v>
      </c>
      <c r="Q1475">
        <v>0</v>
      </c>
      <c r="R1475">
        <f ca="1">IF(Homes[[#This Row],[yr_renovated]]&gt;0, YEAR(TODAY())-Homes[[#This Row],[yr_renovated]], YEAR(TODAY())-Homes[[#This Row],[yr_built]])</f>
        <v>41</v>
      </c>
      <c r="S1475">
        <v>2</v>
      </c>
      <c r="T1475" s="2">
        <v>41828</v>
      </c>
      <c r="U1475" s="3">
        <v>2.25</v>
      </c>
      <c r="V1475" s="4">
        <f>IFERROR(Homes[[#This Row],[sqft_above]]+Homes[[#This Row],[sqft_basement]]," ")</f>
        <v>1820</v>
      </c>
      <c r="W1475" s="4">
        <v>9670</v>
      </c>
      <c r="X1475">
        <v>0</v>
      </c>
      <c r="Y1475">
        <v>0</v>
      </c>
      <c r="Z1475">
        <v>3</v>
      </c>
      <c r="AA1475" s="4">
        <v>1820</v>
      </c>
      <c r="AB1475" s="4">
        <v>0</v>
      </c>
      <c r="AC1475">
        <v>1984</v>
      </c>
      <c r="AD1475" t="s">
        <v>1602</v>
      </c>
      <c r="AE1475" t="s">
        <v>137</v>
      </c>
      <c r="AF1475" t="s">
        <v>138</v>
      </c>
    </row>
    <row r="1476" spans="1:32">
      <c r="A1476" t="str">
        <f>PROPER(TRIM(Homes[[#This Row],[street]]))</f>
        <v>14257 212Th Dr Ne</v>
      </c>
      <c r="B1476" t="str">
        <f>PROPER(TRIM(Homes[[#This Row],[city]]))</f>
        <v>Woodinville</v>
      </c>
      <c r="C1476" t="str">
        <f>_xlfn.TEXTBEFORE(Homes[[#This Row],[statezip]]," ")</f>
        <v>WA</v>
      </c>
      <c r="D1476" s="6" t="str">
        <f>_xlfn.TEXTAFTER(Homes[[#This Row],[statezip]]," ")</f>
        <v>98077</v>
      </c>
      <c r="E1476" s="1">
        <v>557125</v>
      </c>
      <c r="F1476">
        <v>4</v>
      </c>
      <c r="G1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76" s="3" t="str">
        <f>Homes[[#This Row],[bedrooms]] &amp; " bd | " &amp; TEXT(Homes[[#This Row],[bathrooms]],"0.##") &amp; " ba"</f>
        <v>4 bd | 2.75 ba</v>
      </c>
      <c r="I1476" s="4">
        <v>3370</v>
      </c>
      <c r="J1476" s="1">
        <f>IFERROR(Homes[[#This Row],[price]]/Homes[[#This Row],[sqft_living]]," ")</f>
        <v>165.31899109792286</v>
      </c>
      <c r="K1476" s="4">
        <f>IFERROR(Homes[[#This Row],[sqft_lot]]/43560," ")</f>
        <v>0.28574380165289254</v>
      </c>
      <c r="L1476" t="str">
        <f>IF(Homes[[#This Row],[waterfront]]=1, "Yes","No")</f>
        <v>No</v>
      </c>
      <c r="M1476" s="4" t="str">
        <f>IF(Homes[[#This Row],[sqft_basement]]&gt;0, "Yes","No")</f>
        <v>No</v>
      </c>
      <c r="N1476" t="str">
        <f>CHOOSE(Homes[[#This Row],[view]]+1, "None","Fair","Good","Great","Excellent")</f>
        <v>None</v>
      </c>
      <c r="O1476" t="str">
        <f>CHOOSE(Homes[[#This Row],[condition]], "Poor","Fair","Average","Good","Excellent")</f>
        <v>Average</v>
      </c>
      <c r="P1476">
        <f ca="1">YEAR(TODAY())-Homes[[#This Row],[yr_built]]</f>
        <v>34</v>
      </c>
      <c r="Q1476">
        <v>0</v>
      </c>
      <c r="R1476">
        <f ca="1">IF(Homes[[#This Row],[yr_renovated]]&gt;0, YEAR(TODAY())-Homes[[#This Row],[yr_renovated]], YEAR(TODAY())-Homes[[#This Row],[yr_built]])</f>
        <v>34</v>
      </c>
      <c r="S1476">
        <v>2</v>
      </c>
      <c r="T1476" s="2">
        <v>41794</v>
      </c>
      <c r="U1476" s="3">
        <v>2.75</v>
      </c>
      <c r="V1476" s="4">
        <f>IFERROR(Homes[[#This Row],[sqft_above]]+Homes[[#This Row],[sqft_basement]]," ")</f>
        <v>3370</v>
      </c>
      <c r="W1476" s="4">
        <v>12447</v>
      </c>
      <c r="X1476">
        <v>0</v>
      </c>
      <c r="Y1476">
        <v>0</v>
      </c>
      <c r="Z1476">
        <v>3</v>
      </c>
      <c r="AA1476" s="4">
        <v>3370</v>
      </c>
      <c r="AB1476" s="4">
        <v>0</v>
      </c>
      <c r="AC1476">
        <v>1991</v>
      </c>
      <c r="AD1476" t="s">
        <v>1603</v>
      </c>
      <c r="AE1476" t="s">
        <v>120</v>
      </c>
      <c r="AF1476" t="s">
        <v>121</v>
      </c>
    </row>
    <row r="1477" spans="1:32">
      <c r="A1477" t="str">
        <f>PROPER(TRIM(Homes[[#This Row],[street]]))</f>
        <v>739 Sw 337Th St</v>
      </c>
      <c r="B1477" t="str">
        <f>PROPER(TRIM(Homes[[#This Row],[city]]))</f>
        <v>Federal Way</v>
      </c>
      <c r="C1477" t="str">
        <f>_xlfn.TEXTBEFORE(Homes[[#This Row],[statezip]]," ")</f>
        <v>WA</v>
      </c>
      <c r="D1477" s="6" t="str">
        <f>_xlfn.TEXTAFTER(Homes[[#This Row],[statezip]]," ")</f>
        <v>98023</v>
      </c>
      <c r="E1477" s="1">
        <v>556000</v>
      </c>
      <c r="F1477">
        <v>5</v>
      </c>
      <c r="G1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77" s="3" t="str">
        <f>Homes[[#This Row],[bedrooms]] &amp; " bd | " &amp; TEXT(Homes[[#This Row],[bathrooms]],"0.##") &amp; " ba"</f>
        <v>5 bd | 2.5 ba</v>
      </c>
      <c r="I1477" s="4">
        <v>3840</v>
      </c>
      <c r="J1477" s="1">
        <f>IFERROR(Homes[[#This Row],[price]]/Homes[[#This Row],[sqft_living]]," ")</f>
        <v>144.79166666666666</v>
      </c>
      <c r="K1477" s="4">
        <f>IFERROR(Homes[[#This Row],[sqft_lot]]/43560," ")</f>
        <v>0.38808539944903581</v>
      </c>
      <c r="L1477" t="str">
        <f>IF(Homes[[#This Row],[waterfront]]=1, "Yes","No")</f>
        <v>No</v>
      </c>
      <c r="M1477" s="4" t="str">
        <f>IF(Homes[[#This Row],[sqft_basement]]&gt;0, "Yes","No")</f>
        <v>No</v>
      </c>
      <c r="N1477" t="str">
        <f>CHOOSE(Homes[[#This Row],[view]]+1, "None","Fair","Good","Great","Excellent")</f>
        <v>None</v>
      </c>
      <c r="O1477" t="str">
        <f>CHOOSE(Homes[[#This Row],[condition]], "Poor","Fair","Average","Good","Excellent")</f>
        <v>Average</v>
      </c>
      <c r="P1477">
        <f ca="1">YEAR(TODAY())-Homes[[#This Row],[yr_built]]</f>
        <v>34</v>
      </c>
      <c r="Q1477">
        <v>0</v>
      </c>
      <c r="R1477">
        <f ca="1">IF(Homes[[#This Row],[yr_renovated]]&gt;0, YEAR(TODAY())-Homes[[#This Row],[yr_renovated]], YEAR(TODAY())-Homes[[#This Row],[yr_built]])</f>
        <v>34</v>
      </c>
      <c r="S1477">
        <v>2</v>
      </c>
      <c r="T1477" s="2">
        <v>41782</v>
      </c>
      <c r="U1477" s="3">
        <v>2.5</v>
      </c>
      <c r="V1477" s="4">
        <f>IFERROR(Homes[[#This Row],[sqft_above]]+Homes[[#This Row],[sqft_basement]]," ")</f>
        <v>3840</v>
      </c>
      <c r="W1477" s="4">
        <v>16905</v>
      </c>
      <c r="X1477">
        <v>0</v>
      </c>
      <c r="Y1477">
        <v>0</v>
      </c>
      <c r="Z1477">
        <v>3</v>
      </c>
      <c r="AA1477" s="4">
        <v>3840</v>
      </c>
      <c r="AB1477" s="4">
        <v>0</v>
      </c>
      <c r="AC1477">
        <v>1991</v>
      </c>
      <c r="AD1477" t="s">
        <v>1604</v>
      </c>
      <c r="AE1477" t="s">
        <v>675</v>
      </c>
      <c r="AF1477" t="s">
        <v>1267</v>
      </c>
    </row>
    <row r="1478" spans="1:32">
      <c r="A1478" t="str">
        <f>PROPER(TRIM(Homes[[#This Row],[street]]))</f>
        <v>1150 Ne Park Dr</v>
      </c>
      <c r="B1478" t="str">
        <f>PROPER(TRIM(Homes[[#This Row],[city]]))</f>
        <v>Issaquah</v>
      </c>
      <c r="C1478" t="str">
        <f>_xlfn.TEXTBEFORE(Homes[[#This Row],[statezip]]," ")</f>
        <v>WA</v>
      </c>
      <c r="D1478" s="6" t="str">
        <f>_xlfn.TEXTAFTER(Homes[[#This Row],[statezip]]," ")</f>
        <v>98029</v>
      </c>
      <c r="E1478" s="1">
        <v>556000</v>
      </c>
      <c r="F1478">
        <v>3</v>
      </c>
      <c r="G1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78" s="3" t="str">
        <f>Homes[[#This Row],[bedrooms]] &amp; " bd | " &amp; TEXT(Homes[[#This Row],[bathrooms]],"0.##") &amp; " ba"</f>
        <v>3 bd | 3. ba</v>
      </c>
      <c r="I1478" s="4">
        <v>1960</v>
      </c>
      <c r="J1478" s="1">
        <f>IFERROR(Homes[[#This Row],[price]]/Homes[[#This Row],[sqft_living]]," ")</f>
        <v>283.67346938775512</v>
      </c>
      <c r="K1478" s="4">
        <f>IFERROR(Homes[[#This Row],[sqft_lot]]/43560," ")</f>
        <v>2.6813590449954086E-2</v>
      </c>
      <c r="L1478" t="str">
        <f>IF(Homes[[#This Row],[waterfront]]=1, "Yes","No")</f>
        <v>No</v>
      </c>
      <c r="M1478" s="4" t="str">
        <f>IF(Homes[[#This Row],[sqft_basement]]&gt;0, "Yes","No")</f>
        <v>Yes</v>
      </c>
      <c r="N1478" t="str">
        <f>CHOOSE(Homes[[#This Row],[view]]+1, "None","Fair","Good","Great","Excellent")</f>
        <v>None</v>
      </c>
      <c r="O1478" t="str">
        <f>CHOOSE(Homes[[#This Row],[condition]], "Poor","Fair","Average","Good","Excellent")</f>
        <v>Average</v>
      </c>
      <c r="P1478">
        <f ca="1">YEAR(TODAY())-Homes[[#This Row],[yr_built]]</f>
        <v>18</v>
      </c>
      <c r="Q1478">
        <v>0</v>
      </c>
      <c r="R1478">
        <f ca="1">IF(Homes[[#This Row],[yr_renovated]]&gt;0, YEAR(TODAY())-Homes[[#This Row],[yr_renovated]], YEAR(TODAY())-Homes[[#This Row],[yr_built]])</f>
        <v>18</v>
      </c>
      <c r="S1478">
        <v>2</v>
      </c>
      <c r="T1478" s="2">
        <v>41780</v>
      </c>
      <c r="U1478" s="3">
        <v>3</v>
      </c>
      <c r="V1478" s="4">
        <f>IFERROR(Homes[[#This Row],[sqft_above]]+Homes[[#This Row],[sqft_basement]]," ")</f>
        <v>1960</v>
      </c>
      <c r="W1478" s="4">
        <v>1168</v>
      </c>
      <c r="X1478">
        <v>0</v>
      </c>
      <c r="Y1478">
        <v>0</v>
      </c>
      <c r="Z1478">
        <v>3</v>
      </c>
      <c r="AA1478" s="4">
        <v>1600</v>
      </c>
      <c r="AB1478" s="4">
        <v>360</v>
      </c>
      <c r="AC1478">
        <v>2007</v>
      </c>
      <c r="AD1478" t="s">
        <v>1605</v>
      </c>
      <c r="AE1478" t="s">
        <v>79</v>
      </c>
      <c r="AF1478" t="s">
        <v>80</v>
      </c>
    </row>
    <row r="1479" spans="1:32">
      <c r="A1479" t="str">
        <f>PROPER(TRIM(Homes[[#This Row],[street]]))</f>
        <v>13031 Ne 70Th Dr</v>
      </c>
      <c r="B1479" t="str">
        <f>PROPER(TRIM(Homes[[#This Row],[city]]))</f>
        <v>Kirkland</v>
      </c>
      <c r="C1479" t="str">
        <f>_xlfn.TEXTBEFORE(Homes[[#This Row],[statezip]]," ")</f>
        <v>WA</v>
      </c>
      <c r="D1479" s="6" t="str">
        <f>_xlfn.TEXTAFTER(Homes[[#This Row],[statezip]]," ")</f>
        <v>98033</v>
      </c>
      <c r="E1479" s="1">
        <v>556000</v>
      </c>
      <c r="F1479">
        <v>3</v>
      </c>
      <c r="G1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79" s="3" t="str">
        <f>Homes[[#This Row],[bedrooms]] &amp; " bd | " &amp; TEXT(Homes[[#This Row],[bathrooms]],"0.##") &amp; " ba"</f>
        <v>3 bd | 2.25 ba</v>
      </c>
      <c r="I1479" s="4">
        <v>2020</v>
      </c>
      <c r="J1479" s="1">
        <f>IFERROR(Homes[[#This Row],[price]]/Homes[[#This Row],[sqft_living]]," ")</f>
        <v>275.24752475247527</v>
      </c>
      <c r="K1479" s="4">
        <f>IFERROR(Homes[[#This Row],[sqft_lot]]/43560," ")</f>
        <v>8.2644628099173556E-2</v>
      </c>
      <c r="L1479" t="str">
        <f>IF(Homes[[#This Row],[waterfront]]=1, "Yes","No")</f>
        <v>No</v>
      </c>
      <c r="M1479" s="4" t="str">
        <f>IF(Homes[[#This Row],[sqft_basement]]&gt;0, "Yes","No")</f>
        <v>No</v>
      </c>
      <c r="N1479" t="str">
        <f>CHOOSE(Homes[[#This Row],[view]]+1, "None","Fair","Good","Great","Excellent")</f>
        <v>None</v>
      </c>
      <c r="O1479" t="str">
        <f>CHOOSE(Homes[[#This Row],[condition]], "Poor","Fair","Average","Good","Excellent")</f>
        <v>Average</v>
      </c>
      <c r="P1479">
        <f ca="1">YEAR(TODAY())-Homes[[#This Row],[yr_built]]</f>
        <v>27</v>
      </c>
      <c r="Q1479">
        <v>2006</v>
      </c>
      <c r="R1479">
        <f ca="1">IF(Homes[[#This Row],[yr_renovated]]&gt;0, YEAR(TODAY())-Homes[[#This Row],[yr_renovated]], YEAR(TODAY())-Homes[[#This Row],[yr_built]])</f>
        <v>19</v>
      </c>
      <c r="S1479">
        <v>2</v>
      </c>
      <c r="T1479" s="2">
        <v>41780</v>
      </c>
      <c r="U1479" s="3">
        <v>2.25</v>
      </c>
      <c r="V1479" s="4">
        <f>IFERROR(Homes[[#This Row],[sqft_above]]+Homes[[#This Row],[sqft_basement]]," ")</f>
        <v>2020</v>
      </c>
      <c r="W1479" s="4">
        <v>3600</v>
      </c>
      <c r="X1479">
        <v>0</v>
      </c>
      <c r="Y1479">
        <v>0</v>
      </c>
      <c r="Z1479">
        <v>3</v>
      </c>
      <c r="AA1479" s="4">
        <v>2020</v>
      </c>
      <c r="AB1479" s="4">
        <v>0</v>
      </c>
      <c r="AC1479">
        <v>1998</v>
      </c>
      <c r="AD1479" t="s">
        <v>1606</v>
      </c>
      <c r="AE1479" t="s">
        <v>46</v>
      </c>
      <c r="AF1479" t="s">
        <v>55</v>
      </c>
    </row>
    <row r="1480" spans="1:32">
      <c r="A1480" t="str">
        <f>PROPER(TRIM(Homes[[#This Row],[street]]))</f>
        <v>7736 38Th Ave Sw</v>
      </c>
      <c r="B1480" t="str">
        <f>PROPER(TRIM(Homes[[#This Row],[city]]))</f>
        <v>Seattle</v>
      </c>
      <c r="C1480" t="str">
        <f>_xlfn.TEXTBEFORE(Homes[[#This Row],[statezip]]," ")</f>
        <v>WA</v>
      </c>
      <c r="D1480" s="6" t="str">
        <f>_xlfn.TEXTAFTER(Homes[[#This Row],[statezip]]," ")</f>
        <v>98126</v>
      </c>
      <c r="E1480" s="1">
        <v>556000</v>
      </c>
      <c r="F1480">
        <v>3</v>
      </c>
      <c r="G1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80" s="3" t="str">
        <f>Homes[[#This Row],[bedrooms]] &amp; " bd | " &amp; TEXT(Homes[[#This Row],[bathrooms]],"0.##") &amp; " ba"</f>
        <v>3 bd | 1.75 ba</v>
      </c>
      <c r="I1480" s="4">
        <v>1640</v>
      </c>
      <c r="J1480" s="1">
        <f>IFERROR(Homes[[#This Row],[price]]/Homes[[#This Row],[sqft_living]]," ")</f>
        <v>339.02439024390242</v>
      </c>
      <c r="K1480" s="4">
        <f>IFERROR(Homes[[#This Row],[sqft_lot]]/43560," ")</f>
        <v>0.17073002754820937</v>
      </c>
      <c r="L1480" t="str">
        <f>IF(Homes[[#This Row],[waterfront]]=1, "Yes","No")</f>
        <v>No</v>
      </c>
      <c r="M1480" s="4" t="str">
        <f>IF(Homes[[#This Row],[sqft_basement]]&gt;0, "Yes","No")</f>
        <v>Yes</v>
      </c>
      <c r="N1480" t="str">
        <f>CHOOSE(Homes[[#This Row],[view]]+1, "None","Fair","Good","Great","Excellent")</f>
        <v>None</v>
      </c>
      <c r="O1480" t="str">
        <f>CHOOSE(Homes[[#This Row],[condition]], "Poor","Fair","Average","Good","Excellent")</f>
        <v>Average</v>
      </c>
      <c r="P1480">
        <f ca="1">YEAR(TODAY())-Homes[[#This Row],[yr_built]]</f>
        <v>77</v>
      </c>
      <c r="Q1480">
        <v>1994</v>
      </c>
      <c r="R1480">
        <f ca="1">IF(Homes[[#This Row],[yr_renovated]]&gt;0, YEAR(TODAY())-Homes[[#This Row],[yr_renovated]], YEAR(TODAY())-Homes[[#This Row],[yr_built]])</f>
        <v>31</v>
      </c>
      <c r="S1480">
        <v>1</v>
      </c>
      <c r="T1480" s="2">
        <v>41803</v>
      </c>
      <c r="U1480" s="3">
        <v>1.75</v>
      </c>
      <c r="V1480" s="4">
        <f>IFERROR(Homes[[#This Row],[sqft_above]]+Homes[[#This Row],[sqft_basement]]," ")</f>
        <v>1640</v>
      </c>
      <c r="W1480" s="4">
        <v>7437</v>
      </c>
      <c r="X1480">
        <v>0</v>
      </c>
      <c r="Y1480">
        <v>0</v>
      </c>
      <c r="Z1480">
        <v>3</v>
      </c>
      <c r="AA1480" s="4">
        <v>1090</v>
      </c>
      <c r="AB1480" s="4">
        <v>550</v>
      </c>
      <c r="AC1480">
        <v>1948</v>
      </c>
      <c r="AD1480" t="s">
        <v>1607</v>
      </c>
      <c r="AE1480" t="s">
        <v>49</v>
      </c>
      <c r="AF1480" t="s">
        <v>434</v>
      </c>
    </row>
    <row r="1481" spans="1:32">
      <c r="A1481" t="str">
        <f>PROPER(TRIM(Homes[[#This Row],[street]]))</f>
        <v>3763 Sw Hinds St</v>
      </c>
      <c r="B1481" t="str">
        <f>PROPER(TRIM(Homes[[#This Row],[city]]))</f>
        <v>Seattle</v>
      </c>
      <c r="C1481" t="str">
        <f>_xlfn.TEXTBEFORE(Homes[[#This Row],[statezip]]," ")</f>
        <v>WA</v>
      </c>
      <c r="D1481" s="6" t="str">
        <f>_xlfn.TEXTAFTER(Homes[[#This Row],[statezip]]," ")</f>
        <v>98126</v>
      </c>
      <c r="E1481" s="1">
        <v>555000</v>
      </c>
      <c r="F1481">
        <v>3</v>
      </c>
      <c r="G1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81" s="3" t="str">
        <f>Homes[[#This Row],[bedrooms]] &amp; " bd | " &amp; TEXT(Homes[[#This Row],[bathrooms]],"0.##") &amp; " ba"</f>
        <v>3 bd | 2. ba</v>
      </c>
      <c r="I1481" s="4">
        <v>2180</v>
      </c>
      <c r="J1481" s="1">
        <f>IFERROR(Homes[[#This Row],[price]]/Homes[[#This Row],[sqft_living]]," ")</f>
        <v>254.58715596330276</v>
      </c>
      <c r="K1481" s="4">
        <f>IFERROR(Homes[[#This Row],[sqft_lot]]/43560," ")</f>
        <v>0.11423324150596878</v>
      </c>
      <c r="L1481" t="str">
        <f>IF(Homes[[#This Row],[waterfront]]=1, "Yes","No")</f>
        <v>No</v>
      </c>
      <c r="M1481" s="4" t="str">
        <f>IF(Homes[[#This Row],[sqft_basement]]&gt;0, "Yes","No")</f>
        <v>Yes</v>
      </c>
      <c r="N1481" t="str">
        <f>CHOOSE(Homes[[#This Row],[view]]+1, "None","Fair","Good","Great","Excellent")</f>
        <v>Good</v>
      </c>
      <c r="O1481" t="str">
        <f>CHOOSE(Homes[[#This Row],[condition]], "Poor","Fair","Average","Good","Excellent")</f>
        <v>Good</v>
      </c>
      <c r="P1481">
        <f ca="1">YEAR(TODAY())-Homes[[#This Row],[yr_built]]</f>
        <v>95</v>
      </c>
      <c r="Q1481">
        <v>0</v>
      </c>
      <c r="R1481">
        <f ca="1">IF(Homes[[#This Row],[yr_renovated]]&gt;0, YEAR(TODAY())-Homes[[#This Row],[yr_renovated]], YEAR(TODAY())-Homes[[#This Row],[yr_built]])</f>
        <v>95</v>
      </c>
      <c r="S1481">
        <v>1.5</v>
      </c>
      <c r="T1481" s="2">
        <v>41800</v>
      </c>
      <c r="U1481" s="3">
        <v>2</v>
      </c>
      <c r="V1481" s="4">
        <f>IFERROR(Homes[[#This Row],[sqft_above]]+Homes[[#This Row],[sqft_basement]]," ")</f>
        <v>2180</v>
      </c>
      <c r="W1481" s="4">
        <v>4976</v>
      </c>
      <c r="X1481">
        <v>0</v>
      </c>
      <c r="Y1481">
        <v>2</v>
      </c>
      <c r="Z1481">
        <v>4</v>
      </c>
      <c r="AA1481" s="4">
        <v>1680</v>
      </c>
      <c r="AB1481" s="4">
        <v>500</v>
      </c>
      <c r="AC1481">
        <v>1930</v>
      </c>
      <c r="AD1481" t="s">
        <v>1608</v>
      </c>
      <c r="AE1481" t="s">
        <v>49</v>
      </c>
      <c r="AF1481" t="s">
        <v>434</v>
      </c>
    </row>
    <row r="1482" spans="1:32">
      <c r="A1482" t="str">
        <f>PROPER(TRIM(Homes[[#This Row],[street]]))</f>
        <v>15800 Se 50Th St</v>
      </c>
      <c r="B1482" t="str">
        <f>PROPER(TRIM(Homes[[#This Row],[city]]))</f>
        <v>Bellevue</v>
      </c>
      <c r="C1482" t="str">
        <f>_xlfn.TEXTBEFORE(Homes[[#This Row],[statezip]]," ")</f>
        <v>WA</v>
      </c>
      <c r="D1482" s="6" t="str">
        <f>_xlfn.TEXTAFTER(Homes[[#This Row],[statezip]]," ")</f>
        <v>98006</v>
      </c>
      <c r="E1482" s="1">
        <v>555000</v>
      </c>
      <c r="F1482">
        <v>4</v>
      </c>
      <c r="G1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82" s="3" t="str">
        <f>Homes[[#This Row],[bedrooms]] &amp; " bd | " &amp; TEXT(Homes[[#This Row],[bathrooms]],"0.##") &amp; " ba"</f>
        <v>4 bd | 2.25 ba</v>
      </c>
      <c r="I1482" s="4">
        <v>2350</v>
      </c>
      <c r="J1482" s="1">
        <f>IFERROR(Homes[[#This Row],[price]]/Homes[[#This Row],[sqft_living]]," ")</f>
        <v>236.17021276595744</v>
      </c>
      <c r="K1482" s="4">
        <f>IFERROR(Homes[[#This Row],[sqft_lot]]/43560," ")</f>
        <v>0.18686868686868688</v>
      </c>
      <c r="L1482" t="str">
        <f>IF(Homes[[#This Row],[waterfront]]=1, "Yes","No")</f>
        <v>No</v>
      </c>
      <c r="M1482" s="4" t="str">
        <f>IF(Homes[[#This Row],[sqft_basement]]&gt;0, "Yes","No")</f>
        <v>Yes</v>
      </c>
      <c r="N1482" t="str">
        <f>CHOOSE(Homes[[#This Row],[view]]+1, "None","Fair","Good","Great","Excellent")</f>
        <v>None</v>
      </c>
      <c r="O1482" t="str">
        <f>CHOOSE(Homes[[#This Row],[condition]], "Poor","Fair","Average","Good","Excellent")</f>
        <v>Good</v>
      </c>
      <c r="P1482">
        <f ca="1">YEAR(TODAY())-Homes[[#This Row],[yr_built]]</f>
        <v>48</v>
      </c>
      <c r="Q1482">
        <v>0</v>
      </c>
      <c r="R1482">
        <f ca="1">IF(Homes[[#This Row],[yr_renovated]]&gt;0, YEAR(TODAY())-Homes[[#This Row],[yr_renovated]], YEAR(TODAY())-Homes[[#This Row],[yr_built]])</f>
        <v>48</v>
      </c>
      <c r="S1482">
        <v>1</v>
      </c>
      <c r="T1482" s="2">
        <v>41781</v>
      </c>
      <c r="U1482" s="3">
        <v>2.25</v>
      </c>
      <c r="V1482" s="4">
        <f>IFERROR(Homes[[#This Row],[sqft_above]]+Homes[[#This Row],[sqft_basement]]," ")</f>
        <v>2350</v>
      </c>
      <c r="W1482" s="4">
        <v>8140</v>
      </c>
      <c r="X1482">
        <v>0</v>
      </c>
      <c r="Y1482">
        <v>0</v>
      </c>
      <c r="Z1482">
        <v>4</v>
      </c>
      <c r="AA1482" s="4">
        <v>1430</v>
      </c>
      <c r="AB1482" s="4">
        <v>920</v>
      </c>
      <c r="AC1482">
        <v>1977</v>
      </c>
      <c r="AD1482" t="s">
        <v>1609</v>
      </c>
      <c r="AE1482" t="s">
        <v>33</v>
      </c>
      <c r="AF1482" t="s">
        <v>91</v>
      </c>
    </row>
    <row r="1483" spans="1:32">
      <c r="A1483" t="str">
        <f>PROPER(TRIM(Homes[[#This Row],[street]]))</f>
        <v>11131 Ne 162Nd St</v>
      </c>
      <c r="B1483" t="str">
        <f>PROPER(TRIM(Homes[[#This Row],[city]]))</f>
        <v>Bothell</v>
      </c>
      <c r="C1483" t="str">
        <f>_xlfn.TEXTBEFORE(Homes[[#This Row],[statezip]]," ")</f>
        <v>WA</v>
      </c>
      <c r="D1483" s="6" t="str">
        <f>_xlfn.TEXTAFTER(Homes[[#This Row],[statezip]]," ")</f>
        <v>98011</v>
      </c>
      <c r="E1483" s="1">
        <v>555000</v>
      </c>
      <c r="F1483">
        <v>3</v>
      </c>
      <c r="G1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83" s="3" t="str">
        <f>Homes[[#This Row],[bedrooms]] &amp; " bd | " &amp; TEXT(Homes[[#This Row],[bathrooms]],"0.##") &amp; " ba"</f>
        <v>3 bd | 2.5 ba</v>
      </c>
      <c r="I1483" s="4">
        <v>3160</v>
      </c>
      <c r="J1483" s="1">
        <f>IFERROR(Homes[[#This Row],[price]]/Homes[[#This Row],[sqft_living]]," ")</f>
        <v>175.63291139240508</v>
      </c>
      <c r="K1483" s="4">
        <f>IFERROR(Homes[[#This Row],[sqft_lot]]/43560," ")</f>
        <v>9.8025711662075299E-2</v>
      </c>
      <c r="L1483" t="str">
        <f>IF(Homes[[#This Row],[waterfront]]=1, "Yes","No")</f>
        <v>No</v>
      </c>
      <c r="M1483" s="4" t="str">
        <f>IF(Homes[[#This Row],[sqft_basement]]&gt;0, "Yes","No")</f>
        <v>Yes</v>
      </c>
      <c r="N1483" t="str">
        <f>CHOOSE(Homes[[#This Row],[view]]+1, "None","Fair","Good","Great","Excellent")</f>
        <v>None</v>
      </c>
      <c r="O1483" t="str">
        <f>CHOOSE(Homes[[#This Row],[condition]], "Poor","Fair","Average","Good","Excellent")</f>
        <v>Average</v>
      </c>
      <c r="P1483">
        <f ca="1">YEAR(TODAY())-Homes[[#This Row],[yr_built]]</f>
        <v>19</v>
      </c>
      <c r="Q1483">
        <v>0</v>
      </c>
      <c r="R1483">
        <f ca="1">IF(Homes[[#This Row],[yr_renovated]]&gt;0, YEAR(TODAY())-Homes[[#This Row],[yr_renovated]], YEAR(TODAY())-Homes[[#This Row],[yr_built]])</f>
        <v>19</v>
      </c>
      <c r="S1483">
        <v>2</v>
      </c>
      <c r="T1483" s="2">
        <v>41787</v>
      </c>
      <c r="U1483" s="3">
        <v>2.5</v>
      </c>
      <c r="V1483" s="4">
        <f>IFERROR(Homes[[#This Row],[sqft_above]]+Homes[[#This Row],[sqft_basement]]," ")</f>
        <v>3160</v>
      </c>
      <c r="W1483" s="4">
        <v>4270</v>
      </c>
      <c r="X1483">
        <v>0</v>
      </c>
      <c r="Y1483">
        <v>0</v>
      </c>
      <c r="Z1483">
        <v>3</v>
      </c>
      <c r="AA1483" s="4">
        <v>2650</v>
      </c>
      <c r="AB1483" s="4">
        <v>510</v>
      </c>
      <c r="AC1483">
        <v>2006</v>
      </c>
      <c r="AD1483" t="s">
        <v>1610</v>
      </c>
      <c r="AE1483" t="s">
        <v>841</v>
      </c>
      <c r="AF1483" t="s">
        <v>842</v>
      </c>
    </row>
    <row r="1484" spans="1:32">
      <c r="A1484" t="str">
        <f>PROPER(TRIM(Homes[[#This Row],[street]]))</f>
        <v>24709 Se 278Th St</v>
      </c>
      <c r="B1484" t="str">
        <f>PROPER(TRIM(Homes[[#This Row],[city]]))</f>
        <v>Maple Valley</v>
      </c>
      <c r="C1484" t="str">
        <f>_xlfn.TEXTBEFORE(Homes[[#This Row],[statezip]]," ")</f>
        <v>WA</v>
      </c>
      <c r="D1484" s="6" t="str">
        <f>_xlfn.TEXTAFTER(Homes[[#This Row],[statezip]]," ")</f>
        <v>98038</v>
      </c>
      <c r="E1484" s="1">
        <v>555000</v>
      </c>
      <c r="F1484">
        <v>5</v>
      </c>
      <c r="G1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484" s="3" t="str">
        <f>Homes[[#This Row],[bedrooms]] &amp; " bd | " &amp; TEXT(Homes[[#This Row],[bathrooms]],"0.##") &amp; " ba"</f>
        <v>5 bd | 3. ba</v>
      </c>
      <c r="I1484" s="4">
        <v>3640</v>
      </c>
      <c r="J1484" s="1">
        <f>IFERROR(Homes[[#This Row],[price]]/Homes[[#This Row],[sqft_living]]," ")</f>
        <v>152.47252747252747</v>
      </c>
      <c r="K1484" s="4">
        <f>IFERROR(Homes[[#This Row],[sqft_lot]]/43560," ")</f>
        <v>0.15909090909090909</v>
      </c>
      <c r="L1484" t="str">
        <f>IF(Homes[[#This Row],[waterfront]]=1, "Yes","No")</f>
        <v>No</v>
      </c>
      <c r="M1484" s="4" t="str">
        <f>IF(Homes[[#This Row],[sqft_basement]]&gt;0, "Yes","No")</f>
        <v>No</v>
      </c>
      <c r="N1484" t="str">
        <f>CHOOSE(Homes[[#This Row],[view]]+1, "None","Fair","Good","Great","Excellent")</f>
        <v>None</v>
      </c>
      <c r="O1484" t="str">
        <f>CHOOSE(Homes[[#This Row],[condition]], "Poor","Fair","Average","Good","Excellent")</f>
        <v>Average</v>
      </c>
      <c r="P1484">
        <f ca="1">YEAR(TODAY())-Homes[[#This Row],[yr_built]]</f>
        <v>21</v>
      </c>
      <c r="Q1484">
        <v>2003</v>
      </c>
      <c r="R1484">
        <f ca="1">IF(Homes[[#This Row],[yr_renovated]]&gt;0, YEAR(TODAY())-Homes[[#This Row],[yr_renovated]], YEAR(TODAY())-Homes[[#This Row],[yr_built]])</f>
        <v>22</v>
      </c>
      <c r="S1484">
        <v>2</v>
      </c>
      <c r="T1484" s="2">
        <v>41816</v>
      </c>
      <c r="U1484" s="3">
        <v>3</v>
      </c>
      <c r="V1484" s="4">
        <f>IFERROR(Homes[[#This Row],[sqft_above]]+Homes[[#This Row],[sqft_basement]]," ")</f>
        <v>3640</v>
      </c>
      <c r="W1484" s="4">
        <v>6930</v>
      </c>
      <c r="X1484">
        <v>0</v>
      </c>
      <c r="Y1484">
        <v>0</v>
      </c>
      <c r="Z1484">
        <v>3</v>
      </c>
      <c r="AA1484" s="4">
        <v>3640</v>
      </c>
      <c r="AB1484" s="4">
        <v>0</v>
      </c>
      <c r="AC1484">
        <v>2004</v>
      </c>
      <c r="AD1484" t="s">
        <v>1611</v>
      </c>
      <c r="AE1484" t="s">
        <v>920</v>
      </c>
      <c r="AF1484" t="s">
        <v>921</v>
      </c>
    </row>
    <row r="1485" spans="1:32">
      <c r="A1485" t="str">
        <f>PROPER(TRIM(Homes[[#This Row],[street]]))</f>
        <v>3005 177Th Ave Ne</v>
      </c>
      <c r="B1485" t="str">
        <f>PROPER(TRIM(Homes[[#This Row],[city]]))</f>
        <v>Redmond</v>
      </c>
      <c r="C1485" t="str">
        <f>_xlfn.TEXTBEFORE(Homes[[#This Row],[statezip]]," ")</f>
        <v>WA</v>
      </c>
      <c r="D1485" s="6" t="str">
        <f>_xlfn.TEXTAFTER(Homes[[#This Row],[statezip]]," ")</f>
        <v>98052</v>
      </c>
      <c r="E1485" s="1">
        <v>555000</v>
      </c>
      <c r="F1485">
        <v>4</v>
      </c>
      <c r="G1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485" s="3" t="str">
        <f>Homes[[#This Row],[bedrooms]] &amp; " bd | " &amp; TEXT(Homes[[#This Row],[bathrooms]],"0.##") &amp; " ba"</f>
        <v>4 bd | 2.75 ba</v>
      </c>
      <c r="I1485" s="4">
        <v>2020</v>
      </c>
      <c r="J1485" s="1">
        <f>IFERROR(Homes[[#This Row],[price]]/Homes[[#This Row],[sqft_living]]," ")</f>
        <v>274.75247524752473</v>
      </c>
      <c r="K1485" s="4">
        <f>IFERROR(Homes[[#This Row],[sqft_lot]]/43560," ")</f>
        <v>0.24609733700642791</v>
      </c>
      <c r="L1485" t="str">
        <f>IF(Homes[[#This Row],[waterfront]]=1, "Yes","No")</f>
        <v>No</v>
      </c>
      <c r="M1485" s="4" t="str">
        <f>IF(Homes[[#This Row],[sqft_basement]]&gt;0, "Yes","No")</f>
        <v>Yes</v>
      </c>
      <c r="N1485" t="str">
        <f>CHOOSE(Homes[[#This Row],[view]]+1, "None","Fair","Good","Great","Excellent")</f>
        <v>None</v>
      </c>
      <c r="O1485" t="str">
        <f>CHOOSE(Homes[[#This Row],[condition]], "Poor","Fair","Average","Good","Excellent")</f>
        <v>Good</v>
      </c>
      <c r="P1485">
        <f ca="1">YEAR(TODAY())-Homes[[#This Row],[yr_built]]</f>
        <v>49</v>
      </c>
      <c r="Q1485">
        <v>1992</v>
      </c>
      <c r="R1485">
        <f ca="1">IF(Homes[[#This Row],[yr_renovated]]&gt;0, YEAR(TODAY())-Homes[[#This Row],[yr_renovated]], YEAR(TODAY())-Homes[[#This Row],[yr_built]])</f>
        <v>33</v>
      </c>
      <c r="S1485">
        <v>1</v>
      </c>
      <c r="T1485" s="2">
        <v>41795</v>
      </c>
      <c r="U1485" s="3">
        <v>2.75</v>
      </c>
      <c r="V1485" s="4">
        <f>IFERROR(Homes[[#This Row],[sqft_above]]+Homes[[#This Row],[sqft_basement]]," ")</f>
        <v>2020</v>
      </c>
      <c r="W1485" s="4">
        <v>10720</v>
      </c>
      <c r="X1485">
        <v>0</v>
      </c>
      <c r="Y1485">
        <v>0</v>
      </c>
      <c r="Z1485">
        <v>4</v>
      </c>
      <c r="AA1485" s="4">
        <v>1420</v>
      </c>
      <c r="AB1485" s="4">
        <v>600</v>
      </c>
      <c r="AC1485">
        <v>1976</v>
      </c>
      <c r="AD1485" t="s">
        <v>1612</v>
      </c>
      <c r="AE1485" t="s">
        <v>137</v>
      </c>
      <c r="AF1485" t="s">
        <v>138</v>
      </c>
    </row>
    <row r="1486" spans="1:32">
      <c r="A1486" t="str">
        <f>PROPER(TRIM(Homes[[#This Row],[street]]))</f>
        <v>701 S 52Nd St</v>
      </c>
      <c r="B1486" t="str">
        <f>PROPER(TRIM(Homes[[#This Row],[city]]))</f>
        <v>Renton</v>
      </c>
      <c r="C1486" t="str">
        <f>_xlfn.TEXTBEFORE(Homes[[#This Row],[statezip]]," ")</f>
        <v>WA</v>
      </c>
      <c r="D1486" s="6" t="str">
        <f>_xlfn.TEXTAFTER(Homes[[#This Row],[statezip]]," ")</f>
        <v>98055</v>
      </c>
      <c r="E1486" s="1">
        <v>555000</v>
      </c>
      <c r="F1486">
        <v>3</v>
      </c>
      <c r="G1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86" s="3" t="str">
        <f>Homes[[#This Row],[bedrooms]] &amp; " bd | " &amp; TEXT(Homes[[#This Row],[bathrooms]],"0.##") &amp; " ba"</f>
        <v>3 bd | 2.5 ba</v>
      </c>
      <c r="I1486" s="4">
        <v>3050</v>
      </c>
      <c r="J1486" s="1">
        <f>IFERROR(Homes[[#This Row],[price]]/Homes[[#This Row],[sqft_living]]," ")</f>
        <v>181.96721311475409</v>
      </c>
      <c r="K1486" s="4">
        <f>IFERROR(Homes[[#This Row],[sqft_lot]]/43560," ")</f>
        <v>3.6399908172635445</v>
      </c>
      <c r="L1486" t="str">
        <f>IF(Homes[[#This Row],[waterfront]]=1, "Yes","No")</f>
        <v>No</v>
      </c>
      <c r="M1486" s="4" t="str">
        <f>IF(Homes[[#This Row],[sqft_basement]]&gt;0, "Yes","No")</f>
        <v>No</v>
      </c>
      <c r="N1486" t="str">
        <f>CHOOSE(Homes[[#This Row],[view]]+1, "None","Fair","Good","Great","Excellent")</f>
        <v>None</v>
      </c>
      <c r="O1486" t="str">
        <f>CHOOSE(Homes[[#This Row],[condition]], "Poor","Fair","Average","Good","Excellent")</f>
        <v>Good</v>
      </c>
      <c r="P1486">
        <f ca="1">YEAR(TODAY())-Homes[[#This Row],[yr_built]]</f>
        <v>38</v>
      </c>
      <c r="Q1486">
        <v>0</v>
      </c>
      <c r="R1486">
        <f ca="1">IF(Homes[[#This Row],[yr_renovated]]&gt;0, YEAR(TODAY())-Homes[[#This Row],[yr_renovated]], YEAR(TODAY())-Homes[[#This Row],[yr_built]])</f>
        <v>38</v>
      </c>
      <c r="S1486">
        <v>1</v>
      </c>
      <c r="T1486" s="2">
        <v>41779</v>
      </c>
      <c r="U1486" s="3">
        <v>2.5</v>
      </c>
      <c r="V1486" s="4">
        <f>IFERROR(Homes[[#This Row],[sqft_above]]+Homes[[#This Row],[sqft_basement]]," ")</f>
        <v>3050</v>
      </c>
      <c r="W1486" s="4">
        <v>158558</v>
      </c>
      <c r="X1486">
        <v>0</v>
      </c>
      <c r="Y1486">
        <v>0</v>
      </c>
      <c r="Z1486">
        <v>4</v>
      </c>
      <c r="AA1486" s="4">
        <v>3050</v>
      </c>
      <c r="AB1486" s="4">
        <v>0</v>
      </c>
      <c r="AC1486">
        <v>1987</v>
      </c>
      <c r="AD1486" t="s">
        <v>1613</v>
      </c>
      <c r="AE1486" t="s">
        <v>319</v>
      </c>
      <c r="AF1486" t="s">
        <v>1614</v>
      </c>
    </row>
    <row r="1487" spans="1:32">
      <c r="A1487" t="str">
        <f>PROPER(TRIM(Homes[[#This Row],[street]]))</f>
        <v>3850 51St Ave Sw</v>
      </c>
      <c r="B1487" t="str">
        <f>PROPER(TRIM(Homes[[#This Row],[city]]))</f>
        <v>Seattle</v>
      </c>
      <c r="C1487" t="str">
        <f>_xlfn.TEXTBEFORE(Homes[[#This Row],[statezip]]," ")</f>
        <v>WA</v>
      </c>
      <c r="D1487" s="6" t="str">
        <f>_xlfn.TEXTAFTER(Homes[[#This Row],[statezip]]," ")</f>
        <v>98116</v>
      </c>
      <c r="E1487" s="1">
        <v>555000</v>
      </c>
      <c r="F1487">
        <v>3</v>
      </c>
      <c r="G1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87" s="3" t="str">
        <f>Homes[[#This Row],[bedrooms]] &amp; " bd | " &amp; TEXT(Homes[[#This Row],[bathrooms]],"0.##") &amp; " ba"</f>
        <v>3 bd | 1.75 ba</v>
      </c>
      <c r="I1487" s="4">
        <v>2040</v>
      </c>
      <c r="J1487" s="1">
        <f>IFERROR(Homes[[#This Row],[price]]/Homes[[#This Row],[sqft_living]]," ")</f>
        <v>272.05882352941177</v>
      </c>
      <c r="K1487" s="4">
        <f>IFERROR(Homes[[#This Row],[sqft_lot]]/43560," ")</f>
        <v>0.13774104683195593</v>
      </c>
      <c r="L1487" t="str">
        <f>IF(Homes[[#This Row],[waterfront]]=1, "Yes","No")</f>
        <v>No</v>
      </c>
      <c r="M1487" s="4" t="str">
        <f>IF(Homes[[#This Row],[sqft_basement]]&gt;0, "Yes","No")</f>
        <v>Yes</v>
      </c>
      <c r="N1487" t="str">
        <f>CHOOSE(Homes[[#This Row],[view]]+1, "None","Fair","Good","Great","Excellent")</f>
        <v>None</v>
      </c>
      <c r="O1487" t="str">
        <f>CHOOSE(Homes[[#This Row],[condition]], "Poor","Fair","Average","Good","Excellent")</f>
        <v>Excellent</v>
      </c>
      <c r="P1487">
        <f ca="1">YEAR(TODAY())-Homes[[#This Row],[yr_built]]</f>
        <v>67</v>
      </c>
      <c r="Q1487">
        <v>0</v>
      </c>
      <c r="R1487">
        <f ca="1">IF(Homes[[#This Row],[yr_renovated]]&gt;0, YEAR(TODAY())-Homes[[#This Row],[yr_renovated]], YEAR(TODAY())-Homes[[#This Row],[yr_built]])</f>
        <v>67</v>
      </c>
      <c r="S1487">
        <v>1</v>
      </c>
      <c r="T1487" s="2">
        <v>41808</v>
      </c>
      <c r="U1487" s="3">
        <v>1.75</v>
      </c>
      <c r="V1487" s="4">
        <f>IFERROR(Homes[[#This Row],[sqft_above]]+Homes[[#This Row],[sqft_basement]]," ")</f>
        <v>2040</v>
      </c>
      <c r="W1487" s="4">
        <v>6000</v>
      </c>
      <c r="X1487">
        <v>0</v>
      </c>
      <c r="Y1487">
        <v>0</v>
      </c>
      <c r="Z1487">
        <v>5</v>
      </c>
      <c r="AA1487" s="4">
        <v>1120</v>
      </c>
      <c r="AB1487" s="4">
        <v>920</v>
      </c>
      <c r="AC1487">
        <v>1958</v>
      </c>
      <c r="AD1487" t="s">
        <v>1615</v>
      </c>
      <c r="AE1487" t="s">
        <v>49</v>
      </c>
      <c r="AF1487" t="s">
        <v>192</v>
      </c>
    </row>
    <row r="1488" spans="1:32">
      <c r="A1488" t="str">
        <f>PROPER(TRIM(Homes[[#This Row],[street]]))</f>
        <v>409 Pasco Pl Ne</v>
      </c>
      <c r="B1488" t="str">
        <f>PROPER(TRIM(Homes[[#This Row],[city]]))</f>
        <v>Renton</v>
      </c>
      <c r="C1488" t="str">
        <f>_xlfn.TEXTBEFORE(Homes[[#This Row],[statezip]]," ")</f>
        <v>WA</v>
      </c>
      <c r="D1488" s="6" t="str">
        <f>_xlfn.TEXTAFTER(Homes[[#This Row],[statezip]]," ")</f>
        <v>98059</v>
      </c>
      <c r="E1488" s="1">
        <v>554950</v>
      </c>
      <c r="F1488">
        <v>3</v>
      </c>
      <c r="G1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88" s="3" t="str">
        <f>Homes[[#This Row],[bedrooms]] &amp; " bd | " &amp; TEXT(Homes[[#This Row],[bathrooms]],"0.##") &amp; " ba"</f>
        <v>3 bd | 2.5 ba</v>
      </c>
      <c r="I1488" s="4">
        <v>2950</v>
      </c>
      <c r="J1488" s="1">
        <f>IFERROR(Homes[[#This Row],[price]]/Homes[[#This Row],[sqft_living]]," ")</f>
        <v>188.11864406779662</v>
      </c>
      <c r="K1488" s="4">
        <f>IFERROR(Homes[[#This Row],[sqft_lot]]/43560," ")</f>
        <v>0.23539944903581267</v>
      </c>
      <c r="L1488" t="str">
        <f>IF(Homes[[#This Row],[waterfront]]=1, "Yes","No")</f>
        <v>No</v>
      </c>
      <c r="M1488" s="4" t="str">
        <f>IF(Homes[[#This Row],[sqft_basement]]&gt;0, "Yes","No")</f>
        <v>No</v>
      </c>
      <c r="N1488" t="str">
        <f>CHOOSE(Homes[[#This Row],[view]]+1, "None","Fair","Good","Great","Excellent")</f>
        <v>None</v>
      </c>
      <c r="O1488" t="str">
        <f>CHOOSE(Homes[[#This Row],[condition]], "Poor","Fair","Average","Good","Excellent")</f>
        <v>Average</v>
      </c>
      <c r="P1488">
        <f ca="1">YEAR(TODAY())-Homes[[#This Row],[yr_built]]</f>
        <v>19</v>
      </c>
      <c r="Q1488">
        <v>0</v>
      </c>
      <c r="R1488">
        <f ca="1">IF(Homes[[#This Row],[yr_renovated]]&gt;0, YEAR(TODAY())-Homes[[#This Row],[yr_renovated]], YEAR(TODAY())-Homes[[#This Row],[yr_built]])</f>
        <v>19</v>
      </c>
      <c r="S1488">
        <v>2</v>
      </c>
      <c r="T1488" s="2">
        <v>41823</v>
      </c>
      <c r="U1488" s="3">
        <v>2.5</v>
      </c>
      <c r="V1488" s="4">
        <f>IFERROR(Homes[[#This Row],[sqft_above]]+Homes[[#This Row],[sqft_basement]]," ")</f>
        <v>2950</v>
      </c>
      <c r="W1488" s="4">
        <v>10254</v>
      </c>
      <c r="X1488">
        <v>0</v>
      </c>
      <c r="Y1488">
        <v>0</v>
      </c>
      <c r="Z1488">
        <v>3</v>
      </c>
      <c r="AA1488" s="4">
        <v>2950</v>
      </c>
      <c r="AB1488" s="4">
        <v>0</v>
      </c>
      <c r="AC1488">
        <v>2006</v>
      </c>
      <c r="AD1488" t="s">
        <v>1616</v>
      </c>
      <c r="AE1488" t="s">
        <v>319</v>
      </c>
      <c r="AF1488" t="s">
        <v>282</v>
      </c>
    </row>
    <row r="1489" spans="1:32">
      <c r="A1489" t="str">
        <f>PROPER(TRIM(Homes[[#This Row],[street]]))</f>
        <v>1962 Sw 172Nd St</v>
      </c>
      <c r="B1489" t="str">
        <f>PROPER(TRIM(Homes[[#This Row],[city]]))</f>
        <v>Burien</v>
      </c>
      <c r="C1489" t="str">
        <f>_xlfn.TEXTBEFORE(Homes[[#This Row],[statezip]]," ")</f>
        <v>WA</v>
      </c>
      <c r="D1489" s="6" t="str">
        <f>_xlfn.TEXTAFTER(Homes[[#This Row],[statezip]]," ")</f>
        <v>98166</v>
      </c>
      <c r="E1489" s="1">
        <v>554820</v>
      </c>
      <c r="F1489">
        <v>4</v>
      </c>
      <c r="G1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489" s="3" t="str">
        <f>Homes[[#This Row],[bedrooms]] &amp; " bd | " &amp; TEXT(Homes[[#This Row],[bathrooms]],"0.##") &amp; " ba"</f>
        <v>4 bd | 2. ba</v>
      </c>
      <c r="I1489" s="4">
        <v>3510</v>
      </c>
      <c r="J1489" s="1">
        <f>IFERROR(Homes[[#This Row],[price]]/Homes[[#This Row],[sqft_living]]," ")</f>
        <v>158.06837606837607</v>
      </c>
      <c r="K1489" s="4">
        <f>IFERROR(Homes[[#This Row],[sqft_lot]]/43560," ")</f>
        <v>0.2962580348943985</v>
      </c>
      <c r="L1489" t="str">
        <f>IF(Homes[[#This Row],[waterfront]]=1, "Yes","No")</f>
        <v>No</v>
      </c>
      <c r="M1489" s="4" t="str">
        <f>IF(Homes[[#This Row],[sqft_basement]]&gt;0, "Yes","No")</f>
        <v>Yes</v>
      </c>
      <c r="N1489" t="str">
        <f>CHOOSE(Homes[[#This Row],[view]]+1, "None","Fair","Good","Great","Excellent")</f>
        <v>Good</v>
      </c>
      <c r="O1489" t="str">
        <f>CHOOSE(Homes[[#This Row],[condition]], "Poor","Fair","Average","Good","Excellent")</f>
        <v>Average</v>
      </c>
      <c r="P1489">
        <f ca="1">YEAR(TODAY())-Homes[[#This Row],[yr_built]]</f>
        <v>60</v>
      </c>
      <c r="Q1489">
        <v>1982</v>
      </c>
      <c r="R1489">
        <f ca="1">IF(Homes[[#This Row],[yr_renovated]]&gt;0, YEAR(TODAY())-Homes[[#This Row],[yr_renovated]], YEAR(TODAY())-Homes[[#This Row],[yr_built]])</f>
        <v>43</v>
      </c>
      <c r="S1489">
        <v>1</v>
      </c>
      <c r="T1489" s="2">
        <v>41782</v>
      </c>
      <c r="U1489" s="3">
        <v>2</v>
      </c>
      <c r="V1489" s="4">
        <f>IFERROR(Homes[[#This Row],[sqft_above]]+Homes[[#This Row],[sqft_basement]]," ")</f>
        <v>3510</v>
      </c>
      <c r="W1489" s="4">
        <v>12905</v>
      </c>
      <c r="X1489">
        <v>0</v>
      </c>
      <c r="Y1489">
        <v>2</v>
      </c>
      <c r="Z1489">
        <v>3</v>
      </c>
      <c r="AA1489" s="4">
        <v>2210</v>
      </c>
      <c r="AB1489" s="4">
        <v>1300</v>
      </c>
      <c r="AC1489">
        <v>1965</v>
      </c>
      <c r="AD1489" t="s">
        <v>1617</v>
      </c>
      <c r="AE1489" t="s">
        <v>379</v>
      </c>
      <c r="AF1489" t="s">
        <v>227</v>
      </c>
    </row>
    <row r="1490" spans="1:32">
      <c r="A1490" t="str">
        <f>PROPER(TRIM(Homes[[#This Row],[street]]))</f>
        <v>4109 W Bertona St</v>
      </c>
      <c r="B1490" t="str">
        <f>PROPER(TRIM(Homes[[#This Row],[city]]))</f>
        <v>Seattle</v>
      </c>
      <c r="C1490" t="str">
        <f>_xlfn.TEXTBEFORE(Homes[[#This Row],[statezip]]," ")</f>
        <v>WA</v>
      </c>
      <c r="D1490" s="6" t="str">
        <f>_xlfn.TEXTAFTER(Homes[[#This Row],[statezip]]," ")</f>
        <v>98199</v>
      </c>
      <c r="E1490" s="1">
        <v>554729</v>
      </c>
      <c r="F1490">
        <v>4</v>
      </c>
      <c r="G1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0" s="3" t="str">
        <f>Homes[[#This Row],[bedrooms]] &amp; " bd | " &amp; TEXT(Homes[[#This Row],[bathrooms]],"0.##") &amp; " ba"</f>
        <v>4 bd | 2.5 ba</v>
      </c>
      <c r="I1490" s="4">
        <v>2020</v>
      </c>
      <c r="J1490" s="1">
        <f>IFERROR(Homes[[#This Row],[price]]/Homes[[#This Row],[sqft_living]]," ")</f>
        <v>274.61831683168316</v>
      </c>
      <c r="K1490" s="4">
        <f>IFERROR(Homes[[#This Row],[sqft_lot]]/43560," ")</f>
        <v>9.986225895316804E-2</v>
      </c>
      <c r="L1490" t="str">
        <f>IF(Homes[[#This Row],[waterfront]]=1, "Yes","No")</f>
        <v>No</v>
      </c>
      <c r="M1490" s="4" t="str">
        <f>IF(Homes[[#This Row],[sqft_basement]]&gt;0, "Yes","No")</f>
        <v>Yes</v>
      </c>
      <c r="N1490" t="str">
        <f>CHOOSE(Homes[[#This Row],[view]]+1, "None","Fair","Good","Great","Excellent")</f>
        <v>None</v>
      </c>
      <c r="O1490" t="str">
        <f>CHOOSE(Homes[[#This Row],[condition]], "Poor","Fair","Average","Good","Excellent")</f>
        <v>Excellent</v>
      </c>
      <c r="P1490">
        <f ca="1">YEAR(TODAY())-Homes[[#This Row],[yr_built]]</f>
        <v>82</v>
      </c>
      <c r="Q1490">
        <v>0</v>
      </c>
      <c r="R1490">
        <f ca="1">IF(Homes[[#This Row],[yr_renovated]]&gt;0, YEAR(TODAY())-Homes[[#This Row],[yr_renovated]], YEAR(TODAY())-Homes[[#This Row],[yr_built]])</f>
        <v>82</v>
      </c>
      <c r="S1490">
        <v>2</v>
      </c>
      <c r="T1490" s="2">
        <v>41823</v>
      </c>
      <c r="U1490" s="3">
        <v>2.5</v>
      </c>
      <c r="V1490" s="4">
        <f>IFERROR(Homes[[#This Row],[sqft_above]]+Homes[[#This Row],[sqft_basement]]," ")</f>
        <v>2020</v>
      </c>
      <c r="W1490" s="4">
        <v>4350</v>
      </c>
      <c r="X1490">
        <v>0</v>
      </c>
      <c r="Y1490">
        <v>0</v>
      </c>
      <c r="Z1490">
        <v>5</v>
      </c>
      <c r="AA1490" s="4">
        <v>1730</v>
      </c>
      <c r="AB1490" s="4">
        <v>290</v>
      </c>
      <c r="AC1490">
        <v>1943</v>
      </c>
      <c r="AD1490" t="s">
        <v>1618</v>
      </c>
      <c r="AE1490" t="s">
        <v>49</v>
      </c>
      <c r="AF1490" t="s">
        <v>58</v>
      </c>
    </row>
    <row r="1491" spans="1:32">
      <c r="A1491" t="str">
        <f>PROPER(TRIM(Homes[[#This Row],[street]]))</f>
        <v>2703 Ne 123Rd St</v>
      </c>
      <c r="B1491" t="str">
        <f>PROPER(TRIM(Homes[[#This Row],[city]]))</f>
        <v>Seattle</v>
      </c>
      <c r="C1491" t="str">
        <f>_xlfn.TEXTBEFORE(Homes[[#This Row],[statezip]]," ")</f>
        <v>WA</v>
      </c>
      <c r="D1491" s="6" t="str">
        <f>_xlfn.TEXTAFTER(Homes[[#This Row],[statezip]]," ")</f>
        <v>98125</v>
      </c>
      <c r="E1491" s="1">
        <v>554250</v>
      </c>
      <c r="F1491">
        <v>3</v>
      </c>
      <c r="G1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1" s="3" t="str">
        <f>Homes[[#This Row],[bedrooms]] &amp; " bd | " &amp; TEXT(Homes[[#This Row],[bathrooms]],"0.##") &amp; " ba"</f>
        <v>3 bd | 2.5 ba</v>
      </c>
      <c r="I1491" s="4">
        <v>1490</v>
      </c>
      <c r="J1491" s="1">
        <f>IFERROR(Homes[[#This Row],[price]]/Homes[[#This Row],[sqft_living]]," ")</f>
        <v>371.97986577181206</v>
      </c>
      <c r="K1491" s="4">
        <f>IFERROR(Homes[[#This Row],[sqft_lot]]/43560," ")</f>
        <v>3.9233241505968776E-2</v>
      </c>
      <c r="L1491" t="str">
        <f>IF(Homes[[#This Row],[waterfront]]=1, "Yes","No")</f>
        <v>No</v>
      </c>
      <c r="M1491" s="4" t="str">
        <f>IF(Homes[[#This Row],[sqft_basement]]&gt;0, "Yes","No")</f>
        <v>No</v>
      </c>
      <c r="N1491" t="str">
        <f>CHOOSE(Homes[[#This Row],[view]]+1, "None","Fair","Good","Great","Excellent")</f>
        <v>None</v>
      </c>
      <c r="O1491" t="str">
        <f>CHOOSE(Homes[[#This Row],[condition]], "Poor","Fair","Average","Good","Excellent")</f>
        <v>Average</v>
      </c>
      <c r="P1491">
        <f ca="1">YEAR(TODAY())-Homes[[#This Row],[yr_built]]</f>
        <v>21</v>
      </c>
      <c r="Q1491">
        <v>2003</v>
      </c>
      <c r="R1491">
        <f ca="1">IF(Homes[[#This Row],[yr_renovated]]&gt;0, YEAR(TODAY())-Homes[[#This Row],[yr_renovated]], YEAR(TODAY())-Homes[[#This Row],[yr_built]])</f>
        <v>22</v>
      </c>
      <c r="S1491">
        <v>3</v>
      </c>
      <c r="T1491" s="2">
        <v>41772</v>
      </c>
      <c r="U1491" s="3">
        <v>2.5</v>
      </c>
      <c r="V1491" s="4">
        <f>IFERROR(Homes[[#This Row],[sqft_above]]+Homes[[#This Row],[sqft_basement]]," ")</f>
        <v>1490</v>
      </c>
      <c r="W1491" s="4">
        <v>1709</v>
      </c>
      <c r="X1491">
        <v>0</v>
      </c>
      <c r="Y1491">
        <v>0</v>
      </c>
      <c r="Z1491">
        <v>3</v>
      </c>
      <c r="AA1491" s="4">
        <v>1490</v>
      </c>
      <c r="AB1491" s="4">
        <v>0</v>
      </c>
      <c r="AC1491">
        <v>2004</v>
      </c>
      <c r="AD1491" t="s">
        <v>1619</v>
      </c>
      <c r="AE1491" t="s">
        <v>49</v>
      </c>
      <c r="AF1491" t="s">
        <v>150</v>
      </c>
    </row>
    <row r="1492" spans="1:32">
      <c r="A1492" t="str">
        <f>PROPER(TRIM(Homes[[#This Row],[street]]))</f>
        <v>1829 140Th Ave Se</v>
      </c>
      <c r="B1492" t="str">
        <f>PROPER(TRIM(Homes[[#This Row],[city]]))</f>
        <v>Bellevue</v>
      </c>
      <c r="C1492" t="str">
        <f>_xlfn.TEXTBEFORE(Homes[[#This Row],[statezip]]," ")</f>
        <v>WA</v>
      </c>
      <c r="D1492" s="6" t="str">
        <f>_xlfn.TEXTAFTER(Homes[[#This Row],[statezip]]," ")</f>
        <v>98005</v>
      </c>
      <c r="E1492" s="1">
        <v>554000</v>
      </c>
      <c r="F1492">
        <v>3</v>
      </c>
      <c r="G1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492" s="3" t="str">
        <f>Homes[[#This Row],[bedrooms]] &amp; " bd | " &amp; TEXT(Homes[[#This Row],[bathrooms]],"0.##") &amp; " ba"</f>
        <v>3 bd | 1.75 ba</v>
      </c>
      <c r="I1492" s="4">
        <v>1760</v>
      </c>
      <c r="J1492" s="1">
        <f>IFERROR(Homes[[#This Row],[price]]/Homes[[#This Row],[sqft_living]]," ")</f>
        <v>314.77272727272725</v>
      </c>
      <c r="K1492" s="4">
        <f>IFERROR(Homes[[#This Row],[sqft_lot]]/43560," ")</f>
        <v>0.24747474747474749</v>
      </c>
      <c r="L1492" t="str">
        <f>IF(Homes[[#This Row],[waterfront]]=1, "Yes","No")</f>
        <v>No</v>
      </c>
      <c r="M1492" s="4" t="str">
        <f>IF(Homes[[#This Row],[sqft_basement]]&gt;0, "Yes","No")</f>
        <v>No</v>
      </c>
      <c r="N1492" t="str">
        <f>CHOOSE(Homes[[#This Row],[view]]+1, "None","Fair","Good","Great","Excellent")</f>
        <v>None</v>
      </c>
      <c r="O1492" t="str">
        <f>CHOOSE(Homes[[#This Row],[condition]], "Poor","Fair","Average","Good","Excellent")</f>
        <v>Average</v>
      </c>
      <c r="P1492">
        <f ca="1">YEAR(TODAY())-Homes[[#This Row],[yr_built]]</f>
        <v>48</v>
      </c>
      <c r="Q1492">
        <v>2004</v>
      </c>
      <c r="R1492">
        <f ca="1">IF(Homes[[#This Row],[yr_renovated]]&gt;0, YEAR(TODAY())-Homes[[#This Row],[yr_renovated]], YEAR(TODAY())-Homes[[#This Row],[yr_built]])</f>
        <v>21</v>
      </c>
      <c r="S1492">
        <v>1</v>
      </c>
      <c r="T1492" s="2">
        <v>41799</v>
      </c>
      <c r="U1492" s="3">
        <v>1.75</v>
      </c>
      <c r="V1492" s="4">
        <f>IFERROR(Homes[[#This Row],[sqft_above]]+Homes[[#This Row],[sqft_basement]]," ")</f>
        <v>1760</v>
      </c>
      <c r="W1492" s="4">
        <v>10780</v>
      </c>
      <c r="X1492">
        <v>0</v>
      </c>
      <c r="Y1492">
        <v>0</v>
      </c>
      <c r="Z1492">
        <v>3</v>
      </c>
      <c r="AA1492" s="4">
        <v>1760</v>
      </c>
      <c r="AB1492" s="4">
        <v>0</v>
      </c>
      <c r="AC1492">
        <v>1977</v>
      </c>
      <c r="AD1492" t="s">
        <v>1620</v>
      </c>
      <c r="AE1492" t="s">
        <v>33</v>
      </c>
      <c r="AF1492" t="s">
        <v>115</v>
      </c>
    </row>
    <row r="1493" spans="1:32">
      <c r="A1493" t="str">
        <f>PROPER(TRIM(Homes[[#This Row],[street]]))</f>
        <v>15871 37Th Ave Ne</v>
      </c>
      <c r="B1493" t="str">
        <f>PROPER(TRIM(Homes[[#This Row],[city]]))</f>
        <v>Lake Forest Park</v>
      </c>
      <c r="C1493" t="str">
        <f>_xlfn.TEXTBEFORE(Homes[[#This Row],[statezip]]," ")</f>
        <v>WA</v>
      </c>
      <c r="D1493" s="6" t="str">
        <f>_xlfn.TEXTAFTER(Homes[[#This Row],[statezip]]," ")</f>
        <v>98155</v>
      </c>
      <c r="E1493" s="1">
        <v>554000</v>
      </c>
      <c r="F1493">
        <v>5</v>
      </c>
      <c r="G1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493" s="3" t="str">
        <f>Homes[[#This Row],[bedrooms]] &amp; " bd | " &amp; TEXT(Homes[[#This Row],[bathrooms]],"0.##") &amp; " ba"</f>
        <v>5 bd | 2.25 ba</v>
      </c>
      <c r="I1493" s="4">
        <v>1870</v>
      </c>
      <c r="J1493" s="1">
        <f>IFERROR(Homes[[#This Row],[price]]/Homes[[#This Row],[sqft_living]]," ")</f>
        <v>296.2566844919786</v>
      </c>
      <c r="K1493" s="4">
        <f>IFERROR(Homes[[#This Row],[sqft_lot]]/43560," ")</f>
        <v>0.26196051423324151</v>
      </c>
      <c r="L1493" t="str">
        <f>IF(Homes[[#This Row],[waterfront]]=1, "Yes","No")</f>
        <v>No</v>
      </c>
      <c r="M1493" s="4" t="str">
        <f>IF(Homes[[#This Row],[sqft_basement]]&gt;0, "Yes","No")</f>
        <v>Yes</v>
      </c>
      <c r="N1493" t="str">
        <f>CHOOSE(Homes[[#This Row],[view]]+1, "None","Fair","Good","Great","Excellent")</f>
        <v>None</v>
      </c>
      <c r="O1493" t="str">
        <f>CHOOSE(Homes[[#This Row],[condition]], "Poor","Fair","Average","Good","Excellent")</f>
        <v>Good</v>
      </c>
      <c r="P1493">
        <f ca="1">YEAR(TODAY())-Homes[[#This Row],[yr_built]]</f>
        <v>64</v>
      </c>
      <c r="Q1493">
        <v>2001</v>
      </c>
      <c r="R1493">
        <f ca="1">IF(Homes[[#This Row],[yr_renovated]]&gt;0, YEAR(TODAY())-Homes[[#This Row],[yr_renovated]], YEAR(TODAY())-Homes[[#This Row],[yr_built]])</f>
        <v>24</v>
      </c>
      <c r="S1493">
        <v>1</v>
      </c>
      <c r="T1493" s="2">
        <v>41808</v>
      </c>
      <c r="U1493" s="3">
        <v>2.25</v>
      </c>
      <c r="V1493" s="4">
        <f>IFERROR(Homes[[#This Row],[sqft_above]]+Homes[[#This Row],[sqft_basement]]," ")</f>
        <v>1870</v>
      </c>
      <c r="W1493" s="4">
        <v>11411</v>
      </c>
      <c r="X1493">
        <v>0</v>
      </c>
      <c r="Y1493">
        <v>0</v>
      </c>
      <c r="Z1493">
        <v>4</v>
      </c>
      <c r="AA1493" s="4">
        <v>1170</v>
      </c>
      <c r="AB1493" s="4">
        <v>700</v>
      </c>
      <c r="AC1493">
        <v>1961</v>
      </c>
      <c r="AD1493" t="s">
        <v>1621</v>
      </c>
      <c r="AE1493" t="s">
        <v>743</v>
      </c>
      <c r="AF1493" t="s">
        <v>744</v>
      </c>
    </row>
    <row r="1494" spans="1:32">
      <c r="A1494" t="str">
        <f>PROPER(TRIM(Homes[[#This Row],[street]]))</f>
        <v>19000 196Th Ave Se</v>
      </c>
      <c r="B1494" t="str">
        <f>PROPER(TRIM(Homes[[#This Row],[city]]))</f>
        <v>Renton</v>
      </c>
      <c r="C1494" t="str">
        <f>_xlfn.TEXTBEFORE(Homes[[#This Row],[statezip]]," ")</f>
        <v>WA</v>
      </c>
      <c r="D1494" s="6" t="str">
        <f>_xlfn.TEXTAFTER(Homes[[#This Row],[statezip]]," ")</f>
        <v>98058</v>
      </c>
      <c r="E1494" s="1">
        <v>554000</v>
      </c>
      <c r="F1494">
        <v>3</v>
      </c>
      <c r="G1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494" s="3" t="str">
        <f>Homes[[#This Row],[bedrooms]] &amp; " bd | " &amp; TEXT(Homes[[#This Row],[bathrooms]],"0.##") &amp; " ba"</f>
        <v>3 bd | 3.5 ba</v>
      </c>
      <c r="I1494" s="4">
        <v>3380</v>
      </c>
      <c r="J1494" s="1">
        <f>IFERROR(Homes[[#This Row],[price]]/Homes[[#This Row],[sqft_living]]," ")</f>
        <v>163.90532544378698</v>
      </c>
      <c r="K1494" s="4">
        <f>IFERROR(Homes[[#This Row],[sqft_lot]]/43560," ")</f>
        <v>2.5</v>
      </c>
      <c r="L1494" t="str">
        <f>IF(Homes[[#This Row],[waterfront]]=1, "Yes","No")</f>
        <v>No</v>
      </c>
      <c r="M1494" s="4" t="str">
        <f>IF(Homes[[#This Row],[sqft_basement]]&gt;0, "Yes","No")</f>
        <v>Yes</v>
      </c>
      <c r="N1494" t="str">
        <f>CHOOSE(Homes[[#This Row],[view]]+1, "None","Fair","Good","Great","Excellent")</f>
        <v>None</v>
      </c>
      <c r="O1494" t="str">
        <f>CHOOSE(Homes[[#This Row],[condition]], "Poor","Fair","Average","Good","Excellent")</f>
        <v>Average</v>
      </c>
      <c r="P1494">
        <f ca="1">YEAR(TODAY())-Homes[[#This Row],[yr_built]]</f>
        <v>26</v>
      </c>
      <c r="Q1494">
        <v>0</v>
      </c>
      <c r="R1494">
        <f ca="1">IF(Homes[[#This Row],[yr_renovated]]&gt;0, YEAR(TODAY())-Homes[[#This Row],[yr_renovated]], YEAR(TODAY())-Homes[[#This Row],[yr_built]])</f>
        <v>26</v>
      </c>
      <c r="S1494">
        <v>2</v>
      </c>
      <c r="T1494" s="2">
        <v>41806</v>
      </c>
      <c r="U1494" s="3">
        <v>3.5</v>
      </c>
      <c r="V1494" s="4">
        <f>IFERROR(Homes[[#This Row],[sqft_above]]+Homes[[#This Row],[sqft_basement]]," ")</f>
        <v>3380</v>
      </c>
      <c r="W1494" s="4">
        <v>108900</v>
      </c>
      <c r="X1494">
        <v>0</v>
      </c>
      <c r="Y1494">
        <v>0</v>
      </c>
      <c r="Z1494">
        <v>3</v>
      </c>
      <c r="AA1494" s="4">
        <v>2700</v>
      </c>
      <c r="AB1494" s="4">
        <v>680</v>
      </c>
      <c r="AC1494">
        <v>1999</v>
      </c>
      <c r="AD1494" t="s">
        <v>1622</v>
      </c>
      <c r="AE1494" t="s">
        <v>319</v>
      </c>
      <c r="AF1494" t="s">
        <v>320</v>
      </c>
    </row>
    <row r="1495" spans="1:32">
      <c r="A1495" t="str">
        <f>PROPER(TRIM(Homes[[#This Row],[street]]))</f>
        <v>1212 Nw 105Th St</v>
      </c>
      <c r="B1495" t="str">
        <f>PROPER(TRIM(Homes[[#This Row],[city]]))</f>
        <v>Seattle</v>
      </c>
      <c r="C1495" t="str">
        <f>_xlfn.TEXTBEFORE(Homes[[#This Row],[statezip]]," ")</f>
        <v>WA</v>
      </c>
      <c r="D1495" s="6" t="str">
        <f>_xlfn.TEXTAFTER(Homes[[#This Row],[statezip]]," ")</f>
        <v>98177</v>
      </c>
      <c r="E1495" s="1">
        <v>554000</v>
      </c>
      <c r="F1495">
        <v>4</v>
      </c>
      <c r="G1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95" s="3" t="str">
        <f>Homes[[#This Row],[bedrooms]] &amp; " bd | " &amp; TEXT(Homes[[#This Row],[bathrooms]],"0.##") &amp; " ba"</f>
        <v>4 bd | 1. ba</v>
      </c>
      <c r="I1495" s="4">
        <v>1120</v>
      </c>
      <c r="J1495" s="1">
        <f>IFERROR(Homes[[#This Row],[price]]/Homes[[#This Row],[sqft_living]]," ")</f>
        <v>494.64285714285717</v>
      </c>
      <c r="K1495" s="4">
        <f>IFERROR(Homes[[#This Row],[sqft_lot]]/43560," ")</f>
        <v>0.1630853994490358</v>
      </c>
      <c r="L1495" t="str">
        <f>IF(Homes[[#This Row],[waterfront]]=1, "Yes","No")</f>
        <v>No</v>
      </c>
      <c r="M1495" s="4" t="str">
        <f>IF(Homes[[#This Row],[sqft_basement]]&gt;0, "Yes","No")</f>
        <v>No</v>
      </c>
      <c r="N1495" t="str">
        <f>CHOOSE(Homes[[#This Row],[view]]+1, "None","Fair","Good","Great","Excellent")</f>
        <v>None</v>
      </c>
      <c r="O1495" t="str">
        <f>CHOOSE(Homes[[#This Row],[condition]], "Poor","Fair","Average","Good","Excellent")</f>
        <v>Average</v>
      </c>
      <c r="P1495">
        <f ca="1">YEAR(TODAY())-Homes[[#This Row],[yr_built]]</f>
        <v>79</v>
      </c>
      <c r="Q1495">
        <v>0</v>
      </c>
      <c r="R1495">
        <f ca="1">IF(Homes[[#This Row],[yr_renovated]]&gt;0, YEAR(TODAY())-Homes[[#This Row],[yr_renovated]], YEAR(TODAY())-Homes[[#This Row],[yr_built]])</f>
        <v>79</v>
      </c>
      <c r="S1495">
        <v>1.5</v>
      </c>
      <c r="T1495" s="2">
        <v>41807</v>
      </c>
      <c r="U1495" s="3">
        <v>1</v>
      </c>
      <c r="V1495" s="4">
        <f>IFERROR(Homes[[#This Row],[sqft_above]]+Homes[[#This Row],[sqft_basement]]," ")</f>
        <v>1120</v>
      </c>
      <c r="W1495" s="4">
        <v>7104</v>
      </c>
      <c r="X1495">
        <v>0</v>
      </c>
      <c r="Y1495">
        <v>0</v>
      </c>
      <c r="Z1495">
        <v>3</v>
      </c>
      <c r="AA1495" s="4">
        <v>1120</v>
      </c>
      <c r="AB1495" s="4">
        <v>0</v>
      </c>
      <c r="AC1495">
        <v>1946</v>
      </c>
      <c r="AD1495" t="s">
        <v>1623</v>
      </c>
      <c r="AE1495" t="s">
        <v>49</v>
      </c>
      <c r="AF1495" t="s">
        <v>50</v>
      </c>
    </row>
    <row r="1496" spans="1:32">
      <c r="A1496" t="str">
        <f>PROPER(TRIM(Homes[[#This Row],[street]]))</f>
        <v>300 142Nd Ave Ne</v>
      </c>
      <c r="B1496" t="str">
        <f>PROPER(TRIM(Homes[[#This Row],[city]]))</f>
        <v>Bellevue</v>
      </c>
      <c r="C1496" t="str">
        <f>_xlfn.TEXTBEFORE(Homes[[#This Row],[statezip]]," ")</f>
        <v>WA</v>
      </c>
      <c r="D1496" s="6" t="str">
        <f>_xlfn.TEXTAFTER(Homes[[#This Row],[statezip]]," ")</f>
        <v>98007</v>
      </c>
      <c r="E1496" s="1">
        <v>552000</v>
      </c>
      <c r="F1496">
        <v>3</v>
      </c>
      <c r="G1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6" s="3" t="str">
        <f>Homes[[#This Row],[bedrooms]] &amp; " bd | " &amp; TEXT(Homes[[#This Row],[bathrooms]],"0.##") &amp; " ba"</f>
        <v>3 bd | 2.5 ba</v>
      </c>
      <c r="I1496" s="4">
        <v>1840</v>
      </c>
      <c r="J1496" s="1">
        <f>IFERROR(Homes[[#This Row],[price]]/Homes[[#This Row],[sqft_living]]," ")</f>
        <v>300</v>
      </c>
      <c r="K1496" s="4">
        <f>IFERROR(Homes[[#This Row],[sqft_lot]]/43560," ")</f>
        <v>0.22727272727272727</v>
      </c>
      <c r="L1496" t="str">
        <f>IF(Homes[[#This Row],[waterfront]]=1, "Yes","No")</f>
        <v>No</v>
      </c>
      <c r="M1496" s="4" t="str">
        <f>IF(Homes[[#This Row],[sqft_basement]]&gt;0, "Yes","No")</f>
        <v>No</v>
      </c>
      <c r="N1496" t="str">
        <f>CHOOSE(Homes[[#This Row],[view]]+1, "None","Fair","Good","Great","Excellent")</f>
        <v>None</v>
      </c>
      <c r="O1496" t="str">
        <f>CHOOSE(Homes[[#This Row],[condition]], "Poor","Fair","Average","Good","Excellent")</f>
        <v>Average</v>
      </c>
      <c r="P1496">
        <f ca="1">YEAR(TODAY())-Homes[[#This Row],[yr_built]]</f>
        <v>47</v>
      </c>
      <c r="Q1496">
        <v>0</v>
      </c>
      <c r="R1496">
        <f ca="1">IF(Homes[[#This Row],[yr_renovated]]&gt;0, YEAR(TODAY())-Homes[[#This Row],[yr_renovated]], YEAR(TODAY())-Homes[[#This Row],[yr_built]])</f>
        <v>47</v>
      </c>
      <c r="S1496">
        <v>1</v>
      </c>
      <c r="T1496" s="2">
        <v>41822</v>
      </c>
      <c r="U1496" s="3">
        <v>2.5</v>
      </c>
      <c r="V1496" s="4">
        <f>IFERROR(Homes[[#This Row],[sqft_above]]+Homes[[#This Row],[sqft_basement]]," ")</f>
        <v>1840</v>
      </c>
      <c r="W1496" s="4">
        <v>9900</v>
      </c>
      <c r="X1496">
        <v>0</v>
      </c>
      <c r="Y1496">
        <v>0</v>
      </c>
      <c r="Z1496">
        <v>3</v>
      </c>
      <c r="AA1496" s="4">
        <v>1840</v>
      </c>
      <c r="AB1496" s="4">
        <v>0</v>
      </c>
      <c r="AC1496">
        <v>1978</v>
      </c>
      <c r="AD1496" t="s">
        <v>1624</v>
      </c>
      <c r="AE1496" t="s">
        <v>33</v>
      </c>
      <c r="AF1496" t="s">
        <v>264</v>
      </c>
    </row>
    <row r="1497" spans="1:32">
      <c r="A1497" t="str">
        <f>PROPER(TRIM(Homes[[#This Row],[street]]))</f>
        <v>5010 Greenwood Ave N</v>
      </c>
      <c r="B1497" t="str">
        <f>PROPER(TRIM(Homes[[#This Row],[city]]))</f>
        <v>Seattle</v>
      </c>
      <c r="C1497" t="str">
        <f>_xlfn.TEXTBEFORE(Homes[[#This Row],[statezip]]," ")</f>
        <v>WA</v>
      </c>
      <c r="D1497" s="6" t="str">
        <f>_xlfn.TEXTAFTER(Homes[[#This Row],[statezip]]," ")</f>
        <v>98103</v>
      </c>
      <c r="E1497" s="1">
        <v>552000</v>
      </c>
      <c r="F1497">
        <v>2</v>
      </c>
      <c r="G1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497" s="3" t="str">
        <f>Homes[[#This Row],[bedrooms]] &amp; " bd | " &amp; TEXT(Homes[[#This Row],[bathrooms]],"0.##") &amp; " ba"</f>
        <v>2 bd | 2.5 ba</v>
      </c>
      <c r="I1497" s="4">
        <v>1380</v>
      </c>
      <c r="J1497" s="1">
        <f>IFERROR(Homes[[#This Row],[price]]/Homes[[#This Row],[sqft_living]]," ")</f>
        <v>400</v>
      </c>
      <c r="K1497" s="4">
        <f>IFERROR(Homes[[#This Row],[sqft_lot]]/43560," ")</f>
        <v>2.1831955922865014E-2</v>
      </c>
      <c r="L1497" t="str">
        <f>IF(Homes[[#This Row],[waterfront]]=1, "Yes","No")</f>
        <v>No</v>
      </c>
      <c r="M1497" s="4" t="str">
        <f>IF(Homes[[#This Row],[sqft_basement]]&gt;0, "Yes","No")</f>
        <v>No</v>
      </c>
      <c r="N1497" t="str">
        <f>CHOOSE(Homes[[#This Row],[view]]+1, "None","Fair","Good","Great","Excellent")</f>
        <v>None</v>
      </c>
      <c r="O1497" t="str">
        <f>CHOOSE(Homes[[#This Row],[condition]], "Poor","Fair","Average","Good","Excellent")</f>
        <v>Average</v>
      </c>
      <c r="P1497">
        <f ca="1">YEAR(TODAY())-Homes[[#This Row],[yr_built]]</f>
        <v>19</v>
      </c>
      <c r="Q1497">
        <v>0</v>
      </c>
      <c r="R1497">
        <f ca="1">IF(Homes[[#This Row],[yr_renovated]]&gt;0, YEAR(TODAY())-Homes[[#This Row],[yr_renovated]], YEAR(TODAY())-Homes[[#This Row],[yr_built]])</f>
        <v>19</v>
      </c>
      <c r="S1497">
        <v>3</v>
      </c>
      <c r="T1497" s="2">
        <v>41799</v>
      </c>
      <c r="U1497" s="3">
        <v>2.5</v>
      </c>
      <c r="V1497" s="4">
        <f>IFERROR(Homes[[#This Row],[sqft_above]]+Homes[[#This Row],[sqft_basement]]," ")</f>
        <v>1380</v>
      </c>
      <c r="W1497" s="4">
        <v>951</v>
      </c>
      <c r="X1497">
        <v>0</v>
      </c>
      <c r="Y1497">
        <v>0</v>
      </c>
      <c r="Z1497">
        <v>3</v>
      </c>
      <c r="AA1497" s="4">
        <v>1380</v>
      </c>
      <c r="AB1497" s="4">
        <v>0</v>
      </c>
      <c r="AC1497">
        <v>2006</v>
      </c>
      <c r="AD1497" t="s">
        <v>1625</v>
      </c>
      <c r="AE1497" t="s">
        <v>49</v>
      </c>
      <c r="AF1497" t="s">
        <v>172</v>
      </c>
    </row>
    <row r="1498" spans="1:32">
      <c r="A1498" t="str">
        <f>PROPER(TRIM(Homes[[#This Row],[street]]))</f>
        <v>6008 29Th Ave Ne</v>
      </c>
      <c r="B1498" t="str">
        <f>PROPER(TRIM(Homes[[#This Row],[city]]))</f>
        <v>Seattle</v>
      </c>
      <c r="C1498" t="str">
        <f>_xlfn.TEXTBEFORE(Homes[[#This Row],[statezip]]," ")</f>
        <v>WA</v>
      </c>
      <c r="D1498" s="6" t="str">
        <f>_xlfn.TEXTAFTER(Homes[[#This Row],[statezip]]," ")</f>
        <v>98115</v>
      </c>
      <c r="E1498" s="1">
        <v>552000</v>
      </c>
      <c r="F1498">
        <v>3</v>
      </c>
      <c r="G1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98" s="3" t="str">
        <f>Homes[[#This Row],[bedrooms]] &amp; " bd | " &amp; TEXT(Homes[[#This Row],[bathrooms]],"0.##") &amp; " ba"</f>
        <v>3 bd | 1. ba</v>
      </c>
      <c r="I1498" s="4">
        <v>1430</v>
      </c>
      <c r="J1498" s="1">
        <f>IFERROR(Homes[[#This Row],[price]]/Homes[[#This Row],[sqft_living]]," ")</f>
        <v>386.01398601398603</v>
      </c>
      <c r="K1498" s="4">
        <f>IFERROR(Homes[[#This Row],[sqft_lot]]/43560," ")</f>
        <v>0.1147842056932966</v>
      </c>
      <c r="L1498" t="str">
        <f>IF(Homes[[#This Row],[waterfront]]=1, "Yes","No")</f>
        <v>No</v>
      </c>
      <c r="M1498" s="4" t="str">
        <f>IF(Homes[[#This Row],[sqft_basement]]&gt;0, "Yes","No")</f>
        <v>Yes</v>
      </c>
      <c r="N1498" t="str">
        <f>CHOOSE(Homes[[#This Row],[view]]+1, "None","Fair","Good","Great","Excellent")</f>
        <v>None</v>
      </c>
      <c r="O1498" t="str">
        <f>CHOOSE(Homes[[#This Row],[condition]], "Poor","Fair","Average","Good","Excellent")</f>
        <v>Good</v>
      </c>
      <c r="P1498">
        <f ca="1">YEAR(TODAY())-Homes[[#This Row],[yr_built]]</f>
        <v>106</v>
      </c>
      <c r="Q1498">
        <v>1985</v>
      </c>
      <c r="R1498">
        <f ca="1">IF(Homes[[#This Row],[yr_renovated]]&gt;0, YEAR(TODAY())-Homes[[#This Row],[yr_renovated]], YEAR(TODAY())-Homes[[#This Row],[yr_built]])</f>
        <v>40</v>
      </c>
      <c r="S1498">
        <v>1</v>
      </c>
      <c r="T1498" s="2">
        <v>41782</v>
      </c>
      <c r="U1498" s="3">
        <v>1</v>
      </c>
      <c r="V1498" s="4">
        <f>IFERROR(Homes[[#This Row],[sqft_above]]+Homes[[#This Row],[sqft_basement]]," ")</f>
        <v>1430</v>
      </c>
      <c r="W1498" s="4">
        <v>5000</v>
      </c>
      <c r="X1498">
        <v>0</v>
      </c>
      <c r="Y1498">
        <v>0</v>
      </c>
      <c r="Z1498">
        <v>4</v>
      </c>
      <c r="AA1498" s="4">
        <v>1080</v>
      </c>
      <c r="AB1498" s="4">
        <v>350</v>
      </c>
      <c r="AC1498">
        <v>1919</v>
      </c>
      <c r="AD1498" t="s">
        <v>1626</v>
      </c>
      <c r="AE1498" t="s">
        <v>49</v>
      </c>
      <c r="AF1498" t="s">
        <v>154</v>
      </c>
    </row>
    <row r="1499" spans="1:32">
      <c r="A1499" t="str">
        <f>PROPER(TRIM(Homes[[#This Row],[street]]))</f>
        <v>7002 22Nd Ave Nw</v>
      </c>
      <c r="B1499" t="str">
        <f>PROPER(TRIM(Homes[[#This Row],[city]]))</f>
        <v>Seattle</v>
      </c>
      <c r="C1499" t="str">
        <f>_xlfn.TEXTBEFORE(Homes[[#This Row],[statezip]]," ")</f>
        <v>WA</v>
      </c>
      <c r="D1499" s="6" t="str">
        <f>_xlfn.TEXTAFTER(Homes[[#This Row],[statezip]]," ")</f>
        <v>98117</v>
      </c>
      <c r="E1499" s="1">
        <v>552000</v>
      </c>
      <c r="F1499">
        <v>3</v>
      </c>
      <c r="G1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499" s="3" t="str">
        <f>Homes[[#This Row],[bedrooms]] &amp; " bd | " &amp; TEXT(Homes[[#This Row],[bathrooms]],"0.##") &amp; " ba"</f>
        <v>3 bd | 1. ba</v>
      </c>
      <c r="I1499" s="4">
        <v>1120</v>
      </c>
      <c r="J1499" s="1">
        <f>IFERROR(Homes[[#This Row],[price]]/Homes[[#This Row],[sqft_living]]," ")</f>
        <v>492.85714285714283</v>
      </c>
      <c r="K1499" s="4">
        <f>IFERROR(Homes[[#This Row],[sqft_lot]]/43560," ")</f>
        <v>5.2800734618916434E-2</v>
      </c>
      <c r="L1499" t="str">
        <f>IF(Homes[[#This Row],[waterfront]]=1, "Yes","No")</f>
        <v>No</v>
      </c>
      <c r="M1499" s="4" t="str">
        <f>IF(Homes[[#This Row],[sqft_basement]]&gt;0, "Yes","No")</f>
        <v>Yes</v>
      </c>
      <c r="N1499" t="str">
        <f>CHOOSE(Homes[[#This Row],[view]]+1, "None","Fair","Good","Great","Excellent")</f>
        <v>None</v>
      </c>
      <c r="O1499" t="str">
        <f>CHOOSE(Homes[[#This Row],[condition]], "Poor","Fair","Average","Good","Excellent")</f>
        <v>Good</v>
      </c>
      <c r="P1499">
        <f ca="1">YEAR(TODAY())-Homes[[#This Row],[yr_built]]</f>
        <v>113</v>
      </c>
      <c r="Q1499">
        <v>1989</v>
      </c>
      <c r="R1499">
        <f ca="1">IF(Homes[[#This Row],[yr_renovated]]&gt;0, YEAR(TODAY())-Homes[[#This Row],[yr_renovated]], YEAR(TODAY())-Homes[[#This Row],[yr_built]])</f>
        <v>36</v>
      </c>
      <c r="S1499">
        <v>1</v>
      </c>
      <c r="T1499" s="2">
        <v>41806</v>
      </c>
      <c r="U1499" s="3">
        <v>1</v>
      </c>
      <c r="V1499" s="4">
        <f>IFERROR(Homes[[#This Row],[sqft_above]]+Homes[[#This Row],[sqft_basement]]," ")</f>
        <v>1120</v>
      </c>
      <c r="W1499" s="4">
        <v>2300</v>
      </c>
      <c r="X1499">
        <v>0</v>
      </c>
      <c r="Y1499">
        <v>0</v>
      </c>
      <c r="Z1499">
        <v>4</v>
      </c>
      <c r="AA1499" s="4">
        <v>820</v>
      </c>
      <c r="AB1499" s="4">
        <v>300</v>
      </c>
      <c r="AC1499">
        <v>1912</v>
      </c>
      <c r="AD1499" t="s">
        <v>1627</v>
      </c>
      <c r="AE1499" t="s">
        <v>49</v>
      </c>
      <c r="AF1499" t="s">
        <v>204</v>
      </c>
    </row>
    <row r="1500" spans="1:32">
      <c r="A1500" t="str">
        <f>PROPER(TRIM(Homes[[#This Row],[street]]))</f>
        <v>9930 Ne 197Th St</v>
      </c>
      <c r="B1500" t="str">
        <f>PROPER(TRIM(Homes[[#This Row],[city]]))</f>
        <v>Bothell</v>
      </c>
      <c r="C1500" t="str">
        <f>_xlfn.TEXTBEFORE(Homes[[#This Row],[statezip]]," ")</f>
        <v>WA</v>
      </c>
      <c r="D1500" s="6" t="str">
        <f>_xlfn.TEXTAFTER(Homes[[#This Row],[statezip]]," ")</f>
        <v>98011</v>
      </c>
      <c r="E1500" s="1">
        <v>551000</v>
      </c>
      <c r="F1500">
        <v>2</v>
      </c>
      <c r="G1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0" s="3" t="str">
        <f>Homes[[#This Row],[bedrooms]] &amp; " bd | " &amp; TEXT(Homes[[#This Row],[bathrooms]],"0.##") &amp; " ba"</f>
        <v>2 bd | 2. ba</v>
      </c>
      <c r="I1500" s="4">
        <v>2260</v>
      </c>
      <c r="J1500" s="1">
        <f>IFERROR(Homes[[#This Row],[price]]/Homes[[#This Row],[sqft_living]]," ")</f>
        <v>243.80530973451329</v>
      </c>
      <c r="K1500" s="4">
        <f>IFERROR(Homes[[#This Row],[sqft_lot]]/43560," ")</f>
        <v>0.22047750229568411</v>
      </c>
      <c r="L1500" t="str">
        <f>IF(Homes[[#This Row],[waterfront]]=1, "Yes","No")</f>
        <v>No</v>
      </c>
      <c r="M1500" s="4" t="str">
        <f>IF(Homes[[#This Row],[sqft_basement]]&gt;0, "Yes","No")</f>
        <v>No</v>
      </c>
      <c r="N1500" t="str">
        <f>CHOOSE(Homes[[#This Row],[view]]+1, "None","Fair","Good","Great","Excellent")</f>
        <v>None</v>
      </c>
      <c r="O1500" t="str">
        <f>CHOOSE(Homes[[#This Row],[condition]], "Poor","Fair","Average","Good","Excellent")</f>
        <v>Average</v>
      </c>
      <c r="P1500">
        <f ca="1">YEAR(TODAY())-Homes[[#This Row],[yr_built]]</f>
        <v>35</v>
      </c>
      <c r="Q1500">
        <v>2009</v>
      </c>
      <c r="R1500">
        <f ca="1">IF(Homes[[#This Row],[yr_renovated]]&gt;0, YEAR(TODAY())-Homes[[#This Row],[yr_renovated]], YEAR(TODAY())-Homes[[#This Row],[yr_built]])</f>
        <v>16</v>
      </c>
      <c r="S1500">
        <v>1</v>
      </c>
      <c r="T1500" s="2">
        <v>41775</v>
      </c>
      <c r="U1500" s="3">
        <v>2</v>
      </c>
      <c r="V1500" s="4">
        <f>IFERROR(Homes[[#This Row],[sqft_above]]+Homes[[#This Row],[sqft_basement]]," ")</f>
        <v>2260</v>
      </c>
      <c r="W1500" s="4">
        <v>9604</v>
      </c>
      <c r="X1500">
        <v>0</v>
      </c>
      <c r="Y1500">
        <v>0</v>
      </c>
      <c r="Z1500">
        <v>3</v>
      </c>
      <c r="AA1500" s="4">
        <v>2260</v>
      </c>
      <c r="AB1500" s="4">
        <v>0</v>
      </c>
      <c r="AC1500">
        <v>1990</v>
      </c>
      <c r="AD1500" t="s">
        <v>1628</v>
      </c>
      <c r="AE1500" t="s">
        <v>841</v>
      </c>
      <c r="AF1500" t="s">
        <v>842</v>
      </c>
    </row>
    <row r="1501" spans="1:32">
      <c r="A1501" t="str">
        <f>PROPER(TRIM(Homes[[#This Row],[street]]))</f>
        <v>7928 Ne 182Nd Pl</v>
      </c>
      <c r="B1501" t="str">
        <f>PROPER(TRIM(Homes[[#This Row],[city]]))</f>
        <v>Kenmore</v>
      </c>
      <c r="C1501" t="str">
        <f>_xlfn.TEXTBEFORE(Homes[[#This Row],[statezip]]," ")</f>
        <v>WA</v>
      </c>
      <c r="D1501" s="6" t="str">
        <f>_xlfn.TEXTAFTER(Homes[[#This Row],[statezip]]," ")</f>
        <v>98028</v>
      </c>
      <c r="E1501" s="1">
        <v>551000</v>
      </c>
      <c r="F1501">
        <v>3</v>
      </c>
      <c r="G1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01" s="3" t="str">
        <f>Homes[[#This Row],[bedrooms]] &amp; " bd | " &amp; TEXT(Homes[[#This Row],[bathrooms]],"0.##") &amp; " ba"</f>
        <v>3 bd | 2.5 ba</v>
      </c>
      <c r="I1501" s="4">
        <v>2830</v>
      </c>
      <c r="J1501" s="1">
        <f>IFERROR(Homes[[#This Row],[price]]/Homes[[#This Row],[sqft_living]]," ")</f>
        <v>194.69964664310953</v>
      </c>
      <c r="K1501" s="4">
        <f>IFERROR(Homes[[#This Row],[sqft_lot]]/43560," ")</f>
        <v>0.13319559228650138</v>
      </c>
      <c r="L1501" t="str">
        <f>IF(Homes[[#This Row],[waterfront]]=1, "Yes","No")</f>
        <v>No</v>
      </c>
      <c r="M1501" s="4" t="str">
        <f>IF(Homes[[#This Row],[sqft_basement]]&gt;0, "Yes","No")</f>
        <v>No</v>
      </c>
      <c r="N1501" t="str">
        <f>CHOOSE(Homes[[#This Row],[view]]+1, "None","Fair","Good","Great","Excellent")</f>
        <v>None</v>
      </c>
      <c r="O1501" t="str">
        <f>CHOOSE(Homes[[#This Row],[condition]], "Poor","Fair","Average","Good","Excellent")</f>
        <v>Average</v>
      </c>
      <c r="P1501">
        <f ca="1">YEAR(TODAY())-Homes[[#This Row],[yr_built]]</f>
        <v>24</v>
      </c>
      <c r="Q1501">
        <v>0</v>
      </c>
      <c r="R1501">
        <f ca="1">IF(Homes[[#This Row],[yr_renovated]]&gt;0, YEAR(TODAY())-Homes[[#This Row],[yr_renovated]], YEAR(TODAY())-Homes[[#This Row],[yr_built]])</f>
        <v>24</v>
      </c>
      <c r="S1501">
        <v>2</v>
      </c>
      <c r="T1501" s="2">
        <v>41779</v>
      </c>
      <c r="U1501" s="3">
        <v>2.5</v>
      </c>
      <c r="V1501" s="4">
        <f>IFERROR(Homes[[#This Row],[sqft_above]]+Homes[[#This Row],[sqft_basement]]," ")</f>
        <v>2830</v>
      </c>
      <c r="W1501" s="4">
        <v>5802</v>
      </c>
      <c r="X1501">
        <v>0</v>
      </c>
      <c r="Y1501">
        <v>0</v>
      </c>
      <c r="Z1501">
        <v>3</v>
      </c>
      <c r="AA1501" s="4">
        <v>2830</v>
      </c>
      <c r="AB1501" s="4">
        <v>0</v>
      </c>
      <c r="AC1501">
        <v>2001</v>
      </c>
      <c r="AD1501" t="s">
        <v>1629</v>
      </c>
      <c r="AE1501" t="s">
        <v>329</v>
      </c>
      <c r="AF1501" t="s">
        <v>330</v>
      </c>
    </row>
    <row r="1502" spans="1:32">
      <c r="A1502" t="str">
        <f>PROPER(TRIM(Homes[[#This Row],[street]]))</f>
        <v>4007 Woodland Park Ave N</v>
      </c>
      <c r="B1502" t="str">
        <f>PROPER(TRIM(Homes[[#This Row],[city]]))</f>
        <v>Seattle</v>
      </c>
      <c r="C1502" t="str">
        <f>_xlfn.TEXTBEFORE(Homes[[#This Row],[statezip]]," ")</f>
        <v>WA</v>
      </c>
      <c r="D1502" s="6" t="str">
        <f>_xlfn.TEXTAFTER(Homes[[#This Row],[statezip]]," ")</f>
        <v>98103</v>
      </c>
      <c r="E1502" s="1">
        <v>550607.142857</v>
      </c>
      <c r="F1502">
        <v>4</v>
      </c>
      <c r="G1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2" s="3" t="str">
        <f>Homes[[#This Row],[bedrooms]] &amp; " bd | " &amp; TEXT(Homes[[#This Row],[bathrooms]],"0.##") &amp; " ba"</f>
        <v>4 bd | 2. ba</v>
      </c>
      <c r="I1502" s="4">
        <v>1660</v>
      </c>
      <c r="J1502" s="1">
        <f>IFERROR(Homes[[#This Row],[price]]/Homes[[#This Row],[sqft_living]]," ")</f>
        <v>331.69104991385541</v>
      </c>
      <c r="K1502" s="4">
        <f>IFERROR(Homes[[#This Row],[sqft_lot]]/43560," ")</f>
        <v>0.11019283746556474</v>
      </c>
      <c r="L1502" t="str">
        <f>IF(Homes[[#This Row],[waterfront]]=1, "Yes","No")</f>
        <v>No</v>
      </c>
      <c r="M1502" s="4" t="str">
        <f>IF(Homes[[#This Row],[sqft_basement]]&gt;0, "Yes","No")</f>
        <v>No</v>
      </c>
      <c r="N1502" t="str">
        <f>CHOOSE(Homes[[#This Row],[view]]+1, "None","Fair","Good","Great","Excellent")</f>
        <v>None</v>
      </c>
      <c r="O1502" t="str">
        <f>CHOOSE(Homes[[#This Row],[condition]], "Poor","Fair","Average","Good","Excellent")</f>
        <v>Average</v>
      </c>
      <c r="P1502">
        <f ca="1">YEAR(TODAY())-Homes[[#This Row],[yr_built]]</f>
        <v>103</v>
      </c>
      <c r="Q1502">
        <v>2008</v>
      </c>
      <c r="R1502">
        <f ca="1">IF(Homes[[#This Row],[yr_renovated]]&gt;0, YEAR(TODAY())-Homes[[#This Row],[yr_renovated]], YEAR(TODAY())-Homes[[#This Row],[yr_built]])</f>
        <v>17</v>
      </c>
      <c r="S1502">
        <v>1.5</v>
      </c>
      <c r="T1502" s="2">
        <v>41822</v>
      </c>
      <c r="U1502" s="3">
        <v>2</v>
      </c>
      <c r="V1502" s="4">
        <f>IFERROR(Homes[[#This Row],[sqft_above]]+Homes[[#This Row],[sqft_basement]]," ")</f>
        <v>1660</v>
      </c>
      <c r="W1502" s="4">
        <v>4800</v>
      </c>
      <c r="X1502">
        <v>0</v>
      </c>
      <c r="Y1502">
        <v>0</v>
      </c>
      <c r="Z1502">
        <v>3</v>
      </c>
      <c r="AA1502" s="4">
        <v>1660</v>
      </c>
      <c r="AB1502" s="4">
        <v>0</v>
      </c>
      <c r="AC1502">
        <v>1922</v>
      </c>
      <c r="AD1502" t="s">
        <v>1630</v>
      </c>
      <c r="AE1502" t="s">
        <v>49</v>
      </c>
      <c r="AF1502" t="s">
        <v>172</v>
      </c>
    </row>
    <row r="1503" spans="1:32">
      <c r="A1503" t="str">
        <f>PROPER(TRIM(Homes[[#This Row],[street]]))</f>
        <v>3608 34Th Ave Sw</v>
      </c>
      <c r="B1503" t="str">
        <f>PROPER(TRIM(Homes[[#This Row],[city]]))</f>
        <v>Seattle</v>
      </c>
      <c r="C1503" t="str">
        <f>_xlfn.TEXTBEFORE(Homes[[#This Row],[statezip]]," ")</f>
        <v>WA</v>
      </c>
      <c r="D1503" s="6" t="str">
        <f>_xlfn.TEXTAFTER(Homes[[#This Row],[statezip]]," ")</f>
        <v>98126</v>
      </c>
      <c r="E1503" s="1">
        <v>550000</v>
      </c>
      <c r="F1503">
        <v>3</v>
      </c>
      <c r="G1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3" s="3" t="str">
        <f>Homes[[#This Row],[bedrooms]] &amp; " bd | " &amp; TEXT(Homes[[#This Row],[bathrooms]],"0.##") &amp; " ba"</f>
        <v>3 bd | 2. ba</v>
      </c>
      <c r="I1503" s="4">
        <v>1970</v>
      </c>
      <c r="J1503" s="1">
        <f>IFERROR(Homes[[#This Row],[price]]/Homes[[#This Row],[sqft_living]]," ")</f>
        <v>279.18781725888323</v>
      </c>
      <c r="K1503" s="4">
        <f>IFERROR(Homes[[#This Row],[sqft_lot]]/43560," ")</f>
        <v>9.5638200183654723E-2</v>
      </c>
      <c r="L1503" t="str">
        <f>IF(Homes[[#This Row],[waterfront]]=1, "Yes","No")</f>
        <v>No</v>
      </c>
      <c r="M1503" s="4" t="str">
        <f>IF(Homes[[#This Row],[sqft_basement]]&gt;0, "Yes","No")</f>
        <v>Yes</v>
      </c>
      <c r="N1503" t="str">
        <f>CHOOSE(Homes[[#This Row],[view]]+1, "None","Fair","Good","Great","Excellent")</f>
        <v>Great</v>
      </c>
      <c r="O1503" t="str">
        <f>CHOOSE(Homes[[#This Row],[condition]], "Poor","Fair","Average","Good","Excellent")</f>
        <v>Excellent</v>
      </c>
      <c r="P1503">
        <f ca="1">YEAR(TODAY())-Homes[[#This Row],[yr_built]]</f>
        <v>96</v>
      </c>
      <c r="Q1503">
        <v>0</v>
      </c>
      <c r="R1503">
        <f ca="1">IF(Homes[[#This Row],[yr_renovated]]&gt;0, YEAR(TODAY())-Homes[[#This Row],[yr_renovated]], YEAR(TODAY())-Homes[[#This Row],[yr_built]])</f>
        <v>96</v>
      </c>
      <c r="S1503">
        <v>2</v>
      </c>
      <c r="T1503" s="2">
        <v>41829</v>
      </c>
      <c r="U1503" s="3">
        <v>2</v>
      </c>
      <c r="V1503" s="4">
        <f>IFERROR(Homes[[#This Row],[sqft_above]]+Homes[[#This Row],[sqft_basement]]," ")</f>
        <v>1970</v>
      </c>
      <c r="W1503" s="4">
        <v>4166</v>
      </c>
      <c r="X1503">
        <v>0</v>
      </c>
      <c r="Y1503">
        <v>3</v>
      </c>
      <c r="Z1503">
        <v>5</v>
      </c>
      <c r="AA1503" s="4">
        <v>1270</v>
      </c>
      <c r="AB1503" s="4">
        <v>700</v>
      </c>
      <c r="AC1503">
        <v>1929</v>
      </c>
      <c r="AD1503" t="s">
        <v>1631</v>
      </c>
      <c r="AE1503" t="s">
        <v>49</v>
      </c>
      <c r="AF1503" t="s">
        <v>434</v>
      </c>
    </row>
    <row r="1504" spans="1:32">
      <c r="A1504" t="str">
        <f>PROPER(TRIM(Homes[[#This Row],[street]]))</f>
        <v>11824 Se 290Th Pl</v>
      </c>
      <c r="B1504" t="str">
        <f>PROPER(TRIM(Homes[[#This Row],[city]]))</f>
        <v>Auburn</v>
      </c>
      <c r="C1504" t="str">
        <f>_xlfn.TEXTBEFORE(Homes[[#This Row],[statezip]]," ")</f>
        <v>WA</v>
      </c>
      <c r="D1504" s="6" t="str">
        <f>_xlfn.TEXTAFTER(Homes[[#This Row],[statezip]]," ")</f>
        <v>98092</v>
      </c>
      <c r="E1504" s="1">
        <v>550000</v>
      </c>
      <c r="F1504">
        <v>4</v>
      </c>
      <c r="G1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04" s="3" t="str">
        <f>Homes[[#This Row],[bedrooms]] &amp; " bd | " &amp; TEXT(Homes[[#This Row],[bathrooms]],"0.##") &amp; " ba"</f>
        <v>4 bd | 3.5 ba</v>
      </c>
      <c r="I1504" s="4">
        <v>4150</v>
      </c>
      <c r="J1504" s="1">
        <f>IFERROR(Homes[[#This Row],[price]]/Homes[[#This Row],[sqft_living]]," ")</f>
        <v>132.53012048192772</v>
      </c>
      <c r="K1504" s="4">
        <f>IFERROR(Homes[[#This Row],[sqft_lot]]/43560," ")</f>
        <v>0.371831955922865</v>
      </c>
      <c r="L1504" t="str">
        <f>IF(Homes[[#This Row],[waterfront]]=1, "Yes","No")</f>
        <v>No</v>
      </c>
      <c r="M1504" s="4" t="str">
        <f>IF(Homes[[#This Row],[sqft_basement]]&gt;0, "Yes","No")</f>
        <v>No</v>
      </c>
      <c r="N1504" t="str">
        <f>CHOOSE(Homes[[#This Row],[view]]+1, "None","Fair","Good","Great","Excellent")</f>
        <v>None</v>
      </c>
      <c r="O1504" t="str">
        <f>CHOOSE(Homes[[#This Row],[condition]], "Poor","Fair","Average","Good","Excellent")</f>
        <v>Average</v>
      </c>
      <c r="P1504">
        <f ca="1">YEAR(TODAY())-Homes[[#This Row],[yr_built]]</f>
        <v>19</v>
      </c>
      <c r="Q1504">
        <v>0</v>
      </c>
      <c r="R1504">
        <f ca="1">IF(Homes[[#This Row],[yr_renovated]]&gt;0, YEAR(TODAY())-Homes[[#This Row],[yr_renovated]], YEAR(TODAY())-Homes[[#This Row],[yr_built]])</f>
        <v>19</v>
      </c>
      <c r="S1504">
        <v>2</v>
      </c>
      <c r="T1504" s="2">
        <v>41817</v>
      </c>
      <c r="U1504" s="3">
        <v>3.5</v>
      </c>
      <c r="V1504" s="4">
        <f>IFERROR(Homes[[#This Row],[sqft_above]]+Homes[[#This Row],[sqft_basement]]," ")</f>
        <v>4150</v>
      </c>
      <c r="W1504" s="4">
        <v>16197</v>
      </c>
      <c r="X1504">
        <v>0</v>
      </c>
      <c r="Y1504">
        <v>0</v>
      </c>
      <c r="Z1504">
        <v>3</v>
      </c>
      <c r="AA1504" s="4">
        <v>4150</v>
      </c>
      <c r="AB1504" s="4">
        <v>0</v>
      </c>
      <c r="AC1504">
        <v>2006</v>
      </c>
      <c r="AD1504" t="s">
        <v>1632</v>
      </c>
      <c r="AE1504" t="s">
        <v>519</v>
      </c>
      <c r="AF1504" t="s">
        <v>520</v>
      </c>
    </row>
    <row r="1505" spans="1:32">
      <c r="A1505" t="str">
        <f>PROPER(TRIM(Homes[[#This Row],[street]]))</f>
        <v>11815 Se 56Th St</v>
      </c>
      <c r="B1505" t="str">
        <f>PROPER(TRIM(Homes[[#This Row],[city]]))</f>
        <v>Bellevue</v>
      </c>
      <c r="C1505" t="str">
        <f>_xlfn.TEXTBEFORE(Homes[[#This Row],[statezip]]," ")</f>
        <v>WA</v>
      </c>
      <c r="D1505" s="6" t="str">
        <f>_xlfn.TEXTAFTER(Homes[[#This Row],[statezip]]," ")</f>
        <v>98006</v>
      </c>
      <c r="E1505" s="1">
        <v>550000</v>
      </c>
      <c r="F1505">
        <v>3</v>
      </c>
      <c r="G1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5" s="3" t="str">
        <f>Homes[[#This Row],[bedrooms]] &amp; " bd | " &amp; TEXT(Homes[[#This Row],[bathrooms]],"0.##") &amp; " ba"</f>
        <v>3 bd | 2. ba</v>
      </c>
      <c r="I1505" s="4">
        <v>1830</v>
      </c>
      <c r="J1505" s="1">
        <f>IFERROR(Homes[[#This Row],[price]]/Homes[[#This Row],[sqft_living]]," ")</f>
        <v>300.54644808743171</v>
      </c>
      <c r="K1505" s="4">
        <f>IFERROR(Homes[[#This Row],[sqft_lot]]/43560," ")</f>
        <v>0.21010101010101009</v>
      </c>
      <c r="L1505" t="str">
        <f>IF(Homes[[#This Row],[waterfront]]=1, "Yes","No")</f>
        <v>No</v>
      </c>
      <c r="M1505" s="4" t="str">
        <f>IF(Homes[[#This Row],[sqft_basement]]&gt;0, "Yes","No")</f>
        <v>No</v>
      </c>
      <c r="N1505" t="str">
        <f>CHOOSE(Homes[[#This Row],[view]]+1, "None","Fair","Good","Great","Excellent")</f>
        <v>None</v>
      </c>
      <c r="O1505" t="str">
        <f>CHOOSE(Homes[[#This Row],[condition]], "Poor","Fair","Average","Good","Excellent")</f>
        <v>Excellent</v>
      </c>
      <c r="P1505">
        <f ca="1">YEAR(TODAY())-Homes[[#This Row],[yr_built]]</f>
        <v>66</v>
      </c>
      <c r="Q1505">
        <v>0</v>
      </c>
      <c r="R1505">
        <f ca="1">IF(Homes[[#This Row],[yr_renovated]]&gt;0, YEAR(TODAY())-Homes[[#This Row],[yr_renovated]], YEAR(TODAY())-Homes[[#This Row],[yr_built]])</f>
        <v>66</v>
      </c>
      <c r="S1505">
        <v>1</v>
      </c>
      <c r="T1505" s="2">
        <v>41782</v>
      </c>
      <c r="U1505" s="3">
        <v>2</v>
      </c>
      <c r="V1505" s="4">
        <f>IFERROR(Homes[[#This Row],[sqft_above]]+Homes[[#This Row],[sqft_basement]]," ")</f>
        <v>1830</v>
      </c>
      <c r="W1505" s="4">
        <v>9152</v>
      </c>
      <c r="X1505">
        <v>0</v>
      </c>
      <c r="Y1505">
        <v>0</v>
      </c>
      <c r="Z1505">
        <v>5</v>
      </c>
      <c r="AA1505" s="4">
        <v>1830</v>
      </c>
      <c r="AB1505" s="4">
        <v>0</v>
      </c>
      <c r="AC1505">
        <v>1959</v>
      </c>
      <c r="AD1505" t="s">
        <v>1633</v>
      </c>
      <c r="AE1505" t="s">
        <v>33</v>
      </c>
      <c r="AF1505" t="s">
        <v>91</v>
      </c>
    </row>
    <row r="1506" spans="1:32">
      <c r="A1506" t="str">
        <f>PROPER(TRIM(Homes[[#This Row],[street]]))</f>
        <v>2448 137Th Ave Se</v>
      </c>
      <c r="B1506" t="str">
        <f>PROPER(TRIM(Homes[[#This Row],[city]]))</f>
        <v>Bellevue</v>
      </c>
      <c r="C1506" t="str">
        <f>_xlfn.TEXTBEFORE(Homes[[#This Row],[statezip]]," ")</f>
        <v>WA</v>
      </c>
      <c r="D1506" s="6" t="str">
        <f>_xlfn.TEXTAFTER(Homes[[#This Row],[statezip]]," ")</f>
        <v>98005</v>
      </c>
      <c r="E1506" s="1">
        <v>550000</v>
      </c>
      <c r="F1506">
        <v>4</v>
      </c>
      <c r="G1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06" s="3" t="str">
        <f>Homes[[#This Row],[bedrooms]] &amp; " bd | " &amp; TEXT(Homes[[#This Row],[bathrooms]],"0.##") &amp; " ba"</f>
        <v>4 bd | 2. ba</v>
      </c>
      <c r="I1506" s="4">
        <v>2250</v>
      </c>
      <c r="J1506" s="1">
        <f>IFERROR(Homes[[#This Row],[price]]/Homes[[#This Row],[sqft_living]]," ")</f>
        <v>244.44444444444446</v>
      </c>
      <c r="K1506" s="4">
        <f>IFERROR(Homes[[#This Row],[sqft_lot]]/43560," ")</f>
        <v>0.17217630853994489</v>
      </c>
      <c r="L1506" t="str">
        <f>IF(Homes[[#This Row],[waterfront]]=1, "Yes","No")</f>
        <v>No</v>
      </c>
      <c r="M1506" s="4" t="str">
        <f>IF(Homes[[#This Row],[sqft_basement]]&gt;0, "Yes","No")</f>
        <v>Yes</v>
      </c>
      <c r="N1506" t="str">
        <f>CHOOSE(Homes[[#This Row],[view]]+1, "None","Fair","Good","Great","Excellent")</f>
        <v>None</v>
      </c>
      <c r="O1506" t="str">
        <f>CHOOSE(Homes[[#This Row],[condition]], "Poor","Fair","Average","Good","Excellent")</f>
        <v>Excellent</v>
      </c>
      <c r="P1506">
        <f ca="1">YEAR(TODAY())-Homes[[#This Row],[yr_built]]</f>
        <v>69</v>
      </c>
      <c r="Q1506">
        <v>0</v>
      </c>
      <c r="R1506">
        <f ca="1">IF(Homes[[#This Row],[yr_renovated]]&gt;0, YEAR(TODAY())-Homes[[#This Row],[yr_renovated]], YEAR(TODAY())-Homes[[#This Row],[yr_built]])</f>
        <v>69</v>
      </c>
      <c r="S1506">
        <v>1</v>
      </c>
      <c r="T1506" s="2">
        <v>41772</v>
      </c>
      <c r="U1506" s="3">
        <v>2</v>
      </c>
      <c r="V1506" s="4">
        <f>IFERROR(Homes[[#This Row],[sqft_above]]+Homes[[#This Row],[sqft_basement]]," ")</f>
        <v>2250</v>
      </c>
      <c r="W1506" s="4">
        <v>7500</v>
      </c>
      <c r="X1506">
        <v>0</v>
      </c>
      <c r="Y1506">
        <v>0</v>
      </c>
      <c r="Z1506">
        <v>5</v>
      </c>
      <c r="AA1506" s="4">
        <v>1200</v>
      </c>
      <c r="AB1506" s="4">
        <v>1050</v>
      </c>
      <c r="AC1506">
        <v>1956</v>
      </c>
      <c r="AD1506" t="s">
        <v>1634</v>
      </c>
      <c r="AE1506" t="s">
        <v>33</v>
      </c>
      <c r="AF1506" t="s">
        <v>115</v>
      </c>
    </row>
    <row r="1507" spans="1:32">
      <c r="A1507" t="str">
        <f>PROPER(TRIM(Homes[[#This Row],[street]]))</f>
        <v>268 145Th Pl Se</v>
      </c>
      <c r="B1507" t="str">
        <f>PROPER(TRIM(Homes[[#This Row],[city]]))</f>
        <v>Bellevue</v>
      </c>
      <c r="C1507" t="str">
        <f>_xlfn.TEXTBEFORE(Homes[[#This Row],[statezip]]," ")</f>
        <v>WA</v>
      </c>
      <c r="D1507" s="6" t="str">
        <f>_xlfn.TEXTAFTER(Homes[[#This Row],[statezip]]," ")</f>
        <v>98007</v>
      </c>
      <c r="E1507" s="1">
        <v>550000</v>
      </c>
      <c r="F1507">
        <v>3</v>
      </c>
      <c r="G1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07" s="3" t="str">
        <f>Homes[[#This Row],[bedrooms]] &amp; " bd | " &amp; TEXT(Homes[[#This Row],[bathrooms]],"0.##") &amp; " ba"</f>
        <v>3 bd | 2.5 ba</v>
      </c>
      <c r="I1507" s="4">
        <v>1900</v>
      </c>
      <c r="J1507" s="1">
        <f>IFERROR(Homes[[#This Row],[price]]/Homes[[#This Row],[sqft_living]]," ")</f>
        <v>289.4736842105263</v>
      </c>
      <c r="K1507" s="4">
        <f>IFERROR(Homes[[#This Row],[sqft_lot]]/43560," ")</f>
        <v>7.4724517906336094E-2</v>
      </c>
      <c r="L1507" t="str">
        <f>IF(Homes[[#This Row],[waterfront]]=1, "Yes","No")</f>
        <v>No</v>
      </c>
      <c r="M1507" s="4" t="str">
        <f>IF(Homes[[#This Row],[sqft_basement]]&gt;0, "Yes","No")</f>
        <v>No</v>
      </c>
      <c r="N1507" t="str">
        <f>CHOOSE(Homes[[#This Row],[view]]+1, "None","Fair","Good","Great","Excellent")</f>
        <v>None</v>
      </c>
      <c r="O1507" t="str">
        <f>CHOOSE(Homes[[#This Row],[condition]], "Poor","Fair","Average","Good","Excellent")</f>
        <v>Average</v>
      </c>
      <c r="P1507">
        <f ca="1">YEAR(TODAY())-Homes[[#This Row],[yr_built]]</f>
        <v>37</v>
      </c>
      <c r="Q1507">
        <v>2000</v>
      </c>
      <c r="R1507">
        <f ca="1">IF(Homes[[#This Row],[yr_renovated]]&gt;0, YEAR(TODAY())-Homes[[#This Row],[yr_renovated]], YEAR(TODAY())-Homes[[#This Row],[yr_built]])</f>
        <v>25</v>
      </c>
      <c r="S1507">
        <v>2</v>
      </c>
      <c r="T1507" s="2">
        <v>41813</v>
      </c>
      <c r="U1507" s="3">
        <v>2.5</v>
      </c>
      <c r="V1507" s="4">
        <f>IFERROR(Homes[[#This Row],[sqft_above]]+Homes[[#This Row],[sqft_basement]]," ")</f>
        <v>1900</v>
      </c>
      <c r="W1507" s="4">
        <v>3255</v>
      </c>
      <c r="X1507">
        <v>0</v>
      </c>
      <c r="Y1507">
        <v>0</v>
      </c>
      <c r="Z1507">
        <v>3</v>
      </c>
      <c r="AA1507" s="4">
        <v>1900</v>
      </c>
      <c r="AB1507" s="4">
        <v>0</v>
      </c>
      <c r="AC1507">
        <v>1988</v>
      </c>
      <c r="AD1507" t="s">
        <v>1635</v>
      </c>
      <c r="AE1507" t="s">
        <v>33</v>
      </c>
      <c r="AF1507" t="s">
        <v>264</v>
      </c>
    </row>
    <row r="1508" spans="1:32">
      <c r="A1508" t="str">
        <f>PROPER(TRIM(Homes[[#This Row],[street]]))</f>
        <v>320 Nw Boulder Pl</v>
      </c>
      <c r="B1508" t="str">
        <f>PROPER(TRIM(Homes[[#This Row],[city]]))</f>
        <v>Issaquah</v>
      </c>
      <c r="C1508" t="str">
        <f>_xlfn.TEXTBEFORE(Homes[[#This Row],[statezip]]," ")</f>
        <v>WA</v>
      </c>
      <c r="D1508" s="6" t="str">
        <f>_xlfn.TEXTAFTER(Homes[[#This Row],[statezip]]," ")</f>
        <v>98027</v>
      </c>
      <c r="E1508" s="1">
        <v>550000</v>
      </c>
      <c r="F1508">
        <v>3</v>
      </c>
      <c r="G1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08" s="3" t="str">
        <f>Homes[[#This Row],[bedrooms]] &amp; " bd | " &amp; TEXT(Homes[[#This Row],[bathrooms]],"0.##") &amp; " ba"</f>
        <v>3 bd | 3.5 ba</v>
      </c>
      <c r="I1508" s="4">
        <v>2490</v>
      </c>
      <c r="J1508" s="1">
        <f>IFERROR(Homes[[#This Row],[price]]/Homes[[#This Row],[sqft_living]]," ")</f>
        <v>220.88353413654619</v>
      </c>
      <c r="K1508" s="4">
        <f>IFERROR(Homes[[#This Row],[sqft_lot]]/43560," ")</f>
        <v>8.2231404958677687E-2</v>
      </c>
      <c r="L1508" t="str">
        <f>IF(Homes[[#This Row],[waterfront]]=1, "Yes","No")</f>
        <v>No</v>
      </c>
      <c r="M1508" s="4" t="str">
        <f>IF(Homes[[#This Row],[sqft_basement]]&gt;0, "Yes","No")</f>
        <v>Yes</v>
      </c>
      <c r="N1508" t="str">
        <f>CHOOSE(Homes[[#This Row],[view]]+1, "None","Fair","Good","Great","Excellent")</f>
        <v>None</v>
      </c>
      <c r="O1508" t="str">
        <f>CHOOSE(Homes[[#This Row],[condition]], "Poor","Fair","Average","Good","Excellent")</f>
        <v>Average</v>
      </c>
      <c r="P1508">
        <f ca="1">YEAR(TODAY())-Homes[[#This Row],[yr_built]]</f>
        <v>20</v>
      </c>
      <c r="Q1508">
        <v>0</v>
      </c>
      <c r="R1508">
        <f ca="1">IF(Homes[[#This Row],[yr_renovated]]&gt;0, YEAR(TODAY())-Homes[[#This Row],[yr_renovated]], YEAR(TODAY())-Homes[[#This Row],[yr_built]])</f>
        <v>20</v>
      </c>
      <c r="S1508">
        <v>2</v>
      </c>
      <c r="T1508" s="2">
        <v>41828</v>
      </c>
      <c r="U1508" s="3">
        <v>3.5</v>
      </c>
      <c r="V1508" s="4">
        <f>IFERROR(Homes[[#This Row],[sqft_above]]+Homes[[#This Row],[sqft_basement]]," ")</f>
        <v>2490</v>
      </c>
      <c r="W1508" s="4">
        <v>3582</v>
      </c>
      <c r="X1508">
        <v>0</v>
      </c>
      <c r="Y1508">
        <v>0</v>
      </c>
      <c r="Z1508">
        <v>3</v>
      </c>
      <c r="AA1508" s="4">
        <v>1720</v>
      </c>
      <c r="AB1508" s="4">
        <v>770</v>
      </c>
      <c r="AC1508">
        <v>2005</v>
      </c>
      <c r="AD1508" t="s">
        <v>1636</v>
      </c>
      <c r="AE1508" t="s">
        <v>79</v>
      </c>
      <c r="AF1508" t="s">
        <v>82</v>
      </c>
    </row>
    <row r="1509" spans="1:32">
      <c r="A1509" t="str">
        <f>PROPER(TRIM(Homes[[#This Row],[street]]))</f>
        <v>6056 156Th Ave Ne</v>
      </c>
      <c r="B1509" t="str">
        <f>PROPER(TRIM(Homes[[#This Row],[city]]))</f>
        <v>Redmond</v>
      </c>
      <c r="C1509" t="str">
        <f>_xlfn.TEXTBEFORE(Homes[[#This Row],[statezip]]," ")</f>
        <v>WA</v>
      </c>
      <c r="D1509" s="6" t="str">
        <f>_xlfn.TEXTAFTER(Homes[[#This Row],[statezip]]," ")</f>
        <v>98052</v>
      </c>
      <c r="E1509" s="1">
        <v>550000</v>
      </c>
      <c r="F1509">
        <v>4</v>
      </c>
      <c r="G1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09" s="3" t="str">
        <f>Homes[[#This Row],[bedrooms]] &amp; " bd | " &amp; TEXT(Homes[[#This Row],[bathrooms]],"0.##") &amp; " ba"</f>
        <v>4 bd | 1. ba</v>
      </c>
      <c r="I1509" s="4">
        <v>1660</v>
      </c>
      <c r="J1509" s="1">
        <f>IFERROR(Homes[[#This Row],[price]]/Homes[[#This Row],[sqft_living]]," ")</f>
        <v>331.32530120481925</v>
      </c>
      <c r="K1509" s="4">
        <f>IFERROR(Homes[[#This Row],[sqft_lot]]/43560," ")</f>
        <v>0.8</v>
      </c>
      <c r="L1509" t="str">
        <f>IF(Homes[[#This Row],[waterfront]]=1, "Yes","No")</f>
        <v>No</v>
      </c>
      <c r="M1509" s="4" t="str">
        <f>IF(Homes[[#This Row],[sqft_basement]]&gt;0, "Yes","No")</f>
        <v>Yes</v>
      </c>
      <c r="N1509" t="str">
        <f>CHOOSE(Homes[[#This Row],[view]]+1, "None","Fair","Good","Great","Excellent")</f>
        <v>None</v>
      </c>
      <c r="O1509" t="str">
        <f>CHOOSE(Homes[[#This Row],[condition]], "Poor","Fair","Average","Good","Excellent")</f>
        <v>Poor</v>
      </c>
      <c r="P1509">
        <f ca="1">YEAR(TODAY())-Homes[[#This Row],[yr_built]]</f>
        <v>92</v>
      </c>
      <c r="Q1509">
        <v>0</v>
      </c>
      <c r="R1509">
        <f ca="1">IF(Homes[[#This Row],[yr_renovated]]&gt;0, YEAR(TODAY())-Homes[[#This Row],[yr_renovated]], YEAR(TODAY())-Homes[[#This Row],[yr_built]])</f>
        <v>92</v>
      </c>
      <c r="S1509">
        <v>1</v>
      </c>
      <c r="T1509" s="2">
        <v>41787</v>
      </c>
      <c r="U1509" s="3">
        <v>1</v>
      </c>
      <c r="V1509" s="4">
        <f>IFERROR(Homes[[#This Row],[sqft_above]]+Homes[[#This Row],[sqft_basement]]," ")</f>
        <v>1660</v>
      </c>
      <c r="W1509" s="4">
        <v>34848</v>
      </c>
      <c r="X1509">
        <v>0</v>
      </c>
      <c r="Y1509">
        <v>0</v>
      </c>
      <c r="Z1509">
        <v>1</v>
      </c>
      <c r="AA1509" s="4">
        <v>930</v>
      </c>
      <c r="AB1509" s="4">
        <v>730</v>
      </c>
      <c r="AC1509">
        <v>1933</v>
      </c>
      <c r="AD1509" t="s">
        <v>1637</v>
      </c>
      <c r="AE1509" t="s">
        <v>137</v>
      </c>
      <c r="AF1509" t="s">
        <v>138</v>
      </c>
    </row>
    <row r="1510" spans="1:32">
      <c r="A1510" t="str">
        <f>PROPER(TRIM(Homes[[#This Row],[street]]))</f>
        <v>5606 160Th Ave Ne</v>
      </c>
      <c r="B1510" t="str">
        <f>PROPER(TRIM(Homes[[#This Row],[city]]))</f>
        <v>Redmond</v>
      </c>
      <c r="C1510" t="str">
        <f>_xlfn.TEXTBEFORE(Homes[[#This Row],[statezip]]," ")</f>
        <v>WA</v>
      </c>
      <c r="D1510" s="6" t="str">
        <f>_xlfn.TEXTAFTER(Homes[[#This Row],[statezip]]," ")</f>
        <v>98052</v>
      </c>
      <c r="E1510" s="1">
        <v>550000</v>
      </c>
      <c r="F1510">
        <v>3</v>
      </c>
      <c r="G1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10" s="3" t="str">
        <f>Homes[[#This Row],[bedrooms]] &amp; " bd | " &amp; TEXT(Homes[[#This Row],[bathrooms]],"0.##") &amp; " ba"</f>
        <v>3 bd | 2.25 ba</v>
      </c>
      <c r="I1510" s="4">
        <v>1720</v>
      </c>
      <c r="J1510" s="1">
        <f>IFERROR(Homes[[#This Row],[price]]/Homes[[#This Row],[sqft_living]]," ")</f>
        <v>319.76744186046511</v>
      </c>
      <c r="K1510" s="4">
        <f>IFERROR(Homes[[#This Row],[sqft_lot]]/43560," ")</f>
        <v>0.22038567493112948</v>
      </c>
      <c r="L1510" t="str">
        <f>IF(Homes[[#This Row],[waterfront]]=1, "Yes","No")</f>
        <v>No</v>
      </c>
      <c r="M1510" s="4" t="str">
        <f>IF(Homes[[#This Row],[sqft_basement]]&gt;0, "Yes","No")</f>
        <v>Yes</v>
      </c>
      <c r="N1510" t="str">
        <f>CHOOSE(Homes[[#This Row],[view]]+1, "None","Fair","Good","Great","Excellent")</f>
        <v>None</v>
      </c>
      <c r="O1510" t="str">
        <f>CHOOSE(Homes[[#This Row],[condition]], "Poor","Fair","Average","Good","Excellent")</f>
        <v>Good</v>
      </c>
      <c r="P1510">
        <f ca="1">YEAR(TODAY())-Homes[[#This Row],[yr_built]]</f>
        <v>58</v>
      </c>
      <c r="Q1510">
        <v>0</v>
      </c>
      <c r="R1510">
        <f ca="1">IF(Homes[[#This Row],[yr_renovated]]&gt;0, YEAR(TODAY())-Homes[[#This Row],[yr_renovated]], YEAR(TODAY())-Homes[[#This Row],[yr_built]])</f>
        <v>58</v>
      </c>
      <c r="S1510">
        <v>1</v>
      </c>
      <c r="T1510" s="2">
        <v>41820</v>
      </c>
      <c r="U1510" s="3">
        <v>2.25</v>
      </c>
      <c r="V1510" s="4">
        <f>IFERROR(Homes[[#This Row],[sqft_above]]+Homes[[#This Row],[sqft_basement]]," ")</f>
        <v>1720</v>
      </c>
      <c r="W1510" s="4">
        <v>9600</v>
      </c>
      <c r="X1510">
        <v>0</v>
      </c>
      <c r="Y1510">
        <v>0</v>
      </c>
      <c r="Z1510">
        <v>4</v>
      </c>
      <c r="AA1510" s="4">
        <v>1220</v>
      </c>
      <c r="AB1510" s="4">
        <v>500</v>
      </c>
      <c r="AC1510">
        <v>1967</v>
      </c>
      <c r="AD1510" t="s">
        <v>1638</v>
      </c>
      <c r="AE1510" t="s">
        <v>137</v>
      </c>
      <c r="AF1510" t="s">
        <v>138</v>
      </c>
    </row>
    <row r="1511" spans="1:32">
      <c r="A1511" t="str">
        <f>PROPER(TRIM(Homes[[#This Row],[street]]))</f>
        <v>13820 Ne 72Nd Pl</v>
      </c>
      <c r="B1511" t="str">
        <f>PROPER(TRIM(Homes[[#This Row],[city]]))</f>
        <v>Redmond</v>
      </c>
      <c r="C1511" t="str">
        <f>_xlfn.TEXTBEFORE(Homes[[#This Row],[statezip]]," ")</f>
        <v>WA</v>
      </c>
      <c r="D1511" s="6" t="str">
        <f>_xlfn.TEXTAFTER(Homes[[#This Row],[statezip]]," ")</f>
        <v>98052</v>
      </c>
      <c r="E1511" s="1">
        <v>550000</v>
      </c>
      <c r="F1511">
        <v>3</v>
      </c>
      <c r="G1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11" s="3" t="str">
        <f>Homes[[#This Row],[bedrooms]] &amp; " bd | " &amp; TEXT(Homes[[#This Row],[bathrooms]],"0.##") &amp; " ba"</f>
        <v>3 bd | 1.75 ba</v>
      </c>
      <c r="I1511" s="4">
        <v>1840</v>
      </c>
      <c r="J1511" s="1">
        <f>IFERROR(Homes[[#This Row],[price]]/Homes[[#This Row],[sqft_living]]," ")</f>
        <v>298.91304347826087</v>
      </c>
      <c r="K1511" s="4">
        <f>IFERROR(Homes[[#This Row],[sqft_lot]]/43560," ")</f>
        <v>0.18562901744719926</v>
      </c>
      <c r="L1511" t="str">
        <f>IF(Homes[[#This Row],[waterfront]]=1, "Yes","No")</f>
        <v>No</v>
      </c>
      <c r="M1511" s="4" t="str">
        <f>IF(Homes[[#This Row],[sqft_basement]]&gt;0, "Yes","No")</f>
        <v>No</v>
      </c>
      <c r="N1511" t="str">
        <f>CHOOSE(Homes[[#This Row],[view]]+1, "None","Fair","Good","Great","Excellent")</f>
        <v>None</v>
      </c>
      <c r="O1511" t="str">
        <f>CHOOSE(Homes[[#This Row],[condition]], "Poor","Fair","Average","Good","Excellent")</f>
        <v>Good</v>
      </c>
      <c r="P1511">
        <f ca="1">YEAR(TODAY())-Homes[[#This Row],[yr_built]]</f>
        <v>61</v>
      </c>
      <c r="Q1511">
        <v>0</v>
      </c>
      <c r="R1511">
        <f ca="1">IF(Homes[[#This Row],[yr_renovated]]&gt;0, YEAR(TODAY())-Homes[[#This Row],[yr_renovated]], YEAR(TODAY())-Homes[[#This Row],[yr_built]])</f>
        <v>61</v>
      </c>
      <c r="S1511">
        <v>1</v>
      </c>
      <c r="T1511" s="2">
        <v>41813</v>
      </c>
      <c r="U1511" s="3">
        <v>1.75</v>
      </c>
      <c r="V1511" s="4">
        <f>IFERROR(Homes[[#This Row],[sqft_above]]+Homes[[#This Row],[sqft_basement]]," ")</f>
        <v>1840</v>
      </c>
      <c r="W1511" s="4">
        <v>8086</v>
      </c>
      <c r="X1511">
        <v>0</v>
      </c>
      <c r="Y1511">
        <v>0</v>
      </c>
      <c r="Z1511">
        <v>4</v>
      </c>
      <c r="AA1511" s="4">
        <v>1840</v>
      </c>
      <c r="AB1511" s="4">
        <v>0</v>
      </c>
      <c r="AC1511">
        <v>1964</v>
      </c>
      <c r="AD1511" t="s">
        <v>1639</v>
      </c>
      <c r="AE1511" t="s">
        <v>137</v>
      </c>
      <c r="AF1511" t="s">
        <v>138</v>
      </c>
    </row>
    <row r="1512" spans="1:32">
      <c r="A1512" t="str">
        <f>PROPER(TRIM(Homes[[#This Row],[street]]))</f>
        <v>4216 232Nd Ave Ne</v>
      </c>
      <c r="B1512" t="str">
        <f>PROPER(TRIM(Homes[[#This Row],[city]]))</f>
        <v>Redmond</v>
      </c>
      <c r="C1512" t="str">
        <f>_xlfn.TEXTBEFORE(Homes[[#This Row],[statezip]]," ")</f>
        <v>WA</v>
      </c>
      <c r="D1512" s="6" t="str">
        <f>_xlfn.TEXTAFTER(Homes[[#This Row],[statezip]]," ")</f>
        <v>98053</v>
      </c>
      <c r="E1512" s="1">
        <v>550000</v>
      </c>
      <c r="F1512">
        <v>3</v>
      </c>
      <c r="G1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12" s="3" t="str">
        <f>Homes[[#This Row],[bedrooms]] &amp; " bd | " &amp; TEXT(Homes[[#This Row],[bathrooms]],"0.##") &amp; " ba"</f>
        <v>3 bd | 2.25 ba</v>
      </c>
      <c r="I1512" s="4">
        <v>1980</v>
      </c>
      <c r="J1512" s="1">
        <f>IFERROR(Homes[[#This Row],[price]]/Homes[[#This Row],[sqft_living]]," ")</f>
        <v>277.77777777777777</v>
      </c>
      <c r="K1512" s="4">
        <f>IFERROR(Homes[[#This Row],[sqft_lot]]/43560," ")</f>
        <v>0.9386363636363636</v>
      </c>
      <c r="L1512" t="str">
        <f>IF(Homes[[#This Row],[waterfront]]=1, "Yes","No")</f>
        <v>No</v>
      </c>
      <c r="M1512" s="4" t="str">
        <f>IF(Homes[[#This Row],[sqft_basement]]&gt;0, "Yes","No")</f>
        <v>No</v>
      </c>
      <c r="N1512" t="str">
        <f>CHOOSE(Homes[[#This Row],[view]]+1, "None","Fair","Good","Great","Excellent")</f>
        <v>None</v>
      </c>
      <c r="O1512" t="str">
        <f>CHOOSE(Homes[[#This Row],[condition]], "Poor","Fair","Average","Good","Excellent")</f>
        <v>Good</v>
      </c>
      <c r="P1512">
        <f ca="1">YEAR(TODAY())-Homes[[#This Row],[yr_built]]</f>
        <v>45</v>
      </c>
      <c r="Q1512">
        <v>0</v>
      </c>
      <c r="R1512">
        <f ca="1">IF(Homes[[#This Row],[yr_renovated]]&gt;0, YEAR(TODAY())-Homes[[#This Row],[yr_renovated]], YEAR(TODAY())-Homes[[#This Row],[yr_built]])</f>
        <v>45</v>
      </c>
      <c r="S1512">
        <v>1</v>
      </c>
      <c r="T1512" s="2">
        <v>41774</v>
      </c>
      <c r="U1512" s="3">
        <v>2.25</v>
      </c>
      <c r="V1512" s="4">
        <f>IFERROR(Homes[[#This Row],[sqft_above]]+Homes[[#This Row],[sqft_basement]]," ")</f>
        <v>1980</v>
      </c>
      <c r="W1512" s="4">
        <v>40887</v>
      </c>
      <c r="X1512">
        <v>0</v>
      </c>
      <c r="Y1512">
        <v>0</v>
      </c>
      <c r="Z1512">
        <v>4</v>
      </c>
      <c r="AA1512" s="4">
        <v>1980</v>
      </c>
      <c r="AB1512" s="4">
        <v>0</v>
      </c>
      <c r="AC1512">
        <v>1980</v>
      </c>
      <c r="AD1512" t="s">
        <v>1640</v>
      </c>
      <c r="AE1512" t="s">
        <v>137</v>
      </c>
      <c r="AF1512" t="s">
        <v>208</v>
      </c>
    </row>
    <row r="1513" spans="1:32">
      <c r="A1513" t="str">
        <f>PROPER(TRIM(Homes[[#This Row],[street]]))</f>
        <v>17010 Ne 88Th St</v>
      </c>
      <c r="B1513" t="str">
        <f>PROPER(TRIM(Homes[[#This Row],[city]]))</f>
        <v>Redmond</v>
      </c>
      <c r="C1513" t="str">
        <f>_xlfn.TEXTBEFORE(Homes[[#This Row],[statezip]]," ")</f>
        <v>WA</v>
      </c>
      <c r="D1513" s="6" t="str">
        <f>_xlfn.TEXTAFTER(Homes[[#This Row],[statezip]]," ")</f>
        <v>98052</v>
      </c>
      <c r="E1513" s="1">
        <v>550000</v>
      </c>
      <c r="F1513">
        <v>4</v>
      </c>
      <c r="G1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13" s="3" t="str">
        <f>Homes[[#This Row],[bedrooms]] &amp; " bd | " &amp; TEXT(Homes[[#This Row],[bathrooms]],"0.##") &amp; " ba"</f>
        <v>4 bd | 1.75 ba</v>
      </c>
      <c r="I1513" s="4">
        <v>2150</v>
      </c>
      <c r="J1513" s="1">
        <f>IFERROR(Homes[[#This Row],[price]]/Homes[[#This Row],[sqft_living]]," ")</f>
        <v>255.81395348837211</v>
      </c>
      <c r="K1513" s="4">
        <f>IFERROR(Homes[[#This Row],[sqft_lot]]/43560," ")</f>
        <v>0.20661157024793389</v>
      </c>
      <c r="L1513" t="str">
        <f>IF(Homes[[#This Row],[waterfront]]=1, "Yes","No")</f>
        <v>No</v>
      </c>
      <c r="M1513" s="4" t="str">
        <f>IF(Homes[[#This Row],[sqft_basement]]&gt;0, "Yes","No")</f>
        <v>Yes</v>
      </c>
      <c r="N1513" t="str">
        <f>CHOOSE(Homes[[#This Row],[view]]+1, "None","Fair","Good","Great","Excellent")</f>
        <v>None</v>
      </c>
      <c r="O1513" t="str">
        <f>CHOOSE(Homes[[#This Row],[condition]], "Poor","Fair","Average","Good","Excellent")</f>
        <v>Good</v>
      </c>
      <c r="P1513">
        <f ca="1">YEAR(TODAY())-Homes[[#This Row],[yr_built]]</f>
        <v>59</v>
      </c>
      <c r="Q1513">
        <v>0</v>
      </c>
      <c r="R1513">
        <f ca="1">IF(Homes[[#This Row],[yr_renovated]]&gt;0, YEAR(TODAY())-Homes[[#This Row],[yr_renovated]], YEAR(TODAY())-Homes[[#This Row],[yr_built]])</f>
        <v>59</v>
      </c>
      <c r="S1513">
        <v>1</v>
      </c>
      <c r="T1513" s="2">
        <v>41829</v>
      </c>
      <c r="U1513" s="3">
        <v>1.75</v>
      </c>
      <c r="V1513" s="4">
        <f>IFERROR(Homes[[#This Row],[sqft_above]]+Homes[[#This Row],[sqft_basement]]," ")</f>
        <v>2150</v>
      </c>
      <c r="W1513" s="4">
        <v>9000</v>
      </c>
      <c r="X1513">
        <v>0</v>
      </c>
      <c r="Y1513">
        <v>0</v>
      </c>
      <c r="Z1513">
        <v>4</v>
      </c>
      <c r="AA1513" s="4">
        <v>1110</v>
      </c>
      <c r="AB1513" s="4">
        <v>1040</v>
      </c>
      <c r="AC1513">
        <v>1966</v>
      </c>
      <c r="AD1513" t="s">
        <v>1641</v>
      </c>
      <c r="AE1513" t="s">
        <v>137</v>
      </c>
      <c r="AF1513" t="s">
        <v>138</v>
      </c>
    </row>
    <row r="1514" spans="1:32">
      <c r="A1514" t="str">
        <f>PROPER(TRIM(Homes[[#This Row],[street]]))</f>
        <v>8520 169Th Ct Ne</v>
      </c>
      <c r="B1514" t="str">
        <f>PROPER(TRIM(Homes[[#This Row],[city]]))</f>
        <v>Redmond</v>
      </c>
      <c r="C1514" t="str">
        <f>_xlfn.TEXTBEFORE(Homes[[#This Row],[statezip]]," ")</f>
        <v>WA</v>
      </c>
      <c r="D1514" s="6" t="str">
        <f>_xlfn.TEXTAFTER(Homes[[#This Row],[statezip]]," ")</f>
        <v>98052</v>
      </c>
      <c r="E1514" s="1">
        <v>550000</v>
      </c>
      <c r="F1514">
        <v>4</v>
      </c>
      <c r="G1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4" s="3" t="str">
        <f>Homes[[#This Row],[bedrooms]] &amp; " bd | " &amp; TEXT(Homes[[#This Row],[bathrooms]],"0.##") &amp; " ba"</f>
        <v>4 bd | 2.5 ba</v>
      </c>
      <c r="I1514" s="4">
        <v>2170</v>
      </c>
      <c r="J1514" s="1">
        <f>IFERROR(Homes[[#This Row],[price]]/Homes[[#This Row],[sqft_living]]," ")</f>
        <v>253.45622119815667</v>
      </c>
      <c r="K1514" s="4">
        <f>IFERROR(Homes[[#This Row],[sqft_lot]]/43560," ")</f>
        <v>0.22038567493112948</v>
      </c>
      <c r="L1514" t="str">
        <f>IF(Homes[[#This Row],[waterfront]]=1, "Yes","No")</f>
        <v>No</v>
      </c>
      <c r="M1514" s="4" t="str">
        <f>IF(Homes[[#This Row],[sqft_basement]]&gt;0, "Yes","No")</f>
        <v>Yes</v>
      </c>
      <c r="N1514" t="str">
        <f>CHOOSE(Homes[[#This Row],[view]]+1, "None","Fair","Good","Great","Excellent")</f>
        <v>None</v>
      </c>
      <c r="O1514" t="str">
        <f>CHOOSE(Homes[[#This Row],[condition]], "Poor","Fair","Average","Good","Excellent")</f>
        <v>Average</v>
      </c>
      <c r="P1514">
        <f ca="1">YEAR(TODAY())-Homes[[#This Row],[yr_built]]</f>
        <v>45</v>
      </c>
      <c r="Q1514">
        <v>0</v>
      </c>
      <c r="R1514">
        <f ca="1">IF(Homes[[#This Row],[yr_renovated]]&gt;0, YEAR(TODAY())-Homes[[#This Row],[yr_renovated]], YEAR(TODAY())-Homes[[#This Row],[yr_built]])</f>
        <v>45</v>
      </c>
      <c r="S1514">
        <v>1</v>
      </c>
      <c r="T1514" s="2">
        <v>41793</v>
      </c>
      <c r="U1514" s="3">
        <v>2.5</v>
      </c>
      <c r="V1514" s="4">
        <f>IFERROR(Homes[[#This Row],[sqft_above]]+Homes[[#This Row],[sqft_basement]]," ")</f>
        <v>2170</v>
      </c>
      <c r="W1514" s="4">
        <v>9600</v>
      </c>
      <c r="X1514">
        <v>0</v>
      </c>
      <c r="Y1514">
        <v>0</v>
      </c>
      <c r="Z1514">
        <v>3</v>
      </c>
      <c r="AA1514" s="4">
        <v>1460</v>
      </c>
      <c r="AB1514" s="4">
        <v>710</v>
      </c>
      <c r="AC1514">
        <v>1980</v>
      </c>
      <c r="AD1514" t="s">
        <v>1642</v>
      </c>
      <c r="AE1514" t="s">
        <v>137</v>
      </c>
      <c r="AF1514" t="s">
        <v>138</v>
      </c>
    </row>
    <row r="1515" spans="1:32">
      <c r="A1515" t="str">
        <f>PROPER(TRIM(Homes[[#This Row],[street]]))</f>
        <v>919 N 33Rd St</v>
      </c>
      <c r="B1515" t="str">
        <f>PROPER(TRIM(Homes[[#This Row],[city]]))</f>
        <v>Renton</v>
      </c>
      <c r="C1515" t="str">
        <f>_xlfn.TEXTBEFORE(Homes[[#This Row],[statezip]]," ")</f>
        <v>WA</v>
      </c>
      <c r="D1515" s="6" t="str">
        <f>_xlfn.TEXTAFTER(Homes[[#This Row],[statezip]]," ")</f>
        <v>98056</v>
      </c>
      <c r="E1515" s="1">
        <v>550000</v>
      </c>
      <c r="F1515">
        <v>3</v>
      </c>
      <c r="G1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5" s="3" t="str">
        <f>Homes[[#This Row],[bedrooms]] &amp; " bd | " &amp; TEXT(Homes[[#This Row],[bathrooms]],"0.##") &amp; " ba"</f>
        <v>3 bd | 2.5 ba</v>
      </c>
      <c r="I1515" s="4">
        <v>2510</v>
      </c>
      <c r="J1515" s="1">
        <f>IFERROR(Homes[[#This Row],[price]]/Homes[[#This Row],[sqft_living]]," ")</f>
        <v>219.12350597609563</v>
      </c>
      <c r="K1515" s="4">
        <f>IFERROR(Homes[[#This Row],[sqft_lot]]/43560," ")</f>
        <v>0.12396694214876033</v>
      </c>
      <c r="L1515" t="str">
        <f>IF(Homes[[#This Row],[waterfront]]=1, "Yes","No")</f>
        <v>No</v>
      </c>
      <c r="M1515" s="4" t="str">
        <f>IF(Homes[[#This Row],[sqft_basement]]&gt;0, "Yes","No")</f>
        <v>No</v>
      </c>
      <c r="N1515" t="str">
        <f>CHOOSE(Homes[[#This Row],[view]]+1, "None","Fair","Good","Great","Excellent")</f>
        <v>None</v>
      </c>
      <c r="O1515" t="str">
        <f>CHOOSE(Homes[[#This Row],[condition]], "Poor","Fair","Average","Good","Excellent")</f>
        <v>Average</v>
      </c>
      <c r="P1515">
        <f ca="1">YEAR(TODAY())-Homes[[#This Row],[yr_built]]</f>
        <v>33</v>
      </c>
      <c r="Q1515">
        <v>0</v>
      </c>
      <c r="R1515">
        <f ca="1">IF(Homes[[#This Row],[yr_renovated]]&gt;0, YEAR(TODAY())-Homes[[#This Row],[yr_renovated]], YEAR(TODAY())-Homes[[#This Row],[yr_built]])</f>
        <v>33</v>
      </c>
      <c r="S1515">
        <v>2</v>
      </c>
      <c r="T1515" s="2">
        <v>41782</v>
      </c>
      <c r="U1515" s="3">
        <v>2.5</v>
      </c>
      <c r="V1515" s="4">
        <f>IFERROR(Homes[[#This Row],[sqft_above]]+Homes[[#This Row],[sqft_basement]]," ")</f>
        <v>2510</v>
      </c>
      <c r="W1515" s="4">
        <v>5400</v>
      </c>
      <c r="X1515">
        <v>0</v>
      </c>
      <c r="Y1515">
        <v>0</v>
      </c>
      <c r="Z1515">
        <v>3</v>
      </c>
      <c r="AA1515" s="4">
        <v>2510</v>
      </c>
      <c r="AB1515" s="4">
        <v>0</v>
      </c>
      <c r="AC1515">
        <v>1992</v>
      </c>
      <c r="AD1515" t="s">
        <v>1643</v>
      </c>
      <c r="AE1515" t="s">
        <v>319</v>
      </c>
      <c r="AF1515" t="s">
        <v>672</v>
      </c>
    </row>
    <row r="1516" spans="1:32">
      <c r="A1516" t="str">
        <f>PROPER(TRIM(Homes[[#This Row],[street]]))</f>
        <v>5314 Ne 17Th Pl</v>
      </c>
      <c r="B1516" t="str">
        <f>PROPER(TRIM(Homes[[#This Row],[city]]))</f>
        <v>Renton</v>
      </c>
      <c r="C1516" t="str">
        <f>_xlfn.TEXTBEFORE(Homes[[#This Row],[statezip]]," ")</f>
        <v>WA</v>
      </c>
      <c r="D1516" s="6" t="str">
        <f>_xlfn.TEXTAFTER(Homes[[#This Row],[statezip]]," ")</f>
        <v>98059</v>
      </c>
      <c r="E1516" s="1">
        <v>550000</v>
      </c>
      <c r="F1516">
        <v>4</v>
      </c>
      <c r="G1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6" s="3" t="str">
        <f>Homes[[#This Row],[bedrooms]] &amp; " bd | " &amp; TEXT(Homes[[#This Row],[bathrooms]],"0.##") &amp; " ba"</f>
        <v>4 bd | 2.5 ba</v>
      </c>
      <c r="I1516" s="4">
        <v>2700</v>
      </c>
      <c r="J1516" s="1">
        <f>IFERROR(Homes[[#This Row],[price]]/Homes[[#This Row],[sqft_living]]," ")</f>
        <v>203.7037037037037</v>
      </c>
      <c r="K1516" s="4">
        <f>IFERROR(Homes[[#This Row],[sqft_lot]]/43560," ")</f>
        <v>0.11822773186409551</v>
      </c>
      <c r="L1516" t="str">
        <f>IF(Homes[[#This Row],[waterfront]]=1, "Yes","No")</f>
        <v>No</v>
      </c>
      <c r="M1516" s="4" t="str">
        <f>IF(Homes[[#This Row],[sqft_basement]]&gt;0, "Yes","No")</f>
        <v>No</v>
      </c>
      <c r="N1516" t="str">
        <f>CHOOSE(Homes[[#This Row],[view]]+1, "None","Fair","Good","Great","Excellent")</f>
        <v>None</v>
      </c>
      <c r="O1516" t="str">
        <f>CHOOSE(Homes[[#This Row],[condition]], "Poor","Fair","Average","Good","Excellent")</f>
        <v>Average</v>
      </c>
      <c r="P1516">
        <f ca="1">YEAR(TODAY())-Homes[[#This Row],[yr_built]]</f>
        <v>18</v>
      </c>
      <c r="Q1516">
        <v>0</v>
      </c>
      <c r="R1516">
        <f ca="1">IF(Homes[[#This Row],[yr_renovated]]&gt;0, YEAR(TODAY())-Homes[[#This Row],[yr_renovated]], YEAR(TODAY())-Homes[[#This Row],[yr_built]])</f>
        <v>18</v>
      </c>
      <c r="S1516">
        <v>2</v>
      </c>
      <c r="T1516" s="2">
        <v>41795</v>
      </c>
      <c r="U1516" s="3">
        <v>2.5</v>
      </c>
      <c r="V1516" s="4">
        <f>IFERROR(Homes[[#This Row],[sqft_above]]+Homes[[#This Row],[sqft_basement]]," ")</f>
        <v>2700</v>
      </c>
      <c r="W1516" s="4">
        <v>5150</v>
      </c>
      <c r="X1516">
        <v>0</v>
      </c>
      <c r="Y1516">
        <v>0</v>
      </c>
      <c r="Z1516">
        <v>3</v>
      </c>
      <c r="AA1516" s="4">
        <v>2700</v>
      </c>
      <c r="AB1516" s="4">
        <v>0</v>
      </c>
      <c r="AC1516">
        <v>2007</v>
      </c>
      <c r="AD1516" t="s">
        <v>1644</v>
      </c>
      <c r="AE1516" t="s">
        <v>319</v>
      </c>
      <c r="AF1516" t="s">
        <v>282</v>
      </c>
    </row>
    <row r="1517" spans="1:32">
      <c r="A1517" t="str">
        <f>PROPER(TRIM(Homes[[#This Row],[street]]))</f>
        <v>18647 108Th Ave Se</v>
      </c>
      <c r="B1517" t="str">
        <f>PROPER(TRIM(Homes[[#This Row],[city]]))</f>
        <v>Renton</v>
      </c>
      <c r="C1517" t="str">
        <f>_xlfn.TEXTBEFORE(Homes[[#This Row],[statezip]]," ")</f>
        <v>WA</v>
      </c>
      <c r="D1517" s="6" t="str">
        <f>_xlfn.TEXTAFTER(Homes[[#This Row],[statezip]]," ")</f>
        <v>98055</v>
      </c>
      <c r="E1517" s="1">
        <v>550000</v>
      </c>
      <c r="F1517">
        <v>4</v>
      </c>
      <c r="G1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17" s="3" t="str">
        <f>Homes[[#This Row],[bedrooms]] &amp; " bd | " &amp; TEXT(Homes[[#This Row],[bathrooms]],"0.##") &amp; " ba"</f>
        <v>4 bd | 1.5 ba</v>
      </c>
      <c r="I1517" s="4">
        <v>2750</v>
      </c>
      <c r="J1517" s="1">
        <f>IFERROR(Homes[[#This Row],[price]]/Homes[[#This Row],[sqft_living]]," ")</f>
        <v>200</v>
      </c>
      <c r="K1517" s="4">
        <f>IFERROR(Homes[[#This Row],[sqft_lot]]/43560," ")</f>
        <v>2.95</v>
      </c>
      <c r="L1517" t="str">
        <f>IF(Homes[[#This Row],[waterfront]]=1, "Yes","No")</f>
        <v>No</v>
      </c>
      <c r="M1517" s="4" t="str">
        <f>IF(Homes[[#This Row],[sqft_basement]]&gt;0, "Yes","No")</f>
        <v>Yes</v>
      </c>
      <c r="N1517" t="str">
        <f>CHOOSE(Homes[[#This Row],[view]]+1, "None","Fair","Good","Great","Excellent")</f>
        <v>None</v>
      </c>
      <c r="O1517" t="str">
        <f>CHOOSE(Homes[[#This Row],[condition]], "Poor","Fair","Average","Good","Excellent")</f>
        <v>Fair</v>
      </c>
      <c r="P1517">
        <f ca="1">YEAR(TODAY())-Homes[[#This Row],[yr_built]]</f>
        <v>67</v>
      </c>
      <c r="Q1517">
        <v>0</v>
      </c>
      <c r="R1517">
        <f ca="1">IF(Homes[[#This Row],[yr_renovated]]&gt;0, YEAR(TODAY())-Homes[[#This Row],[yr_renovated]], YEAR(TODAY())-Homes[[#This Row],[yr_built]])</f>
        <v>67</v>
      </c>
      <c r="S1517">
        <v>1</v>
      </c>
      <c r="T1517" s="2">
        <v>41820</v>
      </c>
      <c r="U1517" s="3">
        <v>1.5</v>
      </c>
      <c r="V1517" s="4">
        <f>IFERROR(Homes[[#This Row],[sqft_above]]+Homes[[#This Row],[sqft_basement]]," ")</f>
        <v>2750</v>
      </c>
      <c r="W1517" s="4">
        <v>128502</v>
      </c>
      <c r="X1517">
        <v>0</v>
      </c>
      <c r="Y1517">
        <v>0</v>
      </c>
      <c r="Z1517">
        <v>2</v>
      </c>
      <c r="AA1517" s="4">
        <v>1500</v>
      </c>
      <c r="AB1517" s="4">
        <v>1250</v>
      </c>
      <c r="AC1517">
        <v>1958</v>
      </c>
      <c r="AD1517" t="s">
        <v>1645</v>
      </c>
      <c r="AE1517" t="s">
        <v>319</v>
      </c>
      <c r="AF1517" t="s">
        <v>1614</v>
      </c>
    </row>
    <row r="1518" spans="1:32">
      <c r="A1518" t="str">
        <f>PROPER(TRIM(Homes[[#This Row],[street]]))</f>
        <v>24811 Se 19Th St</v>
      </c>
      <c r="B1518" t="str">
        <f>PROPER(TRIM(Homes[[#This Row],[city]]))</f>
        <v>Sammamish</v>
      </c>
      <c r="C1518" t="str">
        <f>_xlfn.TEXTBEFORE(Homes[[#This Row],[statezip]]," ")</f>
        <v>WA</v>
      </c>
      <c r="D1518" s="6" t="str">
        <f>_xlfn.TEXTAFTER(Homes[[#This Row],[statezip]]," ")</f>
        <v>98075</v>
      </c>
      <c r="E1518" s="1">
        <v>550000</v>
      </c>
      <c r="F1518">
        <v>3</v>
      </c>
      <c r="G1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18" s="3" t="str">
        <f>Homes[[#This Row],[bedrooms]] &amp; " bd | " &amp; TEXT(Homes[[#This Row],[bathrooms]],"0.##") &amp; " ba"</f>
        <v>3 bd | 2.5 ba</v>
      </c>
      <c r="I1518" s="4">
        <v>2260</v>
      </c>
      <c r="J1518" s="1">
        <f>IFERROR(Homes[[#This Row],[price]]/Homes[[#This Row],[sqft_living]]," ")</f>
        <v>243.36283185840708</v>
      </c>
      <c r="K1518" s="4">
        <f>IFERROR(Homes[[#This Row],[sqft_lot]]/43560," ")</f>
        <v>9.5615243342516074E-2</v>
      </c>
      <c r="L1518" t="str">
        <f>IF(Homes[[#This Row],[waterfront]]=1, "Yes","No")</f>
        <v>No</v>
      </c>
      <c r="M1518" s="4" t="str">
        <f>IF(Homes[[#This Row],[sqft_basement]]&gt;0, "Yes","No")</f>
        <v>No</v>
      </c>
      <c r="N1518" t="str">
        <f>CHOOSE(Homes[[#This Row],[view]]+1, "None","Fair","Good","Great","Excellent")</f>
        <v>None</v>
      </c>
      <c r="O1518" t="str">
        <f>CHOOSE(Homes[[#This Row],[condition]], "Poor","Fair","Average","Good","Excellent")</f>
        <v>Average</v>
      </c>
      <c r="P1518">
        <f ca="1">YEAR(TODAY())-Homes[[#This Row],[yr_built]]</f>
        <v>20</v>
      </c>
      <c r="Q1518">
        <v>0</v>
      </c>
      <c r="R1518">
        <f ca="1">IF(Homes[[#This Row],[yr_renovated]]&gt;0, YEAR(TODAY())-Homes[[#This Row],[yr_renovated]], YEAR(TODAY())-Homes[[#This Row],[yr_built]])</f>
        <v>20</v>
      </c>
      <c r="S1518">
        <v>2</v>
      </c>
      <c r="T1518" s="2">
        <v>41799</v>
      </c>
      <c r="U1518" s="3">
        <v>2.5</v>
      </c>
      <c r="V1518" s="4">
        <f>IFERROR(Homes[[#This Row],[sqft_above]]+Homes[[#This Row],[sqft_basement]]," ")</f>
        <v>2260</v>
      </c>
      <c r="W1518" s="4">
        <v>4165</v>
      </c>
      <c r="X1518">
        <v>0</v>
      </c>
      <c r="Y1518">
        <v>0</v>
      </c>
      <c r="Z1518">
        <v>3</v>
      </c>
      <c r="AA1518" s="4">
        <v>2260</v>
      </c>
      <c r="AB1518" s="4">
        <v>0</v>
      </c>
      <c r="AC1518">
        <v>2005</v>
      </c>
      <c r="AD1518" t="s">
        <v>1646</v>
      </c>
      <c r="AE1518" t="s">
        <v>102</v>
      </c>
      <c r="AF1518" t="s">
        <v>103</v>
      </c>
    </row>
    <row r="1519" spans="1:32">
      <c r="A1519" t="str">
        <f>PROPER(TRIM(Homes[[#This Row],[street]]))</f>
        <v>3822 42Nd Ave Sw</v>
      </c>
      <c r="B1519" t="str">
        <f>PROPER(TRIM(Homes[[#This Row],[city]]))</f>
        <v>Seattle</v>
      </c>
      <c r="C1519" t="str">
        <f>_xlfn.TEXTBEFORE(Homes[[#This Row],[statezip]]," ")</f>
        <v>WA</v>
      </c>
      <c r="D1519" s="6" t="str">
        <f>_xlfn.TEXTAFTER(Homes[[#This Row],[statezip]]," ")</f>
        <v>98116</v>
      </c>
      <c r="E1519" s="1">
        <v>550000</v>
      </c>
      <c r="F1519">
        <v>4</v>
      </c>
      <c r="G1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19" s="3" t="str">
        <f>Homes[[#This Row],[bedrooms]] &amp; " bd | " &amp; TEXT(Homes[[#This Row],[bathrooms]],"0.##") &amp; " ba"</f>
        <v>4 bd | 1. ba</v>
      </c>
      <c r="I1519" s="4">
        <v>1440</v>
      </c>
      <c r="J1519" s="1">
        <f>IFERROR(Homes[[#This Row],[price]]/Homes[[#This Row],[sqft_living]]," ")</f>
        <v>381.94444444444446</v>
      </c>
      <c r="K1519" s="4">
        <f>IFERROR(Homes[[#This Row],[sqft_lot]]/43560," ")</f>
        <v>8.2644628099173556E-2</v>
      </c>
      <c r="L1519" t="str">
        <f>IF(Homes[[#This Row],[waterfront]]=1, "Yes","No")</f>
        <v>No</v>
      </c>
      <c r="M1519" s="4" t="str">
        <f>IF(Homes[[#This Row],[sqft_basement]]&gt;0, "Yes","No")</f>
        <v>No</v>
      </c>
      <c r="N1519" t="str">
        <f>CHOOSE(Homes[[#This Row],[view]]+1, "None","Fair","Good","Great","Excellent")</f>
        <v>None</v>
      </c>
      <c r="O1519" t="str">
        <f>CHOOSE(Homes[[#This Row],[condition]], "Poor","Fair","Average","Good","Excellent")</f>
        <v>Good</v>
      </c>
      <c r="P1519">
        <f ca="1">YEAR(TODAY())-Homes[[#This Row],[yr_built]]</f>
        <v>101</v>
      </c>
      <c r="Q1519">
        <v>0</v>
      </c>
      <c r="R1519">
        <f ca="1">IF(Homes[[#This Row],[yr_renovated]]&gt;0, YEAR(TODAY())-Homes[[#This Row],[yr_renovated]], YEAR(TODAY())-Homes[[#This Row],[yr_built]])</f>
        <v>101</v>
      </c>
      <c r="S1519">
        <v>1.5</v>
      </c>
      <c r="T1519" s="2">
        <v>41829</v>
      </c>
      <c r="U1519" s="3">
        <v>1</v>
      </c>
      <c r="V1519" s="4">
        <f>IFERROR(Homes[[#This Row],[sqft_above]]+Homes[[#This Row],[sqft_basement]]," ")</f>
        <v>1440</v>
      </c>
      <c r="W1519" s="4">
        <v>3600</v>
      </c>
      <c r="X1519">
        <v>0</v>
      </c>
      <c r="Y1519">
        <v>0</v>
      </c>
      <c r="Z1519">
        <v>4</v>
      </c>
      <c r="AA1519" s="4">
        <v>1440</v>
      </c>
      <c r="AB1519" s="4">
        <v>0</v>
      </c>
      <c r="AC1519">
        <v>1924</v>
      </c>
      <c r="AD1519" t="s">
        <v>1647</v>
      </c>
      <c r="AE1519" t="s">
        <v>49</v>
      </c>
      <c r="AF1519" t="s">
        <v>192</v>
      </c>
    </row>
    <row r="1520" spans="1:32">
      <c r="A1520" t="str">
        <f>PROPER(TRIM(Homes[[#This Row],[street]]))</f>
        <v>3946 Sw Portland St</v>
      </c>
      <c r="B1520" t="str">
        <f>PROPER(TRIM(Homes[[#This Row],[city]]))</f>
        <v>Seattle</v>
      </c>
      <c r="C1520" t="str">
        <f>_xlfn.TEXTBEFORE(Homes[[#This Row],[statezip]]," ")</f>
        <v>WA</v>
      </c>
      <c r="D1520" s="6" t="str">
        <f>_xlfn.TEXTAFTER(Homes[[#This Row],[statezip]]," ")</f>
        <v>98136</v>
      </c>
      <c r="E1520" s="1">
        <v>550000</v>
      </c>
      <c r="F1520">
        <v>4</v>
      </c>
      <c r="G1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20" s="3" t="str">
        <f>Homes[[#This Row],[bedrooms]] &amp; " bd | " &amp; TEXT(Homes[[#This Row],[bathrooms]],"0.##") &amp; " ba"</f>
        <v>4 bd | 2.5 ba</v>
      </c>
      <c r="I1520" s="4">
        <v>2700</v>
      </c>
      <c r="J1520" s="1">
        <f>IFERROR(Homes[[#This Row],[price]]/Homes[[#This Row],[sqft_living]]," ")</f>
        <v>203.7037037037037</v>
      </c>
      <c r="K1520" s="4">
        <f>IFERROR(Homes[[#This Row],[sqft_lot]]/43560," ")</f>
        <v>0.11707988980716254</v>
      </c>
      <c r="L1520" t="str">
        <f>IF(Homes[[#This Row],[waterfront]]=1, "Yes","No")</f>
        <v>No</v>
      </c>
      <c r="M1520" s="4" t="str">
        <f>IF(Homes[[#This Row],[sqft_basement]]&gt;0, "Yes","No")</f>
        <v>Yes</v>
      </c>
      <c r="N1520" t="str">
        <f>CHOOSE(Homes[[#This Row],[view]]+1, "None","Fair","Good","Great","Excellent")</f>
        <v>None</v>
      </c>
      <c r="O1520" t="str">
        <f>CHOOSE(Homes[[#This Row],[condition]], "Poor","Fair","Average","Good","Excellent")</f>
        <v>Good</v>
      </c>
      <c r="P1520">
        <f ca="1">YEAR(TODAY())-Homes[[#This Row],[yr_built]]</f>
        <v>57</v>
      </c>
      <c r="Q1520">
        <v>0</v>
      </c>
      <c r="R1520">
        <f ca="1">IF(Homes[[#This Row],[yr_renovated]]&gt;0, YEAR(TODAY())-Homes[[#This Row],[yr_renovated]], YEAR(TODAY())-Homes[[#This Row],[yr_built]])</f>
        <v>57</v>
      </c>
      <c r="S1520">
        <v>1</v>
      </c>
      <c r="T1520" s="2">
        <v>41799</v>
      </c>
      <c r="U1520" s="3">
        <v>2.5</v>
      </c>
      <c r="V1520" s="4">
        <f>IFERROR(Homes[[#This Row],[sqft_above]]+Homes[[#This Row],[sqft_basement]]," ")</f>
        <v>2700</v>
      </c>
      <c r="W1520" s="4">
        <v>5100</v>
      </c>
      <c r="X1520">
        <v>0</v>
      </c>
      <c r="Y1520">
        <v>0</v>
      </c>
      <c r="Z1520">
        <v>4</v>
      </c>
      <c r="AA1520" s="4">
        <v>1440</v>
      </c>
      <c r="AB1520" s="4">
        <v>1260</v>
      </c>
      <c r="AC1520">
        <v>1968</v>
      </c>
      <c r="AD1520" t="s">
        <v>1648</v>
      </c>
      <c r="AE1520" t="s">
        <v>49</v>
      </c>
      <c r="AF1520" t="s">
        <v>298</v>
      </c>
    </row>
    <row r="1521" spans="1:32">
      <c r="A1521" t="str">
        <f>PROPER(TRIM(Homes[[#This Row],[street]]))</f>
        <v>10515 Ashworth Ave N</v>
      </c>
      <c r="B1521" t="str">
        <f>PROPER(TRIM(Homes[[#This Row],[city]]))</f>
        <v>Seattle</v>
      </c>
      <c r="C1521" t="str">
        <f>_xlfn.TEXTBEFORE(Homes[[#This Row],[statezip]]," ")</f>
        <v>WA</v>
      </c>
      <c r="D1521" s="6" t="str">
        <f>_xlfn.TEXTAFTER(Homes[[#This Row],[statezip]]," ")</f>
        <v>98133</v>
      </c>
      <c r="E1521" s="1">
        <v>550000</v>
      </c>
      <c r="F1521">
        <v>5</v>
      </c>
      <c r="G1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21" s="3" t="str">
        <f>Homes[[#This Row],[bedrooms]] &amp; " bd | " &amp; TEXT(Homes[[#This Row],[bathrooms]],"0.##") &amp; " ba"</f>
        <v>5 bd | 2. ba</v>
      </c>
      <c r="I1521" s="4">
        <v>2450</v>
      </c>
      <c r="J1521" s="1">
        <f>IFERROR(Homes[[#This Row],[price]]/Homes[[#This Row],[sqft_living]]," ")</f>
        <v>224.48979591836735</v>
      </c>
      <c r="K1521" s="4">
        <f>IFERROR(Homes[[#This Row],[sqft_lot]]/43560," ")</f>
        <v>0.21781450872359964</v>
      </c>
      <c r="L1521" t="str">
        <f>IF(Homes[[#This Row],[waterfront]]=1, "Yes","No")</f>
        <v>No</v>
      </c>
      <c r="M1521" s="4" t="str">
        <f>IF(Homes[[#This Row],[sqft_basement]]&gt;0, "Yes","No")</f>
        <v>Yes</v>
      </c>
      <c r="N1521" t="str">
        <f>CHOOSE(Homes[[#This Row],[view]]+1, "None","Fair","Good","Great","Excellent")</f>
        <v>None</v>
      </c>
      <c r="O1521" t="str">
        <f>CHOOSE(Homes[[#This Row],[condition]], "Poor","Fair","Average","Good","Excellent")</f>
        <v>Good</v>
      </c>
      <c r="P1521">
        <f ca="1">YEAR(TODAY())-Homes[[#This Row],[yr_built]]</f>
        <v>125</v>
      </c>
      <c r="Q1521">
        <v>1955</v>
      </c>
      <c r="R1521">
        <f ca="1">IF(Homes[[#This Row],[yr_renovated]]&gt;0, YEAR(TODAY())-Homes[[#This Row],[yr_renovated]], YEAR(TODAY())-Homes[[#This Row],[yr_built]])</f>
        <v>70</v>
      </c>
      <c r="S1521">
        <v>1</v>
      </c>
      <c r="T1521" s="2">
        <v>41788</v>
      </c>
      <c r="U1521" s="3">
        <v>2</v>
      </c>
      <c r="V1521" s="4">
        <f>IFERROR(Homes[[#This Row],[sqft_above]]+Homes[[#This Row],[sqft_basement]]," ")</f>
        <v>2450</v>
      </c>
      <c r="W1521" s="4">
        <v>9488</v>
      </c>
      <c r="X1521">
        <v>0</v>
      </c>
      <c r="Y1521">
        <v>0</v>
      </c>
      <c r="Z1521">
        <v>4</v>
      </c>
      <c r="AA1521" s="4">
        <v>1240</v>
      </c>
      <c r="AB1521" s="4">
        <v>1210</v>
      </c>
      <c r="AC1521">
        <v>1900</v>
      </c>
      <c r="AD1521" t="s">
        <v>1649</v>
      </c>
      <c r="AE1521" t="s">
        <v>49</v>
      </c>
      <c r="AF1521" t="s">
        <v>987</v>
      </c>
    </row>
    <row r="1522" spans="1:32">
      <c r="A1522" t="str">
        <f>PROPER(TRIM(Homes[[#This Row],[street]]))</f>
        <v>929 24Th Ave</v>
      </c>
      <c r="B1522" t="str">
        <f>PROPER(TRIM(Homes[[#This Row],[city]]))</f>
        <v>Seattle</v>
      </c>
      <c r="C1522" t="str">
        <f>_xlfn.TEXTBEFORE(Homes[[#This Row],[statezip]]," ")</f>
        <v>WA</v>
      </c>
      <c r="D1522" s="6" t="str">
        <f>_xlfn.TEXTAFTER(Homes[[#This Row],[statezip]]," ")</f>
        <v>98122</v>
      </c>
      <c r="E1522" s="1">
        <v>550000</v>
      </c>
      <c r="F1522">
        <v>3</v>
      </c>
      <c r="G1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22" s="3" t="str">
        <f>Homes[[#This Row],[bedrooms]] &amp; " bd | " &amp; TEXT(Homes[[#This Row],[bathrooms]],"0.##") &amp; " ba"</f>
        <v>3 bd | 1.75 ba</v>
      </c>
      <c r="I1522" s="4">
        <v>1380</v>
      </c>
      <c r="J1522" s="1">
        <f>IFERROR(Homes[[#This Row],[price]]/Homes[[#This Row],[sqft_living]]," ")</f>
        <v>398.55072463768118</v>
      </c>
      <c r="K1522" s="4">
        <f>IFERROR(Homes[[#This Row],[sqft_lot]]/43560," ")</f>
        <v>7.8099173553719009E-2</v>
      </c>
      <c r="L1522" t="str">
        <f>IF(Homes[[#This Row],[waterfront]]=1, "Yes","No")</f>
        <v>No</v>
      </c>
      <c r="M1522" s="4" t="str">
        <f>IF(Homes[[#This Row],[sqft_basement]]&gt;0, "Yes","No")</f>
        <v>No</v>
      </c>
      <c r="N1522" t="str">
        <f>CHOOSE(Homes[[#This Row],[view]]+1, "None","Fair","Good","Great","Excellent")</f>
        <v>None</v>
      </c>
      <c r="O1522" t="str">
        <f>CHOOSE(Homes[[#This Row],[condition]], "Poor","Fair","Average","Good","Excellent")</f>
        <v>Average</v>
      </c>
      <c r="P1522">
        <f ca="1">YEAR(TODAY())-Homes[[#This Row],[yr_built]]</f>
        <v>125</v>
      </c>
      <c r="Q1522">
        <v>2000</v>
      </c>
      <c r="R1522">
        <f ca="1">IF(Homes[[#This Row],[yr_renovated]]&gt;0, YEAR(TODAY())-Homes[[#This Row],[yr_renovated]], YEAR(TODAY())-Homes[[#This Row],[yr_built]])</f>
        <v>25</v>
      </c>
      <c r="S1522">
        <v>1.5</v>
      </c>
      <c r="T1522" s="2">
        <v>41799</v>
      </c>
      <c r="U1522" s="3">
        <v>1.75</v>
      </c>
      <c r="V1522" s="4">
        <f>IFERROR(Homes[[#This Row],[sqft_above]]+Homes[[#This Row],[sqft_basement]]," ")</f>
        <v>1380</v>
      </c>
      <c r="W1522" s="4">
        <v>3402</v>
      </c>
      <c r="X1522">
        <v>0</v>
      </c>
      <c r="Y1522">
        <v>0</v>
      </c>
      <c r="Z1522">
        <v>3</v>
      </c>
      <c r="AA1522" s="4">
        <v>1380</v>
      </c>
      <c r="AB1522" s="4">
        <v>0</v>
      </c>
      <c r="AC1522">
        <v>1900</v>
      </c>
      <c r="AD1522" t="s">
        <v>1650</v>
      </c>
      <c r="AE1522" t="s">
        <v>49</v>
      </c>
      <c r="AF1522" t="s">
        <v>302</v>
      </c>
    </row>
    <row r="1523" spans="1:32">
      <c r="A1523" t="str">
        <f>PROPER(TRIM(Homes[[#This Row],[street]]))</f>
        <v>9417 25Th Ave Ne</v>
      </c>
      <c r="B1523" t="str">
        <f>PROPER(TRIM(Homes[[#This Row],[city]]))</f>
        <v>Seattle</v>
      </c>
      <c r="C1523" t="str">
        <f>_xlfn.TEXTBEFORE(Homes[[#This Row],[statezip]]," ")</f>
        <v>WA</v>
      </c>
      <c r="D1523" s="6" t="str">
        <f>_xlfn.TEXTAFTER(Homes[[#This Row],[statezip]]," ")</f>
        <v>98115</v>
      </c>
      <c r="E1523" s="1">
        <v>550000</v>
      </c>
      <c r="F1523">
        <v>4</v>
      </c>
      <c r="G1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23" s="3" t="str">
        <f>Homes[[#This Row],[bedrooms]] &amp; " bd | " &amp; TEXT(Homes[[#This Row],[bathrooms]],"0.##") &amp; " ba"</f>
        <v>4 bd | 2.75 ba</v>
      </c>
      <c r="I1523" s="4">
        <v>2160</v>
      </c>
      <c r="J1523" s="1">
        <f>IFERROR(Homes[[#This Row],[price]]/Homes[[#This Row],[sqft_living]]," ")</f>
        <v>254.62962962962962</v>
      </c>
      <c r="K1523" s="4">
        <f>IFERROR(Homes[[#This Row],[sqft_lot]]/43560," ")</f>
        <v>0.1148989898989899</v>
      </c>
      <c r="L1523" t="str">
        <f>IF(Homes[[#This Row],[waterfront]]=1, "Yes","No")</f>
        <v>No</v>
      </c>
      <c r="M1523" s="4" t="str">
        <f>IF(Homes[[#This Row],[sqft_basement]]&gt;0, "Yes","No")</f>
        <v>Yes</v>
      </c>
      <c r="N1523" t="str">
        <f>CHOOSE(Homes[[#This Row],[view]]+1, "None","Fair","Good","Great","Excellent")</f>
        <v>None</v>
      </c>
      <c r="O1523" t="str">
        <f>CHOOSE(Homes[[#This Row],[condition]], "Poor","Fair","Average","Good","Excellent")</f>
        <v>Average</v>
      </c>
      <c r="P1523">
        <f ca="1">YEAR(TODAY())-Homes[[#This Row],[yr_built]]</f>
        <v>38</v>
      </c>
      <c r="Q1523">
        <v>2000</v>
      </c>
      <c r="R1523">
        <f ca="1">IF(Homes[[#This Row],[yr_renovated]]&gt;0, YEAR(TODAY())-Homes[[#This Row],[yr_renovated]], YEAR(TODAY())-Homes[[#This Row],[yr_built]])</f>
        <v>25</v>
      </c>
      <c r="S1523">
        <v>1</v>
      </c>
      <c r="T1523" s="2">
        <v>41822</v>
      </c>
      <c r="U1523" s="3">
        <v>2.75</v>
      </c>
      <c r="V1523" s="4">
        <f>IFERROR(Homes[[#This Row],[sqft_above]]+Homes[[#This Row],[sqft_basement]]," ")</f>
        <v>2160</v>
      </c>
      <c r="W1523" s="4">
        <v>5005</v>
      </c>
      <c r="X1523">
        <v>0</v>
      </c>
      <c r="Y1523">
        <v>0</v>
      </c>
      <c r="Z1523">
        <v>3</v>
      </c>
      <c r="AA1523" s="4">
        <v>1430</v>
      </c>
      <c r="AB1523" s="4">
        <v>730</v>
      </c>
      <c r="AC1523">
        <v>1987</v>
      </c>
      <c r="AD1523" t="s">
        <v>1651</v>
      </c>
      <c r="AE1523" t="s">
        <v>49</v>
      </c>
      <c r="AF1523" t="s">
        <v>154</v>
      </c>
    </row>
    <row r="1524" spans="1:32">
      <c r="A1524" t="str">
        <f>PROPER(TRIM(Homes[[#This Row],[street]]))</f>
        <v>7820 Ashworth Ave N</v>
      </c>
      <c r="B1524" t="str">
        <f>PROPER(TRIM(Homes[[#This Row],[city]]))</f>
        <v>Seattle</v>
      </c>
      <c r="C1524" t="str">
        <f>_xlfn.TEXTBEFORE(Homes[[#This Row],[statezip]]," ")</f>
        <v>WA</v>
      </c>
      <c r="D1524" s="6" t="str">
        <f>_xlfn.TEXTAFTER(Homes[[#This Row],[statezip]]," ")</f>
        <v>98103</v>
      </c>
      <c r="E1524" s="1">
        <v>550000</v>
      </c>
      <c r="F1524">
        <v>3</v>
      </c>
      <c r="G1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24" s="3" t="str">
        <f>Homes[[#This Row],[bedrooms]] &amp; " bd | " &amp; TEXT(Homes[[#This Row],[bathrooms]],"0.##") &amp; " ba"</f>
        <v>3 bd | 2. ba</v>
      </c>
      <c r="I1524" s="4">
        <v>1810</v>
      </c>
      <c r="J1524" s="1">
        <f>IFERROR(Homes[[#This Row],[price]]/Homes[[#This Row],[sqft_living]]," ")</f>
        <v>303.86740331491711</v>
      </c>
      <c r="K1524" s="4">
        <f>IFERROR(Homes[[#This Row],[sqft_lot]]/43560," ")</f>
        <v>9.3296602387511474E-2</v>
      </c>
      <c r="L1524" t="str">
        <f>IF(Homes[[#This Row],[waterfront]]=1, "Yes","No")</f>
        <v>No</v>
      </c>
      <c r="M1524" s="4" t="str">
        <f>IF(Homes[[#This Row],[sqft_basement]]&gt;0, "Yes","No")</f>
        <v>No</v>
      </c>
      <c r="N1524" t="str">
        <f>CHOOSE(Homes[[#This Row],[view]]+1, "None","Fair","Good","Great","Excellent")</f>
        <v>None</v>
      </c>
      <c r="O1524" t="str">
        <f>CHOOSE(Homes[[#This Row],[condition]], "Poor","Fair","Average","Good","Excellent")</f>
        <v>Average</v>
      </c>
      <c r="P1524">
        <f ca="1">YEAR(TODAY())-Homes[[#This Row],[yr_built]]</f>
        <v>100</v>
      </c>
      <c r="Q1524">
        <v>2002</v>
      </c>
      <c r="R1524">
        <f ca="1">IF(Homes[[#This Row],[yr_renovated]]&gt;0, YEAR(TODAY())-Homes[[#This Row],[yr_renovated]], YEAR(TODAY())-Homes[[#This Row],[yr_built]])</f>
        <v>23</v>
      </c>
      <c r="S1524">
        <v>1.5</v>
      </c>
      <c r="T1524" s="2">
        <v>41792</v>
      </c>
      <c r="U1524" s="3">
        <v>2</v>
      </c>
      <c r="V1524" s="4">
        <f>IFERROR(Homes[[#This Row],[sqft_above]]+Homes[[#This Row],[sqft_basement]]," ")</f>
        <v>1810</v>
      </c>
      <c r="W1524" s="4">
        <v>4064</v>
      </c>
      <c r="X1524">
        <v>0</v>
      </c>
      <c r="Y1524">
        <v>0</v>
      </c>
      <c r="Z1524">
        <v>3</v>
      </c>
      <c r="AA1524" s="4">
        <v>1810</v>
      </c>
      <c r="AB1524" s="4">
        <v>0</v>
      </c>
      <c r="AC1524">
        <v>1925</v>
      </c>
      <c r="AD1524" t="s">
        <v>1652</v>
      </c>
      <c r="AE1524" t="s">
        <v>49</v>
      </c>
      <c r="AF1524" t="s">
        <v>172</v>
      </c>
    </row>
    <row r="1525" spans="1:32">
      <c r="A1525" t="str">
        <f>PROPER(TRIM(Homes[[#This Row],[street]]))</f>
        <v>6810 31St Ave Ne</v>
      </c>
      <c r="B1525" t="str">
        <f>PROPER(TRIM(Homes[[#This Row],[city]]))</f>
        <v>Seattle</v>
      </c>
      <c r="C1525" t="str">
        <f>_xlfn.TEXTBEFORE(Homes[[#This Row],[statezip]]," ")</f>
        <v>WA</v>
      </c>
      <c r="D1525" s="6" t="str">
        <f>_xlfn.TEXTAFTER(Homes[[#This Row],[statezip]]," ")</f>
        <v>98115</v>
      </c>
      <c r="E1525" s="1">
        <v>550000</v>
      </c>
      <c r="F1525">
        <v>3</v>
      </c>
      <c r="G1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25" s="3" t="str">
        <f>Homes[[#This Row],[bedrooms]] &amp; " bd | " &amp; TEXT(Homes[[#This Row],[bathrooms]],"0.##") &amp; " ba"</f>
        <v>3 bd | 1.5 ba</v>
      </c>
      <c r="I1525" s="4">
        <v>1900</v>
      </c>
      <c r="J1525" s="1">
        <f>IFERROR(Homes[[#This Row],[price]]/Homes[[#This Row],[sqft_living]]," ")</f>
        <v>289.4736842105263</v>
      </c>
      <c r="K1525" s="4">
        <f>IFERROR(Homes[[#This Row],[sqft_lot]]/43560," ")</f>
        <v>0.1147842056932966</v>
      </c>
      <c r="L1525" t="str">
        <f>IF(Homes[[#This Row],[waterfront]]=1, "Yes","No")</f>
        <v>No</v>
      </c>
      <c r="M1525" s="4" t="str">
        <f>IF(Homes[[#This Row],[sqft_basement]]&gt;0, "Yes","No")</f>
        <v>Yes</v>
      </c>
      <c r="N1525" t="str">
        <f>CHOOSE(Homes[[#This Row],[view]]+1, "None","Fair","Good","Great","Excellent")</f>
        <v>None</v>
      </c>
      <c r="O1525" t="str">
        <f>CHOOSE(Homes[[#This Row],[condition]], "Poor","Fair","Average","Good","Excellent")</f>
        <v>Average</v>
      </c>
      <c r="P1525">
        <f ca="1">YEAR(TODAY())-Homes[[#This Row],[yr_built]]</f>
        <v>99</v>
      </c>
      <c r="Q1525">
        <v>2003</v>
      </c>
      <c r="R1525">
        <f ca="1">IF(Homes[[#This Row],[yr_renovated]]&gt;0, YEAR(TODAY())-Homes[[#This Row],[yr_renovated]], YEAR(TODAY())-Homes[[#This Row],[yr_built]])</f>
        <v>22</v>
      </c>
      <c r="S1525">
        <v>1.5</v>
      </c>
      <c r="T1525" s="2">
        <v>41796</v>
      </c>
      <c r="U1525" s="3">
        <v>1.5</v>
      </c>
      <c r="V1525" s="4">
        <f>IFERROR(Homes[[#This Row],[sqft_above]]+Homes[[#This Row],[sqft_basement]]," ")</f>
        <v>1900</v>
      </c>
      <c r="W1525" s="4">
        <v>5000</v>
      </c>
      <c r="X1525">
        <v>0</v>
      </c>
      <c r="Y1525">
        <v>0</v>
      </c>
      <c r="Z1525">
        <v>3</v>
      </c>
      <c r="AA1525" s="4">
        <v>1640</v>
      </c>
      <c r="AB1525" s="4">
        <v>260</v>
      </c>
      <c r="AC1525">
        <v>1926</v>
      </c>
      <c r="AD1525" t="s">
        <v>1653</v>
      </c>
      <c r="AE1525" t="s">
        <v>49</v>
      </c>
      <c r="AF1525" t="s">
        <v>154</v>
      </c>
    </row>
    <row r="1526" spans="1:32">
      <c r="A1526" t="str">
        <f>PROPER(TRIM(Homes[[#This Row],[street]]))</f>
        <v>718 N 95Th St</v>
      </c>
      <c r="B1526" t="str">
        <f>PROPER(TRIM(Homes[[#This Row],[city]]))</f>
        <v>Seattle</v>
      </c>
      <c r="C1526" t="str">
        <f>_xlfn.TEXTBEFORE(Homes[[#This Row],[statezip]]," ")</f>
        <v>WA</v>
      </c>
      <c r="D1526" s="6" t="str">
        <f>_xlfn.TEXTAFTER(Homes[[#This Row],[statezip]]," ")</f>
        <v>98103</v>
      </c>
      <c r="E1526" s="1">
        <v>550000</v>
      </c>
      <c r="F1526">
        <v>7</v>
      </c>
      <c r="G1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1526" s="3" t="str">
        <f>Homes[[#This Row],[bedrooms]] &amp; " bd | " &amp; TEXT(Homes[[#This Row],[bathrooms]],"0.##") &amp; " ba"</f>
        <v>7 bd | 4. ba</v>
      </c>
      <c r="I1526" s="4">
        <v>3440</v>
      </c>
      <c r="J1526" s="1">
        <f>IFERROR(Homes[[#This Row],[price]]/Homes[[#This Row],[sqft_living]]," ")</f>
        <v>159.88372093023256</v>
      </c>
      <c r="K1526" s="4">
        <f>IFERROR(Homes[[#This Row],[sqft_lot]]/43560," ")</f>
        <v>0.18595041322314049</v>
      </c>
      <c r="L1526" t="str">
        <f>IF(Homes[[#This Row],[waterfront]]=1, "Yes","No")</f>
        <v>No</v>
      </c>
      <c r="M1526" s="4" t="str">
        <f>IF(Homes[[#This Row],[sqft_basement]]&gt;0, "Yes","No")</f>
        <v>No</v>
      </c>
      <c r="N1526" t="str">
        <f>CHOOSE(Homes[[#This Row],[view]]+1, "None","Fair","Good","Great","Excellent")</f>
        <v>None</v>
      </c>
      <c r="O1526" t="str">
        <f>CHOOSE(Homes[[#This Row],[condition]], "Poor","Fair","Average","Good","Excellent")</f>
        <v>Average</v>
      </c>
      <c r="P1526">
        <f ca="1">YEAR(TODAY())-Homes[[#This Row],[yr_built]]</f>
        <v>55</v>
      </c>
      <c r="Q1526">
        <v>2014</v>
      </c>
      <c r="R1526">
        <f ca="1">IF(Homes[[#This Row],[yr_renovated]]&gt;0, YEAR(TODAY())-Homes[[#This Row],[yr_renovated]], YEAR(TODAY())-Homes[[#This Row],[yr_built]])</f>
        <v>11</v>
      </c>
      <c r="S1526">
        <v>2</v>
      </c>
      <c r="T1526" s="2">
        <v>41772</v>
      </c>
      <c r="U1526" s="3">
        <v>4</v>
      </c>
      <c r="V1526" s="4">
        <f>IFERROR(Homes[[#This Row],[sqft_above]]+Homes[[#This Row],[sqft_basement]]," ")</f>
        <v>3440</v>
      </c>
      <c r="W1526" s="4">
        <v>8100</v>
      </c>
      <c r="X1526">
        <v>0</v>
      </c>
      <c r="Y1526">
        <v>0</v>
      </c>
      <c r="Z1526">
        <v>3</v>
      </c>
      <c r="AA1526" s="4">
        <v>3440</v>
      </c>
      <c r="AB1526" s="4">
        <v>0</v>
      </c>
      <c r="AC1526">
        <v>1970</v>
      </c>
      <c r="AD1526" t="s">
        <v>1654</v>
      </c>
      <c r="AE1526" t="s">
        <v>49</v>
      </c>
      <c r="AF1526" t="s">
        <v>172</v>
      </c>
    </row>
    <row r="1527" spans="1:32">
      <c r="A1527" t="str">
        <f>PROPER(TRIM(Homes[[#This Row],[street]]))</f>
        <v>15639 115Th Ave Sw</v>
      </c>
      <c r="B1527" t="str">
        <f>PROPER(TRIM(Homes[[#This Row],[city]]))</f>
        <v>Vashon</v>
      </c>
      <c r="C1527" t="str">
        <f>_xlfn.TEXTBEFORE(Homes[[#This Row],[statezip]]," ")</f>
        <v>WA</v>
      </c>
      <c r="D1527" s="6" t="str">
        <f>_xlfn.TEXTAFTER(Homes[[#This Row],[statezip]]," ")</f>
        <v>98070</v>
      </c>
      <c r="E1527" s="1">
        <v>550000</v>
      </c>
      <c r="F1527">
        <v>3</v>
      </c>
      <c r="G1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27" s="3" t="str">
        <f>Homes[[#This Row],[bedrooms]] &amp; " bd | " &amp; TEXT(Homes[[#This Row],[bathrooms]],"0.##") &amp; " ba"</f>
        <v>3 bd | 1.75 ba</v>
      </c>
      <c r="I1527" s="4">
        <v>2240</v>
      </c>
      <c r="J1527" s="1">
        <f>IFERROR(Homes[[#This Row],[price]]/Homes[[#This Row],[sqft_living]]," ")</f>
        <v>245.53571428571428</v>
      </c>
      <c r="K1527" s="4">
        <f>IFERROR(Homes[[#This Row],[sqft_lot]]/43560," ")</f>
        <v>1.7957988980716253</v>
      </c>
      <c r="L1527" t="str">
        <f>IF(Homes[[#This Row],[waterfront]]=1, "Yes","No")</f>
        <v>No</v>
      </c>
      <c r="M1527" s="4" t="str">
        <f>IF(Homes[[#This Row],[sqft_basement]]&gt;0, "Yes","No")</f>
        <v>No</v>
      </c>
      <c r="N1527" t="str">
        <f>CHOOSE(Homes[[#This Row],[view]]+1, "None","Fair","Good","Great","Excellent")</f>
        <v>None</v>
      </c>
      <c r="O1527" t="str">
        <f>CHOOSE(Homes[[#This Row],[condition]], "Poor","Fair","Average","Good","Excellent")</f>
        <v>Excellent</v>
      </c>
      <c r="P1527">
        <f ca="1">YEAR(TODAY())-Homes[[#This Row],[yr_built]]</f>
        <v>49</v>
      </c>
      <c r="Q1527">
        <v>0</v>
      </c>
      <c r="R1527">
        <f ca="1">IF(Homes[[#This Row],[yr_renovated]]&gt;0, YEAR(TODAY())-Homes[[#This Row],[yr_renovated]], YEAR(TODAY())-Homes[[#This Row],[yr_built]])</f>
        <v>49</v>
      </c>
      <c r="S1527">
        <v>2</v>
      </c>
      <c r="T1527" s="2">
        <v>41807</v>
      </c>
      <c r="U1527" s="3">
        <v>1.75</v>
      </c>
      <c r="V1527" s="4">
        <f>IFERROR(Homes[[#This Row],[sqft_above]]+Homes[[#This Row],[sqft_basement]]," ")</f>
        <v>2240</v>
      </c>
      <c r="W1527" s="4">
        <v>78225</v>
      </c>
      <c r="X1527">
        <v>0</v>
      </c>
      <c r="Y1527">
        <v>0</v>
      </c>
      <c r="Z1527">
        <v>5</v>
      </c>
      <c r="AA1527" s="4">
        <v>2240</v>
      </c>
      <c r="AB1527" s="4">
        <v>0</v>
      </c>
      <c r="AC1527">
        <v>1976</v>
      </c>
      <c r="AD1527" t="s">
        <v>1655</v>
      </c>
      <c r="AE1527" t="s">
        <v>619</v>
      </c>
      <c r="AF1527" t="s">
        <v>620</v>
      </c>
    </row>
    <row r="1528" spans="1:32">
      <c r="A1528" t="str">
        <f>PROPER(TRIM(Homes[[#This Row],[street]]))</f>
        <v>34422 176Th Ave Se</v>
      </c>
      <c r="B1528" t="str">
        <f>PROPER(TRIM(Homes[[#This Row],[city]]))</f>
        <v>Auburn</v>
      </c>
      <c r="C1528" t="str">
        <f>_xlfn.TEXTBEFORE(Homes[[#This Row],[statezip]]," ")</f>
        <v>WA</v>
      </c>
      <c r="D1528" s="6" t="str">
        <f>_xlfn.TEXTAFTER(Homes[[#This Row],[statezip]]," ")</f>
        <v>98092</v>
      </c>
      <c r="E1528" s="1">
        <v>549900</v>
      </c>
      <c r="F1528">
        <v>4</v>
      </c>
      <c r="G1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28" s="3" t="str">
        <f>Homes[[#This Row],[bedrooms]] &amp; " bd | " &amp; TEXT(Homes[[#This Row],[bathrooms]],"0.##") &amp; " ba"</f>
        <v>4 bd | 3. ba</v>
      </c>
      <c r="I1528" s="4">
        <v>2830</v>
      </c>
      <c r="J1528" s="1">
        <f>IFERROR(Homes[[#This Row],[price]]/Homes[[#This Row],[sqft_living]]," ")</f>
        <v>194.31095406360424</v>
      </c>
      <c r="K1528" s="4">
        <f>IFERROR(Homes[[#This Row],[sqft_lot]]/43560," ")</f>
        <v>4.9099862258953166</v>
      </c>
      <c r="L1528" t="str">
        <f>IF(Homes[[#This Row],[waterfront]]=1, "Yes","No")</f>
        <v>No</v>
      </c>
      <c r="M1528" s="4" t="str">
        <f>IF(Homes[[#This Row],[sqft_basement]]&gt;0, "Yes","No")</f>
        <v>No</v>
      </c>
      <c r="N1528" t="str">
        <f>CHOOSE(Homes[[#This Row],[view]]+1, "None","Fair","Good","Great","Excellent")</f>
        <v>None</v>
      </c>
      <c r="O1528" t="str">
        <f>CHOOSE(Homes[[#This Row],[condition]], "Poor","Fair","Average","Good","Excellent")</f>
        <v>Good</v>
      </c>
      <c r="P1528">
        <f ca="1">YEAR(TODAY())-Homes[[#This Row],[yr_built]]</f>
        <v>38</v>
      </c>
      <c r="Q1528">
        <v>0</v>
      </c>
      <c r="R1528">
        <f ca="1">IF(Homes[[#This Row],[yr_renovated]]&gt;0, YEAR(TODAY())-Homes[[#This Row],[yr_renovated]], YEAR(TODAY())-Homes[[#This Row],[yr_built]])</f>
        <v>38</v>
      </c>
      <c r="S1528">
        <v>2</v>
      </c>
      <c r="T1528" s="2">
        <v>41782</v>
      </c>
      <c r="U1528" s="3">
        <v>3</v>
      </c>
      <c r="V1528" s="4">
        <f>IFERROR(Homes[[#This Row],[sqft_above]]+Homes[[#This Row],[sqft_basement]]," ")</f>
        <v>2830</v>
      </c>
      <c r="W1528" s="4">
        <v>213879</v>
      </c>
      <c r="X1528">
        <v>0</v>
      </c>
      <c r="Y1528">
        <v>0</v>
      </c>
      <c r="Z1528">
        <v>4</v>
      </c>
      <c r="AA1528" s="4">
        <v>2830</v>
      </c>
      <c r="AB1528" s="4">
        <v>0</v>
      </c>
      <c r="AC1528">
        <v>1987</v>
      </c>
      <c r="AD1528" t="s">
        <v>1656</v>
      </c>
      <c r="AE1528" t="s">
        <v>519</v>
      </c>
      <c r="AF1528" t="s">
        <v>520</v>
      </c>
    </row>
    <row r="1529" spans="1:32">
      <c r="A1529" t="str">
        <f>PROPER(TRIM(Homes[[#This Row],[street]]))</f>
        <v>10834 31St Ave Sw</v>
      </c>
      <c r="B1529" t="str">
        <f>PROPER(TRIM(Homes[[#This Row],[city]]))</f>
        <v>Seattle</v>
      </c>
      <c r="C1529" t="str">
        <f>_xlfn.TEXTBEFORE(Homes[[#This Row],[statezip]]," ")</f>
        <v>WA</v>
      </c>
      <c r="D1529" s="6" t="str">
        <f>_xlfn.TEXTAFTER(Homes[[#This Row],[statezip]]," ")</f>
        <v>98146</v>
      </c>
      <c r="E1529" s="1">
        <v>549900</v>
      </c>
      <c r="F1529">
        <v>5</v>
      </c>
      <c r="G1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29" s="3" t="str">
        <f>Homes[[#This Row],[bedrooms]] &amp; " bd | " &amp; TEXT(Homes[[#This Row],[bathrooms]],"0.##") &amp; " ba"</f>
        <v>5 bd | 2.75 ba</v>
      </c>
      <c r="I1529" s="4">
        <v>3060</v>
      </c>
      <c r="J1529" s="1">
        <f>IFERROR(Homes[[#This Row],[price]]/Homes[[#This Row],[sqft_living]]," ")</f>
        <v>179.70588235294119</v>
      </c>
      <c r="K1529" s="4">
        <f>IFERROR(Homes[[#This Row],[sqft_lot]]/43560," ")</f>
        <v>0.16104224058769515</v>
      </c>
      <c r="L1529" t="str">
        <f>IF(Homes[[#This Row],[waterfront]]=1, "Yes","No")</f>
        <v>No</v>
      </c>
      <c r="M1529" s="4" t="str">
        <f>IF(Homes[[#This Row],[sqft_basement]]&gt;0, "Yes","No")</f>
        <v>Yes</v>
      </c>
      <c r="N1529" t="str">
        <f>CHOOSE(Homes[[#This Row],[view]]+1, "None","Fair","Good","Great","Excellent")</f>
        <v>None</v>
      </c>
      <c r="O1529" t="str">
        <f>CHOOSE(Homes[[#This Row],[condition]], "Poor","Fair","Average","Good","Excellent")</f>
        <v>Excellent</v>
      </c>
      <c r="P1529">
        <f ca="1">YEAR(TODAY())-Homes[[#This Row],[yr_built]]</f>
        <v>46</v>
      </c>
      <c r="Q1529">
        <v>0</v>
      </c>
      <c r="R1529">
        <f ca="1">IF(Homes[[#This Row],[yr_renovated]]&gt;0, YEAR(TODAY())-Homes[[#This Row],[yr_renovated]], YEAR(TODAY())-Homes[[#This Row],[yr_built]])</f>
        <v>46</v>
      </c>
      <c r="S1529">
        <v>1</v>
      </c>
      <c r="T1529" s="2">
        <v>41769</v>
      </c>
      <c r="U1529" s="3">
        <v>2.75</v>
      </c>
      <c r="V1529" s="4">
        <f>IFERROR(Homes[[#This Row],[sqft_above]]+Homes[[#This Row],[sqft_basement]]," ")</f>
        <v>3060</v>
      </c>
      <c r="W1529" s="4">
        <v>7015</v>
      </c>
      <c r="X1529">
        <v>0</v>
      </c>
      <c r="Y1529">
        <v>0</v>
      </c>
      <c r="Z1529">
        <v>5</v>
      </c>
      <c r="AA1529" s="4">
        <v>1600</v>
      </c>
      <c r="AB1529" s="4">
        <v>1460</v>
      </c>
      <c r="AC1529">
        <v>1979</v>
      </c>
      <c r="AD1529" t="s">
        <v>1657</v>
      </c>
      <c r="AE1529" t="s">
        <v>49</v>
      </c>
      <c r="AF1529" t="s">
        <v>422</v>
      </c>
    </row>
    <row r="1530" spans="1:32">
      <c r="A1530" t="str">
        <f>PROPER(TRIM(Homes[[#This Row],[street]]))</f>
        <v>13013 Sw Bachelor Rd</v>
      </c>
      <c r="B1530" t="str">
        <f>PROPER(TRIM(Homes[[#This Row],[city]]))</f>
        <v>Vashon</v>
      </c>
      <c r="C1530" t="str">
        <f>_xlfn.TEXTBEFORE(Homes[[#This Row],[statezip]]," ")</f>
        <v>WA</v>
      </c>
      <c r="D1530" s="6" t="str">
        <f>_xlfn.TEXTAFTER(Homes[[#This Row],[statezip]]," ")</f>
        <v>98070</v>
      </c>
      <c r="E1530" s="1">
        <v>549000</v>
      </c>
      <c r="F1530">
        <v>2</v>
      </c>
      <c r="G1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30" s="3" t="str">
        <f>Homes[[#This Row],[bedrooms]] &amp; " bd | " &amp; TEXT(Homes[[#This Row],[bathrooms]],"0.##") &amp; " ba"</f>
        <v>2 bd | 1. ba</v>
      </c>
      <c r="I1530" s="4">
        <v>2034</v>
      </c>
      <c r="J1530" s="1">
        <f>IFERROR(Homes[[#This Row],[price]]/Homes[[#This Row],[sqft_living]]," ")</f>
        <v>269.91150442477874</v>
      </c>
      <c r="K1530" s="4">
        <f>IFERROR(Homes[[#This Row],[sqft_lot]]/43560," ")</f>
        <v>0.30743801652892561</v>
      </c>
      <c r="L1530" t="str">
        <f>IF(Homes[[#This Row],[waterfront]]=1, "Yes","No")</f>
        <v>Yes</v>
      </c>
      <c r="M1530" s="4" t="str">
        <f>IF(Homes[[#This Row],[sqft_basement]]&gt;0, "Yes","No")</f>
        <v>Yes</v>
      </c>
      <c r="N1530" t="str">
        <f>CHOOSE(Homes[[#This Row],[view]]+1, "None","Fair","Good","Great","Excellent")</f>
        <v>Excellent</v>
      </c>
      <c r="O1530" t="str">
        <f>CHOOSE(Homes[[#This Row],[condition]], "Poor","Fair","Average","Good","Excellent")</f>
        <v>Excellent</v>
      </c>
      <c r="P1530">
        <f ca="1">YEAR(TODAY())-Homes[[#This Row],[yr_built]]</f>
        <v>78</v>
      </c>
      <c r="Q1530">
        <v>0</v>
      </c>
      <c r="R1530">
        <f ca="1">IF(Homes[[#This Row],[yr_renovated]]&gt;0, YEAR(TODAY())-Homes[[#This Row],[yr_renovated]], YEAR(TODAY())-Homes[[#This Row],[yr_built]])</f>
        <v>78</v>
      </c>
      <c r="S1530">
        <v>1</v>
      </c>
      <c r="T1530" s="2">
        <v>41814</v>
      </c>
      <c r="U1530" s="3">
        <v>1</v>
      </c>
      <c r="V1530" s="4">
        <f>IFERROR(Homes[[#This Row],[sqft_above]]+Homes[[#This Row],[sqft_basement]]," ")</f>
        <v>2034</v>
      </c>
      <c r="W1530" s="4">
        <v>13392</v>
      </c>
      <c r="X1530">
        <v>1</v>
      </c>
      <c r="Y1530">
        <v>4</v>
      </c>
      <c r="Z1530">
        <v>5</v>
      </c>
      <c r="AA1530" s="4">
        <v>1159</v>
      </c>
      <c r="AB1530" s="4">
        <v>875</v>
      </c>
      <c r="AC1530">
        <v>1947</v>
      </c>
      <c r="AD1530" t="s">
        <v>1658</v>
      </c>
      <c r="AE1530" t="s">
        <v>619</v>
      </c>
      <c r="AF1530" t="s">
        <v>620</v>
      </c>
    </row>
    <row r="1531" spans="1:32">
      <c r="A1531" t="str">
        <f>PROPER(TRIM(Homes[[#This Row],[street]]))</f>
        <v>14324 250Th Pl Se</v>
      </c>
      <c r="B1531" t="str">
        <f>PROPER(TRIM(Homes[[#This Row],[city]]))</f>
        <v>Issaquah</v>
      </c>
      <c r="C1531" t="str">
        <f>_xlfn.TEXTBEFORE(Homes[[#This Row],[statezip]]," ")</f>
        <v>WA</v>
      </c>
      <c r="D1531" s="6" t="str">
        <f>_xlfn.TEXTAFTER(Homes[[#This Row],[statezip]]," ")</f>
        <v>98027</v>
      </c>
      <c r="E1531" s="1">
        <v>549000</v>
      </c>
      <c r="F1531">
        <v>4</v>
      </c>
      <c r="G1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31" s="3" t="str">
        <f>Homes[[#This Row],[bedrooms]] &amp; " bd | " &amp; TEXT(Homes[[#This Row],[bathrooms]],"0.##") &amp; " ba"</f>
        <v>4 bd | 2.25 ba</v>
      </c>
      <c r="I1531" s="4">
        <v>2740</v>
      </c>
      <c r="J1531" s="1">
        <f>IFERROR(Homes[[#This Row],[price]]/Homes[[#This Row],[sqft_living]]," ")</f>
        <v>200.36496350364965</v>
      </c>
      <c r="K1531" s="4">
        <f>IFERROR(Homes[[#This Row],[sqft_lot]]/43560," ")</f>
        <v>2.0299816345270889</v>
      </c>
      <c r="L1531" t="str">
        <f>IF(Homes[[#This Row],[waterfront]]=1, "Yes","No")</f>
        <v>No</v>
      </c>
      <c r="M1531" s="4" t="str">
        <f>IF(Homes[[#This Row],[sqft_basement]]&gt;0, "Yes","No")</f>
        <v>No</v>
      </c>
      <c r="N1531" t="str">
        <f>CHOOSE(Homes[[#This Row],[view]]+1, "None","Fair","Good","Great","Excellent")</f>
        <v>None</v>
      </c>
      <c r="O1531" t="str">
        <f>CHOOSE(Homes[[#This Row],[condition]], "Poor","Fair","Average","Good","Excellent")</f>
        <v>Average</v>
      </c>
      <c r="P1531">
        <f ca="1">YEAR(TODAY())-Homes[[#This Row],[yr_built]]</f>
        <v>34</v>
      </c>
      <c r="Q1531">
        <v>0</v>
      </c>
      <c r="R1531">
        <f ca="1">IF(Homes[[#This Row],[yr_renovated]]&gt;0, YEAR(TODAY())-Homes[[#This Row],[yr_renovated]], YEAR(TODAY())-Homes[[#This Row],[yr_built]])</f>
        <v>34</v>
      </c>
      <c r="S1531">
        <v>2</v>
      </c>
      <c r="T1531" s="2">
        <v>41794</v>
      </c>
      <c r="U1531" s="3">
        <v>2.25</v>
      </c>
      <c r="V1531" s="4">
        <f>IFERROR(Homes[[#This Row],[sqft_above]]+Homes[[#This Row],[sqft_basement]]," ")</f>
        <v>2740</v>
      </c>
      <c r="W1531" s="4">
        <v>88426</v>
      </c>
      <c r="X1531">
        <v>0</v>
      </c>
      <c r="Y1531">
        <v>0</v>
      </c>
      <c r="Z1531">
        <v>3</v>
      </c>
      <c r="AA1531" s="4">
        <v>2740</v>
      </c>
      <c r="AB1531" s="4">
        <v>0</v>
      </c>
      <c r="AC1531">
        <v>1991</v>
      </c>
      <c r="AD1531" t="s">
        <v>1659</v>
      </c>
      <c r="AE1531" t="s">
        <v>79</v>
      </c>
      <c r="AF1531" t="s">
        <v>82</v>
      </c>
    </row>
    <row r="1532" spans="1:32">
      <c r="A1532" t="str">
        <f>PROPER(TRIM(Homes[[#This Row],[street]]))</f>
        <v>742 N 70Th St</v>
      </c>
      <c r="B1532" t="str">
        <f>PROPER(TRIM(Homes[[#This Row],[city]]))</f>
        <v>Seattle</v>
      </c>
      <c r="C1532" t="str">
        <f>_xlfn.TEXTBEFORE(Homes[[#This Row],[statezip]]," ")</f>
        <v>WA</v>
      </c>
      <c r="D1532" s="6" t="str">
        <f>_xlfn.TEXTAFTER(Homes[[#This Row],[statezip]]," ")</f>
        <v>98103</v>
      </c>
      <c r="E1532" s="1">
        <v>549000</v>
      </c>
      <c r="F1532">
        <v>4</v>
      </c>
      <c r="G1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32" s="3" t="str">
        <f>Homes[[#This Row],[bedrooms]] &amp; " bd | " &amp; TEXT(Homes[[#This Row],[bathrooms]],"0.##") &amp; " ba"</f>
        <v>4 bd | 1.75 ba</v>
      </c>
      <c r="I1532" s="4">
        <v>1290</v>
      </c>
      <c r="J1532" s="1">
        <f>IFERROR(Homes[[#This Row],[price]]/Homes[[#This Row],[sqft_living]]," ")</f>
        <v>425.58139534883719</v>
      </c>
      <c r="K1532" s="4">
        <f>IFERROR(Homes[[#This Row],[sqft_lot]]/43560," ")</f>
        <v>7.0247933884297523E-2</v>
      </c>
      <c r="L1532" t="str">
        <f>IF(Homes[[#This Row],[waterfront]]=1, "Yes","No")</f>
        <v>No</v>
      </c>
      <c r="M1532" s="4" t="str">
        <f>IF(Homes[[#This Row],[sqft_basement]]&gt;0, "Yes","No")</f>
        <v>No</v>
      </c>
      <c r="N1532" t="str">
        <f>CHOOSE(Homes[[#This Row],[view]]+1, "None","Fair","Good","Great","Excellent")</f>
        <v>None</v>
      </c>
      <c r="O1532" t="str">
        <f>CHOOSE(Homes[[#This Row],[condition]], "Poor","Fair","Average","Good","Excellent")</f>
        <v>Good</v>
      </c>
      <c r="P1532">
        <f ca="1">YEAR(TODAY())-Homes[[#This Row],[yr_built]]</f>
        <v>119</v>
      </c>
      <c r="Q1532">
        <v>1990</v>
      </c>
      <c r="R1532">
        <f ca="1">IF(Homes[[#This Row],[yr_renovated]]&gt;0, YEAR(TODAY())-Homes[[#This Row],[yr_renovated]], YEAR(TODAY())-Homes[[#This Row],[yr_built]])</f>
        <v>35</v>
      </c>
      <c r="S1532">
        <v>2</v>
      </c>
      <c r="T1532" s="2">
        <v>41809</v>
      </c>
      <c r="U1532" s="3">
        <v>1.75</v>
      </c>
      <c r="V1532" s="4">
        <f>IFERROR(Homes[[#This Row],[sqft_above]]+Homes[[#This Row],[sqft_basement]]," ")</f>
        <v>1290</v>
      </c>
      <c r="W1532" s="4">
        <v>3060</v>
      </c>
      <c r="X1532">
        <v>0</v>
      </c>
      <c r="Y1532">
        <v>0</v>
      </c>
      <c r="Z1532">
        <v>4</v>
      </c>
      <c r="AA1532" s="4">
        <v>1290</v>
      </c>
      <c r="AB1532" s="4">
        <v>0</v>
      </c>
      <c r="AC1532">
        <v>1906</v>
      </c>
      <c r="AD1532" t="s">
        <v>1660</v>
      </c>
      <c r="AE1532" t="s">
        <v>49</v>
      </c>
      <c r="AF1532" t="s">
        <v>172</v>
      </c>
    </row>
    <row r="1533" spans="1:32">
      <c r="A1533" t="str">
        <f>PROPER(TRIM(Homes[[#This Row],[street]]))</f>
        <v>8612 8Th Ave Ne</v>
      </c>
      <c r="B1533" t="str">
        <f>PROPER(TRIM(Homes[[#This Row],[city]]))</f>
        <v>Seattle</v>
      </c>
      <c r="C1533" t="str">
        <f>_xlfn.TEXTBEFORE(Homes[[#This Row],[statezip]]," ")</f>
        <v>WA</v>
      </c>
      <c r="D1533" s="6" t="str">
        <f>_xlfn.TEXTAFTER(Homes[[#This Row],[statezip]]," ")</f>
        <v>98115</v>
      </c>
      <c r="E1533" s="1">
        <v>548800</v>
      </c>
      <c r="F1533">
        <v>4</v>
      </c>
      <c r="G1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33" s="3" t="str">
        <f>Homes[[#This Row],[bedrooms]] &amp; " bd | " &amp; TEXT(Homes[[#This Row],[bathrooms]],"0.##") &amp; " ba"</f>
        <v>4 bd | 1. ba</v>
      </c>
      <c r="I1533" s="4">
        <v>1660</v>
      </c>
      <c r="J1533" s="1">
        <f>IFERROR(Homes[[#This Row],[price]]/Homes[[#This Row],[sqft_living]]," ")</f>
        <v>330.60240963855421</v>
      </c>
      <c r="K1533" s="4">
        <f>IFERROR(Homes[[#This Row],[sqft_lot]]/43560," ")</f>
        <v>0.10798898071625344</v>
      </c>
      <c r="L1533" t="str">
        <f>IF(Homes[[#This Row],[waterfront]]=1, "Yes","No")</f>
        <v>No</v>
      </c>
      <c r="M1533" s="4" t="str">
        <f>IF(Homes[[#This Row],[sqft_basement]]&gt;0, "Yes","No")</f>
        <v>Yes</v>
      </c>
      <c r="N1533" t="str">
        <f>CHOOSE(Homes[[#This Row],[view]]+1, "None","Fair","Good","Great","Excellent")</f>
        <v>None</v>
      </c>
      <c r="O1533" t="str">
        <f>CHOOSE(Homes[[#This Row],[condition]], "Poor","Fair","Average","Good","Excellent")</f>
        <v>Average</v>
      </c>
      <c r="P1533">
        <f ca="1">YEAR(TODAY())-Homes[[#This Row],[yr_built]]</f>
        <v>95</v>
      </c>
      <c r="Q1533">
        <v>1997</v>
      </c>
      <c r="R1533">
        <f ca="1">IF(Homes[[#This Row],[yr_renovated]]&gt;0, YEAR(TODAY())-Homes[[#This Row],[yr_renovated]], YEAR(TODAY())-Homes[[#This Row],[yr_built]])</f>
        <v>28</v>
      </c>
      <c r="S1533">
        <v>1.5</v>
      </c>
      <c r="T1533" s="2">
        <v>41827</v>
      </c>
      <c r="U1533" s="3">
        <v>1</v>
      </c>
      <c r="V1533" s="4">
        <f>IFERROR(Homes[[#This Row],[sqft_above]]+Homes[[#This Row],[sqft_basement]]," ")</f>
        <v>1660</v>
      </c>
      <c r="W1533" s="4">
        <v>4704</v>
      </c>
      <c r="X1533">
        <v>0</v>
      </c>
      <c r="Y1533">
        <v>0</v>
      </c>
      <c r="Z1533">
        <v>3</v>
      </c>
      <c r="AA1533" s="4">
        <v>1260</v>
      </c>
      <c r="AB1533" s="4">
        <v>400</v>
      </c>
      <c r="AC1533">
        <v>1930</v>
      </c>
      <c r="AD1533" t="s">
        <v>1661</v>
      </c>
      <c r="AE1533" t="s">
        <v>49</v>
      </c>
      <c r="AF1533" t="s">
        <v>154</v>
      </c>
    </row>
    <row r="1534" spans="1:32">
      <c r="A1534" t="str">
        <f>PROPER(TRIM(Homes[[#This Row],[street]]))</f>
        <v>12219 Se 80Th Way</v>
      </c>
      <c r="B1534" t="str">
        <f>PROPER(TRIM(Homes[[#This Row],[city]]))</f>
        <v>Newcastle</v>
      </c>
      <c r="C1534" t="str">
        <f>_xlfn.TEXTBEFORE(Homes[[#This Row],[statezip]]," ")</f>
        <v>WA</v>
      </c>
      <c r="D1534" s="6" t="str">
        <f>_xlfn.TEXTAFTER(Homes[[#This Row],[statezip]]," ")</f>
        <v>98056</v>
      </c>
      <c r="E1534" s="1">
        <v>548000</v>
      </c>
      <c r="F1534">
        <v>4</v>
      </c>
      <c r="G1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4" s="3" t="str">
        <f>Homes[[#This Row],[bedrooms]] &amp; " bd | " &amp; TEXT(Homes[[#This Row],[bathrooms]],"0.##") &amp; " ba"</f>
        <v>4 bd | 2.5 ba</v>
      </c>
      <c r="I1534" s="4">
        <v>2440</v>
      </c>
      <c r="J1534" s="1">
        <f>IFERROR(Homes[[#This Row],[price]]/Homes[[#This Row],[sqft_living]]," ")</f>
        <v>224.59016393442624</v>
      </c>
      <c r="K1534" s="4">
        <f>IFERROR(Homes[[#This Row],[sqft_lot]]/43560," ")</f>
        <v>0.25264003673094582</v>
      </c>
      <c r="L1534" t="str">
        <f>IF(Homes[[#This Row],[waterfront]]=1, "Yes","No")</f>
        <v>No</v>
      </c>
      <c r="M1534" s="4" t="str">
        <f>IF(Homes[[#This Row],[sqft_basement]]&gt;0, "Yes","No")</f>
        <v>No</v>
      </c>
      <c r="N1534" t="str">
        <f>CHOOSE(Homes[[#This Row],[view]]+1, "None","Fair","Good","Great","Excellent")</f>
        <v>None</v>
      </c>
      <c r="O1534" t="str">
        <f>CHOOSE(Homes[[#This Row],[condition]], "Poor","Fair","Average","Good","Excellent")</f>
        <v>Average</v>
      </c>
      <c r="P1534">
        <f ca="1">YEAR(TODAY())-Homes[[#This Row],[yr_built]]</f>
        <v>31</v>
      </c>
      <c r="Q1534">
        <v>0</v>
      </c>
      <c r="R1534">
        <f ca="1">IF(Homes[[#This Row],[yr_renovated]]&gt;0, YEAR(TODAY())-Homes[[#This Row],[yr_renovated]], YEAR(TODAY())-Homes[[#This Row],[yr_built]])</f>
        <v>31</v>
      </c>
      <c r="S1534">
        <v>2</v>
      </c>
      <c r="T1534" s="2">
        <v>41821</v>
      </c>
      <c r="U1534" s="3">
        <v>2.5</v>
      </c>
      <c r="V1534" s="4">
        <f>IFERROR(Homes[[#This Row],[sqft_above]]+Homes[[#This Row],[sqft_basement]]," ")</f>
        <v>2440</v>
      </c>
      <c r="W1534" s="4">
        <v>11005</v>
      </c>
      <c r="X1534">
        <v>0</v>
      </c>
      <c r="Y1534">
        <v>0</v>
      </c>
      <c r="Z1534">
        <v>3</v>
      </c>
      <c r="AA1534" s="4">
        <v>2440</v>
      </c>
      <c r="AB1534" s="4">
        <v>0</v>
      </c>
      <c r="AC1534">
        <v>1994</v>
      </c>
      <c r="AD1534" t="s">
        <v>1662</v>
      </c>
      <c r="AE1534" t="s">
        <v>281</v>
      </c>
      <c r="AF1534" t="s">
        <v>672</v>
      </c>
    </row>
    <row r="1535" spans="1:32">
      <c r="A1535" t="str">
        <f>PROPER(TRIM(Homes[[#This Row],[street]]))</f>
        <v>17041 128Th Pl Ne</v>
      </c>
      <c r="B1535" t="str">
        <f>PROPER(TRIM(Homes[[#This Row],[city]]))</f>
        <v>Woodinville</v>
      </c>
      <c r="C1535" t="str">
        <f>_xlfn.TEXTBEFORE(Homes[[#This Row],[statezip]]," ")</f>
        <v>WA</v>
      </c>
      <c r="D1535" s="6" t="str">
        <f>_xlfn.TEXTAFTER(Homes[[#This Row],[statezip]]," ")</f>
        <v>98072</v>
      </c>
      <c r="E1535" s="1">
        <v>548000</v>
      </c>
      <c r="F1535">
        <v>3</v>
      </c>
      <c r="G1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5" s="3" t="str">
        <f>Homes[[#This Row],[bedrooms]] &amp; " bd | " &amp; TEXT(Homes[[#This Row],[bathrooms]],"0.##") &amp; " ba"</f>
        <v>3 bd | 2.5 ba</v>
      </c>
      <c r="I1535" s="4">
        <v>2110</v>
      </c>
      <c r="J1535" s="1">
        <f>IFERROR(Homes[[#This Row],[price]]/Homes[[#This Row],[sqft_living]]," ")</f>
        <v>259.71563981042652</v>
      </c>
      <c r="K1535" s="4">
        <f>IFERROR(Homes[[#This Row],[sqft_lot]]/43560," ")</f>
        <v>9.4100091827364549E-2</v>
      </c>
      <c r="L1535" t="str">
        <f>IF(Homes[[#This Row],[waterfront]]=1, "Yes","No")</f>
        <v>No</v>
      </c>
      <c r="M1535" s="4" t="str">
        <f>IF(Homes[[#This Row],[sqft_basement]]&gt;0, "Yes","No")</f>
        <v>No</v>
      </c>
      <c r="N1535" t="str">
        <f>CHOOSE(Homes[[#This Row],[view]]+1, "None","Fair","Good","Great","Excellent")</f>
        <v>None</v>
      </c>
      <c r="O1535" t="str">
        <f>CHOOSE(Homes[[#This Row],[condition]], "Poor","Fair","Average","Good","Excellent")</f>
        <v>Average</v>
      </c>
      <c r="P1535">
        <f ca="1">YEAR(TODAY())-Homes[[#This Row],[yr_built]]</f>
        <v>24</v>
      </c>
      <c r="Q1535">
        <v>0</v>
      </c>
      <c r="R1535">
        <f ca="1">IF(Homes[[#This Row],[yr_renovated]]&gt;0, YEAR(TODAY())-Homes[[#This Row],[yr_renovated]], YEAR(TODAY())-Homes[[#This Row],[yr_built]])</f>
        <v>24</v>
      </c>
      <c r="S1535">
        <v>2</v>
      </c>
      <c r="T1535" s="2">
        <v>41793</v>
      </c>
      <c r="U1535" s="3">
        <v>2.5</v>
      </c>
      <c r="V1535" s="4">
        <f>IFERROR(Homes[[#This Row],[sqft_above]]+Homes[[#This Row],[sqft_basement]]," ")</f>
        <v>2110</v>
      </c>
      <c r="W1535" s="4">
        <v>4099</v>
      </c>
      <c r="X1535">
        <v>0</v>
      </c>
      <c r="Y1535">
        <v>0</v>
      </c>
      <c r="Z1535">
        <v>3</v>
      </c>
      <c r="AA1535" s="4">
        <v>2110</v>
      </c>
      <c r="AB1535" s="4">
        <v>0</v>
      </c>
      <c r="AC1535">
        <v>2001</v>
      </c>
      <c r="AD1535" t="s">
        <v>1663</v>
      </c>
      <c r="AE1535" t="s">
        <v>120</v>
      </c>
      <c r="AF1535" t="s">
        <v>275</v>
      </c>
    </row>
    <row r="1536" spans="1:32">
      <c r="A1536" t="str">
        <f>PROPER(TRIM(Homes[[#This Row],[street]]))</f>
        <v>769 N 74Th St</v>
      </c>
      <c r="B1536" t="str">
        <f>PROPER(TRIM(Homes[[#This Row],[city]]))</f>
        <v>Seattle</v>
      </c>
      <c r="C1536" t="str">
        <f>_xlfn.TEXTBEFORE(Homes[[#This Row],[statezip]]," ")</f>
        <v>WA</v>
      </c>
      <c r="D1536" s="6" t="str">
        <f>_xlfn.TEXTAFTER(Homes[[#This Row],[statezip]]," ")</f>
        <v>98103</v>
      </c>
      <c r="E1536" s="1">
        <v>547500</v>
      </c>
      <c r="F1536">
        <v>3</v>
      </c>
      <c r="G1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536" s="3" t="str">
        <f>Homes[[#This Row],[bedrooms]] &amp; " bd | " &amp; TEXT(Homes[[#This Row],[bathrooms]],"0.##") &amp; " ba"</f>
        <v>3 bd | 3.5 ba</v>
      </c>
      <c r="I1536" s="4">
        <v>1650</v>
      </c>
      <c r="J1536" s="1">
        <f>IFERROR(Homes[[#This Row],[price]]/Homes[[#This Row],[sqft_living]]," ")</f>
        <v>331.81818181818181</v>
      </c>
      <c r="K1536" s="4">
        <f>IFERROR(Homes[[#This Row],[sqft_lot]]/43560," ")</f>
        <v>5.1928374655647383E-2</v>
      </c>
      <c r="L1536" t="str">
        <f>IF(Homes[[#This Row],[waterfront]]=1, "Yes","No")</f>
        <v>No</v>
      </c>
      <c r="M1536" s="4" t="str">
        <f>IF(Homes[[#This Row],[sqft_basement]]&gt;0, "Yes","No")</f>
        <v>No</v>
      </c>
      <c r="N1536" t="str">
        <f>CHOOSE(Homes[[#This Row],[view]]+1, "None","Fair","Good","Great","Excellent")</f>
        <v>None</v>
      </c>
      <c r="O1536" t="str">
        <f>CHOOSE(Homes[[#This Row],[condition]], "Poor","Fair","Average","Good","Excellent")</f>
        <v>Average</v>
      </c>
      <c r="P1536">
        <f ca="1">YEAR(TODAY())-Homes[[#This Row],[yr_built]]</f>
        <v>15</v>
      </c>
      <c r="Q1536">
        <v>0</v>
      </c>
      <c r="R1536">
        <f ca="1">IF(Homes[[#This Row],[yr_renovated]]&gt;0, YEAR(TODAY())-Homes[[#This Row],[yr_renovated]], YEAR(TODAY())-Homes[[#This Row],[yr_built]])</f>
        <v>15</v>
      </c>
      <c r="S1536">
        <v>3</v>
      </c>
      <c r="T1536" s="2">
        <v>41801</v>
      </c>
      <c r="U1536" s="3">
        <v>3.5</v>
      </c>
      <c r="V1536" s="4">
        <f>IFERROR(Homes[[#This Row],[sqft_above]]+Homes[[#This Row],[sqft_basement]]," ")</f>
        <v>1650</v>
      </c>
      <c r="W1536" s="4">
        <v>2262</v>
      </c>
      <c r="X1536">
        <v>0</v>
      </c>
      <c r="Y1536">
        <v>0</v>
      </c>
      <c r="Z1536">
        <v>3</v>
      </c>
      <c r="AA1536" s="4">
        <v>1650</v>
      </c>
      <c r="AB1536" s="4">
        <v>0</v>
      </c>
      <c r="AC1536">
        <v>2010</v>
      </c>
      <c r="AD1536" t="s">
        <v>1664</v>
      </c>
      <c r="AE1536" t="s">
        <v>49</v>
      </c>
      <c r="AF1536" t="s">
        <v>172</v>
      </c>
    </row>
    <row r="1537" spans="1:32">
      <c r="A1537" t="str">
        <f>PROPER(TRIM(Homes[[#This Row],[street]]))</f>
        <v>10746 38Th Ave Ne</v>
      </c>
      <c r="B1537" t="str">
        <f>PROPER(TRIM(Homes[[#This Row],[city]]))</f>
        <v>Seattle</v>
      </c>
      <c r="C1537" t="str">
        <f>_xlfn.TEXTBEFORE(Homes[[#This Row],[statezip]]," ")</f>
        <v>WA</v>
      </c>
      <c r="D1537" s="6" t="str">
        <f>_xlfn.TEXTAFTER(Homes[[#This Row],[statezip]]," ")</f>
        <v>98125</v>
      </c>
      <c r="E1537" s="1">
        <v>547000</v>
      </c>
      <c r="F1537">
        <v>3</v>
      </c>
      <c r="G1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7" s="3" t="str">
        <f>Homes[[#This Row],[bedrooms]] &amp; " bd | " &amp; TEXT(Homes[[#This Row],[bathrooms]],"0.##") &amp; " ba"</f>
        <v>3 bd | 2.5 ba</v>
      </c>
      <c r="I1537" s="4">
        <v>1480</v>
      </c>
      <c r="J1537" s="1">
        <f>IFERROR(Homes[[#This Row],[price]]/Homes[[#This Row],[sqft_living]]," ")</f>
        <v>369.59459459459458</v>
      </c>
      <c r="K1537" s="4">
        <f>IFERROR(Homes[[#This Row],[sqft_lot]]/43560," ")</f>
        <v>0.19240128558310376</v>
      </c>
      <c r="L1537" t="str">
        <f>IF(Homes[[#This Row],[waterfront]]=1, "Yes","No")</f>
        <v>No</v>
      </c>
      <c r="M1537" s="4" t="str">
        <f>IF(Homes[[#This Row],[sqft_basement]]&gt;0, "Yes","No")</f>
        <v>No</v>
      </c>
      <c r="N1537" t="str">
        <f>CHOOSE(Homes[[#This Row],[view]]+1, "None","Fair","Good","Great","Excellent")</f>
        <v>None</v>
      </c>
      <c r="O1537" t="str">
        <f>CHOOSE(Homes[[#This Row],[condition]], "Poor","Fair","Average","Good","Excellent")</f>
        <v>Good</v>
      </c>
      <c r="P1537">
        <f ca="1">YEAR(TODAY())-Homes[[#This Row],[yr_built]]</f>
        <v>57</v>
      </c>
      <c r="Q1537">
        <v>0</v>
      </c>
      <c r="R1537">
        <f ca="1">IF(Homes[[#This Row],[yr_renovated]]&gt;0, YEAR(TODAY())-Homes[[#This Row],[yr_renovated]], YEAR(TODAY())-Homes[[#This Row],[yr_built]])</f>
        <v>57</v>
      </c>
      <c r="S1537">
        <v>1</v>
      </c>
      <c r="T1537" s="2">
        <v>41795</v>
      </c>
      <c r="U1537" s="3">
        <v>2.5</v>
      </c>
      <c r="V1537" s="4">
        <f>IFERROR(Homes[[#This Row],[sqft_above]]+Homes[[#This Row],[sqft_basement]]," ")</f>
        <v>1480</v>
      </c>
      <c r="W1537" s="4">
        <v>8381</v>
      </c>
      <c r="X1537">
        <v>0</v>
      </c>
      <c r="Y1537">
        <v>0</v>
      </c>
      <c r="Z1537">
        <v>4</v>
      </c>
      <c r="AA1537" s="4">
        <v>1480</v>
      </c>
      <c r="AB1537" s="4">
        <v>0</v>
      </c>
      <c r="AC1537">
        <v>1968</v>
      </c>
      <c r="AD1537" t="s">
        <v>1665</v>
      </c>
      <c r="AE1537" t="s">
        <v>49</v>
      </c>
      <c r="AF1537" t="s">
        <v>150</v>
      </c>
    </row>
    <row r="1538" spans="1:32">
      <c r="A1538" t="str">
        <f>PROPER(TRIM(Homes[[#This Row],[street]]))</f>
        <v>8007 Fremont Ave N</v>
      </c>
      <c r="B1538" t="str">
        <f>PROPER(TRIM(Homes[[#This Row],[city]]))</f>
        <v>Seattle</v>
      </c>
      <c r="C1538" t="str">
        <f>_xlfn.TEXTBEFORE(Homes[[#This Row],[statezip]]," ")</f>
        <v>WA</v>
      </c>
      <c r="D1538" s="6" t="str">
        <f>_xlfn.TEXTAFTER(Homes[[#This Row],[statezip]]," ")</f>
        <v>98103</v>
      </c>
      <c r="E1538" s="1">
        <v>547000</v>
      </c>
      <c r="F1538">
        <v>5</v>
      </c>
      <c r="G1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38" s="3" t="str">
        <f>Homes[[#This Row],[bedrooms]] &amp; " bd | " &amp; TEXT(Homes[[#This Row],[bathrooms]],"0.##") &amp; " ba"</f>
        <v>5 bd | 2.5 ba</v>
      </c>
      <c r="I1538" s="4">
        <v>2200</v>
      </c>
      <c r="J1538" s="1">
        <f>IFERROR(Homes[[#This Row],[price]]/Homes[[#This Row],[sqft_living]]," ")</f>
        <v>248.63636363636363</v>
      </c>
      <c r="K1538" s="4">
        <f>IFERROR(Homes[[#This Row],[sqft_lot]]/43560," ")</f>
        <v>9.366391184573003E-2</v>
      </c>
      <c r="L1538" t="str">
        <f>IF(Homes[[#This Row],[waterfront]]=1, "Yes","No")</f>
        <v>No</v>
      </c>
      <c r="M1538" s="4" t="str">
        <f>IF(Homes[[#This Row],[sqft_basement]]&gt;0, "Yes","No")</f>
        <v>Yes</v>
      </c>
      <c r="N1538" t="str">
        <f>CHOOSE(Homes[[#This Row],[view]]+1, "None","Fair","Good","Great","Excellent")</f>
        <v>None</v>
      </c>
      <c r="O1538" t="str">
        <f>CHOOSE(Homes[[#This Row],[condition]], "Poor","Fair","Average","Good","Excellent")</f>
        <v>Excellent</v>
      </c>
      <c r="P1538">
        <f ca="1">YEAR(TODAY())-Homes[[#This Row],[yr_built]]</f>
        <v>109</v>
      </c>
      <c r="Q1538">
        <v>0</v>
      </c>
      <c r="R1538">
        <f ca="1">IF(Homes[[#This Row],[yr_renovated]]&gt;0, YEAR(TODAY())-Homes[[#This Row],[yr_renovated]], YEAR(TODAY())-Homes[[#This Row],[yr_built]])</f>
        <v>109</v>
      </c>
      <c r="S1538">
        <v>1.5</v>
      </c>
      <c r="T1538" s="2">
        <v>41810</v>
      </c>
      <c r="U1538" s="3">
        <v>2.5</v>
      </c>
      <c r="V1538" s="4">
        <f>IFERROR(Homes[[#This Row],[sqft_above]]+Homes[[#This Row],[sqft_basement]]," ")</f>
        <v>2200</v>
      </c>
      <c r="W1538" s="4">
        <v>4080</v>
      </c>
      <c r="X1538">
        <v>0</v>
      </c>
      <c r="Y1538">
        <v>0</v>
      </c>
      <c r="Z1538">
        <v>5</v>
      </c>
      <c r="AA1538" s="4">
        <v>1420</v>
      </c>
      <c r="AB1538" s="4">
        <v>780</v>
      </c>
      <c r="AC1538">
        <v>1916</v>
      </c>
      <c r="AD1538" t="s">
        <v>1666</v>
      </c>
      <c r="AE1538" t="s">
        <v>49</v>
      </c>
      <c r="AF1538" t="s">
        <v>172</v>
      </c>
    </row>
    <row r="1539" spans="1:32">
      <c r="A1539" t="str">
        <f>PROPER(TRIM(Homes[[#This Row],[street]]))</f>
        <v>6211 27Th Ave Ne</v>
      </c>
      <c r="B1539" t="str">
        <f>PROPER(TRIM(Homes[[#This Row],[city]]))</f>
        <v>Seattle</v>
      </c>
      <c r="C1539" t="str">
        <f>_xlfn.TEXTBEFORE(Homes[[#This Row],[statezip]]," ")</f>
        <v>WA</v>
      </c>
      <c r="D1539" s="6" t="str">
        <f>_xlfn.TEXTAFTER(Homes[[#This Row],[statezip]]," ")</f>
        <v>98115</v>
      </c>
      <c r="E1539" s="1">
        <v>547000</v>
      </c>
      <c r="F1539">
        <v>4</v>
      </c>
      <c r="G1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39" s="3" t="str">
        <f>Homes[[#This Row],[bedrooms]] &amp; " bd | " &amp; TEXT(Homes[[#This Row],[bathrooms]],"0.##") &amp; " ba"</f>
        <v>4 bd | 1. ba</v>
      </c>
      <c r="I1539" s="4">
        <v>1720</v>
      </c>
      <c r="J1539" s="1">
        <f>IFERROR(Homes[[#This Row],[price]]/Homes[[#This Row],[sqft_living]]," ")</f>
        <v>318.02325581395348</v>
      </c>
      <c r="K1539" s="4">
        <f>IFERROR(Homes[[#This Row],[sqft_lot]]/43560," ")</f>
        <v>6.4279155188246104E-2</v>
      </c>
      <c r="L1539" t="str">
        <f>IF(Homes[[#This Row],[waterfront]]=1, "Yes","No")</f>
        <v>No</v>
      </c>
      <c r="M1539" s="4" t="str">
        <f>IF(Homes[[#This Row],[sqft_basement]]&gt;0, "Yes","No")</f>
        <v>Yes</v>
      </c>
      <c r="N1539" t="str">
        <f>CHOOSE(Homes[[#This Row],[view]]+1, "None","Fair","Good","Great","Excellent")</f>
        <v>None</v>
      </c>
      <c r="O1539" t="str">
        <f>CHOOSE(Homes[[#This Row],[condition]], "Poor","Fair","Average","Good","Excellent")</f>
        <v>Good</v>
      </c>
      <c r="P1539">
        <f ca="1">YEAR(TODAY())-Homes[[#This Row],[yr_built]]</f>
        <v>99</v>
      </c>
      <c r="Q1539">
        <v>1993</v>
      </c>
      <c r="R1539">
        <f ca="1">IF(Homes[[#This Row],[yr_renovated]]&gt;0, YEAR(TODAY())-Homes[[#This Row],[yr_renovated]], YEAR(TODAY())-Homes[[#This Row],[yr_built]])</f>
        <v>32</v>
      </c>
      <c r="S1539">
        <v>1.5</v>
      </c>
      <c r="T1539" s="2">
        <v>41807</v>
      </c>
      <c r="U1539" s="3">
        <v>1</v>
      </c>
      <c r="V1539" s="4">
        <f>IFERROR(Homes[[#This Row],[sqft_above]]+Homes[[#This Row],[sqft_basement]]," ")</f>
        <v>1720</v>
      </c>
      <c r="W1539" s="4">
        <v>2800</v>
      </c>
      <c r="X1539">
        <v>0</v>
      </c>
      <c r="Y1539">
        <v>0</v>
      </c>
      <c r="Z1539">
        <v>4</v>
      </c>
      <c r="AA1539" s="4">
        <v>1200</v>
      </c>
      <c r="AB1539" s="4">
        <v>520</v>
      </c>
      <c r="AC1539">
        <v>1926</v>
      </c>
      <c r="AD1539" t="s">
        <v>1667</v>
      </c>
      <c r="AE1539" t="s">
        <v>49</v>
      </c>
      <c r="AF1539" t="s">
        <v>154</v>
      </c>
    </row>
    <row r="1540" spans="1:32">
      <c r="A1540" t="str">
        <f>PROPER(TRIM(Homes[[#This Row],[street]]))</f>
        <v>15004 Ne 8Th Pl</v>
      </c>
      <c r="B1540" t="str">
        <f>PROPER(TRIM(Homes[[#This Row],[city]]))</f>
        <v>Bellevue</v>
      </c>
      <c r="C1540" t="str">
        <f>_xlfn.TEXTBEFORE(Homes[[#This Row],[statezip]]," ")</f>
        <v>WA</v>
      </c>
      <c r="D1540" s="6" t="str">
        <f>_xlfn.TEXTAFTER(Homes[[#This Row],[statezip]]," ")</f>
        <v>98007</v>
      </c>
      <c r="E1540" s="1">
        <v>546000</v>
      </c>
      <c r="F1540">
        <v>3</v>
      </c>
      <c r="G1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0" s="3" t="str">
        <f>Homes[[#This Row],[bedrooms]] &amp; " bd | " &amp; TEXT(Homes[[#This Row],[bathrooms]],"0.##") &amp; " ba"</f>
        <v>3 bd | 2.5 ba</v>
      </c>
      <c r="I1540" s="4">
        <v>1530</v>
      </c>
      <c r="J1540" s="1">
        <f>IFERROR(Homes[[#This Row],[price]]/Homes[[#This Row],[sqft_living]]," ")</f>
        <v>356.86274509803923</v>
      </c>
      <c r="K1540" s="4">
        <f>IFERROR(Homes[[#This Row],[sqft_lot]]/43560," ")</f>
        <v>7.9522497704315881E-2</v>
      </c>
      <c r="L1540" t="str">
        <f>IF(Homes[[#This Row],[waterfront]]=1, "Yes","No")</f>
        <v>No</v>
      </c>
      <c r="M1540" s="4" t="str">
        <f>IF(Homes[[#This Row],[sqft_basement]]&gt;0, "Yes","No")</f>
        <v>No</v>
      </c>
      <c r="N1540" t="str">
        <f>CHOOSE(Homes[[#This Row],[view]]+1, "None","Fair","Good","Great","Excellent")</f>
        <v>None</v>
      </c>
      <c r="O1540" t="str">
        <f>CHOOSE(Homes[[#This Row],[condition]], "Poor","Fair","Average","Good","Excellent")</f>
        <v>Average</v>
      </c>
      <c r="P1540">
        <f ca="1">YEAR(TODAY())-Homes[[#This Row],[yr_built]]</f>
        <v>27</v>
      </c>
      <c r="Q1540">
        <v>2006</v>
      </c>
      <c r="R1540">
        <f ca="1">IF(Homes[[#This Row],[yr_renovated]]&gt;0, YEAR(TODAY())-Homes[[#This Row],[yr_renovated]], YEAR(TODAY())-Homes[[#This Row],[yr_built]])</f>
        <v>19</v>
      </c>
      <c r="S1540">
        <v>2</v>
      </c>
      <c r="T1540" s="2">
        <v>41799</v>
      </c>
      <c r="U1540" s="3">
        <v>2.5</v>
      </c>
      <c r="V1540" s="4">
        <f>IFERROR(Homes[[#This Row],[sqft_above]]+Homes[[#This Row],[sqft_basement]]," ")</f>
        <v>1530</v>
      </c>
      <c r="W1540" s="4">
        <v>3464</v>
      </c>
      <c r="X1540">
        <v>0</v>
      </c>
      <c r="Y1540">
        <v>0</v>
      </c>
      <c r="Z1540">
        <v>3</v>
      </c>
      <c r="AA1540" s="4">
        <v>1530</v>
      </c>
      <c r="AB1540" s="4">
        <v>0</v>
      </c>
      <c r="AC1540">
        <v>1998</v>
      </c>
      <c r="AD1540" t="s">
        <v>1668</v>
      </c>
      <c r="AE1540" t="s">
        <v>33</v>
      </c>
      <c r="AF1540" t="s">
        <v>264</v>
      </c>
    </row>
    <row r="1541" spans="1:32">
      <c r="A1541" t="str">
        <f>PROPER(TRIM(Homes[[#This Row],[street]]))</f>
        <v>7730 33Rd Ave Nw</v>
      </c>
      <c r="B1541" t="str">
        <f>PROPER(TRIM(Homes[[#This Row],[city]]))</f>
        <v>Seattle</v>
      </c>
      <c r="C1541" t="str">
        <f>_xlfn.TEXTBEFORE(Homes[[#This Row],[statezip]]," ")</f>
        <v>WA</v>
      </c>
      <c r="D1541" s="6" t="str">
        <f>_xlfn.TEXTAFTER(Homes[[#This Row],[statezip]]," ")</f>
        <v>98117</v>
      </c>
      <c r="E1541" s="1">
        <v>546000</v>
      </c>
      <c r="F1541">
        <v>3</v>
      </c>
      <c r="G1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41" s="3" t="str">
        <f>Homes[[#This Row],[bedrooms]] &amp; " bd | " &amp; TEXT(Homes[[#This Row],[bathrooms]],"0.##") &amp; " ba"</f>
        <v>3 bd | 1.75 ba</v>
      </c>
      <c r="I1541" s="4">
        <v>2000</v>
      </c>
      <c r="J1541" s="1">
        <f>IFERROR(Homes[[#This Row],[price]]/Homes[[#This Row],[sqft_living]]," ")</f>
        <v>273</v>
      </c>
      <c r="K1541" s="4">
        <f>IFERROR(Homes[[#This Row],[sqft_lot]]/43560," ")</f>
        <v>0.1147842056932966</v>
      </c>
      <c r="L1541" t="str">
        <f>IF(Homes[[#This Row],[waterfront]]=1, "Yes","No")</f>
        <v>No</v>
      </c>
      <c r="M1541" s="4" t="str">
        <f>IF(Homes[[#This Row],[sqft_basement]]&gt;0, "Yes","No")</f>
        <v>Yes</v>
      </c>
      <c r="N1541" t="str">
        <f>CHOOSE(Homes[[#This Row],[view]]+1, "None","Fair","Good","Great","Excellent")</f>
        <v>None</v>
      </c>
      <c r="O1541" t="str">
        <f>CHOOSE(Homes[[#This Row],[condition]], "Poor","Fair","Average","Good","Excellent")</f>
        <v>Good</v>
      </c>
      <c r="P1541">
        <f ca="1">YEAR(TODAY())-Homes[[#This Row],[yr_built]]</f>
        <v>104</v>
      </c>
      <c r="Q1541">
        <v>0</v>
      </c>
      <c r="R1541">
        <f ca="1">IF(Homes[[#This Row],[yr_renovated]]&gt;0, YEAR(TODAY())-Homes[[#This Row],[yr_renovated]], YEAR(TODAY())-Homes[[#This Row],[yr_built]])</f>
        <v>104</v>
      </c>
      <c r="S1541">
        <v>1</v>
      </c>
      <c r="T1541" s="2">
        <v>41773</v>
      </c>
      <c r="U1541" s="3">
        <v>1.75</v>
      </c>
      <c r="V1541" s="4">
        <f>IFERROR(Homes[[#This Row],[sqft_above]]+Homes[[#This Row],[sqft_basement]]," ")</f>
        <v>2000</v>
      </c>
      <c r="W1541" s="4">
        <v>5000</v>
      </c>
      <c r="X1541">
        <v>0</v>
      </c>
      <c r="Y1541">
        <v>0</v>
      </c>
      <c r="Z1541">
        <v>4</v>
      </c>
      <c r="AA1541" s="4">
        <v>1110</v>
      </c>
      <c r="AB1541" s="4">
        <v>890</v>
      </c>
      <c r="AC1541">
        <v>1921</v>
      </c>
      <c r="AD1541" t="s">
        <v>1669</v>
      </c>
      <c r="AE1541" t="s">
        <v>49</v>
      </c>
      <c r="AF1541" t="s">
        <v>204</v>
      </c>
    </row>
    <row r="1542" spans="1:32">
      <c r="A1542" t="str">
        <f>PROPER(TRIM(Homes[[#This Row],[street]]))</f>
        <v>2707 Queen Anne Ave N</v>
      </c>
      <c r="B1542" t="str">
        <f>PROPER(TRIM(Homes[[#This Row],[city]]))</f>
        <v>Seattle</v>
      </c>
      <c r="C1542" t="str">
        <f>_xlfn.TEXTBEFORE(Homes[[#This Row],[statezip]]," ")</f>
        <v>WA</v>
      </c>
      <c r="D1542" s="6" t="str">
        <f>_xlfn.TEXTAFTER(Homes[[#This Row],[statezip]]," ")</f>
        <v>98109</v>
      </c>
      <c r="E1542" s="1">
        <v>546000</v>
      </c>
      <c r="F1542">
        <v>2</v>
      </c>
      <c r="G1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42" s="3" t="str">
        <f>Homes[[#This Row],[bedrooms]] &amp; " bd | " &amp; TEXT(Homes[[#This Row],[bathrooms]],"0.##") &amp; " ba"</f>
        <v>2 bd | 1. ba</v>
      </c>
      <c r="I1542" s="4">
        <v>970</v>
      </c>
      <c r="J1542" s="1">
        <f>IFERROR(Homes[[#This Row],[price]]/Homes[[#This Row],[sqft_living]]," ")</f>
        <v>562.88659793814429</v>
      </c>
      <c r="K1542" s="4">
        <f>IFERROR(Homes[[#This Row],[sqft_lot]]/43560," ")</f>
        <v>7.8053259871441696E-2</v>
      </c>
      <c r="L1542" t="str">
        <f>IF(Homes[[#This Row],[waterfront]]=1, "Yes","No")</f>
        <v>No</v>
      </c>
      <c r="M1542" s="4" t="str">
        <f>IF(Homes[[#This Row],[sqft_basement]]&gt;0, "Yes","No")</f>
        <v>No</v>
      </c>
      <c r="N1542" t="str">
        <f>CHOOSE(Homes[[#This Row],[view]]+1, "None","Fair","Good","Great","Excellent")</f>
        <v>None</v>
      </c>
      <c r="O1542" t="str">
        <f>CHOOSE(Homes[[#This Row],[condition]], "Poor","Fair","Average","Good","Excellent")</f>
        <v>Average</v>
      </c>
      <c r="P1542">
        <f ca="1">YEAR(TODAY())-Homes[[#This Row],[yr_built]]</f>
        <v>101</v>
      </c>
      <c r="Q1542">
        <v>2011</v>
      </c>
      <c r="R1542">
        <f ca="1">IF(Homes[[#This Row],[yr_renovated]]&gt;0, YEAR(TODAY())-Homes[[#This Row],[yr_renovated]], YEAR(TODAY())-Homes[[#This Row],[yr_built]])</f>
        <v>14</v>
      </c>
      <c r="S1542">
        <v>1</v>
      </c>
      <c r="T1542" s="2">
        <v>41795</v>
      </c>
      <c r="U1542" s="3">
        <v>1</v>
      </c>
      <c r="V1542" s="4">
        <f>IFERROR(Homes[[#This Row],[sqft_above]]+Homes[[#This Row],[sqft_basement]]," ")</f>
        <v>970</v>
      </c>
      <c r="W1542" s="4">
        <v>3400</v>
      </c>
      <c r="X1542">
        <v>0</v>
      </c>
      <c r="Y1542">
        <v>0</v>
      </c>
      <c r="Z1542">
        <v>3</v>
      </c>
      <c r="AA1542" s="4">
        <v>970</v>
      </c>
      <c r="AB1542" s="4">
        <v>0</v>
      </c>
      <c r="AC1542">
        <v>1924</v>
      </c>
      <c r="AD1542" t="s">
        <v>1670</v>
      </c>
      <c r="AE1542" t="s">
        <v>49</v>
      </c>
      <c r="AF1542" t="s">
        <v>134</v>
      </c>
    </row>
    <row r="1543" spans="1:32">
      <c r="A1543" t="str">
        <f>PROPER(TRIM(Homes[[#This Row],[street]]))</f>
        <v>2930 S Edmunds St</v>
      </c>
      <c r="B1543" t="str">
        <f>PROPER(TRIM(Homes[[#This Row],[city]]))</f>
        <v>Seattle</v>
      </c>
      <c r="C1543" t="str">
        <f>_xlfn.TEXTBEFORE(Homes[[#This Row],[statezip]]," ")</f>
        <v>WA</v>
      </c>
      <c r="D1543" s="6" t="str">
        <f>_xlfn.TEXTAFTER(Homes[[#This Row],[statezip]]," ")</f>
        <v>98108</v>
      </c>
      <c r="E1543" s="1">
        <v>545500</v>
      </c>
      <c r="F1543">
        <v>3</v>
      </c>
      <c r="G1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3" s="3" t="str">
        <f>Homes[[#This Row],[bedrooms]] &amp; " bd | " &amp; TEXT(Homes[[#This Row],[bathrooms]],"0.##") &amp; " ba"</f>
        <v>3 bd | 2.5 ba</v>
      </c>
      <c r="I1543" s="4">
        <v>1560</v>
      </c>
      <c r="J1543" s="1">
        <f>IFERROR(Homes[[#This Row],[price]]/Homes[[#This Row],[sqft_living]]," ")</f>
        <v>349.67948717948718</v>
      </c>
      <c r="K1543" s="4">
        <f>IFERROR(Homes[[#This Row],[sqft_lot]]/43560," ")</f>
        <v>0.2148989898989899</v>
      </c>
      <c r="L1543" t="str">
        <f>IF(Homes[[#This Row],[waterfront]]=1, "Yes","No")</f>
        <v>No</v>
      </c>
      <c r="M1543" s="4" t="str">
        <f>IF(Homes[[#This Row],[sqft_basement]]&gt;0, "Yes","No")</f>
        <v>Yes</v>
      </c>
      <c r="N1543" t="str">
        <f>CHOOSE(Homes[[#This Row],[view]]+1, "None","Fair","Good","Great","Excellent")</f>
        <v>None</v>
      </c>
      <c r="O1543" t="str">
        <f>CHOOSE(Homes[[#This Row],[condition]], "Poor","Fair","Average","Good","Excellent")</f>
        <v>Good</v>
      </c>
      <c r="P1543">
        <f ca="1">YEAR(TODAY())-Homes[[#This Row],[yr_built]]</f>
        <v>89</v>
      </c>
      <c r="Q1543">
        <v>0</v>
      </c>
      <c r="R1543">
        <f ca="1">IF(Homes[[#This Row],[yr_renovated]]&gt;0, YEAR(TODAY())-Homes[[#This Row],[yr_renovated]], YEAR(TODAY())-Homes[[#This Row],[yr_built]])</f>
        <v>89</v>
      </c>
      <c r="S1543">
        <v>1.5</v>
      </c>
      <c r="T1543" s="2">
        <v>41808</v>
      </c>
      <c r="U1543" s="3">
        <v>2.5</v>
      </c>
      <c r="V1543" s="4">
        <f>IFERROR(Homes[[#This Row],[sqft_above]]+Homes[[#This Row],[sqft_basement]]," ")</f>
        <v>1560</v>
      </c>
      <c r="W1543" s="4">
        <v>9361</v>
      </c>
      <c r="X1543">
        <v>0</v>
      </c>
      <c r="Y1543">
        <v>0</v>
      </c>
      <c r="Z1543">
        <v>4</v>
      </c>
      <c r="AA1543" s="4">
        <v>1360</v>
      </c>
      <c r="AB1543" s="4">
        <v>200</v>
      </c>
      <c r="AC1543">
        <v>1936</v>
      </c>
      <c r="AD1543" t="s">
        <v>1671</v>
      </c>
      <c r="AE1543" t="s">
        <v>49</v>
      </c>
      <c r="AF1543" t="s">
        <v>1536</v>
      </c>
    </row>
    <row r="1544" spans="1:32">
      <c r="A1544" t="str">
        <f>PROPER(TRIM(Homes[[#This Row],[street]]))</f>
        <v>12710 89Th Pl Ne</v>
      </c>
      <c r="B1544" t="str">
        <f>PROPER(TRIM(Homes[[#This Row],[city]]))</f>
        <v>Kirkland</v>
      </c>
      <c r="C1544" t="str">
        <f>_xlfn.TEXTBEFORE(Homes[[#This Row],[statezip]]," ")</f>
        <v>WA</v>
      </c>
      <c r="D1544" s="6" t="str">
        <f>_xlfn.TEXTAFTER(Homes[[#This Row],[statezip]]," ")</f>
        <v>98034</v>
      </c>
      <c r="E1544" s="1">
        <v>545000</v>
      </c>
      <c r="F1544">
        <v>3</v>
      </c>
      <c r="G1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4" s="3" t="str">
        <f>Homes[[#This Row],[bedrooms]] &amp; " bd | " &amp; TEXT(Homes[[#This Row],[bathrooms]],"0.##") &amp; " ba"</f>
        <v>3 bd | 2.5 ba</v>
      </c>
      <c r="I1544" s="4">
        <v>1940</v>
      </c>
      <c r="J1544" s="1">
        <f>IFERROR(Homes[[#This Row],[price]]/Homes[[#This Row],[sqft_living]]," ")</f>
        <v>280.92783505154637</v>
      </c>
      <c r="K1544" s="4">
        <f>IFERROR(Homes[[#This Row],[sqft_lot]]/43560," ")</f>
        <v>0.22440312213039484</v>
      </c>
      <c r="L1544" t="str">
        <f>IF(Homes[[#This Row],[waterfront]]=1, "Yes","No")</f>
        <v>No</v>
      </c>
      <c r="M1544" s="4" t="str">
        <f>IF(Homes[[#This Row],[sqft_basement]]&gt;0, "Yes","No")</f>
        <v>Yes</v>
      </c>
      <c r="N1544" t="str">
        <f>CHOOSE(Homes[[#This Row],[view]]+1, "None","Fair","Good","Great","Excellent")</f>
        <v>Good</v>
      </c>
      <c r="O1544" t="str">
        <f>CHOOSE(Homes[[#This Row],[condition]], "Poor","Fair","Average","Good","Excellent")</f>
        <v>Average</v>
      </c>
      <c r="P1544">
        <f ca="1">YEAR(TODAY())-Homes[[#This Row],[yr_built]]</f>
        <v>50</v>
      </c>
      <c r="Q1544">
        <v>0</v>
      </c>
      <c r="R1544">
        <f ca="1">IF(Homes[[#This Row],[yr_renovated]]&gt;0, YEAR(TODAY())-Homes[[#This Row],[yr_renovated]], YEAR(TODAY())-Homes[[#This Row],[yr_built]])</f>
        <v>50</v>
      </c>
      <c r="S1544">
        <v>1</v>
      </c>
      <c r="T1544" s="2">
        <v>41806</v>
      </c>
      <c r="U1544" s="3">
        <v>2.5</v>
      </c>
      <c r="V1544" s="4">
        <f>IFERROR(Homes[[#This Row],[sqft_above]]+Homes[[#This Row],[sqft_basement]]," ")</f>
        <v>1940</v>
      </c>
      <c r="W1544" s="4">
        <v>9775</v>
      </c>
      <c r="X1544">
        <v>0</v>
      </c>
      <c r="Y1544">
        <v>2</v>
      </c>
      <c r="Z1544">
        <v>3</v>
      </c>
      <c r="AA1544" s="4">
        <v>1440</v>
      </c>
      <c r="AB1544" s="4">
        <v>500</v>
      </c>
      <c r="AC1544">
        <v>1975</v>
      </c>
      <c r="AD1544" t="s">
        <v>1672</v>
      </c>
      <c r="AE1544" t="s">
        <v>46</v>
      </c>
      <c r="AF1544" t="s">
        <v>47</v>
      </c>
    </row>
    <row r="1545" spans="1:32">
      <c r="A1545" t="str">
        <f>PROPER(TRIM(Homes[[#This Row],[street]]))</f>
        <v>22514 101St Ln Sw</v>
      </c>
      <c r="B1545" t="str">
        <f>PROPER(TRIM(Homes[[#This Row],[city]]))</f>
        <v>Vashon</v>
      </c>
      <c r="C1545" t="str">
        <f>_xlfn.TEXTBEFORE(Homes[[#This Row],[statezip]]," ")</f>
        <v>WA</v>
      </c>
      <c r="D1545" s="6" t="str">
        <f>_xlfn.TEXTAFTER(Homes[[#This Row],[statezip]]," ")</f>
        <v>98070</v>
      </c>
      <c r="E1545" s="1">
        <v>545000</v>
      </c>
      <c r="F1545">
        <v>2</v>
      </c>
      <c r="G1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45" s="3" t="str">
        <f>Homes[[#This Row],[bedrooms]] &amp; " bd | " &amp; TEXT(Homes[[#This Row],[bathrooms]],"0.##") &amp; " ba"</f>
        <v>2 bd | 2. ba</v>
      </c>
      <c r="I1545" s="4">
        <v>2930</v>
      </c>
      <c r="J1545" s="1">
        <f>IFERROR(Homes[[#This Row],[price]]/Homes[[#This Row],[sqft_living]]," ")</f>
        <v>186.00682593856655</v>
      </c>
      <c r="K1545" s="4">
        <f>IFERROR(Homes[[#This Row],[sqft_lot]]/43560," ")</f>
        <v>0.32270431588613407</v>
      </c>
      <c r="L1545" t="str">
        <f>IF(Homes[[#This Row],[waterfront]]=1, "Yes","No")</f>
        <v>No</v>
      </c>
      <c r="M1545" s="4" t="str">
        <f>IF(Homes[[#This Row],[sqft_basement]]&gt;0, "Yes","No")</f>
        <v>Yes</v>
      </c>
      <c r="N1545" t="str">
        <f>CHOOSE(Homes[[#This Row],[view]]+1, "None","Fair","Good","Great","Excellent")</f>
        <v>Good</v>
      </c>
      <c r="O1545" t="str">
        <f>CHOOSE(Homes[[#This Row],[condition]], "Poor","Fair","Average","Good","Excellent")</f>
        <v>Good</v>
      </c>
      <c r="P1545">
        <f ca="1">YEAR(TODAY())-Homes[[#This Row],[yr_built]]</f>
        <v>45</v>
      </c>
      <c r="Q1545">
        <v>0</v>
      </c>
      <c r="R1545">
        <f ca="1">IF(Homes[[#This Row],[yr_renovated]]&gt;0, YEAR(TODAY())-Homes[[#This Row],[yr_renovated]], YEAR(TODAY())-Homes[[#This Row],[yr_built]])</f>
        <v>45</v>
      </c>
      <c r="S1545">
        <v>1</v>
      </c>
      <c r="T1545" s="2">
        <v>41830</v>
      </c>
      <c r="U1545" s="3">
        <v>2</v>
      </c>
      <c r="V1545" s="4">
        <f>IFERROR(Homes[[#This Row],[sqft_above]]+Homes[[#This Row],[sqft_basement]]," ")</f>
        <v>2930</v>
      </c>
      <c r="W1545" s="4">
        <v>14057</v>
      </c>
      <c r="X1545">
        <v>0</v>
      </c>
      <c r="Y1545">
        <v>2</v>
      </c>
      <c r="Z1545">
        <v>4</v>
      </c>
      <c r="AA1545" s="4">
        <v>1680</v>
      </c>
      <c r="AB1545" s="4">
        <v>1250</v>
      </c>
      <c r="AC1545">
        <v>1980</v>
      </c>
      <c r="AD1545" t="s">
        <v>1673</v>
      </c>
      <c r="AE1545" t="s">
        <v>619</v>
      </c>
      <c r="AF1545" t="s">
        <v>620</v>
      </c>
    </row>
    <row r="1546" spans="1:32">
      <c r="A1546" t="str">
        <f>PROPER(TRIM(Homes[[#This Row],[street]]))</f>
        <v>25733 Se 39Th St</v>
      </c>
      <c r="B1546" t="str">
        <f>PROPER(TRIM(Homes[[#This Row],[city]]))</f>
        <v>Issaquah</v>
      </c>
      <c r="C1546" t="str">
        <f>_xlfn.TEXTBEFORE(Homes[[#This Row],[statezip]]," ")</f>
        <v>WA</v>
      </c>
      <c r="D1546" s="6" t="str">
        <f>_xlfn.TEXTAFTER(Homes[[#This Row],[statezip]]," ")</f>
        <v>98029</v>
      </c>
      <c r="E1546" s="1">
        <v>545000</v>
      </c>
      <c r="F1546">
        <v>4</v>
      </c>
      <c r="G1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6" s="3" t="str">
        <f>Homes[[#This Row],[bedrooms]] &amp; " bd | " &amp; TEXT(Homes[[#This Row],[bathrooms]],"0.##") &amp; " ba"</f>
        <v>4 bd | 2.5 ba</v>
      </c>
      <c r="I1546" s="4">
        <v>2090</v>
      </c>
      <c r="J1546" s="1">
        <f>IFERROR(Homes[[#This Row],[price]]/Homes[[#This Row],[sqft_living]]," ")</f>
        <v>260.76555023923447</v>
      </c>
      <c r="K1546" s="4">
        <f>IFERROR(Homes[[#This Row],[sqft_lot]]/43560," ")</f>
        <v>0.13826905417814508</v>
      </c>
      <c r="L1546" t="str">
        <f>IF(Homes[[#This Row],[waterfront]]=1, "Yes","No")</f>
        <v>No</v>
      </c>
      <c r="M1546" s="4" t="str">
        <f>IF(Homes[[#This Row],[sqft_basement]]&gt;0, "Yes","No")</f>
        <v>No</v>
      </c>
      <c r="N1546" t="str">
        <f>CHOOSE(Homes[[#This Row],[view]]+1, "None","Fair","Good","Great","Excellent")</f>
        <v>None</v>
      </c>
      <c r="O1546" t="str">
        <f>CHOOSE(Homes[[#This Row],[condition]], "Poor","Fair","Average","Good","Excellent")</f>
        <v>Average</v>
      </c>
      <c r="P1546">
        <f ca="1">YEAR(TODAY())-Homes[[#This Row],[yr_built]]</f>
        <v>35</v>
      </c>
      <c r="Q1546">
        <v>2009</v>
      </c>
      <c r="R1546">
        <f ca="1">IF(Homes[[#This Row],[yr_renovated]]&gt;0, YEAR(TODAY())-Homes[[#This Row],[yr_renovated]], YEAR(TODAY())-Homes[[#This Row],[yr_built]])</f>
        <v>16</v>
      </c>
      <c r="S1546">
        <v>2</v>
      </c>
      <c r="T1546" s="2">
        <v>41812</v>
      </c>
      <c r="U1546" s="3">
        <v>2.5</v>
      </c>
      <c r="V1546" s="4">
        <f>IFERROR(Homes[[#This Row],[sqft_above]]+Homes[[#This Row],[sqft_basement]]," ")</f>
        <v>2090</v>
      </c>
      <c r="W1546" s="4">
        <v>6023</v>
      </c>
      <c r="X1546">
        <v>0</v>
      </c>
      <c r="Y1546">
        <v>0</v>
      </c>
      <c r="Z1546">
        <v>3</v>
      </c>
      <c r="AA1546" s="4">
        <v>2090</v>
      </c>
      <c r="AB1546" s="4">
        <v>0</v>
      </c>
      <c r="AC1546">
        <v>1990</v>
      </c>
      <c r="AD1546" t="s">
        <v>1674</v>
      </c>
      <c r="AE1546" t="s">
        <v>79</v>
      </c>
      <c r="AF1546" t="s">
        <v>80</v>
      </c>
    </row>
    <row r="1547" spans="1:32">
      <c r="A1547" t="str">
        <f>PROPER(TRIM(Homes[[#This Row],[street]]))</f>
        <v>18718 56Th Ave Ne</v>
      </c>
      <c r="B1547" t="str">
        <f>PROPER(TRIM(Homes[[#This Row],[city]]))</f>
        <v>Kenmore</v>
      </c>
      <c r="C1547" t="str">
        <f>_xlfn.TEXTBEFORE(Homes[[#This Row],[statezip]]," ")</f>
        <v>WA</v>
      </c>
      <c r="D1547" s="6" t="str">
        <f>_xlfn.TEXTAFTER(Homes[[#This Row],[statezip]]," ")</f>
        <v>98028</v>
      </c>
      <c r="E1547" s="1">
        <v>545000</v>
      </c>
      <c r="F1547">
        <v>5</v>
      </c>
      <c r="G1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47" s="3" t="str">
        <f>Homes[[#This Row],[bedrooms]] &amp; " bd | " &amp; TEXT(Homes[[#This Row],[bathrooms]],"0.##") &amp; " ba"</f>
        <v>5 bd | 2.5 ba</v>
      </c>
      <c r="I1547" s="4">
        <v>2730</v>
      </c>
      <c r="J1547" s="1">
        <f>IFERROR(Homes[[#This Row],[price]]/Homes[[#This Row],[sqft_living]]," ")</f>
        <v>199.63369963369962</v>
      </c>
      <c r="K1547" s="4">
        <f>IFERROR(Homes[[#This Row],[sqft_lot]]/43560," ")</f>
        <v>0.39577594123048671</v>
      </c>
      <c r="L1547" t="str">
        <f>IF(Homes[[#This Row],[waterfront]]=1, "Yes","No")</f>
        <v>No</v>
      </c>
      <c r="M1547" s="4" t="str">
        <f>IF(Homes[[#This Row],[sqft_basement]]&gt;0, "Yes","No")</f>
        <v>Yes</v>
      </c>
      <c r="N1547" t="str">
        <f>CHOOSE(Homes[[#This Row],[view]]+1, "None","Fair","Good","Great","Excellent")</f>
        <v>None</v>
      </c>
      <c r="O1547" t="str">
        <f>CHOOSE(Homes[[#This Row],[condition]], "Poor","Fair","Average","Good","Excellent")</f>
        <v>Excellent</v>
      </c>
      <c r="P1547">
        <f ca="1">YEAR(TODAY())-Homes[[#This Row],[yr_built]]</f>
        <v>67</v>
      </c>
      <c r="Q1547">
        <v>0</v>
      </c>
      <c r="R1547">
        <f ca="1">IF(Homes[[#This Row],[yr_renovated]]&gt;0, YEAR(TODAY())-Homes[[#This Row],[yr_renovated]], YEAR(TODAY())-Homes[[#This Row],[yr_built]])</f>
        <v>67</v>
      </c>
      <c r="S1547">
        <v>1</v>
      </c>
      <c r="T1547" s="2">
        <v>41794</v>
      </c>
      <c r="U1547" s="3">
        <v>2.5</v>
      </c>
      <c r="V1547" s="4">
        <f>IFERROR(Homes[[#This Row],[sqft_above]]+Homes[[#This Row],[sqft_basement]]," ")</f>
        <v>2730</v>
      </c>
      <c r="W1547" s="4">
        <v>17240</v>
      </c>
      <c r="X1547">
        <v>0</v>
      </c>
      <c r="Y1547">
        <v>0</v>
      </c>
      <c r="Z1547">
        <v>5</v>
      </c>
      <c r="AA1547" s="4">
        <v>1660</v>
      </c>
      <c r="AB1547" s="4">
        <v>1070</v>
      </c>
      <c r="AC1547">
        <v>1958</v>
      </c>
      <c r="AD1547" t="s">
        <v>1675</v>
      </c>
      <c r="AE1547" t="s">
        <v>329</v>
      </c>
      <c r="AF1547" t="s">
        <v>330</v>
      </c>
    </row>
    <row r="1548" spans="1:32">
      <c r="A1548" t="str">
        <f>PROPER(TRIM(Homes[[#This Row],[street]]))</f>
        <v>15703 Ne 54Th Way</v>
      </c>
      <c r="B1548" t="str">
        <f>PROPER(TRIM(Homes[[#This Row],[city]]))</f>
        <v>Redmond</v>
      </c>
      <c r="C1548" t="str">
        <f>_xlfn.TEXTBEFORE(Homes[[#This Row],[statezip]]," ")</f>
        <v>WA</v>
      </c>
      <c r="D1548" s="6" t="str">
        <f>_xlfn.TEXTAFTER(Homes[[#This Row],[statezip]]," ")</f>
        <v>98052</v>
      </c>
      <c r="E1548" s="1">
        <v>545000</v>
      </c>
      <c r="F1548">
        <v>4</v>
      </c>
      <c r="G1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48" s="3" t="str">
        <f>Homes[[#This Row],[bedrooms]] &amp; " bd | " &amp; TEXT(Homes[[#This Row],[bathrooms]],"0.##") &amp; " ba"</f>
        <v>4 bd | 2.25 ba</v>
      </c>
      <c r="I1548" s="4">
        <v>2030</v>
      </c>
      <c r="J1548" s="1">
        <f>IFERROR(Homes[[#This Row],[price]]/Homes[[#This Row],[sqft_living]]," ")</f>
        <v>268.4729064039409</v>
      </c>
      <c r="K1548" s="4">
        <f>IFERROR(Homes[[#This Row],[sqft_lot]]/43560," ")</f>
        <v>0.26595500459136823</v>
      </c>
      <c r="L1548" t="str">
        <f>IF(Homes[[#This Row],[waterfront]]=1, "Yes","No")</f>
        <v>No</v>
      </c>
      <c r="M1548" s="4" t="str">
        <f>IF(Homes[[#This Row],[sqft_basement]]&gt;0, "Yes","No")</f>
        <v>Yes</v>
      </c>
      <c r="N1548" t="str">
        <f>CHOOSE(Homes[[#This Row],[view]]+1, "None","Fair","Good","Great","Excellent")</f>
        <v>None</v>
      </c>
      <c r="O1548" t="str">
        <f>CHOOSE(Homes[[#This Row],[condition]], "Poor","Fair","Average","Good","Excellent")</f>
        <v>Good</v>
      </c>
      <c r="P1548">
        <f ca="1">YEAR(TODAY())-Homes[[#This Row],[yr_built]]</f>
        <v>58</v>
      </c>
      <c r="Q1548">
        <v>0</v>
      </c>
      <c r="R1548">
        <f ca="1">IF(Homes[[#This Row],[yr_renovated]]&gt;0, YEAR(TODAY())-Homes[[#This Row],[yr_renovated]], YEAR(TODAY())-Homes[[#This Row],[yr_built]])</f>
        <v>58</v>
      </c>
      <c r="S1548">
        <v>1</v>
      </c>
      <c r="T1548" s="2">
        <v>41807</v>
      </c>
      <c r="U1548" s="3">
        <v>2.25</v>
      </c>
      <c r="V1548" s="4">
        <f>IFERROR(Homes[[#This Row],[sqft_above]]+Homes[[#This Row],[sqft_basement]]," ")</f>
        <v>2030</v>
      </c>
      <c r="W1548" s="4">
        <v>11585</v>
      </c>
      <c r="X1548">
        <v>0</v>
      </c>
      <c r="Y1548">
        <v>0</v>
      </c>
      <c r="Z1548">
        <v>4</v>
      </c>
      <c r="AA1548" s="4">
        <v>1590</v>
      </c>
      <c r="AB1548" s="4">
        <v>440</v>
      </c>
      <c r="AC1548">
        <v>1967</v>
      </c>
      <c r="AD1548" t="s">
        <v>1676</v>
      </c>
      <c r="AE1548" t="s">
        <v>137</v>
      </c>
      <c r="AF1548" t="s">
        <v>138</v>
      </c>
    </row>
    <row r="1549" spans="1:32">
      <c r="A1549" t="str">
        <f>PROPER(TRIM(Homes[[#This Row],[street]]))</f>
        <v>14633 200Th Ave Se</v>
      </c>
      <c r="B1549" t="str">
        <f>PROPER(TRIM(Homes[[#This Row],[city]]))</f>
        <v>Renton</v>
      </c>
      <c r="C1549" t="str">
        <f>_xlfn.TEXTBEFORE(Homes[[#This Row],[statezip]]," ")</f>
        <v>WA</v>
      </c>
      <c r="D1549" s="6" t="str">
        <f>_xlfn.TEXTAFTER(Homes[[#This Row],[statezip]]," ")</f>
        <v>98059</v>
      </c>
      <c r="E1549" s="1">
        <v>545000</v>
      </c>
      <c r="F1549">
        <v>3</v>
      </c>
      <c r="G1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49" s="3" t="str">
        <f>Homes[[#This Row],[bedrooms]] &amp; " bd | " &amp; TEXT(Homes[[#This Row],[bathrooms]],"0.##") &amp; " ba"</f>
        <v>3 bd | 1.75 ba</v>
      </c>
      <c r="I1549" s="4">
        <v>1700</v>
      </c>
      <c r="J1549" s="1">
        <f>IFERROR(Homes[[#This Row],[price]]/Homes[[#This Row],[sqft_living]]," ")</f>
        <v>320.58823529411762</v>
      </c>
      <c r="K1549" s="4">
        <f>IFERROR(Homes[[#This Row],[sqft_lot]]/43560," ")</f>
        <v>1.1856978879706153</v>
      </c>
      <c r="L1549" t="str">
        <f>IF(Homes[[#This Row],[waterfront]]=1, "Yes","No")</f>
        <v>No</v>
      </c>
      <c r="M1549" s="4" t="str">
        <f>IF(Homes[[#This Row],[sqft_basement]]&gt;0, "Yes","No")</f>
        <v>No</v>
      </c>
      <c r="N1549" t="str">
        <f>CHOOSE(Homes[[#This Row],[view]]+1, "None","Fair","Good","Great","Excellent")</f>
        <v>None</v>
      </c>
      <c r="O1549" t="str">
        <f>CHOOSE(Homes[[#This Row],[condition]], "Poor","Fair","Average","Good","Excellent")</f>
        <v>Excellent</v>
      </c>
      <c r="P1549">
        <f ca="1">YEAR(TODAY())-Homes[[#This Row],[yr_built]]</f>
        <v>94</v>
      </c>
      <c r="Q1549">
        <v>0</v>
      </c>
      <c r="R1549">
        <f ca="1">IF(Homes[[#This Row],[yr_renovated]]&gt;0, YEAR(TODAY())-Homes[[#This Row],[yr_renovated]], YEAR(TODAY())-Homes[[#This Row],[yr_built]])</f>
        <v>94</v>
      </c>
      <c r="S1549">
        <v>1.5</v>
      </c>
      <c r="T1549" s="2">
        <v>41795</v>
      </c>
      <c r="U1549" s="3">
        <v>1.75</v>
      </c>
      <c r="V1549" s="4">
        <f>IFERROR(Homes[[#This Row],[sqft_above]]+Homes[[#This Row],[sqft_basement]]," ")</f>
        <v>1700</v>
      </c>
      <c r="W1549" s="4">
        <v>51649</v>
      </c>
      <c r="X1549">
        <v>0</v>
      </c>
      <c r="Y1549">
        <v>0</v>
      </c>
      <c r="Z1549">
        <v>5</v>
      </c>
      <c r="AA1549" s="4">
        <v>1700</v>
      </c>
      <c r="AB1549" s="4">
        <v>0</v>
      </c>
      <c r="AC1549">
        <v>1931</v>
      </c>
      <c r="AD1549" t="s">
        <v>1677</v>
      </c>
      <c r="AE1549" t="s">
        <v>319</v>
      </c>
      <c r="AF1549" t="s">
        <v>282</v>
      </c>
    </row>
    <row r="1550" spans="1:32">
      <c r="A1550" t="str">
        <f>PROPER(TRIM(Homes[[#This Row],[street]]))</f>
        <v>615 Bronson Pl Ne</v>
      </c>
      <c r="B1550" t="str">
        <f>PROPER(TRIM(Homes[[#This Row],[city]]))</f>
        <v>Renton</v>
      </c>
      <c r="C1550" t="str">
        <f>_xlfn.TEXTBEFORE(Homes[[#This Row],[statezip]]," ")</f>
        <v>WA</v>
      </c>
      <c r="D1550" s="6" t="str">
        <f>_xlfn.TEXTAFTER(Homes[[#This Row],[statezip]]," ")</f>
        <v>98056</v>
      </c>
      <c r="E1550" s="1">
        <v>545000</v>
      </c>
      <c r="F1550">
        <v>3</v>
      </c>
      <c r="G1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0" s="3" t="str">
        <f>Homes[[#This Row],[bedrooms]] &amp; " bd | " &amp; TEXT(Homes[[#This Row],[bathrooms]],"0.##") &amp; " ba"</f>
        <v>3 bd | 2.5 ba</v>
      </c>
      <c r="I1550" s="4">
        <v>2760</v>
      </c>
      <c r="J1550" s="1">
        <f>IFERROR(Homes[[#This Row],[price]]/Homes[[#This Row],[sqft_living]]," ")</f>
        <v>197.46376811594203</v>
      </c>
      <c r="K1550" s="4">
        <f>IFERROR(Homes[[#This Row],[sqft_lot]]/43560," ")</f>
        <v>0.39892102846648303</v>
      </c>
      <c r="L1550" t="str">
        <f>IF(Homes[[#This Row],[waterfront]]=1, "Yes","No")</f>
        <v>No</v>
      </c>
      <c r="M1550" s="4" t="str">
        <f>IF(Homes[[#This Row],[sqft_basement]]&gt;0, "Yes","No")</f>
        <v>No</v>
      </c>
      <c r="N1550" t="str">
        <f>CHOOSE(Homes[[#This Row],[view]]+1, "None","Fair","Good","Great","Excellent")</f>
        <v>None</v>
      </c>
      <c r="O1550" t="str">
        <f>CHOOSE(Homes[[#This Row],[condition]], "Poor","Fair","Average","Good","Excellent")</f>
        <v>Average</v>
      </c>
      <c r="P1550">
        <f ca="1">YEAR(TODAY())-Homes[[#This Row],[yr_built]]</f>
        <v>23</v>
      </c>
      <c r="Q1550">
        <v>0</v>
      </c>
      <c r="R1550">
        <f ca="1">IF(Homes[[#This Row],[yr_renovated]]&gt;0, YEAR(TODAY())-Homes[[#This Row],[yr_renovated]], YEAR(TODAY())-Homes[[#This Row],[yr_built]])</f>
        <v>23</v>
      </c>
      <c r="S1550">
        <v>2</v>
      </c>
      <c r="T1550" s="2">
        <v>41829</v>
      </c>
      <c r="U1550" s="3">
        <v>2.5</v>
      </c>
      <c r="V1550" s="4">
        <f>IFERROR(Homes[[#This Row],[sqft_above]]+Homes[[#This Row],[sqft_basement]]," ")</f>
        <v>2760</v>
      </c>
      <c r="W1550" s="4">
        <v>17377</v>
      </c>
      <c r="X1550">
        <v>0</v>
      </c>
      <c r="Y1550">
        <v>0</v>
      </c>
      <c r="Z1550">
        <v>3</v>
      </c>
      <c r="AA1550" s="4">
        <v>2760</v>
      </c>
      <c r="AB1550" s="4">
        <v>0</v>
      </c>
      <c r="AC1550">
        <v>2002</v>
      </c>
      <c r="AD1550" t="s">
        <v>1678</v>
      </c>
      <c r="AE1550" t="s">
        <v>319</v>
      </c>
      <c r="AF1550" t="s">
        <v>672</v>
      </c>
    </row>
    <row r="1551" spans="1:32">
      <c r="A1551" t="str">
        <f>PROPER(TRIM(Homes[[#This Row],[street]]))</f>
        <v>1801 193Rd Ave Se</v>
      </c>
      <c r="B1551" t="str">
        <f>PROPER(TRIM(Homes[[#This Row],[city]]))</f>
        <v>Sammamish</v>
      </c>
      <c r="C1551" t="str">
        <f>_xlfn.TEXTBEFORE(Homes[[#This Row],[statezip]]," ")</f>
        <v>WA</v>
      </c>
      <c r="D1551" s="6" t="str">
        <f>_xlfn.TEXTAFTER(Homes[[#This Row],[statezip]]," ")</f>
        <v>98075</v>
      </c>
      <c r="E1551" s="1">
        <v>545000</v>
      </c>
      <c r="F1551">
        <v>3</v>
      </c>
      <c r="G1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1" s="3" t="str">
        <f>Homes[[#This Row],[bedrooms]] &amp; " bd | " &amp; TEXT(Homes[[#This Row],[bathrooms]],"0.##") &amp; " ba"</f>
        <v>3 bd | 2.5 ba</v>
      </c>
      <c r="I1551" s="4">
        <v>2180</v>
      </c>
      <c r="J1551" s="1">
        <f>IFERROR(Homes[[#This Row],[price]]/Homes[[#This Row],[sqft_living]]," ")</f>
        <v>250</v>
      </c>
      <c r="K1551" s="4">
        <f>IFERROR(Homes[[#This Row],[sqft_lot]]/43560," ")</f>
        <v>0.36026170798898072</v>
      </c>
      <c r="L1551" t="str">
        <f>IF(Homes[[#This Row],[waterfront]]=1, "Yes","No")</f>
        <v>No</v>
      </c>
      <c r="M1551" s="4" t="str">
        <f>IF(Homes[[#This Row],[sqft_basement]]&gt;0, "Yes","No")</f>
        <v>Yes</v>
      </c>
      <c r="N1551" t="str">
        <f>CHOOSE(Homes[[#This Row],[view]]+1, "None","Fair","Good","Great","Excellent")</f>
        <v>None</v>
      </c>
      <c r="O1551" t="str">
        <f>CHOOSE(Homes[[#This Row],[condition]], "Poor","Fair","Average","Good","Excellent")</f>
        <v>Good</v>
      </c>
      <c r="P1551">
        <f ca="1">YEAR(TODAY())-Homes[[#This Row],[yr_built]]</f>
        <v>46</v>
      </c>
      <c r="Q1551">
        <v>0</v>
      </c>
      <c r="R1551">
        <f ca="1">IF(Homes[[#This Row],[yr_renovated]]&gt;0, YEAR(TODAY())-Homes[[#This Row],[yr_renovated]], YEAR(TODAY())-Homes[[#This Row],[yr_built]])</f>
        <v>46</v>
      </c>
      <c r="S1551">
        <v>1</v>
      </c>
      <c r="T1551" s="2">
        <v>41801</v>
      </c>
      <c r="U1551" s="3">
        <v>2.5</v>
      </c>
      <c r="V1551" s="4">
        <f>IFERROR(Homes[[#This Row],[sqft_above]]+Homes[[#This Row],[sqft_basement]]," ")</f>
        <v>2180</v>
      </c>
      <c r="W1551" s="4">
        <v>15693</v>
      </c>
      <c r="X1551">
        <v>0</v>
      </c>
      <c r="Y1551">
        <v>0</v>
      </c>
      <c r="Z1551">
        <v>4</v>
      </c>
      <c r="AA1551" s="4">
        <v>1850</v>
      </c>
      <c r="AB1551" s="4">
        <v>330</v>
      </c>
      <c r="AC1551">
        <v>1979</v>
      </c>
      <c r="AD1551" t="s">
        <v>1679</v>
      </c>
      <c r="AE1551" t="s">
        <v>102</v>
      </c>
      <c r="AF1551" t="s">
        <v>103</v>
      </c>
    </row>
    <row r="1552" spans="1:32">
      <c r="A1552" t="str">
        <f>PROPER(TRIM(Homes[[#This Row],[street]]))</f>
        <v>8050 14Th Ave Nw</v>
      </c>
      <c r="B1552" t="str">
        <f>PROPER(TRIM(Homes[[#This Row],[city]]))</f>
        <v>Seattle</v>
      </c>
      <c r="C1552" t="str">
        <f>_xlfn.TEXTBEFORE(Homes[[#This Row],[statezip]]," ")</f>
        <v>WA</v>
      </c>
      <c r="D1552" s="6" t="str">
        <f>_xlfn.TEXTAFTER(Homes[[#This Row],[statezip]]," ")</f>
        <v>98117</v>
      </c>
      <c r="E1552" s="1">
        <v>545000</v>
      </c>
      <c r="F1552">
        <v>2</v>
      </c>
      <c r="G1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1/4</v>
      </c>
      <c r="H1552" s="3" t="str">
        <f>Homes[[#This Row],[bedrooms]] &amp; " bd | " &amp; TEXT(Homes[[#This Row],[bathrooms]],"0.##") &amp; " ba"</f>
        <v>2 bd | 1.25 ba</v>
      </c>
      <c r="I1552" s="4">
        <v>1240</v>
      </c>
      <c r="J1552" s="1">
        <f>IFERROR(Homes[[#This Row],[price]]/Homes[[#This Row],[sqft_living]]," ")</f>
        <v>439.51612903225805</v>
      </c>
      <c r="K1552" s="4">
        <f>IFERROR(Homes[[#This Row],[sqft_lot]]/43560," ")</f>
        <v>4.9357208448117536E-2</v>
      </c>
      <c r="L1552" t="str">
        <f>IF(Homes[[#This Row],[waterfront]]=1, "Yes","No")</f>
        <v>No</v>
      </c>
      <c r="M1552" s="4" t="str">
        <f>IF(Homes[[#This Row],[sqft_basement]]&gt;0, "Yes","No")</f>
        <v>No</v>
      </c>
      <c r="N1552" t="str">
        <f>CHOOSE(Homes[[#This Row],[view]]+1, "None","Fair","Good","Great","Excellent")</f>
        <v>None</v>
      </c>
      <c r="O1552" t="str">
        <f>CHOOSE(Homes[[#This Row],[condition]], "Poor","Fair","Average","Good","Excellent")</f>
        <v>Average</v>
      </c>
      <c r="P1552">
        <f ca="1">YEAR(TODAY())-Homes[[#This Row],[yr_built]]</f>
        <v>11</v>
      </c>
      <c r="Q1552">
        <v>0</v>
      </c>
      <c r="R1552">
        <f ca="1">IF(Homes[[#This Row],[yr_renovated]]&gt;0, YEAR(TODAY())-Homes[[#This Row],[yr_renovated]], YEAR(TODAY())-Homes[[#This Row],[yr_built]])</f>
        <v>11</v>
      </c>
      <c r="S1552">
        <v>2</v>
      </c>
      <c r="T1552" s="2">
        <v>41801</v>
      </c>
      <c r="U1552" s="3">
        <v>1.25</v>
      </c>
      <c r="V1552" s="4">
        <f>IFERROR(Homes[[#This Row],[sqft_above]]+Homes[[#This Row],[sqft_basement]]," ")</f>
        <v>1240</v>
      </c>
      <c r="W1552" s="4">
        <v>2150</v>
      </c>
      <c r="X1552">
        <v>0</v>
      </c>
      <c r="Y1552">
        <v>0</v>
      </c>
      <c r="Z1552">
        <v>3</v>
      </c>
      <c r="AA1552" s="4">
        <v>1240</v>
      </c>
      <c r="AB1552" s="4">
        <v>0</v>
      </c>
      <c r="AC1552">
        <v>2014</v>
      </c>
      <c r="AD1552" t="s">
        <v>1680</v>
      </c>
      <c r="AE1552" t="s">
        <v>49</v>
      </c>
      <c r="AF1552" t="s">
        <v>204</v>
      </c>
    </row>
    <row r="1553" spans="1:32">
      <c r="A1553" t="str">
        <f>PROPER(TRIM(Homes[[#This Row],[street]]))</f>
        <v>4714 54Th Ave S</v>
      </c>
      <c r="B1553" t="str">
        <f>PROPER(TRIM(Homes[[#This Row],[city]]))</f>
        <v>Seattle</v>
      </c>
      <c r="C1553" t="str">
        <f>_xlfn.TEXTBEFORE(Homes[[#This Row],[statezip]]," ")</f>
        <v>WA</v>
      </c>
      <c r="D1553" s="6" t="str">
        <f>_xlfn.TEXTAFTER(Homes[[#This Row],[statezip]]," ")</f>
        <v>98118</v>
      </c>
      <c r="E1553" s="1">
        <v>545000</v>
      </c>
      <c r="F1553">
        <v>3</v>
      </c>
      <c r="G1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53" s="3" t="str">
        <f>Homes[[#This Row],[bedrooms]] &amp; " bd | " &amp; TEXT(Homes[[#This Row],[bathrooms]],"0.##") &amp; " ba"</f>
        <v>3 bd | 2. ba</v>
      </c>
      <c r="I1553" s="4">
        <v>1340</v>
      </c>
      <c r="J1553" s="1">
        <f>IFERROR(Homes[[#This Row],[price]]/Homes[[#This Row],[sqft_living]]," ")</f>
        <v>406.71641791044777</v>
      </c>
      <c r="K1553" s="4">
        <f>IFERROR(Homes[[#This Row],[sqft_lot]]/43560," ")</f>
        <v>0.16528925619834711</v>
      </c>
      <c r="L1553" t="str">
        <f>IF(Homes[[#This Row],[waterfront]]=1, "Yes","No")</f>
        <v>No</v>
      </c>
      <c r="M1553" s="4" t="str">
        <f>IF(Homes[[#This Row],[sqft_basement]]&gt;0, "Yes","No")</f>
        <v>No</v>
      </c>
      <c r="N1553" t="str">
        <f>CHOOSE(Homes[[#This Row],[view]]+1, "None","Fair","Good","Great","Excellent")</f>
        <v>None</v>
      </c>
      <c r="O1553" t="str">
        <f>CHOOSE(Homes[[#This Row],[condition]], "Poor","Fair","Average","Good","Excellent")</f>
        <v>Good</v>
      </c>
      <c r="P1553">
        <f ca="1">YEAR(TODAY())-Homes[[#This Row],[yr_built]]</f>
        <v>102</v>
      </c>
      <c r="Q1553">
        <v>0</v>
      </c>
      <c r="R1553">
        <f ca="1">IF(Homes[[#This Row],[yr_renovated]]&gt;0, YEAR(TODAY())-Homes[[#This Row],[yr_renovated]], YEAR(TODAY())-Homes[[#This Row],[yr_built]])</f>
        <v>102</v>
      </c>
      <c r="S1553">
        <v>1.5</v>
      </c>
      <c r="T1553" s="2">
        <v>41822</v>
      </c>
      <c r="U1553" s="3">
        <v>2</v>
      </c>
      <c r="V1553" s="4">
        <f>IFERROR(Homes[[#This Row],[sqft_above]]+Homes[[#This Row],[sqft_basement]]," ")</f>
        <v>1340</v>
      </c>
      <c r="W1553" s="4">
        <v>7200</v>
      </c>
      <c r="X1553">
        <v>0</v>
      </c>
      <c r="Y1553">
        <v>0</v>
      </c>
      <c r="Z1553">
        <v>4</v>
      </c>
      <c r="AA1553" s="4">
        <v>1340</v>
      </c>
      <c r="AB1553" s="4">
        <v>0</v>
      </c>
      <c r="AC1553">
        <v>1923</v>
      </c>
      <c r="AD1553" t="s">
        <v>1681</v>
      </c>
      <c r="AE1553" t="s">
        <v>49</v>
      </c>
      <c r="AF1553" t="s">
        <v>229</v>
      </c>
    </row>
    <row r="1554" spans="1:32">
      <c r="A1554" t="str">
        <f>PROPER(TRIM(Homes[[#This Row],[street]]))</f>
        <v>4331 5Th Ave Nw</v>
      </c>
      <c r="B1554" t="str">
        <f>PROPER(TRIM(Homes[[#This Row],[city]]))</f>
        <v>Seattle</v>
      </c>
      <c r="C1554" t="str">
        <f>_xlfn.TEXTBEFORE(Homes[[#This Row],[statezip]]," ")</f>
        <v>WA</v>
      </c>
      <c r="D1554" s="6" t="str">
        <f>_xlfn.TEXTAFTER(Homes[[#This Row],[statezip]]," ")</f>
        <v>98107</v>
      </c>
      <c r="E1554" s="1">
        <v>545000</v>
      </c>
      <c r="F1554">
        <v>3</v>
      </c>
      <c r="G1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54" s="3" t="str">
        <f>Homes[[#This Row],[bedrooms]] &amp; " bd | " &amp; TEXT(Homes[[#This Row],[bathrooms]],"0.##") &amp; " ba"</f>
        <v>3 bd | 1.75 ba</v>
      </c>
      <c r="I1554" s="4">
        <v>1810</v>
      </c>
      <c r="J1554" s="1">
        <f>IFERROR(Homes[[#This Row],[price]]/Homes[[#This Row],[sqft_living]]," ")</f>
        <v>301.10497237569064</v>
      </c>
      <c r="K1554" s="4">
        <f>IFERROR(Homes[[#This Row],[sqft_lot]]/43560," ")</f>
        <v>6.8870523415977963E-2</v>
      </c>
      <c r="L1554" t="str">
        <f>IF(Homes[[#This Row],[waterfront]]=1, "Yes","No")</f>
        <v>No</v>
      </c>
      <c r="M1554" s="4" t="str">
        <f>IF(Homes[[#This Row],[sqft_basement]]&gt;0, "Yes","No")</f>
        <v>No</v>
      </c>
      <c r="N1554" t="str">
        <f>CHOOSE(Homes[[#This Row],[view]]+1, "None","Fair","Good","Great","Excellent")</f>
        <v>None</v>
      </c>
      <c r="O1554" t="str">
        <f>CHOOSE(Homes[[#This Row],[condition]], "Poor","Fair","Average","Good","Excellent")</f>
        <v>Good</v>
      </c>
      <c r="P1554">
        <f ca="1">YEAR(TODAY())-Homes[[#This Row],[yr_built]]</f>
        <v>122</v>
      </c>
      <c r="Q1554">
        <v>0</v>
      </c>
      <c r="R1554">
        <f ca="1">IF(Homes[[#This Row],[yr_renovated]]&gt;0, YEAR(TODAY())-Homes[[#This Row],[yr_renovated]], YEAR(TODAY())-Homes[[#This Row],[yr_built]])</f>
        <v>122</v>
      </c>
      <c r="S1554">
        <v>1.5</v>
      </c>
      <c r="T1554" s="2">
        <v>41793</v>
      </c>
      <c r="U1554" s="3">
        <v>1.75</v>
      </c>
      <c r="V1554" s="4">
        <f>IFERROR(Homes[[#This Row],[sqft_above]]+Homes[[#This Row],[sqft_basement]]," ")</f>
        <v>1810</v>
      </c>
      <c r="W1554" s="4">
        <v>3000</v>
      </c>
      <c r="X1554">
        <v>0</v>
      </c>
      <c r="Y1554">
        <v>0</v>
      </c>
      <c r="Z1554">
        <v>4</v>
      </c>
      <c r="AA1554" s="4">
        <v>1810</v>
      </c>
      <c r="AB1554" s="4">
        <v>0</v>
      </c>
      <c r="AC1554">
        <v>1903</v>
      </c>
      <c r="AD1554" t="s">
        <v>1682</v>
      </c>
      <c r="AE1554" t="s">
        <v>49</v>
      </c>
      <c r="AF1554" t="s">
        <v>62</v>
      </c>
    </row>
    <row r="1555" spans="1:32">
      <c r="A1555" t="str">
        <f>PROPER(TRIM(Homes[[#This Row],[street]]))</f>
        <v>5726 28Th Ave Ne</v>
      </c>
      <c r="B1555" t="str">
        <f>PROPER(TRIM(Homes[[#This Row],[city]]))</f>
        <v>Seattle</v>
      </c>
      <c r="C1555" t="str">
        <f>_xlfn.TEXTBEFORE(Homes[[#This Row],[statezip]]," ")</f>
        <v>WA</v>
      </c>
      <c r="D1555" s="6" t="str">
        <f>_xlfn.TEXTAFTER(Homes[[#This Row],[statezip]]," ")</f>
        <v>98105</v>
      </c>
      <c r="E1555" s="1">
        <v>545000</v>
      </c>
      <c r="F1555">
        <v>3</v>
      </c>
      <c r="G1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55" s="3" t="str">
        <f>Homes[[#This Row],[bedrooms]] &amp; " bd | " &amp; TEXT(Homes[[#This Row],[bathrooms]],"0.##") &amp; " ba"</f>
        <v>3 bd | 1. ba</v>
      </c>
      <c r="I1555" s="4">
        <v>1510</v>
      </c>
      <c r="J1555" s="1">
        <f>IFERROR(Homes[[#This Row],[price]]/Homes[[#This Row],[sqft_living]]," ")</f>
        <v>360.92715231788077</v>
      </c>
      <c r="K1555" s="4">
        <f>IFERROR(Homes[[#This Row],[sqft_lot]]/43560," ")</f>
        <v>0.1147842056932966</v>
      </c>
      <c r="L1555" t="str">
        <f>IF(Homes[[#This Row],[waterfront]]=1, "Yes","No")</f>
        <v>No</v>
      </c>
      <c r="M1555" s="4" t="str">
        <f>IF(Homes[[#This Row],[sqft_basement]]&gt;0, "Yes","No")</f>
        <v>No</v>
      </c>
      <c r="N1555" t="str">
        <f>CHOOSE(Homes[[#This Row],[view]]+1, "None","Fair","Good","Great","Excellent")</f>
        <v>None</v>
      </c>
      <c r="O1555" t="str">
        <f>CHOOSE(Homes[[#This Row],[condition]], "Poor","Fair","Average","Good","Excellent")</f>
        <v>Average</v>
      </c>
      <c r="P1555">
        <f ca="1">YEAR(TODAY())-Homes[[#This Row],[yr_built]]</f>
        <v>116</v>
      </c>
      <c r="Q1555">
        <v>2004</v>
      </c>
      <c r="R1555">
        <f ca="1">IF(Homes[[#This Row],[yr_renovated]]&gt;0, YEAR(TODAY())-Homes[[#This Row],[yr_renovated]], YEAR(TODAY())-Homes[[#This Row],[yr_built]])</f>
        <v>21</v>
      </c>
      <c r="S1555">
        <v>1.5</v>
      </c>
      <c r="T1555" s="2">
        <v>41802</v>
      </c>
      <c r="U1555" s="3">
        <v>1</v>
      </c>
      <c r="V1555" s="4">
        <f>IFERROR(Homes[[#This Row],[sqft_above]]+Homes[[#This Row],[sqft_basement]]," ")</f>
        <v>1510</v>
      </c>
      <c r="W1555" s="4">
        <v>5000</v>
      </c>
      <c r="X1555">
        <v>0</v>
      </c>
      <c r="Y1555">
        <v>0</v>
      </c>
      <c r="Z1555">
        <v>3</v>
      </c>
      <c r="AA1555" s="4">
        <v>1510</v>
      </c>
      <c r="AB1555" s="4">
        <v>0</v>
      </c>
      <c r="AC1555">
        <v>1909</v>
      </c>
      <c r="AD1555" t="s">
        <v>1683</v>
      </c>
      <c r="AE1555" t="s">
        <v>49</v>
      </c>
      <c r="AF1555" t="s">
        <v>60</v>
      </c>
    </row>
    <row r="1556" spans="1:32">
      <c r="A1556" t="str">
        <f>PROPER(TRIM(Homes[[#This Row],[street]]))</f>
        <v>9106 5Th Ave Ne</v>
      </c>
      <c r="B1556" t="str">
        <f>PROPER(TRIM(Homes[[#This Row],[city]]))</f>
        <v>Seattle</v>
      </c>
      <c r="C1556" t="str">
        <f>_xlfn.TEXTBEFORE(Homes[[#This Row],[statezip]]," ")</f>
        <v>WA</v>
      </c>
      <c r="D1556" s="6" t="str">
        <f>_xlfn.TEXTAFTER(Homes[[#This Row],[statezip]]," ")</f>
        <v>98115</v>
      </c>
      <c r="E1556" s="1">
        <v>545000</v>
      </c>
      <c r="F1556">
        <v>4</v>
      </c>
      <c r="G1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6" s="3" t="str">
        <f>Homes[[#This Row],[bedrooms]] &amp; " bd | " &amp; TEXT(Homes[[#This Row],[bathrooms]],"0.##") &amp; " ba"</f>
        <v>4 bd | 2.5 ba</v>
      </c>
      <c r="I1556" s="4">
        <v>2040</v>
      </c>
      <c r="J1556" s="1">
        <f>IFERROR(Homes[[#This Row],[price]]/Homes[[#This Row],[sqft_living]]," ")</f>
        <v>267.15686274509807</v>
      </c>
      <c r="K1556" s="4">
        <f>IFERROR(Homes[[#This Row],[sqft_lot]]/43560," ")</f>
        <v>0.13852157943067034</v>
      </c>
      <c r="L1556" t="str">
        <f>IF(Homes[[#This Row],[waterfront]]=1, "Yes","No")</f>
        <v>No</v>
      </c>
      <c r="M1556" s="4" t="str">
        <f>IF(Homes[[#This Row],[sqft_basement]]&gt;0, "Yes","No")</f>
        <v>No</v>
      </c>
      <c r="N1556" t="str">
        <f>CHOOSE(Homes[[#This Row],[view]]+1, "None","Fair","Good","Great","Excellent")</f>
        <v>None</v>
      </c>
      <c r="O1556" t="str">
        <f>CHOOSE(Homes[[#This Row],[condition]], "Poor","Fair","Average","Good","Excellent")</f>
        <v>Average</v>
      </c>
      <c r="P1556">
        <f ca="1">YEAR(TODAY())-Homes[[#This Row],[yr_built]]</f>
        <v>35</v>
      </c>
      <c r="Q1556">
        <v>2009</v>
      </c>
      <c r="R1556">
        <f ca="1">IF(Homes[[#This Row],[yr_renovated]]&gt;0, YEAR(TODAY())-Homes[[#This Row],[yr_renovated]], YEAR(TODAY())-Homes[[#This Row],[yr_built]])</f>
        <v>16</v>
      </c>
      <c r="S1556">
        <v>2</v>
      </c>
      <c r="T1556" s="2">
        <v>41796</v>
      </c>
      <c r="U1556" s="3">
        <v>2.5</v>
      </c>
      <c r="V1556" s="4">
        <f>IFERROR(Homes[[#This Row],[sqft_above]]+Homes[[#This Row],[sqft_basement]]," ")</f>
        <v>2040</v>
      </c>
      <c r="W1556" s="4">
        <v>6034</v>
      </c>
      <c r="X1556">
        <v>0</v>
      </c>
      <c r="Y1556">
        <v>0</v>
      </c>
      <c r="Z1556">
        <v>3</v>
      </c>
      <c r="AA1556" s="4">
        <v>2040</v>
      </c>
      <c r="AB1556" s="4">
        <v>0</v>
      </c>
      <c r="AC1556">
        <v>1990</v>
      </c>
      <c r="AD1556" t="s">
        <v>1684</v>
      </c>
      <c r="AE1556" t="s">
        <v>49</v>
      </c>
      <c r="AF1556" t="s">
        <v>154</v>
      </c>
    </row>
    <row r="1557" spans="1:32">
      <c r="A1557" t="str">
        <f>PROPER(TRIM(Homes[[#This Row],[street]]))</f>
        <v>35229 Se Terrace St</v>
      </c>
      <c r="B1557" t="str">
        <f>PROPER(TRIM(Homes[[#This Row],[city]]))</f>
        <v>Snoqualmie</v>
      </c>
      <c r="C1557" t="str">
        <f>_xlfn.TEXTBEFORE(Homes[[#This Row],[statezip]]," ")</f>
        <v>WA</v>
      </c>
      <c r="D1557" s="6" t="str">
        <f>_xlfn.TEXTAFTER(Homes[[#This Row],[statezip]]," ")</f>
        <v>98065</v>
      </c>
      <c r="E1557" s="1">
        <v>545000</v>
      </c>
      <c r="F1557">
        <v>4</v>
      </c>
      <c r="G1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7" s="3" t="str">
        <f>Homes[[#This Row],[bedrooms]] &amp; " bd | " &amp; TEXT(Homes[[#This Row],[bathrooms]],"0.##") &amp; " ba"</f>
        <v>4 bd | 2.5 ba</v>
      </c>
      <c r="I1557" s="4">
        <v>2720</v>
      </c>
      <c r="J1557" s="1">
        <f>IFERROR(Homes[[#This Row],[price]]/Homes[[#This Row],[sqft_living]]," ")</f>
        <v>200.36764705882354</v>
      </c>
      <c r="K1557" s="4">
        <f>IFERROR(Homes[[#This Row],[sqft_lot]]/43560," ")</f>
        <v>0.10876951331496786</v>
      </c>
      <c r="L1557" t="str">
        <f>IF(Homes[[#This Row],[waterfront]]=1, "Yes","No")</f>
        <v>No</v>
      </c>
      <c r="M1557" s="4" t="str">
        <f>IF(Homes[[#This Row],[sqft_basement]]&gt;0, "Yes","No")</f>
        <v>No</v>
      </c>
      <c r="N1557" t="str">
        <f>CHOOSE(Homes[[#This Row],[view]]+1, "None","Fair","Good","Great","Excellent")</f>
        <v>None</v>
      </c>
      <c r="O1557" t="str">
        <f>CHOOSE(Homes[[#This Row],[condition]], "Poor","Fair","Average","Good","Excellent")</f>
        <v>Average</v>
      </c>
      <c r="P1557">
        <f ca="1">YEAR(TODAY())-Homes[[#This Row],[yr_built]]</f>
        <v>13</v>
      </c>
      <c r="Q1557">
        <v>1912</v>
      </c>
      <c r="R1557">
        <f ca="1">IF(Homes[[#This Row],[yr_renovated]]&gt;0, YEAR(TODAY())-Homes[[#This Row],[yr_renovated]], YEAR(TODAY())-Homes[[#This Row],[yr_built]])</f>
        <v>113</v>
      </c>
      <c r="S1557">
        <v>2</v>
      </c>
      <c r="T1557" s="2">
        <v>41789</v>
      </c>
      <c r="U1557" s="3">
        <v>2.5</v>
      </c>
      <c r="V1557" s="4">
        <f>IFERROR(Homes[[#This Row],[sqft_above]]+Homes[[#This Row],[sqft_basement]]," ")</f>
        <v>2720</v>
      </c>
      <c r="W1557" s="4">
        <v>4738</v>
      </c>
      <c r="X1557">
        <v>0</v>
      </c>
      <c r="Y1557">
        <v>0</v>
      </c>
      <c r="Z1557">
        <v>3</v>
      </c>
      <c r="AA1557" s="4">
        <v>2720</v>
      </c>
      <c r="AB1557" s="4">
        <v>0</v>
      </c>
      <c r="AC1557">
        <v>2012</v>
      </c>
      <c r="AD1557" t="s">
        <v>1685</v>
      </c>
      <c r="AE1557" t="s">
        <v>313</v>
      </c>
      <c r="AF1557" t="s">
        <v>314</v>
      </c>
    </row>
    <row r="1558" spans="1:32">
      <c r="A1558" t="str">
        <f>PROPER(TRIM(Homes[[#This Row],[street]]))</f>
        <v>3022 254Th Ave Se</v>
      </c>
      <c r="B1558" t="str">
        <f>PROPER(TRIM(Homes[[#This Row],[city]]))</f>
        <v>Issaquah</v>
      </c>
      <c r="C1558" t="str">
        <f>_xlfn.TEXTBEFORE(Homes[[#This Row],[statezip]]," ")</f>
        <v>WA</v>
      </c>
      <c r="D1558" s="6" t="str">
        <f>_xlfn.TEXTAFTER(Homes[[#This Row],[statezip]]," ")</f>
        <v>98075</v>
      </c>
      <c r="E1558" s="1">
        <v>544500</v>
      </c>
      <c r="F1558">
        <v>4</v>
      </c>
      <c r="G1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58" s="3" t="str">
        <f>Homes[[#This Row],[bedrooms]] &amp; " bd | " &amp; TEXT(Homes[[#This Row],[bathrooms]],"0.##") &amp; " ba"</f>
        <v>4 bd | 2.5 ba</v>
      </c>
      <c r="I1558" s="4">
        <v>2230</v>
      </c>
      <c r="J1558" s="1">
        <f>IFERROR(Homes[[#This Row],[price]]/Homes[[#This Row],[sqft_living]]," ")</f>
        <v>244.17040358744396</v>
      </c>
      <c r="K1558" s="4">
        <f>IFERROR(Homes[[#This Row],[sqft_lot]]/43560," ")</f>
        <v>0.23907254361799815</v>
      </c>
      <c r="L1558" t="str">
        <f>IF(Homes[[#This Row],[waterfront]]=1, "Yes","No")</f>
        <v>No</v>
      </c>
      <c r="M1558" s="4" t="str">
        <f>IF(Homes[[#This Row],[sqft_basement]]&gt;0, "Yes","No")</f>
        <v>Yes</v>
      </c>
      <c r="N1558" t="str">
        <f>CHOOSE(Homes[[#This Row],[view]]+1, "None","Fair","Good","Great","Excellent")</f>
        <v>None</v>
      </c>
      <c r="O1558" t="str">
        <f>CHOOSE(Homes[[#This Row],[condition]], "Poor","Fair","Average","Good","Excellent")</f>
        <v>Excellent</v>
      </c>
      <c r="P1558">
        <f ca="1">YEAR(TODAY())-Homes[[#This Row],[yr_built]]</f>
        <v>51</v>
      </c>
      <c r="Q1558">
        <v>0</v>
      </c>
      <c r="R1558">
        <f ca="1">IF(Homes[[#This Row],[yr_renovated]]&gt;0, YEAR(TODAY())-Homes[[#This Row],[yr_renovated]], YEAR(TODAY())-Homes[[#This Row],[yr_built]])</f>
        <v>51</v>
      </c>
      <c r="S1558">
        <v>1</v>
      </c>
      <c r="T1558" s="2">
        <v>41787</v>
      </c>
      <c r="U1558" s="3">
        <v>2.5</v>
      </c>
      <c r="V1558" s="4">
        <f>IFERROR(Homes[[#This Row],[sqft_above]]+Homes[[#This Row],[sqft_basement]]," ")</f>
        <v>2230</v>
      </c>
      <c r="W1558" s="4">
        <v>10414</v>
      </c>
      <c r="X1558">
        <v>0</v>
      </c>
      <c r="Y1558">
        <v>0</v>
      </c>
      <c r="Z1558">
        <v>5</v>
      </c>
      <c r="AA1558" s="4">
        <v>1450</v>
      </c>
      <c r="AB1558" s="4">
        <v>780</v>
      </c>
      <c r="AC1558">
        <v>1974</v>
      </c>
      <c r="AD1558" t="s">
        <v>1686</v>
      </c>
      <c r="AE1558" t="s">
        <v>79</v>
      </c>
      <c r="AF1558" t="s">
        <v>103</v>
      </c>
    </row>
    <row r="1559" spans="1:32">
      <c r="A1559" t="str">
        <f>PROPER(TRIM(Homes[[#This Row],[street]]))</f>
        <v>Schmitz Park To Alki Trail</v>
      </c>
      <c r="B1559" t="str">
        <f>PROPER(TRIM(Homes[[#This Row],[city]]))</f>
        <v>Seattle</v>
      </c>
      <c r="C1559" t="str">
        <f>_xlfn.TEXTBEFORE(Homes[[#This Row],[statezip]]," ")</f>
        <v>WA</v>
      </c>
      <c r="D1559" s="6" t="str">
        <f>_xlfn.TEXTAFTER(Homes[[#This Row],[statezip]]," ")</f>
        <v>98116</v>
      </c>
      <c r="E1559" s="1">
        <v>544000</v>
      </c>
      <c r="F1559">
        <v>3</v>
      </c>
      <c r="G1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59" s="3" t="str">
        <f>Homes[[#This Row],[bedrooms]] &amp; " bd | " &amp; TEXT(Homes[[#This Row],[bathrooms]],"0.##") &amp; " ba"</f>
        <v>3 bd | 1.5 ba</v>
      </c>
      <c r="I1559" s="4">
        <v>1790</v>
      </c>
      <c r="J1559" s="1">
        <f>IFERROR(Homes[[#This Row],[price]]/Homes[[#This Row],[sqft_living]]," ")</f>
        <v>303.91061452513969</v>
      </c>
      <c r="K1559" s="4">
        <f>IFERROR(Homes[[#This Row],[sqft_lot]]/43560," ")</f>
        <v>0.1883149678604224</v>
      </c>
      <c r="L1559" t="str">
        <f>IF(Homes[[#This Row],[waterfront]]=1, "Yes","No")</f>
        <v>No</v>
      </c>
      <c r="M1559" s="4" t="str">
        <f>IF(Homes[[#This Row],[sqft_basement]]&gt;0, "Yes","No")</f>
        <v>No</v>
      </c>
      <c r="N1559" t="str">
        <f>CHOOSE(Homes[[#This Row],[view]]+1, "None","Fair","Good","Great","Excellent")</f>
        <v>Fair</v>
      </c>
      <c r="O1559" t="str">
        <f>CHOOSE(Homes[[#This Row],[condition]], "Poor","Fair","Average","Good","Excellent")</f>
        <v>Average</v>
      </c>
      <c r="P1559">
        <f ca="1">YEAR(TODAY())-Homes[[#This Row],[yr_built]]</f>
        <v>115</v>
      </c>
      <c r="Q1559">
        <v>2006</v>
      </c>
      <c r="R1559">
        <f ca="1">IF(Homes[[#This Row],[yr_renovated]]&gt;0, YEAR(TODAY())-Homes[[#This Row],[yr_renovated]], YEAR(TODAY())-Homes[[#This Row],[yr_built]])</f>
        <v>19</v>
      </c>
      <c r="S1559">
        <v>1.5</v>
      </c>
      <c r="T1559" s="2">
        <v>41792</v>
      </c>
      <c r="U1559" s="3">
        <v>1.5</v>
      </c>
      <c r="V1559" s="4">
        <f>IFERROR(Homes[[#This Row],[sqft_above]]+Homes[[#This Row],[sqft_basement]]," ")</f>
        <v>1790</v>
      </c>
      <c r="W1559" s="4">
        <v>8203</v>
      </c>
      <c r="X1559">
        <v>0</v>
      </c>
      <c r="Y1559">
        <v>1</v>
      </c>
      <c r="Z1559">
        <v>3</v>
      </c>
      <c r="AA1559" s="4">
        <v>1790</v>
      </c>
      <c r="AB1559" s="4">
        <v>0</v>
      </c>
      <c r="AC1559">
        <v>1910</v>
      </c>
      <c r="AD1559" t="s">
        <v>1687</v>
      </c>
      <c r="AE1559" t="s">
        <v>49</v>
      </c>
      <c r="AF1559" t="s">
        <v>192</v>
      </c>
    </row>
    <row r="1560" spans="1:32">
      <c r="A1560" t="str">
        <f>PROPER(TRIM(Homes[[#This Row],[street]]))</f>
        <v>4226 250Th Pl Se</v>
      </c>
      <c r="B1560" t="str">
        <f>PROPER(TRIM(Homes[[#This Row],[city]]))</f>
        <v>Issaquah</v>
      </c>
      <c r="C1560" t="str">
        <f>_xlfn.TEXTBEFORE(Homes[[#This Row],[statezip]]," ")</f>
        <v>WA</v>
      </c>
      <c r="D1560" s="6" t="str">
        <f>_xlfn.TEXTAFTER(Homes[[#This Row],[statezip]]," ")</f>
        <v>98029</v>
      </c>
      <c r="E1560" s="1">
        <v>544000</v>
      </c>
      <c r="F1560">
        <v>4</v>
      </c>
      <c r="G1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0" s="3" t="str">
        <f>Homes[[#This Row],[bedrooms]] &amp; " bd | " &amp; TEXT(Homes[[#This Row],[bathrooms]],"0.##") &amp; " ba"</f>
        <v>4 bd | 2.5 ba</v>
      </c>
      <c r="I1560" s="4">
        <v>2030</v>
      </c>
      <c r="J1560" s="1">
        <f>IFERROR(Homes[[#This Row],[price]]/Homes[[#This Row],[sqft_living]]," ")</f>
        <v>267.98029556650249</v>
      </c>
      <c r="K1560" s="4">
        <f>IFERROR(Homes[[#This Row],[sqft_lot]]/43560," ")</f>
        <v>9.1230486685032142E-2</v>
      </c>
      <c r="L1560" t="str">
        <f>IF(Homes[[#This Row],[waterfront]]=1, "Yes","No")</f>
        <v>No</v>
      </c>
      <c r="M1560" s="4" t="str">
        <f>IF(Homes[[#This Row],[sqft_basement]]&gt;0, "Yes","No")</f>
        <v>No</v>
      </c>
      <c r="N1560" t="str">
        <f>CHOOSE(Homes[[#This Row],[view]]+1, "None","Fair","Good","Great","Excellent")</f>
        <v>None</v>
      </c>
      <c r="O1560" t="str">
        <f>CHOOSE(Homes[[#This Row],[condition]], "Poor","Fair","Average","Good","Excellent")</f>
        <v>Average</v>
      </c>
      <c r="P1560">
        <f ca="1">YEAR(TODAY())-Homes[[#This Row],[yr_built]]</f>
        <v>31</v>
      </c>
      <c r="Q1560">
        <v>0</v>
      </c>
      <c r="R1560">
        <f ca="1">IF(Homes[[#This Row],[yr_renovated]]&gt;0, YEAR(TODAY())-Homes[[#This Row],[yr_renovated]], YEAR(TODAY())-Homes[[#This Row],[yr_built]])</f>
        <v>31</v>
      </c>
      <c r="S1560">
        <v>2</v>
      </c>
      <c r="T1560" s="2">
        <v>41815</v>
      </c>
      <c r="U1560" s="3">
        <v>2.5</v>
      </c>
      <c r="V1560" s="4">
        <f>IFERROR(Homes[[#This Row],[sqft_above]]+Homes[[#This Row],[sqft_basement]]," ")</f>
        <v>2030</v>
      </c>
      <c r="W1560" s="4">
        <v>3974</v>
      </c>
      <c r="X1560">
        <v>0</v>
      </c>
      <c r="Y1560">
        <v>0</v>
      </c>
      <c r="Z1560">
        <v>3</v>
      </c>
      <c r="AA1560" s="4">
        <v>2030</v>
      </c>
      <c r="AB1560" s="4">
        <v>0</v>
      </c>
      <c r="AC1560">
        <v>1994</v>
      </c>
      <c r="AD1560" t="s">
        <v>1688</v>
      </c>
      <c r="AE1560" t="s">
        <v>79</v>
      </c>
      <c r="AF1560" t="s">
        <v>80</v>
      </c>
    </row>
    <row r="1561" spans="1:32">
      <c r="A1561" t="str">
        <f>PROPER(TRIM(Homes[[#This Row],[street]]))</f>
        <v>6710 Alonzo Ave Nw</v>
      </c>
      <c r="B1561" t="str">
        <f>PROPER(TRIM(Homes[[#This Row],[city]]))</f>
        <v>Seattle</v>
      </c>
      <c r="C1561" t="str">
        <f>_xlfn.TEXTBEFORE(Homes[[#This Row],[statezip]]," ")</f>
        <v>WA</v>
      </c>
      <c r="D1561" s="6" t="str">
        <f>_xlfn.TEXTAFTER(Homes[[#This Row],[statezip]]," ")</f>
        <v>98117</v>
      </c>
      <c r="E1561" s="1">
        <v>544000</v>
      </c>
      <c r="F1561">
        <v>3</v>
      </c>
      <c r="G1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1" s="3" t="str">
        <f>Homes[[#This Row],[bedrooms]] &amp; " bd | " &amp; TEXT(Homes[[#This Row],[bathrooms]],"0.##") &amp; " ba"</f>
        <v>3 bd | 2.5 ba</v>
      </c>
      <c r="I1561" s="4">
        <v>1460</v>
      </c>
      <c r="J1561" s="1">
        <f>IFERROR(Homes[[#This Row],[price]]/Homes[[#This Row],[sqft_living]]," ")</f>
        <v>372.60273972602738</v>
      </c>
      <c r="K1561" s="4">
        <f>IFERROR(Homes[[#This Row],[sqft_lot]]/43560," ")</f>
        <v>3.7029384756657485E-2</v>
      </c>
      <c r="L1561" t="str">
        <f>IF(Homes[[#This Row],[waterfront]]=1, "Yes","No")</f>
        <v>No</v>
      </c>
      <c r="M1561" s="4" t="str">
        <f>IF(Homes[[#This Row],[sqft_basement]]&gt;0, "Yes","No")</f>
        <v>Yes</v>
      </c>
      <c r="N1561" t="str">
        <f>CHOOSE(Homes[[#This Row],[view]]+1, "None","Fair","Good","Great","Excellent")</f>
        <v>None</v>
      </c>
      <c r="O1561" t="str">
        <f>CHOOSE(Homes[[#This Row],[condition]], "Poor","Fair","Average","Good","Excellent")</f>
        <v>Average</v>
      </c>
      <c r="P1561">
        <f ca="1">YEAR(TODAY())-Homes[[#This Row],[yr_built]]</f>
        <v>18</v>
      </c>
      <c r="Q1561">
        <v>0</v>
      </c>
      <c r="R1561">
        <f ca="1">IF(Homes[[#This Row],[yr_renovated]]&gt;0, YEAR(TODAY())-Homes[[#This Row],[yr_renovated]], YEAR(TODAY())-Homes[[#This Row],[yr_built]])</f>
        <v>18</v>
      </c>
      <c r="S1561">
        <v>2</v>
      </c>
      <c r="T1561" s="2">
        <v>41820</v>
      </c>
      <c r="U1561" s="3">
        <v>2.5</v>
      </c>
      <c r="V1561" s="4">
        <f>IFERROR(Homes[[#This Row],[sqft_above]]+Homes[[#This Row],[sqft_basement]]," ")</f>
        <v>1460</v>
      </c>
      <c r="W1561" s="4">
        <v>1613</v>
      </c>
      <c r="X1561">
        <v>0</v>
      </c>
      <c r="Y1561">
        <v>0</v>
      </c>
      <c r="Z1561">
        <v>3</v>
      </c>
      <c r="AA1561" s="4">
        <v>1180</v>
      </c>
      <c r="AB1561" s="4">
        <v>280</v>
      </c>
      <c r="AC1561">
        <v>2007</v>
      </c>
      <c r="AD1561" t="s">
        <v>1689</v>
      </c>
      <c r="AE1561" t="s">
        <v>49</v>
      </c>
      <c r="AF1561" t="s">
        <v>204</v>
      </c>
    </row>
    <row r="1562" spans="1:32">
      <c r="A1562" t="str">
        <f>PROPER(TRIM(Homes[[#This Row],[street]]))</f>
        <v>11400-11598 Se 114Th Pl</v>
      </c>
      <c r="B1562" t="str">
        <f>PROPER(TRIM(Homes[[#This Row],[city]]))</f>
        <v>Issaquah</v>
      </c>
      <c r="C1562" t="str">
        <f>_xlfn.TEXTBEFORE(Homes[[#This Row],[statezip]]," ")</f>
        <v>WA</v>
      </c>
      <c r="D1562" s="6" t="str">
        <f>_xlfn.TEXTAFTER(Homes[[#This Row],[statezip]]," ")</f>
        <v>98027</v>
      </c>
      <c r="E1562" s="1">
        <v>543000</v>
      </c>
      <c r="F1562">
        <v>2</v>
      </c>
      <c r="G1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62" s="3" t="str">
        <f>Homes[[#This Row],[bedrooms]] &amp; " bd | " &amp; TEXT(Homes[[#This Row],[bathrooms]],"0.##") &amp; " ba"</f>
        <v>2 bd | 2. ba</v>
      </c>
      <c r="I1562" s="4">
        <v>2370</v>
      </c>
      <c r="J1562" s="1">
        <f>IFERROR(Homes[[#This Row],[price]]/Homes[[#This Row],[sqft_living]]," ")</f>
        <v>229.1139240506329</v>
      </c>
      <c r="K1562" s="4">
        <f>IFERROR(Homes[[#This Row],[sqft_lot]]/43560," ")</f>
        <v>5</v>
      </c>
      <c r="L1562" t="str">
        <f>IF(Homes[[#This Row],[waterfront]]=1, "Yes","No")</f>
        <v>No</v>
      </c>
      <c r="M1562" s="4" t="str">
        <f>IF(Homes[[#This Row],[sqft_basement]]&gt;0, "Yes","No")</f>
        <v>Yes</v>
      </c>
      <c r="N1562" t="str">
        <f>CHOOSE(Homes[[#This Row],[view]]+1, "None","Fair","Good","Great","Excellent")</f>
        <v>None</v>
      </c>
      <c r="O1562" t="str">
        <f>CHOOSE(Homes[[#This Row],[condition]], "Poor","Fair","Average","Good","Excellent")</f>
        <v>Average</v>
      </c>
      <c r="P1562">
        <f ca="1">YEAR(TODAY())-Homes[[#This Row],[yr_built]]</f>
        <v>33</v>
      </c>
      <c r="Q1562">
        <v>0</v>
      </c>
      <c r="R1562">
        <f ca="1">IF(Homes[[#This Row],[yr_renovated]]&gt;0, YEAR(TODAY())-Homes[[#This Row],[yr_renovated]], YEAR(TODAY())-Homes[[#This Row],[yr_built]])</f>
        <v>33</v>
      </c>
      <c r="S1562">
        <v>1.5</v>
      </c>
      <c r="T1562" s="2">
        <v>41773</v>
      </c>
      <c r="U1562" s="3">
        <v>2</v>
      </c>
      <c r="V1562" s="4">
        <f>IFERROR(Homes[[#This Row],[sqft_above]]+Homes[[#This Row],[sqft_basement]]," ")</f>
        <v>2370</v>
      </c>
      <c r="W1562" s="4">
        <v>217800</v>
      </c>
      <c r="X1562">
        <v>0</v>
      </c>
      <c r="Y1562">
        <v>0</v>
      </c>
      <c r="Z1562">
        <v>3</v>
      </c>
      <c r="AA1562" s="4">
        <v>1600</v>
      </c>
      <c r="AB1562" s="4">
        <v>770</v>
      </c>
      <c r="AC1562">
        <v>1992</v>
      </c>
      <c r="AD1562" t="s">
        <v>1690</v>
      </c>
      <c r="AE1562" t="s">
        <v>79</v>
      </c>
      <c r="AF1562" t="s">
        <v>82</v>
      </c>
    </row>
    <row r="1563" spans="1:32">
      <c r="A1563" t="str">
        <f>PROPER(TRIM(Homes[[#This Row],[street]]))</f>
        <v>3455 Meridian Ave N</v>
      </c>
      <c r="B1563" t="str">
        <f>PROPER(TRIM(Homes[[#This Row],[city]]))</f>
        <v>Seattle</v>
      </c>
      <c r="C1563" t="str">
        <f>_xlfn.TEXTBEFORE(Homes[[#This Row],[statezip]]," ")</f>
        <v>WA</v>
      </c>
      <c r="D1563" s="6" t="str">
        <f>_xlfn.TEXTAFTER(Homes[[#This Row],[statezip]]," ")</f>
        <v>98103</v>
      </c>
      <c r="E1563" s="1">
        <v>543000</v>
      </c>
      <c r="F1563">
        <v>3</v>
      </c>
      <c r="G1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63" s="3" t="str">
        <f>Homes[[#This Row],[bedrooms]] &amp; " bd | " &amp; TEXT(Homes[[#This Row],[bathrooms]],"0.##") &amp; " ba"</f>
        <v>3 bd | 2.25 ba</v>
      </c>
      <c r="I1563" s="4">
        <v>1240</v>
      </c>
      <c r="J1563" s="1">
        <f>IFERROR(Homes[[#This Row],[price]]/Homes[[#This Row],[sqft_living]]," ")</f>
        <v>437.90322580645159</v>
      </c>
      <c r="K1563" s="4">
        <f>IFERROR(Homes[[#This Row],[sqft_lot]]/43560," ")</f>
        <v>2.1786042240587694E-2</v>
      </c>
      <c r="L1563" t="str">
        <f>IF(Homes[[#This Row],[waterfront]]=1, "Yes","No")</f>
        <v>No</v>
      </c>
      <c r="M1563" s="4" t="str">
        <f>IF(Homes[[#This Row],[sqft_basement]]&gt;0, "Yes","No")</f>
        <v>No</v>
      </c>
      <c r="N1563" t="str">
        <f>CHOOSE(Homes[[#This Row],[view]]+1, "None","Fair","Good","Great","Excellent")</f>
        <v>None</v>
      </c>
      <c r="O1563" t="str">
        <f>CHOOSE(Homes[[#This Row],[condition]], "Poor","Fair","Average","Good","Excellent")</f>
        <v>Average</v>
      </c>
      <c r="P1563">
        <f ca="1">YEAR(TODAY())-Homes[[#This Row],[yr_built]]</f>
        <v>17</v>
      </c>
      <c r="Q1563">
        <v>0</v>
      </c>
      <c r="R1563">
        <f ca="1">IF(Homes[[#This Row],[yr_renovated]]&gt;0, YEAR(TODAY())-Homes[[#This Row],[yr_renovated]], YEAR(TODAY())-Homes[[#This Row],[yr_built]])</f>
        <v>17</v>
      </c>
      <c r="S1563">
        <v>3</v>
      </c>
      <c r="T1563" s="2">
        <v>41809</v>
      </c>
      <c r="U1563" s="3">
        <v>2.25</v>
      </c>
      <c r="V1563" s="4">
        <f>IFERROR(Homes[[#This Row],[sqft_above]]+Homes[[#This Row],[sqft_basement]]," ")</f>
        <v>1240</v>
      </c>
      <c r="W1563" s="4">
        <v>949</v>
      </c>
      <c r="X1563">
        <v>0</v>
      </c>
      <c r="Y1563">
        <v>0</v>
      </c>
      <c r="Z1563">
        <v>3</v>
      </c>
      <c r="AA1563" s="4">
        <v>1240</v>
      </c>
      <c r="AB1563" s="4">
        <v>0</v>
      </c>
      <c r="AC1563">
        <v>2008</v>
      </c>
      <c r="AD1563" t="s">
        <v>1691</v>
      </c>
      <c r="AE1563" t="s">
        <v>49</v>
      </c>
      <c r="AF1563" t="s">
        <v>172</v>
      </c>
    </row>
    <row r="1564" spans="1:32">
      <c r="A1564" t="str">
        <f>PROPER(TRIM(Homes[[#This Row],[street]]))</f>
        <v>14836 Densmore Ave N</v>
      </c>
      <c r="B1564" t="str">
        <f>PROPER(TRIM(Homes[[#This Row],[city]]))</f>
        <v>Shoreline</v>
      </c>
      <c r="C1564" t="str">
        <f>_xlfn.TEXTBEFORE(Homes[[#This Row],[statezip]]," ")</f>
        <v>WA</v>
      </c>
      <c r="D1564" s="6" t="str">
        <f>_xlfn.TEXTAFTER(Homes[[#This Row],[statezip]]," ")</f>
        <v>98133</v>
      </c>
      <c r="E1564" s="1">
        <v>543000</v>
      </c>
      <c r="F1564">
        <v>3</v>
      </c>
      <c r="G1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4" s="3" t="str">
        <f>Homes[[#This Row],[bedrooms]] &amp; " bd | " &amp; TEXT(Homes[[#This Row],[bathrooms]],"0.##") &amp; " ba"</f>
        <v>3 bd | 2.5 ba</v>
      </c>
      <c r="I1564" s="4">
        <v>2090</v>
      </c>
      <c r="J1564" s="1">
        <f>IFERROR(Homes[[#This Row],[price]]/Homes[[#This Row],[sqft_living]]," ")</f>
        <v>259.80861244019138</v>
      </c>
      <c r="K1564" s="4">
        <f>IFERROR(Homes[[#This Row],[sqft_lot]]/43560," ")</f>
        <v>0.17539026629935719</v>
      </c>
      <c r="L1564" t="str">
        <f>IF(Homes[[#This Row],[waterfront]]=1, "Yes","No")</f>
        <v>No</v>
      </c>
      <c r="M1564" s="4" t="str">
        <f>IF(Homes[[#This Row],[sqft_basement]]&gt;0, "Yes","No")</f>
        <v>Yes</v>
      </c>
      <c r="N1564" t="str">
        <f>CHOOSE(Homes[[#This Row],[view]]+1, "None","Fair","Good","Great","Excellent")</f>
        <v>None</v>
      </c>
      <c r="O1564" t="str">
        <f>CHOOSE(Homes[[#This Row],[condition]], "Poor","Fair","Average","Good","Excellent")</f>
        <v>Average</v>
      </c>
      <c r="P1564">
        <f ca="1">YEAR(TODAY())-Homes[[#This Row],[yr_built]]</f>
        <v>63</v>
      </c>
      <c r="Q1564">
        <v>2014</v>
      </c>
      <c r="R1564">
        <f ca="1">IF(Homes[[#This Row],[yr_renovated]]&gt;0, YEAR(TODAY())-Homes[[#This Row],[yr_renovated]], YEAR(TODAY())-Homes[[#This Row],[yr_built]])</f>
        <v>11</v>
      </c>
      <c r="S1564">
        <v>1</v>
      </c>
      <c r="T1564" s="2">
        <v>41773</v>
      </c>
      <c r="U1564" s="3">
        <v>2.5</v>
      </c>
      <c r="V1564" s="4">
        <f>IFERROR(Homes[[#This Row],[sqft_above]]+Homes[[#This Row],[sqft_basement]]," ")</f>
        <v>2090</v>
      </c>
      <c r="W1564" s="4">
        <v>7640</v>
      </c>
      <c r="X1564">
        <v>0</v>
      </c>
      <c r="Y1564">
        <v>0</v>
      </c>
      <c r="Z1564">
        <v>3</v>
      </c>
      <c r="AA1564" s="4">
        <v>1360</v>
      </c>
      <c r="AB1564" s="4">
        <v>730</v>
      </c>
      <c r="AC1564">
        <v>1962</v>
      </c>
      <c r="AD1564" t="s">
        <v>1692</v>
      </c>
      <c r="AE1564" t="s">
        <v>100</v>
      </c>
      <c r="AF1564" t="s">
        <v>987</v>
      </c>
    </row>
    <row r="1565" spans="1:32">
      <c r="A1565" t="str">
        <f>PROPER(TRIM(Homes[[#This Row],[street]]))</f>
        <v>19720 Se 21St St</v>
      </c>
      <c r="B1565" t="str">
        <f>PROPER(TRIM(Homes[[#This Row],[city]]))</f>
        <v>Sammamish</v>
      </c>
      <c r="C1565" t="str">
        <f>_xlfn.TEXTBEFORE(Homes[[#This Row],[statezip]]," ")</f>
        <v>WA</v>
      </c>
      <c r="D1565" s="6" t="str">
        <f>_xlfn.TEXTAFTER(Homes[[#This Row],[statezip]]," ")</f>
        <v>98075</v>
      </c>
      <c r="E1565" s="1">
        <v>542804.75</v>
      </c>
      <c r="F1565">
        <v>5</v>
      </c>
      <c r="G1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65" s="3" t="str">
        <f>Homes[[#This Row],[bedrooms]] &amp; " bd | " &amp; TEXT(Homes[[#This Row],[bathrooms]],"0.##") &amp; " ba"</f>
        <v>5 bd | 2.75 ba</v>
      </c>
      <c r="I1565" s="4">
        <v>2910</v>
      </c>
      <c r="J1565" s="1">
        <f>IFERROR(Homes[[#This Row],[price]]/Homes[[#This Row],[sqft_living]]," ")</f>
        <v>186.53084192439863</v>
      </c>
      <c r="K1565" s="4">
        <f>IFERROR(Homes[[#This Row],[sqft_lot]]/43560," ")</f>
        <v>0.8321854912764004</v>
      </c>
      <c r="L1565" t="str">
        <f>IF(Homes[[#This Row],[waterfront]]=1, "Yes","No")</f>
        <v>No</v>
      </c>
      <c r="M1565" s="4" t="str">
        <f>IF(Homes[[#This Row],[sqft_basement]]&gt;0, "Yes","No")</f>
        <v>Yes</v>
      </c>
      <c r="N1565" t="str">
        <f>CHOOSE(Homes[[#This Row],[view]]+1, "None","Fair","Good","Great","Excellent")</f>
        <v>None</v>
      </c>
      <c r="O1565" t="str">
        <f>CHOOSE(Homes[[#This Row],[condition]], "Poor","Fair","Average","Good","Excellent")</f>
        <v>Average</v>
      </c>
      <c r="P1565">
        <f ca="1">YEAR(TODAY())-Homes[[#This Row],[yr_built]]</f>
        <v>48</v>
      </c>
      <c r="Q1565">
        <v>2004</v>
      </c>
      <c r="R1565">
        <f ca="1">IF(Homes[[#This Row],[yr_renovated]]&gt;0, YEAR(TODAY())-Homes[[#This Row],[yr_renovated]], YEAR(TODAY())-Homes[[#This Row],[yr_built]])</f>
        <v>21</v>
      </c>
      <c r="S1565">
        <v>1</v>
      </c>
      <c r="T1565" s="2">
        <v>41792</v>
      </c>
      <c r="U1565" s="3">
        <v>2.75</v>
      </c>
      <c r="V1565" s="4">
        <f>IFERROR(Homes[[#This Row],[sqft_above]]+Homes[[#This Row],[sqft_basement]]," ")</f>
        <v>2910</v>
      </c>
      <c r="W1565" s="4">
        <v>36250</v>
      </c>
      <c r="X1565">
        <v>0</v>
      </c>
      <c r="Y1565">
        <v>0</v>
      </c>
      <c r="Z1565">
        <v>3</v>
      </c>
      <c r="AA1565" s="4">
        <v>1590</v>
      </c>
      <c r="AB1565" s="4">
        <v>1320</v>
      </c>
      <c r="AC1565">
        <v>1977</v>
      </c>
      <c r="AD1565" t="s">
        <v>1693</v>
      </c>
      <c r="AE1565" t="s">
        <v>102</v>
      </c>
      <c r="AF1565" t="s">
        <v>103</v>
      </c>
    </row>
    <row r="1566" spans="1:32">
      <c r="A1566" t="str">
        <f>PROPER(TRIM(Homes[[#This Row],[street]]))</f>
        <v>6208 Se 22Nd St</v>
      </c>
      <c r="B1566" t="str">
        <f>PROPER(TRIM(Homes[[#This Row],[city]]))</f>
        <v>Mercer Island</v>
      </c>
      <c r="C1566" t="str">
        <f>_xlfn.TEXTBEFORE(Homes[[#This Row],[statezip]]," ")</f>
        <v>WA</v>
      </c>
      <c r="D1566" s="6" t="str">
        <f>_xlfn.TEXTAFTER(Homes[[#This Row],[statezip]]," ")</f>
        <v>98040</v>
      </c>
      <c r="E1566" s="1">
        <v>542500</v>
      </c>
      <c r="F1566">
        <v>5</v>
      </c>
      <c r="G1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66" s="3" t="str">
        <f>Homes[[#This Row],[bedrooms]] &amp; " bd | " &amp; TEXT(Homes[[#This Row],[bathrooms]],"0.##") &amp; " ba"</f>
        <v>5 bd | 2.75 ba</v>
      </c>
      <c r="I1566" s="4">
        <v>3831</v>
      </c>
      <c r="J1566" s="1">
        <f>IFERROR(Homes[[#This Row],[price]]/Homes[[#This Row],[sqft_living]]," ")</f>
        <v>141.60793526494388</v>
      </c>
      <c r="K1566" s="4">
        <f>IFERROR(Homes[[#This Row],[sqft_lot]]/43560," ")</f>
        <v>0.3168044077134986</v>
      </c>
      <c r="L1566" t="str">
        <f>IF(Homes[[#This Row],[waterfront]]=1, "Yes","No")</f>
        <v>Yes</v>
      </c>
      <c r="M1566" s="4" t="str">
        <f>IF(Homes[[#This Row],[sqft_basement]]&gt;0, "Yes","No")</f>
        <v>No</v>
      </c>
      <c r="N1566" t="str">
        <f>CHOOSE(Homes[[#This Row],[view]]+1, "None","Fair","Good","Great","Excellent")</f>
        <v>Excellent</v>
      </c>
      <c r="O1566" t="str">
        <f>CHOOSE(Homes[[#This Row],[condition]], "Poor","Fair","Average","Good","Excellent")</f>
        <v>Average</v>
      </c>
      <c r="P1566">
        <f ca="1">YEAR(TODAY())-Homes[[#This Row],[yr_built]]</f>
        <v>66</v>
      </c>
      <c r="Q1566">
        <v>1980</v>
      </c>
      <c r="R1566">
        <f ca="1">IF(Homes[[#This Row],[yr_renovated]]&gt;0, YEAR(TODAY())-Homes[[#This Row],[yr_renovated]], YEAR(TODAY())-Homes[[#This Row],[yr_built]])</f>
        <v>45</v>
      </c>
      <c r="S1566">
        <v>2</v>
      </c>
      <c r="T1566" s="2">
        <v>41814</v>
      </c>
      <c r="U1566" s="3">
        <v>2.75</v>
      </c>
      <c r="V1566" s="4">
        <f>IFERROR(Homes[[#This Row],[sqft_above]]+Homes[[#This Row],[sqft_basement]]," ")</f>
        <v>3831</v>
      </c>
      <c r="W1566" s="4">
        <v>13800</v>
      </c>
      <c r="X1566">
        <v>1</v>
      </c>
      <c r="Y1566">
        <v>4</v>
      </c>
      <c r="Z1566">
        <v>3</v>
      </c>
      <c r="AA1566" s="4">
        <v>3831</v>
      </c>
      <c r="AB1566" s="4">
        <v>0</v>
      </c>
      <c r="AC1566">
        <v>1959</v>
      </c>
      <c r="AD1566" t="s">
        <v>1694</v>
      </c>
      <c r="AE1566" t="s">
        <v>36</v>
      </c>
      <c r="AF1566" t="s">
        <v>37</v>
      </c>
    </row>
    <row r="1567" spans="1:32">
      <c r="A1567" t="str">
        <f>PROPER(TRIM(Homes[[#This Row],[street]]))</f>
        <v>8336 Avalon Dr</v>
      </c>
      <c r="B1567" t="str">
        <f>PROPER(TRIM(Homes[[#This Row],[city]]))</f>
        <v>Mercer Island</v>
      </c>
      <c r="C1567" t="str">
        <f>_xlfn.TEXTBEFORE(Homes[[#This Row],[statezip]]," ")</f>
        <v>WA</v>
      </c>
      <c r="D1567" s="6" t="str">
        <f>_xlfn.TEXTAFTER(Homes[[#This Row],[statezip]]," ")</f>
        <v>98040</v>
      </c>
      <c r="E1567" s="1">
        <v>542500</v>
      </c>
      <c r="F1567">
        <v>5</v>
      </c>
      <c r="G1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67" s="3" t="str">
        <f>Homes[[#This Row],[bedrooms]] &amp; " bd | " &amp; TEXT(Homes[[#This Row],[bathrooms]],"0.##") &amp; " ba"</f>
        <v>5 bd | 2.75 ba</v>
      </c>
      <c r="I1567" s="4">
        <v>2520</v>
      </c>
      <c r="J1567" s="1">
        <f>IFERROR(Homes[[#This Row],[price]]/Homes[[#This Row],[sqft_living]]," ")</f>
        <v>215.27777777777777</v>
      </c>
      <c r="K1567" s="4">
        <f>IFERROR(Homes[[#This Row],[sqft_lot]]/43560," ")</f>
        <v>0.36960514233241504</v>
      </c>
      <c r="L1567" t="str">
        <f>IF(Homes[[#This Row],[waterfront]]=1, "Yes","No")</f>
        <v>No</v>
      </c>
      <c r="M1567" s="4" t="str">
        <f>IF(Homes[[#This Row],[sqft_basement]]&gt;0, "Yes","No")</f>
        <v>Yes</v>
      </c>
      <c r="N1567" t="str">
        <f>CHOOSE(Homes[[#This Row],[view]]+1, "None","Fair","Good","Great","Excellent")</f>
        <v>Great</v>
      </c>
      <c r="O1567" t="str">
        <f>CHOOSE(Homes[[#This Row],[condition]], "Poor","Fair","Average","Good","Excellent")</f>
        <v>Good</v>
      </c>
      <c r="P1567">
        <f ca="1">YEAR(TODAY())-Homes[[#This Row],[yr_built]]</f>
        <v>65</v>
      </c>
      <c r="Q1567">
        <v>2001</v>
      </c>
      <c r="R1567">
        <f ca="1">IF(Homes[[#This Row],[yr_renovated]]&gt;0, YEAR(TODAY())-Homes[[#This Row],[yr_renovated]], YEAR(TODAY())-Homes[[#This Row],[yr_built]])</f>
        <v>24</v>
      </c>
      <c r="S1567">
        <v>1</v>
      </c>
      <c r="T1567" s="2">
        <v>41820</v>
      </c>
      <c r="U1567" s="3">
        <v>2.75</v>
      </c>
      <c r="V1567" s="4">
        <f>IFERROR(Homes[[#This Row],[sqft_above]]+Homes[[#This Row],[sqft_basement]]," ")</f>
        <v>2520</v>
      </c>
      <c r="W1567" s="4">
        <v>16100</v>
      </c>
      <c r="X1567">
        <v>0</v>
      </c>
      <c r="Y1567">
        <v>3</v>
      </c>
      <c r="Z1567">
        <v>4</v>
      </c>
      <c r="AA1567" s="4">
        <v>1570</v>
      </c>
      <c r="AB1567" s="4">
        <v>950</v>
      </c>
      <c r="AC1567">
        <v>1960</v>
      </c>
      <c r="AD1567" t="s">
        <v>1695</v>
      </c>
      <c r="AE1567" t="s">
        <v>36</v>
      </c>
      <c r="AF1567" t="s">
        <v>37</v>
      </c>
    </row>
    <row r="1568" spans="1:32">
      <c r="A1568" t="str">
        <f>PROPER(TRIM(Homes[[#This Row],[street]]))</f>
        <v>16200-16398 252Nd Ave Se</v>
      </c>
      <c r="B1568" t="str">
        <f>PROPER(TRIM(Homes[[#This Row],[city]]))</f>
        <v>Issaquah</v>
      </c>
      <c r="C1568" t="str">
        <f>_xlfn.TEXTBEFORE(Homes[[#This Row],[statezip]]," ")</f>
        <v>WA</v>
      </c>
      <c r="D1568" s="6" t="str">
        <f>_xlfn.TEXTAFTER(Homes[[#This Row],[statezip]]," ")</f>
        <v>98027</v>
      </c>
      <c r="E1568" s="1">
        <v>542500</v>
      </c>
      <c r="F1568">
        <v>5</v>
      </c>
      <c r="G1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568" s="3" t="str">
        <f>Homes[[#This Row],[bedrooms]] &amp; " bd | " &amp; TEXT(Homes[[#This Row],[bathrooms]],"0.##") &amp; " ba"</f>
        <v>5 bd | 3.25 ba</v>
      </c>
      <c r="I1568" s="4">
        <v>3010</v>
      </c>
      <c r="J1568" s="1">
        <f>IFERROR(Homes[[#This Row],[price]]/Homes[[#This Row],[sqft_living]]," ")</f>
        <v>180.23255813953489</v>
      </c>
      <c r="K1568" s="4">
        <f>IFERROR(Homes[[#This Row],[sqft_lot]]/43560," ")</f>
        <v>24.660651974288339</v>
      </c>
      <c r="L1568" t="str">
        <f>IF(Homes[[#This Row],[waterfront]]=1, "Yes","No")</f>
        <v>No</v>
      </c>
      <c r="M1568" s="4" t="str">
        <f>IF(Homes[[#This Row],[sqft_basement]]&gt;0, "Yes","No")</f>
        <v>Yes</v>
      </c>
      <c r="N1568" t="str">
        <f>CHOOSE(Homes[[#This Row],[view]]+1, "None","Fair","Good","Great","Excellent")</f>
        <v>None</v>
      </c>
      <c r="O1568" t="str">
        <f>CHOOSE(Homes[[#This Row],[condition]], "Poor","Fair","Average","Good","Excellent")</f>
        <v>Excellent</v>
      </c>
      <c r="P1568">
        <f ca="1">YEAR(TODAY())-Homes[[#This Row],[yr_built]]</f>
        <v>94</v>
      </c>
      <c r="Q1568">
        <v>0</v>
      </c>
      <c r="R1568">
        <f ca="1">IF(Homes[[#This Row],[yr_renovated]]&gt;0, YEAR(TODAY())-Homes[[#This Row],[yr_renovated]], YEAR(TODAY())-Homes[[#This Row],[yr_built]])</f>
        <v>94</v>
      </c>
      <c r="S1568">
        <v>1.5</v>
      </c>
      <c r="T1568" s="2">
        <v>41780</v>
      </c>
      <c r="U1568" s="3">
        <v>3.25</v>
      </c>
      <c r="V1568" s="4">
        <f>IFERROR(Homes[[#This Row],[sqft_above]]+Homes[[#This Row],[sqft_basement]]," ")</f>
        <v>3010</v>
      </c>
      <c r="W1568" s="4">
        <v>1074218</v>
      </c>
      <c r="X1568">
        <v>0</v>
      </c>
      <c r="Y1568">
        <v>0</v>
      </c>
      <c r="Z1568">
        <v>5</v>
      </c>
      <c r="AA1568" s="4">
        <v>2010</v>
      </c>
      <c r="AB1568" s="4">
        <v>1000</v>
      </c>
      <c r="AC1568">
        <v>1931</v>
      </c>
      <c r="AD1568" t="s">
        <v>1696</v>
      </c>
      <c r="AE1568" t="s">
        <v>79</v>
      </c>
      <c r="AF1568" t="s">
        <v>82</v>
      </c>
    </row>
    <row r="1569" spans="1:32">
      <c r="A1569" t="str">
        <f>PROPER(TRIM(Homes[[#This Row],[street]]))</f>
        <v>8511 170Th Ct Ne</v>
      </c>
      <c r="B1569" t="str">
        <f>PROPER(TRIM(Homes[[#This Row],[city]]))</f>
        <v>Redmond</v>
      </c>
      <c r="C1569" t="str">
        <f>_xlfn.TEXTBEFORE(Homes[[#This Row],[statezip]]," ")</f>
        <v>WA</v>
      </c>
      <c r="D1569" s="6" t="str">
        <f>_xlfn.TEXTAFTER(Homes[[#This Row],[statezip]]," ")</f>
        <v>98052</v>
      </c>
      <c r="E1569" s="1">
        <v>542500</v>
      </c>
      <c r="F1569">
        <v>3</v>
      </c>
      <c r="G1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69" s="3" t="str">
        <f>Homes[[#This Row],[bedrooms]] &amp; " bd | " &amp; TEXT(Homes[[#This Row],[bathrooms]],"0.##") &amp; " ba"</f>
        <v>3 bd | 2.5 ba</v>
      </c>
      <c r="I1569" s="4">
        <v>2040</v>
      </c>
      <c r="J1569" s="1">
        <f>IFERROR(Homes[[#This Row],[price]]/Homes[[#This Row],[sqft_living]]," ")</f>
        <v>265.93137254901961</v>
      </c>
      <c r="K1569" s="4">
        <f>IFERROR(Homes[[#This Row],[sqft_lot]]/43560," ")</f>
        <v>0.23154269972451791</v>
      </c>
      <c r="L1569" t="str">
        <f>IF(Homes[[#This Row],[waterfront]]=1, "Yes","No")</f>
        <v>No</v>
      </c>
      <c r="M1569" s="4" t="str">
        <f>IF(Homes[[#This Row],[sqft_basement]]&gt;0, "Yes","No")</f>
        <v>No</v>
      </c>
      <c r="N1569" t="str">
        <f>CHOOSE(Homes[[#This Row],[view]]+1, "None","Fair","Good","Great","Excellent")</f>
        <v>None</v>
      </c>
      <c r="O1569" t="str">
        <f>CHOOSE(Homes[[#This Row],[condition]], "Poor","Fair","Average","Good","Excellent")</f>
        <v>Average</v>
      </c>
      <c r="P1569">
        <f ca="1">YEAR(TODAY())-Homes[[#This Row],[yr_built]]</f>
        <v>38</v>
      </c>
      <c r="Q1569">
        <v>2000</v>
      </c>
      <c r="R1569">
        <f ca="1">IF(Homes[[#This Row],[yr_renovated]]&gt;0, YEAR(TODAY())-Homes[[#This Row],[yr_renovated]], YEAR(TODAY())-Homes[[#This Row],[yr_built]])</f>
        <v>25</v>
      </c>
      <c r="S1569">
        <v>2</v>
      </c>
      <c r="T1569" s="2">
        <v>41827</v>
      </c>
      <c r="U1569" s="3">
        <v>2.5</v>
      </c>
      <c r="V1569" s="4">
        <f>IFERROR(Homes[[#This Row],[sqft_above]]+Homes[[#This Row],[sqft_basement]]," ")</f>
        <v>2040</v>
      </c>
      <c r="W1569" s="4">
        <v>10086</v>
      </c>
      <c r="X1569">
        <v>0</v>
      </c>
      <c r="Y1569">
        <v>0</v>
      </c>
      <c r="Z1569">
        <v>3</v>
      </c>
      <c r="AA1569" s="4">
        <v>2040</v>
      </c>
      <c r="AB1569" s="4">
        <v>0</v>
      </c>
      <c r="AC1569">
        <v>1987</v>
      </c>
      <c r="AD1569" t="s">
        <v>1697</v>
      </c>
      <c r="AE1569" t="s">
        <v>137</v>
      </c>
      <c r="AF1569" t="s">
        <v>138</v>
      </c>
    </row>
    <row r="1570" spans="1:32">
      <c r="A1570" t="str">
        <f>PROPER(TRIM(Homes[[#This Row],[street]]))</f>
        <v>3810 145Th Ave Se</v>
      </c>
      <c r="B1570" t="str">
        <f>PROPER(TRIM(Homes[[#This Row],[city]]))</f>
        <v>Bellevue</v>
      </c>
      <c r="C1570" t="str">
        <f>_xlfn.TEXTBEFORE(Homes[[#This Row],[statezip]]," ")</f>
        <v>WA</v>
      </c>
      <c r="D1570" s="6" t="str">
        <f>_xlfn.TEXTAFTER(Homes[[#This Row],[statezip]]," ")</f>
        <v>98006</v>
      </c>
      <c r="E1570" s="1">
        <v>542000</v>
      </c>
      <c r="F1570">
        <v>4</v>
      </c>
      <c r="G1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70" s="3" t="str">
        <f>Homes[[#This Row],[bedrooms]] &amp; " bd | " &amp; TEXT(Homes[[#This Row],[bathrooms]],"0.##") &amp; " ba"</f>
        <v>4 bd | 1.75 ba</v>
      </c>
      <c r="I1570" s="4">
        <v>1900</v>
      </c>
      <c r="J1570" s="1">
        <f>IFERROR(Homes[[#This Row],[price]]/Homes[[#This Row],[sqft_living]]," ")</f>
        <v>285.26315789473682</v>
      </c>
      <c r="K1570" s="4">
        <f>IFERROR(Homes[[#This Row],[sqft_lot]]/43560," ")</f>
        <v>0.18939393939393939</v>
      </c>
      <c r="L1570" t="str">
        <f>IF(Homes[[#This Row],[waterfront]]=1, "Yes","No")</f>
        <v>No</v>
      </c>
      <c r="M1570" s="4" t="str">
        <f>IF(Homes[[#This Row],[sqft_basement]]&gt;0, "Yes","No")</f>
        <v>Yes</v>
      </c>
      <c r="N1570" t="str">
        <f>CHOOSE(Homes[[#This Row],[view]]+1, "None","Fair","Good","Great","Excellent")</f>
        <v>None</v>
      </c>
      <c r="O1570" t="str">
        <f>CHOOSE(Homes[[#This Row],[condition]], "Poor","Fair","Average","Good","Excellent")</f>
        <v>Good</v>
      </c>
      <c r="P1570">
        <f ca="1">YEAR(TODAY())-Homes[[#This Row],[yr_built]]</f>
        <v>70</v>
      </c>
      <c r="Q1570">
        <v>2009</v>
      </c>
      <c r="R1570">
        <f ca="1">IF(Homes[[#This Row],[yr_renovated]]&gt;0, YEAR(TODAY())-Homes[[#This Row],[yr_renovated]], YEAR(TODAY())-Homes[[#This Row],[yr_built]])</f>
        <v>16</v>
      </c>
      <c r="S1570">
        <v>1</v>
      </c>
      <c r="T1570" s="2">
        <v>41773</v>
      </c>
      <c r="U1570" s="3">
        <v>1.75</v>
      </c>
      <c r="V1570" s="4">
        <f>IFERROR(Homes[[#This Row],[sqft_above]]+Homes[[#This Row],[sqft_basement]]," ")</f>
        <v>1900</v>
      </c>
      <c r="W1570" s="4">
        <v>8250</v>
      </c>
      <c r="X1570">
        <v>0</v>
      </c>
      <c r="Y1570">
        <v>0</v>
      </c>
      <c r="Z1570">
        <v>4</v>
      </c>
      <c r="AA1570" s="4">
        <v>950</v>
      </c>
      <c r="AB1570" s="4">
        <v>950</v>
      </c>
      <c r="AC1570">
        <v>1955</v>
      </c>
      <c r="AD1570" t="s">
        <v>1698</v>
      </c>
      <c r="AE1570" t="s">
        <v>33</v>
      </c>
      <c r="AF1570" t="s">
        <v>91</v>
      </c>
    </row>
    <row r="1571" spans="1:32">
      <c r="A1571" t="str">
        <f>PROPER(TRIM(Homes[[#This Row],[street]]))</f>
        <v>13820 Ne 72Nd Pl</v>
      </c>
      <c r="B1571" t="str">
        <f>PROPER(TRIM(Homes[[#This Row],[city]]))</f>
        <v>Redmond</v>
      </c>
      <c r="C1571" t="str">
        <f>_xlfn.TEXTBEFORE(Homes[[#This Row],[statezip]]," ")</f>
        <v>WA</v>
      </c>
      <c r="D1571" s="6" t="str">
        <f>_xlfn.TEXTAFTER(Homes[[#This Row],[statezip]]," ")</f>
        <v>98052</v>
      </c>
      <c r="E1571" s="1">
        <v>542000</v>
      </c>
      <c r="F1571">
        <v>3</v>
      </c>
      <c r="G1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71" s="3" t="str">
        <f>Homes[[#This Row],[bedrooms]] &amp; " bd | " &amp; TEXT(Homes[[#This Row],[bathrooms]],"0.##") &amp; " ba"</f>
        <v>3 bd | 1.75 ba</v>
      </c>
      <c r="I1571" s="4">
        <v>1070</v>
      </c>
      <c r="J1571" s="1">
        <f>IFERROR(Homes[[#This Row],[price]]/Homes[[#This Row],[sqft_living]]," ")</f>
        <v>506.54205607476638</v>
      </c>
      <c r="K1571" s="4">
        <f>IFERROR(Homes[[#This Row],[sqft_lot]]/43560," ")</f>
        <v>0.18434343434343434</v>
      </c>
      <c r="L1571" t="str">
        <f>IF(Homes[[#This Row],[waterfront]]=1, "Yes","No")</f>
        <v>No</v>
      </c>
      <c r="M1571" s="4" t="str">
        <f>IF(Homes[[#This Row],[sqft_basement]]&gt;0, "Yes","No")</f>
        <v>No</v>
      </c>
      <c r="N1571" t="str">
        <f>CHOOSE(Homes[[#This Row],[view]]+1, "None","Fair","Good","Great","Excellent")</f>
        <v>None</v>
      </c>
      <c r="O1571" t="str">
        <f>CHOOSE(Homes[[#This Row],[condition]], "Poor","Fair","Average","Good","Excellent")</f>
        <v>Average</v>
      </c>
      <c r="P1571">
        <f ca="1">YEAR(TODAY())-Homes[[#This Row],[yr_built]]</f>
        <v>59</v>
      </c>
      <c r="Q1571">
        <v>2014</v>
      </c>
      <c r="R1571">
        <f ca="1">IF(Homes[[#This Row],[yr_renovated]]&gt;0, YEAR(TODAY())-Homes[[#This Row],[yr_renovated]], YEAR(TODAY())-Homes[[#This Row],[yr_built]])</f>
        <v>11</v>
      </c>
      <c r="S1571">
        <v>1</v>
      </c>
      <c r="T1571" s="2">
        <v>41828</v>
      </c>
      <c r="U1571" s="3">
        <v>1.75</v>
      </c>
      <c r="V1571" s="4">
        <f>IFERROR(Homes[[#This Row],[sqft_above]]+Homes[[#This Row],[sqft_basement]]," ")</f>
        <v>1070</v>
      </c>
      <c r="W1571" s="4">
        <v>8030</v>
      </c>
      <c r="X1571">
        <v>0</v>
      </c>
      <c r="Y1571">
        <v>0</v>
      </c>
      <c r="Z1571">
        <v>3</v>
      </c>
      <c r="AA1571" s="4">
        <v>1070</v>
      </c>
      <c r="AB1571" s="4">
        <v>0</v>
      </c>
      <c r="AC1571">
        <v>1966</v>
      </c>
      <c r="AD1571" t="s">
        <v>1639</v>
      </c>
      <c r="AE1571" t="s">
        <v>137</v>
      </c>
      <c r="AF1571" t="s">
        <v>138</v>
      </c>
    </row>
    <row r="1572" spans="1:32">
      <c r="A1572" t="str">
        <f>PROPER(TRIM(Homes[[#This Row],[street]]))</f>
        <v>25218 Se 31St Pl</v>
      </c>
      <c r="B1572" t="str">
        <f>PROPER(TRIM(Homes[[#This Row],[city]]))</f>
        <v>Sammamish</v>
      </c>
      <c r="C1572" t="str">
        <f>_xlfn.TEXTBEFORE(Homes[[#This Row],[statezip]]," ")</f>
        <v>WA</v>
      </c>
      <c r="D1572" s="6" t="str">
        <f>_xlfn.TEXTAFTER(Homes[[#This Row],[statezip]]," ")</f>
        <v>98075</v>
      </c>
      <c r="E1572" s="1">
        <v>540833.33333299996</v>
      </c>
      <c r="F1572">
        <v>3</v>
      </c>
      <c r="G1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72" s="3" t="str">
        <f>Homes[[#This Row],[bedrooms]] &amp; " bd | " &amp; TEXT(Homes[[#This Row],[bathrooms]],"0.##") &amp; " ba"</f>
        <v>3 bd | 2. ba</v>
      </c>
      <c r="I1572" s="4">
        <v>1640</v>
      </c>
      <c r="J1572" s="1">
        <f>IFERROR(Homes[[#This Row],[price]]/Homes[[#This Row],[sqft_living]]," ")</f>
        <v>329.77642276402435</v>
      </c>
      <c r="K1572" s="4">
        <f>IFERROR(Homes[[#This Row],[sqft_lot]]/43560," ")</f>
        <v>0.22892561983471074</v>
      </c>
      <c r="L1572" t="str">
        <f>IF(Homes[[#This Row],[waterfront]]=1, "Yes","No")</f>
        <v>No</v>
      </c>
      <c r="M1572" s="4" t="str">
        <f>IF(Homes[[#This Row],[sqft_basement]]&gt;0, "Yes","No")</f>
        <v>No</v>
      </c>
      <c r="N1572" t="str">
        <f>CHOOSE(Homes[[#This Row],[view]]+1, "None","Fair","Good","Great","Excellent")</f>
        <v>None</v>
      </c>
      <c r="O1572" t="str">
        <f>CHOOSE(Homes[[#This Row],[condition]], "Poor","Fair","Average","Good","Excellent")</f>
        <v>Good</v>
      </c>
      <c r="P1572">
        <f ca="1">YEAR(TODAY())-Homes[[#This Row],[yr_built]]</f>
        <v>48</v>
      </c>
      <c r="Q1572">
        <v>0</v>
      </c>
      <c r="R1572">
        <f ca="1">IF(Homes[[#This Row],[yr_renovated]]&gt;0, YEAR(TODAY())-Homes[[#This Row],[yr_renovated]], YEAR(TODAY())-Homes[[#This Row],[yr_built]])</f>
        <v>48</v>
      </c>
      <c r="S1572">
        <v>1</v>
      </c>
      <c r="T1572" s="2">
        <v>41774</v>
      </c>
      <c r="U1572" s="3">
        <v>2</v>
      </c>
      <c r="V1572" s="4">
        <f>IFERROR(Homes[[#This Row],[sqft_above]]+Homes[[#This Row],[sqft_basement]]," ")</f>
        <v>1640</v>
      </c>
      <c r="W1572" s="4">
        <v>9972</v>
      </c>
      <c r="X1572">
        <v>0</v>
      </c>
      <c r="Y1572">
        <v>0</v>
      </c>
      <c r="Z1572">
        <v>4</v>
      </c>
      <c r="AA1572" s="4">
        <v>1640</v>
      </c>
      <c r="AB1572" s="4">
        <v>0</v>
      </c>
      <c r="AC1572">
        <v>1977</v>
      </c>
      <c r="AD1572" t="s">
        <v>1699</v>
      </c>
      <c r="AE1572" t="s">
        <v>102</v>
      </c>
      <c r="AF1572" t="s">
        <v>103</v>
      </c>
    </row>
    <row r="1573" spans="1:32">
      <c r="A1573" t="str">
        <f>PROPER(TRIM(Homes[[#This Row],[street]]))</f>
        <v>493 S 187Th Ln</v>
      </c>
      <c r="B1573" t="str">
        <f>PROPER(TRIM(Homes[[#This Row],[city]]))</f>
        <v>Burien</v>
      </c>
      <c r="C1573" t="str">
        <f>_xlfn.TEXTBEFORE(Homes[[#This Row],[statezip]]," ")</f>
        <v>WA</v>
      </c>
      <c r="D1573" s="6" t="str">
        <f>_xlfn.TEXTAFTER(Homes[[#This Row],[statezip]]," ")</f>
        <v>98148</v>
      </c>
      <c r="E1573" s="1">
        <v>540500</v>
      </c>
      <c r="F1573">
        <v>5</v>
      </c>
      <c r="G1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573" s="3" t="str">
        <f>Homes[[#This Row],[bedrooms]] &amp; " bd | " &amp; TEXT(Homes[[#This Row],[bathrooms]],"0.##") &amp; " ba"</f>
        <v>5 bd | 3.75 ba</v>
      </c>
      <c r="I1573" s="4">
        <v>3090</v>
      </c>
      <c r="J1573" s="1">
        <f>IFERROR(Homes[[#This Row],[price]]/Homes[[#This Row],[sqft_living]]," ")</f>
        <v>174.91909385113269</v>
      </c>
      <c r="K1573" s="4">
        <f>IFERROR(Homes[[#This Row],[sqft_lot]]/43560," ")</f>
        <v>0.17022497704315886</v>
      </c>
      <c r="L1573" t="str">
        <f>IF(Homes[[#This Row],[waterfront]]=1, "Yes","No")</f>
        <v>No</v>
      </c>
      <c r="M1573" s="4" t="str">
        <f>IF(Homes[[#This Row],[sqft_basement]]&gt;0, "Yes","No")</f>
        <v>No</v>
      </c>
      <c r="N1573" t="str">
        <f>CHOOSE(Homes[[#This Row],[view]]+1, "None","Fair","Good","Great","Excellent")</f>
        <v>None</v>
      </c>
      <c r="O1573" t="str">
        <f>CHOOSE(Homes[[#This Row],[condition]], "Poor","Fair","Average","Good","Excellent")</f>
        <v>Average</v>
      </c>
      <c r="P1573">
        <f ca="1">YEAR(TODAY())-Homes[[#This Row],[yr_built]]</f>
        <v>11</v>
      </c>
      <c r="Q1573">
        <v>0</v>
      </c>
      <c r="R1573">
        <f ca="1">IF(Homes[[#This Row],[yr_renovated]]&gt;0, YEAR(TODAY())-Homes[[#This Row],[yr_renovated]], YEAR(TODAY())-Homes[[#This Row],[yr_built]])</f>
        <v>11</v>
      </c>
      <c r="S1573">
        <v>2</v>
      </c>
      <c r="T1573" s="2">
        <v>41809</v>
      </c>
      <c r="U1573" s="3">
        <v>3.75</v>
      </c>
      <c r="V1573" s="4">
        <f>IFERROR(Homes[[#This Row],[sqft_above]]+Homes[[#This Row],[sqft_basement]]," ")</f>
        <v>3090</v>
      </c>
      <c r="W1573" s="4">
        <v>7415</v>
      </c>
      <c r="X1573">
        <v>0</v>
      </c>
      <c r="Y1573">
        <v>0</v>
      </c>
      <c r="Z1573">
        <v>3</v>
      </c>
      <c r="AA1573" s="4">
        <v>3090</v>
      </c>
      <c r="AB1573" s="4">
        <v>0</v>
      </c>
      <c r="AC1573">
        <v>2014</v>
      </c>
      <c r="AD1573" t="s">
        <v>1700</v>
      </c>
      <c r="AE1573" t="s">
        <v>379</v>
      </c>
      <c r="AF1573" t="s">
        <v>1701</v>
      </c>
    </row>
    <row r="1574" spans="1:32">
      <c r="A1574" t="str">
        <f>PROPER(TRIM(Homes[[#This Row],[street]]))</f>
        <v>4708 154Th Pl Se</v>
      </c>
      <c r="B1574" t="str">
        <f>PROPER(TRIM(Homes[[#This Row],[city]]))</f>
        <v>Bellevue</v>
      </c>
      <c r="C1574" t="str">
        <f>_xlfn.TEXTBEFORE(Homes[[#This Row],[statezip]]," ")</f>
        <v>WA</v>
      </c>
      <c r="D1574" s="6" t="str">
        <f>_xlfn.TEXTAFTER(Homes[[#This Row],[statezip]]," ")</f>
        <v>98006</v>
      </c>
      <c r="E1574" s="1">
        <v>540000</v>
      </c>
      <c r="F1574">
        <v>3</v>
      </c>
      <c r="G1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74" s="3" t="str">
        <f>Homes[[#This Row],[bedrooms]] &amp; " bd | " &amp; TEXT(Homes[[#This Row],[bathrooms]],"0.##") &amp; " ba"</f>
        <v>3 bd | 2.75 ba</v>
      </c>
      <c r="I1574" s="4">
        <v>2750</v>
      </c>
      <c r="J1574" s="1">
        <f>IFERROR(Homes[[#This Row],[price]]/Homes[[#This Row],[sqft_living]]," ")</f>
        <v>196.36363636363637</v>
      </c>
      <c r="K1574" s="4">
        <f>IFERROR(Homes[[#This Row],[sqft_lot]]/43560," ")</f>
        <v>0.41388888888888886</v>
      </c>
      <c r="L1574" t="str">
        <f>IF(Homes[[#This Row],[waterfront]]=1, "Yes","No")</f>
        <v>No</v>
      </c>
      <c r="M1574" s="4" t="str">
        <f>IF(Homes[[#This Row],[sqft_basement]]&gt;0, "Yes","No")</f>
        <v>Yes</v>
      </c>
      <c r="N1574" t="str">
        <f>CHOOSE(Homes[[#This Row],[view]]+1, "None","Fair","Good","Great","Excellent")</f>
        <v>Good</v>
      </c>
      <c r="O1574" t="str">
        <f>CHOOSE(Homes[[#This Row],[condition]], "Poor","Fair","Average","Good","Excellent")</f>
        <v>Excellent</v>
      </c>
      <c r="P1574">
        <f ca="1">YEAR(TODAY())-Homes[[#This Row],[yr_built]]</f>
        <v>47</v>
      </c>
      <c r="Q1574">
        <v>0</v>
      </c>
      <c r="R1574">
        <f ca="1">IF(Homes[[#This Row],[yr_renovated]]&gt;0, YEAR(TODAY())-Homes[[#This Row],[yr_renovated]], YEAR(TODAY())-Homes[[#This Row],[yr_built]])</f>
        <v>47</v>
      </c>
      <c r="S1574">
        <v>1</v>
      </c>
      <c r="T1574" s="2">
        <v>41807</v>
      </c>
      <c r="U1574" s="3">
        <v>2.75</v>
      </c>
      <c r="V1574" s="4">
        <f>IFERROR(Homes[[#This Row],[sqft_above]]+Homes[[#This Row],[sqft_basement]]," ")</f>
        <v>2750</v>
      </c>
      <c r="W1574" s="4">
        <v>18029</v>
      </c>
      <c r="X1574">
        <v>0</v>
      </c>
      <c r="Y1574">
        <v>2</v>
      </c>
      <c r="Z1574">
        <v>5</v>
      </c>
      <c r="AA1574" s="4">
        <v>1810</v>
      </c>
      <c r="AB1574" s="4">
        <v>940</v>
      </c>
      <c r="AC1574">
        <v>1978</v>
      </c>
      <c r="AD1574" t="s">
        <v>1702</v>
      </c>
      <c r="AE1574" t="s">
        <v>33</v>
      </c>
      <c r="AF1574" t="s">
        <v>91</v>
      </c>
    </row>
    <row r="1575" spans="1:32">
      <c r="A1575" t="str">
        <f>PROPER(TRIM(Homes[[#This Row],[street]]))</f>
        <v>136 128Th Ave Se</v>
      </c>
      <c r="B1575" t="str">
        <f>PROPER(TRIM(Homes[[#This Row],[city]]))</f>
        <v>Bellevue</v>
      </c>
      <c r="C1575" t="str">
        <f>_xlfn.TEXTBEFORE(Homes[[#This Row],[statezip]]," ")</f>
        <v>WA</v>
      </c>
      <c r="D1575" s="6" t="str">
        <f>_xlfn.TEXTAFTER(Homes[[#This Row],[statezip]]," ")</f>
        <v>98005</v>
      </c>
      <c r="E1575" s="1">
        <v>540000</v>
      </c>
      <c r="F1575">
        <v>4</v>
      </c>
      <c r="G1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75" s="3" t="str">
        <f>Homes[[#This Row],[bedrooms]] &amp; " bd | " &amp; TEXT(Homes[[#This Row],[bathrooms]],"0.##") &amp; " ba"</f>
        <v>4 bd | 2.25 ba</v>
      </c>
      <c r="I1575" s="4">
        <v>1330</v>
      </c>
      <c r="J1575" s="1">
        <f>IFERROR(Homes[[#This Row],[price]]/Homes[[#This Row],[sqft_living]]," ")</f>
        <v>406.01503759398497</v>
      </c>
      <c r="K1575" s="4">
        <f>IFERROR(Homes[[#This Row],[sqft_lot]]/43560," ")</f>
        <v>0.1928374655647383</v>
      </c>
      <c r="L1575" t="str">
        <f>IF(Homes[[#This Row],[waterfront]]=1, "Yes","No")</f>
        <v>No</v>
      </c>
      <c r="M1575" s="4" t="str">
        <f>IF(Homes[[#This Row],[sqft_basement]]&gt;0, "Yes","No")</f>
        <v>No</v>
      </c>
      <c r="N1575" t="str">
        <f>CHOOSE(Homes[[#This Row],[view]]+1, "None","Fair","Good","Great","Excellent")</f>
        <v>None</v>
      </c>
      <c r="O1575" t="str">
        <f>CHOOSE(Homes[[#This Row],[condition]], "Poor","Fair","Average","Good","Excellent")</f>
        <v>Average</v>
      </c>
      <c r="P1575">
        <f ca="1">YEAR(TODAY())-Homes[[#This Row],[yr_built]]</f>
        <v>63</v>
      </c>
      <c r="Q1575">
        <v>2003</v>
      </c>
      <c r="R1575">
        <f ca="1">IF(Homes[[#This Row],[yr_renovated]]&gt;0, YEAR(TODAY())-Homes[[#This Row],[yr_renovated]], YEAR(TODAY())-Homes[[#This Row],[yr_built]])</f>
        <v>22</v>
      </c>
      <c r="S1575">
        <v>1.5</v>
      </c>
      <c r="T1575" s="2">
        <v>41795</v>
      </c>
      <c r="U1575" s="3">
        <v>2.25</v>
      </c>
      <c r="V1575" s="4">
        <f>IFERROR(Homes[[#This Row],[sqft_above]]+Homes[[#This Row],[sqft_basement]]," ")</f>
        <v>1330</v>
      </c>
      <c r="W1575" s="4">
        <v>8400</v>
      </c>
      <c r="X1575">
        <v>0</v>
      </c>
      <c r="Y1575">
        <v>0</v>
      </c>
      <c r="Z1575">
        <v>3</v>
      </c>
      <c r="AA1575" s="4">
        <v>1330</v>
      </c>
      <c r="AB1575" s="4">
        <v>0</v>
      </c>
      <c r="AC1575">
        <v>1962</v>
      </c>
      <c r="AD1575" t="s">
        <v>1703</v>
      </c>
      <c r="AE1575" t="s">
        <v>33</v>
      </c>
      <c r="AF1575" t="s">
        <v>115</v>
      </c>
    </row>
    <row r="1576" spans="1:32">
      <c r="A1576" t="str">
        <f>PROPER(TRIM(Homes[[#This Row],[street]]))</f>
        <v>11175 Ne 162Nd St</v>
      </c>
      <c r="B1576" t="str">
        <f>PROPER(TRIM(Homes[[#This Row],[city]]))</f>
        <v>Bothell</v>
      </c>
      <c r="C1576" t="str">
        <f>_xlfn.TEXTBEFORE(Homes[[#This Row],[statezip]]," ")</f>
        <v>WA</v>
      </c>
      <c r="D1576" s="6" t="str">
        <f>_xlfn.TEXTAFTER(Homes[[#This Row],[statezip]]," ")</f>
        <v>98011</v>
      </c>
      <c r="E1576" s="1">
        <v>540000</v>
      </c>
      <c r="F1576">
        <v>5</v>
      </c>
      <c r="G1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76" s="3" t="str">
        <f>Homes[[#This Row],[bedrooms]] &amp; " bd | " &amp; TEXT(Homes[[#This Row],[bathrooms]],"0.##") &amp; " ba"</f>
        <v>5 bd | 3. ba</v>
      </c>
      <c r="I1576" s="4">
        <v>2870</v>
      </c>
      <c r="J1576" s="1">
        <f>IFERROR(Homes[[#This Row],[price]]/Homes[[#This Row],[sqft_living]]," ")</f>
        <v>188.15331010452962</v>
      </c>
      <c r="K1576" s="4">
        <f>IFERROR(Homes[[#This Row],[sqft_lot]]/43560," ")</f>
        <v>0.10029843893480257</v>
      </c>
      <c r="L1576" t="str">
        <f>IF(Homes[[#This Row],[waterfront]]=1, "Yes","No")</f>
        <v>No</v>
      </c>
      <c r="M1576" s="4" t="str">
        <f>IF(Homes[[#This Row],[sqft_basement]]&gt;0, "Yes","No")</f>
        <v>Yes</v>
      </c>
      <c r="N1576" t="str">
        <f>CHOOSE(Homes[[#This Row],[view]]+1, "None","Fair","Good","Great","Excellent")</f>
        <v>None</v>
      </c>
      <c r="O1576" t="str">
        <f>CHOOSE(Homes[[#This Row],[condition]], "Poor","Fair","Average","Good","Excellent")</f>
        <v>Average</v>
      </c>
      <c r="P1576">
        <f ca="1">YEAR(TODAY())-Homes[[#This Row],[yr_built]]</f>
        <v>18</v>
      </c>
      <c r="Q1576">
        <v>0</v>
      </c>
      <c r="R1576">
        <f ca="1">IF(Homes[[#This Row],[yr_renovated]]&gt;0, YEAR(TODAY())-Homes[[#This Row],[yr_renovated]], YEAR(TODAY())-Homes[[#This Row],[yr_built]])</f>
        <v>18</v>
      </c>
      <c r="S1576">
        <v>2</v>
      </c>
      <c r="T1576" s="2">
        <v>41798</v>
      </c>
      <c r="U1576" s="3">
        <v>3</v>
      </c>
      <c r="V1576" s="4">
        <f>IFERROR(Homes[[#This Row],[sqft_above]]+Homes[[#This Row],[sqft_basement]]," ")</f>
        <v>2870</v>
      </c>
      <c r="W1576" s="4">
        <v>4369</v>
      </c>
      <c r="X1576">
        <v>0</v>
      </c>
      <c r="Y1576">
        <v>0</v>
      </c>
      <c r="Z1576">
        <v>3</v>
      </c>
      <c r="AA1576" s="4">
        <v>2090</v>
      </c>
      <c r="AB1576" s="4">
        <v>780</v>
      </c>
      <c r="AC1576">
        <v>2007</v>
      </c>
      <c r="AD1576" t="s">
        <v>1704</v>
      </c>
      <c r="AE1576" t="s">
        <v>841</v>
      </c>
      <c r="AF1576" t="s">
        <v>842</v>
      </c>
    </row>
    <row r="1577" spans="1:32">
      <c r="A1577" t="str">
        <f>PROPER(TRIM(Homes[[#This Row],[street]]))</f>
        <v>31907 Ne 139Th St</v>
      </c>
      <c r="B1577" t="str">
        <f>PROPER(TRIM(Homes[[#This Row],[city]]))</f>
        <v>Duvall</v>
      </c>
      <c r="C1577" t="str">
        <f>_xlfn.TEXTBEFORE(Homes[[#This Row],[statezip]]," ")</f>
        <v>WA</v>
      </c>
      <c r="D1577" s="6" t="str">
        <f>_xlfn.TEXTAFTER(Homes[[#This Row],[statezip]]," ")</f>
        <v>98019</v>
      </c>
      <c r="E1577" s="1">
        <v>540000</v>
      </c>
      <c r="F1577">
        <v>4</v>
      </c>
      <c r="G1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77" s="3" t="str">
        <f>Homes[[#This Row],[bedrooms]] &amp; " bd | " &amp; TEXT(Homes[[#This Row],[bathrooms]],"0.##") &amp; " ba"</f>
        <v>4 bd | 2.25 ba</v>
      </c>
      <c r="I1577" s="4">
        <v>2540</v>
      </c>
      <c r="J1577" s="1">
        <f>IFERROR(Homes[[#This Row],[price]]/Homes[[#This Row],[sqft_living]]," ")</f>
        <v>212.5984251968504</v>
      </c>
      <c r="K1577" s="4">
        <f>IFERROR(Homes[[#This Row],[sqft_lot]]/43560," ")</f>
        <v>5.2399908172635445</v>
      </c>
      <c r="L1577" t="str">
        <f>IF(Homes[[#This Row],[waterfront]]=1, "Yes","No")</f>
        <v>No</v>
      </c>
      <c r="M1577" s="4" t="str">
        <f>IF(Homes[[#This Row],[sqft_basement]]&gt;0, "Yes","No")</f>
        <v>Yes</v>
      </c>
      <c r="N1577" t="str">
        <f>CHOOSE(Homes[[#This Row],[view]]+1, "None","Fair","Good","Great","Excellent")</f>
        <v>None</v>
      </c>
      <c r="O1577" t="str">
        <f>CHOOSE(Homes[[#This Row],[condition]], "Poor","Fair","Average","Good","Excellent")</f>
        <v>Average</v>
      </c>
      <c r="P1577">
        <f ca="1">YEAR(TODAY())-Homes[[#This Row],[yr_built]]</f>
        <v>35</v>
      </c>
      <c r="Q1577">
        <v>2009</v>
      </c>
      <c r="R1577">
        <f ca="1">IF(Homes[[#This Row],[yr_renovated]]&gt;0, YEAR(TODAY())-Homes[[#This Row],[yr_renovated]], YEAR(TODAY())-Homes[[#This Row],[yr_built]])</f>
        <v>16</v>
      </c>
      <c r="S1577">
        <v>1</v>
      </c>
      <c r="T1577" s="2">
        <v>41771</v>
      </c>
      <c r="U1577" s="3">
        <v>2.25</v>
      </c>
      <c r="V1577" s="4">
        <f>IFERROR(Homes[[#This Row],[sqft_above]]+Homes[[#This Row],[sqft_basement]]," ")</f>
        <v>2540</v>
      </c>
      <c r="W1577" s="4">
        <v>228254</v>
      </c>
      <c r="X1577">
        <v>0</v>
      </c>
      <c r="Y1577">
        <v>0</v>
      </c>
      <c r="Z1577">
        <v>3</v>
      </c>
      <c r="AA1577" s="4">
        <v>1450</v>
      </c>
      <c r="AB1577" s="4">
        <v>1090</v>
      </c>
      <c r="AC1577">
        <v>1990</v>
      </c>
      <c r="AD1577" t="s">
        <v>1705</v>
      </c>
      <c r="AE1577" t="s">
        <v>451</v>
      </c>
      <c r="AF1577" t="s">
        <v>452</v>
      </c>
    </row>
    <row r="1578" spans="1:32">
      <c r="A1578" t="str">
        <f>PROPER(TRIM(Homes[[#This Row],[street]]))</f>
        <v>25025 Se 42Nd St</v>
      </c>
      <c r="B1578" t="str">
        <f>PROPER(TRIM(Homes[[#This Row],[city]]))</f>
        <v>Issaquah</v>
      </c>
      <c r="C1578" t="str">
        <f>_xlfn.TEXTBEFORE(Homes[[#This Row],[statezip]]," ")</f>
        <v>WA</v>
      </c>
      <c r="D1578" s="6" t="str">
        <f>_xlfn.TEXTAFTER(Homes[[#This Row],[statezip]]," ")</f>
        <v>98029</v>
      </c>
      <c r="E1578" s="1">
        <v>540000</v>
      </c>
      <c r="F1578">
        <v>4</v>
      </c>
      <c r="G1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78" s="3" t="str">
        <f>Homes[[#This Row],[bedrooms]] &amp; " bd | " &amp; TEXT(Homes[[#This Row],[bathrooms]],"0.##") &amp; " ba"</f>
        <v>4 bd | 2.5 ba</v>
      </c>
      <c r="I1578" s="4">
        <v>1780</v>
      </c>
      <c r="J1578" s="1">
        <f>IFERROR(Homes[[#This Row],[price]]/Homes[[#This Row],[sqft_living]]," ")</f>
        <v>303.37078651685391</v>
      </c>
      <c r="K1578" s="4">
        <f>IFERROR(Homes[[#This Row],[sqft_lot]]/43560," ")</f>
        <v>9.5707070707070713E-2</v>
      </c>
      <c r="L1578" t="str">
        <f>IF(Homes[[#This Row],[waterfront]]=1, "Yes","No")</f>
        <v>No</v>
      </c>
      <c r="M1578" s="4" t="str">
        <f>IF(Homes[[#This Row],[sqft_basement]]&gt;0, "Yes","No")</f>
        <v>No</v>
      </c>
      <c r="N1578" t="str">
        <f>CHOOSE(Homes[[#This Row],[view]]+1, "None","Fair","Good","Great","Excellent")</f>
        <v>None</v>
      </c>
      <c r="O1578" t="str">
        <f>CHOOSE(Homes[[#This Row],[condition]], "Poor","Fair","Average","Good","Excellent")</f>
        <v>Average</v>
      </c>
      <c r="P1578">
        <f ca="1">YEAR(TODAY())-Homes[[#This Row],[yr_built]]</f>
        <v>31</v>
      </c>
      <c r="Q1578">
        <v>0</v>
      </c>
      <c r="R1578">
        <f ca="1">IF(Homes[[#This Row],[yr_renovated]]&gt;0, YEAR(TODAY())-Homes[[#This Row],[yr_renovated]], YEAR(TODAY())-Homes[[#This Row],[yr_built]])</f>
        <v>31</v>
      </c>
      <c r="S1578">
        <v>2</v>
      </c>
      <c r="T1578" s="2">
        <v>41798</v>
      </c>
      <c r="U1578" s="3">
        <v>2.5</v>
      </c>
      <c r="V1578" s="4">
        <f>IFERROR(Homes[[#This Row],[sqft_above]]+Homes[[#This Row],[sqft_basement]]," ")</f>
        <v>1780</v>
      </c>
      <c r="W1578" s="4">
        <v>4169</v>
      </c>
      <c r="X1578">
        <v>0</v>
      </c>
      <c r="Y1578">
        <v>0</v>
      </c>
      <c r="Z1578">
        <v>3</v>
      </c>
      <c r="AA1578" s="4">
        <v>1780</v>
      </c>
      <c r="AB1578" s="4">
        <v>0</v>
      </c>
      <c r="AC1578">
        <v>1994</v>
      </c>
      <c r="AD1578" t="s">
        <v>1706</v>
      </c>
      <c r="AE1578" t="s">
        <v>79</v>
      </c>
      <c r="AF1578" t="s">
        <v>80</v>
      </c>
    </row>
    <row r="1579" spans="1:32">
      <c r="A1579" t="str">
        <f>PROPER(TRIM(Homes[[#This Row],[street]]))</f>
        <v>24760 Se 276Th Pl</v>
      </c>
      <c r="B1579" t="str">
        <f>PROPER(TRIM(Homes[[#This Row],[city]]))</f>
        <v>Maple Valley</v>
      </c>
      <c r="C1579" t="str">
        <f>_xlfn.TEXTBEFORE(Homes[[#This Row],[statezip]]," ")</f>
        <v>WA</v>
      </c>
      <c r="D1579" s="6" t="str">
        <f>_xlfn.TEXTAFTER(Homes[[#This Row],[statezip]]," ")</f>
        <v>98038</v>
      </c>
      <c r="E1579" s="1">
        <v>540000</v>
      </c>
      <c r="F1579">
        <v>5</v>
      </c>
      <c r="G1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79" s="3" t="str">
        <f>Homes[[#This Row],[bedrooms]] &amp; " bd | " &amp; TEXT(Homes[[#This Row],[bathrooms]],"0.##") &amp; " ba"</f>
        <v>5 bd | 3. ba</v>
      </c>
      <c r="I1579" s="4">
        <v>3610</v>
      </c>
      <c r="J1579" s="1">
        <f>IFERROR(Homes[[#This Row],[price]]/Homes[[#This Row],[sqft_living]]," ")</f>
        <v>149.58448753462605</v>
      </c>
      <c r="K1579" s="4">
        <f>IFERROR(Homes[[#This Row],[sqft_lot]]/43560," ")</f>
        <v>0.22440312213039484</v>
      </c>
      <c r="L1579" t="str">
        <f>IF(Homes[[#This Row],[waterfront]]=1, "Yes","No")</f>
        <v>No</v>
      </c>
      <c r="M1579" s="4" t="str">
        <f>IF(Homes[[#This Row],[sqft_basement]]&gt;0, "Yes","No")</f>
        <v>No</v>
      </c>
      <c r="N1579" t="str">
        <f>CHOOSE(Homes[[#This Row],[view]]+1, "None","Fair","Good","Great","Excellent")</f>
        <v>None</v>
      </c>
      <c r="O1579" t="str">
        <f>CHOOSE(Homes[[#This Row],[condition]], "Poor","Fair","Average","Good","Excellent")</f>
        <v>Average</v>
      </c>
      <c r="P1579">
        <f ca="1">YEAR(TODAY())-Homes[[#This Row],[yr_built]]</f>
        <v>22</v>
      </c>
      <c r="Q1579">
        <v>0</v>
      </c>
      <c r="R1579">
        <f ca="1">IF(Homes[[#This Row],[yr_renovated]]&gt;0, YEAR(TODAY())-Homes[[#This Row],[yr_renovated]], YEAR(TODAY())-Homes[[#This Row],[yr_built]])</f>
        <v>22</v>
      </c>
      <c r="S1579">
        <v>2</v>
      </c>
      <c r="T1579" s="2">
        <v>41803</v>
      </c>
      <c r="U1579" s="3">
        <v>3</v>
      </c>
      <c r="V1579" s="4">
        <f>IFERROR(Homes[[#This Row],[sqft_above]]+Homes[[#This Row],[sqft_basement]]," ")</f>
        <v>3610</v>
      </c>
      <c r="W1579" s="4">
        <v>9775</v>
      </c>
      <c r="X1579">
        <v>0</v>
      </c>
      <c r="Y1579">
        <v>0</v>
      </c>
      <c r="Z1579">
        <v>3</v>
      </c>
      <c r="AA1579" s="4">
        <v>3610</v>
      </c>
      <c r="AB1579" s="4">
        <v>0</v>
      </c>
      <c r="AC1579">
        <v>2003</v>
      </c>
      <c r="AD1579" t="s">
        <v>1707</v>
      </c>
      <c r="AE1579" t="s">
        <v>920</v>
      </c>
      <c r="AF1579" t="s">
        <v>921</v>
      </c>
    </row>
    <row r="1580" spans="1:32">
      <c r="A1580" t="str">
        <f>PROPER(TRIM(Homes[[#This Row],[street]]))</f>
        <v>9003 172Nd Ave Ne</v>
      </c>
      <c r="B1580" t="str">
        <f>PROPER(TRIM(Homes[[#This Row],[city]]))</f>
        <v>Redmond</v>
      </c>
      <c r="C1580" t="str">
        <f>_xlfn.TEXTBEFORE(Homes[[#This Row],[statezip]]," ")</f>
        <v>WA</v>
      </c>
      <c r="D1580" s="6" t="str">
        <f>_xlfn.TEXTAFTER(Homes[[#This Row],[statezip]]," ")</f>
        <v>98052</v>
      </c>
      <c r="E1580" s="1">
        <v>540000</v>
      </c>
      <c r="F1580">
        <v>4</v>
      </c>
      <c r="G1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80" s="3" t="str">
        <f>Homes[[#This Row],[bedrooms]] &amp; " bd | " &amp; TEXT(Homes[[#This Row],[bathrooms]],"0.##") &amp; " ba"</f>
        <v>4 bd | 2.5 ba</v>
      </c>
      <c r="I1580" s="4">
        <v>2180</v>
      </c>
      <c r="J1580" s="1">
        <f>IFERROR(Homes[[#This Row],[price]]/Homes[[#This Row],[sqft_living]]," ")</f>
        <v>247.70642201834863</v>
      </c>
      <c r="K1580" s="4">
        <f>IFERROR(Homes[[#This Row],[sqft_lot]]/43560," ")</f>
        <v>0.2327823691460055</v>
      </c>
      <c r="L1580" t="str">
        <f>IF(Homes[[#This Row],[waterfront]]=1, "Yes","No")</f>
        <v>No</v>
      </c>
      <c r="M1580" s="4" t="str">
        <f>IF(Homes[[#This Row],[sqft_basement]]&gt;0, "Yes","No")</f>
        <v>Yes</v>
      </c>
      <c r="N1580" t="str">
        <f>CHOOSE(Homes[[#This Row],[view]]+1, "None","Fair","Good","Great","Excellent")</f>
        <v>None</v>
      </c>
      <c r="O1580" t="str">
        <f>CHOOSE(Homes[[#This Row],[condition]], "Poor","Fair","Average","Good","Excellent")</f>
        <v>Good</v>
      </c>
      <c r="P1580">
        <f ca="1">YEAR(TODAY())-Homes[[#This Row],[yr_built]]</f>
        <v>57</v>
      </c>
      <c r="Q1580">
        <v>0</v>
      </c>
      <c r="R1580">
        <f ca="1">IF(Homes[[#This Row],[yr_renovated]]&gt;0, YEAR(TODAY())-Homes[[#This Row],[yr_renovated]], YEAR(TODAY())-Homes[[#This Row],[yr_built]])</f>
        <v>57</v>
      </c>
      <c r="S1580">
        <v>1</v>
      </c>
      <c r="T1580" s="2">
        <v>41821</v>
      </c>
      <c r="U1580" s="3">
        <v>2.5</v>
      </c>
      <c r="V1580" s="4">
        <f>IFERROR(Homes[[#This Row],[sqft_above]]+Homes[[#This Row],[sqft_basement]]," ")</f>
        <v>2180</v>
      </c>
      <c r="W1580" s="4">
        <v>10140</v>
      </c>
      <c r="X1580">
        <v>0</v>
      </c>
      <c r="Y1580">
        <v>0</v>
      </c>
      <c r="Z1580">
        <v>4</v>
      </c>
      <c r="AA1580" s="4">
        <v>1180</v>
      </c>
      <c r="AB1580" s="4">
        <v>1000</v>
      </c>
      <c r="AC1580">
        <v>1968</v>
      </c>
      <c r="AD1580" t="s">
        <v>1708</v>
      </c>
      <c r="AE1580" t="s">
        <v>137</v>
      </c>
      <c r="AF1580" t="s">
        <v>138</v>
      </c>
    </row>
    <row r="1581" spans="1:32">
      <c r="A1581" t="str">
        <f>PROPER(TRIM(Homes[[#This Row],[street]]))</f>
        <v>26933 Ne Union Hill Rd</v>
      </c>
      <c r="B1581" t="str">
        <f>PROPER(TRIM(Homes[[#This Row],[city]]))</f>
        <v>Redmond</v>
      </c>
      <c r="C1581" t="str">
        <f>_xlfn.TEXTBEFORE(Homes[[#This Row],[statezip]]," ")</f>
        <v>WA</v>
      </c>
      <c r="D1581" s="6" t="str">
        <f>_xlfn.TEXTAFTER(Homes[[#This Row],[statezip]]," ")</f>
        <v>98053</v>
      </c>
      <c r="E1581" s="1">
        <v>540000</v>
      </c>
      <c r="F1581">
        <v>3</v>
      </c>
      <c r="G1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81" s="3" t="str">
        <f>Homes[[#This Row],[bedrooms]] &amp; " bd | " &amp; TEXT(Homes[[#This Row],[bathrooms]],"0.##") &amp; " ba"</f>
        <v>3 bd | 1.75 ba</v>
      </c>
      <c r="I1581" s="4">
        <v>1300</v>
      </c>
      <c r="J1581" s="1">
        <f>IFERROR(Homes[[#This Row],[price]]/Homes[[#This Row],[sqft_living]]," ")</f>
        <v>415.38461538461536</v>
      </c>
      <c r="K1581" s="4">
        <f>IFERROR(Homes[[#This Row],[sqft_lot]]/43560," ")</f>
        <v>1.429981634527089</v>
      </c>
      <c r="L1581" t="str">
        <f>IF(Homes[[#This Row],[waterfront]]=1, "Yes","No")</f>
        <v>No</v>
      </c>
      <c r="M1581" s="4" t="str">
        <f>IF(Homes[[#This Row],[sqft_basement]]&gt;0, "Yes","No")</f>
        <v>No</v>
      </c>
      <c r="N1581" t="str">
        <f>CHOOSE(Homes[[#This Row],[view]]+1, "None","Fair","Good","Great","Excellent")</f>
        <v>None</v>
      </c>
      <c r="O1581" t="str">
        <f>CHOOSE(Homes[[#This Row],[condition]], "Poor","Fair","Average","Good","Excellent")</f>
        <v>Average</v>
      </c>
      <c r="P1581">
        <f ca="1">YEAR(TODAY())-Homes[[#This Row],[yr_built]]</f>
        <v>42</v>
      </c>
      <c r="Q1581">
        <v>2009</v>
      </c>
      <c r="R1581">
        <f ca="1">IF(Homes[[#This Row],[yr_renovated]]&gt;0, YEAR(TODAY())-Homes[[#This Row],[yr_renovated]], YEAR(TODAY())-Homes[[#This Row],[yr_built]])</f>
        <v>16</v>
      </c>
      <c r="S1581">
        <v>1</v>
      </c>
      <c r="T1581" s="2">
        <v>41780</v>
      </c>
      <c r="U1581" s="3">
        <v>1.75</v>
      </c>
      <c r="V1581" s="4">
        <f>IFERROR(Homes[[#This Row],[sqft_above]]+Homes[[#This Row],[sqft_basement]]," ")</f>
        <v>1300</v>
      </c>
      <c r="W1581" s="4">
        <v>62290</v>
      </c>
      <c r="X1581">
        <v>0</v>
      </c>
      <c r="Y1581">
        <v>0</v>
      </c>
      <c r="Z1581">
        <v>3</v>
      </c>
      <c r="AA1581" s="4">
        <v>1300</v>
      </c>
      <c r="AB1581" s="4">
        <v>0</v>
      </c>
      <c r="AC1581">
        <v>1983</v>
      </c>
      <c r="AD1581" t="s">
        <v>1709</v>
      </c>
      <c r="AE1581" t="s">
        <v>137</v>
      </c>
      <c r="AF1581" t="s">
        <v>208</v>
      </c>
    </row>
    <row r="1582" spans="1:32">
      <c r="A1582" t="str">
        <f>PROPER(TRIM(Homes[[#This Row],[street]]))</f>
        <v>22607 Ne 14Th Dr</v>
      </c>
      <c r="B1582" t="str">
        <f>PROPER(TRIM(Homes[[#This Row],[city]]))</f>
        <v>Sammamish</v>
      </c>
      <c r="C1582" t="str">
        <f>_xlfn.TEXTBEFORE(Homes[[#This Row],[statezip]]," ")</f>
        <v>WA</v>
      </c>
      <c r="D1582" s="6" t="str">
        <f>_xlfn.TEXTAFTER(Homes[[#This Row],[statezip]]," ")</f>
        <v>98074</v>
      </c>
      <c r="E1582" s="1">
        <v>540000</v>
      </c>
      <c r="F1582">
        <v>3</v>
      </c>
      <c r="G1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82" s="3" t="str">
        <f>Homes[[#This Row],[bedrooms]] &amp; " bd | " &amp; TEXT(Homes[[#This Row],[bathrooms]],"0.##") &amp; " ba"</f>
        <v>3 bd | 1.75 ba</v>
      </c>
      <c r="I1582" s="4">
        <v>2050</v>
      </c>
      <c r="J1582" s="1">
        <f>IFERROR(Homes[[#This Row],[price]]/Homes[[#This Row],[sqft_living]]," ")</f>
        <v>263.41463414634148</v>
      </c>
      <c r="K1582" s="4">
        <f>IFERROR(Homes[[#This Row],[sqft_lot]]/43560," ")</f>
        <v>0.2199265381083563</v>
      </c>
      <c r="L1582" t="str">
        <f>IF(Homes[[#This Row],[waterfront]]=1, "Yes","No")</f>
        <v>No</v>
      </c>
      <c r="M1582" s="4" t="str">
        <f>IF(Homes[[#This Row],[sqft_basement]]&gt;0, "Yes","No")</f>
        <v>Yes</v>
      </c>
      <c r="N1582" t="str">
        <f>CHOOSE(Homes[[#This Row],[view]]+1, "None","Fair","Good","Great","Excellent")</f>
        <v>None</v>
      </c>
      <c r="O1582" t="str">
        <f>CHOOSE(Homes[[#This Row],[condition]], "Poor","Fair","Average","Good","Excellent")</f>
        <v>Average</v>
      </c>
      <c r="P1582">
        <f ca="1">YEAR(TODAY())-Homes[[#This Row],[yr_built]]</f>
        <v>41</v>
      </c>
      <c r="Q1582">
        <v>0</v>
      </c>
      <c r="R1582">
        <f ca="1">IF(Homes[[#This Row],[yr_renovated]]&gt;0, YEAR(TODAY())-Homes[[#This Row],[yr_renovated]], YEAR(TODAY())-Homes[[#This Row],[yr_built]])</f>
        <v>41</v>
      </c>
      <c r="S1582">
        <v>1</v>
      </c>
      <c r="T1582" s="2">
        <v>41821</v>
      </c>
      <c r="U1582" s="3">
        <v>1.75</v>
      </c>
      <c r="V1582" s="4">
        <f>IFERROR(Homes[[#This Row],[sqft_above]]+Homes[[#This Row],[sqft_basement]]," ")</f>
        <v>2050</v>
      </c>
      <c r="W1582" s="4">
        <v>9580</v>
      </c>
      <c r="X1582">
        <v>0</v>
      </c>
      <c r="Y1582">
        <v>0</v>
      </c>
      <c r="Z1582">
        <v>3</v>
      </c>
      <c r="AA1582" s="4">
        <v>1400</v>
      </c>
      <c r="AB1582" s="4">
        <v>650</v>
      </c>
      <c r="AC1582">
        <v>1984</v>
      </c>
      <c r="AD1582" t="s">
        <v>1710</v>
      </c>
      <c r="AE1582" t="s">
        <v>102</v>
      </c>
      <c r="AF1582" t="s">
        <v>266</v>
      </c>
    </row>
    <row r="1583" spans="1:32">
      <c r="A1583" t="str">
        <f>PROPER(TRIM(Homes[[#This Row],[street]]))</f>
        <v>3404 E Cherry St</v>
      </c>
      <c r="B1583" t="str">
        <f>PROPER(TRIM(Homes[[#This Row],[city]]))</f>
        <v>Seattle</v>
      </c>
      <c r="C1583" t="str">
        <f>_xlfn.TEXTBEFORE(Homes[[#This Row],[statezip]]," ")</f>
        <v>WA</v>
      </c>
      <c r="D1583" s="6" t="str">
        <f>_xlfn.TEXTAFTER(Homes[[#This Row],[statezip]]," ")</f>
        <v>98122</v>
      </c>
      <c r="E1583" s="1">
        <v>540000</v>
      </c>
      <c r="F1583">
        <v>3</v>
      </c>
      <c r="G1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83" s="3" t="str">
        <f>Homes[[#This Row],[bedrooms]] &amp; " bd | " &amp; TEXT(Homes[[#This Row],[bathrooms]],"0.##") &amp; " ba"</f>
        <v>3 bd | 2.25 ba</v>
      </c>
      <c r="I1583" s="4">
        <v>1320</v>
      </c>
      <c r="J1583" s="1">
        <f>IFERROR(Homes[[#This Row],[price]]/Homes[[#This Row],[sqft_living]]," ")</f>
        <v>409.09090909090907</v>
      </c>
      <c r="K1583" s="4">
        <f>IFERROR(Homes[[#This Row],[sqft_lot]]/43560," ")</f>
        <v>4.1322314049586778E-2</v>
      </c>
      <c r="L1583" t="str">
        <f>IF(Homes[[#This Row],[waterfront]]=1, "Yes","No")</f>
        <v>No</v>
      </c>
      <c r="M1583" s="4" t="str">
        <f>IF(Homes[[#This Row],[sqft_basement]]&gt;0, "Yes","No")</f>
        <v>No</v>
      </c>
      <c r="N1583" t="str">
        <f>CHOOSE(Homes[[#This Row],[view]]+1, "None","Fair","Good","Great","Excellent")</f>
        <v>None</v>
      </c>
      <c r="O1583" t="str">
        <f>CHOOSE(Homes[[#This Row],[condition]], "Poor","Fair","Average","Good","Excellent")</f>
        <v>Average</v>
      </c>
      <c r="P1583">
        <f ca="1">YEAR(TODAY())-Homes[[#This Row],[yr_built]]</f>
        <v>31</v>
      </c>
      <c r="Q1583">
        <v>0</v>
      </c>
      <c r="R1583">
        <f ca="1">IF(Homes[[#This Row],[yr_renovated]]&gt;0, YEAR(TODAY())-Homes[[#This Row],[yr_renovated]], YEAR(TODAY())-Homes[[#This Row],[yr_built]])</f>
        <v>31</v>
      </c>
      <c r="S1583">
        <v>2</v>
      </c>
      <c r="T1583" s="2">
        <v>41822</v>
      </c>
      <c r="U1583" s="3">
        <v>2.25</v>
      </c>
      <c r="V1583" s="4">
        <f>IFERROR(Homes[[#This Row],[sqft_above]]+Homes[[#This Row],[sqft_basement]]," ")</f>
        <v>1320</v>
      </c>
      <c r="W1583" s="4">
        <v>1800</v>
      </c>
      <c r="X1583">
        <v>0</v>
      </c>
      <c r="Y1583">
        <v>0</v>
      </c>
      <c r="Z1583">
        <v>3</v>
      </c>
      <c r="AA1583" s="4">
        <v>1320</v>
      </c>
      <c r="AB1583" s="4">
        <v>0</v>
      </c>
      <c r="AC1583">
        <v>1994</v>
      </c>
      <c r="AD1583" t="s">
        <v>1711</v>
      </c>
      <c r="AE1583" t="s">
        <v>49</v>
      </c>
      <c r="AF1583" t="s">
        <v>302</v>
      </c>
    </row>
    <row r="1584" spans="1:32">
      <c r="A1584" t="str">
        <f>PROPER(TRIM(Homes[[#This Row],[street]]))</f>
        <v>1032 Ne 63Rd St</v>
      </c>
      <c r="B1584" t="str">
        <f>PROPER(TRIM(Homes[[#This Row],[city]]))</f>
        <v>Seattle</v>
      </c>
      <c r="C1584" t="str">
        <f>_xlfn.TEXTBEFORE(Homes[[#This Row],[statezip]]," ")</f>
        <v>WA</v>
      </c>
      <c r="D1584" s="6" t="str">
        <f>_xlfn.TEXTAFTER(Homes[[#This Row],[statezip]]," ")</f>
        <v>98115</v>
      </c>
      <c r="E1584" s="1">
        <v>540000</v>
      </c>
      <c r="F1584">
        <v>3</v>
      </c>
      <c r="G1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84" s="3" t="str">
        <f>Homes[[#This Row],[bedrooms]] &amp; " bd | " &amp; TEXT(Homes[[#This Row],[bathrooms]],"0.##") &amp; " ba"</f>
        <v>3 bd | 2. ba</v>
      </c>
      <c r="I1584" s="4">
        <v>1470</v>
      </c>
      <c r="J1584" s="1">
        <f>IFERROR(Homes[[#This Row],[price]]/Homes[[#This Row],[sqft_living]]," ")</f>
        <v>367.34693877551018</v>
      </c>
      <c r="K1584" s="4">
        <f>IFERROR(Homes[[#This Row],[sqft_lot]]/43560," ")</f>
        <v>3.8820018365472914E-2</v>
      </c>
      <c r="L1584" t="str">
        <f>IF(Homes[[#This Row],[waterfront]]=1, "Yes","No")</f>
        <v>No</v>
      </c>
      <c r="M1584" s="4" t="str">
        <f>IF(Homes[[#This Row],[sqft_basement]]&gt;0, "Yes","No")</f>
        <v>Yes</v>
      </c>
      <c r="N1584" t="str">
        <f>CHOOSE(Homes[[#This Row],[view]]+1, "None","Fair","Good","Great","Excellent")</f>
        <v>None</v>
      </c>
      <c r="O1584" t="str">
        <f>CHOOSE(Homes[[#This Row],[condition]], "Poor","Fair","Average","Good","Excellent")</f>
        <v>Average</v>
      </c>
      <c r="P1584">
        <f ca="1">YEAR(TODAY())-Homes[[#This Row],[yr_built]]</f>
        <v>18</v>
      </c>
      <c r="Q1584">
        <v>0</v>
      </c>
      <c r="R1584">
        <f ca="1">IF(Homes[[#This Row],[yr_renovated]]&gt;0, YEAR(TODAY())-Homes[[#This Row],[yr_renovated]], YEAR(TODAY())-Homes[[#This Row],[yr_built]])</f>
        <v>18</v>
      </c>
      <c r="S1584">
        <v>2</v>
      </c>
      <c r="T1584" s="2">
        <v>41780</v>
      </c>
      <c r="U1584" s="3">
        <v>2</v>
      </c>
      <c r="V1584" s="4">
        <f>IFERROR(Homes[[#This Row],[sqft_above]]+Homes[[#This Row],[sqft_basement]]," ")</f>
        <v>1470</v>
      </c>
      <c r="W1584" s="4">
        <v>1691</v>
      </c>
      <c r="X1584">
        <v>0</v>
      </c>
      <c r="Y1584">
        <v>0</v>
      </c>
      <c r="Z1584">
        <v>3</v>
      </c>
      <c r="AA1584" s="4">
        <v>1000</v>
      </c>
      <c r="AB1584" s="4">
        <v>470</v>
      </c>
      <c r="AC1584">
        <v>2007</v>
      </c>
      <c r="AD1584" t="s">
        <v>1712</v>
      </c>
      <c r="AE1584" t="s">
        <v>49</v>
      </c>
      <c r="AF1584" t="s">
        <v>154</v>
      </c>
    </row>
    <row r="1585" spans="1:32">
      <c r="A1585" t="str">
        <f>PROPER(TRIM(Homes[[#This Row],[street]]))</f>
        <v>2511 Ne 65Th St</v>
      </c>
      <c r="B1585" t="str">
        <f>PROPER(TRIM(Homes[[#This Row],[city]]))</f>
        <v>Seattle</v>
      </c>
      <c r="C1585" t="str">
        <f>_xlfn.TEXTBEFORE(Homes[[#This Row],[statezip]]," ")</f>
        <v>WA</v>
      </c>
      <c r="D1585" s="6" t="str">
        <f>_xlfn.TEXTAFTER(Homes[[#This Row],[statezip]]," ")</f>
        <v>98115</v>
      </c>
      <c r="E1585" s="1">
        <v>540000</v>
      </c>
      <c r="F1585">
        <v>3</v>
      </c>
      <c r="G1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85" s="3" t="str">
        <f>Homes[[#This Row],[bedrooms]] &amp; " bd | " &amp; TEXT(Homes[[#This Row],[bathrooms]],"0.##") &amp; " ba"</f>
        <v>3 bd | 1. ba</v>
      </c>
      <c r="I1585" s="4">
        <v>1050</v>
      </c>
      <c r="J1585" s="1">
        <f>IFERROR(Homes[[#This Row],[price]]/Homes[[#This Row],[sqft_living]]," ")</f>
        <v>514.28571428571433</v>
      </c>
      <c r="K1585" s="4">
        <f>IFERROR(Homes[[#This Row],[sqft_lot]]/43560," ")</f>
        <v>9.5500459136822771E-2</v>
      </c>
      <c r="L1585" t="str">
        <f>IF(Homes[[#This Row],[waterfront]]=1, "Yes","No")</f>
        <v>No</v>
      </c>
      <c r="M1585" s="4" t="str">
        <f>IF(Homes[[#This Row],[sqft_basement]]&gt;0, "Yes","No")</f>
        <v>No</v>
      </c>
      <c r="N1585" t="str">
        <f>CHOOSE(Homes[[#This Row],[view]]+1, "None","Fair","Good","Great","Excellent")</f>
        <v>None</v>
      </c>
      <c r="O1585" t="str">
        <f>CHOOSE(Homes[[#This Row],[condition]], "Poor","Fair","Average","Good","Excellent")</f>
        <v>Good</v>
      </c>
      <c r="P1585">
        <f ca="1">YEAR(TODAY())-Homes[[#This Row],[yr_built]]</f>
        <v>100</v>
      </c>
      <c r="Q1585">
        <v>1968</v>
      </c>
      <c r="R1585">
        <f ca="1">IF(Homes[[#This Row],[yr_renovated]]&gt;0, YEAR(TODAY())-Homes[[#This Row],[yr_renovated]], YEAR(TODAY())-Homes[[#This Row],[yr_built]])</f>
        <v>57</v>
      </c>
      <c r="S1585">
        <v>1</v>
      </c>
      <c r="T1585" s="2">
        <v>41794</v>
      </c>
      <c r="U1585" s="3">
        <v>1</v>
      </c>
      <c r="V1585" s="4">
        <f>IFERROR(Homes[[#This Row],[sqft_above]]+Homes[[#This Row],[sqft_basement]]," ")</f>
        <v>1050</v>
      </c>
      <c r="W1585" s="4">
        <v>4160</v>
      </c>
      <c r="X1585">
        <v>0</v>
      </c>
      <c r="Y1585">
        <v>0</v>
      </c>
      <c r="Z1585">
        <v>4</v>
      </c>
      <c r="AA1585" s="4">
        <v>1050</v>
      </c>
      <c r="AB1585" s="4">
        <v>0</v>
      </c>
      <c r="AC1585">
        <v>1925</v>
      </c>
      <c r="AD1585" t="s">
        <v>1713</v>
      </c>
      <c r="AE1585" t="s">
        <v>49</v>
      </c>
      <c r="AF1585" t="s">
        <v>154</v>
      </c>
    </row>
    <row r="1586" spans="1:32">
      <c r="A1586" t="str">
        <f>PROPER(TRIM(Homes[[#This Row],[street]]))</f>
        <v>2722 30Th Ave S</v>
      </c>
      <c r="B1586" t="str">
        <f>PROPER(TRIM(Homes[[#This Row],[city]]))</f>
        <v>Seattle</v>
      </c>
      <c r="C1586" t="str">
        <f>_xlfn.TEXTBEFORE(Homes[[#This Row],[statezip]]," ")</f>
        <v>WA</v>
      </c>
      <c r="D1586" s="6" t="str">
        <f>_xlfn.TEXTAFTER(Homes[[#This Row],[statezip]]," ")</f>
        <v>98144</v>
      </c>
      <c r="E1586" s="1">
        <v>540000</v>
      </c>
      <c r="F1586">
        <v>4</v>
      </c>
      <c r="G1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86" s="3" t="str">
        <f>Homes[[#This Row],[bedrooms]] &amp; " bd | " &amp; TEXT(Homes[[#This Row],[bathrooms]],"0.##") &amp; " ba"</f>
        <v>4 bd | 1.75 ba</v>
      </c>
      <c r="I1586" s="4">
        <v>1720</v>
      </c>
      <c r="J1586" s="1">
        <f>IFERROR(Homes[[#This Row],[price]]/Homes[[#This Row],[sqft_living]]," ")</f>
        <v>313.95348837209303</v>
      </c>
      <c r="K1586" s="4">
        <f>IFERROR(Homes[[#This Row],[sqft_lot]]/43560," ")</f>
        <v>9.7337006427915512E-2</v>
      </c>
      <c r="L1586" t="str">
        <f>IF(Homes[[#This Row],[waterfront]]=1, "Yes","No")</f>
        <v>No</v>
      </c>
      <c r="M1586" s="4" t="str">
        <f>IF(Homes[[#This Row],[sqft_basement]]&gt;0, "Yes","No")</f>
        <v>Yes</v>
      </c>
      <c r="N1586" t="str">
        <f>CHOOSE(Homes[[#This Row],[view]]+1, "None","Fair","Good","Great","Excellent")</f>
        <v>None</v>
      </c>
      <c r="O1586" t="str">
        <f>CHOOSE(Homes[[#This Row],[condition]], "Poor","Fair","Average","Good","Excellent")</f>
        <v>Good</v>
      </c>
      <c r="P1586">
        <f ca="1">YEAR(TODAY())-Homes[[#This Row],[yr_built]]</f>
        <v>100</v>
      </c>
      <c r="Q1586">
        <v>1968</v>
      </c>
      <c r="R1586">
        <f ca="1">IF(Homes[[#This Row],[yr_renovated]]&gt;0, YEAR(TODAY())-Homes[[#This Row],[yr_renovated]], YEAR(TODAY())-Homes[[#This Row],[yr_built]])</f>
        <v>57</v>
      </c>
      <c r="S1586">
        <v>1.5</v>
      </c>
      <c r="T1586" s="2">
        <v>41792</v>
      </c>
      <c r="U1586" s="3">
        <v>1.75</v>
      </c>
      <c r="V1586" s="4">
        <f>IFERROR(Homes[[#This Row],[sqft_above]]+Homes[[#This Row],[sqft_basement]]," ")</f>
        <v>1720</v>
      </c>
      <c r="W1586" s="4">
        <v>4240</v>
      </c>
      <c r="X1586">
        <v>0</v>
      </c>
      <c r="Y1586">
        <v>0</v>
      </c>
      <c r="Z1586">
        <v>4</v>
      </c>
      <c r="AA1586" s="4">
        <v>1460</v>
      </c>
      <c r="AB1586" s="4">
        <v>260</v>
      </c>
      <c r="AC1586">
        <v>1925</v>
      </c>
      <c r="AD1586" t="s">
        <v>1714</v>
      </c>
      <c r="AE1586" t="s">
        <v>49</v>
      </c>
      <c r="AF1586" t="s">
        <v>110</v>
      </c>
    </row>
    <row r="1587" spans="1:32">
      <c r="A1587" t="str">
        <f>PROPER(TRIM(Homes[[#This Row],[street]]))</f>
        <v>9055 Palatine Ave N</v>
      </c>
      <c r="B1587" t="str">
        <f>PROPER(TRIM(Homes[[#This Row],[city]]))</f>
        <v>Seattle</v>
      </c>
      <c r="C1587" t="str">
        <f>_xlfn.TEXTBEFORE(Homes[[#This Row],[statezip]]," ")</f>
        <v>WA</v>
      </c>
      <c r="D1587" s="6" t="str">
        <f>_xlfn.TEXTAFTER(Homes[[#This Row],[statezip]]," ")</f>
        <v>98103</v>
      </c>
      <c r="E1587" s="1">
        <v>540000</v>
      </c>
      <c r="F1587">
        <v>1</v>
      </c>
      <c r="G1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87" s="3" t="str">
        <f>Homes[[#This Row],[bedrooms]] &amp; " bd | " &amp; TEXT(Homes[[#This Row],[bathrooms]],"0.##") &amp; " ba"</f>
        <v>1 bd | 1. ba</v>
      </c>
      <c r="I1587" s="4">
        <v>1140</v>
      </c>
      <c r="J1587" s="1">
        <f>IFERROR(Homes[[#This Row],[price]]/Homes[[#This Row],[sqft_living]]," ")</f>
        <v>473.68421052631578</v>
      </c>
      <c r="K1587" s="4">
        <f>IFERROR(Homes[[#This Row],[sqft_lot]]/43560," ")</f>
        <v>0.15381083562901746</v>
      </c>
      <c r="L1587" t="str">
        <f>IF(Homes[[#This Row],[waterfront]]=1, "Yes","No")</f>
        <v>No</v>
      </c>
      <c r="M1587" s="4" t="str">
        <f>IF(Homes[[#This Row],[sqft_basement]]&gt;0, "Yes","No")</f>
        <v>No</v>
      </c>
      <c r="N1587" t="str">
        <f>CHOOSE(Homes[[#This Row],[view]]+1, "None","Fair","Good","Great","Excellent")</f>
        <v>None</v>
      </c>
      <c r="O1587" t="str">
        <f>CHOOSE(Homes[[#This Row],[condition]], "Poor","Fair","Average","Good","Excellent")</f>
        <v>Average</v>
      </c>
      <c r="P1587">
        <f ca="1">YEAR(TODAY())-Homes[[#This Row],[yr_built]]</f>
        <v>105</v>
      </c>
      <c r="Q1587">
        <v>1979</v>
      </c>
      <c r="R1587">
        <f ca="1">IF(Homes[[#This Row],[yr_renovated]]&gt;0, YEAR(TODAY())-Homes[[#This Row],[yr_renovated]], YEAR(TODAY())-Homes[[#This Row],[yr_built]])</f>
        <v>46</v>
      </c>
      <c r="S1587">
        <v>1.5</v>
      </c>
      <c r="T1587" s="2">
        <v>41775</v>
      </c>
      <c r="U1587" s="3">
        <v>1</v>
      </c>
      <c r="V1587" s="4">
        <f>IFERROR(Homes[[#This Row],[sqft_above]]+Homes[[#This Row],[sqft_basement]]," ")</f>
        <v>1140</v>
      </c>
      <c r="W1587" s="4">
        <v>6700</v>
      </c>
      <c r="X1587">
        <v>0</v>
      </c>
      <c r="Y1587">
        <v>0</v>
      </c>
      <c r="Z1587">
        <v>3</v>
      </c>
      <c r="AA1587" s="4">
        <v>1140</v>
      </c>
      <c r="AB1587" s="4">
        <v>0</v>
      </c>
      <c r="AC1587">
        <v>1920</v>
      </c>
      <c r="AD1587" t="s">
        <v>1715</v>
      </c>
      <c r="AE1587" t="s">
        <v>49</v>
      </c>
      <c r="AF1587" t="s">
        <v>172</v>
      </c>
    </row>
    <row r="1588" spans="1:32">
      <c r="A1588" t="str">
        <f>PROPER(TRIM(Homes[[#This Row],[street]]))</f>
        <v>4118 35Th Ave Sw</v>
      </c>
      <c r="B1588" t="str">
        <f>PROPER(TRIM(Homes[[#This Row],[city]]))</f>
        <v>Seattle</v>
      </c>
      <c r="C1588" t="str">
        <f>_xlfn.TEXTBEFORE(Homes[[#This Row],[statezip]]," ")</f>
        <v>WA</v>
      </c>
      <c r="D1588" s="6" t="str">
        <f>_xlfn.TEXTAFTER(Homes[[#This Row],[statezip]]," ")</f>
        <v>98126</v>
      </c>
      <c r="E1588" s="1">
        <v>540000</v>
      </c>
      <c r="F1588">
        <v>3</v>
      </c>
      <c r="G1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588" s="3" t="str">
        <f>Homes[[#This Row],[bedrooms]] &amp; " bd | " &amp; TEXT(Homes[[#This Row],[bathrooms]],"0.##") &amp; " ba"</f>
        <v>3 bd | 1.5 ba</v>
      </c>
      <c r="I1588" s="4">
        <v>2600</v>
      </c>
      <c r="J1588" s="1">
        <f>IFERROR(Homes[[#This Row],[price]]/Homes[[#This Row],[sqft_living]]," ")</f>
        <v>207.69230769230768</v>
      </c>
      <c r="K1588" s="4">
        <f>IFERROR(Homes[[#This Row],[sqft_lot]]/43560," ")</f>
        <v>0.11673553719008264</v>
      </c>
      <c r="L1588" t="str">
        <f>IF(Homes[[#This Row],[waterfront]]=1, "Yes","No")</f>
        <v>No</v>
      </c>
      <c r="M1588" s="4" t="str">
        <f>IF(Homes[[#This Row],[sqft_basement]]&gt;0, "Yes","No")</f>
        <v>Yes</v>
      </c>
      <c r="N1588" t="str">
        <f>CHOOSE(Homes[[#This Row],[view]]+1, "None","Fair","Good","Great","Excellent")</f>
        <v>None</v>
      </c>
      <c r="O1588" t="str">
        <f>CHOOSE(Homes[[#This Row],[condition]], "Poor","Fair","Average","Good","Excellent")</f>
        <v>Good</v>
      </c>
      <c r="P1588">
        <f ca="1">YEAR(TODAY())-Homes[[#This Row],[yr_built]]</f>
        <v>85</v>
      </c>
      <c r="Q1588">
        <v>2001</v>
      </c>
      <c r="R1588">
        <f ca="1">IF(Homes[[#This Row],[yr_renovated]]&gt;0, YEAR(TODAY())-Homes[[#This Row],[yr_renovated]], YEAR(TODAY())-Homes[[#This Row],[yr_built]])</f>
        <v>24</v>
      </c>
      <c r="S1588">
        <v>1</v>
      </c>
      <c r="T1588" s="2">
        <v>41788</v>
      </c>
      <c r="U1588" s="3">
        <v>1.5</v>
      </c>
      <c r="V1588" s="4">
        <f>IFERROR(Homes[[#This Row],[sqft_above]]+Homes[[#This Row],[sqft_basement]]," ")</f>
        <v>2600</v>
      </c>
      <c r="W1588" s="4">
        <v>5085</v>
      </c>
      <c r="X1588">
        <v>0</v>
      </c>
      <c r="Y1588">
        <v>0</v>
      </c>
      <c r="Z1588">
        <v>4</v>
      </c>
      <c r="AA1588" s="4">
        <v>1400</v>
      </c>
      <c r="AB1588" s="4">
        <v>1200</v>
      </c>
      <c r="AC1588">
        <v>1940</v>
      </c>
      <c r="AD1588" t="s">
        <v>1716</v>
      </c>
      <c r="AE1588" t="s">
        <v>49</v>
      </c>
      <c r="AF1588" t="s">
        <v>434</v>
      </c>
    </row>
    <row r="1589" spans="1:32">
      <c r="A1589" t="str">
        <f>PROPER(TRIM(Homes[[#This Row],[street]]))</f>
        <v>2113 41St Ave Sw</v>
      </c>
      <c r="B1589" t="str">
        <f>PROPER(TRIM(Homes[[#This Row],[city]]))</f>
        <v>Seattle</v>
      </c>
      <c r="C1589" t="str">
        <f>_xlfn.TEXTBEFORE(Homes[[#This Row],[statezip]]," ")</f>
        <v>WA</v>
      </c>
      <c r="D1589" s="6" t="str">
        <f>_xlfn.TEXTAFTER(Homes[[#This Row],[statezip]]," ")</f>
        <v>98116</v>
      </c>
      <c r="E1589" s="1">
        <v>540000</v>
      </c>
      <c r="F1589">
        <v>4</v>
      </c>
      <c r="G1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1/4</v>
      </c>
      <c r="H1589" s="3" t="str">
        <f>Homes[[#This Row],[bedrooms]] &amp; " bd | " &amp; TEXT(Homes[[#This Row],[bathrooms]],"0.##") &amp; " ba"</f>
        <v>4 bd | 4.25 ba</v>
      </c>
      <c r="I1589" s="4">
        <v>1960</v>
      </c>
      <c r="J1589" s="1">
        <f>IFERROR(Homes[[#This Row],[price]]/Homes[[#This Row],[sqft_living]]," ")</f>
        <v>275.51020408163265</v>
      </c>
      <c r="K1589" s="4">
        <f>IFERROR(Homes[[#This Row],[sqft_lot]]/43560," ")</f>
        <v>8.1841138659320481E-2</v>
      </c>
      <c r="L1589" t="str">
        <f>IF(Homes[[#This Row],[waterfront]]=1, "Yes","No")</f>
        <v>No</v>
      </c>
      <c r="M1589" s="4" t="str">
        <f>IF(Homes[[#This Row],[sqft_basement]]&gt;0, "Yes","No")</f>
        <v>No</v>
      </c>
      <c r="N1589" t="str">
        <f>CHOOSE(Homes[[#This Row],[view]]+1, "None","Fair","Good","Great","Excellent")</f>
        <v>None</v>
      </c>
      <c r="O1589" t="str">
        <f>CHOOSE(Homes[[#This Row],[condition]], "Poor","Fair","Average","Good","Excellent")</f>
        <v>Average</v>
      </c>
      <c r="P1589">
        <f ca="1">YEAR(TODAY())-Homes[[#This Row],[yr_built]]</f>
        <v>85</v>
      </c>
      <c r="Q1589">
        <v>2003</v>
      </c>
      <c r="R1589">
        <f ca="1">IF(Homes[[#This Row],[yr_renovated]]&gt;0, YEAR(TODAY())-Homes[[#This Row],[yr_renovated]], YEAR(TODAY())-Homes[[#This Row],[yr_built]])</f>
        <v>22</v>
      </c>
      <c r="S1589">
        <v>2</v>
      </c>
      <c r="T1589" s="2">
        <v>41786</v>
      </c>
      <c r="U1589" s="3">
        <v>4.25</v>
      </c>
      <c r="V1589" s="4">
        <f>IFERROR(Homes[[#This Row],[sqft_above]]+Homes[[#This Row],[sqft_basement]]," ")</f>
        <v>1960</v>
      </c>
      <c r="W1589" s="4">
        <v>3565</v>
      </c>
      <c r="X1589">
        <v>0</v>
      </c>
      <c r="Y1589">
        <v>0</v>
      </c>
      <c r="Z1589">
        <v>3</v>
      </c>
      <c r="AA1589" s="4">
        <v>1960</v>
      </c>
      <c r="AB1589" s="4">
        <v>0</v>
      </c>
      <c r="AC1589">
        <v>1940</v>
      </c>
      <c r="AD1589" t="s">
        <v>1717</v>
      </c>
      <c r="AE1589" t="s">
        <v>49</v>
      </c>
      <c r="AF1589" t="s">
        <v>192</v>
      </c>
    </row>
    <row r="1590" spans="1:32">
      <c r="A1590" t="str">
        <f>PROPER(TRIM(Homes[[#This Row],[street]]))</f>
        <v>416 Nw 181St St</v>
      </c>
      <c r="B1590" t="str">
        <f>PROPER(TRIM(Homes[[#This Row],[city]]))</f>
        <v>Shoreline</v>
      </c>
      <c r="C1590" t="str">
        <f>_xlfn.TEXTBEFORE(Homes[[#This Row],[statezip]]," ")</f>
        <v>WA</v>
      </c>
      <c r="D1590" s="6" t="str">
        <f>_xlfn.TEXTAFTER(Homes[[#This Row],[statezip]]," ")</f>
        <v>98177</v>
      </c>
      <c r="E1590" s="1">
        <v>540000</v>
      </c>
      <c r="F1590">
        <v>3</v>
      </c>
      <c r="G1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90" s="3" t="str">
        <f>Homes[[#This Row],[bedrooms]] &amp; " bd | " &amp; TEXT(Homes[[#This Row],[bathrooms]],"0.##") &amp; " ba"</f>
        <v>3 bd | 1.75 ba</v>
      </c>
      <c r="I1590" s="4">
        <v>1970</v>
      </c>
      <c r="J1590" s="1">
        <f>IFERROR(Homes[[#This Row],[price]]/Homes[[#This Row],[sqft_living]]," ")</f>
        <v>274.11167512690355</v>
      </c>
      <c r="K1590" s="4">
        <f>IFERROR(Homes[[#This Row],[sqft_lot]]/43560," ")</f>
        <v>0.18824609733700642</v>
      </c>
      <c r="L1590" t="str">
        <f>IF(Homes[[#This Row],[waterfront]]=1, "Yes","No")</f>
        <v>No</v>
      </c>
      <c r="M1590" s="4" t="str">
        <f>IF(Homes[[#This Row],[sqft_basement]]&gt;0, "Yes","No")</f>
        <v>Yes</v>
      </c>
      <c r="N1590" t="str">
        <f>CHOOSE(Homes[[#This Row],[view]]+1, "None","Fair","Good","Great","Excellent")</f>
        <v>None</v>
      </c>
      <c r="O1590" t="str">
        <f>CHOOSE(Homes[[#This Row],[condition]], "Poor","Fair","Average","Good","Excellent")</f>
        <v>Excellent</v>
      </c>
      <c r="P1590">
        <f ca="1">YEAR(TODAY())-Homes[[#This Row],[yr_built]]</f>
        <v>62</v>
      </c>
      <c r="Q1590">
        <v>0</v>
      </c>
      <c r="R1590">
        <f ca="1">IF(Homes[[#This Row],[yr_renovated]]&gt;0, YEAR(TODAY())-Homes[[#This Row],[yr_renovated]], YEAR(TODAY())-Homes[[#This Row],[yr_built]])</f>
        <v>62</v>
      </c>
      <c r="S1590">
        <v>1</v>
      </c>
      <c r="T1590" s="2">
        <v>41808</v>
      </c>
      <c r="U1590" s="3">
        <v>1.75</v>
      </c>
      <c r="V1590" s="4">
        <f>IFERROR(Homes[[#This Row],[sqft_above]]+Homes[[#This Row],[sqft_basement]]," ")</f>
        <v>1970</v>
      </c>
      <c r="W1590" s="4">
        <v>8200</v>
      </c>
      <c r="X1590">
        <v>0</v>
      </c>
      <c r="Y1590">
        <v>0</v>
      </c>
      <c r="Z1590">
        <v>5</v>
      </c>
      <c r="AA1590" s="4">
        <v>1420</v>
      </c>
      <c r="AB1590" s="4">
        <v>550</v>
      </c>
      <c r="AC1590">
        <v>1963</v>
      </c>
      <c r="AD1590" t="s">
        <v>1718</v>
      </c>
      <c r="AE1590" t="s">
        <v>100</v>
      </c>
      <c r="AF1590" t="s">
        <v>50</v>
      </c>
    </row>
    <row r="1591" spans="1:32">
      <c r="A1591" t="str">
        <f>PROPER(TRIM(Homes[[#This Row],[street]]))</f>
        <v>17912 236Th Pl Ne</v>
      </c>
      <c r="B1591" t="str">
        <f>PROPER(TRIM(Homes[[#This Row],[city]]))</f>
        <v>Woodinville</v>
      </c>
      <c r="C1591" t="str">
        <f>_xlfn.TEXTBEFORE(Homes[[#This Row],[statezip]]," ")</f>
        <v>WA</v>
      </c>
      <c r="D1591" s="6" t="str">
        <f>_xlfn.TEXTAFTER(Homes[[#This Row],[statezip]]," ")</f>
        <v>98077</v>
      </c>
      <c r="E1591" s="1">
        <v>540000</v>
      </c>
      <c r="F1591">
        <v>4</v>
      </c>
      <c r="G1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91" s="3" t="str">
        <f>Homes[[#This Row],[bedrooms]] &amp; " bd | " &amp; TEXT(Homes[[#This Row],[bathrooms]],"0.##") &amp; " ba"</f>
        <v>4 bd | 2.5 ba</v>
      </c>
      <c r="I1591" s="4">
        <v>2050</v>
      </c>
      <c r="J1591" s="1">
        <f>IFERROR(Homes[[#This Row],[price]]/Homes[[#This Row],[sqft_living]]," ")</f>
        <v>263.41463414634148</v>
      </c>
      <c r="K1591" s="4">
        <f>IFERROR(Homes[[#This Row],[sqft_lot]]/43560," ")</f>
        <v>0.78562901744719926</v>
      </c>
      <c r="L1591" t="str">
        <f>IF(Homes[[#This Row],[waterfront]]=1, "Yes","No")</f>
        <v>No</v>
      </c>
      <c r="M1591" s="4" t="str">
        <f>IF(Homes[[#This Row],[sqft_basement]]&gt;0, "Yes","No")</f>
        <v>No</v>
      </c>
      <c r="N1591" t="str">
        <f>CHOOSE(Homes[[#This Row],[view]]+1, "None","Fair","Good","Great","Excellent")</f>
        <v>None</v>
      </c>
      <c r="O1591" t="str">
        <f>CHOOSE(Homes[[#This Row],[condition]], "Poor","Fair","Average","Good","Excellent")</f>
        <v>Good</v>
      </c>
      <c r="P1591">
        <f ca="1">YEAR(TODAY())-Homes[[#This Row],[yr_built]]</f>
        <v>36</v>
      </c>
      <c r="Q1591">
        <v>0</v>
      </c>
      <c r="R1591">
        <f ca="1">IF(Homes[[#This Row],[yr_renovated]]&gt;0, YEAR(TODAY())-Homes[[#This Row],[yr_renovated]], YEAR(TODAY())-Homes[[#This Row],[yr_built]])</f>
        <v>36</v>
      </c>
      <c r="S1591">
        <v>2</v>
      </c>
      <c r="T1591" s="2">
        <v>41808</v>
      </c>
      <c r="U1591" s="3">
        <v>2.5</v>
      </c>
      <c r="V1591" s="4">
        <f>IFERROR(Homes[[#This Row],[sqft_above]]+Homes[[#This Row],[sqft_basement]]," ")</f>
        <v>2050</v>
      </c>
      <c r="W1591" s="4">
        <v>34222</v>
      </c>
      <c r="X1591">
        <v>0</v>
      </c>
      <c r="Y1591">
        <v>0</v>
      </c>
      <c r="Z1591">
        <v>4</v>
      </c>
      <c r="AA1591" s="4">
        <v>2050</v>
      </c>
      <c r="AB1591" s="4">
        <v>0</v>
      </c>
      <c r="AC1591">
        <v>1989</v>
      </c>
      <c r="AD1591" t="s">
        <v>1719</v>
      </c>
      <c r="AE1591" t="s">
        <v>120</v>
      </c>
      <c r="AF1591" t="s">
        <v>121</v>
      </c>
    </row>
    <row r="1592" spans="1:32">
      <c r="A1592" t="str">
        <f>PROPER(TRIM(Homes[[#This Row],[street]]))</f>
        <v>3600-3698 Wells Ave N</v>
      </c>
      <c r="B1592" t="str">
        <f>PROPER(TRIM(Homes[[#This Row],[city]]))</f>
        <v>Renton</v>
      </c>
      <c r="C1592" t="str">
        <f>_xlfn.TEXTBEFORE(Homes[[#This Row],[statezip]]," ")</f>
        <v>WA</v>
      </c>
      <c r="D1592" s="6" t="str">
        <f>_xlfn.TEXTAFTER(Homes[[#This Row],[statezip]]," ")</f>
        <v>98056</v>
      </c>
      <c r="E1592" s="1">
        <v>539950</v>
      </c>
      <c r="F1592">
        <v>3</v>
      </c>
      <c r="G1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92" s="3" t="str">
        <f>Homes[[#This Row],[bedrooms]] &amp; " bd | " &amp; TEXT(Homes[[#This Row],[bathrooms]],"0.##") &amp; " ba"</f>
        <v>3 bd | 2.25 ba</v>
      </c>
      <c r="I1592" s="4">
        <v>2190</v>
      </c>
      <c r="J1592" s="1">
        <f>IFERROR(Homes[[#This Row],[price]]/Homes[[#This Row],[sqft_living]]," ")</f>
        <v>246.55251141552512</v>
      </c>
      <c r="K1592" s="4">
        <f>IFERROR(Homes[[#This Row],[sqft_lot]]/43560," ")</f>
        <v>0.16411845730027549</v>
      </c>
      <c r="L1592" t="str">
        <f>IF(Homes[[#This Row],[waterfront]]=1, "Yes","No")</f>
        <v>No</v>
      </c>
      <c r="M1592" s="4" t="str">
        <f>IF(Homes[[#This Row],[sqft_basement]]&gt;0, "Yes","No")</f>
        <v>Yes</v>
      </c>
      <c r="N1592" t="str">
        <f>CHOOSE(Homes[[#This Row],[view]]+1, "None","Fair","Good","Great","Excellent")</f>
        <v>Fair</v>
      </c>
      <c r="O1592" t="str">
        <f>CHOOSE(Homes[[#This Row],[condition]], "Poor","Fair","Average","Good","Excellent")</f>
        <v>Good</v>
      </c>
      <c r="P1592">
        <f ca="1">YEAR(TODAY())-Homes[[#This Row],[yr_built]]</f>
        <v>62</v>
      </c>
      <c r="Q1592">
        <v>0</v>
      </c>
      <c r="R1592">
        <f ca="1">IF(Homes[[#This Row],[yr_renovated]]&gt;0, YEAR(TODAY())-Homes[[#This Row],[yr_renovated]], YEAR(TODAY())-Homes[[#This Row],[yr_built]])</f>
        <v>62</v>
      </c>
      <c r="S1592">
        <v>1</v>
      </c>
      <c r="T1592" s="2">
        <v>41799</v>
      </c>
      <c r="U1592" s="3">
        <v>2.25</v>
      </c>
      <c r="V1592" s="4">
        <f>IFERROR(Homes[[#This Row],[sqft_above]]+Homes[[#This Row],[sqft_basement]]," ")</f>
        <v>2190</v>
      </c>
      <c r="W1592" s="4">
        <v>7149</v>
      </c>
      <c r="X1592">
        <v>0</v>
      </c>
      <c r="Y1592">
        <v>1</v>
      </c>
      <c r="Z1592">
        <v>4</v>
      </c>
      <c r="AA1592" s="4">
        <v>1240</v>
      </c>
      <c r="AB1592" s="4">
        <v>950</v>
      </c>
      <c r="AC1592">
        <v>1963</v>
      </c>
      <c r="AD1592" t="s">
        <v>1720</v>
      </c>
      <c r="AE1592" t="s">
        <v>319</v>
      </c>
      <c r="AF1592" t="s">
        <v>672</v>
      </c>
    </row>
    <row r="1593" spans="1:32">
      <c r="A1593" t="str">
        <f>PROPER(TRIM(Homes[[#This Row],[street]]))</f>
        <v>7874 148Th Ct Ne</v>
      </c>
      <c r="B1593" t="str">
        <f>PROPER(TRIM(Homes[[#This Row],[city]]))</f>
        <v>Redmond</v>
      </c>
      <c r="C1593" t="str">
        <f>_xlfn.TEXTBEFORE(Homes[[#This Row],[statezip]]," ")</f>
        <v>WA</v>
      </c>
      <c r="D1593" s="6" t="str">
        <f>_xlfn.TEXTAFTER(Homes[[#This Row],[statezip]]," ")</f>
        <v>98052</v>
      </c>
      <c r="E1593" s="1">
        <v>539000</v>
      </c>
      <c r="F1593">
        <v>3</v>
      </c>
      <c r="G1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593" s="3" t="str">
        <f>Homes[[#This Row],[bedrooms]] &amp; " bd | " &amp; TEXT(Homes[[#This Row],[bathrooms]],"0.##") &amp; " ba"</f>
        <v>3 bd | 2.5 ba</v>
      </c>
      <c r="I1593" s="4">
        <v>1710</v>
      </c>
      <c r="J1593" s="1">
        <f>IFERROR(Homes[[#This Row],[price]]/Homes[[#This Row],[sqft_living]]," ")</f>
        <v>315.20467836257308</v>
      </c>
      <c r="K1593" s="4">
        <f>IFERROR(Homes[[#This Row],[sqft_lot]]/43560," ")</f>
        <v>5.2800734618916434E-2</v>
      </c>
      <c r="L1593" t="str">
        <f>IF(Homes[[#This Row],[waterfront]]=1, "Yes","No")</f>
        <v>No</v>
      </c>
      <c r="M1593" s="4" t="str">
        <f>IF(Homes[[#This Row],[sqft_basement]]&gt;0, "Yes","No")</f>
        <v>Yes</v>
      </c>
      <c r="N1593" t="str">
        <f>CHOOSE(Homes[[#This Row],[view]]+1, "None","Fair","Good","Great","Excellent")</f>
        <v>None</v>
      </c>
      <c r="O1593" t="str">
        <f>CHOOSE(Homes[[#This Row],[condition]], "Poor","Fair","Average","Good","Excellent")</f>
        <v>Average</v>
      </c>
      <c r="P1593">
        <f ca="1">YEAR(TODAY())-Homes[[#This Row],[yr_built]]</f>
        <v>20</v>
      </c>
      <c r="Q1593">
        <v>0</v>
      </c>
      <c r="R1593">
        <f ca="1">IF(Homes[[#This Row],[yr_renovated]]&gt;0, YEAR(TODAY())-Homes[[#This Row],[yr_renovated]], YEAR(TODAY())-Homes[[#This Row],[yr_built]])</f>
        <v>20</v>
      </c>
      <c r="S1593">
        <v>2</v>
      </c>
      <c r="T1593" s="2">
        <v>41794</v>
      </c>
      <c r="U1593" s="3">
        <v>2.5</v>
      </c>
      <c r="V1593" s="4">
        <f>IFERROR(Homes[[#This Row],[sqft_above]]+Homes[[#This Row],[sqft_basement]]," ")</f>
        <v>1710</v>
      </c>
      <c r="W1593" s="4">
        <v>2300</v>
      </c>
      <c r="X1593">
        <v>0</v>
      </c>
      <c r="Y1593">
        <v>0</v>
      </c>
      <c r="Z1593">
        <v>3</v>
      </c>
      <c r="AA1593" s="4">
        <v>1570</v>
      </c>
      <c r="AB1593" s="4">
        <v>140</v>
      </c>
      <c r="AC1593">
        <v>2005</v>
      </c>
      <c r="AD1593" t="s">
        <v>1721</v>
      </c>
      <c r="AE1593" t="s">
        <v>137</v>
      </c>
      <c r="AF1593" t="s">
        <v>138</v>
      </c>
    </row>
    <row r="1594" spans="1:32">
      <c r="A1594" t="str">
        <f>PROPER(TRIM(Homes[[#This Row],[street]]))</f>
        <v>21132 Ne 42Nd St</v>
      </c>
      <c r="B1594" t="str">
        <f>PROPER(TRIM(Homes[[#This Row],[city]]))</f>
        <v>Sammamish</v>
      </c>
      <c r="C1594" t="str">
        <f>_xlfn.TEXTBEFORE(Homes[[#This Row],[statezip]]," ")</f>
        <v>WA</v>
      </c>
      <c r="D1594" s="6" t="str">
        <f>_xlfn.TEXTAFTER(Homes[[#This Row],[statezip]]," ")</f>
        <v>98074</v>
      </c>
      <c r="E1594" s="1">
        <v>539000</v>
      </c>
      <c r="F1594">
        <v>3</v>
      </c>
      <c r="G1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594" s="3" t="str">
        <f>Homes[[#This Row],[bedrooms]] &amp; " bd | " &amp; TEXT(Homes[[#This Row],[bathrooms]],"0.##") &amp; " ba"</f>
        <v>3 bd | 2. ba</v>
      </c>
      <c r="I1594" s="4">
        <v>2260</v>
      </c>
      <c r="J1594" s="1">
        <f>IFERROR(Homes[[#This Row],[price]]/Homes[[#This Row],[sqft_living]]," ")</f>
        <v>238.49557522123894</v>
      </c>
      <c r="K1594" s="4">
        <f>IFERROR(Homes[[#This Row],[sqft_lot]]/43560," ")</f>
        <v>0.21965105601469237</v>
      </c>
      <c r="L1594" t="str">
        <f>IF(Homes[[#This Row],[waterfront]]=1, "Yes","No")</f>
        <v>No</v>
      </c>
      <c r="M1594" s="4" t="str">
        <f>IF(Homes[[#This Row],[sqft_basement]]&gt;0, "Yes","No")</f>
        <v>Yes</v>
      </c>
      <c r="N1594" t="str">
        <f>CHOOSE(Homes[[#This Row],[view]]+1, "None","Fair","Good","Great","Excellent")</f>
        <v>None</v>
      </c>
      <c r="O1594" t="str">
        <f>CHOOSE(Homes[[#This Row],[condition]], "Poor","Fair","Average","Good","Excellent")</f>
        <v>Average</v>
      </c>
      <c r="P1594">
        <f ca="1">YEAR(TODAY())-Homes[[#This Row],[yr_built]]</f>
        <v>40</v>
      </c>
      <c r="Q1594">
        <v>0</v>
      </c>
      <c r="R1594">
        <f ca="1">IF(Homes[[#This Row],[yr_renovated]]&gt;0, YEAR(TODAY())-Homes[[#This Row],[yr_renovated]], YEAR(TODAY())-Homes[[#This Row],[yr_built]])</f>
        <v>40</v>
      </c>
      <c r="S1594">
        <v>1</v>
      </c>
      <c r="T1594" s="2">
        <v>41796</v>
      </c>
      <c r="U1594" s="3">
        <v>2</v>
      </c>
      <c r="V1594" s="4">
        <f>IFERROR(Homes[[#This Row],[sqft_above]]+Homes[[#This Row],[sqft_basement]]," ")</f>
        <v>2260</v>
      </c>
      <c r="W1594" s="4">
        <v>9568</v>
      </c>
      <c r="X1594">
        <v>0</v>
      </c>
      <c r="Y1594">
        <v>0</v>
      </c>
      <c r="Z1594">
        <v>3</v>
      </c>
      <c r="AA1594" s="4">
        <v>1780</v>
      </c>
      <c r="AB1594" s="4">
        <v>480</v>
      </c>
      <c r="AC1594">
        <v>1985</v>
      </c>
      <c r="AD1594" t="s">
        <v>1329</v>
      </c>
      <c r="AE1594" t="s">
        <v>102</v>
      </c>
      <c r="AF1594" t="s">
        <v>266</v>
      </c>
    </row>
    <row r="1595" spans="1:32">
      <c r="A1595" t="str">
        <f>PROPER(TRIM(Homes[[#This Row],[street]]))</f>
        <v>23022 Ne 21St St</v>
      </c>
      <c r="B1595" t="str">
        <f>PROPER(TRIM(Homes[[#This Row],[city]]))</f>
        <v>Sammamish</v>
      </c>
      <c r="C1595" t="str">
        <f>_xlfn.TEXTBEFORE(Homes[[#This Row],[statezip]]," ")</f>
        <v>WA</v>
      </c>
      <c r="D1595" s="6" t="str">
        <f>_xlfn.TEXTAFTER(Homes[[#This Row],[statezip]]," ")</f>
        <v>98074</v>
      </c>
      <c r="E1595" s="1">
        <v>538888</v>
      </c>
      <c r="F1595">
        <v>5</v>
      </c>
      <c r="G1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595" s="3" t="str">
        <f>Homes[[#This Row],[bedrooms]] &amp; " bd | " &amp; TEXT(Homes[[#This Row],[bathrooms]],"0.##") &amp; " ba"</f>
        <v>5 bd | 2.75 ba</v>
      </c>
      <c r="I1595" s="4">
        <v>2080</v>
      </c>
      <c r="J1595" s="1">
        <f>IFERROR(Homes[[#This Row],[price]]/Homes[[#This Row],[sqft_living]]," ")</f>
        <v>259.08076923076925</v>
      </c>
      <c r="K1595" s="4">
        <f>IFERROR(Homes[[#This Row],[sqft_lot]]/43560," ")</f>
        <v>0.30277777777777776</v>
      </c>
      <c r="L1595" t="str">
        <f>IF(Homes[[#This Row],[waterfront]]=1, "Yes","No")</f>
        <v>No</v>
      </c>
      <c r="M1595" s="4" t="str">
        <f>IF(Homes[[#This Row],[sqft_basement]]&gt;0, "Yes","No")</f>
        <v>No</v>
      </c>
      <c r="N1595" t="str">
        <f>CHOOSE(Homes[[#This Row],[view]]+1, "None","Fair","Good","Great","Excellent")</f>
        <v>None</v>
      </c>
      <c r="O1595" t="str">
        <f>CHOOSE(Homes[[#This Row],[condition]], "Poor","Fair","Average","Good","Excellent")</f>
        <v>Average</v>
      </c>
      <c r="P1595">
        <f ca="1">YEAR(TODAY())-Homes[[#This Row],[yr_built]]</f>
        <v>38</v>
      </c>
      <c r="Q1595">
        <v>2000</v>
      </c>
      <c r="R1595">
        <f ca="1">IF(Homes[[#This Row],[yr_renovated]]&gt;0, YEAR(TODAY())-Homes[[#This Row],[yr_renovated]], YEAR(TODAY())-Homes[[#This Row],[yr_built]])</f>
        <v>25</v>
      </c>
      <c r="S1595">
        <v>2</v>
      </c>
      <c r="T1595" s="2">
        <v>41790</v>
      </c>
      <c r="U1595" s="3">
        <v>2.75</v>
      </c>
      <c r="V1595" s="4">
        <f>IFERROR(Homes[[#This Row],[sqft_above]]+Homes[[#This Row],[sqft_basement]]," ")</f>
        <v>2080</v>
      </c>
      <c r="W1595" s="4">
        <v>13189</v>
      </c>
      <c r="X1595">
        <v>0</v>
      </c>
      <c r="Y1595">
        <v>0</v>
      </c>
      <c r="Z1595">
        <v>3</v>
      </c>
      <c r="AA1595" s="4">
        <v>2080</v>
      </c>
      <c r="AB1595" s="4">
        <v>0</v>
      </c>
      <c r="AC1595">
        <v>1987</v>
      </c>
      <c r="AD1595" t="s">
        <v>1722</v>
      </c>
      <c r="AE1595" t="s">
        <v>102</v>
      </c>
      <c r="AF1595" t="s">
        <v>266</v>
      </c>
    </row>
    <row r="1596" spans="1:32">
      <c r="A1596" t="str">
        <f>PROPER(TRIM(Homes[[#This Row],[street]]))</f>
        <v>23105 Marine View Dr S</v>
      </c>
      <c r="B1596" t="str">
        <f>PROPER(TRIM(Homes[[#This Row],[city]]))</f>
        <v>Des Moines</v>
      </c>
      <c r="C1596" t="str">
        <f>_xlfn.TEXTBEFORE(Homes[[#This Row],[statezip]]," ")</f>
        <v>WA</v>
      </c>
      <c r="D1596" s="6" t="str">
        <f>_xlfn.TEXTAFTER(Homes[[#This Row],[statezip]]," ")</f>
        <v>98198</v>
      </c>
      <c r="E1596" s="1">
        <v>538250</v>
      </c>
      <c r="F1596">
        <v>3</v>
      </c>
      <c r="G1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596" s="3" t="str">
        <f>Homes[[#This Row],[bedrooms]] &amp; " bd | " &amp; TEXT(Homes[[#This Row],[bathrooms]],"0.##") &amp; " ba"</f>
        <v>3 bd | 2.25 ba</v>
      </c>
      <c r="I1596" s="4">
        <v>2590</v>
      </c>
      <c r="J1596" s="1">
        <f>IFERROR(Homes[[#This Row],[price]]/Homes[[#This Row],[sqft_living]]," ")</f>
        <v>207.81853281853282</v>
      </c>
      <c r="K1596" s="4">
        <f>IFERROR(Homes[[#This Row],[sqft_lot]]/43560," ")</f>
        <v>0.3496097337006428</v>
      </c>
      <c r="L1596" t="str">
        <f>IF(Homes[[#This Row],[waterfront]]=1, "Yes","No")</f>
        <v>No</v>
      </c>
      <c r="M1596" s="4" t="str">
        <f>IF(Homes[[#This Row],[sqft_basement]]&gt;0, "Yes","No")</f>
        <v>No</v>
      </c>
      <c r="N1596" t="str">
        <f>CHOOSE(Homes[[#This Row],[view]]+1, "None","Fair","Good","Great","Excellent")</f>
        <v>Great</v>
      </c>
      <c r="O1596" t="str">
        <f>CHOOSE(Homes[[#This Row],[condition]], "Poor","Fair","Average","Good","Excellent")</f>
        <v>Average</v>
      </c>
      <c r="P1596">
        <f ca="1">YEAR(TODAY())-Homes[[#This Row],[yr_built]]</f>
        <v>41</v>
      </c>
      <c r="Q1596">
        <v>0</v>
      </c>
      <c r="R1596">
        <f ca="1">IF(Homes[[#This Row],[yr_renovated]]&gt;0, YEAR(TODAY())-Homes[[#This Row],[yr_renovated]], YEAR(TODAY())-Homes[[#This Row],[yr_built]])</f>
        <v>41</v>
      </c>
      <c r="S1596">
        <v>2</v>
      </c>
      <c r="T1596" s="2">
        <v>41827</v>
      </c>
      <c r="U1596" s="3">
        <v>2.25</v>
      </c>
      <c r="V1596" s="4">
        <f>IFERROR(Homes[[#This Row],[sqft_above]]+Homes[[#This Row],[sqft_basement]]," ")</f>
        <v>2590</v>
      </c>
      <c r="W1596" s="4">
        <v>15229</v>
      </c>
      <c r="X1596">
        <v>0</v>
      </c>
      <c r="Y1596">
        <v>3</v>
      </c>
      <c r="Z1596">
        <v>3</v>
      </c>
      <c r="AA1596" s="4">
        <v>2590</v>
      </c>
      <c r="AB1596" s="4">
        <v>0</v>
      </c>
      <c r="AC1596">
        <v>1984</v>
      </c>
      <c r="AD1596" t="s">
        <v>1723</v>
      </c>
      <c r="AE1596" t="s">
        <v>459</v>
      </c>
      <c r="AF1596" t="s">
        <v>460</v>
      </c>
    </row>
    <row r="1597" spans="1:32">
      <c r="A1597" t="str">
        <f>PROPER(TRIM(Homes[[#This Row],[street]]))</f>
        <v>6917 28Th Ave Nw</v>
      </c>
      <c r="B1597" t="str">
        <f>PROPER(TRIM(Homes[[#This Row],[city]]))</f>
        <v>Seattle</v>
      </c>
      <c r="C1597" t="str">
        <f>_xlfn.TEXTBEFORE(Homes[[#This Row],[statezip]]," ")</f>
        <v>WA</v>
      </c>
      <c r="D1597" s="6" t="str">
        <f>_xlfn.TEXTAFTER(Homes[[#This Row],[statezip]]," ")</f>
        <v>98117</v>
      </c>
      <c r="E1597" s="1">
        <v>538000</v>
      </c>
      <c r="F1597">
        <v>3</v>
      </c>
      <c r="G1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597" s="3" t="str">
        <f>Homes[[#This Row],[bedrooms]] &amp; " bd | " &amp; TEXT(Homes[[#This Row],[bathrooms]],"0.##") &amp; " ba"</f>
        <v>3 bd | 1.75 ba</v>
      </c>
      <c r="I1597" s="4">
        <v>1400</v>
      </c>
      <c r="J1597" s="1">
        <f>IFERROR(Homes[[#This Row],[price]]/Homes[[#This Row],[sqft_living]]," ")</f>
        <v>384.28571428571428</v>
      </c>
      <c r="K1597" s="4">
        <f>IFERROR(Homes[[#This Row],[sqft_lot]]/43560," ")</f>
        <v>8.78099173553719E-2</v>
      </c>
      <c r="L1597" t="str">
        <f>IF(Homes[[#This Row],[waterfront]]=1, "Yes","No")</f>
        <v>No</v>
      </c>
      <c r="M1597" s="4" t="str">
        <f>IF(Homes[[#This Row],[sqft_basement]]&gt;0, "Yes","No")</f>
        <v>Yes</v>
      </c>
      <c r="N1597" t="str">
        <f>CHOOSE(Homes[[#This Row],[view]]+1, "None","Fair","Good","Great","Excellent")</f>
        <v>None</v>
      </c>
      <c r="O1597" t="str">
        <f>CHOOSE(Homes[[#This Row],[condition]], "Poor","Fair","Average","Good","Excellent")</f>
        <v>Good</v>
      </c>
      <c r="P1597">
        <f ca="1">YEAR(TODAY())-Homes[[#This Row],[yr_built]]</f>
        <v>121</v>
      </c>
      <c r="Q1597">
        <v>0</v>
      </c>
      <c r="R1597">
        <f ca="1">IF(Homes[[#This Row],[yr_renovated]]&gt;0, YEAR(TODAY())-Homes[[#This Row],[yr_renovated]], YEAR(TODAY())-Homes[[#This Row],[yr_built]])</f>
        <v>121</v>
      </c>
      <c r="S1597">
        <v>1.5</v>
      </c>
      <c r="T1597" s="2">
        <v>41773</v>
      </c>
      <c r="U1597" s="3">
        <v>1.75</v>
      </c>
      <c r="V1597" s="4">
        <f>IFERROR(Homes[[#This Row],[sqft_above]]+Homes[[#This Row],[sqft_basement]]," ")</f>
        <v>1400</v>
      </c>
      <c r="W1597" s="4">
        <v>3825</v>
      </c>
      <c r="X1597">
        <v>0</v>
      </c>
      <c r="Y1597">
        <v>0</v>
      </c>
      <c r="Z1597">
        <v>4</v>
      </c>
      <c r="AA1597" s="4">
        <v>1100</v>
      </c>
      <c r="AB1597" s="4">
        <v>300</v>
      </c>
      <c r="AC1597">
        <v>1904</v>
      </c>
      <c r="AD1597" t="s">
        <v>1724</v>
      </c>
      <c r="AE1597" t="s">
        <v>49</v>
      </c>
      <c r="AF1597" t="s">
        <v>204</v>
      </c>
    </row>
    <row r="1598" spans="1:32">
      <c r="A1598" t="str">
        <f>PROPER(TRIM(Homes[[#This Row],[street]]))</f>
        <v>8018 Wallingford Ave N</v>
      </c>
      <c r="B1598" t="str">
        <f>PROPER(TRIM(Homes[[#This Row],[city]]))</f>
        <v>Seattle</v>
      </c>
      <c r="C1598" t="str">
        <f>_xlfn.TEXTBEFORE(Homes[[#This Row],[statezip]]," ")</f>
        <v>WA</v>
      </c>
      <c r="D1598" s="6" t="str">
        <f>_xlfn.TEXTAFTER(Homes[[#This Row],[statezip]]," ")</f>
        <v>98103</v>
      </c>
      <c r="E1598" s="1">
        <v>538000</v>
      </c>
      <c r="F1598">
        <v>3</v>
      </c>
      <c r="G1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598" s="3" t="str">
        <f>Homes[[#This Row],[bedrooms]] &amp; " bd | " &amp; TEXT(Homes[[#This Row],[bathrooms]],"0.##") &amp; " ba"</f>
        <v>3 bd | 1. ba</v>
      </c>
      <c r="I1598" s="4">
        <v>1460</v>
      </c>
      <c r="J1598" s="1">
        <f>IFERROR(Homes[[#This Row],[price]]/Homes[[#This Row],[sqft_living]]," ")</f>
        <v>368.49315068493149</v>
      </c>
      <c r="K1598" s="4">
        <f>IFERROR(Homes[[#This Row],[sqft_lot]]/43560," ")</f>
        <v>0.16528925619834711</v>
      </c>
      <c r="L1598" t="str">
        <f>IF(Homes[[#This Row],[waterfront]]=1, "Yes","No")</f>
        <v>No</v>
      </c>
      <c r="M1598" s="4" t="str">
        <f>IF(Homes[[#This Row],[sqft_basement]]&gt;0, "Yes","No")</f>
        <v>Yes</v>
      </c>
      <c r="N1598" t="str">
        <f>CHOOSE(Homes[[#This Row],[view]]+1, "None","Fair","Good","Great","Excellent")</f>
        <v>None</v>
      </c>
      <c r="O1598" t="str">
        <f>CHOOSE(Homes[[#This Row],[condition]], "Poor","Fair","Average","Good","Excellent")</f>
        <v>Average</v>
      </c>
      <c r="P1598">
        <f ca="1">YEAR(TODAY())-Homes[[#This Row],[yr_built]]</f>
        <v>119</v>
      </c>
      <c r="Q1598">
        <v>2014</v>
      </c>
      <c r="R1598">
        <f ca="1">IF(Homes[[#This Row],[yr_renovated]]&gt;0, YEAR(TODAY())-Homes[[#This Row],[yr_renovated]], YEAR(TODAY())-Homes[[#This Row],[yr_built]])</f>
        <v>11</v>
      </c>
      <c r="S1598">
        <v>1</v>
      </c>
      <c r="T1598" s="2">
        <v>41803</v>
      </c>
      <c r="U1598" s="3">
        <v>1</v>
      </c>
      <c r="V1598" s="4">
        <f>IFERROR(Homes[[#This Row],[sqft_above]]+Homes[[#This Row],[sqft_basement]]," ")</f>
        <v>1460</v>
      </c>
      <c r="W1598" s="4">
        <v>7200</v>
      </c>
      <c r="X1598">
        <v>0</v>
      </c>
      <c r="Y1598">
        <v>0</v>
      </c>
      <c r="Z1598">
        <v>3</v>
      </c>
      <c r="AA1598" s="4">
        <v>1260</v>
      </c>
      <c r="AB1598" s="4">
        <v>200</v>
      </c>
      <c r="AC1598">
        <v>1906</v>
      </c>
      <c r="AD1598" t="s">
        <v>1725</v>
      </c>
      <c r="AE1598" t="s">
        <v>49</v>
      </c>
      <c r="AF1598" t="s">
        <v>172</v>
      </c>
    </row>
    <row r="1599" spans="1:32">
      <c r="A1599" t="str">
        <f>PROPER(TRIM(Homes[[#This Row],[street]]))</f>
        <v>645 West Lake Sammamish Pkwy Ne</v>
      </c>
      <c r="B1599" t="str">
        <f>PROPER(TRIM(Homes[[#This Row],[city]]))</f>
        <v>Bellevue</v>
      </c>
      <c r="C1599" t="str">
        <f>_xlfn.TEXTBEFORE(Homes[[#This Row],[statezip]]," ")</f>
        <v>WA</v>
      </c>
      <c r="D1599" s="6" t="str">
        <f>_xlfn.TEXTAFTER(Homes[[#This Row],[statezip]]," ")</f>
        <v>98008</v>
      </c>
      <c r="E1599" s="1">
        <v>537500</v>
      </c>
      <c r="F1599">
        <v>4</v>
      </c>
      <c r="G1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599" s="3" t="str">
        <f>Homes[[#This Row],[bedrooms]] &amp; " bd | " &amp; TEXT(Homes[[#This Row],[bathrooms]],"0.##") &amp; " ba"</f>
        <v>4 bd | 3. ba</v>
      </c>
      <c r="I1599" s="4">
        <v>2920</v>
      </c>
      <c r="J1599" s="1">
        <f>IFERROR(Homes[[#This Row],[price]]/Homes[[#This Row],[sqft_living]]," ")</f>
        <v>184.07534246575344</v>
      </c>
      <c r="K1599" s="4">
        <f>IFERROR(Homes[[#This Row],[sqft_lot]]/43560," ")</f>
        <v>0.77998163452708902</v>
      </c>
      <c r="L1599" t="str">
        <f>IF(Homes[[#This Row],[waterfront]]=1, "Yes","No")</f>
        <v>No</v>
      </c>
      <c r="M1599" s="4" t="str">
        <f>IF(Homes[[#This Row],[sqft_basement]]&gt;0, "Yes","No")</f>
        <v>Yes</v>
      </c>
      <c r="N1599" t="str">
        <f>CHOOSE(Homes[[#This Row],[view]]+1, "None","Fair","Good","Great","Excellent")</f>
        <v>Great</v>
      </c>
      <c r="O1599" t="str">
        <f>CHOOSE(Homes[[#This Row],[condition]], "Poor","Fair","Average","Good","Excellent")</f>
        <v>Excellent</v>
      </c>
      <c r="P1599">
        <f ca="1">YEAR(TODAY())-Homes[[#This Row],[yr_built]]</f>
        <v>61</v>
      </c>
      <c r="Q1599">
        <v>0</v>
      </c>
      <c r="R1599">
        <f ca="1">IF(Homes[[#This Row],[yr_renovated]]&gt;0, YEAR(TODAY())-Homes[[#This Row],[yr_renovated]], YEAR(TODAY())-Homes[[#This Row],[yr_built]])</f>
        <v>61</v>
      </c>
      <c r="S1599">
        <v>1</v>
      </c>
      <c r="T1599" s="2">
        <v>41767</v>
      </c>
      <c r="U1599" s="3">
        <v>3</v>
      </c>
      <c r="V1599" s="4">
        <f>IFERROR(Homes[[#This Row],[sqft_above]]+Homes[[#This Row],[sqft_basement]]," ")</f>
        <v>2920</v>
      </c>
      <c r="W1599" s="4">
        <v>33976</v>
      </c>
      <c r="X1599">
        <v>0</v>
      </c>
      <c r="Y1599">
        <v>3</v>
      </c>
      <c r="Z1599">
        <v>5</v>
      </c>
      <c r="AA1599" s="4">
        <v>1460</v>
      </c>
      <c r="AB1599" s="4">
        <v>1460</v>
      </c>
      <c r="AC1599">
        <v>1964</v>
      </c>
      <c r="AD1599" t="s">
        <v>1726</v>
      </c>
      <c r="AE1599" t="s">
        <v>33</v>
      </c>
      <c r="AF1599" t="s">
        <v>53</v>
      </c>
    </row>
    <row r="1600" spans="1:32">
      <c r="A1600" t="str">
        <f>PROPER(TRIM(Homes[[#This Row],[street]]))</f>
        <v>3715 Ne 153Rd St</v>
      </c>
      <c r="B1600" t="str">
        <f>PROPER(TRIM(Homes[[#This Row],[city]]))</f>
        <v>Lake Forest Park</v>
      </c>
      <c r="C1600" t="str">
        <f>_xlfn.TEXTBEFORE(Homes[[#This Row],[statezip]]," ")</f>
        <v>WA</v>
      </c>
      <c r="D1600" s="6" t="str">
        <f>_xlfn.TEXTAFTER(Homes[[#This Row],[statezip]]," ")</f>
        <v>98155</v>
      </c>
      <c r="E1600" s="1">
        <v>537000</v>
      </c>
      <c r="F1600">
        <v>3</v>
      </c>
      <c r="G1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00" s="3" t="str">
        <f>Homes[[#This Row],[bedrooms]] &amp; " bd | " &amp; TEXT(Homes[[#This Row],[bathrooms]],"0.##") &amp; " ba"</f>
        <v>3 bd | 3. ba</v>
      </c>
      <c r="I1600" s="4">
        <v>2410</v>
      </c>
      <c r="J1600" s="1">
        <f>IFERROR(Homes[[#This Row],[price]]/Homes[[#This Row],[sqft_living]]," ")</f>
        <v>222.82157676348547</v>
      </c>
      <c r="K1600" s="4">
        <f>IFERROR(Homes[[#This Row],[sqft_lot]]/43560," ")</f>
        <v>0.17169421487603306</v>
      </c>
      <c r="L1600" t="str">
        <f>IF(Homes[[#This Row],[waterfront]]=1, "Yes","No")</f>
        <v>No</v>
      </c>
      <c r="M1600" s="4" t="str">
        <f>IF(Homes[[#This Row],[sqft_basement]]&gt;0, "Yes","No")</f>
        <v>No</v>
      </c>
      <c r="N1600" t="str">
        <f>CHOOSE(Homes[[#This Row],[view]]+1, "None","Fair","Good","Great","Excellent")</f>
        <v>Good</v>
      </c>
      <c r="O1600" t="str">
        <f>CHOOSE(Homes[[#This Row],[condition]], "Poor","Fair","Average","Good","Excellent")</f>
        <v>Average</v>
      </c>
      <c r="P1600">
        <f ca="1">YEAR(TODAY())-Homes[[#This Row],[yr_built]]</f>
        <v>83</v>
      </c>
      <c r="Q1600">
        <v>1988</v>
      </c>
      <c r="R1600">
        <f ca="1">IF(Homes[[#This Row],[yr_renovated]]&gt;0, YEAR(TODAY())-Homes[[#This Row],[yr_renovated]], YEAR(TODAY())-Homes[[#This Row],[yr_built]])</f>
        <v>37</v>
      </c>
      <c r="S1600">
        <v>2</v>
      </c>
      <c r="T1600" s="2">
        <v>41816</v>
      </c>
      <c r="U1600" s="3">
        <v>3</v>
      </c>
      <c r="V1600" s="4">
        <f>IFERROR(Homes[[#This Row],[sqft_above]]+Homes[[#This Row],[sqft_basement]]," ")</f>
        <v>2410</v>
      </c>
      <c r="W1600" s="4">
        <v>7479</v>
      </c>
      <c r="X1600">
        <v>0</v>
      </c>
      <c r="Y1600">
        <v>2</v>
      </c>
      <c r="Z1600">
        <v>3</v>
      </c>
      <c r="AA1600" s="4">
        <v>2410</v>
      </c>
      <c r="AB1600" s="4">
        <v>0</v>
      </c>
      <c r="AC1600">
        <v>1942</v>
      </c>
      <c r="AD1600" t="s">
        <v>1727</v>
      </c>
      <c r="AE1600" t="s">
        <v>743</v>
      </c>
      <c r="AF1600" t="s">
        <v>744</v>
      </c>
    </row>
    <row r="1601" spans="1:32">
      <c r="A1601" t="str">
        <f>PROPER(TRIM(Homes[[#This Row],[street]]))</f>
        <v>11004 Ne 108Th St</v>
      </c>
      <c r="B1601" t="str">
        <f>PROPER(TRIM(Homes[[#This Row],[city]]))</f>
        <v>Kirkland</v>
      </c>
      <c r="C1601" t="str">
        <f>_xlfn.TEXTBEFORE(Homes[[#This Row],[statezip]]," ")</f>
        <v>WA</v>
      </c>
      <c r="D1601" s="6" t="str">
        <f>_xlfn.TEXTAFTER(Homes[[#This Row],[statezip]]," ")</f>
        <v>98033</v>
      </c>
      <c r="E1601" s="1">
        <v>537000</v>
      </c>
      <c r="F1601">
        <v>3</v>
      </c>
      <c r="G1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1" s="3" t="str">
        <f>Homes[[#This Row],[bedrooms]] &amp; " bd | " &amp; TEXT(Homes[[#This Row],[bathrooms]],"0.##") &amp; " ba"</f>
        <v>3 bd | 2.5 ba</v>
      </c>
      <c r="I1601" s="4">
        <v>1550</v>
      </c>
      <c r="J1601" s="1">
        <f>IFERROR(Homes[[#This Row],[price]]/Homes[[#This Row],[sqft_living]]," ")</f>
        <v>346.45161290322579</v>
      </c>
      <c r="K1601" s="4">
        <f>IFERROR(Homes[[#This Row],[sqft_lot]]/43560," ")</f>
        <v>0.29660238751147844</v>
      </c>
      <c r="L1601" t="str">
        <f>IF(Homes[[#This Row],[waterfront]]=1, "Yes","No")</f>
        <v>No</v>
      </c>
      <c r="M1601" s="4" t="str">
        <f>IF(Homes[[#This Row],[sqft_basement]]&gt;0, "Yes","No")</f>
        <v>No</v>
      </c>
      <c r="N1601" t="str">
        <f>CHOOSE(Homes[[#This Row],[view]]+1, "None","Fair","Good","Great","Excellent")</f>
        <v>None</v>
      </c>
      <c r="O1601" t="str">
        <f>CHOOSE(Homes[[#This Row],[condition]], "Poor","Fair","Average","Good","Excellent")</f>
        <v>Excellent</v>
      </c>
      <c r="P1601">
        <f ca="1">YEAR(TODAY())-Homes[[#This Row],[yr_built]]</f>
        <v>26</v>
      </c>
      <c r="Q1601">
        <v>0</v>
      </c>
      <c r="R1601">
        <f ca="1">IF(Homes[[#This Row],[yr_renovated]]&gt;0, YEAR(TODAY())-Homes[[#This Row],[yr_renovated]], YEAR(TODAY())-Homes[[#This Row],[yr_built]])</f>
        <v>26</v>
      </c>
      <c r="S1601">
        <v>2</v>
      </c>
      <c r="T1601" s="2">
        <v>41787</v>
      </c>
      <c r="U1601" s="3">
        <v>2.5</v>
      </c>
      <c r="V1601" s="4">
        <f>IFERROR(Homes[[#This Row],[sqft_above]]+Homes[[#This Row],[sqft_basement]]," ")</f>
        <v>1550</v>
      </c>
      <c r="W1601" s="4">
        <v>12920</v>
      </c>
      <c r="X1601">
        <v>0</v>
      </c>
      <c r="Y1601">
        <v>0</v>
      </c>
      <c r="Z1601">
        <v>5</v>
      </c>
      <c r="AA1601" s="4">
        <v>1550</v>
      </c>
      <c r="AB1601" s="4">
        <v>0</v>
      </c>
      <c r="AC1601">
        <v>1999</v>
      </c>
      <c r="AD1601" t="s">
        <v>1728</v>
      </c>
      <c r="AE1601" t="s">
        <v>46</v>
      </c>
      <c r="AF1601" t="s">
        <v>55</v>
      </c>
    </row>
    <row r="1602" spans="1:32">
      <c r="A1602" t="str">
        <f>PROPER(TRIM(Homes[[#This Row],[street]]))</f>
        <v>9129 Nye Ave Se</v>
      </c>
      <c r="B1602" t="str">
        <f>PROPER(TRIM(Homes[[#This Row],[city]]))</f>
        <v>Snoqualmie</v>
      </c>
      <c r="C1602" t="str">
        <f>_xlfn.TEXTBEFORE(Homes[[#This Row],[statezip]]," ")</f>
        <v>WA</v>
      </c>
      <c r="D1602" s="6" t="str">
        <f>_xlfn.TEXTAFTER(Homes[[#This Row],[statezip]]," ")</f>
        <v>98065</v>
      </c>
      <c r="E1602" s="1">
        <v>536751</v>
      </c>
      <c r="F1602">
        <v>3</v>
      </c>
      <c r="G1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02" s="3" t="str">
        <f>Homes[[#This Row],[bedrooms]] &amp; " bd | " &amp; TEXT(Homes[[#This Row],[bathrooms]],"0.##") &amp; " ba"</f>
        <v>3 bd | 1.75 ba</v>
      </c>
      <c r="I1602" s="4">
        <v>1930</v>
      </c>
      <c r="J1602" s="1">
        <f>IFERROR(Homes[[#This Row],[price]]/Homes[[#This Row],[sqft_living]]," ")</f>
        <v>278.10932642487046</v>
      </c>
      <c r="K1602" s="4">
        <f>IFERROR(Homes[[#This Row],[sqft_lot]]/43560," ")</f>
        <v>0.14600550964187328</v>
      </c>
      <c r="L1602" t="str">
        <f>IF(Homes[[#This Row],[waterfront]]=1, "Yes","No")</f>
        <v>No</v>
      </c>
      <c r="M1602" s="4" t="str">
        <f>IF(Homes[[#This Row],[sqft_basement]]&gt;0, "Yes","No")</f>
        <v>No</v>
      </c>
      <c r="N1602" t="str">
        <f>CHOOSE(Homes[[#This Row],[view]]+1, "None","Fair","Good","Great","Excellent")</f>
        <v>None</v>
      </c>
      <c r="O1602" t="str">
        <f>CHOOSE(Homes[[#This Row],[condition]], "Poor","Fair","Average","Good","Excellent")</f>
        <v>Average</v>
      </c>
      <c r="P1602">
        <f ca="1">YEAR(TODAY())-Homes[[#This Row],[yr_built]]</f>
        <v>12</v>
      </c>
      <c r="Q1602">
        <v>1923</v>
      </c>
      <c r="R1602">
        <f ca="1">IF(Homes[[#This Row],[yr_renovated]]&gt;0, YEAR(TODAY())-Homes[[#This Row],[yr_renovated]], YEAR(TODAY())-Homes[[#This Row],[yr_built]])</f>
        <v>102</v>
      </c>
      <c r="S1602">
        <v>1</v>
      </c>
      <c r="T1602" s="2">
        <v>41808</v>
      </c>
      <c r="U1602" s="3">
        <v>1.75</v>
      </c>
      <c r="V1602" s="4">
        <f>IFERROR(Homes[[#This Row],[sqft_above]]+Homes[[#This Row],[sqft_basement]]," ")</f>
        <v>1930</v>
      </c>
      <c r="W1602" s="4">
        <v>6360</v>
      </c>
      <c r="X1602">
        <v>0</v>
      </c>
      <c r="Y1602">
        <v>0</v>
      </c>
      <c r="Z1602">
        <v>3</v>
      </c>
      <c r="AA1602" s="4">
        <v>1930</v>
      </c>
      <c r="AB1602" s="4">
        <v>0</v>
      </c>
      <c r="AC1602">
        <v>2013</v>
      </c>
      <c r="AD1602" t="s">
        <v>1729</v>
      </c>
      <c r="AE1602" t="s">
        <v>313</v>
      </c>
      <c r="AF1602" t="s">
        <v>314</v>
      </c>
    </row>
    <row r="1603" spans="1:32">
      <c r="A1603" t="str">
        <f>PROPER(TRIM(Homes[[#This Row],[street]]))</f>
        <v>4002 258Th Way Se</v>
      </c>
      <c r="B1603" t="str">
        <f>PROPER(TRIM(Homes[[#This Row],[city]]))</f>
        <v>Issaquah</v>
      </c>
      <c r="C1603" t="str">
        <f>_xlfn.TEXTBEFORE(Homes[[#This Row],[statezip]]," ")</f>
        <v>WA</v>
      </c>
      <c r="D1603" s="6" t="str">
        <f>_xlfn.TEXTAFTER(Homes[[#This Row],[statezip]]," ")</f>
        <v>98029</v>
      </c>
      <c r="E1603" s="1">
        <v>536000</v>
      </c>
      <c r="F1603">
        <v>4</v>
      </c>
      <c r="G1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03" s="3" t="str">
        <f>Homes[[#This Row],[bedrooms]] &amp; " bd | " &amp; TEXT(Homes[[#This Row],[bathrooms]],"0.##") &amp; " ba"</f>
        <v>4 bd | 2.25 ba</v>
      </c>
      <c r="I1603" s="4">
        <v>1990</v>
      </c>
      <c r="J1603" s="1">
        <f>IFERROR(Homes[[#This Row],[price]]/Homes[[#This Row],[sqft_living]]," ")</f>
        <v>269.3467336683417</v>
      </c>
      <c r="K1603" s="4">
        <f>IFERROR(Homes[[#This Row],[sqft_lot]]/43560," ")</f>
        <v>0.13654729109274563</v>
      </c>
      <c r="L1603" t="str">
        <f>IF(Homes[[#This Row],[waterfront]]=1, "Yes","No")</f>
        <v>No</v>
      </c>
      <c r="M1603" s="4" t="str">
        <f>IF(Homes[[#This Row],[sqft_basement]]&gt;0, "Yes","No")</f>
        <v>No</v>
      </c>
      <c r="N1603" t="str">
        <f>CHOOSE(Homes[[#This Row],[view]]+1, "None","Fair","Good","Great","Excellent")</f>
        <v>None</v>
      </c>
      <c r="O1603" t="str">
        <f>CHOOSE(Homes[[#This Row],[condition]], "Poor","Fair","Average","Good","Excellent")</f>
        <v>Average</v>
      </c>
      <c r="P1603">
        <f ca="1">YEAR(TODAY())-Homes[[#This Row],[yr_built]]</f>
        <v>34</v>
      </c>
      <c r="Q1603">
        <v>0</v>
      </c>
      <c r="R1603">
        <f ca="1">IF(Homes[[#This Row],[yr_renovated]]&gt;0, YEAR(TODAY())-Homes[[#This Row],[yr_renovated]], YEAR(TODAY())-Homes[[#This Row],[yr_built]])</f>
        <v>34</v>
      </c>
      <c r="S1603">
        <v>2</v>
      </c>
      <c r="T1603" s="2">
        <v>41807</v>
      </c>
      <c r="U1603" s="3">
        <v>2.25</v>
      </c>
      <c r="V1603" s="4">
        <f>IFERROR(Homes[[#This Row],[sqft_above]]+Homes[[#This Row],[sqft_basement]]," ")</f>
        <v>1990</v>
      </c>
      <c r="W1603" s="4">
        <v>5948</v>
      </c>
      <c r="X1603">
        <v>0</v>
      </c>
      <c r="Y1603">
        <v>0</v>
      </c>
      <c r="Z1603">
        <v>3</v>
      </c>
      <c r="AA1603" s="4">
        <v>1990</v>
      </c>
      <c r="AB1603" s="4">
        <v>0</v>
      </c>
      <c r="AC1603">
        <v>1991</v>
      </c>
      <c r="AD1603" t="s">
        <v>1730</v>
      </c>
      <c r="AE1603" t="s">
        <v>79</v>
      </c>
      <c r="AF1603" t="s">
        <v>80</v>
      </c>
    </row>
    <row r="1604" spans="1:32">
      <c r="A1604" t="str">
        <f>PROPER(TRIM(Homes[[#This Row],[street]]))</f>
        <v>1706 251St Pl Se</v>
      </c>
      <c r="B1604" t="str">
        <f>PROPER(TRIM(Homes[[#This Row],[city]]))</f>
        <v>Sammamish</v>
      </c>
      <c r="C1604" t="str">
        <f>_xlfn.TEXTBEFORE(Homes[[#This Row],[statezip]]," ")</f>
        <v>WA</v>
      </c>
      <c r="D1604" s="6" t="str">
        <f>_xlfn.TEXTAFTER(Homes[[#This Row],[statezip]]," ")</f>
        <v>98075</v>
      </c>
      <c r="E1604" s="1">
        <v>536000</v>
      </c>
      <c r="F1604">
        <v>3</v>
      </c>
      <c r="G1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4" s="3" t="str">
        <f>Homes[[#This Row],[bedrooms]] &amp; " bd | " &amp; TEXT(Homes[[#This Row],[bathrooms]],"0.##") &amp; " ba"</f>
        <v>3 bd | 2.5 ba</v>
      </c>
      <c r="I1604" s="4">
        <v>1900</v>
      </c>
      <c r="J1604" s="1">
        <f>IFERROR(Homes[[#This Row],[price]]/Homes[[#This Row],[sqft_living]]," ")</f>
        <v>282.10526315789474</v>
      </c>
      <c r="K1604" s="4">
        <f>IFERROR(Homes[[#This Row],[sqft_lot]]/43560," ")</f>
        <v>0.14288337924701561</v>
      </c>
      <c r="L1604" t="str">
        <f>IF(Homes[[#This Row],[waterfront]]=1, "Yes","No")</f>
        <v>No</v>
      </c>
      <c r="M1604" s="4" t="str">
        <f>IF(Homes[[#This Row],[sqft_basement]]&gt;0, "Yes","No")</f>
        <v>No</v>
      </c>
      <c r="N1604" t="str">
        <f>CHOOSE(Homes[[#This Row],[view]]+1, "None","Fair","Good","Great","Excellent")</f>
        <v>None</v>
      </c>
      <c r="O1604" t="str">
        <f>CHOOSE(Homes[[#This Row],[condition]], "Poor","Fair","Average","Good","Excellent")</f>
        <v>Average</v>
      </c>
      <c r="P1604">
        <f ca="1">YEAR(TODAY())-Homes[[#This Row],[yr_built]]</f>
        <v>20</v>
      </c>
      <c r="Q1604">
        <v>0</v>
      </c>
      <c r="R1604">
        <f ca="1">IF(Homes[[#This Row],[yr_renovated]]&gt;0, YEAR(TODAY())-Homes[[#This Row],[yr_renovated]], YEAR(TODAY())-Homes[[#This Row],[yr_built]])</f>
        <v>20</v>
      </c>
      <c r="S1604">
        <v>2</v>
      </c>
      <c r="T1604" s="2">
        <v>41799</v>
      </c>
      <c r="U1604" s="3">
        <v>2.5</v>
      </c>
      <c r="V1604" s="4">
        <f>IFERROR(Homes[[#This Row],[sqft_above]]+Homes[[#This Row],[sqft_basement]]," ")</f>
        <v>1900</v>
      </c>
      <c r="W1604" s="4">
        <v>6224</v>
      </c>
      <c r="X1604">
        <v>0</v>
      </c>
      <c r="Y1604">
        <v>0</v>
      </c>
      <c r="Z1604">
        <v>3</v>
      </c>
      <c r="AA1604" s="4">
        <v>1900</v>
      </c>
      <c r="AB1604" s="4">
        <v>0</v>
      </c>
      <c r="AC1604">
        <v>2005</v>
      </c>
      <c r="AD1604" t="s">
        <v>1731</v>
      </c>
      <c r="AE1604" t="s">
        <v>102</v>
      </c>
      <c r="AF1604" t="s">
        <v>103</v>
      </c>
    </row>
    <row r="1605" spans="1:32">
      <c r="A1605" t="str">
        <f>PROPER(TRIM(Homes[[#This Row],[street]]))</f>
        <v>5412 6Th Ave Nw</v>
      </c>
      <c r="B1605" t="str">
        <f>PROPER(TRIM(Homes[[#This Row],[city]]))</f>
        <v>Seattle</v>
      </c>
      <c r="C1605" t="str">
        <f>_xlfn.TEXTBEFORE(Homes[[#This Row],[statezip]]," ")</f>
        <v>WA</v>
      </c>
      <c r="D1605" s="6" t="str">
        <f>_xlfn.TEXTAFTER(Homes[[#This Row],[statezip]]," ")</f>
        <v>98107</v>
      </c>
      <c r="E1605" s="1">
        <v>536000</v>
      </c>
      <c r="F1605">
        <v>2</v>
      </c>
      <c r="G1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05" s="3" t="str">
        <f>Homes[[#This Row],[bedrooms]] &amp; " bd | " &amp; TEXT(Homes[[#This Row],[bathrooms]],"0.##") &amp; " ba"</f>
        <v>2 bd | 1.5 ba</v>
      </c>
      <c r="I1605" s="4">
        <v>1130</v>
      </c>
      <c r="J1605" s="1">
        <f>IFERROR(Homes[[#This Row],[price]]/Homes[[#This Row],[sqft_living]]," ")</f>
        <v>474.33628318584073</v>
      </c>
      <c r="K1605" s="4">
        <f>IFERROR(Homes[[#This Row],[sqft_lot]]/43560," ")</f>
        <v>1.7125803489439852E-2</v>
      </c>
      <c r="L1605" t="str">
        <f>IF(Homes[[#This Row],[waterfront]]=1, "Yes","No")</f>
        <v>No</v>
      </c>
      <c r="M1605" s="4" t="str">
        <f>IF(Homes[[#This Row],[sqft_basement]]&gt;0, "Yes","No")</f>
        <v>Yes</v>
      </c>
      <c r="N1605" t="str">
        <f>CHOOSE(Homes[[#This Row],[view]]+1, "None","Fair","Good","Great","Excellent")</f>
        <v>None</v>
      </c>
      <c r="O1605" t="str">
        <f>CHOOSE(Homes[[#This Row],[condition]], "Poor","Fair","Average","Good","Excellent")</f>
        <v>Average</v>
      </c>
      <c r="P1605">
        <f ca="1">YEAR(TODAY())-Homes[[#This Row],[yr_built]]</f>
        <v>16</v>
      </c>
      <c r="Q1605">
        <v>0</v>
      </c>
      <c r="R1605">
        <f ca="1">IF(Homes[[#This Row],[yr_renovated]]&gt;0, YEAR(TODAY())-Homes[[#This Row],[yr_renovated]], YEAR(TODAY())-Homes[[#This Row],[yr_built]])</f>
        <v>16</v>
      </c>
      <c r="S1605">
        <v>2</v>
      </c>
      <c r="T1605" s="2">
        <v>41827</v>
      </c>
      <c r="U1605" s="3">
        <v>1.5</v>
      </c>
      <c r="V1605" s="4">
        <f>IFERROR(Homes[[#This Row],[sqft_above]]+Homes[[#This Row],[sqft_basement]]," ")</f>
        <v>1130</v>
      </c>
      <c r="W1605" s="4">
        <v>746</v>
      </c>
      <c r="X1605">
        <v>0</v>
      </c>
      <c r="Y1605">
        <v>0</v>
      </c>
      <c r="Z1605">
        <v>3</v>
      </c>
      <c r="AA1605" s="4">
        <v>1030</v>
      </c>
      <c r="AB1605" s="4">
        <v>100</v>
      </c>
      <c r="AC1605">
        <v>2009</v>
      </c>
      <c r="AD1605" t="s">
        <v>1732</v>
      </c>
      <c r="AE1605" t="s">
        <v>49</v>
      </c>
      <c r="AF1605" t="s">
        <v>62</v>
      </c>
    </row>
    <row r="1606" spans="1:32">
      <c r="A1606" t="str">
        <f>PROPER(TRIM(Homes[[#This Row],[street]]))</f>
        <v>4136 258Th Ave Se</v>
      </c>
      <c r="B1606" t="str">
        <f>PROPER(TRIM(Homes[[#This Row],[city]]))</f>
        <v>Issaquah</v>
      </c>
      <c r="C1606" t="str">
        <f>_xlfn.TEXTBEFORE(Homes[[#This Row],[statezip]]," ")</f>
        <v>WA</v>
      </c>
      <c r="D1606" s="6" t="str">
        <f>_xlfn.TEXTAFTER(Homes[[#This Row],[statezip]]," ")</f>
        <v>98029</v>
      </c>
      <c r="E1606" s="1">
        <v>535800</v>
      </c>
      <c r="F1606">
        <v>4</v>
      </c>
      <c r="G1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6" s="3" t="str">
        <f>Homes[[#This Row],[bedrooms]] &amp; " bd | " &amp; TEXT(Homes[[#This Row],[bathrooms]],"0.##") &amp; " ba"</f>
        <v>4 bd | 2.5 ba</v>
      </c>
      <c r="I1606" s="4">
        <v>1900</v>
      </c>
      <c r="J1606" s="1">
        <f>IFERROR(Homes[[#This Row],[price]]/Homes[[#This Row],[sqft_living]]," ")</f>
        <v>282</v>
      </c>
      <c r="K1606" s="4">
        <f>IFERROR(Homes[[#This Row],[sqft_lot]]/43560," ")</f>
        <v>0.13292011019283748</v>
      </c>
      <c r="L1606" t="str">
        <f>IF(Homes[[#This Row],[waterfront]]=1, "Yes","No")</f>
        <v>No</v>
      </c>
      <c r="M1606" s="4" t="str">
        <f>IF(Homes[[#This Row],[sqft_basement]]&gt;0, "Yes","No")</f>
        <v>No</v>
      </c>
      <c r="N1606" t="str">
        <f>CHOOSE(Homes[[#This Row],[view]]+1, "None","Fair","Good","Great","Excellent")</f>
        <v>None</v>
      </c>
      <c r="O1606" t="str">
        <f>CHOOSE(Homes[[#This Row],[condition]], "Poor","Fair","Average","Good","Excellent")</f>
        <v>Average</v>
      </c>
      <c r="P1606">
        <f ca="1">YEAR(TODAY())-Homes[[#This Row],[yr_built]]</f>
        <v>31</v>
      </c>
      <c r="Q1606">
        <v>0</v>
      </c>
      <c r="R1606">
        <f ca="1">IF(Homes[[#This Row],[yr_renovated]]&gt;0, YEAR(TODAY())-Homes[[#This Row],[yr_renovated]], YEAR(TODAY())-Homes[[#This Row],[yr_built]])</f>
        <v>31</v>
      </c>
      <c r="S1606">
        <v>2</v>
      </c>
      <c r="T1606" s="2">
        <v>41780</v>
      </c>
      <c r="U1606" s="3">
        <v>2.5</v>
      </c>
      <c r="V1606" s="4">
        <f>IFERROR(Homes[[#This Row],[sqft_above]]+Homes[[#This Row],[sqft_basement]]," ")</f>
        <v>1900</v>
      </c>
      <c r="W1606" s="4">
        <v>5790</v>
      </c>
      <c r="X1606">
        <v>0</v>
      </c>
      <c r="Y1606">
        <v>0</v>
      </c>
      <c r="Z1606">
        <v>3</v>
      </c>
      <c r="AA1606" s="4">
        <v>1900</v>
      </c>
      <c r="AB1606" s="4">
        <v>0</v>
      </c>
      <c r="AC1606">
        <v>1994</v>
      </c>
      <c r="AD1606" t="s">
        <v>1733</v>
      </c>
      <c r="AE1606" t="s">
        <v>79</v>
      </c>
      <c r="AF1606" t="s">
        <v>80</v>
      </c>
    </row>
    <row r="1607" spans="1:32">
      <c r="A1607" t="str">
        <f>PROPER(TRIM(Homes[[#This Row],[street]]))</f>
        <v>16718-16726 171St Pl Ne</v>
      </c>
      <c r="B1607" t="str">
        <f>PROPER(TRIM(Homes[[#This Row],[city]]))</f>
        <v>Woodinville</v>
      </c>
      <c r="C1607" t="str">
        <f>_xlfn.TEXTBEFORE(Homes[[#This Row],[statezip]]," ")</f>
        <v>WA</v>
      </c>
      <c r="D1607" s="6" t="str">
        <f>_xlfn.TEXTAFTER(Homes[[#This Row],[statezip]]," ")</f>
        <v>98072</v>
      </c>
      <c r="E1607" s="1">
        <v>535500</v>
      </c>
      <c r="F1607">
        <v>3</v>
      </c>
      <c r="G1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07" s="3" t="str">
        <f>Homes[[#This Row],[bedrooms]] &amp; " bd | " &amp; TEXT(Homes[[#This Row],[bathrooms]],"0.##") &amp; " ba"</f>
        <v>3 bd | 1.5 ba</v>
      </c>
      <c r="I1607" s="4">
        <v>1730</v>
      </c>
      <c r="J1607" s="1">
        <f>IFERROR(Homes[[#This Row],[price]]/Homes[[#This Row],[sqft_living]]," ")</f>
        <v>309.53757225433526</v>
      </c>
      <c r="K1607" s="4">
        <f>IFERROR(Homes[[#This Row],[sqft_lot]]/43560," ")</f>
        <v>0.92401285583103765</v>
      </c>
      <c r="L1607" t="str">
        <f>IF(Homes[[#This Row],[waterfront]]=1, "Yes","No")</f>
        <v>No</v>
      </c>
      <c r="M1607" s="4" t="str">
        <f>IF(Homes[[#This Row],[sqft_basement]]&gt;0, "Yes","No")</f>
        <v>No</v>
      </c>
      <c r="N1607" t="str">
        <f>CHOOSE(Homes[[#This Row],[view]]+1, "None","Fair","Good","Great","Excellent")</f>
        <v>None</v>
      </c>
      <c r="O1607" t="str">
        <f>CHOOSE(Homes[[#This Row],[condition]], "Poor","Fair","Average","Good","Excellent")</f>
        <v>Good</v>
      </c>
      <c r="P1607">
        <f ca="1">YEAR(TODAY())-Homes[[#This Row],[yr_built]]</f>
        <v>42</v>
      </c>
      <c r="Q1607">
        <v>0</v>
      </c>
      <c r="R1607">
        <f ca="1">IF(Homes[[#This Row],[yr_renovated]]&gt;0, YEAR(TODAY())-Homes[[#This Row],[yr_renovated]], YEAR(TODAY())-Homes[[#This Row],[yr_built]])</f>
        <v>42</v>
      </c>
      <c r="S1607">
        <v>2</v>
      </c>
      <c r="T1607" s="2">
        <v>41796</v>
      </c>
      <c r="U1607" s="3">
        <v>1.5</v>
      </c>
      <c r="V1607" s="4">
        <f>IFERROR(Homes[[#This Row],[sqft_above]]+Homes[[#This Row],[sqft_basement]]," ")</f>
        <v>1730</v>
      </c>
      <c r="W1607" s="4">
        <v>40250</v>
      </c>
      <c r="X1607">
        <v>0</v>
      </c>
      <c r="Y1607">
        <v>0</v>
      </c>
      <c r="Z1607">
        <v>4</v>
      </c>
      <c r="AA1607" s="4">
        <v>1730</v>
      </c>
      <c r="AB1607" s="4">
        <v>0</v>
      </c>
      <c r="AC1607">
        <v>1983</v>
      </c>
      <c r="AD1607" t="s">
        <v>1734</v>
      </c>
      <c r="AE1607" t="s">
        <v>120</v>
      </c>
      <c r="AF1607" t="s">
        <v>275</v>
      </c>
    </row>
    <row r="1608" spans="1:32">
      <c r="A1608" t="str">
        <f>PROPER(TRIM(Homes[[#This Row],[street]]))</f>
        <v>2550 Westmont Way W</v>
      </c>
      <c r="B1608" t="str">
        <f>PROPER(TRIM(Homes[[#This Row],[city]]))</f>
        <v>Seattle</v>
      </c>
      <c r="C1608" t="str">
        <f>_xlfn.TEXTBEFORE(Homes[[#This Row],[statezip]]," ")</f>
        <v>WA</v>
      </c>
      <c r="D1608" s="6" t="str">
        <f>_xlfn.TEXTAFTER(Homes[[#This Row],[statezip]]," ")</f>
        <v>98199</v>
      </c>
      <c r="E1608" s="1">
        <v>535000</v>
      </c>
      <c r="F1608">
        <v>4</v>
      </c>
      <c r="G1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08" s="3" t="str">
        <f>Homes[[#This Row],[bedrooms]] &amp; " bd | " &amp; TEXT(Homes[[#This Row],[bathrooms]],"0.##") &amp; " ba"</f>
        <v>4 bd | 2.25 ba</v>
      </c>
      <c r="I1608" s="4">
        <v>2980</v>
      </c>
      <c r="J1608" s="1">
        <f>IFERROR(Homes[[#This Row],[price]]/Homes[[#This Row],[sqft_living]]," ")</f>
        <v>179.53020134228188</v>
      </c>
      <c r="K1608" s="4">
        <f>IFERROR(Homes[[#This Row],[sqft_lot]]/43560," ")</f>
        <v>0.1848255280073462</v>
      </c>
      <c r="L1608" t="str">
        <f>IF(Homes[[#This Row],[waterfront]]=1, "Yes","No")</f>
        <v>No</v>
      </c>
      <c r="M1608" s="4" t="str">
        <f>IF(Homes[[#This Row],[sqft_basement]]&gt;0, "Yes","No")</f>
        <v>Yes</v>
      </c>
      <c r="N1608" t="str">
        <f>CHOOSE(Homes[[#This Row],[view]]+1, "None","Fair","Good","Great","Excellent")</f>
        <v>Good</v>
      </c>
      <c r="O1608" t="str">
        <f>CHOOSE(Homes[[#This Row],[condition]], "Poor","Fair","Average","Good","Excellent")</f>
        <v>Good</v>
      </c>
      <c r="P1608">
        <f ca="1">YEAR(TODAY())-Homes[[#This Row],[yr_built]]</f>
        <v>90</v>
      </c>
      <c r="Q1608">
        <v>0</v>
      </c>
      <c r="R1608">
        <f ca="1">IF(Homes[[#This Row],[yr_renovated]]&gt;0, YEAR(TODAY())-Homes[[#This Row],[yr_renovated]], YEAR(TODAY())-Homes[[#This Row],[yr_built]])</f>
        <v>90</v>
      </c>
      <c r="S1608">
        <v>1.5</v>
      </c>
      <c r="T1608" s="2">
        <v>41795</v>
      </c>
      <c r="U1608" s="3">
        <v>2.25</v>
      </c>
      <c r="V1608" s="4">
        <f>IFERROR(Homes[[#This Row],[sqft_above]]+Homes[[#This Row],[sqft_basement]]," ")</f>
        <v>2980</v>
      </c>
      <c r="W1608" s="4">
        <v>8051</v>
      </c>
      <c r="X1608">
        <v>0</v>
      </c>
      <c r="Y1608">
        <v>2</v>
      </c>
      <c r="Z1608">
        <v>4</v>
      </c>
      <c r="AA1608" s="4">
        <v>2020</v>
      </c>
      <c r="AB1608" s="4">
        <v>960</v>
      </c>
      <c r="AC1608">
        <v>1935</v>
      </c>
      <c r="AD1608" t="s">
        <v>1735</v>
      </c>
      <c r="AE1608" t="s">
        <v>49</v>
      </c>
      <c r="AF1608" t="s">
        <v>58</v>
      </c>
    </row>
    <row r="1609" spans="1:32">
      <c r="A1609" t="str">
        <f>PROPER(TRIM(Homes[[#This Row],[street]]))</f>
        <v>4501-4507 186Th Ave Se</v>
      </c>
      <c r="B1609" t="str">
        <f>PROPER(TRIM(Homes[[#This Row],[city]]))</f>
        <v>Issaquah</v>
      </c>
      <c r="C1609" t="str">
        <f>_xlfn.TEXTBEFORE(Homes[[#This Row],[statezip]]," ")</f>
        <v>WA</v>
      </c>
      <c r="D1609" s="6" t="str">
        <f>_xlfn.TEXTAFTER(Homes[[#This Row],[statezip]]," ")</f>
        <v>98027</v>
      </c>
      <c r="E1609" s="1">
        <v>535000</v>
      </c>
      <c r="F1609">
        <v>3</v>
      </c>
      <c r="G1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09" s="3" t="str">
        <f>Homes[[#This Row],[bedrooms]] &amp; " bd | " &amp; TEXT(Homes[[#This Row],[bathrooms]],"0.##") &amp; " ba"</f>
        <v>3 bd | 2.5 ba</v>
      </c>
      <c r="I1609" s="4">
        <v>1690</v>
      </c>
      <c r="J1609" s="1">
        <f>IFERROR(Homes[[#This Row],[price]]/Homes[[#This Row],[sqft_living]]," ")</f>
        <v>316.56804733727813</v>
      </c>
      <c r="K1609" s="4">
        <f>IFERROR(Homes[[#This Row],[sqft_lot]]/43560," ")</f>
        <v>0.22098255280073462</v>
      </c>
      <c r="L1609" t="str">
        <f>IF(Homes[[#This Row],[waterfront]]=1, "Yes","No")</f>
        <v>No</v>
      </c>
      <c r="M1609" s="4" t="str">
        <f>IF(Homes[[#This Row],[sqft_basement]]&gt;0, "Yes","No")</f>
        <v>No</v>
      </c>
      <c r="N1609" t="str">
        <f>CHOOSE(Homes[[#This Row],[view]]+1, "None","Fair","Good","Great","Excellent")</f>
        <v>None</v>
      </c>
      <c r="O1609" t="str">
        <f>CHOOSE(Homes[[#This Row],[condition]], "Poor","Fair","Average","Good","Excellent")</f>
        <v>Average</v>
      </c>
      <c r="P1609">
        <f ca="1">YEAR(TODAY())-Homes[[#This Row],[yr_built]]</f>
        <v>41</v>
      </c>
      <c r="Q1609">
        <v>0</v>
      </c>
      <c r="R1609">
        <f ca="1">IF(Homes[[#This Row],[yr_renovated]]&gt;0, YEAR(TODAY())-Homes[[#This Row],[yr_renovated]], YEAR(TODAY())-Homes[[#This Row],[yr_built]])</f>
        <v>41</v>
      </c>
      <c r="S1609">
        <v>2</v>
      </c>
      <c r="T1609" s="2">
        <v>41792</v>
      </c>
      <c r="U1609" s="3">
        <v>2.5</v>
      </c>
      <c r="V1609" s="4">
        <f>IFERROR(Homes[[#This Row],[sqft_above]]+Homes[[#This Row],[sqft_basement]]," ")</f>
        <v>1690</v>
      </c>
      <c r="W1609" s="4">
        <v>9626</v>
      </c>
      <c r="X1609">
        <v>0</v>
      </c>
      <c r="Y1609">
        <v>0</v>
      </c>
      <c r="Z1609">
        <v>3</v>
      </c>
      <c r="AA1609" s="4">
        <v>1690</v>
      </c>
      <c r="AB1609" s="4">
        <v>0</v>
      </c>
      <c r="AC1609">
        <v>1984</v>
      </c>
      <c r="AD1609" t="s">
        <v>1736</v>
      </c>
      <c r="AE1609" t="s">
        <v>79</v>
      </c>
      <c r="AF1609" t="s">
        <v>82</v>
      </c>
    </row>
    <row r="1610" spans="1:32">
      <c r="A1610" t="str">
        <f>PROPER(TRIM(Homes[[#This Row],[street]]))</f>
        <v>4228 249Th Ct Se</v>
      </c>
      <c r="B1610" t="str">
        <f>PROPER(TRIM(Homes[[#This Row],[city]]))</f>
        <v>Issaquah</v>
      </c>
      <c r="C1610" t="str">
        <f>_xlfn.TEXTBEFORE(Homes[[#This Row],[statezip]]," ")</f>
        <v>WA</v>
      </c>
      <c r="D1610" s="6" t="str">
        <f>_xlfn.TEXTAFTER(Homes[[#This Row],[statezip]]," ")</f>
        <v>98029</v>
      </c>
      <c r="E1610" s="1">
        <v>535000</v>
      </c>
      <c r="F1610">
        <v>3</v>
      </c>
      <c r="G1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0" s="3" t="str">
        <f>Homes[[#This Row],[bedrooms]] &amp; " bd | " &amp; TEXT(Homes[[#This Row],[bathrooms]],"0.##") &amp; " ba"</f>
        <v>3 bd | 2.5 ba</v>
      </c>
      <c r="I1610" s="4">
        <v>1720</v>
      </c>
      <c r="J1610" s="1">
        <f>IFERROR(Homes[[#This Row],[price]]/Homes[[#This Row],[sqft_living]]," ")</f>
        <v>311.04651162790697</v>
      </c>
      <c r="K1610" s="4">
        <f>IFERROR(Homes[[#This Row],[sqft_lot]]/43560," ")</f>
        <v>9.1965105601469241E-2</v>
      </c>
      <c r="L1610" t="str">
        <f>IF(Homes[[#This Row],[waterfront]]=1, "Yes","No")</f>
        <v>No</v>
      </c>
      <c r="M1610" s="4" t="str">
        <f>IF(Homes[[#This Row],[sqft_basement]]&gt;0, "Yes","No")</f>
        <v>No</v>
      </c>
      <c r="N1610" t="str">
        <f>CHOOSE(Homes[[#This Row],[view]]+1, "None","Fair","Good","Great","Excellent")</f>
        <v>None</v>
      </c>
      <c r="O1610" t="str">
        <f>CHOOSE(Homes[[#This Row],[condition]], "Poor","Fair","Average","Good","Excellent")</f>
        <v>Average</v>
      </c>
      <c r="P1610">
        <f ca="1">YEAR(TODAY())-Homes[[#This Row],[yr_built]]</f>
        <v>31</v>
      </c>
      <c r="Q1610">
        <v>0</v>
      </c>
      <c r="R1610">
        <f ca="1">IF(Homes[[#This Row],[yr_renovated]]&gt;0, YEAR(TODAY())-Homes[[#This Row],[yr_renovated]], YEAR(TODAY())-Homes[[#This Row],[yr_built]])</f>
        <v>31</v>
      </c>
      <c r="S1610">
        <v>2</v>
      </c>
      <c r="T1610" s="2">
        <v>41787</v>
      </c>
      <c r="U1610" s="3">
        <v>2.5</v>
      </c>
      <c r="V1610" s="4">
        <f>IFERROR(Homes[[#This Row],[sqft_above]]+Homes[[#This Row],[sqft_basement]]," ")</f>
        <v>1720</v>
      </c>
      <c r="W1610" s="4">
        <v>4006</v>
      </c>
      <c r="X1610">
        <v>0</v>
      </c>
      <c r="Y1610">
        <v>0</v>
      </c>
      <c r="Z1610">
        <v>3</v>
      </c>
      <c r="AA1610" s="4">
        <v>1720</v>
      </c>
      <c r="AB1610" s="4">
        <v>0</v>
      </c>
      <c r="AC1610">
        <v>1994</v>
      </c>
      <c r="AD1610" t="s">
        <v>1737</v>
      </c>
      <c r="AE1610" t="s">
        <v>79</v>
      </c>
      <c r="AF1610" t="s">
        <v>80</v>
      </c>
    </row>
    <row r="1611" spans="1:32">
      <c r="A1611" t="str">
        <f>PROPER(TRIM(Homes[[#This Row],[street]]))</f>
        <v>20645 Se 123Rd St</v>
      </c>
      <c r="B1611" t="str">
        <f>PROPER(TRIM(Homes[[#This Row],[city]]))</f>
        <v>Issaquah</v>
      </c>
      <c r="C1611" t="str">
        <f>_xlfn.TEXTBEFORE(Homes[[#This Row],[statezip]]," ")</f>
        <v>WA</v>
      </c>
      <c r="D1611" s="6" t="str">
        <f>_xlfn.TEXTAFTER(Homes[[#This Row],[statezip]]," ")</f>
        <v>98027</v>
      </c>
      <c r="E1611" s="1">
        <v>535000</v>
      </c>
      <c r="F1611">
        <v>5</v>
      </c>
      <c r="G1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11" s="3" t="str">
        <f>Homes[[#This Row],[bedrooms]] &amp; " bd | " &amp; TEXT(Homes[[#This Row],[bathrooms]],"0.##") &amp; " ba"</f>
        <v>5 bd | 2.25 ba</v>
      </c>
      <c r="I1611" s="4">
        <v>2520</v>
      </c>
      <c r="J1611" s="1">
        <f>IFERROR(Homes[[#This Row],[price]]/Homes[[#This Row],[sqft_living]]," ")</f>
        <v>212.30158730158729</v>
      </c>
      <c r="K1611" s="4">
        <f>IFERROR(Homes[[#This Row],[sqft_lot]]/43560," ")</f>
        <v>1.129981634527089</v>
      </c>
      <c r="L1611" t="str">
        <f>IF(Homes[[#This Row],[waterfront]]=1, "Yes","No")</f>
        <v>No</v>
      </c>
      <c r="M1611" s="4" t="str">
        <f>IF(Homes[[#This Row],[sqft_basement]]&gt;0, "Yes","No")</f>
        <v>No</v>
      </c>
      <c r="N1611" t="str">
        <f>CHOOSE(Homes[[#This Row],[view]]+1, "None","Fair","Good","Great","Excellent")</f>
        <v>None</v>
      </c>
      <c r="O1611" t="str">
        <f>CHOOSE(Homes[[#This Row],[condition]], "Poor","Fair","Average","Good","Excellent")</f>
        <v>Good</v>
      </c>
      <c r="P1611">
        <f ca="1">YEAR(TODAY())-Homes[[#This Row],[yr_built]]</f>
        <v>47</v>
      </c>
      <c r="Q1611">
        <v>2000</v>
      </c>
      <c r="R1611">
        <f ca="1">IF(Homes[[#This Row],[yr_renovated]]&gt;0, YEAR(TODAY())-Homes[[#This Row],[yr_renovated]], YEAR(TODAY())-Homes[[#This Row],[yr_built]])</f>
        <v>25</v>
      </c>
      <c r="S1611">
        <v>2</v>
      </c>
      <c r="T1611" s="2">
        <v>41801</v>
      </c>
      <c r="U1611" s="3">
        <v>2.25</v>
      </c>
      <c r="V1611" s="4">
        <f>IFERROR(Homes[[#This Row],[sqft_above]]+Homes[[#This Row],[sqft_basement]]," ")</f>
        <v>2520</v>
      </c>
      <c r="W1611" s="4">
        <v>49222</v>
      </c>
      <c r="X1611">
        <v>0</v>
      </c>
      <c r="Y1611">
        <v>0</v>
      </c>
      <c r="Z1611">
        <v>4</v>
      </c>
      <c r="AA1611" s="4">
        <v>2520</v>
      </c>
      <c r="AB1611" s="4">
        <v>0</v>
      </c>
      <c r="AC1611">
        <v>1978</v>
      </c>
      <c r="AD1611" t="s">
        <v>1738</v>
      </c>
      <c r="AE1611" t="s">
        <v>79</v>
      </c>
      <c r="AF1611" t="s">
        <v>82</v>
      </c>
    </row>
    <row r="1612" spans="1:32">
      <c r="A1612" t="str">
        <f>PROPER(TRIM(Homes[[#This Row],[street]]))</f>
        <v>7810 Ne 199Th St</v>
      </c>
      <c r="B1612" t="str">
        <f>PROPER(TRIM(Homes[[#This Row],[city]]))</f>
        <v>Kenmore</v>
      </c>
      <c r="C1612" t="str">
        <f>_xlfn.TEXTBEFORE(Homes[[#This Row],[statezip]]," ")</f>
        <v>WA</v>
      </c>
      <c r="D1612" s="6" t="str">
        <f>_xlfn.TEXTAFTER(Homes[[#This Row],[statezip]]," ")</f>
        <v>98028</v>
      </c>
      <c r="E1612" s="1">
        <v>535000</v>
      </c>
      <c r="F1612">
        <v>4</v>
      </c>
      <c r="G1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2" s="3" t="str">
        <f>Homes[[#This Row],[bedrooms]] &amp; " bd | " &amp; TEXT(Homes[[#This Row],[bathrooms]],"0.##") &amp; " ba"</f>
        <v>4 bd | 2.5 ba</v>
      </c>
      <c r="I1612" s="4">
        <v>2610</v>
      </c>
      <c r="J1612" s="1">
        <f>IFERROR(Homes[[#This Row],[price]]/Homes[[#This Row],[sqft_living]]," ")</f>
        <v>204.9808429118774</v>
      </c>
      <c r="K1612" s="4">
        <f>IFERROR(Homes[[#This Row],[sqft_lot]]/43560," ")</f>
        <v>0.10548668503213958</v>
      </c>
      <c r="L1612" t="str">
        <f>IF(Homes[[#This Row],[waterfront]]=1, "Yes","No")</f>
        <v>No</v>
      </c>
      <c r="M1612" s="4" t="str">
        <f>IF(Homes[[#This Row],[sqft_basement]]&gt;0, "Yes","No")</f>
        <v>No</v>
      </c>
      <c r="N1612" t="str">
        <f>CHOOSE(Homes[[#This Row],[view]]+1, "None","Fair","Good","Great","Excellent")</f>
        <v>None</v>
      </c>
      <c r="O1612" t="str">
        <f>CHOOSE(Homes[[#This Row],[condition]], "Poor","Fair","Average","Good","Excellent")</f>
        <v>Average</v>
      </c>
      <c r="P1612">
        <f ca="1">YEAR(TODAY())-Homes[[#This Row],[yr_built]]</f>
        <v>17</v>
      </c>
      <c r="Q1612">
        <v>0</v>
      </c>
      <c r="R1612">
        <f ca="1">IF(Homes[[#This Row],[yr_renovated]]&gt;0, YEAR(TODAY())-Homes[[#This Row],[yr_renovated]], YEAR(TODAY())-Homes[[#This Row],[yr_built]])</f>
        <v>17</v>
      </c>
      <c r="S1612">
        <v>2</v>
      </c>
      <c r="T1612" s="2">
        <v>41808</v>
      </c>
      <c r="U1612" s="3">
        <v>2.5</v>
      </c>
      <c r="V1612" s="4">
        <f>IFERROR(Homes[[#This Row],[sqft_above]]+Homes[[#This Row],[sqft_basement]]," ")</f>
        <v>2610</v>
      </c>
      <c r="W1612" s="4">
        <v>4595</v>
      </c>
      <c r="X1612">
        <v>0</v>
      </c>
      <c r="Y1612">
        <v>0</v>
      </c>
      <c r="Z1612">
        <v>3</v>
      </c>
      <c r="AA1612" s="4">
        <v>2610</v>
      </c>
      <c r="AB1612" s="4">
        <v>0</v>
      </c>
      <c r="AC1612">
        <v>2008</v>
      </c>
      <c r="AD1612" t="s">
        <v>1739</v>
      </c>
      <c r="AE1612" t="s">
        <v>329</v>
      </c>
      <c r="AF1612" t="s">
        <v>330</v>
      </c>
    </row>
    <row r="1613" spans="1:32">
      <c r="A1613" t="str">
        <f>PROPER(TRIM(Homes[[#This Row],[street]]))</f>
        <v>9115 227 Ave Ne</v>
      </c>
      <c r="B1613" t="str">
        <f>PROPER(TRIM(Homes[[#This Row],[city]]))</f>
        <v>Redmond</v>
      </c>
      <c r="C1613" t="str">
        <f>_xlfn.TEXTBEFORE(Homes[[#This Row],[statezip]]," ")</f>
        <v>WA</v>
      </c>
      <c r="D1613" s="6" t="str">
        <f>_xlfn.TEXTAFTER(Homes[[#This Row],[statezip]]," ")</f>
        <v>98053</v>
      </c>
      <c r="E1613" s="1">
        <v>535000</v>
      </c>
      <c r="F1613">
        <v>3</v>
      </c>
      <c r="G1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13" s="3" t="str">
        <f>Homes[[#This Row],[bedrooms]] &amp; " bd | " &amp; TEXT(Homes[[#This Row],[bathrooms]],"0.##") &amp; " ba"</f>
        <v>3 bd | 2. ba</v>
      </c>
      <c r="I1613" s="4">
        <v>2120</v>
      </c>
      <c r="J1613" s="1">
        <f>IFERROR(Homes[[#This Row],[price]]/Homes[[#This Row],[sqft_living]]," ")</f>
        <v>252.35849056603774</v>
      </c>
      <c r="K1613" s="4">
        <f>IFERROR(Homes[[#This Row],[sqft_lot]]/43560," ")</f>
        <v>9.366391184573003E-2</v>
      </c>
      <c r="L1613" t="str">
        <f>IF(Homes[[#This Row],[waterfront]]=1, "Yes","No")</f>
        <v>No</v>
      </c>
      <c r="M1613" s="4" t="str">
        <f>IF(Homes[[#This Row],[sqft_basement]]&gt;0, "Yes","No")</f>
        <v>No</v>
      </c>
      <c r="N1613" t="str">
        <f>CHOOSE(Homes[[#This Row],[view]]+1, "None","Fair","Good","Great","Excellent")</f>
        <v>None</v>
      </c>
      <c r="O1613" t="str">
        <f>CHOOSE(Homes[[#This Row],[condition]], "Poor","Fair","Average","Good","Excellent")</f>
        <v>Average</v>
      </c>
      <c r="P1613">
        <f ca="1">YEAR(TODAY())-Homes[[#This Row],[yr_built]]</f>
        <v>22</v>
      </c>
      <c r="Q1613">
        <v>0</v>
      </c>
      <c r="R1613">
        <f ca="1">IF(Homes[[#This Row],[yr_renovated]]&gt;0, YEAR(TODAY())-Homes[[#This Row],[yr_renovated]], YEAR(TODAY())-Homes[[#This Row],[yr_built]])</f>
        <v>22</v>
      </c>
      <c r="S1613">
        <v>2</v>
      </c>
      <c r="T1613" s="2">
        <v>41808</v>
      </c>
      <c r="U1613" s="3">
        <v>2</v>
      </c>
      <c r="V1613" s="4">
        <f>IFERROR(Homes[[#This Row],[sqft_above]]+Homes[[#This Row],[sqft_basement]]," ")</f>
        <v>2120</v>
      </c>
      <c r="W1613" s="4">
        <v>4080</v>
      </c>
      <c r="X1613">
        <v>0</v>
      </c>
      <c r="Y1613">
        <v>0</v>
      </c>
      <c r="Z1613">
        <v>3</v>
      </c>
      <c r="AA1613" s="4">
        <v>2120</v>
      </c>
      <c r="AB1613" s="4">
        <v>0</v>
      </c>
      <c r="AC1613">
        <v>2003</v>
      </c>
      <c r="AD1613" t="s">
        <v>1740</v>
      </c>
      <c r="AE1613" t="s">
        <v>137</v>
      </c>
      <c r="AF1613" t="s">
        <v>208</v>
      </c>
    </row>
    <row r="1614" spans="1:32">
      <c r="A1614" t="str">
        <f>PROPER(TRIM(Homes[[#This Row],[street]]))</f>
        <v>10526 157Th Ave Ne</v>
      </c>
      <c r="B1614" t="str">
        <f>PROPER(TRIM(Homes[[#This Row],[city]]))</f>
        <v>Redmond</v>
      </c>
      <c r="C1614" t="str">
        <f>_xlfn.TEXTBEFORE(Homes[[#This Row],[statezip]]," ")</f>
        <v>WA</v>
      </c>
      <c r="D1614" s="6" t="str">
        <f>_xlfn.TEXTAFTER(Homes[[#This Row],[statezip]]," ")</f>
        <v>98052</v>
      </c>
      <c r="E1614" s="1">
        <v>535000</v>
      </c>
      <c r="F1614">
        <v>3</v>
      </c>
      <c r="G1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4" s="3" t="str">
        <f>Homes[[#This Row],[bedrooms]] &amp; " bd | " &amp; TEXT(Homes[[#This Row],[bathrooms]],"0.##") &amp; " ba"</f>
        <v>3 bd | 2.5 ba</v>
      </c>
      <c r="I1614" s="4">
        <v>2210</v>
      </c>
      <c r="J1614" s="1">
        <f>IFERROR(Homes[[#This Row],[price]]/Homes[[#This Row],[sqft_living]]," ")</f>
        <v>242.08144796380091</v>
      </c>
      <c r="K1614" s="4">
        <f>IFERROR(Homes[[#This Row],[sqft_lot]]/43560," ")</f>
        <v>0.17493112947658401</v>
      </c>
      <c r="L1614" t="str">
        <f>IF(Homes[[#This Row],[waterfront]]=1, "Yes","No")</f>
        <v>No</v>
      </c>
      <c r="M1614" s="4" t="str">
        <f>IF(Homes[[#This Row],[sqft_basement]]&gt;0, "Yes","No")</f>
        <v>No</v>
      </c>
      <c r="N1614" t="str">
        <f>CHOOSE(Homes[[#This Row],[view]]+1, "None","Fair","Good","Great","Excellent")</f>
        <v>None</v>
      </c>
      <c r="O1614" t="str">
        <f>CHOOSE(Homes[[#This Row],[condition]], "Poor","Fair","Average","Good","Excellent")</f>
        <v>Average</v>
      </c>
      <c r="P1614">
        <f ca="1">YEAR(TODAY())-Homes[[#This Row],[yr_built]]</f>
        <v>31</v>
      </c>
      <c r="Q1614">
        <v>0</v>
      </c>
      <c r="R1614">
        <f ca="1">IF(Homes[[#This Row],[yr_renovated]]&gt;0, YEAR(TODAY())-Homes[[#This Row],[yr_renovated]], YEAR(TODAY())-Homes[[#This Row],[yr_built]])</f>
        <v>31</v>
      </c>
      <c r="S1614">
        <v>2</v>
      </c>
      <c r="T1614" s="2">
        <v>41782</v>
      </c>
      <c r="U1614" s="3">
        <v>2.5</v>
      </c>
      <c r="V1614" s="4">
        <f>IFERROR(Homes[[#This Row],[sqft_above]]+Homes[[#This Row],[sqft_basement]]," ")</f>
        <v>2210</v>
      </c>
      <c r="W1614" s="4">
        <v>7620</v>
      </c>
      <c r="X1614">
        <v>0</v>
      </c>
      <c r="Y1614">
        <v>0</v>
      </c>
      <c r="Z1614">
        <v>3</v>
      </c>
      <c r="AA1614" s="4">
        <v>2210</v>
      </c>
      <c r="AB1614" s="4">
        <v>0</v>
      </c>
      <c r="AC1614">
        <v>1994</v>
      </c>
      <c r="AD1614" t="s">
        <v>1741</v>
      </c>
      <c r="AE1614" t="s">
        <v>137</v>
      </c>
      <c r="AF1614" t="s">
        <v>138</v>
      </c>
    </row>
    <row r="1615" spans="1:32">
      <c r="A1615" t="str">
        <f>PROPER(TRIM(Homes[[#This Row],[street]]))</f>
        <v>5351 Ne 4Th Ct</v>
      </c>
      <c r="B1615" t="str">
        <f>PROPER(TRIM(Homes[[#This Row],[city]]))</f>
        <v>Renton</v>
      </c>
      <c r="C1615" t="str">
        <f>_xlfn.TEXTBEFORE(Homes[[#This Row],[statezip]]," ")</f>
        <v>WA</v>
      </c>
      <c r="D1615" s="6" t="str">
        <f>_xlfn.TEXTAFTER(Homes[[#This Row],[statezip]]," ")</f>
        <v>98059</v>
      </c>
      <c r="E1615" s="1">
        <v>535000</v>
      </c>
      <c r="F1615">
        <v>4</v>
      </c>
      <c r="G1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15" s="3" t="str">
        <f>Homes[[#This Row],[bedrooms]] &amp; " bd | " &amp; TEXT(Homes[[#This Row],[bathrooms]],"0.##") &amp; " ba"</f>
        <v>4 bd | 2.75 ba</v>
      </c>
      <c r="I1615" s="4">
        <v>3070</v>
      </c>
      <c r="J1615" s="1">
        <f>IFERROR(Homes[[#This Row],[price]]/Homes[[#This Row],[sqft_living]]," ")</f>
        <v>174.26710097719871</v>
      </c>
      <c r="K1615" s="4">
        <f>IFERROR(Homes[[#This Row],[sqft_lot]]/43560," ")</f>
        <v>0.16531221303948576</v>
      </c>
      <c r="L1615" t="str">
        <f>IF(Homes[[#This Row],[waterfront]]=1, "Yes","No")</f>
        <v>No</v>
      </c>
      <c r="M1615" s="4" t="str">
        <f>IF(Homes[[#This Row],[sqft_basement]]&gt;0, "Yes","No")</f>
        <v>No</v>
      </c>
      <c r="N1615" t="str">
        <f>CHOOSE(Homes[[#This Row],[view]]+1, "None","Fair","Good","Great","Excellent")</f>
        <v>None</v>
      </c>
      <c r="O1615" t="str">
        <f>CHOOSE(Homes[[#This Row],[condition]], "Poor","Fair","Average","Good","Excellent")</f>
        <v>Average</v>
      </c>
      <c r="P1615">
        <f ca="1">YEAR(TODAY())-Homes[[#This Row],[yr_built]]</f>
        <v>19</v>
      </c>
      <c r="Q1615">
        <v>0</v>
      </c>
      <c r="R1615">
        <f ca="1">IF(Homes[[#This Row],[yr_renovated]]&gt;0, YEAR(TODAY())-Homes[[#This Row],[yr_renovated]], YEAR(TODAY())-Homes[[#This Row],[yr_built]])</f>
        <v>19</v>
      </c>
      <c r="S1615">
        <v>2</v>
      </c>
      <c r="T1615" s="2">
        <v>41807</v>
      </c>
      <c r="U1615" s="3">
        <v>2.75</v>
      </c>
      <c r="V1615" s="4">
        <f>IFERROR(Homes[[#This Row],[sqft_above]]+Homes[[#This Row],[sqft_basement]]," ")</f>
        <v>3070</v>
      </c>
      <c r="W1615" s="4">
        <v>7201</v>
      </c>
      <c r="X1615">
        <v>0</v>
      </c>
      <c r="Y1615">
        <v>0</v>
      </c>
      <c r="Z1615">
        <v>3</v>
      </c>
      <c r="AA1615" s="4">
        <v>3070</v>
      </c>
      <c r="AB1615" s="4">
        <v>0</v>
      </c>
      <c r="AC1615">
        <v>2006</v>
      </c>
      <c r="AD1615" t="s">
        <v>1742</v>
      </c>
      <c r="AE1615" t="s">
        <v>319</v>
      </c>
      <c r="AF1615" t="s">
        <v>282</v>
      </c>
    </row>
    <row r="1616" spans="1:32">
      <c r="A1616" t="str">
        <f>PROPER(TRIM(Homes[[#This Row],[street]]))</f>
        <v>463 243Rd Pl Se</v>
      </c>
      <c r="B1616" t="str">
        <f>PROPER(TRIM(Homes[[#This Row],[city]]))</f>
        <v>Sammamish</v>
      </c>
      <c r="C1616" t="str">
        <f>_xlfn.TEXTBEFORE(Homes[[#This Row],[statezip]]," ")</f>
        <v>WA</v>
      </c>
      <c r="D1616" s="6" t="str">
        <f>_xlfn.TEXTAFTER(Homes[[#This Row],[statezip]]," ")</f>
        <v>98074</v>
      </c>
      <c r="E1616" s="1">
        <v>535000</v>
      </c>
      <c r="F1616">
        <v>3</v>
      </c>
      <c r="G1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6" s="3" t="str">
        <f>Homes[[#This Row],[bedrooms]] &amp; " bd | " &amp; TEXT(Homes[[#This Row],[bathrooms]],"0.##") &amp; " ba"</f>
        <v>3 bd | 2.5 ba</v>
      </c>
      <c r="I1616" s="4">
        <v>2070</v>
      </c>
      <c r="J1616" s="1">
        <f>IFERROR(Homes[[#This Row],[price]]/Homes[[#This Row],[sqft_living]]," ")</f>
        <v>258.45410628019323</v>
      </c>
      <c r="K1616" s="4">
        <f>IFERROR(Homes[[#This Row],[sqft_lot]]/43560," ")</f>
        <v>9.4857667584940311E-2</v>
      </c>
      <c r="L1616" t="str">
        <f>IF(Homes[[#This Row],[waterfront]]=1, "Yes","No")</f>
        <v>No</v>
      </c>
      <c r="M1616" s="4" t="str">
        <f>IF(Homes[[#This Row],[sqft_basement]]&gt;0, "Yes","No")</f>
        <v>No</v>
      </c>
      <c r="N1616" t="str">
        <f>CHOOSE(Homes[[#This Row],[view]]+1, "None","Fair","Good","Great","Excellent")</f>
        <v>None</v>
      </c>
      <c r="O1616" t="str">
        <f>CHOOSE(Homes[[#This Row],[condition]], "Poor","Fair","Average","Good","Excellent")</f>
        <v>Average</v>
      </c>
      <c r="P1616">
        <f ca="1">YEAR(TODAY())-Homes[[#This Row],[yr_built]]</f>
        <v>26</v>
      </c>
      <c r="Q1616">
        <v>0</v>
      </c>
      <c r="R1616">
        <f ca="1">IF(Homes[[#This Row],[yr_renovated]]&gt;0, YEAR(TODAY())-Homes[[#This Row],[yr_renovated]], YEAR(TODAY())-Homes[[#This Row],[yr_built]])</f>
        <v>26</v>
      </c>
      <c r="S1616">
        <v>2</v>
      </c>
      <c r="T1616" s="2">
        <v>41814</v>
      </c>
      <c r="U1616" s="3">
        <v>2.5</v>
      </c>
      <c r="V1616" s="4">
        <f>IFERROR(Homes[[#This Row],[sqft_above]]+Homes[[#This Row],[sqft_basement]]," ")</f>
        <v>2070</v>
      </c>
      <c r="W1616" s="4">
        <v>4132</v>
      </c>
      <c r="X1616">
        <v>0</v>
      </c>
      <c r="Y1616">
        <v>0</v>
      </c>
      <c r="Z1616">
        <v>3</v>
      </c>
      <c r="AA1616" s="4">
        <v>2070</v>
      </c>
      <c r="AB1616" s="4">
        <v>0</v>
      </c>
      <c r="AC1616">
        <v>1999</v>
      </c>
      <c r="AD1616" t="s">
        <v>1743</v>
      </c>
      <c r="AE1616" t="s">
        <v>102</v>
      </c>
      <c r="AF1616" t="s">
        <v>266</v>
      </c>
    </row>
    <row r="1617" spans="1:32">
      <c r="A1617" t="str">
        <f>PROPER(TRIM(Homes[[#This Row],[street]]))</f>
        <v>501 Ne Ravenna Blvd</v>
      </c>
      <c r="B1617" t="str">
        <f>PROPER(TRIM(Homes[[#This Row],[city]]))</f>
        <v>Seattle</v>
      </c>
      <c r="C1617" t="str">
        <f>_xlfn.TEXTBEFORE(Homes[[#This Row],[statezip]]," ")</f>
        <v>WA</v>
      </c>
      <c r="D1617" s="6" t="str">
        <f>_xlfn.TEXTAFTER(Homes[[#This Row],[statezip]]," ")</f>
        <v>98115</v>
      </c>
      <c r="E1617" s="1">
        <v>535000</v>
      </c>
      <c r="F1617">
        <v>3</v>
      </c>
      <c r="G1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17" s="3" t="str">
        <f>Homes[[#This Row],[bedrooms]] &amp; " bd | " &amp; TEXT(Homes[[#This Row],[bathrooms]],"0.##") &amp; " ba"</f>
        <v>3 bd | 2.5 ba</v>
      </c>
      <c r="I1617" s="4">
        <v>1360</v>
      </c>
      <c r="J1617" s="1">
        <f>IFERROR(Homes[[#This Row],[price]]/Homes[[#This Row],[sqft_living]]," ")</f>
        <v>393.38235294117646</v>
      </c>
      <c r="K1617" s="4">
        <f>IFERROR(Homes[[#This Row],[sqft_lot]]/43560," ")</f>
        <v>2.3324150596877868E-2</v>
      </c>
      <c r="L1617" t="str">
        <f>IF(Homes[[#This Row],[waterfront]]=1, "Yes","No")</f>
        <v>No</v>
      </c>
      <c r="M1617" s="4" t="str">
        <f>IF(Homes[[#This Row],[sqft_basement]]&gt;0, "Yes","No")</f>
        <v>Yes</v>
      </c>
      <c r="N1617" t="str">
        <f>CHOOSE(Homes[[#This Row],[view]]+1, "None","Fair","Good","Great","Excellent")</f>
        <v>None</v>
      </c>
      <c r="O1617" t="str">
        <f>CHOOSE(Homes[[#This Row],[condition]], "Poor","Fair","Average","Good","Excellent")</f>
        <v>Average</v>
      </c>
      <c r="P1617">
        <f ca="1">YEAR(TODAY())-Homes[[#This Row],[yr_built]]</f>
        <v>22</v>
      </c>
      <c r="Q1617">
        <v>0</v>
      </c>
      <c r="R1617">
        <f ca="1">IF(Homes[[#This Row],[yr_renovated]]&gt;0, YEAR(TODAY())-Homes[[#This Row],[yr_renovated]], YEAR(TODAY())-Homes[[#This Row],[yr_built]])</f>
        <v>22</v>
      </c>
      <c r="S1617">
        <v>3</v>
      </c>
      <c r="T1617" s="2">
        <v>41788</v>
      </c>
      <c r="U1617" s="3">
        <v>2.5</v>
      </c>
      <c r="V1617" s="4">
        <f>IFERROR(Homes[[#This Row],[sqft_above]]+Homes[[#This Row],[sqft_basement]]," ")</f>
        <v>1360</v>
      </c>
      <c r="W1617" s="4">
        <v>1016</v>
      </c>
      <c r="X1617">
        <v>0</v>
      </c>
      <c r="Y1617">
        <v>0</v>
      </c>
      <c r="Z1617">
        <v>3</v>
      </c>
      <c r="AA1617" s="4">
        <v>1310</v>
      </c>
      <c r="AB1617" s="4">
        <v>50</v>
      </c>
      <c r="AC1617">
        <v>2003</v>
      </c>
      <c r="AD1617" t="s">
        <v>1744</v>
      </c>
      <c r="AE1617" t="s">
        <v>49</v>
      </c>
      <c r="AF1617" t="s">
        <v>154</v>
      </c>
    </row>
    <row r="1618" spans="1:32">
      <c r="A1618" t="str">
        <f>PROPER(TRIM(Homes[[#This Row],[street]]))</f>
        <v>3027 Nw 67Th St</v>
      </c>
      <c r="B1618" t="str">
        <f>PROPER(TRIM(Homes[[#This Row],[city]]))</f>
        <v>Seattle</v>
      </c>
      <c r="C1618" t="str">
        <f>_xlfn.TEXTBEFORE(Homes[[#This Row],[statezip]]," ")</f>
        <v>WA</v>
      </c>
      <c r="D1618" s="6" t="str">
        <f>_xlfn.TEXTAFTER(Homes[[#This Row],[statezip]]," ")</f>
        <v>98117</v>
      </c>
      <c r="E1618" s="1">
        <v>535000</v>
      </c>
      <c r="F1618">
        <v>4</v>
      </c>
      <c r="G1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18" s="3" t="str">
        <f>Homes[[#This Row],[bedrooms]] &amp; " bd | " &amp; TEXT(Homes[[#This Row],[bathrooms]],"0.##") &amp; " ba"</f>
        <v>4 bd | 1.75 ba</v>
      </c>
      <c r="I1618" s="4">
        <v>1420</v>
      </c>
      <c r="J1618" s="1">
        <f>IFERROR(Homes[[#This Row],[price]]/Homes[[#This Row],[sqft_living]]," ")</f>
        <v>376.76056338028167</v>
      </c>
      <c r="K1618" s="4">
        <f>IFERROR(Homes[[#This Row],[sqft_lot]]/43560," ")</f>
        <v>0.1147842056932966</v>
      </c>
      <c r="L1618" t="str">
        <f>IF(Homes[[#This Row],[waterfront]]=1, "Yes","No")</f>
        <v>No</v>
      </c>
      <c r="M1618" s="4" t="str">
        <f>IF(Homes[[#This Row],[sqft_basement]]&gt;0, "Yes","No")</f>
        <v>No</v>
      </c>
      <c r="N1618" t="str">
        <f>CHOOSE(Homes[[#This Row],[view]]+1, "None","Fair","Good","Great","Excellent")</f>
        <v>None</v>
      </c>
      <c r="O1618" t="str">
        <f>CHOOSE(Homes[[#This Row],[condition]], "Poor","Fair","Average","Good","Excellent")</f>
        <v>Good</v>
      </c>
      <c r="P1618">
        <f ca="1">YEAR(TODAY())-Homes[[#This Row],[yr_built]]</f>
        <v>80</v>
      </c>
      <c r="Q1618">
        <v>0</v>
      </c>
      <c r="R1618">
        <f ca="1">IF(Homes[[#This Row],[yr_renovated]]&gt;0, YEAR(TODAY())-Homes[[#This Row],[yr_renovated]], YEAR(TODAY())-Homes[[#This Row],[yr_built]])</f>
        <v>80</v>
      </c>
      <c r="S1618">
        <v>1.5</v>
      </c>
      <c r="T1618" s="2">
        <v>41821</v>
      </c>
      <c r="U1618" s="3">
        <v>1.75</v>
      </c>
      <c r="V1618" s="4">
        <f>IFERROR(Homes[[#This Row],[sqft_above]]+Homes[[#This Row],[sqft_basement]]," ")</f>
        <v>1420</v>
      </c>
      <c r="W1618" s="4">
        <v>5000</v>
      </c>
      <c r="X1618">
        <v>0</v>
      </c>
      <c r="Y1618">
        <v>0</v>
      </c>
      <c r="Z1618">
        <v>4</v>
      </c>
      <c r="AA1618" s="4">
        <v>1420</v>
      </c>
      <c r="AB1618" s="4">
        <v>0</v>
      </c>
      <c r="AC1618">
        <v>1945</v>
      </c>
      <c r="AD1618" t="s">
        <v>1745</v>
      </c>
      <c r="AE1618" t="s">
        <v>49</v>
      </c>
      <c r="AF1618" t="s">
        <v>204</v>
      </c>
    </row>
    <row r="1619" spans="1:32">
      <c r="A1619" t="str">
        <f>PROPER(TRIM(Homes[[#This Row],[street]]))</f>
        <v>1317 N 79Th St</v>
      </c>
      <c r="B1619" t="str">
        <f>PROPER(TRIM(Homes[[#This Row],[city]]))</f>
        <v>Seattle</v>
      </c>
      <c r="C1619" t="str">
        <f>_xlfn.TEXTBEFORE(Homes[[#This Row],[statezip]]," ")</f>
        <v>WA</v>
      </c>
      <c r="D1619" s="6" t="str">
        <f>_xlfn.TEXTAFTER(Homes[[#This Row],[statezip]]," ")</f>
        <v>98103</v>
      </c>
      <c r="E1619" s="1">
        <v>535000</v>
      </c>
      <c r="F1619">
        <v>2</v>
      </c>
      <c r="G1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19" s="3" t="str">
        <f>Homes[[#This Row],[bedrooms]] &amp; " bd | " &amp; TEXT(Homes[[#This Row],[bathrooms]],"0.##") &amp; " ba"</f>
        <v>2 bd | 1. ba</v>
      </c>
      <c r="I1619" s="4">
        <v>1030</v>
      </c>
      <c r="J1619" s="1">
        <f>IFERROR(Homes[[#This Row],[price]]/Homes[[#This Row],[sqft_living]]," ")</f>
        <v>519.4174757281553</v>
      </c>
      <c r="K1619" s="4">
        <f>IFERROR(Homes[[#This Row],[sqft_lot]]/43560," ")</f>
        <v>0.11113406795224977</v>
      </c>
      <c r="L1619" t="str">
        <f>IF(Homes[[#This Row],[waterfront]]=1, "Yes","No")</f>
        <v>No</v>
      </c>
      <c r="M1619" s="4" t="str">
        <f>IF(Homes[[#This Row],[sqft_basement]]&gt;0, "Yes","No")</f>
        <v>Yes</v>
      </c>
      <c r="N1619" t="str">
        <f>CHOOSE(Homes[[#This Row],[view]]+1, "None","Fair","Good","Great","Excellent")</f>
        <v>None</v>
      </c>
      <c r="O1619" t="str">
        <f>CHOOSE(Homes[[#This Row],[condition]], "Poor","Fair","Average","Good","Excellent")</f>
        <v>Average</v>
      </c>
      <c r="P1619">
        <f ca="1">YEAR(TODAY())-Homes[[#This Row],[yr_built]]</f>
        <v>86</v>
      </c>
      <c r="Q1619">
        <v>1969</v>
      </c>
      <c r="R1619">
        <f ca="1">IF(Homes[[#This Row],[yr_renovated]]&gt;0, YEAR(TODAY())-Homes[[#This Row],[yr_renovated]], YEAR(TODAY())-Homes[[#This Row],[yr_built]])</f>
        <v>56</v>
      </c>
      <c r="S1619">
        <v>1</v>
      </c>
      <c r="T1619" s="2">
        <v>41780</v>
      </c>
      <c r="U1619" s="3">
        <v>1</v>
      </c>
      <c r="V1619" s="4">
        <f>IFERROR(Homes[[#This Row],[sqft_above]]+Homes[[#This Row],[sqft_basement]]," ")</f>
        <v>1030</v>
      </c>
      <c r="W1619" s="4">
        <v>4841</v>
      </c>
      <c r="X1619">
        <v>0</v>
      </c>
      <c r="Y1619">
        <v>0</v>
      </c>
      <c r="Z1619">
        <v>3</v>
      </c>
      <c r="AA1619" s="4">
        <v>920</v>
      </c>
      <c r="AB1619" s="4">
        <v>110</v>
      </c>
      <c r="AC1619">
        <v>1939</v>
      </c>
      <c r="AD1619" t="s">
        <v>1746</v>
      </c>
      <c r="AE1619" t="s">
        <v>49</v>
      </c>
      <c r="AF1619" t="s">
        <v>172</v>
      </c>
    </row>
    <row r="1620" spans="1:32">
      <c r="A1620" t="str">
        <f>PROPER(TRIM(Homes[[#This Row],[street]]))</f>
        <v>2523 42Nd Ave W</v>
      </c>
      <c r="B1620" t="str">
        <f>PROPER(TRIM(Homes[[#This Row],[city]]))</f>
        <v>Seattle</v>
      </c>
      <c r="C1620" t="str">
        <f>_xlfn.TEXTBEFORE(Homes[[#This Row],[statezip]]," ")</f>
        <v>WA</v>
      </c>
      <c r="D1620" s="6" t="str">
        <f>_xlfn.TEXTAFTER(Homes[[#This Row],[statezip]]," ")</f>
        <v>98199</v>
      </c>
      <c r="E1620" s="1">
        <v>535000</v>
      </c>
      <c r="F1620">
        <v>4</v>
      </c>
      <c r="G1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20" s="3" t="str">
        <f>Homes[[#This Row],[bedrooms]] &amp; " bd | " &amp; TEXT(Homes[[#This Row],[bathrooms]],"0.##") &amp; " ba"</f>
        <v>4 bd | 2.25 ba</v>
      </c>
      <c r="I1620" s="4">
        <v>2290</v>
      </c>
      <c r="J1620" s="1">
        <f>IFERROR(Homes[[#This Row],[price]]/Homes[[#This Row],[sqft_living]]," ")</f>
        <v>233.62445414847161</v>
      </c>
      <c r="K1620" s="4">
        <f>IFERROR(Homes[[#This Row],[sqft_lot]]/43560," ")</f>
        <v>0.12281910009182737</v>
      </c>
      <c r="L1620" t="str">
        <f>IF(Homes[[#This Row],[waterfront]]=1, "Yes","No")</f>
        <v>No</v>
      </c>
      <c r="M1620" s="4" t="str">
        <f>IF(Homes[[#This Row],[sqft_basement]]&gt;0, "Yes","No")</f>
        <v>Yes</v>
      </c>
      <c r="N1620" t="str">
        <f>CHOOSE(Homes[[#This Row],[view]]+1, "None","Fair","Good","Great","Excellent")</f>
        <v>None</v>
      </c>
      <c r="O1620" t="str">
        <f>CHOOSE(Homes[[#This Row],[condition]], "Poor","Fair","Average","Good","Excellent")</f>
        <v>Good</v>
      </c>
      <c r="P1620">
        <f ca="1">YEAR(TODAY())-Homes[[#This Row],[yr_built]]</f>
        <v>67</v>
      </c>
      <c r="Q1620">
        <v>1972</v>
      </c>
      <c r="R1620">
        <f ca="1">IF(Homes[[#This Row],[yr_renovated]]&gt;0, YEAR(TODAY())-Homes[[#This Row],[yr_renovated]], YEAR(TODAY())-Homes[[#This Row],[yr_built]])</f>
        <v>53</v>
      </c>
      <c r="S1620">
        <v>2</v>
      </c>
      <c r="T1620" s="2">
        <v>41793</v>
      </c>
      <c r="U1620" s="3">
        <v>2.25</v>
      </c>
      <c r="V1620" s="4">
        <f>IFERROR(Homes[[#This Row],[sqft_above]]+Homes[[#This Row],[sqft_basement]]," ")</f>
        <v>2290</v>
      </c>
      <c r="W1620" s="4">
        <v>5350</v>
      </c>
      <c r="X1620">
        <v>0</v>
      </c>
      <c r="Y1620">
        <v>0</v>
      </c>
      <c r="Z1620">
        <v>4</v>
      </c>
      <c r="AA1620" s="4">
        <v>2120</v>
      </c>
      <c r="AB1620" s="4">
        <v>170</v>
      </c>
      <c r="AC1620">
        <v>1958</v>
      </c>
      <c r="AD1620" t="s">
        <v>1747</v>
      </c>
      <c r="AE1620" t="s">
        <v>49</v>
      </c>
      <c r="AF1620" t="s">
        <v>58</v>
      </c>
    </row>
    <row r="1621" spans="1:32">
      <c r="A1621" t="str">
        <f>PROPER(TRIM(Homes[[#This Row],[street]]))</f>
        <v>6559 42Nd Ave Ne</v>
      </c>
      <c r="B1621" t="str">
        <f>PROPER(TRIM(Homes[[#This Row],[city]]))</f>
        <v>Seattle</v>
      </c>
      <c r="C1621" t="str">
        <f>_xlfn.TEXTBEFORE(Homes[[#This Row],[statezip]]," ")</f>
        <v>WA</v>
      </c>
      <c r="D1621" s="6" t="str">
        <f>_xlfn.TEXTAFTER(Homes[[#This Row],[statezip]]," ")</f>
        <v>98115</v>
      </c>
      <c r="E1621" s="1">
        <v>535000</v>
      </c>
      <c r="F1621">
        <v>2</v>
      </c>
      <c r="G1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21" s="3" t="str">
        <f>Homes[[#This Row],[bedrooms]] &amp; " bd | " &amp; TEXT(Homes[[#This Row],[bathrooms]],"0.##") &amp; " ba"</f>
        <v>2 bd | 1. ba</v>
      </c>
      <c r="I1621" s="4">
        <v>1040</v>
      </c>
      <c r="J1621" s="1">
        <f>IFERROR(Homes[[#This Row],[price]]/Homes[[#This Row],[sqft_living]]," ")</f>
        <v>514.42307692307691</v>
      </c>
      <c r="K1621" s="4">
        <f>IFERROR(Homes[[#This Row],[sqft_lot]]/43560," ")</f>
        <v>0.12688246097337005</v>
      </c>
      <c r="L1621" t="str">
        <f>IF(Homes[[#This Row],[waterfront]]=1, "Yes","No")</f>
        <v>No</v>
      </c>
      <c r="M1621" s="4" t="str">
        <f>IF(Homes[[#This Row],[sqft_basement]]&gt;0, "Yes","No")</f>
        <v>No</v>
      </c>
      <c r="N1621" t="str">
        <f>CHOOSE(Homes[[#This Row],[view]]+1, "None","Fair","Good","Great","Excellent")</f>
        <v>None</v>
      </c>
      <c r="O1621" t="str">
        <f>CHOOSE(Homes[[#This Row],[condition]], "Poor","Fair","Average","Good","Excellent")</f>
        <v>Average</v>
      </c>
      <c r="P1621">
        <f ca="1">YEAR(TODAY())-Homes[[#This Row],[yr_built]]</f>
        <v>74</v>
      </c>
      <c r="Q1621">
        <v>1994</v>
      </c>
      <c r="R1621">
        <f ca="1">IF(Homes[[#This Row],[yr_renovated]]&gt;0, YEAR(TODAY())-Homes[[#This Row],[yr_renovated]], YEAR(TODAY())-Homes[[#This Row],[yr_built]])</f>
        <v>31</v>
      </c>
      <c r="S1621">
        <v>1</v>
      </c>
      <c r="T1621" s="2">
        <v>41786</v>
      </c>
      <c r="U1621" s="3">
        <v>1</v>
      </c>
      <c r="V1621" s="4">
        <f>IFERROR(Homes[[#This Row],[sqft_above]]+Homes[[#This Row],[sqft_basement]]," ")</f>
        <v>1040</v>
      </c>
      <c r="W1621" s="4">
        <v>5527</v>
      </c>
      <c r="X1621">
        <v>0</v>
      </c>
      <c r="Y1621">
        <v>0</v>
      </c>
      <c r="Z1621">
        <v>3</v>
      </c>
      <c r="AA1621" s="4">
        <v>1040</v>
      </c>
      <c r="AB1621" s="4">
        <v>0</v>
      </c>
      <c r="AC1621">
        <v>1951</v>
      </c>
      <c r="AD1621" t="s">
        <v>1748</v>
      </c>
      <c r="AE1621" t="s">
        <v>49</v>
      </c>
      <c r="AF1621" t="s">
        <v>154</v>
      </c>
    </row>
    <row r="1622" spans="1:32">
      <c r="A1622" t="str">
        <f>PROPER(TRIM(Homes[[#This Row],[street]]))</f>
        <v>2108 W Bertona St</v>
      </c>
      <c r="B1622" t="str">
        <f>PROPER(TRIM(Homes[[#This Row],[city]]))</f>
        <v>Seattle</v>
      </c>
      <c r="C1622" t="str">
        <f>_xlfn.TEXTBEFORE(Homes[[#This Row],[statezip]]," ")</f>
        <v>WA</v>
      </c>
      <c r="D1622" s="6" t="str">
        <f>_xlfn.TEXTAFTER(Homes[[#This Row],[statezip]]," ")</f>
        <v>98199</v>
      </c>
      <c r="E1622" s="1">
        <v>535000</v>
      </c>
      <c r="F1622">
        <v>3</v>
      </c>
      <c r="G1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22" s="3" t="str">
        <f>Homes[[#This Row],[bedrooms]] &amp; " bd | " &amp; TEXT(Homes[[#This Row],[bathrooms]],"0.##") &amp; " ba"</f>
        <v>3 bd | 1. ba</v>
      </c>
      <c r="I1622" s="4">
        <v>1580</v>
      </c>
      <c r="J1622" s="1">
        <f>IFERROR(Homes[[#This Row],[price]]/Homes[[#This Row],[sqft_living]]," ")</f>
        <v>338.60759493670884</v>
      </c>
      <c r="K1622" s="4">
        <f>IFERROR(Homes[[#This Row],[sqft_lot]]/43560," ")</f>
        <v>0.14462809917355371</v>
      </c>
      <c r="L1622" t="str">
        <f>IF(Homes[[#This Row],[waterfront]]=1, "Yes","No")</f>
        <v>No</v>
      </c>
      <c r="M1622" s="4" t="str">
        <f>IF(Homes[[#This Row],[sqft_basement]]&gt;0, "Yes","No")</f>
        <v>Yes</v>
      </c>
      <c r="N1622" t="str">
        <f>CHOOSE(Homes[[#This Row],[view]]+1, "None","Fair","Good","Great","Excellent")</f>
        <v>None</v>
      </c>
      <c r="O1622" t="str">
        <f>CHOOSE(Homes[[#This Row],[condition]], "Poor","Fair","Average","Good","Excellent")</f>
        <v>Average</v>
      </c>
      <c r="P1622">
        <f ca="1">YEAR(TODAY())-Homes[[#This Row],[yr_built]]</f>
        <v>100</v>
      </c>
      <c r="Q1622">
        <v>2002</v>
      </c>
      <c r="R1622">
        <f ca="1">IF(Homes[[#This Row],[yr_renovated]]&gt;0, YEAR(TODAY())-Homes[[#This Row],[yr_renovated]], YEAR(TODAY())-Homes[[#This Row],[yr_built]])</f>
        <v>23</v>
      </c>
      <c r="S1622">
        <v>1</v>
      </c>
      <c r="T1622" s="2">
        <v>41820</v>
      </c>
      <c r="U1622" s="3">
        <v>1</v>
      </c>
      <c r="V1622" s="4">
        <f>IFERROR(Homes[[#This Row],[sqft_above]]+Homes[[#This Row],[sqft_basement]]," ")</f>
        <v>1580</v>
      </c>
      <c r="W1622" s="4">
        <v>6300</v>
      </c>
      <c r="X1622">
        <v>0</v>
      </c>
      <c r="Y1622">
        <v>0</v>
      </c>
      <c r="Z1622">
        <v>3</v>
      </c>
      <c r="AA1622" s="4">
        <v>1180</v>
      </c>
      <c r="AB1622" s="4">
        <v>400</v>
      </c>
      <c r="AC1622">
        <v>1925</v>
      </c>
      <c r="AD1622" t="s">
        <v>1749</v>
      </c>
      <c r="AE1622" t="s">
        <v>49</v>
      </c>
      <c r="AF1622" t="s">
        <v>58</v>
      </c>
    </row>
    <row r="1623" spans="1:32">
      <c r="A1623" t="str">
        <f>PROPER(TRIM(Homes[[#This Row],[street]]))</f>
        <v>10207 37Th Ave Sw</v>
      </c>
      <c r="B1623" t="str">
        <f>PROPER(TRIM(Homes[[#This Row],[city]]))</f>
        <v>Seattle</v>
      </c>
      <c r="C1623" t="str">
        <f>_xlfn.TEXTBEFORE(Homes[[#This Row],[statezip]]," ")</f>
        <v>WA</v>
      </c>
      <c r="D1623" s="6" t="str">
        <f>_xlfn.TEXTAFTER(Homes[[#This Row],[statezip]]," ")</f>
        <v>98146</v>
      </c>
      <c r="E1623" s="1">
        <v>535000</v>
      </c>
      <c r="F1623">
        <v>4</v>
      </c>
      <c r="G1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3" s="3" t="str">
        <f>Homes[[#This Row],[bedrooms]] &amp; " bd | " &amp; TEXT(Homes[[#This Row],[bathrooms]],"0.##") &amp; " ba"</f>
        <v>4 bd | 2.5 ba</v>
      </c>
      <c r="I1623" s="4">
        <v>2340</v>
      </c>
      <c r="J1623" s="1">
        <f>IFERROR(Homes[[#This Row],[price]]/Homes[[#This Row],[sqft_living]]," ")</f>
        <v>228.63247863247864</v>
      </c>
      <c r="K1623" s="4">
        <f>IFERROR(Homes[[#This Row],[sqft_lot]]/43560," ")</f>
        <v>0.12855831037649221</v>
      </c>
      <c r="L1623" t="str">
        <f>IF(Homes[[#This Row],[waterfront]]=1, "Yes","No")</f>
        <v>No</v>
      </c>
      <c r="M1623" s="4" t="str">
        <f>IF(Homes[[#This Row],[sqft_basement]]&gt;0, "Yes","No")</f>
        <v>No</v>
      </c>
      <c r="N1623" t="str">
        <f>CHOOSE(Homes[[#This Row],[view]]+1, "None","Fair","Good","Great","Excellent")</f>
        <v>None</v>
      </c>
      <c r="O1623" t="str">
        <f>CHOOSE(Homes[[#This Row],[condition]], "Poor","Fair","Average","Good","Excellent")</f>
        <v>Average</v>
      </c>
      <c r="P1623">
        <f ca="1">YEAR(TODAY())-Homes[[#This Row],[yr_built]]</f>
        <v>104</v>
      </c>
      <c r="Q1623">
        <v>2013</v>
      </c>
      <c r="R1623">
        <f ca="1">IF(Homes[[#This Row],[yr_renovated]]&gt;0, YEAR(TODAY())-Homes[[#This Row],[yr_renovated]], YEAR(TODAY())-Homes[[#This Row],[yr_built]])</f>
        <v>12</v>
      </c>
      <c r="S1623">
        <v>2</v>
      </c>
      <c r="T1623" s="2">
        <v>41786</v>
      </c>
      <c r="U1623" s="3">
        <v>2.5</v>
      </c>
      <c r="V1623" s="4">
        <f>IFERROR(Homes[[#This Row],[sqft_above]]+Homes[[#This Row],[sqft_basement]]," ")</f>
        <v>2340</v>
      </c>
      <c r="W1623" s="4">
        <v>5600</v>
      </c>
      <c r="X1623">
        <v>0</v>
      </c>
      <c r="Y1623">
        <v>0</v>
      </c>
      <c r="Z1623">
        <v>3</v>
      </c>
      <c r="AA1623" s="4">
        <v>2340</v>
      </c>
      <c r="AB1623" s="4">
        <v>0</v>
      </c>
      <c r="AC1623">
        <v>1921</v>
      </c>
      <c r="AD1623" t="s">
        <v>1750</v>
      </c>
      <c r="AE1623" t="s">
        <v>49</v>
      </c>
      <c r="AF1623" t="s">
        <v>422</v>
      </c>
    </row>
    <row r="1624" spans="1:32">
      <c r="A1624" t="str">
        <f>PROPER(TRIM(Homes[[#This Row],[street]]))</f>
        <v>14506 Ne 184Th Pl</v>
      </c>
      <c r="B1624" t="str">
        <f>PROPER(TRIM(Homes[[#This Row],[city]]))</f>
        <v>Woodinville</v>
      </c>
      <c r="C1624" t="str">
        <f>_xlfn.TEXTBEFORE(Homes[[#This Row],[statezip]]," ")</f>
        <v>WA</v>
      </c>
      <c r="D1624" s="6" t="str">
        <f>_xlfn.TEXTAFTER(Homes[[#This Row],[statezip]]," ")</f>
        <v>98072</v>
      </c>
      <c r="E1624" s="1">
        <v>535000</v>
      </c>
      <c r="F1624">
        <v>3</v>
      </c>
      <c r="G1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24" s="3" t="str">
        <f>Homes[[#This Row],[bedrooms]] &amp; " bd | " &amp; TEXT(Homes[[#This Row],[bathrooms]],"0.##") &amp; " ba"</f>
        <v>3 bd | 1.75 ba</v>
      </c>
      <c r="I1624" s="4">
        <v>2330</v>
      </c>
      <c r="J1624" s="1">
        <f>IFERROR(Homes[[#This Row],[price]]/Homes[[#This Row],[sqft_living]]," ")</f>
        <v>229.61373390557941</v>
      </c>
      <c r="K1624" s="4">
        <f>IFERROR(Homes[[#This Row],[sqft_lot]]/43560," ")</f>
        <v>0.27871900826446283</v>
      </c>
      <c r="L1624" t="str">
        <f>IF(Homes[[#This Row],[waterfront]]=1, "Yes","No")</f>
        <v>No</v>
      </c>
      <c r="M1624" s="4" t="str">
        <f>IF(Homes[[#This Row],[sqft_basement]]&gt;0, "Yes","No")</f>
        <v>Yes</v>
      </c>
      <c r="N1624" t="str">
        <f>CHOOSE(Homes[[#This Row],[view]]+1, "None","Fair","Good","Great","Excellent")</f>
        <v>None</v>
      </c>
      <c r="O1624" t="str">
        <f>CHOOSE(Homes[[#This Row],[condition]], "Poor","Fair","Average","Good","Excellent")</f>
        <v>Average</v>
      </c>
      <c r="P1624">
        <f ca="1">YEAR(TODAY())-Homes[[#This Row],[yr_built]]</f>
        <v>42</v>
      </c>
      <c r="Q1624">
        <v>2009</v>
      </c>
      <c r="R1624">
        <f ca="1">IF(Homes[[#This Row],[yr_renovated]]&gt;0, YEAR(TODAY())-Homes[[#This Row],[yr_renovated]], YEAR(TODAY())-Homes[[#This Row],[yr_built]])</f>
        <v>16</v>
      </c>
      <c r="S1624">
        <v>1</v>
      </c>
      <c r="T1624" s="2">
        <v>41822</v>
      </c>
      <c r="U1624" s="3">
        <v>1.75</v>
      </c>
      <c r="V1624" s="4">
        <f>IFERROR(Homes[[#This Row],[sqft_above]]+Homes[[#This Row],[sqft_basement]]," ")</f>
        <v>2330</v>
      </c>
      <c r="W1624" s="4">
        <v>12141</v>
      </c>
      <c r="X1624">
        <v>0</v>
      </c>
      <c r="Y1624">
        <v>0</v>
      </c>
      <c r="Z1624">
        <v>3</v>
      </c>
      <c r="AA1624" s="4">
        <v>1390</v>
      </c>
      <c r="AB1624" s="4">
        <v>940</v>
      </c>
      <c r="AC1624">
        <v>1983</v>
      </c>
      <c r="AD1624" t="s">
        <v>1751</v>
      </c>
      <c r="AE1624" t="s">
        <v>120</v>
      </c>
      <c r="AF1624" t="s">
        <v>275</v>
      </c>
    </row>
    <row r="1625" spans="1:32">
      <c r="A1625" t="str">
        <f>PROPER(TRIM(Homes[[#This Row],[street]]))</f>
        <v>13440 Ne 148Th St</v>
      </c>
      <c r="B1625" t="str">
        <f>PROPER(TRIM(Homes[[#This Row],[city]]))</f>
        <v>Woodinville</v>
      </c>
      <c r="C1625" t="str">
        <f>_xlfn.TEXTBEFORE(Homes[[#This Row],[statezip]]," ")</f>
        <v>WA</v>
      </c>
      <c r="D1625" s="6" t="str">
        <f>_xlfn.TEXTAFTER(Homes[[#This Row],[statezip]]," ")</f>
        <v>98072</v>
      </c>
      <c r="E1625" s="1">
        <v>534640</v>
      </c>
      <c r="F1625">
        <v>3</v>
      </c>
      <c r="G1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5" s="3" t="str">
        <f>Homes[[#This Row],[bedrooms]] &amp; " bd | " &amp; TEXT(Homes[[#This Row],[bathrooms]],"0.##") &amp; " ba"</f>
        <v>3 bd | 2.5 ba</v>
      </c>
      <c r="I1625" s="4">
        <v>2130</v>
      </c>
      <c r="J1625" s="1">
        <f>IFERROR(Homes[[#This Row],[price]]/Homes[[#This Row],[sqft_living]]," ")</f>
        <v>251.00469483568074</v>
      </c>
      <c r="K1625" s="4">
        <f>IFERROR(Homes[[#This Row],[sqft_lot]]/43560," ")</f>
        <v>8.0348943985307619E-2</v>
      </c>
      <c r="L1625" t="str">
        <f>IF(Homes[[#This Row],[waterfront]]=1, "Yes","No")</f>
        <v>No</v>
      </c>
      <c r="M1625" s="4" t="str">
        <f>IF(Homes[[#This Row],[sqft_basement]]&gt;0, "Yes","No")</f>
        <v>Yes</v>
      </c>
      <c r="N1625" t="str">
        <f>CHOOSE(Homes[[#This Row],[view]]+1, "None","Fair","Good","Great","Excellent")</f>
        <v>None</v>
      </c>
      <c r="O1625" t="str">
        <f>CHOOSE(Homes[[#This Row],[condition]], "Poor","Fair","Average","Good","Excellent")</f>
        <v>Good</v>
      </c>
      <c r="P1625">
        <f ca="1">YEAR(TODAY())-Homes[[#This Row],[yr_built]]</f>
        <v>31</v>
      </c>
      <c r="Q1625">
        <v>0</v>
      </c>
      <c r="R1625">
        <f ca="1">IF(Homes[[#This Row],[yr_renovated]]&gt;0, YEAR(TODAY())-Homes[[#This Row],[yr_renovated]], YEAR(TODAY())-Homes[[#This Row],[yr_built]])</f>
        <v>31</v>
      </c>
      <c r="S1625">
        <v>1</v>
      </c>
      <c r="T1625" s="2">
        <v>41777</v>
      </c>
      <c r="U1625" s="3">
        <v>2.5</v>
      </c>
      <c r="V1625" s="4">
        <f>IFERROR(Homes[[#This Row],[sqft_above]]+Homes[[#This Row],[sqft_basement]]," ")</f>
        <v>2130</v>
      </c>
      <c r="W1625" s="4">
        <v>3500</v>
      </c>
      <c r="X1625">
        <v>0</v>
      </c>
      <c r="Y1625">
        <v>0</v>
      </c>
      <c r="Z1625">
        <v>4</v>
      </c>
      <c r="AA1625" s="4">
        <v>1210</v>
      </c>
      <c r="AB1625" s="4">
        <v>920</v>
      </c>
      <c r="AC1625">
        <v>1994</v>
      </c>
      <c r="AD1625" t="s">
        <v>1752</v>
      </c>
      <c r="AE1625" t="s">
        <v>120</v>
      </c>
      <c r="AF1625" t="s">
        <v>275</v>
      </c>
    </row>
    <row r="1626" spans="1:32">
      <c r="A1626" t="str">
        <f>PROPER(TRIM(Homes[[#This Row],[street]]))</f>
        <v>2493 Ne Laurel Crest Ln</v>
      </c>
      <c r="B1626" t="str">
        <f>PROPER(TRIM(Homes[[#This Row],[city]]))</f>
        <v>Issaquah</v>
      </c>
      <c r="C1626" t="str">
        <f>_xlfn.TEXTBEFORE(Homes[[#This Row],[statezip]]," ")</f>
        <v>WA</v>
      </c>
      <c r="D1626" s="6" t="str">
        <f>_xlfn.TEXTAFTER(Homes[[#This Row],[statezip]]," ")</f>
        <v>98029</v>
      </c>
      <c r="E1626" s="1">
        <v>534500</v>
      </c>
      <c r="F1626">
        <v>3</v>
      </c>
      <c r="G1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6" s="3" t="str">
        <f>Homes[[#This Row],[bedrooms]] &amp; " bd | " &amp; TEXT(Homes[[#This Row],[bathrooms]],"0.##") &amp; " ba"</f>
        <v>3 bd | 2.5 ba</v>
      </c>
      <c r="I1626" s="4">
        <v>1700</v>
      </c>
      <c r="J1626" s="1">
        <f>IFERROR(Homes[[#This Row],[price]]/Homes[[#This Row],[sqft_living]]," ")</f>
        <v>314.41176470588238</v>
      </c>
      <c r="K1626" s="4">
        <f>IFERROR(Homes[[#This Row],[sqft_lot]]/43560," ")</f>
        <v>7.2314049586776855E-2</v>
      </c>
      <c r="L1626" t="str">
        <f>IF(Homes[[#This Row],[waterfront]]=1, "Yes","No")</f>
        <v>No</v>
      </c>
      <c r="M1626" s="4" t="str">
        <f>IF(Homes[[#This Row],[sqft_basement]]&gt;0, "Yes","No")</f>
        <v>No</v>
      </c>
      <c r="N1626" t="str">
        <f>CHOOSE(Homes[[#This Row],[view]]+1, "None","Fair","Good","Great","Excellent")</f>
        <v>None</v>
      </c>
      <c r="O1626" t="str">
        <f>CHOOSE(Homes[[#This Row],[condition]], "Poor","Fair","Average","Good","Excellent")</f>
        <v>Average</v>
      </c>
      <c r="P1626">
        <f ca="1">YEAR(TODAY())-Homes[[#This Row],[yr_built]]</f>
        <v>20</v>
      </c>
      <c r="Q1626">
        <v>0</v>
      </c>
      <c r="R1626">
        <f ca="1">IF(Homes[[#This Row],[yr_renovated]]&gt;0, YEAR(TODAY())-Homes[[#This Row],[yr_renovated]], YEAR(TODAY())-Homes[[#This Row],[yr_built]])</f>
        <v>20</v>
      </c>
      <c r="S1626">
        <v>2</v>
      </c>
      <c r="T1626" s="2">
        <v>41806</v>
      </c>
      <c r="U1626" s="3">
        <v>2.5</v>
      </c>
      <c r="V1626" s="4">
        <f>IFERROR(Homes[[#This Row],[sqft_above]]+Homes[[#This Row],[sqft_basement]]," ")</f>
        <v>1700</v>
      </c>
      <c r="W1626" s="4">
        <v>3150</v>
      </c>
      <c r="X1626">
        <v>0</v>
      </c>
      <c r="Y1626">
        <v>0</v>
      </c>
      <c r="Z1626">
        <v>3</v>
      </c>
      <c r="AA1626" s="4">
        <v>1700</v>
      </c>
      <c r="AB1626" s="4">
        <v>0</v>
      </c>
      <c r="AC1626">
        <v>2005</v>
      </c>
      <c r="AD1626" t="s">
        <v>1753</v>
      </c>
      <c r="AE1626" t="s">
        <v>79</v>
      </c>
      <c r="AF1626" t="s">
        <v>80</v>
      </c>
    </row>
    <row r="1627" spans="1:32">
      <c r="A1627" t="str">
        <f>PROPER(TRIM(Homes[[#This Row],[street]]))</f>
        <v>14855 Se 10Th Pl</v>
      </c>
      <c r="B1627" t="str">
        <f>PROPER(TRIM(Homes[[#This Row],[city]]))</f>
        <v>Bellevue</v>
      </c>
      <c r="C1627" t="str">
        <f>_xlfn.TEXTBEFORE(Homes[[#This Row],[statezip]]," ")</f>
        <v>WA</v>
      </c>
      <c r="D1627" s="6" t="str">
        <f>_xlfn.TEXTAFTER(Homes[[#This Row],[statezip]]," ")</f>
        <v>98007</v>
      </c>
      <c r="E1627" s="1">
        <v>534333.33333299996</v>
      </c>
      <c r="F1627">
        <v>3</v>
      </c>
      <c r="G1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27" s="3" t="str">
        <f>Homes[[#This Row],[bedrooms]] &amp; " bd | " &amp; TEXT(Homes[[#This Row],[bathrooms]],"0.##") &amp; " ba"</f>
        <v>3 bd | 2.5 ba</v>
      </c>
      <c r="I1627" s="4">
        <v>1460</v>
      </c>
      <c r="J1627" s="1">
        <f>IFERROR(Homes[[#This Row],[price]]/Homes[[#This Row],[sqft_living]]," ")</f>
        <v>365.98173515958899</v>
      </c>
      <c r="K1627" s="4">
        <f>IFERROR(Homes[[#This Row],[sqft_lot]]/43560," ")</f>
        <v>0.17385215794306702</v>
      </c>
      <c r="L1627" t="str">
        <f>IF(Homes[[#This Row],[waterfront]]=1, "Yes","No")</f>
        <v>No</v>
      </c>
      <c r="M1627" s="4" t="str">
        <f>IF(Homes[[#This Row],[sqft_basement]]&gt;0, "Yes","No")</f>
        <v>No</v>
      </c>
      <c r="N1627" t="str">
        <f>CHOOSE(Homes[[#This Row],[view]]+1, "None","Fair","Good","Great","Excellent")</f>
        <v>None</v>
      </c>
      <c r="O1627" t="str">
        <f>CHOOSE(Homes[[#This Row],[condition]], "Poor","Fair","Average","Good","Excellent")</f>
        <v>Average</v>
      </c>
      <c r="P1627">
        <f ca="1">YEAR(TODAY())-Homes[[#This Row],[yr_built]]</f>
        <v>42</v>
      </c>
      <c r="Q1627">
        <v>2009</v>
      </c>
      <c r="R1627">
        <f ca="1">IF(Homes[[#This Row],[yr_renovated]]&gt;0, YEAR(TODAY())-Homes[[#This Row],[yr_renovated]], YEAR(TODAY())-Homes[[#This Row],[yr_built]])</f>
        <v>16</v>
      </c>
      <c r="S1627">
        <v>2</v>
      </c>
      <c r="T1627" s="2">
        <v>41829</v>
      </c>
      <c r="U1627" s="3">
        <v>2.5</v>
      </c>
      <c r="V1627" s="4">
        <f>IFERROR(Homes[[#This Row],[sqft_above]]+Homes[[#This Row],[sqft_basement]]," ")</f>
        <v>1460</v>
      </c>
      <c r="W1627" s="4">
        <v>7573</v>
      </c>
      <c r="X1627">
        <v>0</v>
      </c>
      <c r="Y1627">
        <v>0</v>
      </c>
      <c r="Z1627">
        <v>3</v>
      </c>
      <c r="AA1627" s="4">
        <v>1460</v>
      </c>
      <c r="AB1627" s="4">
        <v>0</v>
      </c>
      <c r="AC1627">
        <v>1983</v>
      </c>
      <c r="AD1627" t="s">
        <v>1754</v>
      </c>
      <c r="AE1627" t="s">
        <v>33</v>
      </c>
      <c r="AF1627" t="s">
        <v>264</v>
      </c>
    </row>
    <row r="1628" spans="1:32">
      <c r="A1628" t="str">
        <f>PROPER(TRIM(Homes[[#This Row],[street]]))</f>
        <v>1030 Se 10Th St</v>
      </c>
      <c r="B1628" t="str">
        <f>PROPER(TRIM(Homes[[#This Row],[city]]))</f>
        <v>North Bend</v>
      </c>
      <c r="C1628" t="str">
        <f>_xlfn.TEXTBEFORE(Homes[[#This Row],[statezip]]," ")</f>
        <v>WA</v>
      </c>
      <c r="D1628" s="6" t="str">
        <f>_xlfn.TEXTAFTER(Homes[[#This Row],[statezip]]," ")</f>
        <v>98045</v>
      </c>
      <c r="E1628" s="1">
        <v>533112</v>
      </c>
      <c r="F1628">
        <v>4</v>
      </c>
      <c r="G1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28" s="3" t="str">
        <f>Homes[[#This Row],[bedrooms]] &amp; " bd | " &amp; TEXT(Homes[[#This Row],[bathrooms]],"0.##") &amp; " ba"</f>
        <v>4 bd | 2.75 ba</v>
      </c>
      <c r="I1628" s="4">
        <v>2790</v>
      </c>
      <c r="J1628" s="1">
        <f>IFERROR(Homes[[#This Row],[price]]/Homes[[#This Row],[sqft_living]]," ")</f>
        <v>191.07956989247313</v>
      </c>
      <c r="K1628" s="4">
        <f>IFERROR(Homes[[#This Row],[sqft_lot]]/43560," ")</f>
        <v>0.20323691460055096</v>
      </c>
      <c r="L1628" t="str">
        <f>IF(Homes[[#This Row],[waterfront]]=1, "Yes","No")</f>
        <v>No</v>
      </c>
      <c r="M1628" s="4" t="str">
        <f>IF(Homes[[#This Row],[sqft_basement]]&gt;0, "Yes","No")</f>
        <v>No</v>
      </c>
      <c r="N1628" t="str">
        <f>CHOOSE(Homes[[#This Row],[view]]+1, "None","Fair","Good","Great","Excellent")</f>
        <v>None</v>
      </c>
      <c r="O1628" t="str">
        <f>CHOOSE(Homes[[#This Row],[condition]], "Poor","Fair","Average","Good","Excellent")</f>
        <v>Average</v>
      </c>
      <c r="P1628">
        <f ca="1">YEAR(TODAY())-Homes[[#This Row],[yr_built]]</f>
        <v>12</v>
      </c>
      <c r="Q1628">
        <v>1923</v>
      </c>
      <c r="R1628">
        <f ca="1">IF(Homes[[#This Row],[yr_renovated]]&gt;0, YEAR(TODAY())-Homes[[#This Row],[yr_renovated]], YEAR(TODAY())-Homes[[#This Row],[yr_built]])</f>
        <v>102</v>
      </c>
      <c r="S1628">
        <v>2</v>
      </c>
      <c r="T1628" s="2">
        <v>41800</v>
      </c>
      <c r="U1628" s="3">
        <v>2.75</v>
      </c>
      <c r="V1628" s="4">
        <f>IFERROR(Homes[[#This Row],[sqft_above]]+Homes[[#This Row],[sqft_basement]]," ")</f>
        <v>2790</v>
      </c>
      <c r="W1628" s="4">
        <v>8853</v>
      </c>
      <c r="X1628">
        <v>0</v>
      </c>
      <c r="Y1628">
        <v>0</v>
      </c>
      <c r="Z1628">
        <v>3</v>
      </c>
      <c r="AA1628" s="4">
        <v>2790</v>
      </c>
      <c r="AB1628" s="4">
        <v>0</v>
      </c>
      <c r="AC1628">
        <v>2013</v>
      </c>
      <c r="AD1628" t="s">
        <v>1755</v>
      </c>
      <c r="AE1628" t="s">
        <v>624</v>
      </c>
      <c r="AF1628" t="s">
        <v>625</v>
      </c>
    </row>
    <row r="1629" spans="1:32">
      <c r="A1629" t="str">
        <f>PROPER(TRIM(Homes[[#This Row],[street]]))</f>
        <v>1149-1199 91St Ave Ne</v>
      </c>
      <c r="B1629" t="str">
        <f>PROPER(TRIM(Homes[[#This Row],[city]]))</f>
        <v>Bellevue</v>
      </c>
      <c r="C1629" t="str">
        <f>_xlfn.TEXTBEFORE(Homes[[#This Row],[statezip]]," ")</f>
        <v>WA</v>
      </c>
      <c r="D1629" s="6" t="str">
        <f>_xlfn.TEXTAFTER(Homes[[#This Row],[statezip]]," ")</f>
        <v>98004</v>
      </c>
      <c r="E1629" s="1">
        <v>532500</v>
      </c>
      <c r="F1629">
        <v>2</v>
      </c>
      <c r="G1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29" s="3" t="str">
        <f>Homes[[#This Row],[bedrooms]] &amp; " bd | " &amp; TEXT(Homes[[#This Row],[bathrooms]],"0.##") &amp; " ba"</f>
        <v>2 bd | 1.75 ba</v>
      </c>
      <c r="I1629" s="4">
        <v>2050</v>
      </c>
      <c r="J1629" s="1">
        <f>IFERROR(Homes[[#This Row],[price]]/Homes[[#This Row],[sqft_living]]," ")</f>
        <v>259.7560975609756</v>
      </c>
      <c r="K1629" s="4">
        <f>IFERROR(Homes[[#This Row],[sqft_lot]]/43560," ")</f>
        <v>0.27318640955004592</v>
      </c>
      <c r="L1629" t="str">
        <f>IF(Homes[[#This Row],[waterfront]]=1, "Yes","No")</f>
        <v>No</v>
      </c>
      <c r="M1629" s="4" t="str">
        <f>IF(Homes[[#This Row],[sqft_basement]]&gt;0, "Yes","No")</f>
        <v>No</v>
      </c>
      <c r="N1629" t="str">
        <f>CHOOSE(Homes[[#This Row],[view]]+1, "None","Fair","Good","Great","Excellent")</f>
        <v>None</v>
      </c>
      <c r="O1629" t="str">
        <f>CHOOSE(Homes[[#This Row],[condition]], "Poor","Fair","Average","Good","Excellent")</f>
        <v>Good</v>
      </c>
      <c r="P1629">
        <f ca="1">YEAR(TODAY())-Homes[[#This Row],[yr_built]]</f>
        <v>75</v>
      </c>
      <c r="Q1629">
        <v>1983</v>
      </c>
      <c r="R1629">
        <f ca="1">IF(Homes[[#This Row],[yr_renovated]]&gt;0, YEAR(TODAY())-Homes[[#This Row],[yr_renovated]], YEAR(TODAY())-Homes[[#This Row],[yr_built]])</f>
        <v>42</v>
      </c>
      <c r="S1629">
        <v>1</v>
      </c>
      <c r="T1629" s="2">
        <v>41787</v>
      </c>
      <c r="U1629" s="3">
        <v>1.75</v>
      </c>
      <c r="V1629" s="4">
        <f>IFERROR(Homes[[#This Row],[sqft_above]]+Homes[[#This Row],[sqft_basement]]," ")</f>
        <v>2050</v>
      </c>
      <c r="W1629" s="4">
        <v>11900</v>
      </c>
      <c r="X1629">
        <v>0</v>
      </c>
      <c r="Y1629">
        <v>0</v>
      </c>
      <c r="Z1629">
        <v>4</v>
      </c>
      <c r="AA1629" s="4">
        <v>2050</v>
      </c>
      <c r="AB1629" s="4">
        <v>0</v>
      </c>
      <c r="AC1629">
        <v>1950</v>
      </c>
      <c r="AD1629" t="s">
        <v>38</v>
      </c>
      <c r="AE1629" t="s">
        <v>33</v>
      </c>
      <c r="AF1629" t="s">
        <v>34</v>
      </c>
    </row>
    <row r="1630" spans="1:32">
      <c r="A1630" t="str">
        <f>PROPER(TRIM(Homes[[#This Row],[street]]))</f>
        <v>25756 Se 41St St</v>
      </c>
      <c r="B1630" t="str">
        <f>PROPER(TRIM(Homes[[#This Row],[city]]))</f>
        <v>Issaquah</v>
      </c>
      <c r="C1630" t="str">
        <f>_xlfn.TEXTBEFORE(Homes[[#This Row],[statezip]]," ")</f>
        <v>WA</v>
      </c>
      <c r="D1630" s="6" t="str">
        <f>_xlfn.TEXTAFTER(Homes[[#This Row],[statezip]]," ")</f>
        <v>98029</v>
      </c>
      <c r="E1630" s="1">
        <v>532000</v>
      </c>
      <c r="F1630">
        <v>3</v>
      </c>
      <c r="G1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0" s="3" t="str">
        <f>Homes[[#This Row],[bedrooms]] &amp; " bd | " &amp; TEXT(Homes[[#This Row],[bathrooms]],"0.##") &amp; " ba"</f>
        <v>3 bd | 2.5 ba</v>
      </c>
      <c r="I1630" s="4">
        <v>1820</v>
      </c>
      <c r="J1630" s="1">
        <f>IFERROR(Homes[[#This Row],[price]]/Homes[[#This Row],[sqft_living]]," ")</f>
        <v>292.30769230769232</v>
      </c>
      <c r="K1630" s="4">
        <f>IFERROR(Homes[[#This Row],[sqft_lot]]/43560," ")</f>
        <v>0.11271808999081727</v>
      </c>
      <c r="L1630" t="str">
        <f>IF(Homes[[#This Row],[waterfront]]=1, "Yes","No")</f>
        <v>No</v>
      </c>
      <c r="M1630" s="4" t="str">
        <f>IF(Homes[[#This Row],[sqft_basement]]&gt;0, "Yes","No")</f>
        <v>No</v>
      </c>
      <c r="N1630" t="str">
        <f>CHOOSE(Homes[[#This Row],[view]]+1, "None","Fair","Good","Great","Excellent")</f>
        <v>None</v>
      </c>
      <c r="O1630" t="str">
        <f>CHOOSE(Homes[[#This Row],[condition]], "Poor","Fair","Average","Good","Excellent")</f>
        <v>Average</v>
      </c>
      <c r="P1630">
        <f ca="1">YEAR(TODAY())-Homes[[#This Row],[yr_built]]</f>
        <v>32</v>
      </c>
      <c r="Q1630">
        <v>0</v>
      </c>
      <c r="R1630">
        <f ca="1">IF(Homes[[#This Row],[yr_renovated]]&gt;0, YEAR(TODAY())-Homes[[#This Row],[yr_renovated]], YEAR(TODAY())-Homes[[#This Row],[yr_built]])</f>
        <v>32</v>
      </c>
      <c r="S1630">
        <v>2</v>
      </c>
      <c r="T1630" s="2">
        <v>41794</v>
      </c>
      <c r="U1630" s="3">
        <v>2.5</v>
      </c>
      <c r="V1630" s="4">
        <f>IFERROR(Homes[[#This Row],[sqft_above]]+Homes[[#This Row],[sqft_basement]]," ")</f>
        <v>1820</v>
      </c>
      <c r="W1630" s="4">
        <v>4910</v>
      </c>
      <c r="X1630">
        <v>0</v>
      </c>
      <c r="Y1630">
        <v>0</v>
      </c>
      <c r="Z1630">
        <v>3</v>
      </c>
      <c r="AA1630" s="4">
        <v>1820</v>
      </c>
      <c r="AB1630" s="4">
        <v>0</v>
      </c>
      <c r="AC1630">
        <v>1993</v>
      </c>
      <c r="AD1630" t="s">
        <v>1756</v>
      </c>
      <c r="AE1630" t="s">
        <v>79</v>
      </c>
      <c r="AF1630" t="s">
        <v>80</v>
      </c>
    </row>
    <row r="1631" spans="1:32">
      <c r="A1631" t="str">
        <f>PROPER(TRIM(Homes[[#This Row],[street]]))</f>
        <v>10916 159Th Ave Ne</v>
      </c>
      <c r="B1631" t="str">
        <f>PROPER(TRIM(Homes[[#This Row],[city]]))</f>
        <v>Redmond</v>
      </c>
      <c r="C1631" t="str">
        <f>_xlfn.TEXTBEFORE(Homes[[#This Row],[statezip]]," ")</f>
        <v>WA</v>
      </c>
      <c r="D1631" s="6" t="str">
        <f>_xlfn.TEXTAFTER(Homes[[#This Row],[statezip]]," ")</f>
        <v>98052</v>
      </c>
      <c r="E1631" s="1">
        <v>532000</v>
      </c>
      <c r="F1631">
        <v>4</v>
      </c>
      <c r="G1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31" s="3" t="str">
        <f>Homes[[#This Row],[bedrooms]] &amp; " bd | " &amp; TEXT(Homes[[#This Row],[bathrooms]],"0.##") &amp; " ba"</f>
        <v>4 bd | 1.75 ba</v>
      </c>
      <c r="I1631" s="4">
        <v>2020</v>
      </c>
      <c r="J1631" s="1">
        <f>IFERROR(Homes[[#This Row],[price]]/Homes[[#This Row],[sqft_living]]," ")</f>
        <v>263.36633663366337</v>
      </c>
      <c r="K1631" s="4">
        <f>IFERROR(Homes[[#This Row],[sqft_lot]]/43560," ")</f>
        <v>0.16136363636363638</v>
      </c>
      <c r="L1631" t="str">
        <f>IF(Homes[[#This Row],[waterfront]]=1, "Yes","No")</f>
        <v>No</v>
      </c>
      <c r="M1631" s="4" t="str">
        <f>IF(Homes[[#This Row],[sqft_basement]]&gt;0, "Yes","No")</f>
        <v>Yes</v>
      </c>
      <c r="N1631" t="str">
        <f>CHOOSE(Homes[[#This Row],[view]]+1, "None","Fair","Good","Great","Excellent")</f>
        <v>None</v>
      </c>
      <c r="O1631" t="str">
        <f>CHOOSE(Homes[[#This Row],[condition]], "Poor","Fair","Average","Good","Excellent")</f>
        <v>Good</v>
      </c>
      <c r="P1631">
        <f ca="1">YEAR(TODAY())-Homes[[#This Row],[yr_built]]</f>
        <v>46</v>
      </c>
      <c r="Q1631">
        <v>0</v>
      </c>
      <c r="R1631">
        <f ca="1">IF(Homes[[#This Row],[yr_renovated]]&gt;0, YEAR(TODAY())-Homes[[#This Row],[yr_renovated]], YEAR(TODAY())-Homes[[#This Row],[yr_built]])</f>
        <v>46</v>
      </c>
      <c r="S1631">
        <v>1</v>
      </c>
      <c r="T1631" s="2">
        <v>41794</v>
      </c>
      <c r="U1631" s="3">
        <v>1.75</v>
      </c>
      <c r="V1631" s="4">
        <f>IFERROR(Homes[[#This Row],[sqft_above]]+Homes[[#This Row],[sqft_basement]]," ")</f>
        <v>2020</v>
      </c>
      <c r="W1631" s="4">
        <v>7029</v>
      </c>
      <c r="X1631">
        <v>0</v>
      </c>
      <c r="Y1631">
        <v>0</v>
      </c>
      <c r="Z1631">
        <v>4</v>
      </c>
      <c r="AA1631" s="4">
        <v>1430</v>
      </c>
      <c r="AB1631" s="4">
        <v>590</v>
      </c>
      <c r="AC1631">
        <v>1979</v>
      </c>
      <c r="AD1631" t="s">
        <v>1757</v>
      </c>
      <c r="AE1631" t="s">
        <v>137</v>
      </c>
      <c r="AF1631" t="s">
        <v>138</v>
      </c>
    </row>
    <row r="1632" spans="1:32">
      <c r="A1632" t="str">
        <f>PROPER(TRIM(Homes[[#This Row],[street]]))</f>
        <v>22426 Se 300Th St</v>
      </c>
      <c r="B1632" t="str">
        <f>PROPER(TRIM(Homes[[#This Row],[city]]))</f>
        <v>Black Diamond</v>
      </c>
      <c r="C1632" t="str">
        <f>_xlfn.TEXTBEFORE(Homes[[#This Row],[statezip]]," ")</f>
        <v>WA</v>
      </c>
      <c r="D1632" s="6" t="str">
        <f>_xlfn.TEXTAFTER(Homes[[#This Row],[statezip]]," ")</f>
        <v>98010</v>
      </c>
      <c r="E1632" s="1">
        <v>531500</v>
      </c>
      <c r="F1632">
        <v>4</v>
      </c>
      <c r="G1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32" s="3" t="str">
        <f>Homes[[#This Row],[bedrooms]] &amp; " bd | " &amp; TEXT(Homes[[#This Row],[bathrooms]],"0.##") &amp; " ba"</f>
        <v>4 bd | 2.75 ba</v>
      </c>
      <c r="I1632" s="4">
        <v>3110</v>
      </c>
      <c r="J1632" s="1">
        <f>IFERROR(Homes[[#This Row],[price]]/Homes[[#This Row],[sqft_living]]," ")</f>
        <v>170.90032154340835</v>
      </c>
      <c r="K1632" s="4">
        <f>IFERROR(Homes[[#This Row],[sqft_lot]]/43560," ")</f>
        <v>1.1424471992653811</v>
      </c>
      <c r="L1632" t="str">
        <f>IF(Homes[[#This Row],[waterfront]]=1, "Yes","No")</f>
        <v>No</v>
      </c>
      <c r="M1632" s="4" t="str">
        <f>IF(Homes[[#This Row],[sqft_basement]]&gt;0, "Yes","No")</f>
        <v>No</v>
      </c>
      <c r="N1632" t="str">
        <f>CHOOSE(Homes[[#This Row],[view]]+1, "None","Fair","Good","Great","Excellent")</f>
        <v>None</v>
      </c>
      <c r="O1632" t="str">
        <f>CHOOSE(Homes[[#This Row],[condition]], "Poor","Fair","Average","Good","Excellent")</f>
        <v>Good</v>
      </c>
      <c r="P1632">
        <f ca="1">YEAR(TODAY())-Homes[[#This Row],[yr_built]]</f>
        <v>67</v>
      </c>
      <c r="Q1632">
        <v>1972</v>
      </c>
      <c r="R1632">
        <f ca="1">IF(Homes[[#This Row],[yr_renovated]]&gt;0, YEAR(TODAY())-Homes[[#This Row],[yr_renovated]], YEAR(TODAY())-Homes[[#This Row],[yr_built]])</f>
        <v>53</v>
      </c>
      <c r="S1632">
        <v>1</v>
      </c>
      <c r="T1632" s="2">
        <v>41815</v>
      </c>
      <c r="U1632" s="3">
        <v>2.75</v>
      </c>
      <c r="V1632" s="4">
        <f>IFERROR(Homes[[#This Row],[sqft_above]]+Homes[[#This Row],[sqft_basement]]," ")</f>
        <v>3110</v>
      </c>
      <c r="W1632" s="4">
        <v>49765</v>
      </c>
      <c r="X1632">
        <v>0</v>
      </c>
      <c r="Y1632">
        <v>0</v>
      </c>
      <c r="Z1632">
        <v>4</v>
      </c>
      <c r="AA1632" s="4">
        <v>3110</v>
      </c>
      <c r="AB1632" s="4">
        <v>0</v>
      </c>
      <c r="AC1632">
        <v>1958</v>
      </c>
      <c r="AD1632" t="s">
        <v>1758</v>
      </c>
      <c r="AE1632" t="s">
        <v>1178</v>
      </c>
      <c r="AF1632" t="s">
        <v>1179</v>
      </c>
    </row>
    <row r="1633" spans="1:32">
      <c r="A1633" t="str">
        <f>PROPER(TRIM(Homes[[#This Row],[street]]))</f>
        <v>15102 91St Pl Ne</v>
      </c>
      <c r="B1633" t="str">
        <f>PROPER(TRIM(Homes[[#This Row],[city]]))</f>
        <v>Bothell</v>
      </c>
      <c r="C1633" t="str">
        <f>_xlfn.TEXTBEFORE(Homes[[#This Row],[statezip]]," ")</f>
        <v>WA</v>
      </c>
      <c r="D1633" s="6" t="str">
        <f>_xlfn.TEXTAFTER(Homes[[#This Row],[statezip]]," ")</f>
        <v>98011</v>
      </c>
      <c r="E1633" s="1">
        <v>531000</v>
      </c>
      <c r="F1633">
        <v>3</v>
      </c>
      <c r="G1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3" s="3" t="str">
        <f>Homes[[#This Row],[bedrooms]] &amp; " bd | " &amp; TEXT(Homes[[#This Row],[bathrooms]],"0.##") &amp; " ba"</f>
        <v>3 bd | 2.5 ba</v>
      </c>
      <c r="I1633" s="4">
        <v>2120</v>
      </c>
      <c r="J1633" s="1">
        <f>IFERROR(Homes[[#This Row],[price]]/Homes[[#This Row],[sqft_living]]," ")</f>
        <v>250.47169811320754</v>
      </c>
      <c r="K1633" s="4">
        <f>IFERROR(Homes[[#This Row],[sqft_lot]]/43560," ")</f>
        <v>0.22350780532598716</v>
      </c>
      <c r="L1633" t="str">
        <f>IF(Homes[[#This Row],[waterfront]]=1, "Yes","No")</f>
        <v>No</v>
      </c>
      <c r="M1633" s="4" t="str">
        <f>IF(Homes[[#This Row],[sqft_basement]]&gt;0, "Yes","No")</f>
        <v>No</v>
      </c>
      <c r="N1633" t="str">
        <f>CHOOSE(Homes[[#This Row],[view]]+1, "None","Fair","Good","Great","Excellent")</f>
        <v>None</v>
      </c>
      <c r="O1633" t="str">
        <f>CHOOSE(Homes[[#This Row],[condition]], "Poor","Fair","Average","Good","Excellent")</f>
        <v>Average</v>
      </c>
      <c r="P1633">
        <f ca="1">YEAR(TODAY())-Homes[[#This Row],[yr_built]]</f>
        <v>37</v>
      </c>
      <c r="Q1633">
        <v>2000</v>
      </c>
      <c r="R1633">
        <f ca="1">IF(Homes[[#This Row],[yr_renovated]]&gt;0, YEAR(TODAY())-Homes[[#This Row],[yr_renovated]], YEAR(TODAY())-Homes[[#This Row],[yr_built]])</f>
        <v>25</v>
      </c>
      <c r="S1633">
        <v>2</v>
      </c>
      <c r="T1633" s="2">
        <v>41802</v>
      </c>
      <c r="U1633" s="3">
        <v>2.5</v>
      </c>
      <c r="V1633" s="4">
        <f>IFERROR(Homes[[#This Row],[sqft_above]]+Homes[[#This Row],[sqft_basement]]," ")</f>
        <v>2120</v>
      </c>
      <c r="W1633" s="4">
        <v>9736</v>
      </c>
      <c r="X1633">
        <v>0</v>
      </c>
      <c r="Y1633">
        <v>0</v>
      </c>
      <c r="Z1633">
        <v>3</v>
      </c>
      <c r="AA1633" s="4">
        <v>2120</v>
      </c>
      <c r="AB1633" s="4">
        <v>0</v>
      </c>
      <c r="AC1633">
        <v>1988</v>
      </c>
      <c r="AD1633" t="s">
        <v>1759</v>
      </c>
      <c r="AE1633" t="s">
        <v>841</v>
      </c>
      <c r="AF1633" t="s">
        <v>842</v>
      </c>
    </row>
    <row r="1634" spans="1:32">
      <c r="A1634" t="str">
        <f>PROPER(TRIM(Homes[[#This Row],[street]]))</f>
        <v>123 Nw 78Th St</v>
      </c>
      <c r="B1634" t="str">
        <f>PROPER(TRIM(Homes[[#This Row],[city]]))</f>
        <v>Seattle</v>
      </c>
      <c r="C1634" t="str">
        <f>_xlfn.TEXTBEFORE(Homes[[#This Row],[statezip]]," ")</f>
        <v>WA</v>
      </c>
      <c r="D1634" s="6" t="str">
        <f>_xlfn.TEXTAFTER(Homes[[#This Row],[statezip]]," ")</f>
        <v>98117</v>
      </c>
      <c r="E1634" s="1">
        <v>530100</v>
      </c>
      <c r="F1634">
        <v>3</v>
      </c>
      <c r="G1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34" s="3" t="str">
        <f>Homes[[#This Row],[bedrooms]] &amp; " bd | " &amp; TEXT(Homes[[#This Row],[bathrooms]],"0.##") &amp; " ba"</f>
        <v>3 bd | 1. ba</v>
      </c>
      <c r="I1634" s="4">
        <v>1540</v>
      </c>
      <c r="J1634" s="1">
        <f>IFERROR(Homes[[#This Row],[price]]/Homes[[#This Row],[sqft_living]]," ")</f>
        <v>344.22077922077921</v>
      </c>
      <c r="K1634" s="4">
        <f>IFERROR(Homes[[#This Row],[sqft_lot]]/43560," ")</f>
        <v>7.8030303030303033E-2</v>
      </c>
      <c r="L1634" t="str">
        <f>IF(Homes[[#This Row],[waterfront]]=1, "Yes","No")</f>
        <v>No</v>
      </c>
      <c r="M1634" s="4" t="str">
        <f>IF(Homes[[#This Row],[sqft_basement]]&gt;0, "Yes","No")</f>
        <v>Yes</v>
      </c>
      <c r="N1634" t="str">
        <f>CHOOSE(Homes[[#This Row],[view]]+1, "None","Fair","Good","Great","Excellent")</f>
        <v>None</v>
      </c>
      <c r="O1634" t="str">
        <f>CHOOSE(Homes[[#This Row],[condition]], "Poor","Fair","Average","Good","Excellent")</f>
        <v>Average</v>
      </c>
      <c r="P1634">
        <f ca="1">YEAR(TODAY())-Homes[[#This Row],[yr_built]]</f>
        <v>99</v>
      </c>
      <c r="Q1634">
        <v>2003</v>
      </c>
      <c r="R1634">
        <f ca="1">IF(Homes[[#This Row],[yr_renovated]]&gt;0, YEAR(TODAY())-Homes[[#This Row],[yr_renovated]], YEAR(TODAY())-Homes[[#This Row],[yr_built]])</f>
        <v>22</v>
      </c>
      <c r="S1634">
        <v>1.5</v>
      </c>
      <c r="T1634" s="2">
        <v>41803</v>
      </c>
      <c r="U1634" s="3">
        <v>1</v>
      </c>
      <c r="V1634" s="4">
        <f>IFERROR(Homes[[#This Row],[sqft_above]]+Homes[[#This Row],[sqft_basement]]," ")</f>
        <v>1540</v>
      </c>
      <c r="W1634" s="4">
        <v>3399</v>
      </c>
      <c r="X1634">
        <v>0</v>
      </c>
      <c r="Y1634">
        <v>0</v>
      </c>
      <c r="Z1634">
        <v>3</v>
      </c>
      <c r="AA1634" s="4">
        <v>1200</v>
      </c>
      <c r="AB1634" s="4">
        <v>340</v>
      </c>
      <c r="AC1634">
        <v>1926</v>
      </c>
      <c r="AD1634" t="s">
        <v>1760</v>
      </c>
      <c r="AE1634" t="s">
        <v>49</v>
      </c>
      <c r="AF1634" t="s">
        <v>204</v>
      </c>
    </row>
    <row r="1635" spans="1:32">
      <c r="A1635" t="str">
        <f>PROPER(TRIM(Homes[[#This Row],[street]]))</f>
        <v>27699 Se 401St St</v>
      </c>
      <c r="B1635" t="str">
        <f>PROPER(TRIM(Homes[[#This Row],[city]]))</f>
        <v>Enumclaw</v>
      </c>
      <c r="C1635" t="str">
        <f>_xlfn.TEXTBEFORE(Homes[[#This Row],[statezip]]," ")</f>
        <v>WA</v>
      </c>
      <c r="D1635" s="6" t="str">
        <f>_xlfn.TEXTAFTER(Homes[[#This Row],[statezip]]," ")</f>
        <v>98022</v>
      </c>
      <c r="E1635" s="1">
        <v>530000</v>
      </c>
      <c r="F1635">
        <v>3</v>
      </c>
      <c r="G1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5" s="3" t="str">
        <f>Homes[[#This Row],[bedrooms]] &amp; " bd | " &amp; TEXT(Homes[[#This Row],[bathrooms]],"0.##") &amp; " ba"</f>
        <v>3 bd | 2.5 ba</v>
      </c>
      <c r="I1635" s="4">
        <v>3660</v>
      </c>
      <c r="J1635" s="1">
        <f>IFERROR(Homes[[#This Row],[price]]/Homes[[#This Row],[sqft_living]]," ")</f>
        <v>144.80874316939889</v>
      </c>
      <c r="K1635" s="4">
        <f>IFERROR(Homes[[#This Row],[sqft_lot]]/43560," ")</f>
        <v>0.90629017447199267</v>
      </c>
      <c r="L1635" t="str">
        <f>IF(Homes[[#This Row],[waterfront]]=1, "Yes","No")</f>
        <v>No</v>
      </c>
      <c r="M1635" s="4" t="str">
        <f>IF(Homes[[#This Row],[sqft_basement]]&gt;0, "Yes","No")</f>
        <v>Yes</v>
      </c>
      <c r="N1635" t="str">
        <f>CHOOSE(Homes[[#This Row],[view]]+1, "None","Fair","Good","Great","Excellent")</f>
        <v>Good</v>
      </c>
      <c r="O1635" t="str">
        <f>CHOOSE(Homes[[#This Row],[condition]], "Poor","Fair","Average","Good","Excellent")</f>
        <v>Good</v>
      </c>
      <c r="P1635">
        <f ca="1">YEAR(TODAY())-Homes[[#This Row],[yr_built]]</f>
        <v>36</v>
      </c>
      <c r="Q1635">
        <v>0</v>
      </c>
      <c r="R1635">
        <f ca="1">IF(Homes[[#This Row],[yr_renovated]]&gt;0, YEAR(TODAY())-Homes[[#This Row],[yr_renovated]], YEAR(TODAY())-Homes[[#This Row],[yr_built]])</f>
        <v>36</v>
      </c>
      <c r="S1635">
        <v>2</v>
      </c>
      <c r="T1635" s="2">
        <v>41821</v>
      </c>
      <c r="U1635" s="3">
        <v>2.5</v>
      </c>
      <c r="V1635" s="4">
        <f>IFERROR(Homes[[#This Row],[sqft_above]]+Homes[[#This Row],[sqft_basement]]," ")</f>
        <v>3660</v>
      </c>
      <c r="W1635" s="4">
        <v>39478</v>
      </c>
      <c r="X1635">
        <v>0</v>
      </c>
      <c r="Y1635">
        <v>2</v>
      </c>
      <c r="Z1635">
        <v>4</v>
      </c>
      <c r="AA1635" s="4">
        <v>3260</v>
      </c>
      <c r="AB1635" s="4">
        <v>400</v>
      </c>
      <c r="AC1635">
        <v>1989</v>
      </c>
      <c r="AD1635" t="s">
        <v>1761</v>
      </c>
      <c r="AE1635" t="s">
        <v>1035</v>
      </c>
      <c r="AF1635" t="s">
        <v>1036</v>
      </c>
    </row>
    <row r="1636" spans="1:32">
      <c r="A1636" t="str">
        <f>PROPER(TRIM(Homes[[#This Row],[street]]))</f>
        <v>353 Bronson Way Ne</v>
      </c>
      <c r="B1636" t="str">
        <f>PROPER(TRIM(Homes[[#This Row],[city]]))</f>
        <v>Renton</v>
      </c>
      <c r="C1636" t="str">
        <f>_xlfn.TEXTBEFORE(Homes[[#This Row],[statezip]]," ")</f>
        <v>WA</v>
      </c>
      <c r="D1636" s="6" t="str">
        <f>_xlfn.TEXTAFTER(Homes[[#This Row],[statezip]]," ")</f>
        <v>98056</v>
      </c>
      <c r="E1636" s="1">
        <v>530000</v>
      </c>
      <c r="F1636">
        <v>3</v>
      </c>
      <c r="G1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36" s="3" t="str">
        <f>Homes[[#This Row],[bedrooms]] &amp; " bd | " &amp; TEXT(Homes[[#This Row],[bathrooms]],"0.##") &amp; " ba"</f>
        <v>3 bd | 2.75 ba</v>
      </c>
      <c r="I1636" s="4">
        <v>3400</v>
      </c>
      <c r="J1636" s="1">
        <f>IFERROR(Homes[[#This Row],[price]]/Homes[[#This Row],[sqft_living]]," ")</f>
        <v>155.88235294117646</v>
      </c>
      <c r="K1636" s="4">
        <f>IFERROR(Homes[[#This Row],[sqft_lot]]/43560," ")</f>
        <v>0.16528925619834711</v>
      </c>
      <c r="L1636" t="str">
        <f>IF(Homes[[#This Row],[waterfront]]=1, "Yes","No")</f>
        <v>No</v>
      </c>
      <c r="M1636" s="4" t="str">
        <f>IF(Homes[[#This Row],[sqft_basement]]&gt;0, "Yes","No")</f>
        <v>Yes</v>
      </c>
      <c r="N1636" t="str">
        <f>CHOOSE(Homes[[#This Row],[view]]+1, "None","Fair","Good","Great","Excellent")</f>
        <v>Good</v>
      </c>
      <c r="O1636" t="str">
        <f>CHOOSE(Homes[[#This Row],[condition]], "Poor","Fair","Average","Good","Excellent")</f>
        <v>Average</v>
      </c>
      <c r="P1636">
        <f ca="1">YEAR(TODAY())-Homes[[#This Row],[yr_built]]</f>
        <v>16</v>
      </c>
      <c r="Q1636">
        <v>0</v>
      </c>
      <c r="R1636">
        <f ca="1">IF(Homes[[#This Row],[yr_renovated]]&gt;0, YEAR(TODAY())-Homes[[#This Row],[yr_renovated]], YEAR(TODAY())-Homes[[#This Row],[yr_built]])</f>
        <v>16</v>
      </c>
      <c r="S1636">
        <v>2</v>
      </c>
      <c r="T1636" s="2">
        <v>41798</v>
      </c>
      <c r="U1636" s="3">
        <v>2.75</v>
      </c>
      <c r="V1636" s="4">
        <f>IFERROR(Homes[[#This Row],[sqft_above]]+Homes[[#This Row],[sqft_basement]]," ")</f>
        <v>3400</v>
      </c>
      <c r="W1636" s="4">
        <v>7200</v>
      </c>
      <c r="X1636">
        <v>0</v>
      </c>
      <c r="Y1636">
        <v>2</v>
      </c>
      <c r="Z1636">
        <v>3</v>
      </c>
      <c r="AA1636" s="4">
        <v>2470</v>
      </c>
      <c r="AB1636" s="4">
        <v>930</v>
      </c>
      <c r="AC1636">
        <v>2009</v>
      </c>
      <c r="AD1636" t="s">
        <v>1762</v>
      </c>
      <c r="AE1636" t="s">
        <v>319</v>
      </c>
      <c r="AF1636" t="s">
        <v>672</v>
      </c>
    </row>
    <row r="1637" spans="1:32">
      <c r="A1637" t="str">
        <f>PROPER(TRIM(Homes[[#This Row],[street]]))</f>
        <v>3036-3040 36Th Ave Sw</v>
      </c>
      <c r="B1637" t="str">
        <f>PROPER(TRIM(Homes[[#This Row],[city]]))</f>
        <v>Seattle</v>
      </c>
      <c r="C1637" t="str">
        <f>_xlfn.TEXTBEFORE(Homes[[#This Row],[statezip]]," ")</f>
        <v>WA</v>
      </c>
      <c r="D1637" s="6" t="str">
        <f>_xlfn.TEXTAFTER(Homes[[#This Row],[statezip]]," ")</f>
        <v>98126</v>
      </c>
      <c r="E1637" s="1">
        <v>530000</v>
      </c>
      <c r="F1637">
        <v>2</v>
      </c>
      <c r="G1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37" s="3" t="str">
        <f>Homes[[#This Row],[bedrooms]] &amp; " bd | " &amp; TEXT(Homes[[#This Row],[bathrooms]],"0.##") &amp; " ba"</f>
        <v>2 bd | 1.5 ba</v>
      </c>
      <c r="I1637" s="4">
        <v>1580</v>
      </c>
      <c r="J1637" s="1">
        <f>IFERROR(Homes[[#This Row],[price]]/Homes[[#This Row],[sqft_living]]," ")</f>
        <v>335.44303797468353</v>
      </c>
      <c r="K1637" s="4">
        <f>IFERROR(Homes[[#This Row],[sqft_lot]]/43560," ")</f>
        <v>8.4481175390266297E-2</v>
      </c>
      <c r="L1637" t="str">
        <f>IF(Homes[[#This Row],[waterfront]]=1, "Yes","No")</f>
        <v>No</v>
      </c>
      <c r="M1637" s="4" t="str">
        <f>IF(Homes[[#This Row],[sqft_basement]]&gt;0, "Yes","No")</f>
        <v>Yes</v>
      </c>
      <c r="N1637" t="str">
        <f>CHOOSE(Homes[[#This Row],[view]]+1, "None","Fair","Good","Great","Excellent")</f>
        <v>Good</v>
      </c>
      <c r="O1637" t="str">
        <f>CHOOSE(Homes[[#This Row],[condition]], "Poor","Fair","Average","Good","Excellent")</f>
        <v>Average</v>
      </c>
      <c r="P1637">
        <f ca="1">YEAR(TODAY())-Homes[[#This Row],[yr_built]]</f>
        <v>84</v>
      </c>
      <c r="Q1637">
        <v>1994</v>
      </c>
      <c r="R1637">
        <f ca="1">IF(Homes[[#This Row],[yr_renovated]]&gt;0, YEAR(TODAY())-Homes[[#This Row],[yr_renovated]], YEAR(TODAY())-Homes[[#This Row],[yr_built]])</f>
        <v>31</v>
      </c>
      <c r="S1637">
        <v>1</v>
      </c>
      <c r="T1637" s="2">
        <v>41814</v>
      </c>
      <c r="U1637" s="3">
        <v>1.5</v>
      </c>
      <c r="V1637" s="4">
        <f>IFERROR(Homes[[#This Row],[sqft_above]]+Homes[[#This Row],[sqft_basement]]," ")</f>
        <v>1580</v>
      </c>
      <c r="W1637" s="4">
        <v>3680</v>
      </c>
      <c r="X1637">
        <v>0</v>
      </c>
      <c r="Y1637">
        <v>2</v>
      </c>
      <c r="Z1637">
        <v>3</v>
      </c>
      <c r="AA1637" s="4">
        <v>1280</v>
      </c>
      <c r="AB1637" s="4">
        <v>300</v>
      </c>
      <c r="AC1637">
        <v>1941</v>
      </c>
      <c r="AD1637" t="s">
        <v>1763</v>
      </c>
      <c r="AE1637" t="s">
        <v>49</v>
      </c>
      <c r="AF1637" t="s">
        <v>434</v>
      </c>
    </row>
    <row r="1638" spans="1:32">
      <c r="A1638" t="str">
        <f>PROPER(TRIM(Homes[[#This Row],[street]]))</f>
        <v>1600-1718 107Th Ave Se</v>
      </c>
      <c r="B1638" t="str">
        <f>PROPER(TRIM(Homes[[#This Row],[city]]))</f>
        <v>Bellevue</v>
      </c>
      <c r="C1638" t="str">
        <f>_xlfn.TEXTBEFORE(Homes[[#This Row],[statezip]]," ")</f>
        <v>WA</v>
      </c>
      <c r="D1638" s="6" t="str">
        <f>_xlfn.TEXTAFTER(Homes[[#This Row],[statezip]]," ")</f>
        <v>98004</v>
      </c>
      <c r="E1638" s="1">
        <v>530000</v>
      </c>
      <c r="F1638">
        <v>2</v>
      </c>
      <c r="G1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38" s="3" t="str">
        <f>Homes[[#This Row],[bedrooms]] &amp; " bd | " &amp; TEXT(Homes[[#This Row],[bathrooms]],"0.##") &amp; " ba"</f>
        <v>2 bd | 2.5 ba</v>
      </c>
      <c r="I1638" s="4">
        <v>1785</v>
      </c>
      <c r="J1638" s="1">
        <f>IFERROR(Homes[[#This Row],[price]]/Homes[[#This Row],[sqft_living]]," ")</f>
        <v>296.91876750700283</v>
      </c>
      <c r="K1638" s="4">
        <f>IFERROR(Homes[[#This Row],[sqft_lot]]/43560," ")</f>
        <v>1.7883379247015611E-2</v>
      </c>
      <c r="L1638" t="str">
        <f>IF(Homes[[#This Row],[waterfront]]=1, "Yes","No")</f>
        <v>No</v>
      </c>
      <c r="M1638" s="4" t="str">
        <f>IF(Homes[[#This Row],[sqft_basement]]&gt;0, "Yes","No")</f>
        <v>Yes</v>
      </c>
      <c r="N1638" t="str">
        <f>CHOOSE(Homes[[#This Row],[view]]+1, "None","Fair","Good","Great","Excellent")</f>
        <v>None</v>
      </c>
      <c r="O1638" t="str">
        <f>CHOOSE(Homes[[#This Row],[condition]], "Poor","Fair","Average","Good","Excellent")</f>
        <v>Average</v>
      </c>
      <c r="P1638">
        <f ca="1">YEAR(TODAY())-Homes[[#This Row],[yr_built]]</f>
        <v>50</v>
      </c>
      <c r="Q1638">
        <v>0</v>
      </c>
      <c r="R1638">
        <f ca="1">IF(Homes[[#This Row],[yr_renovated]]&gt;0, YEAR(TODAY())-Homes[[#This Row],[yr_renovated]], YEAR(TODAY())-Homes[[#This Row],[yr_built]])</f>
        <v>50</v>
      </c>
      <c r="S1638">
        <v>2</v>
      </c>
      <c r="T1638" s="2">
        <v>41828</v>
      </c>
      <c r="U1638" s="3">
        <v>2.5</v>
      </c>
      <c r="V1638" s="4">
        <f>IFERROR(Homes[[#This Row],[sqft_above]]+Homes[[#This Row],[sqft_basement]]," ")</f>
        <v>1785</v>
      </c>
      <c r="W1638" s="4">
        <v>779</v>
      </c>
      <c r="X1638">
        <v>0</v>
      </c>
      <c r="Y1638">
        <v>0</v>
      </c>
      <c r="Z1638">
        <v>3</v>
      </c>
      <c r="AA1638" s="4">
        <v>1595</v>
      </c>
      <c r="AB1638" s="4">
        <v>190</v>
      </c>
      <c r="AC1638">
        <v>1975</v>
      </c>
      <c r="AD1638" t="s">
        <v>1764</v>
      </c>
      <c r="AE1638" t="s">
        <v>33</v>
      </c>
      <c r="AF1638" t="s">
        <v>34</v>
      </c>
    </row>
    <row r="1639" spans="1:32">
      <c r="A1639" t="str">
        <f>PROPER(TRIM(Homes[[#This Row],[street]]))</f>
        <v>12807 Se 67Th St</v>
      </c>
      <c r="B1639" t="str">
        <f>PROPER(TRIM(Homes[[#This Row],[city]]))</f>
        <v>Bellevue</v>
      </c>
      <c r="C1639" t="str">
        <f>_xlfn.TEXTBEFORE(Homes[[#This Row],[statezip]]," ")</f>
        <v>WA</v>
      </c>
      <c r="D1639" s="6" t="str">
        <f>_xlfn.TEXTAFTER(Homes[[#This Row],[statezip]]," ")</f>
        <v>98006</v>
      </c>
      <c r="E1639" s="1">
        <v>530000</v>
      </c>
      <c r="F1639">
        <v>4</v>
      </c>
      <c r="G1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39" s="3" t="str">
        <f>Homes[[#This Row],[bedrooms]] &amp; " bd | " &amp; TEXT(Homes[[#This Row],[bathrooms]],"0.##") &amp; " ba"</f>
        <v>4 bd | 2.25 ba</v>
      </c>
      <c r="I1639" s="4">
        <v>2210</v>
      </c>
      <c r="J1639" s="1">
        <f>IFERROR(Homes[[#This Row],[price]]/Homes[[#This Row],[sqft_living]]," ")</f>
        <v>239.81900452488688</v>
      </c>
      <c r="K1639" s="4">
        <f>IFERROR(Homes[[#This Row],[sqft_lot]]/43560," ")</f>
        <v>0.17596418732782368</v>
      </c>
      <c r="L1639" t="str">
        <f>IF(Homes[[#This Row],[waterfront]]=1, "Yes","No")</f>
        <v>No</v>
      </c>
      <c r="M1639" s="4" t="str">
        <f>IF(Homes[[#This Row],[sqft_basement]]&gt;0, "Yes","No")</f>
        <v>No</v>
      </c>
      <c r="N1639" t="str">
        <f>CHOOSE(Homes[[#This Row],[view]]+1, "None","Fair","Good","Great","Excellent")</f>
        <v>None</v>
      </c>
      <c r="O1639" t="str">
        <f>CHOOSE(Homes[[#This Row],[condition]], "Poor","Fair","Average","Good","Excellent")</f>
        <v>Good</v>
      </c>
      <c r="P1639">
        <f ca="1">YEAR(TODAY())-Homes[[#This Row],[yr_built]]</f>
        <v>57</v>
      </c>
      <c r="Q1639">
        <v>0</v>
      </c>
      <c r="R1639">
        <f ca="1">IF(Homes[[#This Row],[yr_renovated]]&gt;0, YEAR(TODAY())-Homes[[#This Row],[yr_renovated]], YEAR(TODAY())-Homes[[#This Row],[yr_built]])</f>
        <v>57</v>
      </c>
      <c r="S1639">
        <v>2</v>
      </c>
      <c r="T1639" s="2">
        <v>41795</v>
      </c>
      <c r="U1639" s="3">
        <v>2.25</v>
      </c>
      <c r="V1639" s="4">
        <f>IFERROR(Homes[[#This Row],[sqft_above]]+Homes[[#This Row],[sqft_basement]]," ")</f>
        <v>2210</v>
      </c>
      <c r="W1639" s="4">
        <v>7665</v>
      </c>
      <c r="X1639">
        <v>0</v>
      </c>
      <c r="Y1639">
        <v>0</v>
      </c>
      <c r="Z1639">
        <v>4</v>
      </c>
      <c r="AA1639" s="4">
        <v>2210</v>
      </c>
      <c r="AB1639" s="4">
        <v>0</v>
      </c>
      <c r="AC1639">
        <v>1968</v>
      </c>
      <c r="AD1639" t="s">
        <v>1765</v>
      </c>
      <c r="AE1639" t="s">
        <v>33</v>
      </c>
      <c r="AF1639" t="s">
        <v>91</v>
      </c>
    </row>
    <row r="1640" spans="1:32">
      <c r="A1640" t="str">
        <f>PROPER(TRIM(Homes[[#This Row],[street]]))</f>
        <v>2711 126Th Ave Se</v>
      </c>
      <c r="B1640" t="str">
        <f>PROPER(TRIM(Homes[[#This Row],[city]]))</f>
        <v>Bellevue</v>
      </c>
      <c r="C1640" t="str">
        <f>_xlfn.TEXTBEFORE(Homes[[#This Row],[statezip]]," ")</f>
        <v>WA</v>
      </c>
      <c r="D1640" s="6" t="str">
        <f>_xlfn.TEXTAFTER(Homes[[#This Row],[statezip]]," ")</f>
        <v>98005</v>
      </c>
      <c r="E1640" s="1">
        <v>530000</v>
      </c>
      <c r="F1640">
        <v>3</v>
      </c>
      <c r="G1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40" s="3" t="str">
        <f>Homes[[#This Row],[bedrooms]] &amp; " bd | " &amp; TEXT(Homes[[#This Row],[bathrooms]],"0.##") &amp; " ba"</f>
        <v>3 bd | 1.75 ba</v>
      </c>
      <c r="I1640" s="4">
        <v>1690</v>
      </c>
      <c r="J1640" s="1">
        <f>IFERROR(Homes[[#This Row],[price]]/Homes[[#This Row],[sqft_living]]," ")</f>
        <v>313.60946745562131</v>
      </c>
      <c r="K1640" s="4">
        <f>IFERROR(Homes[[#This Row],[sqft_lot]]/43560," ")</f>
        <v>0.18801652892561985</v>
      </c>
      <c r="L1640" t="str">
        <f>IF(Homes[[#This Row],[waterfront]]=1, "Yes","No")</f>
        <v>No</v>
      </c>
      <c r="M1640" s="4" t="str">
        <f>IF(Homes[[#This Row],[sqft_basement]]&gt;0, "Yes","No")</f>
        <v>No</v>
      </c>
      <c r="N1640" t="str">
        <f>CHOOSE(Homes[[#This Row],[view]]+1, "None","Fair","Good","Great","Excellent")</f>
        <v>None</v>
      </c>
      <c r="O1640" t="str">
        <f>CHOOSE(Homes[[#This Row],[condition]], "Poor","Fair","Average","Good","Excellent")</f>
        <v>Good</v>
      </c>
      <c r="P1640">
        <f ca="1">YEAR(TODAY())-Homes[[#This Row],[yr_built]]</f>
        <v>67</v>
      </c>
      <c r="Q1640">
        <v>1972</v>
      </c>
      <c r="R1640">
        <f ca="1">IF(Homes[[#This Row],[yr_renovated]]&gt;0, YEAR(TODAY())-Homes[[#This Row],[yr_renovated]], YEAR(TODAY())-Homes[[#This Row],[yr_built]])</f>
        <v>53</v>
      </c>
      <c r="S1640">
        <v>1</v>
      </c>
      <c r="T1640" s="2">
        <v>41772</v>
      </c>
      <c r="U1640" s="3">
        <v>1.75</v>
      </c>
      <c r="V1640" s="4">
        <f>IFERROR(Homes[[#This Row],[sqft_above]]+Homes[[#This Row],[sqft_basement]]," ")</f>
        <v>1690</v>
      </c>
      <c r="W1640" s="4">
        <v>8190</v>
      </c>
      <c r="X1640">
        <v>0</v>
      </c>
      <c r="Y1640">
        <v>0</v>
      </c>
      <c r="Z1640">
        <v>4</v>
      </c>
      <c r="AA1640" s="4">
        <v>1690</v>
      </c>
      <c r="AB1640" s="4">
        <v>0</v>
      </c>
      <c r="AC1640">
        <v>1958</v>
      </c>
      <c r="AD1640" t="s">
        <v>1766</v>
      </c>
      <c r="AE1640" t="s">
        <v>33</v>
      </c>
      <c r="AF1640" t="s">
        <v>115</v>
      </c>
    </row>
    <row r="1641" spans="1:32">
      <c r="A1641" t="str">
        <f>PROPER(TRIM(Homes[[#This Row],[street]]))</f>
        <v>13607 Se 10Th St</v>
      </c>
      <c r="B1641" t="str">
        <f>PROPER(TRIM(Homes[[#This Row],[city]]))</f>
        <v>Bellevue</v>
      </c>
      <c r="C1641" t="str">
        <f>_xlfn.TEXTBEFORE(Homes[[#This Row],[statezip]]," ")</f>
        <v>WA</v>
      </c>
      <c r="D1641" s="6" t="str">
        <f>_xlfn.TEXTAFTER(Homes[[#This Row],[statezip]]," ")</f>
        <v>98005</v>
      </c>
      <c r="E1641" s="1">
        <v>530000</v>
      </c>
      <c r="F1641">
        <v>3</v>
      </c>
      <c r="G1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41" s="3" t="str">
        <f>Homes[[#This Row],[bedrooms]] &amp; " bd | " &amp; TEXT(Homes[[#This Row],[bathrooms]],"0.##") &amp; " ba"</f>
        <v>3 bd | 2. ba</v>
      </c>
      <c r="I1641" s="4">
        <v>2330</v>
      </c>
      <c r="J1641" s="1">
        <f>IFERROR(Homes[[#This Row],[price]]/Homes[[#This Row],[sqft_living]]," ")</f>
        <v>227.46781115879827</v>
      </c>
      <c r="K1641" s="4">
        <f>IFERROR(Homes[[#This Row],[sqft_lot]]/43560," ")</f>
        <v>0.60998622589531681</v>
      </c>
      <c r="L1641" t="str">
        <f>IF(Homes[[#This Row],[waterfront]]=1, "Yes","No")</f>
        <v>No</v>
      </c>
      <c r="M1641" s="4" t="str">
        <f>IF(Homes[[#This Row],[sqft_basement]]&gt;0, "Yes","No")</f>
        <v>No</v>
      </c>
      <c r="N1641" t="str">
        <f>CHOOSE(Homes[[#This Row],[view]]+1, "None","Fair","Good","Great","Excellent")</f>
        <v>None</v>
      </c>
      <c r="O1641" t="str">
        <f>CHOOSE(Homes[[#This Row],[condition]], "Poor","Fair","Average","Good","Excellent")</f>
        <v>Average</v>
      </c>
      <c r="P1641">
        <f ca="1">YEAR(TODAY())-Homes[[#This Row],[yr_built]]</f>
        <v>38</v>
      </c>
      <c r="Q1641">
        <v>2000</v>
      </c>
      <c r="R1641">
        <f ca="1">IF(Homes[[#This Row],[yr_renovated]]&gt;0, YEAR(TODAY())-Homes[[#This Row],[yr_renovated]], YEAR(TODAY())-Homes[[#This Row],[yr_built]])</f>
        <v>25</v>
      </c>
      <c r="S1641">
        <v>2.5</v>
      </c>
      <c r="T1641" s="2">
        <v>41816</v>
      </c>
      <c r="U1641" s="3">
        <v>2</v>
      </c>
      <c r="V1641" s="4">
        <f>IFERROR(Homes[[#This Row],[sqft_above]]+Homes[[#This Row],[sqft_basement]]," ")</f>
        <v>2330</v>
      </c>
      <c r="W1641" s="4">
        <v>26571</v>
      </c>
      <c r="X1641">
        <v>0</v>
      </c>
      <c r="Y1641">
        <v>0</v>
      </c>
      <c r="Z1641">
        <v>3</v>
      </c>
      <c r="AA1641" s="4">
        <v>2330</v>
      </c>
      <c r="AB1641" s="4">
        <v>0</v>
      </c>
      <c r="AC1641">
        <v>1987</v>
      </c>
      <c r="AD1641" t="s">
        <v>1767</v>
      </c>
      <c r="AE1641" t="s">
        <v>33</v>
      </c>
      <c r="AF1641" t="s">
        <v>115</v>
      </c>
    </row>
    <row r="1642" spans="1:32">
      <c r="A1642" t="str">
        <f>PROPER(TRIM(Homes[[#This Row],[street]]))</f>
        <v>227 152Nd Pl Se</v>
      </c>
      <c r="B1642" t="str">
        <f>PROPER(TRIM(Homes[[#This Row],[city]]))</f>
        <v>Bellevue</v>
      </c>
      <c r="C1642" t="str">
        <f>_xlfn.TEXTBEFORE(Homes[[#This Row],[statezip]]," ")</f>
        <v>WA</v>
      </c>
      <c r="D1642" s="6" t="str">
        <f>_xlfn.TEXTAFTER(Homes[[#This Row],[statezip]]," ")</f>
        <v>98007</v>
      </c>
      <c r="E1642" s="1">
        <v>530000</v>
      </c>
      <c r="F1642">
        <v>5</v>
      </c>
      <c r="G1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42" s="3" t="str">
        <f>Homes[[#This Row],[bedrooms]] &amp; " bd | " &amp; TEXT(Homes[[#This Row],[bathrooms]],"0.##") &amp; " ba"</f>
        <v>5 bd | 2.25 ba</v>
      </c>
      <c r="I1642" s="4">
        <v>2140</v>
      </c>
      <c r="J1642" s="1">
        <f>IFERROR(Homes[[#This Row],[price]]/Homes[[#This Row],[sqft_living]]," ")</f>
        <v>247.66355140186917</v>
      </c>
      <c r="K1642" s="4">
        <f>IFERROR(Homes[[#This Row],[sqft_lot]]/43560," ")</f>
        <v>0.18158861340679522</v>
      </c>
      <c r="L1642" t="str">
        <f>IF(Homes[[#This Row],[waterfront]]=1, "Yes","No")</f>
        <v>No</v>
      </c>
      <c r="M1642" s="4" t="str">
        <f>IF(Homes[[#This Row],[sqft_basement]]&gt;0, "Yes","No")</f>
        <v>Yes</v>
      </c>
      <c r="N1642" t="str">
        <f>CHOOSE(Homes[[#This Row],[view]]+1, "None","Fair","Good","Great","Excellent")</f>
        <v>None</v>
      </c>
      <c r="O1642" t="str">
        <f>CHOOSE(Homes[[#This Row],[condition]], "Poor","Fair","Average","Good","Excellent")</f>
        <v>Average</v>
      </c>
      <c r="P1642">
        <f ca="1">YEAR(TODAY())-Homes[[#This Row],[yr_built]]</f>
        <v>63</v>
      </c>
      <c r="Q1642">
        <v>2003</v>
      </c>
      <c r="R1642">
        <f ca="1">IF(Homes[[#This Row],[yr_renovated]]&gt;0, YEAR(TODAY())-Homes[[#This Row],[yr_renovated]], YEAR(TODAY())-Homes[[#This Row],[yr_built]])</f>
        <v>22</v>
      </c>
      <c r="S1642">
        <v>1</v>
      </c>
      <c r="T1642" s="2">
        <v>41815</v>
      </c>
      <c r="U1642" s="3">
        <v>2.25</v>
      </c>
      <c r="V1642" s="4">
        <f>IFERROR(Homes[[#This Row],[sqft_above]]+Homes[[#This Row],[sqft_basement]]," ")</f>
        <v>2140</v>
      </c>
      <c r="W1642" s="4">
        <v>7910</v>
      </c>
      <c r="X1642">
        <v>0</v>
      </c>
      <c r="Y1642">
        <v>0</v>
      </c>
      <c r="Z1642">
        <v>3</v>
      </c>
      <c r="AA1642" s="4">
        <v>1070</v>
      </c>
      <c r="AB1642" s="4">
        <v>1070</v>
      </c>
      <c r="AC1642">
        <v>1962</v>
      </c>
      <c r="AD1642" t="s">
        <v>1768</v>
      </c>
      <c r="AE1642" t="s">
        <v>33</v>
      </c>
      <c r="AF1642" t="s">
        <v>264</v>
      </c>
    </row>
    <row r="1643" spans="1:32">
      <c r="A1643" t="str">
        <f>PROPER(TRIM(Homes[[#This Row],[street]]))</f>
        <v>4528 W Lake Sammamish Pkwy Se</v>
      </c>
      <c r="B1643" t="str">
        <f>PROPER(TRIM(Homes[[#This Row],[city]]))</f>
        <v>Issaquah</v>
      </c>
      <c r="C1643" t="str">
        <f>_xlfn.TEXTBEFORE(Homes[[#This Row],[statezip]]," ")</f>
        <v>WA</v>
      </c>
      <c r="D1643" s="6" t="str">
        <f>_xlfn.TEXTAFTER(Homes[[#This Row],[statezip]]," ")</f>
        <v>98027</v>
      </c>
      <c r="E1643" s="1">
        <v>530000</v>
      </c>
      <c r="F1643">
        <v>3</v>
      </c>
      <c r="G1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3" s="3" t="str">
        <f>Homes[[#This Row],[bedrooms]] &amp; " bd | " &amp; TEXT(Homes[[#This Row],[bathrooms]],"0.##") &amp; " ba"</f>
        <v>3 bd | 2.5 ba</v>
      </c>
      <c r="I1643" s="4">
        <v>1790</v>
      </c>
      <c r="J1643" s="1">
        <f>IFERROR(Homes[[#This Row],[price]]/Homes[[#This Row],[sqft_living]]," ")</f>
        <v>296.08938547486031</v>
      </c>
      <c r="K1643" s="4">
        <f>IFERROR(Homes[[#This Row],[sqft_lot]]/43560," ")</f>
        <v>7.0661157024793392E-2</v>
      </c>
      <c r="L1643" t="str">
        <f>IF(Homes[[#This Row],[waterfront]]=1, "Yes","No")</f>
        <v>No</v>
      </c>
      <c r="M1643" s="4" t="str">
        <f>IF(Homes[[#This Row],[sqft_basement]]&gt;0, "Yes","No")</f>
        <v>No</v>
      </c>
      <c r="N1643" t="str">
        <f>CHOOSE(Homes[[#This Row],[view]]+1, "None","Fair","Good","Great","Excellent")</f>
        <v>None</v>
      </c>
      <c r="O1643" t="str">
        <f>CHOOSE(Homes[[#This Row],[condition]], "Poor","Fair","Average","Good","Excellent")</f>
        <v>Average</v>
      </c>
      <c r="P1643">
        <f ca="1">YEAR(TODAY())-Homes[[#This Row],[yr_built]]</f>
        <v>15</v>
      </c>
      <c r="Q1643">
        <v>0</v>
      </c>
      <c r="R1643">
        <f ca="1">IF(Homes[[#This Row],[yr_renovated]]&gt;0, YEAR(TODAY())-Homes[[#This Row],[yr_renovated]], YEAR(TODAY())-Homes[[#This Row],[yr_built]])</f>
        <v>15</v>
      </c>
      <c r="S1643">
        <v>2</v>
      </c>
      <c r="T1643" s="2">
        <v>41829</v>
      </c>
      <c r="U1643" s="3">
        <v>2.5</v>
      </c>
      <c r="V1643" s="4">
        <f>IFERROR(Homes[[#This Row],[sqft_above]]+Homes[[#This Row],[sqft_basement]]," ")</f>
        <v>1790</v>
      </c>
      <c r="W1643" s="4">
        <v>3078</v>
      </c>
      <c r="X1643">
        <v>0</v>
      </c>
      <c r="Y1643">
        <v>0</v>
      </c>
      <c r="Z1643">
        <v>3</v>
      </c>
      <c r="AA1643" s="4">
        <v>1790</v>
      </c>
      <c r="AB1643" s="4">
        <v>0</v>
      </c>
      <c r="AC1643">
        <v>2010</v>
      </c>
      <c r="AD1643" t="s">
        <v>1769</v>
      </c>
      <c r="AE1643" t="s">
        <v>79</v>
      </c>
      <c r="AF1643" t="s">
        <v>82</v>
      </c>
    </row>
    <row r="1644" spans="1:32">
      <c r="A1644" t="str">
        <f>PROPER(TRIM(Homes[[#This Row],[street]]))</f>
        <v>24610 Se 45Th Way</v>
      </c>
      <c r="B1644" t="str">
        <f>PROPER(TRIM(Homes[[#This Row],[city]]))</f>
        <v>Issaquah</v>
      </c>
      <c r="C1644" t="str">
        <f>_xlfn.TEXTBEFORE(Homes[[#This Row],[statezip]]," ")</f>
        <v>WA</v>
      </c>
      <c r="D1644" s="6" t="str">
        <f>_xlfn.TEXTAFTER(Homes[[#This Row],[statezip]]," ")</f>
        <v>98029</v>
      </c>
      <c r="E1644" s="1">
        <v>530000</v>
      </c>
      <c r="F1644">
        <v>4</v>
      </c>
      <c r="G1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4" s="3" t="str">
        <f>Homes[[#This Row],[bedrooms]] &amp; " bd | " &amp; TEXT(Homes[[#This Row],[bathrooms]],"0.##") &amp; " ba"</f>
        <v>4 bd | 2.5 ba</v>
      </c>
      <c r="I1644" s="4">
        <v>2050</v>
      </c>
      <c r="J1644" s="1">
        <f>IFERROR(Homes[[#This Row],[price]]/Homes[[#This Row],[sqft_living]]," ")</f>
        <v>258.53658536585368</v>
      </c>
      <c r="K1644" s="4">
        <f>IFERROR(Homes[[#This Row],[sqft_lot]]/43560," ")</f>
        <v>0.14600550964187328</v>
      </c>
      <c r="L1644" t="str">
        <f>IF(Homes[[#This Row],[waterfront]]=1, "Yes","No")</f>
        <v>No</v>
      </c>
      <c r="M1644" s="4" t="str">
        <f>IF(Homes[[#This Row],[sqft_basement]]&gt;0, "Yes","No")</f>
        <v>No</v>
      </c>
      <c r="N1644" t="str">
        <f>CHOOSE(Homes[[#This Row],[view]]+1, "None","Fair","Good","Great","Excellent")</f>
        <v>None</v>
      </c>
      <c r="O1644" t="str">
        <f>CHOOSE(Homes[[#This Row],[condition]], "Poor","Fair","Average","Good","Excellent")</f>
        <v>Average</v>
      </c>
      <c r="P1644">
        <f ca="1">YEAR(TODAY())-Homes[[#This Row],[yr_built]]</f>
        <v>37</v>
      </c>
      <c r="Q1644">
        <v>2000</v>
      </c>
      <c r="R1644">
        <f ca="1">IF(Homes[[#This Row],[yr_renovated]]&gt;0, YEAR(TODAY())-Homes[[#This Row],[yr_renovated]], YEAR(TODAY())-Homes[[#This Row],[yr_built]])</f>
        <v>25</v>
      </c>
      <c r="S1644">
        <v>2</v>
      </c>
      <c r="T1644" s="2">
        <v>41806</v>
      </c>
      <c r="U1644" s="3">
        <v>2.5</v>
      </c>
      <c r="V1644" s="4">
        <f>IFERROR(Homes[[#This Row],[sqft_above]]+Homes[[#This Row],[sqft_basement]]," ")</f>
        <v>2050</v>
      </c>
      <c r="W1644" s="4">
        <v>6360</v>
      </c>
      <c r="X1644">
        <v>0</v>
      </c>
      <c r="Y1644">
        <v>0</v>
      </c>
      <c r="Z1644">
        <v>3</v>
      </c>
      <c r="AA1644" s="4">
        <v>2050</v>
      </c>
      <c r="AB1644" s="4">
        <v>0</v>
      </c>
      <c r="AC1644">
        <v>1988</v>
      </c>
      <c r="AD1644" t="s">
        <v>1770</v>
      </c>
      <c r="AE1644" t="s">
        <v>79</v>
      </c>
      <c r="AF1644" t="s">
        <v>80</v>
      </c>
    </row>
    <row r="1645" spans="1:32">
      <c r="A1645" t="str">
        <f>PROPER(TRIM(Homes[[#This Row],[street]]))</f>
        <v>24844 Se Mirrormont Pl</v>
      </c>
      <c r="B1645" t="str">
        <f>PROPER(TRIM(Homes[[#This Row],[city]]))</f>
        <v>Issaquah</v>
      </c>
      <c r="C1645" t="str">
        <f>_xlfn.TEXTBEFORE(Homes[[#This Row],[statezip]]," ")</f>
        <v>WA</v>
      </c>
      <c r="D1645" s="6" t="str">
        <f>_xlfn.TEXTAFTER(Homes[[#This Row],[statezip]]," ")</f>
        <v>98027</v>
      </c>
      <c r="E1645" s="1">
        <v>530000</v>
      </c>
      <c r="F1645">
        <v>4</v>
      </c>
      <c r="G1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645" s="3" t="str">
        <f>Homes[[#This Row],[bedrooms]] &amp; " bd | " &amp; TEXT(Homes[[#This Row],[bathrooms]],"0.##") &amp; " ba"</f>
        <v>4 bd | 3.25 ba</v>
      </c>
      <c r="I1645" s="4">
        <v>4160</v>
      </c>
      <c r="J1645" s="1">
        <f>IFERROR(Homes[[#This Row],[price]]/Homes[[#This Row],[sqft_living]]," ")</f>
        <v>127.40384615384616</v>
      </c>
      <c r="K1645" s="4">
        <f>IFERROR(Homes[[#This Row],[sqft_lot]]/43560," ")</f>
        <v>0.81850321395775938</v>
      </c>
      <c r="L1645" t="str">
        <f>IF(Homes[[#This Row],[waterfront]]=1, "Yes","No")</f>
        <v>No</v>
      </c>
      <c r="M1645" s="4" t="str">
        <f>IF(Homes[[#This Row],[sqft_basement]]&gt;0, "Yes","No")</f>
        <v>Yes</v>
      </c>
      <c r="N1645" t="str">
        <f>CHOOSE(Homes[[#This Row],[view]]+1, "None","Fair","Good","Great","Excellent")</f>
        <v>None</v>
      </c>
      <c r="O1645" t="str">
        <f>CHOOSE(Homes[[#This Row],[condition]], "Poor","Fair","Average","Good","Excellent")</f>
        <v>Average</v>
      </c>
      <c r="P1645">
        <f ca="1">YEAR(TODAY())-Homes[[#This Row],[yr_built]]</f>
        <v>52</v>
      </c>
      <c r="Q1645">
        <v>2013</v>
      </c>
      <c r="R1645">
        <f ca="1">IF(Homes[[#This Row],[yr_renovated]]&gt;0, YEAR(TODAY())-Homes[[#This Row],[yr_renovated]], YEAR(TODAY())-Homes[[#This Row],[yr_built]])</f>
        <v>12</v>
      </c>
      <c r="S1645">
        <v>2</v>
      </c>
      <c r="T1645" s="2">
        <v>41795</v>
      </c>
      <c r="U1645" s="3">
        <v>3.25</v>
      </c>
      <c r="V1645" s="4">
        <f>IFERROR(Homes[[#This Row],[sqft_above]]+Homes[[#This Row],[sqft_basement]]," ")</f>
        <v>4160</v>
      </c>
      <c r="W1645" s="4">
        <v>35654</v>
      </c>
      <c r="X1645">
        <v>0</v>
      </c>
      <c r="Y1645">
        <v>0</v>
      </c>
      <c r="Z1645">
        <v>3</v>
      </c>
      <c r="AA1645" s="4">
        <v>2760</v>
      </c>
      <c r="AB1645" s="4">
        <v>1400</v>
      </c>
      <c r="AC1645">
        <v>1973</v>
      </c>
      <c r="AD1645" t="s">
        <v>1771</v>
      </c>
      <c r="AE1645" t="s">
        <v>79</v>
      </c>
      <c r="AF1645" t="s">
        <v>82</v>
      </c>
    </row>
    <row r="1646" spans="1:32">
      <c r="A1646" t="str">
        <f>PROPER(TRIM(Homes[[#This Row],[street]]))</f>
        <v>12418 Ne 100Th St</v>
      </c>
      <c r="B1646" t="str">
        <f>PROPER(TRIM(Homes[[#This Row],[city]]))</f>
        <v>Kirkland</v>
      </c>
      <c r="C1646" t="str">
        <f>_xlfn.TEXTBEFORE(Homes[[#This Row],[statezip]]," ")</f>
        <v>WA</v>
      </c>
      <c r="D1646" s="6" t="str">
        <f>_xlfn.TEXTAFTER(Homes[[#This Row],[statezip]]," ")</f>
        <v>98033</v>
      </c>
      <c r="E1646" s="1">
        <v>530000</v>
      </c>
      <c r="F1646">
        <v>3</v>
      </c>
      <c r="G1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46" s="3" t="str">
        <f>Homes[[#This Row],[bedrooms]] &amp; " bd | " &amp; TEXT(Homes[[#This Row],[bathrooms]],"0.##") &amp; " ba"</f>
        <v>3 bd | 3.5 ba</v>
      </c>
      <c r="I1646" s="4">
        <v>2320</v>
      </c>
      <c r="J1646" s="1">
        <f>IFERROR(Homes[[#This Row],[price]]/Homes[[#This Row],[sqft_living]]," ")</f>
        <v>228.44827586206895</v>
      </c>
      <c r="K1646" s="4">
        <f>IFERROR(Homes[[#This Row],[sqft_lot]]/43560," ")</f>
        <v>7.2865013774104689E-2</v>
      </c>
      <c r="L1646" t="str">
        <f>IF(Homes[[#This Row],[waterfront]]=1, "Yes","No")</f>
        <v>No</v>
      </c>
      <c r="M1646" s="4" t="str">
        <f>IF(Homes[[#This Row],[sqft_basement]]&gt;0, "Yes","No")</f>
        <v>Yes</v>
      </c>
      <c r="N1646" t="str">
        <f>CHOOSE(Homes[[#This Row],[view]]+1, "None","Fair","Good","Great","Excellent")</f>
        <v>None</v>
      </c>
      <c r="O1646" t="str">
        <f>CHOOSE(Homes[[#This Row],[condition]], "Poor","Fair","Average","Good","Excellent")</f>
        <v>Average</v>
      </c>
      <c r="P1646">
        <f ca="1">YEAR(TODAY())-Homes[[#This Row],[yr_built]]</f>
        <v>28</v>
      </c>
      <c r="Q1646">
        <v>0</v>
      </c>
      <c r="R1646">
        <f ca="1">IF(Homes[[#This Row],[yr_renovated]]&gt;0, YEAR(TODAY())-Homes[[#This Row],[yr_renovated]], YEAR(TODAY())-Homes[[#This Row],[yr_built]])</f>
        <v>28</v>
      </c>
      <c r="S1646">
        <v>2</v>
      </c>
      <c r="T1646" s="2">
        <v>41778</v>
      </c>
      <c r="U1646" s="3">
        <v>3.5</v>
      </c>
      <c r="V1646" s="4">
        <f>IFERROR(Homes[[#This Row],[sqft_above]]+Homes[[#This Row],[sqft_basement]]," ")</f>
        <v>2320</v>
      </c>
      <c r="W1646" s="4">
        <v>3174</v>
      </c>
      <c r="X1646">
        <v>0</v>
      </c>
      <c r="Y1646">
        <v>0</v>
      </c>
      <c r="Z1646">
        <v>3</v>
      </c>
      <c r="AA1646" s="4">
        <v>2060</v>
      </c>
      <c r="AB1646" s="4">
        <v>260</v>
      </c>
      <c r="AC1646">
        <v>1997</v>
      </c>
      <c r="AD1646" t="s">
        <v>1772</v>
      </c>
      <c r="AE1646" t="s">
        <v>46</v>
      </c>
      <c r="AF1646" t="s">
        <v>55</v>
      </c>
    </row>
    <row r="1647" spans="1:32">
      <c r="A1647" t="str">
        <f>PROPER(TRIM(Homes[[#This Row],[street]]))</f>
        <v>404 Sw 197Th St</v>
      </c>
      <c r="B1647" t="str">
        <f>PROPER(TRIM(Homes[[#This Row],[city]]))</f>
        <v>Normandy Park</v>
      </c>
      <c r="C1647" t="str">
        <f>_xlfn.TEXTBEFORE(Homes[[#This Row],[statezip]]," ")</f>
        <v>WA</v>
      </c>
      <c r="D1647" s="6" t="str">
        <f>_xlfn.TEXTAFTER(Homes[[#This Row],[statezip]]," ")</f>
        <v>98166</v>
      </c>
      <c r="E1647" s="1">
        <v>530000</v>
      </c>
      <c r="F1647">
        <v>4</v>
      </c>
      <c r="G1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47" s="3" t="str">
        <f>Homes[[#This Row],[bedrooms]] &amp; " bd | " &amp; TEXT(Homes[[#This Row],[bathrooms]],"0.##") &amp; " ba"</f>
        <v>4 bd | 2.75 ba</v>
      </c>
      <c r="I1647" s="4">
        <v>2450</v>
      </c>
      <c r="J1647" s="1">
        <f>IFERROR(Homes[[#This Row],[price]]/Homes[[#This Row],[sqft_living]]," ")</f>
        <v>216.32653061224491</v>
      </c>
      <c r="K1647" s="4">
        <f>IFERROR(Homes[[#This Row],[sqft_lot]]/43560," ")</f>
        <v>0.34439853076216714</v>
      </c>
      <c r="L1647" t="str">
        <f>IF(Homes[[#This Row],[waterfront]]=1, "Yes","No")</f>
        <v>No</v>
      </c>
      <c r="M1647" s="4" t="str">
        <f>IF(Homes[[#This Row],[sqft_basement]]&gt;0, "Yes","No")</f>
        <v>No</v>
      </c>
      <c r="N1647" t="str">
        <f>CHOOSE(Homes[[#This Row],[view]]+1, "None","Fair","Good","Great","Excellent")</f>
        <v>None</v>
      </c>
      <c r="O1647" t="str">
        <f>CHOOSE(Homes[[#This Row],[condition]], "Poor","Fair","Average","Good","Excellent")</f>
        <v>Excellent</v>
      </c>
      <c r="P1647">
        <f ca="1">YEAR(TODAY())-Homes[[#This Row],[yr_built]]</f>
        <v>51</v>
      </c>
      <c r="Q1647">
        <v>0</v>
      </c>
      <c r="R1647">
        <f ca="1">IF(Homes[[#This Row],[yr_renovated]]&gt;0, YEAR(TODAY())-Homes[[#This Row],[yr_renovated]], YEAR(TODAY())-Homes[[#This Row],[yr_built]])</f>
        <v>51</v>
      </c>
      <c r="S1647">
        <v>1</v>
      </c>
      <c r="T1647" s="2">
        <v>41773</v>
      </c>
      <c r="U1647" s="3">
        <v>2.75</v>
      </c>
      <c r="V1647" s="4">
        <f>IFERROR(Homes[[#This Row],[sqft_above]]+Homes[[#This Row],[sqft_basement]]," ")</f>
        <v>2450</v>
      </c>
      <c r="W1647" s="4">
        <v>15002</v>
      </c>
      <c r="X1647">
        <v>0</v>
      </c>
      <c r="Y1647">
        <v>0</v>
      </c>
      <c r="Z1647">
        <v>5</v>
      </c>
      <c r="AA1647" s="4">
        <v>2450</v>
      </c>
      <c r="AB1647" s="4">
        <v>0</v>
      </c>
      <c r="AC1647">
        <v>1974</v>
      </c>
      <c r="AD1647" t="s">
        <v>1773</v>
      </c>
      <c r="AE1647" t="s">
        <v>226</v>
      </c>
      <c r="AF1647" t="s">
        <v>227</v>
      </c>
    </row>
    <row r="1648" spans="1:32">
      <c r="A1648" t="str">
        <f>PROPER(TRIM(Homes[[#This Row],[street]]))</f>
        <v>23726 Ne 134Th Pl</v>
      </c>
      <c r="B1648" t="str">
        <f>PROPER(TRIM(Homes[[#This Row],[city]]))</f>
        <v>Redmond</v>
      </c>
      <c r="C1648" t="str">
        <f>_xlfn.TEXTBEFORE(Homes[[#This Row],[statezip]]," ")</f>
        <v>WA</v>
      </c>
      <c r="D1648" s="6" t="str">
        <f>_xlfn.TEXTAFTER(Homes[[#This Row],[statezip]]," ")</f>
        <v>98053</v>
      </c>
      <c r="E1648" s="1">
        <v>530000</v>
      </c>
      <c r="F1648">
        <v>2</v>
      </c>
      <c r="G1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48" s="3" t="str">
        <f>Homes[[#This Row],[bedrooms]] &amp; " bd | " &amp; TEXT(Homes[[#This Row],[bathrooms]],"0.##") &amp; " ba"</f>
        <v>2 bd | 2. ba</v>
      </c>
      <c r="I1648" s="4">
        <v>1680</v>
      </c>
      <c r="J1648" s="1">
        <f>IFERROR(Homes[[#This Row],[price]]/Homes[[#This Row],[sqft_living]]," ")</f>
        <v>315.47619047619048</v>
      </c>
      <c r="K1648" s="4">
        <f>IFERROR(Homes[[#This Row],[sqft_lot]]/43560," ")</f>
        <v>0.11363636363636363</v>
      </c>
      <c r="L1648" t="str">
        <f>IF(Homes[[#This Row],[waterfront]]=1, "Yes","No")</f>
        <v>No</v>
      </c>
      <c r="M1648" s="4" t="str">
        <f>IF(Homes[[#This Row],[sqft_basement]]&gt;0, "Yes","No")</f>
        <v>No</v>
      </c>
      <c r="N1648" t="str">
        <f>CHOOSE(Homes[[#This Row],[view]]+1, "None","Fair","Good","Great","Excellent")</f>
        <v>None</v>
      </c>
      <c r="O1648" t="str">
        <f>CHOOSE(Homes[[#This Row],[condition]], "Poor","Fair","Average","Good","Excellent")</f>
        <v>Average</v>
      </c>
      <c r="P1648">
        <f ca="1">YEAR(TODAY())-Homes[[#This Row],[yr_built]]</f>
        <v>19</v>
      </c>
      <c r="Q1648">
        <v>0</v>
      </c>
      <c r="R1648">
        <f ca="1">IF(Homes[[#This Row],[yr_renovated]]&gt;0, YEAR(TODAY())-Homes[[#This Row],[yr_renovated]], YEAR(TODAY())-Homes[[#This Row],[yr_built]])</f>
        <v>19</v>
      </c>
      <c r="S1648">
        <v>1</v>
      </c>
      <c r="T1648" s="2">
        <v>41772</v>
      </c>
      <c r="U1648" s="3">
        <v>2</v>
      </c>
      <c r="V1648" s="4">
        <f>IFERROR(Homes[[#This Row],[sqft_above]]+Homes[[#This Row],[sqft_basement]]," ")</f>
        <v>1680</v>
      </c>
      <c r="W1648" s="4">
        <v>4950</v>
      </c>
      <c r="X1648">
        <v>0</v>
      </c>
      <c r="Y1648">
        <v>0</v>
      </c>
      <c r="Z1648">
        <v>3</v>
      </c>
      <c r="AA1648" s="4">
        <v>1680</v>
      </c>
      <c r="AB1648" s="4">
        <v>0</v>
      </c>
      <c r="AC1648">
        <v>2006</v>
      </c>
      <c r="AD1648" t="s">
        <v>1774</v>
      </c>
      <c r="AE1648" t="s">
        <v>137</v>
      </c>
      <c r="AF1648" t="s">
        <v>208</v>
      </c>
    </row>
    <row r="1649" spans="1:32">
      <c r="A1649" t="str">
        <f>PROPER(TRIM(Homes[[#This Row],[street]]))</f>
        <v>23438 Ne 29Th Pl</v>
      </c>
      <c r="B1649" t="str">
        <f>PROPER(TRIM(Homes[[#This Row],[city]]))</f>
        <v>Sammamish</v>
      </c>
      <c r="C1649" t="str">
        <f>_xlfn.TEXTBEFORE(Homes[[#This Row],[statezip]]," ")</f>
        <v>WA</v>
      </c>
      <c r="D1649" s="6" t="str">
        <f>_xlfn.TEXTAFTER(Homes[[#This Row],[statezip]]," ")</f>
        <v>98074</v>
      </c>
      <c r="E1649" s="1">
        <v>530000</v>
      </c>
      <c r="F1649">
        <v>3</v>
      </c>
      <c r="G1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49" s="3" t="str">
        <f>Homes[[#This Row],[bedrooms]] &amp; " bd | " &amp; TEXT(Homes[[#This Row],[bathrooms]],"0.##") &amp; " ba"</f>
        <v>3 bd | 2.5 ba</v>
      </c>
      <c r="I1649" s="4">
        <v>1950</v>
      </c>
      <c r="J1649" s="1">
        <f>IFERROR(Homes[[#This Row],[price]]/Homes[[#This Row],[sqft_living]]," ")</f>
        <v>271.79487179487177</v>
      </c>
      <c r="K1649" s="4">
        <f>IFERROR(Homes[[#This Row],[sqft_lot]]/43560," ")</f>
        <v>0.22741046831955922</v>
      </c>
      <c r="L1649" t="str">
        <f>IF(Homes[[#This Row],[waterfront]]=1, "Yes","No")</f>
        <v>No</v>
      </c>
      <c r="M1649" s="4" t="str">
        <f>IF(Homes[[#This Row],[sqft_basement]]&gt;0, "Yes","No")</f>
        <v>No</v>
      </c>
      <c r="N1649" t="str">
        <f>CHOOSE(Homes[[#This Row],[view]]+1, "None","Fair","Good","Great","Excellent")</f>
        <v>None</v>
      </c>
      <c r="O1649" t="str">
        <f>CHOOSE(Homes[[#This Row],[condition]], "Poor","Fair","Average","Good","Excellent")</f>
        <v>Average</v>
      </c>
      <c r="P1649">
        <f ca="1">YEAR(TODAY())-Homes[[#This Row],[yr_built]]</f>
        <v>37</v>
      </c>
      <c r="Q1649">
        <v>2000</v>
      </c>
      <c r="R1649">
        <f ca="1">IF(Homes[[#This Row],[yr_renovated]]&gt;0, YEAR(TODAY())-Homes[[#This Row],[yr_renovated]], YEAR(TODAY())-Homes[[#This Row],[yr_built]])</f>
        <v>25</v>
      </c>
      <c r="S1649">
        <v>2</v>
      </c>
      <c r="T1649" s="2">
        <v>41789</v>
      </c>
      <c r="U1649" s="3">
        <v>2.5</v>
      </c>
      <c r="V1649" s="4">
        <f>IFERROR(Homes[[#This Row],[sqft_above]]+Homes[[#This Row],[sqft_basement]]," ")</f>
        <v>1950</v>
      </c>
      <c r="W1649" s="4">
        <v>9906</v>
      </c>
      <c r="X1649">
        <v>0</v>
      </c>
      <c r="Y1649">
        <v>0</v>
      </c>
      <c r="Z1649">
        <v>3</v>
      </c>
      <c r="AA1649" s="4">
        <v>1950</v>
      </c>
      <c r="AB1649" s="4">
        <v>0</v>
      </c>
      <c r="AC1649">
        <v>1988</v>
      </c>
      <c r="AD1649" t="s">
        <v>1775</v>
      </c>
      <c r="AE1649" t="s">
        <v>102</v>
      </c>
      <c r="AF1649" t="s">
        <v>266</v>
      </c>
    </row>
    <row r="1650" spans="1:32">
      <c r="A1650" t="str">
        <f>PROPER(TRIM(Homes[[#This Row],[street]]))</f>
        <v>20703 Ne 42Nd Pl</v>
      </c>
      <c r="B1650" t="str">
        <f>PROPER(TRIM(Homes[[#This Row],[city]]))</f>
        <v>Sammamish</v>
      </c>
      <c r="C1650" t="str">
        <f>_xlfn.TEXTBEFORE(Homes[[#This Row],[statezip]]," ")</f>
        <v>WA</v>
      </c>
      <c r="D1650" s="6" t="str">
        <f>_xlfn.TEXTAFTER(Homes[[#This Row],[statezip]]," ")</f>
        <v>98074</v>
      </c>
      <c r="E1650" s="1">
        <v>530000</v>
      </c>
      <c r="F1650">
        <v>4</v>
      </c>
      <c r="G1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50" s="3" t="str">
        <f>Homes[[#This Row],[bedrooms]] &amp; " bd | " &amp; TEXT(Homes[[#This Row],[bathrooms]],"0.##") &amp; " ba"</f>
        <v>4 bd | 2.25 ba</v>
      </c>
      <c r="I1650" s="4">
        <v>1980</v>
      </c>
      <c r="J1650" s="1">
        <f>IFERROR(Homes[[#This Row],[price]]/Homes[[#This Row],[sqft_living]]," ")</f>
        <v>267.67676767676767</v>
      </c>
      <c r="K1650" s="4">
        <f>IFERROR(Homes[[#This Row],[sqft_lot]]/43560," ")</f>
        <v>0.34632690541781452</v>
      </c>
      <c r="L1650" t="str">
        <f>IF(Homes[[#This Row],[waterfront]]=1, "Yes","No")</f>
        <v>No</v>
      </c>
      <c r="M1650" s="4" t="str">
        <f>IF(Homes[[#This Row],[sqft_basement]]&gt;0, "Yes","No")</f>
        <v>No</v>
      </c>
      <c r="N1650" t="str">
        <f>CHOOSE(Homes[[#This Row],[view]]+1, "None","Fair","Good","Great","Excellent")</f>
        <v>None</v>
      </c>
      <c r="O1650" t="str">
        <f>CHOOSE(Homes[[#This Row],[condition]], "Poor","Fair","Average","Good","Excellent")</f>
        <v>Average</v>
      </c>
      <c r="P1650">
        <f ca="1">YEAR(TODAY())-Homes[[#This Row],[yr_built]]</f>
        <v>44</v>
      </c>
      <c r="Q1650">
        <v>2013</v>
      </c>
      <c r="R1650">
        <f ca="1">IF(Homes[[#This Row],[yr_renovated]]&gt;0, YEAR(TODAY())-Homes[[#This Row],[yr_renovated]], YEAR(TODAY())-Homes[[#This Row],[yr_built]])</f>
        <v>12</v>
      </c>
      <c r="S1650">
        <v>2</v>
      </c>
      <c r="T1650" s="2">
        <v>41820</v>
      </c>
      <c r="U1650" s="3">
        <v>2.25</v>
      </c>
      <c r="V1650" s="4">
        <f>IFERROR(Homes[[#This Row],[sqft_above]]+Homes[[#This Row],[sqft_basement]]," ")</f>
        <v>1980</v>
      </c>
      <c r="W1650" s="4">
        <v>15086</v>
      </c>
      <c r="X1650">
        <v>0</v>
      </c>
      <c r="Y1650">
        <v>0</v>
      </c>
      <c r="Z1650">
        <v>3</v>
      </c>
      <c r="AA1650" s="4">
        <v>1980</v>
      </c>
      <c r="AB1650" s="4">
        <v>0</v>
      </c>
      <c r="AC1650">
        <v>1981</v>
      </c>
      <c r="AD1650" t="s">
        <v>1776</v>
      </c>
      <c r="AE1650" t="s">
        <v>102</v>
      </c>
      <c r="AF1650" t="s">
        <v>266</v>
      </c>
    </row>
    <row r="1651" spans="1:32">
      <c r="A1651" t="str">
        <f>PROPER(TRIM(Homes[[#This Row],[street]]))</f>
        <v>2202 Ne 83Rd St</v>
      </c>
      <c r="B1651" t="str">
        <f>PROPER(TRIM(Homes[[#This Row],[city]]))</f>
        <v>Seattle</v>
      </c>
      <c r="C1651" t="str">
        <f>_xlfn.TEXTBEFORE(Homes[[#This Row],[statezip]]," ")</f>
        <v>WA</v>
      </c>
      <c r="D1651" s="6" t="str">
        <f>_xlfn.TEXTAFTER(Homes[[#This Row],[statezip]]," ")</f>
        <v>98115</v>
      </c>
      <c r="E1651" s="1">
        <v>530000</v>
      </c>
      <c r="F1651">
        <v>3</v>
      </c>
      <c r="G1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1" s="3" t="str">
        <f>Homes[[#This Row],[bedrooms]] &amp; " bd | " &amp; TEXT(Homes[[#This Row],[bathrooms]],"0.##") &amp; " ba"</f>
        <v>3 bd | 1.75 ba</v>
      </c>
      <c r="I1651" s="4">
        <v>1250</v>
      </c>
      <c r="J1651" s="1">
        <f>IFERROR(Homes[[#This Row],[price]]/Homes[[#This Row],[sqft_living]]," ")</f>
        <v>424</v>
      </c>
      <c r="K1651" s="4">
        <f>IFERROR(Homes[[#This Row],[sqft_lot]]/43560," ")</f>
        <v>0.13868227731864097</v>
      </c>
      <c r="L1651" t="str">
        <f>IF(Homes[[#This Row],[waterfront]]=1, "Yes","No")</f>
        <v>No</v>
      </c>
      <c r="M1651" s="4" t="str">
        <f>IF(Homes[[#This Row],[sqft_basement]]&gt;0, "Yes","No")</f>
        <v>No</v>
      </c>
      <c r="N1651" t="str">
        <f>CHOOSE(Homes[[#This Row],[view]]+1, "None","Fair","Good","Great","Excellent")</f>
        <v>None</v>
      </c>
      <c r="O1651" t="str">
        <f>CHOOSE(Homes[[#This Row],[condition]], "Poor","Fair","Average","Good","Excellent")</f>
        <v>Excellent</v>
      </c>
      <c r="P1651">
        <f ca="1">YEAR(TODAY())-Homes[[#This Row],[yr_built]]</f>
        <v>83</v>
      </c>
      <c r="Q1651">
        <v>0</v>
      </c>
      <c r="R1651">
        <f ca="1">IF(Homes[[#This Row],[yr_renovated]]&gt;0, YEAR(TODAY())-Homes[[#This Row],[yr_renovated]], YEAR(TODAY())-Homes[[#This Row],[yr_built]])</f>
        <v>83</v>
      </c>
      <c r="S1651">
        <v>1.5</v>
      </c>
      <c r="T1651" s="2">
        <v>41793</v>
      </c>
      <c r="U1651" s="3">
        <v>1.75</v>
      </c>
      <c r="V1651" s="4">
        <f>IFERROR(Homes[[#This Row],[sqft_above]]+Homes[[#This Row],[sqft_basement]]," ")</f>
        <v>1250</v>
      </c>
      <c r="W1651" s="4">
        <v>6041</v>
      </c>
      <c r="X1651">
        <v>0</v>
      </c>
      <c r="Y1651">
        <v>0</v>
      </c>
      <c r="Z1651">
        <v>5</v>
      </c>
      <c r="AA1651" s="4">
        <v>1250</v>
      </c>
      <c r="AB1651" s="4">
        <v>0</v>
      </c>
      <c r="AC1651">
        <v>1942</v>
      </c>
      <c r="AD1651" t="s">
        <v>1777</v>
      </c>
      <c r="AE1651" t="s">
        <v>49</v>
      </c>
      <c r="AF1651" t="s">
        <v>154</v>
      </c>
    </row>
    <row r="1652" spans="1:32">
      <c r="A1652" t="str">
        <f>PROPER(TRIM(Homes[[#This Row],[street]]))</f>
        <v>2108 Ne 54Th St</v>
      </c>
      <c r="B1652" t="str">
        <f>PROPER(TRIM(Homes[[#This Row],[city]]))</f>
        <v>Seattle</v>
      </c>
      <c r="C1652" t="str">
        <f>_xlfn.TEXTBEFORE(Homes[[#This Row],[statezip]]," ")</f>
        <v>WA</v>
      </c>
      <c r="D1652" s="6" t="str">
        <f>_xlfn.TEXTAFTER(Homes[[#This Row],[statezip]]," ")</f>
        <v>98105</v>
      </c>
      <c r="E1652" s="1">
        <v>530000</v>
      </c>
      <c r="F1652">
        <v>3</v>
      </c>
      <c r="G1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2" s="3" t="str">
        <f>Homes[[#This Row],[bedrooms]] &amp; " bd | " &amp; TEXT(Homes[[#This Row],[bathrooms]],"0.##") &amp; " ba"</f>
        <v>3 bd | 1.75 ba</v>
      </c>
      <c r="I1652" s="4">
        <v>1320</v>
      </c>
      <c r="J1652" s="1">
        <f>IFERROR(Homes[[#This Row],[price]]/Homes[[#This Row],[sqft_living]]," ")</f>
        <v>401.5151515151515</v>
      </c>
      <c r="K1652" s="4">
        <f>IFERROR(Homes[[#This Row],[sqft_lot]]/43560," ")</f>
        <v>5.73921028466483E-2</v>
      </c>
      <c r="L1652" t="str">
        <f>IF(Homes[[#This Row],[waterfront]]=1, "Yes","No")</f>
        <v>No</v>
      </c>
      <c r="M1652" s="4" t="str">
        <f>IF(Homes[[#This Row],[sqft_basement]]&gt;0, "Yes","No")</f>
        <v>Yes</v>
      </c>
      <c r="N1652" t="str">
        <f>CHOOSE(Homes[[#This Row],[view]]+1, "None","Fair","Good","Great","Excellent")</f>
        <v>None</v>
      </c>
      <c r="O1652" t="str">
        <f>CHOOSE(Homes[[#This Row],[condition]], "Poor","Fair","Average","Good","Excellent")</f>
        <v>Average</v>
      </c>
      <c r="P1652">
        <f ca="1">YEAR(TODAY())-Homes[[#This Row],[yr_built]]</f>
        <v>107</v>
      </c>
      <c r="Q1652">
        <v>0</v>
      </c>
      <c r="R1652">
        <f ca="1">IF(Homes[[#This Row],[yr_renovated]]&gt;0, YEAR(TODAY())-Homes[[#This Row],[yr_renovated]], YEAR(TODAY())-Homes[[#This Row],[yr_built]])</f>
        <v>107</v>
      </c>
      <c r="S1652">
        <v>1</v>
      </c>
      <c r="T1652" s="2">
        <v>41827</v>
      </c>
      <c r="U1652" s="3">
        <v>1.75</v>
      </c>
      <c r="V1652" s="4">
        <f>IFERROR(Homes[[#This Row],[sqft_above]]+Homes[[#This Row],[sqft_basement]]," ")</f>
        <v>1320</v>
      </c>
      <c r="W1652" s="4">
        <v>2500</v>
      </c>
      <c r="X1652">
        <v>0</v>
      </c>
      <c r="Y1652">
        <v>0</v>
      </c>
      <c r="Z1652">
        <v>3</v>
      </c>
      <c r="AA1652" s="4">
        <v>870</v>
      </c>
      <c r="AB1652" s="4">
        <v>450</v>
      </c>
      <c r="AC1652">
        <v>1918</v>
      </c>
      <c r="AD1652" t="s">
        <v>1778</v>
      </c>
      <c r="AE1652" t="s">
        <v>49</v>
      </c>
      <c r="AF1652" t="s">
        <v>60</v>
      </c>
    </row>
    <row r="1653" spans="1:32">
      <c r="A1653" t="str">
        <f>PROPER(TRIM(Homes[[#This Row],[street]]))</f>
        <v>1901 Ne 125Th St</v>
      </c>
      <c r="B1653" t="str">
        <f>PROPER(TRIM(Homes[[#This Row],[city]]))</f>
        <v>Seattle</v>
      </c>
      <c r="C1653" t="str">
        <f>_xlfn.TEXTBEFORE(Homes[[#This Row],[statezip]]," ")</f>
        <v>WA</v>
      </c>
      <c r="D1653" s="6" t="str">
        <f>_xlfn.TEXTAFTER(Homes[[#This Row],[statezip]]," ")</f>
        <v>98125</v>
      </c>
      <c r="E1653" s="1">
        <v>530000</v>
      </c>
      <c r="F1653">
        <v>3</v>
      </c>
      <c r="G1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53" s="3" t="str">
        <f>Homes[[#This Row],[bedrooms]] &amp; " bd | " &amp; TEXT(Homes[[#This Row],[bathrooms]],"0.##") &amp; " ba"</f>
        <v>3 bd | 2.5 ba</v>
      </c>
      <c r="I1653" s="4">
        <v>1930</v>
      </c>
      <c r="J1653" s="1">
        <f>IFERROR(Homes[[#This Row],[price]]/Homes[[#This Row],[sqft_living]]," ")</f>
        <v>274.61139896373055</v>
      </c>
      <c r="K1653" s="4">
        <f>IFERROR(Homes[[#This Row],[sqft_lot]]/43560," ")</f>
        <v>0.16561065197428834</v>
      </c>
      <c r="L1653" t="str">
        <f>IF(Homes[[#This Row],[waterfront]]=1, "Yes","No")</f>
        <v>No</v>
      </c>
      <c r="M1653" s="4" t="str">
        <f>IF(Homes[[#This Row],[sqft_basement]]&gt;0, "Yes","No")</f>
        <v>No</v>
      </c>
      <c r="N1653" t="str">
        <f>CHOOSE(Homes[[#This Row],[view]]+1, "None","Fair","Good","Great","Excellent")</f>
        <v>None</v>
      </c>
      <c r="O1653" t="str">
        <f>CHOOSE(Homes[[#This Row],[condition]], "Poor","Fair","Average","Good","Excellent")</f>
        <v>Average</v>
      </c>
      <c r="P1653">
        <f ca="1">YEAR(TODAY())-Homes[[#This Row],[yr_built]]</f>
        <v>20</v>
      </c>
      <c r="Q1653">
        <v>0</v>
      </c>
      <c r="R1653">
        <f ca="1">IF(Homes[[#This Row],[yr_renovated]]&gt;0, YEAR(TODAY())-Homes[[#This Row],[yr_renovated]], YEAR(TODAY())-Homes[[#This Row],[yr_built]])</f>
        <v>20</v>
      </c>
      <c r="S1653">
        <v>2</v>
      </c>
      <c r="T1653" s="2">
        <v>41804</v>
      </c>
      <c r="U1653" s="3">
        <v>2.5</v>
      </c>
      <c r="V1653" s="4">
        <f>IFERROR(Homes[[#This Row],[sqft_above]]+Homes[[#This Row],[sqft_basement]]," ")</f>
        <v>1930</v>
      </c>
      <c r="W1653" s="4">
        <v>7214</v>
      </c>
      <c r="X1653">
        <v>0</v>
      </c>
      <c r="Y1653">
        <v>0</v>
      </c>
      <c r="Z1653">
        <v>3</v>
      </c>
      <c r="AA1653" s="4">
        <v>1930</v>
      </c>
      <c r="AB1653" s="4">
        <v>0</v>
      </c>
      <c r="AC1653">
        <v>2005</v>
      </c>
      <c r="AD1653" t="s">
        <v>1779</v>
      </c>
      <c r="AE1653" t="s">
        <v>49</v>
      </c>
      <c r="AF1653" t="s">
        <v>150</v>
      </c>
    </row>
    <row r="1654" spans="1:32">
      <c r="A1654" t="str">
        <f>PROPER(TRIM(Homes[[#This Row],[street]]))</f>
        <v>7532 44Th Ave Ne</v>
      </c>
      <c r="B1654" t="str">
        <f>PROPER(TRIM(Homes[[#This Row],[city]]))</f>
        <v>Seattle</v>
      </c>
      <c r="C1654" t="str">
        <f>_xlfn.TEXTBEFORE(Homes[[#This Row],[statezip]]," ")</f>
        <v>WA</v>
      </c>
      <c r="D1654" s="6" t="str">
        <f>_xlfn.TEXTAFTER(Homes[[#This Row],[statezip]]," ")</f>
        <v>98115</v>
      </c>
      <c r="E1654" s="1">
        <v>530000</v>
      </c>
      <c r="F1654">
        <v>4</v>
      </c>
      <c r="G1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4" s="3" t="str">
        <f>Homes[[#This Row],[bedrooms]] &amp; " bd | " &amp; TEXT(Homes[[#This Row],[bathrooms]],"0.##") &amp; " ba"</f>
        <v>4 bd | 1.75 ba</v>
      </c>
      <c r="I1654" s="4">
        <v>1814</v>
      </c>
      <c r="J1654" s="1">
        <f>IFERROR(Homes[[#This Row],[price]]/Homes[[#This Row],[sqft_living]]," ")</f>
        <v>292.17199558985669</v>
      </c>
      <c r="K1654" s="4">
        <f>IFERROR(Homes[[#This Row],[sqft_lot]]/43560," ")</f>
        <v>0.1147842056932966</v>
      </c>
      <c r="L1654" t="str">
        <f>IF(Homes[[#This Row],[waterfront]]=1, "Yes","No")</f>
        <v>No</v>
      </c>
      <c r="M1654" s="4" t="str">
        <f>IF(Homes[[#This Row],[sqft_basement]]&gt;0, "Yes","No")</f>
        <v>Yes</v>
      </c>
      <c r="N1654" t="str">
        <f>CHOOSE(Homes[[#This Row],[view]]+1, "None","Fair","Good","Great","Excellent")</f>
        <v>None</v>
      </c>
      <c r="O1654" t="str">
        <f>CHOOSE(Homes[[#This Row],[condition]], "Poor","Fair","Average","Good","Excellent")</f>
        <v>Good</v>
      </c>
      <c r="P1654">
        <f ca="1">YEAR(TODAY())-Homes[[#This Row],[yr_built]]</f>
        <v>74</v>
      </c>
      <c r="Q1654">
        <v>1999</v>
      </c>
      <c r="R1654">
        <f ca="1">IF(Homes[[#This Row],[yr_renovated]]&gt;0, YEAR(TODAY())-Homes[[#This Row],[yr_renovated]], YEAR(TODAY())-Homes[[#This Row],[yr_built]])</f>
        <v>26</v>
      </c>
      <c r="S1654">
        <v>1</v>
      </c>
      <c r="T1654" s="2">
        <v>41782</v>
      </c>
      <c r="U1654" s="3">
        <v>1.75</v>
      </c>
      <c r="V1654" s="4">
        <f>IFERROR(Homes[[#This Row],[sqft_above]]+Homes[[#This Row],[sqft_basement]]," ")</f>
        <v>1814</v>
      </c>
      <c r="W1654" s="4">
        <v>5000</v>
      </c>
      <c r="X1654">
        <v>0</v>
      </c>
      <c r="Y1654">
        <v>0</v>
      </c>
      <c r="Z1654">
        <v>4</v>
      </c>
      <c r="AA1654" s="4">
        <v>944</v>
      </c>
      <c r="AB1654" s="4">
        <v>870</v>
      </c>
      <c r="AC1654">
        <v>1951</v>
      </c>
      <c r="AD1654" t="s">
        <v>1780</v>
      </c>
      <c r="AE1654" t="s">
        <v>49</v>
      </c>
      <c r="AF1654" t="s">
        <v>154</v>
      </c>
    </row>
    <row r="1655" spans="1:32">
      <c r="A1655" t="str">
        <f>PROPER(TRIM(Homes[[#This Row],[street]]))</f>
        <v>209 Nw 73Rd St</v>
      </c>
      <c r="B1655" t="str">
        <f>PROPER(TRIM(Homes[[#This Row],[city]]))</f>
        <v>Seattle</v>
      </c>
      <c r="C1655" t="str">
        <f>_xlfn.TEXTBEFORE(Homes[[#This Row],[statezip]]," ")</f>
        <v>WA</v>
      </c>
      <c r="D1655" s="6" t="str">
        <f>_xlfn.TEXTAFTER(Homes[[#This Row],[statezip]]," ")</f>
        <v>98117</v>
      </c>
      <c r="E1655" s="1">
        <v>530000</v>
      </c>
      <c r="F1655">
        <v>3</v>
      </c>
      <c r="G1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5" s="3" t="str">
        <f>Homes[[#This Row],[bedrooms]] &amp; " bd | " &amp; TEXT(Homes[[#This Row],[bathrooms]],"0.##") &amp; " ba"</f>
        <v>3 bd | 1.75 ba</v>
      </c>
      <c r="I1655" s="4">
        <v>1550</v>
      </c>
      <c r="J1655" s="1">
        <f>IFERROR(Homes[[#This Row],[price]]/Homes[[#This Row],[sqft_living]]," ")</f>
        <v>341.93548387096774</v>
      </c>
      <c r="K1655" s="4">
        <f>IFERROR(Homes[[#This Row],[sqft_lot]]/43560," ")</f>
        <v>8.4481175390266297E-2</v>
      </c>
      <c r="L1655" t="str">
        <f>IF(Homes[[#This Row],[waterfront]]=1, "Yes","No")</f>
        <v>No</v>
      </c>
      <c r="M1655" s="4" t="str">
        <f>IF(Homes[[#This Row],[sqft_basement]]&gt;0, "Yes","No")</f>
        <v>Yes</v>
      </c>
      <c r="N1655" t="str">
        <f>CHOOSE(Homes[[#This Row],[view]]+1, "None","Fair","Good","Great","Excellent")</f>
        <v>None</v>
      </c>
      <c r="O1655" t="str">
        <f>CHOOSE(Homes[[#This Row],[condition]], "Poor","Fair","Average","Good","Excellent")</f>
        <v>Average</v>
      </c>
      <c r="P1655">
        <f ca="1">YEAR(TODAY())-Homes[[#This Row],[yr_built]]</f>
        <v>98</v>
      </c>
      <c r="Q1655">
        <v>2011</v>
      </c>
      <c r="R1655">
        <f ca="1">IF(Homes[[#This Row],[yr_renovated]]&gt;0, YEAR(TODAY())-Homes[[#This Row],[yr_renovated]], YEAR(TODAY())-Homes[[#This Row],[yr_built]])</f>
        <v>14</v>
      </c>
      <c r="S1655">
        <v>1</v>
      </c>
      <c r="T1655" s="2">
        <v>41801</v>
      </c>
      <c r="U1655" s="3">
        <v>1.75</v>
      </c>
      <c r="V1655" s="4">
        <f>IFERROR(Homes[[#This Row],[sqft_above]]+Homes[[#This Row],[sqft_basement]]," ")</f>
        <v>1550</v>
      </c>
      <c r="W1655" s="4">
        <v>3680</v>
      </c>
      <c r="X1655">
        <v>0</v>
      </c>
      <c r="Y1655">
        <v>0</v>
      </c>
      <c r="Z1655">
        <v>3</v>
      </c>
      <c r="AA1655" s="4">
        <v>1050</v>
      </c>
      <c r="AB1655" s="4">
        <v>500</v>
      </c>
      <c r="AC1655">
        <v>1927</v>
      </c>
      <c r="AD1655" t="s">
        <v>1781</v>
      </c>
      <c r="AE1655" t="s">
        <v>49</v>
      </c>
      <c r="AF1655" t="s">
        <v>204</v>
      </c>
    </row>
    <row r="1656" spans="1:32">
      <c r="A1656" t="str">
        <f>PROPER(TRIM(Homes[[#This Row],[street]]))</f>
        <v>18926 Ne 183Rd St</v>
      </c>
      <c r="B1656" t="str">
        <f>PROPER(TRIM(Homes[[#This Row],[city]]))</f>
        <v>Woodinville</v>
      </c>
      <c r="C1656" t="str">
        <f>_xlfn.TEXTBEFORE(Homes[[#This Row],[statezip]]," ")</f>
        <v>WA</v>
      </c>
      <c r="D1656" s="6" t="str">
        <f>_xlfn.TEXTAFTER(Homes[[#This Row],[statezip]]," ")</f>
        <v>98077</v>
      </c>
      <c r="E1656" s="1">
        <v>530000</v>
      </c>
      <c r="F1656">
        <v>4</v>
      </c>
      <c r="G1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56" s="3" t="str">
        <f>Homes[[#This Row],[bedrooms]] &amp; " bd | " &amp; TEXT(Homes[[#This Row],[bathrooms]],"0.##") &amp; " ba"</f>
        <v>4 bd | 1.75 ba</v>
      </c>
      <c r="I1656" s="4">
        <v>2860</v>
      </c>
      <c r="J1656" s="1">
        <f>IFERROR(Homes[[#This Row],[price]]/Homes[[#This Row],[sqft_living]]," ")</f>
        <v>185.31468531468531</v>
      </c>
      <c r="K1656" s="4">
        <f>IFERROR(Homes[[#This Row],[sqft_lot]]/43560," ")</f>
        <v>1.1099862258953168</v>
      </c>
      <c r="L1656" t="str">
        <f>IF(Homes[[#This Row],[waterfront]]=1, "Yes","No")</f>
        <v>No</v>
      </c>
      <c r="M1656" s="4" t="str">
        <f>IF(Homes[[#This Row],[sqft_basement]]&gt;0, "Yes","No")</f>
        <v>Yes</v>
      </c>
      <c r="N1656" t="str">
        <f>CHOOSE(Homes[[#This Row],[view]]+1, "None","Fair","Good","Great","Excellent")</f>
        <v>None</v>
      </c>
      <c r="O1656" t="str">
        <f>CHOOSE(Homes[[#This Row],[condition]], "Poor","Fair","Average","Good","Excellent")</f>
        <v>Average</v>
      </c>
      <c r="P1656">
        <f ca="1">YEAR(TODAY())-Homes[[#This Row],[yr_built]]</f>
        <v>47</v>
      </c>
      <c r="Q1656">
        <v>0</v>
      </c>
      <c r="R1656">
        <f ca="1">IF(Homes[[#This Row],[yr_renovated]]&gt;0, YEAR(TODAY())-Homes[[#This Row],[yr_renovated]], YEAR(TODAY())-Homes[[#This Row],[yr_built]])</f>
        <v>47</v>
      </c>
      <c r="S1656">
        <v>1</v>
      </c>
      <c r="T1656" s="2">
        <v>41817</v>
      </c>
      <c r="U1656" s="3">
        <v>1.75</v>
      </c>
      <c r="V1656" s="4">
        <f>IFERROR(Homes[[#This Row],[sqft_above]]+Homes[[#This Row],[sqft_basement]]," ")</f>
        <v>2860</v>
      </c>
      <c r="W1656" s="4">
        <v>48351</v>
      </c>
      <c r="X1656">
        <v>0</v>
      </c>
      <c r="Y1656">
        <v>0</v>
      </c>
      <c r="Z1656">
        <v>3</v>
      </c>
      <c r="AA1656" s="4">
        <v>1710</v>
      </c>
      <c r="AB1656" s="4">
        <v>1150</v>
      </c>
      <c r="AC1656">
        <v>1978</v>
      </c>
      <c r="AD1656" t="s">
        <v>1782</v>
      </c>
      <c r="AE1656" t="s">
        <v>120</v>
      </c>
      <c r="AF1656" t="s">
        <v>121</v>
      </c>
    </row>
    <row r="1657" spans="1:32">
      <c r="A1657" t="str">
        <f>PROPER(TRIM(Homes[[#This Row],[street]]))</f>
        <v>820 Nw 64Th St</v>
      </c>
      <c r="B1657" t="str">
        <f>PROPER(TRIM(Homes[[#This Row],[city]]))</f>
        <v>Seattle</v>
      </c>
      <c r="C1657" t="str">
        <f>_xlfn.TEXTBEFORE(Homes[[#This Row],[statezip]]," ")</f>
        <v>WA</v>
      </c>
      <c r="D1657" s="6" t="str">
        <f>_xlfn.TEXTAFTER(Homes[[#This Row],[statezip]]," ")</f>
        <v>98107</v>
      </c>
      <c r="E1657" s="1">
        <v>529950</v>
      </c>
      <c r="F1657">
        <v>3</v>
      </c>
      <c r="G1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57" s="3" t="str">
        <f>Homes[[#This Row],[bedrooms]] &amp; " bd | " &amp; TEXT(Homes[[#This Row],[bathrooms]],"0.##") &amp; " ba"</f>
        <v>3 bd | 1. ba</v>
      </c>
      <c r="I1657" s="4">
        <v>1240</v>
      </c>
      <c r="J1657" s="1">
        <f>IFERROR(Homes[[#This Row],[price]]/Homes[[#This Row],[sqft_living]]," ")</f>
        <v>427.37903225806451</v>
      </c>
      <c r="K1657" s="4">
        <f>IFERROR(Homes[[#This Row],[sqft_lot]]/43560," ")</f>
        <v>0.1147842056932966</v>
      </c>
      <c r="L1657" t="str">
        <f>IF(Homes[[#This Row],[waterfront]]=1, "Yes","No")</f>
        <v>No</v>
      </c>
      <c r="M1657" s="4" t="str">
        <f>IF(Homes[[#This Row],[sqft_basement]]&gt;0, "Yes","No")</f>
        <v>No</v>
      </c>
      <c r="N1657" t="str">
        <f>CHOOSE(Homes[[#This Row],[view]]+1, "None","Fair","Good","Great","Excellent")</f>
        <v>None</v>
      </c>
      <c r="O1657" t="str">
        <f>CHOOSE(Homes[[#This Row],[condition]], "Poor","Fair","Average","Good","Excellent")</f>
        <v>Excellent</v>
      </c>
      <c r="P1657">
        <f ca="1">YEAR(TODAY())-Homes[[#This Row],[yr_built]]</f>
        <v>116</v>
      </c>
      <c r="Q1657">
        <v>1988</v>
      </c>
      <c r="R1657">
        <f ca="1">IF(Homes[[#This Row],[yr_renovated]]&gt;0, YEAR(TODAY())-Homes[[#This Row],[yr_renovated]], YEAR(TODAY())-Homes[[#This Row],[yr_built]])</f>
        <v>37</v>
      </c>
      <c r="S1657">
        <v>1.5</v>
      </c>
      <c r="T1657" s="2">
        <v>41823</v>
      </c>
      <c r="U1657" s="3">
        <v>1</v>
      </c>
      <c r="V1657" s="4">
        <f>IFERROR(Homes[[#This Row],[sqft_above]]+Homes[[#This Row],[sqft_basement]]," ")</f>
        <v>1240</v>
      </c>
      <c r="W1657" s="4">
        <v>5000</v>
      </c>
      <c r="X1657">
        <v>0</v>
      </c>
      <c r="Y1657">
        <v>0</v>
      </c>
      <c r="Z1657">
        <v>5</v>
      </c>
      <c r="AA1657" s="4">
        <v>1240</v>
      </c>
      <c r="AB1657" s="4">
        <v>0</v>
      </c>
      <c r="AC1657">
        <v>1909</v>
      </c>
      <c r="AD1657" t="s">
        <v>1783</v>
      </c>
      <c r="AE1657" t="s">
        <v>49</v>
      </c>
      <c r="AF1657" t="s">
        <v>62</v>
      </c>
    </row>
    <row r="1658" spans="1:32">
      <c r="A1658" t="str">
        <f>PROPER(TRIM(Homes[[#This Row],[street]]))</f>
        <v>6015 5Th Ave Nw</v>
      </c>
      <c r="B1658" t="str">
        <f>PROPER(TRIM(Homes[[#This Row],[city]]))</f>
        <v>Seattle</v>
      </c>
      <c r="C1658" t="str">
        <f>_xlfn.TEXTBEFORE(Homes[[#This Row],[statezip]]," ")</f>
        <v>WA</v>
      </c>
      <c r="D1658" s="6" t="str">
        <f>_xlfn.TEXTAFTER(Homes[[#This Row],[statezip]]," ")</f>
        <v>98107</v>
      </c>
      <c r="E1658" s="1">
        <v>529000</v>
      </c>
      <c r="F1658">
        <v>3</v>
      </c>
      <c r="G1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58" s="3" t="str">
        <f>Homes[[#This Row],[bedrooms]] &amp; " bd | " &amp; TEXT(Homes[[#This Row],[bathrooms]],"0.##") &amp; " ba"</f>
        <v>3 bd | 1. ba</v>
      </c>
      <c r="I1658" s="4">
        <v>1210</v>
      </c>
      <c r="J1658" s="1">
        <f>IFERROR(Homes[[#This Row],[price]]/Homes[[#This Row],[sqft_living]]," ")</f>
        <v>437.19008264462809</v>
      </c>
      <c r="K1658" s="4">
        <f>IFERROR(Homes[[#This Row],[sqft_lot]]/43560," ")</f>
        <v>7.640036730945822E-2</v>
      </c>
      <c r="L1658" t="str">
        <f>IF(Homes[[#This Row],[waterfront]]=1, "Yes","No")</f>
        <v>No</v>
      </c>
      <c r="M1658" s="4" t="str">
        <f>IF(Homes[[#This Row],[sqft_basement]]&gt;0, "Yes","No")</f>
        <v>No</v>
      </c>
      <c r="N1658" t="str">
        <f>CHOOSE(Homes[[#This Row],[view]]+1, "None","Fair","Good","Great","Excellent")</f>
        <v>None</v>
      </c>
      <c r="O1658" t="str">
        <f>CHOOSE(Homes[[#This Row],[condition]], "Poor","Fair","Average","Good","Excellent")</f>
        <v>Good</v>
      </c>
      <c r="P1658">
        <f ca="1">YEAR(TODAY())-Homes[[#This Row],[yr_built]]</f>
        <v>101</v>
      </c>
      <c r="Q1658">
        <v>0</v>
      </c>
      <c r="R1658">
        <f ca="1">IF(Homes[[#This Row],[yr_renovated]]&gt;0, YEAR(TODAY())-Homes[[#This Row],[yr_renovated]], YEAR(TODAY())-Homes[[#This Row],[yr_built]])</f>
        <v>101</v>
      </c>
      <c r="S1658">
        <v>1.5</v>
      </c>
      <c r="T1658" s="2">
        <v>41786</v>
      </c>
      <c r="U1658" s="3">
        <v>1</v>
      </c>
      <c r="V1658" s="4">
        <f>IFERROR(Homes[[#This Row],[sqft_above]]+Homes[[#This Row],[sqft_basement]]," ")</f>
        <v>1210</v>
      </c>
      <c r="W1658" s="4">
        <v>3328</v>
      </c>
      <c r="X1658">
        <v>0</v>
      </c>
      <c r="Y1658">
        <v>0</v>
      </c>
      <c r="Z1658">
        <v>4</v>
      </c>
      <c r="AA1658" s="4">
        <v>1210</v>
      </c>
      <c r="AB1658" s="4">
        <v>0</v>
      </c>
      <c r="AC1658">
        <v>1924</v>
      </c>
      <c r="AD1658" t="s">
        <v>1784</v>
      </c>
      <c r="AE1658" t="s">
        <v>49</v>
      </c>
      <c r="AF1658" t="s">
        <v>62</v>
      </c>
    </row>
    <row r="1659" spans="1:32">
      <c r="A1659" t="str">
        <f>PROPER(TRIM(Homes[[#This Row],[street]]))</f>
        <v>4531 Sw Webster St</v>
      </c>
      <c r="B1659" t="str">
        <f>PROPER(TRIM(Homes[[#This Row],[city]]))</f>
        <v>Seattle</v>
      </c>
      <c r="C1659" t="str">
        <f>_xlfn.TEXTBEFORE(Homes[[#This Row],[statezip]]," ")</f>
        <v>WA</v>
      </c>
      <c r="D1659" s="6" t="str">
        <f>_xlfn.TEXTAFTER(Homes[[#This Row],[statezip]]," ")</f>
        <v>98136</v>
      </c>
      <c r="E1659" s="1">
        <v>529000</v>
      </c>
      <c r="F1659">
        <v>3</v>
      </c>
      <c r="G1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59" s="3" t="str">
        <f>Homes[[#This Row],[bedrooms]] &amp; " bd | " &amp; TEXT(Homes[[#This Row],[bathrooms]],"0.##") &amp; " ba"</f>
        <v>3 bd | 1. ba</v>
      </c>
      <c r="I1659" s="4">
        <v>1590</v>
      </c>
      <c r="J1659" s="1">
        <f>IFERROR(Homes[[#This Row],[price]]/Homes[[#This Row],[sqft_living]]," ")</f>
        <v>332.70440251572325</v>
      </c>
      <c r="K1659" s="4">
        <f>IFERROR(Homes[[#This Row],[sqft_lot]]/43560," ")</f>
        <v>0.14738292011019283</v>
      </c>
      <c r="L1659" t="str">
        <f>IF(Homes[[#This Row],[waterfront]]=1, "Yes","No")</f>
        <v>No</v>
      </c>
      <c r="M1659" s="4" t="str">
        <f>IF(Homes[[#This Row],[sqft_basement]]&gt;0, "Yes","No")</f>
        <v>No</v>
      </c>
      <c r="N1659" t="str">
        <f>CHOOSE(Homes[[#This Row],[view]]+1, "None","Fair","Good","Great","Excellent")</f>
        <v>None</v>
      </c>
      <c r="O1659" t="str">
        <f>CHOOSE(Homes[[#This Row],[condition]], "Poor","Fair","Average","Good","Excellent")</f>
        <v>Average</v>
      </c>
      <c r="P1659">
        <f ca="1">YEAR(TODAY())-Homes[[#This Row],[yr_built]]</f>
        <v>81</v>
      </c>
      <c r="Q1659">
        <v>0</v>
      </c>
      <c r="R1659">
        <f ca="1">IF(Homes[[#This Row],[yr_renovated]]&gt;0, YEAR(TODAY())-Homes[[#This Row],[yr_renovated]], YEAR(TODAY())-Homes[[#This Row],[yr_built]])</f>
        <v>81</v>
      </c>
      <c r="S1659">
        <v>1</v>
      </c>
      <c r="T1659" s="2">
        <v>41788</v>
      </c>
      <c r="U1659" s="3">
        <v>1</v>
      </c>
      <c r="V1659" s="4">
        <f>IFERROR(Homes[[#This Row],[sqft_above]]+Homes[[#This Row],[sqft_basement]]," ")</f>
        <v>1590</v>
      </c>
      <c r="W1659" s="4">
        <v>6420</v>
      </c>
      <c r="X1659">
        <v>0</v>
      </c>
      <c r="Y1659">
        <v>0</v>
      </c>
      <c r="Z1659">
        <v>3</v>
      </c>
      <c r="AA1659" s="4">
        <v>1590</v>
      </c>
      <c r="AB1659" s="4">
        <v>0</v>
      </c>
      <c r="AC1659">
        <v>1944</v>
      </c>
      <c r="AD1659" t="s">
        <v>1785</v>
      </c>
      <c r="AE1659" t="s">
        <v>49</v>
      </c>
      <c r="AF1659" t="s">
        <v>298</v>
      </c>
    </row>
    <row r="1660" spans="1:32">
      <c r="A1660" t="str">
        <f>PROPER(TRIM(Homes[[#This Row],[street]]))</f>
        <v>15910 Se 42Nd Pl</v>
      </c>
      <c r="B1660" t="str">
        <f>PROPER(TRIM(Homes[[#This Row],[city]]))</f>
        <v>Bellevue</v>
      </c>
      <c r="C1660" t="str">
        <f>_xlfn.TEXTBEFORE(Homes[[#This Row],[statezip]]," ")</f>
        <v>WA</v>
      </c>
      <c r="D1660" s="6" t="str">
        <f>_xlfn.TEXTAFTER(Homes[[#This Row],[statezip]]," ")</f>
        <v>98006</v>
      </c>
      <c r="E1660" s="1">
        <v>527700</v>
      </c>
      <c r="F1660">
        <v>5</v>
      </c>
      <c r="G1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60" s="3" t="str">
        <f>Homes[[#This Row],[bedrooms]] &amp; " bd | " &amp; TEXT(Homes[[#This Row],[bathrooms]],"0.##") &amp; " ba"</f>
        <v>5 bd | 2.5 ba</v>
      </c>
      <c r="I1660" s="4">
        <v>2820</v>
      </c>
      <c r="J1660" s="1">
        <f>IFERROR(Homes[[#This Row],[price]]/Homes[[#This Row],[sqft_living]]," ")</f>
        <v>187.12765957446808</v>
      </c>
      <c r="K1660" s="4">
        <f>IFERROR(Homes[[#This Row],[sqft_lot]]/43560," ")</f>
        <v>0.21522038567493113</v>
      </c>
      <c r="L1660" t="str">
        <f>IF(Homes[[#This Row],[waterfront]]=1, "Yes","No")</f>
        <v>No</v>
      </c>
      <c r="M1660" s="4" t="str">
        <f>IF(Homes[[#This Row],[sqft_basement]]&gt;0, "Yes","No")</f>
        <v>Yes</v>
      </c>
      <c r="N1660" t="str">
        <f>CHOOSE(Homes[[#This Row],[view]]+1, "None","Fair","Good","Great","Excellent")</f>
        <v>None</v>
      </c>
      <c r="O1660" t="str">
        <f>CHOOSE(Homes[[#This Row],[condition]], "Poor","Fair","Average","Good","Excellent")</f>
        <v>Good</v>
      </c>
      <c r="P1660">
        <f ca="1">YEAR(TODAY())-Homes[[#This Row],[yr_built]]</f>
        <v>57</v>
      </c>
      <c r="Q1660">
        <v>0</v>
      </c>
      <c r="R1660">
        <f ca="1">IF(Homes[[#This Row],[yr_renovated]]&gt;0, YEAR(TODAY())-Homes[[#This Row],[yr_renovated]], YEAR(TODAY())-Homes[[#This Row],[yr_built]])</f>
        <v>57</v>
      </c>
      <c r="S1660">
        <v>1</v>
      </c>
      <c r="T1660" s="2">
        <v>41828</v>
      </c>
      <c r="U1660" s="3">
        <v>2.5</v>
      </c>
      <c r="V1660" s="4">
        <f>IFERROR(Homes[[#This Row],[sqft_above]]+Homes[[#This Row],[sqft_basement]]," ")</f>
        <v>2820</v>
      </c>
      <c r="W1660" s="4">
        <v>9375</v>
      </c>
      <c r="X1660">
        <v>0</v>
      </c>
      <c r="Y1660">
        <v>0</v>
      </c>
      <c r="Z1660">
        <v>4</v>
      </c>
      <c r="AA1660" s="4">
        <v>1550</v>
      </c>
      <c r="AB1660" s="4">
        <v>1270</v>
      </c>
      <c r="AC1660">
        <v>1968</v>
      </c>
      <c r="AD1660" t="s">
        <v>1786</v>
      </c>
      <c r="AE1660" t="s">
        <v>33</v>
      </c>
      <c r="AF1660" t="s">
        <v>91</v>
      </c>
    </row>
    <row r="1661" spans="1:32">
      <c r="A1661" t="str">
        <f>PROPER(TRIM(Homes[[#This Row],[street]]))</f>
        <v>1950 Nw Goode Pl</v>
      </c>
      <c r="B1661" t="str">
        <f>PROPER(TRIM(Homes[[#This Row],[city]]))</f>
        <v>Issaquah</v>
      </c>
      <c r="C1661" t="str">
        <f>_xlfn.TEXTBEFORE(Homes[[#This Row],[statezip]]," ")</f>
        <v>WA</v>
      </c>
      <c r="D1661" s="6" t="str">
        <f>_xlfn.TEXTAFTER(Homes[[#This Row],[statezip]]," ")</f>
        <v>98027</v>
      </c>
      <c r="E1661" s="1">
        <v>527500</v>
      </c>
      <c r="F1661">
        <v>3</v>
      </c>
      <c r="G1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1" s="3" t="str">
        <f>Homes[[#This Row],[bedrooms]] &amp; " bd | " &amp; TEXT(Homes[[#This Row],[bathrooms]],"0.##") &amp; " ba"</f>
        <v>3 bd | 1.75 ba</v>
      </c>
      <c r="I1661" s="4">
        <v>2310</v>
      </c>
      <c r="J1661" s="1">
        <f>IFERROR(Homes[[#This Row],[price]]/Homes[[#This Row],[sqft_living]]," ")</f>
        <v>228.35497835497836</v>
      </c>
      <c r="K1661" s="4">
        <f>IFERROR(Homes[[#This Row],[sqft_lot]]/43560," ")</f>
        <v>1.8100091827364555</v>
      </c>
      <c r="L1661" t="str">
        <f>IF(Homes[[#This Row],[waterfront]]=1, "Yes","No")</f>
        <v>No</v>
      </c>
      <c r="M1661" s="4" t="str">
        <f>IF(Homes[[#This Row],[sqft_basement]]&gt;0, "Yes","No")</f>
        <v>Yes</v>
      </c>
      <c r="N1661" t="str">
        <f>CHOOSE(Homes[[#This Row],[view]]+1, "None","Fair","Good","Great","Excellent")</f>
        <v>None</v>
      </c>
      <c r="O1661" t="str">
        <f>CHOOSE(Homes[[#This Row],[condition]], "Poor","Fair","Average","Good","Excellent")</f>
        <v>Average</v>
      </c>
      <c r="P1661">
        <f ca="1">YEAR(TODAY())-Homes[[#This Row],[yr_built]]</f>
        <v>48</v>
      </c>
      <c r="Q1661">
        <v>2004</v>
      </c>
      <c r="R1661">
        <f ca="1">IF(Homes[[#This Row],[yr_renovated]]&gt;0, YEAR(TODAY())-Homes[[#This Row],[yr_renovated]], YEAR(TODAY())-Homes[[#This Row],[yr_built]])</f>
        <v>21</v>
      </c>
      <c r="S1661">
        <v>1</v>
      </c>
      <c r="T1661" s="2">
        <v>41786</v>
      </c>
      <c r="U1661" s="3">
        <v>1.75</v>
      </c>
      <c r="V1661" s="4">
        <f>IFERROR(Homes[[#This Row],[sqft_above]]+Homes[[#This Row],[sqft_basement]]," ")</f>
        <v>2310</v>
      </c>
      <c r="W1661" s="4">
        <v>78844</v>
      </c>
      <c r="X1661">
        <v>0</v>
      </c>
      <c r="Y1661">
        <v>0</v>
      </c>
      <c r="Z1661">
        <v>3</v>
      </c>
      <c r="AA1661" s="4">
        <v>1760</v>
      </c>
      <c r="AB1661" s="4">
        <v>550</v>
      </c>
      <c r="AC1661">
        <v>1977</v>
      </c>
      <c r="AD1661" t="s">
        <v>1787</v>
      </c>
      <c r="AE1661" t="s">
        <v>79</v>
      </c>
      <c r="AF1661" t="s">
        <v>82</v>
      </c>
    </row>
    <row r="1662" spans="1:32">
      <c r="A1662" t="str">
        <f>PROPER(TRIM(Homes[[#This Row],[street]]))</f>
        <v>4746 Thackeray Pl Ne</v>
      </c>
      <c r="B1662" t="str">
        <f>PROPER(TRIM(Homes[[#This Row],[city]]))</f>
        <v>Seattle</v>
      </c>
      <c r="C1662" t="str">
        <f>_xlfn.TEXTBEFORE(Homes[[#This Row],[statezip]]," ")</f>
        <v>WA</v>
      </c>
      <c r="D1662" s="6" t="str">
        <f>_xlfn.TEXTAFTER(Homes[[#This Row],[statezip]]," ")</f>
        <v>98105</v>
      </c>
      <c r="E1662" s="1">
        <v>527000</v>
      </c>
      <c r="F1662">
        <v>2</v>
      </c>
      <c r="G1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2" s="3" t="str">
        <f>Homes[[#This Row],[bedrooms]] &amp; " bd | " &amp; TEXT(Homes[[#This Row],[bathrooms]],"0.##") &amp; " ba"</f>
        <v>2 bd | 1.75 ba</v>
      </c>
      <c r="I1662" s="4">
        <v>1640</v>
      </c>
      <c r="J1662" s="1">
        <f>IFERROR(Homes[[#This Row],[price]]/Homes[[#This Row],[sqft_living]]," ")</f>
        <v>321.34146341463412</v>
      </c>
      <c r="K1662" s="4">
        <f>IFERROR(Homes[[#This Row],[sqft_lot]]/43560," ")</f>
        <v>9.366391184573003E-2</v>
      </c>
      <c r="L1662" t="str">
        <f>IF(Homes[[#This Row],[waterfront]]=1, "Yes","No")</f>
        <v>No</v>
      </c>
      <c r="M1662" s="4" t="str">
        <f>IF(Homes[[#This Row],[sqft_basement]]&gt;0, "Yes","No")</f>
        <v>Yes</v>
      </c>
      <c r="N1662" t="str">
        <f>CHOOSE(Homes[[#This Row],[view]]+1, "None","Fair","Good","Great","Excellent")</f>
        <v>None</v>
      </c>
      <c r="O1662" t="str">
        <f>CHOOSE(Homes[[#This Row],[condition]], "Poor","Fair","Average","Good","Excellent")</f>
        <v>Average</v>
      </c>
      <c r="P1662">
        <f ca="1">YEAR(TODAY())-Homes[[#This Row],[yr_built]]</f>
        <v>104</v>
      </c>
      <c r="Q1662">
        <v>2000</v>
      </c>
      <c r="R1662">
        <f ca="1">IF(Homes[[#This Row],[yr_renovated]]&gt;0, YEAR(TODAY())-Homes[[#This Row],[yr_renovated]], YEAR(TODAY())-Homes[[#This Row],[yr_built]])</f>
        <v>25</v>
      </c>
      <c r="S1662">
        <v>1</v>
      </c>
      <c r="T1662" s="2">
        <v>41801</v>
      </c>
      <c r="U1662" s="3">
        <v>1.75</v>
      </c>
      <c r="V1662" s="4">
        <f>IFERROR(Homes[[#This Row],[sqft_above]]+Homes[[#This Row],[sqft_basement]]," ")</f>
        <v>1640</v>
      </c>
      <c r="W1662" s="4">
        <v>4080</v>
      </c>
      <c r="X1662">
        <v>0</v>
      </c>
      <c r="Y1662">
        <v>0</v>
      </c>
      <c r="Z1662">
        <v>3</v>
      </c>
      <c r="AA1662" s="4">
        <v>840</v>
      </c>
      <c r="AB1662" s="4">
        <v>800</v>
      </c>
      <c r="AC1662">
        <v>1921</v>
      </c>
      <c r="AD1662" t="s">
        <v>1788</v>
      </c>
      <c r="AE1662" t="s">
        <v>49</v>
      </c>
      <c r="AF1662" t="s">
        <v>60</v>
      </c>
    </row>
    <row r="1663" spans="1:32">
      <c r="A1663" t="str">
        <f>PROPER(TRIM(Homes[[#This Row],[street]]))</f>
        <v>12750 27Th Ave Ne</v>
      </c>
      <c r="B1663" t="str">
        <f>PROPER(TRIM(Homes[[#This Row],[city]]))</f>
        <v>Seattle</v>
      </c>
      <c r="C1663" t="str">
        <f>_xlfn.TEXTBEFORE(Homes[[#This Row],[statezip]]," ")</f>
        <v>WA</v>
      </c>
      <c r="D1663" s="6" t="str">
        <f>_xlfn.TEXTAFTER(Homes[[#This Row],[statezip]]," ")</f>
        <v>98125</v>
      </c>
      <c r="E1663" s="1">
        <v>527000</v>
      </c>
      <c r="F1663">
        <v>6</v>
      </c>
      <c r="G1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63" s="3" t="str">
        <f>Homes[[#This Row],[bedrooms]] &amp; " bd | " &amp; TEXT(Homes[[#This Row],[bathrooms]],"0.##") &amp; " ba"</f>
        <v>6 bd | 3.5 ba</v>
      </c>
      <c r="I1663" s="4">
        <v>3000</v>
      </c>
      <c r="J1663" s="1">
        <f>IFERROR(Homes[[#This Row],[price]]/Homes[[#This Row],[sqft_living]]," ")</f>
        <v>175.66666666666666</v>
      </c>
      <c r="K1663" s="4">
        <f>IFERROR(Homes[[#This Row],[sqft_lot]]/43560," ")</f>
        <v>0.19286042240587695</v>
      </c>
      <c r="L1663" t="str">
        <f>IF(Homes[[#This Row],[waterfront]]=1, "Yes","No")</f>
        <v>No</v>
      </c>
      <c r="M1663" s="4" t="str">
        <f>IF(Homes[[#This Row],[sqft_basement]]&gt;0, "Yes","No")</f>
        <v>Yes</v>
      </c>
      <c r="N1663" t="str">
        <f>CHOOSE(Homes[[#This Row],[view]]+1, "None","Fair","Good","Great","Excellent")</f>
        <v>None</v>
      </c>
      <c r="O1663" t="str">
        <f>CHOOSE(Homes[[#This Row],[condition]], "Poor","Fair","Average","Good","Excellent")</f>
        <v>Average</v>
      </c>
      <c r="P1663">
        <f ca="1">YEAR(TODAY())-Homes[[#This Row],[yr_built]]</f>
        <v>46</v>
      </c>
      <c r="Q1663">
        <v>2014</v>
      </c>
      <c r="R1663">
        <f ca="1">IF(Homes[[#This Row],[yr_renovated]]&gt;0, YEAR(TODAY())-Homes[[#This Row],[yr_renovated]], YEAR(TODAY())-Homes[[#This Row],[yr_built]])</f>
        <v>11</v>
      </c>
      <c r="S1663">
        <v>1</v>
      </c>
      <c r="T1663" s="2">
        <v>41827</v>
      </c>
      <c r="U1663" s="3">
        <v>3.5</v>
      </c>
      <c r="V1663" s="4">
        <f>IFERROR(Homes[[#This Row],[sqft_above]]+Homes[[#This Row],[sqft_basement]]," ")</f>
        <v>3000</v>
      </c>
      <c r="W1663" s="4">
        <v>8401</v>
      </c>
      <c r="X1663">
        <v>0</v>
      </c>
      <c r="Y1663">
        <v>0</v>
      </c>
      <c r="Z1663">
        <v>3</v>
      </c>
      <c r="AA1663" s="4">
        <v>1500</v>
      </c>
      <c r="AB1663" s="4">
        <v>1500</v>
      </c>
      <c r="AC1663">
        <v>1979</v>
      </c>
      <c r="AD1663" t="s">
        <v>1789</v>
      </c>
      <c r="AE1663" t="s">
        <v>49</v>
      </c>
      <c r="AF1663" t="s">
        <v>150</v>
      </c>
    </row>
    <row r="1664" spans="1:32">
      <c r="A1664" t="str">
        <f>PROPER(TRIM(Homes[[#This Row],[street]]))</f>
        <v>7717 35Th Ave Ne</v>
      </c>
      <c r="B1664" t="str">
        <f>PROPER(TRIM(Homes[[#This Row],[city]]))</f>
        <v>Seattle</v>
      </c>
      <c r="C1664" t="str">
        <f>_xlfn.TEXTBEFORE(Homes[[#This Row],[statezip]]," ")</f>
        <v>WA</v>
      </c>
      <c r="D1664" s="6" t="str">
        <f>_xlfn.TEXTAFTER(Homes[[#This Row],[statezip]]," ")</f>
        <v>98115</v>
      </c>
      <c r="E1664" s="1">
        <v>526000</v>
      </c>
      <c r="F1664">
        <v>3</v>
      </c>
      <c r="G1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4" s="3" t="str">
        <f>Homes[[#This Row],[bedrooms]] &amp; " bd | " &amp; TEXT(Homes[[#This Row],[bathrooms]],"0.##") &amp; " ba"</f>
        <v>3 bd | 1.75 ba</v>
      </c>
      <c r="I1664" s="4">
        <v>1680</v>
      </c>
      <c r="J1664" s="1">
        <f>IFERROR(Homes[[#This Row],[price]]/Homes[[#This Row],[sqft_living]]," ")</f>
        <v>313.09523809523807</v>
      </c>
      <c r="K1664" s="4">
        <f>IFERROR(Homes[[#This Row],[sqft_lot]]/43560," ")</f>
        <v>7.8512396694214878E-2</v>
      </c>
      <c r="L1664" t="str">
        <f>IF(Homes[[#This Row],[waterfront]]=1, "Yes","No")</f>
        <v>No</v>
      </c>
      <c r="M1664" s="4" t="str">
        <f>IF(Homes[[#This Row],[sqft_basement]]&gt;0, "Yes","No")</f>
        <v>Yes</v>
      </c>
      <c r="N1664" t="str">
        <f>CHOOSE(Homes[[#This Row],[view]]+1, "None","Fair","Good","Great","Excellent")</f>
        <v>None</v>
      </c>
      <c r="O1664" t="str">
        <f>CHOOSE(Homes[[#This Row],[condition]], "Poor","Fair","Average","Good","Excellent")</f>
        <v>Average</v>
      </c>
      <c r="P1664">
        <f ca="1">YEAR(TODAY())-Homes[[#This Row],[yr_built]]</f>
        <v>33</v>
      </c>
      <c r="Q1664">
        <v>0</v>
      </c>
      <c r="R1664">
        <f ca="1">IF(Homes[[#This Row],[yr_renovated]]&gt;0, YEAR(TODAY())-Homes[[#This Row],[yr_renovated]], YEAR(TODAY())-Homes[[#This Row],[yr_built]])</f>
        <v>33</v>
      </c>
      <c r="S1664">
        <v>1</v>
      </c>
      <c r="T1664" s="2">
        <v>41782</v>
      </c>
      <c r="U1664" s="3">
        <v>1.75</v>
      </c>
      <c r="V1664" s="4">
        <f>IFERROR(Homes[[#This Row],[sqft_above]]+Homes[[#This Row],[sqft_basement]]," ")</f>
        <v>1680</v>
      </c>
      <c r="W1664" s="4">
        <v>3420</v>
      </c>
      <c r="X1664">
        <v>0</v>
      </c>
      <c r="Y1664">
        <v>0</v>
      </c>
      <c r="Z1664">
        <v>3</v>
      </c>
      <c r="AA1664" s="4">
        <v>960</v>
      </c>
      <c r="AB1664" s="4">
        <v>720</v>
      </c>
      <c r="AC1664">
        <v>1992</v>
      </c>
      <c r="AD1664" t="s">
        <v>1790</v>
      </c>
      <c r="AE1664" t="s">
        <v>49</v>
      </c>
      <c r="AF1664" t="s">
        <v>154</v>
      </c>
    </row>
    <row r="1665" spans="1:32">
      <c r="A1665" t="str">
        <f>PROPER(TRIM(Homes[[#This Row],[street]]))</f>
        <v>28624 6Th Pl S</v>
      </c>
      <c r="B1665" t="str">
        <f>PROPER(TRIM(Homes[[#This Row],[city]]))</f>
        <v>Des Moines</v>
      </c>
      <c r="C1665" t="str">
        <f>_xlfn.TEXTBEFORE(Homes[[#This Row],[statezip]]," ")</f>
        <v>WA</v>
      </c>
      <c r="D1665" s="6" t="str">
        <f>_xlfn.TEXTAFTER(Homes[[#This Row],[statezip]]," ")</f>
        <v>98198</v>
      </c>
      <c r="E1665" s="1">
        <v>525000</v>
      </c>
      <c r="F1665">
        <v>3</v>
      </c>
      <c r="G1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65" s="3" t="str">
        <f>Homes[[#This Row],[bedrooms]] &amp; " bd | " &amp; TEXT(Homes[[#This Row],[bathrooms]],"0.##") &amp; " ba"</f>
        <v>3 bd | 3. ba</v>
      </c>
      <c r="I1665" s="4">
        <v>2600</v>
      </c>
      <c r="J1665" s="1">
        <f>IFERROR(Homes[[#This Row],[price]]/Homes[[#This Row],[sqft_living]]," ")</f>
        <v>201.92307692307693</v>
      </c>
      <c r="K1665" s="4">
        <f>IFERROR(Homes[[#This Row],[sqft_lot]]/43560," ")</f>
        <v>0.12024793388429753</v>
      </c>
      <c r="L1665" t="str">
        <f>IF(Homes[[#This Row],[waterfront]]=1, "Yes","No")</f>
        <v>No</v>
      </c>
      <c r="M1665" s="4" t="str">
        <f>IF(Homes[[#This Row],[sqft_basement]]&gt;0, "Yes","No")</f>
        <v>Yes</v>
      </c>
      <c r="N1665" t="str">
        <f>CHOOSE(Homes[[#This Row],[view]]+1, "None","Fair","Good","Great","Excellent")</f>
        <v>Great</v>
      </c>
      <c r="O1665" t="str">
        <f>CHOOSE(Homes[[#This Row],[condition]], "Poor","Fair","Average","Good","Excellent")</f>
        <v>Average</v>
      </c>
      <c r="P1665">
        <f ca="1">YEAR(TODAY())-Homes[[#This Row],[yr_built]]</f>
        <v>36</v>
      </c>
      <c r="Q1665">
        <v>0</v>
      </c>
      <c r="R1665">
        <f ca="1">IF(Homes[[#This Row],[yr_renovated]]&gt;0, YEAR(TODAY())-Homes[[#This Row],[yr_renovated]], YEAR(TODAY())-Homes[[#This Row],[yr_built]])</f>
        <v>36</v>
      </c>
      <c r="S1665">
        <v>1.5</v>
      </c>
      <c r="T1665" s="2">
        <v>41788</v>
      </c>
      <c r="U1665" s="3">
        <v>3</v>
      </c>
      <c r="V1665" s="4">
        <f>IFERROR(Homes[[#This Row],[sqft_above]]+Homes[[#This Row],[sqft_basement]]," ")</f>
        <v>2600</v>
      </c>
      <c r="W1665" s="4">
        <v>5238</v>
      </c>
      <c r="X1665">
        <v>0</v>
      </c>
      <c r="Y1665">
        <v>3</v>
      </c>
      <c r="Z1665">
        <v>3</v>
      </c>
      <c r="AA1665" s="4">
        <v>1890</v>
      </c>
      <c r="AB1665" s="4">
        <v>710</v>
      </c>
      <c r="AC1665">
        <v>1989</v>
      </c>
      <c r="AD1665" t="s">
        <v>1791</v>
      </c>
      <c r="AE1665" t="s">
        <v>459</v>
      </c>
      <c r="AF1665" t="s">
        <v>460</v>
      </c>
    </row>
    <row r="1666" spans="1:32">
      <c r="A1666" t="str">
        <f>PROPER(TRIM(Homes[[#This Row],[street]]))</f>
        <v>5130 Palatine Ave N</v>
      </c>
      <c r="B1666" t="str">
        <f>PROPER(TRIM(Homes[[#This Row],[city]]))</f>
        <v>Seattle</v>
      </c>
      <c r="C1666" t="str">
        <f>_xlfn.TEXTBEFORE(Homes[[#This Row],[statezip]]," ")</f>
        <v>WA</v>
      </c>
      <c r="D1666" s="6" t="str">
        <f>_xlfn.TEXTAFTER(Homes[[#This Row],[statezip]]," ")</f>
        <v>98103</v>
      </c>
      <c r="E1666" s="1">
        <v>525000</v>
      </c>
      <c r="F1666">
        <v>2</v>
      </c>
      <c r="G1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66" s="3" t="str">
        <f>Homes[[#This Row],[bedrooms]] &amp; " bd | " &amp; TEXT(Homes[[#This Row],[bathrooms]],"0.##") &amp; " ba"</f>
        <v>2 bd | 1. ba</v>
      </c>
      <c r="I1666" s="4">
        <v>1080</v>
      </c>
      <c r="J1666" s="1">
        <f>IFERROR(Homes[[#This Row],[price]]/Homes[[#This Row],[sqft_living]]," ")</f>
        <v>486.11111111111109</v>
      </c>
      <c r="K1666" s="4">
        <f>IFERROR(Homes[[#This Row],[sqft_lot]]/43560," ")</f>
        <v>8.0348943985307619E-2</v>
      </c>
      <c r="L1666" t="str">
        <f>IF(Homes[[#This Row],[waterfront]]=1, "Yes","No")</f>
        <v>No</v>
      </c>
      <c r="M1666" s="4" t="str">
        <f>IF(Homes[[#This Row],[sqft_basement]]&gt;0, "Yes","No")</f>
        <v>No</v>
      </c>
      <c r="N1666" t="str">
        <f>CHOOSE(Homes[[#This Row],[view]]+1, "None","Fair","Good","Great","Excellent")</f>
        <v>Great</v>
      </c>
      <c r="O1666" t="str">
        <f>CHOOSE(Homes[[#This Row],[condition]], "Poor","Fair","Average","Good","Excellent")</f>
        <v>Average</v>
      </c>
      <c r="P1666">
        <f ca="1">YEAR(TODAY())-Homes[[#This Row],[yr_built]]</f>
        <v>101</v>
      </c>
      <c r="Q1666">
        <v>2011</v>
      </c>
      <c r="R1666">
        <f ca="1">IF(Homes[[#This Row],[yr_renovated]]&gt;0, YEAR(TODAY())-Homes[[#This Row],[yr_renovated]], YEAR(TODAY())-Homes[[#This Row],[yr_built]])</f>
        <v>14</v>
      </c>
      <c r="S1666">
        <v>1</v>
      </c>
      <c r="T1666" s="2">
        <v>41813</v>
      </c>
      <c r="U1666" s="3">
        <v>1</v>
      </c>
      <c r="V1666" s="4">
        <f>IFERROR(Homes[[#This Row],[sqft_above]]+Homes[[#This Row],[sqft_basement]]," ")</f>
        <v>1080</v>
      </c>
      <c r="W1666" s="4">
        <v>3500</v>
      </c>
      <c r="X1666">
        <v>0</v>
      </c>
      <c r="Y1666">
        <v>3</v>
      </c>
      <c r="Z1666">
        <v>3</v>
      </c>
      <c r="AA1666" s="4">
        <v>1080</v>
      </c>
      <c r="AB1666" s="4">
        <v>0</v>
      </c>
      <c r="AC1666">
        <v>1924</v>
      </c>
      <c r="AD1666" t="s">
        <v>1792</v>
      </c>
      <c r="AE1666" t="s">
        <v>49</v>
      </c>
      <c r="AF1666" t="s">
        <v>172</v>
      </c>
    </row>
    <row r="1667" spans="1:32">
      <c r="A1667" t="str">
        <f>PROPER(TRIM(Homes[[#This Row],[street]]))</f>
        <v>25480 Se 275Th Pl</v>
      </c>
      <c r="B1667" t="str">
        <f>PROPER(TRIM(Homes[[#This Row],[city]]))</f>
        <v>Maple Valley</v>
      </c>
      <c r="C1667" t="str">
        <f>_xlfn.TEXTBEFORE(Homes[[#This Row],[statezip]]," ")</f>
        <v>WA</v>
      </c>
      <c r="D1667" s="6" t="str">
        <f>_xlfn.TEXTAFTER(Homes[[#This Row],[statezip]]," ")</f>
        <v>98038</v>
      </c>
      <c r="E1667" s="1">
        <v>525000</v>
      </c>
      <c r="F1667">
        <v>4</v>
      </c>
      <c r="G1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67" s="3" t="str">
        <f>Homes[[#This Row],[bedrooms]] &amp; " bd | " &amp; TEXT(Homes[[#This Row],[bathrooms]],"0.##") &amp; " ba"</f>
        <v>4 bd | 2.5 ba</v>
      </c>
      <c r="I1667" s="4">
        <v>2910</v>
      </c>
      <c r="J1667" s="1">
        <f>IFERROR(Homes[[#This Row],[price]]/Homes[[#This Row],[sqft_living]]," ")</f>
        <v>180.41237113402062</v>
      </c>
      <c r="K1667" s="4">
        <f>IFERROR(Homes[[#This Row],[sqft_lot]]/43560," ")</f>
        <v>0.17518365472910927</v>
      </c>
      <c r="L1667" t="str">
        <f>IF(Homes[[#This Row],[waterfront]]=1, "Yes","No")</f>
        <v>No</v>
      </c>
      <c r="M1667" s="4" t="str">
        <f>IF(Homes[[#This Row],[sqft_basement]]&gt;0, "Yes","No")</f>
        <v>No</v>
      </c>
      <c r="N1667" t="str">
        <f>CHOOSE(Homes[[#This Row],[view]]+1, "None","Fair","Good","Great","Excellent")</f>
        <v>Good</v>
      </c>
      <c r="O1667" t="str">
        <f>CHOOSE(Homes[[#This Row],[condition]], "Poor","Fair","Average","Good","Excellent")</f>
        <v>Average</v>
      </c>
      <c r="P1667">
        <f ca="1">YEAR(TODAY())-Homes[[#This Row],[yr_built]]</f>
        <v>19</v>
      </c>
      <c r="Q1667">
        <v>0</v>
      </c>
      <c r="R1667">
        <f ca="1">IF(Homes[[#This Row],[yr_renovated]]&gt;0, YEAR(TODAY())-Homes[[#This Row],[yr_renovated]], YEAR(TODAY())-Homes[[#This Row],[yr_built]])</f>
        <v>19</v>
      </c>
      <c r="S1667">
        <v>2</v>
      </c>
      <c r="T1667" s="2">
        <v>41792</v>
      </c>
      <c r="U1667" s="3">
        <v>2.5</v>
      </c>
      <c r="V1667" s="4">
        <f>IFERROR(Homes[[#This Row],[sqft_above]]+Homes[[#This Row],[sqft_basement]]," ")</f>
        <v>2910</v>
      </c>
      <c r="W1667" s="4">
        <v>7631</v>
      </c>
      <c r="X1667">
        <v>0</v>
      </c>
      <c r="Y1667">
        <v>2</v>
      </c>
      <c r="Z1667">
        <v>3</v>
      </c>
      <c r="AA1667" s="4">
        <v>2910</v>
      </c>
      <c r="AB1667" s="4">
        <v>0</v>
      </c>
      <c r="AC1667">
        <v>2006</v>
      </c>
      <c r="AD1667" t="s">
        <v>1793</v>
      </c>
      <c r="AE1667" t="s">
        <v>920</v>
      </c>
      <c r="AF1667" t="s">
        <v>921</v>
      </c>
    </row>
    <row r="1668" spans="1:32">
      <c r="A1668" t="str">
        <f>PROPER(TRIM(Homes[[#This Row],[street]]))</f>
        <v>5155 54Th Ave S</v>
      </c>
      <c r="B1668" t="str">
        <f>PROPER(TRIM(Homes[[#This Row],[city]]))</f>
        <v>Seattle</v>
      </c>
      <c r="C1668" t="str">
        <f>_xlfn.TEXTBEFORE(Homes[[#This Row],[statezip]]," ")</f>
        <v>WA</v>
      </c>
      <c r="D1668" s="6" t="str">
        <f>_xlfn.TEXTAFTER(Homes[[#This Row],[statezip]]," ")</f>
        <v>98118</v>
      </c>
      <c r="E1668" s="1">
        <v>525000</v>
      </c>
      <c r="F1668">
        <v>3</v>
      </c>
      <c r="G1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68" s="3" t="str">
        <f>Homes[[#This Row],[bedrooms]] &amp; " bd | " &amp; TEXT(Homes[[#This Row],[bathrooms]],"0.##") &amp; " ba"</f>
        <v>3 bd | 1. ba</v>
      </c>
      <c r="I1668" s="4">
        <v>1450</v>
      </c>
      <c r="J1668" s="1">
        <f>IFERROR(Homes[[#This Row],[price]]/Homes[[#This Row],[sqft_living]]," ")</f>
        <v>362.06896551724139</v>
      </c>
      <c r="K1668" s="4">
        <f>IFERROR(Homes[[#This Row],[sqft_lot]]/43560," ")</f>
        <v>9.1827364554637275E-2</v>
      </c>
      <c r="L1668" t="str">
        <f>IF(Homes[[#This Row],[waterfront]]=1, "Yes","No")</f>
        <v>No</v>
      </c>
      <c r="M1668" s="4" t="str">
        <f>IF(Homes[[#This Row],[sqft_basement]]&gt;0, "Yes","No")</f>
        <v>Yes</v>
      </c>
      <c r="N1668" t="str">
        <f>CHOOSE(Homes[[#This Row],[view]]+1, "None","Fair","Good","Great","Excellent")</f>
        <v>Fair</v>
      </c>
      <c r="O1668" t="str">
        <f>CHOOSE(Homes[[#This Row],[condition]], "Poor","Fair","Average","Good","Excellent")</f>
        <v>Good</v>
      </c>
      <c r="P1668">
        <f ca="1">YEAR(TODAY())-Homes[[#This Row],[yr_built]]</f>
        <v>77</v>
      </c>
      <c r="Q1668">
        <v>0</v>
      </c>
      <c r="R1668">
        <f ca="1">IF(Homes[[#This Row],[yr_renovated]]&gt;0, YEAR(TODAY())-Homes[[#This Row],[yr_renovated]], YEAR(TODAY())-Homes[[#This Row],[yr_built]])</f>
        <v>77</v>
      </c>
      <c r="S1668">
        <v>1</v>
      </c>
      <c r="T1668" s="2">
        <v>41780</v>
      </c>
      <c r="U1668" s="3">
        <v>1</v>
      </c>
      <c r="V1668" s="4">
        <f>IFERROR(Homes[[#This Row],[sqft_above]]+Homes[[#This Row],[sqft_basement]]," ")</f>
        <v>1450</v>
      </c>
      <c r="W1668" s="4">
        <v>4000</v>
      </c>
      <c r="X1668">
        <v>0</v>
      </c>
      <c r="Y1668">
        <v>1</v>
      </c>
      <c r="Z1668">
        <v>4</v>
      </c>
      <c r="AA1668" s="4">
        <v>950</v>
      </c>
      <c r="AB1668" s="4">
        <v>500</v>
      </c>
      <c r="AC1668">
        <v>1948</v>
      </c>
      <c r="AD1668" t="s">
        <v>1794</v>
      </c>
      <c r="AE1668" t="s">
        <v>49</v>
      </c>
      <c r="AF1668" t="s">
        <v>229</v>
      </c>
    </row>
    <row r="1669" spans="1:32">
      <c r="A1669" t="str">
        <f>PROPER(TRIM(Homes[[#This Row],[street]]))</f>
        <v>3834 136Th Ave Se</v>
      </c>
      <c r="B1669" t="str">
        <f>PROPER(TRIM(Homes[[#This Row],[city]]))</f>
        <v>Bellevue</v>
      </c>
      <c r="C1669" t="str">
        <f>_xlfn.TEXTBEFORE(Homes[[#This Row],[statezip]]," ")</f>
        <v>WA</v>
      </c>
      <c r="D1669" s="6" t="str">
        <f>_xlfn.TEXTAFTER(Homes[[#This Row],[statezip]]," ")</f>
        <v>98006</v>
      </c>
      <c r="E1669" s="1">
        <v>525000</v>
      </c>
      <c r="F1669">
        <v>4</v>
      </c>
      <c r="G1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69" s="3" t="str">
        <f>Homes[[#This Row],[bedrooms]] &amp; " bd | " &amp; TEXT(Homes[[#This Row],[bathrooms]],"0.##") &amp; " ba"</f>
        <v>4 bd | 1.75 ba</v>
      </c>
      <c r="I1669" s="4">
        <v>1710</v>
      </c>
      <c r="J1669" s="1">
        <f>IFERROR(Homes[[#This Row],[price]]/Homes[[#This Row],[sqft_living]]," ")</f>
        <v>307.01754385964909</v>
      </c>
      <c r="K1669" s="4">
        <f>IFERROR(Homes[[#This Row],[sqft_lot]]/43560," ")</f>
        <v>0.23966942148760331</v>
      </c>
      <c r="L1669" t="str">
        <f>IF(Homes[[#This Row],[waterfront]]=1, "Yes","No")</f>
        <v>No</v>
      </c>
      <c r="M1669" s="4" t="str">
        <f>IF(Homes[[#This Row],[sqft_basement]]&gt;0, "Yes","No")</f>
        <v>No</v>
      </c>
      <c r="N1669" t="str">
        <f>CHOOSE(Homes[[#This Row],[view]]+1, "None","Fair","Good","Great","Excellent")</f>
        <v>None</v>
      </c>
      <c r="O1669" t="str">
        <f>CHOOSE(Homes[[#This Row],[condition]], "Poor","Fair","Average","Good","Excellent")</f>
        <v>Good</v>
      </c>
      <c r="P1669">
        <f ca="1">YEAR(TODAY())-Homes[[#This Row],[yr_built]]</f>
        <v>70</v>
      </c>
      <c r="Q1669">
        <v>2009</v>
      </c>
      <c r="R1669">
        <f ca="1">IF(Homes[[#This Row],[yr_renovated]]&gt;0, YEAR(TODAY())-Homes[[#This Row],[yr_renovated]], YEAR(TODAY())-Homes[[#This Row],[yr_built]])</f>
        <v>16</v>
      </c>
      <c r="S1669">
        <v>1</v>
      </c>
      <c r="T1669" s="2">
        <v>41829</v>
      </c>
      <c r="U1669" s="3">
        <v>1.75</v>
      </c>
      <c r="V1669" s="4">
        <f>IFERROR(Homes[[#This Row],[sqft_above]]+Homes[[#This Row],[sqft_basement]]," ")</f>
        <v>1710</v>
      </c>
      <c r="W1669" s="4">
        <v>10440</v>
      </c>
      <c r="X1669">
        <v>0</v>
      </c>
      <c r="Y1669">
        <v>0</v>
      </c>
      <c r="Z1669">
        <v>4</v>
      </c>
      <c r="AA1669" s="4">
        <v>1710</v>
      </c>
      <c r="AB1669" s="4">
        <v>0</v>
      </c>
      <c r="AC1669">
        <v>1955</v>
      </c>
      <c r="AD1669" t="s">
        <v>1795</v>
      </c>
      <c r="AE1669" t="s">
        <v>33</v>
      </c>
      <c r="AF1669" t="s">
        <v>91</v>
      </c>
    </row>
    <row r="1670" spans="1:32">
      <c r="A1670" t="str">
        <f>PROPER(TRIM(Homes[[#This Row],[street]]))</f>
        <v>14812 104Th Ave Ne</v>
      </c>
      <c r="B1670" t="str">
        <f>PROPER(TRIM(Homes[[#This Row],[city]]))</f>
        <v>Bothell</v>
      </c>
      <c r="C1670" t="str">
        <f>_xlfn.TEXTBEFORE(Homes[[#This Row],[statezip]]," ")</f>
        <v>WA</v>
      </c>
      <c r="D1670" s="6" t="str">
        <f>_xlfn.TEXTAFTER(Homes[[#This Row],[statezip]]," ")</f>
        <v>98011</v>
      </c>
      <c r="E1670" s="1">
        <v>525000</v>
      </c>
      <c r="F1670">
        <v>4</v>
      </c>
      <c r="G1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0" s="3" t="str">
        <f>Homes[[#This Row],[bedrooms]] &amp; " bd | " &amp; TEXT(Homes[[#This Row],[bathrooms]],"0.##") &amp; " ba"</f>
        <v>4 bd | 2.75 ba</v>
      </c>
      <c r="I1670" s="4">
        <v>2910</v>
      </c>
      <c r="J1670" s="1">
        <f>IFERROR(Homes[[#This Row],[price]]/Homes[[#This Row],[sqft_living]]," ")</f>
        <v>180.41237113402062</v>
      </c>
      <c r="K1670" s="4">
        <f>IFERROR(Homes[[#This Row],[sqft_lot]]/43560," ")</f>
        <v>0.14481175390266299</v>
      </c>
      <c r="L1670" t="str">
        <f>IF(Homes[[#This Row],[waterfront]]=1, "Yes","No")</f>
        <v>No</v>
      </c>
      <c r="M1670" s="4" t="str">
        <f>IF(Homes[[#This Row],[sqft_basement]]&gt;0, "Yes","No")</f>
        <v>Yes</v>
      </c>
      <c r="N1670" t="str">
        <f>CHOOSE(Homes[[#This Row],[view]]+1, "None","Fair","Good","Great","Excellent")</f>
        <v>None</v>
      </c>
      <c r="O1670" t="str">
        <f>CHOOSE(Homes[[#This Row],[condition]], "Poor","Fair","Average","Good","Excellent")</f>
        <v>Average</v>
      </c>
      <c r="P1670">
        <f ca="1">YEAR(TODAY())-Homes[[#This Row],[yr_built]]</f>
        <v>40</v>
      </c>
      <c r="Q1670">
        <v>0</v>
      </c>
      <c r="R1670">
        <f ca="1">IF(Homes[[#This Row],[yr_renovated]]&gt;0, YEAR(TODAY())-Homes[[#This Row],[yr_renovated]], YEAR(TODAY())-Homes[[#This Row],[yr_built]])</f>
        <v>40</v>
      </c>
      <c r="S1670">
        <v>1</v>
      </c>
      <c r="T1670" s="2">
        <v>41829</v>
      </c>
      <c r="U1670" s="3">
        <v>2.75</v>
      </c>
      <c r="V1670" s="4">
        <f>IFERROR(Homes[[#This Row],[sqft_above]]+Homes[[#This Row],[sqft_basement]]," ")</f>
        <v>2910</v>
      </c>
      <c r="W1670" s="4">
        <v>6308</v>
      </c>
      <c r="X1670">
        <v>0</v>
      </c>
      <c r="Y1670">
        <v>0</v>
      </c>
      <c r="Z1670">
        <v>3</v>
      </c>
      <c r="AA1670" s="4">
        <v>1640</v>
      </c>
      <c r="AB1670" s="4">
        <v>1270</v>
      </c>
      <c r="AC1670">
        <v>1985</v>
      </c>
      <c r="AD1670" t="s">
        <v>1796</v>
      </c>
      <c r="AE1670" t="s">
        <v>841</v>
      </c>
      <c r="AF1670" t="s">
        <v>842</v>
      </c>
    </row>
    <row r="1671" spans="1:32">
      <c r="A1671" t="str">
        <f>PROPER(TRIM(Homes[[#This Row],[street]]))</f>
        <v>27831 Ne 153Rd Pl</v>
      </c>
      <c r="B1671" t="str">
        <f>PROPER(TRIM(Homes[[#This Row],[city]]))</f>
        <v>Duvall</v>
      </c>
      <c r="C1671" t="str">
        <f>_xlfn.TEXTBEFORE(Homes[[#This Row],[statezip]]," ")</f>
        <v>WA</v>
      </c>
      <c r="D1671" s="6" t="str">
        <f>_xlfn.TEXTAFTER(Homes[[#This Row],[statezip]]," ")</f>
        <v>98019</v>
      </c>
      <c r="E1671" s="1">
        <v>525000</v>
      </c>
      <c r="F1671">
        <v>5</v>
      </c>
      <c r="G1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1" s="3" t="str">
        <f>Homes[[#This Row],[bedrooms]] &amp; " bd | " &amp; TEXT(Homes[[#This Row],[bathrooms]],"0.##") &amp; " ba"</f>
        <v>5 bd | 2.5 ba</v>
      </c>
      <c r="I1671" s="4">
        <v>2630</v>
      </c>
      <c r="J1671" s="1">
        <f>IFERROR(Homes[[#This Row],[price]]/Homes[[#This Row],[sqft_living]]," ")</f>
        <v>199.61977186311788</v>
      </c>
      <c r="K1671" s="4">
        <f>IFERROR(Homes[[#This Row],[sqft_lot]]/43560," ")</f>
        <v>0.21157024793388429</v>
      </c>
      <c r="L1671" t="str">
        <f>IF(Homes[[#This Row],[waterfront]]=1, "Yes","No")</f>
        <v>No</v>
      </c>
      <c r="M1671" s="4" t="str">
        <f>IF(Homes[[#This Row],[sqft_basement]]&gt;0, "Yes","No")</f>
        <v>No</v>
      </c>
      <c r="N1671" t="str">
        <f>CHOOSE(Homes[[#This Row],[view]]+1, "None","Fair","Good","Great","Excellent")</f>
        <v>None</v>
      </c>
      <c r="O1671" t="str">
        <f>CHOOSE(Homes[[#This Row],[condition]], "Poor","Fair","Average","Good","Excellent")</f>
        <v>Average</v>
      </c>
      <c r="P1671">
        <f ca="1">YEAR(TODAY())-Homes[[#This Row],[yr_built]]</f>
        <v>22</v>
      </c>
      <c r="Q1671">
        <v>0</v>
      </c>
      <c r="R1671">
        <f ca="1">IF(Homes[[#This Row],[yr_renovated]]&gt;0, YEAR(TODAY())-Homes[[#This Row],[yr_renovated]], YEAR(TODAY())-Homes[[#This Row],[yr_built]])</f>
        <v>22</v>
      </c>
      <c r="S1671">
        <v>2</v>
      </c>
      <c r="T1671" s="2">
        <v>41788</v>
      </c>
      <c r="U1671" s="3">
        <v>2.5</v>
      </c>
      <c r="V1671" s="4">
        <f>IFERROR(Homes[[#This Row],[sqft_above]]+Homes[[#This Row],[sqft_basement]]," ")</f>
        <v>2630</v>
      </c>
      <c r="W1671" s="4">
        <v>9216</v>
      </c>
      <c r="X1671">
        <v>0</v>
      </c>
      <c r="Y1671">
        <v>0</v>
      </c>
      <c r="Z1671">
        <v>3</v>
      </c>
      <c r="AA1671" s="4">
        <v>2630</v>
      </c>
      <c r="AB1671" s="4">
        <v>0</v>
      </c>
      <c r="AC1671">
        <v>2003</v>
      </c>
      <c r="AD1671" t="s">
        <v>1797</v>
      </c>
      <c r="AE1671" t="s">
        <v>451</v>
      </c>
      <c r="AF1671" t="s">
        <v>452</v>
      </c>
    </row>
    <row r="1672" spans="1:32">
      <c r="A1672" t="str">
        <f>PROPER(TRIM(Homes[[#This Row],[street]]))</f>
        <v>3913 255Th Pl Se</v>
      </c>
      <c r="B1672" t="str">
        <f>PROPER(TRIM(Homes[[#This Row],[city]]))</f>
        <v>Issaquah</v>
      </c>
      <c r="C1672" t="str">
        <f>_xlfn.TEXTBEFORE(Homes[[#This Row],[statezip]]," ")</f>
        <v>WA</v>
      </c>
      <c r="D1672" s="6" t="str">
        <f>_xlfn.TEXTAFTER(Homes[[#This Row],[statezip]]," ")</f>
        <v>98029</v>
      </c>
      <c r="E1672" s="1">
        <v>525000</v>
      </c>
      <c r="F1672">
        <v>3</v>
      </c>
      <c r="G1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2" s="3" t="str">
        <f>Homes[[#This Row],[bedrooms]] &amp; " bd | " &amp; TEXT(Homes[[#This Row],[bathrooms]],"0.##") &amp; " ba"</f>
        <v>3 bd | 2.5 ba</v>
      </c>
      <c r="I1672" s="4">
        <v>2030</v>
      </c>
      <c r="J1672" s="1">
        <f>IFERROR(Homes[[#This Row],[price]]/Homes[[#This Row],[sqft_living]]," ")</f>
        <v>258.62068965517244</v>
      </c>
      <c r="K1672" s="4">
        <f>IFERROR(Homes[[#This Row],[sqft_lot]]/43560," ")</f>
        <v>0.16000918273645545</v>
      </c>
      <c r="L1672" t="str">
        <f>IF(Homes[[#This Row],[waterfront]]=1, "Yes","No")</f>
        <v>No</v>
      </c>
      <c r="M1672" s="4" t="str">
        <f>IF(Homes[[#This Row],[sqft_basement]]&gt;0, "Yes","No")</f>
        <v>No</v>
      </c>
      <c r="N1672" t="str">
        <f>CHOOSE(Homes[[#This Row],[view]]+1, "None","Fair","Good","Great","Excellent")</f>
        <v>None</v>
      </c>
      <c r="O1672" t="str">
        <f>CHOOSE(Homes[[#This Row],[condition]], "Poor","Fair","Average","Good","Excellent")</f>
        <v>Good</v>
      </c>
      <c r="P1672">
        <f ca="1">YEAR(TODAY())-Homes[[#This Row],[yr_built]]</f>
        <v>34</v>
      </c>
      <c r="Q1672">
        <v>0</v>
      </c>
      <c r="R1672">
        <f ca="1">IF(Homes[[#This Row],[yr_renovated]]&gt;0, YEAR(TODAY())-Homes[[#This Row],[yr_renovated]], YEAR(TODAY())-Homes[[#This Row],[yr_built]])</f>
        <v>34</v>
      </c>
      <c r="S1672">
        <v>2</v>
      </c>
      <c r="T1672" s="2">
        <v>41768</v>
      </c>
      <c r="U1672" s="3">
        <v>2.5</v>
      </c>
      <c r="V1672" s="4">
        <f>IFERROR(Homes[[#This Row],[sqft_above]]+Homes[[#This Row],[sqft_basement]]," ")</f>
        <v>2030</v>
      </c>
      <c r="W1672" s="4">
        <v>6970</v>
      </c>
      <c r="X1672">
        <v>0</v>
      </c>
      <c r="Y1672">
        <v>0</v>
      </c>
      <c r="Z1672">
        <v>4</v>
      </c>
      <c r="AA1672" s="4">
        <v>2030</v>
      </c>
      <c r="AB1672" s="4">
        <v>0</v>
      </c>
      <c r="AC1672">
        <v>1991</v>
      </c>
      <c r="AD1672" t="s">
        <v>1798</v>
      </c>
      <c r="AE1672" t="s">
        <v>79</v>
      </c>
      <c r="AF1672" t="s">
        <v>80</v>
      </c>
    </row>
    <row r="1673" spans="1:32">
      <c r="A1673" t="str">
        <f>PROPER(TRIM(Homes[[#This Row],[street]]))</f>
        <v>25616 Se 152Nd St</v>
      </c>
      <c r="B1673" t="str">
        <f>PROPER(TRIM(Homes[[#This Row],[city]]))</f>
        <v>Issaquah</v>
      </c>
      <c r="C1673" t="str">
        <f>_xlfn.TEXTBEFORE(Homes[[#This Row],[statezip]]," ")</f>
        <v>WA</v>
      </c>
      <c r="D1673" s="6" t="str">
        <f>_xlfn.TEXTAFTER(Homes[[#This Row],[statezip]]," ")</f>
        <v>98027</v>
      </c>
      <c r="E1673" s="1">
        <v>525000</v>
      </c>
      <c r="F1673">
        <v>3</v>
      </c>
      <c r="G1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73" s="3" t="str">
        <f>Homes[[#This Row],[bedrooms]] &amp; " bd | " &amp; TEXT(Homes[[#This Row],[bathrooms]],"0.##") &amp; " ba"</f>
        <v>3 bd | 3. ba</v>
      </c>
      <c r="I1673" s="4">
        <v>2470</v>
      </c>
      <c r="J1673" s="1">
        <f>IFERROR(Homes[[#This Row],[price]]/Homes[[#This Row],[sqft_living]]," ")</f>
        <v>212.5506072874494</v>
      </c>
      <c r="K1673" s="4">
        <f>IFERROR(Homes[[#This Row],[sqft_lot]]/43560," ")</f>
        <v>0.83666207529843895</v>
      </c>
      <c r="L1673" t="str">
        <f>IF(Homes[[#This Row],[waterfront]]=1, "Yes","No")</f>
        <v>No</v>
      </c>
      <c r="M1673" s="4" t="str">
        <f>IF(Homes[[#This Row],[sqft_basement]]&gt;0, "Yes","No")</f>
        <v>No</v>
      </c>
      <c r="N1673" t="str">
        <f>CHOOSE(Homes[[#This Row],[view]]+1, "None","Fair","Good","Great","Excellent")</f>
        <v>None</v>
      </c>
      <c r="O1673" t="str">
        <f>CHOOSE(Homes[[#This Row],[condition]], "Poor","Fair","Average","Good","Excellent")</f>
        <v>Good</v>
      </c>
      <c r="P1673">
        <f ca="1">YEAR(TODAY())-Homes[[#This Row],[yr_built]]</f>
        <v>45</v>
      </c>
      <c r="Q1673">
        <v>0</v>
      </c>
      <c r="R1673">
        <f ca="1">IF(Homes[[#This Row],[yr_renovated]]&gt;0, YEAR(TODAY())-Homes[[#This Row],[yr_renovated]], YEAR(TODAY())-Homes[[#This Row],[yr_built]])</f>
        <v>45</v>
      </c>
      <c r="S1673">
        <v>2</v>
      </c>
      <c r="T1673" s="2">
        <v>41799</v>
      </c>
      <c r="U1673" s="3">
        <v>3</v>
      </c>
      <c r="V1673" s="4">
        <f>IFERROR(Homes[[#This Row],[sqft_above]]+Homes[[#This Row],[sqft_basement]]," ")</f>
        <v>2470</v>
      </c>
      <c r="W1673" s="4">
        <v>36445</v>
      </c>
      <c r="X1673">
        <v>0</v>
      </c>
      <c r="Y1673">
        <v>0</v>
      </c>
      <c r="Z1673">
        <v>4</v>
      </c>
      <c r="AA1673" s="4">
        <v>2470</v>
      </c>
      <c r="AB1673" s="4">
        <v>0</v>
      </c>
      <c r="AC1673">
        <v>1980</v>
      </c>
      <c r="AD1673" t="s">
        <v>1799</v>
      </c>
      <c r="AE1673" t="s">
        <v>79</v>
      </c>
      <c r="AF1673" t="s">
        <v>82</v>
      </c>
    </row>
    <row r="1674" spans="1:32">
      <c r="A1674" t="str">
        <f>PROPER(TRIM(Homes[[#This Row],[street]]))</f>
        <v>20012 79Th Ave Ne</v>
      </c>
      <c r="B1674" t="str">
        <f>PROPER(TRIM(Homes[[#This Row],[city]]))</f>
        <v>Kenmore</v>
      </c>
      <c r="C1674" t="str">
        <f>_xlfn.TEXTBEFORE(Homes[[#This Row],[statezip]]," ")</f>
        <v>WA</v>
      </c>
      <c r="D1674" s="6" t="str">
        <f>_xlfn.TEXTAFTER(Homes[[#This Row],[statezip]]," ")</f>
        <v>98028</v>
      </c>
      <c r="E1674" s="1">
        <v>525000</v>
      </c>
      <c r="F1674">
        <v>4</v>
      </c>
      <c r="G1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4" s="3" t="str">
        <f>Homes[[#This Row],[bedrooms]] &amp; " bd | " &amp; TEXT(Homes[[#This Row],[bathrooms]],"0.##") &amp; " ba"</f>
        <v>4 bd | 2.75 ba</v>
      </c>
      <c r="I1674" s="4">
        <v>2360</v>
      </c>
      <c r="J1674" s="1">
        <f>IFERROR(Homes[[#This Row],[price]]/Homes[[#This Row],[sqft_living]]," ")</f>
        <v>222.45762711864407</v>
      </c>
      <c r="K1674" s="4">
        <f>IFERROR(Homes[[#This Row],[sqft_lot]]/43560," ")</f>
        <v>0.1130394857667585</v>
      </c>
      <c r="L1674" t="str">
        <f>IF(Homes[[#This Row],[waterfront]]=1, "Yes","No")</f>
        <v>No</v>
      </c>
      <c r="M1674" s="4" t="str">
        <f>IF(Homes[[#This Row],[sqft_basement]]&gt;0, "Yes","No")</f>
        <v>No</v>
      </c>
      <c r="N1674" t="str">
        <f>CHOOSE(Homes[[#This Row],[view]]+1, "None","Fair","Good","Great","Excellent")</f>
        <v>None</v>
      </c>
      <c r="O1674" t="str">
        <f>CHOOSE(Homes[[#This Row],[condition]], "Poor","Fair","Average","Good","Excellent")</f>
        <v>Average</v>
      </c>
      <c r="P1674">
        <f ca="1">YEAR(TODAY())-Homes[[#This Row],[yr_built]]</f>
        <v>17</v>
      </c>
      <c r="Q1674">
        <v>0</v>
      </c>
      <c r="R1674">
        <f ca="1">IF(Homes[[#This Row],[yr_renovated]]&gt;0, YEAR(TODAY())-Homes[[#This Row],[yr_renovated]], YEAR(TODAY())-Homes[[#This Row],[yr_built]])</f>
        <v>17</v>
      </c>
      <c r="S1674">
        <v>2</v>
      </c>
      <c r="T1674" s="2">
        <v>41804</v>
      </c>
      <c r="U1674" s="3">
        <v>2.75</v>
      </c>
      <c r="V1674" s="4">
        <f>IFERROR(Homes[[#This Row],[sqft_above]]+Homes[[#This Row],[sqft_basement]]," ")</f>
        <v>2360</v>
      </c>
      <c r="W1674" s="4">
        <v>4924</v>
      </c>
      <c r="X1674">
        <v>0</v>
      </c>
      <c r="Y1674">
        <v>0</v>
      </c>
      <c r="Z1674">
        <v>3</v>
      </c>
      <c r="AA1674" s="4">
        <v>2360</v>
      </c>
      <c r="AB1674" s="4">
        <v>0</v>
      </c>
      <c r="AC1674">
        <v>2008</v>
      </c>
      <c r="AD1674" t="s">
        <v>1800</v>
      </c>
      <c r="AE1674" t="s">
        <v>329</v>
      </c>
      <c r="AF1674" t="s">
        <v>330</v>
      </c>
    </row>
    <row r="1675" spans="1:32">
      <c r="A1675" t="str">
        <f>PROPER(TRIM(Homes[[#This Row],[street]]))</f>
        <v>12806 Ne 141St Ct</v>
      </c>
      <c r="B1675" t="str">
        <f>PROPER(TRIM(Homes[[#This Row],[city]]))</f>
        <v>Kirkland</v>
      </c>
      <c r="C1675" t="str">
        <f>_xlfn.TEXTBEFORE(Homes[[#This Row],[statezip]]," ")</f>
        <v>WA</v>
      </c>
      <c r="D1675" s="6" t="str">
        <f>_xlfn.TEXTAFTER(Homes[[#This Row],[statezip]]," ")</f>
        <v>98034</v>
      </c>
      <c r="E1675" s="1">
        <v>525000</v>
      </c>
      <c r="F1675">
        <v>5</v>
      </c>
      <c r="G1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5" s="3" t="str">
        <f>Homes[[#This Row],[bedrooms]] &amp; " bd | " &amp; TEXT(Homes[[#This Row],[bathrooms]],"0.##") &amp; " ba"</f>
        <v>5 bd | 2.75 ba</v>
      </c>
      <c r="I1675" s="4">
        <v>2440</v>
      </c>
      <c r="J1675" s="1">
        <f>IFERROR(Homes[[#This Row],[price]]/Homes[[#This Row],[sqft_living]]," ")</f>
        <v>215.1639344262295</v>
      </c>
      <c r="K1675" s="4">
        <f>IFERROR(Homes[[#This Row],[sqft_lot]]/43560," ")</f>
        <v>0.18365472910927455</v>
      </c>
      <c r="L1675" t="str">
        <f>IF(Homes[[#This Row],[waterfront]]=1, "Yes","No")</f>
        <v>No</v>
      </c>
      <c r="M1675" s="4" t="str">
        <f>IF(Homes[[#This Row],[sqft_basement]]&gt;0, "Yes","No")</f>
        <v>Yes</v>
      </c>
      <c r="N1675" t="str">
        <f>CHOOSE(Homes[[#This Row],[view]]+1, "None","Fair","Good","Great","Excellent")</f>
        <v>None</v>
      </c>
      <c r="O1675" t="str">
        <f>CHOOSE(Homes[[#This Row],[condition]], "Poor","Fair","Average","Good","Excellent")</f>
        <v>Good</v>
      </c>
      <c r="P1675">
        <f ca="1">YEAR(TODAY())-Homes[[#This Row],[yr_built]]</f>
        <v>53</v>
      </c>
      <c r="Q1675">
        <v>0</v>
      </c>
      <c r="R1675">
        <f ca="1">IF(Homes[[#This Row],[yr_renovated]]&gt;0, YEAR(TODAY())-Homes[[#This Row],[yr_renovated]], YEAR(TODAY())-Homes[[#This Row],[yr_built]])</f>
        <v>53</v>
      </c>
      <c r="S1675">
        <v>1</v>
      </c>
      <c r="T1675" s="2">
        <v>41796</v>
      </c>
      <c r="U1675" s="3">
        <v>2.75</v>
      </c>
      <c r="V1675" s="4">
        <f>IFERROR(Homes[[#This Row],[sqft_above]]+Homes[[#This Row],[sqft_basement]]," ")</f>
        <v>2440</v>
      </c>
      <c r="W1675" s="4">
        <v>8000</v>
      </c>
      <c r="X1675">
        <v>0</v>
      </c>
      <c r="Y1675">
        <v>0</v>
      </c>
      <c r="Z1675">
        <v>4</v>
      </c>
      <c r="AA1675" s="4">
        <v>1240</v>
      </c>
      <c r="AB1675" s="4">
        <v>1200</v>
      </c>
      <c r="AC1675">
        <v>1972</v>
      </c>
      <c r="AD1675" t="s">
        <v>1801</v>
      </c>
      <c r="AE1675" t="s">
        <v>46</v>
      </c>
      <c r="AF1675" t="s">
        <v>47</v>
      </c>
    </row>
    <row r="1676" spans="1:32">
      <c r="A1676" t="str">
        <f>PROPER(TRIM(Homes[[#This Row],[street]]))</f>
        <v>407 Kitsap Ave Ne</v>
      </c>
      <c r="B1676" t="str">
        <f>PROPER(TRIM(Homes[[#This Row],[city]]))</f>
        <v>Renton</v>
      </c>
      <c r="C1676" t="str">
        <f>_xlfn.TEXTBEFORE(Homes[[#This Row],[statezip]]," ")</f>
        <v>WA</v>
      </c>
      <c r="D1676" s="6" t="str">
        <f>_xlfn.TEXTAFTER(Homes[[#This Row],[statezip]]," ")</f>
        <v>98059</v>
      </c>
      <c r="E1676" s="1">
        <v>525000</v>
      </c>
      <c r="F1676">
        <v>5</v>
      </c>
      <c r="G1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6" s="3" t="str">
        <f>Homes[[#This Row],[bedrooms]] &amp; " bd | " &amp; TEXT(Homes[[#This Row],[bathrooms]],"0.##") &amp; " ba"</f>
        <v>5 bd | 2.75 ba</v>
      </c>
      <c r="I1676" s="4">
        <v>2880</v>
      </c>
      <c r="J1676" s="1">
        <f>IFERROR(Homes[[#This Row],[price]]/Homes[[#This Row],[sqft_living]]," ")</f>
        <v>182.29166666666666</v>
      </c>
      <c r="K1676" s="4">
        <f>IFERROR(Homes[[#This Row],[sqft_lot]]/43560," ")</f>
        <v>0.19201101928374656</v>
      </c>
      <c r="L1676" t="str">
        <f>IF(Homes[[#This Row],[waterfront]]=1, "Yes","No")</f>
        <v>No</v>
      </c>
      <c r="M1676" s="4" t="str">
        <f>IF(Homes[[#This Row],[sqft_basement]]&gt;0, "Yes","No")</f>
        <v>No</v>
      </c>
      <c r="N1676" t="str">
        <f>CHOOSE(Homes[[#This Row],[view]]+1, "None","Fair","Good","Great","Excellent")</f>
        <v>None</v>
      </c>
      <c r="O1676" t="str">
        <f>CHOOSE(Homes[[#This Row],[condition]], "Poor","Fair","Average","Good","Excellent")</f>
        <v>Average</v>
      </c>
      <c r="P1676">
        <f ca="1">YEAR(TODAY())-Homes[[#This Row],[yr_built]]</f>
        <v>19</v>
      </c>
      <c r="Q1676">
        <v>0</v>
      </c>
      <c r="R1676">
        <f ca="1">IF(Homes[[#This Row],[yr_renovated]]&gt;0, YEAR(TODAY())-Homes[[#This Row],[yr_renovated]], YEAR(TODAY())-Homes[[#This Row],[yr_built]])</f>
        <v>19</v>
      </c>
      <c r="S1676">
        <v>2</v>
      </c>
      <c r="T1676" s="2">
        <v>41800</v>
      </c>
      <c r="U1676" s="3">
        <v>2.75</v>
      </c>
      <c r="V1676" s="4">
        <f>IFERROR(Homes[[#This Row],[sqft_above]]+Homes[[#This Row],[sqft_basement]]," ")</f>
        <v>2880</v>
      </c>
      <c r="W1676" s="4">
        <v>8364</v>
      </c>
      <c r="X1676">
        <v>0</v>
      </c>
      <c r="Y1676">
        <v>0</v>
      </c>
      <c r="Z1676">
        <v>3</v>
      </c>
      <c r="AA1676" s="4">
        <v>2880</v>
      </c>
      <c r="AB1676" s="4">
        <v>0</v>
      </c>
      <c r="AC1676">
        <v>2006</v>
      </c>
      <c r="AD1676" t="s">
        <v>1802</v>
      </c>
      <c r="AE1676" t="s">
        <v>319</v>
      </c>
      <c r="AF1676" t="s">
        <v>282</v>
      </c>
    </row>
    <row r="1677" spans="1:32">
      <c r="A1677" t="str">
        <f>PROPER(TRIM(Homes[[#This Row],[street]]))</f>
        <v>4924 Se 2Nd Pl</v>
      </c>
      <c r="B1677" t="str">
        <f>PROPER(TRIM(Homes[[#This Row],[city]]))</f>
        <v>Renton</v>
      </c>
      <c r="C1677" t="str">
        <f>_xlfn.TEXTBEFORE(Homes[[#This Row],[statezip]]," ")</f>
        <v>WA</v>
      </c>
      <c r="D1677" s="6" t="str">
        <f>_xlfn.TEXTAFTER(Homes[[#This Row],[statezip]]," ")</f>
        <v>98059</v>
      </c>
      <c r="E1677" s="1">
        <v>525000</v>
      </c>
      <c r="F1677">
        <v>4</v>
      </c>
      <c r="G1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77" s="3" t="str">
        <f>Homes[[#This Row],[bedrooms]] &amp; " bd | " &amp; TEXT(Homes[[#This Row],[bathrooms]],"0.##") &amp; " ba"</f>
        <v>4 bd | 2.75 ba</v>
      </c>
      <c r="I1677" s="4">
        <v>3030</v>
      </c>
      <c r="J1677" s="1">
        <f>IFERROR(Homes[[#This Row],[price]]/Homes[[#This Row],[sqft_living]]," ")</f>
        <v>173.26732673267327</v>
      </c>
      <c r="K1677" s="4">
        <f>IFERROR(Homes[[#This Row],[sqft_lot]]/43560," ")</f>
        <v>0.152089072543618</v>
      </c>
      <c r="L1677" t="str">
        <f>IF(Homes[[#This Row],[waterfront]]=1, "Yes","No")</f>
        <v>No</v>
      </c>
      <c r="M1677" s="4" t="str">
        <f>IF(Homes[[#This Row],[sqft_basement]]&gt;0, "Yes","No")</f>
        <v>No</v>
      </c>
      <c r="N1677" t="str">
        <f>CHOOSE(Homes[[#This Row],[view]]+1, "None","Fair","Good","Great","Excellent")</f>
        <v>None</v>
      </c>
      <c r="O1677" t="str">
        <f>CHOOSE(Homes[[#This Row],[condition]], "Poor","Fair","Average","Good","Excellent")</f>
        <v>Average</v>
      </c>
      <c r="P1677">
        <f ca="1">YEAR(TODAY())-Homes[[#This Row],[yr_built]]</f>
        <v>14</v>
      </c>
      <c r="Q1677">
        <v>0</v>
      </c>
      <c r="R1677">
        <f ca="1">IF(Homes[[#This Row],[yr_renovated]]&gt;0, YEAR(TODAY())-Homes[[#This Row],[yr_renovated]], YEAR(TODAY())-Homes[[#This Row],[yr_built]])</f>
        <v>14</v>
      </c>
      <c r="S1677">
        <v>2</v>
      </c>
      <c r="T1677" s="2">
        <v>41816</v>
      </c>
      <c r="U1677" s="3">
        <v>2.75</v>
      </c>
      <c r="V1677" s="4">
        <f>IFERROR(Homes[[#This Row],[sqft_above]]+Homes[[#This Row],[sqft_basement]]," ")</f>
        <v>3030</v>
      </c>
      <c r="W1677" s="4">
        <v>6625</v>
      </c>
      <c r="X1677">
        <v>0</v>
      </c>
      <c r="Y1677">
        <v>0</v>
      </c>
      <c r="Z1677">
        <v>3</v>
      </c>
      <c r="AA1677" s="4">
        <v>3030</v>
      </c>
      <c r="AB1677" s="4">
        <v>0</v>
      </c>
      <c r="AC1677">
        <v>2011</v>
      </c>
      <c r="AD1677" t="s">
        <v>1803</v>
      </c>
      <c r="AE1677" t="s">
        <v>319</v>
      </c>
      <c r="AF1677" t="s">
        <v>282</v>
      </c>
    </row>
    <row r="1678" spans="1:32">
      <c r="A1678" t="str">
        <f>PROPER(TRIM(Homes[[#This Row],[street]]))</f>
        <v>13559 Se 159Th Pl</v>
      </c>
      <c r="B1678" t="str">
        <f>PROPER(TRIM(Homes[[#This Row],[city]]))</f>
        <v>Renton</v>
      </c>
      <c r="C1678" t="str">
        <f>_xlfn.TEXTBEFORE(Homes[[#This Row],[statezip]]," ")</f>
        <v>WA</v>
      </c>
      <c r="D1678" s="6" t="str">
        <f>_xlfn.TEXTAFTER(Homes[[#This Row],[statezip]]," ")</f>
        <v>98058</v>
      </c>
      <c r="E1678" s="1">
        <v>525000</v>
      </c>
      <c r="F1678">
        <v>4</v>
      </c>
      <c r="G1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8" s="3" t="str">
        <f>Homes[[#This Row],[bedrooms]] &amp; " bd | " &amp; TEXT(Homes[[#This Row],[bathrooms]],"0.##") &amp; " ba"</f>
        <v>4 bd | 2.5 ba</v>
      </c>
      <c r="I1678" s="4">
        <v>3670</v>
      </c>
      <c r="J1678" s="1">
        <f>IFERROR(Homes[[#This Row],[price]]/Homes[[#This Row],[sqft_living]]," ")</f>
        <v>143.05177111716623</v>
      </c>
      <c r="K1678" s="4">
        <f>IFERROR(Homes[[#This Row],[sqft_lot]]/43560," ")</f>
        <v>0.22860422405876951</v>
      </c>
      <c r="L1678" t="str">
        <f>IF(Homes[[#This Row],[waterfront]]=1, "Yes","No")</f>
        <v>No</v>
      </c>
      <c r="M1678" s="4" t="str">
        <f>IF(Homes[[#This Row],[sqft_basement]]&gt;0, "Yes","No")</f>
        <v>No</v>
      </c>
      <c r="N1678" t="str">
        <f>CHOOSE(Homes[[#This Row],[view]]+1, "None","Fair","Good","Great","Excellent")</f>
        <v>None</v>
      </c>
      <c r="O1678" t="str">
        <f>CHOOSE(Homes[[#This Row],[condition]], "Poor","Fair","Average","Good","Excellent")</f>
        <v>Average</v>
      </c>
      <c r="P1678">
        <f ca="1">YEAR(TODAY())-Homes[[#This Row],[yr_built]]</f>
        <v>20</v>
      </c>
      <c r="Q1678">
        <v>0</v>
      </c>
      <c r="R1678">
        <f ca="1">IF(Homes[[#This Row],[yr_renovated]]&gt;0, YEAR(TODAY())-Homes[[#This Row],[yr_renovated]], YEAR(TODAY())-Homes[[#This Row],[yr_built]])</f>
        <v>20</v>
      </c>
      <c r="S1678">
        <v>2</v>
      </c>
      <c r="T1678" s="2">
        <v>41829</v>
      </c>
      <c r="U1678" s="3">
        <v>2.5</v>
      </c>
      <c r="V1678" s="4">
        <f>IFERROR(Homes[[#This Row],[sqft_above]]+Homes[[#This Row],[sqft_basement]]," ")</f>
        <v>3670</v>
      </c>
      <c r="W1678" s="4">
        <v>9958</v>
      </c>
      <c r="X1678">
        <v>0</v>
      </c>
      <c r="Y1678">
        <v>0</v>
      </c>
      <c r="Z1678">
        <v>3</v>
      </c>
      <c r="AA1678" s="4">
        <v>3670</v>
      </c>
      <c r="AB1678" s="4">
        <v>0</v>
      </c>
      <c r="AC1678">
        <v>2005</v>
      </c>
      <c r="AD1678" t="s">
        <v>1804</v>
      </c>
      <c r="AE1678" t="s">
        <v>319</v>
      </c>
      <c r="AF1678" t="s">
        <v>320</v>
      </c>
    </row>
    <row r="1679" spans="1:32">
      <c r="A1679" t="str">
        <f>PROPER(TRIM(Homes[[#This Row],[street]]))</f>
        <v>213 26Th Ave E</v>
      </c>
      <c r="B1679" t="str">
        <f>PROPER(TRIM(Homes[[#This Row],[city]]))</f>
        <v>Seattle</v>
      </c>
      <c r="C1679" t="str">
        <f>_xlfn.TEXTBEFORE(Homes[[#This Row],[statezip]]," ")</f>
        <v>WA</v>
      </c>
      <c r="D1679" s="6" t="str">
        <f>_xlfn.TEXTAFTER(Homes[[#This Row],[statezip]]," ")</f>
        <v>98112</v>
      </c>
      <c r="E1679" s="1">
        <v>525000</v>
      </c>
      <c r="F1679">
        <v>3</v>
      </c>
      <c r="G1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79" s="3" t="str">
        <f>Homes[[#This Row],[bedrooms]] &amp; " bd | " &amp; TEXT(Homes[[#This Row],[bathrooms]],"0.##") &amp; " ba"</f>
        <v>3 bd | 2.5 ba</v>
      </c>
      <c r="I1679" s="4">
        <v>1580</v>
      </c>
      <c r="J1679" s="1">
        <f>IFERROR(Homes[[#This Row],[price]]/Homes[[#This Row],[sqft_living]]," ")</f>
        <v>332.27848101265823</v>
      </c>
      <c r="K1679" s="4">
        <f>IFERROR(Homes[[#This Row],[sqft_lot]]/43560," ")</f>
        <v>2.6652892561983471E-2</v>
      </c>
      <c r="L1679" t="str">
        <f>IF(Homes[[#This Row],[waterfront]]=1, "Yes","No")</f>
        <v>No</v>
      </c>
      <c r="M1679" s="4" t="str">
        <f>IF(Homes[[#This Row],[sqft_basement]]&gt;0, "Yes","No")</f>
        <v>Yes</v>
      </c>
      <c r="N1679" t="str">
        <f>CHOOSE(Homes[[#This Row],[view]]+1, "None","Fair","Good","Great","Excellent")</f>
        <v>None</v>
      </c>
      <c r="O1679" t="str">
        <f>CHOOSE(Homes[[#This Row],[condition]], "Poor","Fair","Average","Good","Excellent")</f>
        <v>Average</v>
      </c>
      <c r="P1679">
        <f ca="1">YEAR(TODAY())-Homes[[#This Row],[yr_built]]</f>
        <v>17</v>
      </c>
      <c r="Q1679">
        <v>0</v>
      </c>
      <c r="R1679">
        <f ca="1">IF(Homes[[#This Row],[yr_renovated]]&gt;0, YEAR(TODAY())-Homes[[#This Row],[yr_renovated]], YEAR(TODAY())-Homes[[#This Row],[yr_built]])</f>
        <v>17</v>
      </c>
      <c r="S1679">
        <v>2</v>
      </c>
      <c r="T1679" s="2">
        <v>41772</v>
      </c>
      <c r="U1679" s="3">
        <v>2.5</v>
      </c>
      <c r="V1679" s="4">
        <f>IFERROR(Homes[[#This Row],[sqft_above]]+Homes[[#This Row],[sqft_basement]]," ")</f>
        <v>1580</v>
      </c>
      <c r="W1679" s="4">
        <v>1161</v>
      </c>
      <c r="X1679">
        <v>0</v>
      </c>
      <c r="Y1679">
        <v>0</v>
      </c>
      <c r="Z1679">
        <v>3</v>
      </c>
      <c r="AA1679" s="4">
        <v>1010</v>
      </c>
      <c r="AB1679" s="4">
        <v>570</v>
      </c>
      <c r="AC1679">
        <v>2008</v>
      </c>
      <c r="AD1679" t="s">
        <v>1805</v>
      </c>
      <c r="AE1679" t="s">
        <v>49</v>
      </c>
      <c r="AF1679" t="s">
        <v>64</v>
      </c>
    </row>
    <row r="1680" spans="1:32">
      <c r="A1680" t="str">
        <f>PROPER(TRIM(Homes[[#This Row],[street]]))</f>
        <v>2619 Nw 60Th St</v>
      </c>
      <c r="B1680" t="str">
        <f>PROPER(TRIM(Homes[[#This Row],[city]]))</f>
        <v>Seattle</v>
      </c>
      <c r="C1680" t="str">
        <f>_xlfn.TEXTBEFORE(Homes[[#This Row],[statezip]]," ")</f>
        <v>WA</v>
      </c>
      <c r="D1680" s="6" t="str">
        <f>_xlfn.TEXTAFTER(Homes[[#This Row],[statezip]]," ")</f>
        <v>98107</v>
      </c>
      <c r="E1680" s="1">
        <v>525000</v>
      </c>
      <c r="F1680">
        <v>3</v>
      </c>
      <c r="G1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80" s="3" t="str">
        <f>Homes[[#This Row],[bedrooms]] &amp; " bd | " &amp; TEXT(Homes[[#This Row],[bathrooms]],"0.##") &amp; " ba"</f>
        <v>3 bd | 2.25 ba</v>
      </c>
      <c r="I1680" s="4">
        <v>1750</v>
      </c>
      <c r="J1680" s="1">
        <f>IFERROR(Homes[[#This Row],[price]]/Homes[[#This Row],[sqft_living]]," ")</f>
        <v>300</v>
      </c>
      <c r="K1680" s="4">
        <f>IFERROR(Homes[[#This Row],[sqft_lot]]/43560," ")</f>
        <v>4.3135904499540863E-2</v>
      </c>
      <c r="L1680" t="str">
        <f>IF(Homes[[#This Row],[waterfront]]=1, "Yes","No")</f>
        <v>No</v>
      </c>
      <c r="M1680" s="4" t="str">
        <f>IF(Homes[[#This Row],[sqft_basement]]&gt;0, "Yes","No")</f>
        <v>No</v>
      </c>
      <c r="N1680" t="str">
        <f>CHOOSE(Homes[[#This Row],[view]]+1, "None","Fair","Good","Great","Excellent")</f>
        <v>None</v>
      </c>
      <c r="O1680" t="str">
        <f>CHOOSE(Homes[[#This Row],[condition]], "Poor","Fair","Average","Good","Excellent")</f>
        <v>Average</v>
      </c>
      <c r="P1680">
        <f ca="1">YEAR(TODAY())-Homes[[#This Row],[yr_built]]</f>
        <v>24</v>
      </c>
      <c r="Q1680">
        <v>0</v>
      </c>
      <c r="R1680">
        <f ca="1">IF(Homes[[#This Row],[yr_renovated]]&gt;0, YEAR(TODAY())-Homes[[#This Row],[yr_renovated]], YEAR(TODAY())-Homes[[#This Row],[yr_built]])</f>
        <v>24</v>
      </c>
      <c r="S1680">
        <v>3</v>
      </c>
      <c r="T1680" s="2">
        <v>41810</v>
      </c>
      <c r="U1680" s="3">
        <v>2.25</v>
      </c>
      <c r="V1680" s="4">
        <f>IFERROR(Homes[[#This Row],[sqft_above]]+Homes[[#This Row],[sqft_basement]]," ")</f>
        <v>1750</v>
      </c>
      <c r="W1680" s="4">
        <v>1879</v>
      </c>
      <c r="X1680">
        <v>0</v>
      </c>
      <c r="Y1680">
        <v>0</v>
      </c>
      <c r="Z1680">
        <v>3</v>
      </c>
      <c r="AA1680" s="4">
        <v>1750</v>
      </c>
      <c r="AB1680" s="4">
        <v>0</v>
      </c>
      <c r="AC1680">
        <v>2001</v>
      </c>
      <c r="AD1680" t="s">
        <v>1806</v>
      </c>
      <c r="AE1680" t="s">
        <v>49</v>
      </c>
      <c r="AF1680" t="s">
        <v>62</v>
      </c>
    </row>
    <row r="1681" spans="1:32">
      <c r="A1681" t="str">
        <f>PROPER(TRIM(Homes[[#This Row],[street]]))</f>
        <v>7349 24Th Ave Nw</v>
      </c>
      <c r="B1681" t="str">
        <f>PROPER(TRIM(Homes[[#This Row],[city]]))</f>
        <v>Seattle</v>
      </c>
      <c r="C1681" t="str">
        <f>_xlfn.TEXTBEFORE(Homes[[#This Row],[statezip]]," ")</f>
        <v>WA</v>
      </c>
      <c r="D1681" s="6" t="str">
        <f>_xlfn.TEXTAFTER(Homes[[#This Row],[statezip]]," ")</f>
        <v>98117</v>
      </c>
      <c r="E1681" s="1">
        <v>525000</v>
      </c>
      <c r="F1681">
        <v>5</v>
      </c>
      <c r="G1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81" s="3" t="str">
        <f>Homes[[#This Row],[bedrooms]] &amp; " bd | " &amp; TEXT(Homes[[#This Row],[bathrooms]],"0.##") &amp; " ba"</f>
        <v>5 bd | 3. ba</v>
      </c>
      <c r="I1681" s="4">
        <v>2450</v>
      </c>
      <c r="J1681" s="1">
        <f>IFERROR(Homes[[#This Row],[price]]/Homes[[#This Row],[sqft_living]]," ")</f>
        <v>214.28571428571428</v>
      </c>
      <c r="K1681" s="4">
        <f>IFERROR(Homes[[#This Row],[sqft_lot]]/43560," ")</f>
        <v>0.10539485766758494</v>
      </c>
      <c r="L1681" t="str">
        <f>IF(Homes[[#This Row],[waterfront]]=1, "Yes","No")</f>
        <v>No</v>
      </c>
      <c r="M1681" s="4" t="str">
        <f>IF(Homes[[#This Row],[sqft_basement]]&gt;0, "Yes","No")</f>
        <v>No</v>
      </c>
      <c r="N1681" t="str">
        <f>CHOOSE(Homes[[#This Row],[view]]+1, "None","Fair","Good","Great","Excellent")</f>
        <v>None</v>
      </c>
      <c r="O1681" t="str">
        <f>CHOOSE(Homes[[#This Row],[condition]], "Poor","Fair","Average","Good","Excellent")</f>
        <v>Average</v>
      </c>
      <c r="P1681">
        <f ca="1">YEAR(TODAY())-Homes[[#This Row],[yr_built]]</f>
        <v>31</v>
      </c>
      <c r="Q1681">
        <v>0</v>
      </c>
      <c r="R1681">
        <f ca="1">IF(Homes[[#This Row],[yr_renovated]]&gt;0, YEAR(TODAY())-Homes[[#This Row],[yr_renovated]], YEAR(TODAY())-Homes[[#This Row],[yr_built]])</f>
        <v>31</v>
      </c>
      <c r="S1681">
        <v>2</v>
      </c>
      <c r="T1681" s="2">
        <v>41772</v>
      </c>
      <c r="U1681" s="3">
        <v>3</v>
      </c>
      <c r="V1681" s="4">
        <f>IFERROR(Homes[[#This Row],[sqft_above]]+Homes[[#This Row],[sqft_basement]]," ")</f>
        <v>2450</v>
      </c>
      <c r="W1681" s="4">
        <v>4591</v>
      </c>
      <c r="X1681">
        <v>0</v>
      </c>
      <c r="Y1681">
        <v>0</v>
      </c>
      <c r="Z1681">
        <v>3</v>
      </c>
      <c r="AA1681" s="4">
        <v>2450</v>
      </c>
      <c r="AB1681" s="4">
        <v>0</v>
      </c>
      <c r="AC1681">
        <v>1994</v>
      </c>
      <c r="AD1681" t="s">
        <v>1807</v>
      </c>
      <c r="AE1681" t="s">
        <v>49</v>
      </c>
      <c r="AF1681" t="s">
        <v>204</v>
      </c>
    </row>
    <row r="1682" spans="1:32">
      <c r="A1682" t="str">
        <f>PROPER(TRIM(Homes[[#This Row],[street]]))</f>
        <v>7550 14Th Avenue Northeast</v>
      </c>
      <c r="B1682" t="str">
        <f>PROPER(TRIM(Homes[[#This Row],[city]]))</f>
        <v>Seattle</v>
      </c>
      <c r="C1682" t="str">
        <f>_xlfn.TEXTBEFORE(Homes[[#This Row],[statezip]]," ")</f>
        <v>WA</v>
      </c>
      <c r="D1682" s="6" t="str">
        <f>_xlfn.TEXTAFTER(Homes[[#This Row],[statezip]]," ")</f>
        <v>98115</v>
      </c>
      <c r="E1682" s="1">
        <v>525000</v>
      </c>
      <c r="F1682">
        <v>5</v>
      </c>
      <c r="G1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682" s="3" t="str">
        <f>Homes[[#This Row],[bedrooms]] &amp; " bd | " &amp; TEXT(Homes[[#This Row],[bathrooms]],"0.##") &amp; " ba"</f>
        <v>5 bd | 3. ba</v>
      </c>
      <c r="I1682" s="4">
        <v>2750</v>
      </c>
      <c r="J1682" s="1">
        <f>IFERROR(Homes[[#This Row],[price]]/Homes[[#This Row],[sqft_living]]," ")</f>
        <v>190.90909090909091</v>
      </c>
      <c r="K1682" s="4">
        <f>IFERROR(Homes[[#This Row],[sqft_lot]]/43560," ")</f>
        <v>8.7235996326905416E-2</v>
      </c>
      <c r="L1682" t="str">
        <f>IF(Homes[[#This Row],[waterfront]]=1, "Yes","No")</f>
        <v>No</v>
      </c>
      <c r="M1682" s="4" t="str">
        <f>IF(Homes[[#This Row],[sqft_basement]]&gt;0, "Yes","No")</f>
        <v>Yes</v>
      </c>
      <c r="N1682" t="str">
        <f>CHOOSE(Homes[[#This Row],[view]]+1, "None","Fair","Good","Great","Excellent")</f>
        <v>None</v>
      </c>
      <c r="O1682" t="str">
        <f>CHOOSE(Homes[[#This Row],[condition]], "Poor","Fair","Average","Good","Excellent")</f>
        <v>Excellent</v>
      </c>
      <c r="P1682">
        <f ca="1">YEAR(TODAY())-Homes[[#This Row],[yr_built]]</f>
        <v>99</v>
      </c>
      <c r="Q1682">
        <v>0</v>
      </c>
      <c r="R1682">
        <f ca="1">IF(Homes[[#This Row],[yr_renovated]]&gt;0, YEAR(TODAY())-Homes[[#This Row],[yr_renovated]], YEAR(TODAY())-Homes[[#This Row],[yr_built]])</f>
        <v>99</v>
      </c>
      <c r="S1682">
        <v>1.5</v>
      </c>
      <c r="T1682" s="2">
        <v>41786</v>
      </c>
      <c r="U1682" s="3">
        <v>3</v>
      </c>
      <c r="V1682" s="4">
        <f>IFERROR(Homes[[#This Row],[sqft_above]]+Homes[[#This Row],[sqft_basement]]," ")</f>
        <v>2750</v>
      </c>
      <c r="W1682" s="4">
        <v>3800</v>
      </c>
      <c r="X1682">
        <v>0</v>
      </c>
      <c r="Y1682">
        <v>0</v>
      </c>
      <c r="Z1682">
        <v>5</v>
      </c>
      <c r="AA1682" s="4">
        <v>1750</v>
      </c>
      <c r="AB1682" s="4">
        <v>1000</v>
      </c>
      <c r="AC1682">
        <v>1926</v>
      </c>
      <c r="AD1682" t="s">
        <v>1808</v>
      </c>
      <c r="AE1682" t="s">
        <v>49</v>
      </c>
      <c r="AF1682" t="s">
        <v>154</v>
      </c>
    </row>
    <row r="1683" spans="1:32">
      <c r="A1683" t="str">
        <f>PROPER(TRIM(Homes[[#This Row],[street]]))</f>
        <v>2067 Gilman Dr W</v>
      </c>
      <c r="B1683" t="str">
        <f>PROPER(TRIM(Homes[[#This Row],[city]]))</f>
        <v>Seattle</v>
      </c>
      <c r="C1683" t="str">
        <f>_xlfn.TEXTBEFORE(Homes[[#This Row],[statezip]]," ")</f>
        <v>WA</v>
      </c>
      <c r="D1683" s="6" t="str">
        <f>_xlfn.TEXTAFTER(Homes[[#This Row],[statezip]]," ")</f>
        <v>98119</v>
      </c>
      <c r="E1683" s="1">
        <v>525000</v>
      </c>
      <c r="F1683">
        <v>2</v>
      </c>
      <c r="G1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83" s="3" t="str">
        <f>Homes[[#This Row],[bedrooms]] &amp; " bd | " &amp; TEXT(Homes[[#This Row],[bathrooms]],"0.##") &amp; " ba"</f>
        <v>2 bd | 2.5 ba</v>
      </c>
      <c r="I1683" s="4">
        <v>1160</v>
      </c>
      <c r="J1683" s="1">
        <f>IFERROR(Homes[[#This Row],[price]]/Homes[[#This Row],[sqft_living]]," ")</f>
        <v>452.58620689655174</v>
      </c>
      <c r="K1683" s="4">
        <f>IFERROR(Homes[[#This Row],[sqft_lot]]/43560," ")</f>
        <v>3.3471074380165292E-2</v>
      </c>
      <c r="L1683" t="str">
        <f>IF(Homes[[#This Row],[waterfront]]=1, "Yes","No")</f>
        <v>No</v>
      </c>
      <c r="M1683" s="4" t="str">
        <f>IF(Homes[[#This Row],[sqft_basement]]&gt;0, "Yes","No")</f>
        <v>Yes</v>
      </c>
      <c r="N1683" t="str">
        <f>CHOOSE(Homes[[#This Row],[view]]+1, "None","Fair","Good","Great","Excellent")</f>
        <v>None</v>
      </c>
      <c r="O1683" t="str">
        <f>CHOOSE(Homes[[#This Row],[condition]], "Poor","Fair","Average","Good","Excellent")</f>
        <v>Average</v>
      </c>
      <c r="P1683">
        <f ca="1">YEAR(TODAY())-Homes[[#This Row],[yr_built]]</f>
        <v>13</v>
      </c>
      <c r="Q1683">
        <v>1912</v>
      </c>
      <c r="R1683">
        <f ca="1">IF(Homes[[#This Row],[yr_renovated]]&gt;0, YEAR(TODAY())-Homes[[#This Row],[yr_renovated]], YEAR(TODAY())-Homes[[#This Row],[yr_built]])</f>
        <v>113</v>
      </c>
      <c r="S1683">
        <v>2</v>
      </c>
      <c r="T1683" s="2">
        <v>41821</v>
      </c>
      <c r="U1683" s="3">
        <v>2.5</v>
      </c>
      <c r="V1683" s="4">
        <f>IFERROR(Homes[[#This Row],[sqft_above]]+Homes[[#This Row],[sqft_basement]]," ")</f>
        <v>1160</v>
      </c>
      <c r="W1683" s="4">
        <v>1458</v>
      </c>
      <c r="X1683">
        <v>0</v>
      </c>
      <c r="Y1683">
        <v>0</v>
      </c>
      <c r="Z1683">
        <v>3</v>
      </c>
      <c r="AA1683" s="4">
        <v>1040</v>
      </c>
      <c r="AB1683" s="4">
        <v>120</v>
      </c>
      <c r="AC1683">
        <v>2012</v>
      </c>
      <c r="AD1683" t="s">
        <v>1809</v>
      </c>
      <c r="AE1683" t="s">
        <v>49</v>
      </c>
      <c r="AF1683" t="s">
        <v>68</v>
      </c>
    </row>
    <row r="1684" spans="1:32">
      <c r="A1684" t="str">
        <f>PROPER(TRIM(Homes[[#This Row],[street]]))</f>
        <v>10340 38Th Ave Ne</v>
      </c>
      <c r="B1684" t="str">
        <f>PROPER(TRIM(Homes[[#This Row],[city]]))</f>
        <v>Seattle</v>
      </c>
      <c r="C1684" t="str">
        <f>_xlfn.TEXTBEFORE(Homes[[#This Row],[statezip]]," ")</f>
        <v>WA</v>
      </c>
      <c r="D1684" s="6" t="str">
        <f>_xlfn.TEXTAFTER(Homes[[#This Row],[statezip]]," ")</f>
        <v>98125</v>
      </c>
      <c r="E1684" s="1">
        <v>525000</v>
      </c>
      <c r="F1684">
        <v>3</v>
      </c>
      <c r="G1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84" s="3" t="str">
        <f>Homes[[#This Row],[bedrooms]] &amp; " bd | " &amp; TEXT(Homes[[#This Row],[bathrooms]],"0.##") &amp; " ba"</f>
        <v>3 bd | 2. ba</v>
      </c>
      <c r="I1684" s="4">
        <v>1540</v>
      </c>
      <c r="J1684" s="1">
        <f>IFERROR(Homes[[#This Row],[price]]/Homes[[#This Row],[sqft_living]]," ")</f>
        <v>340.90909090909093</v>
      </c>
      <c r="K1684" s="4">
        <f>IFERROR(Homes[[#This Row],[sqft_lot]]/43560," ")</f>
        <v>0.1790633608815427</v>
      </c>
      <c r="L1684" t="str">
        <f>IF(Homes[[#This Row],[waterfront]]=1, "Yes","No")</f>
        <v>No</v>
      </c>
      <c r="M1684" s="4" t="str">
        <f>IF(Homes[[#This Row],[sqft_basement]]&gt;0, "Yes","No")</f>
        <v>No</v>
      </c>
      <c r="N1684" t="str">
        <f>CHOOSE(Homes[[#This Row],[view]]+1, "None","Fair","Good","Great","Excellent")</f>
        <v>None</v>
      </c>
      <c r="O1684" t="str">
        <f>CHOOSE(Homes[[#This Row],[condition]], "Poor","Fair","Average","Good","Excellent")</f>
        <v>Average</v>
      </c>
      <c r="P1684">
        <f ca="1">YEAR(TODAY())-Homes[[#This Row],[yr_built]]</f>
        <v>21</v>
      </c>
      <c r="Q1684">
        <v>2003</v>
      </c>
      <c r="R1684">
        <f ca="1">IF(Homes[[#This Row],[yr_renovated]]&gt;0, YEAR(TODAY())-Homes[[#This Row],[yr_renovated]], YEAR(TODAY())-Homes[[#This Row],[yr_built]])</f>
        <v>22</v>
      </c>
      <c r="S1684">
        <v>1</v>
      </c>
      <c r="T1684" s="2">
        <v>41794</v>
      </c>
      <c r="U1684" s="3">
        <v>2</v>
      </c>
      <c r="V1684" s="4">
        <f>IFERROR(Homes[[#This Row],[sqft_above]]+Homes[[#This Row],[sqft_basement]]," ")</f>
        <v>1540</v>
      </c>
      <c r="W1684" s="4">
        <v>7800</v>
      </c>
      <c r="X1684">
        <v>0</v>
      </c>
      <c r="Y1684">
        <v>0</v>
      </c>
      <c r="Z1684">
        <v>3</v>
      </c>
      <c r="AA1684" s="4">
        <v>1540</v>
      </c>
      <c r="AB1684" s="4">
        <v>0</v>
      </c>
      <c r="AC1684">
        <v>2004</v>
      </c>
      <c r="AD1684" t="s">
        <v>1810</v>
      </c>
      <c r="AE1684" t="s">
        <v>49</v>
      </c>
      <c r="AF1684" t="s">
        <v>150</v>
      </c>
    </row>
    <row r="1685" spans="1:32">
      <c r="A1685" t="str">
        <f>PROPER(TRIM(Homes[[#This Row],[street]]))</f>
        <v>4017 36Th Ave Sw</v>
      </c>
      <c r="B1685" t="str">
        <f>PROPER(TRIM(Homes[[#This Row],[city]]))</f>
        <v>Seattle</v>
      </c>
      <c r="C1685" t="str">
        <f>_xlfn.TEXTBEFORE(Homes[[#This Row],[statezip]]," ")</f>
        <v>WA</v>
      </c>
      <c r="D1685" s="6" t="str">
        <f>_xlfn.TEXTAFTER(Homes[[#This Row],[statezip]]," ")</f>
        <v>98126</v>
      </c>
      <c r="E1685" s="1">
        <v>525000</v>
      </c>
      <c r="F1685">
        <v>3</v>
      </c>
      <c r="G1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85" s="3" t="str">
        <f>Homes[[#This Row],[bedrooms]] &amp; " bd | " &amp; TEXT(Homes[[#This Row],[bathrooms]],"0.##") &amp; " ba"</f>
        <v>3 bd | 1.5 ba</v>
      </c>
      <c r="I1685" s="4">
        <v>1540</v>
      </c>
      <c r="J1685" s="1">
        <f>IFERROR(Homes[[#This Row],[price]]/Homes[[#This Row],[sqft_living]]," ")</f>
        <v>340.90909090909093</v>
      </c>
      <c r="K1685" s="4">
        <f>IFERROR(Homes[[#This Row],[sqft_lot]]/43560," ")</f>
        <v>0.10957300275482093</v>
      </c>
      <c r="L1685" t="str">
        <f>IF(Homes[[#This Row],[waterfront]]=1, "Yes","No")</f>
        <v>No</v>
      </c>
      <c r="M1685" s="4" t="str">
        <f>IF(Homes[[#This Row],[sqft_basement]]&gt;0, "Yes","No")</f>
        <v>No</v>
      </c>
      <c r="N1685" t="str">
        <f>CHOOSE(Homes[[#This Row],[view]]+1, "None","Fair","Good","Great","Excellent")</f>
        <v>None</v>
      </c>
      <c r="O1685" t="str">
        <f>CHOOSE(Homes[[#This Row],[condition]], "Poor","Fair","Average","Good","Excellent")</f>
        <v>Average</v>
      </c>
      <c r="P1685">
        <f ca="1">YEAR(TODAY())-Homes[[#This Row],[yr_built]]</f>
        <v>84</v>
      </c>
      <c r="Q1685">
        <v>2009</v>
      </c>
      <c r="R1685">
        <f ca="1">IF(Homes[[#This Row],[yr_renovated]]&gt;0, YEAR(TODAY())-Homes[[#This Row],[yr_renovated]], YEAR(TODAY())-Homes[[#This Row],[yr_built]])</f>
        <v>16</v>
      </c>
      <c r="S1685">
        <v>2</v>
      </c>
      <c r="T1685" s="2">
        <v>41779</v>
      </c>
      <c r="U1685" s="3">
        <v>1.5</v>
      </c>
      <c r="V1685" s="4">
        <f>IFERROR(Homes[[#This Row],[sqft_above]]+Homes[[#This Row],[sqft_basement]]," ")</f>
        <v>1540</v>
      </c>
      <c r="W1685" s="4">
        <v>4773</v>
      </c>
      <c r="X1685">
        <v>0</v>
      </c>
      <c r="Y1685">
        <v>0</v>
      </c>
      <c r="Z1685">
        <v>3</v>
      </c>
      <c r="AA1685" s="4">
        <v>1540</v>
      </c>
      <c r="AB1685" s="4">
        <v>0</v>
      </c>
      <c r="AC1685">
        <v>1941</v>
      </c>
      <c r="AD1685" t="s">
        <v>1811</v>
      </c>
      <c r="AE1685" t="s">
        <v>49</v>
      </c>
      <c r="AF1685" t="s">
        <v>434</v>
      </c>
    </row>
    <row r="1686" spans="1:32">
      <c r="A1686" t="str">
        <f>PROPER(TRIM(Homes[[#This Row],[street]]))</f>
        <v>7557 35Th Ave Ne</v>
      </c>
      <c r="B1686" t="str">
        <f>PROPER(TRIM(Homes[[#This Row],[city]]))</f>
        <v>Seattle</v>
      </c>
      <c r="C1686" t="str">
        <f>_xlfn.TEXTBEFORE(Homes[[#This Row],[statezip]]," ")</f>
        <v>WA</v>
      </c>
      <c r="D1686" s="6" t="str">
        <f>_xlfn.TEXTAFTER(Homes[[#This Row],[statezip]]," ")</f>
        <v>98115</v>
      </c>
      <c r="E1686" s="1">
        <v>525000</v>
      </c>
      <c r="F1686">
        <v>3</v>
      </c>
      <c r="G1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86" s="3" t="str">
        <f>Homes[[#This Row],[bedrooms]] &amp; " bd | " &amp; TEXT(Homes[[#This Row],[bathrooms]],"0.##") &amp; " ba"</f>
        <v>3 bd | 1.75 ba</v>
      </c>
      <c r="I1686" s="4">
        <v>1600</v>
      </c>
      <c r="J1686" s="1">
        <f>IFERROR(Homes[[#This Row],[price]]/Homes[[#This Row],[sqft_living]]," ")</f>
        <v>328.125</v>
      </c>
      <c r="K1686" s="4">
        <f>IFERROR(Homes[[#This Row],[sqft_lot]]/43560," ")</f>
        <v>0.14049586776859505</v>
      </c>
      <c r="L1686" t="str">
        <f>IF(Homes[[#This Row],[waterfront]]=1, "Yes","No")</f>
        <v>No</v>
      </c>
      <c r="M1686" s="4" t="str">
        <f>IF(Homes[[#This Row],[sqft_basement]]&gt;0, "Yes","No")</f>
        <v>No</v>
      </c>
      <c r="N1686" t="str">
        <f>CHOOSE(Homes[[#This Row],[view]]+1, "None","Fair","Good","Great","Excellent")</f>
        <v>None</v>
      </c>
      <c r="O1686" t="str">
        <f>CHOOSE(Homes[[#This Row],[condition]], "Poor","Fair","Average","Good","Excellent")</f>
        <v>Average</v>
      </c>
      <c r="P1686">
        <f ca="1">YEAR(TODAY())-Homes[[#This Row],[yr_built]]</f>
        <v>101</v>
      </c>
      <c r="Q1686">
        <v>2011</v>
      </c>
      <c r="R1686">
        <f ca="1">IF(Homes[[#This Row],[yr_renovated]]&gt;0, YEAR(TODAY())-Homes[[#This Row],[yr_renovated]], YEAR(TODAY())-Homes[[#This Row],[yr_built]])</f>
        <v>14</v>
      </c>
      <c r="S1686">
        <v>1.5</v>
      </c>
      <c r="T1686" s="2">
        <v>41773</v>
      </c>
      <c r="U1686" s="3">
        <v>1.75</v>
      </c>
      <c r="V1686" s="4">
        <f>IFERROR(Homes[[#This Row],[sqft_above]]+Homes[[#This Row],[sqft_basement]]," ")</f>
        <v>1600</v>
      </c>
      <c r="W1686" s="4">
        <v>6120</v>
      </c>
      <c r="X1686">
        <v>0</v>
      </c>
      <c r="Y1686">
        <v>0</v>
      </c>
      <c r="Z1686">
        <v>3</v>
      </c>
      <c r="AA1686" s="4">
        <v>1600</v>
      </c>
      <c r="AB1686" s="4">
        <v>0</v>
      </c>
      <c r="AC1686">
        <v>1924</v>
      </c>
      <c r="AD1686" t="s">
        <v>1812</v>
      </c>
      <c r="AE1686" t="s">
        <v>49</v>
      </c>
      <c r="AF1686" t="s">
        <v>154</v>
      </c>
    </row>
    <row r="1687" spans="1:32">
      <c r="A1687" t="str">
        <f>PROPER(TRIM(Homes[[#This Row],[street]]))</f>
        <v>3 Ober Strasse</v>
      </c>
      <c r="B1687" t="str">
        <f>PROPER(TRIM(Homes[[#This Row],[city]]))</f>
        <v>Snoqualmie Pass</v>
      </c>
      <c r="C1687" t="str">
        <f>_xlfn.TEXTBEFORE(Homes[[#This Row],[statezip]]," ")</f>
        <v>WA</v>
      </c>
      <c r="D1687" s="6" t="str">
        <f>_xlfn.TEXTAFTER(Homes[[#This Row],[statezip]]," ")</f>
        <v>98068</v>
      </c>
      <c r="E1687" s="1">
        <v>525000</v>
      </c>
      <c r="F1687">
        <v>3</v>
      </c>
      <c r="G1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687" s="3" t="str">
        <f>Homes[[#This Row],[bedrooms]] &amp; " bd | " &amp; TEXT(Homes[[#This Row],[bathrooms]],"0.##") &amp; " ba"</f>
        <v>3 bd | 2.75 ba</v>
      </c>
      <c r="I1687" s="4">
        <v>2100</v>
      </c>
      <c r="J1687" s="1">
        <f>IFERROR(Homes[[#This Row],[price]]/Homes[[#This Row],[sqft_living]]," ")</f>
        <v>250</v>
      </c>
      <c r="K1687" s="4">
        <f>IFERROR(Homes[[#This Row],[sqft_lot]]/43560," ")</f>
        <v>0.23787878787878788</v>
      </c>
      <c r="L1687" t="str">
        <f>IF(Homes[[#This Row],[waterfront]]=1, "Yes","No")</f>
        <v>No</v>
      </c>
      <c r="M1687" s="4" t="str">
        <f>IF(Homes[[#This Row],[sqft_basement]]&gt;0, "Yes","No")</f>
        <v>Yes</v>
      </c>
      <c r="N1687" t="str">
        <f>CHOOSE(Homes[[#This Row],[view]]+1, "None","Fair","Good","Great","Excellent")</f>
        <v>None</v>
      </c>
      <c r="O1687" t="str">
        <f>CHOOSE(Homes[[#This Row],[condition]], "Poor","Fair","Average","Good","Excellent")</f>
        <v>Average</v>
      </c>
      <c r="P1687">
        <f ca="1">YEAR(TODAY())-Homes[[#This Row],[yr_built]]</f>
        <v>27</v>
      </c>
      <c r="Q1687">
        <v>2006</v>
      </c>
      <c r="R1687">
        <f ca="1">IF(Homes[[#This Row],[yr_renovated]]&gt;0, YEAR(TODAY())-Homes[[#This Row],[yr_renovated]], YEAR(TODAY())-Homes[[#This Row],[yr_built]])</f>
        <v>19</v>
      </c>
      <c r="S1687">
        <v>2</v>
      </c>
      <c r="T1687" s="2">
        <v>41780</v>
      </c>
      <c r="U1687" s="3">
        <v>2.75</v>
      </c>
      <c r="V1687" s="4">
        <f>IFERROR(Homes[[#This Row],[sqft_above]]+Homes[[#This Row],[sqft_basement]]," ")</f>
        <v>2100</v>
      </c>
      <c r="W1687" s="4">
        <v>10362</v>
      </c>
      <c r="X1687">
        <v>0</v>
      </c>
      <c r="Y1687">
        <v>0</v>
      </c>
      <c r="Z1687">
        <v>3</v>
      </c>
      <c r="AA1687" s="4">
        <v>1510</v>
      </c>
      <c r="AB1687" s="4">
        <v>590</v>
      </c>
      <c r="AC1687">
        <v>1998</v>
      </c>
      <c r="AD1687" t="s">
        <v>1813</v>
      </c>
      <c r="AE1687" t="s">
        <v>1814</v>
      </c>
      <c r="AF1687" t="s">
        <v>1815</v>
      </c>
    </row>
    <row r="1688" spans="1:32">
      <c r="A1688" t="str">
        <f>PROPER(TRIM(Homes[[#This Row],[street]]))</f>
        <v>12415 Ne 160Th St</v>
      </c>
      <c r="B1688" t="str">
        <f>PROPER(TRIM(Homes[[#This Row],[city]]))</f>
        <v>Woodinville</v>
      </c>
      <c r="C1688" t="str">
        <f>_xlfn.TEXTBEFORE(Homes[[#This Row],[statezip]]," ")</f>
        <v>WA</v>
      </c>
      <c r="D1688" s="6" t="str">
        <f>_xlfn.TEXTAFTER(Homes[[#This Row],[statezip]]," ")</f>
        <v>98072</v>
      </c>
      <c r="E1688" s="1">
        <v>525000</v>
      </c>
      <c r="F1688">
        <v>3</v>
      </c>
      <c r="G1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88" s="3" t="str">
        <f>Homes[[#This Row],[bedrooms]] &amp; " bd | " &amp; TEXT(Homes[[#This Row],[bathrooms]],"0.##") &amp; " ba"</f>
        <v>3 bd | 2.5 ba</v>
      </c>
      <c r="I1688" s="4">
        <v>2700</v>
      </c>
      <c r="J1688" s="1">
        <f>IFERROR(Homes[[#This Row],[price]]/Homes[[#This Row],[sqft_living]]," ")</f>
        <v>194.44444444444446</v>
      </c>
      <c r="K1688" s="4">
        <f>IFERROR(Homes[[#This Row],[sqft_lot]]/43560," ")</f>
        <v>0.1706611570247934</v>
      </c>
      <c r="L1688" t="str">
        <f>IF(Homes[[#This Row],[waterfront]]=1, "Yes","No")</f>
        <v>No</v>
      </c>
      <c r="M1688" s="4" t="str">
        <f>IF(Homes[[#This Row],[sqft_basement]]&gt;0, "Yes","No")</f>
        <v>No</v>
      </c>
      <c r="N1688" t="str">
        <f>CHOOSE(Homes[[#This Row],[view]]+1, "None","Fair","Good","Great","Excellent")</f>
        <v>None</v>
      </c>
      <c r="O1688" t="str">
        <f>CHOOSE(Homes[[#This Row],[condition]], "Poor","Fair","Average","Good","Excellent")</f>
        <v>Average</v>
      </c>
      <c r="P1688">
        <f ca="1">YEAR(TODAY())-Homes[[#This Row],[yr_built]]</f>
        <v>34</v>
      </c>
      <c r="Q1688">
        <v>0</v>
      </c>
      <c r="R1688">
        <f ca="1">IF(Homes[[#This Row],[yr_renovated]]&gt;0, YEAR(TODAY())-Homes[[#This Row],[yr_renovated]], YEAR(TODAY())-Homes[[#This Row],[yr_built]])</f>
        <v>34</v>
      </c>
      <c r="S1688">
        <v>2</v>
      </c>
      <c r="T1688" s="2">
        <v>41774</v>
      </c>
      <c r="U1688" s="3">
        <v>2.5</v>
      </c>
      <c r="V1688" s="4">
        <f>IFERROR(Homes[[#This Row],[sqft_above]]+Homes[[#This Row],[sqft_basement]]," ")</f>
        <v>2700</v>
      </c>
      <c r="W1688" s="4">
        <v>7434</v>
      </c>
      <c r="X1688">
        <v>0</v>
      </c>
      <c r="Y1688">
        <v>0</v>
      </c>
      <c r="Z1688">
        <v>3</v>
      </c>
      <c r="AA1688" s="4">
        <v>2700</v>
      </c>
      <c r="AB1688" s="4">
        <v>0</v>
      </c>
      <c r="AC1688">
        <v>1991</v>
      </c>
      <c r="AD1688" t="s">
        <v>1816</v>
      </c>
      <c r="AE1688" t="s">
        <v>120</v>
      </c>
      <c r="AF1688" t="s">
        <v>275</v>
      </c>
    </row>
    <row r="1689" spans="1:32">
      <c r="A1689" t="str">
        <f>PROPER(TRIM(Homes[[#This Row],[street]]))</f>
        <v>12467 Ne 171St Pl</v>
      </c>
      <c r="B1689" t="str">
        <f>PROPER(TRIM(Homes[[#This Row],[city]]))</f>
        <v>Woodinville</v>
      </c>
      <c r="C1689" t="str">
        <f>_xlfn.TEXTBEFORE(Homes[[#This Row],[statezip]]," ")</f>
        <v>WA</v>
      </c>
      <c r="D1689" s="6" t="str">
        <f>_xlfn.TEXTAFTER(Homes[[#This Row],[statezip]]," ")</f>
        <v>98072</v>
      </c>
      <c r="E1689" s="1">
        <v>525000</v>
      </c>
      <c r="F1689">
        <v>3</v>
      </c>
      <c r="G1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689" s="3" t="str">
        <f>Homes[[#This Row],[bedrooms]] &amp; " bd | " &amp; TEXT(Homes[[#This Row],[bathrooms]],"0.##") &amp; " ba"</f>
        <v>3 bd | 3.5 ba</v>
      </c>
      <c r="I1689" s="4">
        <v>2876</v>
      </c>
      <c r="J1689" s="1">
        <f>IFERROR(Homes[[#This Row],[price]]/Homes[[#This Row],[sqft_living]]," ")</f>
        <v>182.5452016689847</v>
      </c>
      <c r="K1689" s="4">
        <f>IFERROR(Homes[[#This Row],[sqft_lot]]/43560," ")</f>
        <v>0.11675849403122131</v>
      </c>
      <c r="L1689" t="str">
        <f>IF(Homes[[#This Row],[waterfront]]=1, "Yes","No")</f>
        <v>No</v>
      </c>
      <c r="M1689" s="4" t="str">
        <f>IF(Homes[[#This Row],[sqft_basement]]&gt;0, "Yes","No")</f>
        <v>Yes</v>
      </c>
      <c r="N1689" t="str">
        <f>CHOOSE(Homes[[#This Row],[view]]+1, "None","Fair","Good","Great","Excellent")</f>
        <v>None</v>
      </c>
      <c r="O1689" t="str">
        <f>CHOOSE(Homes[[#This Row],[condition]], "Poor","Fair","Average","Good","Excellent")</f>
        <v>Average</v>
      </c>
      <c r="P1689">
        <f ca="1">YEAR(TODAY())-Homes[[#This Row],[yr_built]]</f>
        <v>18</v>
      </c>
      <c r="Q1689">
        <v>0</v>
      </c>
      <c r="R1689">
        <f ca="1">IF(Homes[[#This Row],[yr_renovated]]&gt;0, YEAR(TODAY())-Homes[[#This Row],[yr_renovated]], YEAR(TODAY())-Homes[[#This Row],[yr_built]])</f>
        <v>18</v>
      </c>
      <c r="S1689">
        <v>2</v>
      </c>
      <c r="T1689" s="2">
        <v>41772</v>
      </c>
      <c r="U1689" s="3">
        <v>3.5</v>
      </c>
      <c r="V1689" s="4">
        <f>IFERROR(Homes[[#This Row],[sqft_above]]+Homes[[#This Row],[sqft_basement]]," ")</f>
        <v>2876</v>
      </c>
      <c r="W1689" s="4">
        <v>5086</v>
      </c>
      <c r="X1689">
        <v>0</v>
      </c>
      <c r="Y1689">
        <v>0</v>
      </c>
      <c r="Z1689">
        <v>3</v>
      </c>
      <c r="AA1689" s="4">
        <v>2360</v>
      </c>
      <c r="AB1689" s="4">
        <v>516</v>
      </c>
      <c r="AC1689">
        <v>2007</v>
      </c>
      <c r="AD1689" t="s">
        <v>1817</v>
      </c>
      <c r="AE1689" t="s">
        <v>120</v>
      </c>
      <c r="AF1689" t="s">
        <v>275</v>
      </c>
    </row>
    <row r="1690" spans="1:32">
      <c r="A1690" t="str">
        <f>PROPER(TRIM(Homes[[#This Row],[street]]))</f>
        <v>7360 19Th Ave Nw</v>
      </c>
      <c r="B1690" t="str">
        <f>PROPER(TRIM(Homes[[#This Row],[city]]))</f>
        <v>Seattle</v>
      </c>
      <c r="C1690" t="str">
        <f>_xlfn.TEXTBEFORE(Homes[[#This Row],[statezip]]," ")</f>
        <v>WA</v>
      </c>
      <c r="D1690" s="6" t="str">
        <f>_xlfn.TEXTAFTER(Homes[[#This Row],[statezip]]," ")</f>
        <v>98117</v>
      </c>
      <c r="E1690" s="1">
        <v>524950</v>
      </c>
      <c r="F1690">
        <v>3</v>
      </c>
      <c r="G1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90" s="3" t="str">
        <f>Homes[[#This Row],[bedrooms]] &amp; " bd | " &amp; TEXT(Homes[[#This Row],[bathrooms]],"0.##") &amp; " ba"</f>
        <v>3 bd | 1.75 ba</v>
      </c>
      <c r="I1690" s="4">
        <v>1890</v>
      </c>
      <c r="J1690" s="1">
        <f>IFERROR(Homes[[#This Row],[price]]/Homes[[#This Row],[sqft_living]]," ")</f>
        <v>277.75132275132273</v>
      </c>
      <c r="K1690" s="4">
        <f>IFERROR(Homes[[#This Row],[sqft_lot]]/43560," ")</f>
        <v>8.78099173553719E-2</v>
      </c>
      <c r="L1690" t="str">
        <f>IF(Homes[[#This Row],[waterfront]]=1, "Yes","No")</f>
        <v>No</v>
      </c>
      <c r="M1690" s="4" t="str">
        <f>IF(Homes[[#This Row],[sqft_basement]]&gt;0, "Yes","No")</f>
        <v>Yes</v>
      </c>
      <c r="N1690" t="str">
        <f>CHOOSE(Homes[[#This Row],[view]]+1, "None","Fair","Good","Great","Excellent")</f>
        <v>None</v>
      </c>
      <c r="O1690" t="str">
        <f>CHOOSE(Homes[[#This Row],[condition]], "Poor","Fair","Average","Good","Excellent")</f>
        <v>Average</v>
      </c>
      <c r="P1690">
        <f ca="1">YEAR(TODAY())-Homes[[#This Row],[yr_built]]</f>
        <v>51</v>
      </c>
      <c r="Q1690">
        <v>0</v>
      </c>
      <c r="R1690">
        <f ca="1">IF(Homes[[#This Row],[yr_renovated]]&gt;0, YEAR(TODAY())-Homes[[#This Row],[yr_renovated]], YEAR(TODAY())-Homes[[#This Row],[yr_built]])</f>
        <v>51</v>
      </c>
      <c r="S1690">
        <v>1</v>
      </c>
      <c r="T1690" s="2">
        <v>41778</v>
      </c>
      <c r="U1690" s="3">
        <v>1.75</v>
      </c>
      <c r="V1690" s="4">
        <f>IFERROR(Homes[[#This Row],[sqft_above]]+Homes[[#This Row],[sqft_basement]]," ")</f>
        <v>1890</v>
      </c>
      <c r="W1690" s="4">
        <v>3825</v>
      </c>
      <c r="X1690">
        <v>0</v>
      </c>
      <c r="Y1690">
        <v>0</v>
      </c>
      <c r="Z1690">
        <v>3</v>
      </c>
      <c r="AA1690" s="4">
        <v>1290</v>
      </c>
      <c r="AB1690" s="4">
        <v>600</v>
      </c>
      <c r="AC1690">
        <v>1974</v>
      </c>
      <c r="AD1690" t="s">
        <v>1818</v>
      </c>
      <c r="AE1690" t="s">
        <v>49</v>
      </c>
      <c r="AF1690" t="s">
        <v>204</v>
      </c>
    </row>
    <row r="1691" spans="1:32">
      <c r="A1691" t="str">
        <f>PROPER(TRIM(Homes[[#This Row],[street]]))</f>
        <v>159 Fulton St</v>
      </c>
      <c r="B1691" t="str">
        <f>PROPER(TRIM(Homes[[#This Row],[city]]))</f>
        <v>Seattle</v>
      </c>
      <c r="C1691" t="str">
        <f>_xlfn.TEXTBEFORE(Homes[[#This Row],[statezip]]," ")</f>
        <v>WA</v>
      </c>
      <c r="D1691" s="6" t="str">
        <f>_xlfn.TEXTAFTER(Homes[[#This Row],[statezip]]," ")</f>
        <v>98109</v>
      </c>
      <c r="E1691" s="1">
        <v>524000</v>
      </c>
      <c r="F1691">
        <v>2</v>
      </c>
      <c r="G1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691" s="3" t="str">
        <f>Homes[[#This Row],[bedrooms]] &amp; " bd | " &amp; TEXT(Homes[[#This Row],[bathrooms]],"0.##") &amp; " ba"</f>
        <v>2 bd | 1. ba</v>
      </c>
      <c r="I1691" s="4">
        <v>1120</v>
      </c>
      <c r="J1691" s="1">
        <f>IFERROR(Homes[[#This Row],[price]]/Homes[[#This Row],[sqft_living]]," ")</f>
        <v>467.85714285714283</v>
      </c>
      <c r="K1691" s="4">
        <f>IFERROR(Homes[[#This Row],[sqft_lot]]/43560," ")</f>
        <v>4.5913682277318638E-2</v>
      </c>
      <c r="L1691" t="str">
        <f>IF(Homes[[#This Row],[waterfront]]=1, "Yes","No")</f>
        <v>No</v>
      </c>
      <c r="M1691" s="4" t="str">
        <f>IF(Homes[[#This Row],[sqft_basement]]&gt;0, "Yes","No")</f>
        <v>No</v>
      </c>
      <c r="N1691" t="str">
        <f>CHOOSE(Homes[[#This Row],[view]]+1, "None","Fair","Good","Great","Excellent")</f>
        <v>None</v>
      </c>
      <c r="O1691" t="str">
        <f>CHOOSE(Homes[[#This Row],[condition]], "Poor","Fair","Average","Good","Excellent")</f>
        <v>Average</v>
      </c>
      <c r="P1691">
        <f ca="1">YEAR(TODAY())-Homes[[#This Row],[yr_built]]</f>
        <v>115</v>
      </c>
      <c r="Q1691">
        <v>2006</v>
      </c>
      <c r="R1691">
        <f ca="1">IF(Homes[[#This Row],[yr_renovated]]&gt;0, YEAR(TODAY())-Homes[[#This Row],[yr_renovated]], YEAR(TODAY())-Homes[[#This Row],[yr_built]])</f>
        <v>19</v>
      </c>
      <c r="S1691">
        <v>1.5</v>
      </c>
      <c r="T1691" s="2">
        <v>41806</v>
      </c>
      <c r="U1691" s="3">
        <v>1</v>
      </c>
      <c r="V1691" s="4">
        <f>IFERROR(Homes[[#This Row],[sqft_above]]+Homes[[#This Row],[sqft_basement]]," ")</f>
        <v>1120</v>
      </c>
      <c r="W1691" s="4">
        <v>2000</v>
      </c>
      <c r="X1691">
        <v>0</v>
      </c>
      <c r="Y1691">
        <v>0</v>
      </c>
      <c r="Z1691">
        <v>3</v>
      </c>
      <c r="AA1691" s="4">
        <v>1120</v>
      </c>
      <c r="AB1691" s="4">
        <v>0</v>
      </c>
      <c r="AC1691">
        <v>1910</v>
      </c>
      <c r="AD1691" t="s">
        <v>1819</v>
      </c>
      <c r="AE1691" t="s">
        <v>49</v>
      </c>
      <c r="AF1691" t="s">
        <v>134</v>
      </c>
    </row>
    <row r="1692" spans="1:32">
      <c r="A1692" t="str">
        <f>PROPER(TRIM(Homes[[#This Row],[street]]))</f>
        <v>3817-3821 Whitman Ave N</v>
      </c>
      <c r="B1692" t="str">
        <f>PROPER(TRIM(Homes[[#This Row],[city]]))</f>
        <v>Seattle</v>
      </c>
      <c r="C1692" t="str">
        <f>_xlfn.TEXTBEFORE(Homes[[#This Row],[statezip]]," ")</f>
        <v>WA</v>
      </c>
      <c r="D1692" s="6" t="str">
        <f>_xlfn.TEXTAFTER(Homes[[#This Row],[statezip]]," ")</f>
        <v>98103</v>
      </c>
      <c r="E1692" s="1">
        <v>523950</v>
      </c>
      <c r="F1692">
        <v>3</v>
      </c>
      <c r="G1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92" s="3" t="str">
        <f>Homes[[#This Row],[bedrooms]] &amp; " bd | " &amp; TEXT(Homes[[#This Row],[bathrooms]],"0.##") &amp; " ba"</f>
        <v>3 bd | 2.25 ba</v>
      </c>
      <c r="I1692" s="4">
        <v>1420</v>
      </c>
      <c r="J1692" s="1">
        <f>IFERROR(Homes[[#This Row],[price]]/Homes[[#This Row],[sqft_living]]," ")</f>
        <v>368.97887323943661</v>
      </c>
      <c r="K1692" s="4">
        <f>IFERROR(Homes[[#This Row],[sqft_lot]]/43560," ")</f>
        <v>2.9430670339761249E-2</v>
      </c>
      <c r="L1692" t="str">
        <f>IF(Homes[[#This Row],[waterfront]]=1, "Yes","No")</f>
        <v>No</v>
      </c>
      <c r="M1692" s="4" t="str">
        <f>IF(Homes[[#This Row],[sqft_basement]]&gt;0, "Yes","No")</f>
        <v>No</v>
      </c>
      <c r="N1692" t="str">
        <f>CHOOSE(Homes[[#This Row],[view]]+1, "None","Fair","Good","Great","Excellent")</f>
        <v>None</v>
      </c>
      <c r="O1692" t="str">
        <f>CHOOSE(Homes[[#This Row],[condition]], "Poor","Fair","Average","Good","Excellent")</f>
        <v>Average</v>
      </c>
      <c r="P1692">
        <f ca="1">YEAR(TODAY())-Homes[[#This Row],[yr_built]]</f>
        <v>19</v>
      </c>
      <c r="Q1692">
        <v>0</v>
      </c>
      <c r="R1692">
        <f ca="1">IF(Homes[[#This Row],[yr_renovated]]&gt;0, YEAR(TODAY())-Homes[[#This Row],[yr_renovated]], YEAR(TODAY())-Homes[[#This Row],[yr_built]])</f>
        <v>19</v>
      </c>
      <c r="S1692">
        <v>3</v>
      </c>
      <c r="T1692" s="2">
        <v>41806</v>
      </c>
      <c r="U1692" s="3">
        <v>2.25</v>
      </c>
      <c r="V1692" s="4">
        <f>IFERROR(Homes[[#This Row],[sqft_above]]+Homes[[#This Row],[sqft_basement]]," ")</f>
        <v>1420</v>
      </c>
      <c r="W1692" s="4">
        <v>1282</v>
      </c>
      <c r="X1692">
        <v>0</v>
      </c>
      <c r="Y1692">
        <v>0</v>
      </c>
      <c r="Z1692">
        <v>3</v>
      </c>
      <c r="AA1692" s="4">
        <v>1420</v>
      </c>
      <c r="AB1692" s="4">
        <v>0</v>
      </c>
      <c r="AC1692">
        <v>2006</v>
      </c>
      <c r="AD1692" t="s">
        <v>1820</v>
      </c>
      <c r="AE1692" t="s">
        <v>49</v>
      </c>
      <c r="AF1692" t="s">
        <v>172</v>
      </c>
    </row>
    <row r="1693" spans="1:32">
      <c r="A1693" t="str">
        <f>PROPER(TRIM(Homes[[#This Row],[street]]))</f>
        <v>1126 Nw 58Th St</v>
      </c>
      <c r="B1693" t="str">
        <f>PROPER(TRIM(Homes[[#This Row],[city]]))</f>
        <v>Seattle</v>
      </c>
      <c r="C1693" t="str">
        <f>_xlfn.TEXTBEFORE(Homes[[#This Row],[statezip]]," ")</f>
        <v>WA</v>
      </c>
      <c r="D1693" s="6" t="str">
        <f>_xlfn.TEXTAFTER(Homes[[#This Row],[statezip]]," ")</f>
        <v>98107</v>
      </c>
      <c r="E1693" s="1">
        <v>523460</v>
      </c>
      <c r="F1693">
        <v>5</v>
      </c>
      <c r="G1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93" s="3" t="str">
        <f>Homes[[#This Row],[bedrooms]] &amp; " bd | " &amp; TEXT(Homes[[#This Row],[bathrooms]],"0.##") &amp; " ba"</f>
        <v>5 bd | 1.75 ba</v>
      </c>
      <c r="I1693" s="4">
        <v>1890</v>
      </c>
      <c r="J1693" s="1">
        <f>IFERROR(Homes[[#This Row],[price]]/Homes[[#This Row],[sqft_living]]," ")</f>
        <v>276.96296296296299</v>
      </c>
      <c r="K1693" s="4">
        <f>IFERROR(Homes[[#This Row],[sqft_lot]]/43560," ")</f>
        <v>0.1147842056932966</v>
      </c>
      <c r="L1693" t="str">
        <f>IF(Homes[[#This Row],[waterfront]]=1, "Yes","No")</f>
        <v>No</v>
      </c>
      <c r="M1693" s="4" t="str">
        <f>IF(Homes[[#This Row],[sqft_basement]]&gt;0, "Yes","No")</f>
        <v>Yes</v>
      </c>
      <c r="N1693" t="str">
        <f>CHOOSE(Homes[[#This Row],[view]]+1, "None","Fair","Good","Great","Excellent")</f>
        <v>None</v>
      </c>
      <c r="O1693" t="str">
        <f>CHOOSE(Homes[[#This Row],[condition]], "Poor","Fair","Average","Good","Excellent")</f>
        <v>Average</v>
      </c>
      <c r="P1693">
        <f ca="1">YEAR(TODAY())-Homes[[#This Row],[yr_built]]</f>
        <v>119</v>
      </c>
      <c r="Q1693">
        <v>2014</v>
      </c>
      <c r="R1693">
        <f ca="1">IF(Homes[[#This Row],[yr_renovated]]&gt;0, YEAR(TODAY())-Homes[[#This Row],[yr_renovated]], YEAR(TODAY())-Homes[[#This Row],[yr_built]])</f>
        <v>11</v>
      </c>
      <c r="S1693">
        <v>1.5</v>
      </c>
      <c r="T1693" s="2">
        <v>41817</v>
      </c>
      <c r="U1693" s="3">
        <v>1.75</v>
      </c>
      <c r="V1693" s="4">
        <f>IFERROR(Homes[[#This Row],[sqft_above]]+Homes[[#This Row],[sqft_basement]]," ")</f>
        <v>1890</v>
      </c>
      <c r="W1693" s="4">
        <v>5000</v>
      </c>
      <c r="X1693">
        <v>0</v>
      </c>
      <c r="Y1693">
        <v>0</v>
      </c>
      <c r="Z1693">
        <v>3</v>
      </c>
      <c r="AA1693" s="4">
        <v>1090</v>
      </c>
      <c r="AB1693" s="4">
        <v>800</v>
      </c>
      <c r="AC1693">
        <v>1906</v>
      </c>
      <c r="AD1693" t="s">
        <v>1821</v>
      </c>
      <c r="AE1693" t="s">
        <v>49</v>
      </c>
      <c r="AF1693" t="s">
        <v>62</v>
      </c>
    </row>
    <row r="1694" spans="1:32">
      <c r="A1694" t="str">
        <f>PROPER(TRIM(Homes[[#This Row],[street]]))</f>
        <v>1020 163Rd Ave Se</v>
      </c>
      <c r="B1694" t="str">
        <f>PROPER(TRIM(Homes[[#This Row],[city]]))</f>
        <v>Bellevue</v>
      </c>
      <c r="C1694" t="str">
        <f>_xlfn.TEXTBEFORE(Homes[[#This Row],[statezip]]," ")</f>
        <v>WA</v>
      </c>
      <c r="D1694" s="6" t="str">
        <f>_xlfn.TEXTAFTER(Homes[[#This Row],[statezip]]," ")</f>
        <v>98008</v>
      </c>
      <c r="E1694" s="1">
        <v>523000</v>
      </c>
      <c r="F1694">
        <v>3</v>
      </c>
      <c r="G1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94" s="3" t="str">
        <f>Homes[[#This Row],[bedrooms]] &amp; " bd | " &amp; TEXT(Homes[[#This Row],[bathrooms]],"0.##") &amp; " ba"</f>
        <v>3 bd | 1.5 ba</v>
      </c>
      <c r="I1694" s="4">
        <v>1240</v>
      </c>
      <c r="J1694" s="1">
        <f>IFERROR(Homes[[#This Row],[price]]/Homes[[#This Row],[sqft_living]]," ")</f>
        <v>421.77419354838707</v>
      </c>
      <c r="K1694" s="4">
        <f>IFERROR(Homes[[#This Row],[sqft_lot]]/43560," ")</f>
        <v>0.17757116620752986</v>
      </c>
      <c r="L1694" t="str">
        <f>IF(Homes[[#This Row],[waterfront]]=1, "Yes","No")</f>
        <v>No</v>
      </c>
      <c r="M1694" s="4" t="str">
        <f>IF(Homes[[#This Row],[sqft_basement]]&gt;0, "Yes","No")</f>
        <v>No</v>
      </c>
      <c r="N1694" t="str">
        <f>CHOOSE(Homes[[#This Row],[view]]+1, "None","Fair","Good","Great","Excellent")</f>
        <v>None</v>
      </c>
      <c r="O1694" t="str">
        <f>CHOOSE(Homes[[#This Row],[condition]], "Poor","Fair","Average","Good","Excellent")</f>
        <v>Good</v>
      </c>
      <c r="P1694">
        <f ca="1">YEAR(TODAY())-Homes[[#This Row],[yr_built]]</f>
        <v>68</v>
      </c>
      <c r="Q1694">
        <v>2001</v>
      </c>
      <c r="R1694">
        <f ca="1">IF(Homes[[#This Row],[yr_renovated]]&gt;0, YEAR(TODAY())-Homes[[#This Row],[yr_renovated]], YEAR(TODAY())-Homes[[#This Row],[yr_built]])</f>
        <v>24</v>
      </c>
      <c r="S1694">
        <v>1</v>
      </c>
      <c r="T1694" s="2">
        <v>41772</v>
      </c>
      <c r="U1694" s="3">
        <v>1.5</v>
      </c>
      <c r="V1694" s="4">
        <f>IFERROR(Homes[[#This Row],[sqft_above]]+Homes[[#This Row],[sqft_basement]]," ")</f>
        <v>1240</v>
      </c>
      <c r="W1694" s="4">
        <v>7735</v>
      </c>
      <c r="X1694">
        <v>0</v>
      </c>
      <c r="Y1694">
        <v>0</v>
      </c>
      <c r="Z1694">
        <v>4</v>
      </c>
      <c r="AA1694" s="4">
        <v>1240</v>
      </c>
      <c r="AB1694" s="4">
        <v>0</v>
      </c>
      <c r="AC1694">
        <v>1957</v>
      </c>
      <c r="AD1694" t="s">
        <v>1822</v>
      </c>
      <c r="AE1694" t="s">
        <v>33</v>
      </c>
      <c r="AF1694" t="s">
        <v>53</v>
      </c>
    </row>
    <row r="1695" spans="1:32">
      <c r="A1695" t="str">
        <f>PROPER(TRIM(Homes[[#This Row],[street]]))</f>
        <v>3200 44Th Ave Sw</v>
      </c>
      <c r="B1695" t="str">
        <f>PROPER(TRIM(Homes[[#This Row],[city]]))</f>
        <v>Seattle</v>
      </c>
      <c r="C1695" t="str">
        <f>_xlfn.TEXTBEFORE(Homes[[#This Row],[statezip]]," ")</f>
        <v>WA</v>
      </c>
      <c r="D1695" s="6" t="str">
        <f>_xlfn.TEXTAFTER(Homes[[#This Row],[statezip]]," ")</f>
        <v>98116</v>
      </c>
      <c r="E1695" s="1">
        <v>523000</v>
      </c>
      <c r="F1695">
        <v>3</v>
      </c>
      <c r="G1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695" s="3" t="str">
        <f>Homes[[#This Row],[bedrooms]] &amp; " bd | " &amp; TEXT(Homes[[#This Row],[bathrooms]],"0.##") &amp; " ba"</f>
        <v>3 bd | 1.5 ba</v>
      </c>
      <c r="I1695" s="4">
        <v>1260</v>
      </c>
      <c r="J1695" s="1">
        <f>IFERROR(Homes[[#This Row],[price]]/Homes[[#This Row],[sqft_living]]," ")</f>
        <v>415.07936507936506</v>
      </c>
      <c r="K1695" s="4">
        <f>IFERROR(Homes[[#This Row],[sqft_lot]]/43560," ")</f>
        <v>7.1969696969696975E-2</v>
      </c>
      <c r="L1695" t="str">
        <f>IF(Homes[[#This Row],[waterfront]]=1, "Yes","No")</f>
        <v>No</v>
      </c>
      <c r="M1695" s="4" t="str">
        <f>IF(Homes[[#This Row],[sqft_basement]]&gt;0, "Yes","No")</f>
        <v>No</v>
      </c>
      <c r="N1695" t="str">
        <f>CHOOSE(Homes[[#This Row],[view]]+1, "None","Fair","Good","Great","Excellent")</f>
        <v>None</v>
      </c>
      <c r="O1695" t="str">
        <f>CHOOSE(Homes[[#This Row],[condition]], "Poor","Fair","Average","Good","Excellent")</f>
        <v>Average</v>
      </c>
      <c r="P1695">
        <f ca="1">YEAR(TODAY())-Homes[[#This Row],[yr_built]]</f>
        <v>94</v>
      </c>
      <c r="Q1695">
        <v>0</v>
      </c>
      <c r="R1695">
        <f ca="1">IF(Homes[[#This Row],[yr_renovated]]&gt;0, YEAR(TODAY())-Homes[[#This Row],[yr_renovated]], YEAR(TODAY())-Homes[[#This Row],[yr_built]])</f>
        <v>94</v>
      </c>
      <c r="S1695">
        <v>1.5</v>
      </c>
      <c r="T1695" s="2">
        <v>41775</v>
      </c>
      <c r="U1695" s="3">
        <v>1.5</v>
      </c>
      <c r="V1695" s="4">
        <f>IFERROR(Homes[[#This Row],[sqft_above]]+Homes[[#This Row],[sqft_basement]]," ")</f>
        <v>1260</v>
      </c>
      <c r="W1695" s="4">
        <v>3135</v>
      </c>
      <c r="X1695">
        <v>0</v>
      </c>
      <c r="Y1695">
        <v>0</v>
      </c>
      <c r="Z1695">
        <v>3</v>
      </c>
      <c r="AA1695" s="4">
        <v>1260</v>
      </c>
      <c r="AB1695" s="4">
        <v>0</v>
      </c>
      <c r="AC1695">
        <v>1931</v>
      </c>
      <c r="AD1695" t="s">
        <v>1823</v>
      </c>
      <c r="AE1695" t="s">
        <v>49</v>
      </c>
      <c r="AF1695" t="s">
        <v>192</v>
      </c>
    </row>
    <row r="1696" spans="1:32">
      <c r="A1696" t="str">
        <f>PROPER(TRIM(Homes[[#This Row],[street]]))</f>
        <v>6504 E Crest View Loop Se</v>
      </c>
      <c r="B1696" t="str">
        <f>PROPER(TRIM(Homes[[#This Row],[city]]))</f>
        <v>Snoqualmie</v>
      </c>
      <c r="C1696" t="str">
        <f>_xlfn.TEXTBEFORE(Homes[[#This Row],[statezip]]," ")</f>
        <v>WA</v>
      </c>
      <c r="D1696" s="6" t="str">
        <f>_xlfn.TEXTAFTER(Homes[[#This Row],[statezip]]," ")</f>
        <v>98065</v>
      </c>
      <c r="E1696" s="1">
        <v>522500</v>
      </c>
      <c r="F1696">
        <v>3</v>
      </c>
      <c r="G1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696" s="3" t="str">
        <f>Homes[[#This Row],[bedrooms]] &amp; " bd | " &amp; TEXT(Homes[[#This Row],[bathrooms]],"0.##") &amp; " ba"</f>
        <v>3 bd | 2.5 ba</v>
      </c>
      <c r="I1696" s="4">
        <v>2370</v>
      </c>
      <c r="J1696" s="1">
        <f>IFERROR(Homes[[#This Row],[price]]/Homes[[#This Row],[sqft_living]]," ")</f>
        <v>220.46413502109704</v>
      </c>
      <c r="K1696" s="4">
        <f>IFERROR(Homes[[#This Row],[sqft_lot]]/43560," ")</f>
        <v>0.18078512396694216</v>
      </c>
      <c r="L1696" t="str">
        <f>IF(Homes[[#This Row],[waterfront]]=1, "Yes","No")</f>
        <v>No</v>
      </c>
      <c r="M1696" s="4" t="str">
        <f>IF(Homes[[#This Row],[sqft_basement]]&gt;0, "Yes","No")</f>
        <v>No</v>
      </c>
      <c r="N1696" t="str">
        <f>CHOOSE(Homes[[#This Row],[view]]+1, "None","Fair","Good","Great","Excellent")</f>
        <v>None</v>
      </c>
      <c r="O1696" t="str">
        <f>CHOOSE(Homes[[#This Row],[condition]], "Poor","Fair","Average","Good","Excellent")</f>
        <v>Average</v>
      </c>
      <c r="P1696">
        <f ca="1">YEAR(TODAY())-Homes[[#This Row],[yr_built]]</f>
        <v>22</v>
      </c>
      <c r="Q1696">
        <v>0</v>
      </c>
      <c r="R1696">
        <f ca="1">IF(Homes[[#This Row],[yr_renovated]]&gt;0, YEAR(TODAY())-Homes[[#This Row],[yr_renovated]], YEAR(TODAY())-Homes[[#This Row],[yr_built]])</f>
        <v>22</v>
      </c>
      <c r="S1696">
        <v>2</v>
      </c>
      <c r="T1696" s="2">
        <v>41775</v>
      </c>
      <c r="U1696" s="3">
        <v>2.5</v>
      </c>
      <c r="V1696" s="4">
        <f>IFERROR(Homes[[#This Row],[sqft_above]]+Homes[[#This Row],[sqft_basement]]," ")</f>
        <v>2370</v>
      </c>
      <c r="W1696" s="4">
        <v>7875</v>
      </c>
      <c r="X1696">
        <v>0</v>
      </c>
      <c r="Y1696">
        <v>0</v>
      </c>
      <c r="Z1696">
        <v>3</v>
      </c>
      <c r="AA1696" s="4">
        <v>2370</v>
      </c>
      <c r="AB1696" s="4">
        <v>0</v>
      </c>
      <c r="AC1696">
        <v>2003</v>
      </c>
      <c r="AD1696" t="s">
        <v>1824</v>
      </c>
      <c r="AE1696" t="s">
        <v>313</v>
      </c>
      <c r="AF1696" t="s">
        <v>314</v>
      </c>
    </row>
    <row r="1697" spans="1:32">
      <c r="A1697" t="str">
        <f>PROPER(TRIM(Homes[[#This Row],[street]]))</f>
        <v>11725 Ne 102Nd Pl</v>
      </c>
      <c r="B1697" t="str">
        <f>PROPER(TRIM(Homes[[#This Row],[city]]))</f>
        <v>Kirkland</v>
      </c>
      <c r="C1697" t="str">
        <f>_xlfn.TEXTBEFORE(Homes[[#This Row],[statezip]]," ")</f>
        <v>WA</v>
      </c>
      <c r="D1697" s="6" t="str">
        <f>_xlfn.TEXTAFTER(Homes[[#This Row],[statezip]]," ")</f>
        <v>98033</v>
      </c>
      <c r="E1697" s="1">
        <v>522000</v>
      </c>
      <c r="F1697">
        <v>4</v>
      </c>
      <c r="G1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697" s="3" t="str">
        <f>Homes[[#This Row],[bedrooms]] &amp; " bd | " &amp; TEXT(Homes[[#This Row],[bathrooms]],"0.##") &amp; " ba"</f>
        <v>4 bd | 2.25 ba</v>
      </c>
      <c r="I1697" s="4">
        <v>1800</v>
      </c>
      <c r="J1697" s="1">
        <f>IFERROR(Homes[[#This Row],[price]]/Homes[[#This Row],[sqft_living]]," ")</f>
        <v>290</v>
      </c>
      <c r="K1697" s="4">
        <f>IFERROR(Homes[[#This Row],[sqft_lot]]/43560," ")</f>
        <v>0.19795684113865933</v>
      </c>
      <c r="L1697" t="str">
        <f>IF(Homes[[#This Row],[waterfront]]=1, "Yes","No")</f>
        <v>No</v>
      </c>
      <c r="M1697" s="4" t="str">
        <f>IF(Homes[[#This Row],[sqft_basement]]&gt;0, "Yes","No")</f>
        <v>Yes</v>
      </c>
      <c r="N1697" t="str">
        <f>CHOOSE(Homes[[#This Row],[view]]+1, "None","Fair","Good","Great","Excellent")</f>
        <v>None</v>
      </c>
      <c r="O1697" t="str">
        <f>CHOOSE(Homes[[#This Row],[condition]], "Poor","Fair","Average","Good","Excellent")</f>
        <v>Good</v>
      </c>
      <c r="P1697">
        <f ca="1">YEAR(TODAY())-Homes[[#This Row],[yr_built]]</f>
        <v>45</v>
      </c>
      <c r="Q1697">
        <v>0</v>
      </c>
      <c r="R1697">
        <f ca="1">IF(Homes[[#This Row],[yr_renovated]]&gt;0, YEAR(TODAY())-Homes[[#This Row],[yr_renovated]], YEAR(TODAY())-Homes[[#This Row],[yr_built]])</f>
        <v>45</v>
      </c>
      <c r="S1697">
        <v>1</v>
      </c>
      <c r="T1697" s="2">
        <v>41771</v>
      </c>
      <c r="U1697" s="3">
        <v>2.25</v>
      </c>
      <c r="V1697" s="4">
        <f>IFERROR(Homes[[#This Row],[sqft_above]]+Homes[[#This Row],[sqft_basement]]," ")</f>
        <v>1800</v>
      </c>
      <c r="W1697" s="4">
        <v>8623</v>
      </c>
      <c r="X1697">
        <v>0</v>
      </c>
      <c r="Y1697">
        <v>0</v>
      </c>
      <c r="Z1697">
        <v>4</v>
      </c>
      <c r="AA1697" s="4">
        <v>1360</v>
      </c>
      <c r="AB1697" s="4">
        <v>440</v>
      </c>
      <c r="AC1697">
        <v>1980</v>
      </c>
      <c r="AD1697" t="s">
        <v>1825</v>
      </c>
      <c r="AE1697" t="s">
        <v>46</v>
      </c>
      <c r="AF1697" t="s">
        <v>55</v>
      </c>
    </row>
    <row r="1698" spans="1:32">
      <c r="A1698" t="str">
        <f>PROPER(TRIM(Homes[[#This Row],[street]]))</f>
        <v>8605 169Th Ct Ne</v>
      </c>
      <c r="B1698" t="str">
        <f>PROPER(TRIM(Homes[[#This Row],[city]]))</f>
        <v>Redmond</v>
      </c>
      <c r="C1698" t="str">
        <f>_xlfn.TEXTBEFORE(Homes[[#This Row],[statezip]]," ")</f>
        <v>WA</v>
      </c>
      <c r="D1698" s="6" t="str">
        <f>_xlfn.TEXTAFTER(Homes[[#This Row],[statezip]]," ")</f>
        <v>98052</v>
      </c>
      <c r="E1698" s="1">
        <v>522000</v>
      </c>
      <c r="F1698">
        <v>3</v>
      </c>
      <c r="G1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698" s="3" t="str">
        <f>Homes[[#This Row],[bedrooms]] &amp; " bd | " &amp; TEXT(Homes[[#This Row],[bathrooms]],"0.##") &amp; " ba"</f>
        <v>3 bd | 1.75 ba</v>
      </c>
      <c r="I1698" s="4">
        <v>1730</v>
      </c>
      <c r="J1698" s="1">
        <f>IFERROR(Homes[[#This Row],[price]]/Homes[[#This Row],[sqft_living]]," ")</f>
        <v>301.73410404624275</v>
      </c>
      <c r="K1698" s="4">
        <f>IFERROR(Homes[[#This Row],[sqft_lot]]/43560," ")</f>
        <v>0.1928374655647383</v>
      </c>
      <c r="L1698" t="str">
        <f>IF(Homes[[#This Row],[waterfront]]=1, "Yes","No")</f>
        <v>No</v>
      </c>
      <c r="M1698" s="4" t="str">
        <f>IF(Homes[[#This Row],[sqft_basement]]&gt;0, "Yes","No")</f>
        <v>Yes</v>
      </c>
      <c r="N1698" t="str">
        <f>CHOOSE(Homes[[#This Row],[view]]+1, "None","Fair","Good","Great","Excellent")</f>
        <v>None</v>
      </c>
      <c r="O1698" t="str">
        <f>CHOOSE(Homes[[#This Row],[condition]], "Poor","Fair","Average","Good","Excellent")</f>
        <v>Good</v>
      </c>
      <c r="P1698">
        <f ca="1">YEAR(TODAY())-Homes[[#This Row],[yr_built]]</f>
        <v>45</v>
      </c>
      <c r="Q1698">
        <v>0</v>
      </c>
      <c r="R1698">
        <f ca="1">IF(Homes[[#This Row],[yr_renovated]]&gt;0, YEAR(TODAY())-Homes[[#This Row],[yr_renovated]], YEAR(TODAY())-Homes[[#This Row],[yr_built]])</f>
        <v>45</v>
      </c>
      <c r="S1698">
        <v>1</v>
      </c>
      <c r="T1698" s="2">
        <v>41801</v>
      </c>
      <c r="U1698" s="3">
        <v>1.75</v>
      </c>
      <c r="V1698" s="4">
        <f>IFERROR(Homes[[#This Row],[sqft_above]]+Homes[[#This Row],[sqft_basement]]," ")</f>
        <v>1730</v>
      </c>
      <c r="W1698" s="4">
        <v>8400</v>
      </c>
      <c r="X1698">
        <v>0</v>
      </c>
      <c r="Y1698">
        <v>0</v>
      </c>
      <c r="Z1698">
        <v>4</v>
      </c>
      <c r="AA1698" s="4">
        <v>1400</v>
      </c>
      <c r="AB1698" s="4">
        <v>330</v>
      </c>
      <c r="AC1698">
        <v>1980</v>
      </c>
      <c r="AD1698" t="s">
        <v>1826</v>
      </c>
      <c r="AE1698" t="s">
        <v>137</v>
      </c>
      <c r="AF1698" t="s">
        <v>138</v>
      </c>
    </row>
    <row r="1699" spans="1:32">
      <c r="A1699" t="str">
        <f>PROPER(TRIM(Homes[[#This Row],[street]]))</f>
        <v>834 Ne 97Th St</v>
      </c>
      <c r="B1699" t="str">
        <f>PROPER(TRIM(Homes[[#This Row],[city]]))</f>
        <v>Seattle</v>
      </c>
      <c r="C1699" t="str">
        <f>_xlfn.TEXTBEFORE(Homes[[#This Row],[statezip]]," ")</f>
        <v>WA</v>
      </c>
      <c r="D1699" s="6" t="str">
        <f>_xlfn.TEXTAFTER(Homes[[#This Row],[statezip]]," ")</f>
        <v>98115</v>
      </c>
      <c r="E1699" s="1">
        <v>520500</v>
      </c>
      <c r="F1699">
        <v>3</v>
      </c>
      <c r="G1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699" s="3" t="str">
        <f>Homes[[#This Row],[bedrooms]] &amp; " bd | " &amp; TEXT(Homes[[#This Row],[bathrooms]],"0.##") &amp; " ba"</f>
        <v>3 bd | 2. ba</v>
      </c>
      <c r="I1699" s="4">
        <v>1900</v>
      </c>
      <c r="J1699" s="1">
        <f>IFERROR(Homes[[#This Row],[price]]/Homes[[#This Row],[sqft_living]]," ")</f>
        <v>273.94736842105266</v>
      </c>
      <c r="K1699" s="4">
        <f>IFERROR(Homes[[#This Row],[sqft_lot]]/43560," ")</f>
        <v>0.18595041322314049</v>
      </c>
      <c r="L1699" t="str">
        <f>IF(Homes[[#This Row],[waterfront]]=1, "Yes","No")</f>
        <v>No</v>
      </c>
      <c r="M1699" s="4" t="str">
        <f>IF(Homes[[#This Row],[sqft_basement]]&gt;0, "Yes","No")</f>
        <v>Yes</v>
      </c>
      <c r="N1699" t="str">
        <f>CHOOSE(Homes[[#This Row],[view]]+1, "None","Fair","Good","Great","Excellent")</f>
        <v>None</v>
      </c>
      <c r="O1699" t="str">
        <f>CHOOSE(Homes[[#This Row],[condition]], "Poor","Fair","Average","Good","Excellent")</f>
        <v>Good</v>
      </c>
      <c r="P1699">
        <f ca="1">YEAR(TODAY())-Homes[[#This Row],[yr_built]]</f>
        <v>85</v>
      </c>
      <c r="Q1699">
        <v>2001</v>
      </c>
      <c r="R1699">
        <f ca="1">IF(Homes[[#This Row],[yr_renovated]]&gt;0, YEAR(TODAY())-Homes[[#This Row],[yr_renovated]], YEAR(TODAY())-Homes[[#This Row],[yr_built]])</f>
        <v>24</v>
      </c>
      <c r="S1699">
        <v>1</v>
      </c>
      <c r="T1699" s="2">
        <v>41805</v>
      </c>
      <c r="U1699" s="3">
        <v>2</v>
      </c>
      <c r="V1699" s="4">
        <f>IFERROR(Homes[[#This Row],[sqft_above]]+Homes[[#This Row],[sqft_basement]]," ")</f>
        <v>1900</v>
      </c>
      <c r="W1699" s="4">
        <v>8100</v>
      </c>
      <c r="X1699">
        <v>0</v>
      </c>
      <c r="Y1699">
        <v>0</v>
      </c>
      <c r="Z1699">
        <v>4</v>
      </c>
      <c r="AA1699" s="4">
        <v>950</v>
      </c>
      <c r="AB1699" s="4">
        <v>950</v>
      </c>
      <c r="AC1699">
        <v>1940</v>
      </c>
      <c r="AD1699" t="s">
        <v>1827</v>
      </c>
      <c r="AE1699" t="s">
        <v>49</v>
      </c>
      <c r="AF1699" t="s">
        <v>154</v>
      </c>
    </row>
    <row r="1700" spans="1:32">
      <c r="A1700" t="str">
        <f>PROPER(TRIM(Homes[[#This Row],[street]]))</f>
        <v>886 3Rd Ave Ne</v>
      </c>
      <c r="B1700" t="str">
        <f>PROPER(TRIM(Homes[[#This Row],[city]]))</f>
        <v>Issaquah</v>
      </c>
      <c r="C1700" t="str">
        <f>_xlfn.TEXTBEFORE(Homes[[#This Row],[statezip]]," ")</f>
        <v>WA</v>
      </c>
      <c r="D1700" s="6" t="str">
        <f>_xlfn.TEXTAFTER(Homes[[#This Row],[statezip]]," ")</f>
        <v>98029</v>
      </c>
      <c r="E1700" s="1">
        <v>520000</v>
      </c>
      <c r="F1700">
        <v>3</v>
      </c>
      <c r="G1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00" s="3" t="str">
        <f>Homes[[#This Row],[bedrooms]] &amp; " bd | " &amp; TEXT(Homes[[#This Row],[bathrooms]],"0.##") &amp; " ba"</f>
        <v>3 bd | 3.25 ba</v>
      </c>
      <c r="I1700" s="4">
        <v>1540</v>
      </c>
      <c r="J1700" s="1">
        <f>IFERROR(Homes[[#This Row],[price]]/Homes[[#This Row],[sqft_living]]," ")</f>
        <v>337.66233766233768</v>
      </c>
      <c r="K1700" s="4">
        <f>IFERROR(Homes[[#This Row],[sqft_lot]]/43560," ")</f>
        <v>3.4136822773186408E-2</v>
      </c>
      <c r="L1700" t="str">
        <f>IF(Homes[[#This Row],[waterfront]]=1, "Yes","No")</f>
        <v>No</v>
      </c>
      <c r="M1700" s="4" t="str">
        <f>IF(Homes[[#This Row],[sqft_basement]]&gt;0, "Yes","No")</f>
        <v>No</v>
      </c>
      <c r="N1700" t="str">
        <f>CHOOSE(Homes[[#This Row],[view]]+1, "None","Fair","Good","Great","Excellent")</f>
        <v>None</v>
      </c>
      <c r="O1700" t="str">
        <f>CHOOSE(Homes[[#This Row],[condition]], "Poor","Fair","Average","Good","Excellent")</f>
        <v>Average</v>
      </c>
      <c r="P1700">
        <f ca="1">YEAR(TODAY())-Homes[[#This Row],[yr_built]]</f>
        <v>14</v>
      </c>
      <c r="Q1700">
        <v>0</v>
      </c>
      <c r="R1700">
        <f ca="1">IF(Homes[[#This Row],[yr_renovated]]&gt;0, YEAR(TODAY())-Homes[[#This Row],[yr_renovated]], YEAR(TODAY())-Homes[[#This Row],[yr_built]])</f>
        <v>14</v>
      </c>
      <c r="S1700">
        <v>2</v>
      </c>
      <c r="T1700" s="2">
        <v>41794</v>
      </c>
      <c r="U1700" s="3">
        <v>3.25</v>
      </c>
      <c r="V1700" s="4">
        <f>IFERROR(Homes[[#This Row],[sqft_above]]+Homes[[#This Row],[sqft_basement]]," ")</f>
        <v>1540</v>
      </c>
      <c r="W1700" s="4">
        <v>1487</v>
      </c>
      <c r="X1700">
        <v>0</v>
      </c>
      <c r="Y1700">
        <v>0</v>
      </c>
      <c r="Z1700">
        <v>3</v>
      </c>
      <c r="AA1700" s="4">
        <v>1540</v>
      </c>
      <c r="AB1700" s="4">
        <v>0</v>
      </c>
      <c r="AC1700">
        <v>2011</v>
      </c>
      <c r="AD1700" t="s">
        <v>1828</v>
      </c>
      <c r="AE1700" t="s">
        <v>79</v>
      </c>
      <c r="AF1700" t="s">
        <v>80</v>
      </c>
    </row>
    <row r="1701" spans="1:32">
      <c r="A1701" t="str">
        <f>PROPER(TRIM(Homes[[#This Row],[street]]))</f>
        <v>8020 Ne 153Rd Pl</v>
      </c>
      <c r="B1701" t="str">
        <f>PROPER(TRIM(Homes[[#This Row],[city]]))</f>
        <v>Kenmore</v>
      </c>
      <c r="C1701" t="str">
        <f>_xlfn.TEXTBEFORE(Homes[[#This Row],[statezip]]," ")</f>
        <v>WA</v>
      </c>
      <c r="D1701" s="6" t="str">
        <f>_xlfn.TEXTAFTER(Homes[[#This Row],[statezip]]," ")</f>
        <v>98028</v>
      </c>
      <c r="E1701" s="1">
        <v>520000</v>
      </c>
      <c r="F1701">
        <v>4</v>
      </c>
      <c r="G1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01" s="3" t="str">
        <f>Homes[[#This Row],[bedrooms]] &amp; " bd | " &amp; TEXT(Homes[[#This Row],[bathrooms]],"0.##") &amp; " ba"</f>
        <v>4 bd | 2.5 ba</v>
      </c>
      <c r="I1701" s="4">
        <v>3290</v>
      </c>
      <c r="J1701" s="1">
        <f>IFERROR(Homes[[#This Row],[price]]/Homes[[#This Row],[sqft_living]]," ")</f>
        <v>158.05471124620061</v>
      </c>
      <c r="K1701" s="4">
        <f>IFERROR(Homes[[#This Row],[sqft_lot]]/43560," ")</f>
        <v>0.2627640036730946</v>
      </c>
      <c r="L1701" t="str">
        <f>IF(Homes[[#This Row],[waterfront]]=1, "Yes","No")</f>
        <v>No</v>
      </c>
      <c r="M1701" s="4" t="str">
        <f>IF(Homes[[#This Row],[sqft_basement]]&gt;0, "Yes","No")</f>
        <v>No</v>
      </c>
      <c r="N1701" t="str">
        <f>CHOOSE(Homes[[#This Row],[view]]+1, "None","Fair","Good","Great","Excellent")</f>
        <v>None</v>
      </c>
      <c r="O1701" t="str">
        <f>CHOOSE(Homes[[#This Row],[condition]], "Poor","Fair","Average","Good","Excellent")</f>
        <v>Average</v>
      </c>
      <c r="P1701">
        <f ca="1">YEAR(TODAY())-Homes[[#This Row],[yr_built]]</f>
        <v>33</v>
      </c>
      <c r="Q1701">
        <v>0</v>
      </c>
      <c r="R1701">
        <f ca="1">IF(Homes[[#This Row],[yr_renovated]]&gt;0, YEAR(TODAY())-Homes[[#This Row],[yr_renovated]], YEAR(TODAY())-Homes[[#This Row],[yr_built]])</f>
        <v>33</v>
      </c>
      <c r="S1701">
        <v>2</v>
      </c>
      <c r="T1701" s="2">
        <v>41780</v>
      </c>
      <c r="U1701" s="3">
        <v>2.5</v>
      </c>
      <c r="V1701" s="4">
        <f>IFERROR(Homes[[#This Row],[sqft_above]]+Homes[[#This Row],[sqft_basement]]," ")</f>
        <v>3290</v>
      </c>
      <c r="W1701" s="4">
        <v>11446</v>
      </c>
      <c r="X1701">
        <v>0</v>
      </c>
      <c r="Y1701">
        <v>0</v>
      </c>
      <c r="Z1701">
        <v>3</v>
      </c>
      <c r="AA1701" s="4">
        <v>3290</v>
      </c>
      <c r="AB1701" s="4">
        <v>0</v>
      </c>
      <c r="AC1701">
        <v>1992</v>
      </c>
      <c r="AD1701" t="s">
        <v>1829</v>
      </c>
      <c r="AE1701" t="s">
        <v>329</v>
      </c>
      <c r="AF1701" t="s">
        <v>330</v>
      </c>
    </row>
    <row r="1702" spans="1:32">
      <c r="A1702" t="str">
        <f>PROPER(TRIM(Homes[[#This Row],[street]]))</f>
        <v>24020 Se 202Nd St</v>
      </c>
      <c r="B1702" t="str">
        <f>PROPER(TRIM(Homes[[#This Row],[city]]))</f>
        <v>Maple Valley</v>
      </c>
      <c r="C1702" t="str">
        <f>_xlfn.TEXTBEFORE(Homes[[#This Row],[statezip]]," ")</f>
        <v>WA</v>
      </c>
      <c r="D1702" s="6" t="str">
        <f>_xlfn.TEXTAFTER(Homes[[#This Row],[statezip]]," ")</f>
        <v>98038</v>
      </c>
      <c r="E1702" s="1">
        <v>520000</v>
      </c>
      <c r="F1702">
        <v>3</v>
      </c>
      <c r="G1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02" s="3" t="str">
        <f>Homes[[#This Row],[bedrooms]] &amp; " bd | " &amp; TEXT(Homes[[#This Row],[bathrooms]],"0.##") &amp; " ba"</f>
        <v>3 bd | 1.75 ba</v>
      </c>
      <c r="I1702" s="4">
        <v>1940</v>
      </c>
      <c r="J1702" s="1">
        <f>IFERROR(Homes[[#This Row],[price]]/Homes[[#This Row],[sqft_living]]," ")</f>
        <v>268.04123711340208</v>
      </c>
      <c r="K1702" s="4">
        <f>IFERROR(Homes[[#This Row],[sqft_lot]]/43560," ")</f>
        <v>5.0396464646464647</v>
      </c>
      <c r="L1702" t="str">
        <f>IF(Homes[[#This Row],[waterfront]]=1, "Yes","No")</f>
        <v>No</v>
      </c>
      <c r="M1702" s="4" t="str">
        <f>IF(Homes[[#This Row],[sqft_basement]]&gt;0, "Yes","No")</f>
        <v>No</v>
      </c>
      <c r="N1702" t="str">
        <f>CHOOSE(Homes[[#This Row],[view]]+1, "None","Fair","Good","Great","Excellent")</f>
        <v>None</v>
      </c>
      <c r="O1702" t="str">
        <f>CHOOSE(Homes[[#This Row],[condition]], "Poor","Fair","Average","Good","Excellent")</f>
        <v>Average</v>
      </c>
      <c r="P1702">
        <f ca="1">YEAR(TODAY())-Homes[[#This Row],[yr_built]]</f>
        <v>34</v>
      </c>
      <c r="Q1702">
        <v>0</v>
      </c>
      <c r="R1702">
        <f ca="1">IF(Homes[[#This Row],[yr_renovated]]&gt;0, YEAR(TODAY())-Homes[[#This Row],[yr_renovated]], YEAR(TODAY())-Homes[[#This Row],[yr_built]])</f>
        <v>34</v>
      </c>
      <c r="S1702">
        <v>1</v>
      </c>
      <c r="T1702" s="2">
        <v>41809</v>
      </c>
      <c r="U1702" s="3">
        <v>1.75</v>
      </c>
      <c r="V1702" s="4">
        <f>IFERROR(Homes[[#This Row],[sqft_above]]+Homes[[#This Row],[sqft_basement]]," ")</f>
        <v>1940</v>
      </c>
      <c r="W1702" s="4">
        <v>219527</v>
      </c>
      <c r="X1702">
        <v>0</v>
      </c>
      <c r="Y1702">
        <v>0</v>
      </c>
      <c r="Z1702">
        <v>3</v>
      </c>
      <c r="AA1702" s="4">
        <v>1940</v>
      </c>
      <c r="AB1702" s="4">
        <v>0</v>
      </c>
      <c r="AC1702">
        <v>1991</v>
      </c>
      <c r="AD1702" t="s">
        <v>1830</v>
      </c>
      <c r="AE1702" t="s">
        <v>920</v>
      </c>
      <c r="AF1702" t="s">
        <v>921</v>
      </c>
    </row>
    <row r="1703" spans="1:32">
      <c r="A1703" t="str">
        <f>PROPER(TRIM(Homes[[#This Row],[street]]))</f>
        <v>13342 30Th Ave Ne</v>
      </c>
      <c r="B1703" t="str">
        <f>PROPER(TRIM(Homes[[#This Row],[city]]))</f>
        <v>Seattle</v>
      </c>
      <c r="C1703" t="str">
        <f>_xlfn.TEXTBEFORE(Homes[[#This Row],[statezip]]," ")</f>
        <v>WA</v>
      </c>
      <c r="D1703" s="6" t="str">
        <f>_xlfn.TEXTAFTER(Homes[[#This Row],[statezip]]," ")</f>
        <v>98125</v>
      </c>
      <c r="E1703" s="1">
        <v>520000</v>
      </c>
      <c r="F1703">
        <v>4</v>
      </c>
      <c r="G1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03" s="3" t="str">
        <f>Homes[[#This Row],[bedrooms]] &amp; " bd | " &amp; TEXT(Homes[[#This Row],[bathrooms]],"0.##") &amp; " ba"</f>
        <v>4 bd | 3.5 ba</v>
      </c>
      <c r="I1703" s="4">
        <v>2680</v>
      </c>
      <c r="J1703" s="1">
        <f>IFERROR(Homes[[#This Row],[price]]/Homes[[#This Row],[sqft_living]]," ")</f>
        <v>194.02985074626866</v>
      </c>
      <c r="K1703" s="4">
        <f>IFERROR(Homes[[#This Row],[sqft_lot]]/43560," ")</f>
        <v>0.2295684113865932</v>
      </c>
      <c r="L1703" t="str">
        <f>IF(Homes[[#This Row],[waterfront]]=1, "Yes","No")</f>
        <v>No</v>
      </c>
      <c r="M1703" s="4" t="str">
        <f>IF(Homes[[#This Row],[sqft_basement]]&gt;0, "Yes","No")</f>
        <v>Yes</v>
      </c>
      <c r="N1703" t="str">
        <f>CHOOSE(Homes[[#This Row],[view]]+1, "None","Fair","Good","Great","Excellent")</f>
        <v>None</v>
      </c>
      <c r="O1703" t="str">
        <f>CHOOSE(Homes[[#This Row],[condition]], "Poor","Fair","Average","Good","Excellent")</f>
        <v>Average</v>
      </c>
      <c r="P1703">
        <f ca="1">YEAR(TODAY())-Homes[[#This Row],[yr_built]]</f>
        <v>83</v>
      </c>
      <c r="Q1703">
        <v>2014</v>
      </c>
      <c r="R1703">
        <f ca="1">IF(Homes[[#This Row],[yr_renovated]]&gt;0, YEAR(TODAY())-Homes[[#This Row],[yr_renovated]], YEAR(TODAY())-Homes[[#This Row],[yr_built]])</f>
        <v>11</v>
      </c>
      <c r="S1703">
        <v>2</v>
      </c>
      <c r="T1703" s="2">
        <v>41779</v>
      </c>
      <c r="U1703" s="3">
        <v>3.5</v>
      </c>
      <c r="V1703" s="4">
        <f>IFERROR(Homes[[#This Row],[sqft_above]]+Homes[[#This Row],[sqft_basement]]," ")</f>
        <v>2680</v>
      </c>
      <c r="W1703" s="4">
        <v>10000</v>
      </c>
      <c r="X1703">
        <v>0</v>
      </c>
      <c r="Y1703">
        <v>0</v>
      </c>
      <c r="Z1703">
        <v>3</v>
      </c>
      <c r="AA1703" s="4">
        <v>2040</v>
      </c>
      <c r="AB1703" s="4">
        <v>640</v>
      </c>
      <c r="AC1703">
        <v>1942</v>
      </c>
      <c r="AD1703" t="s">
        <v>1831</v>
      </c>
      <c r="AE1703" t="s">
        <v>49</v>
      </c>
      <c r="AF1703" t="s">
        <v>150</v>
      </c>
    </row>
    <row r="1704" spans="1:32">
      <c r="A1704" t="str">
        <f>PROPER(TRIM(Homes[[#This Row],[street]]))</f>
        <v>16203 170Th Ave Ne</v>
      </c>
      <c r="B1704" t="str">
        <f>PROPER(TRIM(Homes[[#This Row],[city]]))</f>
        <v>Woodinville</v>
      </c>
      <c r="C1704" t="str">
        <f>_xlfn.TEXTBEFORE(Homes[[#This Row],[statezip]]," ")</f>
        <v>WA</v>
      </c>
      <c r="D1704" s="6" t="str">
        <f>_xlfn.TEXTAFTER(Homes[[#This Row],[statezip]]," ")</f>
        <v>98072</v>
      </c>
      <c r="E1704" s="1">
        <v>520000</v>
      </c>
      <c r="F1704">
        <v>3</v>
      </c>
      <c r="G1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04" s="3" t="str">
        <f>Homes[[#This Row],[bedrooms]] &amp; " bd | " &amp; TEXT(Homes[[#This Row],[bathrooms]],"0.##") &amp; " ba"</f>
        <v>3 bd | 1.75 ba</v>
      </c>
      <c r="I1704" s="4">
        <v>2300</v>
      </c>
      <c r="J1704" s="1">
        <f>IFERROR(Homes[[#This Row],[price]]/Homes[[#This Row],[sqft_living]]," ")</f>
        <v>226.08695652173913</v>
      </c>
      <c r="K1704" s="4">
        <f>IFERROR(Homes[[#This Row],[sqft_lot]]/43560," ")</f>
        <v>0.8200642791551882</v>
      </c>
      <c r="L1704" t="str">
        <f>IF(Homes[[#This Row],[waterfront]]=1, "Yes","No")</f>
        <v>No</v>
      </c>
      <c r="M1704" s="4" t="str">
        <f>IF(Homes[[#This Row],[sqft_basement]]&gt;0, "Yes","No")</f>
        <v>No</v>
      </c>
      <c r="N1704" t="str">
        <f>CHOOSE(Homes[[#This Row],[view]]+1, "None","Fair","Good","Great","Excellent")</f>
        <v>None</v>
      </c>
      <c r="O1704" t="str">
        <f>CHOOSE(Homes[[#This Row],[condition]], "Poor","Fair","Average","Good","Excellent")</f>
        <v>Average</v>
      </c>
      <c r="P1704">
        <f ca="1">YEAR(TODAY())-Homes[[#This Row],[yr_built]]</f>
        <v>41</v>
      </c>
      <c r="Q1704">
        <v>0</v>
      </c>
      <c r="R1704">
        <f ca="1">IF(Homes[[#This Row],[yr_renovated]]&gt;0, YEAR(TODAY())-Homes[[#This Row],[yr_renovated]], YEAR(TODAY())-Homes[[#This Row],[yr_built]])</f>
        <v>41</v>
      </c>
      <c r="S1704">
        <v>1</v>
      </c>
      <c r="T1704" s="2">
        <v>41814</v>
      </c>
      <c r="U1704" s="3">
        <v>1.75</v>
      </c>
      <c r="V1704" s="4">
        <f>IFERROR(Homes[[#This Row],[sqft_above]]+Homes[[#This Row],[sqft_basement]]," ")</f>
        <v>2300</v>
      </c>
      <c r="W1704" s="4">
        <v>35722</v>
      </c>
      <c r="X1704">
        <v>0</v>
      </c>
      <c r="Y1704">
        <v>0</v>
      </c>
      <c r="Z1704">
        <v>3</v>
      </c>
      <c r="AA1704" s="4">
        <v>2300</v>
      </c>
      <c r="AB1704" s="4">
        <v>0</v>
      </c>
      <c r="AC1704">
        <v>1984</v>
      </c>
      <c r="AD1704" t="s">
        <v>1832</v>
      </c>
      <c r="AE1704" t="s">
        <v>120</v>
      </c>
      <c r="AF1704" t="s">
        <v>275</v>
      </c>
    </row>
    <row r="1705" spans="1:32">
      <c r="A1705" t="str">
        <f>PROPER(TRIM(Homes[[#This Row],[street]]))</f>
        <v>14012 163Rd Pl Se</v>
      </c>
      <c r="B1705" t="str">
        <f>PROPER(TRIM(Homes[[#This Row],[city]]))</f>
        <v>Renton</v>
      </c>
      <c r="C1705" t="str">
        <f>_xlfn.TEXTBEFORE(Homes[[#This Row],[statezip]]," ")</f>
        <v>WA</v>
      </c>
      <c r="D1705" s="6" t="str">
        <f>_xlfn.TEXTAFTER(Homes[[#This Row],[statezip]]," ")</f>
        <v>98059</v>
      </c>
      <c r="E1705" s="1">
        <v>519995</v>
      </c>
      <c r="F1705">
        <v>4</v>
      </c>
      <c r="G1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05" s="3" t="str">
        <f>Homes[[#This Row],[bedrooms]] &amp; " bd | " &amp; TEXT(Homes[[#This Row],[bathrooms]],"0.##") &amp; " ba"</f>
        <v>4 bd | 3. ba</v>
      </c>
      <c r="I1705" s="4">
        <v>2590</v>
      </c>
      <c r="J1705" s="1">
        <f>IFERROR(Homes[[#This Row],[price]]/Homes[[#This Row],[sqft_living]]," ")</f>
        <v>200.77027027027026</v>
      </c>
      <c r="K1705" s="4">
        <f>IFERROR(Homes[[#This Row],[sqft_lot]]/43560," ")</f>
        <v>0.14141414141414141</v>
      </c>
      <c r="L1705" t="str">
        <f>IF(Homes[[#This Row],[waterfront]]=1, "Yes","No")</f>
        <v>No</v>
      </c>
      <c r="M1705" s="4" t="str">
        <f>IF(Homes[[#This Row],[sqft_basement]]&gt;0, "Yes","No")</f>
        <v>No</v>
      </c>
      <c r="N1705" t="str">
        <f>CHOOSE(Homes[[#This Row],[view]]+1, "None","Fair","Good","Great","Excellent")</f>
        <v>None</v>
      </c>
      <c r="O1705" t="str">
        <f>CHOOSE(Homes[[#This Row],[condition]], "Poor","Fair","Average","Good","Excellent")</f>
        <v>Average</v>
      </c>
      <c r="P1705">
        <f ca="1">YEAR(TODAY())-Homes[[#This Row],[yr_built]]</f>
        <v>11</v>
      </c>
      <c r="Q1705">
        <v>0</v>
      </c>
      <c r="R1705">
        <f ca="1">IF(Homes[[#This Row],[yr_renovated]]&gt;0, YEAR(TODAY())-Homes[[#This Row],[yr_renovated]], YEAR(TODAY())-Homes[[#This Row],[yr_built]])</f>
        <v>11</v>
      </c>
      <c r="S1705">
        <v>2</v>
      </c>
      <c r="T1705" s="2">
        <v>41823</v>
      </c>
      <c r="U1705" s="3">
        <v>3</v>
      </c>
      <c r="V1705" s="4">
        <f>IFERROR(Homes[[#This Row],[sqft_above]]+Homes[[#This Row],[sqft_basement]]," ")</f>
        <v>2590</v>
      </c>
      <c r="W1705" s="4">
        <v>6160</v>
      </c>
      <c r="X1705">
        <v>0</v>
      </c>
      <c r="Y1705">
        <v>0</v>
      </c>
      <c r="Z1705">
        <v>3</v>
      </c>
      <c r="AA1705" s="4">
        <v>2590</v>
      </c>
      <c r="AB1705" s="4">
        <v>0</v>
      </c>
      <c r="AC1705">
        <v>2014</v>
      </c>
      <c r="AD1705" t="s">
        <v>1833</v>
      </c>
      <c r="AE1705" t="s">
        <v>319</v>
      </c>
      <c r="AF1705" t="s">
        <v>282</v>
      </c>
    </row>
    <row r="1706" spans="1:32">
      <c r="A1706" t="str">
        <f>PROPER(TRIM(Homes[[#This Row],[street]]))</f>
        <v>2019 182Nd Ave Ne</v>
      </c>
      <c r="B1706" t="str">
        <f>PROPER(TRIM(Homes[[#This Row],[city]]))</f>
        <v>Redmond</v>
      </c>
      <c r="C1706" t="str">
        <f>_xlfn.TEXTBEFORE(Homes[[#This Row],[statezip]]," ")</f>
        <v>WA</v>
      </c>
      <c r="D1706" s="6" t="str">
        <f>_xlfn.TEXTAFTER(Homes[[#This Row],[statezip]]," ")</f>
        <v>98052</v>
      </c>
      <c r="E1706" s="1">
        <v>519900</v>
      </c>
      <c r="F1706">
        <v>4</v>
      </c>
      <c r="G1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06" s="3" t="str">
        <f>Homes[[#This Row],[bedrooms]] &amp; " bd | " &amp; TEXT(Homes[[#This Row],[bathrooms]],"0.##") &amp; " ba"</f>
        <v>4 bd | 2. ba</v>
      </c>
      <c r="I1706" s="4">
        <v>1820</v>
      </c>
      <c r="J1706" s="1">
        <f>IFERROR(Homes[[#This Row],[price]]/Homes[[#This Row],[sqft_living]]," ")</f>
        <v>285.65934065934067</v>
      </c>
      <c r="K1706" s="4">
        <f>IFERROR(Homes[[#This Row],[sqft_lot]]/43560," ")</f>
        <v>0.21464646464646464</v>
      </c>
      <c r="L1706" t="str">
        <f>IF(Homes[[#This Row],[waterfront]]=1, "Yes","No")</f>
        <v>No</v>
      </c>
      <c r="M1706" s="4" t="str">
        <f>IF(Homes[[#This Row],[sqft_basement]]&gt;0, "Yes","No")</f>
        <v>No</v>
      </c>
      <c r="N1706" t="str">
        <f>CHOOSE(Homes[[#This Row],[view]]+1, "None","Fair","Good","Great","Excellent")</f>
        <v>None</v>
      </c>
      <c r="O1706" t="str">
        <f>CHOOSE(Homes[[#This Row],[condition]], "Poor","Fair","Average","Good","Excellent")</f>
        <v>Good</v>
      </c>
      <c r="P1706">
        <f ca="1">YEAR(TODAY())-Homes[[#This Row],[yr_built]]</f>
        <v>58</v>
      </c>
      <c r="Q1706">
        <v>0</v>
      </c>
      <c r="R1706">
        <f ca="1">IF(Homes[[#This Row],[yr_renovated]]&gt;0, YEAR(TODAY())-Homes[[#This Row],[yr_renovated]], YEAR(TODAY())-Homes[[#This Row],[yr_built]])</f>
        <v>58</v>
      </c>
      <c r="S1706">
        <v>1</v>
      </c>
      <c r="T1706" s="2">
        <v>41779</v>
      </c>
      <c r="U1706" s="3">
        <v>2</v>
      </c>
      <c r="V1706" s="4">
        <f>IFERROR(Homes[[#This Row],[sqft_above]]+Homes[[#This Row],[sqft_basement]]," ")</f>
        <v>1820</v>
      </c>
      <c r="W1706" s="4">
        <v>9350</v>
      </c>
      <c r="X1706">
        <v>0</v>
      </c>
      <c r="Y1706">
        <v>0</v>
      </c>
      <c r="Z1706">
        <v>4</v>
      </c>
      <c r="AA1706" s="4">
        <v>1820</v>
      </c>
      <c r="AB1706" s="4">
        <v>0</v>
      </c>
      <c r="AC1706">
        <v>1967</v>
      </c>
      <c r="AD1706" t="s">
        <v>1834</v>
      </c>
      <c r="AE1706" t="s">
        <v>137</v>
      </c>
      <c r="AF1706" t="s">
        <v>138</v>
      </c>
    </row>
    <row r="1707" spans="1:32">
      <c r="A1707" t="str">
        <f>PROPER(TRIM(Homes[[#This Row],[street]]))</f>
        <v>1316 Sw 172Nd St</v>
      </c>
      <c r="B1707" t="str">
        <f>PROPER(TRIM(Homes[[#This Row],[city]]))</f>
        <v>Normandy Park</v>
      </c>
      <c r="C1707" t="str">
        <f>_xlfn.TEXTBEFORE(Homes[[#This Row],[statezip]]," ")</f>
        <v>WA</v>
      </c>
      <c r="D1707" s="6" t="str">
        <f>_xlfn.TEXTAFTER(Homes[[#This Row],[statezip]]," ")</f>
        <v>98166</v>
      </c>
      <c r="E1707" s="1">
        <v>519000</v>
      </c>
      <c r="F1707">
        <v>5</v>
      </c>
      <c r="G1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07" s="3" t="str">
        <f>Homes[[#This Row],[bedrooms]] &amp; " bd | " &amp; TEXT(Homes[[#This Row],[bathrooms]],"0.##") &amp; " ba"</f>
        <v>5 bd | 2.25 ba</v>
      </c>
      <c r="I1707" s="4">
        <v>2570</v>
      </c>
      <c r="J1707" s="1">
        <f>IFERROR(Homes[[#This Row],[price]]/Homes[[#This Row],[sqft_living]]," ")</f>
        <v>201.9455252918288</v>
      </c>
      <c r="K1707" s="4">
        <f>IFERROR(Homes[[#This Row],[sqft_lot]]/43560," ")</f>
        <v>0.29967860422405879</v>
      </c>
      <c r="L1707" t="str">
        <f>IF(Homes[[#This Row],[waterfront]]=1, "Yes","No")</f>
        <v>No</v>
      </c>
      <c r="M1707" s="4" t="str">
        <f>IF(Homes[[#This Row],[sqft_basement]]&gt;0, "Yes","No")</f>
        <v>Yes</v>
      </c>
      <c r="N1707" t="str">
        <f>CHOOSE(Homes[[#This Row],[view]]+1, "None","Fair","Good","Great","Excellent")</f>
        <v>Fair</v>
      </c>
      <c r="O1707" t="str">
        <f>CHOOSE(Homes[[#This Row],[condition]], "Poor","Fair","Average","Good","Excellent")</f>
        <v>Average</v>
      </c>
      <c r="P1707">
        <f ca="1">YEAR(TODAY())-Homes[[#This Row],[yr_built]]</f>
        <v>75</v>
      </c>
      <c r="Q1707">
        <v>1992</v>
      </c>
      <c r="R1707">
        <f ca="1">IF(Homes[[#This Row],[yr_renovated]]&gt;0, YEAR(TODAY())-Homes[[#This Row],[yr_renovated]], YEAR(TODAY())-Homes[[#This Row],[yr_built]])</f>
        <v>33</v>
      </c>
      <c r="S1707">
        <v>1</v>
      </c>
      <c r="T1707" s="2">
        <v>41822</v>
      </c>
      <c r="U1707" s="3">
        <v>2.25</v>
      </c>
      <c r="V1707" s="4">
        <f>IFERROR(Homes[[#This Row],[sqft_above]]+Homes[[#This Row],[sqft_basement]]," ")</f>
        <v>2570</v>
      </c>
      <c r="W1707" s="4">
        <v>13054</v>
      </c>
      <c r="X1707">
        <v>0</v>
      </c>
      <c r="Y1707">
        <v>1</v>
      </c>
      <c r="Z1707">
        <v>3</v>
      </c>
      <c r="AA1707" s="4">
        <v>1470</v>
      </c>
      <c r="AB1707" s="4">
        <v>1100</v>
      </c>
      <c r="AC1707">
        <v>1950</v>
      </c>
      <c r="AD1707" t="s">
        <v>1835</v>
      </c>
      <c r="AE1707" t="s">
        <v>226</v>
      </c>
      <c r="AF1707" t="s">
        <v>227</v>
      </c>
    </row>
    <row r="1708" spans="1:32">
      <c r="A1708" t="str">
        <f>PROPER(TRIM(Homes[[#This Row],[street]]))</f>
        <v>18107-18199 6Th Ave Sw</v>
      </c>
      <c r="B1708" t="str">
        <f>PROPER(TRIM(Homes[[#This Row],[city]]))</f>
        <v>Normandy Park</v>
      </c>
      <c r="C1708" t="str">
        <f>_xlfn.TEXTBEFORE(Homes[[#This Row],[statezip]]," ")</f>
        <v>WA</v>
      </c>
      <c r="D1708" s="6" t="str">
        <f>_xlfn.TEXTAFTER(Homes[[#This Row],[statezip]]," ")</f>
        <v>98166</v>
      </c>
      <c r="E1708" s="1">
        <v>519000</v>
      </c>
      <c r="F1708">
        <v>3</v>
      </c>
      <c r="G1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08" s="3" t="str">
        <f>Homes[[#This Row],[bedrooms]] &amp; " bd | " &amp; TEXT(Homes[[#This Row],[bathrooms]],"0.##") &amp; " ba"</f>
        <v>3 bd | 2.75 ba</v>
      </c>
      <c r="I1708" s="4">
        <v>2020</v>
      </c>
      <c r="J1708" s="1">
        <f>IFERROR(Homes[[#This Row],[price]]/Homes[[#This Row],[sqft_living]]," ")</f>
        <v>256.93069306930693</v>
      </c>
      <c r="K1708" s="4">
        <f>IFERROR(Homes[[#This Row],[sqft_lot]]/43560," ")</f>
        <v>0.24664830119375575</v>
      </c>
      <c r="L1708" t="str">
        <f>IF(Homes[[#This Row],[waterfront]]=1, "Yes","No")</f>
        <v>No</v>
      </c>
      <c r="M1708" s="4" t="str">
        <f>IF(Homes[[#This Row],[sqft_basement]]&gt;0, "Yes","No")</f>
        <v>Yes</v>
      </c>
      <c r="N1708" t="str">
        <f>CHOOSE(Homes[[#This Row],[view]]+1, "None","Fair","Good","Great","Excellent")</f>
        <v>None</v>
      </c>
      <c r="O1708" t="str">
        <f>CHOOSE(Homes[[#This Row],[condition]], "Poor","Fair","Average","Good","Excellent")</f>
        <v>Excellent</v>
      </c>
      <c r="P1708">
        <f ca="1">YEAR(TODAY())-Homes[[#This Row],[yr_built]]</f>
        <v>71</v>
      </c>
      <c r="Q1708">
        <v>0</v>
      </c>
      <c r="R1708">
        <f ca="1">IF(Homes[[#This Row],[yr_renovated]]&gt;0, YEAR(TODAY())-Homes[[#This Row],[yr_renovated]], YEAR(TODAY())-Homes[[#This Row],[yr_built]])</f>
        <v>71</v>
      </c>
      <c r="S1708">
        <v>1</v>
      </c>
      <c r="T1708" s="2">
        <v>41809</v>
      </c>
      <c r="U1708" s="3">
        <v>2.75</v>
      </c>
      <c r="V1708" s="4">
        <f>IFERROR(Homes[[#This Row],[sqft_above]]+Homes[[#This Row],[sqft_basement]]," ")</f>
        <v>2020</v>
      </c>
      <c r="W1708" s="4">
        <v>10744</v>
      </c>
      <c r="X1708">
        <v>0</v>
      </c>
      <c r="Y1708">
        <v>0</v>
      </c>
      <c r="Z1708">
        <v>5</v>
      </c>
      <c r="AA1708" s="4">
        <v>1270</v>
      </c>
      <c r="AB1708" s="4">
        <v>750</v>
      </c>
      <c r="AC1708">
        <v>1954</v>
      </c>
      <c r="AD1708" t="s">
        <v>1836</v>
      </c>
      <c r="AE1708" t="s">
        <v>226</v>
      </c>
      <c r="AF1708" t="s">
        <v>227</v>
      </c>
    </row>
    <row r="1709" spans="1:32">
      <c r="A1709" t="str">
        <f>PROPER(TRIM(Homes[[#This Row],[street]]))</f>
        <v>8216 Linden Ave N</v>
      </c>
      <c r="B1709" t="str">
        <f>PROPER(TRIM(Homes[[#This Row],[city]]))</f>
        <v>Seattle</v>
      </c>
      <c r="C1709" t="str">
        <f>_xlfn.TEXTBEFORE(Homes[[#This Row],[statezip]]," ")</f>
        <v>WA</v>
      </c>
      <c r="D1709" s="6" t="str">
        <f>_xlfn.TEXTAFTER(Homes[[#This Row],[statezip]]," ")</f>
        <v>98103</v>
      </c>
      <c r="E1709" s="1">
        <v>519000</v>
      </c>
      <c r="F1709">
        <v>2</v>
      </c>
      <c r="G1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09" s="3" t="str">
        <f>Homes[[#This Row],[bedrooms]] &amp; " bd | " &amp; TEXT(Homes[[#This Row],[bathrooms]],"0.##") &amp; " ba"</f>
        <v>2 bd | 1. ba</v>
      </c>
      <c r="I1709" s="4">
        <v>830</v>
      </c>
      <c r="J1709" s="1">
        <f>IFERROR(Homes[[#This Row],[price]]/Homes[[#This Row],[sqft_living]]," ")</f>
        <v>625.30120481927713</v>
      </c>
      <c r="K1709" s="4">
        <f>IFERROR(Homes[[#This Row],[sqft_lot]]/43560," ")</f>
        <v>6.4738292011019286E-2</v>
      </c>
      <c r="L1709" t="str">
        <f>IF(Homes[[#This Row],[waterfront]]=1, "Yes","No")</f>
        <v>No</v>
      </c>
      <c r="M1709" s="4" t="str">
        <f>IF(Homes[[#This Row],[sqft_basement]]&gt;0, "Yes","No")</f>
        <v>No</v>
      </c>
      <c r="N1709" t="str">
        <f>CHOOSE(Homes[[#This Row],[view]]+1, "None","Fair","Good","Great","Excellent")</f>
        <v>None</v>
      </c>
      <c r="O1709" t="str">
        <f>CHOOSE(Homes[[#This Row],[condition]], "Poor","Fair","Average","Good","Excellent")</f>
        <v>Good</v>
      </c>
      <c r="P1709">
        <f ca="1">YEAR(TODAY())-Homes[[#This Row],[yr_built]]</f>
        <v>105</v>
      </c>
      <c r="Q1709">
        <v>0</v>
      </c>
      <c r="R1709">
        <f ca="1">IF(Homes[[#This Row],[yr_renovated]]&gt;0, YEAR(TODAY())-Homes[[#This Row],[yr_renovated]], YEAR(TODAY())-Homes[[#This Row],[yr_built]])</f>
        <v>105</v>
      </c>
      <c r="S1709">
        <v>1</v>
      </c>
      <c r="T1709" s="2">
        <v>41794</v>
      </c>
      <c r="U1709" s="3">
        <v>1</v>
      </c>
      <c r="V1709" s="4">
        <f>IFERROR(Homes[[#This Row],[sqft_above]]+Homes[[#This Row],[sqft_basement]]," ")</f>
        <v>830</v>
      </c>
      <c r="W1709" s="4">
        <v>2820</v>
      </c>
      <c r="X1709">
        <v>0</v>
      </c>
      <c r="Y1709">
        <v>0</v>
      </c>
      <c r="Z1709">
        <v>4</v>
      </c>
      <c r="AA1709" s="4">
        <v>830</v>
      </c>
      <c r="AB1709" s="4">
        <v>0</v>
      </c>
      <c r="AC1709">
        <v>1920</v>
      </c>
      <c r="AD1709" t="s">
        <v>991</v>
      </c>
      <c r="AE1709" t="s">
        <v>49</v>
      </c>
      <c r="AF1709" t="s">
        <v>172</v>
      </c>
    </row>
    <row r="1710" spans="1:32">
      <c r="A1710" t="str">
        <f>PROPER(TRIM(Homes[[#This Row],[street]]))</f>
        <v>1124 Nw 56Th St</v>
      </c>
      <c r="B1710" t="str">
        <f>PROPER(TRIM(Homes[[#This Row],[city]]))</f>
        <v>Seattle</v>
      </c>
      <c r="C1710" t="str">
        <f>_xlfn.TEXTBEFORE(Homes[[#This Row],[statezip]]," ")</f>
        <v>WA</v>
      </c>
      <c r="D1710" s="6" t="str">
        <f>_xlfn.TEXTAFTER(Homes[[#This Row],[statezip]]," ")</f>
        <v>98107</v>
      </c>
      <c r="E1710" s="1">
        <v>519000</v>
      </c>
      <c r="F1710">
        <v>4</v>
      </c>
      <c r="G1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0" s="3" t="str">
        <f>Homes[[#This Row],[bedrooms]] &amp; " bd | " &amp; TEXT(Homes[[#This Row],[bathrooms]],"0.##") &amp; " ba"</f>
        <v>4 bd | 2.5 ba</v>
      </c>
      <c r="I1710" s="4">
        <v>1950</v>
      </c>
      <c r="J1710" s="1">
        <f>IFERROR(Homes[[#This Row],[price]]/Homes[[#This Row],[sqft_living]]," ")</f>
        <v>266.15384615384613</v>
      </c>
      <c r="K1710" s="4">
        <f>IFERROR(Homes[[#This Row],[sqft_lot]]/43560," ")</f>
        <v>6.0078053259871443E-2</v>
      </c>
      <c r="L1710" t="str">
        <f>IF(Homes[[#This Row],[waterfront]]=1, "Yes","No")</f>
        <v>No</v>
      </c>
      <c r="M1710" s="4" t="str">
        <f>IF(Homes[[#This Row],[sqft_basement]]&gt;0, "Yes","No")</f>
        <v>Yes</v>
      </c>
      <c r="N1710" t="str">
        <f>CHOOSE(Homes[[#This Row],[view]]+1, "None","Fair","Good","Great","Excellent")</f>
        <v>None</v>
      </c>
      <c r="O1710" t="str">
        <f>CHOOSE(Homes[[#This Row],[condition]], "Poor","Fair","Average","Good","Excellent")</f>
        <v>Good</v>
      </c>
      <c r="P1710">
        <f ca="1">YEAR(TODAY())-Homes[[#This Row],[yr_built]]</f>
        <v>115</v>
      </c>
      <c r="Q1710">
        <v>0</v>
      </c>
      <c r="R1710">
        <f ca="1">IF(Homes[[#This Row],[yr_renovated]]&gt;0, YEAR(TODAY())-Homes[[#This Row],[yr_renovated]], YEAR(TODAY())-Homes[[#This Row],[yr_built]])</f>
        <v>115</v>
      </c>
      <c r="S1710">
        <v>1.5</v>
      </c>
      <c r="T1710" s="2">
        <v>41815</v>
      </c>
      <c r="U1710" s="3">
        <v>2.5</v>
      </c>
      <c r="V1710" s="4">
        <f>IFERROR(Homes[[#This Row],[sqft_above]]+Homes[[#This Row],[sqft_basement]]," ")</f>
        <v>1950</v>
      </c>
      <c r="W1710" s="4">
        <v>2617</v>
      </c>
      <c r="X1710">
        <v>0</v>
      </c>
      <c r="Y1710">
        <v>0</v>
      </c>
      <c r="Z1710">
        <v>4</v>
      </c>
      <c r="AA1710" s="4">
        <v>1250</v>
      </c>
      <c r="AB1710" s="4">
        <v>700</v>
      </c>
      <c r="AC1710">
        <v>1910</v>
      </c>
      <c r="AD1710" t="s">
        <v>1837</v>
      </c>
      <c r="AE1710" t="s">
        <v>49</v>
      </c>
      <c r="AF1710" t="s">
        <v>62</v>
      </c>
    </row>
    <row r="1711" spans="1:32">
      <c r="A1711" t="str">
        <f>PROPER(TRIM(Homes[[#This Row],[street]]))</f>
        <v>2527 154Th Ave Se</v>
      </c>
      <c r="B1711" t="str">
        <f>PROPER(TRIM(Homes[[#This Row],[city]]))</f>
        <v>Bellevue</v>
      </c>
      <c r="C1711" t="str">
        <f>_xlfn.TEXTBEFORE(Homes[[#This Row],[statezip]]," ")</f>
        <v>WA</v>
      </c>
      <c r="D1711" s="6" t="str">
        <f>_xlfn.TEXTAFTER(Homes[[#This Row],[statezip]]," ")</f>
        <v>98007</v>
      </c>
      <c r="E1711" s="1">
        <v>518000</v>
      </c>
      <c r="F1711">
        <v>3</v>
      </c>
      <c r="G1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11" s="3" t="str">
        <f>Homes[[#This Row],[bedrooms]] &amp; " bd | " &amp; TEXT(Homes[[#This Row],[bathrooms]],"0.##") &amp; " ba"</f>
        <v>3 bd | 1.5 ba</v>
      </c>
      <c r="I1711" s="4">
        <v>1430</v>
      </c>
      <c r="J1711" s="1">
        <f>IFERROR(Homes[[#This Row],[price]]/Homes[[#This Row],[sqft_living]]," ")</f>
        <v>362.23776223776224</v>
      </c>
      <c r="K1711" s="4">
        <f>IFERROR(Homes[[#This Row],[sqft_lot]]/43560," ")</f>
        <v>0.18365472910927455</v>
      </c>
      <c r="L1711" t="str">
        <f>IF(Homes[[#This Row],[waterfront]]=1, "Yes","No")</f>
        <v>No</v>
      </c>
      <c r="M1711" s="4" t="str">
        <f>IF(Homes[[#This Row],[sqft_basement]]&gt;0, "Yes","No")</f>
        <v>No</v>
      </c>
      <c r="N1711" t="str">
        <f>CHOOSE(Homes[[#This Row],[view]]+1, "None","Fair","Good","Great","Excellent")</f>
        <v>None</v>
      </c>
      <c r="O1711" t="str">
        <f>CHOOSE(Homes[[#This Row],[condition]], "Poor","Fair","Average","Good","Excellent")</f>
        <v>Good</v>
      </c>
      <c r="P1711">
        <f ca="1">YEAR(TODAY())-Homes[[#This Row],[yr_built]]</f>
        <v>69</v>
      </c>
      <c r="Q1711">
        <v>0</v>
      </c>
      <c r="R1711">
        <f ca="1">IF(Homes[[#This Row],[yr_renovated]]&gt;0, YEAR(TODAY())-Homes[[#This Row],[yr_renovated]], YEAR(TODAY())-Homes[[#This Row],[yr_built]])</f>
        <v>69</v>
      </c>
      <c r="S1711">
        <v>1</v>
      </c>
      <c r="T1711" s="2">
        <v>41765</v>
      </c>
      <c r="U1711" s="3">
        <v>1.5</v>
      </c>
      <c r="V1711" s="4">
        <f>IFERROR(Homes[[#This Row],[sqft_above]]+Homes[[#This Row],[sqft_basement]]," ")</f>
        <v>1430</v>
      </c>
      <c r="W1711" s="4">
        <v>8000</v>
      </c>
      <c r="X1711">
        <v>0</v>
      </c>
      <c r="Y1711">
        <v>0</v>
      </c>
      <c r="Z1711">
        <v>4</v>
      </c>
      <c r="AA1711" s="4">
        <v>1430</v>
      </c>
      <c r="AB1711" s="4">
        <v>0</v>
      </c>
      <c r="AC1711">
        <v>1956</v>
      </c>
      <c r="AD1711" t="s">
        <v>1838</v>
      </c>
      <c r="AE1711" t="s">
        <v>33</v>
      </c>
      <c r="AF1711" t="s">
        <v>264</v>
      </c>
    </row>
    <row r="1712" spans="1:32">
      <c r="A1712" t="str">
        <f>PROPER(TRIM(Homes[[#This Row],[street]]))</f>
        <v>10342 162Nd Pl Ne</v>
      </c>
      <c r="B1712" t="str">
        <f>PROPER(TRIM(Homes[[#This Row],[city]]))</f>
        <v>Redmond</v>
      </c>
      <c r="C1712" t="str">
        <f>_xlfn.TEXTBEFORE(Homes[[#This Row],[statezip]]," ")</f>
        <v>WA</v>
      </c>
      <c r="D1712" s="6" t="str">
        <f>_xlfn.TEXTAFTER(Homes[[#This Row],[statezip]]," ")</f>
        <v>98052</v>
      </c>
      <c r="E1712" s="1">
        <v>518000</v>
      </c>
      <c r="F1712">
        <v>4</v>
      </c>
      <c r="G1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2" s="3" t="str">
        <f>Homes[[#This Row],[bedrooms]] &amp; " bd | " &amp; TEXT(Homes[[#This Row],[bathrooms]],"0.##") &amp; " ba"</f>
        <v>4 bd | 2.5 ba</v>
      </c>
      <c r="I1712" s="4">
        <v>1740</v>
      </c>
      <c r="J1712" s="1">
        <f>IFERROR(Homes[[#This Row],[price]]/Homes[[#This Row],[sqft_living]]," ")</f>
        <v>297.70114942528738</v>
      </c>
      <c r="K1712" s="4">
        <f>IFERROR(Homes[[#This Row],[sqft_lot]]/43560," ")</f>
        <v>0.17217630853994489</v>
      </c>
      <c r="L1712" t="str">
        <f>IF(Homes[[#This Row],[waterfront]]=1, "Yes","No")</f>
        <v>No</v>
      </c>
      <c r="M1712" s="4" t="str">
        <f>IF(Homes[[#This Row],[sqft_basement]]&gt;0, "Yes","No")</f>
        <v>Yes</v>
      </c>
      <c r="N1712" t="str">
        <f>CHOOSE(Homes[[#This Row],[view]]+1, "None","Fair","Good","Great","Excellent")</f>
        <v>None</v>
      </c>
      <c r="O1712" t="str">
        <f>CHOOSE(Homes[[#This Row],[condition]], "Poor","Fair","Average","Good","Excellent")</f>
        <v>Good</v>
      </c>
      <c r="P1712">
        <f ca="1">YEAR(TODAY())-Homes[[#This Row],[yr_built]]</f>
        <v>49</v>
      </c>
      <c r="Q1712">
        <v>1992</v>
      </c>
      <c r="R1712">
        <f ca="1">IF(Homes[[#This Row],[yr_renovated]]&gt;0, YEAR(TODAY())-Homes[[#This Row],[yr_renovated]], YEAR(TODAY())-Homes[[#This Row],[yr_built]])</f>
        <v>33</v>
      </c>
      <c r="S1712">
        <v>1</v>
      </c>
      <c r="T1712" s="2">
        <v>41806</v>
      </c>
      <c r="U1712" s="3">
        <v>2.5</v>
      </c>
      <c r="V1712" s="4">
        <f>IFERROR(Homes[[#This Row],[sqft_above]]+Homes[[#This Row],[sqft_basement]]," ")</f>
        <v>1740</v>
      </c>
      <c r="W1712" s="4">
        <v>7500</v>
      </c>
      <c r="X1712">
        <v>0</v>
      </c>
      <c r="Y1712">
        <v>0</v>
      </c>
      <c r="Z1712">
        <v>4</v>
      </c>
      <c r="AA1712" s="4">
        <v>1220</v>
      </c>
      <c r="AB1712" s="4">
        <v>520</v>
      </c>
      <c r="AC1712">
        <v>1976</v>
      </c>
      <c r="AD1712" t="s">
        <v>1839</v>
      </c>
      <c r="AE1712" t="s">
        <v>137</v>
      </c>
      <c r="AF1712" t="s">
        <v>138</v>
      </c>
    </row>
    <row r="1713" spans="1:32">
      <c r="A1713" t="str">
        <f>PROPER(TRIM(Homes[[#This Row],[street]]))</f>
        <v>8354 11Th Ave Nw</v>
      </c>
      <c r="B1713" t="str">
        <f>PROPER(TRIM(Homes[[#This Row],[city]]))</f>
        <v>Seattle</v>
      </c>
      <c r="C1713" t="str">
        <f>_xlfn.TEXTBEFORE(Homes[[#This Row],[statezip]]," ")</f>
        <v>WA</v>
      </c>
      <c r="D1713" s="6" t="str">
        <f>_xlfn.TEXTAFTER(Homes[[#This Row],[statezip]]," ")</f>
        <v>98117</v>
      </c>
      <c r="E1713" s="1">
        <v>518000</v>
      </c>
      <c r="F1713">
        <v>3</v>
      </c>
      <c r="G1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3" s="3" t="str">
        <f>Homes[[#This Row],[bedrooms]] &amp; " bd | " &amp; TEXT(Homes[[#This Row],[bathrooms]],"0.##") &amp; " ba"</f>
        <v>3 bd | 2.5 ba</v>
      </c>
      <c r="I1713" s="4">
        <v>1680</v>
      </c>
      <c r="J1713" s="1">
        <f>IFERROR(Homes[[#This Row],[price]]/Homes[[#This Row],[sqft_living]]," ")</f>
        <v>308.33333333333331</v>
      </c>
      <c r="K1713" s="4">
        <f>IFERROR(Homes[[#This Row],[sqft_lot]]/43560," ")</f>
        <v>4.8117539026629935E-2</v>
      </c>
      <c r="L1713" t="str">
        <f>IF(Homes[[#This Row],[waterfront]]=1, "Yes","No")</f>
        <v>No</v>
      </c>
      <c r="M1713" s="4" t="str">
        <f>IF(Homes[[#This Row],[sqft_basement]]&gt;0, "Yes","No")</f>
        <v>Yes</v>
      </c>
      <c r="N1713" t="str">
        <f>CHOOSE(Homes[[#This Row],[view]]+1, "None","Fair","Good","Great","Excellent")</f>
        <v>None</v>
      </c>
      <c r="O1713" t="str">
        <f>CHOOSE(Homes[[#This Row],[condition]], "Poor","Fair","Average","Good","Excellent")</f>
        <v>Average</v>
      </c>
      <c r="P1713">
        <f ca="1">YEAR(TODAY())-Homes[[#This Row],[yr_built]]</f>
        <v>17</v>
      </c>
      <c r="Q1713">
        <v>0</v>
      </c>
      <c r="R1713">
        <f ca="1">IF(Homes[[#This Row],[yr_renovated]]&gt;0, YEAR(TODAY())-Homes[[#This Row],[yr_renovated]], YEAR(TODAY())-Homes[[#This Row],[yr_built]])</f>
        <v>17</v>
      </c>
      <c r="S1713">
        <v>2</v>
      </c>
      <c r="T1713" s="2">
        <v>41778</v>
      </c>
      <c r="U1713" s="3">
        <v>2.5</v>
      </c>
      <c r="V1713" s="4">
        <f>IFERROR(Homes[[#This Row],[sqft_above]]+Homes[[#This Row],[sqft_basement]]," ")</f>
        <v>1680</v>
      </c>
      <c r="W1713" s="4">
        <v>2096</v>
      </c>
      <c r="X1713">
        <v>0</v>
      </c>
      <c r="Y1713">
        <v>0</v>
      </c>
      <c r="Z1713">
        <v>3</v>
      </c>
      <c r="AA1713" s="4">
        <v>1380</v>
      </c>
      <c r="AB1713" s="4">
        <v>300</v>
      </c>
      <c r="AC1713">
        <v>2008</v>
      </c>
      <c r="AD1713" t="s">
        <v>1840</v>
      </c>
      <c r="AE1713" t="s">
        <v>49</v>
      </c>
      <c r="AF1713" t="s">
        <v>204</v>
      </c>
    </row>
    <row r="1714" spans="1:32">
      <c r="A1714" t="str">
        <f>PROPER(TRIM(Homes[[#This Row],[street]]))</f>
        <v>1103 26Th Ave</v>
      </c>
      <c r="B1714" t="str">
        <f>PROPER(TRIM(Homes[[#This Row],[city]]))</f>
        <v>Seattle</v>
      </c>
      <c r="C1714" t="str">
        <f>_xlfn.TEXTBEFORE(Homes[[#This Row],[statezip]]," ")</f>
        <v>WA</v>
      </c>
      <c r="D1714" s="6" t="str">
        <f>_xlfn.TEXTAFTER(Homes[[#This Row],[statezip]]," ")</f>
        <v>98122</v>
      </c>
      <c r="E1714" s="1">
        <v>517000</v>
      </c>
      <c r="F1714">
        <v>2</v>
      </c>
      <c r="G1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14" s="3" t="str">
        <f>Homes[[#This Row],[bedrooms]] &amp; " bd | " &amp; TEXT(Homes[[#This Row],[bathrooms]],"0.##") &amp; " ba"</f>
        <v>2 bd | 1.5 ba</v>
      </c>
      <c r="I1714" s="4">
        <v>1920</v>
      </c>
      <c r="J1714" s="1">
        <f>IFERROR(Homes[[#This Row],[price]]/Homes[[#This Row],[sqft_living]]," ")</f>
        <v>269.27083333333331</v>
      </c>
      <c r="K1714" s="4">
        <f>IFERROR(Homes[[#This Row],[sqft_lot]]/43560," ")</f>
        <v>7.8236914600550961E-2</v>
      </c>
      <c r="L1714" t="str">
        <f>IF(Homes[[#This Row],[waterfront]]=1, "Yes","No")</f>
        <v>No</v>
      </c>
      <c r="M1714" s="4" t="str">
        <f>IF(Homes[[#This Row],[sqft_basement]]&gt;0, "Yes","No")</f>
        <v>Yes</v>
      </c>
      <c r="N1714" t="str">
        <f>CHOOSE(Homes[[#This Row],[view]]+1, "None","Fair","Good","Great","Excellent")</f>
        <v>None</v>
      </c>
      <c r="O1714" t="str">
        <f>CHOOSE(Homes[[#This Row],[condition]], "Poor","Fair","Average","Good","Excellent")</f>
        <v>Good</v>
      </c>
      <c r="P1714">
        <f ca="1">YEAR(TODAY())-Homes[[#This Row],[yr_built]]</f>
        <v>113</v>
      </c>
      <c r="Q1714">
        <v>1989</v>
      </c>
      <c r="R1714">
        <f ca="1">IF(Homes[[#This Row],[yr_renovated]]&gt;0, YEAR(TODAY())-Homes[[#This Row],[yr_renovated]], YEAR(TODAY())-Homes[[#This Row],[yr_built]])</f>
        <v>36</v>
      </c>
      <c r="S1714">
        <v>1</v>
      </c>
      <c r="T1714" s="2">
        <v>41828</v>
      </c>
      <c r="U1714" s="3">
        <v>1.5</v>
      </c>
      <c r="V1714" s="4">
        <f>IFERROR(Homes[[#This Row],[sqft_above]]+Homes[[#This Row],[sqft_basement]]," ")</f>
        <v>1920</v>
      </c>
      <c r="W1714" s="4">
        <v>3408</v>
      </c>
      <c r="X1714">
        <v>0</v>
      </c>
      <c r="Y1714">
        <v>0</v>
      </c>
      <c r="Z1714">
        <v>4</v>
      </c>
      <c r="AA1714" s="4">
        <v>960</v>
      </c>
      <c r="AB1714" s="4">
        <v>960</v>
      </c>
      <c r="AC1714">
        <v>1912</v>
      </c>
      <c r="AD1714" t="s">
        <v>1841</v>
      </c>
      <c r="AE1714" t="s">
        <v>49</v>
      </c>
      <c r="AF1714" t="s">
        <v>302</v>
      </c>
    </row>
    <row r="1715" spans="1:32">
      <c r="A1715" t="str">
        <f>PROPER(TRIM(Homes[[#This Row],[street]]))</f>
        <v>416 19Th Ave E</v>
      </c>
      <c r="B1715" t="str">
        <f>PROPER(TRIM(Homes[[#This Row],[city]]))</f>
        <v>Seattle</v>
      </c>
      <c r="C1715" t="str">
        <f>_xlfn.TEXTBEFORE(Homes[[#This Row],[statezip]]," ")</f>
        <v>WA</v>
      </c>
      <c r="D1715" s="6" t="str">
        <f>_xlfn.TEXTAFTER(Homes[[#This Row],[statezip]]," ")</f>
        <v>98112</v>
      </c>
      <c r="E1715" s="1">
        <v>516500</v>
      </c>
      <c r="F1715">
        <v>1</v>
      </c>
      <c r="G1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1/4</v>
      </c>
      <c r="H1715" s="3" t="str">
        <f>Homes[[#This Row],[bedrooms]] &amp; " bd | " &amp; TEXT(Homes[[#This Row],[bathrooms]],"0.##") &amp; " ba"</f>
        <v>1 bd | 1.25 ba</v>
      </c>
      <c r="I1715" s="4">
        <v>1100</v>
      </c>
      <c r="J1715" s="1">
        <f>IFERROR(Homes[[#This Row],[price]]/Homes[[#This Row],[sqft_living]]," ")</f>
        <v>469.54545454545456</v>
      </c>
      <c r="K1715" s="4">
        <f>IFERROR(Homes[[#This Row],[sqft_lot]]/43560," ")</f>
        <v>1.4646464646464647E-2</v>
      </c>
      <c r="L1715" t="str">
        <f>IF(Homes[[#This Row],[waterfront]]=1, "Yes","No")</f>
        <v>No</v>
      </c>
      <c r="M1715" s="4" t="str">
        <f>IF(Homes[[#This Row],[sqft_basement]]&gt;0, "Yes","No")</f>
        <v>No</v>
      </c>
      <c r="N1715" t="str">
        <f>CHOOSE(Homes[[#This Row],[view]]+1, "None","Fair","Good","Great","Excellent")</f>
        <v>None</v>
      </c>
      <c r="O1715" t="str">
        <f>CHOOSE(Homes[[#This Row],[condition]], "Poor","Fair","Average","Good","Excellent")</f>
        <v>Average</v>
      </c>
      <c r="P1715">
        <f ca="1">YEAR(TODAY())-Homes[[#This Row],[yr_built]]</f>
        <v>11</v>
      </c>
      <c r="Q1715">
        <v>0</v>
      </c>
      <c r="R1715">
        <f ca="1">IF(Homes[[#This Row],[yr_renovated]]&gt;0, YEAR(TODAY())-Homes[[#This Row],[yr_renovated]], YEAR(TODAY())-Homes[[#This Row],[yr_built]])</f>
        <v>11</v>
      </c>
      <c r="S1715">
        <v>3</v>
      </c>
      <c r="T1715" s="2">
        <v>41817</v>
      </c>
      <c r="U1715" s="3">
        <v>1.25</v>
      </c>
      <c r="V1715" s="4">
        <f>IFERROR(Homes[[#This Row],[sqft_above]]+Homes[[#This Row],[sqft_basement]]," ")</f>
        <v>1100</v>
      </c>
      <c r="W1715" s="4">
        <v>638</v>
      </c>
      <c r="X1715">
        <v>0</v>
      </c>
      <c r="Y1715">
        <v>0</v>
      </c>
      <c r="Z1715">
        <v>3</v>
      </c>
      <c r="AA1715" s="4">
        <v>1100</v>
      </c>
      <c r="AB1715" s="4">
        <v>0</v>
      </c>
      <c r="AC1715">
        <v>2014</v>
      </c>
      <c r="AD1715" t="s">
        <v>1842</v>
      </c>
      <c r="AE1715" t="s">
        <v>49</v>
      </c>
      <c r="AF1715" t="s">
        <v>64</v>
      </c>
    </row>
    <row r="1716" spans="1:32">
      <c r="A1716" t="str">
        <f>PROPER(TRIM(Homes[[#This Row],[street]]))</f>
        <v>4836 S Findlay St</v>
      </c>
      <c r="B1716" t="str">
        <f>PROPER(TRIM(Homes[[#This Row],[city]]))</f>
        <v>Seattle</v>
      </c>
      <c r="C1716" t="str">
        <f>_xlfn.TEXTBEFORE(Homes[[#This Row],[statezip]]," ")</f>
        <v>WA</v>
      </c>
      <c r="D1716" s="6" t="str">
        <f>_xlfn.TEXTAFTER(Homes[[#This Row],[statezip]]," ")</f>
        <v>98118</v>
      </c>
      <c r="E1716" s="1">
        <v>516200</v>
      </c>
      <c r="F1716">
        <v>3</v>
      </c>
      <c r="G1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16" s="3" t="str">
        <f>Homes[[#This Row],[bedrooms]] &amp; " bd | " &amp; TEXT(Homes[[#This Row],[bathrooms]],"0.##") &amp; " ba"</f>
        <v>3 bd | 2. ba</v>
      </c>
      <c r="I1716" s="4">
        <v>2110</v>
      </c>
      <c r="J1716" s="1">
        <f>IFERROR(Homes[[#This Row],[price]]/Homes[[#This Row],[sqft_living]]," ")</f>
        <v>244.64454976303318</v>
      </c>
      <c r="K1716" s="4">
        <f>IFERROR(Homes[[#This Row],[sqft_lot]]/43560," ")</f>
        <v>0.11822773186409551</v>
      </c>
      <c r="L1716" t="str">
        <f>IF(Homes[[#This Row],[waterfront]]=1, "Yes","No")</f>
        <v>No</v>
      </c>
      <c r="M1716" s="4" t="str">
        <f>IF(Homes[[#This Row],[sqft_basement]]&gt;0, "Yes","No")</f>
        <v>Yes</v>
      </c>
      <c r="N1716" t="str">
        <f>CHOOSE(Homes[[#This Row],[view]]+1, "None","Fair","Good","Great","Excellent")</f>
        <v>None</v>
      </c>
      <c r="O1716" t="str">
        <f>CHOOSE(Homes[[#This Row],[condition]], "Poor","Fair","Average","Good","Excellent")</f>
        <v>Excellent</v>
      </c>
      <c r="P1716">
        <f ca="1">YEAR(TODAY())-Homes[[#This Row],[yr_built]]</f>
        <v>106</v>
      </c>
      <c r="Q1716">
        <v>1934</v>
      </c>
      <c r="R1716">
        <f ca="1">IF(Homes[[#This Row],[yr_renovated]]&gt;0, YEAR(TODAY())-Homes[[#This Row],[yr_renovated]], YEAR(TODAY())-Homes[[#This Row],[yr_built]])</f>
        <v>91</v>
      </c>
      <c r="S1716">
        <v>1</v>
      </c>
      <c r="T1716" s="2">
        <v>41800</v>
      </c>
      <c r="U1716" s="3">
        <v>2</v>
      </c>
      <c r="V1716" s="4">
        <f>IFERROR(Homes[[#This Row],[sqft_above]]+Homes[[#This Row],[sqft_basement]]," ")</f>
        <v>2110</v>
      </c>
      <c r="W1716" s="4">
        <v>5150</v>
      </c>
      <c r="X1716">
        <v>0</v>
      </c>
      <c r="Y1716">
        <v>0</v>
      </c>
      <c r="Z1716">
        <v>5</v>
      </c>
      <c r="AA1716" s="4">
        <v>1080</v>
      </c>
      <c r="AB1716" s="4">
        <v>1030</v>
      </c>
      <c r="AC1716">
        <v>1919</v>
      </c>
      <c r="AD1716" t="s">
        <v>1843</v>
      </c>
      <c r="AE1716" t="s">
        <v>49</v>
      </c>
      <c r="AF1716" t="s">
        <v>229</v>
      </c>
    </row>
    <row r="1717" spans="1:32">
      <c r="A1717" t="str">
        <f>PROPER(TRIM(Homes[[#This Row],[street]]))</f>
        <v>8816 Venn Ave Se</v>
      </c>
      <c r="B1717" t="str">
        <f>PROPER(TRIM(Homes[[#This Row],[city]]))</f>
        <v>Snoqualmie</v>
      </c>
      <c r="C1717" t="str">
        <f>_xlfn.TEXTBEFORE(Homes[[#This Row],[statezip]]," ")</f>
        <v>WA</v>
      </c>
      <c r="D1717" s="6" t="str">
        <f>_xlfn.TEXTAFTER(Homes[[#This Row],[statezip]]," ")</f>
        <v>98065</v>
      </c>
      <c r="E1717" s="1">
        <v>516000</v>
      </c>
      <c r="F1717">
        <v>4</v>
      </c>
      <c r="G1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17" s="3" t="str">
        <f>Homes[[#This Row],[bedrooms]] &amp; " bd | " &amp; TEXT(Homes[[#This Row],[bathrooms]],"0.##") &amp; " ba"</f>
        <v>4 bd | 3.5 ba</v>
      </c>
      <c r="I1717" s="4">
        <v>2550</v>
      </c>
      <c r="J1717" s="1">
        <f>IFERROR(Homes[[#This Row],[price]]/Homes[[#This Row],[sqft_living]]," ")</f>
        <v>202.35294117647058</v>
      </c>
      <c r="K1717" s="4">
        <f>IFERROR(Homes[[#This Row],[sqft_lot]]/43560," ")</f>
        <v>0.19967860422405878</v>
      </c>
      <c r="L1717" t="str">
        <f>IF(Homes[[#This Row],[waterfront]]=1, "Yes","No")</f>
        <v>No</v>
      </c>
      <c r="M1717" s="4" t="str">
        <f>IF(Homes[[#This Row],[sqft_basement]]&gt;0, "Yes","No")</f>
        <v>No</v>
      </c>
      <c r="N1717" t="str">
        <f>CHOOSE(Homes[[#This Row],[view]]+1, "None","Fair","Good","Great","Excellent")</f>
        <v>None</v>
      </c>
      <c r="O1717" t="str">
        <f>CHOOSE(Homes[[#This Row],[condition]], "Poor","Fair","Average","Good","Excellent")</f>
        <v>Average</v>
      </c>
      <c r="P1717">
        <f ca="1">YEAR(TODAY())-Homes[[#This Row],[yr_built]]</f>
        <v>18</v>
      </c>
      <c r="Q1717">
        <v>0</v>
      </c>
      <c r="R1717">
        <f ca="1">IF(Homes[[#This Row],[yr_renovated]]&gt;0, YEAR(TODAY())-Homes[[#This Row],[yr_renovated]], YEAR(TODAY())-Homes[[#This Row],[yr_built]])</f>
        <v>18</v>
      </c>
      <c r="S1717">
        <v>2</v>
      </c>
      <c r="T1717" s="2">
        <v>41801</v>
      </c>
      <c r="U1717" s="3">
        <v>3.5</v>
      </c>
      <c r="V1717" s="4">
        <f>IFERROR(Homes[[#This Row],[sqft_above]]+Homes[[#This Row],[sqft_basement]]," ")</f>
        <v>2550</v>
      </c>
      <c r="W1717" s="4">
        <v>8698</v>
      </c>
      <c r="X1717">
        <v>0</v>
      </c>
      <c r="Y1717">
        <v>0</v>
      </c>
      <c r="Z1717">
        <v>3</v>
      </c>
      <c r="AA1717" s="4">
        <v>2550</v>
      </c>
      <c r="AB1717" s="4">
        <v>0</v>
      </c>
      <c r="AC1717">
        <v>2007</v>
      </c>
      <c r="AD1717" t="s">
        <v>1844</v>
      </c>
      <c r="AE1717" t="s">
        <v>313</v>
      </c>
      <c r="AF1717" t="s">
        <v>314</v>
      </c>
    </row>
    <row r="1718" spans="1:32">
      <c r="A1718" t="str">
        <f>PROPER(TRIM(Homes[[#This Row],[street]]))</f>
        <v>14821 272Nd Pl Ne</v>
      </c>
      <c r="B1718" t="str">
        <f>PROPER(TRIM(Homes[[#This Row],[city]]))</f>
        <v>Duvall</v>
      </c>
      <c r="C1718" t="str">
        <f>_xlfn.TEXTBEFORE(Homes[[#This Row],[statezip]]," ")</f>
        <v>WA</v>
      </c>
      <c r="D1718" s="6" t="str">
        <f>_xlfn.TEXTAFTER(Homes[[#This Row],[statezip]]," ")</f>
        <v>98019</v>
      </c>
      <c r="E1718" s="1">
        <v>515500</v>
      </c>
      <c r="F1718">
        <v>4</v>
      </c>
      <c r="G1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18" s="3" t="str">
        <f>Homes[[#This Row],[bedrooms]] &amp; " bd | " &amp; TEXT(Homes[[#This Row],[bathrooms]],"0.##") &amp; " ba"</f>
        <v>4 bd | 2.5 ba</v>
      </c>
      <c r="I1718" s="4">
        <v>2920</v>
      </c>
      <c r="J1718" s="1">
        <f>IFERROR(Homes[[#This Row],[price]]/Homes[[#This Row],[sqft_living]]," ")</f>
        <v>176.54109589041096</v>
      </c>
      <c r="K1718" s="4">
        <f>IFERROR(Homes[[#This Row],[sqft_lot]]/43560," ")</f>
        <v>0.17676767676767677</v>
      </c>
      <c r="L1718" t="str">
        <f>IF(Homes[[#This Row],[waterfront]]=1, "Yes","No")</f>
        <v>No</v>
      </c>
      <c r="M1718" s="4" t="str">
        <f>IF(Homes[[#This Row],[sqft_basement]]&gt;0, "Yes","No")</f>
        <v>No</v>
      </c>
      <c r="N1718" t="str">
        <f>CHOOSE(Homes[[#This Row],[view]]+1, "None","Fair","Good","Great","Excellent")</f>
        <v>None</v>
      </c>
      <c r="O1718" t="str">
        <f>CHOOSE(Homes[[#This Row],[condition]], "Poor","Fair","Average","Good","Excellent")</f>
        <v>Average</v>
      </c>
      <c r="P1718">
        <f ca="1">YEAR(TODAY())-Homes[[#This Row],[yr_built]]</f>
        <v>22</v>
      </c>
      <c r="Q1718">
        <v>0</v>
      </c>
      <c r="R1718">
        <f ca="1">IF(Homes[[#This Row],[yr_renovated]]&gt;0, YEAR(TODAY())-Homes[[#This Row],[yr_renovated]], YEAR(TODAY())-Homes[[#This Row],[yr_built]])</f>
        <v>22</v>
      </c>
      <c r="S1718">
        <v>2</v>
      </c>
      <c r="T1718" s="2">
        <v>41808</v>
      </c>
      <c r="U1718" s="3">
        <v>2.5</v>
      </c>
      <c r="V1718" s="4">
        <f>IFERROR(Homes[[#This Row],[sqft_above]]+Homes[[#This Row],[sqft_basement]]," ")</f>
        <v>2920</v>
      </c>
      <c r="W1718" s="4">
        <v>7700</v>
      </c>
      <c r="X1718">
        <v>0</v>
      </c>
      <c r="Y1718">
        <v>0</v>
      </c>
      <c r="Z1718">
        <v>3</v>
      </c>
      <c r="AA1718" s="4">
        <v>2920</v>
      </c>
      <c r="AB1718" s="4">
        <v>0</v>
      </c>
      <c r="AC1718">
        <v>2003</v>
      </c>
      <c r="AD1718" t="s">
        <v>1845</v>
      </c>
      <c r="AE1718" t="s">
        <v>451</v>
      </c>
      <c r="AF1718" t="s">
        <v>452</v>
      </c>
    </row>
    <row r="1719" spans="1:32">
      <c r="A1719" t="str">
        <f>PROPER(TRIM(Homes[[#This Row],[street]]))</f>
        <v>10723 Ne 189Th St</v>
      </c>
      <c r="B1719" t="str">
        <f>PROPER(TRIM(Homes[[#This Row],[city]]))</f>
        <v>Bothell</v>
      </c>
      <c r="C1719" t="str">
        <f>_xlfn.TEXTBEFORE(Homes[[#This Row],[statezip]]," ")</f>
        <v>WA</v>
      </c>
      <c r="D1719" s="6" t="str">
        <f>_xlfn.TEXTAFTER(Homes[[#This Row],[statezip]]," ")</f>
        <v>98011</v>
      </c>
      <c r="E1719" s="1">
        <v>515000</v>
      </c>
      <c r="F1719">
        <v>5</v>
      </c>
      <c r="G1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19" s="3" t="str">
        <f>Homes[[#This Row],[bedrooms]] &amp; " bd | " &amp; TEXT(Homes[[#This Row],[bathrooms]],"0.##") &amp; " ba"</f>
        <v>5 bd | 3.25 ba</v>
      </c>
      <c r="I1719" s="4">
        <v>2740</v>
      </c>
      <c r="J1719" s="1">
        <f>IFERROR(Homes[[#This Row],[price]]/Homes[[#This Row],[sqft_living]]," ")</f>
        <v>187.95620437956205</v>
      </c>
      <c r="K1719" s="4">
        <f>IFERROR(Homes[[#This Row],[sqft_lot]]/43560," ")</f>
        <v>0.22105142332415059</v>
      </c>
      <c r="L1719" t="str">
        <f>IF(Homes[[#This Row],[waterfront]]=1, "Yes","No")</f>
        <v>No</v>
      </c>
      <c r="M1719" s="4" t="str">
        <f>IF(Homes[[#This Row],[sqft_basement]]&gt;0, "Yes","No")</f>
        <v>Yes</v>
      </c>
      <c r="N1719" t="str">
        <f>CHOOSE(Homes[[#This Row],[view]]+1, "None","Fair","Good","Great","Excellent")</f>
        <v>None</v>
      </c>
      <c r="O1719" t="str">
        <f>CHOOSE(Homes[[#This Row],[condition]], "Poor","Fair","Average","Good","Excellent")</f>
        <v>Excellent</v>
      </c>
      <c r="P1719">
        <f ca="1">YEAR(TODAY())-Homes[[#This Row],[yr_built]]</f>
        <v>48</v>
      </c>
      <c r="Q1719">
        <v>0</v>
      </c>
      <c r="R1719">
        <f ca="1">IF(Homes[[#This Row],[yr_renovated]]&gt;0, YEAR(TODAY())-Homes[[#This Row],[yr_renovated]], YEAR(TODAY())-Homes[[#This Row],[yr_built]])</f>
        <v>48</v>
      </c>
      <c r="S1719">
        <v>1</v>
      </c>
      <c r="T1719" s="2">
        <v>41823</v>
      </c>
      <c r="U1719" s="3">
        <v>3.25</v>
      </c>
      <c r="V1719" s="4">
        <f>IFERROR(Homes[[#This Row],[sqft_above]]+Homes[[#This Row],[sqft_basement]]," ")</f>
        <v>2740</v>
      </c>
      <c r="W1719" s="4">
        <v>9629</v>
      </c>
      <c r="X1719">
        <v>0</v>
      </c>
      <c r="Y1719">
        <v>0</v>
      </c>
      <c r="Z1719">
        <v>5</v>
      </c>
      <c r="AA1719" s="4">
        <v>1390</v>
      </c>
      <c r="AB1719" s="4">
        <v>1350</v>
      </c>
      <c r="AC1719">
        <v>1977</v>
      </c>
      <c r="AD1719" t="s">
        <v>1846</v>
      </c>
      <c r="AE1719" t="s">
        <v>841</v>
      </c>
      <c r="AF1719" t="s">
        <v>842</v>
      </c>
    </row>
    <row r="1720" spans="1:32">
      <c r="A1720" t="str">
        <f>PROPER(TRIM(Homes[[#This Row],[street]]))</f>
        <v>8818 Ne 150Th St</v>
      </c>
      <c r="B1720" t="str">
        <f>PROPER(TRIM(Homes[[#This Row],[city]]))</f>
        <v>Kenmore</v>
      </c>
      <c r="C1720" t="str">
        <f>_xlfn.TEXTBEFORE(Homes[[#This Row],[statezip]]," ")</f>
        <v>WA</v>
      </c>
      <c r="D1720" s="6" t="str">
        <f>_xlfn.TEXTAFTER(Homes[[#This Row],[statezip]]," ")</f>
        <v>98028</v>
      </c>
      <c r="E1720" s="1">
        <v>515000</v>
      </c>
      <c r="F1720">
        <v>3</v>
      </c>
      <c r="G1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0" s="3" t="str">
        <f>Homes[[#This Row],[bedrooms]] &amp; " bd | " &amp; TEXT(Homes[[#This Row],[bathrooms]],"0.##") &amp; " ba"</f>
        <v>3 bd | 2.5 ba</v>
      </c>
      <c r="I1720" s="4">
        <v>2010</v>
      </c>
      <c r="J1720" s="1">
        <f>IFERROR(Homes[[#This Row],[price]]/Homes[[#This Row],[sqft_living]]," ")</f>
        <v>256.21890547263683</v>
      </c>
      <c r="K1720" s="4">
        <f>IFERROR(Homes[[#This Row],[sqft_lot]]/43560," ")</f>
        <v>0.16528925619834711</v>
      </c>
      <c r="L1720" t="str">
        <f>IF(Homes[[#This Row],[waterfront]]=1, "Yes","No")</f>
        <v>No</v>
      </c>
      <c r="M1720" s="4" t="str">
        <f>IF(Homes[[#This Row],[sqft_basement]]&gt;0, "Yes","No")</f>
        <v>No</v>
      </c>
      <c r="N1720" t="str">
        <f>CHOOSE(Homes[[#This Row],[view]]+1, "None","Fair","Good","Great","Excellent")</f>
        <v>None</v>
      </c>
      <c r="O1720" t="str">
        <f>CHOOSE(Homes[[#This Row],[condition]], "Poor","Fair","Average","Good","Excellent")</f>
        <v>Average</v>
      </c>
      <c r="P1720">
        <f ca="1">YEAR(TODAY())-Homes[[#This Row],[yr_built]]</f>
        <v>31</v>
      </c>
      <c r="Q1720">
        <v>0</v>
      </c>
      <c r="R1720">
        <f ca="1">IF(Homes[[#This Row],[yr_renovated]]&gt;0, YEAR(TODAY())-Homes[[#This Row],[yr_renovated]], YEAR(TODAY())-Homes[[#This Row],[yr_built]])</f>
        <v>31</v>
      </c>
      <c r="S1720">
        <v>2</v>
      </c>
      <c r="T1720" s="2">
        <v>41821</v>
      </c>
      <c r="U1720" s="3">
        <v>2.5</v>
      </c>
      <c r="V1720" s="4">
        <f>IFERROR(Homes[[#This Row],[sqft_above]]+Homes[[#This Row],[sqft_basement]]," ")</f>
        <v>2010</v>
      </c>
      <c r="W1720" s="4">
        <v>7200</v>
      </c>
      <c r="X1720">
        <v>0</v>
      </c>
      <c r="Y1720">
        <v>0</v>
      </c>
      <c r="Z1720">
        <v>3</v>
      </c>
      <c r="AA1720" s="4">
        <v>2010</v>
      </c>
      <c r="AB1720" s="4">
        <v>0</v>
      </c>
      <c r="AC1720">
        <v>1994</v>
      </c>
      <c r="AD1720" t="s">
        <v>1847</v>
      </c>
      <c r="AE1720" t="s">
        <v>329</v>
      </c>
      <c r="AF1720" t="s">
        <v>330</v>
      </c>
    </row>
    <row r="1721" spans="1:32">
      <c r="A1721" t="str">
        <f>PROPER(TRIM(Homes[[#This Row],[street]]))</f>
        <v>14811 89Th Pl Ne</v>
      </c>
      <c r="B1721" t="str">
        <f>PROPER(TRIM(Homes[[#This Row],[city]]))</f>
        <v>Kenmore</v>
      </c>
      <c r="C1721" t="str">
        <f>_xlfn.TEXTBEFORE(Homes[[#This Row],[statezip]]," ")</f>
        <v>WA</v>
      </c>
      <c r="D1721" s="6" t="str">
        <f>_xlfn.TEXTAFTER(Homes[[#This Row],[statezip]]," ")</f>
        <v>98028</v>
      </c>
      <c r="E1721" s="1">
        <v>515000</v>
      </c>
      <c r="F1721">
        <v>3</v>
      </c>
      <c r="G1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1" s="3" t="str">
        <f>Homes[[#This Row],[bedrooms]] &amp; " bd | " &amp; TEXT(Homes[[#This Row],[bathrooms]],"0.##") &amp; " ba"</f>
        <v>3 bd | 2.5 ba</v>
      </c>
      <c r="I1721" s="4">
        <v>2600</v>
      </c>
      <c r="J1721" s="1">
        <f>IFERROR(Homes[[#This Row],[price]]/Homes[[#This Row],[sqft_living]]," ")</f>
        <v>198.07692307692307</v>
      </c>
      <c r="K1721" s="4">
        <f>IFERROR(Homes[[#This Row],[sqft_lot]]/43560," ")</f>
        <v>0.1034435261707989</v>
      </c>
      <c r="L1721" t="str">
        <f>IF(Homes[[#This Row],[waterfront]]=1, "Yes","No")</f>
        <v>No</v>
      </c>
      <c r="M1721" s="4" t="str">
        <f>IF(Homes[[#This Row],[sqft_basement]]&gt;0, "Yes","No")</f>
        <v>No</v>
      </c>
      <c r="N1721" t="str">
        <f>CHOOSE(Homes[[#This Row],[view]]+1, "None","Fair","Good","Great","Excellent")</f>
        <v>None</v>
      </c>
      <c r="O1721" t="str">
        <f>CHOOSE(Homes[[#This Row],[condition]], "Poor","Fair","Average","Good","Excellent")</f>
        <v>Average</v>
      </c>
      <c r="P1721">
        <f ca="1">YEAR(TODAY())-Homes[[#This Row],[yr_built]]</f>
        <v>22</v>
      </c>
      <c r="Q1721">
        <v>0</v>
      </c>
      <c r="R1721">
        <f ca="1">IF(Homes[[#This Row],[yr_renovated]]&gt;0, YEAR(TODAY())-Homes[[#This Row],[yr_renovated]], YEAR(TODAY())-Homes[[#This Row],[yr_built]])</f>
        <v>22</v>
      </c>
      <c r="S1721">
        <v>2</v>
      </c>
      <c r="T1721" s="2">
        <v>41820</v>
      </c>
      <c r="U1721" s="3">
        <v>2.5</v>
      </c>
      <c r="V1721" s="4">
        <f>IFERROR(Homes[[#This Row],[sqft_above]]+Homes[[#This Row],[sqft_basement]]," ")</f>
        <v>2600</v>
      </c>
      <c r="W1721" s="4">
        <v>4506</v>
      </c>
      <c r="X1721">
        <v>0</v>
      </c>
      <c r="Y1721">
        <v>0</v>
      </c>
      <c r="Z1721">
        <v>3</v>
      </c>
      <c r="AA1721" s="4">
        <v>2600</v>
      </c>
      <c r="AB1721" s="4">
        <v>0</v>
      </c>
      <c r="AC1721">
        <v>2003</v>
      </c>
      <c r="AD1721" t="s">
        <v>1848</v>
      </c>
      <c r="AE1721" t="s">
        <v>329</v>
      </c>
      <c r="AF1721" t="s">
        <v>330</v>
      </c>
    </row>
    <row r="1722" spans="1:32">
      <c r="A1722" t="str">
        <f>PROPER(TRIM(Homes[[#This Row],[street]]))</f>
        <v>8230 Ne 125Th Ct</v>
      </c>
      <c r="B1722" t="str">
        <f>PROPER(TRIM(Homes[[#This Row],[city]]))</f>
        <v>Kirkland</v>
      </c>
      <c r="C1722" t="str">
        <f>_xlfn.TEXTBEFORE(Homes[[#This Row],[statezip]]," ")</f>
        <v>WA</v>
      </c>
      <c r="D1722" s="6" t="str">
        <f>_xlfn.TEXTAFTER(Homes[[#This Row],[statezip]]," ")</f>
        <v>98034</v>
      </c>
      <c r="E1722" s="1">
        <v>515000</v>
      </c>
      <c r="F1722">
        <v>3</v>
      </c>
      <c r="G1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2" s="3" t="str">
        <f>Homes[[#This Row],[bedrooms]] &amp; " bd | " &amp; TEXT(Homes[[#This Row],[bathrooms]],"0.##") &amp; " ba"</f>
        <v>3 bd | 2.5 ba</v>
      </c>
      <c r="I1722" s="4">
        <v>1800</v>
      </c>
      <c r="J1722" s="1">
        <f>IFERROR(Homes[[#This Row],[price]]/Homes[[#This Row],[sqft_living]]," ")</f>
        <v>286.11111111111109</v>
      </c>
      <c r="K1722" s="4">
        <f>IFERROR(Homes[[#This Row],[sqft_lot]]/43560," ")</f>
        <v>0.11480716253443526</v>
      </c>
      <c r="L1722" t="str">
        <f>IF(Homes[[#This Row],[waterfront]]=1, "Yes","No")</f>
        <v>No</v>
      </c>
      <c r="M1722" s="4" t="str">
        <f>IF(Homes[[#This Row],[sqft_basement]]&gt;0, "Yes","No")</f>
        <v>No</v>
      </c>
      <c r="N1722" t="str">
        <f>CHOOSE(Homes[[#This Row],[view]]+1, "None","Fair","Good","Great","Excellent")</f>
        <v>None</v>
      </c>
      <c r="O1722" t="str">
        <f>CHOOSE(Homes[[#This Row],[condition]], "Poor","Fair","Average","Good","Excellent")</f>
        <v>Average</v>
      </c>
      <c r="P1722">
        <f ca="1">YEAR(TODAY())-Homes[[#This Row],[yr_built]]</f>
        <v>29</v>
      </c>
      <c r="Q1722">
        <v>0</v>
      </c>
      <c r="R1722">
        <f ca="1">IF(Homes[[#This Row],[yr_renovated]]&gt;0, YEAR(TODAY())-Homes[[#This Row],[yr_renovated]], YEAR(TODAY())-Homes[[#This Row],[yr_built]])</f>
        <v>29</v>
      </c>
      <c r="S1722">
        <v>2</v>
      </c>
      <c r="T1722" s="2">
        <v>41800</v>
      </c>
      <c r="U1722" s="3">
        <v>2.5</v>
      </c>
      <c r="V1722" s="4">
        <f>IFERROR(Homes[[#This Row],[sqft_above]]+Homes[[#This Row],[sqft_basement]]," ")</f>
        <v>1800</v>
      </c>
      <c r="W1722" s="4">
        <v>5001</v>
      </c>
      <c r="X1722">
        <v>0</v>
      </c>
      <c r="Y1722">
        <v>0</v>
      </c>
      <c r="Z1722">
        <v>3</v>
      </c>
      <c r="AA1722" s="4">
        <v>1800</v>
      </c>
      <c r="AB1722" s="4">
        <v>0</v>
      </c>
      <c r="AC1722">
        <v>1996</v>
      </c>
      <c r="AD1722" t="s">
        <v>1849</v>
      </c>
      <c r="AE1722" t="s">
        <v>46</v>
      </c>
      <c r="AF1722" t="s">
        <v>47</v>
      </c>
    </row>
    <row r="1723" spans="1:32">
      <c r="A1723" t="str">
        <f>PROPER(TRIM(Homes[[#This Row],[street]]))</f>
        <v>5407 Ne 3Rd Pl</v>
      </c>
      <c r="B1723" t="str">
        <f>PROPER(TRIM(Homes[[#This Row],[city]]))</f>
        <v>Renton</v>
      </c>
      <c r="C1723" t="str">
        <f>_xlfn.TEXTBEFORE(Homes[[#This Row],[statezip]]," ")</f>
        <v>WA</v>
      </c>
      <c r="D1723" s="6" t="str">
        <f>_xlfn.TEXTAFTER(Homes[[#This Row],[statezip]]," ")</f>
        <v>98059</v>
      </c>
      <c r="E1723" s="1">
        <v>515000</v>
      </c>
      <c r="F1723">
        <v>4</v>
      </c>
      <c r="G1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3" s="3" t="str">
        <f>Homes[[#This Row],[bedrooms]] &amp; " bd | " &amp; TEXT(Homes[[#This Row],[bathrooms]],"0.##") &amp; " ba"</f>
        <v>4 bd | 2.5 ba</v>
      </c>
      <c r="I1723" s="4">
        <v>2670</v>
      </c>
      <c r="J1723" s="1">
        <f>IFERROR(Homes[[#This Row],[price]]/Homes[[#This Row],[sqft_living]]," ")</f>
        <v>192.88389513108615</v>
      </c>
      <c r="K1723" s="4">
        <f>IFERROR(Homes[[#This Row],[sqft_lot]]/43560," ")</f>
        <v>0.20121671258034896</v>
      </c>
      <c r="L1723" t="str">
        <f>IF(Homes[[#This Row],[waterfront]]=1, "Yes","No")</f>
        <v>No</v>
      </c>
      <c r="M1723" s="4" t="str">
        <f>IF(Homes[[#This Row],[sqft_basement]]&gt;0, "Yes","No")</f>
        <v>No</v>
      </c>
      <c r="N1723" t="str">
        <f>CHOOSE(Homes[[#This Row],[view]]+1, "None","Fair","Good","Great","Excellent")</f>
        <v>None</v>
      </c>
      <c r="O1723" t="str">
        <f>CHOOSE(Homes[[#This Row],[condition]], "Poor","Fair","Average","Good","Excellent")</f>
        <v>Average</v>
      </c>
      <c r="P1723">
        <f ca="1">YEAR(TODAY())-Homes[[#This Row],[yr_built]]</f>
        <v>19</v>
      </c>
      <c r="Q1723">
        <v>0</v>
      </c>
      <c r="R1723">
        <f ca="1">IF(Homes[[#This Row],[yr_renovated]]&gt;0, YEAR(TODAY())-Homes[[#This Row],[yr_renovated]], YEAR(TODAY())-Homes[[#This Row],[yr_built]])</f>
        <v>19</v>
      </c>
      <c r="S1723">
        <v>2</v>
      </c>
      <c r="T1723" s="2">
        <v>41779</v>
      </c>
      <c r="U1723" s="3">
        <v>2.5</v>
      </c>
      <c r="V1723" s="4">
        <f>IFERROR(Homes[[#This Row],[sqft_above]]+Homes[[#This Row],[sqft_basement]]," ")</f>
        <v>2670</v>
      </c>
      <c r="W1723" s="4">
        <v>8765</v>
      </c>
      <c r="X1723">
        <v>0</v>
      </c>
      <c r="Y1723">
        <v>0</v>
      </c>
      <c r="Z1723">
        <v>3</v>
      </c>
      <c r="AA1723" s="4">
        <v>2670</v>
      </c>
      <c r="AB1723" s="4">
        <v>0</v>
      </c>
      <c r="AC1723">
        <v>2006</v>
      </c>
      <c r="AD1723" t="s">
        <v>1850</v>
      </c>
      <c r="AE1723" t="s">
        <v>319</v>
      </c>
      <c r="AF1723" t="s">
        <v>282</v>
      </c>
    </row>
    <row r="1724" spans="1:32">
      <c r="A1724" t="str">
        <f>PROPER(TRIM(Homes[[#This Row],[street]]))</f>
        <v>5201 Ne 11Th Ct</v>
      </c>
      <c r="B1724" t="str">
        <f>PROPER(TRIM(Homes[[#This Row],[city]]))</f>
        <v>Renton</v>
      </c>
      <c r="C1724" t="str">
        <f>_xlfn.TEXTBEFORE(Homes[[#This Row],[statezip]]," ")</f>
        <v>WA</v>
      </c>
      <c r="D1724" s="6" t="str">
        <f>_xlfn.TEXTAFTER(Homes[[#This Row],[statezip]]," ")</f>
        <v>98059</v>
      </c>
      <c r="E1724" s="1">
        <v>515000</v>
      </c>
      <c r="F1724">
        <v>4</v>
      </c>
      <c r="G1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4" s="3" t="str">
        <f>Homes[[#This Row],[bedrooms]] &amp; " bd | " &amp; TEXT(Homes[[#This Row],[bathrooms]],"0.##") &amp; " ba"</f>
        <v>4 bd | 2.5 ba</v>
      </c>
      <c r="I1724" s="4">
        <v>3200</v>
      </c>
      <c r="J1724" s="1">
        <f>IFERROR(Homes[[#This Row],[price]]/Homes[[#This Row],[sqft_living]]," ")</f>
        <v>160.9375</v>
      </c>
      <c r="K1724" s="4">
        <f>IFERROR(Homes[[#This Row],[sqft_lot]]/43560," ")</f>
        <v>0.14859963269054177</v>
      </c>
      <c r="L1724" t="str">
        <f>IF(Homes[[#This Row],[waterfront]]=1, "Yes","No")</f>
        <v>No</v>
      </c>
      <c r="M1724" s="4" t="str">
        <f>IF(Homes[[#This Row],[sqft_basement]]&gt;0, "Yes","No")</f>
        <v>No</v>
      </c>
      <c r="N1724" t="str">
        <f>CHOOSE(Homes[[#This Row],[view]]+1, "None","Fair","Good","Great","Excellent")</f>
        <v>None</v>
      </c>
      <c r="O1724" t="str">
        <f>CHOOSE(Homes[[#This Row],[condition]], "Poor","Fair","Average","Good","Excellent")</f>
        <v>Average</v>
      </c>
      <c r="P1724">
        <f ca="1">YEAR(TODAY())-Homes[[#This Row],[yr_built]]</f>
        <v>20</v>
      </c>
      <c r="Q1724">
        <v>0</v>
      </c>
      <c r="R1724">
        <f ca="1">IF(Homes[[#This Row],[yr_renovated]]&gt;0, YEAR(TODAY())-Homes[[#This Row],[yr_renovated]], YEAR(TODAY())-Homes[[#This Row],[yr_built]])</f>
        <v>20</v>
      </c>
      <c r="S1724">
        <v>2</v>
      </c>
      <c r="T1724" s="2">
        <v>41786</v>
      </c>
      <c r="U1724" s="3">
        <v>2.5</v>
      </c>
      <c r="V1724" s="4">
        <f>IFERROR(Homes[[#This Row],[sqft_above]]+Homes[[#This Row],[sqft_basement]]," ")</f>
        <v>3200</v>
      </c>
      <c r="W1724" s="4">
        <v>6473</v>
      </c>
      <c r="X1724">
        <v>0</v>
      </c>
      <c r="Y1724">
        <v>0</v>
      </c>
      <c r="Z1724">
        <v>3</v>
      </c>
      <c r="AA1724" s="4">
        <v>3200</v>
      </c>
      <c r="AB1724" s="4">
        <v>0</v>
      </c>
      <c r="AC1724">
        <v>2005</v>
      </c>
      <c r="AD1724" t="s">
        <v>1851</v>
      </c>
      <c r="AE1724" t="s">
        <v>319</v>
      </c>
      <c r="AF1724" t="s">
        <v>282</v>
      </c>
    </row>
    <row r="1725" spans="1:32">
      <c r="A1725" t="str">
        <f>PROPER(TRIM(Homes[[#This Row],[street]]))</f>
        <v>5609 9Th Ave Nw</v>
      </c>
      <c r="B1725" t="str">
        <f>PROPER(TRIM(Homes[[#This Row],[city]]))</f>
        <v>Seattle</v>
      </c>
      <c r="C1725" t="str">
        <f>_xlfn.TEXTBEFORE(Homes[[#This Row],[statezip]]," ")</f>
        <v>WA</v>
      </c>
      <c r="D1725" s="6" t="str">
        <f>_xlfn.TEXTAFTER(Homes[[#This Row],[statezip]]," ")</f>
        <v>98107</v>
      </c>
      <c r="E1725" s="1">
        <v>515000</v>
      </c>
      <c r="F1725">
        <v>2</v>
      </c>
      <c r="G1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25" s="3" t="str">
        <f>Homes[[#This Row],[bedrooms]] &amp; " bd | " &amp; TEXT(Homes[[#This Row],[bathrooms]],"0.##") &amp; " ba"</f>
        <v>2 bd | 1. ba</v>
      </c>
      <c r="I1725" s="4">
        <v>1050</v>
      </c>
      <c r="J1725" s="1">
        <f>IFERROR(Homes[[#This Row],[price]]/Homes[[#This Row],[sqft_living]]," ")</f>
        <v>490.47619047619048</v>
      </c>
      <c r="K1725" s="4">
        <f>IFERROR(Homes[[#This Row],[sqft_lot]]/43560," ")</f>
        <v>0.1147842056932966</v>
      </c>
      <c r="L1725" t="str">
        <f>IF(Homes[[#This Row],[waterfront]]=1, "Yes","No")</f>
        <v>No</v>
      </c>
      <c r="M1725" s="4" t="str">
        <f>IF(Homes[[#This Row],[sqft_basement]]&gt;0, "Yes","No")</f>
        <v>No</v>
      </c>
      <c r="N1725" t="str">
        <f>CHOOSE(Homes[[#This Row],[view]]+1, "None","Fair","Good","Great","Excellent")</f>
        <v>None</v>
      </c>
      <c r="O1725" t="str">
        <f>CHOOSE(Homes[[#This Row],[condition]], "Poor","Fair","Average","Good","Excellent")</f>
        <v>Excellent</v>
      </c>
      <c r="P1725">
        <f ca="1">YEAR(TODAY())-Homes[[#This Row],[yr_built]]</f>
        <v>118</v>
      </c>
      <c r="Q1725">
        <v>0</v>
      </c>
      <c r="R1725">
        <f ca="1">IF(Homes[[#This Row],[yr_renovated]]&gt;0, YEAR(TODAY())-Homes[[#This Row],[yr_renovated]], YEAR(TODAY())-Homes[[#This Row],[yr_built]])</f>
        <v>118</v>
      </c>
      <c r="S1725">
        <v>1</v>
      </c>
      <c r="T1725" s="2">
        <v>41821</v>
      </c>
      <c r="U1725" s="3">
        <v>1</v>
      </c>
      <c r="V1725" s="4">
        <f>IFERROR(Homes[[#This Row],[sqft_above]]+Homes[[#This Row],[sqft_basement]]," ")</f>
        <v>1050</v>
      </c>
      <c r="W1725" s="4">
        <v>5000</v>
      </c>
      <c r="X1725">
        <v>0</v>
      </c>
      <c r="Y1725">
        <v>0</v>
      </c>
      <c r="Z1725">
        <v>5</v>
      </c>
      <c r="AA1725" s="4">
        <v>1050</v>
      </c>
      <c r="AB1725" s="4">
        <v>0</v>
      </c>
      <c r="AC1725">
        <v>1907</v>
      </c>
      <c r="AD1725" t="s">
        <v>1852</v>
      </c>
      <c r="AE1725" t="s">
        <v>49</v>
      </c>
      <c r="AF1725" t="s">
        <v>62</v>
      </c>
    </row>
    <row r="1726" spans="1:32">
      <c r="A1726" t="str">
        <f>PROPER(TRIM(Homes[[#This Row],[street]]))</f>
        <v>5609 11Th Ave Nw</v>
      </c>
      <c r="B1726" t="str">
        <f>PROPER(TRIM(Homes[[#This Row],[city]]))</f>
        <v>Seattle</v>
      </c>
      <c r="C1726" t="str">
        <f>_xlfn.TEXTBEFORE(Homes[[#This Row],[statezip]]," ")</f>
        <v>WA</v>
      </c>
      <c r="D1726" s="6" t="str">
        <f>_xlfn.TEXTAFTER(Homes[[#This Row],[statezip]]," ")</f>
        <v>98107</v>
      </c>
      <c r="E1726" s="1">
        <v>515000</v>
      </c>
      <c r="F1726">
        <v>3</v>
      </c>
      <c r="G1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726" s="3" t="str">
        <f>Homes[[#This Row],[bedrooms]] &amp; " bd | " &amp; TEXT(Homes[[#This Row],[bathrooms]],"0.##") &amp; " ba"</f>
        <v>3 bd | 3.5 ba</v>
      </c>
      <c r="I1726" s="4">
        <v>1360</v>
      </c>
      <c r="J1726" s="1">
        <f>IFERROR(Homes[[#This Row],[price]]/Homes[[#This Row],[sqft_living]]," ")</f>
        <v>378.6764705882353</v>
      </c>
      <c r="K1726" s="4">
        <f>IFERROR(Homes[[#This Row],[sqft_lot]]/43560," ")</f>
        <v>3.2575757575757577E-2</v>
      </c>
      <c r="L1726" t="str">
        <f>IF(Homes[[#This Row],[waterfront]]=1, "Yes","No")</f>
        <v>No</v>
      </c>
      <c r="M1726" s="4" t="str">
        <f>IF(Homes[[#This Row],[sqft_basement]]&gt;0, "Yes","No")</f>
        <v>Yes</v>
      </c>
      <c r="N1726" t="str">
        <f>CHOOSE(Homes[[#This Row],[view]]+1, "None","Fair","Good","Great","Excellent")</f>
        <v>None</v>
      </c>
      <c r="O1726" t="str">
        <f>CHOOSE(Homes[[#This Row],[condition]], "Poor","Fair","Average","Good","Excellent")</f>
        <v>Average</v>
      </c>
      <c r="P1726">
        <f ca="1">YEAR(TODAY())-Homes[[#This Row],[yr_built]]</f>
        <v>18</v>
      </c>
      <c r="Q1726">
        <v>0</v>
      </c>
      <c r="R1726">
        <f ca="1">IF(Homes[[#This Row],[yr_renovated]]&gt;0, YEAR(TODAY())-Homes[[#This Row],[yr_renovated]], YEAR(TODAY())-Homes[[#This Row],[yr_built]])</f>
        <v>18</v>
      </c>
      <c r="S1726">
        <v>2</v>
      </c>
      <c r="T1726" s="2">
        <v>41808</v>
      </c>
      <c r="U1726" s="3">
        <v>3.5</v>
      </c>
      <c r="V1726" s="4">
        <f>IFERROR(Homes[[#This Row],[sqft_above]]+Homes[[#This Row],[sqft_basement]]," ")</f>
        <v>1360</v>
      </c>
      <c r="W1726" s="4">
        <v>1419</v>
      </c>
      <c r="X1726">
        <v>0</v>
      </c>
      <c r="Y1726">
        <v>0</v>
      </c>
      <c r="Z1726">
        <v>3</v>
      </c>
      <c r="AA1726" s="4">
        <v>1040</v>
      </c>
      <c r="AB1726" s="4">
        <v>320</v>
      </c>
      <c r="AC1726">
        <v>2007</v>
      </c>
      <c r="AD1726" t="s">
        <v>1853</v>
      </c>
      <c r="AE1726" t="s">
        <v>49</v>
      </c>
      <c r="AF1726" t="s">
        <v>62</v>
      </c>
    </row>
    <row r="1727" spans="1:32">
      <c r="A1727" t="str">
        <f>PROPER(TRIM(Homes[[#This Row],[street]]))</f>
        <v>1920C Sw Brandon St</v>
      </c>
      <c r="B1727" t="str">
        <f>PROPER(TRIM(Homes[[#This Row],[city]]))</f>
        <v>Seattle</v>
      </c>
      <c r="C1727" t="str">
        <f>_xlfn.TEXTBEFORE(Homes[[#This Row],[statezip]]," ")</f>
        <v>WA</v>
      </c>
      <c r="D1727" s="6" t="str">
        <f>_xlfn.TEXTAFTER(Homes[[#This Row],[statezip]]," ")</f>
        <v>98106</v>
      </c>
      <c r="E1727" s="1">
        <v>515000</v>
      </c>
      <c r="F1727">
        <v>5</v>
      </c>
      <c r="G1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27" s="3" t="str">
        <f>Homes[[#This Row],[bedrooms]] &amp; " bd | " &amp; TEXT(Homes[[#This Row],[bathrooms]],"0.##") &amp; " ba"</f>
        <v>5 bd | 3.25 ba</v>
      </c>
      <c r="I1727" s="4">
        <v>2910</v>
      </c>
      <c r="J1727" s="1">
        <f>IFERROR(Homes[[#This Row],[price]]/Homes[[#This Row],[sqft_living]]," ")</f>
        <v>176.97594501718214</v>
      </c>
      <c r="K1727" s="4">
        <f>IFERROR(Homes[[#This Row],[sqft_lot]]/43560," ")</f>
        <v>0.1154040404040404</v>
      </c>
      <c r="L1727" t="str">
        <f>IF(Homes[[#This Row],[waterfront]]=1, "Yes","No")</f>
        <v>No</v>
      </c>
      <c r="M1727" s="4" t="str">
        <f>IF(Homes[[#This Row],[sqft_basement]]&gt;0, "Yes","No")</f>
        <v>Yes</v>
      </c>
      <c r="N1727" t="str">
        <f>CHOOSE(Homes[[#This Row],[view]]+1, "None","Fair","Good","Great","Excellent")</f>
        <v>None</v>
      </c>
      <c r="O1727" t="str">
        <f>CHOOSE(Homes[[#This Row],[condition]], "Poor","Fair","Average","Good","Excellent")</f>
        <v>Average</v>
      </c>
      <c r="P1727">
        <f ca="1">YEAR(TODAY())-Homes[[#This Row],[yr_built]]</f>
        <v>12</v>
      </c>
      <c r="Q1727">
        <v>1923</v>
      </c>
      <c r="R1727">
        <f ca="1">IF(Homes[[#This Row],[yr_renovated]]&gt;0, YEAR(TODAY())-Homes[[#This Row],[yr_renovated]], YEAR(TODAY())-Homes[[#This Row],[yr_built]])</f>
        <v>102</v>
      </c>
      <c r="S1727">
        <v>2</v>
      </c>
      <c r="T1727" s="2">
        <v>41813</v>
      </c>
      <c r="U1727" s="3">
        <v>3.25</v>
      </c>
      <c r="V1727" s="4">
        <f>IFERROR(Homes[[#This Row],[sqft_above]]+Homes[[#This Row],[sqft_basement]]," ")</f>
        <v>2910</v>
      </c>
      <c r="W1727" s="4">
        <v>5027</v>
      </c>
      <c r="X1727">
        <v>0</v>
      </c>
      <c r="Y1727">
        <v>0</v>
      </c>
      <c r="Z1727">
        <v>3</v>
      </c>
      <c r="AA1727" s="4">
        <v>2040</v>
      </c>
      <c r="AB1727" s="4">
        <v>870</v>
      </c>
      <c r="AC1727">
        <v>2013</v>
      </c>
      <c r="AD1727" t="s">
        <v>1854</v>
      </c>
      <c r="AE1727" t="s">
        <v>49</v>
      </c>
      <c r="AF1727" t="s">
        <v>1278</v>
      </c>
    </row>
    <row r="1728" spans="1:32">
      <c r="A1728" t="str">
        <f>PROPER(TRIM(Homes[[#This Row],[street]]))</f>
        <v>5906 44Th Ave Sw</v>
      </c>
      <c r="B1728" t="str">
        <f>PROPER(TRIM(Homes[[#This Row],[city]]))</f>
        <v>Seattle</v>
      </c>
      <c r="C1728" t="str">
        <f>_xlfn.TEXTBEFORE(Homes[[#This Row],[statezip]]," ")</f>
        <v>WA</v>
      </c>
      <c r="D1728" s="6" t="str">
        <f>_xlfn.TEXTAFTER(Homes[[#This Row],[statezip]]," ")</f>
        <v>98136</v>
      </c>
      <c r="E1728" s="1">
        <v>515000</v>
      </c>
      <c r="F1728">
        <v>2</v>
      </c>
      <c r="G1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28" s="3" t="str">
        <f>Homes[[#This Row],[bedrooms]] &amp; " bd | " &amp; TEXT(Homes[[#This Row],[bathrooms]],"0.##") &amp; " ba"</f>
        <v>2 bd | 1. ba</v>
      </c>
      <c r="I1728" s="4">
        <v>1680</v>
      </c>
      <c r="J1728" s="1">
        <f>IFERROR(Homes[[#This Row],[price]]/Homes[[#This Row],[sqft_living]]," ")</f>
        <v>306.54761904761904</v>
      </c>
      <c r="K1728" s="4">
        <f>IFERROR(Homes[[#This Row],[sqft_lot]]/43560," ")</f>
        <v>0.14921946740128558</v>
      </c>
      <c r="L1728" t="str">
        <f>IF(Homes[[#This Row],[waterfront]]=1, "Yes","No")</f>
        <v>No</v>
      </c>
      <c r="M1728" s="4" t="str">
        <f>IF(Homes[[#This Row],[sqft_basement]]&gt;0, "Yes","No")</f>
        <v>Yes</v>
      </c>
      <c r="N1728" t="str">
        <f>CHOOSE(Homes[[#This Row],[view]]+1, "None","Fair","Good","Great","Excellent")</f>
        <v>None</v>
      </c>
      <c r="O1728" t="str">
        <f>CHOOSE(Homes[[#This Row],[condition]], "Poor","Fair","Average","Good","Excellent")</f>
        <v>Good</v>
      </c>
      <c r="P1728">
        <f ca="1">YEAR(TODAY())-Homes[[#This Row],[yr_built]]</f>
        <v>84</v>
      </c>
      <c r="Q1728">
        <v>1998</v>
      </c>
      <c r="R1728">
        <f ca="1">IF(Homes[[#This Row],[yr_renovated]]&gt;0, YEAR(TODAY())-Homes[[#This Row],[yr_renovated]], YEAR(TODAY())-Homes[[#This Row],[yr_built]])</f>
        <v>27</v>
      </c>
      <c r="S1728">
        <v>1</v>
      </c>
      <c r="T1728" s="2">
        <v>41782</v>
      </c>
      <c r="U1728" s="3">
        <v>1</v>
      </c>
      <c r="V1728" s="4">
        <f>IFERROR(Homes[[#This Row],[sqft_above]]+Homes[[#This Row],[sqft_basement]]," ")</f>
        <v>1680</v>
      </c>
      <c r="W1728" s="4">
        <v>6500</v>
      </c>
      <c r="X1728">
        <v>0</v>
      </c>
      <c r="Y1728">
        <v>0</v>
      </c>
      <c r="Z1728">
        <v>4</v>
      </c>
      <c r="AA1728" s="4">
        <v>1140</v>
      </c>
      <c r="AB1728" s="4">
        <v>540</v>
      </c>
      <c r="AC1728">
        <v>1941</v>
      </c>
      <c r="AD1728" t="s">
        <v>1855</v>
      </c>
      <c r="AE1728" t="s">
        <v>49</v>
      </c>
      <c r="AF1728" t="s">
        <v>298</v>
      </c>
    </row>
    <row r="1729" spans="1:32">
      <c r="A1729" t="str">
        <f>PROPER(TRIM(Homes[[#This Row],[street]]))</f>
        <v>15043 Densmore Ave N</v>
      </c>
      <c r="B1729" t="str">
        <f>PROPER(TRIM(Homes[[#This Row],[city]]))</f>
        <v>Shoreline</v>
      </c>
      <c r="C1729" t="str">
        <f>_xlfn.TEXTBEFORE(Homes[[#This Row],[statezip]]," ")</f>
        <v>WA</v>
      </c>
      <c r="D1729" s="6" t="str">
        <f>_xlfn.TEXTAFTER(Homes[[#This Row],[statezip]]," ")</f>
        <v>98133</v>
      </c>
      <c r="E1729" s="1">
        <v>515000</v>
      </c>
      <c r="F1729">
        <v>3</v>
      </c>
      <c r="G1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29" s="3" t="str">
        <f>Homes[[#This Row],[bedrooms]] &amp; " bd | " &amp; TEXT(Homes[[#This Row],[bathrooms]],"0.##") &amp; " ba"</f>
        <v>3 bd | 2.5 ba</v>
      </c>
      <c r="I1729" s="4">
        <v>3370</v>
      </c>
      <c r="J1729" s="1">
        <f>IFERROR(Homes[[#This Row],[price]]/Homes[[#This Row],[sqft_living]]," ")</f>
        <v>152.81899109792286</v>
      </c>
      <c r="K1729" s="4">
        <f>IFERROR(Homes[[#This Row],[sqft_lot]]/43560," ")</f>
        <v>0.44960973370064278</v>
      </c>
      <c r="L1729" t="str">
        <f>IF(Homes[[#This Row],[waterfront]]=1, "Yes","No")</f>
        <v>No</v>
      </c>
      <c r="M1729" s="4" t="str">
        <f>IF(Homes[[#This Row],[sqft_basement]]&gt;0, "Yes","No")</f>
        <v>Yes</v>
      </c>
      <c r="N1729" t="str">
        <f>CHOOSE(Homes[[#This Row],[view]]+1, "None","Fair","Good","Great","Excellent")</f>
        <v>None</v>
      </c>
      <c r="O1729" t="str">
        <f>CHOOSE(Homes[[#This Row],[condition]], "Poor","Fair","Average","Good","Excellent")</f>
        <v>Average</v>
      </c>
      <c r="P1729">
        <f ca="1">YEAR(TODAY())-Homes[[#This Row],[yr_built]]</f>
        <v>74</v>
      </c>
      <c r="Q1729">
        <v>1994</v>
      </c>
      <c r="R1729">
        <f ca="1">IF(Homes[[#This Row],[yr_renovated]]&gt;0, YEAR(TODAY())-Homes[[#This Row],[yr_renovated]], YEAR(TODAY())-Homes[[#This Row],[yr_built]])</f>
        <v>31</v>
      </c>
      <c r="S1729">
        <v>2</v>
      </c>
      <c r="T1729" s="2">
        <v>41801</v>
      </c>
      <c r="U1729" s="3">
        <v>2.5</v>
      </c>
      <c r="V1729" s="4">
        <f>IFERROR(Homes[[#This Row],[sqft_above]]+Homes[[#This Row],[sqft_basement]]," ")</f>
        <v>3370</v>
      </c>
      <c r="W1729" s="4">
        <v>19585</v>
      </c>
      <c r="X1729">
        <v>0</v>
      </c>
      <c r="Y1729">
        <v>0</v>
      </c>
      <c r="Z1729">
        <v>3</v>
      </c>
      <c r="AA1729" s="4">
        <v>3200</v>
      </c>
      <c r="AB1729" s="4">
        <v>170</v>
      </c>
      <c r="AC1729">
        <v>1951</v>
      </c>
      <c r="AD1729" t="s">
        <v>1856</v>
      </c>
      <c r="AE1729" t="s">
        <v>100</v>
      </c>
      <c r="AF1729" t="s">
        <v>987</v>
      </c>
    </row>
    <row r="1730" spans="1:32">
      <c r="A1730" t="str">
        <f>PROPER(TRIM(Homes[[#This Row],[street]]))</f>
        <v>36231 Se Isley St</v>
      </c>
      <c r="B1730" t="str">
        <f>PROPER(TRIM(Homes[[#This Row],[city]]))</f>
        <v>Snoqualmie</v>
      </c>
      <c r="C1730" t="str">
        <f>_xlfn.TEXTBEFORE(Homes[[#This Row],[statezip]]," ")</f>
        <v>WA</v>
      </c>
      <c r="D1730" s="6" t="str">
        <f>_xlfn.TEXTAFTER(Homes[[#This Row],[statezip]]," ")</f>
        <v>98065</v>
      </c>
      <c r="E1730" s="1">
        <v>515000</v>
      </c>
      <c r="F1730">
        <v>4</v>
      </c>
      <c r="G1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0" s="3" t="str">
        <f>Homes[[#This Row],[bedrooms]] &amp; " bd | " &amp; TEXT(Homes[[#This Row],[bathrooms]],"0.##") &amp; " ba"</f>
        <v>4 bd | 2.5 ba</v>
      </c>
      <c r="I1730" s="4">
        <v>2680</v>
      </c>
      <c r="J1730" s="1">
        <f>IFERROR(Homes[[#This Row],[price]]/Homes[[#This Row],[sqft_living]]," ")</f>
        <v>192.16417910447763</v>
      </c>
      <c r="K1730" s="4">
        <f>IFERROR(Homes[[#This Row],[sqft_lot]]/43560," ")</f>
        <v>0.1647842056932966</v>
      </c>
      <c r="L1730" t="str">
        <f>IF(Homes[[#This Row],[waterfront]]=1, "Yes","No")</f>
        <v>No</v>
      </c>
      <c r="M1730" s="4" t="str">
        <f>IF(Homes[[#This Row],[sqft_basement]]&gt;0, "Yes","No")</f>
        <v>No</v>
      </c>
      <c r="N1730" t="str">
        <f>CHOOSE(Homes[[#This Row],[view]]+1, "None","Fair","Good","Great","Excellent")</f>
        <v>None</v>
      </c>
      <c r="O1730" t="str">
        <f>CHOOSE(Homes[[#This Row],[condition]], "Poor","Fair","Average","Good","Excellent")</f>
        <v>Average</v>
      </c>
      <c r="P1730">
        <f ca="1">YEAR(TODAY())-Homes[[#This Row],[yr_built]]</f>
        <v>21</v>
      </c>
      <c r="Q1730">
        <v>2003</v>
      </c>
      <c r="R1730">
        <f ca="1">IF(Homes[[#This Row],[yr_renovated]]&gt;0, YEAR(TODAY())-Homes[[#This Row],[yr_renovated]], YEAR(TODAY())-Homes[[#This Row],[yr_built]])</f>
        <v>22</v>
      </c>
      <c r="S1730">
        <v>2</v>
      </c>
      <c r="T1730" s="2">
        <v>41787</v>
      </c>
      <c r="U1730" s="3">
        <v>2.5</v>
      </c>
      <c r="V1730" s="4">
        <f>IFERROR(Homes[[#This Row],[sqft_above]]+Homes[[#This Row],[sqft_basement]]," ")</f>
        <v>2680</v>
      </c>
      <c r="W1730" s="4">
        <v>7178</v>
      </c>
      <c r="X1730">
        <v>0</v>
      </c>
      <c r="Y1730">
        <v>0</v>
      </c>
      <c r="Z1730">
        <v>3</v>
      </c>
      <c r="AA1730" s="4">
        <v>2680</v>
      </c>
      <c r="AB1730" s="4">
        <v>0</v>
      </c>
      <c r="AC1730">
        <v>2004</v>
      </c>
      <c r="AD1730" t="s">
        <v>1857</v>
      </c>
      <c r="AE1730" t="s">
        <v>313</v>
      </c>
      <c r="AF1730" t="s">
        <v>314</v>
      </c>
    </row>
    <row r="1731" spans="1:32">
      <c r="A1731" t="str">
        <f>PROPER(TRIM(Homes[[#This Row],[street]]))</f>
        <v>4052 Sw Myrtle St</v>
      </c>
      <c r="B1731" t="str">
        <f>PROPER(TRIM(Homes[[#This Row],[city]]))</f>
        <v>Seattle</v>
      </c>
      <c r="C1731" t="str">
        <f>_xlfn.TEXTBEFORE(Homes[[#This Row],[statezip]]," ")</f>
        <v>WA</v>
      </c>
      <c r="D1731" s="6" t="str">
        <f>_xlfn.TEXTAFTER(Homes[[#This Row],[statezip]]," ")</f>
        <v>98136</v>
      </c>
      <c r="E1731" s="1">
        <v>514000</v>
      </c>
      <c r="F1731">
        <v>3</v>
      </c>
      <c r="G1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31" s="3" t="str">
        <f>Homes[[#This Row],[bedrooms]] &amp; " bd | " &amp; TEXT(Homes[[#This Row],[bathrooms]],"0.##") &amp; " ba"</f>
        <v>3 bd | 1.75 ba</v>
      </c>
      <c r="I1731" s="4">
        <v>1720</v>
      </c>
      <c r="J1731" s="1">
        <f>IFERROR(Homes[[#This Row],[price]]/Homes[[#This Row],[sqft_living]]," ")</f>
        <v>298.83720930232556</v>
      </c>
      <c r="K1731" s="4">
        <f>IFERROR(Homes[[#This Row],[sqft_lot]]/43560," ")</f>
        <v>0.13542240587695134</v>
      </c>
      <c r="L1731" t="str">
        <f>IF(Homes[[#This Row],[waterfront]]=1, "Yes","No")</f>
        <v>No</v>
      </c>
      <c r="M1731" s="4" t="str">
        <f>IF(Homes[[#This Row],[sqft_basement]]&gt;0, "Yes","No")</f>
        <v>Yes</v>
      </c>
      <c r="N1731" t="str">
        <f>CHOOSE(Homes[[#This Row],[view]]+1, "None","Fair","Good","Great","Excellent")</f>
        <v>Fair</v>
      </c>
      <c r="O1731" t="str">
        <f>CHOOSE(Homes[[#This Row],[condition]], "Poor","Fair","Average","Good","Excellent")</f>
        <v>Average</v>
      </c>
      <c r="P1731">
        <f ca="1">YEAR(TODAY())-Homes[[#This Row],[yr_built]]</f>
        <v>39</v>
      </c>
      <c r="Q1731">
        <v>0</v>
      </c>
      <c r="R1731">
        <f ca="1">IF(Homes[[#This Row],[yr_renovated]]&gt;0, YEAR(TODAY())-Homes[[#This Row],[yr_renovated]], YEAR(TODAY())-Homes[[#This Row],[yr_built]])</f>
        <v>39</v>
      </c>
      <c r="S1731">
        <v>1</v>
      </c>
      <c r="T1731" s="2">
        <v>41801</v>
      </c>
      <c r="U1731" s="3">
        <v>1.75</v>
      </c>
      <c r="V1731" s="4">
        <f>IFERROR(Homes[[#This Row],[sqft_above]]+Homes[[#This Row],[sqft_basement]]," ")</f>
        <v>1720</v>
      </c>
      <c r="W1731" s="4">
        <v>5899</v>
      </c>
      <c r="X1731">
        <v>0</v>
      </c>
      <c r="Y1731">
        <v>1</v>
      </c>
      <c r="Z1731">
        <v>3</v>
      </c>
      <c r="AA1731" s="4">
        <v>1220</v>
      </c>
      <c r="AB1731" s="4">
        <v>500</v>
      </c>
      <c r="AC1731">
        <v>1986</v>
      </c>
      <c r="AD1731" t="s">
        <v>1858</v>
      </c>
      <c r="AE1731" t="s">
        <v>49</v>
      </c>
      <c r="AF1731" t="s">
        <v>298</v>
      </c>
    </row>
    <row r="1732" spans="1:32">
      <c r="A1732" t="str">
        <f>PROPER(TRIM(Homes[[#This Row],[street]]))</f>
        <v>25744 Se 37Th St</v>
      </c>
      <c r="B1732" t="str">
        <f>PROPER(TRIM(Homes[[#This Row],[city]]))</f>
        <v>Issaquah</v>
      </c>
      <c r="C1732" t="str">
        <f>_xlfn.TEXTBEFORE(Homes[[#This Row],[statezip]]," ")</f>
        <v>WA</v>
      </c>
      <c r="D1732" s="6" t="str">
        <f>_xlfn.TEXTAFTER(Homes[[#This Row],[statezip]]," ")</f>
        <v>98029</v>
      </c>
      <c r="E1732" s="1">
        <v>513000</v>
      </c>
      <c r="F1732">
        <v>3</v>
      </c>
      <c r="G1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2" s="3" t="str">
        <f>Homes[[#This Row],[bedrooms]] &amp; " bd | " &amp; TEXT(Homes[[#This Row],[bathrooms]],"0.##") &amp; " ba"</f>
        <v>3 bd | 2.5 ba</v>
      </c>
      <c r="I1732" s="4">
        <v>1810</v>
      </c>
      <c r="J1732" s="1">
        <f>IFERROR(Homes[[#This Row],[price]]/Homes[[#This Row],[sqft_living]]," ")</f>
        <v>283.42541436464086</v>
      </c>
      <c r="K1732" s="4">
        <f>IFERROR(Homes[[#This Row],[sqft_lot]]/43560," ")</f>
        <v>0.1054178145087236</v>
      </c>
      <c r="L1732" t="str">
        <f>IF(Homes[[#This Row],[waterfront]]=1, "Yes","No")</f>
        <v>No</v>
      </c>
      <c r="M1732" s="4" t="str">
        <f>IF(Homes[[#This Row],[sqft_basement]]&gt;0, "Yes","No")</f>
        <v>No</v>
      </c>
      <c r="N1732" t="str">
        <f>CHOOSE(Homes[[#This Row],[view]]+1, "None","Fair","Good","Great","Excellent")</f>
        <v>None</v>
      </c>
      <c r="O1732" t="str">
        <f>CHOOSE(Homes[[#This Row],[condition]], "Poor","Fair","Average","Good","Excellent")</f>
        <v>Average</v>
      </c>
      <c r="P1732">
        <f ca="1">YEAR(TODAY())-Homes[[#This Row],[yr_built]]</f>
        <v>33</v>
      </c>
      <c r="Q1732">
        <v>0</v>
      </c>
      <c r="R1732">
        <f ca="1">IF(Homes[[#This Row],[yr_renovated]]&gt;0, YEAR(TODAY())-Homes[[#This Row],[yr_renovated]], YEAR(TODAY())-Homes[[#This Row],[yr_built]])</f>
        <v>33</v>
      </c>
      <c r="S1732">
        <v>2</v>
      </c>
      <c r="T1732" s="2">
        <v>41828</v>
      </c>
      <c r="U1732" s="3">
        <v>2.5</v>
      </c>
      <c r="V1732" s="4">
        <f>IFERROR(Homes[[#This Row],[sqft_above]]+Homes[[#This Row],[sqft_basement]]," ")</f>
        <v>1810</v>
      </c>
      <c r="W1732" s="4">
        <v>4592</v>
      </c>
      <c r="X1732">
        <v>0</v>
      </c>
      <c r="Y1732">
        <v>0</v>
      </c>
      <c r="Z1732">
        <v>3</v>
      </c>
      <c r="AA1732" s="4">
        <v>1810</v>
      </c>
      <c r="AB1732" s="4">
        <v>0</v>
      </c>
      <c r="AC1732">
        <v>1992</v>
      </c>
      <c r="AD1732" t="s">
        <v>1859</v>
      </c>
      <c r="AE1732" t="s">
        <v>79</v>
      </c>
      <c r="AF1732" t="s">
        <v>80</v>
      </c>
    </row>
    <row r="1733" spans="1:32">
      <c r="A1733" t="str">
        <f>PROPER(TRIM(Homes[[#This Row],[street]]))</f>
        <v>9226 36Th Ave Sw</v>
      </c>
      <c r="B1733" t="str">
        <f>PROPER(TRIM(Homes[[#This Row],[city]]))</f>
        <v>Seattle</v>
      </c>
      <c r="C1733" t="str">
        <f>_xlfn.TEXTBEFORE(Homes[[#This Row],[statezip]]," ")</f>
        <v>WA</v>
      </c>
      <c r="D1733" s="6" t="str">
        <f>_xlfn.TEXTAFTER(Homes[[#This Row],[statezip]]," ")</f>
        <v>98126</v>
      </c>
      <c r="E1733" s="1">
        <v>513000</v>
      </c>
      <c r="F1733">
        <v>4</v>
      </c>
      <c r="G1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33" s="3" t="str">
        <f>Homes[[#This Row],[bedrooms]] &amp; " bd | " &amp; TEXT(Homes[[#This Row],[bathrooms]],"0.##") &amp; " ba"</f>
        <v>4 bd | 2.75 ba</v>
      </c>
      <c r="I1733" s="4">
        <v>2020</v>
      </c>
      <c r="J1733" s="1">
        <f>IFERROR(Homes[[#This Row],[price]]/Homes[[#This Row],[sqft_living]]," ")</f>
        <v>253.96039603960395</v>
      </c>
      <c r="K1733" s="4">
        <f>IFERROR(Homes[[#This Row],[sqft_lot]]/43560," ")</f>
        <v>0.16230486685032139</v>
      </c>
      <c r="L1733" t="str">
        <f>IF(Homes[[#This Row],[waterfront]]=1, "Yes","No")</f>
        <v>No</v>
      </c>
      <c r="M1733" s="4" t="str">
        <f>IF(Homes[[#This Row],[sqft_basement]]&gt;0, "Yes","No")</f>
        <v>Yes</v>
      </c>
      <c r="N1733" t="str">
        <f>CHOOSE(Homes[[#This Row],[view]]+1, "None","Fair","Good","Great","Excellent")</f>
        <v>None</v>
      </c>
      <c r="O1733" t="str">
        <f>CHOOSE(Homes[[#This Row],[condition]], "Poor","Fair","Average","Good","Excellent")</f>
        <v>Excellent</v>
      </c>
      <c r="P1733">
        <f ca="1">YEAR(TODAY())-Homes[[#This Row],[yr_built]]</f>
        <v>67</v>
      </c>
      <c r="Q1733">
        <v>0</v>
      </c>
      <c r="R1733">
        <f ca="1">IF(Homes[[#This Row],[yr_renovated]]&gt;0, YEAR(TODAY())-Homes[[#This Row],[yr_renovated]], YEAR(TODAY())-Homes[[#This Row],[yr_built]])</f>
        <v>67</v>
      </c>
      <c r="S1733">
        <v>1</v>
      </c>
      <c r="T1733" s="2">
        <v>41803</v>
      </c>
      <c r="U1733" s="3">
        <v>2.75</v>
      </c>
      <c r="V1733" s="4">
        <f>IFERROR(Homes[[#This Row],[sqft_above]]+Homes[[#This Row],[sqft_basement]]," ")</f>
        <v>2020</v>
      </c>
      <c r="W1733" s="4">
        <v>7070</v>
      </c>
      <c r="X1733">
        <v>0</v>
      </c>
      <c r="Y1733">
        <v>0</v>
      </c>
      <c r="Z1733">
        <v>5</v>
      </c>
      <c r="AA1733" s="4">
        <v>1010</v>
      </c>
      <c r="AB1733" s="4">
        <v>1010</v>
      </c>
      <c r="AC1733">
        <v>1958</v>
      </c>
      <c r="AD1733" t="s">
        <v>1860</v>
      </c>
      <c r="AE1733" t="s">
        <v>49</v>
      </c>
      <c r="AF1733" t="s">
        <v>434</v>
      </c>
    </row>
    <row r="1734" spans="1:32">
      <c r="A1734" t="str">
        <f>PROPER(TRIM(Homes[[#This Row],[street]]))</f>
        <v>11125 115Th Ave Ne</v>
      </c>
      <c r="B1734" t="str">
        <f>PROPER(TRIM(Homes[[#This Row],[city]]))</f>
        <v>Kirkland</v>
      </c>
      <c r="C1734" t="str">
        <f>_xlfn.TEXTBEFORE(Homes[[#This Row],[statezip]]," ")</f>
        <v>WA</v>
      </c>
      <c r="D1734" s="6" t="str">
        <f>_xlfn.TEXTAFTER(Homes[[#This Row],[statezip]]," ")</f>
        <v>98033</v>
      </c>
      <c r="E1734" s="1">
        <v>512500</v>
      </c>
      <c r="F1734">
        <v>3</v>
      </c>
      <c r="G1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4" s="3" t="str">
        <f>Homes[[#This Row],[bedrooms]] &amp; " bd | " &amp; TEXT(Homes[[#This Row],[bathrooms]],"0.##") &amp; " ba"</f>
        <v>3 bd | 2.5 ba</v>
      </c>
      <c r="I1734" s="4">
        <v>1900</v>
      </c>
      <c r="J1734" s="1">
        <f>IFERROR(Homes[[#This Row],[price]]/Homes[[#This Row],[sqft_living]]," ")</f>
        <v>269.73684210526318</v>
      </c>
      <c r="K1734" s="4">
        <f>IFERROR(Homes[[#This Row],[sqft_lot]]/43560," ")</f>
        <v>0.17456382001836548</v>
      </c>
      <c r="L1734" t="str">
        <f>IF(Homes[[#This Row],[waterfront]]=1, "Yes","No")</f>
        <v>No</v>
      </c>
      <c r="M1734" s="4" t="str">
        <f>IF(Homes[[#This Row],[sqft_basement]]&gt;0, "Yes","No")</f>
        <v>No</v>
      </c>
      <c r="N1734" t="str">
        <f>CHOOSE(Homes[[#This Row],[view]]+1, "None","Fair","Good","Great","Excellent")</f>
        <v>None</v>
      </c>
      <c r="O1734" t="str">
        <f>CHOOSE(Homes[[#This Row],[condition]], "Poor","Fair","Average","Good","Excellent")</f>
        <v>Average</v>
      </c>
      <c r="P1734">
        <f ca="1">YEAR(TODAY())-Homes[[#This Row],[yr_built]]</f>
        <v>35</v>
      </c>
      <c r="Q1734">
        <v>2009</v>
      </c>
      <c r="R1734">
        <f ca="1">IF(Homes[[#This Row],[yr_renovated]]&gt;0, YEAR(TODAY())-Homes[[#This Row],[yr_renovated]], YEAR(TODAY())-Homes[[#This Row],[yr_built]])</f>
        <v>16</v>
      </c>
      <c r="S1734">
        <v>2</v>
      </c>
      <c r="T1734" s="2">
        <v>41780</v>
      </c>
      <c r="U1734" s="3">
        <v>2.5</v>
      </c>
      <c r="V1734" s="4">
        <f>IFERROR(Homes[[#This Row],[sqft_above]]+Homes[[#This Row],[sqft_basement]]," ")</f>
        <v>1900</v>
      </c>
      <c r="W1734" s="4">
        <v>7604</v>
      </c>
      <c r="X1734">
        <v>0</v>
      </c>
      <c r="Y1734">
        <v>0</v>
      </c>
      <c r="Z1734">
        <v>3</v>
      </c>
      <c r="AA1734" s="4">
        <v>1900</v>
      </c>
      <c r="AB1734" s="4">
        <v>0</v>
      </c>
      <c r="AC1734">
        <v>1990</v>
      </c>
      <c r="AD1734" t="s">
        <v>1861</v>
      </c>
      <c r="AE1734" t="s">
        <v>46</v>
      </c>
      <c r="AF1734" t="s">
        <v>55</v>
      </c>
    </row>
    <row r="1735" spans="1:32">
      <c r="A1735" t="str">
        <f>PROPER(TRIM(Homes[[#This Row],[street]]))</f>
        <v>4530 48Th Ave Sw</v>
      </c>
      <c r="B1735" t="str">
        <f>PROPER(TRIM(Homes[[#This Row],[city]]))</f>
        <v>Seattle</v>
      </c>
      <c r="C1735" t="str">
        <f>_xlfn.TEXTBEFORE(Homes[[#This Row],[statezip]]," ")</f>
        <v>WA</v>
      </c>
      <c r="D1735" s="6" t="str">
        <f>_xlfn.TEXTAFTER(Homes[[#This Row],[statezip]]," ")</f>
        <v>98116</v>
      </c>
      <c r="E1735" s="1">
        <v>512500</v>
      </c>
      <c r="F1735">
        <v>3</v>
      </c>
      <c r="G1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5" s="3" t="str">
        <f>Homes[[#This Row],[bedrooms]] &amp; " bd | " &amp; TEXT(Homes[[#This Row],[bathrooms]],"0.##") &amp; " ba"</f>
        <v>3 bd | 2.5 ba</v>
      </c>
      <c r="I1735" s="4">
        <v>1840</v>
      </c>
      <c r="J1735" s="1">
        <f>IFERROR(Homes[[#This Row],[price]]/Homes[[#This Row],[sqft_living]]," ")</f>
        <v>278.53260869565219</v>
      </c>
      <c r="K1735" s="4">
        <f>IFERROR(Homes[[#This Row],[sqft_lot]]/43560," ")</f>
        <v>6.6000918273645542E-2</v>
      </c>
      <c r="L1735" t="str">
        <f>IF(Homes[[#This Row],[waterfront]]=1, "Yes","No")</f>
        <v>No</v>
      </c>
      <c r="M1735" s="4" t="str">
        <f>IF(Homes[[#This Row],[sqft_basement]]&gt;0, "Yes","No")</f>
        <v>No</v>
      </c>
      <c r="N1735" t="str">
        <f>CHOOSE(Homes[[#This Row],[view]]+1, "None","Fair","Good","Great","Excellent")</f>
        <v>None</v>
      </c>
      <c r="O1735" t="str">
        <f>CHOOSE(Homes[[#This Row],[condition]], "Poor","Fair","Average","Good","Excellent")</f>
        <v>Good</v>
      </c>
      <c r="P1735">
        <f ca="1">YEAR(TODAY())-Homes[[#This Row],[yr_built]]</f>
        <v>28</v>
      </c>
      <c r="Q1735">
        <v>0</v>
      </c>
      <c r="R1735">
        <f ca="1">IF(Homes[[#This Row],[yr_renovated]]&gt;0, YEAR(TODAY())-Homes[[#This Row],[yr_renovated]], YEAR(TODAY())-Homes[[#This Row],[yr_built]])</f>
        <v>28</v>
      </c>
      <c r="S1735">
        <v>2</v>
      </c>
      <c r="T1735" s="2">
        <v>41774</v>
      </c>
      <c r="U1735" s="3">
        <v>2.5</v>
      </c>
      <c r="V1735" s="4">
        <f>IFERROR(Homes[[#This Row],[sqft_above]]+Homes[[#This Row],[sqft_basement]]," ")</f>
        <v>1840</v>
      </c>
      <c r="W1735" s="4">
        <v>2875</v>
      </c>
      <c r="X1735">
        <v>0</v>
      </c>
      <c r="Y1735">
        <v>0</v>
      </c>
      <c r="Z1735">
        <v>4</v>
      </c>
      <c r="AA1735" s="4">
        <v>1840</v>
      </c>
      <c r="AB1735" s="4">
        <v>0</v>
      </c>
      <c r="AC1735">
        <v>1997</v>
      </c>
      <c r="AD1735" t="s">
        <v>1862</v>
      </c>
      <c r="AE1735" t="s">
        <v>49</v>
      </c>
      <c r="AF1735" t="s">
        <v>192</v>
      </c>
    </row>
    <row r="1736" spans="1:32">
      <c r="A1736" t="str">
        <f>PROPER(TRIM(Homes[[#This Row],[street]]))</f>
        <v>6528 3Rd Ave Nw</v>
      </c>
      <c r="B1736" t="str">
        <f>PROPER(TRIM(Homes[[#This Row],[city]]))</f>
        <v>Seattle</v>
      </c>
      <c r="C1736" t="str">
        <f>_xlfn.TEXTBEFORE(Homes[[#This Row],[statezip]]," ")</f>
        <v>WA</v>
      </c>
      <c r="D1736" s="6" t="str">
        <f>_xlfn.TEXTAFTER(Homes[[#This Row],[statezip]]," ")</f>
        <v>98117</v>
      </c>
      <c r="E1736" s="1">
        <v>512031</v>
      </c>
      <c r="F1736">
        <v>3</v>
      </c>
      <c r="G1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36" s="3" t="str">
        <f>Homes[[#This Row],[bedrooms]] &amp; " bd | " &amp; TEXT(Homes[[#This Row],[bathrooms]],"0.##") &amp; " ba"</f>
        <v>3 bd | 1.75 ba</v>
      </c>
      <c r="I1736" s="4">
        <v>1540</v>
      </c>
      <c r="J1736" s="1">
        <f>IFERROR(Homes[[#This Row],[price]]/Homes[[#This Row],[sqft_living]]," ")</f>
        <v>332.48766233766236</v>
      </c>
      <c r="K1736" s="4">
        <f>IFERROR(Homes[[#This Row],[sqft_lot]]/43560," ")</f>
        <v>6.8870523415977963E-2</v>
      </c>
      <c r="L1736" t="str">
        <f>IF(Homes[[#This Row],[waterfront]]=1, "Yes","No")</f>
        <v>No</v>
      </c>
      <c r="M1736" s="4" t="str">
        <f>IF(Homes[[#This Row],[sqft_basement]]&gt;0, "Yes","No")</f>
        <v>Yes</v>
      </c>
      <c r="N1736" t="str">
        <f>CHOOSE(Homes[[#This Row],[view]]+1, "None","Fair","Good","Great","Excellent")</f>
        <v>Good</v>
      </c>
      <c r="O1736" t="str">
        <f>CHOOSE(Homes[[#This Row],[condition]], "Poor","Fair","Average","Good","Excellent")</f>
        <v>Average</v>
      </c>
      <c r="P1736">
        <f ca="1">YEAR(TODAY())-Homes[[#This Row],[yr_built]]</f>
        <v>105</v>
      </c>
      <c r="Q1736">
        <v>1979</v>
      </c>
      <c r="R1736">
        <f ca="1">IF(Homes[[#This Row],[yr_renovated]]&gt;0, YEAR(TODAY())-Homes[[#This Row],[yr_renovated]], YEAR(TODAY())-Homes[[#This Row],[yr_built]])</f>
        <v>46</v>
      </c>
      <c r="S1736">
        <v>1</v>
      </c>
      <c r="T1736" s="2">
        <v>41822</v>
      </c>
      <c r="U1736" s="3">
        <v>1.75</v>
      </c>
      <c r="V1736" s="4">
        <f>IFERROR(Homes[[#This Row],[sqft_above]]+Homes[[#This Row],[sqft_basement]]," ")</f>
        <v>1540</v>
      </c>
      <c r="W1736" s="4">
        <v>3000</v>
      </c>
      <c r="X1736">
        <v>0</v>
      </c>
      <c r="Y1736">
        <v>2</v>
      </c>
      <c r="Z1736">
        <v>3</v>
      </c>
      <c r="AA1736" s="4">
        <v>770</v>
      </c>
      <c r="AB1736" s="4">
        <v>770</v>
      </c>
      <c r="AC1736">
        <v>1920</v>
      </c>
      <c r="AD1736" t="s">
        <v>1863</v>
      </c>
      <c r="AE1736" t="s">
        <v>49</v>
      </c>
      <c r="AF1736" t="s">
        <v>204</v>
      </c>
    </row>
    <row r="1737" spans="1:32">
      <c r="A1737" t="str">
        <f>PROPER(TRIM(Homes[[#This Row],[street]]))</f>
        <v>7714 37Th Ave Ne</v>
      </c>
      <c r="B1737" t="str">
        <f>PROPER(TRIM(Homes[[#This Row],[city]]))</f>
        <v>Seattle</v>
      </c>
      <c r="C1737" t="str">
        <f>_xlfn.TEXTBEFORE(Homes[[#This Row],[statezip]]," ")</f>
        <v>WA</v>
      </c>
      <c r="D1737" s="6" t="str">
        <f>_xlfn.TEXTAFTER(Homes[[#This Row],[statezip]]," ")</f>
        <v>98115</v>
      </c>
      <c r="E1737" s="1">
        <v>511500</v>
      </c>
      <c r="F1737">
        <v>4</v>
      </c>
      <c r="G1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37" s="3" t="str">
        <f>Homes[[#This Row],[bedrooms]] &amp; " bd | " &amp; TEXT(Homes[[#This Row],[bathrooms]],"0.##") &amp; " ba"</f>
        <v>4 bd | 1. ba</v>
      </c>
      <c r="I1737" s="4">
        <v>1360</v>
      </c>
      <c r="J1737" s="1">
        <f>IFERROR(Homes[[#This Row],[price]]/Homes[[#This Row],[sqft_living]]," ")</f>
        <v>376.10294117647061</v>
      </c>
      <c r="K1737" s="4">
        <f>IFERROR(Homes[[#This Row],[sqft_lot]]/43560," ")</f>
        <v>0.13774104683195593</v>
      </c>
      <c r="L1737" t="str">
        <f>IF(Homes[[#This Row],[waterfront]]=1, "Yes","No")</f>
        <v>No</v>
      </c>
      <c r="M1737" s="4" t="str">
        <f>IF(Homes[[#This Row],[sqft_basement]]&gt;0, "Yes","No")</f>
        <v>No</v>
      </c>
      <c r="N1737" t="str">
        <f>CHOOSE(Homes[[#This Row],[view]]+1, "None","Fair","Good","Great","Excellent")</f>
        <v>None</v>
      </c>
      <c r="O1737" t="str">
        <f>CHOOSE(Homes[[#This Row],[condition]], "Poor","Fair","Average","Good","Excellent")</f>
        <v>Average</v>
      </c>
      <c r="P1737">
        <f ca="1">YEAR(TODAY())-Homes[[#This Row],[yr_built]]</f>
        <v>108</v>
      </c>
      <c r="Q1737">
        <v>2009</v>
      </c>
      <c r="R1737">
        <f ca="1">IF(Homes[[#This Row],[yr_renovated]]&gt;0, YEAR(TODAY())-Homes[[#This Row],[yr_renovated]], YEAR(TODAY())-Homes[[#This Row],[yr_built]])</f>
        <v>16</v>
      </c>
      <c r="S1737">
        <v>1.5</v>
      </c>
      <c r="T1737" s="2">
        <v>41810</v>
      </c>
      <c r="U1737" s="3">
        <v>1</v>
      </c>
      <c r="V1737" s="4">
        <f>IFERROR(Homes[[#This Row],[sqft_above]]+Homes[[#This Row],[sqft_basement]]," ")</f>
        <v>1360</v>
      </c>
      <c r="W1737" s="4">
        <v>6000</v>
      </c>
      <c r="X1737">
        <v>0</v>
      </c>
      <c r="Y1737">
        <v>0</v>
      </c>
      <c r="Z1737">
        <v>3</v>
      </c>
      <c r="AA1737" s="4">
        <v>1360</v>
      </c>
      <c r="AB1737" s="4">
        <v>0</v>
      </c>
      <c r="AC1737">
        <v>1917</v>
      </c>
      <c r="AD1737" t="s">
        <v>1864</v>
      </c>
      <c r="AE1737" t="s">
        <v>49</v>
      </c>
      <c r="AF1737" t="s">
        <v>154</v>
      </c>
    </row>
    <row r="1738" spans="1:32">
      <c r="A1738" t="str">
        <f>PROPER(TRIM(Homes[[#This Row],[street]]))</f>
        <v>14800-14822 88Th Ave Ne</v>
      </c>
      <c r="B1738" t="str">
        <f>PROPER(TRIM(Homes[[#This Row],[city]]))</f>
        <v>Kenmore</v>
      </c>
      <c r="C1738" t="str">
        <f>_xlfn.TEXTBEFORE(Homes[[#This Row],[statezip]]," ")</f>
        <v>WA</v>
      </c>
      <c r="D1738" s="6" t="str">
        <f>_xlfn.TEXTAFTER(Homes[[#This Row],[statezip]]," ")</f>
        <v>98028</v>
      </c>
      <c r="E1738" s="1">
        <v>511000</v>
      </c>
      <c r="F1738">
        <v>3</v>
      </c>
      <c r="G1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38" s="3" t="str">
        <f>Homes[[#This Row],[bedrooms]] &amp; " bd | " &amp; TEXT(Homes[[#This Row],[bathrooms]],"0.##") &amp; " ba"</f>
        <v>3 bd | 2.5 ba</v>
      </c>
      <c r="I1738" s="4">
        <v>1820</v>
      </c>
      <c r="J1738" s="1">
        <f>IFERROR(Homes[[#This Row],[price]]/Homes[[#This Row],[sqft_living]]," ")</f>
        <v>280.76923076923077</v>
      </c>
      <c r="K1738" s="4">
        <f>IFERROR(Homes[[#This Row],[sqft_lot]]/43560," ")</f>
        <v>0.11209825528007346</v>
      </c>
      <c r="L1738" t="str">
        <f>IF(Homes[[#This Row],[waterfront]]=1, "Yes","No")</f>
        <v>No</v>
      </c>
      <c r="M1738" s="4" t="str">
        <f>IF(Homes[[#This Row],[sqft_basement]]&gt;0, "Yes","No")</f>
        <v>No</v>
      </c>
      <c r="N1738" t="str">
        <f>CHOOSE(Homes[[#This Row],[view]]+1, "None","Fair","Good","Great","Excellent")</f>
        <v>None</v>
      </c>
      <c r="O1738" t="str">
        <f>CHOOSE(Homes[[#This Row],[condition]], "Poor","Fair","Average","Good","Excellent")</f>
        <v>Average</v>
      </c>
      <c r="P1738">
        <f ca="1">YEAR(TODAY())-Homes[[#This Row],[yr_built]]</f>
        <v>20</v>
      </c>
      <c r="Q1738">
        <v>0</v>
      </c>
      <c r="R1738">
        <f ca="1">IF(Homes[[#This Row],[yr_renovated]]&gt;0, YEAR(TODAY())-Homes[[#This Row],[yr_renovated]], YEAR(TODAY())-Homes[[#This Row],[yr_built]])</f>
        <v>20</v>
      </c>
      <c r="S1738">
        <v>2</v>
      </c>
      <c r="T1738" s="2">
        <v>41773</v>
      </c>
      <c r="U1738" s="3">
        <v>2.5</v>
      </c>
      <c r="V1738" s="4">
        <f>IFERROR(Homes[[#This Row],[sqft_above]]+Homes[[#This Row],[sqft_basement]]," ")</f>
        <v>1820</v>
      </c>
      <c r="W1738" s="4">
        <v>4883</v>
      </c>
      <c r="X1738">
        <v>0</v>
      </c>
      <c r="Y1738">
        <v>0</v>
      </c>
      <c r="Z1738">
        <v>3</v>
      </c>
      <c r="AA1738" s="4">
        <v>1820</v>
      </c>
      <c r="AB1738" s="4">
        <v>0</v>
      </c>
      <c r="AC1738">
        <v>2005</v>
      </c>
      <c r="AD1738" t="s">
        <v>1865</v>
      </c>
      <c r="AE1738" t="s">
        <v>329</v>
      </c>
      <c r="AF1738" t="s">
        <v>330</v>
      </c>
    </row>
    <row r="1739" spans="1:32">
      <c r="A1739" t="str">
        <f>PROPER(TRIM(Homes[[#This Row],[street]]))</f>
        <v>8520 19Th Ave Nw</v>
      </c>
      <c r="B1739" t="str">
        <f>PROPER(TRIM(Homes[[#This Row],[city]]))</f>
        <v>Seattle</v>
      </c>
      <c r="C1739" t="str">
        <f>_xlfn.TEXTBEFORE(Homes[[#This Row],[statezip]]," ")</f>
        <v>WA</v>
      </c>
      <c r="D1739" s="6" t="str">
        <f>_xlfn.TEXTAFTER(Homes[[#This Row],[statezip]]," ")</f>
        <v>98117</v>
      </c>
      <c r="E1739" s="1">
        <v>510250</v>
      </c>
      <c r="F1739">
        <v>3</v>
      </c>
      <c r="G1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39" s="3" t="str">
        <f>Homes[[#This Row],[bedrooms]] &amp; " bd | " &amp; TEXT(Homes[[#This Row],[bathrooms]],"0.##") &amp; " ba"</f>
        <v>3 bd | 1.75 ba</v>
      </c>
      <c r="I1739" s="4">
        <v>1400</v>
      </c>
      <c r="J1739" s="1">
        <f>IFERROR(Homes[[#This Row],[price]]/Homes[[#This Row],[sqft_living]]," ")</f>
        <v>364.46428571428572</v>
      </c>
      <c r="K1739" s="4">
        <f>IFERROR(Homes[[#This Row],[sqft_lot]]/43560," ")</f>
        <v>9.1827364554637275E-2</v>
      </c>
      <c r="L1739" t="str">
        <f>IF(Homes[[#This Row],[waterfront]]=1, "Yes","No")</f>
        <v>No</v>
      </c>
      <c r="M1739" s="4" t="str">
        <f>IF(Homes[[#This Row],[sqft_basement]]&gt;0, "Yes","No")</f>
        <v>Yes</v>
      </c>
      <c r="N1739" t="str">
        <f>CHOOSE(Homes[[#This Row],[view]]+1, "None","Fair","Good","Great","Excellent")</f>
        <v>None</v>
      </c>
      <c r="O1739" t="str">
        <f>CHOOSE(Homes[[#This Row],[condition]], "Poor","Fair","Average","Good","Excellent")</f>
        <v>Average</v>
      </c>
      <c r="P1739">
        <f ca="1">YEAR(TODAY())-Homes[[#This Row],[yr_built]]</f>
        <v>74</v>
      </c>
      <c r="Q1739">
        <v>1994</v>
      </c>
      <c r="R1739">
        <f ca="1">IF(Homes[[#This Row],[yr_renovated]]&gt;0, YEAR(TODAY())-Homes[[#This Row],[yr_renovated]], YEAR(TODAY())-Homes[[#This Row],[yr_built]])</f>
        <v>31</v>
      </c>
      <c r="S1739">
        <v>1</v>
      </c>
      <c r="T1739" s="2">
        <v>41787</v>
      </c>
      <c r="U1739" s="3">
        <v>1.75</v>
      </c>
      <c r="V1739" s="4">
        <f>IFERROR(Homes[[#This Row],[sqft_above]]+Homes[[#This Row],[sqft_basement]]," ")</f>
        <v>1400</v>
      </c>
      <c r="W1739" s="4">
        <v>4000</v>
      </c>
      <c r="X1739">
        <v>0</v>
      </c>
      <c r="Y1739">
        <v>0</v>
      </c>
      <c r="Z1739">
        <v>3</v>
      </c>
      <c r="AA1739" s="4">
        <v>870</v>
      </c>
      <c r="AB1739" s="4">
        <v>530</v>
      </c>
      <c r="AC1739">
        <v>1951</v>
      </c>
      <c r="AD1739" t="s">
        <v>1866</v>
      </c>
      <c r="AE1739" t="s">
        <v>49</v>
      </c>
      <c r="AF1739" t="s">
        <v>204</v>
      </c>
    </row>
    <row r="1740" spans="1:32">
      <c r="A1740" t="str">
        <f>PROPER(TRIM(Homes[[#This Row],[street]]))</f>
        <v>1518 150Th Ave Se</v>
      </c>
      <c r="B1740" t="str">
        <f>PROPER(TRIM(Homes[[#This Row],[city]]))</f>
        <v>Bellevue</v>
      </c>
      <c r="C1740" t="str">
        <f>_xlfn.TEXTBEFORE(Homes[[#This Row],[statezip]]," ")</f>
        <v>WA</v>
      </c>
      <c r="D1740" s="6" t="str">
        <f>_xlfn.TEXTAFTER(Homes[[#This Row],[statezip]]," ")</f>
        <v>98007</v>
      </c>
      <c r="E1740" s="1">
        <v>510000</v>
      </c>
      <c r="F1740">
        <v>4</v>
      </c>
      <c r="G1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40" s="3" t="str">
        <f>Homes[[#This Row],[bedrooms]] &amp; " bd | " &amp; TEXT(Homes[[#This Row],[bathrooms]],"0.##") &amp; " ba"</f>
        <v>4 bd | 1.5 ba</v>
      </c>
      <c r="I1740" s="4">
        <v>2040</v>
      </c>
      <c r="J1740" s="1">
        <f>IFERROR(Homes[[#This Row],[price]]/Homes[[#This Row],[sqft_living]]," ")</f>
        <v>250</v>
      </c>
      <c r="K1740" s="4">
        <f>IFERROR(Homes[[#This Row],[sqft_lot]]/43560," ")</f>
        <v>0.20202020202020202</v>
      </c>
      <c r="L1740" t="str">
        <f>IF(Homes[[#This Row],[waterfront]]=1, "Yes","No")</f>
        <v>No</v>
      </c>
      <c r="M1740" s="4" t="str">
        <f>IF(Homes[[#This Row],[sqft_basement]]&gt;0, "Yes","No")</f>
        <v>Yes</v>
      </c>
      <c r="N1740" t="str">
        <f>CHOOSE(Homes[[#This Row],[view]]+1, "None","Fair","Good","Great","Excellent")</f>
        <v>None</v>
      </c>
      <c r="O1740" t="str">
        <f>CHOOSE(Homes[[#This Row],[condition]], "Poor","Fair","Average","Good","Excellent")</f>
        <v>Good</v>
      </c>
      <c r="P1740">
        <f ca="1">YEAR(TODAY())-Homes[[#This Row],[yr_built]]</f>
        <v>64</v>
      </c>
      <c r="Q1740">
        <v>2001</v>
      </c>
      <c r="R1740">
        <f ca="1">IF(Homes[[#This Row],[yr_renovated]]&gt;0, YEAR(TODAY())-Homes[[#This Row],[yr_renovated]], YEAR(TODAY())-Homes[[#This Row],[yr_built]])</f>
        <v>24</v>
      </c>
      <c r="S1740">
        <v>1</v>
      </c>
      <c r="T1740" s="2">
        <v>41787</v>
      </c>
      <c r="U1740" s="3">
        <v>1.5</v>
      </c>
      <c r="V1740" s="4">
        <f>IFERROR(Homes[[#This Row],[sqft_above]]+Homes[[#This Row],[sqft_basement]]," ")</f>
        <v>2040</v>
      </c>
      <c r="W1740" s="4">
        <v>8800</v>
      </c>
      <c r="X1740">
        <v>0</v>
      </c>
      <c r="Y1740">
        <v>0</v>
      </c>
      <c r="Z1740">
        <v>4</v>
      </c>
      <c r="AA1740" s="4">
        <v>1020</v>
      </c>
      <c r="AB1740" s="4">
        <v>1020</v>
      </c>
      <c r="AC1740">
        <v>1961</v>
      </c>
      <c r="AD1740" t="s">
        <v>1867</v>
      </c>
      <c r="AE1740" t="s">
        <v>33</v>
      </c>
      <c r="AF1740" t="s">
        <v>264</v>
      </c>
    </row>
    <row r="1741" spans="1:32">
      <c r="A1741" t="str">
        <f>PROPER(TRIM(Homes[[#This Row],[street]]))</f>
        <v>30734 229Th Pl Se</v>
      </c>
      <c r="B1741" t="str">
        <f>PROPER(TRIM(Homes[[#This Row],[city]]))</f>
        <v>Black Diamond</v>
      </c>
      <c r="C1741" t="str">
        <f>_xlfn.TEXTBEFORE(Homes[[#This Row],[statezip]]," ")</f>
        <v>WA</v>
      </c>
      <c r="D1741" s="6" t="str">
        <f>_xlfn.TEXTAFTER(Homes[[#This Row],[statezip]]," ")</f>
        <v>98010</v>
      </c>
      <c r="E1741" s="1">
        <v>510000</v>
      </c>
      <c r="F1741">
        <v>3</v>
      </c>
      <c r="G1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1" s="3" t="str">
        <f>Homes[[#This Row],[bedrooms]] &amp; " bd | " &amp; TEXT(Homes[[#This Row],[bathrooms]],"0.##") &amp; " ba"</f>
        <v>3 bd | 1.75 ba</v>
      </c>
      <c r="I1741" s="4">
        <v>1750</v>
      </c>
      <c r="J1741" s="1">
        <f>IFERROR(Homes[[#This Row],[price]]/Homes[[#This Row],[sqft_living]]," ")</f>
        <v>291.42857142857144</v>
      </c>
      <c r="K1741" s="4">
        <f>IFERROR(Homes[[#This Row],[sqft_lot]]/43560," ")</f>
        <v>0.16115702479338842</v>
      </c>
      <c r="L1741" t="str">
        <f>IF(Homes[[#This Row],[waterfront]]=1, "Yes","No")</f>
        <v>No</v>
      </c>
      <c r="M1741" s="4" t="str">
        <f>IF(Homes[[#This Row],[sqft_basement]]&gt;0, "Yes","No")</f>
        <v>No</v>
      </c>
      <c r="N1741" t="str">
        <f>CHOOSE(Homes[[#This Row],[view]]+1, "None","Fair","Good","Great","Excellent")</f>
        <v>None</v>
      </c>
      <c r="O1741" t="str">
        <f>CHOOSE(Homes[[#This Row],[condition]], "Poor","Fair","Average","Good","Excellent")</f>
        <v>Average</v>
      </c>
      <c r="P1741">
        <f ca="1">YEAR(TODAY())-Homes[[#This Row],[yr_built]]</f>
        <v>91</v>
      </c>
      <c r="Q1741">
        <v>1978</v>
      </c>
      <c r="R1741">
        <f ca="1">IF(Homes[[#This Row],[yr_renovated]]&gt;0, YEAR(TODAY())-Homes[[#This Row],[yr_renovated]], YEAR(TODAY())-Homes[[#This Row],[yr_built]])</f>
        <v>47</v>
      </c>
      <c r="S1741">
        <v>2</v>
      </c>
      <c r="T1741" s="2">
        <v>41821</v>
      </c>
      <c r="U1741" s="3">
        <v>1.75</v>
      </c>
      <c r="V1741" s="4">
        <f>IFERROR(Homes[[#This Row],[sqft_above]]+Homes[[#This Row],[sqft_basement]]," ")</f>
        <v>1750</v>
      </c>
      <c r="W1741" s="4">
        <v>7020</v>
      </c>
      <c r="X1741">
        <v>0</v>
      </c>
      <c r="Y1741">
        <v>0</v>
      </c>
      <c r="Z1741">
        <v>3</v>
      </c>
      <c r="AA1741" s="4">
        <v>1750</v>
      </c>
      <c r="AB1741" s="4">
        <v>0</v>
      </c>
      <c r="AC1741">
        <v>1934</v>
      </c>
      <c r="AD1741" t="s">
        <v>1868</v>
      </c>
      <c r="AE1741" t="s">
        <v>1178</v>
      </c>
      <c r="AF1741" t="s">
        <v>1179</v>
      </c>
    </row>
    <row r="1742" spans="1:32">
      <c r="A1742" t="str">
        <f>PROPER(TRIM(Homes[[#This Row],[street]]))</f>
        <v>7517 128Th Pl Ne</v>
      </c>
      <c r="B1742" t="str">
        <f>PROPER(TRIM(Homes[[#This Row],[city]]))</f>
        <v>Kirkland</v>
      </c>
      <c r="C1742" t="str">
        <f>_xlfn.TEXTBEFORE(Homes[[#This Row],[statezip]]," ")</f>
        <v>WA</v>
      </c>
      <c r="D1742" s="6" t="str">
        <f>_xlfn.TEXTAFTER(Homes[[#This Row],[statezip]]," ")</f>
        <v>98033</v>
      </c>
      <c r="E1742" s="1">
        <v>510000</v>
      </c>
      <c r="F1742">
        <v>3</v>
      </c>
      <c r="G1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2" s="3" t="str">
        <f>Homes[[#This Row],[bedrooms]] &amp; " bd | " &amp; TEXT(Homes[[#This Row],[bathrooms]],"0.##") &amp; " ba"</f>
        <v>3 bd | 1.75 ba</v>
      </c>
      <c r="I1742" s="4">
        <v>1480</v>
      </c>
      <c r="J1742" s="1">
        <f>IFERROR(Homes[[#This Row],[price]]/Homes[[#This Row],[sqft_living]]," ")</f>
        <v>344.59459459459458</v>
      </c>
      <c r="K1742" s="4">
        <f>IFERROR(Homes[[#This Row],[sqft_lot]]/43560," ")</f>
        <v>0.16161616161616163</v>
      </c>
      <c r="L1742" t="str">
        <f>IF(Homes[[#This Row],[waterfront]]=1, "Yes","No")</f>
        <v>No</v>
      </c>
      <c r="M1742" s="4" t="str">
        <f>IF(Homes[[#This Row],[sqft_basement]]&gt;0, "Yes","No")</f>
        <v>No</v>
      </c>
      <c r="N1742" t="str">
        <f>CHOOSE(Homes[[#This Row],[view]]+1, "None","Fair","Good","Great","Excellent")</f>
        <v>None</v>
      </c>
      <c r="O1742" t="str">
        <f>CHOOSE(Homes[[#This Row],[condition]], "Poor","Fair","Average","Good","Excellent")</f>
        <v>Average</v>
      </c>
      <c r="P1742">
        <f ca="1">YEAR(TODAY())-Homes[[#This Row],[yr_built]]</f>
        <v>51</v>
      </c>
      <c r="Q1742">
        <v>0</v>
      </c>
      <c r="R1742">
        <f ca="1">IF(Homes[[#This Row],[yr_renovated]]&gt;0, YEAR(TODAY())-Homes[[#This Row],[yr_renovated]], YEAR(TODAY())-Homes[[#This Row],[yr_built]])</f>
        <v>51</v>
      </c>
      <c r="S1742">
        <v>1</v>
      </c>
      <c r="T1742" s="2">
        <v>41796</v>
      </c>
      <c r="U1742" s="3">
        <v>1.75</v>
      </c>
      <c r="V1742" s="4">
        <f>IFERROR(Homes[[#This Row],[sqft_above]]+Homes[[#This Row],[sqft_basement]]," ")</f>
        <v>1480</v>
      </c>
      <c r="W1742" s="4">
        <v>7040</v>
      </c>
      <c r="X1742">
        <v>0</v>
      </c>
      <c r="Y1742">
        <v>0</v>
      </c>
      <c r="Z1742">
        <v>3</v>
      </c>
      <c r="AA1742" s="4">
        <v>1480</v>
      </c>
      <c r="AB1742" s="4">
        <v>0</v>
      </c>
      <c r="AC1742">
        <v>1974</v>
      </c>
      <c r="AD1742" t="s">
        <v>1869</v>
      </c>
      <c r="AE1742" t="s">
        <v>46</v>
      </c>
      <c r="AF1742" t="s">
        <v>55</v>
      </c>
    </row>
    <row r="1743" spans="1:32">
      <c r="A1743" t="str">
        <f>PROPER(TRIM(Homes[[#This Row],[street]]))</f>
        <v>13304 69Th Ave Ne</v>
      </c>
      <c r="B1743" t="str">
        <f>PROPER(TRIM(Homes[[#This Row],[city]]))</f>
        <v>Kirkland</v>
      </c>
      <c r="C1743" t="str">
        <f>_xlfn.TEXTBEFORE(Homes[[#This Row],[statezip]]," ")</f>
        <v>WA</v>
      </c>
      <c r="D1743" s="6" t="str">
        <f>_xlfn.TEXTAFTER(Homes[[#This Row],[statezip]]," ")</f>
        <v>98034</v>
      </c>
      <c r="E1743" s="1">
        <v>510000</v>
      </c>
      <c r="F1743">
        <v>3</v>
      </c>
      <c r="G1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3" s="3" t="str">
        <f>Homes[[#This Row],[bedrooms]] &amp; " bd | " &amp; TEXT(Homes[[#This Row],[bathrooms]],"0.##") &amp; " ba"</f>
        <v>3 bd | 1.75 ba</v>
      </c>
      <c r="I1743" s="4">
        <v>1600</v>
      </c>
      <c r="J1743" s="1">
        <f>IFERROR(Homes[[#This Row],[price]]/Homes[[#This Row],[sqft_living]]," ")</f>
        <v>318.75</v>
      </c>
      <c r="K1743" s="4">
        <f>IFERROR(Homes[[#This Row],[sqft_lot]]/43560," ")</f>
        <v>0.44077134986225897</v>
      </c>
      <c r="L1743" t="str">
        <f>IF(Homes[[#This Row],[waterfront]]=1, "Yes","No")</f>
        <v>No</v>
      </c>
      <c r="M1743" s="4" t="str">
        <f>IF(Homes[[#This Row],[sqft_basement]]&gt;0, "Yes","No")</f>
        <v>No</v>
      </c>
      <c r="N1743" t="str">
        <f>CHOOSE(Homes[[#This Row],[view]]+1, "None","Fair","Good","Great","Excellent")</f>
        <v>None</v>
      </c>
      <c r="O1743" t="str">
        <f>CHOOSE(Homes[[#This Row],[condition]], "Poor","Fair","Average","Good","Excellent")</f>
        <v>Good</v>
      </c>
      <c r="P1743">
        <f ca="1">YEAR(TODAY())-Homes[[#This Row],[yr_built]]</f>
        <v>58</v>
      </c>
      <c r="Q1743">
        <v>0</v>
      </c>
      <c r="R1743">
        <f ca="1">IF(Homes[[#This Row],[yr_renovated]]&gt;0, YEAR(TODAY())-Homes[[#This Row],[yr_renovated]], YEAR(TODAY())-Homes[[#This Row],[yr_built]])</f>
        <v>58</v>
      </c>
      <c r="S1743">
        <v>1</v>
      </c>
      <c r="T1743" s="2">
        <v>41802</v>
      </c>
      <c r="U1743" s="3">
        <v>1.75</v>
      </c>
      <c r="V1743" s="4">
        <f>IFERROR(Homes[[#This Row],[sqft_above]]+Homes[[#This Row],[sqft_basement]]," ")</f>
        <v>1600</v>
      </c>
      <c r="W1743" s="4">
        <v>19200</v>
      </c>
      <c r="X1743">
        <v>0</v>
      </c>
      <c r="Y1743">
        <v>0</v>
      </c>
      <c r="Z1743">
        <v>4</v>
      </c>
      <c r="AA1743" s="4">
        <v>1600</v>
      </c>
      <c r="AB1743" s="4">
        <v>0</v>
      </c>
      <c r="AC1743">
        <v>1967</v>
      </c>
      <c r="AD1743" t="s">
        <v>1870</v>
      </c>
      <c r="AE1743" t="s">
        <v>46</v>
      </c>
      <c r="AF1743" t="s">
        <v>47</v>
      </c>
    </row>
    <row r="1744" spans="1:32">
      <c r="A1744" t="str">
        <f>PROPER(TRIM(Homes[[#This Row],[street]]))</f>
        <v>11240 106Th Ave Ne</v>
      </c>
      <c r="B1744" t="str">
        <f>PROPER(TRIM(Homes[[#This Row],[city]]))</f>
        <v>Kirkland</v>
      </c>
      <c r="C1744" t="str">
        <f>_xlfn.TEXTBEFORE(Homes[[#This Row],[statezip]]," ")</f>
        <v>WA</v>
      </c>
      <c r="D1744" s="6" t="str">
        <f>_xlfn.TEXTAFTER(Homes[[#This Row],[statezip]]," ")</f>
        <v>98033</v>
      </c>
      <c r="E1744" s="1">
        <v>510000</v>
      </c>
      <c r="F1744">
        <v>4</v>
      </c>
      <c r="G1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44" s="3" t="str">
        <f>Homes[[#This Row],[bedrooms]] &amp; " bd | " &amp; TEXT(Homes[[#This Row],[bathrooms]],"0.##") &amp; " ba"</f>
        <v>4 bd | 1.5 ba</v>
      </c>
      <c r="I1744" s="4">
        <v>1320</v>
      </c>
      <c r="J1744" s="1">
        <f>IFERROR(Homes[[#This Row],[price]]/Homes[[#This Row],[sqft_living]]," ")</f>
        <v>386.36363636363637</v>
      </c>
      <c r="K1744" s="4">
        <f>IFERROR(Homes[[#This Row],[sqft_lot]]/43560," ")</f>
        <v>0.32713498622589532</v>
      </c>
      <c r="L1744" t="str">
        <f>IF(Homes[[#This Row],[waterfront]]=1, "Yes","No")</f>
        <v>No</v>
      </c>
      <c r="M1744" s="4" t="str">
        <f>IF(Homes[[#This Row],[sqft_basement]]&gt;0, "Yes","No")</f>
        <v>No</v>
      </c>
      <c r="N1744" t="str">
        <f>CHOOSE(Homes[[#This Row],[view]]+1, "None","Fair","Good","Great","Excellent")</f>
        <v>None</v>
      </c>
      <c r="O1744" t="str">
        <f>CHOOSE(Homes[[#This Row],[condition]], "Poor","Fair","Average","Good","Excellent")</f>
        <v>Good</v>
      </c>
      <c r="P1744">
        <f ca="1">YEAR(TODAY())-Homes[[#This Row],[yr_built]]</f>
        <v>71</v>
      </c>
      <c r="Q1744">
        <v>1979</v>
      </c>
      <c r="R1744">
        <f ca="1">IF(Homes[[#This Row],[yr_renovated]]&gt;0, YEAR(TODAY())-Homes[[#This Row],[yr_renovated]], YEAR(TODAY())-Homes[[#This Row],[yr_built]])</f>
        <v>46</v>
      </c>
      <c r="S1744">
        <v>1</v>
      </c>
      <c r="T1744" s="2">
        <v>41796</v>
      </c>
      <c r="U1744" s="3">
        <v>1.5</v>
      </c>
      <c r="V1744" s="4">
        <f>IFERROR(Homes[[#This Row],[sqft_above]]+Homes[[#This Row],[sqft_basement]]," ")</f>
        <v>1320</v>
      </c>
      <c r="W1744" s="4">
        <v>14250</v>
      </c>
      <c r="X1744">
        <v>0</v>
      </c>
      <c r="Y1744">
        <v>0</v>
      </c>
      <c r="Z1744">
        <v>4</v>
      </c>
      <c r="AA1744" s="4">
        <v>1320</v>
      </c>
      <c r="AB1744" s="4">
        <v>0</v>
      </c>
      <c r="AC1744">
        <v>1954</v>
      </c>
      <c r="AD1744" t="s">
        <v>1871</v>
      </c>
      <c r="AE1744" t="s">
        <v>46</v>
      </c>
      <c r="AF1744" t="s">
        <v>55</v>
      </c>
    </row>
    <row r="1745" spans="1:32">
      <c r="A1745" t="str">
        <f>PROPER(TRIM(Homes[[#This Row],[street]]))</f>
        <v>19615 55Th Ave Ne</v>
      </c>
      <c r="B1745" t="str">
        <f>PROPER(TRIM(Homes[[#This Row],[city]]))</f>
        <v>Lake Forest Park</v>
      </c>
      <c r="C1745" t="str">
        <f>_xlfn.TEXTBEFORE(Homes[[#This Row],[statezip]]," ")</f>
        <v>WA</v>
      </c>
      <c r="D1745" s="6" t="str">
        <f>_xlfn.TEXTAFTER(Homes[[#This Row],[statezip]]," ")</f>
        <v>98155</v>
      </c>
      <c r="E1745" s="1">
        <v>510000</v>
      </c>
      <c r="F1745">
        <v>4</v>
      </c>
      <c r="G1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45" s="3" t="str">
        <f>Homes[[#This Row],[bedrooms]] &amp; " bd | " &amp; TEXT(Homes[[#This Row],[bathrooms]],"0.##") &amp; " ba"</f>
        <v>4 bd | 2.5 ba</v>
      </c>
      <c r="I1745" s="4">
        <v>2610</v>
      </c>
      <c r="J1745" s="1">
        <f>IFERROR(Homes[[#This Row],[price]]/Homes[[#This Row],[sqft_living]]," ")</f>
        <v>195.40229885057471</v>
      </c>
      <c r="K1745" s="4">
        <f>IFERROR(Homes[[#This Row],[sqft_lot]]/43560," ")</f>
        <v>0.18436639118457301</v>
      </c>
      <c r="L1745" t="str">
        <f>IF(Homes[[#This Row],[waterfront]]=1, "Yes","No")</f>
        <v>No</v>
      </c>
      <c r="M1745" s="4" t="str">
        <f>IF(Homes[[#This Row],[sqft_basement]]&gt;0, "Yes","No")</f>
        <v>No</v>
      </c>
      <c r="N1745" t="str">
        <f>CHOOSE(Homes[[#This Row],[view]]+1, "None","Fair","Good","Great","Excellent")</f>
        <v>None</v>
      </c>
      <c r="O1745" t="str">
        <f>CHOOSE(Homes[[#This Row],[condition]], "Poor","Fair","Average","Good","Excellent")</f>
        <v>Average</v>
      </c>
      <c r="P1745">
        <f ca="1">YEAR(TODAY())-Homes[[#This Row],[yr_built]]</f>
        <v>27</v>
      </c>
      <c r="Q1745">
        <v>2006</v>
      </c>
      <c r="R1745">
        <f ca="1">IF(Homes[[#This Row],[yr_renovated]]&gt;0, YEAR(TODAY())-Homes[[#This Row],[yr_renovated]], YEAR(TODAY())-Homes[[#This Row],[yr_built]])</f>
        <v>19</v>
      </c>
      <c r="S1745">
        <v>2</v>
      </c>
      <c r="T1745" s="2">
        <v>41809</v>
      </c>
      <c r="U1745" s="3">
        <v>2.5</v>
      </c>
      <c r="V1745" s="4">
        <f>IFERROR(Homes[[#This Row],[sqft_above]]+Homes[[#This Row],[sqft_basement]]," ")</f>
        <v>2610</v>
      </c>
      <c r="W1745" s="4">
        <v>8031</v>
      </c>
      <c r="X1745">
        <v>0</v>
      </c>
      <c r="Y1745">
        <v>0</v>
      </c>
      <c r="Z1745">
        <v>3</v>
      </c>
      <c r="AA1745" s="4">
        <v>2610</v>
      </c>
      <c r="AB1745" s="4">
        <v>0</v>
      </c>
      <c r="AC1745">
        <v>1998</v>
      </c>
      <c r="AD1745" t="s">
        <v>1872</v>
      </c>
      <c r="AE1745" t="s">
        <v>743</v>
      </c>
      <c r="AF1745" t="s">
        <v>744</v>
      </c>
    </row>
    <row r="1746" spans="1:32">
      <c r="A1746" t="str">
        <f>PROPER(TRIM(Homes[[#This Row],[street]]))</f>
        <v>721 222Nd Pl Ne</v>
      </c>
      <c r="B1746" t="str">
        <f>PROPER(TRIM(Homes[[#This Row],[city]]))</f>
        <v>Sammamish</v>
      </c>
      <c r="C1746" t="str">
        <f>_xlfn.TEXTBEFORE(Homes[[#This Row],[statezip]]," ")</f>
        <v>WA</v>
      </c>
      <c r="D1746" s="6" t="str">
        <f>_xlfn.TEXTAFTER(Homes[[#This Row],[statezip]]," ")</f>
        <v>98074</v>
      </c>
      <c r="E1746" s="1">
        <v>510000</v>
      </c>
      <c r="F1746">
        <v>3</v>
      </c>
      <c r="G1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46" s="3" t="str">
        <f>Homes[[#This Row],[bedrooms]] &amp; " bd | " &amp; TEXT(Homes[[#This Row],[bathrooms]],"0.##") &amp; " ba"</f>
        <v>3 bd | 1.75 ba</v>
      </c>
      <c r="I1746" s="4">
        <v>2170</v>
      </c>
      <c r="J1746" s="1">
        <f>IFERROR(Homes[[#This Row],[price]]/Homes[[#This Row],[sqft_living]]," ")</f>
        <v>235.02304147465438</v>
      </c>
      <c r="K1746" s="4">
        <f>IFERROR(Homes[[#This Row],[sqft_lot]]/43560," ")</f>
        <v>0.6074380165289256</v>
      </c>
      <c r="L1746" t="str">
        <f>IF(Homes[[#This Row],[waterfront]]=1, "Yes","No")</f>
        <v>No</v>
      </c>
      <c r="M1746" s="4" t="str">
        <f>IF(Homes[[#This Row],[sqft_basement]]&gt;0, "Yes","No")</f>
        <v>Yes</v>
      </c>
      <c r="N1746" t="str">
        <f>CHOOSE(Homes[[#This Row],[view]]+1, "None","Fair","Good","Great","Excellent")</f>
        <v>None</v>
      </c>
      <c r="O1746" t="str">
        <f>CHOOSE(Homes[[#This Row],[condition]], "Poor","Fair","Average","Good","Excellent")</f>
        <v>Average</v>
      </c>
      <c r="P1746">
        <f ca="1">YEAR(TODAY())-Homes[[#This Row],[yr_built]]</f>
        <v>39</v>
      </c>
      <c r="Q1746">
        <v>0</v>
      </c>
      <c r="R1746">
        <f ca="1">IF(Homes[[#This Row],[yr_renovated]]&gt;0, YEAR(TODAY())-Homes[[#This Row],[yr_renovated]], YEAR(TODAY())-Homes[[#This Row],[yr_built]])</f>
        <v>39</v>
      </c>
      <c r="S1746">
        <v>1</v>
      </c>
      <c r="T1746" s="2">
        <v>41773</v>
      </c>
      <c r="U1746" s="3">
        <v>1.75</v>
      </c>
      <c r="V1746" s="4">
        <f>IFERROR(Homes[[#This Row],[sqft_above]]+Homes[[#This Row],[sqft_basement]]," ")</f>
        <v>2170</v>
      </c>
      <c r="W1746" s="4">
        <v>26460</v>
      </c>
      <c r="X1746">
        <v>0</v>
      </c>
      <c r="Y1746">
        <v>0</v>
      </c>
      <c r="Z1746">
        <v>3</v>
      </c>
      <c r="AA1746" s="4">
        <v>1450</v>
      </c>
      <c r="AB1746" s="4">
        <v>720</v>
      </c>
      <c r="AC1746">
        <v>1986</v>
      </c>
      <c r="AD1746" t="s">
        <v>1873</v>
      </c>
      <c r="AE1746" t="s">
        <v>102</v>
      </c>
      <c r="AF1746" t="s">
        <v>266</v>
      </c>
    </row>
    <row r="1747" spans="1:32">
      <c r="A1747" t="str">
        <f>PROPER(TRIM(Homes[[#This Row],[street]]))</f>
        <v>3821-3825 Whitman Ave N</v>
      </c>
      <c r="B1747" t="str">
        <f>PROPER(TRIM(Homes[[#This Row],[city]]))</f>
        <v>Seattle</v>
      </c>
      <c r="C1747" t="str">
        <f>_xlfn.TEXTBEFORE(Homes[[#This Row],[statezip]]," ")</f>
        <v>WA</v>
      </c>
      <c r="D1747" s="6" t="str">
        <f>_xlfn.TEXTAFTER(Homes[[#This Row],[statezip]]," ")</f>
        <v>98103</v>
      </c>
      <c r="E1747" s="1">
        <v>510000</v>
      </c>
      <c r="F1747">
        <v>3</v>
      </c>
      <c r="G1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47" s="3" t="str">
        <f>Homes[[#This Row],[bedrooms]] &amp; " bd | " &amp; TEXT(Homes[[#This Row],[bathrooms]],"0.##") &amp; " ba"</f>
        <v>3 bd | 2.25 ba</v>
      </c>
      <c r="I1747" s="4">
        <v>1420</v>
      </c>
      <c r="J1747" s="1">
        <f>IFERROR(Homes[[#This Row],[price]]/Homes[[#This Row],[sqft_living]]," ")</f>
        <v>359.15492957746477</v>
      </c>
      <c r="K1747" s="4">
        <f>IFERROR(Homes[[#This Row],[sqft_lot]]/43560," ")</f>
        <v>3.005050505050505E-2</v>
      </c>
      <c r="L1747" t="str">
        <f>IF(Homes[[#This Row],[waterfront]]=1, "Yes","No")</f>
        <v>No</v>
      </c>
      <c r="M1747" s="4" t="str">
        <f>IF(Homes[[#This Row],[sqft_basement]]&gt;0, "Yes","No")</f>
        <v>No</v>
      </c>
      <c r="N1747" t="str">
        <f>CHOOSE(Homes[[#This Row],[view]]+1, "None","Fair","Good","Great","Excellent")</f>
        <v>None</v>
      </c>
      <c r="O1747" t="str">
        <f>CHOOSE(Homes[[#This Row],[condition]], "Poor","Fair","Average","Good","Excellent")</f>
        <v>Average</v>
      </c>
      <c r="P1747">
        <f ca="1">YEAR(TODAY())-Homes[[#This Row],[yr_built]]</f>
        <v>19</v>
      </c>
      <c r="Q1747">
        <v>0</v>
      </c>
      <c r="R1747">
        <f ca="1">IF(Homes[[#This Row],[yr_renovated]]&gt;0, YEAR(TODAY())-Homes[[#This Row],[yr_renovated]], YEAR(TODAY())-Homes[[#This Row],[yr_built]])</f>
        <v>19</v>
      </c>
      <c r="S1747">
        <v>3</v>
      </c>
      <c r="T1747" s="2">
        <v>41814</v>
      </c>
      <c r="U1747" s="3">
        <v>2.25</v>
      </c>
      <c r="V1747" s="4">
        <f>IFERROR(Homes[[#This Row],[sqft_above]]+Homes[[#This Row],[sqft_basement]]," ")</f>
        <v>1420</v>
      </c>
      <c r="W1747" s="4">
        <v>1309</v>
      </c>
      <c r="X1747">
        <v>0</v>
      </c>
      <c r="Y1747">
        <v>0</v>
      </c>
      <c r="Z1747">
        <v>3</v>
      </c>
      <c r="AA1747" s="4">
        <v>1420</v>
      </c>
      <c r="AB1747" s="4">
        <v>0</v>
      </c>
      <c r="AC1747">
        <v>2006</v>
      </c>
      <c r="AD1747" t="s">
        <v>1874</v>
      </c>
      <c r="AE1747" t="s">
        <v>49</v>
      </c>
      <c r="AF1747" t="s">
        <v>172</v>
      </c>
    </row>
    <row r="1748" spans="1:32">
      <c r="A1748" t="str">
        <f>PROPER(TRIM(Homes[[#This Row],[street]]))</f>
        <v>2252 Nw 62Nd St</v>
      </c>
      <c r="B1748" t="str">
        <f>PROPER(TRIM(Homes[[#This Row],[city]]))</f>
        <v>Seattle</v>
      </c>
      <c r="C1748" t="str">
        <f>_xlfn.TEXTBEFORE(Homes[[#This Row],[statezip]]," ")</f>
        <v>WA</v>
      </c>
      <c r="D1748" s="6" t="str">
        <f>_xlfn.TEXTAFTER(Homes[[#This Row],[statezip]]," ")</f>
        <v>98107</v>
      </c>
      <c r="E1748" s="1">
        <v>510000</v>
      </c>
      <c r="F1748">
        <v>3</v>
      </c>
      <c r="G1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48" s="3" t="str">
        <f>Homes[[#This Row],[bedrooms]] &amp; " bd | " &amp; TEXT(Homes[[#This Row],[bathrooms]],"0.##") &amp; " ba"</f>
        <v>3 bd | 2.5 ba</v>
      </c>
      <c r="I1748" s="4">
        <v>1420</v>
      </c>
      <c r="J1748" s="1">
        <f>IFERROR(Homes[[#This Row],[price]]/Homes[[#This Row],[sqft_living]]," ")</f>
        <v>359.15492957746477</v>
      </c>
      <c r="K1748" s="4">
        <f>IFERROR(Homes[[#This Row],[sqft_lot]]/43560," ")</f>
        <v>2.839761248852158E-2</v>
      </c>
      <c r="L1748" t="str">
        <f>IF(Homes[[#This Row],[waterfront]]=1, "Yes","No")</f>
        <v>No</v>
      </c>
      <c r="M1748" s="4" t="str">
        <f>IF(Homes[[#This Row],[sqft_basement]]&gt;0, "Yes","No")</f>
        <v>No</v>
      </c>
      <c r="N1748" t="str">
        <f>CHOOSE(Homes[[#This Row],[view]]+1, "None","Fair","Good","Great","Excellent")</f>
        <v>None</v>
      </c>
      <c r="O1748" t="str">
        <f>CHOOSE(Homes[[#This Row],[condition]], "Poor","Fair","Average","Good","Excellent")</f>
        <v>Average</v>
      </c>
      <c r="P1748">
        <f ca="1">YEAR(TODAY())-Homes[[#This Row],[yr_built]]</f>
        <v>11</v>
      </c>
      <c r="Q1748">
        <v>0</v>
      </c>
      <c r="R1748">
        <f ca="1">IF(Homes[[#This Row],[yr_renovated]]&gt;0, YEAR(TODAY())-Homes[[#This Row],[yr_renovated]], YEAR(TODAY())-Homes[[#This Row],[yr_built]])</f>
        <v>11</v>
      </c>
      <c r="S1748">
        <v>3</v>
      </c>
      <c r="T1748" s="2">
        <v>41827</v>
      </c>
      <c r="U1748" s="3">
        <v>2.5</v>
      </c>
      <c r="V1748" s="4">
        <f>IFERROR(Homes[[#This Row],[sqft_above]]+Homes[[#This Row],[sqft_basement]]," ")</f>
        <v>1420</v>
      </c>
      <c r="W1748" s="4">
        <v>1237</v>
      </c>
      <c r="X1748">
        <v>0</v>
      </c>
      <c r="Y1748">
        <v>0</v>
      </c>
      <c r="Z1748">
        <v>3</v>
      </c>
      <c r="AA1748" s="4">
        <v>1420</v>
      </c>
      <c r="AB1748" s="4">
        <v>0</v>
      </c>
      <c r="AC1748">
        <v>2014</v>
      </c>
      <c r="AD1748" t="s">
        <v>1875</v>
      </c>
      <c r="AE1748" t="s">
        <v>49</v>
      </c>
      <c r="AF1748" t="s">
        <v>62</v>
      </c>
    </row>
    <row r="1749" spans="1:32">
      <c r="A1749" t="str">
        <f>PROPER(TRIM(Homes[[#This Row],[street]]))</f>
        <v>8205 20Th Ave Ne</v>
      </c>
      <c r="B1749" t="str">
        <f>PROPER(TRIM(Homes[[#This Row],[city]]))</f>
        <v>Seattle</v>
      </c>
      <c r="C1749" t="str">
        <f>_xlfn.TEXTBEFORE(Homes[[#This Row],[statezip]]," ")</f>
        <v>WA</v>
      </c>
      <c r="D1749" s="6" t="str">
        <f>_xlfn.TEXTAFTER(Homes[[#This Row],[statezip]]," ")</f>
        <v>98115</v>
      </c>
      <c r="E1749" s="1">
        <v>510000</v>
      </c>
      <c r="F1749">
        <v>3</v>
      </c>
      <c r="G1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49" s="3" t="str">
        <f>Homes[[#This Row],[bedrooms]] &amp; " bd | " &amp; TEXT(Homes[[#This Row],[bathrooms]],"0.##") &amp; " ba"</f>
        <v>3 bd | 1.5 ba</v>
      </c>
      <c r="I1749" s="4">
        <v>2240</v>
      </c>
      <c r="J1749" s="1">
        <f>IFERROR(Homes[[#This Row],[price]]/Homes[[#This Row],[sqft_living]]," ")</f>
        <v>227.67857142857142</v>
      </c>
      <c r="K1749" s="4">
        <f>IFERROR(Homes[[#This Row],[sqft_lot]]/43560," ")</f>
        <v>8.7235996326905416E-2</v>
      </c>
      <c r="L1749" t="str">
        <f>IF(Homes[[#This Row],[waterfront]]=1, "Yes","No")</f>
        <v>No</v>
      </c>
      <c r="M1749" s="4" t="str">
        <f>IF(Homes[[#This Row],[sqft_basement]]&gt;0, "Yes","No")</f>
        <v>Yes</v>
      </c>
      <c r="N1749" t="str">
        <f>CHOOSE(Homes[[#This Row],[view]]+1, "None","Fair","Good","Great","Excellent")</f>
        <v>None</v>
      </c>
      <c r="O1749" t="str">
        <f>CHOOSE(Homes[[#This Row],[condition]], "Poor","Fair","Average","Good","Excellent")</f>
        <v>Average</v>
      </c>
      <c r="P1749">
        <f ca="1">YEAR(TODAY())-Homes[[#This Row],[yr_built]]</f>
        <v>96</v>
      </c>
      <c r="Q1749">
        <v>0</v>
      </c>
      <c r="R1749">
        <f ca="1">IF(Homes[[#This Row],[yr_renovated]]&gt;0, YEAR(TODAY())-Homes[[#This Row],[yr_renovated]], YEAR(TODAY())-Homes[[#This Row],[yr_built]])</f>
        <v>96</v>
      </c>
      <c r="S1749">
        <v>2</v>
      </c>
      <c r="T1749" s="2">
        <v>41788</v>
      </c>
      <c r="U1749" s="3">
        <v>1.5</v>
      </c>
      <c r="V1749" s="4">
        <f>IFERROR(Homes[[#This Row],[sqft_above]]+Homes[[#This Row],[sqft_basement]]," ")</f>
        <v>2240</v>
      </c>
      <c r="W1749" s="4">
        <v>3800</v>
      </c>
      <c r="X1749">
        <v>0</v>
      </c>
      <c r="Y1749">
        <v>0</v>
      </c>
      <c r="Z1749">
        <v>3</v>
      </c>
      <c r="AA1749" s="4">
        <v>1370</v>
      </c>
      <c r="AB1749" s="4">
        <v>870</v>
      </c>
      <c r="AC1749">
        <v>1929</v>
      </c>
      <c r="AD1749" t="s">
        <v>1876</v>
      </c>
      <c r="AE1749" t="s">
        <v>49</v>
      </c>
      <c r="AF1749" t="s">
        <v>154</v>
      </c>
    </row>
    <row r="1750" spans="1:32">
      <c r="A1750" t="str">
        <f>PROPER(TRIM(Homes[[#This Row],[street]]))</f>
        <v>18121 197Th Pl Ne</v>
      </c>
      <c r="B1750" t="str">
        <f>PROPER(TRIM(Homes[[#This Row],[city]]))</f>
        <v>Woodinville</v>
      </c>
      <c r="C1750" t="str">
        <f>_xlfn.TEXTBEFORE(Homes[[#This Row],[statezip]]," ")</f>
        <v>WA</v>
      </c>
      <c r="D1750" s="6" t="str">
        <f>_xlfn.TEXTAFTER(Homes[[#This Row],[statezip]]," ")</f>
        <v>98077</v>
      </c>
      <c r="E1750" s="1">
        <v>510000</v>
      </c>
      <c r="F1750">
        <v>4</v>
      </c>
      <c r="G1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50" s="3" t="str">
        <f>Homes[[#This Row],[bedrooms]] &amp; " bd | " &amp; TEXT(Homes[[#This Row],[bathrooms]],"0.##") &amp; " ba"</f>
        <v>4 bd | 2.25 ba</v>
      </c>
      <c r="I1750" s="4">
        <v>2450</v>
      </c>
      <c r="J1750" s="1">
        <f>IFERROR(Homes[[#This Row],[price]]/Homes[[#This Row],[sqft_living]]," ")</f>
        <v>208.16326530612244</v>
      </c>
      <c r="K1750" s="4">
        <f>IFERROR(Homes[[#This Row],[sqft_lot]]/43560," ")</f>
        <v>1.429981634527089</v>
      </c>
      <c r="L1750" t="str">
        <f>IF(Homes[[#This Row],[waterfront]]=1, "Yes","No")</f>
        <v>No</v>
      </c>
      <c r="M1750" s="4" t="str">
        <f>IF(Homes[[#This Row],[sqft_basement]]&gt;0, "Yes","No")</f>
        <v>No</v>
      </c>
      <c r="N1750" t="str">
        <f>CHOOSE(Homes[[#This Row],[view]]+1, "None","Fair","Good","Great","Excellent")</f>
        <v>None</v>
      </c>
      <c r="O1750" t="str">
        <f>CHOOSE(Homes[[#This Row],[condition]], "Poor","Fair","Average","Good","Excellent")</f>
        <v>Average</v>
      </c>
      <c r="P1750">
        <f ca="1">YEAR(TODAY())-Homes[[#This Row],[yr_built]]</f>
        <v>49</v>
      </c>
      <c r="Q1750">
        <v>0</v>
      </c>
      <c r="R1750">
        <f ca="1">IF(Homes[[#This Row],[yr_renovated]]&gt;0, YEAR(TODAY())-Homes[[#This Row],[yr_renovated]], YEAR(TODAY())-Homes[[#This Row],[yr_built]])</f>
        <v>49</v>
      </c>
      <c r="S1750">
        <v>2</v>
      </c>
      <c r="T1750" s="2">
        <v>41798</v>
      </c>
      <c r="U1750" s="3">
        <v>2.25</v>
      </c>
      <c r="V1750" s="4">
        <f>IFERROR(Homes[[#This Row],[sqft_above]]+Homes[[#This Row],[sqft_basement]]," ")</f>
        <v>2450</v>
      </c>
      <c r="W1750" s="4">
        <v>62290</v>
      </c>
      <c r="X1750">
        <v>0</v>
      </c>
      <c r="Y1750">
        <v>0</v>
      </c>
      <c r="Z1750">
        <v>3</v>
      </c>
      <c r="AA1750" s="4">
        <v>2450</v>
      </c>
      <c r="AB1750" s="4">
        <v>0</v>
      </c>
      <c r="AC1750">
        <v>1976</v>
      </c>
      <c r="AD1750" t="s">
        <v>1877</v>
      </c>
      <c r="AE1750" t="s">
        <v>120</v>
      </c>
      <c r="AF1750" t="s">
        <v>121</v>
      </c>
    </row>
    <row r="1751" spans="1:32">
      <c r="A1751" t="str">
        <f>PROPER(TRIM(Homes[[#This Row],[street]]))</f>
        <v>5221 Ne 7Th Pl</v>
      </c>
      <c r="B1751" t="str">
        <f>PROPER(TRIM(Homes[[#This Row],[city]]))</f>
        <v>Renton</v>
      </c>
      <c r="C1751" t="str">
        <f>_xlfn.TEXTBEFORE(Homes[[#This Row],[statezip]]," ")</f>
        <v>WA</v>
      </c>
      <c r="D1751" s="6" t="str">
        <f>_xlfn.TEXTAFTER(Homes[[#This Row],[statezip]]," ")</f>
        <v>98059</v>
      </c>
      <c r="E1751" s="1">
        <v>509900</v>
      </c>
      <c r="F1751">
        <v>3</v>
      </c>
      <c r="G1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51" s="3" t="str">
        <f>Homes[[#This Row],[bedrooms]] &amp; " bd | " &amp; TEXT(Homes[[#This Row],[bathrooms]],"0.##") &amp; " ba"</f>
        <v>3 bd | 2.5 ba</v>
      </c>
      <c r="I1751" s="4">
        <v>3030</v>
      </c>
      <c r="J1751" s="1">
        <f>IFERROR(Homes[[#This Row],[price]]/Homes[[#This Row],[sqft_living]]," ")</f>
        <v>168.28382838283829</v>
      </c>
      <c r="K1751" s="4">
        <f>IFERROR(Homes[[#This Row],[sqft_lot]]/43560," ")</f>
        <v>0.20782828282828283</v>
      </c>
      <c r="L1751" t="str">
        <f>IF(Homes[[#This Row],[waterfront]]=1, "Yes","No")</f>
        <v>No</v>
      </c>
      <c r="M1751" s="4" t="str">
        <f>IF(Homes[[#This Row],[sqft_basement]]&gt;0, "Yes","No")</f>
        <v>No</v>
      </c>
      <c r="N1751" t="str">
        <f>CHOOSE(Homes[[#This Row],[view]]+1, "None","Fair","Good","Great","Excellent")</f>
        <v>None</v>
      </c>
      <c r="O1751" t="str">
        <f>CHOOSE(Homes[[#This Row],[condition]], "Poor","Fair","Average","Good","Excellent")</f>
        <v>Average</v>
      </c>
      <c r="P1751">
        <f ca="1">YEAR(TODAY())-Homes[[#This Row],[yr_built]]</f>
        <v>16</v>
      </c>
      <c r="Q1751">
        <v>0</v>
      </c>
      <c r="R1751">
        <f ca="1">IF(Homes[[#This Row],[yr_renovated]]&gt;0, YEAR(TODAY())-Homes[[#This Row],[yr_renovated]], YEAR(TODAY())-Homes[[#This Row],[yr_built]])</f>
        <v>16</v>
      </c>
      <c r="S1751">
        <v>2</v>
      </c>
      <c r="T1751" s="2">
        <v>41827</v>
      </c>
      <c r="U1751" s="3">
        <v>2.5</v>
      </c>
      <c r="V1751" s="4">
        <f>IFERROR(Homes[[#This Row],[sqft_above]]+Homes[[#This Row],[sqft_basement]]," ")</f>
        <v>3030</v>
      </c>
      <c r="W1751" s="4">
        <v>9053</v>
      </c>
      <c r="X1751">
        <v>0</v>
      </c>
      <c r="Y1751">
        <v>0</v>
      </c>
      <c r="Z1751">
        <v>3</v>
      </c>
      <c r="AA1751" s="4">
        <v>3030</v>
      </c>
      <c r="AB1751" s="4">
        <v>0</v>
      </c>
      <c r="AC1751">
        <v>2009</v>
      </c>
      <c r="AD1751" t="s">
        <v>1878</v>
      </c>
      <c r="AE1751" t="s">
        <v>319</v>
      </c>
      <c r="AF1751" t="s">
        <v>282</v>
      </c>
    </row>
    <row r="1752" spans="1:32">
      <c r="A1752" t="str">
        <f>PROPER(TRIM(Homes[[#This Row],[street]]))</f>
        <v>78 145Th Pl Se</v>
      </c>
      <c r="B1752" t="str">
        <f>PROPER(TRIM(Homes[[#This Row],[city]]))</f>
        <v>Bellevue</v>
      </c>
      <c r="C1752" t="str">
        <f>_xlfn.TEXTBEFORE(Homes[[#This Row],[statezip]]," ")</f>
        <v>WA</v>
      </c>
      <c r="D1752" s="6" t="str">
        <f>_xlfn.TEXTAFTER(Homes[[#This Row],[statezip]]," ")</f>
        <v>98007</v>
      </c>
      <c r="E1752" s="1">
        <v>509000</v>
      </c>
      <c r="F1752">
        <v>2</v>
      </c>
      <c r="G1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52" s="3" t="str">
        <f>Homes[[#This Row],[bedrooms]] &amp; " bd | " &amp; TEXT(Homes[[#This Row],[bathrooms]],"0.##") &amp; " ba"</f>
        <v>2 bd | 1.5 ba</v>
      </c>
      <c r="I1752" s="4">
        <v>1930</v>
      </c>
      <c r="J1752" s="1">
        <f>IFERROR(Homes[[#This Row],[price]]/Homes[[#This Row],[sqft_living]]," ")</f>
        <v>263.73056994818654</v>
      </c>
      <c r="K1752" s="4">
        <f>IFERROR(Homes[[#This Row],[sqft_lot]]/43560," ")</f>
        <v>8.0831037649219464E-2</v>
      </c>
      <c r="L1752" t="str">
        <f>IF(Homes[[#This Row],[waterfront]]=1, "Yes","No")</f>
        <v>No</v>
      </c>
      <c r="M1752" s="4" t="str">
        <f>IF(Homes[[#This Row],[sqft_basement]]&gt;0, "Yes","No")</f>
        <v>No</v>
      </c>
      <c r="N1752" t="str">
        <f>CHOOSE(Homes[[#This Row],[view]]+1, "None","Fair","Good","Great","Excellent")</f>
        <v>None</v>
      </c>
      <c r="O1752" t="str">
        <f>CHOOSE(Homes[[#This Row],[condition]], "Poor","Fair","Average","Good","Excellent")</f>
        <v>Average</v>
      </c>
      <c r="P1752">
        <f ca="1">YEAR(TODAY())-Homes[[#This Row],[yr_built]]</f>
        <v>36</v>
      </c>
      <c r="Q1752">
        <v>0</v>
      </c>
      <c r="R1752">
        <f ca="1">IF(Homes[[#This Row],[yr_renovated]]&gt;0, YEAR(TODAY())-Homes[[#This Row],[yr_renovated]], YEAR(TODAY())-Homes[[#This Row],[yr_built]])</f>
        <v>36</v>
      </c>
      <c r="S1752">
        <v>2</v>
      </c>
      <c r="T1752" s="2">
        <v>41823</v>
      </c>
      <c r="U1752" s="3">
        <v>1.5</v>
      </c>
      <c r="V1752" s="4">
        <f>IFERROR(Homes[[#This Row],[sqft_above]]+Homes[[#This Row],[sqft_basement]]," ")</f>
        <v>1930</v>
      </c>
      <c r="W1752" s="4">
        <v>3521</v>
      </c>
      <c r="X1752">
        <v>0</v>
      </c>
      <c r="Y1752">
        <v>0</v>
      </c>
      <c r="Z1752">
        <v>3</v>
      </c>
      <c r="AA1752" s="4">
        <v>1930</v>
      </c>
      <c r="AB1752" s="4">
        <v>0</v>
      </c>
      <c r="AC1752">
        <v>1989</v>
      </c>
      <c r="AD1752" t="s">
        <v>1879</v>
      </c>
      <c r="AE1752" t="s">
        <v>33</v>
      </c>
      <c r="AF1752" t="s">
        <v>264</v>
      </c>
    </row>
    <row r="1753" spans="1:32">
      <c r="A1753" t="str">
        <f>PROPER(TRIM(Homes[[#This Row],[street]]))</f>
        <v>16630 Se 26Th St</v>
      </c>
      <c r="B1753" t="str">
        <f>PROPER(TRIM(Homes[[#This Row],[city]]))</f>
        <v>Bellevue</v>
      </c>
      <c r="C1753" t="str">
        <f>_xlfn.TEXTBEFORE(Homes[[#This Row],[statezip]]," ")</f>
        <v>WA</v>
      </c>
      <c r="D1753" s="6" t="str">
        <f>_xlfn.TEXTAFTER(Homes[[#This Row],[statezip]]," ")</f>
        <v>98008</v>
      </c>
      <c r="E1753" s="1">
        <v>507500</v>
      </c>
      <c r="F1753">
        <v>3</v>
      </c>
      <c r="G1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53" s="3" t="str">
        <f>Homes[[#This Row],[bedrooms]] &amp; " bd | " &amp; TEXT(Homes[[#This Row],[bathrooms]],"0.##") &amp; " ba"</f>
        <v>3 bd | 2. ba</v>
      </c>
      <c r="I1753" s="4">
        <v>2020</v>
      </c>
      <c r="J1753" s="1">
        <f>IFERROR(Homes[[#This Row],[price]]/Homes[[#This Row],[sqft_living]]," ")</f>
        <v>251.23762376237624</v>
      </c>
      <c r="K1753" s="4">
        <f>IFERROR(Homes[[#This Row],[sqft_lot]]/43560," ")</f>
        <v>0.18636363636363637</v>
      </c>
      <c r="L1753" t="str">
        <f>IF(Homes[[#This Row],[waterfront]]=1, "Yes","No")</f>
        <v>No</v>
      </c>
      <c r="M1753" s="4" t="str">
        <f>IF(Homes[[#This Row],[sqft_basement]]&gt;0, "Yes","No")</f>
        <v>Yes</v>
      </c>
      <c r="N1753" t="str">
        <f>CHOOSE(Homes[[#This Row],[view]]+1, "None","Fair","Good","Great","Excellent")</f>
        <v>None</v>
      </c>
      <c r="O1753" t="str">
        <f>CHOOSE(Homes[[#This Row],[condition]], "Poor","Fair","Average","Good","Excellent")</f>
        <v>Average</v>
      </c>
      <c r="P1753">
        <f ca="1">YEAR(TODAY())-Homes[[#This Row],[yr_built]]</f>
        <v>62</v>
      </c>
      <c r="Q1753">
        <v>2008</v>
      </c>
      <c r="R1753">
        <f ca="1">IF(Homes[[#This Row],[yr_renovated]]&gt;0, YEAR(TODAY())-Homes[[#This Row],[yr_renovated]], YEAR(TODAY())-Homes[[#This Row],[yr_built]])</f>
        <v>17</v>
      </c>
      <c r="S1753">
        <v>1</v>
      </c>
      <c r="T1753" s="2">
        <v>41779</v>
      </c>
      <c r="U1753" s="3">
        <v>2</v>
      </c>
      <c r="V1753" s="4">
        <f>IFERROR(Homes[[#This Row],[sqft_above]]+Homes[[#This Row],[sqft_basement]]," ")</f>
        <v>2020</v>
      </c>
      <c r="W1753" s="4">
        <v>8118</v>
      </c>
      <c r="X1753">
        <v>0</v>
      </c>
      <c r="Y1753">
        <v>0</v>
      </c>
      <c r="Z1753">
        <v>3</v>
      </c>
      <c r="AA1753" s="4">
        <v>1020</v>
      </c>
      <c r="AB1753" s="4">
        <v>1000</v>
      </c>
      <c r="AC1753">
        <v>1963</v>
      </c>
      <c r="AD1753" t="s">
        <v>1880</v>
      </c>
      <c r="AE1753" t="s">
        <v>33</v>
      </c>
      <c r="AF1753" t="s">
        <v>53</v>
      </c>
    </row>
    <row r="1754" spans="1:32">
      <c r="A1754" t="str">
        <f>PROPER(TRIM(Homes[[#This Row],[street]]))</f>
        <v>15311 Ne 62Nd Ct</v>
      </c>
      <c r="B1754" t="str">
        <f>PROPER(TRIM(Homes[[#This Row],[city]]))</f>
        <v>Redmond</v>
      </c>
      <c r="C1754" t="str">
        <f>_xlfn.TEXTBEFORE(Homes[[#This Row],[statezip]]," ")</f>
        <v>WA</v>
      </c>
      <c r="D1754" s="6" t="str">
        <f>_xlfn.TEXTAFTER(Homes[[#This Row],[statezip]]," ")</f>
        <v>98052</v>
      </c>
      <c r="E1754" s="1">
        <v>507500</v>
      </c>
      <c r="F1754">
        <v>3</v>
      </c>
      <c r="G1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54" s="3" t="str">
        <f>Homes[[#This Row],[bedrooms]] &amp; " bd | " &amp; TEXT(Homes[[#This Row],[bathrooms]],"0.##") &amp; " ba"</f>
        <v>3 bd | 1.75 ba</v>
      </c>
      <c r="I1754" s="4">
        <v>1990</v>
      </c>
      <c r="J1754" s="1">
        <f>IFERROR(Homes[[#This Row],[price]]/Homes[[#This Row],[sqft_living]]," ")</f>
        <v>255.0251256281407</v>
      </c>
      <c r="K1754" s="4">
        <f>IFERROR(Homes[[#This Row],[sqft_lot]]/43560," ")</f>
        <v>0.22024793388429753</v>
      </c>
      <c r="L1754" t="str">
        <f>IF(Homes[[#This Row],[waterfront]]=1, "Yes","No")</f>
        <v>No</v>
      </c>
      <c r="M1754" s="4" t="str">
        <f>IF(Homes[[#This Row],[sqft_basement]]&gt;0, "Yes","No")</f>
        <v>Yes</v>
      </c>
      <c r="N1754" t="str">
        <f>CHOOSE(Homes[[#This Row],[view]]+1, "None","Fair","Good","Great","Excellent")</f>
        <v>None</v>
      </c>
      <c r="O1754" t="str">
        <f>CHOOSE(Homes[[#This Row],[condition]], "Poor","Fair","Average","Good","Excellent")</f>
        <v>Average</v>
      </c>
      <c r="P1754">
        <f ca="1">YEAR(TODAY())-Homes[[#This Row],[yr_built]]</f>
        <v>48</v>
      </c>
      <c r="Q1754">
        <v>2004</v>
      </c>
      <c r="R1754">
        <f ca="1">IF(Homes[[#This Row],[yr_renovated]]&gt;0, YEAR(TODAY())-Homes[[#This Row],[yr_renovated]], YEAR(TODAY())-Homes[[#This Row],[yr_built]])</f>
        <v>21</v>
      </c>
      <c r="S1754">
        <v>1</v>
      </c>
      <c r="T1754" s="2">
        <v>41821</v>
      </c>
      <c r="U1754" s="3">
        <v>1.75</v>
      </c>
      <c r="V1754" s="4">
        <f>IFERROR(Homes[[#This Row],[sqft_above]]+Homes[[#This Row],[sqft_basement]]," ")</f>
        <v>1990</v>
      </c>
      <c r="W1754" s="4">
        <v>9594</v>
      </c>
      <c r="X1754">
        <v>0</v>
      </c>
      <c r="Y1754">
        <v>0</v>
      </c>
      <c r="Z1754">
        <v>3</v>
      </c>
      <c r="AA1754" s="4">
        <v>1190</v>
      </c>
      <c r="AB1754" s="4">
        <v>800</v>
      </c>
      <c r="AC1754">
        <v>1977</v>
      </c>
      <c r="AD1754" t="s">
        <v>1881</v>
      </c>
      <c r="AE1754" t="s">
        <v>137</v>
      </c>
      <c r="AF1754" t="s">
        <v>138</v>
      </c>
    </row>
    <row r="1755" spans="1:32">
      <c r="A1755" t="str">
        <f>PROPER(TRIM(Homes[[#This Row],[street]]))</f>
        <v>12975-12983 Se 301St St</v>
      </c>
      <c r="B1755" t="str">
        <f>PROPER(TRIM(Homes[[#This Row],[city]]))</f>
        <v>Auburn</v>
      </c>
      <c r="C1755" t="str">
        <f>_xlfn.TEXTBEFORE(Homes[[#This Row],[statezip]]," ")</f>
        <v>WA</v>
      </c>
      <c r="D1755" s="6" t="str">
        <f>_xlfn.TEXTAFTER(Homes[[#This Row],[statezip]]," ")</f>
        <v>98092</v>
      </c>
      <c r="E1755" s="1">
        <v>507000</v>
      </c>
      <c r="F1755">
        <v>5</v>
      </c>
      <c r="G1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55" s="3" t="str">
        <f>Homes[[#This Row],[bedrooms]] &amp; " bd | " &amp; TEXT(Homes[[#This Row],[bathrooms]],"0.##") &amp; " ba"</f>
        <v>5 bd | 3.25 ba</v>
      </c>
      <c r="I1755" s="4">
        <v>3850</v>
      </c>
      <c r="J1755" s="1">
        <f>IFERROR(Homes[[#This Row],[price]]/Homes[[#This Row],[sqft_living]]," ")</f>
        <v>131.6883116883117</v>
      </c>
      <c r="K1755" s="4">
        <f>IFERROR(Homes[[#This Row],[sqft_lot]]/43560," ")</f>
        <v>0.37302571166207532</v>
      </c>
      <c r="L1755" t="str">
        <f>IF(Homes[[#This Row],[waterfront]]=1, "Yes","No")</f>
        <v>No</v>
      </c>
      <c r="M1755" s="4" t="str">
        <f>IF(Homes[[#This Row],[sqft_basement]]&gt;0, "Yes","No")</f>
        <v>Yes</v>
      </c>
      <c r="N1755" t="str">
        <f>CHOOSE(Homes[[#This Row],[view]]+1, "None","Fair","Good","Great","Excellent")</f>
        <v>Good</v>
      </c>
      <c r="O1755" t="str">
        <f>CHOOSE(Homes[[#This Row],[condition]], "Poor","Fair","Average","Good","Excellent")</f>
        <v>Average</v>
      </c>
      <c r="P1755">
        <f ca="1">YEAR(TODAY())-Homes[[#This Row],[yr_built]]</f>
        <v>23</v>
      </c>
      <c r="Q1755">
        <v>0</v>
      </c>
      <c r="R1755">
        <f ca="1">IF(Homes[[#This Row],[yr_renovated]]&gt;0, YEAR(TODAY())-Homes[[#This Row],[yr_renovated]], YEAR(TODAY())-Homes[[#This Row],[yr_built]])</f>
        <v>23</v>
      </c>
      <c r="S1755">
        <v>2</v>
      </c>
      <c r="T1755" s="2">
        <v>41808</v>
      </c>
      <c r="U1755" s="3">
        <v>3.25</v>
      </c>
      <c r="V1755" s="4">
        <f>IFERROR(Homes[[#This Row],[sqft_above]]+Homes[[#This Row],[sqft_basement]]," ")</f>
        <v>3850</v>
      </c>
      <c r="W1755" s="4">
        <v>16249</v>
      </c>
      <c r="X1755">
        <v>0</v>
      </c>
      <c r="Y1755">
        <v>2</v>
      </c>
      <c r="Z1755">
        <v>3</v>
      </c>
      <c r="AA1755" s="4">
        <v>3030</v>
      </c>
      <c r="AB1755" s="4">
        <v>820</v>
      </c>
      <c r="AC1755">
        <v>2002</v>
      </c>
      <c r="AD1755" t="s">
        <v>1882</v>
      </c>
      <c r="AE1755" t="s">
        <v>519</v>
      </c>
      <c r="AF1755" t="s">
        <v>520</v>
      </c>
    </row>
    <row r="1756" spans="1:32">
      <c r="A1756" t="str">
        <f>PROPER(TRIM(Homes[[#This Row],[street]]))</f>
        <v>10415 171St Ave Ne</v>
      </c>
      <c r="B1756" t="str">
        <f>PROPER(TRIM(Homes[[#This Row],[city]]))</f>
        <v>Redmond</v>
      </c>
      <c r="C1756" t="str">
        <f>_xlfn.TEXTBEFORE(Homes[[#This Row],[statezip]]," ")</f>
        <v>WA</v>
      </c>
      <c r="D1756" s="6" t="str">
        <f>_xlfn.TEXTAFTER(Homes[[#This Row],[statezip]]," ")</f>
        <v>98052</v>
      </c>
      <c r="E1756" s="1">
        <v>507000</v>
      </c>
      <c r="F1756">
        <v>4</v>
      </c>
      <c r="G1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56" s="3" t="str">
        <f>Homes[[#This Row],[bedrooms]] &amp; " bd | " &amp; TEXT(Homes[[#This Row],[bathrooms]],"0.##") &amp; " ba"</f>
        <v>4 bd | 1.75 ba</v>
      </c>
      <c r="I1756" s="4">
        <v>1770</v>
      </c>
      <c r="J1756" s="1">
        <f>IFERROR(Homes[[#This Row],[price]]/Homes[[#This Row],[sqft_living]]," ")</f>
        <v>286.4406779661017</v>
      </c>
      <c r="K1756" s="4">
        <f>IFERROR(Homes[[#This Row],[sqft_lot]]/43560," ")</f>
        <v>0.21522038567493113</v>
      </c>
      <c r="L1756" t="str">
        <f>IF(Homes[[#This Row],[waterfront]]=1, "Yes","No")</f>
        <v>No</v>
      </c>
      <c r="M1756" s="4" t="str">
        <f>IF(Homes[[#This Row],[sqft_basement]]&gt;0, "Yes","No")</f>
        <v>Yes</v>
      </c>
      <c r="N1756" t="str">
        <f>CHOOSE(Homes[[#This Row],[view]]+1, "None","Fair","Good","Great","Excellent")</f>
        <v>None</v>
      </c>
      <c r="O1756" t="str">
        <f>CHOOSE(Homes[[#This Row],[condition]], "Poor","Fair","Average","Good","Excellent")</f>
        <v>Good</v>
      </c>
      <c r="P1756">
        <f ca="1">YEAR(TODAY())-Homes[[#This Row],[yr_built]]</f>
        <v>57</v>
      </c>
      <c r="Q1756">
        <v>0</v>
      </c>
      <c r="R1756">
        <f ca="1">IF(Homes[[#This Row],[yr_renovated]]&gt;0, YEAR(TODAY())-Homes[[#This Row],[yr_renovated]], YEAR(TODAY())-Homes[[#This Row],[yr_built]])</f>
        <v>57</v>
      </c>
      <c r="S1756">
        <v>1</v>
      </c>
      <c r="T1756" s="2">
        <v>41808</v>
      </c>
      <c r="U1756" s="3">
        <v>1.75</v>
      </c>
      <c r="V1756" s="4">
        <f>IFERROR(Homes[[#This Row],[sqft_above]]+Homes[[#This Row],[sqft_basement]]," ")</f>
        <v>1770</v>
      </c>
      <c r="W1756" s="4">
        <v>9375</v>
      </c>
      <c r="X1756">
        <v>0</v>
      </c>
      <c r="Y1756">
        <v>0</v>
      </c>
      <c r="Z1756">
        <v>4</v>
      </c>
      <c r="AA1756" s="4">
        <v>1170</v>
      </c>
      <c r="AB1756" s="4">
        <v>600</v>
      </c>
      <c r="AC1756">
        <v>1968</v>
      </c>
      <c r="AD1756" t="s">
        <v>1883</v>
      </c>
      <c r="AE1756" t="s">
        <v>137</v>
      </c>
      <c r="AF1756" t="s">
        <v>138</v>
      </c>
    </row>
    <row r="1757" spans="1:32">
      <c r="A1757" t="str">
        <f>PROPER(TRIM(Homes[[#This Row],[street]]))</f>
        <v>17295-17403 Se 192Nd Dr</v>
      </c>
      <c r="B1757" t="str">
        <f>PROPER(TRIM(Homes[[#This Row],[city]]))</f>
        <v>Renton</v>
      </c>
      <c r="C1757" t="str">
        <f>_xlfn.TEXTBEFORE(Homes[[#This Row],[statezip]]," ")</f>
        <v>WA</v>
      </c>
      <c r="D1757" s="6" t="str">
        <f>_xlfn.TEXTAFTER(Homes[[#This Row],[statezip]]," ")</f>
        <v>98058</v>
      </c>
      <c r="E1757" s="1">
        <v>507000</v>
      </c>
      <c r="F1757">
        <v>3</v>
      </c>
      <c r="G1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57" s="3" t="str">
        <f>Homes[[#This Row],[bedrooms]] &amp; " bd | " &amp; TEXT(Homes[[#This Row],[bathrooms]],"0.##") &amp; " ba"</f>
        <v>3 bd | 1.75 ba</v>
      </c>
      <c r="I1757" s="4">
        <v>2140</v>
      </c>
      <c r="J1757" s="1">
        <f>IFERROR(Homes[[#This Row],[price]]/Homes[[#This Row],[sqft_living]]," ")</f>
        <v>236.9158878504673</v>
      </c>
      <c r="K1757" s="4">
        <f>IFERROR(Homes[[#This Row],[sqft_lot]]/43560," ")</f>
        <v>0.92052341597796139</v>
      </c>
      <c r="L1757" t="str">
        <f>IF(Homes[[#This Row],[waterfront]]=1, "Yes","No")</f>
        <v>No</v>
      </c>
      <c r="M1757" s="4" t="str">
        <f>IF(Homes[[#This Row],[sqft_basement]]&gt;0, "Yes","No")</f>
        <v>Yes</v>
      </c>
      <c r="N1757" t="str">
        <f>CHOOSE(Homes[[#This Row],[view]]+1, "None","Fair","Good","Great","Excellent")</f>
        <v>None</v>
      </c>
      <c r="O1757" t="str">
        <f>CHOOSE(Homes[[#This Row],[condition]], "Poor","Fair","Average","Good","Excellent")</f>
        <v>Excellent</v>
      </c>
      <c r="P1757">
        <f ca="1">YEAR(TODAY())-Homes[[#This Row],[yr_built]]</f>
        <v>75</v>
      </c>
      <c r="Q1757">
        <v>0</v>
      </c>
      <c r="R1757">
        <f ca="1">IF(Homes[[#This Row],[yr_renovated]]&gt;0, YEAR(TODAY())-Homes[[#This Row],[yr_renovated]], YEAR(TODAY())-Homes[[#This Row],[yr_built]])</f>
        <v>75</v>
      </c>
      <c r="S1757">
        <v>1</v>
      </c>
      <c r="T1757" s="2">
        <v>41829</v>
      </c>
      <c r="U1757" s="3">
        <v>1.75</v>
      </c>
      <c r="V1757" s="4">
        <f>IFERROR(Homes[[#This Row],[sqft_above]]+Homes[[#This Row],[sqft_basement]]," ")</f>
        <v>2140</v>
      </c>
      <c r="W1757" s="4">
        <v>40098</v>
      </c>
      <c r="X1757">
        <v>0</v>
      </c>
      <c r="Y1757">
        <v>0</v>
      </c>
      <c r="Z1757">
        <v>5</v>
      </c>
      <c r="AA1757" s="4">
        <v>1490</v>
      </c>
      <c r="AB1757" s="4">
        <v>650</v>
      </c>
      <c r="AC1757">
        <v>1950</v>
      </c>
      <c r="AD1757" t="s">
        <v>1884</v>
      </c>
      <c r="AE1757" t="s">
        <v>319</v>
      </c>
      <c r="AF1757" t="s">
        <v>320</v>
      </c>
    </row>
    <row r="1758" spans="1:32">
      <c r="A1758" t="str">
        <f>PROPER(TRIM(Homes[[#This Row],[street]]))</f>
        <v>12200 Densmore Ave N</v>
      </c>
      <c r="B1758" t="str">
        <f>PROPER(TRIM(Homes[[#This Row],[city]]))</f>
        <v>Seattle</v>
      </c>
      <c r="C1758" t="str">
        <f>_xlfn.TEXTBEFORE(Homes[[#This Row],[statezip]]," ")</f>
        <v>WA</v>
      </c>
      <c r="D1758" s="6" t="str">
        <f>_xlfn.TEXTAFTER(Homes[[#This Row],[statezip]]," ")</f>
        <v>98133</v>
      </c>
      <c r="E1758" s="1">
        <v>507000</v>
      </c>
      <c r="F1758">
        <v>3</v>
      </c>
      <c r="G1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58" s="3" t="str">
        <f>Homes[[#This Row],[bedrooms]] &amp; " bd | " &amp; TEXT(Homes[[#This Row],[bathrooms]],"0.##") &amp; " ba"</f>
        <v>3 bd | 2.5 ba</v>
      </c>
      <c r="I1758" s="4">
        <v>2120</v>
      </c>
      <c r="J1758" s="1">
        <f>IFERROR(Homes[[#This Row],[price]]/Homes[[#This Row],[sqft_living]]," ")</f>
        <v>239.15094339622641</v>
      </c>
      <c r="K1758" s="4">
        <f>IFERROR(Homes[[#This Row],[sqft_lot]]/43560," ")</f>
        <v>0.16531221303948576</v>
      </c>
      <c r="L1758" t="str">
        <f>IF(Homes[[#This Row],[waterfront]]=1, "Yes","No")</f>
        <v>No</v>
      </c>
      <c r="M1758" s="4" t="str">
        <f>IF(Homes[[#This Row],[sqft_basement]]&gt;0, "Yes","No")</f>
        <v>No</v>
      </c>
      <c r="N1758" t="str">
        <f>CHOOSE(Homes[[#This Row],[view]]+1, "None","Fair","Good","Great","Excellent")</f>
        <v>None</v>
      </c>
      <c r="O1758" t="str">
        <f>CHOOSE(Homes[[#This Row],[condition]], "Poor","Fair","Average","Good","Excellent")</f>
        <v>Average</v>
      </c>
      <c r="P1758">
        <f ca="1">YEAR(TODAY())-Homes[[#This Row],[yr_built]]</f>
        <v>22</v>
      </c>
      <c r="Q1758">
        <v>0</v>
      </c>
      <c r="R1758">
        <f ca="1">IF(Homes[[#This Row],[yr_renovated]]&gt;0, YEAR(TODAY())-Homes[[#This Row],[yr_renovated]], YEAR(TODAY())-Homes[[#This Row],[yr_built]])</f>
        <v>22</v>
      </c>
      <c r="S1758">
        <v>2</v>
      </c>
      <c r="T1758" s="2">
        <v>41809</v>
      </c>
      <c r="U1758" s="3">
        <v>2.5</v>
      </c>
      <c r="V1758" s="4">
        <f>IFERROR(Homes[[#This Row],[sqft_above]]+Homes[[#This Row],[sqft_basement]]," ")</f>
        <v>2120</v>
      </c>
      <c r="W1758" s="4">
        <v>7201</v>
      </c>
      <c r="X1758">
        <v>0</v>
      </c>
      <c r="Y1758">
        <v>0</v>
      </c>
      <c r="Z1758">
        <v>3</v>
      </c>
      <c r="AA1758" s="4">
        <v>2120</v>
      </c>
      <c r="AB1758" s="4">
        <v>0</v>
      </c>
      <c r="AC1758">
        <v>2003</v>
      </c>
      <c r="AD1758" t="s">
        <v>1885</v>
      </c>
      <c r="AE1758" t="s">
        <v>49</v>
      </c>
      <c r="AF1758" t="s">
        <v>987</v>
      </c>
    </row>
    <row r="1759" spans="1:32">
      <c r="A1759" t="str">
        <f>PROPER(TRIM(Homes[[#This Row],[street]]))</f>
        <v>16437 Se 8Th St</v>
      </c>
      <c r="B1759" t="str">
        <f>PROPER(TRIM(Homes[[#This Row],[city]]))</f>
        <v>Bellevue</v>
      </c>
      <c r="C1759" t="str">
        <f>_xlfn.TEXTBEFORE(Homes[[#This Row],[statezip]]," ")</f>
        <v>WA</v>
      </c>
      <c r="D1759" s="6" t="str">
        <f>_xlfn.TEXTAFTER(Homes[[#This Row],[statezip]]," ")</f>
        <v>98008</v>
      </c>
      <c r="E1759" s="1">
        <v>506000</v>
      </c>
      <c r="F1759">
        <v>5</v>
      </c>
      <c r="G1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59" s="3" t="str">
        <f>Homes[[#This Row],[bedrooms]] &amp; " bd | " &amp; TEXT(Homes[[#This Row],[bathrooms]],"0.##") &amp; " ba"</f>
        <v>5 bd | 3. ba</v>
      </c>
      <c r="I1759" s="4">
        <v>2430</v>
      </c>
      <c r="J1759" s="1">
        <f>IFERROR(Homes[[#This Row],[price]]/Homes[[#This Row],[sqft_living]]," ")</f>
        <v>208.23045267489712</v>
      </c>
      <c r="K1759" s="4">
        <f>IFERROR(Homes[[#This Row],[sqft_lot]]/43560," ")</f>
        <v>0.18365472910927455</v>
      </c>
      <c r="L1759" t="str">
        <f>IF(Homes[[#This Row],[waterfront]]=1, "Yes","No")</f>
        <v>No</v>
      </c>
      <c r="M1759" s="4" t="str">
        <f>IF(Homes[[#This Row],[sqft_basement]]&gt;0, "Yes","No")</f>
        <v>Yes</v>
      </c>
      <c r="N1759" t="str">
        <f>CHOOSE(Homes[[#This Row],[view]]+1, "None","Fair","Good","Great","Excellent")</f>
        <v>None</v>
      </c>
      <c r="O1759" t="str">
        <f>CHOOSE(Homes[[#This Row],[condition]], "Poor","Fair","Average","Good","Excellent")</f>
        <v>Good</v>
      </c>
      <c r="P1759">
        <f ca="1">YEAR(TODAY())-Homes[[#This Row],[yr_built]]</f>
        <v>68</v>
      </c>
      <c r="Q1759">
        <v>2001</v>
      </c>
      <c r="R1759">
        <f ca="1">IF(Homes[[#This Row],[yr_renovated]]&gt;0, YEAR(TODAY())-Homes[[#This Row],[yr_renovated]], YEAR(TODAY())-Homes[[#This Row],[yr_built]])</f>
        <v>24</v>
      </c>
      <c r="S1759">
        <v>1</v>
      </c>
      <c r="T1759" s="2">
        <v>41805</v>
      </c>
      <c r="U1759" s="3">
        <v>3</v>
      </c>
      <c r="V1759" s="4">
        <f>IFERROR(Homes[[#This Row],[sqft_above]]+Homes[[#This Row],[sqft_basement]]," ")</f>
        <v>2430</v>
      </c>
      <c r="W1759" s="4">
        <v>8000</v>
      </c>
      <c r="X1759">
        <v>0</v>
      </c>
      <c r="Y1759">
        <v>0</v>
      </c>
      <c r="Z1759">
        <v>4</v>
      </c>
      <c r="AA1759" s="4">
        <v>1370</v>
      </c>
      <c r="AB1759" s="4">
        <v>1060</v>
      </c>
      <c r="AC1759">
        <v>1957</v>
      </c>
      <c r="AD1759" t="s">
        <v>1886</v>
      </c>
      <c r="AE1759" t="s">
        <v>33</v>
      </c>
      <c r="AF1759" t="s">
        <v>53</v>
      </c>
    </row>
    <row r="1760" spans="1:32">
      <c r="A1760" t="str">
        <f>PROPER(TRIM(Homes[[#This Row],[street]]))</f>
        <v>12723 11Th Ave Nw</v>
      </c>
      <c r="B1760" t="str">
        <f>PROPER(TRIM(Homes[[#This Row],[city]]))</f>
        <v>Seattle</v>
      </c>
      <c r="C1760" t="str">
        <f>_xlfn.TEXTBEFORE(Homes[[#This Row],[statezip]]," ")</f>
        <v>WA</v>
      </c>
      <c r="D1760" s="6" t="str">
        <f>_xlfn.TEXTAFTER(Homes[[#This Row],[statezip]]," ")</f>
        <v>98177</v>
      </c>
      <c r="E1760" s="1">
        <v>506000</v>
      </c>
      <c r="F1760">
        <v>2</v>
      </c>
      <c r="G1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60" s="3" t="str">
        <f>Homes[[#This Row],[bedrooms]] &amp; " bd | " &amp; TEXT(Homes[[#This Row],[bathrooms]],"0.##") &amp; " ba"</f>
        <v>2 bd | 1. ba</v>
      </c>
      <c r="I1760" s="4">
        <v>1570</v>
      </c>
      <c r="J1760" s="1">
        <f>IFERROR(Homes[[#This Row],[price]]/Homes[[#This Row],[sqft_living]]," ")</f>
        <v>322.29299363057322</v>
      </c>
      <c r="K1760" s="4">
        <f>IFERROR(Homes[[#This Row],[sqft_lot]]/43560," ")</f>
        <v>0.18847566574839303</v>
      </c>
      <c r="L1760" t="str">
        <f>IF(Homes[[#This Row],[waterfront]]=1, "Yes","No")</f>
        <v>No</v>
      </c>
      <c r="M1760" s="4" t="str">
        <f>IF(Homes[[#This Row],[sqft_basement]]&gt;0, "Yes","No")</f>
        <v>Yes</v>
      </c>
      <c r="N1760" t="str">
        <f>CHOOSE(Homes[[#This Row],[view]]+1, "None","Fair","Good","Great","Excellent")</f>
        <v>None</v>
      </c>
      <c r="O1760" t="str">
        <f>CHOOSE(Homes[[#This Row],[condition]], "Poor","Fair","Average","Good","Excellent")</f>
        <v>Good</v>
      </c>
      <c r="P1760">
        <f ca="1">YEAR(TODAY())-Homes[[#This Row],[yr_built]]</f>
        <v>73</v>
      </c>
      <c r="Q1760">
        <v>0</v>
      </c>
      <c r="R1760">
        <f ca="1">IF(Homes[[#This Row],[yr_renovated]]&gt;0, YEAR(TODAY())-Homes[[#This Row],[yr_renovated]], YEAR(TODAY())-Homes[[#This Row],[yr_built]])</f>
        <v>73</v>
      </c>
      <c r="S1760">
        <v>1</v>
      </c>
      <c r="T1760" s="2">
        <v>41809</v>
      </c>
      <c r="U1760" s="3">
        <v>1</v>
      </c>
      <c r="V1760" s="4">
        <f>IFERROR(Homes[[#This Row],[sqft_above]]+Homes[[#This Row],[sqft_basement]]," ")</f>
        <v>1570</v>
      </c>
      <c r="W1760" s="4">
        <v>8210</v>
      </c>
      <c r="X1760">
        <v>0</v>
      </c>
      <c r="Y1760">
        <v>0</v>
      </c>
      <c r="Z1760">
        <v>4</v>
      </c>
      <c r="AA1760" s="4">
        <v>1150</v>
      </c>
      <c r="AB1760" s="4">
        <v>420</v>
      </c>
      <c r="AC1760">
        <v>1952</v>
      </c>
      <c r="AD1760" t="s">
        <v>1887</v>
      </c>
      <c r="AE1760" t="s">
        <v>49</v>
      </c>
      <c r="AF1760" t="s">
        <v>50</v>
      </c>
    </row>
    <row r="1761" spans="1:32">
      <c r="A1761" t="str">
        <f>PROPER(TRIM(Homes[[#This Row],[street]]))</f>
        <v>17922 3Rd Ave Nw</v>
      </c>
      <c r="B1761" t="str">
        <f>PROPER(TRIM(Homes[[#This Row],[city]]))</f>
        <v>Shoreline</v>
      </c>
      <c r="C1761" t="str">
        <f>_xlfn.TEXTBEFORE(Homes[[#This Row],[statezip]]," ")</f>
        <v>WA</v>
      </c>
      <c r="D1761" s="6" t="str">
        <f>_xlfn.TEXTAFTER(Homes[[#This Row],[statezip]]," ")</f>
        <v>98177</v>
      </c>
      <c r="E1761" s="1">
        <v>506000</v>
      </c>
      <c r="F1761">
        <v>3</v>
      </c>
      <c r="G1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61" s="3" t="str">
        <f>Homes[[#This Row],[bedrooms]] &amp; " bd | " &amp; TEXT(Homes[[#This Row],[bathrooms]],"0.##") &amp; " ba"</f>
        <v>3 bd | 1.75 ba</v>
      </c>
      <c r="I1761" s="4">
        <v>2180</v>
      </c>
      <c r="J1761" s="1">
        <f>IFERROR(Homes[[#This Row],[price]]/Homes[[#This Row],[sqft_living]]," ")</f>
        <v>232.11009174311926</v>
      </c>
      <c r="K1761" s="4">
        <f>IFERROR(Homes[[#This Row],[sqft_lot]]/43560," ")</f>
        <v>0.17676767676767677</v>
      </c>
      <c r="L1761" t="str">
        <f>IF(Homes[[#This Row],[waterfront]]=1, "Yes","No")</f>
        <v>No</v>
      </c>
      <c r="M1761" s="4" t="str">
        <f>IF(Homes[[#This Row],[sqft_basement]]&gt;0, "Yes","No")</f>
        <v>Yes</v>
      </c>
      <c r="N1761" t="str">
        <f>CHOOSE(Homes[[#This Row],[view]]+1, "None","Fair","Good","Great","Excellent")</f>
        <v>None</v>
      </c>
      <c r="O1761" t="str">
        <f>CHOOSE(Homes[[#This Row],[condition]], "Poor","Fair","Average","Good","Excellent")</f>
        <v>Average</v>
      </c>
      <c r="P1761">
        <f ca="1">YEAR(TODAY())-Homes[[#This Row],[yr_built]]</f>
        <v>64</v>
      </c>
      <c r="Q1761">
        <v>2004</v>
      </c>
      <c r="R1761">
        <f ca="1">IF(Homes[[#This Row],[yr_renovated]]&gt;0, YEAR(TODAY())-Homes[[#This Row],[yr_renovated]], YEAR(TODAY())-Homes[[#This Row],[yr_built]])</f>
        <v>21</v>
      </c>
      <c r="S1761">
        <v>1</v>
      </c>
      <c r="T1761" s="2">
        <v>41807</v>
      </c>
      <c r="U1761" s="3">
        <v>1.75</v>
      </c>
      <c r="V1761" s="4">
        <f>IFERROR(Homes[[#This Row],[sqft_above]]+Homes[[#This Row],[sqft_basement]]," ")</f>
        <v>2180</v>
      </c>
      <c r="W1761" s="4">
        <v>7700</v>
      </c>
      <c r="X1761">
        <v>0</v>
      </c>
      <c r="Y1761">
        <v>0</v>
      </c>
      <c r="Z1761">
        <v>3</v>
      </c>
      <c r="AA1761" s="4">
        <v>1480</v>
      </c>
      <c r="AB1761" s="4">
        <v>700</v>
      </c>
      <c r="AC1761">
        <v>1961</v>
      </c>
      <c r="AD1761" t="s">
        <v>1888</v>
      </c>
      <c r="AE1761" t="s">
        <v>100</v>
      </c>
      <c r="AF1761" t="s">
        <v>50</v>
      </c>
    </row>
    <row r="1762" spans="1:32">
      <c r="A1762" t="str">
        <f>PROPER(TRIM(Homes[[#This Row],[street]]))</f>
        <v>12718 89Th Pl Ne</v>
      </c>
      <c r="B1762" t="str">
        <f>PROPER(TRIM(Homes[[#This Row],[city]]))</f>
        <v>Kirkland</v>
      </c>
      <c r="C1762" t="str">
        <f>_xlfn.TEXTBEFORE(Homes[[#This Row],[statezip]]," ")</f>
        <v>WA</v>
      </c>
      <c r="D1762" s="6" t="str">
        <f>_xlfn.TEXTAFTER(Homes[[#This Row],[statezip]]," ")</f>
        <v>98034</v>
      </c>
      <c r="E1762" s="1">
        <v>505000</v>
      </c>
      <c r="F1762">
        <v>3</v>
      </c>
      <c r="G1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62" s="3" t="str">
        <f>Homes[[#This Row],[bedrooms]] &amp; " bd | " &amp; TEXT(Homes[[#This Row],[bathrooms]],"0.##") &amp; " ba"</f>
        <v>3 bd | 1.75 ba</v>
      </c>
      <c r="I1762" s="4">
        <v>1640</v>
      </c>
      <c r="J1762" s="1">
        <f>IFERROR(Homes[[#This Row],[price]]/Homes[[#This Row],[sqft_living]]," ")</f>
        <v>307.92682926829269</v>
      </c>
      <c r="K1762" s="4">
        <f>IFERROR(Homes[[#This Row],[sqft_lot]]/43560," ")</f>
        <v>0.24552341597796143</v>
      </c>
      <c r="L1762" t="str">
        <f>IF(Homes[[#This Row],[waterfront]]=1, "Yes","No")</f>
        <v>No</v>
      </c>
      <c r="M1762" s="4" t="str">
        <f>IF(Homes[[#This Row],[sqft_basement]]&gt;0, "Yes","No")</f>
        <v>No</v>
      </c>
      <c r="N1762" t="str">
        <f>CHOOSE(Homes[[#This Row],[view]]+1, "None","Fair","Good","Great","Excellent")</f>
        <v>Good</v>
      </c>
      <c r="O1762" t="str">
        <f>CHOOSE(Homes[[#This Row],[condition]], "Poor","Fair","Average","Good","Excellent")</f>
        <v>Average</v>
      </c>
      <c r="P1762">
        <f ca="1">YEAR(TODAY())-Homes[[#This Row],[yr_built]]</f>
        <v>50</v>
      </c>
      <c r="Q1762">
        <v>0</v>
      </c>
      <c r="R1762">
        <f ca="1">IF(Homes[[#This Row],[yr_renovated]]&gt;0, YEAR(TODAY())-Homes[[#This Row],[yr_renovated]], YEAR(TODAY())-Homes[[#This Row],[yr_built]])</f>
        <v>50</v>
      </c>
      <c r="S1762">
        <v>1</v>
      </c>
      <c r="T1762" s="2">
        <v>41815</v>
      </c>
      <c r="U1762" s="3">
        <v>1.75</v>
      </c>
      <c r="V1762" s="4">
        <f>IFERROR(Homes[[#This Row],[sqft_above]]+Homes[[#This Row],[sqft_basement]]," ")</f>
        <v>1640</v>
      </c>
      <c r="W1762" s="4">
        <v>10695</v>
      </c>
      <c r="X1762">
        <v>0</v>
      </c>
      <c r="Y1762">
        <v>2</v>
      </c>
      <c r="Z1762">
        <v>3</v>
      </c>
      <c r="AA1762" s="4">
        <v>1640</v>
      </c>
      <c r="AB1762" s="4">
        <v>0</v>
      </c>
      <c r="AC1762">
        <v>1975</v>
      </c>
      <c r="AD1762" t="s">
        <v>1889</v>
      </c>
      <c r="AE1762" t="s">
        <v>46</v>
      </c>
      <c r="AF1762" t="s">
        <v>47</v>
      </c>
    </row>
    <row r="1763" spans="1:32">
      <c r="A1763" t="str">
        <f>PROPER(TRIM(Homes[[#This Row],[street]]))</f>
        <v>12241 Se 62Nd St</v>
      </c>
      <c r="B1763" t="str">
        <f>PROPER(TRIM(Homes[[#This Row],[city]]))</f>
        <v>Bellevue</v>
      </c>
      <c r="C1763" t="str">
        <f>_xlfn.TEXTBEFORE(Homes[[#This Row],[statezip]]," ")</f>
        <v>WA</v>
      </c>
      <c r="D1763" s="6" t="str">
        <f>_xlfn.TEXTAFTER(Homes[[#This Row],[statezip]]," ")</f>
        <v>98006</v>
      </c>
      <c r="E1763" s="1">
        <v>505000</v>
      </c>
      <c r="F1763">
        <v>4</v>
      </c>
      <c r="G1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63" s="3" t="str">
        <f>Homes[[#This Row],[bedrooms]] &amp; " bd | " &amp; TEXT(Homes[[#This Row],[bathrooms]],"0.##") &amp; " ba"</f>
        <v>4 bd | 2.75 ba</v>
      </c>
      <c r="I1763" s="4">
        <v>2200</v>
      </c>
      <c r="J1763" s="1">
        <f>IFERROR(Homes[[#This Row],[price]]/Homes[[#This Row],[sqft_living]]," ")</f>
        <v>229.54545454545453</v>
      </c>
      <c r="K1763" s="4">
        <f>IFERROR(Homes[[#This Row],[sqft_lot]]/43560," ")</f>
        <v>0.22447199265381085</v>
      </c>
      <c r="L1763" t="str">
        <f>IF(Homes[[#This Row],[waterfront]]=1, "Yes","No")</f>
        <v>No</v>
      </c>
      <c r="M1763" s="4" t="str">
        <f>IF(Homes[[#This Row],[sqft_basement]]&gt;0, "Yes","No")</f>
        <v>Yes</v>
      </c>
      <c r="N1763" t="str">
        <f>CHOOSE(Homes[[#This Row],[view]]+1, "None","Fair","Good","Great","Excellent")</f>
        <v>None</v>
      </c>
      <c r="O1763" t="str">
        <f>CHOOSE(Homes[[#This Row],[condition]], "Poor","Fair","Average","Good","Excellent")</f>
        <v>Good</v>
      </c>
      <c r="P1763">
        <f ca="1">YEAR(TODAY())-Homes[[#This Row],[yr_built]]</f>
        <v>63</v>
      </c>
      <c r="Q1763">
        <v>0</v>
      </c>
      <c r="R1763">
        <f ca="1">IF(Homes[[#This Row],[yr_renovated]]&gt;0, YEAR(TODAY())-Homes[[#This Row],[yr_renovated]], YEAR(TODAY())-Homes[[#This Row],[yr_built]])</f>
        <v>63</v>
      </c>
      <c r="S1763">
        <v>1</v>
      </c>
      <c r="T1763" s="2">
        <v>41821</v>
      </c>
      <c r="U1763" s="3">
        <v>2.75</v>
      </c>
      <c r="V1763" s="4">
        <f>IFERROR(Homes[[#This Row],[sqft_above]]+Homes[[#This Row],[sqft_basement]]," ")</f>
        <v>2200</v>
      </c>
      <c r="W1763" s="4">
        <v>9778</v>
      </c>
      <c r="X1763">
        <v>0</v>
      </c>
      <c r="Y1763">
        <v>0</v>
      </c>
      <c r="Z1763">
        <v>4</v>
      </c>
      <c r="AA1763" s="4">
        <v>1100</v>
      </c>
      <c r="AB1763" s="4">
        <v>1100</v>
      </c>
      <c r="AC1763">
        <v>1962</v>
      </c>
      <c r="AD1763" t="s">
        <v>1890</v>
      </c>
      <c r="AE1763" t="s">
        <v>33</v>
      </c>
      <c r="AF1763" t="s">
        <v>91</v>
      </c>
    </row>
    <row r="1764" spans="1:32">
      <c r="A1764" t="str">
        <f>PROPER(TRIM(Homes[[#This Row],[street]]))</f>
        <v>24944 Se 43Rd St</v>
      </c>
      <c r="B1764" t="str">
        <f>PROPER(TRIM(Homes[[#This Row],[city]]))</f>
        <v>Issaquah</v>
      </c>
      <c r="C1764" t="str">
        <f>_xlfn.TEXTBEFORE(Homes[[#This Row],[statezip]]," ")</f>
        <v>WA</v>
      </c>
      <c r="D1764" s="6" t="str">
        <f>_xlfn.TEXTAFTER(Homes[[#This Row],[statezip]]," ")</f>
        <v>98029</v>
      </c>
      <c r="E1764" s="1">
        <v>505000</v>
      </c>
      <c r="F1764">
        <v>3</v>
      </c>
      <c r="G1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4" s="3" t="str">
        <f>Homes[[#This Row],[bedrooms]] &amp; " bd | " &amp; TEXT(Homes[[#This Row],[bathrooms]],"0.##") &amp; " ba"</f>
        <v>3 bd | 2.5 ba</v>
      </c>
      <c r="I1764" s="4">
        <v>1610</v>
      </c>
      <c r="J1764" s="1">
        <f>IFERROR(Homes[[#This Row],[price]]/Homes[[#This Row],[sqft_living]]," ")</f>
        <v>313.66459627329192</v>
      </c>
      <c r="K1764" s="4">
        <f>IFERROR(Homes[[#This Row],[sqft_lot]]/43560," ")</f>
        <v>0.10585399449035812</v>
      </c>
      <c r="L1764" t="str">
        <f>IF(Homes[[#This Row],[waterfront]]=1, "Yes","No")</f>
        <v>No</v>
      </c>
      <c r="M1764" s="4" t="str">
        <f>IF(Homes[[#This Row],[sqft_basement]]&gt;0, "Yes","No")</f>
        <v>No</v>
      </c>
      <c r="N1764" t="str">
        <f>CHOOSE(Homes[[#This Row],[view]]+1, "None","Fair","Good","Great","Excellent")</f>
        <v>None</v>
      </c>
      <c r="O1764" t="str">
        <f>CHOOSE(Homes[[#This Row],[condition]], "Poor","Fair","Average","Good","Excellent")</f>
        <v>Average</v>
      </c>
      <c r="P1764">
        <f ca="1">YEAR(TODAY())-Homes[[#This Row],[yr_built]]</f>
        <v>29</v>
      </c>
      <c r="Q1764">
        <v>0</v>
      </c>
      <c r="R1764">
        <f ca="1">IF(Homes[[#This Row],[yr_renovated]]&gt;0, YEAR(TODAY())-Homes[[#This Row],[yr_renovated]], YEAR(TODAY())-Homes[[#This Row],[yr_built]])</f>
        <v>29</v>
      </c>
      <c r="S1764">
        <v>2</v>
      </c>
      <c r="T1764" s="2">
        <v>41809</v>
      </c>
      <c r="U1764" s="3">
        <v>2.5</v>
      </c>
      <c r="V1764" s="4">
        <f>IFERROR(Homes[[#This Row],[sqft_above]]+Homes[[#This Row],[sqft_basement]]," ")</f>
        <v>1610</v>
      </c>
      <c r="W1764" s="4">
        <v>4611</v>
      </c>
      <c r="X1764">
        <v>0</v>
      </c>
      <c r="Y1764">
        <v>0</v>
      </c>
      <c r="Z1764">
        <v>3</v>
      </c>
      <c r="AA1764" s="4">
        <v>1610</v>
      </c>
      <c r="AB1764" s="4">
        <v>0</v>
      </c>
      <c r="AC1764">
        <v>1996</v>
      </c>
      <c r="AD1764" t="s">
        <v>1891</v>
      </c>
      <c r="AE1764" t="s">
        <v>79</v>
      </c>
      <c r="AF1764" t="s">
        <v>80</v>
      </c>
    </row>
    <row r="1765" spans="1:32">
      <c r="A1765" t="str">
        <f>PROPER(TRIM(Homes[[#This Row],[street]]))</f>
        <v>4327 243Rd Ave Se</v>
      </c>
      <c r="B1765" t="str">
        <f>PROPER(TRIM(Homes[[#This Row],[city]]))</f>
        <v>Issaquah</v>
      </c>
      <c r="C1765" t="str">
        <f>_xlfn.TEXTBEFORE(Homes[[#This Row],[statezip]]," ")</f>
        <v>WA</v>
      </c>
      <c r="D1765" s="6" t="str">
        <f>_xlfn.TEXTAFTER(Homes[[#This Row],[statezip]]," ")</f>
        <v>98029</v>
      </c>
      <c r="E1765" s="1">
        <v>505000</v>
      </c>
      <c r="F1765">
        <v>3</v>
      </c>
      <c r="G1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5" s="3" t="str">
        <f>Homes[[#This Row],[bedrooms]] &amp; " bd | " &amp; TEXT(Homes[[#This Row],[bathrooms]],"0.##") &amp; " ba"</f>
        <v>3 bd | 2.5 ba</v>
      </c>
      <c r="I1765" s="4">
        <v>1860</v>
      </c>
      <c r="J1765" s="1">
        <f>IFERROR(Homes[[#This Row],[price]]/Homes[[#This Row],[sqft_living]]," ")</f>
        <v>271.50537634408602</v>
      </c>
      <c r="K1765" s="4">
        <f>IFERROR(Homes[[#This Row],[sqft_lot]]/43560," ")</f>
        <v>0.18503213957759412</v>
      </c>
      <c r="L1765" t="str">
        <f>IF(Homes[[#This Row],[waterfront]]=1, "Yes","No")</f>
        <v>No</v>
      </c>
      <c r="M1765" s="4" t="str">
        <f>IF(Homes[[#This Row],[sqft_basement]]&gt;0, "Yes","No")</f>
        <v>No</v>
      </c>
      <c r="N1765" t="str">
        <f>CHOOSE(Homes[[#This Row],[view]]+1, "None","Fair","Good","Great","Excellent")</f>
        <v>None</v>
      </c>
      <c r="O1765" t="str">
        <f>CHOOSE(Homes[[#This Row],[condition]], "Poor","Fair","Average","Good","Excellent")</f>
        <v>Good</v>
      </c>
      <c r="P1765">
        <f ca="1">YEAR(TODAY())-Homes[[#This Row],[yr_built]]</f>
        <v>38</v>
      </c>
      <c r="Q1765">
        <v>0</v>
      </c>
      <c r="R1765">
        <f ca="1">IF(Homes[[#This Row],[yr_renovated]]&gt;0, YEAR(TODAY())-Homes[[#This Row],[yr_renovated]], YEAR(TODAY())-Homes[[#This Row],[yr_built]])</f>
        <v>38</v>
      </c>
      <c r="S1765">
        <v>2</v>
      </c>
      <c r="T1765" s="2">
        <v>41815</v>
      </c>
      <c r="U1765" s="3">
        <v>2.5</v>
      </c>
      <c r="V1765" s="4">
        <f>IFERROR(Homes[[#This Row],[sqft_above]]+Homes[[#This Row],[sqft_basement]]," ")</f>
        <v>1860</v>
      </c>
      <c r="W1765" s="4">
        <v>8060</v>
      </c>
      <c r="X1765">
        <v>0</v>
      </c>
      <c r="Y1765">
        <v>0</v>
      </c>
      <c r="Z1765">
        <v>4</v>
      </c>
      <c r="AA1765" s="4">
        <v>1860</v>
      </c>
      <c r="AB1765" s="4">
        <v>0</v>
      </c>
      <c r="AC1765">
        <v>1987</v>
      </c>
      <c r="AD1765" t="s">
        <v>1892</v>
      </c>
      <c r="AE1765" t="s">
        <v>79</v>
      </c>
      <c r="AF1765" t="s">
        <v>80</v>
      </c>
    </row>
    <row r="1766" spans="1:32">
      <c r="A1766" t="str">
        <f>PROPER(TRIM(Homes[[#This Row],[street]]))</f>
        <v>9311 Ne 142Nd St</v>
      </c>
      <c r="B1766" t="str">
        <f>PROPER(TRIM(Homes[[#This Row],[city]]))</f>
        <v>Kirkland</v>
      </c>
      <c r="C1766" t="str">
        <f>_xlfn.TEXTBEFORE(Homes[[#This Row],[statezip]]," ")</f>
        <v>WA</v>
      </c>
      <c r="D1766" s="6" t="str">
        <f>_xlfn.TEXTAFTER(Homes[[#This Row],[statezip]]," ")</f>
        <v>98034</v>
      </c>
      <c r="E1766" s="1">
        <v>505000</v>
      </c>
      <c r="F1766">
        <v>4</v>
      </c>
      <c r="G1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6" s="3" t="str">
        <f>Homes[[#This Row],[bedrooms]] &amp; " bd | " &amp; TEXT(Homes[[#This Row],[bathrooms]],"0.##") &amp; " ba"</f>
        <v>4 bd | 2.5 ba</v>
      </c>
      <c r="I1766" s="4">
        <v>2780</v>
      </c>
      <c r="J1766" s="1">
        <f>IFERROR(Homes[[#This Row],[price]]/Homes[[#This Row],[sqft_living]]," ")</f>
        <v>181.65467625899279</v>
      </c>
      <c r="K1766" s="4">
        <f>IFERROR(Homes[[#This Row],[sqft_lot]]/43560," ")</f>
        <v>0.14621212121212121</v>
      </c>
      <c r="L1766" t="str">
        <f>IF(Homes[[#This Row],[waterfront]]=1, "Yes","No")</f>
        <v>No</v>
      </c>
      <c r="M1766" s="4" t="str">
        <f>IF(Homes[[#This Row],[sqft_basement]]&gt;0, "Yes","No")</f>
        <v>Yes</v>
      </c>
      <c r="N1766" t="str">
        <f>CHOOSE(Homes[[#This Row],[view]]+1, "None","Fair","Good","Great","Excellent")</f>
        <v>None</v>
      </c>
      <c r="O1766" t="str">
        <f>CHOOSE(Homes[[#This Row],[condition]], "Poor","Fair","Average","Good","Excellent")</f>
        <v>Average</v>
      </c>
      <c r="P1766">
        <f ca="1">YEAR(TODAY())-Homes[[#This Row],[yr_built]]</f>
        <v>47</v>
      </c>
      <c r="Q1766">
        <v>0</v>
      </c>
      <c r="R1766">
        <f ca="1">IF(Homes[[#This Row],[yr_renovated]]&gt;0, YEAR(TODAY())-Homes[[#This Row],[yr_renovated]], YEAR(TODAY())-Homes[[#This Row],[yr_built]])</f>
        <v>47</v>
      </c>
      <c r="S1766">
        <v>1</v>
      </c>
      <c r="T1766" s="2">
        <v>41771</v>
      </c>
      <c r="U1766" s="3">
        <v>2.5</v>
      </c>
      <c r="V1766" s="4">
        <f>IFERROR(Homes[[#This Row],[sqft_above]]+Homes[[#This Row],[sqft_basement]]," ")</f>
        <v>2780</v>
      </c>
      <c r="W1766" s="4">
        <v>6369</v>
      </c>
      <c r="X1766">
        <v>0</v>
      </c>
      <c r="Y1766">
        <v>0</v>
      </c>
      <c r="Z1766">
        <v>3</v>
      </c>
      <c r="AA1766" s="4">
        <v>1590</v>
      </c>
      <c r="AB1766" s="4">
        <v>1190</v>
      </c>
      <c r="AC1766">
        <v>1978</v>
      </c>
      <c r="AD1766" t="s">
        <v>1893</v>
      </c>
      <c r="AE1766" t="s">
        <v>46</v>
      </c>
      <c r="AF1766" t="s">
        <v>47</v>
      </c>
    </row>
    <row r="1767" spans="1:32">
      <c r="A1767" t="str">
        <f>PROPER(TRIM(Homes[[#This Row],[street]]))</f>
        <v>5138 Ne 8Th St</v>
      </c>
      <c r="B1767" t="str">
        <f>PROPER(TRIM(Homes[[#This Row],[city]]))</f>
        <v>Renton</v>
      </c>
      <c r="C1767" t="str">
        <f>_xlfn.TEXTBEFORE(Homes[[#This Row],[statezip]]," ")</f>
        <v>WA</v>
      </c>
      <c r="D1767" s="6" t="str">
        <f>_xlfn.TEXTAFTER(Homes[[#This Row],[statezip]]," ")</f>
        <v>98059</v>
      </c>
      <c r="E1767" s="1">
        <v>505000</v>
      </c>
      <c r="F1767">
        <v>4</v>
      </c>
      <c r="G1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67" s="3" t="str">
        <f>Homes[[#This Row],[bedrooms]] &amp; " bd | " &amp; TEXT(Homes[[#This Row],[bathrooms]],"0.##") &amp; " ba"</f>
        <v>4 bd | 2.5 ba</v>
      </c>
      <c r="I1767" s="4">
        <v>2790</v>
      </c>
      <c r="J1767" s="1">
        <f>IFERROR(Homes[[#This Row],[price]]/Homes[[#This Row],[sqft_living]]," ")</f>
        <v>181.00358422939067</v>
      </c>
      <c r="K1767" s="4">
        <f>IFERROR(Homes[[#This Row],[sqft_lot]]/43560," ")</f>
        <v>0.12860422405876951</v>
      </c>
      <c r="L1767" t="str">
        <f>IF(Homes[[#This Row],[waterfront]]=1, "Yes","No")</f>
        <v>No</v>
      </c>
      <c r="M1767" s="4" t="str">
        <f>IF(Homes[[#This Row],[sqft_basement]]&gt;0, "Yes","No")</f>
        <v>No</v>
      </c>
      <c r="N1767" t="str">
        <f>CHOOSE(Homes[[#This Row],[view]]+1, "None","Fair","Good","Great","Excellent")</f>
        <v>None</v>
      </c>
      <c r="O1767" t="str">
        <f>CHOOSE(Homes[[#This Row],[condition]], "Poor","Fair","Average","Good","Excellent")</f>
        <v>Average</v>
      </c>
      <c r="P1767">
        <f ca="1">YEAR(TODAY())-Homes[[#This Row],[yr_built]]</f>
        <v>16</v>
      </c>
      <c r="Q1767">
        <v>0</v>
      </c>
      <c r="R1767">
        <f ca="1">IF(Homes[[#This Row],[yr_renovated]]&gt;0, YEAR(TODAY())-Homes[[#This Row],[yr_renovated]], YEAR(TODAY())-Homes[[#This Row],[yr_built]])</f>
        <v>16</v>
      </c>
      <c r="S1767">
        <v>2</v>
      </c>
      <c r="T1767" s="2">
        <v>41772</v>
      </c>
      <c r="U1767" s="3">
        <v>2.5</v>
      </c>
      <c r="V1767" s="4">
        <f>IFERROR(Homes[[#This Row],[sqft_above]]+Homes[[#This Row],[sqft_basement]]," ")</f>
        <v>2790</v>
      </c>
      <c r="W1767" s="4">
        <v>5602</v>
      </c>
      <c r="X1767">
        <v>0</v>
      </c>
      <c r="Y1767">
        <v>0</v>
      </c>
      <c r="Z1767">
        <v>3</v>
      </c>
      <c r="AA1767" s="4">
        <v>2790</v>
      </c>
      <c r="AB1767" s="4">
        <v>0</v>
      </c>
      <c r="AC1767">
        <v>2009</v>
      </c>
      <c r="AD1767" t="s">
        <v>1894</v>
      </c>
      <c r="AE1767" t="s">
        <v>319</v>
      </c>
      <c r="AF1767" t="s">
        <v>282</v>
      </c>
    </row>
    <row r="1768" spans="1:32">
      <c r="A1768" t="str">
        <f>PROPER(TRIM(Homes[[#This Row],[street]]))</f>
        <v>21014 Se 14Th Pl</v>
      </c>
      <c r="B1768" t="str">
        <f>PROPER(TRIM(Homes[[#This Row],[city]]))</f>
        <v>Sammamish</v>
      </c>
      <c r="C1768" t="str">
        <f>_xlfn.TEXTBEFORE(Homes[[#This Row],[statezip]]," ")</f>
        <v>WA</v>
      </c>
      <c r="D1768" s="6" t="str">
        <f>_xlfn.TEXTAFTER(Homes[[#This Row],[statezip]]," ")</f>
        <v>98075</v>
      </c>
      <c r="E1768" s="1">
        <v>505000</v>
      </c>
      <c r="F1768">
        <v>2</v>
      </c>
      <c r="G1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68" s="3" t="str">
        <f>Homes[[#This Row],[bedrooms]] &amp; " bd | " &amp; TEXT(Homes[[#This Row],[bathrooms]],"0.##") &amp; " ba"</f>
        <v>2 bd | 1. ba</v>
      </c>
      <c r="I1768" s="4">
        <v>1240</v>
      </c>
      <c r="J1768" s="1">
        <f>IFERROR(Homes[[#This Row],[price]]/Homes[[#This Row],[sqft_living]]," ")</f>
        <v>407.25806451612902</v>
      </c>
      <c r="K1768" s="4">
        <f>IFERROR(Homes[[#This Row],[sqft_lot]]/43560," ")</f>
        <v>1.3085399449035813</v>
      </c>
      <c r="L1768" t="str">
        <f>IF(Homes[[#This Row],[waterfront]]=1, "Yes","No")</f>
        <v>No</v>
      </c>
      <c r="M1768" s="4" t="str">
        <f>IF(Homes[[#This Row],[sqft_basement]]&gt;0, "Yes","No")</f>
        <v>No</v>
      </c>
      <c r="N1768" t="str">
        <f>CHOOSE(Homes[[#This Row],[view]]+1, "None","Fair","Good","Great","Excellent")</f>
        <v>None</v>
      </c>
      <c r="O1768" t="str">
        <f>CHOOSE(Homes[[#This Row],[condition]], "Poor","Fair","Average","Good","Excellent")</f>
        <v>Average</v>
      </c>
      <c r="P1768">
        <f ca="1">YEAR(TODAY())-Homes[[#This Row],[yr_built]]</f>
        <v>63</v>
      </c>
      <c r="Q1768">
        <v>2003</v>
      </c>
      <c r="R1768">
        <f ca="1">IF(Homes[[#This Row],[yr_renovated]]&gt;0, YEAR(TODAY())-Homes[[#This Row],[yr_renovated]], YEAR(TODAY())-Homes[[#This Row],[yr_built]])</f>
        <v>22</v>
      </c>
      <c r="S1768">
        <v>1</v>
      </c>
      <c r="T1768" s="2">
        <v>41830</v>
      </c>
      <c r="U1768" s="3">
        <v>1</v>
      </c>
      <c r="V1768" s="4">
        <f>IFERROR(Homes[[#This Row],[sqft_above]]+Homes[[#This Row],[sqft_basement]]," ")</f>
        <v>1240</v>
      </c>
      <c r="W1768" s="4">
        <v>57000</v>
      </c>
      <c r="X1768">
        <v>0</v>
      </c>
      <c r="Y1768">
        <v>0</v>
      </c>
      <c r="Z1768">
        <v>3</v>
      </c>
      <c r="AA1768" s="4">
        <v>1240</v>
      </c>
      <c r="AB1768" s="4">
        <v>0</v>
      </c>
      <c r="AC1768">
        <v>1962</v>
      </c>
      <c r="AD1768" t="s">
        <v>1895</v>
      </c>
      <c r="AE1768" t="s">
        <v>102</v>
      </c>
      <c r="AF1768" t="s">
        <v>103</v>
      </c>
    </row>
    <row r="1769" spans="1:32">
      <c r="A1769" t="str">
        <f>PROPER(TRIM(Homes[[#This Row],[street]]))</f>
        <v>2000 Yale Ave E</v>
      </c>
      <c r="B1769" t="str">
        <f>PROPER(TRIM(Homes[[#This Row],[city]]))</f>
        <v>Seattle</v>
      </c>
      <c r="C1769" t="str">
        <f>_xlfn.TEXTBEFORE(Homes[[#This Row],[statezip]]," ")</f>
        <v>WA</v>
      </c>
      <c r="D1769" s="6" t="str">
        <f>_xlfn.TEXTAFTER(Homes[[#This Row],[statezip]]," ")</f>
        <v>98102</v>
      </c>
      <c r="E1769" s="1">
        <v>505000</v>
      </c>
      <c r="F1769">
        <v>2</v>
      </c>
      <c r="G1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69" s="3" t="str">
        <f>Homes[[#This Row],[bedrooms]] &amp; " bd | " &amp; TEXT(Homes[[#This Row],[bathrooms]],"0.##") &amp; " ba"</f>
        <v>2 bd | 2.25 ba</v>
      </c>
      <c r="I1769" s="4">
        <v>1060</v>
      </c>
      <c r="J1769" s="1">
        <f>IFERROR(Homes[[#This Row],[price]]/Homes[[#This Row],[sqft_living]]," ")</f>
        <v>476.41509433962267</v>
      </c>
      <c r="K1769" s="4">
        <f>IFERROR(Homes[[#This Row],[sqft_lot]]/43560," ")</f>
        <v>2.775482093663912E-2</v>
      </c>
      <c r="L1769" t="str">
        <f>IF(Homes[[#This Row],[waterfront]]=1, "Yes","No")</f>
        <v>No</v>
      </c>
      <c r="M1769" s="4" t="str">
        <f>IF(Homes[[#This Row],[sqft_basement]]&gt;0, "Yes","No")</f>
        <v>Yes</v>
      </c>
      <c r="N1769" t="str">
        <f>CHOOSE(Homes[[#This Row],[view]]+1, "None","Fair","Good","Great","Excellent")</f>
        <v>None</v>
      </c>
      <c r="O1769" t="str">
        <f>CHOOSE(Homes[[#This Row],[condition]], "Poor","Fair","Average","Good","Excellent")</f>
        <v>Average</v>
      </c>
      <c r="P1769">
        <f ca="1">YEAR(TODAY())-Homes[[#This Row],[yr_built]]</f>
        <v>19</v>
      </c>
      <c r="Q1769">
        <v>0</v>
      </c>
      <c r="R1769">
        <f ca="1">IF(Homes[[#This Row],[yr_renovated]]&gt;0, YEAR(TODAY())-Homes[[#This Row],[yr_renovated]], YEAR(TODAY())-Homes[[#This Row],[yr_built]])</f>
        <v>19</v>
      </c>
      <c r="S1769">
        <v>2</v>
      </c>
      <c r="T1769" s="2">
        <v>41827</v>
      </c>
      <c r="U1769" s="3">
        <v>2.25</v>
      </c>
      <c r="V1769" s="4">
        <f>IFERROR(Homes[[#This Row],[sqft_above]]+Homes[[#This Row],[sqft_basement]]," ")</f>
        <v>1060</v>
      </c>
      <c r="W1769" s="4">
        <v>1209</v>
      </c>
      <c r="X1769">
        <v>0</v>
      </c>
      <c r="Y1769">
        <v>0</v>
      </c>
      <c r="Z1769">
        <v>3</v>
      </c>
      <c r="AA1769" s="4">
        <v>940</v>
      </c>
      <c r="AB1769" s="4">
        <v>120</v>
      </c>
      <c r="AC1769">
        <v>2006</v>
      </c>
      <c r="AD1769" t="s">
        <v>1896</v>
      </c>
      <c r="AE1769" t="s">
        <v>49</v>
      </c>
      <c r="AF1769" t="s">
        <v>89</v>
      </c>
    </row>
    <row r="1770" spans="1:32">
      <c r="A1770" t="str">
        <f>PROPER(TRIM(Homes[[#This Row],[street]]))</f>
        <v>3019 30Th Ave W</v>
      </c>
      <c r="B1770" t="str">
        <f>PROPER(TRIM(Homes[[#This Row],[city]]))</f>
        <v>Seattle</v>
      </c>
      <c r="C1770" t="str">
        <f>_xlfn.TEXTBEFORE(Homes[[#This Row],[statezip]]," ")</f>
        <v>WA</v>
      </c>
      <c r="D1770" s="6" t="str">
        <f>_xlfn.TEXTAFTER(Homes[[#This Row],[statezip]]," ")</f>
        <v>98199</v>
      </c>
      <c r="E1770" s="1">
        <v>505000</v>
      </c>
      <c r="F1770">
        <v>3</v>
      </c>
      <c r="G1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70" s="3" t="str">
        <f>Homes[[#This Row],[bedrooms]] &amp; " bd | " &amp; TEXT(Homes[[#This Row],[bathrooms]],"0.##") &amp; " ba"</f>
        <v>3 bd | 2.25 ba</v>
      </c>
      <c r="I1770" s="4">
        <v>1670</v>
      </c>
      <c r="J1770" s="1">
        <f>IFERROR(Homes[[#This Row],[price]]/Homes[[#This Row],[sqft_living]]," ")</f>
        <v>302.3952095808383</v>
      </c>
      <c r="K1770" s="4">
        <f>IFERROR(Homes[[#This Row],[sqft_lot]]/43560," ")</f>
        <v>3.6639118457300272E-2</v>
      </c>
      <c r="L1770" t="str">
        <f>IF(Homes[[#This Row],[waterfront]]=1, "Yes","No")</f>
        <v>No</v>
      </c>
      <c r="M1770" s="4" t="str">
        <f>IF(Homes[[#This Row],[sqft_basement]]&gt;0, "Yes","No")</f>
        <v>Yes</v>
      </c>
      <c r="N1770" t="str">
        <f>CHOOSE(Homes[[#This Row],[view]]+1, "None","Fair","Good","Great","Excellent")</f>
        <v>None</v>
      </c>
      <c r="O1770" t="str">
        <f>CHOOSE(Homes[[#This Row],[condition]], "Poor","Fair","Average","Good","Excellent")</f>
        <v>Average</v>
      </c>
      <c r="P1770">
        <f ca="1">YEAR(TODAY())-Homes[[#This Row],[yr_built]]</f>
        <v>23</v>
      </c>
      <c r="Q1770">
        <v>0</v>
      </c>
      <c r="R1770">
        <f ca="1">IF(Homes[[#This Row],[yr_renovated]]&gt;0, YEAR(TODAY())-Homes[[#This Row],[yr_renovated]], YEAR(TODAY())-Homes[[#This Row],[yr_built]])</f>
        <v>23</v>
      </c>
      <c r="S1770">
        <v>2</v>
      </c>
      <c r="T1770" s="2">
        <v>41782</v>
      </c>
      <c r="U1770" s="3">
        <v>2.25</v>
      </c>
      <c r="V1770" s="4">
        <f>IFERROR(Homes[[#This Row],[sqft_above]]+Homes[[#This Row],[sqft_basement]]," ")</f>
        <v>1670</v>
      </c>
      <c r="W1770" s="4">
        <v>1596</v>
      </c>
      <c r="X1770">
        <v>0</v>
      </c>
      <c r="Y1770">
        <v>0</v>
      </c>
      <c r="Z1770">
        <v>3</v>
      </c>
      <c r="AA1770" s="4">
        <v>1220</v>
      </c>
      <c r="AB1770" s="4">
        <v>450</v>
      </c>
      <c r="AC1770">
        <v>2002</v>
      </c>
      <c r="AD1770" t="s">
        <v>1897</v>
      </c>
      <c r="AE1770" t="s">
        <v>49</v>
      </c>
      <c r="AF1770" t="s">
        <v>58</v>
      </c>
    </row>
    <row r="1771" spans="1:32">
      <c r="A1771" t="str">
        <f>PROPER(TRIM(Homes[[#This Row],[street]]))</f>
        <v>414 14Th Ave</v>
      </c>
      <c r="B1771" t="str">
        <f>PROPER(TRIM(Homes[[#This Row],[city]]))</f>
        <v>Seattle</v>
      </c>
      <c r="C1771" t="str">
        <f>_xlfn.TEXTBEFORE(Homes[[#This Row],[statezip]]," ")</f>
        <v>WA</v>
      </c>
      <c r="D1771" s="6" t="str">
        <f>_xlfn.TEXTAFTER(Homes[[#This Row],[statezip]]," ")</f>
        <v>98122</v>
      </c>
      <c r="E1771" s="1">
        <v>505000</v>
      </c>
      <c r="F1771">
        <v>4</v>
      </c>
      <c r="G1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71" s="3" t="str">
        <f>Homes[[#This Row],[bedrooms]] &amp; " bd | " &amp; TEXT(Homes[[#This Row],[bathrooms]],"0.##") &amp; " ba"</f>
        <v>4 bd | 1.75 ba</v>
      </c>
      <c r="I1771" s="4">
        <v>1940</v>
      </c>
      <c r="J1771" s="1">
        <f>IFERROR(Homes[[#This Row],[price]]/Homes[[#This Row],[sqft_living]]," ")</f>
        <v>260.30927835051546</v>
      </c>
      <c r="K1771" s="4">
        <f>IFERROR(Homes[[#This Row],[sqft_lot]]/43560," ")</f>
        <v>0.11019283746556474</v>
      </c>
      <c r="L1771" t="str">
        <f>IF(Homes[[#This Row],[waterfront]]=1, "Yes","No")</f>
        <v>No</v>
      </c>
      <c r="M1771" s="4" t="str">
        <f>IF(Homes[[#This Row],[sqft_basement]]&gt;0, "Yes","No")</f>
        <v>Yes</v>
      </c>
      <c r="N1771" t="str">
        <f>CHOOSE(Homes[[#This Row],[view]]+1, "None","Fair","Good","Great","Excellent")</f>
        <v>None</v>
      </c>
      <c r="O1771" t="str">
        <f>CHOOSE(Homes[[#This Row],[condition]], "Poor","Fair","Average","Good","Excellent")</f>
        <v>Excellent</v>
      </c>
      <c r="P1771">
        <f ca="1">YEAR(TODAY())-Homes[[#This Row],[yr_built]]</f>
        <v>103</v>
      </c>
      <c r="Q1771">
        <v>1956</v>
      </c>
      <c r="R1771">
        <f ca="1">IF(Homes[[#This Row],[yr_renovated]]&gt;0, YEAR(TODAY())-Homes[[#This Row],[yr_renovated]], YEAR(TODAY())-Homes[[#This Row],[yr_built]])</f>
        <v>69</v>
      </c>
      <c r="S1771">
        <v>1</v>
      </c>
      <c r="T1771" s="2">
        <v>41771</v>
      </c>
      <c r="U1771" s="3">
        <v>1.75</v>
      </c>
      <c r="V1771" s="4">
        <f>IFERROR(Homes[[#This Row],[sqft_above]]+Homes[[#This Row],[sqft_basement]]," ")</f>
        <v>1940</v>
      </c>
      <c r="W1771" s="4">
        <v>4800</v>
      </c>
      <c r="X1771">
        <v>0</v>
      </c>
      <c r="Y1771">
        <v>0</v>
      </c>
      <c r="Z1771">
        <v>5</v>
      </c>
      <c r="AA1771" s="4">
        <v>1030</v>
      </c>
      <c r="AB1771" s="4">
        <v>910</v>
      </c>
      <c r="AC1771">
        <v>1922</v>
      </c>
      <c r="AD1771" t="s">
        <v>1898</v>
      </c>
      <c r="AE1771" t="s">
        <v>49</v>
      </c>
      <c r="AF1771" t="s">
        <v>302</v>
      </c>
    </row>
    <row r="1772" spans="1:32">
      <c r="A1772" t="str">
        <f>PROPER(TRIM(Homes[[#This Row],[street]]))</f>
        <v>3467 Meridian Ave N</v>
      </c>
      <c r="B1772" t="str">
        <f>PROPER(TRIM(Homes[[#This Row],[city]]))</f>
        <v>Seattle</v>
      </c>
      <c r="C1772" t="str">
        <f>_xlfn.TEXTBEFORE(Homes[[#This Row],[statezip]]," ")</f>
        <v>WA</v>
      </c>
      <c r="D1772" s="6" t="str">
        <f>_xlfn.TEXTAFTER(Homes[[#This Row],[statezip]]," ")</f>
        <v>98103</v>
      </c>
      <c r="E1772" s="1">
        <v>504200</v>
      </c>
      <c r="F1772">
        <v>2</v>
      </c>
      <c r="G1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772" s="3" t="str">
        <f>Homes[[#This Row],[bedrooms]] &amp; " bd | " &amp; TEXT(Homes[[#This Row],[bathrooms]],"0.##") &amp; " ba"</f>
        <v>2 bd | 1.5 ba</v>
      </c>
      <c r="I1772" s="4">
        <v>1200</v>
      </c>
      <c r="J1772" s="1">
        <f>IFERROR(Homes[[#This Row],[price]]/Homes[[#This Row],[sqft_living]]," ")</f>
        <v>420.16666666666669</v>
      </c>
      <c r="K1772" s="4">
        <f>IFERROR(Homes[[#This Row],[sqft_lot]]/43560," ")</f>
        <v>3.8728191000918274E-2</v>
      </c>
      <c r="L1772" t="str">
        <f>IF(Homes[[#This Row],[waterfront]]=1, "Yes","No")</f>
        <v>No</v>
      </c>
      <c r="M1772" s="4" t="str">
        <f>IF(Homes[[#This Row],[sqft_basement]]&gt;0, "Yes","No")</f>
        <v>No</v>
      </c>
      <c r="N1772" t="str">
        <f>CHOOSE(Homes[[#This Row],[view]]+1, "None","Fair","Good","Great","Excellent")</f>
        <v>None</v>
      </c>
      <c r="O1772" t="str">
        <f>CHOOSE(Homes[[#This Row],[condition]], "Poor","Fair","Average","Good","Excellent")</f>
        <v>Average</v>
      </c>
      <c r="P1772">
        <f ca="1">YEAR(TODAY())-Homes[[#This Row],[yr_built]]</f>
        <v>17</v>
      </c>
      <c r="Q1772">
        <v>0</v>
      </c>
      <c r="R1772">
        <f ca="1">IF(Homes[[#This Row],[yr_renovated]]&gt;0, YEAR(TODAY())-Homes[[#This Row],[yr_renovated]], YEAR(TODAY())-Homes[[#This Row],[yr_built]])</f>
        <v>17</v>
      </c>
      <c r="S1772">
        <v>3</v>
      </c>
      <c r="T1772" s="2">
        <v>41817</v>
      </c>
      <c r="U1772" s="3">
        <v>1.5</v>
      </c>
      <c r="V1772" s="4">
        <f>IFERROR(Homes[[#This Row],[sqft_above]]+Homes[[#This Row],[sqft_basement]]," ")</f>
        <v>1200</v>
      </c>
      <c r="W1772" s="4">
        <v>1687</v>
      </c>
      <c r="X1772">
        <v>0</v>
      </c>
      <c r="Y1772">
        <v>0</v>
      </c>
      <c r="Z1772">
        <v>3</v>
      </c>
      <c r="AA1772" s="4">
        <v>1200</v>
      </c>
      <c r="AB1772" s="4">
        <v>0</v>
      </c>
      <c r="AC1772">
        <v>2008</v>
      </c>
      <c r="AD1772" t="s">
        <v>1899</v>
      </c>
      <c r="AE1772" t="s">
        <v>49</v>
      </c>
      <c r="AF1772" t="s">
        <v>172</v>
      </c>
    </row>
    <row r="1773" spans="1:32">
      <c r="A1773" t="str">
        <f>PROPER(TRIM(Homes[[#This Row],[street]]))</f>
        <v>4338 Sw 307Th St</v>
      </c>
      <c r="B1773" t="str">
        <f>PROPER(TRIM(Homes[[#This Row],[city]]))</f>
        <v>Federal Way</v>
      </c>
      <c r="C1773" t="str">
        <f>_xlfn.TEXTBEFORE(Homes[[#This Row],[statezip]]," ")</f>
        <v>WA</v>
      </c>
      <c r="D1773" s="6" t="str">
        <f>_xlfn.TEXTAFTER(Homes[[#This Row],[statezip]]," ")</f>
        <v>98023</v>
      </c>
      <c r="E1773" s="1">
        <v>503000</v>
      </c>
      <c r="F1773">
        <v>2</v>
      </c>
      <c r="G1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73" s="3" t="str">
        <f>Homes[[#This Row],[bedrooms]] &amp; " bd | " &amp; TEXT(Homes[[#This Row],[bathrooms]],"0.##") &amp; " ba"</f>
        <v>2 bd | 1.75 ba</v>
      </c>
      <c r="I1773" s="4">
        <v>2860</v>
      </c>
      <c r="J1773" s="1">
        <f>IFERROR(Homes[[#This Row],[price]]/Homes[[#This Row],[sqft_living]]," ")</f>
        <v>175.87412587412587</v>
      </c>
      <c r="K1773" s="4">
        <f>IFERROR(Homes[[#This Row],[sqft_lot]]/43560," ")</f>
        <v>1.3685032139577593</v>
      </c>
      <c r="L1773" t="str">
        <f>IF(Homes[[#This Row],[waterfront]]=1, "Yes","No")</f>
        <v>Yes</v>
      </c>
      <c r="M1773" s="4" t="str">
        <f>IF(Homes[[#This Row],[sqft_basement]]&gt;0, "Yes","No")</f>
        <v>Yes</v>
      </c>
      <c r="N1773" t="str">
        <f>CHOOSE(Homes[[#This Row],[view]]+1, "None","Fair","Good","Great","Excellent")</f>
        <v>Excellent</v>
      </c>
      <c r="O1773" t="str">
        <f>CHOOSE(Homes[[#This Row],[condition]], "Poor","Fair","Average","Good","Excellent")</f>
        <v>Average</v>
      </c>
      <c r="P1773">
        <f ca="1">YEAR(TODAY())-Homes[[#This Row],[yr_built]]</f>
        <v>77</v>
      </c>
      <c r="Q1773">
        <v>2003</v>
      </c>
      <c r="R1773">
        <f ca="1">IF(Homes[[#This Row],[yr_renovated]]&gt;0, YEAR(TODAY())-Homes[[#This Row],[yr_renovated]], YEAR(TODAY())-Homes[[#This Row],[yr_built]])</f>
        <v>22</v>
      </c>
      <c r="S1773">
        <v>1</v>
      </c>
      <c r="T1773" s="2">
        <v>41781</v>
      </c>
      <c r="U1773" s="3">
        <v>1.75</v>
      </c>
      <c r="V1773" s="4">
        <f>IFERROR(Homes[[#This Row],[sqft_above]]+Homes[[#This Row],[sqft_basement]]," ")</f>
        <v>2860</v>
      </c>
      <c r="W1773" s="4">
        <v>59612</v>
      </c>
      <c r="X1773">
        <v>1</v>
      </c>
      <c r="Y1773">
        <v>4</v>
      </c>
      <c r="Z1773">
        <v>3</v>
      </c>
      <c r="AA1773" s="4">
        <v>1510</v>
      </c>
      <c r="AB1773" s="4">
        <v>1350</v>
      </c>
      <c r="AC1773">
        <v>1948</v>
      </c>
      <c r="AD1773" t="s">
        <v>1900</v>
      </c>
      <c r="AE1773" t="s">
        <v>675</v>
      </c>
      <c r="AF1773" t="s">
        <v>1267</v>
      </c>
    </row>
    <row r="1774" spans="1:32">
      <c r="A1774" t="str">
        <f>PROPER(TRIM(Homes[[#This Row],[street]]))</f>
        <v>18649 22Nd Pl Ne</v>
      </c>
      <c r="B1774" t="str">
        <f>PROPER(TRIM(Homes[[#This Row],[city]]))</f>
        <v>Lake Forest Park</v>
      </c>
      <c r="C1774" t="str">
        <f>_xlfn.TEXTBEFORE(Homes[[#This Row],[statezip]]," ")</f>
        <v>WA</v>
      </c>
      <c r="D1774" s="6" t="str">
        <f>_xlfn.TEXTAFTER(Homes[[#This Row],[statezip]]," ")</f>
        <v>98155</v>
      </c>
      <c r="E1774" s="1">
        <v>503000</v>
      </c>
      <c r="F1774">
        <v>3</v>
      </c>
      <c r="G1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74" s="3" t="str">
        <f>Homes[[#This Row],[bedrooms]] &amp; " bd | " &amp; TEXT(Homes[[#This Row],[bathrooms]],"0.##") &amp; " ba"</f>
        <v>3 bd | 2.5 ba</v>
      </c>
      <c r="I1774" s="4">
        <v>2190</v>
      </c>
      <c r="J1774" s="1">
        <f>IFERROR(Homes[[#This Row],[price]]/Homes[[#This Row],[sqft_living]]," ")</f>
        <v>229.68036529680364</v>
      </c>
      <c r="K1774" s="4">
        <f>IFERROR(Homes[[#This Row],[sqft_lot]]/43560," ")</f>
        <v>0.11207529843893481</v>
      </c>
      <c r="L1774" t="str">
        <f>IF(Homes[[#This Row],[waterfront]]=1, "Yes","No")</f>
        <v>No</v>
      </c>
      <c r="M1774" s="4" t="str">
        <f>IF(Homes[[#This Row],[sqft_basement]]&gt;0, "Yes","No")</f>
        <v>No</v>
      </c>
      <c r="N1774" t="str">
        <f>CHOOSE(Homes[[#This Row],[view]]+1, "None","Fair","Good","Great","Excellent")</f>
        <v>None</v>
      </c>
      <c r="O1774" t="str">
        <f>CHOOSE(Homes[[#This Row],[condition]], "Poor","Fair","Average","Good","Excellent")</f>
        <v>Average</v>
      </c>
      <c r="P1774">
        <f ca="1">YEAR(TODAY())-Homes[[#This Row],[yr_built]]</f>
        <v>26</v>
      </c>
      <c r="Q1774">
        <v>0</v>
      </c>
      <c r="R1774">
        <f ca="1">IF(Homes[[#This Row],[yr_renovated]]&gt;0, YEAR(TODAY())-Homes[[#This Row],[yr_renovated]], YEAR(TODAY())-Homes[[#This Row],[yr_built]])</f>
        <v>26</v>
      </c>
      <c r="S1774">
        <v>2</v>
      </c>
      <c r="T1774" s="2">
        <v>41793</v>
      </c>
      <c r="U1774" s="3">
        <v>2.5</v>
      </c>
      <c r="V1774" s="4">
        <f>IFERROR(Homes[[#This Row],[sqft_above]]+Homes[[#This Row],[sqft_basement]]," ")</f>
        <v>2190</v>
      </c>
      <c r="W1774" s="4">
        <v>4882</v>
      </c>
      <c r="X1774">
        <v>0</v>
      </c>
      <c r="Y1774">
        <v>0</v>
      </c>
      <c r="Z1774">
        <v>3</v>
      </c>
      <c r="AA1774" s="4">
        <v>2190</v>
      </c>
      <c r="AB1774" s="4">
        <v>0</v>
      </c>
      <c r="AC1774">
        <v>1999</v>
      </c>
      <c r="AD1774" t="s">
        <v>1901</v>
      </c>
      <c r="AE1774" t="s">
        <v>743</v>
      </c>
      <c r="AF1774" t="s">
        <v>744</v>
      </c>
    </row>
    <row r="1775" spans="1:32">
      <c r="A1775" t="str">
        <f>PROPER(TRIM(Homes[[#This Row],[street]]))</f>
        <v>21409 Se 215Th St</v>
      </c>
      <c r="B1775" t="str">
        <f>PROPER(TRIM(Homes[[#This Row],[city]]))</f>
        <v>Maple Valley</v>
      </c>
      <c r="C1775" t="str">
        <f>_xlfn.TEXTBEFORE(Homes[[#This Row],[statezip]]," ")</f>
        <v>WA</v>
      </c>
      <c r="D1775" s="6" t="str">
        <f>_xlfn.TEXTAFTER(Homes[[#This Row],[statezip]]," ")</f>
        <v>98038</v>
      </c>
      <c r="E1775" s="1">
        <v>503000</v>
      </c>
      <c r="F1775">
        <v>3</v>
      </c>
      <c r="G1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75" s="3" t="str">
        <f>Homes[[#This Row],[bedrooms]] &amp; " bd | " &amp; TEXT(Homes[[#This Row],[bathrooms]],"0.##") &amp; " ba"</f>
        <v>3 bd | 2. ba</v>
      </c>
      <c r="I1775" s="4">
        <v>2590</v>
      </c>
      <c r="J1775" s="1">
        <f>IFERROR(Homes[[#This Row],[price]]/Homes[[#This Row],[sqft_living]]," ")</f>
        <v>194.20849420849422</v>
      </c>
      <c r="K1775" s="4">
        <f>IFERROR(Homes[[#This Row],[sqft_lot]]/43560," ")</f>
        <v>2.5</v>
      </c>
      <c r="L1775" t="str">
        <f>IF(Homes[[#This Row],[waterfront]]=1, "Yes","No")</f>
        <v>No</v>
      </c>
      <c r="M1775" s="4" t="str">
        <f>IF(Homes[[#This Row],[sqft_basement]]&gt;0, "Yes","No")</f>
        <v>Yes</v>
      </c>
      <c r="N1775" t="str">
        <f>CHOOSE(Homes[[#This Row],[view]]+1, "None","Fair","Good","Great","Excellent")</f>
        <v>None</v>
      </c>
      <c r="O1775" t="str">
        <f>CHOOSE(Homes[[#This Row],[condition]], "Poor","Fair","Average","Good","Excellent")</f>
        <v>Average</v>
      </c>
      <c r="P1775">
        <f ca="1">YEAR(TODAY())-Homes[[#This Row],[yr_built]]</f>
        <v>37</v>
      </c>
      <c r="Q1775">
        <v>2000</v>
      </c>
      <c r="R1775">
        <f ca="1">IF(Homes[[#This Row],[yr_renovated]]&gt;0, YEAR(TODAY())-Homes[[#This Row],[yr_renovated]], YEAR(TODAY())-Homes[[#This Row],[yr_built]])</f>
        <v>25</v>
      </c>
      <c r="S1775">
        <v>2</v>
      </c>
      <c r="T1775" s="2">
        <v>41788</v>
      </c>
      <c r="U1775" s="3">
        <v>2</v>
      </c>
      <c r="V1775" s="4">
        <f>IFERROR(Homes[[#This Row],[sqft_above]]+Homes[[#This Row],[sqft_basement]]," ")</f>
        <v>2590</v>
      </c>
      <c r="W1775" s="4">
        <v>108900</v>
      </c>
      <c r="X1775">
        <v>0</v>
      </c>
      <c r="Y1775">
        <v>0</v>
      </c>
      <c r="Z1775">
        <v>3</v>
      </c>
      <c r="AA1775" s="4">
        <v>1980</v>
      </c>
      <c r="AB1775" s="4">
        <v>610</v>
      </c>
      <c r="AC1775">
        <v>1988</v>
      </c>
      <c r="AD1775" t="s">
        <v>1902</v>
      </c>
      <c r="AE1775" t="s">
        <v>920</v>
      </c>
      <c r="AF1775" t="s">
        <v>921</v>
      </c>
    </row>
    <row r="1776" spans="1:32">
      <c r="A1776" t="str">
        <f>PROPER(TRIM(Homes[[#This Row],[street]]))</f>
        <v>16805 Ne 12Th St</v>
      </c>
      <c r="B1776" t="str">
        <f>PROPER(TRIM(Homes[[#This Row],[city]]))</f>
        <v>Bellevue</v>
      </c>
      <c r="C1776" t="str">
        <f>_xlfn.TEXTBEFORE(Homes[[#This Row],[statezip]]," ")</f>
        <v>WA</v>
      </c>
      <c r="D1776" s="6" t="str">
        <f>_xlfn.TEXTAFTER(Homes[[#This Row],[statezip]]," ")</f>
        <v>98008</v>
      </c>
      <c r="E1776" s="1">
        <v>502000</v>
      </c>
      <c r="F1776">
        <v>3</v>
      </c>
      <c r="G1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76" s="3" t="str">
        <f>Homes[[#This Row],[bedrooms]] &amp; " bd | " &amp; TEXT(Homes[[#This Row],[bathrooms]],"0.##") &amp; " ba"</f>
        <v>3 bd | 1.75 ba</v>
      </c>
      <c r="I1776" s="4">
        <v>1300</v>
      </c>
      <c r="J1776" s="1">
        <f>IFERROR(Homes[[#This Row],[price]]/Homes[[#This Row],[sqft_living]]," ")</f>
        <v>386.15384615384613</v>
      </c>
      <c r="K1776" s="4">
        <f>IFERROR(Homes[[#This Row],[sqft_lot]]/43560," ")</f>
        <v>0.20202020202020202</v>
      </c>
      <c r="L1776" t="str">
        <f>IF(Homes[[#This Row],[waterfront]]=1, "Yes","No")</f>
        <v>No</v>
      </c>
      <c r="M1776" s="4" t="str">
        <f>IF(Homes[[#This Row],[sqft_basement]]&gt;0, "Yes","No")</f>
        <v>No</v>
      </c>
      <c r="N1776" t="str">
        <f>CHOOSE(Homes[[#This Row],[view]]+1, "None","Fair","Good","Great","Excellent")</f>
        <v>None</v>
      </c>
      <c r="O1776" t="str">
        <f>CHOOSE(Homes[[#This Row],[condition]], "Poor","Fair","Average","Good","Excellent")</f>
        <v>Good</v>
      </c>
      <c r="P1776">
        <f ca="1">YEAR(TODAY())-Homes[[#This Row],[yr_built]]</f>
        <v>62</v>
      </c>
      <c r="Q1776">
        <v>0</v>
      </c>
      <c r="R1776">
        <f ca="1">IF(Homes[[#This Row],[yr_renovated]]&gt;0, YEAR(TODAY())-Homes[[#This Row],[yr_renovated]], YEAR(TODAY())-Homes[[#This Row],[yr_built]])</f>
        <v>62</v>
      </c>
      <c r="S1776">
        <v>1</v>
      </c>
      <c r="T1776" s="2">
        <v>41799</v>
      </c>
      <c r="U1776" s="3">
        <v>1.75</v>
      </c>
      <c r="V1776" s="4">
        <f>IFERROR(Homes[[#This Row],[sqft_above]]+Homes[[#This Row],[sqft_basement]]," ")</f>
        <v>1300</v>
      </c>
      <c r="W1776" s="4">
        <v>8800</v>
      </c>
      <c r="X1776">
        <v>0</v>
      </c>
      <c r="Y1776">
        <v>0</v>
      </c>
      <c r="Z1776">
        <v>4</v>
      </c>
      <c r="AA1776" s="4">
        <v>1300</v>
      </c>
      <c r="AB1776" s="4">
        <v>0</v>
      </c>
      <c r="AC1776">
        <v>1963</v>
      </c>
      <c r="AD1776" t="s">
        <v>1903</v>
      </c>
      <c r="AE1776" t="s">
        <v>33</v>
      </c>
      <c r="AF1776" t="s">
        <v>53</v>
      </c>
    </row>
    <row r="1777" spans="1:32">
      <c r="A1777" t="str">
        <f>PROPER(TRIM(Homes[[#This Row],[street]]))</f>
        <v>2413 171 Ave Se</v>
      </c>
      <c r="B1777" t="str">
        <f>PROPER(TRIM(Homes[[#This Row],[city]]))</f>
        <v>Bellevue</v>
      </c>
      <c r="C1777" t="str">
        <f>_xlfn.TEXTBEFORE(Homes[[#This Row],[statezip]]," ")</f>
        <v>WA</v>
      </c>
      <c r="D1777" s="6" t="str">
        <f>_xlfn.TEXTAFTER(Homes[[#This Row],[statezip]]," ")</f>
        <v>98008</v>
      </c>
      <c r="E1777" s="1">
        <v>502000</v>
      </c>
      <c r="F1777">
        <v>6</v>
      </c>
      <c r="G1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77" s="3" t="str">
        <f>Homes[[#This Row],[bedrooms]] &amp; " bd | " &amp; TEXT(Homes[[#This Row],[bathrooms]],"0.##") &amp; " ba"</f>
        <v>6 bd | 2.5 ba</v>
      </c>
      <c r="I1777" s="4">
        <v>2890</v>
      </c>
      <c r="J1777" s="1">
        <f>IFERROR(Homes[[#This Row],[price]]/Homes[[#This Row],[sqft_living]]," ")</f>
        <v>173.70242214532871</v>
      </c>
      <c r="K1777" s="4">
        <f>IFERROR(Homes[[#This Row],[sqft_lot]]/43560," ")</f>
        <v>0.186455463728191</v>
      </c>
      <c r="L1777" t="str">
        <f>IF(Homes[[#This Row],[waterfront]]=1, "Yes","No")</f>
        <v>No</v>
      </c>
      <c r="M1777" s="4" t="str">
        <f>IF(Homes[[#This Row],[sqft_basement]]&gt;0, "Yes","No")</f>
        <v>Yes</v>
      </c>
      <c r="N1777" t="str">
        <f>CHOOSE(Homes[[#This Row],[view]]+1, "None","Fair","Good","Great","Excellent")</f>
        <v>None</v>
      </c>
      <c r="O1777" t="str">
        <f>CHOOSE(Homes[[#This Row],[condition]], "Poor","Fair","Average","Good","Excellent")</f>
        <v>Average</v>
      </c>
      <c r="P1777">
        <f ca="1">YEAR(TODAY())-Homes[[#This Row],[yr_built]]</f>
        <v>48</v>
      </c>
      <c r="Q1777">
        <v>2004</v>
      </c>
      <c r="R1777">
        <f ca="1">IF(Homes[[#This Row],[yr_renovated]]&gt;0, YEAR(TODAY())-Homes[[#This Row],[yr_renovated]], YEAR(TODAY())-Homes[[#This Row],[yr_built]])</f>
        <v>21</v>
      </c>
      <c r="S1777">
        <v>1</v>
      </c>
      <c r="T1777" s="2">
        <v>41813</v>
      </c>
      <c r="U1777" s="3">
        <v>2.5</v>
      </c>
      <c r="V1777" s="4">
        <f>IFERROR(Homes[[#This Row],[sqft_above]]+Homes[[#This Row],[sqft_basement]]," ")</f>
        <v>2890</v>
      </c>
      <c r="W1777" s="4">
        <v>8122</v>
      </c>
      <c r="X1777">
        <v>0</v>
      </c>
      <c r="Y1777">
        <v>0</v>
      </c>
      <c r="Z1777">
        <v>3</v>
      </c>
      <c r="AA1777" s="4">
        <v>1630</v>
      </c>
      <c r="AB1777" s="4">
        <v>1260</v>
      </c>
      <c r="AC1777">
        <v>1977</v>
      </c>
      <c r="AD1777" t="s">
        <v>1904</v>
      </c>
      <c r="AE1777" t="s">
        <v>33</v>
      </c>
      <c r="AF1777" t="s">
        <v>53</v>
      </c>
    </row>
    <row r="1778" spans="1:32">
      <c r="A1778" t="str">
        <f>PROPER(TRIM(Homes[[#This Row],[street]]))</f>
        <v>4029 142Nd Ave Se</v>
      </c>
      <c r="B1778" t="str">
        <f>PROPER(TRIM(Homes[[#This Row],[city]]))</f>
        <v>Bellevue</v>
      </c>
      <c r="C1778" t="str">
        <f>_xlfn.TEXTBEFORE(Homes[[#This Row],[statezip]]," ")</f>
        <v>WA</v>
      </c>
      <c r="D1778" s="6" t="str">
        <f>_xlfn.TEXTAFTER(Homes[[#This Row],[statezip]]," ")</f>
        <v>98006</v>
      </c>
      <c r="E1778" s="1">
        <v>502000</v>
      </c>
      <c r="F1778">
        <v>3</v>
      </c>
      <c r="G1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78" s="3" t="str">
        <f>Homes[[#This Row],[bedrooms]] &amp; " bd | " &amp; TEXT(Homes[[#This Row],[bathrooms]],"0.##") &amp; " ba"</f>
        <v>3 bd | 2. ba</v>
      </c>
      <c r="I1778" s="4">
        <v>1300</v>
      </c>
      <c r="J1778" s="1">
        <f>IFERROR(Homes[[#This Row],[price]]/Homes[[#This Row],[sqft_living]]," ")</f>
        <v>386.15384615384613</v>
      </c>
      <c r="K1778" s="4">
        <f>IFERROR(Homes[[#This Row],[sqft_lot]]/43560," ")</f>
        <v>0.32943067033976126</v>
      </c>
      <c r="L1778" t="str">
        <f>IF(Homes[[#This Row],[waterfront]]=1, "Yes","No")</f>
        <v>No</v>
      </c>
      <c r="M1778" s="4" t="str">
        <f>IF(Homes[[#This Row],[sqft_basement]]&gt;0, "Yes","No")</f>
        <v>No</v>
      </c>
      <c r="N1778" t="str">
        <f>CHOOSE(Homes[[#This Row],[view]]+1, "None","Fair","Good","Great","Excellent")</f>
        <v>None</v>
      </c>
      <c r="O1778" t="str">
        <f>CHOOSE(Homes[[#This Row],[condition]], "Poor","Fair","Average","Good","Excellent")</f>
        <v>Average</v>
      </c>
      <c r="P1778">
        <f ca="1">YEAR(TODAY())-Homes[[#This Row],[yr_built]]</f>
        <v>70</v>
      </c>
      <c r="Q1778">
        <v>2013</v>
      </c>
      <c r="R1778">
        <f ca="1">IF(Homes[[#This Row],[yr_renovated]]&gt;0, YEAR(TODAY())-Homes[[#This Row],[yr_renovated]], YEAR(TODAY())-Homes[[#This Row],[yr_built]])</f>
        <v>12</v>
      </c>
      <c r="S1778">
        <v>1</v>
      </c>
      <c r="T1778" s="2">
        <v>41814</v>
      </c>
      <c r="U1778" s="3">
        <v>2</v>
      </c>
      <c r="V1778" s="4">
        <f>IFERROR(Homes[[#This Row],[sqft_above]]+Homes[[#This Row],[sqft_basement]]," ")</f>
        <v>1300</v>
      </c>
      <c r="W1778" s="4">
        <v>14350</v>
      </c>
      <c r="X1778">
        <v>0</v>
      </c>
      <c r="Y1778">
        <v>0</v>
      </c>
      <c r="Z1778">
        <v>3</v>
      </c>
      <c r="AA1778" s="4">
        <v>1300</v>
      </c>
      <c r="AB1778" s="4">
        <v>0</v>
      </c>
      <c r="AC1778">
        <v>1955</v>
      </c>
      <c r="AD1778" t="s">
        <v>1905</v>
      </c>
      <c r="AE1778" t="s">
        <v>33</v>
      </c>
      <c r="AF1778" t="s">
        <v>91</v>
      </c>
    </row>
    <row r="1779" spans="1:32">
      <c r="A1779" t="str">
        <f>PROPER(TRIM(Homes[[#This Row],[street]]))</f>
        <v>7617 Ne 201St Pl</v>
      </c>
      <c r="B1779" t="str">
        <f>PROPER(TRIM(Homes[[#This Row],[city]]))</f>
        <v>Kenmore</v>
      </c>
      <c r="C1779" t="str">
        <f>_xlfn.TEXTBEFORE(Homes[[#This Row],[statezip]]," ")</f>
        <v>WA</v>
      </c>
      <c r="D1779" s="6" t="str">
        <f>_xlfn.TEXTAFTER(Homes[[#This Row],[statezip]]," ")</f>
        <v>98028</v>
      </c>
      <c r="E1779" s="1">
        <v>502000</v>
      </c>
      <c r="F1779">
        <v>4</v>
      </c>
      <c r="G1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79" s="3" t="str">
        <f>Homes[[#This Row],[bedrooms]] &amp; " bd | " &amp; TEXT(Homes[[#This Row],[bathrooms]],"0.##") &amp; " ba"</f>
        <v>4 bd | 2.5 ba</v>
      </c>
      <c r="I1779" s="4">
        <v>2040</v>
      </c>
      <c r="J1779" s="1">
        <f>IFERROR(Homes[[#This Row],[price]]/Homes[[#This Row],[sqft_living]]," ")</f>
        <v>246.07843137254903</v>
      </c>
      <c r="K1779" s="4">
        <f>IFERROR(Homes[[#This Row],[sqft_lot]]/43560," ")</f>
        <v>0.12892561983471074</v>
      </c>
      <c r="L1779" t="str">
        <f>IF(Homes[[#This Row],[waterfront]]=1, "Yes","No")</f>
        <v>No</v>
      </c>
      <c r="M1779" s="4" t="str">
        <f>IF(Homes[[#This Row],[sqft_basement]]&gt;0, "Yes","No")</f>
        <v>No</v>
      </c>
      <c r="N1779" t="str">
        <f>CHOOSE(Homes[[#This Row],[view]]+1, "None","Fair","Good","Great","Excellent")</f>
        <v>None</v>
      </c>
      <c r="O1779" t="str">
        <f>CHOOSE(Homes[[#This Row],[condition]], "Poor","Fair","Average","Good","Excellent")</f>
        <v>Average</v>
      </c>
      <c r="P1779">
        <f ca="1">YEAR(TODAY())-Homes[[#This Row],[yr_built]]</f>
        <v>13</v>
      </c>
      <c r="Q1779">
        <v>1912</v>
      </c>
      <c r="R1779">
        <f ca="1">IF(Homes[[#This Row],[yr_renovated]]&gt;0, YEAR(TODAY())-Homes[[#This Row],[yr_renovated]], YEAR(TODAY())-Homes[[#This Row],[yr_built]])</f>
        <v>113</v>
      </c>
      <c r="S1779">
        <v>2</v>
      </c>
      <c r="T1779" s="2">
        <v>41772</v>
      </c>
      <c r="U1779" s="3">
        <v>2.5</v>
      </c>
      <c r="V1779" s="4">
        <f>IFERROR(Homes[[#This Row],[sqft_above]]+Homes[[#This Row],[sqft_basement]]," ")</f>
        <v>2040</v>
      </c>
      <c r="W1779" s="4">
        <v>5616</v>
      </c>
      <c r="X1779">
        <v>0</v>
      </c>
      <c r="Y1779">
        <v>0</v>
      </c>
      <c r="Z1779">
        <v>3</v>
      </c>
      <c r="AA1779" s="4">
        <v>2040</v>
      </c>
      <c r="AB1779" s="4">
        <v>0</v>
      </c>
      <c r="AC1779">
        <v>2012</v>
      </c>
      <c r="AD1779" t="s">
        <v>1906</v>
      </c>
      <c r="AE1779" t="s">
        <v>329</v>
      </c>
      <c r="AF1779" t="s">
        <v>330</v>
      </c>
    </row>
    <row r="1780" spans="1:32">
      <c r="A1780" t="str">
        <f>PROPER(TRIM(Homes[[#This Row],[street]]))</f>
        <v>17120 166Th Pl Ne</v>
      </c>
      <c r="B1780" t="str">
        <f>PROPER(TRIM(Homes[[#This Row],[city]]))</f>
        <v>Woodinville</v>
      </c>
      <c r="C1780" t="str">
        <f>_xlfn.TEXTBEFORE(Homes[[#This Row],[statezip]]," ")</f>
        <v>WA</v>
      </c>
      <c r="D1780" s="6" t="str">
        <f>_xlfn.TEXTAFTER(Homes[[#This Row],[statezip]]," ")</f>
        <v>98072</v>
      </c>
      <c r="E1780" s="1">
        <v>502000</v>
      </c>
      <c r="F1780">
        <v>3</v>
      </c>
      <c r="G1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80" s="3" t="str">
        <f>Homes[[#This Row],[bedrooms]] &amp; " bd | " &amp; TEXT(Homes[[#This Row],[bathrooms]],"0.##") &amp; " ba"</f>
        <v>3 bd | 2.25 ba</v>
      </c>
      <c r="I1780" s="4">
        <v>1600</v>
      </c>
      <c r="J1780" s="1">
        <f>IFERROR(Homes[[#This Row],[price]]/Homes[[#This Row],[sqft_living]]," ")</f>
        <v>313.75</v>
      </c>
      <c r="K1780" s="4">
        <f>IFERROR(Homes[[#This Row],[sqft_lot]]/43560," ")</f>
        <v>1.0471303948576676</v>
      </c>
      <c r="L1780" t="str">
        <f>IF(Homes[[#This Row],[waterfront]]=1, "Yes","No")</f>
        <v>No</v>
      </c>
      <c r="M1780" s="4" t="str">
        <f>IF(Homes[[#This Row],[sqft_basement]]&gt;0, "Yes","No")</f>
        <v>No</v>
      </c>
      <c r="N1780" t="str">
        <f>CHOOSE(Homes[[#This Row],[view]]+1, "None","Fair","Good","Great","Excellent")</f>
        <v>None</v>
      </c>
      <c r="O1780" t="str">
        <f>CHOOSE(Homes[[#This Row],[condition]], "Poor","Fair","Average","Good","Excellent")</f>
        <v>Good</v>
      </c>
      <c r="P1780">
        <f ca="1">YEAR(TODAY())-Homes[[#This Row],[yr_built]]</f>
        <v>42</v>
      </c>
      <c r="Q1780">
        <v>0</v>
      </c>
      <c r="R1780">
        <f ca="1">IF(Homes[[#This Row],[yr_renovated]]&gt;0, YEAR(TODAY())-Homes[[#This Row],[yr_renovated]], YEAR(TODAY())-Homes[[#This Row],[yr_built]])</f>
        <v>42</v>
      </c>
      <c r="S1780">
        <v>2</v>
      </c>
      <c r="T1780" s="2">
        <v>41821</v>
      </c>
      <c r="U1780" s="3">
        <v>2.25</v>
      </c>
      <c r="V1780" s="4">
        <f>IFERROR(Homes[[#This Row],[sqft_above]]+Homes[[#This Row],[sqft_basement]]," ")</f>
        <v>1600</v>
      </c>
      <c r="W1780" s="4">
        <v>45613</v>
      </c>
      <c r="X1780">
        <v>0</v>
      </c>
      <c r="Y1780">
        <v>0</v>
      </c>
      <c r="Z1780">
        <v>4</v>
      </c>
      <c r="AA1780" s="4">
        <v>1600</v>
      </c>
      <c r="AB1780" s="4">
        <v>0</v>
      </c>
      <c r="AC1780">
        <v>1983</v>
      </c>
      <c r="AD1780" t="s">
        <v>1907</v>
      </c>
      <c r="AE1780" t="s">
        <v>120</v>
      </c>
      <c r="AF1780" t="s">
        <v>275</v>
      </c>
    </row>
    <row r="1781" spans="1:32">
      <c r="A1781" t="str">
        <f>PROPER(TRIM(Homes[[#This Row],[street]]))</f>
        <v>8600-8604 Nw 5Th St</v>
      </c>
      <c r="B1781" t="str">
        <f>PROPER(TRIM(Homes[[#This Row],[city]]))</f>
        <v>Renton</v>
      </c>
      <c r="C1781" t="str">
        <f>_xlfn.TEXTBEFORE(Homes[[#This Row],[statezip]]," ")</f>
        <v>WA</v>
      </c>
      <c r="D1781" s="6" t="str">
        <f>_xlfn.TEXTAFTER(Homes[[#This Row],[statezip]]," ")</f>
        <v>98057</v>
      </c>
      <c r="E1781" s="1">
        <v>501000</v>
      </c>
      <c r="F1781">
        <v>3</v>
      </c>
      <c r="G1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81" s="3" t="str">
        <f>Homes[[#This Row],[bedrooms]] &amp; " bd | " &amp; TEXT(Homes[[#This Row],[bathrooms]],"0.##") &amp; " ba"</f>
        <v>3 bd | 1.75 ba</v>
      </c>
      <c r="I1781" s="4">
        <v>1970</v>
      </c>
      <c r="J1781" s="1">
        <f>IFERROR(Homes[[#This Row],[price]]/Homes[[#This Row],[sqft_living]]," ")</f>
        <v>254.31472081218274</v>
      </c>
      <c r="K1781" s="4">
        <f>IFERROR(Homes[[#This Row],[sqft_lot]]/43560," ")</f>
        <v>0.18301193755739209</v>
      </c>
      <c r="L1781" t="str">
        <f>IF(Homes[[#This Row],[waterfront]]=1, "Yes","No")</f>
        <v>No</v>
      </c>
      <c r="M1781" s="4" t="str">
        <f>IF(Homes[[#This Row],[sqft_basement]]&gt;0, "Yes","No")</f>
        <v>Yes</v>
      </c>
      <c r="N1781" t="str">
        <f>CHOOSE(Homes[[#This Row],[view]]+1, "None","Fair","Good","Great","Excellent")</f>
        <v>Great</v>
      </c>
      <c r="O1781" t="str">
        <f>CHOOSE(Homes[[#This Row],[condition]], "Poor","Fair","Average","Good","Excellent")</f>
        <v>Excellent</v>
      </c>
      <c r="P1781">
        <f ca="1">YEAR(TODAY())-Homes[[#This Row],[yr_built]]</f>
        <v>49</v>
      </c>
      <c r="Q1781">
        <v>0</v>
      </c>
      <c r="R1781">
        <f ca="1">IF(Homes[[#This Row],[yr_renovated]]&gt;0, YEAR(TODAY())-Homes[[#This Row],[yr_renovated]], YEAR(TODAY())-Homes[[#This Row],[yr_built]])</f>
        <v>49</v>
      </c>
      <c r="S1781">
        <v>1</v>
      </c>
      <c r="T1781" s="2">
        <v>41802</v>
      </c>
      <c r="U1781" s="3">
        <v>1.75</v>
      </c>
      <c r="V1781" s="4">
        <f>IFERROR(Homes[[#This Row],[sqft_above]]+Homes[[#This Row],[sqft_basement]]," ")</f>
        <v>1970</v>
      </c>
      <c r="W1781" s="4">
        <v>7972</v>
      </c>
      <c r="X1781">
        <v>0</v>
      </c>
      <c r="Y1781">
        <v>3</v>
      </c>
      <c r="Z1781">
        <v>5</v>
      </c>
      <c r="AA1781" s="4">
        <v>1370</v>
      </c>
      <c r="AB1781" s="4">
        <v>600</v>
      </c>
      <c r="AC1781">
        <v>1976</v>
      </c>
      <c r="AD1781" t="s">
        <v>1908</v>
      </c>
      <c r="AE1781" t="s">
        <v>319</v>
      </c>
      <c r="AF1781" t="s">
        <v>1495</v>
      </c>
    </row>
    <row r="1782" spans="1:32">
      <c r="A1782" t="str">
        <f>PROPER(TRIM(Homes[[#This Row],[street]]))</f>
        <v>7550 Roosevelt Way Ne</v>
      </c>
      <c r="B1782" t="str">
        <f>PROPER(TRIM(Homes[[#This Row],[city]]))</f>
        <v>Seattle</v>
      </c>
      <c r="C1782" t="str">
        <f>_xlfn.TEXTBEFORE(Homes[[#This Row],[statezip]]," ")</f>
        <v>WA</v>
      </c>
      <c r="D1782" s="6" t="str">
        <f>_xlfn.TEXTAFTER(Homes[[#This Row],[statezip]]," ")</f>
        <v>98115</v>
      </c>
      <c r="E1782" s="1">
        <v>501000</v>
      </c>
      <c r="F1782">
        <v>2</v>
      </c>
      <c r="G1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82" s="3" t="str">
        <f>Homes[[#This Row],[bedrooms]] &amp; " bd | " &amp; TEXT(Homes[[#This Row],[bathrooms]],"0.##") &amp; " ba"</f>
        <v>2 bd | 1. ba</v>
      </c>
      <c r="I1782" s="4">
        <v>1010</v>
      </c>
      <c r="J1782" s="1">
        <f>IFERROR(Homes[[#This Row],[price]]/Homes[[#This Row],[sqft_living]]," ")</f>
        <v>496.03960396039605</v>
      </c>
      <c r="K1782" s="4">
        <f>IFERROR(Homes[[#This Row],[sqft_lot]]/43560," ")</f>
        <v>9.9173553719008267E-2</v>
      </c>
      <c r="L1782" t="str">
        <f>IF(Homes[[#This Row],[waterfront]]=1, "Yes","No")</f>
        <v>No</v>
      </c>
      <c r="M1782" s="4" t="str">
        <f>IF(Homes[[#This Row],[sqft_basement]]&gt;0, "Yes","No")</f>
        <v>No</v>
      </c>
      <c r="N1782" t="str">
        <f>CHOOSE(Homes[[#This Row],[view]]+1, "None","Fair","Good","Great","Excellent")</f>
        <v>None</v>
      </c>
      <c r="O1782" t="str">
        <f>CHOOSE(Homes[[#This Row],[condition]], "Poor","Fair","Average","Good","Excellent")</f>
        <v>Excellent</v>
      </c>
      <c r="P1782">
        <f ca="1">YEAR(TODAY())-Homes[[#This Row],[yr_built]]</f>
        <v>101</v>
      </c>
      <c r="Q1782">
        <v>1956</v>
      </c>
      <c r="R1782">
        <f ca="1">IF(Homes[[#This Row],[yr_renovated]]&gt;0, YEAR(TODAY())-Homes[[#This Row],[yr_renovated]], YEAR(TODAY())-Homes[[#This Row],[yr_built]])</f>
        <v>69</v>
      </c>
      <c r="S1782">
        <v>1</v>
      </c>
      <c r="T1782" s="2">
        <v>41783</v>
      </c>
      <c r="U1782" s="3">
        <v>1</v>
      </c>
      <c r="V1782" s="4">
        <f>IFERROR(Homes[[#This Row],[sqft_above]]+Homes[[#This Row],[sqft_basement]]," ")</f>
        <v>1010</v>
      </c>
      <c r="W1782" s="4">
        <v>4320</v>
      </c>
      <c r="X1782">
        <v>0</v>
      </c>
      <c r="Y1782">
        <v>0</v>
      </c>
      <c r="Z1782">
        <v>5</v>
      </c>
      <c r="AA1782" s="4">
        <v>1010</v>
      </c>
      <c r="AB1782" s="4">
        <v>0</v>
      </c>
      <c r="AC1782">
        <v>1924</v>
      </c>
      <c r="AD1782" t="s">
        <v>1909</v>
      </c>
      <c r="AE1782" t="s">
        <v>49</v>
      </c>
      <c r="AF1782" t="s">
        <v>154</v>
      </c>
    </row>
    <row r="1783" spans="1:32">
      <c r="A1783" t="str">
        <f>PROPER(TRIM(Homes[[#This Row],[street]]))</f>
        <v>579 Alpine Ridge Pl Nw</v>
      </c>
      <c r="B1783" t="str">
        <f>PROPER(TRIM(Homes[[#This Row],[city]]))</f>
        <v>Issaquah</v>
      </c>
      <c r="C1783" t="str">
        <f>_xlfn.TEXTBEFORE(Homes[[#This Row],[statezip]]," ")</f>
        <v>WA</v>
      </c>
      <c r="D1783" s="6" t="str">
        <f>_xlfn.TEXTAFTER(Homes[[#This Row],[statezip]]," ")</f>
        <v>98027</v>
      </c>
      <c r="E1783" s="1">
        <v>500324</v>
      </c>
      <c r="F1783">
        <v>3</v>
      </c>
      <c r="G1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83" s="3" t="str">
        <f>Homes[[#This Row],[bedrooms]] &amp; " bd | " &amp; TEXT(Homes[[#This Row],[bathrooms]],"0.##") &amp; " ba"</f>
        <v>3 bd | 2.5 ba</v>
      </c>
      <c r="I1783" s="4">
        <v>2280</v>
      </c>
      <c r="J1783" s="1">
        <f>IFERROR(Homes[[#This Row],[price]]/Homes[[#This Row],[sqft_living]]," ")</f>
        <v>219.44035087719297</v>
      </c>
      <c r="K1783" s="4">
        <f>IFERROR(Homes[[#This Row],[sqft_lot]]/43560," ")</f>
        <v>5.2548209366391187E-2</v>
      </c>
      <c r="L1783" t="str">
        <f>IF(Homes[[#This Row],[waterfront]]=1, "Yes","No")</f>
        <v>No</v>
      </c>
      <c r="M1783" s="4" t="str">
        <f>IF(Homes[[#This Row],[sqft_basement]]&gt;0, "Yes","No")</f>
        <v>Yes</v>
      </c>
      <c r="N1783" t="str">
        <f>CHOOSE(Homes[[#This Row],[view]]+1, "None","Fair","Good","Great","Excellent")</f>
        <v>None</v>
      </c>
      <c r="O1783" t="str">
        <f>CHOOSE(Homes[[#This Row],[condition]], "Poor","Fair","Average","Good","Excellent")</f>
        <v>Average</v>
      </c>
      <c r="P1783">
        <f ca="1">YEAR(TODAY())-Homes[[#This Row],[yr_built]]</f>
        <v>19</v>
      </c>
      <c r="Q1783">
        <v>0</v>
      </c>
      <c r="R1783">
        <f ca="1">IF(Homes[[#This Row],[yr_renovated]]&gt;0, YEAR(TODAY())-Homes[[#This Row],[yr_renovated]], YEAR(TODAY())-Homes[[#This Row],[yr_built]])</f>
        <v>19</v>
      </c>
      <c r="S1783">
        <v>2</v>
      </c>
      <c r="T1783" s="2">
        <v>41766</v>
      </c>
      <c r="U1783" s="3">
        <v>2.5</v>
      </c>
      <c r="V1783" s="4">
        <f>IFERROR(Homes[[#This Row],[sqft_above]]+Homes[[#This Row],[sqft_basement]]," ")</f>
        <v>2280</v>
      </c>
      <c r="W1783" s="4">
        <v>2289</v>
      </c>
      <c r="X1783">
        <v>0</v>
      </c>
      <c r="Y1783">
        <v>0</v>
      </c>
      <c r="Z1783">
        <v>3</v>
      </c>
      <c r="AA1783" s="4">
        <v>1880</v>
      </c>
      <c r="AB1783" s="4">
        <v>400</v>
      </c>
      <c r="AC1783">
        <v>2006</v>
      </c>
      <c r="AD1783" t="s">
        <v>1910</v>
      </c>
      <c r="AE1783" t="s">
        <v>79</v>
      </c>
      <c r="AF1783" t="s">
        <v>82</v>
      </c>
    </row>
    <row r="1784" spans="1:32">
      <c r="A1784" t="str">
        <f>PROPER(TRIM(Homes[[#This Row],[street]]))</f>
        <v>9320 318Th Pl Ne</v>
      </c>
      <c r="B1784" t="str">
        <f>PROPER(TRIM(Homes[[#This Row],[city]]))</f>
        <v>Carnation</v>
      </c>
      <c r="C1784" t="str">
        <f>_xlfn.TEXTBEFORE(Homes[[#This Row],[statezip]]," ")</f>
        <v>WA</v>
      </c>
      <c r="D1784" s="6" t="str">
        <f>_xlfn.TEXTAFTER(Homes[[#This Row],[statezip]]," ")</f>
        <v>98014</v>
      </c>
      <c r="E1784" s="1">
        <v>500000</v>
      </c>
      <c r="F1784">
        <v>3</v>
      </c>
      <c r="G1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84" s="3" t="str">
        <f>Homes[[#This Row],[bedrooms]] &amp; " bd | " &amp; TEXT(Homes[[#This Row],[bathrooms]],"0.##") &amp; " ba"</f>
        <v>3 bd | 2.5 ba</v>
      </c>
      <c r="I1784" s="4">
        <v>2840</v>
      </c>
      <c r="J1784" s="1">
        <f>IFERROR(Homes[[#This Row],[price]]/Homes[[#This Row],[sqft_living]]," ")</f>
        <v>176.05633802816902</v>
      </c>
      <c r="K1784" s="4">
        <f>IFERROR(Homes[[#This Row],[sqft_lot]]/43560," ")</f>
        <v>1.1183654729109274</v>
      </c>
      <c r="L1784" t="str">
        <f>IF(Homes[[#This Row],[waterfront]]=1, "Yes","No")</f>
        <v>No</v>
      </c>
      <c r="M1784" s="4" t="str">
        <f>IF(Homes[[#This Row],[sqft_basement]]&gt;0, "Yes","No")</f>
        <v>Yes</v>
      </c>
      <c r="N1784" t="str">
        <f>CHOOSE(Homes[[#This Row],[view]]+1, "None","Fair","Good","Great","Excellent")</f>
        <v>Great</v>
      </c>
      <c r="O1784" t="str">
        <f>CHOOSE(Homes[[#This Row],[condition]], "Poor","Fair","Average","Good","Excellent")</f>
        <v>Average</v>
      </c>
      <c r="P1784">
        <f ca="1">YEAR(TODAY())-Homes[[#This Row],[yr_built]]</f>
        <v>31</v>
      </c>
      <c r="Q1784">
        <v>0</v>
      </c>
      <c r="R1784">
        <f ca="1">IF(Homes[[#This Row],[yr_renovated]]&gt;0, YEAR(TODAY())-Homes[[#This Row],[yr_renovated]], YEAR(TODAY())-Homes[[#This Row],[yr_built]])</f>
        <v>31</v>
      </c>
      <c r="S1784">
        <v>1</v>
      </c>
      <c r="T1784" s="2">
        <v>41809</v>
      </c>
      <c r="U1784" s="3">
        <v>2.5</v>
      </c>
      <c r="V1784" s="4">
        <f>IFERROR(Homes[[#This Row],[sqft_above]]+Homes[[#This Row],[sqft_basement]]," ")</f>
        <v>2840</v>
      </c>
      <c r="W1784" s="4">
        <v>48716</v>
      </c>
      <c r="X1784">
        <v>0</v>
      </c>
      <c r="Y1784">
        <v>3</v>
      </c>
      <c r="Z1784">
        <v>3</v>
      </c>
      <c r="AA1784" s="4">
        <v>1870</v>
      </c>
      <c r="AB1784" s="4">
        <v>970</v>
      </c>
      <c r="AC1784">
        <v>1994</v>
      </c>
      <c r="AD1784" t="s">
        <v>1911</v>
      </c>
      <c r="AE1784" t="s">
        <v>147</v>
      </c>
      <c r="AF1784" t="s">
        <v>148</v>
      </c>
    </row>
    <row r="1785" spans="1:32">
      <c r="A1785" t="str">
        <f>PROPER(TRIM(Homes[[#This Row],[street]]))</f>
        <v>4825 27Th Ave S</v>
      </c>
      <c r="B1785" t="str">
        <f>PROPER(TRIM(Homes[[#This Row],[city]]))</f>
        <v>Seattle</v>
      </c>
      <c r="C1785" t="str">
        <f>_xlfn.TEXTBEFORE(Homes[[#This Row],[statezip]]," ")</f>
        <v>WA</v>
      </c>
      <c r="D1785" s="6" t="str">
        <f>_xlfn.TEXTAFTER(Homes[[#This Row],[statezip]]," ")</f>
        <v>98108</v>
      </c>
      <c r="E1785" s="1">
        <v>500000</v>
      </c>
      <c r="F1785">
        <v>3</v>
      </c>
      <c r="G1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785" s="3" t="str">
        <f>Homes[[#This Row],[bedrooms]] &amp; " bd | " &amp; TEXT(Homes[[#This Row],[bathrooms]],"0.##") &amp; " ba"</f>
        <v>3 bd | 2. ba</v>
      </c>
      <c r="I1785" s="4">
        <v>1720</v>
      </c>
      <c r="J1785" s="1">
        <f>IFERROR(Homes[[#This Row],[price]]/Homes[[#This Row],[sqft_living]]," ")</f>
        <v>290.69767441860466</v>
      </c>
      <c r="K1785" s="4">
        <f>IFERROR(Homes[[#This Row],[sqft_lot]]/43560," ")</f>
        <v>0.12683654729109275</v>
      </c>
      <c r="L1785" t="str">
        <f>IF(Homes[[#This Row],[waterfront]]=1, "Yes","No")</f>
        <v>No</v>
      </c>
      <c r="M1785" s="4" t="str">
        <f>IF(Homes[[#This Row],[sqft_basement]]&gt;0, "Yes","No")</f>
        <v>Yes</v>
      </c>
      <c r="N1785" t="str">
        <f>CHOOSE(Homes[[#This Row],[view]]+1, "None","Fair","Good","Great","Excellent")</f>
        <v>Good</v>
      </c>
      <c r="O1785" t="str">
        <f>CHOOSE(Homes[[#This Row],[condition]], "Poor","Fair","Average","Good","Excellent")</f>
        <v>Excellent</v>
      </c>
      <c r="P1785">
        <f ca="1">YEAR(TODAY())-Homes[[#This Row],[yr_built]]</f>
        <v>84</v>
      </c>
      <c r="Q1785">
        <v>0</v>
      </c>
      <c r="R1785">
        <f ca="1">IF(Homes[[#This Row],[yr_renovated]]&gt;0, YEAR(TODAY())-Homes[[#This Row],[yr_renovated]], YEAR(TODAY())-Homes[[#This Row],[yr_built]])</f>
        <v>84</v>
      </c>
      <c r="S1785">
        <v>1</v>
      </c>
      <c r="T1785" s="2">
        <v>41792</v>
      </c>
      <c r="U1785" s="3">
        <v>2</v>
      </c>
      <c r="V1785" s="4">
        <f>IFERROR(Homes[[#This Row],[sqft_above]]+Homes[[#This Row],[sqft_basement]]," ")</f>
        <v>1720</v>
      </c>
      <c r="W1785" s="4">
        <v>5525</v>
      </c>
      <c r="X1785">
        <v>0</v>
      </c>
      <c r="Y1785">
        <v>2</v>
      </c>
      <c r="Z1785">
        <v>5</v>
      </c>
      <c r="AA1785" s="4">
        <v>960</v>
      </c>
      <c r="AB1785" s="4">
        <v>760</v>
      </c>
      <c r="AC1785">
        <v>1941</v>
      </c>
      <c r="AD1785" t="s">
        <v>1912</v>
      </c>
      <c r="AE1785" t="s">
        <v>49</v>
      </c>
      <c r="AF1785" t="s">
        <v>1536</v>
      </c>
    </row>
    <row r="1786" spans="1:32">
      <c r="A1786" t="str">
        <f>PROPER(TRIM(Homes[[#This Row],[street]]))</f>
        <v>4024 Phinney Ave N</v>
      </c>
      <c r="B1786" t="str">
        <f>PROPER(TRIM(Homes[[#This Row],[city]]))</f>
        <v>Seattle</v>
      </c>
      <c r="C1786" t="str">
        <f>_xlfn.TEXTBEFORE(Homes[[#This Row],[statezip]]," ")</f>
        <v>WA</v>
      </c>
      <c r="D1786" s="6" t="str">
        <f>_xlfn.TEXTAFTER(Homes[[#This Row],[statezip]]," ")</f>
        <v>98103</v>
      </c>
      <c r="E1786" s="1">
        <v>500000</v>
      </c>
      <c r="F1786">
        <v>2</v>
      </c>
      <c r="G1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86" s="3" t="str">
        <f>Homes[[#This Row],[bedrooms]] &amp; " bd | " &amp; TEXT(Homes[[#This Row],[bathrooms]],"0.##") &amp; " ba"</f>
        <v>2 bd | 1. ba</v>
      </c>
      <c r="I1786" s="4">
        <v>950</v>
      </c>
      <c r="J1786" s="1">
        <f>IFERROR(Homes[[#This Row],[price]]/Homes[[#This Row],[sqft_living]]," ")</f>
        <v>526.31578947368416</v>
      </c>
      <c r="K1786" s="4">
        <f>IFERROR(Homes[[#This Row],[sqft_lot]]/43560," ")</f>
        <v>0.10330578512396695</v>
      </c>
      <c r="L1786" t="str">
        <f>IF(Homes[[#This Row],[waterfront]]=1, "Yes","No")</f>
        <v>No</v>
      </c>
      <c r="M1786" s="4" t="str">
        <f>IF(Homes[[#This Row],[sqft_basement]]&gt;0, "Yes","No")</f>
        <v>Yes</v>
      </c>
      <c r="N1786" t="str">
        <f>CHOOSE(Homes[[#This Row],[view]]+1, "None","Fair","Good","Great","Excellent")</f>
        <v>Good</v>
      </c>
      <c r="O1786" t="str">
        <f>CHOOSE(Homes[[#This Row],[condition]], "Poor","Fair","Average","Good","Excellent")</f>
        <v>Average</v>
      </c>
      <c r="P1786">
        <f ca="1">YEAR(TODAY())-Homes[[#This Row],[yr_built]]</f>
        <v>99</v>
      </c>
      <c r="Q1786">
        <v>2003</v>
      </c>
      <c r="R1786">
        <f ca="1">IF(Homes[[#This Row],[yr_renovated]]&gt;0, YEAR(TODAY())-Homes[[#This Row],[yr_renovated]], YEAR(TODAY())-Homes[[#This Row],[yr_built]])</f>
        <v>22</v>
      </c>
      <c r="S1786">
        <v>1</v>
      </c>
      <c r="T1786" s="2">
        <v>41821</v>
      </c>
      <c r="U1786" s="3">
        <v>1</v>
      </c>
      <c r="V1786" s="4">
        <f>IFERROR(Homes[[#This Row],[sqft_above]]+Homes[[#This Row],[sqft_basement]]," ")</f>
        <v>950</v>
      </c>
      <c r="W1786" s="4">
        <v>4500</v>
      </c>
      <c r="X1786">
        <v>0</v>
      </c>
      <c r="Y1786">
        <v>2</v>
      </c>
      <c r="Z1786">
        <v>3</v>
      </c>
      <c r="AA1786" s="4">
        <v>850</v>
      </c>
      <c r="AB1786" s="4">
        <v>100</v>
      </c>
      <c r="AC1786">
        <v>1926</v>
      </c>
      <c r="AD1786" t="s">
        <v>1913</v>
      </c>
      <c r="AE1786" t="s">
        <v>49</v>
      </c>
      <c r="AF1786" t="s">
        <v>172</v>
      </c>
    </row>
    <row r="1787" spans="1:32">
      <c r="A1787" t="str">
        <f>PROPER(TRIM(Homes[[#This Row],[street]]))</f>
        <v>16725 Ne 22Nd St</v>
      </c>
      <c r="B1787" t="str">
        <f>PROPER(TRIM(Homes[[#This Row],[city]]))</f>
        <v>Bellevue</v>
      </c>
      <c r="C1787" t="str">
        <f>_xlfn.TEXTBEFORE(Homes[[#This Row],[statezip]]," ")</f>
        <v>WA</v>
      </c>
      <c r="D1787" s="6" t="str">
        <f>_xlfn.TEXTAFTER(Homes[[#This Row],[statezip]]," ")</f>
        <v>98008</v>
      </c>
      <c r="E1787" s="1">
        <v>500000</v>
      </c>
      <c r="F1787">
        <v>4</v>
      </c>
      <c r="G1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87" s="3" t="str">
        <f>Homes[[#This Row],[bedrooms]] &amp; " bd | " &amp; TEXT(Homes[[#This Row],[bathrooms]],"0.##") &amp; " ba"</f>
        <v>4 bd | 1.75 ba</v>
      </c>
      <c r="I1787" s="4">
        <v>2240</v>
      </c>
      <c r="J1787" s="1">
        <f>IFERROR(Homes[[#This Row],[price]]/Homes[[#This Row],[sqft_living]]," ")</f>
        <v>223.21428571428572</v>
      </c>
      <c r="K1787" s="4">
        <f>IFERROR(Homes[[#This Row],[sqft_lot]]/43560," ")</f>
        <v>0.22695133149678604</v>
      </c>
      <c r="L1787" t="str">
        <f>IF(Homes[[#This Row],[waterfront]]=1, "Yes","No")</f>
        <v>No</v>
      </c>
      <c r="M1787" s="4" t="str">
        <f>IF(Homes[[#This Row],[sqft_basement]]&gt;0, "Yes","No")</f>
        <v>No</v>
      </c>
      <c r="N1787" t="str">
        <f>CHOOSE(Homes[[#This Row],[view]]+1, "None","Fair","Good","Great","Excellent")</f>
        <v>None</v>
      </c>
      <c r="O1787" t="str">
        <f>CHOOSE(Homes[[#This Row],[condition]], "Poor","Fair","Average","Good","Excellent")</f>
        <v>Good</v>
      </c>
      <c r="P1787">
        <f ca="1">YEAR(TODAY())-Homes[[#This Row],[yr_built]]</f>
        <v>60</v>
      </c>
      <c r="Q1787">
        <v>0</v>
      </c>
      <c r="R1787">
        <f ca="1">IF(Homes[[#This Row],[yr_renovated]]&gt;0, YEAR(TODAY())-Homes[[#This Row],[yr_renovated]], YEAR(TODAY())-Homes[[#This Row],[yr_built]])</f>
        <v>60</v>
      </c>
      <c r="S1787">
        <v>1.5</v>
      </c>
      <c r="T1787" s="2">
        <v>41799</v>
      </c>
      <c r="U1787" s="3">
        <v>1.75</v>
      </c>
      <c r="V1787" s="4">
        <f>IFERROR(Homes[[#This Row],[sqft_above]]+Homes[[#This Row],[sqft_basement]]," ")</f>
        <v>2240</v>
      </c>
      <c r="W1787" s="4">
        <v>9886</v>
      </c>
      <c r="X1787">
        <v>0</v>
      </c>
      <c r="Y1787">
        <v>0</v>
      </c>
      <c r="Z1787">
        <v>4</v>
      </c>
      <c r="AA1787" s="4">
        <v>2240</v>
      </c>
      <c r="AB1787" s="4">
        <v>0</v>
      </c>
      <c r="AC1787">
        <v>1965</v>
      </c>
      <c r="AD1787" t="s">
        <v>1914</v>
      </c>
      <c r="AE1787" t="s">
        <v>33</v>
      </c>
      <c r="AF1787" t="s">
        <v>53</v>
      </c>
    </row>
    <row r="1788" spans="1:32">
      <c r="A1788" t="str">
        <f>PROPER(TRIM(Homes[[#This Row],[street]]))</f>
        <v>5803 129Th Ave Se</v>
      </c>
      <c r="B1788" t="str">
        <f>PROPER(TRIM(Homes[[#This Row],[city]]))</f>
        <v>Bellevue</v>
      </c>
      <c r="C1788" t="str">
        <f>_xlfn.TEXTBEFORE(Homes[[#This Row],[statezip]]," ")</f>
        <v>WA</v>
      </c>
      <c r="D1788" s="6" t="str">
        <f>_xlfn.TEXTAFTER(Homes[[#This Row],[statezip]]," ")</f>
        <v>98006</v>
      </c>
      <c r="E1788" s="1">
        <v>500000</v>
      </c>
      <c r="F1788">
        <v>4</v>
      </c>
      <c r="G1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88" s="3" t="str">
        <f>Homes[[#This Row],[bedrooms]] &amp; " bd | " &amp; TEXT(Homes[[#This Row],[bathrooms]],"0.##") &amp; " ba"</f>
        <v>4 bd | 2.5 ba</v>
      </c>
      <c r="I1788" s="4">
        <v>2040</v>
      </c>
      <c r="J1788" s="1">
        <f>IFERROR(Homes[[#This Row],[price]]/Homes[[#This Row],[sqft_living]]," ")</f>
        <v>245.09803921568627</v>
      </c>
      <c r="K1788" s="4">
        <f>IFERROR(Homes[[#This Row],[sqft_lot]]/43560," ")</f>
        <v>0.1928374655647383</v>
      </c>
      <c r="L1788" t="str">
        <f>IF(Homes[[#This Row],[waterfront]]=1, "Yes","No")</f>
        <v>No</v>
      </c>
      <c r="M1788" s="4" t="str">
        <f>IF(Homes[[#This Row],[sqft_basement]]&gt;0, "Yes","No")</f>
        <v>Yes</v>
      </c>
      <c r="N1788" t="str">
        <f>CHOOSE(Homes[[#This Row],[view]]+1, "None","Fair","Good","Great","Excellent")</f>
        <v>None</v>
      </c>
      <c r="O1788" t="str">
        <f>CHOOSE(Homes[[#This Row],[condition]], "Poor","Fair","Average","Good","Excellent")</f>
        <v>Average</v>
      </c>
      <c r="P1788">
        <f ca="1">YEAR(TODAY())-Homes[[#This Row],[yr_built]]</f>
        <v>62</v>
      </c>
      <c r="Q1788">
        <v>2008</v>
      </c>
      <c r="R1788">
        <f ca="1">IF(Homes[[#This Row],[yr_renovated]]&gt;0, YEAR(TODAY())-Homes[[#This Row],[yr_renovated]], YEAR(TODAY())-Homes[[#This Row],[yr_built]])</f>
        <v>17</v>
      </c>
      <c r="S1788">
        <v>1</v>
      </c>
      <c r="T1788" s="2">
        <v>41812</v>
      </c>
      <c r="U1788" s="3">
        <v>2.5</v>
      </c>
      <c r="V1788" s="4">
        <f>IFERROR(Homes[[#This Row],[sqft_above]]+Homes[[#This Row],[sqft_basement]]," ")</f>
        <v>2040</v>
      </c>
      <c r="W1788" s="4">
        <v>8400</v>
      </c>
      <c r="X1788">
        <v>0</v>
      </c>
      <c r="Y1788">
        <v>0</v>
      </c>
      <c r="Z1788">
        <v>3</v>
      </c>
      <c r="AA1788" s="4">
        <v>1420</v>
      </c>
      <c r="AB1788" s="4">
        <v>620</v>
      </c>
      <c r="AC1788">
        <v>1963</v>
      </c>
      <c r="AD1788" t="s">
        <v>1915</v>
      </c>
      <c r="AE1788" t="s">
        <v>33</v>
      </c>
      <c r="AF1788" t="s">
        <v>91</v>
      </c>
    </row>
    <row r="1789" spans="1:32">
      <c r="A1789" t="str">
        <f>PROPER(TRIM(Homes[[#This Row],[street]]))</f>
        <v>265 Almak Ct Nw</v>
      </c>
      <c r="B1789" t="str">
        <f>PROPER(TRIM(Homes[[#This Row],[city]]))</f>
        <v>Issaquah</v>
      </c>
      <c r="C1789" t="str">
        <f>_xlfn.TEXTBEFORE(Homes[[#This Row],[statezip]]," ")</f>
        <v>WA</v>
      </c>
      <c r="D1789" s="6" t="str">
        <f>_xlfn.TEXTAFTER(Homes[[#This Row],[statezip]]," ")</f>
        <v>98027</v>
      </c>
      <c r="E1789" s="1">
        <v>500000</v>
      </c>
      <c r="F1789">
        <v>5</v>
      </c>
      <c r="G1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789" s="3" t="str">
        <f>Homes[[#This Row],[bedrooms]] &amp; " bd | " &amp; TEXT(Homes[[#This Row],[bathrooms]],"0.##") &amp; " ba"</f>
        <v>5 bd | 3.25 ba</v>
      </c>
      <c r="I1789" s="4">
        <v>3130</v>
      </c>
      <c r="J1789" s="1">
        <f>IFERROR(Homes[[#This Row],[price]]/Homes[[#This Row],[sqft_living]]," ")</f>
        <v>159.7444089456869</v>
      </c>
      <c r="K1789" s="4">
        <f>IFERROR(Homes[[#This Row],[sqft_lot]]/43560," ")</f>
        <v>0.27747933884297521</v>
      </c>
      <c r="L1789" t="str">
        <f>IF(Homes[[#This Row],[waterfront]]=1, "Yes","No")</f>
        <v>No</v>
      </c>
      <c r="M1789" s="4" t="str">
        <f>IF(Homes[[#This Row],[sqft_basement]]&gt;0, "Yes","No")</f>
        <v>Yes</v>
      </c>
      <c r="N1789" t="str">
        <f>CHOOSE(Homes[[#This Row],[view]]+1, "None","Fair","Good","Great","Excellent")</f>
        <v>None</v>
      </c>
      <c r="O1789" t="str">
        <f>CHOOSE(Homes[[#This Row],[condition]], "Poor","Fair","Average","Good","Excellent")</f>
        <v>Average</v>
      </c>
      <c r="P1789">
        <f ca="1">YEAR(TODAY())-Homes[[#This Row],[yr_built]]</f>
        <v>50</v>
      </c>
      <c r="Q1789">
        <v>0</v>
      </c>
      <c r="R1789">
        <f ca="1">IF(Homes[[#This Row],[yr_renovated]]&gt;0, YEAR(TODAY())-Homes[[#This Row],[yr_renovated]], YEAR(TODAY())-Homes[[#This Row],[yr_built]])</f>
        <v>50</v>
      </c>
      <c r="S1789">
        <v>2</v>
      </c>
      <c r="T1789" s="2">
        <v>41821</v>
      </c>
      <c r="U1789" s="3">
        <v>3.25</v>
      </c>
      <c r="V1789" s="4">
        <f>IFERROR(Homes[[#This Row],[sqft_above]]+Homes[[#This Row],[sqft_basement]]," ")</f>
        <v>3130</v>
      </c>
      <c r="W1789" s="4">
        <v>12087</v>
      </c>
      <c r="X1789">
        <v>0</v>
      </c>
      <c r="Y1789">
        <v>0</v>
      </c>
      <c r="Z1789">
        <v>3</v>
      </c>
      <c r="AA1789" s="4">
        <v>2180</v>
      </c>
      <c r="AB1789" s="4">
        <v>950</v>
      </c>
      <c r="AC1789">
        <v>1975</v>
      </c>
      <c r="AD1789" t="s">
        <v>1916</v>
      </c>
      <c r="AE1789" t="s">
        <v>79</v>
      </c>
      <c r="AF1789" t="s">
        <v>82</v>
      </c>
    </row>
    <row r="1790" spans="1:32">
      <c r="A1790" t="str">
        <f>PROPER(TRIM(Homes[[#This Row],[street]]))</f>
        <v>3728 246Th Ave Se</v>
      </c>
      <c r="B1790" t="str">
        <f>PROPER(TRIM(Homes[[#This Row],[city]]))</f>
        <v>Issaquah</v>
      </c>
      <c r="C1790" t="str">
        <f>_xlfn.TEXTBEFORE(Homes[[#This Row],[statezip]]," ")</f>
        <v>WA</v>
      </c>
      <c r="D1790" s="6" t="str">
        <f>_xlfn.TEXTAFTER(Homes[[#This Row],[statezip]]," ")</f>
        <v>98029</v>
      </c>
      <c r="E1790" s="1">
        <v>500000</v>
      </c>
      <c r="F1790">
        <v>3</v>
      </c>
      <c r="G1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90" s="3" t="str">
        <f>Homes[[#This Row],[bedrooms]] &amp; " bd | " &amp; TEXT(Homes[[#This Row],[bathrooms]],"0.##") &amp; " ba"</f>
        <v>3 bd | 2.25 ba</v>
      </c>
      <c r="I1790" s="4">
        <v>1760</v>
      </c>
      <c r="J1790" s="1">
        <f>IFERROR(Homes[[#This Row],[price]]/Homes[[#This Row],[sqft_living]]," ")</f>
        <v>284.09090909090907</v>
      </c>
      <c r="K1790" s="4">
        <f>IFERROR(Homes[[#This Row],[sqft_lot]]/43560," ")</f>
        <v>0.10420110192837466</v>
      </c>
      <c r="L1790" t="str">
        <f>IF(Homes[[#This Row],[waterfront]]=1, "Yes","No")</f>
        <v>No</v>
      </c>
      <c r="M1790" s="4" t="str">
        <f>IF(Homes[[#This Row],[sqft_basement]]&gt;0, "Yes","No")</f>
        <v>No</v>
      </c>
      <c r="N1790" t="str">
        <f>CHOOSE(Homes[[#This Row],[view]]+1, "None","Fair","Good","Great","Excellent")</f>
        <v>None</v>
      </c>
      <c r="O1790" t="str">
        <f>CHOOSE(Homes[[#This Row],[condition]], "Poor","Fair","Average","Good","Excellent")</f>
        <v>Average</v>
      </c>
      <c r="P1790">
        <f ca="1">YEAR(TODAY())-Homes[[#This Row],[yr_built]]</f>
        <v>37</v>
      </c>
      <c r="Q1790">
        <v>2000</v>
      </c>
      <c r="R1790">
        <f ca="1">IF(Homes[[#This Row],[yr_renovated]]&gt;0, YEAR(TODAY())-Homes[[#This Row],[yr_renovated]], YEAR(TODAY())-Homes[[#This Row],[yr_built]])</f>
        <v>25</v>
      </c>
      <c r="S1790">
        <v>2</v>
      </c>
      <c r="T1790" s="2">
        <v>41786</v>
      </c>
      <c r="U1790" s="3">
        <v>2.25</v>
      </c>
      <c r="V1790" s="4">
        <f>IFERROR(Homes[[#This Row],[sqft_above]]+Homes[[#This Row],[sqft_basement]]," ")</f>
        <v>1760</v>
      </c>
      <c r="W1790" s="4">
        <v>4539</v>
      </c>
      <c r="X1790">
        <v>0</v>
      </c>
      <c r="Y1790">
        <v>0</v>
      </c>
      <c r="Z1790">
        <v>3</v>
      </c>
      <c r="AA1790" s="4">
        <v>1760</v>
      </c>
      <c r="AB1790" s="4">
        <v>0</v>
      </c>
      <c r="AC1790">
        <v>1988</v>
      </c>
      <c r="AD1790" t="s">
        <v>1917</v>
      </c>
      <c r="AE1790" t="s">
        <v>79</v>
      </c>
      <c r="AF1790" t="s">
        <v>80</v>
      </c>
    </row>
    <row r="1791" spans="1:32">
      <c r="A1791" t="str">
        <f>PROPER(TRIM(Homes[[#This Row],[street]]))</f>
        <v>3718 88Th Ave Se</v>
      </c>
      <c r="B1791" t="str">
        <f>PROPER(TRIM(Homes[[#This Row],[city]]))</f>
        <v>Mercer Island</v>
      </c>
      <c r="C1791" t="str">
        <f>_xlfn.TEXTBEFORE(Homes[[#This Row],[statezip]]," ")</f>
        <v>WA</v>
      </c>
      <c r="D1791" s="6" t="str">
        <f>_xlfn.TEXTAFTER(Homes[[#This Row],[statezip]]," ")</f>
        <v>98040</v>
      </c>
      <c r="E1791" s="1">
        <v>500000</v>
      </c>
      <c r="F1791">
        <v>3</v>
      </c>
      <c r="G1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91" s="3" t="str">
        <f>Homes[[#This Row],[bedrooms]] &amp; " bd | " &amp; TEXT(Homes[[#This Row],[bathrooms]],"0.##") &amp; " ba"</f>
        <v>3 bd | 1.75 ba</v>
      </c>
      <c r="I1791" s="4">
        <v>1540</v>
      </c>
      <c r="J1791" s="1">
        <f>IFERROR(Homes[[#This Row],[price]]/Homes[[#This Row],[sqft_living]]," ")</f>
        <v>324.6753246753247</v>
      </c>
      <c r="K1791" s="4">
        <f>IFERROR(Homes[[#This Row],[sqft_lot]]/43560," ")</f>
        <v>0.24793388429752067</v>
      </c>
      <c r="L1791" t="str">
        <f>IF(Homes[[#This Row],[waterfront]]=1, "Yes","No")</f>
        <v>No</v>
      </c>
      <c r="M1791" s="4" t="str">
        <f>IF(Homes[[#This Row],[sqft_basement]]&gt;0, "Yes","No")</f>
        <v>Yes</v>
      </c>
      <c r="N1791" t="str">
        <f>CHOOSE(Homes[[#This Row],[view]]+1, "None","Fair","Good","Great","Excellent")</f>
        <v>None</v>
      </c>
      <c r="O1791" t="str">
        <f>CHOOSE(Homes[[#This Row],[condition]], "Poor","Fair","Average","Good","Excellent")</f>
        <v>Excellent</v>
      </c>
      <c r="P1791">
        <f ca="1">YEAR(TODAY())-Homes[[#This Row],[yr_built]]</f>
        <v>78</v>
      </c>
      <c r="Q1791">
        <v>0</v>
      </c>
      <c r="R1791">
        <f ca="1">IF(Homes[[#This Row],[yr_renovated]]&gt;0, YEAR(TODAY())-Homes[[#This Row],[yr_renovated]], YEAR(TODAY())-Homes[[#This Row],[yr_built]])</f>
        <v>78</v>
      </c>
      <c r="S1791">
        <v>1</v>
      </c>
      <c r="T1791" s="2">
        <v>41806</v>
      </c>
      <c r="U1791" s="3">
        <v>1.75</v>
      </c>
      <c r="V1791" s="4">
        <f>IFERROR(Homes[[#This Row],[sqft_above]]+Homes[[#This Row],[sqft_basement]]," ")</f>
        <v>1540</v>
      </c>
      <c r="W1791" s="4">
        <v>10800</v>
      </c>
      <c r="X1791">
        <v>0</v>
      </c>
      <c r="Y1791">
        <v>0</v>
      </c>
      <c r="Z1791">
        <v>5</v>
      </c>
      <c r="AA1791" s="4">
        <v>770</v>
      </c>
      <c r="AB1791" s="4">
        <v>770</v>
      </c>
      <c r="AC1791">
        <v>1947</v>
      </c>
      <c r="AD1791" t="s">
        <v>1918</v>
      </c>
      <c r="AE1791" t="s">
        <v>36</v>
      </c>
      <c r="AF1791" t="s">
        <v>37</v>
      </c>
    </row>
    <row r="1792" spans="1:32">
      <c r="A1792" t="str">
        <f>PROPER(TRIM(Homes[[#This Row],[street]]))</f>
        <v>9007 132Nd Pl Se</v>
      </c>
      <c r="B1792" t="str">
        <f>PROPER(TRIM(Homes[[#This Row],[city]]))</f>
        <v>Newcastle</v>
      </c>
      <c r="C1792" t="str">
        <f>_xlfn.TEXTBEFORE(Homes[[#This Row],[statezip]]," ")</f>
        <v>WA</v>
      </c>
      <c r="D1792" s="6" t="str">
        <f>_xlfn.TEXTAFTER(Homes[[#This Row],[statezip]]," ")</f>
        <v>98059</v>
      </c>
      <c r="E1792" s="1">
        <v>500000</v>
      </c>
      <c r="F1792">
        <v>4</v>
      </c>
      <c r="G1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792" s="3" t="str">
        <f>Homes[[#This Row],[bedrooms]] &amp; " bd | " &amp; TEXT(Homes[[#This Row],[bathrooms]],"0.##") &amp; " ba"</f>
        <v>4 bd | 2.75 ba</v>
      </c>
      <c r="I1792" s="4">
        <v>2280</v>
      </c>
      <c r="J1792" s="1">
        <f>IFERROR(Homes[[#This Row],[price]]/Homes[[#This Row],[sqft_living]]," ")</f>
        <v>219.2982456140351</v>
      </c>
      <c r="K1792" s="4">
        <f>IFERROR(Homes[[#This Row],[sqft_lot]]/43560," ")</f>
        <v>0.35231864095500459</v>
      </c>
      <c r="L1792" t="str">
        <f>IF(Homes[[#This Row],[waterfront]]=1, "Yes","No")</f>
        <v>No</v>
      </c>
      <c r="M1792" s="4" t="str">
        <f>IF(Homes[[#This Row],[sqft_basement]]&gt;0, "Yes","No")</f>
        <v>No</v>
      </c>
      <c r="N1792" t="str">
        <f>CHOOSE(Homes[[#This Row],[view]]+1, "None","Fair","Good","Great","Excellent")</f>
        <v>None</v>
      </c>
      <c r="O1792" t="str">
        <f>CHOOSE(Homes[[#This Row],[condition]], "Poor","Fair","Average","Good","Excellent")</f>
        <v>Excellent</v>
      </c>
      <c r="P1792">
        <f ca="1">YEAR(TODAY())-Homes[[#This Row],[yr_built]]</f>
        <v>65</v>
      </c>
      <c r="Q1792">
        <v>0</v>
      </c>
      <c r="R1792">
        <f ca="1">IF(Homes[[#This Row],[yr_renovated]]&gt;0, YEAR(TODAY())-Homes[[#This Row],[yr_renovated]], YEAR(TODAY())-Homes[[#This Row],[yr_built]])</f>
        <v>65</v>
      </c>
      <c r="S1792">
        <v>1</v>
      </c>
      <c r="T1792" s="2">
        <v>41806</v>
      </c>
      <c r="U1792" s="3">
        <v>2.75</v>
      </c>
      <c r="V1792" s="4">
        <f>IFERROR(Homes[[#This Row],[sqft_above]]+Homes[[#This Row],[sqft_basement]]," ")</f>
        <v>2280</v>
      </c>
      <c r="W1792" s="4">
        <v>15347</v>
      </c>
      <c r="X1792">
        <v>0</v>
      </c>
      <c r="Y1792">
        <v>0</v>
      </c>
      <c r="Z1792">
        <v>5</v>
      </c>
      <c r="AA1792" s="4">
        <v>2280</v>
      </c>
      <c r="AB1792" s="4">
        <v>0</v>
      </c>
      <c r="AC1792">
        <v>1960</v>
      </c>
      <c r="AD1792" t="s">
        <v>1919</v>
      </c>
      <c r="AE1792" t="s">
        <v>281</v>
      </c>
      <c r="AF1792" t="s">
        <v>282</v>
      </c>
    </row>
    <row r="1793" spans="1:32">
      <c r="A1793" t="str">
        <f>PROPER(TRIM(Homes[[#This Row],[street]]))</f>
        <v>10218 147Th Ave Se</v>
      </c>
      <c r="B1793" t="str">
        <f>PROPER(TRIM(Homes[[#This Row],[city]]))</f>
        <v>Renton</v>
      </c>
      <c r="C1793" t="str">
        <f>_xlfn.TEXTBEFORE(Homes[[#This Row],[statezip]]," ")</f>
        <v>WA</v>
      </c>
      <c r="D1793" s="6" t="str">
        <f>_xlfn.TEXTAFTER(Homes[[#This Row],[statezip]]," ")</f>
        <v>98059</v>
      </c>
      <c r="E1793" s="1">
        <v>500000</v>
      </c>
      <c r="F1793">
        <v>4</v>
      </c>
      <c r="G1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793" s="3" t="str">
        <f>Homes[[#This Row],[bedrooms]] &amp; " bd | " &amp; TEXT(Homes[[#This Row],[bathrooms]],"0.##") &amp; " ba"</f>
        <v>4 bd | 3. ba</v>
      </c>
      <c r="I1793" s="4">
        <v>3720</v>
      </c>
      <c r="J1793" s="1">
        <f>IFERROR(Homes[[#This Row],[price]]/Homes[[#This Row],[sqft_living]]," ")</f>
        <v>134.40860215053763</v>
      </c>
      <c r="K1793" s="4">
        <f>IFERROR(Homes[[#This Row],[sqft_lot]]/43560," ")</f>
        <v>0.34545454545454546</v>
      </c>
      <c r="L1793" t="str">
        <f>IF(Homes[[#This Row],[waterfront]]=1, "Yes","No")</f>
        <v>No</v>
      </c>
      <c r="M1793" s="4" t="str">
        <f>IF(Homes[[#This Row],[sqft_basement]]&gt;0, "Yes","No")</f>
        <v>No</v>
      </c>
      <c r="N1793" t="str">
        <f>CHOOSE(Homes[[#This Row],[view]]+1, "None","Fair","Good","Great","Excellent")</f>
        <v>None</v>
      </c>
      <c r="O1793" t="str">
        <f>CHOOSE(Homes[[#This Row],[condition]], "Poor","Fair","Average","Good","Excellent")</f>
        <v>Average</v>
      </c>
      <c r="P1793">
        <f ca="1">YEAR(TODAY())-Homes[[#This Row],[yr_built]]</f>
        <v>46</v>
      </c>
      <c r="Q1793">
        <v>2014</v>
      </c>
      <c r="R1793">
        <f ca="1">IF(Homes[[#This Row],[yr_renovated]]&gt;0, YEAR(TODAY())-Homes[[#This Row],[yr_renovated]], YEAR(TODAY())-Homes[[#This Row],[yr_built]])</f>
        <v>11</v>
      </c>
      <c r="S1793">
        <v>3</v>
      </c>
      <c r="T1793" s="2">
        <v>41820</v>
      </c>
      <c r="U1793" s="3">
        <v>3</v>
      </c>
      <c r="V1793" s="4">
        <f>IFERROR(Homes[[#This Row],[sqft_above]]+Homes[[#This Row],[sqft_basement]]," ")</f>
        <v>3720</v>
      </c>
      <c r="W1793" s="4">
        <v>15048</v>
      </c>
      <c r="X1793">
        <v>0</v>
      </c>
      <c r="Y1793">
        <v>0</v>
      </c>
      <c r="Z1793">
        <v>3</v>
      </c>
      <c r="AA1793" s="4">
        <v>3720</v>
      </c>
      <c r="AB1793" s="4">
        <v>0</v>
      </c>
      <c r="AC1793">
        <v>1979</v>
      </c>
      <c r="AD1793" t="s">
        <v>1920</v>
      </c>
      <c r="AE1793" t="s">
        <v>319</v>
      </c>
      <c r="AF1793" t="s">
        <v>282</v>
      </c>
    </row>
    <row r="1794" spans="1:32">
      <c r="A1794" t="str">
        <f>PROPER(TRIM(Homes[[#This Row],[street]]))</f>
        <v>3903 Woodland Park Ave N</v>
      </c>
      <c r="B1794" t="str">
        <f>PROPER(TRIM(Homes[[#This Row],[city]]))</f>
        <v>Seattle</v>
      </c>
      <c r="C1794" t="str">
        <f>_xlfn.TEXTBEFORE(Homes[[#This Row],[statezip]]," ")</f>
        <v>WA</v>
      </c>
      <c r="D1794" s="6" t="str">
        <f>_xlfn.TEXTAFTER(Homes[[#This Row],[statezip]]," ")</f>
        <v>98103</v>
      </c>
      <c r="E1794" s="1">
        <v>500000</v>
      </c>
      <c r="F1794">
        <v>3</v>
      </c>
      <c r="G1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94" s="3" t="str">
        <f>Homes[[#This Row],[bedrooms]] &amp; " bd | " &amp; TEXT(Homes[[#This Row],[bathrooms]],"0.##") &amp; " ba"</f>
        <v>3 bd | 2.5 ba</v>
      </c>
      <c r="I1794" s="4">
        <v>1210</v>
      </c>
      <c r="J1794" s="1">
        <f>IFERROR(Homes[[#This Row],[price]]/Homes[[#This Row],[sqft_living]]," ")</f>
        <v>413.22314049586777</v>
      </c>
      <c r="K1794" s="4">
        <f>IFERROR(Homes[[#This Row],[sqft_lot]]/43560," ")</f>
        <v>2.7548209366391185E-2</v>
      </c>
      <c r="L1794" t="str">
        <f>IF(Homes[[#This Row],[waterfront]]=1, "Yes","No")</f>
        <v>No</v>
      </c>
      <c r="M1794" s="4" t="str">
        <f>IF(Homes[[#This Row],[sqft_basement]]&gt;0, "Yes","No")</f>
        <v>No</v>
      </c>
      <c r="N1794" t="str">
        <f>CHOOSE(Homes[[#This Row],[view]]+1, "None","Fair","Good","Great","Excellent")</f>
        <v>None</v>
      </c>
      <c r="O1794" t="str">
        <f>CHOOSE(Homes[[#This Row],[condition]], "Poor","Fair","Average","Good","Excellent")</f>
        <v>Average</v>
      </c>
      <c r="P1794">
        <f ca="1">YEAR(TODAY())-Homes[[#This Row],[yr_built]]</f>
        <v>17</v>
      </c>
      <c r="Q1794">
        <v>0</v>
      </c>
      <c r="R1794">
        <f ca="1">IF(Homes[[#This Row],[yr_renovated]]&gt;0, YEAR(TODAY())-Homes[[#This Row],[yr_renovated]], YEAR(TODAY())-Homes[[#This Row],[yr_built]])</f>
        <v>17</v>
      </c>
      <c r="S1794">
        <v>3</v>
      </c>
      <c r="T1794" s="2">
        <v>41779</v>
      </c>
      <c r="U1794" s="3">
        <v>2.5</v>
      </c>
      <c r="V1794" s="4">
        <f>IFERROR(Homes[[#This Row],[sqft_above]]+Homes[[#This Row],[sqft_basement]]," ")</f>
        <v>1210</v>
      </c>
      <c r="W1794" s="4">
        <v>1200</v>
      </c>
      <c r="X1794">
        <v>0</v>
      </c>
      <c r="Y1794">
        <v>0</v>
      </c>
      <c r="Z1794">
        <v>3</v>
      </c>
      <c r="AA1794" s="4">
        <v>1210</v>
      </c>
      <c r="AB1794" s="4">
        <v>0</v>
      </c>
      <c r="AC1794">
        <v>2008</v>
      </c>
      <c r="AD1794" t="s">
        <v>1921</v>
      </c>
      <c r="AE1794" t="s">
        <v>49</v>
      </c>
      <c r="AF1794" t="s">
        <v>172</v>
      </c>
    </row>
    <row r="1795" spans="1:32">
      <c r="A1795" t="str">
        <f>PROPER(TRIM(Homes[[#This Row],[street]]))</f>
        <v>5900 20Th Ave Nw</v>
      </c>
      <c r="B1795" t="str">
        <f>PROPER(TRIM(Homes[[#This Row],[city]]))</f>
        <v>Seattle</v>
      </c>
      <c r="C1795" t="str">
        <f>_xlfn.TEXTBEFORE(Homes[[#This Row],[statezip]]," ")</f>
        <v>WA</v>
      </c>
      <c r="D1795" s="6" t="str">
        <f>_xlfn.TEXTAFTER(Homes[[#This Row],[statezip]]," ")</f>
        <v>98107</v>
      </c>
      <c r="E1795" s="1">
        <v>500000</v>
      </c>
      <c r="F1795">
        <v>2</v>
      </c>
      <c r="G1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795" s="3" t="str">
        <f>Homes[[#This Row],[bedrooms]] &amp; " bd | " &amp; TEXT(Homes[[#This Row],[bathrooms]],"0.##") &amp; " ba"</f>
        <v>2 bd | 2.25 ba</v>
      </c>
      <c r="I1795" s="4">
        <v>1290</v>
      </c>
      <c r="J1795" s="1">
        <f>IFERROR(Homes[[#This Row],[price]]/Homes[[#This Row],[sqft_living]]," ")</f>
        <v>387.59689922480618</v>
      </c>
      <c r="K1795" s="4">
        <f>IFERROR(Homes[[#This Row],[sqft_lot]]/43560," ")</f>
        <v>3.0624426078971534E-2</v>
      </c>
      <c r="L1795" t="str">
        <f>IF(Homes[[#This Row],[waterfront]]=1, "Yes","No")</f>
        <v>No</v>
      </c>
      <c r="M1795" s="4" t="str">
        <f>IF(Homes[[#This Row],[sqft_basement]]&gt;0, "Yes","No")</f>
        <v>No</v>
      </c>
      <c r="N1795" t="str">
        <f>CHOOSE(Homes[[#This Row],[view]]+1, "None","Fair","Good","Great","Excellent")</f>
        <v>None</v>
      </c>
      <c r="O1795" t="str">
        <f>CHOOSE(Homes[[#This Row],[condition]], "Poor","Fair","Average","Good","Excellent")</f>
        <v>Average</v>
      </c>
      <c r="P1795">
        <f ca="1">YEAR(TODAY())-Homes[[#This Row],[yr_built]]</f>
        <v>18</v>
      </c>
      <c r="Q1795">
        <v>0</v>
      </c>
      <c r="R1795">
        <f ca="1">IF(Homes[[#This Row],[yr_renovated]]&gt;0, YEAR(TODAY())-Homes[[#This Row],[yr_renovated]], YEAR(TODAY())-Homes[[#This Row],[yr_built]])</f>
        <v>18</v>
      </c>
      <c r="S1795">
        <v>3</v>
      </c>
      <c r="T1795" s="2">
        <v>41771</v>
      </c>
      <c r="U1795" s="3">
        <v>2.25</v>
      </c>
      <c r="V1795" s="4">
        <f>IFERROR(Homes[[#This Row],[sqft_above]]+Homes[[#This Row],[sqft_basement]]," ")</f>
        <v>1290</v>
      </c>
      <c r="W1795" s="4">
        <v>1334</v>
      </c>
      <c r="X1795">
        <v>0</v>
      </c>
      <c r="Y1795">
        <v>0</v>
      </c>
      <c r="Z1795">
        <v>3</v>
      </c>
      <c r="AA1795" s="4">
        <v>1290</v>
      </c>
      <c r="AB1795" s="4">
        <v>0</v>
      </c>
      <c r="AC1795">
        <v>2007</v>
      </c>
      <c r="AD1795" t="s">
        <v>1922</v>
      </c>
      <c r="AE1795" t="s">
        <v>49</v>
      </c>
      <c r="AF1795" t="s">
        <v>62</v>
      </c>
    </row>
    <row r="1796" spans="1:32">
      <c r="A1796" t="str">
        <f>PROPER(TRIM(Homes[[#This Row],[street]]))</f>
        <v>921-927 18Th Ave</v>
      </c>
      <c r="B1796" t="str">
        <f>PROPER(TRIM(Homes[[#This Row],[city]]))</f>
        <v>Seattle</v>
      </c>
      <c r="C1796" t="str">
        <f>_xlfn.TEXTBEFORE(Homes[[#This Row],[statezip]]," ")</f>
        <v>WA</v>
      </c>
      <c r="D1796" s="6" t="str">
        <f>_xlfn.TEXTAFTER(Homes[[#This Row],[statezip]]," ")</f>
        <v>98122</v>
      </c>
      <c r="E1796" s="1">
        <v>500000</v>
      </c>
      <c r="F1796">
        <v>2</v>
      </c>
      <c r="G1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96" s="3" t="str">
        <f>Homes[[#This Row],[bedrooms]] &amp; " bd | " &amp; TEXT(Homes[[#This Row],[bathrooms]],"0.##") &amp; " ba"</f>
        <v>2 bd | 2.5 ba</v>
      </c>
      <c r="I1796" s="4">
        <v>1310</v>
      </c>
      <c r="J1796" s="1">
        <f>IFERROR(Homes[[#This Row],[price]]/Homes[[#This Row],[sqft_living]]," ")</f>
        <v>381.67938931297709</v>
      </c>
      <c r="K1796" s="4">
        <f>IFERROR(Homes[[#This Row],[sqft_lot]]/43560," ")</f>
        <v>3.4435261707988982E-2</v>
      </c>
      <c r="L1796" t="str">
        <f>IF(Homes[[#This Row],[waterfront]]=1, "Yes","No")</f>
        <v>No</v>
      </c>
      <c r="M1796" s="4" t="str">
        <f>IF(Homes[[#This Row],[sqft_basement]]&gt;0, "Yes","No")</f>
        <v>Yes</v>
      </c>
      <c r="N1796" t="str">
        <f>CHOOSE(Homes[[#This Row],[view]]+1, "None","Fair","Good","Great","Excellent")</f>
        <v>None</v>
      </c>
      <c r="O1796" t="str">
        <f>CHOOSE(Homes[[#This Row],[condition]], "Poor","Fair","Average","Good","Excellent")</f>
        <v>Average</v>
      </c>
      <c r="P1796">
        <f ca="1">YEAR(TODAY())-Homes[[#This Row],[yr_built]]</f>
        <v>19</v>
      </c>
      <c r="Q1796">
        <v>0</v>
      </c>
      <c r="R1796">
        <f ca="1">IF(Homes[[#This Row],[yr_renovated]]&gt;0, YEAR(TODAY())-Homes[[#This Row],[yr_renovated]], YEAR(TODAY())-Homes[[#This Row],[yr_built]])</f>
        <v>19</v>
      </c>
      <c r="S1796">
        <v>2</v>
      </c>
      <c r="T1796" s="2">
        <v>41775</v>
      </c>
      <c r="U1796" s="3">
        <v>2.5</v>
      </c>
      <c r="V1796" s="4">
        <f>IFERROR(Homes[[#This Row],[sqft_above]]+Homes[[#This Row],[sqft_basement]]," ")</f>
        <v>1310</v>
      </c>
      <c r="W1796" s="4">
        <v>1500</v>
      </c>
      <c r="X1796">
        <v>0</v>
      </c>
      <c r="Y1796">
        <v>0</v>
      </c>
      <c r="Z1796">
        <v>3</v>
      </c>
      <c r="AA1796" s="4">
        <v>1160</v>
      </c>
      <c r="AB1796" s="4">
        <v>150</v>
      </c>
      <c r="AC1796">
        <v>2006</v>
      </c>
      <c r="AD1796" t="s">
        <v>1923</v>
      </c>
      <c r="AE1796" t="s">
        <v>49</v>
      </c>
      <c r="AF1796" t="s">
        <v>302</v>
      </c>
    </row>
    <row r="1797" spans="1:32">
      <c r="A1797" t="str">
        <f>PROPER(TRIM(Homes[[#This Row],[street]]))</f>
        <v>6209 40Th Ave Ne</v>
      </c>
      <c r="B1797" t="str">
        <f>PROPER(TRIM(Homes[[#This Row],[city]]))</f>
        <v>Seattle</v>
      </c>
      <c r="C1797" t="str">
        <f>_xlfn.TEXTBEFORE(Homes[[#This Row],[statezip]]," ")</f>
        <v>WA</v>
      </c>
      <c r="D1797" s="6" t="str">
        <f>_xlfn.TEXTAFTER(Homes[[#This Row],[statezip]]," ")</f>
        <v>98115</v>
      </c>
      <c r="E1797" s="1">
        <v>500000</v>
      </c>
      <c r="F1797">
        <v>3</v>
      </c>
      <c r="G1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797" s="3" t="str">
        <f>Homes[[#This Row],[bedrooms]] &amp; " bd | " &amp; TEXT(Homes[[#This Row],[bathrooms]],"0.##") &amp; " ba"</f>
        <v>3 bd | 1.75 ba</v>
      </c>
      <c r="I1797" s="4">
        <v>1620</v>
      </c>
      <c r="J1797" s="1">
        <f>IFERROR(Homes[[#This Row],[price]]/Homes[[#This Row],[sqft_living]]," ")</f>
        <v>308.64197530864197</v>
      </c>
      <c r="K1797" s="4">
        <f>IFERROR(Homes[[#This Row],[sqft_lot]]/43560," ")</f>
        <v>9.6418732782369149E-2</v>
      </c>
      <c r="L1797" t="str">
        <f>IF(Homes[[#This Row],[waterfront]]=1, "Yes","No")</f>
        <v>No</v>
      </c>
      <c r="M1797" s="4" t="str">
        <f>IF(Homes[[#This Row],[sqft_basement]]&gt;0, "Yes","No")</f>
        <v>Yes</v>
      </c>
      <c r="N1797" t="str">
        <f>CHOOSE(Homes[[#This Row],[view]]+1, "None","Fair","Good","Great","Excellent")</f>
        <v>None</v>
      </c>
      <c r="O1797" t="str">
        <f>CHOOSE(Homes[[#This Row],[condition]], "Poor","Fair","Average","Good","Excellent")</f>
        <v>Excellent</v>
      </c>
      <c r="P1797">
        <f ca="1">YEAR(TODAY())-Homes[[#This Row],[yr_built]]</f>
        <v>80</v>
      </c>
      <c r="Q1797">
        <v>0</v>
      </c>
      <c r="R1797">
        <f ca="1">IF(Homes[[#This Row],[yr_renovated]]&gt;0, YEAR(TODAY())-Homes[[#This Row],[yr_renovated]], YEAR(TODAY())-Homes[[#This Row],[yr_built]])</f>
        <v>80</v>
      </c>
      <c r="S1797">
        <v>1</v>
      </c>
      <c r="T1797" s="2">
        <v>41793</v>
      </c>
      <c r="U1797" s="3">
        <v>1.75</v>
      </c>
      <c r="V1797" s="4">
        <f>IFERROR(Homes[[#This Row],[sqft_above]]+Homes[[#This Row],[sqft_basement]]," ")</f>
        <v>1620</v>
      </c>
      <c r="W1797" s="4">
        <v>4200</v>
      </c>
      <c r="X1797">
        <v>0</v>
      </c>
      <c r="Y1797">
        <v>0</v>
      </c>
      <c r="Z1797">
        <v>5</v>
      </c>
      <c r="AA1797" s="4">
        <v>830</v>
      </c>
      <c r="AB1797" s="4">
        <v>790</v>
      </c>
      <c r="AC1797">
        <v>1945</v>
      </c>
      <c r="AD1797" t="s">
        <v>1924</v>
      </c>
      <c r="AE1797" t="s">
        <v>49</v>
      </c>
      <c r="AF1797" t="s">
        <v>154</v>
      </c>
    </row>
    <row r="1798" spans="1:32">
      <c r="A1798" t="str">
        <f>PROPER(TRIM(Homes[[#This Row],[street]]))</f>
        <v>3004 Nw 59Th St</v>
      </c>
      <c r="B1798" t="str">
        <f>PROPER(TRIM(Homes[[#This Row],[city]]))</f>
        <v>Seattle</v>
      </c>
      <c r="C1798" t="str">
        <f>_xlfn.TEXTBEFORE(Homes[[#This Row],[statezip]]," ")</f>
        <v>WA</v>
      </c>
      <c r="D1798" s="6" t="str">
        <f>_xlfn.TEXTAFTER(Homes[[#This Row],[statezip]]," ")</f>
        <v>98107</v>
      </c>
      <c r="E1798" s="1">
        <v>500000</v>
      </c>
      <c r="F1798">
        <v>4</v>
      </c>
      <c r="G1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798" s="3" t="str">
        <f>Homes[[#This Row],[bedrooms]] &amp; " bd | " &amp; TEXT(Homes[[#This Row],[bathrooms]],"0.##") &amp; " ba"</f>
        <v>4 bd | 1. ba</v>
      </c>
      <c r="I1798" s="4">
        <v>1720</v>
      </c>
      <c r="J1798" s="1">
        <f>IFERROR(Homes[[#This Row],[price]]/Homes[[#This Row],[sqft_living]]," ")</f>
        <v>290.69767441860466</v>
      </c>
      <c r="K1798" s="4">
        <f>IFERROR(Homes[[#This Row],[sqft_lot]]/43560," ")</f>
        <v>9.2079889807162529E-2</v>
      </c>
      <c r="L1798" t="str">
        <f>IF(Homes[[#This Row],[waterfront]]=1, "Yes","No")</f>
        <v>No</v>
      </c>
      <c r="M1798" s="4" t="str">
        <f>IF(Homes[[#This Row],[sqft_basement]]&gt;0, "Yes","No")</f>
        <v>No</v>
      </c>
      <c r="N1798" t="str">
        <f>CHOOSE(Homes[[#This Row],[view]]+1, "None","Fair","Good","Great","Excellent")</f>
        <v>None</v>
      </c>
      <c r="O1798" t="str">
        <f>CHOOSE(Homes[[#This Row],[condition]], "Poor","Fair","Average","Good","Excellent")</f>
        <v>Good</v>
      </c>
      <c r="P1798">
        <f ca="1">YEAR(TODAY())-Homes[[#This Row],[yr_built]]</f>
        <v>121</v>
      </c>
      <c r="Q1798">
        <v>0</v>
      </c>
      <c r="R1798">
        <f ca="1">IF(Homes[[#This Row],[yr_renovated]]&gt;0, YEAR(TODAY())-Homes[[#This Row],[yr_renovated]], YEAR(TODAY())-Homes[[#This Row],[yr_built]])</f>
        <v>121</v>
      </c>
      <c r="S1798">
        <v>1.5</v>
      </c>
      <c r="T1798" s="2">
        <v>41796</v>
      </c>
      <c r="U1798" s="3">
        <v>1</v>
      </c>
      <c r="V1798" s="4">
        <f>IFERROR(Homes[[#This Row],[sqft_above]]+Homes[[#This Row],[sqft_basement]]," ")</f>
        <v>1720</v>
      </c>
      <c r="W1798" s="4">
        <v>4011</v>
      </c>
      <c r="X1798">
        <v>0</v>
      </c>
      <c r="Y1798">
        <v>0</v>
      </c>
      <c r="Z1798">
        <v>4</v>
      </c>
      <c r="AA1798" s="4">
        <v>1720</v>
      </c>
      <c r="AB1798" s="4">
        <v>0</v>
      </c>
      <c r="AC1798">
        <v>1904</v>
      </c>
      <c r="AD1798" t="s">
        <v>1925</v>
      </c>
      <c r="AE1798" t="s">
        <v>49</v>
      </c>
      <c r="AF1798" t="s">
        <v>62</v>
      </c>
    </row>
    <row r="1799" spans="1:32">
      <c r="A1799" t="str">
        <f>PROPER(TRIM(Homes[[#This Row],[street]]))</f>
        <v>14020 Meridian Ave N</v>
      </c>
      <c r="B1799" t="str">
        <f>PROPER(TRIM(Homes[[#This Row],[city]]))</f>
        <v>Seattle</v>
      </c>
      <c r="C1799" t="str">
        <f>_xlfn.TEXTBEFORE(Homes[[#This Row],[statezip]]," ")</f>
        <v>WA</v>
      </c>
      <c r="D1799" s="6" t="str">
        <f>_xlfn.TEXTAFTER(Homes[[#This Row],[statezip]]," ")</f>
        <v>98133</v>
      </c>
      <c r="E1799" s="1">
        <v>500000</v>
      </c>
      <c r="F1799">
        <v>3</v>
      </c>
      <c r="G1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799" s="3" t="str">
        <f>Homes[[#This Row],[bedrooms]] &amp; " bd | " &amp; TEXT(Homes[[#This Row],[bathrooms]],"0.##") &amp; " ba"</f>
        <v>3 bd | 2.5 ba</v>
      </c>
      <c r="I1799" s="4">
        <v>1720</v>
      </c>
      <c r="J1799" s="1">
        <f>IFERROR(Homes[[#This Row],[price]]/Homes[[#This Row],[sqft_living]]," ")</f>
        <v>290.69767441860466</v>
      </c>
      <c r="K1799" s="4">
        <f>IFERROR(Homes[[#This Row],[sqft_lot]]/43560," ")</f>
        <v>6.9146005509641867E-2</v>
      </c>
      <c r="L1799" t="str">
        <f>IF(Homes[[#This Row],[waterfront]]=1, "Yes","No")</f>
        <v>No</v>
      </c>
      <c r="M1799" s="4" t="str">
        <f>IF(Homes[[#This Row],[sqft_basement]]&gt;0, "Yes","No")</f>
        <v>No</v>
      </c>
      <c r="N1799" t="str">
        <f>CHOOSE(Homes[[#This Row],[view]]+1, "None","Fair","Good","Great","Excellent")</f>
        <v>None</v>
      </c>
      <c r="O1799" t="str">
        <f>CHOOSE(Homes[[#This Row],[condition]], "Poor","Fair","Average","Good","Excellent")</f>
        <v>Average</v>
      </c>
      <c r="P1799">
        <f ca="1">YEAR(TODAY())-Homes[[#This Row],[yr_built]]</f>
        <v>14</v>
      </c>
      <c r="Q1799">
        <v>0</v>
      </c>
      <c r="R1799">
        <f ca="1">IF(Homes[[#This Row],[yr_renovated]]&gt;0, YEAR(TODAY())-Homes[[#This Row],[yr_renovated]], YEAR(TODAY())-Homes[[#This Row],[yr_built]])</f>
        <v>14</v>
      </c>
      <c r="S1799">
        <v>2</v>
      </c>
      <c r="T1799" s="2">
        <v>41827</v>
      </c>
      <c r="U1799" s="3">
        <v>2.5</v>
      </c>
      <c r="V1799" s="4">
        <f>IFERROR(Homes[[#This Row],[sqft_above]]+Homes[[#This Row],[sqft_basement]]," ")</f>
        <v>1720</v>
      </c>
      <c r="W1799" s="4">
        <v>3012</v>
      </c>
      <c r="X1799">
        <v>0</v>
      </c>
      <c r="Y1799">
        <v>0</v>
      </c>
      <c r="Z1799">
        <v>3</v>
      </c>
      <c r="AA1799" s="4">
        <v>1720</v>
      </c>
      <c r="AB1799" s="4">
        <v>0</v>
      </c>
      <c r="AC1799">
        <v>2011</v>
      </c>
      <c r="AD1799" t="s">
        <v>1926</v>
      </c>
      <c r="AE1799" t="s">
        <v>49</v>
      </c>
      <c r="AF1799" t="s">
        <v>987</v>
      </c>
    </row>
    <row r="1800" spans="1:32">
      <c r="A1800" t="str">
        <f>PROPER(TRIM(Homes[[#This Row],[street]]))</f>
        <v>2226 Nw 60Th St</v>
      </c>
      <c r="B1800" t="str">
        <f>PROPER(TRIM(Homes[[#This Row],[city]]))</f>
        <v>Seattle</v>
      </c>
      <c r="C1800" t="str">
        <f>_xlfn.TEXTBEFORE(Homes[[#This Row],[statezip]]," ")</f>
        <v>WA</v>
      </c>
      <c r="D1800" s="6" t="str">
        <f>_xlfn.TEXTAFTER(Homes[[#This Row],[statezip]]," ")</f>
        <v>98107</v>
      </c>
      <c r="E1800" s="1">
        <v>500000</v>
      </c>
      <c r="F1800">
        <v>3</v>
      </c>
      <c r="G1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800" s="3" t="str">
        <f>Homes[[#This Row],[bedrooms]] &amp; " bd | " &amp; TEXT(Homes[[#This Row],[bathrooms]],"0.##") &amp; " ba"</f>
        <v>3 bd | 1.5 ba</v>
      </c>
      <c r="I1800" s="4">
        <v>1190</v>
      </c>
      <c r="J1800" s="1">
        <f>IFERROR(Homes[[#This Row],[price]]/Homes[[#This Row],[sqft_living]]," ")</f>
        <v>420.16806722689074</v>
      </c>
      <c r="K1800" s="4">
        <f>IFERROR(Homes[[#This Row],[sqft_lot]]/43560," ")</f>
        <v>0.10904499540863177</v>
      </c>
      <c r="L1800" t="str">
        <f>IF(Homes[[#This Row],[waterfront]]=1, "Yes","No")</f>
        <v>No</v>
      </c>
      <c r="M1800" s="4" t="str">
        <f>IF(Homes[[#This Row],[sqft_basement]]&gt;0, "Yes","No")</f>
        <v>Yes</v>
      </c>
      <c r="N1800" t="str">
        <f>CHOOSE(Homes[[#This Row],[view]]+1, "None","Fair","Good","Great","Excellent")</f>
        <v>None</v>
      </c>
      <c r="O1800" t="str">
        <f>CHOOSE(Homes[[#This Row],[condition]], "Poor","Fair","Average","Good","Excellent")</f>
        <v>Average</v>
      </c>
      <c r="P1800">
        <f ca="1">YEAR(TODAY())-Homes[[#This Row],[yr_built]]</f>
        <v>85</v>
      </c>
      <c r="Q1800">
        <v>1996</v>
      </c>
      <c r="R1800">
        <f ca="1">IF(Homes[[#This Row],[yr_renovated]]&gt;0, YEAR(TODAY())-Homes[[#This Row],[yr_renovated]], YEAR(TODAY())-Homes[[#This Row],[yr_built]])</f>
        <v>29</v>
      </c>
      <c r="S1800">
        <v>1</v>
      </c>
      <c r="T1800" s="2">
        <v>41815</v>
      </c>
      <c r="U1800" s="3">
        <v>1.5</v>
      </c>
      <c r="V1800" s="4">
        <f>IFERROR(Homes[[#This Row],[sqft_above]]+Homes[[#This Row],[sqft_basement]]," ")</f>
        <v>1190</v>
      </c>
      <c r="W1800" s="4">
        <v>4750</v>
      </c>
      <c r="X1800">
        <v>0</v>
      </c>
      <c r="Y1800">
        <v>0</v>
      </c>
      <c r="Z1800">
        <v>3</v>
      </c>
      <c r="AA1800" s="4">
        <v>970</v>
      </c>
      <c r="AB1800" s="4">
        <v>220</v>
      </c>
      <c r="AC1800">
        <v>1940</v>
      </c>
      <c r="AD1800" t="s">
        <v>1927</v>
      </c>
      <c r="AE1800" t="s">
        <v>49</v>
      </c>
      <c r="AF1800" t="s">
        <v>62</v>
      </c>
    </row>
    <row r="1801" spans="1:32">
      <c r="A1801" t="str">
        <f>PROPER(TRIM(Homes[[#This Row],[street]]))</f>
        <v>3947 Sw Austin St</v>
      </c>
      <c r="B1801" t="str">
        <f>PROPER(TRIM(Homes[[#This Row],[city]]))</f>
        <v>Seattle</v>
      </c>
      <c r="C1801" t="str">
        <f>_xlfn.TEXTBEFORE(Homes[[#This Row],[statezip]]," ")</f>
        <v>WA</v>
      </c>
      <c r="D1801" s="6" t="str">
        <f>_xlfn.TEXTAFTER(Homes[[#This Row],[statezip]]," ")</f>
        <v>98136</v>
      </c>
      <c r="E1801" s="1">
        <v>500000</v>
      </c>
      <c r="F1801">
        <v>3</v>
      </c>
      <c r="G1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01" s="3" t="str">
        <f>Homes[[#This Row],[bedrooms]] &amp; " bd | " &amp; TEXT(Homes[[#This Row],[bathrooms]],"0.##") &amp; " ba"</f>
        <v>3 bd | 1. ba</v>
      </c>
      <c r="I1801" s="4">
        <v>1150</v>
      </c>
      <c r="J1801" s="1">
        <f>IFERROR(Homes[[#This Row],[price]]/Homes[[#This Row],[sqft_living]]," ")</f>
        <v>434.78260869565219</v>
      </c>
      <c r="K1801" s="4">
        <f>IFERROR(Homes[[#This Row],[sqft_lot]]/43560," ")</f>
        <v>0.11707988980716254</v>
      </c>
      <c r="L1801" t="str">
        <f>IF(Homes[[#This Row],[waterfront]]=1, "Yes","No")</f>
        <v>No</v>
      </c>
      <c r="M1801" s="4" t="str">
        <f>IF(Homes[[#This Row],[sqft_basement]]&gt;0, "Yes","No")</f>
        <v>No</v>
      </c>
      <c r="N1801" t="str">
        <f>CHOOSE(Homes[[#This Row],[view]]+1, "None","Fair","Good","Great","Excellent")</f>
        <v>None</v>
      </c>
      <c r="O1801" t="str">
        <f>CHOOSE(Homes[[#This Row],[condition]], "Poor","Fair","Average","Good","Excellent")</f>
        <v>Average</v>
      </c>
      <c r="P1801">
        <f ca="1">YEAR(TODAY())-Homes[[#This Row],[yr_built]]</f>
        <v>114</v>
      </c>
      <c r="Q1801">
        <v>2005</v>
      </c>
      <c r="R1801">
        <f ca="1">IF(Homes[[#This Row],[yr_renovated]]&gt;0, YEAR(TODAY())-Homes[[#This Row],[yr_renovated]], YEAR(TODAY())-Homes[[#This Row],[yr_built]])</f>
        <v>20</v>
      </c>
      <c r="S1801">
        <v>2</v>
      </c>
      <c r="T1801" s="2">
        <v>41813</v>
      </c>
      <c r="U1801" s="3">
        <v>1</v>
      </c>
      <c r="V1801" s="4">
        <f>IFERROR(Homes[[#This Row],[sqft_above]]+Homes[[#This Row],[sqft_basement]]," ")</f>
        <v>1150</v>
      </c>
      <c r="W1801" s="4">
        <v>5100</v>
      </c>
      <c r="X1801">
        <v>0</v>
      </c>
      <c r="Y1801">
        <v>0</v>
      </c>
      <c r="Z1801">
        <v>3</v>
      </c>
      <c r="AA1801" s="4">
        <v>1150</v>
      </c>
      <c r="AB1801" s="4">
        <v>0</v>
      </c>
      <c r="AC1801">
        <v>1911</v>
      </c>
      <c r="AD1801" t="s">
        <v>1928</v>
      </c>
      <c r="AE1801" t="s">
        <v>49</v>
      </c>
      <c r="AF1801" t="s">
        <v>298</v>
      </c>
    </row>
    <row r="1802" spans="1:32">
      <c r="A1802" t="str">
        <f>PROPER(TRIM(Homes[[#This Row],[street]]))</f>
        <v>3006 Nw 60Th St</v>
      </c>
      <c r="B1802" t="str">
        <f>PROPER(TRIM(Homes[[#This Row],[city]]))</f>
        <v>Seattle</v>
      </c>
      <c r="C1802" t="str">
        <f>_xlfn.TEXTBEFORE(Homes[[#This Row],[statezip]]," ")</f>
        <v>WA</v>
      </c>
      <c r="D1802" s="6" t="str">
        <f>_xlfn.TEXTAFTER(Homes[[#This Row],[statezip]]," ")</f>
        <v>98107</v>
      </c>
      <c r="E1802" s="1">
        <v>500000</v>
      </c>
      <c r="F1802">
        <v>4</v>
      </c>
      <c r="G1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02" s="3" t="str">
        <f>Homes[[#This Row],[bedrooms]] &amp; " bd | " &amp; TEXT(Homes[[#This Row],[bathrooms]],"0.##") &amp; " ba"</f>
        <v>4 bd | 1. ba</v>
      </c>
      <c r="I1802" s="4">
        <v>1440</v>
      </c>
      <c r="J1802" s="1">
        <f>IFERROR(Homes[[#This Row],[price]]/Homes[[#This Row],[sqft_living]]," ")</f>
        <v>347.22222222222223</v>
      </c>
      <c r="K1802" s="4">
        <f>IFERROR(Homes[[#This Row],[sqft_lot]]/43560," ")</f>
        <v>0.16299357208448118</v>
      </c>
      <c r="L1802" t="str">
        <f>IF(Homes[[#This Row],[waterfront]]=1, "Yes","No")</f>
        <v>No</v>
      </c>
      <c r="M1802" s="4" t="str">
        <f>IF(Homes[[#This Row],[sqft_basement]]&gt;0, "Yes","No")</f>
        <v>No</v>
      </c>
      <c r="N1802" t="str">
        <f>CHOOSE(Homes[[#This Row],[view]]+1, "None","Fair","Good","Great","Excellent")</f>
        <v>None</v>
      </c>
      <c r="O1802" t="str">
        <f>CHOOSE(Homes[[#This Row],[condition]], "Poor","Fair","Average","Good","Excellent")</f>
        <v>Average</v>
      </c>
      <c r="P1802">
        <f ca="1">YEAR(TODAY())-Homes[[#This Row],[yr_built]]</f>
        <v>119</v>
      </c>
      <c r="Q1802">
        <v>2014</v>
      </c>
      <c r="R1802">
        <f ca="1">IF(Homes[[#This Row],[yr_renovated]]&gt;0, YEAR(TODAY())-Homes[[#This Row],[yr_renovated]], YEAR(TODAY())-Homes[[#This Row],[yr_built]])</f>
        <v>11</v>
      </c>
      <c r="S1802">
        <v>1.5</v>
      </c>
      <c r="T1802" s="2">
        <v>41817</v>
      </c>
      <c r="U1802" s="3">
        <v>1</v>
      </c>
      <c r="V1802" s="4">
        <f>IFERROR(Homes[[#This Row],[sqft_above]]+Homes[[#This Row],[sqft_basement]]," ")</f>
        <v>1440</v>
      </c>
      <c r="W1802" s="4">
        <v>7100</v>
      </c>
      <c r="X1802">
        <v>0</v>
      </c>
      <c r="Y1802">
        <v>0</v>
      </c>
      <c r="Z1802">
        <v>3</v>
      </c>
      <c r="AA1802" s="4">
        <v>1440</v>
      </c>
      <c r="AB1802" s="4">
        <v>0</v>
      </c>
      <c r="AC1802">
        <v>1906</v>
      </c>
      <c r="AD1802" t="s">
        <v>1929</v>
      </c>
      <c r="AE1802" t="s">
        <v>49</v>
      </c>
      <c r="AF1802" t="s">
        <v>62</v>
      </c>
    </row>
    <row r="1803" spans="1:32">
      <c r="A1803" t="str">
        <f>PROPER(TRIM(Homes[[#This Row],[street]]))</f>
        <v>18202 Dayton Ave N</v>
      </c>
      <c r="B1803" t="str">
        <f>PROPER(TRIM(Homes[[#This Row],[city]]))</f>
        <v>Shoreline</v>
      </c>
      <c r="C1803" t="str">
        <f>_xlfn.TEXTBEFORE(Homes[[#This Row],[statezip]]," ")</f>
        <v>WA</v>
      </c>
      <c r="D1803" s="6" t="str">
        <f>_xlfn.TEXTAFTER(Homes[[#This Row],[statezip]]," ")</f>
        <v>98133</v>
      </c>
      <c r="E1803" s="1">
        <v>500000</v>
      </c>
      <c r="F1803">
        <v>5</v>
      </c>
      <c r="G1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03" s="3" t="str">
        <f>Homes[[#This Row],[bedrooms]] &amp; " bd | " &amp; TEXT(Homes[[#This Row],[bathrooms]],"0.##") &amp; " ba"</f>
        <v>5 bd | 3. ba</v>
      </c>
      <c r="I1803" s="4">
        <v>2920</v>
      </c>
      <c r="J1803" s="1">
        <f>IFERROR(Homes[[#This Row],[price]]/Homes[[#This Row],[sqft_living]]," ")</f>
        <v>171.23287671232876</v>
      </c>
      <c r="K1803" s="4">
        <f>IFERROR(Homes[[#This Row],[sqft_lot]]/43560," ")</f>
        <v>0.26262626262626265</v>
      </c>
      <c r="L1803" t="str">
        <f>IF(Homes[[#This Row],[waterfront]]=1, "Yes","No")</f>
        <v>No</v>
      </c>
      <c r="M1803" s="4" t="str">
        <f>IF(Homes[[#This Row],[sqft_basement]]&gt;0, "Yes","No")</f>
        <v>No</v>
      </c>
      <c r="N1803" t="str">
        <f>CHOOSE(Homes[[#This Row],[view]]+1, "None","Fair","Good","Great","Excellent")</f>
        <v>None</v>
      </c>
      <c r="O1803" t="str">
        <f>CHOOSE(Homes[[#This Row],[condition]], "Poor","Fair","Average","Good","Excellent")</f>
        <v>Average</v>
      </c>
      <c r="P1803">
        <f ca="1">YEAR(TODAY())-Homes[[#This Row],[yr_built]]</f>
        <v>22</v>
      </c>
      <c r="Q1803">
        <v>0</v>
      </c>
      <c r="R1803">
        <f ca="1">IF(Homes[[#This Row],[yr_renovated]]&gt;0, YEAR(TODAY())-Homes[[#This Row],[yr_renovated]], YEAR(TODAY())-Homes[[#This Row],[yr_built]])</f>
        <v>22</v>
      </c>
      <c r="S1803">
        <v>2</v>
      </c>
      <c r="T1803" s="2">
        <v>41794</v>
      </c>
      <c r="U1803" s="3">
        <v>3</v>
      </c>
      <c r="V1803" s="4">
        <f>IFERROR(Homes[[#This Row],[sqft_above]]+Homes[[#This Row],[sqft_basement]]," ")</f>
        <v>2920</v>
      </c>
      <c r="W1803" s="4">
        <v>11440</v>
      </c>
      <c r="X1803">
        <v>0</v>
      </c>
      <c r="Y1803">
        <v>0</v>
      </c>
      <c r="Z1803">
        <v>3</v>
      </c>
      <c r="AA1803" s="4">
        <v>2920</v>
      </c>
      <c r="AB1803" s="4">
        <v>0</v>
      </c>
      <c r="AC1803">
        <v>2003</v>
      </c>
      <c r="AD1803" t="s">
        <v>1930</v>
      </c>
      <c r="AE1803" t="s">
        <v>100</v>
      </c>
      <c r="AF1803" t="s">
        <v>987</v>
      </c>
    </row>
    <row r="1804" spans="1:32">
      <c r="A1804" t="str">
        <f>PROPER(TRIM(Homes[[#This Row],[street]]))</f>
        <v>1141 Se 11Th St</v>
      </c>
      <c r="B1804" t="str">
        <f>PROPER(TRIM(Homes[[#This Row],[city]]))</f>
        <v>North Bend</v>
      </c>
      <c r="C1804" t="str">
        <f>_xlfn.TEXTBEFORE(Homes[[#This Row],[statezip]]," ")</f>
        <v>WA</v>
      </c>
      <c r="D1804" s="6" t="str">
        <f>_xlfn.TEXTAFTER(Homes[[#This Row],[statezip]]," ")</f>
        <v>98045</v>
      </c>
      <c r="E1804" s="1">
        <v>499990</v>
      </c>
      <c r="F1804">
        <v>4</v>
      </c>
      <c r="G1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04" s="3" t="str">
        <f>Homes[[#This Row],[bedrooms]] &amp; " bd | " &amp; TEXT(Homes[[#This Row],[bathrooms]],"0.##") &amp; " ba"</f>
        <v>4 bd | 2.75 ba</v>
      </c>
      <c r="I1804" s="4">
        <v>2910</v>
      </c>
      <c r="J1804" s="1">
        <f>IFERROR(Homes[[#This Row],[price]]/Homes[[#This Row],[sqft_living]]," ")</f>
        <v>171.81786941580756</v>
      </c>
      <c r="K1804" s="4">
        <f>IFERROR(Homes[[#This Row],[sqft_lot]]/43560," ")</f>
        <v>0.14540863177226815</v>
      </c>
      <c r="L1804" t="str">
        <f>IF(Homes[[#This Row],[waterfront]]=1, "Yes","No")</f>
        <v>No</v>
      </c>
      <c r="M1804" s="4" t="str">
        <f>IF(Homes[[#This Row],[sqft_basement]]&gt;0, "Yes","No")</f>
        <v>No</v>
      </c>
      <c r="N1804" t="str">
        <f>CHOOSE(Homes[[#This Row],[view]]+1, "None","Fair","Good","Great","Excellent")</f>
        <v>None</v>
      </c>
      <c r="O1804" t="str">
        <f>CHOOSE(Homes[[#This Row],[condition]], "Poor","Fair","Average","Good","Excellent")</f>
        <v>Average</v>
      </c>
      <c r="P1804">
        <f ca="1">YEAR(TODAY())-Homes[[#This Row],[yr_built]]</f>
        <v>12</v>
      </c>
      <c r="Q1804">
        <v>1923</v>
      </c>
      <c r="R1804">
        <f ca="1">IF(Homes[[#This Row],[yr_renovated]]&gt;0, YEAR(TODAY())-Homes[[#This Row],[yr_renovated]], YEAR(TODAY())-Homes[[#This Row],[yr_built]])</f>
        <v>102</v>
      </c>
      <c r="S1804">
        <v>2</v>
      </c>
      <c r="T1804" s="2">
        <v>41821</v>
      </c>
      <c r="U1804" s="3">
        <v>2.75</v>
      </c>
      <c r="V1804" s="4">
        <f>IFERROR(Homes[[#This Row],[sqft_above]]+Homes[[#This Row],[sqft_basement]]," ")</f>
        <v>2910</v>
      </c>
      <c r="W1804" s="4">
        <v>6334</v>
      </c>
      <c r="X1804">
        <v>0</v>
      </c>
      <c r="Y1804">
        <v>0</v>
      </c>
      <c r="Z1804">
        <v>3</v>
      </c>
      <c r="AA1804" s="4">
        <v>2910</v>
      </c>
      <c r="AB1804" s="4">
        <v>0</v>
      </c>
      <c r="AC1804">
        <v>2013</v>
      </c>
      <c r="AD1804" t="s">
        <v>1931</v>
      </c>
      <c r="AE1804" t="s">
        <v>624</v>
      </c>
      <c r="AF1804" t="s">
        <v>625</v>
      </c>
    </row>
    <row r="1805" spans="1:32">
      <c r="A1805" t="str">
        <f>PROPER(TRIM(Homes[[#This Row],[street]]))</f>
        <v>26508 Ne Kennedy Dr</v>
      </c>
      <c r="B1805" t="str">
        <f>PROPER(TRIM(Homes[[#This Row],[city]]))</f>
        <v>Duvall</v>
      </c>
      <c r="C1805" t="str">
        <f>_xlfn.TEXTBEFORE(Homes[[#This Row],[statezip]]," ")</f>
        <v>WA</v>
      </c>
      <c r="D1805" s="6" t="str">
        <f>_xlfn.TEXTAFTER(Homes[[#This Row],[statezip]]," ")</f>
        <v>98019</v>
      </c>
      <c r="E1805" s="1">
        <v>499950</v>
      </c>
      <c r="F1805">
        <v>3</v>
      </c>
      <c r="G1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05" s="3" t="str">
        <f>Homes[[#This Row],[bedrooms]] &amp; " bd | " &amp; TEXT(Homes[[#This Row],[bathrooms]],"0.##") &amp; " ba"</f>
        <v>3 bd | 2.5 ba</v>
      </c>
      <c r="I1805" s="4">
        <v>2370</v>
      </c>
      <c r="J1805" s="1">
        <f>IFERROR(Homes[[#This Row],[price]]/Homes[[#This Row],[sqft_living]]," ")</f>
        <v>210.9493670886076</v>
      </c>
      <c r="K1805" s="4">
        <f>IFERROR(Homes[[#This Row],[sqft_lot]]/43560," ")</f>
        <v>0.2927685950413223</v>
      </c>
      <c r="L1805" t="str">
        <f>IF(Homes[[#This Row],[waterfront]]=1, "Yes","No")</f>
        <v>No</v>
      </c>
      <c r="M1805" s="4" t="str">
        <f>IF(Homes[[#This Row],[sqft_basement]]&gt;0, "Yes","No")</f>
        <v>No</v>
      </c>
      <c r="N1805" t="str">
        <f>CHOOSE(Homes[[#This Row],[view]]+1, "None","Fair","Good","Great","Excellent")</f>
        <v>None</v>
      </c>
      <c r="O1805" t="str">
        <f>CHOOSE(Homes[[#This Row],[condition]], "Poor","Fair","Average","Good","Excellent")</f>
        <v>Average</v>
      </c>
      <c r="P1805">
        <f ca="1">YEAR(TODAY())-Homes[[#This Row],[yr_built]]</f>
        <v>24</v>
      </c>
      <c r="Q1805">
        <v>0</v>
      </c>
      <c r="R1805">
        <f ca="1">IF(Homes[[#This Row],[yr_renovated]]&gt;0, YEAR(TODAY())-Homes[[#This Row],[yr_renovated]], YEAR(TODAY())-Homes[[#This Row],[yr_built]])</f>
        <v>24</v>
      </c>
      <c r="S1805">
        <v>2</v>
      </c>
      <c r="T1805" s="2">
        <v>41795</v>
      </c>
      <c r="U1805" s="3">
        <v>2.5</v>
      </c>
      <c r="V1805" s="4">
        <f>IFERROR(Homes[[#This Row],[sqft_above]]+Homes[[#This Row],[sqft_basement]]," ")</f>
        <v>2370</v>
      </c>
      <c r="W1805" s="4">
        <v>12753</v>
      </c>
      <c r="X1805">
        <v>0</v>
      </c>
      <c r="Y1805">
        <v>0</v>
      </c>
      <c r="Z1805">
        <v>3</v>
      </c>
      <c r="AA1805" s="4">
        <v>2370</v>
      </c>
      <c r="AB1805" s="4">
        <v>0</v>
      </c>
      <c r="AC1805">
        <v>2001</v>
      </c>
      <c r="AD1805" t="s">
        <v>1932</v>
      </c>
      <c r="AE1805" t="s">
        <v>451</v>
      </c>
      <c r="AF1805" t="s">
        <v>452</v>
      </c>
    </row>
    <row r="1806" spans="1:32">
      <c r="A1806" t="str">
        <f>PROPER(TRIM(Homes[[#This Row],[street]]))</f>
        <v>14812 113Th Ave Ne</v>
      </c>
      <c r="B1806" t="str">
        <f>PROPER(TRIM(Homes[[#This Row],[city]]))</f>
        <v>Kirkland</v>
      </c>
      <c r="C1806" t="str">
        <f>_xlfn.TEXTBEFORE(Homes[[#This Row],[statezip]]," ")</f>
        <v>WA</v>
      </c>
      <c r="D1806" s="6" t="str">
        <f>_xlfn.TEXTAFTER(Homes[[#This Row],[statezip]]," ")</f>
        <v>98034</v>
      </c>
      <c r="E1806" s="1">
        <v>499950</v>
      </c>
      <c r="F1806">
        <v>4</v>
      </c>
      <c r="G1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06" s="3" t="str">
        <f>Homes[[#This Row],[bedrooms]] &amp; " bd | " &amp; TEXT(Homes[[#This Row],[bathrooms]],"0.##") &amp; " ba"</f>
        <v>4 bd | 1.75 ba</v>
      </c>
      <c r="I1806" s="4">
        <v>1520</v>
      </c>
      <c r="J1806" s="1">
        <f>IFERROR(Homes[[#This Row],[price]]/Homes[[#This Row],[sqft_living]]," ")</f>
        <v>328.91447368421052</v>
      </c>
      <c r="K1806" s="4">
        <f>IFERROR(Homes[[#This Row],[sqft_lot]]/43560," ")</f>
        <v>0.17676767676767677</v>
      </c>
      <c r="L1806" t="str">
        <f>IF(Homes[[#This Row],[waterfront]]=1, "Yes","No")</f>
        <v>No</v>
      </c>
      <c r="M1806" s="4" t="str">
        <f>IF(Homes[[#This Row],[sqft_basement]]&gt;0, "Yes","No")</f>
        <v>No</v>
      </c>
      <c r="N1806" t="str">
        <f>CHOOSE(Homes[[#This Row],[view]]+1, "None","Fair","Good","Great","Excellent")</f>
        <v>None</v>
      </c>
      <c r="O1806" t="str">
        <f>CHOOSE(Homes[[#This Row],[condition]], "Poor","Fair","Average","Good","Excellent")</f>
        <v>Good</v>
      </c>
      <c r="P1806">
        <f ca="1">YEAR(TODAY())-Homes[[#This Row],[yr_built]]</f>
        <v>58</v>
      </c>
      <c r="Q1806">
        <v>0</v>
      </c>
      <c r="R1806">
        <f ca="1">IF(Homes[[#This Row],[yr_renovated]]&gt;0, YEAR(TODAY())-Homes[[#This Row],[yr_renovated]], YEAR(TODAY())-Homes[[#This Row],[yr_built]])</f>
        <v>58</v>
      </c>
      <c r="S1806">
        <v>1</v>
      </c>
      <c r="T1806" s="2">
        <v>41830</v>
      </c>
      <c r="U1806" s="3">
        <v>1.75</v>
      </c>
      <c r="V1806" s="4">
        <f>IFERROR(Homes[[#This Row],[sqft_above]]+Homes[[#This Row],[sqft_basement]]," ")</f>
        <v>1520</v>
      </c>
      <c r="W1806" s="4">
        <v>7700</v>
      </c>
      <c r="X1806">
        <v>0</v>
      </c>
      <c r="Y1806">
        <v>0</v>
      </c>
      <c r="Z1806">
        <v>4</v>
      </c>
      <c r="AA1806" s="4">
        <v>1520</v>
      </c>
      <c r="AB1806" s="4">
        <v>0</v>
      </c>
      <c r="AC1806">
        <v>1967</v>
      </c>
      <c r="AD1806" t="s">
        <v>1933</v>
      </c>
      <c r="AE1806" t="s">
        <v>46</v>
      </c>
      <c r="AF1806" t="s">
        <v>47</v>
      </c>
    </row>
    <row r="1807" spans="1:32">
      <c r="A1807" t="str">
        <f>PROPER(TRIM(Homes[[#This Row],[street]]))</f>
        <v>18460 Se 143Rd St</v>
      </c>
      <c r="B1807" t="str">
        <f>PROPER(TRIM(Homes[[#This Row],[city]]))</f>
        <v>Renton</v>
      </c>
      <c r="C1807" t="str">
        <f>_xlfn.TEXTBEFORE(Homes[[#This Row],[statezip]]," ")</f>
        <v>WA</v>
      </c>
      <c r="D1807" s="6" t="str">
        <f>_xlfn.TEXTAFTER(Homes[[#This Row],[statezip]]," ")</f>
        <v>98059</v>
      </c>
      <c r="E1807" s="1">
        <v>499950</v>
      </c>
      <c r="F1807">
        <v>5</v>
      </c>
      <c r="G1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07" s="3" t="str">
        <f>Homes[[#This Row],[bedrooms]] &amp; " bd | " &amp; TEXT(Homes[[#This Row],[bathrooms]],"0.##") &amp; " ba"</f>
        <v>5 bd | 3.5 ba</v>
      </c>
      <c r="I1807" s="4">
        <v>3200</v>
      </c>
      <c r="J1807" s="1">
        <f>IFERROR(Homes[[#This Row],[price]]/Homes[[#This Row],[sqft_living]]," ")</f>
        <v>156.234375</v>
      </c>
      <c r="K1807" s="4">
        <f>IFERROR(Homes[[#This Row],[sqft_lot]]/43560," ")</f>
        <v>1</v>
      </c>
      <c r="L1807" t="str">
        <f>IF(Homes[[#This Row],[waterfront]]=1, "Yes","No")</f>
        <v>No</v>
      </c>
      <c r="M1807" s="4" t="str">
        <f>IF(Homes[[#This Row],[sqft_basement]]&gt;0, "Yes","No")</f>
        <v>No</v>
      </c>
      <c r="N1807" t="str">
        <f>CHOOSE(Homes[[#This Row],[view]]+1, "None","Fair","Good","Great","Excellent")</f>
        <v>None</v>
      </c>
      <c r="O1807" t="str">
        <f>CHOOSE(Homes[[#This Row],[condition]], "Poor","Fair","Average","Good","Excellent")</f>
        <v>Average</v>
      </c>
      <c r="P1807">
        <f ca="1">YEAR(TODAY())-Homes[[#This Row],[yr_built]]</f>
        <v>36</v>
      </c>
      <c r="Q1807">
        <v>0</v>
      </c>
      <c r="R1807">
        <f ca="1">IF(Homes[[#This Row],[yr_renovated]]&gt;0, YEAR(TODAY())-Homes[[#This Row],[yr_renovated]], YEAR(TODAY())-Homes[[#This Row],[yr_built]])</f>
        <v>36</v>
      </c>
      <c r="S1807">
        <v>2</v>
      </c>
      <c r="T1807" s="2">
        <v>41779</v>
      </c>
      <c r="U1807" s="3">
        <v>3.5</v>
      </c>
      <c r="V1807" s="4">
        <f>IFERROR(Homes[[#This Row],[sqft_above]]+Homes[[#This Row],[sqft_basement]]," ")</f>
        <v>3200</v>
      </c>
      <c r="W1807" s="4">
        <v>43560</v>
      </c>
      <c r="X1807">
        <v>0</v>
      </c>
      <c r="Y1807">
        <v>0</v>
      </c>
      <c r="Z1807">
        <v>3</v>
      </c>
      <c r="AA1807" s="4">
        <v>3200</v>
      </c>
      <c r="AB1807" s="4">
        <v>0</v>
      </c>
      <c r="AC1807">
        <v>1989</v>
      </c>
      <c r="AD1807" t="s">
        <v>1934</v>
      </c>
      <c r="AE1807" t="s">
        <v>319</v>
      </c>
      <c r="AF1807" t="s">
        <v>282</v>
      </c>
    </row>
    <row r="1808" spans="1:32">
      <c r="A1808" t="str">
        <f>PROPER(TRIM(Homes[[#This Row],[street]]))</f>
        <v>19296-19336 102Nd Ave Se</v>
      </c>
      <c r="B1808" t="str">
        <f>PROPER(TRIM(Homes[[#This Row],[city]]))</f>
        <v>Renton</v>
      </c>
      <c r="C1808" t="str">
        <f>_xlfn.TEXTBEFORE(Homes[[#This Row],[statezip]]," ")</f>
        <v>WA</v>
      </c>
      <c r="D1808" s="6" t="str">
        <f>_xlfn.TEXTAFTER(Homes[[#This Row],[statezip]]," ")</f>
        <v>98055</v>
      </c>
      <c r="E1808" s="1">
        <v>499950</v>
      </c>
      <c r="F1808">
        <v>4</v>
      </c>
      <c r="G1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08" s="3" t="str">
        <f>Homes[[#This Row],[bedrooms]] &amp; " bd | " &amp; TEXT(Homes[[#This Row],[bathrooms]],"0.##") &amp; " ba"</f>
        <v>4 bd | 2.5 ba</v>
      </c>
      <c r="I1808" s="4">
        <v>2798</v>
      </c>
      <c r="J1808" s="1">
        <f>IFERROR(Homes[[#This Row],[price]]/Homes[[#This Row],[sqft_living]]," ")</f>
        <v>178.68120085775553</v>
      </c>
      <c r="K1808" s="4">
        <f>IFERROR(Homes[[#This Row],[sqft_lot]]/43560," ")</f>
        <v>0.10268595041322313</v>
      </c>
      <c r="L1808" t="str">
        <f>IF(Homes[[#This Row],[waterfront]]=1, "Yes","No")</f>
        <v>No</v>
      </c>
      <c r="M1808" s="4" t="str">
        <f>IF(Homes[[#This Row],[sqft_basement]]&gt;0, "Yes","No")</f>
        <v>No</v>
      </c>
      <c r="N1808" t="str">
        <f>CHOOSE(Homes[[#This Row],[view]]+1, "None","Fair","Good","Great","Excellent")</f>
        <v>None</v>
      </c>
      <c r="O1808" t="str">
        <f>CHOOSE(Homes[[#This Row],[condition]], "Poor","Fair","Average","Good","Excellent")</f>
        <v>Average</v>
      </c>
      <c r="P1808">
        <f ca="1">YEAR(TODAY())-Homes[[#This Row],[yr_built]]</f>
        <v>13</v>
      </c>
      <c r="Q1808">
        <v>1912</v>
      </c>
      <c r="R1808">
        <f ca="1">IF(Homes[[#This Row],[yr_renovated]]&gt;0, YEAR(TODAY())-Homes[[#This Row],[yr_renovated]], YEAR(TODAY())-Homes[[#This Row],[yr_built]])</f>
        <v>113</v>
      </c>
      <c r="S1808">
        <v>2</v>
      </c>
      <c r="T1808" s="2">
        <v>41787</v>
      </c>
      <c r="U1808" s="3">
        <v>2.5</v>
      </c>
      <c r="V1808" s="4">
        <f>IFERROR(Homes[[#This Row],[sqft_above]]+Homes[[#This Row],[sqft_basement]]," ")</f>
        <v>2798</v>
      </c>
      <c r="W1808" s="4">
        <v>4473</v>
      </c>
      <c r="X1808">
        <v>0</v>
      </c>
      <c r="Y1808">
        <v>0</v>
      </c>
      <c r="Z1808">
        <v>3</v>
      </c>
      <c r="AA1808" s="4">
        <v>2798</v>
      </c>
      <c r="AB1808" s="4">
        <v>0</v>
      </c>
      <c r="AC1808">
        <v>2012</v>
      </c>
      <c r="AD1808" t="s">
        <v>1935</v>
      </c>
      <c r="AE1808" t="s">
        <v>319</v>
      </c>
      <c r="AF1808" t="s">
        <v>1614</v>
      </c>
    </row>
    <row r="1809" spans="1:32">
      <c r="A1809" t="str">
        <f>PROPER(TRIM(Homes[[#This Row],[street]]))</f>
        <v>2008 Yale Ave E</v>
      </c>
      <c r="B1809" t="str">
        <f>PROPER(TRIM(Homes[[#This Row],[city]]))</f>
        <v>Seattle</v>
      </c>
      <c r="C1809" t="str">
        <f>_xlfn.TEXTBEFORE(Homes[[#This Row],[statezip]]," ")</f>
        <v>WA</v>
      </c>
      <c r="D1809" s="6" t="str">
        <f>_xlfn.TEXTAFTER(Homes[[#This Row],[statezip]]," ")</f>
        <v>98102</v>
      </c>
      <c r="E1809" s="1">
        <v>499950</v>
      </c>
      <c r="F1809">
        <v>2</v>
      </c>
      <c r="G1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09" s="3" t="str">
        <f>Homes[[#This Row],[bedrooms]] &amp; " bd | " &amp; TEXT(Homes[[#This Row],[bathrooms]],"0.##") &amp; " ba"</f>
        <v>2 bd | 2.25 ba</v>
      </c>
      <c r="I1809" s="4">
        <v>1060</v>
      </c>
      <c r="J1809" s="1">
        <f>IFERROR(Homes[[#This Row],[price]]/Homes[[#This Row],[sqft_living]]," ")</f>
        <v>471.65094339622641</v>
      </c>
      <c r="K1809" s="4">
        <f>IFERROR(Homes[[#This Row],[sqft_lot]]/43560," ")</f>
        <v>2.773186409550046E-2</v>
      </c>
      <c r="L1809" t="str">
        <f>IF(Homes[[#This Row],[waterfront]]=1, "Yes","No")</f>
        <v>No</v>
      </c>
      <c r="M1809" s="4" t="str">
        <f>IF(Homes[[#This Row],[sqft_basement]]&gt;0, "Yes","No")</f>
        <v>Yes</v>
      </c>
      <c r="N1809" t="str">
        <f>CHOOSE(Homes[[#This Row],[view]]+1, "None","Fair","Good","Great","Excellent")</f>
        <v>None</v>
      </c>
      <c r="O1809" t="str">
        <f>CHOOSE(Homes[[#This Row],[condition]], "Poor","Fair","Average","Good","Excellent")</f>
        <v>Average</v>
      </c>
      <c r="P1809">
        <f ca="1">YEAR(TODAY())-Homes[[#This Row],[yr_built]]</f>
        <v>20</v>
      </c>
      <c r="Q1809">
        <v>0</v>
      </c>
      <c r="R1809">
        <f ca="1">IF(Homes[[#This Row],[yr_renovated]]&gt;0, YEAR(TODAY())-Homes[[#This Row],[yr_renovated]], YEAR(TODAY())-Homes[[#This Row],[yr_built]])</f>
        <v>20</v>
      </c>
      <c r="S1809">
        <v>2</v>
      </c>
      <c r="T1809" s="2">
        <v>41800</v>
      </c>
      <c r="U1809" s="3">
        <v>2.25</v>
      </c>
      <c r="V1809" s="4">
        <f>IFERROR(Homes[[#This Row],[sqft_above]]+Homes[[#This Row],[sqft_basement]]," ")</f>
        <v>1060</v>
      </c>
      <c r="W1809" s="4">
        <v>1208</v>
      </c>
      <c r="X1809">
        <v>0</v>
      </c>
      <c r="Y1809">
        <v>0</v>
      </c>
      <c r="Z1809">
        <v>3</v>
      </c>
      <c r="AA1809" s="4">
        <v>940</v>
      </c>
      <c r="AB1809" s="4">
        <v>120</v>
      </c>
      <c r="AC1809">
        <v>2005</v>
      </c>
      <c r="AD1809" t="s">
        <v>1568</v>
      </c>
      <c r="AE1809" t="s">
        <v>49</v>
      </c>
      <c r="AF1809" t="s">
        <v>89</v>
      </c>
    </row>
    <row r="1810" spans="1:32">
      <c r="A1810" t="str">
        <f>PROPER(TRIM(Homes[[#This Row],[street]]))</f>
        <v>2537 13Th Ave W</v>
      </c>
      <c r="B1810" t="str">
        <f>PROPER(TRIM(Homes[[#This Row],[city]]))</f>
        <v>Seattle</v>
      </c>
      <c r="C1810" t="str">
        <f>_xlfn.TEXTBEFORE(Homes[[#This Row],[statezip]]," ")</f>
        <v>WA</v>
      </c>
      <c r="D1810" s="6" t="str">
        <f>_xlfn.TEXTAFTER(Homes[[#This Row],[statezip]]," ")</f>
        <v>98119</v>
      </c>
      <c r="E1810" s="1">
        <v>499950</v>
      </c>
      <c r="F1810">
        <v>3</v>
      </c>
      <c r="G1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0" s="3" t="str">
        <f>Homes[[#This Row],[bedrooms]] &amp; " bd | " &amp; TEXT(Homes[[#This Row],[bathrooms]],"0.##") &amp; " ba"</f>
        <v>3 bd | 2.5 ba</v>
      </c>
      <c r="I1810" s="4">
        <v>1520</v>
      </c>
      <c r="J1810" s="1">
        <f>IFERROR(Homes[[#This Row],[price]]/Homes[[#This Row],[sqft_living]]," ")</f>
        <v>328.91447368421052</v>
      </c>
      <c r="K1810" s="4">
        <f>IFERROR(Homes[[#This Row],[sqft_lot]]/43560," ")</f>
        <v>5.0688705234159782E-2</v>
      </c>
      <c r="L1810" t="str">
        <f>IF(Homes[[#This Row],[waterfront]]=1, "Yes","No")</f>
        <v>No</v>
      </c>
      <c r="M1810" s="4" t="str">
        <f>IF(Homes[[#This Row],[sqft_basement]]&gt;0, "Yes","No")</f>
        <v>Yes</v>
      </c>
      <c r="N1810" t="str">
        <f>CHOOSE(Homes[[#This Row],[view]]+1, "None","Fair","Good","Great","Excellent")</f>
        <v>None</v>
      </c>
      <c r="O1810" t="str">
        <f>CHOOSE(Homes[[#This Row],[condition]], "Poor","Fair","Average","Good","Excellent")</f>
        <v>Average</v>
      </c>
      <c r="P1810">
        <f ca="1">YEAR(TODAY())-Homes[[#This Row],[yr_built]]</f>
        <v>18</v>
      </c>
      <c r="Q1810">
        <v>0</v>
      </c>
      <c r="R1810">
        <f ca="1">IF(Homes[[#This Row],[yr_renovated]]&gt;0, YEAR(TODAY())-Homes[[#This Row],[yr_renovated]], YEAR(TODAY())-Homes[[#This Row],[yr_built]])</f>
        <v>18</v>
      </c>
      <c r="S1810">
        <v>2</v>
      </c>
      <c r="T1810" s="2">
        <v>41794</v>
      </c>
      <c r="U1810" s="3">
        <v>2.5</v>
      </c>
      <c r="V1810" s="4">
        <f>IFERROR(Homes[[#This Row],[sqft_above]]+Homes[[#This Row],[sqft_basement]]," ")</f>
        <v>1520</v>
      </c>
      <c r="W1810" s="4">
        <v>2208</v>
      </c>
      <c r="X1810">
        <v>0</v>
      </c>
      <c r="Y1810">
        <v>0</v>
      </c>
      <c r="Z1810">
        <v>3</v>
      </c>
      <c r="AA1810" s="4">
        <v>1040</v>
      </c>
      <c r="AB1810" s="4">
        <v>480</v>
      </c>
      <c r="AC1810">
        <v>2007</v>
      </c>
      <c r="AD1810" t="s">
        <v>1936</v>
      </c>
      <c r="AE1810" t="s">
        <v>49</v>
      </c>
      <c r="AF1810" t="s">
        <v>68</v>
      </c>
    </row>
    <row r="1811" spans="1:32">
      <c r="A1811" t="str">
        <f>PROPER(TRIM(Homes[[#This Row],[street]]))</f>
        <v>729 Martin Luther King Jr Way S</v>
      </c>
      <c r="B1811" t="str">
        <f>PROPER(TRIM(Homes[[#This Row],[city]]))</f>
        <v>Seattle</v>
      </c>
      <c r="C1811" t="str">
        <f>_xlfn.TEXTBEFORE(Homes[[#This Row],[statezip]]," ")</f>
        <v>WA</v>
      </c>
      <c r="D1811" s="6" t="str">
        <f>_xlfn.TEXTAFTER(Homes[[#This Row],[statezip]]," ")</f>
        <v>98144</v>
      </c>
      <c r="E1811" s="1">
        <v>499950</v>
      </c>
      <c r="F1811">
        <v>3</v>
      </c>
      <c r="G1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11" s="3" t="str">
        <f>Homes[[#This Row],[bedrooms]] &amp; " bd | " &amp; TEXT(Homes[[#This Row],[bathrooms]],"0.##") &amp; " ba"</f>
        <v>3 bd | 3.5 ba</v>
      </c>
      <c r="I1811" s="4">
        <v>1820</v>
      </c>
      <c r="J1811" s="1">
        <f>IFERROR(Homes[[#This Row],[price]]/Homes[[#This Row],[sqft_living]]," ")</f>
        <v>274.69780219780222</v>
      </c>
      <c r="K1811" s="4">
        <f>IFERROR(Homes[[#This Row],[sqft_lot]]/43560," ")</f>
        <v>3.4458218549127638E-2</v>
      </c>
      <c r="L1811" t="str">
        <f>IF(Homes[[#This Row],[waterfront]]=1, "Yes","No")</f>
        <v>No</v>
      </c>
      <c r="M1811" s="4" t="str">
        <f>IF(Homes[[#This Row],[sqft_basement]]&gt;0, "Yes","No")</f>
        <v>Yes</v>
      </c>
      <c r="N1811" t="str">
        <f>CHOOSE(Homes[[#This Row],[view]]+1, "None","Fair","Good","Great","Excellent")</f>
        <v>None</v>
      </c>
      <c r="O1811" t="str">
        <f>CHOOSE(Homes[[#This Row],[condition]], "Poor","Fair","Average","Good","Excellent")</f>
        <v>Average</v>
      </c>
      <c r="P1811">
        <f ca="1">YEAR(TODAY())-Homes[[#This Row],[yr_built]]</f>
        <v>11</v>
      </c>
      <c r="Q1811">
        <v>0</v>
      </c>
      <c r="R1811">
        <f ca="1">IF(Homes[[#This Row],[yr_renovated]]&gt;0, YEAR(TODAY())-Homes[[#This Row],[yr_renovated]], YEAR(TODAY())-Homes[[#This Row],[yr_built]])</f>
        <v>11</v>
      </c>
      <c r="S1811">
        <v>2</v>
      </c>
      <c r="T1811" s="2">
        <v>41786</v>
      </c>
      <c r="U1811" s="3">
        <v>3.5</v>
      </c>
      <c r="V1811" s="4">
        <f>IFERROR(Homes[[#This Row],[sqft_above]]+Homes[[#This Row],[sqft_basement]]," ")</f>
        <v>1820</v>
      </c>
      <c r="W1811" s="4">
        <v>1501</v>
      </c>
      <c r="X1811">
        <v>0</v>
      </c>
      <c r="Y1811">
        <v>0</v>
      </c>
      <c r="Z1811">
        <v>3</v>
      </c>
      <c r="AA1811" s="4">
        <v>1430</v>
      </c>
      <c r="AB1811" s="4">
        <v>390</v>
      </c>
      <c r="AC1811">
        <v>2014</v>
      </c>
      <c r="AD1811" t="s">
        <v>1937</v>
      </c>
      <c r="AE1811" t="s">
        <v>49</v>
      </c>
      <c r="AF1811" t="s">
        <v>110</v>
      </c>
    </row>
    <row r="1812" spans="1:32">
      <c r="A1812" t="str">
        <f>PROPER(TRIM(Homes[[#This Row],[street]]))</f>
        <v>1733 Ne 88Th St</v>
      </c>
      <c r="B1812" t="str">
        <f>PROPER(TRIM(Homes[[#This Row],[city]]))</f>
        <v>Seattle</v>
      </c>
      <c r="C1812" t="str">
        <f>_xlfn.TEXTBEFORE(Homes[[#This Row],[statezip]]," ")</f>
        <v>WA</v>
      </c>
      <c r="D1812" s="6" t="str">
        <f>_xlfn.TEXTAFTER(Homes[[#This Row],[statezip]]," ")</f>
        <v>98115</v>
      </c>
      <c r="E1812" s="1">
        <v>499950</v>
      </c>
      <c r="F1812">
        <v>3</v>
      </c>
      <c r="G1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12" s="3" t="str">
        <f>Homes[[#This Row],[bedrooms]] &amp; " bd | " &amp; TEXT(Homes[[#This Row],[bathrooms]],"0.##") &amp; " ba"</f>
        <v>3 bd | 1. ba</v>
      </c>
      <c r="I1812" s="4">
        <v>980</v>
      </c>
      <c r="J1812" s="1">
        <f>IFERROR(Homes[[#This Row],[price]]/Homes[[#This Row],[sqft_living]]," ")</f>
        <v>510.15306122448982</v>
      </c>
      <c r="K1812" s="4">
        <f>IFERROR(Homes[[#This Row],[sqft_lot]]/43560," ")</f>
        <v>0.14646464646464646</v>
      </c>
      <c r="L1812" t="str">
        <f>IF(Homes[[#This Row],[waterfront]]=1, "Yes","No")</f>
        <v>No</v>
      </c>
      <c r="M1812" s="4" t="str">
        <f>IF(Homes[[#This Row],[sqft_basement]]&gt;0, "Yes","No")</f>
        <v>Yes</v>
      </c>
      <c r="N1812" t="str">
        <f>CHOOSE(Homes[[#This Row],[view]]+1, "None","Fair","Good","Great","Excellent")</f>
        <v>None</v>
      </c>
      <c r="O1812" t="str">
        <f>CHOOSE(Homes[[#This Row],[condition]], "Poor","Fair","Average","Good","Excellent")</f>
        <v>Average</v>
      </c>
      <c r="P1812">
        <f ca="1">YEAR(TODAY())-Homes[[#This Row],[yr_built]]</f>
        <v>84</v>
      </c>
      <c r="Q1812">
        <v>1994</v>
      </c>
      <c r="R1812">
        <f ca="1">IF(Homes[[#This Row],[yr_renovated]]&gt;0, YEAR(TODAY())-Homes[[#This Row],[yr_renovated]], YEAR(TODAY())-Homes[[#This Row],[yr_built]])</f>
        <v>31</v>
      </c>
      <c r="S1812">
        <v>1</v>
      </c>
      <c r="T1812" s="2">
        <v>41771</v>
      </c>
      <c r="U1812" s="3">
        <v>1</v>
      </c>
      <c r="V1812" s="4">
        <f>IFERROR(Homes[[#This Row],[sqft_above]]+Homes[[#This Row],[sqft_basement]]," ")</f>
        <v>980</v>
      </c>
      <c r="W1812" s="4">
        <v>6380</v>
      </c>
      <c r="X1812">
        <v>0</v>
      </c>
      <c r="Y1812">
        <v>0</v>
      </c>
      <c r="Z1812">
        <v>3</v>
      </c>
      <c r="AA1812" s="4">
        <v>760</v>
      </c>
      <c r="AB1812" s="4">
        <v>220</v>
      </c>
      <c r="AC1812">
        <v>1941</v>
      </c>
      <c r="AD1812" t="s">
        <v>1938</v>
      </c>
      <c r="AE1812" t="s">
        <v>49</v>
      </c>
      <c r="AF1812" t="s">
        <v>154</v>
      </c>
    </row>
    <row r="1813" spans="1:32">
      <c r="A1813" t="str">
        <f>PROPER(TRIM(Homes[[#This Row],[street]]))</f>
        <v>611 N 46Th St</v>
      </c>
      <c r="B1813" t="str">
        <f>PROPER(TRIM(Homes[[#This Row],[city]]))</f>
        <v>Seattle</v>
      </c>
      <c r="C1813" t="str">
        <f>_xlfn.TEXTBEFORE(Homes[[#This Row],[statezip]]," ")</f>
        <v>WA</v>
      </c>
      <c r="D1813" s="6" t="str">
        <f>_xlfn.TEXTAFTER(Homes[[#This Row],[statezip]]," ")</f>
        <v>98103</v>
      </c>
      <c r="E1813" s="1">
        <v>499950</v>
      </c>
      <c r="F1813">
        <v>3</v>
      </c>
      <c r="G1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13" s="3" t="str">
        <f>Homes[[#This Row],[bedrooms]] &amp; " bd | " &amp; TEXT(Homes[[#This Row],[bathrooms]],"0.##") &amp; " ba"</f>
        <v>3 bd | 1. ba</v>
      </c>
      <c r="I1813" s="4">
        <v>1830</v>
      </c>
      <c r="J1813" s="1">
        <f>IFERROR(Homes[[#This Row],[price]]/Homes[[#This Row],[sqft_living]]," ")</f>
        <v>273.19672131147541</v>
      </c>
      <c r="K1813" s="4">
        <f>IFERROR(Homes[[#This Row],[sqft_lot]]/43560," ")</f>
        <v>6.8870523415977963E-2</v>
      </c>
      <c r="L1813" t="str">
        <f>IF(Homes[[#This Row],[waterfront]]=1, "Yes","No")</f>
        <v>No</v>
      </c>
      <c r="M1813" s="4" t="str">
        <f>IF(Homes[[#This Row],[sqft_basement]]&gt;0, "Yes","No")</f>
        <v>Yes</v>
      </c>
      <c r="N1813" t="str">
        <f>CHOOSE(Homes[[#This Row],[view]]+1, "None","Fair","Good","Great","Excellent")</f>
        <v>None</v>
      </c>
      <c r="O1813" t="str">
        <f>CHOOSE(Homes[[#This Row],[condition]], "Poor","Fair","Average","Good","Excellent")</f>
        <v>Average</v>
      </c>
      <c r="P1813">
        <f ca="1">YEAR(TODAY())-Homes[[#This Row],[yr_built]]</f>
        <v>99</v>
      </c>
      <c r="Q1813">
        <v>2003</v>
      </c>
      <c r="R1813">
        <f ca="1">IF(Homes[[#This Row],[yr_renovated]]&gt;0, YEAR(TODAY())-Homes[[#This Row],[yr_renovated]], YEAR(TODAY())-Homes[[#This Row],[yr_built]])</f>
        <v>22</v>
      </c>
      <c r="S1813">
        <v>1.5</v>
      </c>
      <c r="T1813" s="2">
        <v>41803</v>
      </c>
      <c r="U1813" s="3">
        <v>1</v>
      </c>
      <c r="V1813" s="4">
        <f>IFERROR(Homes[[#This Row],[sqft_above]]+Homes[[#This Row],[sqft_basement]]," ")</f>
        <v>1830</v>
      </c>
      <c r="W1813" s="4">
        <v>3000</v>
      </c>
      <c r="X1813">
        <v>0</v>
      </c>
      <c r="Y1813">
        <v>0</v>
      </c>
      <c r="Z1813">
        <v>3</v>
      </c>
      <c r="AA1813" s="4">
        <v>1430</v>
      </c>
      <c r="AB1813" s="4">
        <v>400</v>
      </c>
      <c r="AC1813">
        <v>1926</v>
      </c>
      <c r="AD1813" t="s">
        <v>1939</v>
      </c>
      <c r="AE1813" t="s">
        <v>49</v>
      </c>
      <c r="AF1813" t="s">
        <v>172</v>
      </c>
    </row>
    <row r="1814" spans="1:32">
      <c r="A1814" t="str">
        <f>PROPER(TRIM(Homes[[#This Row],[street]]))</f>
        <v>30929 Ne Cherry Valley Rd</v>
      </c>
      <c r="B1814" t="str">
        <f>PROPER(TRIM(Homes[[#This Row],[city]]))</f>
        <v>Duvall</v>
      </c>
      <c r="C1814" t="str">
        <f>_xlfn.TEXTBEFORE(Homes[[#This Row],[statezip]]," ")</f>
        <v>WA</v>
      </c>
      <c r="D1814" s="6" t="str">
        <f>_xlfn.TEXTAFTER(Homes[[#This Row],[statezip]]," ")</f>
        <v>98019</v>
      </c>
      <c r="E1814" s="1">
        <v>499500</v>
      </c>
      <c r="F1814">
        <v>3</v>
      </c>
      <c r="G1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4" s="3" t="str">
        <f>Homes[[#This Row],[bedrooms]] &amp; " bd | " &amp; TEXT(Homes[[#This Row],[bathrooms]],"0.##") &amp; " ba"</f>
        <v>3 bd | 2.5 ba</v>
      </c>
      <c r="I1814" s="4">
        <v>2520</v>
      </c>
      <c r="J1814" s="1">
        <f>IFERROR(Homes[[#This Row],[price]]/Homes[[#This Row],[sqft_living]]," ")</f>
        <v>198.21428571428572</v>
      </c>
      <c r="K1814" s="4">
        <f>IFERROR(Homes[[#This Row],[sqft_lot]]/43560," ")</f>
        <v>1.2199954086317724</v>
      </c>
      <c r="L1814" t="str">
        <f>IF(Homes[[#This Row],[waterfront]]=1, "Yes","No")</f>
        <v>No</v>
      </c>
      <c r="M1814" s="4" t="str">
        <f>IF(Homes[[#This Row],[sqft_basement]]&gt;0, "Yes","No")</f>
        <v>No</v>
      </c>
      <c r="N1814" t="str">
        <f>CHOOSE(Homes[[#This Row],[view]]+1, "None","Fair","Good","Great","Excellent")</f>
        <v>None</v>
      </c>
      <c r="O1814" t="str">
        <f>CHOOSE(Homes[[#This Row],[condition]], "Poor","Fair","Average","Good","Excellent")</f>
        <v>Average</v>
      </c>
      <c r="P1814">
        <f ca="1">YEAR(TODAY())-Homes[[#This Row],[yr_built]]</f>
        <v>37</v>
      </c>
      <c r="Q1814">
        <v>2000</v>
      </c>
      <c r="R1814">
        <f ca="1">IF(Homes[[#This Row],[yr_renovated]]&gt;0, YEAR(TODAY())-Homes[[#This Row],[yr_renovated]], YEAR(TODAY())-Homes[[#This Row],[yr_built]])</f>
        <v>25</v>
      </c>
      <c r="S1814">
        <v>1.5</v>
      </c>
      <c r="T1814" s="2">
        <v>41795</v>
      </c>
      <c r="U1814" s="3">
        <v>2.5</v>
      </c>
      <c r="V1814" s="4">
        <f>IFERROR(Homes[[#This Row],[sqft_above]]+Homes[[#This Row],[sqft_basement]]," ")</f>
        <v>2520</v>
      </c>
      <c r="W1814" s="4">
        <v>53143</v>
      </c>
      <c r="X1814">
        <v>0</v>
      </c>
      <c r="Y1814">
        <v>0</v>
      </c>
      <c r="Z1814">
        <v>3</v>
      </c>
      <c r="AA1814" s="4">
        <v>2520</v>
      </c>
      <c r="AB1814" s="4">
        <v>0</v>
      </c>
      <c r="AC1814">
        <v>1988</v>
      </c>
      <c r="AD1814" t="s">
        <v>1940</v>
      </c>
      <c r="AE1814" t="s">
        <v>451</v>
      </c>
      <c r="AF1814" t="s">
        <v>452</v>
      </c>
    </row>
    <row r="1815" spans="1:32">
      <c r="A1815" t="str">
        <f>PROPER(TRIM(Homes[[#This Row],[street]]))</f>
        <v>14239 183Rd Ave Se</v>
      </c>
      <c r="B1815" t="str">
        <f>PROPER(TRIM(Homes[[#This Row],[city]]))</f>
        <v>Renton</v>
      </c>
      <c r="C1815" t="str">
        <f>_xlfn.TEXTBEFORE(Homes[[#This Row],[statezip]]," ")</f>
        <v>WA</v>
      </c>
      <c r="D1815" s="6" t="str">
        <f>_xlfn.TEXTAFTER(Homes[[#This Row],[statezip]]," ")</f>
        <v>98059</v>
      </c>
      <c r="E1815" s="1">
        <v>499500</v>
      </c>
      <c r="F1815">
        <v>3</v>
      </c>
      <c r="G1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5" s="3" t="str">
        <f>Homes[[#This Row],[bedrooms]] &amp; " bd | " &amp; TEXT(Homes[[#This Row],[bathrooms]],"0.##") &amp; " ba"</f>
        <v>3 bd | 2.5 ba</v>
      </c>
      <c r="I1815" s="4">
        <v>2970</v>
      </c>
      <c r="J1815" s="1">
        <f>IFERROR(Homes[[#This Row],[price]]/Homes[[#This Row],[sqft_living]]," ")</f>
        <v>168.18181818181819</v>
      </c>
      <c r="K1815" s="4">
        <f>IFERROR(Homes[[#This Row],[sqft_lot]]/43560," ")</f>
        <v>0.50291551882460972</v>
      </c>
      <c r="L1815" t="str">
        <f>IF(Homes[[#This Row],[waterfront]]=1, "Yes","No")</f>
        <v>No</v>
      </c>
      <c r="M1815" s="4" t="str">
        <f>IF(Homes[[#This Row],[sqft_basement]]&gt;0, "Yes","No")</f>
        <v>No</v>
      </c>
      <c r="N1815" t="str">
        <f>CHOOSE(Homes[[#This Row],[view]]+1, "None","Fair","Good","Great","Excellent")</f>
        <v>None</v>
      </c>
      <c r="O1815" t="str">
        <f>CHOOSE(Homes[[#This Row],[condition]], "Poor","Fair","Average","Good","Excellent")</f>
        <v>Average</v>
      </c>
      <c r="P1815">
        <f ca="1">YEAR(TODAY())-Homes[[#This Row],[yr_built]]</f>
        <v>27</v>
      </c>
      <c r="Q1815">
        <v>2006</v>
      </c>
      <c r="R1815">
        <f ca="1">IF(Homes[[#This Row],[yr_renovated]]&gt;0, YEAR(TODAY())-Homes[[#This Row],[yr_renovated]], YEAR(TODAY())-Homes[[#This Row],[yr_built]])</f>
        <v>19</v>
      </c>
      <c r="S1815">
        <v>2</v>
      </c>
      <c r="T1815" s="2">
        <v>41807</v>
      </c>
      <c r="U1815" s="3">
        <v>2.5</v>
      </c>
      <c r="V1815" s="4">
        <f>IFERROR(Homes[[#This Row],[sqft_above]]+Homes[[#This Row],[sqft_basement]]," ")</f>
        <v>2970</v>
      </c>
      <c r="W1815" s="4">
        <v>21907</v>
      </c>
      <c r="X1815">
        <v>0</v>
      </c>
      <c r="Y1815">
        <v>0</v>
      </c>
      <c r="Z1815">
        <v>3</v>
      </c>
      <c r="AA1815" s="4">
        <v>2970</v>
      </c>
      <c r="AB1815" s="4">
        <v>0</v>
      </c>
      <c r="AC1815">
        <v>1998</v>
      </c>
      <c r="AD1815" t="s">
        <v>1941</v>
      </c>
      <c r="AE1815" t="s">
        <v>319</v>
      </c>
      <c r="AF1815" t="s">
        <v>282</v>
      </c>
    </row>
    <row r="1816" spans="1:32">
      <c r="A1816" t="str">
        <f>PROPER(TRIM(Homes[[#This Row],[street]]))</f>
        <v>1107 Se 10Th St</v>
      </c>
      <c r="B1816" t="str">
        <f>PROPER(TRIM(Homes[[#This Row],[city]]))</f>
        <v>North Bend</v>
      </c>
      <c r="C1816" t="str">
        <f>_xlfn.TEXTBEFORE(Homes[[#This Row],[statezip]]," ")</f>
        <v>WA</v>
      </c>
      <c r="D1816" s="6" t="str">
        <f>_xlfn.TEXTAFTER(Homes[[#This Row],[statezip]]," ")</f>
        <v>98045</v>
      </c>
      <c r="E1816" s="1">
        <v>499431</v>
      </c>
      <c r="F1816">
        <v>4</v>
      </c>
      <c r="G1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16" s="3" t="str">
        <f>Homes[[#This Row],[bedrooms]] &amp; " bd | " &amp; TEXT(Homes[[#This Row],[bathrooms]],"0.##") &amp; " ba"</f>
        <v>4 bd | 2.75 ba</v>
      </c>
      <c r="I1816" s="4">
        <v>2620</v>
      </c>
      <c r="J1816" s="1">
        <f>IFERROR(Homes[[#This Row],[price]]/Homes[[#This Row],[sqft_living]]," ")</f>
        <v>190.62251908396948</v>
      </c>
      <c r="K1816" s="4">
        <f>IFERROR(Homes[[#This Row],[sqft_lot]]/43560," ")</f>
        <v>0.13817722681359046</v>
      </c>
      <c r="L1816" t="str">
        <f>IF(Homes[[#This Row],[waterfront]]=1, "Yes","No")</f>
        <v>No</v>
      </c>
      <c r="M1816" s="4" t="str">
        <f>IF(Homes[[#This Row],[sqft_basement]]&gt;0, "Yes","No")</f>
        <v>No</v>
      </c>
      <c r="N1816" t="str">
        <f>CHOOSE(Homes[[#This Row],[view]]+1, "None","Fair","Good","Great","Excellent")</f>
        <v>None</v>
      </c>
      <c r="O1816" t="str">
        <f>CHOOSE(Homes[[#This Row],[condition]], "Poor","Fair","Average","Good","Excellent")</f>
        <v>Average</v>
      </c>
      <c r="P1816">
        <f ca="1">YEAR(TODAY())-Homes[[#This Row],[yr_built]]</f>
        <v>12</v>
      </c>
      <c r="Q1816">
        <v>1923</v>
      </c>
      <c r="R1816">
        <f ca="1">IF(Homes[[#This Row],[yr_renovated]]&gt;0, YEAR(TODAY())-Homes[[#This Row],[yr_renovated]], YEAR(TODAY())-Homes[[#This Row],[yr_built]])</f>
        <v>102</v>
      </c>
      <c r="S1816">
        <v>2</v>
      </c>
      <c r="T1816" s="2">
        <v>41789</v>
      </c>
      <c r="U1816" s="3">
        <v>2.75</v>
      </c>
      <c r="V1816" s="4">
        <f>IFERROR(Homes[[#This Row],[sqft_above]]+Homes[[#This Row],[sqft_basement]]," ")</f>
        <v>2620</v>
      </c>
      <c r="W1816" s="4">
        <v>6019</v>
      </c>
      <c r="X1816">
        <v>0</v>
      </c>
      <c r="Y1816">
        <v>0</v>
      </c>
      <c r="Z1816">
        <v>3</v>
      </c>
      <c r="AA1816" s="4">
        <v>2620</v>
      </c>
      <c r="AB1816" s="4">
        <v>0</v>
      </c>
      <c r="AC1816">
        <v>2013</v>
      </c>
      <c r="AD1816" t="s">
        <v>1942</v>
      </c>
      <c r="AE1816" t="s">
        <v>624</v>
      </c>
      <c r="AF1816" t="s">
        <v>625</v>
      </c>
    </row>
    <row r="1817" spans="1:32">
      <c r="A1817" t="str">
        <f>PROPER(TRIM(Homes[[#This Row],[street]]))</f>
        <v>30004 Se Lake Retreat S Dr</v>
      </c>
      <c r="B1817" t="str">
        <f>PROPER(TRIM(Homes[[#This Row],[city]]))</f>
        <v>Ravensdale</v>
      </c>
      <c r="C1817" t="str">
        <f>_xlfn.TEXTBEFORE(Homes[[#This Row],[statezip]]," ")</f>
        <v>WA</v>
      </c>
      <c r="D1817" s="6" t="str">
        <f>_xlfn.TEXTAFTER(Homes[[#This Row],[statezip]]," ")</f>
        <v>98051</v>
      </c>
      <c r="E1817" s="1">
        <v>499000</v>
      </c>
      <c r="F1817">
        <v>3</v>
      </c>
      <c r="G1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17" s="3" t="str">
        <f>Homes[[#This Row],[bedrooms]] &amp; " bd | " &amp; TEXT(Homes[[#This Row],[bathrooms]],"0.##") &amp; " ba"</f>
        <v>3 bd | 2. ba</v>
      </c>
      <c r="I1817" s="4">
        <v>2090</v>
      </c>
      <c r="J1817" s="1">
        <f>IFERROR(Homes[[#This Row],[price]]/Homes[[#This Row],[sqft_living]]," ")</f>
        <v>238.75598086124401</v>
      </c>
      <c r="K1817" s="4">
        <f>IFERROR(Homes[[#This Row],[sqft_lot]]/43560," ")</f>
        <v>0.98000459136822771</v>
      </c>
      <c r="L1817" t="str">
        <f>IF(Homes[[#This Row],[waterfront]]=1, "Yes","No")</f>
        <v>No</v>
      </c>
      <c r="M1817" s="4" t="str">
        <f>IF(Homes[[#This Row],[sqft_basement]]&gt;0, "Yes","No")</f>
        <v>No</v>
      </c>
      <c r="N1817" t="str">
        <f>CHOOSE(Homes[[#This Row],[view]]+1, "None","Fair","Good","Great","Excellent")</f>
        <v>None</v>
      </c>
      <c r="O1817" t="str">
        <f>CHOOSE(Homes[[#This Row],[condition]], "Poor","Fair","Average","Good","Excellent")</f>
        <v>Average</v>
      </c>
      <c r="P1817">
        <f ca="1">YEAR(TODAY())-Homes[[#This Row],[yr_built]]</f>
        <v>66</v>
      </c>
      <c r="Q1817">
        <v>1998</v>
      </c>
      <c r="R1817">
        <f ca="1">IF(Homes[[#This Row],[yr_renovated]]&gt;0, YEAR(TODAY())-Homes[[#This Row],[yr_renovated]], YEAR(TODAY())-Homes[[#This Row],[yr_built]])</f>
        <v>27</v>
      </c>
      <c r="S1817">
        <v>1.5</v>
      </c>
      <c r="T1817" s="2">
        <v>41773</v>
      </c>
      <c r="U1817" s="3">
        <v>2</v>
      </c>
      <c r="V1817" s="4">
        <f>IFERROR(Homes[[#This Row],[sqft_above]]+Homes[[#This Row],[sqft_basement]]," ")</f>
        <v>2090</v>
      </c>
      <c r="W1817" s="4">
        <v>42689</v>
      </c>
      <c r="X1817">
        <v>0</v>
      </c>
      <c r="Y1817">
        <v>0</v>
      </c>
      <c r="Z1817">
        <v>3</v>
      </c>
      <c r="AA1817" s="4">
        <v>2090</v>
      </c>
      <c r="AB1817" s="4">
        <v>0</v>
      </c>
      <c r="AC1817">
        <v>1959</v>
      </c>
      <c r="AD1817" t="s">
        <v>1943</v>
      </c>
      <c r="AE1817" t="s">
        <v>738</v>
      </c>
      <c r="AF1817" t="s">
        <v>739</v>
      </c>
    </row>
    <row r="1818" spans="1:32">
      <c r="A1818" t="str">
        <f>PROPER(TRIM(Homes[[#This Row],[street]]))</f>
        <v>16618 Ne 91St St</v>
      </c>
      <c r="B1818" t="str">
        <f>PROPER(TRIM(Homes[[#This Row],[city]]))</f>
        <v>Redmond</v>
      </c>
      <c r="C1818" t="str">
        <f>_xlfn.TEXTBEFORE(Homes[[#This Row],[statezip]]," ")</f>
        <v>WA</v>
      </c>
      <c r="D1818" s="6" t="str">
        <f>_xlfn.TEXTAFTER(Homes[[#This Row],[statezip]]," ")</f>
        <v>98052</v>
      </c>
      <c r="E1818" s="1">
        <v>499000</v>
      </c>
      <c r="F1818">
        <v>3</v>
      </c>
      <c r="G1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18" s="3" t="str">
        <f>Homes[[#This Row],[bedrooms]] &amp; " bd | " &amp; TEXT(Homes[[#This Row],[bathrooms]],"0.##") &amp; " ba"</f>
        <v>3 bd | 1.75 ba</v>
      </c>
      <c r="I1818" s="4">
        <v>1750</v>
      </c>
      <c r="J1818" s="1">
        <f>IFERROR(Homes[[#This Row],[price]]/Homes[[#This Row],[sqft_living]]," ")</f>
        <v>285.14285714285717</v>
      </c>
      <c r="K1818" s="4">
        <f>IFERROR(Homes[[#This Row],[sqft_lot]]/43560," ")</f>
        <v>0.28294306703397615</v>
      </c>
      <c r="L1818" t="str">
        <f>IF(Homes[[#This Row],[waterfront]]=1, "Yes","No")</f>
        <v>No</v>
      </c>
      <c r="M1818" s="4" t="str">
        <f>IF(Homes[[#This Row],[sqft_basement]]&gt;0, "Yes","No")</f>
        <v>Yes</v>
      </c>
      <c r="N1818" t="str">
        <f>CHOOSE(Homes[[#This Row],[view]]+1, "None","Fair","Good","Great","Excellent")</f>
        <v>None</v>
      </c>
      <c r="O1818" t="str">
        <f>CHOOSE(Homes[[#This Row],[condition]], "Poor","Fair","Average","Good","Excellent")</f>
        <v>Good</v>
      </c>
      <c r="P1818">
        <f ca="1">YEAR(TODAY())-Homes[[#This Row],[yr_built]]</f>
        <v>57</v>
      </c>
      <c r="Q1818">
        <v>0</v>
      </c>
      <c r="R1818">
        <f ca="1">IF(Homes[[#This Row],[yr_renovated]]&gt;0, YEAR(TODAY())-Homes[[#This Row],[yr_renovated]], YEAR(TODAY())-Homes[[#This Row],[yr_built]])</f>
        <v>57</v>
      </c>
      <c r="S1818">
        <v>1</v>
      </c>
      <c r="T1818" s="2">
        <v>41806</v>
      </c>
      <c r="U1818" s="3">
        <v>1.75</v>
      </c>
      <c r="V1818" s="4">
        <f>IFERROR(Homes[[#This Row],[sqft_above]]+Homes[[#This Row],[sqft_basement]]," ")</f>
        <v>1750</v>
      </c>
      <c r="W1818" s="4">
        <v>12325</v>
      </c>
      <c r="X1818">
        <v>0</v>
      </c>
      <c r="Y1818">
        <v>0</v>
      </c>
      <c r="Z1818">
        <v>4</v>
      </c>
      <c r="AA1818" s="4">
        <v>1470</v>
      </c>
      <c r="AB1818" s="4">
        <v>280</v>
      </c>
      <c r="AC1818">
        <v>1968</v>
      </c>
      <c r="AD1818" t="s">
        <v>1944</v>
      </c>
      <c r="AE1818" t="s">
        <v>137</v>
      </c>
      <c r="AF1818" t="s">
        <v>138</v>
      </c>
    </row>
    <row r="1819" spans="1:32">
      <c r="A1819" t="str">
        <f>PROPER(TRIM(Homes[[#This Row],[street]]))</f>
        <v>2841 13Th Ave W</v>
      </c>
      <c r="B1819" t="str">
        <f>PROPER(TRIM(Homes[[#This Row],[city]]))</f>
        <v>Seattle</v>
      </c>
      <c r="C1819" t="str">
        <f>_xlfn.TEXTBEFORE(Homes[[#This Row],[statezip]]," ")</f>
        <v>WA</v>
      </c>
      <c r="D1819" s="6" t="str">
        <f>_xlfn.TEXTAFTER(Homes[[#This Row],[statezip]]," ")</f>
        <v>98119</v>
      </c>
      <c r="E1819" s="1">
        <v>499000</v>
      </c>
      <c r="F1819">
        <v>3</v>
      </c>
      <c r="G1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19" s="3" t="str">
        <f>Homes[[#This Row],[bedrooms]] &amp; " bd | " &amp; TEXT(Homes[[#This Row],[bathrooms]],"0.##") &amp; " ba"</f>
        <v>3 bd | 2.5 ba</v>
      </c>
      <c r="I1819" s="4">
        <v>1540</v>
      </c>
      <c r="J1819" s="1">
        <f>IFERROR(Homes[[#This Row],[price]]/Homes[[#This Row],[sqft_living]]," ")</f>
        <v>324.02597402597405</v>
      </c>
      <c r="K1819" s="4">
        <f>IFERROR(Homes[[#This Row],[sqft_lot]]/43560," ")</f>
        <v>3.0440771349862259E-2</v>
      </c>
      <c r="L1819" t="str">
        <f>IF(Homes[[#This Row],[waterfront]]=1, "Yes","No")</f>
        <v>No</v>
      </c>
      <c r="M1819" s="4" t="str">
        <f>IF(Homes[[#This Row],[sqft_basement]]&gt;0, "Yes","No")</f>
        <v>Yes</v>
      </c>
      <c r="N1819" t="str">
        <f>CHOOSE(Homes[[#This Row],[view]]+1, "None","Fair","Good","Great","Excellent")</f>
        <v>None</v>
      </c>
      <c r="O1819" t="str">
        <f>CHOOSE(Homes[[#This Row],[condition]], "Poor","Fair","Average","Good","Excellent")</f>
        <v>Average</v>
      </c>
      <c r="P1819">
        <f ca="1">YEAR(TODAY())-Homes[[#This Row],[yr_built]]</f>
        <v>30</v>
      </c>
      <c r="Q1819">
        <v>0</v>
      </c>
      <c r="R1819">
        <f ca="1">IF(Homes[[#This Row],[yr_renovated]]&gt;0, YEAR(TODAY())-Homes[[#This Row],[yr_renovated]], YEAR(TODAY())-Homes[[#This Row],[yr_built]])</f>
        <v>30</v>
      </c>
      <c r="S1819">
        <v>3</v>
      </c>
      <c r="T1819" s="2">
        <v>41825</v>
      </c>
      <c r="U1819" s="3">
        <v>2.5</v>
      </c>
      <c r="V1819" s="4">
        <f>IFERROR(Homes[[#This Row],[sqft_above]]+Homes[[#This Row],[sqft_basement]]," ")</f>
        <v>1540</v>
      </c>
      <c r="W1819" s="4">
        <v>1326</v>
      </c>
      <c r="X1819">
        <v>0</v>
      </c>
      <c r="Y1819">
        <v>0</v>
      </c>
      <c r="Z1819">
        <v>3</v>
      </c>
      <c r="AA1819" s="4">
        <v>1390</v>
      </c>
      <c r="AB1819" s="4">
        <v>150</v>
      </c>
      <c r="AC1819">
        <v>1995</v>
      </c>
      <c r="AD1819" t="s">
        <v>1945</v>
      </c>
      <c r="AE1819" t="s">
        <v>49</v>
      </c>
      <c r="AF1819" t="s">
        <v>68</v>
      </c>
    </row>
    <row r="1820" spans="1:32">
      <c r="A1820" t="str">
        <f>PROPER(TRIM(Homes[[#This Row],[street]]))</f>
        <v>3427 33Rd Ave W</v>
      </c>
      <c r="B1820" t="str">
        <f>PROPER(TRIM(Homes[[#This Row],[city]]))</f>
        <v>Seattle</v>
      </c>
      <c r="C1820" t="str">
        <f>_xlfn.TEXTBEFORE(Homes[[#This Row],[statezip]]," ")</f>
        <v>WA</v>
      </c>
      <c r="D1820" s="6" t="str">
        <f>_xlfn.TEXTAFTER(Homes[[#This Row],[statezip]]," ")</f>
        <v>98199</v>
      </c>
      <c r="E1820" s="1">
        <v>499000</v>
      </c>
      <c r="F1820">
        <v>3</v>
      </c>
      <c r="G1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20" s="3" t="str">
        <f>Homes[[#This Row],[bedrooms]] &amp; " bd | " &amp; TEXT(Homes[[#This Row],[bathrooms]],"0.##") &amp; " ba"</f>
        <v>3 bd | 3.5 ba</v>
      </c>
      <c r="I1820" s="4">
        <v>1690</v>
      </c>
      <c r="J1820" s="1">
        <f>IFERROR(Homes[[#This Row],[price]]/Homes[[#This Row],[sqft_living]]," ")</f>
        <v>295.26627218934914</v>
      </c>
      <c r="K1820" s="4">
        <f>IFERROR(Homes[[#This Row],[sqft_lot]]/43560," ")</f>
        <v>3.2874196510560144E-2</v>
      </c>
      <c r="L1820" t="str">
        <f>IF(Homes[[#This Row],[waterfront]]=1, "Yes","No")</f>
        <v>No</v>
      </c>
      <c r="M1820" s="4" t="str">
        <f>IF(Homes[[#This Row],[sqft_basement]]&gt;0, "Yes","No")</f>
        <v>Yes</v>
      </c>
      <c r="N1820" t="str">
        <f>CHOOSE(Homes[[#This Row],[view]]+1, "None","Fair","Good","Great","Excellent")</f>
        <v>None</v>
      </c>
      <c r="O1820" t="str">
        <f>CHOOSE(Homes[[#This Row],[condition]], "Poor","Fair","Average","Good","Excellent")</f>
        <v>Average</v>
      </c>
      <c r="P1820">
        <f ca="1">YEAR(TODAY())-Homes[[#This Row],[yr_built]]</f>
        <v>17</v>
      </c>
      <c r="Q1820">
        <v>0</v>
      </c>
      <c r="R1820">
        <f ca="1">IF(Homes[[#This Row],[yr_renovated]]&gt;0, YEAR(TODAY())-Homes[[#This Row],[yr_renovated]], YEAR(TODAY())-Homes[[#This Row],[yr_built]])</f>
        <v>17</v>
      </c>
      <c r="S1820">
        <v>2</v>
      </c>
      <c r="T1820" s="2">
        <v>41795</v>
      </c>
      <c r="U1820" s="3">
        <v>3.5</v>
      </c>
      <c r="V1820" s="4">
        <f>IFERROR(Homes[[#This Row],[sqft_above]]+Homes[[#This Row],[sqft_basement]]," ")</f>
        <v>1690</v>
      </c>
      <c r="W1820" s="4">
        <v>1432</v>
      </c>
      <c r="X1820">
        <v>0</v>
      </c>
      <c r="Y1820">
        <v>0</v>
      </c>
      <c r="Z1820">
        <v>3</v>
      </c>
      <c r="AA1820" s="4">
        <v>1360</v>
      </c>
      <c r="AB1820" s="4">
        <v>330</v>
      </c>
      <c r="AC1820">
        <v>2008</v>
      </c>
      <c r="AD1820" t="s">
        <v>1946</v>
      </c>
      <c r="AE1820" t="s">
        <v>49</v>
      </c>
      <c r="AF1820" t="s">
        <v>58</v>
      </c>
    </row>
    <row r="1821" spans="1:32">
      <c r="A1821" t="str">
        <f>PROPER(TRIM(Homes[[#This Row],[street]]))</f>
        <v>7043 Mary Ave Nw</v>
      </c>
      <c r="B1821" t="str">
        <f>PROPER(TRIM(Homes[[#This Row],[city]]))</f>
        <v>Seattle</v>
      </c>
      <c r="C1821" t="str">
        <f>_xlfn.TEXTBEFORE(Homes[[#This Row],[statezip]]," ")</f>
        <v>WA</v>
      </c>
      <c r="D1821" s="6" t="str">
        <f>_xlfn.TEXTAFTER(Homes[[#This Row],[statezip]]," ")</f>
        <v>98117</v>
      </c>
      <c r="E1821" s="1">
        <v>499000</v>
      </c>
      <c r="F1821">
        <v>3</v>
      </c>
      <c r="G1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21" s="3" t="str">
        <f>Homes[[#This Row],[bedrooms]] &amp; " bd | " &amp; TEXT(Homes[[#This Row],[bathrooms]],"0.##") &amp; " ba"</f>
        <v>3 bd | 1.75 ba</v>
      </c>
      <c r="I1821" s="4">
        <v>1840</v>
      </c>
      <c r="J1821" s="1">
        <f>IFERROR(Homes[[#This Row],[price]]/Homes[[#This Row],[sqft_living]]," ")</f>
        <v>271.19565217391306</v>
      </c>
      <c r="K1821" s="4">
        <f>IFERROR(Homes[[#This Row],[sqft_lot]]/43560," ")</f>
        <v>0.1147842056932966</v>
      </c>
      <c r="L1821" t="str">
        <f>IF(Homes[[#This Row],[waterfront]]=1, "Yes","No")</f>
        <v>No</v>
      </c>
      <c r="M1821" s="4" t="str">
        <f>IF(Homes[[#This Row],[sqft_basement]]&gt;0, "Yes","No")</f>
        <v>Yes</v>
      </c>
      <c r="N1821" t="str">
        <f>CHOOSE(Homes[[#This Row],[view]]+1, "None","Fair","Good","Great","Excellent")</f>
        <v>None</v>
      </c>
      <c r="O1821" t="str">
        <f>CHOOSE(Homes[[#This Row],[condition]], "Poor","Fair","Average","Good","Excellent")</f>
        <v>Good</v>
      </c>
      <c r="P1821">
        <f ca="1">YEAR(TODAY())-Homes[[#This Row],[yr_built]]</f>
        <v>115</v>
      </c>
      <c r="Q1821">
        <v>0</v>
      </c>
      <c r="R1821">
        <f ca="1">IF(Homes[[#This Row],[yr_renovated]]&gt;0, YEAR(TODAY())-Homes[[#This Row],[yr_renovated]], YEAR(TODAY())-Homes[[#This Row],[yr_built]])</f>
        <v>115</v>
      </c>
      <c r="S1821">
        <v>1</v>
      </c>
      <c r="T1821" s="2">
        <v>41809</v>
      </c>
      <c r="U1821" s="3">
        <v>1.75</v>
      </c>
      <c r="V1821" s="4">
        <f>IFERROR(Homes[[#This Row],[sqft_above]]+Homes[[#This Row],[sqft_basement]]," ")</f>
        <v>1840</v>
      </c>
      <c r="W1821" s="4">
        <v>5000</v>
      </c>
      <c r="X1821">
        <v>0</v>
      </c>
      <c r="Y1821">
        <v>0</v>
      </c>
      <c r="Z1821">
        <v>4</v>
      </c>
      <c r="AA1821" s="4">
        <v>920</v>
      </c>
      <c r="AB1821" s="4">
        <v>920</v>
      </c>
      <c r="AC1821">
        <v>1910</v>
      </c>
      <c r="AD1821" t="s">
        <v>1947</v>
      </c>
      <c r="AE1821" t="s">
        <v>49</v>
      </c>
      <c r="AF1821" t="s">
        <v>204</v>
      </c>
    </row>
    <row r="1822" spans="1:32">
      <c r="A1822" t="str">
        <f>PROPER(TRIM(Homes[[#This Row],[street]]))</f>
        <v>637 Nw 74Th St</v>
      </c>
      <c r="B1822" t="str">
        <f>PROPER(TRIM(Homes[[#This Row],[city]]))</f>
        <v>Seattle</v>
      </c>
      <c r="C1822" t="str">
        <f>_xlfn.TEXTBEFORE(Homes[[#This Row],[statezip]]," ")</f>
        <v>WA</v>
      </c>
      <c r="D1822" s="6" t="str">
        <f>_xlfn.TEXTAFTER(Homes[[#This Row],[statezip]]," ")</f>
        <v>98117</v>
      </c>
      <c r="E1822" s="1">
        <v>499000</v>
      </c>
      <c r="F1822">
        <v>2</v>
      </c>
      <c r="G1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22" s="3" t="str">
        <f>Homes[[#This Row],[bedrooms]] &amp; " bd | " &amp; TEXT(Homes[[#This Row],[bathrooms]],"0.##") &amp; " ba"</f>
        <v>2 bd | 1. ba</v>
      </c>
      <c r="I1822" s="4">
        <v>1220</v>
      </c>
      <c r="J1822" s="1">
        <f>IFERROR(Homes[[#This Row],[price]]/Homes[[#This Row],[sqft_living]]," ")</f>
        <v>409.01639344262293</v>
      </c>
      <c r="K1822" s="4">
        <f>IFERROR(Homes[[#This Row],[sqft_lot]]/43560," ")</f>
        <v>6.8870523415977963E-2</v>
      </c>
      <c r="L1822" t="str">
        <f>IF(Homes[[#This Row],[waterfront]]=1, "Yes","No")</f>
        <v>No</v>
      </c>
      <c r="M1822" s="4" t="str">
        <f>IF(Homes[[#This Row],[sqft_basement]]&gt;0, "Yes","No")</f>
        <v>Yes</v>
      </c>
      <c r="N1822" t="str">
        <f>CHOOSE(Homes[[#This Row],[view]]+1, "None","Fair","Good","Great","Excellent")</f>
        <v>None</v>
      </c>
      <c r="O1822" t="str">
        <f>CHOOSE(Homes[[#This Row],[condition]], "Poor","Fair","Average","Good","Excellent")</f>
        <v>Average</v>
      </c>
      <c r="P1822">
        <f ca="1">YEAR(TODAY())-Homes[[#This Row],[yr_built]]</f>
        <v>99</v>
      </c>
      <c r="Q1822">
        <v>2003</v>
      </c>
      <c r="R1822">
        <f ca="1">IF(Homes[[#This Row],[yr_renovated]]&gt;0, YEAR(TODAY())-Homes[[#This Row],[yr_renovated]], YEAR(TODAY())-Homes[[#This Row],[yr_built]])</f>
        <v>22</v>
      </c>
      <c r="S1822">
        <v>1</v>
      </c>
      <c r="T1822" s="2">
        <v>41800</v>
      </c>
      <c r="U1822" s="3">
        <v>1</v>
      </c>
      <c r="V1822" s="4">
        <f>IFERROR(Homes[[#This Row],[sqft_above]]+Homes[[#This Row],[sqft_basement]]," ")</f>
        <v>1220</v>
      </c>
      <c r="W1822" s="4">
        <v>3000</v>
      </c>
      <c r="X1822">
        <v>0</v>
      </c>
      <c r="Y1822">
        <v>0</v>
      </c>
      <c r="Z1822">
        <v>3</v>
      </c>
      <c r="AA1822" s="4">
        <v>920</v>
      </c>
      <c r="AB1822" s="4">
        <v>300</v>
      </c>
      <c r="AC1822">
        <v>1926</v>
      </c>
      <c r="AD1822" t="s">
        <v>1948</v>
      </c>
      <c r="AE1822" t="s">
        <v>49</v>
      </c>
      <c r="AF1822" t="s">
        <v>204</v>
      </c>
    </row>
    <row r="1823" spans="1:32">
      <c r="A1823" t="str">
        <f>PROPER(TRIM(Homes[[#This Row],[street]]))</f>
        <v>12412 243Rd Terrace Ne</v>
      </c>
      <c r="B1823" t="str">
        <f>PROPER(TRIM(Homes[[#This Row],[city]]))</f>
        <v>Redmond</v>
      </c>
      <c r="C1823" t="str">
        <f>_xlfn.TEXTBEFORE(Homes[[#This Row],[statezip]]," ")</f>
        <v>WA</v>
      </c>
      <c r="D1823" s="6" t="str">
        <f>_xlfn.TEXTAFTER(Homes[[#This Row],[statezip]]," ")</f>
        <v>98053</v>
      </c>
      <c r="E1823" s="1">
        <v>498800</v>
      </c>
      <c r="F1823">
        <v>2</v>
      </c>
      <c r="G1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23" s="3" t="str">
        <f>Homes[[#This Row],[bedrooms]] &amp; " bd | " &amp; TEXT(Homes[[#This Row],[bathrooms]],"0.##") &amp; " ba"</f>
        <v>2 bd | 1.75 ba</v>
      </c>
      <c r="I1823" s="4">
        <v>1350</v>
      </c>
      <c r="J1823" s="1">
        <f>IFERROR(Homes[[#This Row],[price]]/Homes[[#This Row],[sqft_living]]," ")</f>
        <v>369.48148148148147</v>
      </c>
      <c r="K1823" s="4">
        <f>IFERROR(Homes[[#This Row],[sqft_lot]]/43560," ")</f>
        <v>0.1059228650137741</v>
      </c>
      <c r="L1823" t="str">
        <f>IF(Homes[[#This Row],[waterfront]]=1, "Yes","No")</f>
        <v>No</v>
      </c>
      <c r="M1823" s="4" t="str">
        <f>IF(Homes[[#This Row],[sqft_basement]]&gt;0, "Yes","No")</f>
        <v>No</v>
      </c>
      <c r="N1823" t="str">
        <f>CHOOSE(Homes[[#This Row],[view]]+1, "None","Fair","Good","Great","Excellent")</f>
        <v>None</v>
      </c>
      <c r="O1823" t="str">
        <f>CHOOSE(Homes[[#This Row],[condition]], "Poor","Fair","Average","Good","Excellent")</f>
        <v>Average</v>
      </c>
      <c r="P1823">
        <f ca="1">YEAR(TODAY())-Homes[[#This Row],[yr_built]]</f>
        <v>17</v>
      </c>
      <c r="Q1823">
        <v>0</v>
      </c>
      <c r="R1823">
        <f ca="1">IF(Homes[[#This Row],[yr_renovated]]&gt;0, YEAR(TODAY())-Homes[[#This Row],[yr_renovated]], YEAR(TODAY())-Homes[[#This Row],[yr_built]])</f>
        <v>17</v>
      </c>
      <c r="S1823">
        <v>1</v>
      </c>
      <c r="T1823" s="2">
        <v>41829</v>
      </c>
      <c r="U1823" s="3">
        <v>1.75</v>
      </c>
      <c r="V1823" s="4">
        <f>IFERROR(Homes[[#This Row],[sqft_above]]+Homes[[#This Row],[sqft_basement]]," ")</f>
        <v>1350</v>
      </c>
      <c r="W1823" s="4">
        <v>4614</v>
      </c>
      <c r="X1823">
        <v>0</v>
      </c>
      <c r="Y1823">
        <v>0</v>
      </c>
      <c r="Z1823">
        <v>3</v>
      </c>
      <c r="AA1823" s="4">
        <v>1350</v>
      </c>
      <c r="AB1823" s="4">
        <v>0</v>
      </c>
      <c r="AC1823">
        <v>2008</v>
      </c>
      <c r="AD1823" t="s">
        <v>1949</v>
      </c>
      <c r="AE1823" t="s">
        <v>137</v>
      </c>
      <c r="AF1823" t="s">
        <v>208</v>
      </c>
    </row>
    <row r="1824" spans="1:32">
      <c r="A1824" t="str">
        <f>PROPER(TRIM(Homes[[#This Row],[street]]))</f>
        <v>4304 Ne 7Th St</v>
      </c>
      <c r="B1824" t="str">
        <f>PROPER(TRIM(Homes[[#This Row],[city]]))</f>
        <v>Renton</v>
      </c>
      <c r="C1824" t="str">
        <f>_xlfn.TEXTBEFORE(Homes[[#This Row],[statezip]]," ")</f>
        <v>WA</v>
      </c>
      <c r="D1824" s="6" t="str">
        <f>_xlfn.TEXTAFTER(Homes[[#This Row],[statezip]]," ")</f>
        <v>98059</v>
      </c>
      <c r="E1824" s="1">
        <v>498500</v>
      </c>
      <c r="F1824">
        <v>5</v>
      </c>
      <c r="G1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24" s="3" t="str">
        <f>Homes[[#This Row],[bedrooms]] &amp; " bd | " &amp; TEXT(Homes[[#This Row],[bathrooms]],"0.##") &amp; " ba"</f>
        <v>5 bd | 2.75 ba</v>
      </c>
      <c r="I1824" s="4">
        <v>2990</v>
      </c>
      <c r="J1824" s="1">
        <f>IFERROR(Homes[[#This Row],[price]]/Homes[[#This Row],[sqft_living]]," ")</f>
        <v>166.72240802675586</v>
      </c>
      <c r="K1824" s="4">
        <f>IFERROR(Homes[[#This Row],[sqft_lot]]/43560," ")</f>
        <v>0.17033976124885217</v>
      </c>
      <c r="L1824" t="str">
        <f>IF(Homes[[#This Row],[waterfront]]=1, "Yes","No")</f>
        <v>No</v>
      </c>
      <c r="M1824" s="4" t="str">
        <f>IF(Homes[[#This Row],[sqft_basement]]&gt;0, "Yes","No")</f>
        <v>No</v>
      </c>
      <c r="N1824" t="str">
        <f>CHOOSE(Homes[[#This Row],[view]]+1, "None","Fair","Good","Great","Excellent")</f>
        <v>None</v>
      </c>
      <c r="O1824" t="str">
        <f>CHOOSE(Homes[[#This Row],[condition]], "Poor","Fair","Average","Good","Excellent")</f>
        <v>Average</v>
      </c>
      <c r="P1824">
        <f ca="1">YEAR(TODAY())-Homes[[#This Row],[yr_built]]</f>
        <v>29</v>
      </c>
      <c r="Q1824">
        <v>0</v>
      </c>
      <c r="R1824">
        <f ca="1">IF(Homes[[#This Row],[yr_renovated]]&gt;0, YEAR(TODAY())-Homes[[#This Row],[yr_renovated]], YEAR(TODAY())-Homes[[#This Row],[yr_built]])</f>
        <v>29</v>
      </c>
      <c r="S1824">
        <v>2</v>
      </c>
      <c r="T1824" s="2">
        <v>41802</v>
      </c>
      <c r="U1824" s="3">
        <v>2.75</v>
      </c>
      <c r="V1824" s="4">
        <f>IFERROR(Homes[[#This Row],[sqft_above]]+Homes[[#This Row],[sqft_basement]]," ")</f>
        <v>2990</v>
      </c>
      <c r="W1824" s="4">
        <v>7420</v>
      </c>
      <c r="X1824">
        <v>0</v>
      </c>
      <c r="Y1824">
        <v>0</v>
      </c>
      <c r="Z1824">
        <v>3</v>
      </c>
      <c r="AA1824" s="4">
        <v>2990</v>
      </c>
      <c r="AB1824" s="4">
        <v>0</v>
      </c>
      <c r="AC1824">
        <v>1996</v>
      </c>
      <c r="AD1824" t="s">
        <v>1950</v>
      </c>
      <c r="AE1824" t="s">
        <v>319</v>
      </c>
      <c r="AF1824" t="s">
        <v>282</v>
      </c>
    </row>
    <row r="1825" spans="1:32">
      <c r="A1825" t="str">
        <f>PROPER(TRIM(Homes[[#This Row],[street]]))</f>
        <v>12901 Ne 136Th St</v>
      </c>
      <c r="B1825" t="str">
        <f>PROPER(TRIM(Homes[[#This Row],[city]]))</f>
        <v>Kirkland</v>
      </c>
      <c r="C1825" t="str">
        <f>_xlfn.TEXTBEFORE(Homes[[#This Row],[statezip]]," ")</f>
        <v>WA</v>
      </c>
      <c r="D1825" s="6" t="str">
        <f>_xlfn.TEXTAFTER(Homes[[#This Row],[statezip]]," ")</f>
        <v>98034</v>
      </c>
      <c r="E1825" s="1">
        <v>498000</v>
      </c>
      <c r="F1825">
        <v>4</v>
      </c>
      <c r="G1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25" s="3" t="str">
        <f>Homes[[#This Row],[bedrooms]] &amp; " bd | " &amp; TEXT(Homes[[#This Row],[bathrooms]],"0.##") &amp; " ba"</f>
        <v>4 bd | 2.75 ba</v>
      </c>
      <c r="I1825" s="4">
        <v>2270</v>
      </c>
      <c r="J1825" s="1">
        <f>IFERROR(Homes[[#This Row],[price]]/Homes[[#This Row],[sqft_living]]," ")</f>
        <v>219.38325991189427</v>
      </c>
      <c r="K1825" s="4">
        <f>IFERROR(Homes[[#This Row],[sqft_lot]]/43560," ")</f>
        <v>0.1693067033976125</v>
      </c>
      <c r="L1825" t="str">
        <f>IF(Homes[[#This Row],[waterfront]]=1, "Yes","No")</f>
        <v>No</v>
      </c>
      <c r="M1825" s="4" t="str">
        <f>IF(Homes[[#This Row],[sqft_basement]]&gt;0, "Yes","No")</f>
        <v>Yes</v>
      </c>
      <c r="N1825" t="str">
        <f>CHOOSE(Homes[[#This Row],[view]]+1, "None","Fair","Good","Great","Excellent")</f>
        <v>None</v>
      </c>
      <c r="O1825" t="str">
        <f>CHOOSE(Homes[[#This Row],[condition]], "Poor","Fair","Average","Good","Excellent")</f>
        <v>Good</v>
      </c>
      <c r="P1825">
        <f ca="1">YEAR(TODAY())-Homes[[#This Row],[yr_built]]</f>
        <v>52</v>
      </c>
      <c r="Q1825">
        <v>0</v>
      </c>
      <c r="R1825">
        <f ca="1">IF(Homes[[#This Row],[yr_renovated]]&gt;0, YEAR(TODAY())-Homes[[#This Row],[yr_renovated]], YEAR(TODAY())-Homes[[#This Row],[yr_built]])</f>
        <v>52</v>
      </c>
      <c r="S1825">
        <v>1</v>
      </c>
      <c r="T1825" s="2">
        <v>41773</v>
      </c>
      <c r="U1825" s="3">
        <v>2.75</v>
      </c>
      <c r="V1825" s="4">
        <f>IFERROR(Homes[[#This Row],[sqft_above]]+Homes[[#This Row],[sqft_basement]]," ")</f>
        <v>2270</v>
      </c>
      <c r="W1825" s="4">
        <v>7375</v>
      </c>
      <c r="X1825">
        <v>0</v>
      </c>
      <c r="Y1825">
        <v>0</v>
      </c>
      <c r="Z1825">
        <v>4</v>
      </c>
      <c r="AA1825" s="4">
        <v>1290</v>
      </c>
      <c r="AB1825" s="4">
        <v>980</v>
      </c>
      <c r="AC1825">
        <v>1973</v>
      </c>
      <c r="AD1825" t="s">
        <v>1951</v>
      </c>
      <c r="AE1825" t="s">
        <v>46</v>
      </c>
      <c r="AF1825" t="s">
        <v>47</v>
      </c>
    </row>
    <row r="1826" spans="1:32">
      <c r="A1826" t="str">
        <f>PROPER(TRIM(Homes[[#This Row],[street]]))</f>
        <v>2086 Market St</v>
      </c>
      <c r="B1826" t="str">
        <f>PROPER(TRIM(Homes[[#This Row],[city]]))</f>
        <v>Kirkland</v>
      </c>
      <c r="C1826" t="str">
        <f>_xlfn.TEXTBEFORE(Homes[[#This Row],[statezip]]," ")</f>
        <v>WA</v>
      </c>
      <c r="D1826" s="6" t="str">
        <f>_xlfn.TEXTAFTER(Homes[[#This Row],[statezip]]," ")</f>
        <v>98033</v>
      </c>
      <c r="E1826" s="1">
        <v>498000</v>
      </c>
      <c r="F1826">
        <v>2</v>
      </c>
      <c r="G1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26" s="3" t="str">
        <f>Homes[[#This Row],[bedrooms]] &amp; " bd | " &amp; TEXT(Homes[[#This Row],[bathrooms]],"0.##") &amp; " ba"</f>
        <v>2 bd | 2. ba</v>
      </c>
      <c r="I1826" s="4">
        <v>1140</v>
      </c>
      <c r="J1826" s="1">
        <f>IFERROR(Homes[[#This Row],[price]]/Homes[[#This Row],[sqft_living]]," ")</f>
        <v>436.84210526315792</v>
      </c>
      <c r="K1826" s="4">
        <f>IFERROR(Homes[[#This Row],[sqft_lot]]/43560," ")</f>
        <v>0.19012855831037651</v>
      </c>
      <c r="L1826" t="str">
        <f>IF(Homes[[#This Row],[waterfront]]=1, "Yes","No")</f>
        <v>No</v>
      </c>
      <c r="M1826" s="4" t="str">
        <f>IF(Homes[[#This Row],[sqft_basement]]&gt;0, "Yes","No")</f>
        <v>No</v>
      </c>
      <c r="N1826" t="str">
        <f>CHOOSE(Homes[[#This Row],[view]]+1, "None","Fair","Good","Great","Excellent")</f>
        <v>None</v>
      </c>
      <c r="O1826" t="str">
        <f>CHOOSE(Homes[[#This Row],[condition]], "Poor","Fair","Average","Good","Excellent")</f>
        <v>Average</v>
      </c>
      <c r="P1826">
        <f ca="1">YEAR(TODAY())-Homes[[#This Row],[yr_built]]</f>
        <v>101</v>
      </c>
      <c r="Q1826">
        <v>2009</v>
      </c>
      <c r="R1826">
        <f ca="1">IF(Homes[[#This Row],[yr_renovated]]&gt;0, YEAR(TODAY())-Homes[[#This Row],[yr_renovated]], YEAR(TODAY())-Homes[[#This Row],[yr_built]])</f>
        <v>16</v>
      </c>
      <c r="S1826">
        <v>1</v>
      </c>
      <c r="T1826" s="2">
        <v>41782</v>
      </c>
      <c r="U1826" s="3">
        <v>2</v>
      </c>
      <c r="V1826" s="4">
        <f>IFERROR(Homes[[#This Row],[sqft_above]]+Homes[[#This Row],[sqft_basement]]," ")</f>
        <v>1140</v>
      </c>
      <c r="W1826" s="4">
        <v>8282</v>
      </c>
      <c r="X1826">
        <v>0</v>
      </c>
      <c r="Y1826">
        <v>0</v>
      </c>
      <c r="Z1826">
        <v>3</v>
      </c>
      <c r="AA1826" s="4">
        <v>1140</v>
      </c>
      <c r="AB1826" s="4">
        <v>0</v>
      </c>
      <c r="AC1826">
        <v>1924</v>
      </c>
      <c r="AD1826" t="s">
        <v>1952</v>
      </c>
      <c r="AE1826" t="s">
        <v>46</v>
      </c>
      <c r="AF1826" t="s">
        <v>55</v>
      </c>
    </row>
    <row r="1827" spans="1:32">
      <c r="A1827" t="str">
        <f>PROPER(TRIM(Homes[[#This Row],[street]]))</f>
        <v>12926 Se 23Rd St</v>
      </c>
      <c r="B1827" t="str">
        <f>PROPER(TRIM(Homes[[#This Row],[city]]))</f>
        <v>Bellevue</v>
      </c>
      <c r="C1827" t="str">
        <f>_xlfn.TEXTBEFORE(Homes[[#This Row],[statezip]]," ")</f>
        <v>WA</v>
      </c>
      <c r="D1827" s="6" t="str">
        <f>_xlfn.TEXTAFTER(Homes[[#This Row],[statezip]]," ")</f>
        <v>98005</v>
      </c>
      <c r="E1827" s="1">
        <v>497333.33333300002</v>
      </c>
      <c r="F1827">
        <v>3</v>
      </c>
      <c r="G1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27" s="3" t="str">
        <f>Homes[[#This Row],[bedrooms]] &amp; " bd | " &amp; TEXT(Homes[[#This Row],[bathrooms]],"0.##") &amp; " ba"</f>
        <v>3 bd | 1.75 ba</v>
      </c>
      <c r="I1827" s="4">
        <v>1760</v>
      </c>
      <c r="J1827" s="1">
        <f>IFERROR(Homes[[#This Row],[price]]/Homes[[#This Row],[sqft_living]]," ")</f>
        <v>282.57575757556822</v>
      </c>
      <c r="K1827" s="4">
        <f>IFERROR(Homes[[#This Row],[sqft_lot]]/43560," ")</f>
        <v>0.29554637281910007</v>
      </c>
      <c r="L1827" t="str">
        <f>IF(Homes[[#This Row],[waterfront]]=1, "Yes","No")</f>
        <v>No</v>
      </c>
      <c r="M1827" s="4" t="str">
        <f>IF(Homes[[#This Row],[sqft_basement]]&gt;0, "Yes","No")</f>
        <v>Yes</v>
      </c>
      <c r="N1827" t="str">
        <f>CHOOSE(Homes[[#This Row],[view]]+1, "None","Fair","Good","Great","Excellent")</f>
        <v>None</v>
      </c>
      <c r="O1827" t="str">
        <f>CHOOSE(Homes[[#This Row],[condition]], "Poor","Fair","Average","Good","Excellent")</f>
        <v>Good</v>
      </c>
      <c r="P1827">
        <f ca="1">YEAR(TODAY())-Homes[[#This Row],[yr_built]]</f>
        <v>58</v>
      </c>
      <c r="Q1827">
        <v>0</v>
      </c>
      <c r="R1827">
        <f ca="1">IF(Homes[[#This Row],[yr_renovated]]&gt;0, YEAR(TODAY())-Homes[[#This Row],[yr_renovated]], YEAR(TODAY())-Homes[[#This Row],[yr_built]])</f>
        <v>58</v>
      </c>
      <c r="S1827">
        <v>1</v>
      </c>
      <c r="T1827" s="2">
        <v>41803</v>
      </c>
      <c r="U1827" s="3">
        <v>1.75</v>
      </c>
      <c r="V1827" s="4">
        <f>IFERROR(Homes[[#This Row],[sqft_above]]+Homes[[#This Row],[sqft_basement]]," ")</f>
        <v>1760</v>
      </c>
      <c r="W1827" s="4">
        <v>12874</v>
      </c>
      <c r="X1827">
        <v>0</v>
      </c>
      <c r="Y1827">
        <v>0</v>
      </c>
      <c r="Z1827">
        <v>4</v>
      </c>
      <c r="AA1827" s="4">
        <v>1230</v>
      </c>
      <c r="AB1827" s="4">
        <v>530</v>
      </c>
      <c r="AC1827">
        <v>1967</v>
      </c>
      <c r="AD1827" t="s">
        <v>1953</v>
      </c>
      <c r="AE1827" t="s">
        <v>33</v>
      </c>
      <c r="AF1827" t="s">
        <v>115</v>
      </c>
    </row>
    <row r="1828" spans="1:32">
      <c r="A1828" t="str">
        <f>PROPER(TRIM(Homes[[#This Row],[street]]))</f>
        <v>1981 24Th Ave Ne</v>
      </c>
      <c r="B1828" t="str">
        <f>PROPER(TRIM(Homes[[#This Row],[city]]))</f>
        <v>Issaquah</v>
      </c>
      <c r="C1828" t="str">
        <f>_xlfn.TEXTBEFORE(Homes[[#This Row],[statezip]]," ")</f>
        <v>WA</v>
      </c>
      <c r="D1828" s="6" t="str">
        <f>_xlfn.TEXTAFTER(Homes[[#This Row],[statezip]]," ")</f>
        <v>98029</v>
      </c>
      <c r="E1828" s="1">
        <v>497000</v>
      </c>
      <c r="F1828">
        <v>3</v>
      </c>
      <c r="G1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28" s="3" t="str">
        <f>Homes[[#This Row],[bedrooms]] &amp; " bd | " &amp; TEXT(Homes[[#This Row],[bathrooms]],"0.##") &amp; " ba"</f>
        <v>3 bd | 2.25 ba</v>
      </c>
      <c r="I1828" s="4">
        <v>1630</v>
      </c>
      <c r="J1828" s="1">
        <f>IFERROR(Homes[[#This Row],[price]]/Homes[[#This Row],[sqft_living]]," ")</f>
        <v>304.90797546012271</v>
      </c>
      <c r="K1828" s="4">
        <f>IFERROR(Homes[[#This Row],[sqft_lot]]/43560," ")</f>
        <v>8.7626262626262622E-2</v>
      </c>
      <c r="L1828" t="str">
        <f>IF(Homes[[#This Row],[waterfront]]=1, "Yes","No")</f>
        <v>No</v>
      </c>
      <c r="M1828" s="4" t="str">
        <f>IF(Homes[[#This Row],[sqft_basement]]&gt;0, "Yes","No")</f>
        <v>No</v>
      </c>
      <c r="N1828" t="str">
        <f>CHOOSE(Homes[[#This Row],[view]]+1, "None","Fair","Good","Great","Excellent")</f>
        <v>None</v>
      </c>
      <c r="O1828" t="str">
        <f>CHOOSE(Homes[[#This Row],[condition]], "Poor","Fair","Average","Good","Excellent")</f>
        <v>Average</v>
      </c>
      <c r="P1828">
        <f ca="1">YEAR(TODAY())-Homes[[#This Row],[yr_built]]</f>
        <v>20</v>
      </c>
      <c r="Q1828">
        <v>0</v>
      </c>
      <c r="R1828">
        <f ca="1">IF(Homes[[#This Row],[yr_renovated]]&gt;0, YEAR(TODAY())-Homes[[#This Row],[yr_renovated]], YEAR(TODAY())-Homes[[#This Row],[yr_built]])</f>
        <v>20</v>
      </c>
      <c r="S1828">
        <v>2</v>
      </c>
      <c r="T1828" s="2">
        <v>41813</v>
      </c>
      <c r="U1828" s="3">
        <v>2.25</v>
      </c>
      <c r="V1828" s="4">
        <f>IFERROR(Homes[[#This Row],[sqft_above]]+Homes[[#This Row],[sqft_basement]]," ")</f>
        <v>1630</v>
      </c>
      <c r="W1828" s="4">
        <v>3817</v>
      </c>
      <c r="X1828">
        <v>0</v>
      </c>
      <c r="Y1828">
        <v>0</v>
      </c>
      <c r="Z1828">
        <v>3</v>
      </c>
      <c r="AA1828" s="4">
        <v>1630</v>
      </c>
      <c r="AB1828" s="4">
        <v>0</v>
      </c>
      <c r="AC1828">
        <v>2005</v>
      </c>
      <c r="AD1828" t="s">
        <v>1954</v>
      </c>
      <c r="AE1828" t="s">
        <v>79</v>
      </c>
      <c r="AF1828" t="s">
        <v>80</v>
      </c>
    </row>
    <row r="1829" spans="1:32">
      <c r="A1829" t="str">
        <f>PROPER(TRIM(Homes[[#This Row],[street]]))</f>
        <v>4417 47Th Ave S</v>
      </c>
      <c r="B1829" t="str">
        <f>PROPER(TRIM(Homes[[#This Row],[city]]))</f>
        <v>Seattle</v>
      </c>
      <c r="C1829" t="str">
        <f>_xlfn.TEXTBEFORE(Homes[[#This Row],[statezip]]," ")</f>
        <v>WA</v>
      </c>
      <c r="D1829" s="6" t="str">
        <f>_xlfn.TEXTAFTER(Homes[[#This Row],[statezip]]," ")</f>
        <v>98118</v>
      </c>
      <c r="E1829" s="1">
        <v>497000</v>
      </c>
      <c r="F1829">
        <v>4</v>
      </c>
      <c r="G1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29" s="3" t="str">
        <f>Homes[[#This Row],[bedrooms]] &amp; " bd | " &amp; TEXT(Homes[[#This Row],[bathrooms]],"0.##") &amp; " ba"</f>
        <v>4 bd | 2.5 ba</v>
      </c>
      <c r="I1829" s="4">
        <v>2240</v>
      </c>
      <c r="J1829" s="1">
        <f>IFERROR(Homes[[#This Row],[price]]/Homes[[#This Row],[sqft_living]]," ")</f>
        <v>221.875</v>
      </c>
      <c r="K1829" s="4">
        <f>IFERROR(Homes[[#This Row],[sqft_lot]]/43560," ")</f>
        <v>0.16528925619834711</v>
      </c>
      <c r="L1829" t="str">
        <f>IF(Homes[[#This Row],[waterfront]]=1, "Yes","No")</f>
        <v>No</v>
      </c>
      <c r="M1829" s="4" t="str">
        <f>IF(Homes[[#This Row],[sqft_basement]]&gt;0, "Yes","No")</f>
        <v>No</v>
      </c>
      <c r="N1829" t="str">
        <f>CHOOSE(Homes[[#This Row],[view]]+1, "None","Fair","Good","Great","Excellent")</f>
        <v>None</v>
      </c>
      <c r="O1829" t="str">
        <f>CHOOSE(Homes[[#This Row],[condition]], "Poor","Fair","Average","Good","Excellent")</f>
        <v>Average</v>
      </c>
      <c r="P1829">
        <f ca="1">YEAR(TODAY())-Homes[[#This Row],[yr_built]]</f>
        <v>30</v>
      </c>
      <c r="Q1829">
        <v>0</v>
      </c>
      <c r="R1829">
        <f ca="1">IF(Homes[[#This Row],[yr_renovated]]&gt;0, YEAR(TODAY())-Homes[[#This Row],[yr_renovated]], YEAR(TODAY())-Homes[[#This Row],[yr_built]])</f>
        <v>30</v>
      </c>
      <c r="S1829">
        <v>2</v>
      </c>
      <c r="T1829" s="2">
        <v>41774</v>
      </c>
      <c r="U1829" s="3">
        <v>2.5</v>
      </c>
      <c r="V1829" s="4">
        <f>IFERROR(Homes[[#This Row],[sqft_above]]+Homes[[#This Row],[sqft_basement]]," ")</f>
        <v>2240</v>
      </c>
      <c r="W1829" s="4">
        <v>7200</v>
      </c>
      <c r="X1829">
        <v>0</v>
      </c>
      <c r="Y1829">
        <v>0</v>
      </c>
      <c r="Z1829">
        <v>3</v>
      </c>
      <c r="AA1829" s="4">
        <v>2240</v>
      </c>
      <c r="AB1829" s="4">
        <v>0</v>
      </c>
      <c r="AC1829">
        <v>1995</v>
      </c>
      <c r="AD1829" t="s">
        <v>1955</v>
      </c>
      <c r="AE1829" t="s">
        <v>49</v>
      </c>
      <c r="AF1829" t="s">
        <v>229</v>
      </c>
    </row>
    <row r="1830" spans="1:32">
      <c r="A1830" t="str">
        <f>PROPER(TRIM(Homes[[#This Row],[street]]))</f>
        <v>1908 29Th Ave S</v>
      </c>
      <c r="B1830" t="str">
        <f>PROPER(TRIM(Homes[[#This Row],[city]]))</f>
        <v>Seattle</v>
      </c>
      <c r="C1830" t="str">
        <f>_xlfn.TEXTBEFORE(Homes[[#This Row],[statezip]]," ")</f>
        <v>WA</v>
      </c>
      <c r="D1830" s="6" t="str">
        <f>_xlfn.TEXTAFTER(Homes[[#This Row],[statezip]]," ")</f>
        <v>98144</v>
      </c>
      <c r="E1830" s="1">
        <v>496752</v>
      </c>
      <c r="F1830">
        <v>2</v>
      </c>
      <c r="G1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30" s="3" t="str">
        <f>Homes[[#This Row],[bedrooms]] &amp; " bd | " &amp; TEXT(Homes[[#This Row],[bathrooms]],"0.##") &amp; " ba"</f>
        <v>2 bd | 1. ba</v>
      </c>
      <c r="I1830" s="4">
        <v>1980</v>
      </c>
      <c r="J1830" s="1">
        <f>IFERROR(Homes[[#This Row],[price]]/Homes[[#This Row],[sqft_living]]," ")</f>
        <v>250.88484848484848</v>
      </c>
      <c r="K1830" s="4">
        <f>IFERROR(Homes[[#This Row],[sqft_lot]]/43560," ")</f>
        <v>0.1147842056932966</v>
      </c>
      <c r="L1830" t="str">
        <f>IF(Homes[[#This Row],[waterfront]]=1, "Yes","No")</f>
        <v>No</v>
      </c>
      <c r="M1830" s="4" t="str">
        <f>IF(Homes[[#This Row],[sqft_basement]]&gt;0, "Yes","No")</f>
        <v>Yes</v>
      </c>
      <c r="N1830" t="str">
        <f>CHOOSE(Homes[[#This Row],[view]]+1, "None","Fair","Good","Great","Excellent")</f>
        <v>None</v>
      </c>
      <c r="O1830" t="str">
        <f>CHOOSE(Homes[[#This Row],[condition]], "Poor","Fair","Average","Good","Excellent")</f>
        <v>Good</v>
      </c>
      <c r="P1830">
        <f ca="1">YEAR(TODAY())-Homes[[#This Row],[yr_built]]</f>
        <v>102</v>
      </c>
      <c r="Q1830">
        <v>0</v>
      </c>
      <c r="R1830">
        <f ca="1">IF(Homes[[#This Row],[yr_renovated]]&gt;0, YEAR(TODAY())-Homes[[#This Row],[yr_renovated]], YEAR(TODAY())-Homes[[#This Row],[yr_built]])</f>
        <v>102</v>
      </c>
      <c r="S1830">
        <v>1</v>
      </c>
      <c r="T1830" s="2">
        <v>41804</v>
      </c>
      <c r="U1830" s="3">
        <v>1</v>
      </c>
      <c r="V1830" s="4">
        <f>IFERROR(Homes[[#This Row],[sqft_above]]+Homes[[#This Row],[sqft_basement]]," ")</f>
        <v>1980</v>
      </c>
      <c r="W1830" s="4">
        <v>5000</v>
      </c>
      <c r="X1830">
        <v>0</v>
      </c>
      <c r="Y1830">
        <v>0</v>
      </c>
      <c r="Z1830">
        <v>4</v>
      </c>
      <c r="AA1830" s="4">
        <v>1090</v>
      </c>
      <c r="AB1830" s="4">
        <v>890</v>
      </c>
      <c r="AC1830">
        <v>1923</v>
      </c>
      <c r="AD1830" t="s">
        <v>1956</v>
      </c>
      <c r="AE1830" t="s">
        <v>49</v>
      </c>
      <c r="AF1830" t="s">
        <v>110</v>
      </c>
    </row>
    <row r="1831" spans="1:32">
      <c r="A1831" t="str">
        <f>PROPER(TRIM(Homes[[#This Row],[street]]))</f>
        <v>3512 253Rd Ct Se</v>
      </c>
      <c r="B1831" t="str">
        <f>PROPER(TRIM(Homes[[#This Row],[city]]))</f>
        <v>Issaquah</v>
      </c>
      <c r="C1831" t="str">
        <f>_xlfn.TEXTBEFORE(Homes[[#This Row],[statezip]]," ")</f>
        <v>WA</v>
      </c>
      <c r="D1831" s="6" t="str">
        <f>_xlfn.TEXTAFTER(Homes[[#This Row],[statezip]]," ")</f>
        <v>98029</v>
      </c>
      <c r="E1831" s="1">
        <v>496700</v>
      </c>
      <c r="F1831">
        <v>3</v>
      </c>
      <c r="G1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31" s="3" t="str">
        <f>Homes[[#This Row],[bedrooms]] &amp; " bd | " &amp; TEXT(Homes[[#This Row],[bathrooms]],"0.##") &amp; " ba"</f>
        <v>3 bd | 2.5 ba</v>
      </c>
      <c r="I1831" s="4">
        <v>1740</v>
      </c>
      <c r="J1831" s="1">
        <f>IFERROR(Homes[[#This Row],[price]]/Homes[[#This Row],[sqft_living]]," ")</f>
        <v>285.4597701149425</v>
      </c>
      <c r="K1831" s="4">
        <f>IFERROR(Homes[[#This Row],[sqft_lot]]/43560," ")</f>
        <v>0.1327364554637282</v>
      </c>
      <c r="L1831" t="str">
        <f>IF(Homes[[#This Row],[waterfront]]=1, "Yes","No")</f>
        <v>No</v>
      </c>
      <c r="M1831" s="4" t="str">
        <f>IF(Homes[[#This Row],[sqft_basement]]&gt;0, "Yes","No")</f>
        <v>No</v>
      </c>
      <c r="N1831" t="str">
        <f>CHOOSE(Homes[[#This Row],[view]]+1, "None","Fair","Good","Great","Excellent")</f>
        <v>None</v>
      </c>
      <c r="O1831" t="str">
        <f>CHOOSE(Homes[[#This Row],[condition]], "Poor","Fair","Average","Good","Excellent")</f>
        <v>Good</v>
      </c>
      <c r="P1831">
        <f ca="1">YEAR(TODAY())-Homes[[#This Row],[yr_built]]</f>
        <v>36</v>
      </c>
      <c r="Q1831">
        <v>0</v>
      </c>
      <c r="R1831">
        <f ca="1">IF(Homes[[#This Row],[yr_renovated]]&gt;0, YEAR(TODAY())-Homes[[#This Row],[yr_renovated]], YEAR(TODAY())-Homes[[#This Row],[yr_built]])</f>
        <v>36</v>
      </c>
      <c r="S1831">
        <v>2</v>
      </c>
      <c r="T1831" s="2">
        <v>41783</v>
      </c>
      <c r="U1831" s="3">
        <v>2.5</v>
      </c>
      <c r="V1831" s="4">
        <f>IFERROR(Homes[[#This Row],[sqft_above]]+Homes[[#This Row],[sqft_basement]]," ")</f>
        <v>1740</v>
      </c>
      <c r="W1831" s="4">
        <v>5782</v>
      </c>
      <c r="X1831">
        <v>0</v>
      </c>
      <c r="Y1831">
        <v>0</v>
      </c>
      <c r="Z1831">
        <v>4</v>
      </c>
      <c r="AA1831" s="4">
        <v>1740</v>
      </c>
      <c r="AB1831" s="4">
        <v>0</v>
      </c>
      <c r="AC1831">
        <v>1989</v>
      </c>
      <c r="AD1831" t="s">
        <v>1957</v>
      </c>
      <c r="AE1831" t="s">
        <v>79</v>
      </c>
      <c r="AF1831" t="s">
        <v>80</v>
      </c>
    </row>
    <row r="1832" spans="1:32">
      <c r="A1832" t="str">
        <f>PROPER(TRIM(Homes[[#This Row],[street]]))</f>
        <v>219 Nw 56Th St</v>
      </c>
      <c r="B1832" t="str">
        <f>PROPER(TRIM(Homes[[#This Row],[city]]))</f>
        <v>Seattle</v>
      </c>
      <c r="C1832" t="str">
        <f>_xlfn.TEXTBEFORE(Homes[[#This Row],[statezip]]," ")</f>
        <v>WA</v>
      </c>
      <c r="D1832" s="6" t="str">
        <f>_xlfn.TEXTAFTER(Homes[[#This Row],[statezip]]," ")</f>
        <v>98107</v>
      </c>
      <c r="E1832" s="1">
        <v>496000</v>
      </c>
      <c r="F1832">
        <v>2</v>
      </c>
      <c r="G1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32" s="3" t="str">
        <f>Homes[[#This Row],[bedrooms]] &amp; " bd | " &amp; TEXT(Homes[[#This Row],[bathrooms]],"0.##") &amp; " ba"</f>
        <v>2 bd | 1. ba</v>
      </c>
      <c r="I1832" s="4">
        <v>900</v>
      </c>
      <c r="J1832" s="1">
        <f>IFERROR(Homes[[#This Row],[price]]/Homes[[#This Row],[sqft_living]]," ")</f>
        <v>551.11111111111109</v>
      </c>
      <c r="K1832" s="4">
        <f>IFERROR(Homes[[#This Row],[sqft_lot]]/43560," ")</f>
        <v>0.21258034894398531</v>
      </c>
      <c r="L1832" t="str">
        <f>IF(Homes[[#This Row],[waterfront]]=1, "Yes","No")</f>
        <v>No</v>
      </c>
      <c r="M1832" s="4" t="str">
        <f>IF(Homes[[#This Row],[sqft_basement]]&gt;0, "Yes","No")</f>
        <v>No</v>
      </c>
      <c r="N1832" t="str">
        <f>CHOOSE(Homes[[#This Row],[view]]+1, "None","Fair","Good","Great","Excellent")</f>
        <v>None</v>
      </c>
      <c r="O1832" t="str">
        <f>CHOOSE(Homes[[#This Row],[condition]], "Poor","Fair","Average","Good","Excellent")</f>
        <v>Average</v>
      </c>
      <c r="P1832">
        <f ca="1">YEAR(TODAY())-Homes[[#This Row],[yr_built]]</f>
        <v>79</v>
      </c>
      <c r="Q1832">
        <v>0</v>
      </c>
      <c r="R1832">
        <f ca="1">IF(Homes[[#This Row],[yr_renovated]]&gt;0, YEAR(TODAY())-Homes[[#This Row],[yr_renovated]], YEAR(TODAY())-Homes[[#This Row],[yr_built]])</f>
        <v>79</v>
      </c>
      <c r="S1832">
        <v>1</v>
      </c>
      <c r="T1832" s="2">
        <v>41822</v>
      </c>
      <c r="U1832" s="3">
        <v>1</v>
      </c>
      <c r="V1832" s="4">
        <f>IFERROR(Homes[[#This Row],[sqft_above]]+Homes[[#This Row],[sqft_basement]]," ")</f>
        <v>900</v>
      </c>
      <c r="W1832" s="4">
        <v>9260</v>
      </c>
      <c r="X1832">
        <v>0</v>
      </c>
      <c r="Y1832">
        <v>0</v>
      </c>
      <c r="Z1832">
        <v>3</v>
      </c>
      <c r="AA1832" s="4">
        <v>900</v>
      </c>
      <c r="AB1832" s="4">
        <v>0</v>
      </c>
      <c r="AC1832">
        <v>1946</v>
      </c>
      <c r="AD1832" t="s">
        <v>1958</v>
      </c>
      <c r="AE1832" t="s">
        <v>49</v>
      </c>
      <c r="AF1832" t="s">
        <v>62</v>
      </c>
    </row>
    <row r="1833" spans="1:32">
      <c r="A1833" t="str">
        <f>PROPER(TRIM(Homes[[#This Row],[street]]))</f>
        <v>6521-6599 S Norfolk St</v>
      </c>
      <c r="B1833" t="str">
        <f>PROPER(TRIM(Homes[[#This Row],[city]]))</f>
        <v>Seattle</v>
      </c>
      <c r="C1833" t="str">
        <f>_xlfn.TEXTBEFORE(Homes[[#This Row],[statezip]]," ")</f>
        <v>WA</v>
      </c>
      <c r="D1833" s="6" t="str">
        <f>_xlfn.TEXTAFTER(Homes[[#This Row],[statezip]]," ")</f>
        <v>98118</v>
      </c>
      <c r="E1833" s="1">
        <v>495000</v>
      </c>
      <c r="F1833">
        <v>3</v>
      </c>
      <c r="G1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33" s="3" t="str">
        <f>Homes[[#This Row],[bedrooms]] &amp; " bd | " &amp; TEXT(Homes[[#This Row],[bathrooms]],"0.##") &amp; " ba"</f>
        <v>3 bd | 3.5 ba</v>
      </c>
      <c r="I1833" s="4">
        <v>2380</v>
      </c>
      <c r="J1833" s="1">
        <f>IFERROR(Homes[[#This Row],[price]]/Homes[[#This Row],[sqft_living]]," ")</f>
        <v>207.98319327731093</v>
      </c>
      <c r="K1833" s="4">
        <f>IFERROR(Homes[[#This Row],[sqft_lot]]/43560," ")</f>
        <v>0.14348025711662074</v>
      </c>
      <c r="L1833" t="str">
        <f>IF(Homes[[#This Row],[waterfront]]=1, "Yes","No")</f>
        <v>No</v>
      </c>
      <c r="M1833" s="4" t="str">
        <f>IF(Homes[[#This Row],[sqft_basement]]&gt;0, "Yes","No")</f>
        <v>Yes</v>
      </c>
      <c r="N1833" t="str">
        <f>CHOOSE(Homes[[#This Row],[view]]+1, "None","Fair","Good","Great","Excellent")</f>
        <v>Great</v>
      </c>
      <c r="O1833" t="str">
        <f>CHOOSE(Homes[[#This Row],[condition]], "Poor","Fair","Average","Good","Excellent")</f>
        <v>Average</v>
      </c>
      <c r="P1833">
        <f ca="1">YEAR(TODAY())-Homes[[#This Row],[yr_built]]</f>
        <v>28</v>
      </c>
      <c r="Q1833">
        <v>0</v>
      </c>
      <c r="R1833">
        <f ca="1">IF(Homes[[#This Row],[yr_renovated]]&gt;0, YEAR(TODAY())-Homes[[#This Row],[yr_renovated]], YEAR(TODAY())-Homes[[#This Row],[yr_built]])</f>
        <v>28</v>
      </c>
      <c r="S1833">
        <v>2</v>
      </c>
      <c r="T1833" s="2">
        <v>41780</v>
      </c>
      <c r="U1833" s="3">
        <v>3.5</v>
      </c>
      <c r="V1833" s="4">
        <f>IFERROR(Homes[[#This Row],[sqft_above]]+Homes[[#This Row],[sqft_basement]]," ")</f>
        <v>2380</v>
      </c>
      <c r="W1833" s="4">
        <v>6250</v>
      </c>
      <c r="X1833">
        <v>0</v>
      </c>
      <c r="Y1833">
        <v>3</v>
      </c>
      <c r="Z1833">
        <v>3</v>
      </c>
      <c r="AA1833" s="4">
        <v>1670</v>
      </c>
      <c r="AB1833" s="4">
        <v>710</v>
      </c>
      <c r="AC1833">
        <v>1997</v>
      </c>
      <c r="AD1833" t="s">
        <v>1959</v>
      </c>
      <c r="AE1833" t="s">
        <v>49</v>
      </c>
      <c r="AF1833" t="s">
        <v>229</v>
      </c>
    </row>
    <row r="1834" spans="1:32">
      <c r="A1834" t="str">
        <f>PROPER(TRIM(Homes[[#This Row],[street]]))</f>
        <v>1805 154Th Ave Se</v>
      </c>
      <c r="B1834" t="str">
        <f>PROPER(TRIM(Homes[[#This Row],[city]]))</f>
        <v>Bellevue</v>
      </c>
      <c r="C1834" t="str">
        <f>_xlfn.TEXTBEFORE(Homes[[#This Row],[statezip]]," ")</f>
        <v>WA</v>
      </c>
      <c r="D1834" s="6" t="str">
        <f>_xlfn.TEXTAFTER(Homes[[#This Row],[statezip]]," ")</f>
        <v>98007</v>
      </c>
      <c r="E1834" s="1">
        <v>495000</v>
      </c>
      <c r="F1834">
        <v>4</v>
      </c>
      <c r="G1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34" s="3" t="str">
        <f>Homes[[#This Row],[bedrooms]] &amp; " bd | " &amp; TEXT(Homes[[#This Row],[bathrooms]],"0.##") &amp; " ba"</f>
        <v>4 bd | 2.25 ba</v>
      </c>
      <c r="I1834" s="4">
        <v>1940</v>
      </c>
      <c r="J1834" s="1">
        <f>IFERROR(Homes[[#This Row],[price]]/Homes[[#This Row],[sqft_living]]," ")</f>
        <v>255.15463917525773</v>
      </c>
      <c r="K1834" s="4">
        <f>IFERROR(Homes[[#This Row],[sqft_lot]]/43560," ")</f>
        <v>0.20991735537190082</v>
      </c>
      <c r="L1834" t="str">
        <f>IF(Homes[[#This Row],[waterfront]]=1, "Yes","No")</f>
        <v>No</v>
      </c>
      <c r="M1834" s="4" t="str">
        <f>IF(Homes[[#This Row],[sqft_basement]]&gt;0, "Yes","No")</f>
        <v>Yes</v>
      </c>
      <c r="N1834" t="str">
        <f>CHOOSE(Homes[[#This Row],[view]]+1, "None","Fair","Good","Great","Excellent")</f>
        <v>None</v>
      </c>
      <c r="O1834" t="str">
        <f>CHOOSE(Homes[[#This Row],[condition]], "Poor","Fair","Average","Good","Excellent")</f>
        <v>Good</v>
      </c>
      <c r="P1834">
        <f ca="1">YEAR(TODAY())-Homes[[#This Row],[yr_built]]</f>
        <v>69</v>
      </c>
      <c r="Q1834">
        <v>0</v>
      </c>
      <c r="R1834">
        <f ca="1">IF(Homes[[#This Row],[yr_renovated]]&gt;0, YEAR(TODAY())-Homes[[#This Row],[yr_renovated]], YEAR(TODAY())-Homes[[#This Row],[yr_built]])</f>
        <v>69</v>
      </c>
      <c r="S1834">
        <v>1</v>
      </c>
      <c r="T1834" s="2">
        <v>41786</v>
      </c>
      <c r="U1834" s="3">
        <v>2.25</v>
      </c>
      <c r="V1834" s="4">
        <f>IFERROR(Homes[[#This Row],[sqft_above]]+Homes[[#This Row],[sqft_basement]]," ")</f>
        <v>1940</v>
      </c>
      <c r="W1834" s="4">
        <v>9144</v>
      </c>
      <c r="X1834">
        <v>0</v>
      </c>
      <c r="Y1834">
        <v>0</v>
      </c>
      <c r="Z1834">
        <v>4</v>
      </c>
      <c r="AA1834" s="4">
        <v>1430</v>
      </c>
      <c r="AB1834" s="4">
        <v>510</v>
      </c>
      <c r="AC1834">
        <v>1956</v>
      </c>
      <c r="AD1834" t="s">
        <v>1960</v>
      </c>
      <c r="AE1834" t="s">
        <v>33</v>
      </c>
      <c r="AF1834" t="s">
        <v>264</v>
      </c>
    </row>
    <row r="1835" spans="1:32">
      <c r="A1835" t="str">
        <f>PROPER(TRIM(Homes[[#This Row],[street]]))</f>
        <v>5918 128Th Ave Se</v>
      </c>
      <c r="B1835" t="str">
        <f>PROPER(TRIM(Homes[[#This Row],[city]]))</f>
        <v>Bellevue</v>
      </c>
      <c r="C1835" t="str">
        <f>_xlfn.TEXTBEFORE(Homes[[#This Row],[statezip]]," ")</f>
        <v>WA</v>
      </c>
      <c r="D1835" s="6" t="str">
        <f>_xlfn.TEXTAFTER(Homes[[#This Row],[statezip]]," ")</f>
        <v>98006</v>
      </c>
      <c r="E1835" s="1">
        <v>495000</v>
      </c>
      <c r="F1835">
        <v>4</v>
      </c>
      <c r="G1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35" s="3" t="str">
        <f>Homes[[#This Row],[bedrooms]] &amp; " bd | " &amp; TEXT(Homes[[#This Row],[bathrooms]],"0.##") &amp; " ba"</f>
        <v>4 bd | 2.25 ba</v>
      </c>
      <c r="I1835" s="4">
        <v>2220</v>
      </c>
      <c r="J1835" s="1">
        <f>IFERROR(Homes[[#This Row],[price]]/Homes[[#This Row],[sqft_living]]," ")</f>
        <v>222.97297297297297</v>
      </c>
      <c r="K1835" s="4">
        <f>IFERROR(Homes[[#This Row],[sqft_lot]]/43560," ")</f>
        <v>0.20367309458218549</v>
      </c>
      <c r="L1835" t="str">
        <f>IF(Homes[[#This Row],[waterfront]]=1, "Yes","No")</f>
        <v>No</v>
      </c>
      <c r="M1835" s="4" t="str">
        <f>IF(Homes[[#This Row],[sqft_basement]]&gt;0, "Yes","No")</f>
        <v>Yes</v>
      </c>
      <c r="N1835" t="str">
        <f>CHOOSE(Homes[[#This Row],[view]]+1, "None","Fair","Good","Great","Excellent")</f>
        <v>None</v>
      </c>
      <c r="O1835" t="str">
        <f>CHOOSE(Homes[[#This Row],[condition]], "Poor","Fair","Average","Good","Excellent")</f>
        <v>Good</v>
      </c>
      <c r="P1835">
        <f ca="1">YEAR(TODAY())-Homes[[#This Row],[yr_built]]</f>
        <v>64</v>
      </c>
      <c r="Q1835">
        <v>2001</v>
      </c>
      <c r="R1835">
        <f ca="1">IF(Homes[[#This Row],[yr_renovated]]&gt;0, YEAR(TODAY())-Homes[[#This Row],[yr_renovated]], YEAR(TODAY())-Homes[[#This Row],[yr_built]])</f>
        <v>24</v>
      </c>
      <c r="S1835">
        <v>1</v>
      </c>
      <c r="T1835" s="2">
        <v>41793</v>
      </c>
      <c r="U1835" s="3">
        <v>2.25</v>
      </c>
      <c r="V1835" s="4">
        <f>IFERROR(Homes[[#This Row],[sqft_above]]+Homes[[#This Row],[sqft_basement]]," ")</f>
        <v>2220</v>
      </c>
      <c r="W1835" s="4">
        <v>8872</v>
      </c>
      <c r="X1835">
        <v>0</v>
      </c>
      <c r="Y1835">
        <v>0</v>
      </c>
      <c r="Z1835">
        <v>4</v>
      </c>
      <c r="AA1835" s="4">
        <v>1110</v>
      </c>
      <c r="AB1835" s="4">
        <v>1110</v>
      </c>
      <c r="AC1835">
        <v>1961</v>
      </c>
      <c r="AD1835" t="s">
        <v>1961</v>
      </c>
      <c r="AE1835" t="s">
        <v>33</v>
      </c>
      <c r="AF1835" t="s">
        <v>91</v>
      </c>
    </row>
    <row r="1836" spans="1:32">
      <c r="A1836" t="str">
        <f>PROPER(TRIM(Homes[[#This Row],[street]]))</f>
        <v>2433 Sw 149Th St</v>
      </c>
      <c r="B1836" t="str">
        <f>PROPER(TRIM(Homes[[#This Row],[city]]))</f>
        <v>Burien</v>
      </c>
      <c r="C1836" t="str">
        <f>_xlfn.TEXTBEFORE(Homes[[#This Row],[statezip]]," ")</f>
        <v>WA</v>
      </c>
      <c r="D1836" s="6" t="str">
        <f>_xlfn.TEXTAFTER(Homes[[#This Row],[statezip]]," ")</f>
        <v>98166</v>
      </c>
      <c r="E1836" s="1">
        <v>495000</v>
      </c>
      <c r="F1836">
        <v>3</v>
      </c>
      <c r="G1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36" s="3" t="str">
        <f>Homes[[#This Row],[bedrooms]] &amp; " bd | " &amp; TEXT(Homes[[#This Row],[bathrooms]],"0.##") &amp; " ba"</f>
        <v>3 bd | 2. ba</v>
      </c>
      <c r="I1836" s="4">
        <v>2950</v>
      </c>
      <c r="J1836" s="1">
        <f>IFERROR(Homes[[#This Row],[price]]/Homes[[#This Row],[sqft_living]]," ")</f>
        <v>167.79661016949152</v>
      </c>
      <c r="K1836" s="4">
        <f>IFERROR(Homes[[#This Row],[sqft_lot]]/43560," ")</f>
        <v>0.27998163452708907</v>
      </c>
      <c r="L1836" t="str">
        <f>IF(Homes[[#This Row],[waterfront]]=1, "Yes","No")</f>
        <v>No</v>
      </c>
      <c r="M1836" s="4" t="str">
        <f>IF(Homes[[#This Row],[sqft_basement]]&gt;0, "Yes","No")</f>
        <v>Yes</v>
      </c>
      <c r="N1836" t="str">
        <f>CHOOSE(Homes[[#This Row],[view]]+1, "None","Fair","Good","Great","Excellent")</f>
        <v>None</v>
      </c>
      <c r="O1836" t="str">
        <f>CHOOSE(Homes[[#This Row],[condition]], "Poor","Fair","Average","Good","Excellent")</f>
        <v>Good</v>
      </c>
      <c r="P1836">
        <f ca="1">YEAR(TODAY())-Homes[[#This Row],[yr_built]]</f>
        <v>107</v>
      </c>
      <c r="Q1836">
        <v>1974</v>
      </c>
      <c r="R1836">
        <f ca="1">IF(Homes[[#This Row],[yr_renovated]]&gt;0, YEAR(TODAY())-Homes[[#This Row],[yr_renovated]], YEAR(TODAY())-Homes[[#This Row],[yr_built]])</f>
        <v>51</v>
      </c>
      <c r="S1836">
        <v>2</v>
      </c>
      <c r="T1836" s="2">
        <v>41813</v>
      </c>
      <c r="U1836" s="3">
        <v>2</v>
      </c>
      <c r="V1836" s="4">
        <f>IFERROR(Homes[[#This Row],[sqft_above]]+Homes[[#This Row],[sqft_basement]]," ")</f>
        <v>2950</v>
      </c>
      <c r="W1836" s="4">
        <v>12196</v>
      </c>
      <c r="X1836">
        <v>0</v>
      </c>
      <c r="Y1836">
        <v>0</v>
      </c>
      <c r="Z1836">
        <v>4</v>
      </c>
      <c r="AA1836" s="4">
        <v>2310</v>
      </c>
      <c r="AB1836" s="4">
        <v>640</v>
      </c>
      <c r="AC1836">
        <v>1918</v>
      </c>
      <c r="AD1836" t="s">
        <v>1962</v>
      </c>
      <c r="AE1836" t="s">
        <v>379</v>
      </c>
      <c r="AF1836" t="s">
        <v>227</v>
      </c>
    </row>
    <row r="1837" spans="1:32">
      <c r="A1837" t="str">
        <f>PROPER(TRIM(Homes[[#This Row],[street]]))</f>
        <v>43600-43610 244Th Ave Se</v>
      </c>
      <c r="B1837" t="str">
        <f>PROPER(TRIM(Homes[[#This Row],[city]]))</f>
        <v>Enumclaw</v>
      </c>
      <c r="C1837" t="str">
        <f>_xlfn.TEXTBEFORE(Homes[[#This Row],[statezip]]," ")</f>
        <v>WA</v>
      </c>
      <c r="D1837" s="6" t="str">
        <f>_xlfn.TEXTAFTER(Homes[[#This Row],[statezip]]," ")</f>
        <v>98022</v>
      </c>
      <c r="E1837" s="1">
        <v>495000</v>
      </c>
      <c r="F1837">
        <v>3</v>
      </c>
      <c r="G1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37" s="3" t="str">
        <f>Homes[[#This Row],[bedrooms]] &amp; " bd | " &amp; TEXT(Homes[[#This Row],[bathrooms]],"0.##") &amp; " ba"</f>
        <v>3 bd | 2. ba</v>
      </c>
      <c r="I1837" s="4">
        <v>2660</v>
      </c>
      <c r="J1837" s="1">
        <f>IFERROR(Homes[[#This Row],[price]]/Homes[[#This Row],[sqft_living]]," ")</f>
        <v>186.09022556390977</v>
      </c>
      <c r="K1837" s="4">
        <f>IFERROR(Homes[[#This Row],[sqft_lot]]/43560," ")</f>
        <v>4.4099862258953166</v>
      </c>
      <c r="L1837" t="str">
        <f>IF(Homes[[#This Row],[waterfront]]=1, "Yes","No")</f>
        <v>No</v>
      </c>
      <c r="M1837" s="4" t="str">
        <f>IF(Homes[[#This Row],[sqft_basement]]&gt;0, "Yes","No")</f>
        <v>No</v>
      </c>
      <c r="N1837" t="str">
        <f>CHOOSE(Homes[[#This Row],[view]]+1, "None","Fair","Good","Great","Excellent")</f>
        <v>None</v>
      </c>
      <c r="O1837" t="str">
        <f>CHOOSE(Homes[[#This Row],[condition]], "Poor","Fair","Average","Good","Excellent")</f>
        <v>Good</v>
      </c>
      <c r="P1837">
        <f ca="1">YEAR(TODAY())-Homes[[#This Row],[yr_built]]</f>
        <v>61</v>
      </c>
      <c r="Q1837">
        <v>0</v>
      </c>
      <c r="R1837">
        <f ca="1">IF(Homes[[#This Row],[yr_renovated]]&gt;0, YEAR(TODAY())-Homes[[#This Row],[yr_renovated]], YEAR(TODAY())-Homes[[#This Row],[yr_built]])</f>
        <v>61</v>
      </c>
      <c r="S1837">
        <v>1</v>
      </c>
      <c r="T1837" s="2">
        <v>41829</v>
      </c>
      <c r="U1837" s="3">
        <v>2</v>
      </c>
      <c r="V1837" s="4">
        <f>IFERROR(Homes[[#This Row],[sqft_above]]+Homes[[#This Row],[sqft_basement]]," ")</f>
        <v>2660</v>
      </c>
      <c r="W1837" s="4">
        <v>192099</v>
      </c>
      <c r="X1837">
        <v>0</v>
      </c>
      <c r="Y1837">
        <v>0</v>
      </c>
      <c r="Z1837">
        <v>4</v>
      </c>
      <c r="AA1837" s="4">
        <v>2660</v>
      </c>
      <c r="AB1837" s="4">
        <v>0</v>
      </c>
      <c r="AC1837">
        <v>1964</v>
      </c>
      <c r="AD1837" t="s">
        <v>1963</v>
      </c>
      <c r="AE1837" t="s">
        <v>1035</v>
      </c>
      <c r="AF1837" t="s">
        <v>1036</v>
      </c>
    </row>
    <row r="1838" spans="1:32">
      <c r="A1838" t="str">
        <f>PROPER(TRIM(Homes[[#This Row],[street]]))</f>
        <v>531 Sw 181St St</v>
      </c>
      <c r="B1838" t="str">
        <f>PROPER(TRIM(Homes[[#This Row],[city]]))</f>
        <v>Normandy Park</v>
      </c>
      <c r="C1838" t="str">
        <f>_xlfn.TEXTBEFORE(Homes[[#This Row],[statezip]]," ")</f>
        <v>WA</v>
      </c>
      <c r="D1838" s="6" t="str">
        <f>_xlfn.TEXTAFTER(Homes[[#This Row],[statezip]]," ")</f>
        <v>98166</v>
      </c>
      <c r="E1838" s="1">
        <v>495000</v>
      </c>
      <c r="F1838">
        <v>3</v>
      </c>
      <c r="G1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38" s="3" t="str">
        <f>Homes[[#This Row],[bedrooms]] &amp; " bd | " &amp; TEXT(Homes[[#This Row],[bathrooms]],"0.##") &amp; " ba"</f>
        <v>3 bd | 2. ba</v>
      </c>
      <c r="I1838" s="4">
        <v>1769</v>
      </c>
      <c r="J1838" s="1">
        <f>IFERROR(Homes[[#This Row],[price]]/Homes[[#This Row],[sqft_living]]," ")</f>
        <v>279.81910684002258</v>
      </c>
      <c r="K1838" s="4">
        <f>IFERROR(Homes[[#This Row],[sqft_lot]]/43560," ")</f>
        <v>0.21349862258953167</v>
      </c>
      <c r="L1838" t="str">
        <f>IF(Homes[[#This Row],[waterfront]]=1, "Yes","No")</f>
        <v>No</v>
      </c>
      <c r="M1838" s="4" t="str">
        <f>IF(Homes[[#This Row],[sqft_basement]]&gt;0, "Yes","No")</f>
        <v>No</v>
      </c>
      <c r="N1838" t="str">
        <f>CHOOSE(Homes[[#This Row],[view]]+1, "None","Fair","Good","Great","Excellent")</f>
        <v>None</v>
      </c>
      <c r="O1838" t="str">
        <f>CHOOSE(Homes[[#This Row],[condition]], "Poor","Fair","Average","Good","Excellent")</f>
        <v>Good</v>
      </c>
      <c r="P1838">
        <f ca="1">YEAR(TODAY())-Homes[[#This Row],[yr_built]]</f>
        <v>70</v>
      </c>
      <c r="Q1838">
        <v>2009</v>
      </c>
      <c r="R1838">
        <f ca="1">IF(Homes[[#This Row],[yr_renovated]]&gt;0, YEAR(TODAY())-Homes[[#This Row],[yr_renovated]], YEAR(TODAY())-Homes[[#This Row],[yr_built]])</f>
        <v>16</v>
      </c>
      <c r="S1838">
        <v>1</v>
      </c>
      <c r="T1838" s="2">
        <v>41802</v>
      </c>
      <c r="U1838" s="3">
        <v>2</v>
      </c>
      <c r="V1838" s="4">
        <f>IFERROR(Homes[[#This Row],[sqft_above]]+Homes[[#This Row],[sqft_basement]]," ")</f>
        <v>1769</v>
      </c>
      <c r="W1838" s="4">
        <v>9300</v>
      </c>
      <c r="X1838">
        <v>0</v>
      </c>
      <c r="Y1838">
        <v>0</v>
      </c>
      <c r="Z1838">
        <v>4</v>
      </c>
      <c r="AA1838" s="4">
        <v>1769</v>
      </c>
      <c r="AB1838" s="4">
        <v>0</v>
      </c>
      <c r="AC1838">
        <v>1955</v>
      </c>
      <c r="AD1838" t="s">
        <v>1964</v>
      </c>
      <c r="AE1838" t="s">
        <v>226</v>
      </c>
      <c r="AF1838" t="s">
        <v>227</v>
      </c>
    </row>
    <row r="1839" spans="1:32">
      <c r="A1839" t="str">
        <f>PROPER(TRIM(Homes[[#This Row],[street]]))</f>
        <v>321 Hardie Ave Nw</v>
      </c>
      <c r="B1839" t="str">
        <f>PROPER(TRIM(Homes[[#This Row],[city]]))</f>
        <v>Renton</v>
      </c>
      <c r="C1839" t="str">
        <f>_xlfn.TEXTBEFORE(Homes[[#This Row],[statezip]]," ")</f>
        <v>WA</v>
      </c>
      <c r="D1839" s="6" t="str">
        <f>_xlfn.TEXTAFTER(Homes[[#This Row],[statezip]]," ")</f>
        <v>98057</v>
      </c>
      <c r="E1839" s="1">
        <v>495000</v>
      </c>
      <c r="F1839">
        <v>6</v>
      </c>
      <c r="G1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5  </v>
      </c>
      <c r="H1839" s="3" t="str">
        <f>Homes[[#This Row],[bedrooms]] &amp; " bd | " &amp; TEXT(Homes[[#This Row],[bathrooms]],"0.##") &amp; " ba"</f>
        <v>6 bd | 5. ba</v>
      </c>
      <c r="I1839" s="4">
        <v>3440</v>
      </c>
      <c r="J1839" s="1">
        <f>IFERROR(Homes[[#This Row],[price]]/Homes[[#This Row],[sqft_living]]," ")</f>
        <v>143.8953488372093</v>
      </c>
      <c r="K1839" s="4">
        <f>IFERROR(Homes[[#This Row],[sqft_lot]]/43560," ")</f>
        <v>0.10330578512396695</v>
      </c>
      <c r="L1839" t="str">
        <f>IF(Homes[[#This Row],[waterfront]]=1, "Yes","No")</f>
        <v>No</v>
      </c>
      <c r="M1839" s="4" t="str">
        <f>IF(Homes[[#This Row],[sqft_basement]]&gt;0, "Yes","No")</f>
        <v>Yes</v>
      </c>
      <c r="N1839" t="str">
        <f>CHOOSE(Homes[[#This Row],[view]]+1, "None","Fair","Good","Great","Excellent")</f>
        <v>None</v>
      </c>
      <c r="O1839" t="str">
        <f>CHOOSE(Homes[[#This Row],[condition]], "Poor","Fair","Average","Good","Excellent")</f>
        <v>Average</v>
      </c>
      <c r="P1839">
        <f ca="1">YEAR(TODAY())-Homes[[#This Row],[yr_built]]</f>
        <v>18</v>
      </c>
      <c r="Q1839">
        <v>0</v>
      </c>
      <c r="R1839">
        <f ca="1">IF(Homes[[#This Row],[yr_renovated]]&gt;0, YEAR(TODAY())-Homes[[#This Row],[yr_renovated]], YEAR(TODAY())-Homes[[#This Row],[yr_built]])</f>
        <v>18</v>
      </c>
      <c r="S1839">
        <v>2</v>
      </c>
      <c r="T1839" s="2">
        <v>41801</v>
      </c>
      <c r="U1839" s="3">
        <v>5</v>
      </c>
      <c r="V1839" s="4">
        <f>IFERROR(Homes[[#This Row],[sqft_above]]+Homes[[#This Row],[sqft_basement]]," ")</f>
        <v>3440</v>
      </c>
      <c r="W1839" s="4">
        <v>4500</v>
      </c>
      <c r="X1839">
        <v>0</v>
      </c>
      <c r="Y1839">
        <v>0</v>
      </c>
      <c r="Z1839">
        <v>3</v>
      </c>
      <c r="AA1839" s="4">
        <v>3280</v>
      </c>
      <c r="AB1839" s="4">
        <v>160</v>
      </c>
      <c r="AC1839">
        <v>2007</v>
      </c>
      <c r="AD1839" t="s">
        <v>1965</v>
      </c>
      <c r="AE1839" t="s">
        <v>319</v>
      </c>
      <c r="AF1839" t="s">
        <v>1495</v>
      </c>
    </row>
    <row r="1840" spans="1:32">
      <c r="A1840" t="str">
        <f>PROPER(TRIM(Homes[[#This Row],[street]]))</f>
        <v>22913 Ne 20Th Pl</v>
      </c>
      <c r="B1840" t="str">
        <f>PROPER(TRIM(Homes[[#This Row],[city]]))</f>
        <v>Sammamish</v>
      </c>
      <c r="C1840" t="str">
        <f>_xlfn.TEXTBEFORE(Homes[[#This Row],[statezip]]," ")</f>
        <v>WA</v>
      </c>
      <c r="D1840" s="6" t="str">
        <f>_xlfn.TEXTAFTER(Homes[[#This Row],[statezip]]," ")</f>
        <v>98074</v>
      </c>
      <c r="E1840" s="1">
        <v>495000</v>
      </c>
      <c r="F1840">
        <v>3</v>
      </c>
      <c r="G1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0" s="3" t="str">
        <f>Homes[[#This Row],[bedrooms]] &amp; " bd | " &amp; TEXT(Homes[[#This Row],[bathrooms]],"0.##") &amp; " ba"</f>
        <v>3 bd | 1.75 ba</v>
      </c>
      <c r="I1840" s="4">
        <v>1440</v>
      </c>
      <c r="J1840" s="1">
        <f>IFERROR(Homes[[#This Row],[price]]/Homes[[#This Row],[sqft_living]]," ")</f>
        <v>343.75</v>
      </c>
      <c r="K1840" s="4">
        <f>IFERROR(Homes[[#This Row],[sqft_lot]]/43560," ")</f>
        <v>0.2705922865013774</v>
      </c>
      <c r="L1840" t="str">
        <f>IF(Homes[[#This Row],[waterfront]]=1, "Yes","No")</f>
        <v>No</v>
      </c>
      <c r="M1840" s="4" t="str">
        <f>IF(Homes[[#This Row],[sqft_basement]]&gt;0, "Yes","No")</f>
        <v>No</v>
      </c>
      <c r="N1840" t="str">
        <f>CHOOSE(Homes[[#This Row],[view]]+1, "None","Fair","Good","Great","Excellent")</f>
        <v>None</v>
      </c>
      <c r="O1840" t="str">
        <f>CHOOSE(Homes[[#This Row],[condition]], "Poor","Fair","Average","Good","Excellent")</f>
        <v>Average</v>
      </c>
      <c r="P1840">
        <f ca="1">YEAR(TODAY())-Homes[[#This Row],[yr_built]]</f>
        <v>42</v>
      </c>
      <c r="Q1840">
        <v>2009</v>
      </c>
      <c r="R1840">
        <f ca="1">IF(Homes[[#This Row],[yr_renovated]]&gt;0, YEAR(TODAY())-Homes[[#This Row],[yr_renovated]], YEAR(TODAY())-Homes[[#This Row],[yr_built]])</f>
        <v>16</v>
      </c>
      <c r="S1840">
        <v>1</v>
      </c>
      <c r="T1840" s="2">
        <v>41816</v>
      </c>
      <c r="U1840" s="3">
        <v>1.75</v>
      </c>
      <c r="V1840" s="4">
        <f>IFERROR(Homes[[#This Row],[sqft_above]]+Homes[[#This Row],[sqft_basement]]," ")</f>
        <v>1440</v>
      </c>
      <c r="W1840" s="4">
        <v>11787</v>
      </c>
      <c r="X1840">
        <v>0</v>
      </c>
      <c r="Y1840">
        <v>0</v>
      </c>
      <c r="Z1840">
        <v>3</v>
      </c>
      <c r="AA1840" s="4">
        <v>1440</v>
      </c>
      <c r="AB1840" s="4">
        <v>0</v>
      </c>
      <c r="AC1840">
        <v>1983</v>
      </c>
      <c r="AD1840" t="s">
        <v>1966</v>
      </c>
      <c r="AE1840" t="s">
        <v>102</v>
      </c>
      <c r="AF1840" t="s">
        <v>266</v>
      </c>
    </row>
    <row r="1841" spans="1:32">
      <c r="A1841" t="str">
        <f>PROPER(TRIM(Homes[[#This Row],[street]]))</f>
        <v>2609 21St Ave S</v>
      </c>
      <c r="B1841" t="str">
        <f>PROPER(TRIM(Homes[[#This Row],[city]]))</f>
        <v>Seattle</v>
      </c>
      <c r="C1841" t="str">
        <f>_xlfn.TEXTBEFORE(Homes[[#This Row],[statezip]]," ")</f>
        <v>WA</v>
      </c>
      <c r="D1841" s="6" t="str">
        <f>_xlfn.TEXTAFTER(Homes[[#This Row],[statezip]]," ")</f>
        <v>98144</v>
      </c>
      <c r="E1841" s="1">
        <v>495000</v>
      </c>
      <c r="F1841">
        <v>4</v>
      </c>
      <c r="G1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41" s="3" t="str">
        <f>Homes[[#This Row],[bedrooms]] &amp; " bd | " &amp; TEXT(Homes[[#This Row],[bathrooms]],"0.##") &amp; " ba"</f>
        <v>4 bd | 2. ba</v>
      </c>
      <c r="I1841" s="4">
        <v>2050</v>
      </c>
      <c r="J1841" s="1">
        <f>IFERROR(Homes[[#This Row],[price]]/Homes[[#This Row],[sqft_living]]," ")</f>
        <v>241.46341463414635</v>
      </c>
      <c r="K1841" s="4">
        <f>IFERROR(Homes[[#This Row],[sqft_lot]]/43560," ")</f>
        <v>9.1827364554637275E-2</v>
      </c>
      <c r="L1841" t="str">
        <f>IF(Homes[[#This Row],[waterfront]]=1, "Yes","No")</f>
        <v>No</v>
      </c>
      <c r="M1841" s="4" t="str">
        <f>IF(Homes[[#This Row],[sqft_basement]]&gt;0, "Yes","No")</f>
        <v>Yes</v>
      </c>
      <c r="N1841" t="str">
        <f>CHOOSE(Homes[[#This Row],[view]]+1, "None","Fair","Good","Great","Excellent")</f>
        <v>None</v>
      </c>
      <c r="O1841" t="str">
        <f>CHOOSE(Homes[[#This Row],[condition]], "Poor","Fair","Average","Good","Excellent")</f>
        <v>Excellent</v>
      </c>
      <c r="P1841">
        <f ca="1">YEAR(TODAY())-Homes[[#This Row],[yr_built]]</f>
        <v>84</v>
      </c>
      <c r="Q1841">
        <v>0</v>
      </c>
      <c r="R1841">
        <f ca="1">IF(Homes[[#This Row],[yr_renovated]]&gt;0, YEAR(TODAY())-Homes[[#This Row],[yr_renovated]], YEAR(TODAY())-Homes[[#This Row],[yr_built]])</f>
        <v>84</v>
      </c>
      <c r="S1841">
        <v>1.5</v>
      </c>
      <c r="T1841" s="2">
        <v>41774</v>
      </c>
      <c r="U1841" s="3">
        <v>2</v>
      </c>
      <c r="V1841" s="4">
        <f>IFERROR(Homes[[#This Row],[sqft_above]]+Homes[[#This Row],[sqft_basement]]," ")</f>
        <v>2050</v>
      </c>
      <c r="W1841" s="4">
        <v>4000</v>
      </c>
      <c r="X1841">
        <v>0</v>
      </c>
      <c r="Y1841">
        <v>0</v>
      </c>
      <c r="Z1841">
        <v>5</v>
      </c>
      <c r="AA1841" s="4">
        <v>1210</v>
      </c>
      <c r="AB1841" s="4">
        <v>840</v>
      </c>
      <c r="AC1841">
        <v>1941</v>
      </c>
      <c r="AD1841" t="s">
        <v>1967</v>
      </c>
      <c r="AE1841" t="s">
        <v>49</v>
      </c>
      <c r="AF1841" t="s">
        <v>110</v>
      </c>
    </row>
    <row r="1842" spans="1:32">
      <c r="A1842" t="str">
        <f>PROPER(TRIM(Homes[[#This Row],[street]]))</f>
        <v>633 N 138Th St</v>
      </c>
      <c r="B1842" t="str">
        <f>PROPER(TRIM(Homes[[#This Row],[city]]))</f>
        <v>Seattle</v>
      </c>
      <c r="C1842" t="str">
        <f>_xlfn.TEXTBEFORE(Homes[[#This Row],[statezip]]," ")</f>
        <v>WA</v>
      </c>
      <c r="D1842" s="6" t="str">
        <f>_xlfn.TEXTAFTER(Homes[[#This Row],[statezip]]," ")</f>
        <v>98133</v>
      </c>
      <c r="E1842" s="1">
        <v>495000</v>
      </c>
      <c r="F1842">
        <v>4</v>
      </c>
      <c r="G1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2" s="3" t="str">
        <f>Homes[[#This Row],[bedrooms]] &amp; " bd | " &amp; TEXT(Homes[[#This Row],[bathrooms]],"0.##") &amp; " ba"</f>
        <v>4 bd | 2.5 ba</v>
      </c>
      <c r="I1842" s="4">
        <v>2140</v>
      </c>
      <c r="J1842" s="1">
        <f>IFERROR(Homes[[#This Row],[price]]/Homes[[#This Row],[sqft_living]]," ")</f>
        <v>231.30841121495328</v>
      </c>
      <c r="K1842" s="4">
        <f>IFERROR(Homes[[#This Row],[sqft_lot]]/43560," ")</f>
        <v>0.16632231404958678</v>
      </c>
      <c r="L1842" t="str">
        <f>IF(Homes[[#This Row],[waterfront]]=1, "Yes","No")</f>
        <v>No</v>
      </c>
      <c r="M1842" s="4" t="str">
        <f>IF(Homes[[#This Row],[sqft_basement]]&gt;0, "Yes","No")</f>
        <v>No</v>
      </c>
      <c r="N1842" t="str">
        <f>CHOOSE(Homes[[#This Row],[view]]+1, "None","Fair","Good","Great","Excellent")</f>
        <v>None</v>
      </c>
      <c r="O1842" t="str">
        <f>CHOOSE(Homes[[#This Row],[condition]], "Poor","Fair","Average","Good","Excellent")</f>
        <v>Average</v>
      </c>
      <c r="P1842">
        <f ca="1">YEAR(TODAY())-Homes[[#This Row],[yr_built]]</f>
        <v>22</v>
      </c>
      <c r="Q1842">
        <v>0</v>
      </c>
      <c r="R1842">
        <f ca="1">IF(Homes[[#This Row],[yr_renovated]]&gt;0, YEAR(TODAY())-Homes[[#This Row],[yr_renovated]], YEAR(TODAY())-Homes[[#This Row],[yr_built]])</f>
        <v>22</v>
      </c>
      <c r="S1842">
        <v>2</v>
      </c>
      <c r="T1842" s="2">
        <v>41802</v>
      </c>
      <c r="U1842" s="3">
        <v>2.5</v>
      </c>
      <c r="V1842" s="4">
        <f>IFERROR(Homes[[#This Row],[sqft_above]]+Homes[[#This Row],[sqft_basement]]," ")</f>
        <v>2140</v>
      </c>
      <c r="W1842" s="4">
        <v>7245</v>
      </c>
      <c r="X1842">
        <v>0</v>
      </c>
      <c r="Y1842">
        <v>0</v>
      </c>
      <c r="Z1842">
        <v>3</v>
      </c>
      <c r="AA1842" s="4">
        <v>2140</v>
      </c>
      <c r="AB1842" s="4">
        <v>0</v>
      </c>
      <c r="AC1842">
        <v>2003</v>
      </c>
      <c r="AD1842" t="s">
        <v>1968</v>
      </c>
      <c r="AE1842" t="s">
        <v>49</v>
      </c>
      <c r="AF1842" t="s">
        <v>987</v>
      </c>
    </row>
    <row r="1843" spans="1:32">
      <c r="A1843" t="str">
        <f>PROPER(TRIM(Homes[[#This Row],[street]]))</f>
        <v>5954 24Th Ave S</v>
      </c>
      <c r="B1843" t="str">
        <f>PROPER(TRIM(Homes[[#This Row],[city]]))</f>
        <v>Seattle</v>
      </c>
      <c r="C1843" t="str">
        <f>_xlfn.TEXTBEFORE(Homes[[#This Row],[statezip]]," ")</f>
        <v>WA</v>
      </c>
      <c r="D1843" s="6" t="str">
        <f>_xlfn.TEXTAFTER(Homes[[#This Row],[statezip]]," ")</f>
        <v>98108</v>
      </c>
      <c r="E1843" s="1">
        <v>495000</v>
      </c>
      <c r="F1843">
        <v>5</v>
      </c>
      <c r="G1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43" s="3" t="str">
        <f>Homes[[#This Row],[bedrooms]] &amp; " bd | " &amp; TEXT(Homes[[#This Row],[bathrooms]],"0.##") &amp; " ba"</f>
        <v>5 bd | 3. ba</v>
      </c>
      <c r="I1843" s="4">
        <v>2440</v>
      </c>
      <c r="J1843" s="1">
        <f>IFERROR(Homes[[#This Row],[price]]/Homes[[#This Row],[sqft_living]]," ")</f>
        <v>202.86885245901638</v>
      </c>
      <c r="K1843" s="4">
        <f>IFERROR(Homes[[#This Row],[sqft_lot]]/43560," ")</f>
        <v>0.10904499540863177</v>
      </c>
      <c r="L1843" t="str">
        <f>IF(Homes[[#This Row],[waterfront]]=1, "Yes","No")</f>
        <v>No</v>
      </c>
      <c r="M1843" s="4" t="str">
        <f>IF(Homes[[#This Row],[sqft_basement]]&gt;0, "Yes","No")</f>
        <v>Yes</v>
      </c>
      <c r="N1843" t="str">
        <f>CHOOSE(Homes[[#This Row],[view]]+1, "None","Fair","Good","Great","Excellent")</f>
        <v>None</v>
      </c>
      <c r="O1843" t="str">
        <f>CHOOSE(Homes[[#This Row],[condition]], "Poor","Fair","Average","Good","Excellent")</f>
        <v>Average</v>
      </c>
      <c r="P1843">
        <f ca="1">YEAR(TODAY())-Homes[[#This Row],[yr_built]]</f>
        <v>19</v>
      </c>
      <c r="Q1843">
        <v>0</v>
      </c>
      <c r="R1843">
        <f ca="1">IF(Homes[[#This Row],[yr_renovated]]&gt;0, YEAR(TODAY())-Homes[[#This Row],[yr_renovated]], YEAR(TODAY())-Homes[[#This Row],[yr_built]])</f>
        <v>19</v>
      </c>
      <c r="S1843">
        <v>1</v>
      </c>
      <c r="T1843" s="2">
        <v>41795</v>
      </c>
      <c r="U1843" s="3">
        <v>3</v>
      </c>
      <c r="V1843" s="4">
        <f>IFERROR(Homes[[#This Row],[sqft_above]]+Homes[[#This Row],[sqft_basement]]," ")</f>
        <v>2440</v>
      </c>
      <c r="W1843" s="4">
        <v>4750</v>
      </c>
      <c r="X1843">
        <v>0</v>
      </c>
      <c r="Y1843">
        <v>0</v>
      </c>
      <c r="Z1843">
        <v>3</v>
      </c>
      <c r="AA1843" s="4">
        <v>1450</v>
      </c>
      <c r="AB1843" s="4">
        <v>990</v>
      </c>
      <c r="AC1843">
        <v>2006</v>
      </c>
      <c r="AD1843" t="s">
        <v>1969</v>
      </c>
      <c r="AE1843" t="s">
        <v>49</v>
      </c>
      <c r="AF1843" t="s">
        <v>1536</v>
      </c>
    </row>
    <row r="1844" spans="1:32">
      <c r="A1844" t="str">
        <f>PROPER(TRIM(Homes[[#This Row],[street]]))</f>
        <v>3933 S Brandon St</v>
      </c>
      <c r="B1844" t="str">
        <f>PROPER(TRIM(Homes[[#This Row],[city]]))</f>
        <v>Seattle</v>
      </c>
      <c r="C1844" t="str">
        <f>_xlfn.TEXTBEFORE(Homes[[#This Row],[statezip]]," ")</f>
        <v>WA</v>
      </c>
      <c r="D1844" s="6" t="str">
        <f>_xlfn.TEXTAFTER(Homes[[#This Row],[statezip]]," ")</f>
        <v>98118</v>
      </c>
      <c r="E1844" s="1">
        <v>495000</v>
      </c>
      <c r="F1844">
        <v>3</v>
      </c>
      <c r="G1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4" s="3" t="str">
        <f>Homes[[#This Row],[bedrooms]] &amp; " bd | " &amp; TEXT(Homes[[#This Row],[bathrooms]],"0.##") &amp; " ba"</f>
        <v>3 bd | 2.5 ba</v>
      </c>
      <c r="I1844" s="4">
        <v>1750</v>
      </c>
      <c r="J1844" s="1">
        <f>IFERROR(Homes[[#This Row],[price]]/Homes[[#This Row],[sqft_living]]," ")</f>
        <v>282.85714285714283</v>
      </c>
      <c r="K1844" s="4">
        <f>IFERROR(Homes[[#This Row],[sqft_lot]]/43560," ")</f>
        <v>3.553719008264463E-2</v>
      </c>
      <c r="L1844" t="str">
        <f>IF(Homes[[#This Row],[waterfront]]=1, "Yes","No")</f>
        <v>No</v>
      </c>
      <c r="M1844" s="4" t="str">
        <f>IF(Homes[[#This Row],[sqft_basement]]&gt;0, "Yes","No")</f>
        <v>No</v>
      </c>
      <c r="N1844" t="str">
        <f>CHOOSE(Homes[[#This Row],[view]]+1, "None","Fair","Good","Great","Excellent")</f>
        <v>None</v>
      </c>
      <c r="O1844" t="str">
        <f>CHOOSE(Homes[[#This Row],[condition]], "Poor","Fair","Average","Good","Excellent")</f>
        <v>Average</v>
      </c>
      <c r="P1844">
        <f ca="1">YEAR(TODAY())-Homes[[#This Row],[yr_built]]</f>
        <v>12</v>
      </c>
      <c r="Q1844">
        <v>1923</v>
      </c>
      <c r="R1844">
        <f ca="1">IF(Homes[[#This Row],[yr_renovated]]&gt;0, YEAR(TODAY())-Homes[[#This Row],[yr_renovated]], YEAR(TODAY())-Homes[[#This Row],[yr_built]])</f>
        <v>102</v>
      </c>
      <c r="S1844">
        <v>3</v>
      </c>
      <c r="T1844" s="2">
        <v>41786</v>
      </c>
      <c r="U1844" s="3">
        <v>2.5</v>
      </c>
      <c r="V1844" s="4">
        <f>IFERROR(Homes[[#This Row],[sqft_above]]+Homes[[#This Row],[sqft_basement]]," ")</f>
        <v>1750</v>
      </c>
      <c r="W1844" s="4">
        <v>1548</v>
      </c>
      <c r="X1844">
        <v>0</v>
      </c>
      <c r="Y1844">
        <v>0</v>
      </c>
      <c r="Z1844">
        <v>3</v>
      </c>
      <c r="AA1844" s="4">
        <v>1750</v>
      </c>
      <c r="AB1844" s="4">
        <v>0</v>
      </c>
      <c r="AC1844">
        <v>2013</v>
      </c>
      <c r="AD1844" t="s">
        <v>1970</v>
      </c>
      <c r="AE1844" t="s">
        <v>49</v>
      </c>
      <c r="AF1844" t="s">
        <v>229</v>
      </c>
    </row>
    <row r="1845" spans="1:32">
      <c r="A1845" t="str">
        <f>PROPER(TRIM(Homes[[#This Row],[street]]))</f>
        <v>1273 Ne Hickory Ln</v>
      </c>
      <c r="B1845" t="str">
        <f>PROPER(TRIM(Homes[[#This Row],[city]]))</f>
        <v>Issaquah</v>
      </c>
      <c r="C1845" t="str">
        <f>_xlfn.TEXTBEFORE(Homes[[#This Row],[statezip]]," ")</f>
        <v>WA</v>
      </c>
      <c r="D1845" s="6" t="str">
        <f>_xlfn.TEXTAFTER(Homes[[#This Row],[statezip]]," ")</f>
        <v>98029</v>
      </c>
      <c r="E1845" s="1">
        <v>494815</v>
      </c>
      <c r="F1845">
        <v>3</v>
      </c>
      <c r="G1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5" s="3" t="str">
        <f>Homes[[#This Row],[bedrooms]] &amp; " bd | " &amp; TEXT(Homes[[#This Row],[bathrooms]],"0.##") &amp; " ba"</f>
        <v>3 bd | 2.5 ba</v>
      </c>
      <c r="I1845" s="4">
        <v>1910</v>
      </c>
      <c r="J1845" s="1">
        <f>IFERROR(Homes[[#This Row],[price]]/Homes[[#This Row],[sqft_living]]," ")</f>
        <v>259.065445026178</v>
      </c>
      <c r="K1845" s="4">
        <f>IFERROR(Homes[[#This Row],[sqft_lot]]/43560," ")</f>
        <v>4.800275482093664E-2</v>
      </c>
      <c r="L1845" t="str">
        <f>IF(Homes[[#This Row],[waterfront]]=1, "Yes","No")</f>
        <v>No</v>
      </c>
      <c r="M1845" s="4" t="str">
        <f>IF(Homes[[#This Row],[sqft_basement]]&gt;0, "Yes","No")</f>
        <v>No</v>
      </c>
      <c r="N1845" t="str">
        <f>CHOOSE(Homes[[#This Row],[view]]+1, "None","Fair","Good","Great","Excellent")</f>
        <v>None</v>
      </c>
      <c r="O1845" t="str">
        <f>CHOOSE(Homes[[#This Row],[condition]], "Poor","Fair","Average","Good","Excellent")</f>
        <v>Average</v>
      </c>
      <c r="P1845">
        <f ca="1">YEAR(TODAY())-Homes[[#This Row],[yr_built]]</f>
        <v>11</v>
      </c>
      <c r="Q1845">
        <v>0</v>
      </c>
      <c r="R1845">
        <f ca="1">IF(Homes[[#This Row],[yr_renovated]]&gt;0, YEAR(TODAY())-Homes[[#This Row],[yr_renovated]], YEAR(TODAY())-Homes[[#This Row],[yr_built]])</f>
        <v>11</v>
      </c>
      <c r="S1845">
        <v>2</v>
      </c>
      <c r="T1845" s="2">
        <v>41827</v>
      </c>
      <c r="U1845" s="3">
        <v>2.5</v>
      </c>
      <c r="V1845" s="4">
        <f>IFERROR(Homes[[#This Row],[sqft_above]]+Homes[[#This Row],[sqft_basement]]," ")</f>
        <v>1910</v>
      </c>
      <c r="W1845" s="4">
        <v>2091</v>
      </c>
      <c r="X1845">
        <v>0</v>
      </c>
      <c r="Y1845">
        <v>0</v>
      </c>
      <c r="Z1845">
        <v>3</v>
      </c>
      <c r="AA1845" s="4">
        <v>1910</v>
      </c>
      <c r="AB1845" s="4">
        <v>0</v>
      </c>
      <c r="AC1845">
        <v>2014</v>
      </c>
      <c r="AD1845" t="s">
        <v>1971</v>
      </c>
      <c r="AE1845" t="s">
        <v>79</v>
      </c>
      <c r="AF1845" t="s">
        <v>80</v>
      </c>
    </row>
    <row r="1846" spans="1:32">
      <c r="A1846" t="str">
        <f>PROPER(TRIM(Homes[[#This Row],[street]]))</f>
        <v>115 Blaine St</v>
      </c>
      <c r="B1846" t="str">
        <f>PROPER(TRIM(Homes[[#This Row],[city]]))</f>
        <v>Seattle</v>
      </c>
      <c r="C1846" t="str">
        <f>_xlfn.TEXTBEFORE(Homes[[#This Row],[statezip]]," ")</f>
        <v>WA</v>
      </c>
      <c r="D1846" s="6" t="str">
        <f>_xlfn.TEXTAFTER(Homes[[#This Row],[statezip]]," ")</f>
        <v>98109</v>
      </c>
      <c r="E1846" s="1">
        <v>494400</v>
      </c>
      <c r="F1846">
        <v>2</v>
      </c>
      <c r="G1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6" s="3" t="str">
        <f>Homes[[#This Row],[bedrooms]] &amp; " bd | " &amp; TEXT(Homes[[#This Row],[bathrooms]],"0.##") &amp; " ba"</f>
        <v>2 bd | 1.75 ba</v>
      </c>
      <c r="I1846" s="4">
        <v>1560</v>
      </c>
      <c r="J1846" s="1">
        <f>IFERROR(Homes[[#This Row],[price]]/Homes[[#This Row],[sqft_living]]," ")</f>
        <v>316.92307692307691</v>
      </c>
      <c r="K1846" s="4">
        <f>IFERROR(Homes[[#This Row],[sqft_lot]]/43560," ")</f>
        <v>4.017447199265381E-2</v>
      </c>
      <c r="L1846" t="str">
        <f>IF(Homes[[#This Row],[waterfront]]=1, "Yes","No")</f>
        <v>No</v>
      </c>
      <c r="M1846" s="4" t="str">
        <f>IF(Homes[[#This Row],[sqft_basement]]&gt;0, "Yes","No")</f>
        <v>Yes</v>
      </c>
      <c r="N1846" t="str">
        <f>CHOOSE(Homes[[#This Row],[view]]+1, "None","Fair","Good","Great","Excellent")</f>
        <v>None</v>
      </c>
      <c r="O1846" t="str">
        <f>CHOOSE(Homes[[#This Row],[condition]], "Poor","Fair","Average","Good","Excellent")</f>
        <v>Good</v>
      </c>
      <c r="P1846">
        <f ca="1">YEAR(TODAY())-Homes[[#This Row],[yr_built]]</f>
        <v>121</v>
      </c>
      <c r="Q1846">
        <v>0</v>
      </c>
      <c r="R1846">
        <f ca="1">IF(Homes[[#This Row],[yr_renovated]]&gt;0, YEAR(TODAY())-Homes[[#This Row],[yr_renovated]], YEAR(TODAY())-Homes[[#This Row],[yr_built]])</f>
        <v>121</v>
      </c>
      <c r="S1846">
        <v>1</v>
      </c>
      <c r="T1846" s="2">
        <v>41781</v>
      </c>
      <c r="U1846" s="3">
        <v>1.75</v>
      </c>
      <c r="V1846" s="4">
        <f>IFERROR(Homes[[#This Row],[sqft_above]]+Homes[[#This Row],[sqft_basement]]," ")</f>
        <v>1560</v>
      </c>
      <c r="W1846" s="4">
        <v>1750</v>
      </c>
      <c r="X1846">
        <v>0</v>
      </c>
      <c r="Y1846">
        <v>0</v>
      </c>
      <c r="Z1846">
        <v>4</v>
      </c>
      <c r="AA1846" s="4">
        <v>780</v>
      </c>
      <c r="AB1846" s="4">
        <v>780</v>
      </c>
      <c r="AC1846">
        <v>1904</v>
      </c>
      <c r="AD1846" t="s">
        <v>1972</v>
      </c>
      <c r="AE1846" t="s">
        <v>49</v>
      </c>
      <c r="AF1846" t="s">
        <v>134</v>
      </c>
    </row>
    <row r="1847" spans="1:32">
      <c r="A1847" t="str">
        <f>PROPER(TRIM(Homes[[#This Row],[street]]))</f>
        <v>5011 Sw Dawson St</v>
      </c>
      <c r="B1847" t="str">
        <f>PROPER(TRIM(Homes[[#This Row],[city]]))</f>
        <v>Seattle</v>
      </c>
      <c r="C1847" t="str">
        <f>_xlfn.TEXTBEFORE(Homes[[#This Row],[statezip]]," ")</f>
        <v>WA</v>
      </c>
      <c r="D1847" s="6" t="str">
        <f>_xlfn.TEXTAFTER(Homes[[#This Row],[statezip]]," ")</f>
        <v>98136</v>
      </c>
      <c r="E1847" s="1">
        <v>494000</v>
      </c>
      <c r="F1847">
        <v>4</v>
      </c>
      <c r="G1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7" s="3" t="str">
        <f>Homes[[#This Row],[bedrooms]] &amp; " bd | " &amp; TEXT(Homes[[#This Row],[bathrooms]],"0.##") &amp; " ba"</f>
        <v>4 bd | 1.75 ba</v>
      </c>
      <c r="I1847" s="4">
        <v>2090</v>
      </c>
      <c r="J1847" s="1">
        <f>IFERROR(Homes[[#This Row],[price]]/Homes[[#This Row],[sqft_living]]," ")</f>
        <v>236.36363636363637</v>
      </c>
      <c r="K1847" s="4">
        <f>IFERROR(Homes[[#This Row],[sqft_lot]]/43560," ")</f>
        <v>9.8714416896235072E-2</v>
      </c>
      <c r="L1847" t="str">
        <f>IF(Homes[[#This Row],[waterfront]]=1, "Yes","No")</f>
        <v>No</v>
      </c>
      <c r="M1847" s="4" t="str">
        <f>IF(Homes[[#This Row],[sqft_basement]]&gt;0, "Yes","No")</f>
        <v>Yes</v>
      </c>
      <c r="N1847" t="str">
        <f>CHOOSE(Homes[[#This Row],[view]]+1, "None","Fair","Good","Great","Excellent")</f>
        <v>None</v>
      </c>
      <c r="O1847" t="str">
        <f>CHOOSE(Homes[[#This Row],[condition]], "Poor","Fair","Average","Good","Excellent")</f>
        <v>Good</v>
      </c>
      <c r="P1847">
        <f ca="1">YEAR(TODAY())-Homes[[#This Row],[yr_built]]</f>
        <v>100</v>
      </c>
      <c r="Q1847">
        <v>1968</v>
      </c>
      <c r="R1847">
        <f ca="1">IF(Homes[[#This Row],[yr_renovated]]&gt;0, YEAR(TODAY())-Homes[[#This Row],[yr_renovated]], YEAR(TODAY())-Homes[[#This Row],[yr_built]])</f>
        <v>57</v>
      </c>
      <c r="S1847">
        <v>1.5</v>
      </c>
      <c r="T1847" s="2">
        <v>41779</v>
      </c>
      <c r="U1847" s="3">
        <v>1.75</v>
      </c>
      <c r="V1847" s="4">
        <f>IFERROR(Homes[[#This Row],[sqft_above]]+Homes[[#This Row],[sqft_basement]]," ")</f>
        <v>2090</v>
      </c>
      <c r="W1847" s="4">
        <v>4300</v>
      </c>
      <c r="X1847">
        <v>0</v>
      </c>
      <c r="Y1847">
        <v>0</v>
      </c>
      <c r="Z1847">
        <v>4</v>
      </c>
      <c r="AA1847" s="4">
        <v>1250</v>
      </c>
      <c r="AB1847" s="4">
        <v>840</v>
      </c>
      <c r="AC1847">
        <v>1925</v>
      </c>
      <c r="AD1847" t="s">
        <v>1973</v>
      </c>
      <c r="AE1847" t="s">
        <v>49</v>
      </c>
      <c r="AF1847" t="s">
        <v>298</v>
      </c>
    </row>
    <row r="1848" spans="1:32">
      <c r="A1848" t="str">
        <f>PROPER(TRIM(Homes[[#This Row],[street]]))</f>
        <v>1220 Nw 199Th Pl</v>
      </c>
      <c r="B1848" t="str">
        <f>PROPER(TRIM(Homes[[#This Row],[city]]))</f>
        <v>Shoreline</v>
      </c>
      <c r="C1848" t="str">
        <f>_xlfn.TEXTBEFORE(Homes[[#This Row],[statezip]]," ")</f>
        <v>WA</v>
      </c>
      <c r="D1848" s="6" t="str">
        <f>_xlfn.TEXTAFTER(Homes[[#This Row],[statezip]]," ")</f>
        <v>98177</v>
      </c>
      <c r="E1848" s="1">
        <v>494000</v>
      </c>
      <c r="F1848">
        <v>4</v>
      </c>
      <c r="G1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48" s="3" t="str">
        <f>Homes[[#This Row],[bedrooms]] &amp; " bd | " &amp; TEXT(Homes[[#This Row],[bathrooms]],"0.##") &amp; " ba"</f>
        <v>4 bd | 2.5 ba</v>
      </c>
      <c r="I1848" s="4">
        <v>1830</v>
      </c>
      <c r="J1848" s="1">
        <f>IFERROR(Homes[[#This Row],[price]]/Homes[[#This Row],[sqft_living]]," ")</f>
        <v>269.94535519125685</v>
      </c>
      <c r="K1848" s="4">
        <f>IFERROR(Homes[[#This Row],[sqft_lot]]/43560," ")</f>
        <v>0.16861799816345271</v>
      </c>
      <c r="L1848" t="str">
        <f>IF(Homes[[#This Row],[waterfront]]=1, "Yes","No")</f>
        <v>No</v>
      </c>
      <c r="M1848" s="4" t="str">
        <f>IF(Homes[[#This Row],[sqft_basement]]&gt;0, "Yes","No")</f>
        <v>Yes</v>
      </c>
      <c r="N1848" t="str">
        <f>CHOOSE(Homes[[#This Row],[view]]+1, "None","Fair","Good","Great","Excellent")</f>
        <v>None</v>
      </c>
      <c r="O1848" t="str">
        <f>CHOOSE(Homes[[#This Row],[condition]], "Poor","Fair","Average","Good","Excellent")</f>
        <v>Good</v>
      </c>
      <c r="P1848">
        <f ca="1">YEAR(TODAY())-Homes[[#This Row],[yr_built]]</f>
        <v>52</v>
      </c>
      <c r="Q1848">
        <v>0</v>
      </c>
      <c r="R1848">
        <f ca="1">IF(Homes[[#This Row],[yr_renovated]]&gt;0, YEAR(TODAY())-Homes[[#This Row],[yr_renovated]], YEAR(TODAY())-Homes[[#This Row],[yr_built]])</f>
        <v>52</v>
      </c>
      <c r="S1848">
        <v>1</v>
      </c>
      <c r="T1848" s="2">
        <v>41813</v>
      </c>
      <c r="U1848" s="3">
        <v>2.5</v>
      </c>
      <c r="V1848" s="4">
        <f>IFERROR(Homes[[#This Row],[sqft_above]]+Homes[[#This Row],[sqft_basement]]," ")</f>
        <v>1830</v>
      </c>
      <c r="W1848" s="4">
        <v>7345</v>
      </c>
      <c r="X1848">
        <v>0</v>
      </c>
      <c r="Y1848">
        <v>0</v>
      </c>
      <c r="Z1848">
        <v>4</v>
      </c>
      <c r="AA1848" s="4">
        <v>1540</v>
      </c>
      <c r="AB1848" s="4">
        <v>290</v>
      </c>
      <c r="AC1848">
        <v>1973</v>
      </c>
      <c r="AD1848" t="s">
        <v>1974</v>
      </c>
      <c r="AE1848" t="s">
        <v>100</v>
      </c>
      <c r="AF1848" t="s">
        <v>50</v>
      </c>
    </row>
    <row r="1849" spans="1:32">
      <c r="A1849" t="str">
        <f>PROPER(TRIM(Homes[[#This Row],[street]]))</f>
        <v>12039 Ne 145Th St</v>
      </c>
      <c r="B1849" t="str">
        <f>PROPER(TRIM(Homes[[#This Row],[city]]))</f>
        <v>Kirkland</v>
      </c>
      <c r="C1849" t="str">
        <f>_xlfn.TEXTBEFORE(Homes[[#This Row],[statezip]]," ")</f>
        <v>WA</v>
      </c>
      <c r="D1849" s="6" t="str">
        <f>_xlfn.TEXTAFTER(Homes[[#This Row],[statezip]]," ")</f>
        <v>98034</v>
      </c>
      <c r="E1849" s="1">
        <v>493000</v>
      </c>
      <c r="F1849">
        <v>4</v>
      </c>
      <c r="G1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49" s="3" t="str">
        <f>Homes[[#This Row],[bedrooms]] &amp; " bd | " &amp; TEXT(Homes[[#This Row],[bathrooms]],"0.##") &amp; " ba"</f>
        <v>4 bd | 1.75 ba</v>
      </c>
      <c r="I1849" s="4">
        <v>2030</v>
      </c>
      <c r="J1849" s="1">
        <f>IFERROR(Homes[[#This Row],[price]]/Homes[[#This Row],[sqft_living]]," ")</f>
        <v>242.85714285714286</v>
      </c>
      <c r="K1849" s="4">
        <f>IFERROR(Homes[[#This Row],[sqft_lot]]/43560," ")</f>
        <v>0.41999540863177226</v>
      </c>
      <c r="L1849" t="str">
        <f>IF(Homes[[#This Row],[waterfront]]=1, "Yes","No")</f>
        <v>No</v>
      </c>
      <c r="M1849" s="4" t="str">
        <f>IF(Homes[[#This Row],[sqft_basement]]&gt;0, "Yes","No")</f>
        <v>No</v>
      </c>
      <c r="N1849" t="str">
        <f>CHOOSE(Homes[[#This Row],[view]]+1, "None","Fair","Good","Great","Excellent")</f>
        <v>None</v>
      </c>
      <c r="O1849" t="str">
        <f>CHOOSE(Homes[[#This Row],[condition]], "Poor","Fair","Average","Good","Excellent")</f>
        <v>Good</v>
      </c>
      <c r="P1849">
        <f ca="1">YEAR(TODAY())-Homes[[#This Row],[yr_built]]</f>
        <v>50</v>
      </c>
      <c r="Q1849">
        <v>0</v>
      </c>
      <c r="R1849">
        <f ca="1">IF(Homes[[#This Row],[yr_renovated]]&gt;0, YEAR(TODAY())-Homes[[#This Row],[yr_renovated]], YEAR(TODAY())-Homes[[#This Row],[yr_built]])</f>
        <v>50</v>
      </c>
      <c r="S1849">
        <v>1.5</v>
      </c>
      <c r="T1849" s="2">
        <v>41807</v>
      </c>
      <c r="U1849" s="3">
        <v>1.75</v>
      </c>
      <c r="V1849" s="4">
        <f>IFERROR(Homes[[#This Row],[sqft_above]]+Homes[[#This Row],[sqft_basement]]," ")</f>
        <v>2030</v>
      </c>
      <c r="W1849" s="4">
        <v>18295</v>
      </c>
      <c r="X1849">
        <v>0</v>
      </c>
      <c r="Y1849">
        <v>0</v>
      </c>
      <c r="Z1849">
        <v>4</v>
      </c>
      <c r="AA1849" s="4">
        <v>2030</v>
      </c>
      <c r="AB1849" s="4">
        <v>0</v>
      </c>
      <c r="AC1849">
        <v>1975</v>
      </c>
      <c r="AD1849" t="s">
        <v>1975</v>
      </c>
      <c r="AE1849" t="s">
        <v>46</v>
      </c>
      <c r="AF1849" t="s">
        <v>47</v>
      </c>
    </row>
    <row r="1850" spans="1:32">
      <c r="A1850" t="str">
        <f>PROPER(TRIM(Homes[[#This Row],[street]]))</f>
        <v>520 Nw 201St Pl</v>
      </c>
      <c r="B1850" t="str">
        <f>PROPER(TRIM(Homes[[#This Row],[city]]))</f>
        <v>Shoreline</v>
      </c>
      <c r="C1850" t="str">
        <f>_xlfn.TEXTBEFORE(Homes[[#This Row],[statezip]]," ")</f>
        <v>WA</v>
      </c>
      <c r="D1850" s="6" t="str">
        <f>_xlfn.TEXTAFTER(Homes[[#This Row],[statezip]]," ")</f>
        <v>98177</v>
      </c>
      <c r="E1850" s="1">
        <v>492650</v>
      </c>
      <c r="F1850">
        <v>4</v>
      </c>
      <c r="G1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50" s="3" t="str">
        <f>Homes[[#This Row],[bedrooms]] &amp; " bd | " &amp; TEXT(Homes[[#This Row],[bathrooms]],"0.##") &amp; " ba"</f>
        <v>4 bd | 1.75 ba</v>
      </c>
      <c r="I1850" s="4">
        <v>2120</v>
      </c>
      <c r="J1850" s="1">
        <f>IFERROR(Homes[[#This Row],[price]]/Homes[[#This Row],[sqft_living]]," ")</f>
        <v>232.3820754716981</v>
      </c>
      <c r="K1850" s="4">
        <f>IFERROR(Homes[[#This Row],[sqft_lot]]/43560," ")</f>
        <v>0.2246556473829201</v>
      </c>
      <c r="L1850" t="str">
        <f>IF(Homes[[#This Row],[waterfront]]=1, "Yes","No")</f>
        <v>No</v>
      </c>
      <c r="M1850" s="4" t="str">
        <f>IF(Homes[[#This Row],[sqft_basement]]&gt;0, "Yes","No")</f>
        <v>Yes</v>
      </c>
      <c r="N1850" t="str">
        <f>CHOOSE(Homes[[#This Row],[view]]+1, "None","Fair","Good","Great","Excellent")</f>
        <v>None</v>
      </c>
      <c r="O1850" t="str">
        <f>CHOOSE(Homes[[#This Row],[condition]], "Poor","Fair","Average","Good","Excellent")</f>
        <v>Average</v>
      </c>
      <c r="P1850">
        <f ca="1">YEAR(TODAY())-Homes[[#This Row],[yr_built]]</f>
        <v>58</v>
      </c>
      <c r="Q1850">
        <v>2011</v>
      </c>
      <c r="R1850">
        <f ca="1">IF(Homes[[#This Row],[yr_renovated]]&gt;0, YEAR(TODAY())-Homes[[#This Row],[yr_renovated]], YEAR(TODAY())-Homes[[#This Row],[yr_built]])</f>
        <v>14</v>
      </c>
      <c r="S1850">
        <v>1</v>
      </c>
      <c r="T1850" s="2">
        <v>41820</v>
      </c>
      <c r="U1850" s="3">
        <v>1.75</v>
      </c>
      <c r="V1850" s="4">
        <f>IFERROR(Homes[[#This Row],[sqft_above]]+Homes[[#This Row],[sqft_basement]]," ")</f>
        <v>2120</v>
      </c>
      <c r="W1850" s="4">
        <v>9786</v>
      </c>
      <c r="X1850">
        <v>0</v>
      </c>
      <c r="Y1850">
        <v>0</v>
      </c>
      <c r="Z1850">
        <v>3</v>
      </c>
      <c r="AA1850" s="4">
        <v>1640</v>
      </c>
      <c r="AB1850" s="4">
        <v>480</v>
      </c>
      <c r="AC1850">
        <v>1967</v>
      </c>
      <c r="AD1850" t="s">
        <v>1976</v>
      </c>
      <c r="AE1850" t="s">
        <v>100</v>
      </c>
      <c r="AF1850" t="s">
        <v>50</v>
      </c>
    </row>
    <row r="1851" spans="1:32">
      <c r="A1851" t="str">
        <f>PROPER(TRIM(Homes[[#This Row],[street]]))</f>
        <v>14206 284Th Pl Ne</v>
      </c>
      <c r="B1851" t="str">
        <f>PROPER(TRIM(Homes[[#This Row],[city]]))</f>
        <v>Duvall</v>
      </c>
      <c r="C1851" t="str">
        <f>_xlfn.TEXTBEFORE(Homes[[#This Row],[statezip]]," ")</f>
        <v>WA</v>
      </c>
      <c r="D1851" s="6" t="str">
        <f>_xlfn.TEXTAFTER(Homes[[#This Row],[statezip]]," ")</f>
        <v>98019</v>
      </c>
      <c r="E1851" s="1">
        <v>492500</v>
      </c>
      <c r="F1851">
        <v>5</v>
      </c>
      <c r="G1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51" s="3" t="str">
        <f>Homes[[#This Row],[bedrooms]] &amp; " bd | " &amp; TEXT(Homes[[#This Row],[bathrooms]],"0.##") &amp; " ba"</f>
        <v>5 bd | 2.5 ba</v>
      </c>
      <c r="I1851" s="4">
        <v>2570</v>
      </c>
      <c r="J1851" s="1">
        <f>IFERROR(Homes[[#This Row],[price]]/Homes[[#This Row],[sqft_living]]," ")</f>
        <v>191.6342412451362</v>
      </c>
      <c r="K1851" s="4">
        <f>IFERROR(Homes[[#This Row],[sqft_lot]]/43560," ")</f>
        <v>0.22869605142332414</v>
      </c>
      <c r="L1851" t="str">
        <f>IF(Homes[[#This Row],[waterfront]]=1, "Yes","No")</f>
        <v>No</v>
      </c>
      <c r="M1851" s="4" t="str">
        <f>IF(Homes[[#This Row],[sqft_basement]]&gt;0, "Yes","No")</f>
        <v>No</v>
      </c>
      <c r="N1851" t="str">
        <f>CHOOSE(Homes[[#This Row],[view]]+1, "None","Fair","Good","Great","Excellent")</f>
        <v>None</v>
      </c>
      <c r="O1851" t="str">
        <f>CHOOSE(Homes[[#This Row],[condition]], "Poor","Fair","Average","Good","Excellent")</f>
        <v>Average</v>
      </c>
      <c r="P1851">
        <f ca="1">YEAR(TODAY())-Homes[[#This Row],[yr_built]]</f>
        <v>19</v>
      </c>
      <c r="Q1851">
        <v>0</v>
      </c>
      <c r="R1851">
        <f ca="1">IF(Homes[[#This Row],[yr_renovated]]&gt;0, YEAR(TODAY())-Homes[[#This Row],[yr_renovated]], YEAR(TODAY())-Homes[[#This Row],[yr_built]])</f>
        <v>19</v>
      </c>
      <c r="S1851">
        <v>2</v>
      </c>
      <c r="T1851" s="2">
        <v>41806</v>
      </c>
      <c r="U1851" s="3">
        <v>2.5</v>
      </c>
      <c r="V1851" s="4">
        <f>IFERROR(Homes[[#This Row],[sqft_above]]+Homes[[#This Row],[sqft_basement]]," ")</f>
        <v>2570</v>
      </c>
      <c r="W1851" s="4">
        <v>9962</v>
      </c>
      <c r="X1851">
        <v>0</v>
      </c>
      <c r="Y1851">
        <v>0</v>
      </c>
      <c r="Z1851">
        <v>3</v>
      </c>
      <c r="AA1851" s="4">
        <v>2570</v>
      </c>
      <c r="AB1851" s="4">
        <v>0</v>
      </c>
      <c r="AC1851">
        <v>2006</v>
      </c>
      <c r="AD1851" t="s">
        <v>1977</v>
      </c>
      <c r="AE1851" t="s">
        <v>451</v>
      </c>
      <c r="AF1851" t="s">
        <v>452</v>
      </c>
    </row>
    <row r="1852" spans="1:32">
      <c r="A1852" t="str">
        <f>PROPER(TRIM(Homes[[#This Row],[street]]))</f>
        <v>1410 Sw 10Th St</v>
      </c>
      <c r="B1852" t="str">
        <f>PROPER(TRIM(Homes[[#This Row],[city]]))</f>
        <v>North Bend</v>
      </c>
      <c r="C1852" t="str">
        <f>_xlfn.TEXTBEFORE(Homes[[#This Row],[statezip]]," ")</f>
        <v>WA</v>
      </c>
      <c r="D1852" s="6" t="str">
        <f>_xlfn.TEXTAFTER(Homes[[#This Row],[statezip]]," ")</f>
        <v>98045</v>
      </c>
      <c r="E1852" s="1">
        <v>492000</v>
      </c>
      <c r="F1852">
        <v>4</v>
      </c>
      <c r="G1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1852" s="3" t="str">
        <f>Homes[[#This Row],[bedrooms]] &amp; " bd | " &amp; TEXT(Homes[[#This Row],[bathrooms]],"0.##") &amp; " ba"</f>
        <v>4 bd | 3.75 ba</v>
      </c>
      <c r="I1852" s="4">
        <v>2810</v>
      </c>
      <c r="J1852" s="1">
        <f>IFERROR(Homes[[#This Row],[price]]/Homes[[#This Row],[sqft_living]]," ")</f>
        <v>175.08896797153025</v>
      </c>
      <c r="K1852" s="4">
        <f>IFERROR(Homes[[#This Row],[sqft_lot]]/43560," ")</f>
        <v>0.24885215794306703</v>
      </c>
      <c r="L1852" t="str">
        <f>IF(Homes[[#This Row],[waterfront]]=1, "Yes","No")</f>
        <v>No</v>
      </c>
      <c r="M1852" s="4" t="str">
        <f>IF(Homes[[#This Row],[sqft_basement]]&gt;0, "Yes","No")</f>
        <v>Yes</v>
      </c>
      <c r="N1852" t="str">
        <f>CHOOSE(Homes[[#This Row],[view]]+1, "None","Fair","Good","Great","Excellent")</f>
        <v>Good</v>
      </c>
      <c r="O1852" t="str">
        <f>CHOOSE(Homes[[#This Row],[condition]], "Poor","Fair","Average","Good","Excellent")</f>
        <v>Good</v>
      </c>
      <c r="P1852">
        <f ca="1">YEAR(TODAY())-Homes[[#This Row],[yr_built]]</f>
        <v>31</v>
      </c>
      <c r="Q1852">
        <v>0</v>
      </c>
      <c r="R1852">
        <f ca="1">IF(Homes[[#This Row],[yr_renovated]]&gt;0, YEAR(TODAY())-Homes[[#This Row],[yr_renovated]], YEAR(TODAY())-Homes[[#This Row],[yr_built]])</f>
        <v>31</v>
      </c>
      <c r="S1852">
        <v>2</v>
      </c>
      <c r="T1852" s="2">
        <v>41795</v>
      </c>
      <c r="U1852" s="3">
        <v>3.75</v>
      </c>
      <c r="V1852" s="4">
        <f>IFERROR(Homes[[#This Row],[sqft_above]]+Homes[[#This Row],[sqft_basement]]," ")</f>
        <v>2810</v>
      </c>
      <c r="W1852" s="4">
        <v>10840</v>
      </c>
      <c r="X1852">
        <v>0</v>
      </c>
      <c r="Y1852">
        <v>2</v>
      </c>
      <c r="Z1852">
        <v>4</v>
      </c>
      <c r="AA1852" s="4">
        <v>2070</v>
      </c>
      <c r="AB1852" s="4">
        <v>740</v>
      </c>
      <c r="AC1852">
        <v>1994</v>
      </c>
      <c r="AD1852" t="s">
        <v>1978</v>
      </c>
      <c r="AE1852" t="s">
        <v>624</v>
      </c>
      <c r="AF1852" t="s">
        <v>625</v>
      </c>
    </row>
    <row r="1853" spans="1:32">
      <c r="A1853" t="str">
        <f>PROPER(TRIM(Homes[[#This Row],[street]]))</f>
        <v>15017 253Rd Ave Se</v>
      </c>
      <c r="B1853" t="str">
        <f>PROPER(TRIM(Homes[[#This Row],[city]]))</f>
        <v>Issaquah</v>
      </c>
      <c r="C1853" t="str">
        <f>_xlfn.TEXTBEFORE(Homes[[#This Row],[statezip]]," ")</f>
        <v>WA</v>
      </c>
      <c r="D1853" s="6" t="str">
        <f>_xlfn.TEXTAFTER(Homes[[#This Row],[statezip]]," ")</f>
        <v>98027</v>
      </c>
      <c r="E1853" s="1">
        <v>492000</v>
      </c>
      <c r="F1853">
        <v>3</v>
      </c>
      <c r="G1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53" s="3" t="str">
        <f>Homes[[#This Row],[bedrooms]] &amp; " bd | " &amp; TEXT(Homes[[#This Row],[bathrooms]],"0.##") &amp; " ba"</f>
        <v>3 bd | 1.75 ba</v>
      </c>
      <c r="I1853" s="4">
        <v>2770</v>
      </c>
      <c r="J1853" s="1">
        <f>IFERROR(Homes[[#This Row],[price]]/Homes[[#This Row],[sqft_living]]," ")</f>
        <v>177.61732851985559</v>
      </c>
      <c r="K1853" s="4">
        <f>IFERROR(Homes[[#This Row],[sqft_lot]]/43560," ")</f>
        <v>0.91659779614325065</v>
      </c>
      <c r="L1853" t="str">
        <f>IF(Homes[[#This Row],[waterfront]]=1, "Yes","No")</f>
        <v>No</v>
      </c>
      <c r="M1853" s="4" t="str">
        <f>IF(Homes[[#This Row],[sqft_basement]]&gt;0, "Yes","No")</f>
        <v>Yes</v>
      </c>
      <c r="N1853" t="str">
        <f>CHOOSE(Homes[[#This Row],[view]]+1, "None","Fair","Good","Great","Excellent")</f>
        <v>None</v>
      </c>
      <c r="O1853" t="str">
        <f>CHOOSE(Homes[[#This Row],[condition]], "Poor","Fair","Average","Good","Excellent")</f>
        <v>Good</v>
      </c>
      <c r="P1853">
        <f ca="1">YEAR(TODAY())-Homes[[#This Row],[yr_built]]</f>
        <v>47</v>
      </c>
      <c r="Q1853">
        <v>2000</v>
      </c>
      <c r="R1853">
        <f ca="1">IF(Homes[[#This Row],[yr_renovated]]&gt;0, YEAR(TODAY())-Homes[[#This Row],[yr_renovated]], YEAR(TODAY())-Homes[[#This Row],[yr_built]])</f>
        <v>25</v>
      </c>
      <c r="S1853">
        <v>1</v>
      </c>
      <c r="T1853" s="2">
        <v>41792</v>
      </c>
      <c r="U1853" s="3">
        <v>1.75</v>
      </c>
      <c r="V1853" s="4">
        <f>IFERROR(Homes[[#This Row],[sqft_above]]+Homes[[#This Row],[sqft_basement]]," ")</f>
        <v>2770</v>
      </c>
      <c r="W1853" s="4">
        <v>39927</v>
      </c>
      <c r="X1853">
        <v>0</v>
      </c>
      <c r="Y1853">
        <v>0</v>
      </c>
      <c r="Z1853">
        <v>4</v>
      </c>
      <c r="AA1853" s="4">
        <v>1580</v>
      </c>
      <c r="AB1853" s="4">
        <v>1190</v>
      </c>
      <c r="AC1853">
        <v>1978</v>
      </c>
      <c r="AD1853" t="s">
        <v>1979</v>
      </c>
      <c r="AE1853" t="s">
        <v>79</v>
      </c>
      <c r="AF1853" t="s">
        <v>82</v>
      </c>
    </row>
    <row r="1854" spans="1:32">
      <c r="A1854" t="str">
        <f>PROPER(TRIM(Homes[[#This Row],[street]]))</f>
        <v>639 Nw 52Nd St</v>
      </c>
      <c r="B1854" t="str">
        <f>PROPER(TRIM(Homes[[#This Row],[city]]))</f>
        <v>Seattle</v>
      </c>
      <c r="C1854" t="str">
        <f>_xlfn.TEXTBEFORE(Homes[[#This Row],[statezip]]," ")</f>
        <v>WA</v>
      </c>
      <c r="D1854" s="6" t="str">
        <f>_xlfn.TEXTAFTER(Homes[[#This Row],[statezip]]," ")</f>
        <v>98107</v>
      </c>
      <c r="E1854" s="1">
        <v>492000</v>
      </c>
      <c r="F1854">
        <v>4</v>
      </c>
      <c r="G1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54" s="3" t="str">
        <f>Homes[[#This Row],[bedrooms]] &amp; " bd | " &amp; TEXT(Homes[[#This Row],[bathrooms]],"0.##") &amp; " ba"</f>
        <v>4 bd | 2. ba</v>
      </c>
      <c r="I1854" s="4">
        <v>1640</v>
      </c>
      <c r="J1854" s="1">
        <f>IFERROR(Homes[[#This Row],[price]]/Homes[[#This Row],[sqft_living]]," ")</f>
        <v>300</v>
      </c>
      <c r="K1854" s="4">
        <f>IFERROR(Homes[[#This Row],[sqft_lot]]/43560," ")</f>
        <v>0.1147842056932966</v>
      </c>
      <c r="L1854" t="str">
        <f>IF(Homes[[#This Row],[waterfront]]=1, "Yes","No")</f>
        <v>No</v>
      </c>
      <c r="M1854" s="4" t="str">
        <f>IF(Homes[[#This Row],[sqft_basement]]&gt;0, "Yes","No")</f>
        <v>No</v>
      </c>
      <c r="N1854" t="str">
        <f>CHOOSE(Homes[[#This Row],[view]]+1, "None","Fair","Good","Great","Excellent")</f>
        <v>None</v>
      </c>
      <c r="O1854" t="str">
        <f>CHOOSE(Homes[[#This Row],[condition]], "Poor","Fair","Average","Good","Excellent")</f>
        <v>Average</v>
      </c>
      <c r="P1854">
        <f ca="1">YEAR(TODAY())-Homes[[#This Row],[yr_built]]</f>
        <v>118</v>
      </c>
      <c r="Q1854">
        <v>1983</v>
      </c>
      <c r="R1854">
        <f ca="1">IF(Homes[[#This Row],[yr_renovated]]&gt;0, YEAR(TODAY())-Homes[[#This Row],[yr_renovated]], YEAR(TODAY())-Homes[[#This Row],[yr_built]])</f>
        <v>42</v>
      </c>
      <c r="S1854">
        <v>2</v>
      </c>
      <c r="T1854" s="2">
        <v>41781</v>
      </c>
      <c r="U1854" s="3">
        <v>2</v>
      </c>
      <c r="V1854" s="4">
        <f>IFERROR(Homes[[#This Row],[sqft_above]]+Homes[[#This Row],[sqft_basement]]," ")</f>
        <v>1640</v>
      </c>
      <c r="W1854" s="4">
        <v>5000</v>
      </c>
      <c r="X1854">
        <v>0</v>
      </c>
      <c r="Y1854">
        <v>0</v>
      </c>
      <c r="Z1854">
        <v>3</v>
      </c>
      <c r="AA1854" s="4">
        <v>1640</v>
      </c>
      <c r="AB1854" s="4">
        <v>0</v>
      </c>
      <c r="AC1854">
        <v>1907</v>
      </c>
      <c r="AD1854" t="s">
        <v>1980</v>
      </c>
      <c r="AE1854" t="s">
        <v>49</v>
      </c>
      <c r="AF1854" t="s">
        <v>62</v>
      </c>
    </row>
    <row r="1855" spans="1:32">
      <c r="A1855" t="str">
        <f>PROPER(TRIM(Homes[[#This Row],[street]]))</f>
        <v>4401 Ne 95Th St</v>
      </c>
      <c r="B1855" t="str">
        <f>PROPER(TRIM(Homes[[#This Row],[city]]))</f>
        <v>Seattle</v>
      </c>
      <c r="C1855" t="str">
        <f>_xlfn.TEXTBEFORE(Homes[[#This Row],[statezip]]," ")</f>
        <v>WA</v>
      </c>
      <c r="D1855" s="6" t="str">
        <f>_xlfn.TEXTAFTER(Homes[[#This Row],[statezip]]," ")</f>
        <v>98115</v>
      </c>
      <c r="E1855" s="1">
        <v>491950</v>
      </c>
      <c r="F1855">
        <v>3</v>
      </c>
      <c r="G1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55" s="3" t="str">
        <f>Homes[[#This Row],[bedrooms]] &amp; " bd | " &amp; TEXT(Homes[[#This Row],[bathrooms]],"0.##") &amp; " ba"</f>
        <v>3 bd | 2.25 ba</v>
      </c>
      <c r="I1855" s="4">
        <v>2090</v>
      </c>
      <c r="J1855" s="1">
        <f>IFERROR(Homes[[#This Row],[price]]/Homes[[#This Row],[sqft_living]]," ")</f>
        <v>235.38277511961724</v>
      </c>
      <c r="K1855" s="4">
        <f>IFERROR(Homes[[#This Row],[sqft_lot]]/43560," ")</f>
        <v>0.24639577594123049</v>
      </c>
      <c r="L1855" t="str">
        <f>IF(Homes[[#This Row],[waterfront]]=1, "Yes","No")</f>
        <v>No</v>
      </c>
      <c r="M1855" s="4" t="str">
        <f>IF(Homes[[#This Row],[sqft_basement]]&gt;0, "Yes","No")</f>
        <v>Yes</v>
      </c>
      <c r="N1855" t="str">
        <f>CHOOSE(Homes[[#This Row],[view]]+1, "None","Fair","Good","Great","Excellent")</f>
        <v>None</v>
      </c>
      <c r="O1855" t="str">
        <f>CHOOSE(Homes[[#This Row],[condition]], "Poor","Fair","Average","Good","Excellent")</f>
        <v>Average</v>
      </c>
      <c r="P1855">
        <f ca="1">YEAR(TODAY())-Homes[[#This Row],[yr_built]]</f>
        <v>67</v>
      </c>
      <c r="Q1855">
        <v>2004</v>
      </c>
      <c r="R1855">
        <f ca="1">IF(Homes[[#This Row],[yr_renovated]]&gt;0, YEAR(TODAY())-Homes[[#This Row],[yr_renovated]], YEAR(TODAY())-Homes[[#This Row],[yr_built]])</f>
        <v>21</v>
      </c>
      <c r="S1855">
        <v>1</v>
      </c>
      <c r="T1855" s="2">
        <v>41820</v>
      </c>
      <c r="U1855" s="3">
        <v>2.25</v>
      </c>
      <c r="V1855" s="4">
        <f>IFERROR(Homes[[#This Row],[sqft_above]]+Homes[[#This Row],[sqft_basement]]," ")</f>
        <v>2090</v>
      </c>
      <c r="W1855" s="4">
        <v>10733</v>
      </c>
      <c r="X1855">
        <v>0</v>
      </c>
      <c r="Y1855">
        <v>0</v>
      </c>
      <c r="Z1855">
        <v>3</v>
      </c>
      <c r="AA1855" s="4">
        <v>1440</v>
      </c>
      <c r="AB1855" s="4">
        <v>650</v>
      </c>
      <c r="AC1855">
        <v>1958</v>
      </c>
      <c r="AD1855" t="s">
        <v>1981</v>
      </c>
      <c r="AE1855" t="s">
        <v>49</v>
      </c>
      <c r="AF1855" t="s">
        <v>154</v>
      </c>
    </row>
    <row r="1856" spans="1:32">
      <c r="A1856" t="str">
        <f>PROPER(TRIM(Homes[[#This Row],[street]]))</f>
        <v>4327 242Nd Pl Se</v>
      </c>
      <c r="B1856" t="str">
        <f>PROPER(TRIM(Homes[[#This Row],[city]]))</f>
        <v>Issaquah</v>
      </c>
      <c r="C1856" t="str">
        <f>_xlfn.TEXTBEFORE(Homes[[#This Row],[statezip]]," ")</f>
        <v>WA</v>
      </c>
      <c r="D1856" s="6" t="str">
        <f>_xlfn.TEXTAFTER(Homes[[#This Row],[statezip]]," ")</f>
        <v>98029</v>
      </c>
      <c r="E1856" s="1">
        <v>491500</v>
      </c>
      <c r="F1856">
        <v>3</v>
      </c>
      <c r="G1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56" s="3" t="str">
        <f>Homes[[#This Row],[bedrooms]] &amp; " bd | " &amp; TEXT(Homes[[#This Row],[bathrooms]],"0.##") &amp; " ba"</f>
        <v>3 bd | 2.25 ba</v>
      </c>
      <c r="I1856" s="4">
        <v>1470</v>
      </c>
      <c r="J1856" s="1">
        <f>IFERROR(Homes[[#This Row],[price]]/Homes[[#This Row],[sqft_living]]," ")</f>
        <v>334.35374149659862</v>
      </c>
      <c r="K1856" s="4">
        <f>IFERROR(Homes[[#This Row],[sqft_lot]]/43560," ")</f>
        <v>9.921946740128558E-2</v>
      </c>
      <c r="L1856" t="str">
        <f>IF(Homes[[#This Row],[waterfront]]=1, "Yes","No")</f>
        <v>No</v>
      </c>
      <c r="M1856" s="4" t="str">
        <f>IF(Homes[[#This Row],[sqft_basement]]&gt;0, "Yes","No")</f>
        <v>No</v>
      </c>
      <c r="N1856" t="str">
        <f>CHOOSE(Homes[[#This Row],[view]]+1, "None","Fair","Good","Great","Excellent")</f>
        <v>None</v>
      </c>
      <c r="O1856" t="str">
        <f>CHOOSE(Homes[[#This Row],[condition]], "Poor","Fair","Average","Good","Excellent")</f>
        <v>Average</v>
      </c>
      <c r="P1856">
        <f ca="1">YEAR(TODAY())-Homes[[#This Row],[yr_built]]</f>
        <v>40</v>
      </c>
      <c r="Q1856">
        <v>0</v>
      </c>
      <c r="R1856">
        <f ca="1">IF(Homes[[#This Row],[yr_renovated]]&gt;0, YEAR(TODAY())-Homes[[#This Row],[yr_renovated]], YEAR(TODAY())-Homes[[#This Row],[yr_built]])</f>
        <v>40</v>
      </c>
      <c r="S1856">
        <v>2</v>
      </c>
      <c r="T1856" s="2">
        <v>41820</v>
      </c>
      <c r="U1856" s="3">
        <v>2.25</v>
      </c>
      <c r="V1856" s="4">
        <f>IFERROR(Homes[[#This Row],[sqft_above]]+Homes[[#This Row],[sqft_basement]]," ")</f>
        <v>1470</v>
      </c>
      <c r="W1856" s="4">
        <v>4322</v>
      </c>
      <c r="X1856">
        <v>0</v>
      </c>
      <c r="Y1856">
        <v>0</v>
      </c>
      <c r="Z1856">
        <v>3</v>
      </c>
      <c r="AA1856" s="4">
        <v>1470</v>
      </c>
      <c r="AB1856" s="4">
        <v>0</v>
      </c>
      <c r="AC1856">
        <v>1985</v>
      </c>
      <c r="AD1856" t="s">
        <v>1982</v>
      </c>
      <c r="AE1856" t="s">
        <v>79</v>
      </c>
      <c r="AF1856" t="s">
        <v>80</v>
      </c>
    </row>
    <row r="1857" spans="1:32">
      <c r="A1857" t="str">
        <f>PROPER(TRIM(Homes[[#This Row],[street]]))</f>
        <v>33247-33248 2Nd Pl Sw</v>
      </c>
      <c r="B1857" t="str">
        <f>PROPER(TRIM(Homes[[#This Row],[city]]))</f>
        <v>Federal Way</v>
      </c>
      <c r="C1857" t="str">
        <f>_xlfn.TEXTBEFORE(Homes[[#This Row],[statezip]]," ")</f>
        <v>WA</v>
      </c>
      <c r="D1857" s="6" t="str">
        <f>_xlfn.TEXTAFTER(Homes[[#This Row],[statezip]]," ")</f>
        <v>98023</v>
      </c>
      <c r="E1857" s="1">
        <v>490600</v>
      </c>
      <c r="F1857">
        <v>3</v>
      </c>
      <c r="G1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57" s="3" t="str">
        <f>Homes[[#This Row],[bedrooms]] &amp; " bd | " &amp; TEXT(Homes[[#This Row],[bathrooms]],"0.##") &amp; " ba"</f>
        <v>3 bd | 2.5 ba</v>
      </c>
      <c r="I1857" s="4">
        <v>3316</v>
      </c>
      <c r="J1857" s="1">
        <f>IFERROR(Homes[[#This Row],[price]]/Homes[[#This Row],[sqft_living]]," ")</f>
        <v>147.94933655006031</v>
      </c>
      <c r="K1857" s="4">
        <f>IFERROR(Homes[[#This Row],[sqft_lot]]/43560," ")</f>
        <v>0.26278696051423323</v>
      </c>
      <c r="L1857" t="str">
        <f>IF(Homes[[#This Row],[waterfront]]=1, "Yes","No")</f>
        <v>No</v>
      </c>
      <c r="M1857" s="4" t="str">
        <f>IF(Homes[[#This Row],[sqft_basement]]&gt;0, "Yes","No")</f>
        <v>No</v>
      </c>
      <c r="N1857" t="str">
        <f>CHOOSE(Homes[[#This Row],[view]]+1, "None","Fair","Good","Great","Excellent")</f>
        <v>None</v>
      </c>
      <c r="O1857" t="str">
        <f>CHOOSE(Homes[[#This Row],[condition]], "Poor","Fair","Average","Good","Excellent")</f>
        <v>Average</v>
      </c>
      <c r="P1857">
        <f ca="1">YEAR(TODAY())-Homes[[#This Row],[yr_built]]</f>
        <v>39</v>
      </c>
      <c r="Q1857">
        <v>0</v>
      </c>
      <c r="R1857">
        <f ca="1">IF(Homes[[#This Row],[yr_renovated]]&gt;0, YEAR(TODAY())-Homes[[#This Row],[yr_renovated]], YEAR(TODAY())-Homes[[#This Row],[yr_built]])</f>
        <v>39</v>
      </c>
      <c r="S1857">
        <v>2</v>
      </c>
      <c r="T1857" s="2">
        <v>41823</v>
      </c>
      <c r="U1857" s="3">
        <v>2.5</v>
      </c>
      <c r="V1857" s="4">
        <f>IFERROR(Homes[[#This Row],[sqft_above]]+Homes[[#This Row],[sqft_basement]]," ")</f>
        <v>3316</v>
      </c>
      <c r="W1857" s="4">
        <v>11447</v>
      </c>
      <c r="X1857">
        <v>0</v>
      </c>
      <c r="Y1857">
        <v>0</v>
      </c>
      <c r="Z1857">
        <v>3</v>
      </c>
      <c r="AA1857" s="4">
        <v>3316</v>
      </c>
      <c r="AB1857" s="4">
        <v>0</v>
      </c>
      <c r="AC1857">
        <v>1986</v>
      </c>
      <c r="AD1857" t="s">
        <v>1983</v>
      </c>
      <c r="AE1857" t="s">
        <v>675</v>
      </c>
      <c r="AF1857" t="s">
        <v>1267</v>
      </c>
    </row>
    <row r="1858" spans="1:32">
      <c r="A1858" t="str">
        <f>PROPER(TRIM(Homes[[#This Row],[street]]))</f>
        <v>1400 10Th Ave W</v>
      </c>
      <c r="B1858" t="str">
        <f>PROPER(TRIM(Homes[[#This Row],[city]]))</f>
        <v>Seattle</v>
      </c>
      <c r="C1858" t="str">
        <f>_xlfn.TEXTBEFORE(Homes[[#This Row],[statezip]]," ")</f>
        <v>WA</v>
      </c>
      <c r="D1858" s="6" t="str">
        <f>_xlfn.TEXTAFTER(Homes[[#This Row],[statezip]]," ")</f>
        <v>98119</v>
      </c>
      <c r="E1858" s="1">
        <v>490000</v>
      </c>
      <c r="F1858">
        <v>5</v>
      </c>
      <c r="G1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58" s="3" t="str">
        <f>Homes[[#This Row],[bedrooms]] &amp; " bd | " &amp; TEXT(Homes[[#This Row],[bathrooms]],"0.##") &amp; " ba"</f>
        <v>5 bd | 3.5 ba</v>
      </c>
      <c r="I1858" s="4">
        <v>4460</v>
      </c>
      <c r="J1858" s="1">
        <f>IFERROR(Homes[[#This Row],[price]]/Homes[[#This Row],[sqft_living]]," ")</f>
        <v>109.86547085201794</v>
      </c>
      <c r="K1858" s="4">
        <f>IFERROR(Homes[[#This Row],[sqft_lot]]/43560," ")</f>
        <v>6.8296602387511479E-2</v>
      </c>
      <c r="L1858" t="str">
        <f>IF(Homes[[#This Row],[waterfront]]=1, "Yes","No")</f>
        <v>No</v>
      </c>
      <c r="M1858" s="4" t="str">
        <f>IF(Homes[[#This Row],[sqft_basement]]&gt;0, "Yes","No")</f>
        <v>Yes</v>
      </c>
      <c r="N1858" t="str">
        <f>CHOOSE(Homes[[#This Row],[view]]+1, "None","Fair","Good","Great","Excellent")</f>
        <v>Good</v>
      </c>
      <c r="O1858" t="str">
        <f>CHOOSE(Homes[[#This Row],[condition]], "Poor","Fair","Average","Good","Excellent")</f>
        <v>Average</v>
      </c>
      <c r="P1858">
        <f ca="1">YEAR(TODAY())-Homes[[#This Row],[yr_built]]</f>
        <v>12</v>
      </c>
      <c r="Q1858">
        <v>1923</v>
      </c>
      <c r="R1858">
        <f ca="1">IF(Homes[[#This Row],[yr_renovated]]&gt;0, YEAR(TODAY())-Homes[[#This Row],[yr_renovated]], YEAR(TODAY())-Homes[[#This Row],[yr_built]])</f>
        <v>102</v>
      </c>
      <c r="S1858">
        <v>3</v>
      </c>
      <c r="T1858" s="2">
        <v>41779</v>
      </c>
      <c r="U1858" s="3">
        <v>3.5</v>
      </c>
      <c r="V1858" s="4">
        <f>IFERROR(Homes[[#This Row],[sqft_above]]+Homes[[#This Row],[sqft_basement]]," ")</f>
        <v>4460</v>
      </c>
      <c r="W1858" s="4">
        <v>2975</v>
      </c>
      <c r="X1858">
        <v>0</v>
      </c>
      <c r="Y1858">
        <v>2</v>
      </c>
      <c r="Z1858">
        <v>3</v>
      </c>
      <c r="AA1858" s="4">
        <v>3280</v>
      </c>
      <c r="AB1858" s="4">
        <v>1180</v>
      </c>
      <c r="AC1858">
        <v>2013</v>
      </c>
      <c r="AD1858" t="s">
        <v>1984</v>
      </c>
      <c r="AE1858" t="s">
        <v>49</v>
      </c>
      <c r="AF1858" t="s">
        <v>68</v>
      </c>
    </row>
    <row r="1859" spans="1:32">
      <c r="A1859" t="str">
        <f>PROPER(TRIM(Homes[[#This Row],[street]]))</f>
        <v>4832 38Th Ave Sw</v>
      </c>
      <c r="B1859" t="str">
        <f>PROPER(TRIM(Homes[[#This Row],[city]]))</f>
        <v>Seattle</v>
      </c>
      <c r="C1859" t="str">
        <f>_xlfn.TEXTBEFORE(Homes[[#This Row],[statezip]]," ")</f>
        <v>WA</v>
      </c>
      <c r="D1859" s="6" t="str">
        <f>_xlfn.TEXTAFTER(Homes[[#This Row],[statezip]]," ")</f>
        <v>98126</v>
      </c>
      <c r="E1859" s="1">
        <v>490000</v>
      </c>
      <c r="F1859">
        <v>3</v>
      </c>
      <c r="G1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59" s="3" t="str">
        <f>Homes[[#This Row],[bedrooms]] &amp; " bd | " &amp; TEXT(Homes[[#This Row],[bathrooms]],"0.##") &amp; " ba"</f>
        <v>3 bd | 1.75 ba</v>
      </c>
      <c r="I1859" s="4">
        <v>1920</v>
      </c>
      <c r="J1859" s="1">
        <f>IFERROR(Homes[[#This Row],[price]]/Homes[[#This Row],[sqft_living]]," ")</f>
        <v>255.20833333333334</v>
      </c>
      <c r="K1859" s="4">
        <f>IFERROR(Homes[[#This Row],[sqft_lot]]/43560," ")</f>
        <v>0.12408172635445362</v>
      </c>
      <c r="L1859" t="str">
        <f>IF(Homes[[#This Row],[waterfront]]=1, "Yes","No")</f>
        <v>No</v>
      </c>
      <c r="M1859" s="4" t="str">
        <f>IF(Homes[[#This Row],[sqft_basement]]&gt;0, "Yes","No")</f>
        <v>Yes</v>
      </c>
      <c r="N1859" t="str">
        <f>CHOOSE(Homes[[#This Row],[view]]+1, "None","Fair","Good","Great","Excellent")</f>
        <v>Good</v>
      </c>
      <c r="O1859" t="str">
        <f>CHOOSE(Homes[[#This Row],[condition]], "Poor","Fair","Average","Good","Excellent")</f>
        <v>Good</v>
      </c>
      <c r="P1859">
        <f ca="1">YEAR(TODAY())-Homes[[#This Row],[yr_built]]</f>
        <v>78</v>
      </c>
      <c r="Q1859">
        <v>1988</v>
      </c>
      <c r="R1859">
        <f ca="1">IF(Homes[[#This Row],[yr_renovated]]&gt;0, YEAR(TODAY())-Homes[[#This Row],[yr_renovated]], YEAR(TODAY())-Homes[[#This Row],[yr_built]])</f>
        <v>37</v>
      </c>
      <c r="S1859">
        <v>1</v>
      </c>
      <c r="T1859" s="2">
        <v>41789</v>
      </c>
      <c r="U1859" s="3">
        <v>1.75</v>
      </c>
      <c r="V1859" s="4">
        <f>IFERROR(Homes[[#This Row],[sqft_above]]+Homes[[#This Row],[sqft_basement]]," ")</f>
        <v>1920</v>
      </c>
      <c r="W1859" s="4">
        <v>5405</v>
      </c>
      <c r="X1859">
        <v>0</v>
      </c>
      <c r="Y1859">
        <v>2</v>
      </c>
      <c r="Z1859">
        <v>4</v>
      </c>
      <c r="AA1859" s="4">
        <v>960</v>
      </c>
      <c r="AB1859" s="4">
        <v>960</v>
      </c>
      <c r="AC1859">
        <v>1947</v>
      </c>
      <c r="AD1859" t="s">
        <v>1985</v>
      </c>
      <c r="AE1859" t="s">
        <v>49</v>
      </c>
      <c r="AF1859" t="s">
        <v>434</v>
      </c>
    </row>
    <row r="1860" spans="1:32">
      <c r="A1860" t="str">
        <f>PROPER(TRIM(Homes[[#This Row],[street]]))</f>
        <v>26529 161St Ave Se</v>
      </c>
      <c r="B1860" t="str">
        <f>PROPER(TRIM(Homes[[#This Row],[city]]))</f>
        <v>Covington</v>
      </c>
      <c r="C1860" t="str">
        <f>_xlfn.TEXTBEFORE(Homes[[#This Row],[statezip]]," ")</f>
        <v>WA</v>
      </c>
      <c r="D1860" s="6" t="str">
        <f>_xlfn.TEXTAFTER(Homes[[#This Row],[statezip]]," ")</f>
        <v>98042</v>
      </c>
      <c r="E1860" s="1">
        <v>490000</v>
      </c>
      <c r="F1860">
        <v>4</v>
      </c>
      <c r="G1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60" s="3" t="str">
        <f>Homes[[#This Row],[bedrooms]] &amp; " bd | " &amp; TEXT(Homes[[#This Row],[bathrooms]],"0.##") &amp; " ba"</f>
        <v>4 bd | 2.5 ba</v>
      </c>
      <c r="I1860" s="4">
        <v>3020</v>
      </c>
      <c r="J1860" s="1">
        <f>IFERROR(Homes[[#This Row],[price]]/Homes[[#This Row],[sqft_living]]," ")</f>
        <v>162.25165562913907</v>
      </c>
      <c r="K1860" s="4">
        <f>IFERROR(Homes[[#This Row],[sqft_lot]]/43560," ")</f>
        <v>0.19058769513314969</v>
      </c>
      <c r="L1860" t="str">
        <f>IF(Homes[[#This Row],[waterfront]]=1, "Yes","No")</f>
        <v>No</v>
      </c>
      <c r="M1860" s="4" t="str">
        <f>IF(Homes[[#This Row],[sqft_basement]]&gt;0, "Yes","No")</f>
        <v>No</v>
      </c>
      <c r="N1860" t="str">
        <f>CHOOSE(Homes[[#This Row],[view]]+1, "None","Fair","Good","Great","Excellent")</f>
        <v>None</v>
      </c>
      <c r="O1860" t="str">
        <f>CHOOSE(Homes[[#This Row],[condition]], "Poor","Fair","Average","Good","Excellent")</f>
        <v>Good</v>
      </c>
      <c r="P1860">
        <f ca="1">YEAR(TODAY())-Homes[[#This Row],[yr_built]]</f>
        <v>31</v>
      </c>
      <c r="Q1860">
        <v>0</v>
      </c>
      <c r="R1860">
        <f ca="1">IF(Homes[[#This Row],[yr_renovated]]&gt;0, YEAR(TODAY())-Homes[[#This Row],[yr_renovated]], YEAR(TODAY())-Homes[[#This Row],[yr_built]])</f>
        <v>31</v>
      </c>
      <c r="S1860">
        <v>2</v>
      </c>
      <c r="T1860" s="2">
        <v>41800</v>
      </c>
      <c r="U1860" s="3">
        <v>2.5</v>
      </c>
      <c r="V1860" s="4">
        <f>IFERROR(Homes[[#This Row],[sqft_above]]+Homes[[#This Row],[sqft_basement]]," ")</f>
        <v>3020</v>
      </c>
      <c r="W1860" s="4">
        <v>8302</v>
      </c>
      <c r="X1860">
        <v>0</v>
      </c>
      <c r="Y1860">
        <v>0</v>
      </c>
      <c r="Z1860">
        <v>4</v>
      </c>
      <c r="AA1860" s="4">
        <v>3020</v>
      </c>
      <c r="AB1860" s="4">
        <v>0</v>
      </c>
      <c r="AC1860">
        <v>1994</v>
      </c>
      <c r="AD1860" t="s">
        <v>1986</v>
      </c>
      <c r="AE1860" t="s">
        <v>84</v>
      </c>
      <c r="AF1860" t="s">
        <v>85</v>
      </c>
    </row>
    <row r="1861" spans="1:32">
      <c r="A1861" t="str">
        <f>PROPER(TRIM(Homes[[#This Row],[street]]))</f>
        <v>15 Mt Pilchuck Ave Nw</v>
      </c>
      <c r="B1861" t="str">
        <f>PROPER(TRIM(Homes[[#This Row],[city]]))</f>
        <v>Issaquah</v>
      </c>
      <c r="C1861" t="str">
        <f>_xlfn.TEXTBEFORE(Homes[[#This Row],[statezip]]," ")</f>
        <v>WA</v>
      </c>
      <c r="D1861" s="6" t="str">
        <f>_xlfn.TEXTAFTER(Homes[[#This Row],[statezip]]," ")</f>
        <v>98027</v>
      </c>
      <c r="E1861" s="1">
        <v>490000</v>
      </c>
      <c r="F1861">
        <v>3</v>
      </c>
      <c r="G1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61" s="3" t="str">
        <f>Homes[[#This Row],[bedrooms]] &amp; " bd | " &amp; TEXT(Homes[[#This Row],[bathrooms]],"0.##") &amp; " ba"</f>
        <v>3 bd | 2. ba</v>
      </c>
      <c r="I1861" s="4">
        <v>2220</v>
      </c>
      <c r="J1861" s="1">
        <f>IFERROR(Homes[[#This Row],[price]]/Homes[[#This Row],[sqft_living]]," ")</f>
        <v>220.72072072072072</v>
      </c>
      <c r="K1861" s="4">
        <f>IFERROR(Homes[[#This Row],[sqft_lot]]/43560," ")</f>
        <v>0.23588154269972453</v>
      </c>
      <c r="L1861" t="str">
        <f>IF(Homes[[#This Row],[waterfront]]=1, "Yes","No")</f>
        <v>No</v>
      </c>
      <c r="M1861" s="4" t="str">
        <f>IF(Homes[[#This Row],[sqft_basement]]&gt;0, "Yes","No")</f>
        <v>Yes</v>
      </c>
      <c r="N1861" t="str">
        <f>CHOOSE(Homes[[#This Row],[view]]+1, "None","Fair","Good","Great","Excellent")</f>
        <v>None</v>
      </c>
      <c r="O1861" t="str">
        <f>CHOOSE(Homes[[#This Row],[condition]], "Poor","Fair","Average","Good","Excellent")</f>
        <v>Average</v>
      </c>
      <c r="P1861">
        <f ca="1">YEAR(TODAY())-Homes[[#This Row],[yr_built]]</f>
        <v>45</v>
      </c>
      <c r="Q1861">
        <v>0</v>
      </c>
      <c r="R1861">
        <f ca="1">IF(Homes[[#This Row],[yr_renovated]]&gt;0, YEAR(TODAY())-Homes[[#This Row],[yr_renovated]], YEAR(TODAY())-Homes[[#This Row],[yr_built]])</f>
        <v>45</v>
      </c>
      <c r="S1861">
        <v>2</v>
      </c>
      <c r="T1861" s="2">
        <v>41800</v>
      </c>
      <c r="U1861" s="3">
        <v>2</v>
      </c>
      <c r="V1861" s="4">
        <f>IFERROR(Homes[[#This Row],[sqft_above]]+Homes[[#This Row],[sqft_basement]]," ")</f>
        <v>2220</v>
      </c>
      <c r="W1861" s="4">
        <v>10275</v>
      </c>
      <c r="X1861">
        <v>0</v>
      </c>
      <c r="Y1861">
        <v>0</v>
      </c>
      <c r="Z1861">
        <v>3</v>
      </c>
      <c r="AA1861" s="4">
        <v>1640</v>
      </c>
      <c r="AB1861" s="4">
        <v>580</v>
      </c>
      <c r="AC1861">
        <v>1980</v>
      </c>
      <c r="AD1861" t="s">
        <v>1987</v>
      </c>
      <c r="AE1861" t="s">
        <v>79</v>
      </c>
      <c r="AF1861" t="s">
        <v>82</v>
      </c>
    </row>
    <row r="1862" spans="1:32">
      <c r="A1862" t="str">
        <f>PROPER(TRIM(Homes[[#This Row],[street]]))</f>
        <v>7752 33Rd Ave Nw</v>
      </c>
      <c r="B1862" t="str">
        <f>PROPER(TRIM(Homes[[#This Row],[city]]))</f>
        <v>Seattle</v>
      </c>
      <c r="C1862" t="str">
        <f>_xlfn.TEXTBEFORE(Homes[[#This Row],[statezip]]," ")</f>
        <v>WA</v>
      </c>
      <c r="D1862" s="6" t="str">
        <f>_xlfn.TEXTAFTER(Homes[[#This Row],[statezip]]," ")</f>
        <v>98117</v>
      </c>
      <c r="E1862" s="1">
        <v>490000</v>
      </c>
      <c r="F1862">
        <v>2</v>
      </c>
      <c r="G1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62" s="3" t="str">
        <f>Homes[[#This Row],[bedrooms]] &amp; " bd | " &amp; TEXT(Homes[[#This Row],[bathrooms]],"0.##") &amp; " ba"</f>
        <v>2 bd | 1. ba</v>
      </c>
      <c r="I1862" s="4">
        <v>1160</v>
      </c>
      <c r="J1862" s="1">
        <f>IFERROR(Homes[[#This Row],[price]]/Homes[[#This Row],[sqft_living]]," ")</f>
        <v>422.41379310344826</v>
      </c>
      <c r="K1862" s="4">
        <f>IFERROR(Homes[[#This Row],[sqft_lot]]/43560," ")</f>
        <v>0.1147842056932966</v>
      </c>
      <c r="L1862" t="str">
        <f>IF(Homes[[#This Row],[waterfront]]=1, "Yes","No")</f>
        <v>No</v>
      </c>
      <c r="M1862" s="4" t="str">
        <f>IF(Homes[[#This Row],[sqft_basement]]&gt;0, "Yes","No")</f>
        <v>No</v>
      </c>
      <c r="N1862" t="str">
        <f>CHOOSE(Homes[[#This Row],[view]]+1, "None","Fair","Good","Great","Excellent")</f>
        <v>None</v>
      </c>
      <c r="O1862" t="str">
        <f>CHOOSE(Homes[[#This Row],[condition]], "Poor","Fair","Average","Good","Excellent")</f>
        <v>Good</v>
      </c>
      <c r="P1862">
        <f ca="1">YEAR(TODAY())-Homes[[#This Row],[yr_built]]</f>
        <v>88</v>
      </c>
      <c r="Q1862">
        <v>0</v>
      </c>
      <c r="R1862">
        <f ca="1">IF(Homes[[#This Row],[yr_renovated]]&gt;0, YEAR(TODAY())-Homes[[#This Row],[yr_renovated]], YEAR(TODAY())-Homes[[#This Row],[yr_built]])</f>
        <v>88</v>
      </c>
      <c r="S1862">
        <v>1</v>
      </c>
      <c r="T1862" s="2">
        <v>41775</v>
      </c>
      <c r="U1862" s="3">
        <v>1</v>
      </c>
      <c r="V1862" s="4">
        <f>IFERROR(Homes[[#This Row],[sqft_above]]+Homes[[#This Row],[sqft_basement]]," ")</f>
        <v>1160</v>
      </c>
      <c r="W1862" s="4">
        <v>5000</v>
      </c>
      <c r="X1862">
        <v>0</v>
      </c>
      <c r="Y1862">
        <v>0</v>
      </c>
      <c r="Z1862">
        <v>4</v>
      </c>
      <c r="AA1862" s="4">
        <v>1160</v>
      </c>
      <c r="AB1862" s="4">
        <v>0</v>
      </c>
      <c r="AC1862">
        <v>1937</v>
      </c>
      <c r="AD1862" t="s">
        <v>1988</v>
      </c>
      <c r="AE1862" t="s">
        <v>49</v>
      </c>
      <c r="AF1862" t="s">
        <v>204</v>
      </c>
    </row>
    <row r="1863" spans="1:32">
      <c r="A1863" t="str">
        <f>PROPER(TRIM(Homes[[#This Row],[street]]))</f>
        <v>6506 3Rd Ave Nw</v>
      </c>
      <c r="B1863" t="str">
        <f>PROPER(TRIM(Homes[[#This Row],[city]]))</f>
        <v>Seattle</v>
      </c>
      <c r="C1863" t="str">
        <f>_xlfn.TEXTBEFORE(Homes[[#This Row],[statezip]]," ")</f>
        <v>WA</v>
      </c>
      <c r="D1863" s="6" t="str">
        <f>_xlfn.TEXTAFTER(Homes[[#This Row],[statezip]]," ")</f>
        <v>98117</v>
      </c>
      <c r="E1863" s="1">
        <v>490000</v>
      </c>
      <c r="F1863">
        <v>3</v>
      </c>
      <c r="G1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63" s="3" t="str">
        <f>Homes[[#This Row],[bedrooms]] &amp; " bd | " &amp; TEXT(Homes[[#This Row],[bathrooms]],"0.##") &amp; " ba"</f>
        <v>3 bd | 2.25 ba</v>
      </c>
      <c r="I1863" s="4">
        <v>1470</v>
      </c>
      <c r="J1863" s="1">
        <f>IFERROR(Homes[[#This Row],[price]]/Homes[[#This Row],[sqft_living]]," ")</f>
        <v>333.33333333333331</v>
      </c>
      <c r="K1863" s="4">
        <f>IFERROR(Homes[[#This Row],[sqft_lot]]/43560," ")</f>
        <v>5.73921028466483E-2</v>
      </c>
      <c r="L1863" t="str">
        <f>IF(Homes[[#This Row],[waterfront]]=1, "Yes","No")</f>
        <v>No</v>
      </c>
      <c r="M1863" s="4" t="str">
        <f>IF(Homes[[#This Row],[sqft_basement]]&gt;0, "Yes","No")</f>
        <v>Yes</v>
      </c>
      <c r="N1863" t="str">
        <f>CHOOSE(Homes[[#This Row],[view]]+1, "None","Fair","Good","Great","Excellent")</f>
        <v>None</v>
      </c>
      <c r="O1863" t="str">
        <f>CHOOSE(Homes[[#This Row],[condition]], "Poor","Fair","Average","Good","Excellent")</f>
        <v>Average</v>
      </c>
      <c r="P1863">
        <f ca="1">YEAR(TODAY())-Homes[[#This Row],[yr_built]]</f>
        <v>41</v>
      </c>
      <c r="Q1863">
        <v>0</v>
      </c>
      <c r="R1863">
        <f ca="1">IF(Homes[[#This Row],[yr_renovated]]&gt;0, YEAR(TODAY())-Homes[[#This Row],[yr_renovated]], YEAR(TODAY())-Homes[[#This Row],[yr_built]])</f>
        <v>41</v>
      </c>
      <c r="S1863">
        <v>2</v>
      </c>
      <c r="T1863" s="2">
        <v>41813</v>
      </c>
      <c r="U1863" s="3">
        <v>2.25</v>
      </c>
      <c r="V1863" s="4">
        <f>IFERROR(Homes[[#This Row],[sqft_above]]+Homes[[#This Row],[sqft_basement]]," ")</f>
        <v>1470</v>
      </c>
      <c r="W1863" s="4">
        <v>2500</v>
      </c>
      <c r="X1863">
        <v>0</v>
      </c>
      <c r="Y1863">
        <v>0</v>
      </c>
      <c r="Z1863">
        <v>3</v>
      </c>
      <c r="AA1863" s="4">
        <v>1080</v>
      </c>
      <c r="AB1863" s="4">
        <v>390</v>
      </c>
      <c r="AC1863">
        <v>1984</v>
      </c>
      <c r="AD1863" t="s">
        <v>1989</v>
      </c>
      <c r="AE1863" t="s">
        <v>49</v>
      </c>
      <c r="AF1863" t="s">
        <v>204</v>
      </c>
    </row>
    <row r="1864" spans="1:32">
      <c r="A1864" t="str">
        <f>PROPER(TRIM(Homes[[#This Row],[street]]))</f>
        <v>2639 Nw 86Th St</v>
      </c>
      <c r="B1864" t="str">
        <f>PROPER(TRIM(Homes[[#This Row],[city]]))</f>
        <v>Seattle</v>
      </c>
      <c r="C1864" t="str">
        <f>_xlfn.TEXTBEFORE(Homes[[#This Row],[statezip]]," ")</f>
        <v>WA</v>
      </c>
      <c r="D1864" s="6" t="str">
        <f>_xlfn.TEXTAFTER(Homes[[#This Row],[statezip]]," ")</f>
        <v>98117</v>
      </c>
      <c r="E1864" s="1">
        <v>490000</v>
      </c>
      <c r="F1864">
        <v>3</v>
      </c>
      <c r="G1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64" s="3" t="str">
        <f>Homes[[#This Row],[bedrooms]] &amp; " bd | " &amp; TEXT(Homes[[#This Row],[bathrooms]],"0.##") &amp; " ba"</f>
        <v>3 bd | 3. ba</v>
      </c>
      <c r="I1864" s="4">
        <v>1730</v>
      </c>
      <c r="J1864" s="1">
        <f>IFERROR(Homes[[#This Row],[price]]/Homes[[#This Row],[sqft_living]]," ")</f>
        <v>283.23699421965318</v>
      </c>
      <c r="K1864" s="4">
        <f>IFERROR(Homes[[#This Row],[sqft_lot]]/43560," ")</f>
        <v>6.7493112947658404E-2</v>
      </c>
      <c r="L1864" t="str">
        <f>IF(Homes[[#This Row],[waterfront]]=1, "Yes","No")</f>
        <v>No</v>
      </c>
      <c r="M1864" s="4" t="str">
        <f>IF(Homes[[#This Row],[sqft_basement]]&gt;0, "Yes","No")</f>
        <v>No</v>
      </c>
      <c r="N1864" t="str">
        <f>CHOOSE(Homes[[#This Row],[view]]+1, "None","Fair","Good","Great","Excellent")</f>
        <v>None</v>
      </c>
      <c r="O1864" t="str">
        <f>CHOOSE(Homes[[#This Row],[condition]], "Poor","Fair","Average","Good","Excellent")</f>
        <v>Average</v>
      </c>
      <c r="P1864">
        <f ca="1">YEAR(TODAY())-Homes[[#This Row],[yr_built]]</f>
        <v>40</v>
      </c>
      <c r="Q1864">
        <v>0</v>
      </c>
      <c r="R1864">
        <f ca="1">IF(Homes[[#This Row],[yr_renovated]]&gt;0, YEAR(TODAY())-Homes[[#This Row],[yr_renovated]], YEAR(TODAY())-Homes[[#This Row],[yr_built]])</f>
        <v>40</v>
      </c>
      <c r="S1864">
        <v>3</v>
      </c>
      <c r="T1864" s="2">
        <v>41797</v>
      </c>
      <c r="U1864" s="3">
        <v>3</v>
      </c>
      <c r="V1864" s="4">
        <f>IFERROR(Homes[[#This Row],[sqft_above]]+Homes[[#This Row],[sqft_basement]]," ")</f>
        <v>1730</v>
      </c>
      <c r="W1864" s="4">
        <v>2940</v>
      </c>
      <c r="X1864">
        <v>0</v>
      </c>
      <c r="Y1864">
        <v>0</v>
      </c>
      <c r="Z1864">
        <v>3</v>
      </c>
      <c r="AA1864" s="4">
        <v>1730</v>
      </c>
      <c r="AB1864" s="4">
        <v>0</v>
      </c>
      <c r="AC1864">
        <v>1985</v>
      </c>
      <c r="AD1864" t="s">
        <v>1990</v>
      </c>
      <c r="AE1864" t="s">
        <v>49</v>
      </c>
      <c r="AF1864" t="s">
        <v>204</v>
      </c>
    </row>
    <row r="1865" spans="1:32">
      <c r="A1865" t="str">
        <f>PROPER(TRIM(Homes[[#This Row],[street]]))</f>
        <v>5294-5296 19Th Pl S</v>
      </c>
      <c r="B1865" t="str">
        <f>PROPER(TRIM(Homes[[#This Row],[city]]))</f>
        <v>Seattle</v>
      </c>
      <c r="C1865" t="str">
        <f>_xlfn.TEXTBEFORE(Homes[[#This Row],[statezip]]," ")</f>
        <v>WA</v>
      </c>
      <c r="D1865" s="6" t="str">
        <f>_xlfn.TEXTAFTER(Homes[[#This Row],[statezip]]," ")</f>
        <v>98108</v>
      </c>
      <c r="E1865" s="1">
        <v>490000</v>
      </c>
      <c r="F1865">
        <v>4</v>
      </c>
      <c r="G1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65" s="3" t="str">
        <f>Homes[[#This Row],[bedrooms]] &amp; " bd | " &amp; TEXT(Homes[[#This Row],[bathrooms]],"0.##") &amp; " ba"</f>
        <v>4 bd | 3. ba</v>
      </c>
      <c r="I1865" s="4">
        <v>2330</v>
      </c>
      <c r="J1865" s="1">
        <f>IFERROR(Homes[[#This Row],[price]]/Homes[[#This Row],[sqft_living]]," ")</f>
        <v>210.30042918454936</v>
      </c>
      <c r="K1865" s="4">
        <f>IFERROR(Homes[[#This Row],[sqft_lot]]/43560," ")</f>
        <v>8.0280073461891643E-2</v>
      </c>
      <c r="L1865" t="str">
        <f>IF(Homes[[#This Row],[waterfront]]=1, "Yes","No")</f>
        <v>No</v>
      </c>
      <c r="M1865" s="4" t="str">
        <f>IF(Homes[[#This Row],[sqft_basement]]&gt;0, "Yes","No")</f>
        <v>Yes</v>
      </c>
      <c r="N1865" t="str">
        <f>CHOOSE(Homes[[#This Row],[view]]+1, "None","Fair","Good","Great","Excellent")</f>
        <v>None</v>
      </c>
      <c r="O1865" t="str">
        <f>CHOOSE(Homes[[#This Row],[condition]], "Poor","Fair","Average","Good","Excellent")</f>
        <v>Average</v>
      </c>
      <c r="P1865">
        <f ca="1">YEAR(TODAY())-Homes[[#This Row],[yr_built]]</f>
        <v>22</v>
      </c>
      <c r="Q1865">
        <v>0</v>
      </c>
      <c r="R1865">
        <f ca="1">IF(Homes[[#This Row],[yr_renovated]]&gt;0, YEAR(TODAY())-Homes[[#This Row],[yr_renovated]], YEAR(TODAY())-Homes[[#This Row],[yr_built]])</f>
        <v>22</v>
      </c>
      <c r="S1865">
        <v>2</v>
      </c>
      <c r="T1865" s="2">
        <v>41820</v>
      </c>
      <c r="U1865" s="3">
        <v>3</v>
      </c>
      <c r="V1865" s="4">
        <f>IFERROR(Homes[[#This Row],[sqft_above]]+Homes[[#This Row],[sqft_basement]]," ")</f>
        <v>2330</v>
      </c>
      <c r="W1865" s="4">
        <v>3497</v>
      </c>
      <c r="X1865">
        <v>0</v>
      </c>
      <c r="Y1865">
        <v>0</v>
      </c>
      <c r="Z1865">
        <v>3</v>
      </c>
      <c r="AA1865" s="4">
        <v>1920</v>
      </c>
      <c r="AB1865" s="4">
        <v>410</v>
      </c>
      <c r="AC1865">
        <v>2003</v>
      </c>
      <c r="AD1865" t="s">
        <v>1991</v>
      </c>
      <c r="AE1865" t="s">
        <v>49</v>
      </c>
      <c r="AF1865" t="s">
        <v>1536</v>
      </c>
    </row>
    <row r="1866" spans="1:32">
      <c r="A1866" t="str">
        <f>PROPER(TRIM(Homes[[#This Row],[street]]))</f>
        <v>9237 7Th Ave Nw</v>
      </c>
      <c r="B1866" t="str">
        <f>PROPER(TRIM(Homes[[#This Row],[city]]))</f>
        <v>Seattle</v>
      </c>
      <c r="C1866" t="str">
        <f>_xlfn.TEXTBEFORE(Homes[[#This Row],[statezip]]," ")</f>
        <v>WA</v>
      </c>
      <c r="D1866" s="6" t="str">
        <f>_xlfn.TEXTAFTER(Homes[[#This Row],[statezip]]," ")</f>
        <v>98117</v>
      </c>
      <c r="E1866" s="1">
        <v>490000</v>
      </c>
      <c r="F1866">
        <v>3</v>
      </c>
      <c r="G1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66" s="3" t="str">
        <f>Homes[[#This Row],[bedrooms]] &amp; " bd | " &amp; TEXT(Homes[[#This Row],[bathrooms]],"0.##") &amp; " ba"</f>
        <v>3 bd | 1. ba</v>
      </c>
      <c r="I1866" s="4">
        <v>1910</v>
      </c>
      <c r="J1866" s="1">
        <f>IFERROR(Homes[[#This Row],[price]]/Homes[[#This Row],[sqft_living]]," ")</f>
        <v>256.54450261780107</v>
      </c>
      <c r="K1866" s="4">
        <f>IFERROR(Homes[[#This Row],[sqft_lot]]/43560," ")</f>
        <v>0.18801652892561985</v>
      </c>
      <c r="L1866" t="str">
        <f>IF(Homes[[#This Row],[waterfront]]=1, "Yes","No")</f>
        <v>No</v>
      </c>
      <c r="M1866" s="4" t="str">
        <f>IF(Homes[[#This Row],[sqft_basement]]&gt;0, "Yes","No")</f>
        <v>Yes</v>
      </c>
      <c r="N1866" t="str">
        <f>CHOOSE(Homes[[#This Row],[view]]+1, "None","Fair","Good","Great","Excellent")</f>
        <v>None</v>
      </c>
      <c r="O1866" t="str">
        <f>CHOOSE(Homes[[#This Row],[condition]], "Poor","Fair","Average","Good","Excellent")</f>
        <v>Good</v>
      </c>
      <c r="P1866">
        <f ca="1">YEAR(TODAY())-Homes[[#This Row],[yr_built]]</f>
        <v>79</v>
      </c>
      <c r="Q1866">
        <v>1989</v>
      </c>
      <c r="R1866">
        <f ca="1">IF(Homes[[#This Row],[yr_renovated]]&gt;0, YEAR(TODAY())-Homes[[#This Row],[yr_renovated]], YEAR(TODAY())-Homes[[#This Row],[yr_built]])</f>
        <v>36</v>
      </c>
      <c r="S1866">
        <v>1</v>
      </c>
      <c r="T1866" s="2">
        <v>41779</v>
      </c>
      <c r="U1866" s="3">
        <v>1</v>
      </c>
      <c r="V1866" s="4">
        <f>IFERROR(Homes[[#This Row],[sqft_above]]+Homes[[#This Row],[sqft_basement]]," ")</f>
        <v>1910</v>
      </c>
      <c r="W1866" s="4">
        <v>8190</v>
      </c>
      <c r="X1866">
        <v>0</v>
      </c>
      <c r="Y1866">
        <v>0</v>
      </c>
      <c r="Z1866">
        <v>4</v>
      </c>
      <c r="AA1866" s="4">
        <v>1010</v>
      </c>
      <c r="AB1866" s="4">
        <v>900</v>
      </c>
      <c r="AC1866">
        <v>1946</v>
      </c>
      <c r="AD1866" t="s">
        <v>1992</v>
      </c>
      <c r="AE1866" t="s">
        <v>49</v>
      </c>
      <c r="AF1866" t="s">
        <v>204</v>
      </c>
    </row>
    <row r="1867" spans="1:32">
      <c r="A1867" t="str">
        <f>PROPER(TRIM(Homes[[#This Row],[street]]))</f>
        <v>106 24Th Ave E</v>
      </c>
      <c r="B1867" t="str">
        <f>PROPER(TRIM(Homes[[#This Row],[city]]))</f>
        <v>Seattle</v>
      </c>
      <c r="C1867" t="str">
        <f>_xlfn.TEXTBEFORE(Homes[[#This Row],[statezip]]," ")</f>
        <v>WA</v>
      </c>
      <c r="D1867" s="6" t="str">
        <f>_xlfn.TEXTAFTER(Homes[[#This Row],[statezip]]," ")</f>
        <v>98112</v>
      </c>
      <c r="E1867" s="1">
        <v>490000</v>
      </c>
      <c r="F1867">
        <v>2</v>
      </c>
      <c r="G1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67" s="3" t="str">
        <f>Homes[[#This Row],[bedrooms]] &amp; " bd | " &amp; TEXT(Homes[[#This Row],[bathrooms]],"0.##") &amp; " ba"</f>
        <v>2 bd | 2.5 ba</v>
      </c>
      <c r="I1867" s="4">
        <v>1230</v>
      </c>
      <c r="J1867" s="1">
        <f>IFERROR(Homes[[#This Row],[price]]/Homes[[#This Row],[sqft_living]]," ")</f>
        <v>398.3739837398374</v>
      </c>
      <c r="K1867" s="4">
        <f>IFERROR(Homes[[#This Row],[sqft_lot]]/43560," ")</f>
        <v>3.1932966023875117E-2</v>
      </c>
      <c r="L1867" t="str">
        <f>IF(Homes[[#This Row],[waterfront]]=1, "Yes","No")</f>
        <v>No</v>
      </c>
      <c r="M1867" s="4" t="str">
        <f>IF(Homes[[#This Row],[sqft_basement]]&gt;0, "Yes","No")</f>
        <v>Yes</v>
      </c>
      <c r="N1867" t="str">
        <f>CHOOSE(Homes[[#This Row],[view]]+1, "None","Fair","Good","Great","Excellent")</f>
        <v>None</v>
      </c>
      <c r="O1867" t="str">
        <f>CHOOSE(Homes[[#This Row],[condition]], "Poor","Fair","Average","Good","Excellent")</f>
        <v>Average</v>
      </c>
      <c r="P1867">
        <f ca="1">YEAR(TODAY())-Homes[[#This Row],[yr_built]]</f>
        <v>21</v>
      </c>
      <c r="Q1867">
        <v>2003</v>
      </c>
      <c r="R1867">
        <f ca="1">IF(Homes[[#This Row],[yr_renovated]]&gt;0, YEAR(TODAY())-Homes[[#This Row],[yr_renovated]], YEAR(TODAY())-Homes[[#This Row],[yr_built]])</f>
        <v>22</v>
      </c>
      <c r="S1867">
        <v>2</v>
      </c>
      <c r="T1867" s="2">
        <v>41771</v>
      </c>
      <c r="U1867" s="3">
        <v>2.5</v>
      </c>
      <c r="V1867" s="4">
        <f>IFERROR(Homes[[#This Row],[sqft_above]]+Homes[[#This Row],[sqft_basement]]," ")</f>
        <v>1230</v>
      </c>
      <c r="W1867" s="4">
        <v>1391</v>
      </c>
      <c r="X1867">
        <v>0</v>
      </c>
      <c r="Y1867">
        <v>0</v>
      </c>
      <c r="Z1867">
        <v>3</v>
      </c>
      <c r="AA1867" s="4">
        <v>870</v>
      </c>
      <c r="AB1867" s="4">
        <v>360</v>
      </c>
      <c r="AC1867">
        <v>2004</v>
      </c>
      <c r="AD1867" t="s">
        <v>1993</v>
      </c>
      <c r="AE1867" t="s">
        <v>49</v>
      </c>
      <c r="AF1867" t="s">
        <v>64</v>
      </c>
    </row>
    <row r="1868" spans="1:32">
      <c r="A1868" t="str">
        <f>PROPER(TRIM(Homes[[#This Row],[street]]))</f>
        <v>1746 Nw 60Th St</v>
      </c>
      <c r="B1868" t="str">
        <f>PROPER(TRIM(Homes[[#This Row],[city]]))</f>
        <v>Seattle</v>
      </c>
      <c r="C1868" t="str">
        <f>_xlfn.TEXTBEFORE(Homes[[#This Row],[statezip]]," ")</f>
        <v>WA</v>
      </c>
      <c r="D1868" s="6" t="str">
        <f>_xlfn.TEXTAFTER(Homes[[#This Row],[statezip]]," ")</f>
        <v>98107</v>
      </c>
      <c r="E1868" s="1">
        <v>490000</v>
      </c>
      <c r="F1868">
        <v>3</v>
      </c>
      <c r="G1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68" s="3" t="str">
        <f>Homes[[#This Row],[bedrooms]] &amp; " bd | " &amp; TEXT(Homes[[#This Row],[bathrooms]],"0.##") &amp; " ba"</f>
        <v>3 bd | 2. ba</v>
      </c>
      <c r="I1868" s="4">
        <v>1450</v>
      </c>
      <c r="J1868" s="1">
        <f>IFERROR(Homes[[#This Row],[price]]/Homes[[#This Row],[sqft_living]]," ")</f>
        <v>337.93103448275861</v>
      </c>
      <c r="K1868" s="4">
        <f>IFERROR(Homes[[#This Row],[sqft_lot]]/43560," ")</f>
        <v>5.5096418732782371E-2</v>
      </c>
      <c r="L1868" t="str">
        <f>IF(Homes[[#This Row],[waterfront]]=1, "Yes","No")</f>
        <v>No</v>
      </c>
      <c r="M1868" s="4" t="str">
        <f>IF(Homes[[#This Row],[sqft_basement]]&gt;0, "Yes","No")</f>
        <v>No</v>
      </c>
      <c r="N1868" t="str">
        <f>CHOOSE(Homes[[#This Row],[view]]+1, "None","Fair","Good","Great","Excellent")</f>
        <v>None</v>
      </c>
      <c r="O1868" t="str">
        <f>CHOOSE(Homes[[#This Row],[condition]], "Poor","Fair","Average","Good","Excellent")</f>
        <v>Average</v>
      </c>
      <c r="P1868">
        <f ca="1">YEAR(TODAY())-Homes[[#This Row],[yr_built]]</f>
        <v>125</v>
      </c>
      <c r="Q1868">
        <v>2003</v>
      </c>
      <c r="R1868">
        <f ca="1">IF(Homes[[#This Row],[yr_renovated]]&gt;0, YEAR(TODAY())-Homes[[#This Row],[yr_renovated]], YEAR(TODAY())-Homes[[#This Row],[yr_built]])</f>
        <v>22</v>
      </c>
      <c r="S1868">
        <v>1.5</v>
      </c>
      <c r="T1868" s="2">
        <v>41775</v>
      </c>
      <c r="U1868" s="3">
        <v>2</v>
      </c>
      <c r="V1868" s="4">
        <f>IFERROR(Homes[[#This Row],[sqft_above]]+Homes[[#This Row],[sqft_basement]]," ")</f>
        <v>1450</v>
      </c>
      <c r="W1868" s="4">
        <v>2400</v>
      </c>
      <c r="X1868">
        <v>0</v>
      </c>
      <c r="Y1868">
        <v>0</v>
      </c>
      <c r="Z1868">
        <v>3</v>
      </c>
      <c r="AA1868" s="4">
        <v>1450</v>
      </c>
      <c r="AB1868" s="4">
        <v>0</v>
      </c>
      <c r="AC1868">
        <v>1900</v>
      </c>
      <c r="AD1868" t="s">
        <v>1994</v>
      </c>
      <c r="AE1868" t="s">
        <v>49</v>
      </c>
      <c r="AF1868" t="s">
        <v>62</v>
      </c>
    </row>
    <row r="1869" spans="1:32">
      <c r="A1869" t="str">
        <f>PROPER(TRIM(Homes[[#This Row],[street]]))</f>
        <v>7325 Heather Ave Se</v>
      </c>
      <c r="B1869" t="str">
        <f>PROPER(TRIM(Homes[[#This Row],[city]]))</f>
        <v>Snoqualmie</v>
      </c>
      <c r="C1869" t="str">
        <f>_xlfn.TEXTBEFORE(Homes[[#This Row],[statezip]]," ")</f>
        <v>WA</v>
      </c>
      <c r="D1869" s="6" t="str">
        <f>_xlfn.TEXTAFTER(Homes[[#This Row],[statezip]]," ")</f>
        <v>98065</v>
      </c>
      <c r="E1869" s="1">
        <v>490000</v>
      </c>
      <c r="F1869">
        <v>3</v>
      </c>
      <c r="G1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69" s="3" t="str">
        <f>Homes[[#This Row],[bedrooms]] &amp; " bd | " &amp; TEXT(Homes[[#This Row],[bathrooms]],"0.##") &amp; " ba"</f>
        <v>3 bd | 2.5 ba</v>
      </c>
      <c r="I1869" s="4">
        <v>2230</v>
      </c>
      <c r="J1869" s="1">
        <f>IFERROR(Homes[[#This Row],[price]]/Homes[[#This Row],[sqft_living]]," ")</f>
        <v>219.73094170403587</v>
      </c>
      <c r="K1869" s="4">
        <f>IFERROR(Homes[[#This Row],[sqft_lot]]/43560," ")</f>
        <v>0.12277318640955004</v>
      </c>
      <c r="L1869" t="str">
        <f>IF(Homes[[#This Row],[waterfront]]=1, "Yes","No")</f>
        <v>No</v>
      </c>
      <c r="M1869" s="4" t="str">
        <f>IF(Homes[[#This Row],[sqft_basement]]&gt;0, "Yes","No")</f>
        <v>No</v>
      </c>
      <c r="N1869" t="str">
        <f>CHOOSE(Homes[[#This Row],[view]]+1, "None","Fair","Good","Great","Excellent")</f>
        <v>None</v>
      </c>
      <c r="O1869" t="str">
        <f>CHOOSE(Homes[[#This Row],[condition]], "Poor","Fair","Average","Good","Excellent")</f>
        <v>Average</v>
      </c>
      <c r="P1869">
        <f ca="1">YEAR(TODAY())-Homes[[#This Row],[yr_built]]</f>
        <v>25</v>
      </c>
      <c r="Q1869">
        <v>0</v>
      </c>
      <c r="R1869">
        <f ca="1">IF(Homes[[#This Row],[yr_renovated]]&gt;0, YEAR(TODAY())-Homes[[#This Row],[yr_renovated]], YEAR(TODAY())-Homes[[#This Row],[yr_built]])</f>
        <v>25</v>
      </c>
      <c r="S1869">
        <v>2</v>
      </c>
      <c r="T1869" s="2">
        <v>41817</v>
      </c>
      <c r="U1869" s="3">
        <v>2.5</v>
      </c>
      <c r="V1869" s="4">
        <f>IFERROR(Homes[[#This Row],[sqft_above]]+Homes[[#This Row],[sqft_basement]]," ")</f>
        <v>2230</v>
      </c>
      <c r="W1869" s="4">
        <v>5348</v>
      </c>
      <c r="X1869">
        <v>0</v>
      </c>
      <c r="Y1869">
        <v>0</v>
      </c>
      <c r="Z1869">
        <v>3</v>
      </c>
      <c r="AA1869" s="4">
        <v>2230</v>
      </c>
      <c r="AB1869" s="4">
        <v>0</v>
      </c>
      <c r="AC1869">
        <v>2000</v>
      </c>
      <c r="AD1869" t="s">
        <v>1995</v>
      </c>
      <c r="AE1869" t="s">
        <v>313</v>
      </c>
      <c r="AF1869" t="s">
        <v>314</v>
      </c>
    </row>
    <row r="1870" spans="1:32">
      <c r="A1870" t="str">
        <f>PROPER(TRIM(Homes[[#This Row],[street]]))</f>
        <v>12977 Ne 201St St</v>
      </c>
      <c r="B1870" t="str">
        <f>PROPER(TRIM(Homes[[#This Row],[city]]))</f>
        <v>Woodinville</v>
      </c>
      <c r="C1870" t="str">
        <f>_xlfn.TEXTBEFORE(Homes[[#This Row],[statezip]]," ")</f>
        <v>WA</v>
      </c>
      <c r="D1870" s="6" t="str">
        <f>_xlfn.TEXTAFTER(Homes[[#This Row],[statezip]]," ")</f>
        <v>98072</v>
      </c>
      <c r="E1870" s="1">
        <v>490000</v>
      </c>
      <c r="F1870">
        <v>4</v>
      </c>
      <c r="G1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70" s="3" t="str">
        <f>Homes[[#This Row],[bedrooms]] &amp; " bd | " &amp; TEXT(Homes[[#This Row],[bathrooms]],"0.##") &amp; " ba"</f>
        <v>4 bd | 2.5 ba</v>
      </c>
      <c r="I1870" s="4">
        <v>2360</v>
      </c>
      <c r="J1870" s="1">
        <f>IFERROR(Homes[[#This Row],[price]]/Homes[[#This Row],[sqft_living]]," ")</f>
        <v>207.62711864406779</v>
      </c>
      <c r="K1870" s="4">
        <f>IFERROR(Homes[[#This Row],[sqft_lot]]/43560," ")</f>
        <v>0.10025252525252525</v>
      </c>
      <c r="L1870" t="str">
        <f>IF(Homes[[#This Row],[waterfront]]=1, "Yes","No")</f>
        <v>No</v>
      </c>
      <c r="M1870" s="4" t="str">
        <f>IF(Homes[[#This Row],[sqft_basement]]&gt;0, "Yes","No")</f>
        <v>No</v>
      </c>
      <c r="N1870" t="str">
        <f>CHOOSE(Homes[[#This Row],[view]]+1, "None","Fair","Good","Great","Excellent")</f>
        <v>None</v>
      </c>
      <c r="O1870" t="str">
        <f>CHOOSE(Homes[[#This Row],[condition]], "Poor","Fair","Average","Good","Excellent")</f>
        <v>Average</v>
      </c>
      <c r="P1870">
        <f ca="1">YEAR(TODAY())-Homes[[#This Row],[yr_built]]</f>
        <v>22</v>
      </c>
      <c r="Q1870">
        <v>0</v>
      </c>
      <c r="R1870">
        <f ca="1">IF(Homes[[#This Row],[yr_renovated]]&gt;0, YEAR(TODAY())-Homes[[#This Row],[yr_renovated]], YEAR(TODAY())-Homes[[#This Row],[yr_built]])</f>
        <v>22</v>
      </c>
      <c r="S1870">
        <v>2</v>
      </c>
      <c r="T1870" s="2">
        <v>41787</v>
      </c>
      <c r="U1870" s="3">
        <v>2.5</v>
      </c>
      <c r="V1870" s="4">
        <f>IFERROR(Homes[[#This Row],[sqft_above]]+Homes[[#This Row],[sqft_basement]]," ")</f>
        <v>2360</v>
      </c>
      <c r="W1870" s="4">
        <v>4367</v>
      </c>
      <c r="X1870">
        <v>0</v>
      </c>
      <c r="Y1870">
        <v>0</v>
      </c>
      <c r="Z1870">
        <v>3</v>
      </c>
      <c r="AA1870" s="4">
        <v>2360</v>
      </c>
      <c r="AB1870" s="4">
        <v>0</v>
      </c>
      <c r="AC1870">
        <v>2003</v>
      </c>
      <c r="AD1870" t="s">
        <v>1996</v>
      </c>
      <c r="AE1870" t="s">
        <v>120</v>
      </c>
      <c r="AF1870" t="s">
        <v>275</v>
      </c>
    </row>
    <row r="1871" spans="1:32">
      <c r="A1871" t="str">
        <f>PROPER(TRIM(Homes[[#This Row],[street]]))</f>
        <v>16915 Se 325Th Pl</v>
      </c>
      <c r="B1871" t="str">
        <f>PROPER(TRIM(Homes[[#This Row],[city]]))</f>
        <v>Auburn</v>
      </c>
      <c r="C1871" t="str">
        <f>_xlfn.TEXTBEFORE(Homes[[#This Row],[statezip]]," ")</f>
        <v>WA</v>
      </c>
      <c r="D1871" s="6" t="str">
        <f>_xlfn.TEXTAFTER(Homes[[#This Row],[statezip]]," ")</f>
        <v>98092</v>
      </c>
      <c r="E1871" s="1">
        <v>489950</v>
      </c>
      <c r="F1871">
        <v>4</v>
      </c>
      <c r="G1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71" s="3" t="str">
        <f>Homes[[#This Row],[bedrooms]] &amp; " bd | " &amp; TEXT(Homes[[#This Row],[bathrooms]],"0.##") &amp; " ba"</f>
        <v>4 bd | 2.25 ba</v>
      </c>
      <c r="I1871" s="4">
        <v>2640</v>
      </c>
      <c r="J1871" s="1">
        <f>IFERROR(Homes[[#This Row],[price]]/Homes[[#This Row],[sqft_living]]," ")</f>
        <v>185.58712121212122</v>
      </c>
      <c r="K1871" s="4">
        <f>IFERROR(Homes[[#This Row],[sqft_lot]]/43560," ")</f>
        <v>0.73326446280991731</v>
      </c>
      <c r="L1871" t="str">
        <f>IF(Homes[[#This Row],[waterfront]]=1, "Yes","No")</f>
        <v>No</v>
      </c>
      <c r="M1871" s="4" t="str">
        <f>IF(Homes[[#This Row],[sqft_basement]]&gt;0, "Yes","No")</f>
        <v>No</v>
      </c>
      <c r="N1871" t="str">
        <f>CHOOSE(Homes[[#This Row],[view]]+1, "None","Fair","Good","Great","Excellent")</f>
        <v>None</v>
      </c>
      <c r="O1871" t="str">
        <f>CHOOSE(Homes[[#This Row],[condition]], "Poor","Fair","Average","Good","Excellent")</f>
        <v>Good</v>
      </c>
      <c r="P1871">
        <f ca="1">YEAR(TODAY())-Homes[[#This Row],[yr_built]]</f>
        <v>39</v>
      </c>
      <c r="Q1871">
        <v>0</v>
      </c>
      <c r="R1871">
        <f ca="1">IF(Homes[[#This Row],[yr_renovated]]&gt;0, YEAR(TODAY())-Homes[[#This Row],[yr_renovated]], YEAR(TODAY())-Homes[[#This Row],[yr_built]])</f>
        <v>39</v>
      </c>
      <c r="S1871">
        <v>1</v>
      </c>
      <c r="T1871" s="2">
        <v>41802</v>
      </c>
      <c r="U1871" s="3">
        <v>2.25</v>
      </c>
      <c r="V1871" s="4">
        <f>IFERROR(Homes[[#This Row],[sqft_above]]+Homes[[#This Row],[sqft_basement]]," ")</f>
        <v>2640</v>
      </c>
      <c r="W1871" s="4">
        <v>31941</v>
      </c>
      <c r="X1871">
        <v>0</v>
      </c>
      <c r="Y1871">
        <v>0</v>
      </c>
      <c r="Z1871">
        <v>4</v>
      </c>
      <c r="AA1871" s="4">
        <v>2640</v>
      </c>
      <c r="AB1871" s="4">
        <v>0</v>
      </c>
      <c r="AC1871">
        <v>1986</v>
      </c>
      <c r="AD1871" t="s">
        <v>1997</v>
      </c>
      <c r="AE1871" t="s">
        <v>519</v>
      </c>
      <c r="AF1871" t="s">
        <v>520</v>
      </c>
    </row>
    <row r="1872" spans="1:32">
      <c r="A1872" t="str">
        <f>PROPER(TRIM(Homes[[#This Row],[street]]))</f>
        <v>9243 Ne 126Th Pl</v>
      </c>
      <c r="B1872" t="str">
        <f>PROPER(TRIM(Homes[[#This Row],[city]]))</f>
        <v>Kirkland</v>
      </c>
      <c r="C1872" t="str">
        <f>_xlfn.TEXTBEFORE(Homes[[#This Row],[statezip]]," ")</f>
        <v>WA</v>
      </c>
      <c r="D1872" s="6" t="str">
        <f>_xlfn.TEXTAFTER(Homes[[#This Row],[statezip]]," ")</f>
        <v>98034</v>
      </c>
      <c r="E1872" s="1">
        <v>489950</v>
      </c>
      <c r="F1872">
        <v>3</v>
      </c>
      <c r="G1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72" s="3" t="str">
        <f>Homes[[#This Row],[bedrooms]] &amp; " bd | " &amp; TEXT(Homes[[#This Row],[bathrooms]],"0.##") &amp; " ba"</f>
        <v>3 bd | 2.25 ba</v>
      </c>
      <c r="I1872" s="4">
        <v>1820</v>
      </c>
      <c r="J1872" s="1">
        <f>IFERROR(Homes[[#This Row],[price]]/Homes[[#This Row],[sqft_living]]," ")</f>
        <v>269.2032967032967</v>
      </c>
      <c r="K1872" s="4">
        <f>IFERROR(Homes[[#This Row],[sqft_lot]]/43560," ")</f>
        <v>0.16818181818181818</v>
      </c>
      <c r="L1872" t="str">
        <f>IF(Homes[[#This Row],[waterfront]]=1, "Yes","No")</f>
        <v>No</v>
      </c>
      <c r="M1872" s="4" t="str">
        <f>IF(Homes[[#This Row],[sqft_basement]]&gt;0, "Yes","No")</f>
        <v>No</v>
      </c>
      <c r="N1872" t="str">
        <f>CHOOSE(Homes[[#This Row],[view]]+1, "None","Fair","Good","Great","Excellent")</f>
        <v>None</v>
      </c>
      <c r="O1872" t="str">
        <f>CHOOSE(Homes[[#This Row],[condition]], "Poor","Fair","Average","Good","Excellent")</f>
        <v>Average</v>
      </c>
      <c r="P1872">
        <f ca="1">YEAR(TODAY())-Homes[[#This Row],[yr_built]]</f>
        <v>42</v>
      </c>
      <c r="Q1872">
        <v>2009</v>
      </c>
      <c r="R1872">
        <f ca="1">IF(Homes[[#This Row],[yr_renovated]]&gt;0, YEAR(TODAY())-Homes[[#This Row],[yr_renovated]], YEAR(TODAY())-Homes[[#This Row],[yr_built]])</f>
        <v>16</v>
      </c>
      <c r="S1872">
        <v>2</v>
      </c>
      <c r="T1872" s="2">
        <v>41809</v>
      </c>
      <c r="U1872" s="3">
        <v>2.25</v>
      </c>
      <c r="V1872" s="4">
        <f>IFERROR(Homes[[#This Row],[sqft_above]]+Homes[[#This Row],[sqft_basement]]," ")</f>
        <v>1820</v>
      </c>
      <c r="W1872" s="4">
        <v>7326</v>
      </c>
      <c r="X1872">
        <v>0</v>
      </c>
      <c r="Y1872">
        <v>0</v>
      </c>
      <c r="Z1872">
        <v>3</v>
      </c>
      <c r="AA1872" s="4">
        <v>1820</v>
      </c>
      <c r="AB1872" s="4">
        <v>0</v>
      </c>
      <c r="AC1872">
        <v>1983</v>
      </c>
      <c r="AD1872" t="s">
        <v>1998</v>
      </c>
      <c r="AE1872" t="s">
        <v>46</v>
      </c>
      <c r="AF1872" t="s">
        <v>47</v>
      </c>
    </row>
    <row r="1873" spans="1:32">
      <c r="A1873" t="str">
        <f>PROPER(TRIM(Homes[[#This Row],[street]]))</f>
        <v>8622 Ne 139Th St</v>
      </c>
      <c r="B1873" t="str">
        <f>PROPER(TRIM(Homes[[#This Row],[city]]))</f>
        <v>Kirkland</v>
      </c>
      <c r="C1873" t="str">
        <f>_xlfn.TEXTBEFORE(Homes[[#This Row],[statezip]]," ")</f>
        <v>WA</v>
      </c>
      <c r="D1873" s="6" t="str">
        <f>_xlfn.TEXTAFTER(Homes[[#This Row],[statezip]]," ")</f>
        <v>98034</v>
      </c>
      <c r="E1873" s="1">
        <v>489200</v>
      </c>
      <c r="F1873">
        <v>3</v>
      </c>
      <c r="G1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873" s="3" t="str">
        <f>Homes[[#This Row],[bedrooms]] &amp; " bd | " &amp; TEXT(Homes[[#This Row],[bathrooms]],"0.##") &amp; " ba"</f>
        <v>3 bd | 2.75 ba</v>
      </c>
      <c r="I1873" s="4">
        <v>1850</v>
      </c>
      <c r="J1873" s="1">
        <f>IFERROR(Homes[[#This Row],[price]]/Homes[[#This Row],[sqft_living]]," ")</f>
        <v>264.43243243243245</v>
      </c>
      <c r="K1873" s="4">
        <f>IFERROR(Homes[[#This Row],[sqft_lot]]/43560," ")</f>
        <v>0.22038567493112948</v>
      </c>
      <c r="L1873" t="str">
        <f>IF(Homes[[#This Row],[waterfront]]=1, "Yes","No")</f>
        <v>No</v>
      </c>
      <c r="M1873" s="4" t="str">
        <f>IF(Homes[[#This Row],[sqft_basement]]&gt;0, "Yes","No")</f>
        <v>No</v>
      </c>
      <c r="N1873" t="str">
        <f>CHOOSE(Homes[[#This Row],[view]]+1, "None","Fair","Good","Great","Excellent")</f>
        <v>None</v>
      </c>
      <c r="O1873" t="str">
        <f>CHOOSE(Homes[[#This Row],[condition]], "Poor","Fair","Average","Good","Excellent")</f>
        <v>Excellent</v>
      </c>
      <c r="P1873">
        <f ca="1">YEAR(TODAY())-Homes[[#This Row],[yr_built]]</f>
        <v>60</v>
      </c>
      <c r="Q1873">
        <v>0</v>
      </c>
      <c r="R1873">
        <f ca="1">IF(Homes[[#This Row],[yr_renovated]]&gt;0, YEAR(TODAY())-Homes[[#This Row],[yr_renovated]], YEAR(TODAY())-Homes[[#This Row],[yr_built]])</f>
        <v>60</v>
      </c>
      <c r="S1873">
        <v>1.5</v>
      </c>
      <c r="T1873" s="2">
        <v>41773</v>
      </c>
      <c r="U1873" s="3">
        <v>2.75</v>
      </c>
      <c r="V1873" s="4">
        <f>IFERROR(Homes[[#This Row],[sqft_above]]+Homes[[#This Row],[sqft_basement]]," ")</f>
        <v>1850</v>
      </c>
      <c r="W1873" s="4">
        <v>9600</v>
      </c>
      <c r="X1873">
        <v>0</v>
      </c>
      <c r="Y1873">
        <v>0</v>
      </c>
      <c r="Z1873">
        <v>5</v>
      </c>
      <c r="AA1873" s="4">
        <v>1850</v>
      </c>
      <c r="AB1873" s="4">
        <v>0</v>
      </c>
      <c r="AC1873">
        <v>1965</v>
      </c>
      <c r="AD1873" t="s">
        <v>1999</v>
      </c>
      <c r="AE1873" t="s">
        <v>46</v>
      </c>
      <c r="AF1873" t="s">
        <v>47</v>
      </c>
    </row>
    <row r="1874" spans="1:32">
      <c r="A1874" t="str">
        <f>PROPER(TRIM(Homes[[#This Row],[street]]))</f>
        <v>3309 S 194Th St</v>
      </c>
      <c r="B1874" t="str">
        <f>PROPER(TRIM(Homes[[#This Row],[city]]))</f>
        <v>Seatac</v>
      </c>
      <c r="C1874" t="str">
        <f>_xlfn.TEXTBEFORE(Homes[[#This Row],[statezip]]," ")</f>
        <v>WA</v>
      </c>
      <c r="D1874" s="6" t="str">
        <f>_xlfn.TEXTAFTER(Homes[[#This Row],[statezip]]," ")</f>
        <v>98188</v>
      </c>
      <c r="E1874" s="1">
        <v>489000</v>
      </c>
      <c r="F1874">
        <v>3</v>
      </c>
      <c r="G1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874" s="3" t="str">
        <f>Homes[[#This Row],[bedrooms]] &amp; " bd | " &amp; TEXT(Homes[[#This Row],[bathrooms]],"0.##") &amp; " ba"</f>
        <v>3 bd | 3. ba</v>
      </c>
      <c r="I1874" s="4">
        <v>3700</v>
      </c>
      <c r="J1874" s="1">
        <f>IFERROR(Homes[[#This Row],[price]]/Homes[[#This Row],[sqft_living]]," ")</f>
        <v>132.16216216216216</v>
      </c>
      <c r="K1874" s="4">
        <f>IFERROR(Homes[[#This Row],[sqft_lot]]/43560," ")</f>
        <v>0.23817722681359044</v>
      </c>
      <c r="L1874" t="str">
        <f>IF(Homes[[#This Row],[waterfront]]=1, "Yes","No")</f>
        <v>No</v>
      </c>
      <c r="M1874" s="4" t="str">
        <f>IF(Homes[[#This Row],[sqft_basement]]&gt;0, "Yes","No")</f>
        <v>No</v>
      </c>
      <c r="N1874" t="str">
        <f>CHOOSE(Homes[[#This Row],[view]]+1, "None","Fair","Good","Great","Excellent")</f>
        <v>None</v>
      </c>
      <c r="O1874" t="str">
        <f>CHOOSE(Homes[[#This Row],[condition]], "Poor","Fair","Average","Good","Excellent")</f>
        <v>Average</v>
      </c>
      <c r="P1874">
        <f ca="1">YEAR(TODAY())-Homes[[#This Row],[yr_built]]</f>
        <v>43</v>
      </c>
      <c r="Q1874">
        <v>0</v>
      </c>
      <c r="R1874">
        <f ca="1">IF(Homes[[#This Row],[yr_renovated]]&gt;0, YEAR(TODAY())-Homes[[#This Row],[yr_renovated]], YEAR(TODAY())-Homes[[#This Row],[yr_built]])</f>
        <v>43</v>
      </c>
      <c r="S1874">
        <v>2</v>
      </c>
      <c r="T1874" s="2">
        <v>41822</v>
      </c>
      <c r="U1874" s="3">
        <v>3</v>
      </c>
      <c r="V1874" s="4">
        <f>IFERROR(Homes[[#This Row],[sqft_above]]+Homes[[#This Row],[sqft_basement]]," ")</f>
        <v>3700</v>
      </c>
      <c r="W1874" s="4">
        <v>10375</v>
      </c>
      <c r="X1874">
        <v>0</v>
      </c>
      <c r="Y1874">
        <v>0</v>
      </c>
      <c r="Z1874">
        <v>3</v>
      </c>
      <c r="AA1874" s="4">
        <v>3700</v>
      </c>
      <c r="AB1874" s="4">
        <v>0</v>
      </c>
      <c r="AC1874">
        <v>1982</v>
      </c>
      <c r="AD1874" t="s">
        <v>2000</v>
      </c>
      <c r="AE1874" t="s">
        <v>2001</v>
      </c>
      <c r="AF1874" t="s">
        <v>2002</v>
      </c>
    </row>
    <row r="1875" spans="1:32">
      <c r="A1875" t="str">
        <f>PROPER(TRIM(Homes[[#This Row],[street]]))</f>
        <v>9110 25Th Ave Ne</v>
      </c>
      <c r="B1875" t="str">
        <f>PROPER(TRIM(Homes[[#This Row],[city]]))</f>
        <v>Seattle</v>
      </c>
      <c r="C1875" t="str">
        <f>_xlfn.TEXTBEFORE(Homes[[#This Row],[statezip]]," ")</f>
        <v>WA</v>
      </c>
      <c r="D1875" s="6" t="str">
        <f>_xlfn.TEXTAFTER(Homes[[#This Row],[statezip]]," ")</f>
        <v>98115</v>
      </c>
      <c r="E1875" s="1">
        <v>489000</v>
      </c>
      <c r="F1875">
        <v>3</v>
      </c>
      <c r="G1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875" s="3" t="str">
        <f>Homes[[#This Row],[bedrooms]] &amp; " bd | " &amp; TEXT(Homes[[#This Row],[bathrooms]],"0.##") &amp; " ba"</f>
        <v>3 bd | 1.5 ba</v>
      </c>
      <c r="I1875" s="4">
        <v>1020</v>
      </c>
      <c r="J1875" s="1">
        <f>IFERROR(Homes[[#This Row],[price]]/Homes[[#This Row],[sqft_living]]," ")</f>
        <v>479.41176470588238</v>
      </c>
      <c r="K1875" s="4">
        <f>IFERROR(Homes[[#This Row],[sqft_lot]]/43560," ")</f>
        <v>0.20826446280991737</v>
      </c>
      <c r="L1875" t="str">
        <f>IF(Homes[[#This Row],[waterfront]]=1, "Yes","No")</f>
        <v>No</v>
      </c>
      <c r="M1875" s="4" t="str">
        <f>IF(Homes[[#This Row],[sqft_basement]]&gt;0, "Yes","No")</f>
        <v>Yes</v>
      </c>
      <c r="N1875" t="str">
        <f>CHOOSE(Homes[[#This Row],[view]]+1, "None","Fair","Good","Great","Excellent")</f>
        <v>None</v>
      </c>
      <c r="O1875" t="str">
        <f>CHOOSE(Homes[[#This Row],[condition]], "Poor","Fair","Average","Good","Excellent")</f>
        <v>Average</v>
      </c>
      <c r="P1875">
        <f ca="1">YEAR(TODAY())-Homes[[#This Row],[yr_built]]</f>
        <v>95</v>
      </c>
      <c r="Q1875">
        <v>1997</v>
      </c>
      <c r="R1875">
        <f ca="1">IF(Homes[[#This Row],[yr_renovated]]&gt;0, YEAR(TODAY())-Homes[[#This Row],[yr_renovated]], YEAR(TODAY())-Homes[[#This Row],[yr_built]])</f>
        <v>28</v>
      </c>
      <c r="S1875">
        <v>1</v>
      </c>
      <c r="T1875" s="2">
        <v>41794</v>
      </c>
      <c r="U1875" s="3">
        <v>1.5</v>
      </c>
      <c r="V1875" s="4">
        <f>IFERROR(Homes[[#This Row],[sqft_above]]+Homes[[#This Row],[sqft_basement]]," ")</f>
        <v>1020</v>
      </c>
      <c r="W1875" s="4">
        <v>9072</v>
      </c>
      <c r="X1875">
        <v>0</v>
      </c>
      <c r="Y1875">
        <v>0</v>
      </c>
      <c r="Z1875">
        <v>3</v>
      </c>
      <c r="AA1875" s="4">
        <v>920</v>
      </c>
      <c r="AB1875" s="4">
        <v>100</v>
      </c>
      <c r="AC1875">
        <v>1930</v>
      </c>
      <c r="AD1875" t="s">
        <v>2003</v>
      </c>
      <c r="AE1875" t="s">
        <v>49</v>
      </c>
      <c r="AF1875" t="s">
        <v>154</v>
      </c>
    </row>
    <row r="1876" spans="1:32">
      <c r="A1876" t="str">
        <f>PROPER(TRIM(Homes[[#This Row],[street]]))</f>
        <v>10822-10830 24Th Ave Ne</v>
      </c>
      <c r="B1876" t="str">
        <f>PROPER(TRIM(Homes[[#This Row],[city]]))</f>
        <v>Seattle</v>
      </c>
      <c r="C1876" t="str">
        <f>_xlfn.TEXTBEFORE(Homes[[#This Row],[statezip]]," ")</f>
        <v>WA</v>
      </c>
      <c r="D1876" s="6" t="str">
        <f>_xlfn.TEXTAFTER(Homes[[#This Row],[statezip]]," ")</f>
        <v>98125</v>
      </c>
      <c r="E1876" s="1">
        <v>489000</v>
      </c>
      <c r="F1876">
        <v>4</v>
      </c>
      <c r="G1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76" s="3" t="str">
        <f>Homes[[#This Row],[bedrooms]] &amp; " bd | " &amp; TEXT(Homes[[#This Row],[bathrooms]],"0.##") &amp; " ba"</f>
        <v>4 bd | 2. ba</v>
      </c>
      <c r="I1876" s="4">
        <v>2120</v>
      </c>
      <c r="J1876" s="1">
        <f>IFERROR(Homes[[#This Row],[price]]/Homes[[#This Row],[sqft_living]]," ")</f>
        <v>230.66037735849056</v>
      </c>
      <c r="K1876" s="4">
        <f>IFERROR(Homes[[#This Row],[sqft_lot]]/43560," ")</f>
        <v>0.26352157943067034</v>
      </c>
      <c r="L1876" t="str">
        <f>IF(Homes[[#This Row],[waterfront]]=1, "Yes","No")</f>
        <v>No</v>
      </c>
      <c r="M1876" s="4" t="str">
        <f>IF(Homes[[#This Row],[sqft_basement]]&gt;0, "Yes","No")</f>
        <v>Yes</v>
      </c>
      <c r="N1876" t="str">
        <f>CHOOSE(Homes[[#This Row],[view]]+1, "None","Fair","Good","Great","Excellent")</f>
        <v>None</v>
      </c>
      <c r="O1876" t="str">
        <f>CHOOSE(Homes[[#This Row],[condition]], "Poor","Fair","Average","Good","Excellent")</f>
        <v>Good</v>
      </c>
      <c r="P1876">
        <f ca="1">YEAR(TODAY())-Homes[[#This Row],[yr_built]]</f>
        <v>85</v>
      </c>
      <c r="Q1876">
        <v>2001</v>
      </c>
      <c r="R1876">
        <f ca="1">IF(Homes[[#This Row],[yr_renovated]]&gt;0, YEAR(TODAY())-Homes[[#This Row],[yr_renovated]], YEAR(TODAY())-Homes[[#This Row],[yr_built]])</f>
        <v>24</v>
      </c>
      <c r="S1876">
        <v>1</v>
      </c>
      <c r="T1876" s="2">
        <v>41810</v>
      </c>
      <c r="U1876" s="3">
        <v>2</v>
      </c>
      <c r="V1876" s="4">
        <f>IFERROR(Homes[[#This Row],[sqft_above]]+Homes[[#This Row],[sqft_basement]]," ")</f>
        <v>2120</v>
      </c>
      <c r="W1876" s="4">
        <v>11479</v>
      </c>
      <c r="X1876">
        <v>0</v>
      </c>
      <c r="Y1876">
        <v>0</v>
      </c>
      <c r="Z1876">
        <v>4</v>
      </c>
      <c r="AA1876" s="4">
        <v>1060</v>
      </c>
      <c r="AB1876" s="4">
        <v>1060</v>
      </c>
      <c r="AC1876">
        <v>1940</v>
      </c>
      <c r="AD1876" t="s">
        <v>2004</v>
      </c>
      <c r="AE1876" t="s">
        <v>49</v>
      </c>
      <c r="AF1876" t="s">
        <v>150</v>
      </c>
    </row>
    <row r="1877" spans="1:32">
      <c r="A1877" t="str">
        <f>PROPER(TRIM(Homes[[#This Row],[street]]))</f>
        <v>6008 14Th Ave Nw</v>
      </c>
      <c r="B1877" t="str">
        <f>PROPER(TRIM(Homes[[#This Row],[city]]))</f>
        <v>Seattle</v>
      </c>
      <c r="C1877" t="str">
        <f>_xlfn.TEXTBEFORE(Homes[[#This Row],[statezip]]," ")</f>
        <v>WA</v>
      </c>
      <c r="D1877" s="6" t="str">
        <f>_xlfn.TEXTAFTER(Homes[[#This Row],[statezip]]," ")</f>
        <v>98107</v>
      </c>
      <c r="E1877" s="1">
        <v>489000</v>
      </c>
      <c r="F1877">
        <v>3</v>
      </c>
      <c r="G1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877" s="3" t="str">
        <f>Homes[[#This Row],[bedrooms]] &amp; " bd | " &amp; TEXT(Homes[[#This Row],[bathrooms]],"0.##") &amp; " ba"</f>
        <v>3 bd | 3.5 ba</v>
      </c>
      <c r="I1877" s="4">
        <v>1500</v>
      </c>
      <c r="J1877" s="1">
        <f>IFERROR(Homes[[#This Row],[price]]/Homes[[#This Row],[sqft_living]]," ")</f>
        <v>326</v>
      </c>
      <c r="K1877" s="4">
        <f>IFERROR(Homes[[#This Row],[sqft_lot]]/43560," ")</f>
        <v>2.867309458218549E-2</v>
      </c>
      <c r="L1877" t="str">
        <f>IF(Homes[[#This Row],[waterfront]]=1, "Yes","No")</f>
        <v>No</v>
      </c>
      <c r="M1877" s="4" t="str">
        <f>IF(Homes[[#This Row],[sqft_basement]]&gt;0, "Yes","No")</f>
        <v>Yes</v>
      </c>
      <c r="N1877" t="str">
        <f>CHOOSE(Homes[[#This Row],[view]]+1, "None","Fair","Good","Great","Excellent")</f>
        <v>None</v>
      </c>
      <c r="O1877" t="str">
        <f>CHOOSE(Homes[[#This Row],[condition]], "Poor","Fair","Average","Good","Excellent")</f>
        <v>Average</v>
      </c>
      <c r="P1877">
        <f ca="1">YEAR(TODAY())-Homes[[#This Row],[yr_built]]</f>
        <v>21</v>
      </c>
      <c r="Q1877">
        <v>2003</v>
      </c>
      <c r="R1877">
        <f ca="1">IF(Homes[[#This Row],[yr_renovated]]&gt;0, YEAR(TODAY())-Homes[[#This Row],[yr_renovated]], YEAR(TODAY())-Homes[[#This Row],[yr_built]])</f>
        <v>22</v>
      </c>
      <c r="S1877">
        <v>2</v>
      </c>
      <c r="T1877" s="2">
        <v>41799</v>
      </c>
      <c r="U1877" s="3">
        <v>3.5</v>
      </c>
      <c r="V1877" s="4">
        <f>IFERROR(Homes[[#This Row],[sqft_above]]+Homes[[#This Row],[sqft_basement]]," ")</f>
        <v>1500</v>
      </c>
      <c r="W1877" s="4">
        <v>1249</v>
      </c>
      <c r="X1877">
        <v>0</v>
      </c>
      <c r="Y1877">
        <v>0</v>
      </c>
      <c r="Z1877">
        <v>3</v>
      </c>
      <c r="AA1877" s="4">
        <v>1240</v>
      </c>
      <c r="AB1877" s="4">
        <v>260</v>
      </c>
      <c r="AC1877">
        <v>2004</v>
      </c>
      <c r="AD1877" t="s">
        <v>2005</v>
      </c>
      <c r="AE1877" t="s">
        <v>49</v>
      </c>
      <c r="AF1877" t="s">
        <v>62</v>
      </c>
    </row>
    <row r="1878" spans="1:32">
      <c r="A1878" t="str">
        <f>PROPER(TRIM(Homes[[#This Row],[street]]))</f>
        <v>6438 131St Ave Se</v>
      </c>
      <c r="B1878" t="str">
        <f>PROPER(TRIM(Homes[[#This Row],[city]]))</f>
        <v>Bellevue</v>
      </c>
      <c r="C1878" t="str">
        <f>_xlfn.TEXTBEFORE(Homes[[#This Row],[statezip]]," ")</f>
        <v>WA</v>
      </c>
      <c r="D1878" s="6" t="str">
        <f>_xlfn.TEXTAFTER(Homes[[#This Row],[statezip]]," ")</f>
        <v>98006</v>
      </c>
      <c r="E1878" s="1">
        <v>488800</v>
      </c>
      <c r="F1878">
        <v>4</v>
      </c>
      <c r="G1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78" s="3" t="str">
        <f>Homes[[#This Row],[bedrooms]] &amp; " bd | " &amp; TEXT(Homes[[#This Row],[bathrooms]],"0.##") &amp; " ba"</f>
        <v>4 bd | 2.25 ba</v>
      </c>
      <c r="I1878" s="4">
        <v>2170</v>
      </c>
      <c r="J1878" s="1">
        <f>IFERROR(Homes[[#This Row],[price]]/Homes[[#This Row],[sqft_living]]," ")</f>
        <v>225.25345622119815</v>
      </c>
      <c r="K1878" s="4">
        <f>IFERROR(Homes[[#This Row],[sqft_lot]]/43560," ")</f>
        <v>0.22187786960514233</v>
      </c>
      <c r="L1878" t="str">
        <f>IF(Homes[[#This Row],[waterfront]]=1, "Yes","No")</f>
        <v>No</v>
      </c>
      <c r="M1878" s="4" t="str">
        <f>IF(Homes[[#This Row],[sqft_basement]]&gt;0, "Yes","No")</f>
        <v>Yes</v>
      </c>
      <c r="N1878" t="str">
        <f>CHOOSE(Homes[[#This Row],[view]]+1, "None","Fair","Good","Great","Excellent")</f>
        <v>None</v>
      </c>
      <c r="O1878" t="str">
        <f>CHOOSE(Homes[[#This Row],[condition]], "Poor","Fair","Average","Good","Excellent")</f>
        <v>Good</v>
      </c>
      <c r="P1878">
        <f ca="1">YEAR(TODAY())-Homes[[#This Row],[yr_built]]</f>
        <v>49</v>
      </c>
      <c r="Q1878">
        <v>1992</v>
      </c>
      <c r="R1878">
        <f ca="1">IF(Homes[[#This Row],[yr_renovated]]&gt;0, YEAR(TODAY())-Homes[[#This Row],[yr_renovated]], YEAR(TODAY())-Homes[[#This Row],[yr_built]])</f>
        <v>33</v>
      </c>
      <c r="S1878">
        <v>1</v>
      </c>
      <c r="T1878" s="2">
        <v>41810</v>
      </c>
      <c r="U1878" s="3">
        <v>2.25</v>
      </c>
      <c r="V1878" s="4">
        <f>IFERROR(Homes[[#This Row],[sqft_above]]+Homes[[#This Row],[sqft_basement]]," ")</f>
        <v>2170</v>
      </c>
      <c r="W1878" s="4">
        <v>9665</v>
      </c>
      <c r="X1878">
        <v>0</v>
      </c>
      <c r="Y1878">
        <v>0</v>
      </c>
      <c r="Z1878">
        <v>4</v>
      </c>
      <c r="AA1878" s="4">
        <v>1300</v>
      </c>
      <c r="AB1878" s="4">
        <v>870</v>
      </c>
      <c r="AC1878">
        <v>1976</v>
      </c>
      <c r="AD1878" t="s">
        <v>2006</v>
      </c>
      <c r="AE1878" t="s">
        <v>33</v>
      </c>
      <c r="AF1878" t="s">
        <v>91</v>
      </c>
    </row>
    <row r="1879" spans="1:32">
      <c r="A1879" t="str">
        <f>PROPER(TRIM(Homes[[#This Row],[street]]))</f>
        <v>8023 12Th Ave Ne</v>
      </c>
      <c r="B1879" t="str">
        <f>PROPER(TRIM(Homes[[#This Row],[city]]))</f>
        <v>Seattle</v>
      </c>
      <c r="C1879" t="str">
        <f>_xlfn.TEXTBEFORE(Homes[[#This Row],[statezip]]," ")</f>
        <v>WA</v>
      </c>
      <c r="D1879" s="6" t="str">
        <f>_xlfn.TEXTAFTER(Homes[[#This Row],[statezip]]," ")</f>
        <v>98115</v>
      </c>
      <c r="E1879" s="1">
        <v>488000</v>
      </c>
      <c r="F1879">
        <v>2</v>
      </c>
      <c r="G1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79" s="3" t="str">
        <f>Homes[[#This Row],[bedrooms]] &amp; " bd | " &amp; TEXT(Homes[[#This Row],[bathrooms]],"0.##") &amp; " ba"</f>
        <v>2 bd | 2. ba</v>
      </c>
      <c r="I1879" s="4">
        <v>1360</v>
      </c>
      <c r="J1879" s="1">
        <f>IFERROR(Homes[[#This Row],[price]]/Homes[[#This Row],[sqft_living]]," ")</f>
        <v>358.8235294117647</v>
      </c>
      <c r="K1879" s="4">
        <f>IFERROR(Homes[[#This Row],[sqft_lot]]/43560," ")</f>
        <v>0.1076216712580349</v>
      </c>
      <c r="L1879" t="str">
        <f>IF(Homes[[#This Row],[waterfront]]=1, "Yes","No")</f>
        <v>No</v>
      </c>
      <c r="M1879" s="4" t="str">
        <f>IF(Homes[[#This Row],[sqft_basement]]&gt;0, "Yes","No")</f>
        <v>Yes</v>
      </c>
      <c r="N1879" t="str">
        <f>CHOOSE(Homes[[#This Row],[view]]+1, "None","Fair","Good","Great","Excellent")</f>
        <v>None</v>
      </c>
      <c r="O1879" t="str">
        <f>CHOOSE(Homes[[#This Row],[condition]], "Poor","Fair","Average","Good","Excellent")</f>
        <v>Average</v>
      </c>
      <c r="P1879">
        <f ca="1">YEAR(TODAY())-Homes[[#This Row],[yr_built]]</f>
        <v>81</v>
      </c>
      <c r="Q1879">
        <v>0</v>
      </c>
      <c r="R1879">
        <f ca="1">IF(Homes[[#This Row],[yr_renovated]]&gt;0, YEAR(TODAY())-Homes[[#This Row],[yr_renovated]], YEAR(TODAY())-Homes[[#This Row],[yr_built]])</f>
        <v>81</v>
      </c>
      <c r="S1879">
        <v>1</v>
      </c>
      <c r="T1879" s="2">
        <v>41777</v>
      </c>
      <c r="U1879" s="3">
        <v>2</v>
      </c>
      <c r="V1879" s="4">
        <f>IFERROR(Homes[[#This Row],[sqft_above]]+Homes[[#This Row],[sqft_basement]]," ")</f>
        <v>1360</v>
      </c>
      <c r="W1879" s="4">
        <v>4688</v>
      </c>
      <c r="X1879">
        <v>0</v>
      </c>
      <c r="Y1879">
        <v>0</v>
      </c>
      <c r="Z1879">
        <v>3</v>
      </c>
      <c r="AA1879" s="4">
        <v>780</v>
      </c>
      <c r="AB1879" s="4">
        <v>580</v>
      </c>
      <c r="AC1879">
        <v>1944</v>
      </c>
      <c r="AD1879" t="s">
        <v>2007</v>
      </c>
      <c r="AE1879" t="s">
        <v>49</v>
      </c>
      <c r="AF1879" t="s">
        <v>154</v>
      </c>
    </row>
    <row r="1880" spans="1:32">
      <c r="A1880" t="str">
        <f>PROPER(TRIM(Homes[[#This Row],[street]]))</f>
        <v>6601-6699 28Th Ave Nw</v>
      </c>
      <c r="B1880" t="str">
        <f>PROPER(TRIM(Homes[[#This Row],[city]]))</f>
        <v>Seattle</v>
      </c>
      <c r="C1880" t="str">
        <f>_xlfn.TEXTBEFORE(Homes[[#This Row],[statezip]]," ")</f>
        <v>WA</v>
      </c>
      <c r="D1880" s="6" t="str">
        <f>_xlfn.TEXTAFTER(Homes[[#This Row],[statezip]]," ")</f>
        <v>98117</v>
      </c>
      <c r="E1880" s="1">
        <v>488000</v>
      </c>
      <c r="F1880">
        <v>3</v>
      </c>
      <c r="G1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0" s="3" t="str">
        <f>Homes[[#This Row],[bedrooms]] &amp; " bd | " &amp; TEXT(Homes[[#This Row],[bathrooms]],"0.##") &amp; " ba"</f>
        <v>3 bd | 2.5 ba</v>
      </c>
      <c r="I1880" s="4">
        <v>1590</v>
      </c>
      <c r="J1880" s="1">
        <f>IFERROR(Homes[[#This Row],[price]]/Homes[[#This Row],[sqft_living]]," ")</f>
        <v>306.9182389937107</v>
      </c>
      <c r="K1880" s="4">
        <f>IFERROR(Homes[[#This Row],[sqft_lot]]/43560," ")</f>
        <v>5.8539944903581269E-2</v>
      </c>
      <c r="L1880" t="str">
        <f>IF(Homes[[#This Row],[waterfront]]=1, "Yes","No")</f>
        <v>No</v>
      </c>
      <c r="M1880" s="4" t="str">
        <f>IF(Homes[[#This Row],[sqft_basement]]&gt;0, "Yes","No")</f>
        <v>No</v>
      </c>
      <c r="N1880" t="str">
        <f>CHOOSE(Homes[[#This Row],[view]]+1, "None","Fair","Good","Great","Excellent")</f>
        <v>None</v>
      </c>
      <c r="O1880" t="str">
        <f>CHOOSE(Homes[[#This Row],[condition]], "Poor","Fair","Average","Good","Excellent")</f>
        <v>Average</v>
      </c>
      <c r="P1880">
        <f ca="1">YEAR(TODAY())-Homes[[#This Row],[yr_built]]</f>
        <v>40</v>
      </c>
      <c r="Q1880">
        <v>0</v>
      </c>
      <c r="R1880">
        <f ca="1">IF(Homes[[#This Row],[yr_renovated]]&gt;0, YEAR(TODAY())-Homes[[#This Row],[yr_renovated]], YEAR(TODAY())-Homes[[#This Row],[yr_built]])</f>
        <v>40</v>
      </c>
      <c r="S1880">
        <v>3</v>
      </c>
      <c r="T1880" s="2">
        <v>41786</v>
      </c>
      <c r="U1880" s="3">
        <v>2.5</v>
      </c>
      <c r="V1880" s="4">
        <f>IFERROR(Homes[[#This Row],[sqft_above]]+Homes[[#This Row],[sqft_basement]]," ")</f>
        <v>1590</v>
      </c>
      <c r="W1880" s="4">
        <v>2550</v>
      </c>
      <c r="X1880">
        <v>0</v>
      </c>
      <c r="Y1880">
        <v>0</v>
      </c>
      <c r="Z1880">
        <v>3</v>
      </c>
      <c r="AA1880" s="4">
        <v>1590</v>
      </c>
      <c r="AB1880" s="4">
        <v>0</v>
      </c>
      <c r="AC1880">
        <v>1985</v>
      </c>
      <c r="AD1880" t="s">
        <v>2008</v>
      </c>
      <c r="AE1880" t="s">
        <v>49</v>
      </c>
      <c r="AF1880" t="s">
        <v>204</v>
      </c>
    </row>
    <row r="1881" spans="1:32">
      <c r="A1881" t="str">
        <f>PROPER(TRIM(Homes[[#This Row],[street]]))</f>
        <v>4800-4898 Whitman Ave N</v>
      </c>
      <c r="B1881" t="str">
        <f>PROPER(TRIM(Homes[[#This Row],[city]]))</f>
        <v>Seattle</v>
      </c>
      <c r="C1881" t="str">
        <f>_xlfn.TEXTBEFORE(Homes[[#This Row],[statezip]]," ")</f>
        <v>WA</v>
      </c>
      <c r="D1881" s="6" t="str">
        <f>_xlfn.TEXTAFTER(Homes[[#This Row],[statezip]]," ")</f>
        <v>98103</v>
      </c>
      <c r="E1881" s="1">
        <v>487250</v>
      </c>
      <c r="F1881">
        <v>4</v>
      </c>
      <c r="G1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881" s="3" t="str">
        <f>Homes[[#This Row],[bedrooms]] &amp; " bd | " &amp; TEXT(Homes[[#This Row],[bathrooms]],"0.##") &amp; " ba"</f>
        <v>4 bd | 2. ba</v>
      </c>
      <c r="I1881" s="4">
        <v>1690</v>
      </c>
      <c r="J1881" s="1">
        <f>IFERROR(Homes[[#This Row],[price]]/Homes[[#This Row],[sqft_living]]," ")</f>
        <v>288.31360946745565</v>
      </c>
      <c r="K1881" s="4">
        <f>IFERROR(Homes[[#This Row],[sqft_lot]]/43560," ")</f>
        <v>7.4609733700642791E-2</v>
      </c>
      <c r="L1881" t="str">
        <f>IF(Homes[[#This Row],[waterfront]]=1, "Yes","No")</f>
        <v>No</v>
      </c>
      <c r="M1881" s="4" t="str">
        <f>IF(Homes[[#This Row],[sqft_basement]]&gt;0, "Yes","No")</f>
        <v>Yes</v>
      </c>
      <c r="N1881" t="str">
        <f>CHOOSE(Homes[[#This Row],[view]]+1, "None","Fair","Good","Great","Excellent")</f>
        <v>None</v>
      </c>
      <c r="O1881" t="str">
        <f>CHOOSE(Homes[[#This Row],[condition]], "Poor","Fair","Average","Good","Excellent")</f>
        <v>Average</v>
      </c>
      <c r="P1881">
        <f ca="1">YEAR(TODAY())-Homes[[#This Row],[yr_built]]</f>
        <v>124</v>
      </c>
      <c r="Q1881">
        <v>0</v>
      </c>
      <c r="R1881">
        <f ca="1">IF(Homes[[#This Row],[yr_renovated]]&gt;0, YEAR(TODAY())-Homes[[#This Row],[yr_renovated]], YEAR(TODAY())-Homes[[#This Row],[yr_built]])</f>
        <v>124</v>
      </c>
      <c r="S1881">
        <v>1.5</v>
      </c>
      <c r="T1881" s="2">
        <v>41778</v>
      </c>
      <c r="U1881" s="3">
        <v>2</v>
      </c>
      <c r="V1881" s="4">
        <f>IFERROR(Homes[[#This Row],[sqft_above]]+Homes[[#This Row],[sqft_basement]]," ")</f>
        <v>1690</v>
      </c>
      <c r="W1881" s="4">
        <v>3250</v>
      </c>
      <c r="X1881">
        <v>0</v>
      </c>
      <c r="Y1881">
        <v>0</v>
      </c>
      <c r="Z1881">
        <v>3</v>
      </c>
      <c r="AA1881" s="4">
        <v>1550</v>
      </c>
      <c r="AB1881" s="4">
        <v>140</v>
      </c>
      <c r="AC1881">
        <v>1901</v>
      </c>
      <c r="AD1881" t="s">
        <v>2009</v>
      </c>
      <c r="AE1881" t="s">
        <v>49</v>
      </c>
      <c r="AF1881" t="s">
        <v>172</v>
      </c>
    </row>
    <row r="1882" spans="1:32">
      <c r="A1882" t="str">
        <f>PROPER(TRIM(Homes[[#This Row],[street]]))</f>
        <v>2514 E Denny Way</v>
      </c>
      <c r="B1882" t="str">
        <f>PROPER(TRIM(Homes[[#This Row],[city]]))</f>
        <v>Seattle</v>
      </c>
      <c r="C1882" t="str">
        <f>_xlfn.TEXTBEFORE(Homes[[#This Row],[statezip]]," ")</f>
        <v>WA</v>
      </c>
      <c r="D1882" s="6" t="str">
        <f>_xlfn.TEXTAFTER(Homes[[#This Row],[statezip]]," ")</f>
        <v>98122</v>
      </c>
      <c r="E1882" s="1">
        <v>487028</v>
      </c>
      <c r="F1882">
        <v>2</v>
      </c>
      <c r="G1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882" s="3" t="str">
        <f>Homes[[#This Row],[bedrooms]] &amp; " bd | " &amp; TEXT(Homes[[#This Row],[bathrooms]],"0.##") &amp; " ba"</f>
        <v>2 bd | 1.5 ba</v>
      </c>
      <c r="I1882" s="4">
        <v>1295</v>
      </c>
      <c r="J1882" s="1">
        <f>IFERROR(Homes[[#This Row],[price]]/Homes[[#This Row],[sqft_living]]," ")</f>
        <v>376.08339768339766</v>
      </c>
      <c r="K1882" s="4">
        <f>IFERROR(Homes[[#This Row],[sqft_lot]]/43560," ")</f>
        <v>2.5091827364554637E-2</v>
      </c>
      <c r="L1882" t="str">
        <f>IF(Homes[[#This Row],[waterfront]]=1, "Yes","No")</f>
        <v>No</v>
      </c>
      <c r="M1882" s="4" t="str">
        <f>IF(Homes[[#This Row],[sqft_basement]]&gt;0, "Yes","No")</f>
        <v>Yes</v>
      </c>
      <c r="N1882" t="str">
        <f>CHOOSE(Homes[[#This Row],[view]]+1, "None","Fair","Good","Great","Excellent")</f>
        <v>None</v>
      </c>
      <c r="O1882" t="str">
        <f>CHOOSE(Homes[[#This Row],[condition]], "Poor","Fair","Average","Good","Excellent")</f>
        <v>Average</v>
      </c>
      <c r="P1882">
        <f ca="1">YEAR(TODAY())-Homes[[#This Row],[yr_built]]</f>
        <v>18</v>
      </c>
      <c r="Q1882">
        <v>0</v>
      </c>
      <c r="R1882">
        <f ca="1">IF(Homes[[#This Row],[yr_renovated]]&gt;0, YEAR(TODAY())-Homes[[#This Row],[yr_renovated]], YEAR(TODAY())-Homes[[#This Row],[yr_built]])</f>
        <v>18</v>
      </c>
      <c r="S1882">
        <v>2</v>
      </c>
      <c r="T1882" s="2">
        <v>41801</v>
      </c>
      <c r="U1882" s="3">
        <v>1.5</v>
      </c>
      <c r="V1882" s="4">
        <f>IFERROR(Homes[[#This Row],[sqft_above]]+Homes[[#This Row],[sqft_basement]]," ")</f>
        <v>1295</v>
      </c>
      <c r="W1882" s="4">
        <v>1093</v>
      </c>
      <c r="X1882">
        <v>0</v>
      </c>
      <c r="Y1882">
        <v>0</v>
      </c>
      <c r="Z1882">
        <v>3</v>
      </c>
      <c r="AA1882" s="4">
        <v>1105</v>
      </c>
      <c r="AB1882" s="4">
        <v>190</v>
      </c>
      <c r="AC1882">
        <v>2007</v>
      </c>
      <c r="AD1882" t="s">
        <v>2010</v>
      </c>
      <c r="AE1882" t="s">
        <v>49</v>
      </c>
      <c r="AF1882" t="s">
        <v>302</v>
      </c>
    </row>
    <row r="1883" spans="1:32">
      <c r="A1883" t="str">
        <f>PROPER(TRIM(Homes[[#This Row],[street]]))</f>
        <v>6732 Mars Ave S</v>
      </c>
      <c r="B1883" t="str">
        <f>PROPER(TRIM(Homes[[#This Row],[city]]))</f>
        <v>Seattle</v>
      </c>
      <c r="C1883" t="str">
        <f>_xlfn.TEXTBEFORE(Homes[[#This Row],[statezip]]," ")</f>
        <v>WA</v>
      </c>
      <c r="D1883" s="6" t="str">
        <f>_xlfn.TEXTAFTER(Homes[[#This Row],[statezip]]," ")</f>
        <v>98108</v>
      </c>
      <c r="E1883" s="1">
        <v>487000</v>
      </c>
      <c r="F1883">
        <v>4</v>
      </c>
      <c r="G1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3" s="3" t="str">
        <f>Homes[[#This Row],[bedrooms]] &amp; " bd | " &amp; TEXT(Homes[[#This Row],[bathrooms]],"0.##") &amp; " ba"</f>
        <v>4 bd | 2.5 ba</v>
      </c>
      <c r="I1883" s="4">
        <v>2540</v>
      </c>
      <c r="J1883" s="1">
        <f>IFERROR(Homes[[#This Row],[price]]/Homes[[#This Row],[sqft_living]]," ")</f>
        <v>191.73228346456693</v>
      </c>
      <c r="K1883" s="4">
        <f>IFERROR(Homes[[#This Row],[sqft_lot]]/43560," ")</f>
        <v>0.11480716253443526</v>
      </c>
      <c r="L1883" t="str">
        <f>IF(Homes[[#This Row],[waterfront]]=1, "Yes","No")</f>
        <v>No</v>
      </c>
      <c r="M1883" s="4" t="str">
        <f>IF(Homes[[#This Row],[sqft_basement]]&gt;0, "Yes","No")</f>
        <v>No</v>
      </c>
      <c r="N1883" t="str">
        <f>CHOOSE(Homes[[#This Row],[view]]+1, "None","Fair","Good","Great","Excellent")</f>
        <v>None</v>
      </c>
      <c r="O1883" t="str">
        <f>CHOOSE(Homes[[#This Row],[condition]], "Poor","Fair","Average","Good","Excellent")</f>
        <v>Average</v>
      </c>
      <c r="P1883">
        <f ca="1">YEAR(TODAY())-Homes[[#This Row],[yr_built]]</f>
        <v>20</v>
      </c>
      <c r="Q1883">
        <v>0</v>
      </c>
      <c r="R1883">
        <f ca="1">IF(Homes[[#This Row],[yr_renovated]]&gt;0, YEAR(TODAY())-Homes[[#This Row],[yr_renovated]], YEAR(TODAY())-Homes[[#This Row],[yr_built]])</f>
        <v>20</v>
      </c>
      <c r="S1883">
        <v>2</v>
      </c>
      <c r="T1883" s="2">
        <v>41829</v>
      </c>
      <c r="U1883" s="3">
        <v>2.5</v>
      </c>
      <c r="V1883" s="4">
        <f>IFERROR(Homes[[#This Row],[sqft_above]]+Homes[[#This Row],[sqft_basement]]," ")</f>
        <v>2540</v>
      </c>
      <c r="W1883" s="4">
        <v>5001</v>
      </c>
      <c r="X1883">
        <v>0</v>
      </c>
      <c r="Y1883">
        <v>0</v>
      </c>
      <c r="Z1883">
        <v>3</v>
      </c>
      <c r="AA1883" s="4">
        <v>2540</v>
      </c>
      <c r="AB1883" s="4">
        <v>0</v>
      </c>
      <c r="AC1883">
        <v>2005</v>
      </c>
      <c r="AD1883" t="s">
        <v>2011</v>
      </c>
      <c r="AE1883" t="s">
        <v>49</v>
      </c>
      <c r="AF1883" t="s">
        <v>1536</v>
      </c>
    </row>
    <row r="1884" spans="1:32">
      <c r="A1884" t="str">
        <f>PROPER(TRIM(Homes[[#This Row],[street]]))</f>
        <v>4324 Dayton Ave N</v>
      </c>
      <c r="B1884" t="str">
        <f>PROPER(TRIM(Homes[[#This Row],[city]]))</f>
        <v>Seattle</v>
      </c>
      <c r="C1884" t="str">
        <f>_xlfn.TEXTBEFORE(Homes[[#This Row],[statezip]]," ")</f>
        <v>WA</v>
      </c>
      <c r="D1884" s="6" t="str">
        <f>_xlfn.TEXTAFTER(Homes[[#This Row],[statezip]]," ")</f>
        <v>98103</v>
      </c>
      <c r="E1884" s="1">
        <v>486895</v>
      </c>
      <c r="F1884">
        <v>3</v>
      </c>
      <c r="G1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84" s="3" t="str">
        <f>Homes[[#This Row],[bedrooms]] &amp; " bd | " &amp; TEXT(Homes[[#This Row],[bathrooms]],"0.##") &amp; " ba"</f>
        <v>3 bd | 1. ba</v>
      </c>
      <c r="I1884" s="4">
        <v>1890</v>
      </c>
      <c r="J1884" s="1">
        <f>IFERROR(Homes[[#This Row],[price]]/Homes[[#This Row],[sqft_living]]," ")</f>
        <v>257.61640211640213</v>
      </c>
      <c r="K1884" s="4">
        <f>IFERROR(Homes[[#This Row],[sqft_lot]]/43560," ")</f>
        <v>7.6446280991735532E-2</v>
      </c>
      <c r="L1884" t="str">
        <f>IF(Homes[[#This Row],[waterfront]]=1, "Yes","No")</f>
        <v>No</v>
      </c>
      <c r="M1884" s="4" t="str">
        <f>IF(Homes[[#This Row],[sqft_basement]]&gt;0, "Yes","No")</f>
        <v>Yes</v>
      </c>
      <c r="N1884" t="str">
        <f>CHOOSE(Homes[[#This Row],[view]]+1, "None","Fair","Good","Great","Excellent")</f>
        <v>None</v>
      </c>
      <c r="O1884" t="str">
        <f>CHOOSE(Homes[[#This Row],[condition]], "Poor","Fair","Average","Good","Excellent")</f>
        <v>Good</v>
      </c>
      <c r="P1884">
        <f ca="1">YEAR(TODAY())-Homes[[#This Row],[yr_built]]</f>
        <v>124</v>
      </c>
      <c r="Q1884">
        <v>0</v>
      </c>
      <c r="R1884">
        <f ca="1">IF(Homes[[#This Row],[yr_renovated]]&gt;0, YEAR(TODAY())-Homes[[#This Row],[yr_renovated]], YEAR(TODAY())-Homes[[#This Row],[yr_built]])</f>
        <v>124</v>
      </c>
      <c r="S1884">
        <v>1.5</v>
      </c>
      <c r="T1884" s="2">
        <v>41827</v>
      </c>
      <c r="U1884" s="3">
        <v>1</v>
      </c>
      <c r="V1884" s="4">
        <f>IFERROR(Homes[[#This Row],[sqft_above]]+Homes[[#This Row],[sqft_basement]]," ")</f>
        <v>1890</v>
      </c>
      <c r="W1884" s="4">
        <v>3330</v>
      </c>
      <c r="X1884">
        <v>0</v>
      </c>
      <c r="Y1884">
        <v>0</v>
      </c>
      <c r="Z1884">
        <v>4</v>
      </c>
      <c r="AA1884" s="4">
        <v>1390</v>
      </c>
      <c r="AB1884" s="4">
        <v>500</v>
      </c>
      <c r="AC1884">
        <v>1901</v>
      </c>
      <c r="AD1884" t="s">
        <v>2012</v>
      </c>
      <c r="AE1884" t="s">
        <v>49</v>
      </c>
      <c r="AF1884" t="s">
        <v>172</v>
      </c>
    </row>
    <row r="1885" spans="1:32">
      <c r="A1885" t="str">
        <f>PROPER(TRIM(Homes[[#This Row],[street]]))</f>
        <v>13345 Se 55Th Pl</v>
      </c>
      <c r="B1885" t="str">
        <f>PROPER(TRIM(Homes[[#This Row],[city]]))</f>
        <v>Bellevue</v>
      </c>
      <c r="C1885" t="str">
        <f>_xlfn.TEXTBEFORE(Homes[[#This Row],[statezip]]," ")</f>
        <v>WA</v>
      </c>
      <c r="D1885" s="6" t="str">
        <f>_xlfn.TEXTAFTER(Homes[[#This Row],[statezip]]," ")</f>
        <v>98006</v>
      </c>
      <c r="E1885" s="1">
        <v>486445.83333300002</v>
      </c>
      <c r="F1885">
        <v>3</v>
      </c>
      <c r="G1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85" s="3" t="str">
        <f>Homes[[#This Row],[bedrooms]] &amp; " bd | " &amp; TEXT(Homes[[#This Row],[bathrooms]],"0.##") &amp; " ba"</f>
        <v>3 bd | 1.75 ba</v>
      </c>
      <c r="I1885" s="4">
        <v>1880</v>
      </c>
      <c r="J1885" s="1">
        <f>IFERROR(Homes[[#This Row],[price]]/Homes[[#This Row],[sqft_living]]," ")</f>
        <v>258.74778368776595</v>
      </c>
      <c r="K1885" s="4">
        <f>IFERROR(Homes[[#This Row],[sqft_lot]]/43560," ")</f>
        <v>0.23030303030303031</v>
      </c>
      <c r="L1885" t="str">
        <f>IF(Homes[[#This Row],[waterfront]]=1, "Yes","No")</f>
        <v>No</v>
      </c>
      <c r="M1885" s="4" t="str">
        <f>IF(Homes[[#This Row],[sqft_basement]]&gt;0, "Yes","No")</f>
        <v>No</v>
      </c>
      <c r="N1885" t="str">
        <f>CHOOSE(Homes[[#This Row],[view]]+1, "None","Fair","Good","Great","Excellent")</f>
        <v>None</v>
      </c>
      <c r="O1885" t="str">
        <f>CHOOSE(Homes[[#This Row],[condition]], "Poor","Fair","Average","Good","Excellent")</f>
        <v>Good</v>
      </c>
      <c r="P1885">
        <f ca="1">YEAR(TODAY())-Homes[[#This Row],[yr_built]]</f>
        <v>41</v>
      </c>
      <c r="Q1885">
        <v>0</v>
      </c>
      <c r="R1885">
        <f ca="1">IF(Homes[[#This Row],[yr_renovated]]&gt;0, YEAR(TODAY())-Homes[[#This Row],[yr_renovated]], YEAR(TODAY())-Homes[[#This Row],[yr_built]])</f>
        <v>41</v>
      </c>
      <c r="S1885">
        <v>1</v>
      </c>
      <c r="T1885" s="2">
        <v>41827</v>
      </c>
      <c r="U1885" s="3">
        <v>1.75</v>
      </c>
      <c r="V1885" s="4">
        <f>IFERROR(Homes[[#This Row],[sqft_above]]+Homes[[#This Row],[sqft_basement]]," ")</f>
        <v>1880</v>
      </c>
      <c r="W1885" s="4">
        <v>10032</v>
      </c>
      <c r="X1885">
        <v>0</v>
      </c>
      <c r="Y1885">
        <v>0</v>
      </c>
      <c r="Z1885">
        <v>4</v>
      </c>
      <c r="AA1885" s="4">
        <v>1880</v>
      </c>
      <c r="AB1885" s="4">
        <v>0</v>
      </c>
      <c r="AC1885">
        <v>1984</v>
      </c>
      <c r="AD1885" t="s">
        <v>2013</v>
      </c>
      <c r="AE1885" t="s">
        <v>33</v>
      </c>
      <c r="AF1885" t="s">
        <v>91</v>
      </c>
    </row>
    <row r="1886" spans="1:32">
      <c r="A1886" t="str">
        <f>PROPER(TRIM(Homes[[#This Row],[street]]))</f>
        <v>5242 336Th Ave Se</v>
      </c>
      <c r="B1886" t="str">
        <f>PROPER(TRIM(Homes[[#This Row],[city]]))</f>
        <v>Fall City</v>
      </c>
      <c r="C1886" t="str">
        <f>_xlfn.TEXTBEFORE(Homes[[#This Row],[statezip]]," ")</f>
        <v>WA</v>
      </c>
      <c r="D1886" s="6" t="str">
        <f>_xlfn.TEXTAFTER(Homes[[#This Row],[statezip]]," ")</f>
        <v>98024</v>
      </c>
      <c r="E1886" s="1">
        <v>486000</v>
      </c>
      <c r="F1886">
        <v>4</v>
      </c>
      <c r="G1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6" s="3" t="str">
        <f>Homes[[#This Row],[bedrooms]] &amp; " bd | " &amp; TEXT(Homes[[#This Row],[bathrooms]],"0.##") &amp; " ba"</f>
        <v>4 bd | 2.5 ba</v>
      </c>
      <c r="I1886" s="4">
        <v>2150</v>
      </c>
      <c r="J1886" s="1">
        <f>IFERROR(Homes[[#This Row],[price]]/Homes[[#This Row],[sqft_living]]," ")</f>
        <v>226.04651162790697</v>
      </c>
      <c r="K1886" s="4">
        <f>IFERROR(Homes[[#This Row],[sqft_lot]]/43560," ")</f>
        <v>0.90562442607897153</v>
      </c>
      <c r="L1886" t="str">
        <f>IF(Homes[[#This Row],[waterfront]]=1, "Yes","No")</f>
        <v>No</v>
      </c>
      <c r="M1886" s="4" t="str">
        <f>IF(Homes[[#This Row],[sqft_basement]]&gt;0, "Yes","No")</f>
        <v>Yes</v>
      </c>
      <c r="N1886" t="str">
        <f>CHOOSE(Homes[[#This Row],[view]]+1, "None","Fair","Good","Great","Excellent")</f>
        <v>None</v>
      </c>
      <c r="O1886" t="str">
        <f>CHOOSE(Homes[[#This Row],[condition]], "Poor","Fair","Average","Good","Excellent")</f>
        <v>Average</v>
      </c>
      <c r="P1886">
        <f ca="1">YEAR(TODAY())-Homes[[#This Row],[yr_built]]</f>
        <v>47</v>
      </c>
      <c r="Q1886">
        <v>0</v>
      </c>
      <c r="R1886">
        <f ca="1">IF(Homes[[#This Row],[yr_renovated]]&gt;0, YEAR(TODAY())-Homes[[#This Row],[yr_renovated]], YEAR(TODAY())-Homes[[#This Row],[yr_built]])</f>
        <v>47</v>
      </c>
      <c r="S1886">
        <v>1</v>
      </c>
      <c r="T1886" s="2">
        <v>41773</v>
      </c>
      <c r="U1886" s="3">
        <v>2.5</v>
      </c>
      <c r="V1886" s="4">
        <f>IFERROR(Homes[[#This Row],[sqft_above]]+Homes[[#This Row],[sqft_basement]]," ")</f>
        <v>2150</v>
      </c>
      <c r="W1886" s="4">
        <v>39449</v>
      </c>
      <c r="X1886">
        <v>0</v>
      </c>
      <c r="Y1886">
        <v>0</v>
      </c>
      <c r="Z1886">
        <v>3</v>
      </c>
      <c r="AA1886" s="4">
        <v>1420</v>
      </c>
      <c r="AB1886" s="4">
        <v>730</v>
      </c>
      <c r="AC1886">
        <v>1978</v>
      </c>
      <c r="AD1886" t="s">
        <v>2014</v>
      </c>
      <c r="AE1886" t="s">
        <v>161</v>
      </c>
      <c r="AF1886" t="s">
        <v>162</v>
      </c>
    </row>
    <row r="1887" spans="1:32">
      <c r="A1887" t="str">
        <f>PROPER(TRIM(Homes[[#This Row],[street]]))</f>
        <v>509 Sw 335Th St</v>
      </c>
      <c r="B1887" t="str">
        <f>PROPER(TRIM(Homes[[#This Row],[city]]))</f>
        <v>Federal Way</v>
      </c>
      <c r="C1887" t="str">
        <f>_xlfn.TEXTBEFORE(Homes[[#This Row],[statezip]]," ")</f>
        <v>WA</v>
      </c>
      <c r="D1887" s="6" t="str">
        <f>_xlfn.TEXTAFTER(Homes[[#This Row],[statezip]]," ")</f>
        <v>98023</v>
      </c>
      <c r="E1887" s="1">
        <v>486000</v>
      </c>
      <c r="F1887">
        <v>4</v>
      </c>
      <c r="G1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7" s="3" t="str">
        <f>Homes[[#This Row],[bedrooms]] &amp; " bd | " &amp; TEXT(Homes[[#This Row],[bathrooms]],"0.##") &amp; " ba"</f>
        <v>4 bd | 2.5 ba</v>
      </c>
      <c r="I1887" s="4">
        <v>3560</v>
      </c>
      <c r="J1887" s="1">
        <f>IFERROR(Homes[[#This Row],[price]]/Homes[[#This Row],[sqft_living]]," ")</f>
        <v>136.51685393258427</v>
      </c>
      <c r="K1887" s="4">
        <f>IFERROR(Homes[[#This Row],[sqft_lot]]/43560," ")</f>
        <v>0.27656106519742885</v>
      </c>
      <c r="L1887" t="str">
        <f>IF(Homes[[#This Row],[waterfront]]=1, "Yes","No")</f>
        <v>No</v>
      </c>
      <c r="M1887" s="4" t="str">
        <f>IF(Homes[[#This Row],[sqft_basement]]&gt;0, "Yes","No")</f>
        <v>No</v>
      </c>
      <c r="N1887" t="str">
        <f>CHOOSE(Homes[[#This Row],[view]]+1, "None","Fair","Good","Great","Excellent")</f>
        <v>None</v>
      </c>
      <c r="O1887" t="str">
        <f>CHOOSE(Homes[[#This Row],[condition]], "Poor","Fair","Average","Good","Excellent")</f>
        <v>Average</v>
      </c>
      <c r="P1887">
        <f ca="1">YEAR(TODAY())-Homes[[#This Row],[yr_built]]</f>
        <v>37</v>
      </c>
      <c r="Q1887">
        <v>2000</v>
      </c>
      <c r="R1887">
        <f ca="1">IF(Homes[[#This Row],[yr_renovated]]&gt;0, YEAR(TODAY())-Homes[[#This Row],[yr_renovated]], YEAR(TODAY())-Homes[[#This Row],[yr_built]])</f>
        <v>25</v>
      </c>
      <c r="S1887">
        <v>2</v>
      </c>
      <c r="T1887" s="2">
        <v>41829</v>
      </c>
      <c r="U1887" s="3">
        <v>2.5</v>
      </c>
      <c r="V1887" s="4">
        <f>IFERROR(Homes[[#This Row],[sqft_above]]+Homes[[#This Row],[sqft_basement]]," ")</f>
        <v>3560</v>
      </c>
      <c r="W1887" s="4">
        <v>12047</v>
      </c>
      <c r="X1887">
        <v>0</v>
      </c>
      <c r="Y1887">
        <v>0</v>
      </c>
      <c r="Z1887">
        <v>3</v>
      </c>
      <c r="AA1887" s="4">
        <v>3560</v>
      </c>
      <c r="AB1887" s="4">
        <v>0</v>
      </c>
      <c r="AC1887">
        <v>1988</v>
      </c>
      <c r="AD1887" t="s">
        <v>2015</v>
      </c>
      <c r="AE1887" t="s">
        <v>675</v>
      </c>
      <c r="AF1887" t="s">
        <v>1267</v>
      </c>
    </row>
    <row r="1888" spans="1:32">
      <c r="A1888" t="str">
        <f>PROPER(TRIM(Homes[[#This Row],[street]]))</f>
        <v>23902 6Th Ave S</v>
      </c>
      <c r="B1888" t="str">
        <f>PROPER(TRIM(Homes[[#This Row],[city]]))</f>
        <v>Des Moines</v>
      </c>
      <c r="C1888" t="str">
        <f>_xlfn.TEXTBEFORE(Homes[[#This Row],[statezip]]," ")</f>
        <v>WA</v>
      </c>
      <c r="D1888" s="6" t="str">
        <f>_xlfn.TEXTAFTER(Homes[[#This Row],[statezip]]," ")</f>
        <v>98198</v>
      </c>
      <c r="E1888" s="1">
        <v>485000</v>
      </c>
      <c r="F1888">
        <v>3</v>
      </c>
      <c r="G1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88" s="3" t="str">
        <f>Homes[[#This Row],[bedrooms]] &amp; " bd | " &amp; TEXT(Homes[[#This Row],[bathrooms]],"0.##") &amp; " ba"</f>
        <v>3 bd | 1.75 ba</v>
      </c>
      <c r="I1888" s="4">
        <v>2200</v>
      </c>
      <c r="J1888" s="1">
        <f>IFERROR(Homes[[#This Row],[price]]/Homes[[#This Row],[sqft_living]]," ")</f>
        <v>220.45454545454547</v>
      </c>
      <c r="K1888" s="4">
        <f>IFERROR(Homes[[#This Row],[sqft_lot]]/43560," ")</f>
        <v>0.17690541781450872</v>
      </c>
      <c r="L1888" t="str">
        <f>IF(Homes[[#This Row],[waterfront]]=1, "Yes","No")</f>
        <v>No</v>
      </c>
      <c r="M1888" s="4" t="str">
        <f>IF(Homes[[#This Row],[sqft_basement]]&gt;0, "Yes","No")</f>
        <v>No</v>
      </c>
      <c r="N1888" t="str">
        <f>CHOOSE(Homes[[#This Row],[view]]+1, "None","Fair","Good","Great","Excellent")</f>
        <v>Good</v>
      </c>
      <c r="O1888" t="str">
        <f>CHOOSE(Homes[[#This Row],[condition]], "Poor","Fair","Average","Good","Excellent")</f>
        <v>Average</v>
      </c>
      <c r="P1888">
        <f ca="1">YEAR(TODAY())-Homes[[#This Row],[yr_built]]</f>
        <v>117</v>
      </c>
      <c r="Q1888">
        <v>1988</v>
      </c>
      <c r="R1888">
        <f ca="1">IF(Homes[[#This Row],[yr_renovated]]&gt;0, YEAR(TODAY())-Homes[[#This Row],[yr_renovated]], YEAR(TODAY())-Homes[[#This Row],[yr_built]])</f>
        <v>37</v>
      </c>
      <c r="S1888">
        <v>2</v>
      </c>
      <c r="T1888" s="2">
        <v>41778</v>
      </c>
      <c r="U1888" s="3">
        <v>1.75</v>
      </c>
      <c r="V1888" s="4">
        <f>IFERROR(Homes[[#This Row],[sqft_above]]+Homes[[#This Row],[sqft_basement]]," ")</f>
        <v>2200</v>
      </c>
      <c r="W1888" s="4">
        <v>7706</v>
      </c>
      <c r="X1888">
        <v>0</v>
      </c>
      <c r="Y1888">
        <v>2</v>
      </c>
      <c r="Z1888">
        <v>3</v>
      </c>
      <c r="AA1888" s="4">
        <v>2200</v>
      </c>
      <c r="AB1888" s="4">
        <v>0</v>
      </c>
      <c r="AC1888">
        <v>1908</v>
      </c>
      <c r="AD1888" t="s">
        <v>2016</v>
      </c>
      <c r="AE1888" t="s">
        <v>459</v>
      </c>
      <c r="AF1888" t="s">
        <v>460</v>
      </c>
    </row>
    <row r="1889" spans="1:32">
      <c r="A1889" t="str">
        <f>PROPER(TRIM(Homes[[#This Row],[street]]))</f>
        <v>17435 Se 329Th St</v>
      </c>
      <c r="B1889" t="str">
        <f>PROPER(TRIM(Homes[[#This Row],[city]]))</f>
        <v>Auburn</v>
      </c>
      <c r="C1889" t="str">
        <f>_xlfn.TEXTBEFORE(Homes[[#This Row],[statezip]]," ")</f>
        <v>WA</v>
      </c>
      <c r="D1889" s="6" t="str">
        <f>_xlfn.TEXTAFTER(Homes[[#This Row],[statezip]]," ")</f>
        <v>98092</v>
      </c>
      <c r="E1889" s="1">
        <v>485000</v>
      </c>
      <c r="F1889">
        <v>4</v>
      </c>
      <c r="G1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89" s="3" t="str">
        <f>Homes[[#This Row],[bedrooms]] &amp; " bd | " &amp; TEXT(Homes[[#This Row],[bathrooms]],"0.##") &amp; " ba"</f>
        <v>4 bd | 2.5 ba</v>
      </c>
      <c r="I1889" s="4">
        <v>2470</v>
      </c>
      <c r="J1889" s="1">
        <f>IFERROR(Homes[[#This Row],[price]]/Homes[[#This Row],[sqft_living]]," ")</f>
        <v>196.35627530364371</v>
      </c>
      <c r="K1889" s="4">
        <f>IFERROR(Homes[[#This Row],[sqft_lot]]/43560," ")</f>
        <v>0.80516528925619835</v>
      </c>
      <c r="L1889" t="str">
        <f>IF(Homes[[#This Row],[waterfront]]=1, "Yes","No")</f>
        <v>No</v>
      </c>
      <c r="M1889" s="4" t="str">
        <f>IF(Homes[[#This Row],[sqft_basement]]&gt;0, "Yes","No")</f>
        <v>No</v>
      </c>
      <c r="N1889" t="str">
        <f>CHOOSE(Homes[[#This Row],[view]]+1, "None","Fair","Good","Great","Excellent")</f>
        <v>None</v>
      </c>
      <c r="O1889" t="str">
        <f>CHOOSE(Homes[[#This Row],[condition]], "Poor","Fair","Average","Good","Excellent")</f>
        <v>Average</v>
      </c>
      <c r="P1889">
        <f ca="1">YEAR(TODAY())-Homes[[#This Row],[yr_built]]</f>
        <v>36</v>
      </c>
      <c r="Q1889">
        <v>0</v>
      </c>
      <c r="R1889">
        <f ca="1">IF(Homes[[#This Row],[yr_renovated]]&gt;0, YEAR(TODAY())-Homes[[#This Row],[yr_renovated]], YEAR(TODAY())-Homes[[#This Row],[yr_built]])</f>
        <v>36</v>
      </c>
      <c r="S1889">
        <v>2</v>
      </c>
      <c r="T1889" s="2">
        <v>41802</v>
      </c>
      <c r="U1889" s="3">
        <v>2.5</v>
      </c>
      <c r="V1889" s="4">
        <f>IFERROR(Homes[[#This Row],[sqft_above]]+Homes[[#This Row],[sqft_basement]]," ")</f>
        <v>2470</v>
      </c>
      <c r="W1889" s="4">
        <v>35073</v>
      </c>
      <c r="X1889">
        <v>0</v>
      </c>
      <c r="Y1889">
        <v>0</v>
      </c>
      <c r="Z1889">
        <v>3</v>
      </c>
      <c r="AA1889" s="4">
        <v>2470</v>
      </c>
      <c r="AB1889" s="4">
        <v>0</v>
      </c>
      <c r="AC1889">
        <v>1989</v>
      </c>
      <c r="AD1889" t="s">
        <v>2017</v>
      </c>
      <c r="AE1889" t="s">
        <v>519</v>
      </c>
      <c r="AF1889" t="s">
        <v>520</v>
      </c>
    </row>
    <row r="1890" spans="1:32">
      <c r="A1890" t="str">
        <f>PROPER(TRIM(Homes[[#This Row],[street]]))</f>
        <v>24025 Se 42Nd St</v>
      </c>
      <c r="B1890" t="str">
        <f>PROPER(TRIM(Homes[[#This Row],[city]]))</f>
        <v>Issaquah</v>
      </c>
      <c r="C1890" t="str">
        <f>_xlfn.TEXTBEFORE(Homes[[#This Row],[statezip]]," ")</f>
        <v>WA</v>
      </c>
      <c r="D1890" s="6" t="str">
        <f>_xlfn.TEXTAFTER(Homes[[#This Row],[statezip]]," ")</f>
        <v>98029</v>
      </c>
      <c r="E1890" s="1">
        <v>485000</v>
      </c>
      <c r="F1890">
        <v>3</v>
      </c>
      <c r="G1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0" s="3" t="str">
        <f>Homes[[#This Row],[bedrooms]] &amp; " bd | " &amp; TEXT(Homes[[#This Row],[bathrooms]],"0.##") &amp; " ba"</f>
        <v>3 bd | 2.5 ba</v>
      </c>
      <c r="I1890" s="4">
        <v>1580</v>
      </c>
      <c r="J1890" s="1">
        <f>IFERROR(Homes[[#This Row],[price]]/Homes[[#This Row],[sqft_living]]," ")</f>
        <v>306.96202531645571</v>
      </c>
      <c r="K1890" s="4">
        <f>IFERROR(Homes[[#This Row],[sqft_lot]]/43560," ")</f>
        <v>0.13923324150596877</v>
      </c>
      <c r="L1890" t="str">
        <f>IF(Homes[[#This Row],[waterfront]]=1, "Yes","No")</f>
        <v>No</v>
      </c>
      <c r="M1890" s="4" t="str">
        <f>IF(Homes[[#This Row],[sqft_basement]]&gt;0, "Yes","No")</f>
        <v>No</v>
      </c>
      <c r="N1890" t="str">
        <f>CHOOSE(Homes[[#This Row],[view]]+1, "None","Fair","Good","Great","Excellent")</f>
        <v>None</v>
      </c>
      <c r="O1890" t="str">
        <f>CHOOSE(Homes[[#This Row],[condition]], "Poor","Fair","Average","Good","Excellent")</f>
        <v>Average</v>
      </c>
      <c r="P1890">
        <f ca="1">YEAR(TODAY())-Homes[[#This Row],[yr_built]]</f>
        <v>40</v>
      </c>
      <c r="Q1890">
        <v>0</v>
      </c>
      <c r="R1890">
        <f ca="1">IF(Homes[[#This Row],[yr_renovated]]&gt;0, YEAR(TODAY())-Homes[[#This Row],[yr_renovated]], YEAR(TODAY())-Homes[[#This Row],[yr_built]])</f>
        <v>40</v>
      </c>
      <c r="S1890">
        <v>2</v>
      </c>
      <c r="T1890" s="2">
        <v>41803</v>
      </c>
      <c r="U1890" s="3">
        <v>2.5</v>
      </c>
      <c r="V1890" s="4">
        <f>IFERROR(Homes[[#This Row],[sqft_above]]+Homes[[#This Row],[sqft_basement]]," ")</f>
        <v>1580</v>
      </c>
      <c r="W1890" s="4">
        <v>6065</v>
      </c>
      <c r="X1890">
        <v>0</v>
      </c>
      <c r="Y1890">
        <v>0</v>
      </c>
      <c r="Z1890">
        <v>3</v>
      </c>
      <c r="AA1890" s="4">
        <v>1580</v>
      </c>
      <c r="AB1890" s="4">
        <v>0</v>
      </c>
      <c r="AC1890">
        <v>1985</v>
      </c>
      <c r="AD1890" t="s">
        <v>2018</v>
      </c>
      <c r="AE1890" t="s">
        <v>79</v>
      </c>
      <c r="AF1890" t="s">
        <v>80</v>
      </c>
    </row>
    <row r="1891" spans="1:32">
      <c r="A1891" t="str">
        <f>PROPER(TRIM(Homes[[#This Row],[street]]))</f>
        <v>21924 234Th Ave Se</v>
      </c>
      <c r="B1891" t="str">
        <f>PROPER(TRIM(Homes[[#This Row],[city]]))</f>
        <v>Maple Valley</v>
      </c>
      <c r="C1891" t="str">
        <f>_xlfn.TEXTBEFORE(Homes[[#This Row],[statezip]]," ")</f>
        <v>WA</v>
      </c>
      <c r="D1891" s="6" t="str">
        <f>_xlfn.TEXTAFTER(Homes[[#This Row],[statezip]]," ")</f>
        <v>98038</v>
      </c>
      <c r="E1891" s="1">
        <v>485000</v>
      </c>
      <c r="F1891">
        <v>3</v>
      </c>
      <c r="G1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1" s="3" t="str">
        <f>Homes[[#This Row],[bedrooms]] &amp; " bd | " &amp; TEXT(Homes[[#This Row],[bathrooms]],"0.##") &amp; " ba"</f>
        <v>3 bd | 2.5 ba</v>
      </c>
      <c r="I1891" s="4">
        <v>2340</v>
      </c>
      <c r="J1891" s="1">
        <f>IFERROR(Homes[[#This Row],[price]]/Homes[[#This Row],[sqft_living]]," ")</f>
        <v>207.26495726495727</v>
      </c>
      <c r="K1891" s="4">
        <f>IFERROR(Homes[[#This Row],[sqft_lot]]/43560," ")</f>
        <v>1.3557851239669421</v>
      </c>
      <c r="L1891" t="str">
        <f>IF(Homes[[#This Row],[waterfront]]=1, "Yes","No")</f>
        <v>No</v>
      </c>
      <c r="M1891" s="4" t="str">
        <f>IF(Homes[[#This Row],[sqft_basement]]&gt;0, "Yes","No")</f>
        <v>No</v>
      </c>
      <c r="N1891" t="str">
        <f>CHOOSE(Homes[[#This Row],[view]]+1, "None","Fair","Good","Great","Excellent")</f>
        <v>None</v>
      </c>
      <c r="O1891" t="str">
        <f>CHOOSE(Homes[[#This Row],[condition]], "Poor","Fair","Average","Good","Excellent")</f>
        <v>Average</v>
      </c>
      <c r="P1891">
        <f ca="1">YEAR(TODAY())-Homes[[#This Row],[yr_built]]</f>
        <v>40</v>
      </c>
      <c r="Q1891">
        <v>0</v>
      </c>
      <c r="R1891">
        <f ca="1">IF(Homes[[#This Row],[yr_renovated]]&gt;0, YEAR(TODAY())-Homes[[#This Row],[yr_renovated]], YEAR(TODAY())-Homes[[#This Row],[yr_built]])</f>
        <v>40</v>
      </c>
      <c r="S1891">
        <v>1</v>
      </c>
      <c r="T1891" s="2">
        <v>41794</v>
      </c>
      <c r="U1891" s="3">
        <v>2.5</v>
      </c>
      <c r="V1891" s="4">
        <f>IFERROR(Homes[[#This Row],[sqft_above]]+Homes[[#This Row],[sqft_basement]]," ")</f>
        <v>2340</v>
      </c>
      <c r="W1891" s="4">
        <v>59058</v>
      </c>
      <c r="X1891">
        <v>0</v>
      </c>
      <c r="Y1891">
        <v>0</v>
      </c>
      <c r="Z1891">
        <v>3</v>
      </c>
      <c r="AA1891" s="4">
        <v>2340</v>
      </c>
      <c r="AB1891" s="4">
        <v>0</v>
      </c>
      <c r="AC1891">
        <v>1985</v>
      </c>
      <c r="AD1891" t="s">
        <v>2019</v>
      </c>
      <c r="AE1891" t="s">
        <v>920</v>
      </c>
      <c r="AF1891" t="s">
        <v>921</v>
      </c>
    </row>
    <row r="1892" spans="1:32">
      <c r="A1892" t="str">
        <f>PROPER(TRIM(Homes[[#This Row],[street]]))</f>
        <v>3036 E Ames Lake Dr Ne</v>
      </c>
      <c r="B1892" t="str">
        <f>PROPER(TRIM(Homes[[#This Row],[city]]))</f>
        <v>Redmond</v>
      </c>
      <c r="C1892" t="str">
        <f>_xlfn.TEXTBEFORE(Homes[[#This Row],[statezip]]," ")</f>
        <v>WA</v>
      </c>
      <c r="D1892" s="6" t="str">
        <f>_xlfn.TEXTAFTER(Homes[[#This Row],[statezip]]," ")</f>
        <v>98053</v>
      </c>
      <c r="E1892" s="1">
        <v>485000</v>
      </c>
      <c r="F1892">
        <v>3</v>
      </c>
      <c r="G1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92" s="3" t="str">
        <f>Homes[[#This Row],[bedrooms]] &amp; " bd | " &amp; TEXT(Homes[[#This Row],[bathrooms]],"0.##") &amp; " ba"</f>
        <v>3 bd | 2.25 ba</v>
      </c>
      <c r="I1892" s="4">
        <v>2440</v>
      </c>
      <c r="J1892" s="1">
        <f>IFERROR(Homes[[#This Row],[price]]/Homes[[#This Row],[sqft_living]]," ")</f>
        <v>198.7704918032787</v>
      </c>
      <c r="K1892" s="4">
        <f>IFERROR(Homes[[#This Row],[sqft_lot]]/43560," ")</f>
        <v>1.1000000000000001</v>
      </c>
      <c r="L1892" t="str">
        <f>IF(Homes[[#This Row],[waterfront]]=1, "Yes","No")</f>
        <v>No</v>
      </c>
      <c r="M1892" s="4" t="str">
        <f>IF(Homes[[#This Row],[sqft_basement]]&gt;0, "Yes","No")</f>
        <v>Yes</v>
      </c>
      <c r="N1892" t="str">
        <f>CHOOSE(Homes[[#This Row],[view]]+1, "None","Fair","Good","Great","Excellent")</f>
        <v>None</v>
      </c>
      <c r="O1892" t="str">
        <f>CHOOSE(Homes[[#This Row],[condition]], "Poor","Fair","Average","Good","Excellent")</f>
        <v>Average</v>
      </c>
      <c r="P1892">
        <f ca="1">YEAR(TODAY())-Homes[[#This Row],[yr_built]]</f>
        <v>34</v>
      </c>
      <c r="Q1892">
        <v>0</v>
      </c>
      <c r="R1892">
        <f ca="1">IF(Homes[[#This Row],[yr_renovated]]&gt;0, YEAR(TODAY())-Homes[[#This Row],[yr_renovated]], YEAR(TODAY())-Homes[[#This Row],[yr_built]])</f>
        <v>34</v>
      </c>
      <c r="S1892">
        <v>2</v>
      </c>
      <c r="T1892" s="2">
        <v>41821</v>
      </c>
      <c r="U1892" s="3">
        <v>2.25</v>
      </c>
      <c r="V1892" s="4">
        <f>IFERROR(Homes[[#This Row],[sqft_above]]+Homes[[#This Row],[sqft_basement]]," ")</f>
        <v>2440</v>
      </c>
      <c r="W1892" s="4">
        <v>47916</v>
      </c>
      <c r="X1892">
        <v>0</v>
      </c>
      <c r="Y1892">
        <v>0</v>
      </c>
      <c r="Z1892">
        <v>3</v>
      </c>
      <c r="AA1892" s="4">
        <v>2090</v>
      </c>
      <c r="AB1892" s="4">
        <v>350</v>
      </c>
      <c r="AC1892">
        <v>1991</v>
      </c>
      <c r="AD1892" t="s">
        <v>2020</v>
      </c>
      <c r="AE1892" t="s">
        <v>137</v>
      </c>
      <c r="AF1892" t="s">
        <v>208</v>
      </c>
    </row>
    <row r="1893" spans="1:32">
      <c r="A1893" t="str">
        <f>PROPER(TRIM(Homes[[#This Row],[street]]))</f>
        <v>303 N 55Th St</v>
      </c>
      <c r="B1893" t="str">
        <f>PROPER(TRIM(Homes[[#This Row],[city]]))</f>
        <v>Seattle</v>
      </c>
      <c r="C1893" t="str">
        <f>_xlfn.TEXTBEFORE(Homes[[#This Row],[statezip]]," ")</f>
        <v>WA</v>
      </c>
      <c r="D1893" s="6" t="str">
        <f>_xlfn.TEXTAFTER(Homes[[#This Row],[statezip]]," ")</f>
        <v>98103</v>
      </c>
      <c r="E1893" s="1">
        <v>485000</v>
      </c>
      <c r="F1893">
        <v>2</v>
      </c>
      <c r="G1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3" s="3" t="str">
        <f>Homes[[#This Row],[bedrooms]] &amp; " bd | " &amp; TEXT(Homes[[#This Row],[bathrooms]],"0.##") &amp; " ba"</f>
        <v>2 bd | 2.5 ba</v>
      </c>
      <c r="I1893" s="4">
        <v>1430</v>
      </c>
      <c r="J1893" s="1">
        <f>IFERROR(Homes[[#This Row],[price]]/Homes[[#This Row],[sqft_living]]," ")</f>
        <v>339.16083916083915</v>
      </c>
      <c r="K1893" s="4">
        <f>IFERROR(Homes[[#This Row],[sqft_lot]]/43560," ")</f>
        <v>2.1189164370982554E-2</v>
      </c>
      <c r="L1893" t="str">
        <f>IF(Homes[[#This Row],[waterfront]]=1, "Yes","No")</f>
        <v>No</v>
      </c>
      <c r="M1893" s="4" t="str">
        <f>IF(Homes[[#This Row],[sqft_basement]]&gt;0, "Yes","No")</f>
        <v>Yes</v>
      </c>
      <c r="N1893" t="str">
        <f>CHOOSE(Homes[[#This Row],[view]]+1, "None","Fair","Good","Great","Excellent")</f>
        <v>None</v>
      </c>
      <c r="O1893" t="str">
        <f>CHOOSE(Homes[[#This Row],[condition]], "Poor","Fair","Average","Good","Excellent")</f>
        <v>Average</v>
      </c>
      <c r="P1893">
        <f ca="1">YEAR(TODAY())-Homes[[#This Row],[yr_built]]</f>
        <v>17</v>
      </c>
      <c r="Q1893">
        <v>0</v>
      </c>
      <c r="R1893">
        <f ca="1">IF(Homes[[#This Row],[yr_renovated]]&gt;0, YEAR(TODAY())-Homes[[#This Row],[yr_renovated]], YEAR(TODAY())-Homes[[#This Row],[yr_built]])</f>
        <v>17</v>
      </c>
      <c r="S1893">
        <v>3</v>
      </c>
      <c r="T1893" s="2">
        <v>41808</v>
      </c>
      <c r="U1893" s="3">
        <v>2.5</v>
      </c>
      <c r="V1893" s="4">
        <f>IFERROR(Homes[[#This Row],[sqft_above]]+Homes[[#This Row],[sqft_basement]]," ")</f>
        <v>1430</v>
      </c>
      <c r="W1893" s="4">
        <v>923</v>
      </c>
      <c r="X1893">
        <v>0</v>
      </c>
      <c r="Y1893">
        <v>0</v>
      </c>
      <c r="Z1893">
        <v>3</v>
      </c>
      <c r="AA1893" s="4">
        <v>1410</v>
      </c>
      <c r="AB1893" s="4">
        <v>20</v>
      </c>
      <c r="AC1893">
        <v>2008</v>
      </c>
      <c r="AD1893" t="s">
        <v>2021</v>
      </c>
      <c r="AE1893" t="s">
        <v>49</v>
      </c>
      <c r="AF1893" t="s">
        <v>172</v>
      </c>
    </row>
    <row r="1894" spans="1:32">
      <c r="A1894" t="str">
        <f>PROPER(TRIM(Homes[[#This Row],[street]]))</f>
        <v>5909 48Th Ave Sw</v>
      </c>
      <c r="B1894" t="str">
        <f>PROPER(TRIM(Homes[[#This Row],[city]]))</f>
        <v>Seattle</v>
      </c>
      <c r="C1894" t="str">
        <f>_xlfn.TEXTBEFORE(Homes[[#This Row],[statezip]]," ")</f>
        <v>WA</v>
      </c>
      <c r="D1894" s="6" t="str">
        <f>_xlfn.TEXTAFTER(Homes[[#This Row],[statezip]]," ")</f>
        <v>98136</v>
      </c>
      <c r="E1894" s="1">
        <v>485000</v>
      </c>
      <c r="F1894">
        <v>3</v>
      </c>
      <c r="G1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894" s="3" t="str">
        <f>Homes[[#This Row],[bedrooms]] &amp; " bd | " &amp; TEXT(Homes[[#This Row],[bathrooms]],"0.##") &amp; " ba"</f>
        <v>3 bd | 2.5 ba</v>
      </c>
      <c r="I1894" s="4">
        <v>1500</v>
      </c>
      <c r="J1894" s="1">
        <f>IFERROR(Homes[[#This Row],[price]]/Homes[[#This Row],[sqft_living]]," ")</f>
        <v>323.33333333333331</v>
      </c>
      <c r="K1894" s="4">
        <f>IFERROR(Homes[[#This Row],[sqft_lot]]/43560," ")</f>
        <v>0.12424242424242424</v>
      </c>
      <c r="L1894" t="str">
        <f>IF(Homes[[#This Row],[waterfront]]=1, "Yes","No")</f>
        <v>No</v>
      </c>
      <c r="M1894" s="4" t="str">
        <f>IF(Homes[[#This Row],[sqft_basement]]&gt;0, "Yes","No")</f>
        <v>Yes</v>
      </c>
      <c r="N1894" t="str">
        <f>CHOOSE(Homes[[#This Row],[view]]+1, "None","Fair","Good","Great","Excellent")</f>
        <v>None</v>
      </c>
      <c r="O1894" t="str">
        <f>CHOOSE(Homes[[#This Row],[condition]], "Poor","Fair","Average","Good","Excellent")</f>
        <v>Excellent</v>
      </c>
      <c r="P1894">
        <f ca="1">YEAR(TODAY())-Homes[[#This Row],[yr_built]]</f>
        <v>105</v>
      </c>
      <c r="Q1894">
        <v>0</v>
      </c>
      <c r="R1894">
        <f ca="1">IF(Homes[[#This Row],[yr_renovated]]&gt;0, YEAR(TODAY())-Homes[[#This Row],[yr_renovated]], YEAR(TODAY())-Homes[[#This Row],[yr_built]])</f>
        <v>105</v>
      </c>
      <c r="S1894">
        <v>1</v>
      </c>
      <c r="T1894" s="2">
        <v>41814</v>
      </c>
      <c r="U1894" s="3">
        <v>2.5</v>
      </c>
      <c r="V1894" s="4">
        <f>IFERROR(Homes[[#This Row],[sqft_above]]+Homes[[#This Row],[sqft_basement]]," ")</f>
        <v>1500</v>
      </c>
      <c r="W1894" s="4">
        <v>5412</v>
      </c>
      <c r="X1894">
        <v>0</v>
      </c>
      <c r="Y1894">
        <v>0</v>
      </c>
      <c r="Z1894">
        <v>5</v>
      </c>
      <c r="AA1894" s="4">
        <v>900</v>
      </c>
      <c r="AB1894" s="4">
        <v>600</v>
      </c>
      <c r="AC1894">
        <v>1920</v>
      </c>
      <c r="AD1894" t="s">
        <v>2022</v>
      </c>
      <c r="AE1894" t="s">
        <v>49</v>
      </c>
      <c r="AF1894" t="s">
        <v>298</v>
      </c>
    </row>
    <row r="1895" spans="1:32">
      <c r="A1895" t="str">
        <f>PROPER(TRIM(Homes[[#This Row],[street]]))</f>
        <v>1215 N 50Th St</v>
      </c>
      <c r="B1895" t="str">
        <f>PROPER(TRIM(Homes[[#This Row],[city]]))</f>
        <v>Seattle</v>
      </c>
      <c r="C1895" t="str">
        <f>_xlfn.TEXTBEFORE(Homes[[#This Row],[statezip]]," ")</f>
        <v>WA</v>
      </c>
      <c r="D1895" s="6" t="str">
        <f>_xlfn.TEXTAFTER(Homes[[#This Row],[statezip]]," ")</f>
        <v>98103</v>
      </c>
      <c r="E1895" s="1">
        <v>485000</v>
      </c>
      <c r="F1895">
        <v>4</v>
      </c>
      <c r="G1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95" s="3" t="str">
        <f>Homes[[#This Row],[bedrooms]] &amp; " bd | " &amp; TEXT(Homes[[#This Row],[bathrooms]],"0.##") &amp; " ba"</f>
        <v>4 bd | 1. ba</v>
      </c>
      <c r="I1895" s="4">
        <v>1600</v>
      </c>
      <c r="J1895" s="1">
        <f>IFERROR(Homes[[#This Row],[price]]/Homes[[#This Row],[sqft_living]]," ")</f>
        <v>303.125</v>
      </c>
      <c r="K1895" s="4">
        <f>IFERROR(Homes[[#This Row],[sqft_lot]]/43560," ")</f>
        <v>9.8714416896235072E-2</v>
      </c>
      <c r="L1895" t="str">
        <f>IF(Homes[[#This Row],[waterfront]]=1, "Yes","No")</f>
        <v>No</v>
      </c>
      <c r="M1895" s="4" t="str">
        <f>IF(Homes[[#This Row],[sqft_basement]]&gt;0, "Yes","No")</f>
        <v>No</v>
      </c>
      <c r="N1895" t="str">
        <f>CHOOSE(Homes[[#This Row],[view]]+1, "None","Fair","Good","Great","Excellent")</f>
        <v>None</v>
      </c>
      <c r="O1895" t="str">
        <f>CHOOSE(Homes[[#This Row],[condition]], "Poor","Fair","Average","Good","Excellent")</f>
        <v>Good</v>
      </c>
      <c r="P1895">
        <f ca="1">YEAR(TODAY())-Homes[[#This Row],[yr_built]]</f>
        <v>109</v>
      </c>
      <c r="Q1895">
        <v>0</v>
      </c>
      <c r="R1895">
        <f ca="1">IF(Homes[[#This Row],[yr_renovated]]&gt;0, YEAR(TODAY())-Homes[[#This Row],[yr_renovated]], YEAR(TODAY())-Homes[[#This Row],[yr_built]])</f>
        <v>109</v>
      </c>
      <c r="S1895">
        <v>1.5</v>
      </c>
      <c r="T1895" s="2">
        <v>41788</v>
      </c>
      <c r="U1895" s="3">
        <v>1</v>
      </c>
      <c r="V1895" s="4">
        <f>IFERROR(Homes[[#This Row],[sqft_above]]+Homes[[#This Row],[sqft_basement]]," ")</f>
        <v>1600</v>
      </c>
      <c r="W1895" s="4">
        <v>4300</v>
      </c>
      <c r="X1895">
        <v>0</v>
      </c>
      <c r="Y1895">
        <v>0</v>
      </c>
      <c r="Z1895">
        <v>4</v>
      </c>
      <c r="AA1895" s="4">
        <v>1600</v>
      </c>
      <c r="AB1895" s="4">
        <v>0</v>
      </c>
      <c r="AC1895">
        <v>1916</v>
      </c>
      <c r="AD1895" t="s">
        <v>2023</v>
      </c>
      <c r="AE1895" t="s">
        <v>49</v>
      </c>
      <c r="AF1895" t="s">
        <v>172</v>
      </c>
    </row>
    <row r="1896" spans="1:32">
      <c r="A1896" t="str">
        <f>PROPER(TRIM(Homes[[#This Row],[street]]))</f>
        <v>3646 Dayton Ave N</v>
      </c>
      <c r="B1896" t="str">
        <f>PROPER(TRIM(Homes[[#This Row],[city]]))</f>
        <v>Seattle</v>
      </c>
      <c r="C1896" t="str">
        <f>_xlfn.TEXTBEFORE(Homes[[#This Row],[statezip]]," ")</f>
        <v>WA</v>
      </c>
      <c r="D1896" s="6" t="str">
        <f>_xlfn.TEXTAFTER(Homes[[#This Row],[statezip]]," ")</f>
        <v>98103</v>
      </c>
      <c r="E1896" s="1">
        <v>485000</v>
      </c>
      <c r="F1896">
        <v>2</v>
      </c>
      <c r="G1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96" s="3" t="str">
        <f>Homes[[#This Row],[bedrooms]] &amp; " bd | " &amp; TEXT(Homes[[#This Row],[bathrooms]],"0.##") &amp; " ba"</f>
        <v>2 bd | 2.25 ba</v>
      </c>
      <c r="I1896" s="4">
        <v>1260</v>
      </c>
      <c r="J1896" s="1">
        <f>IFERROR(Homes[[#This Row],[price]]/Homes[[#This Row],[sqft_living]]," ")</f>
        <v>384.92063492063494</v>
      </c>
      <c r="K1896" s="4">
        <f>IFERROR(Homes[[#This Row],[sqft_lot]]/43560," ")</f>
        <v>2.8466483011937556E-2</v>
      </c>
      <c r="L1896" t="str">
        <f>IF(Homes[[#This Row],[waterfront]]=1, "Yes","No")</f>
        <v>No</v>
      </c>
      <c r="M1896" s="4" t="str">
        <f>IF(Homes[[#This Row],[sqft_basement]]&gt;0, "Yes","No")</f>
        <v>No</v>
      </c>
      <c r="N1896" t="str">
        <f>CHOOSE(Homes[[#This Row],[view]]+1, "None","Fair","Good","Great","Excellent")</f>
        <v>None</v>
      </c>
      <c r="O1896" t="str">
        <f>CHOOSE(Homes[[#This Row],[condition]], "Poor","Fair","Average","Good","Excellent")</f>
        <v>Average</v>
      </c>
      <c r="P1896">
        <f ca="1">YEAR(TODAY())-Homes[[#This Row],[yr_built]]</f>
        <v>21</v>
      </c>
      <c r="Q1896">
        <v>2003</v>
      </c>
      <c r="R1896">
        <f ca="1">IF(Homes[[#This Row],[yr_renovated]]&gt;0, YEAR(TODAY())-Homes[[#This Row],[yr_renovated]], YEAR(TODAY())-Homes[[#This Row],[yr_built]])</f>
        <v>22</v>
      </c>
      <c r="S1896">
        <v>3</v>
      </c>
      <c r="T1896" s="2">
        <v>41778</v>
      </c>
      <c r="U1896" s="3">
        <v>2.25</v>
      </c>
      <c r="V1896" s="4">
        <f>IFERROR(Homes[[#This Row],[sqft_above]]+Homes[[#This Row],[sqft_basement]]," ")</f>
        <v>1260</v>
      </c>
      <c r="W1896" s="4">
        <v>1240</v>
      </c>
      <c r="X1896">
        <v>0</v>
      </c>
      <c r="Y1896">
        <v>0</v>
      </c>
      <c r="Z1896">
        <v>3</v>
      </c>
      <c r="AA1896" s="4">
        <v>1260</v>
      </c>
      <c r="AB1896" s="4">
        <v>0</v>
      </c>
      <c r="AC1896">
        <v>2004</v>
      </c>
      <c r="AD1896" t="s">
        <v>2024</v>
      </c>
      <c r="AE1896" t="s">
        <v>49</v>
      </c>
      <c r="AF1896" t="s">
        <v>172</v>
      </c>
    </row>
    <row r="1897" spans="1:32">
      <c r="A1897" t="str">
        <f>PROPER(TRIM(Homes[[#This Row],[street]]))</f>
        <v>816 Nw Market St</v>
      </c>
      <c r="B1897" t="str">
        <f>PROPER(TRIM(Homes[[#This Row],[city]]))</f>
        <v>Seattle</v>
      </c>
      <c r="C1897" t="str">
        <f>_xlfn.TEXTBEFORE(Homes[[#This Row],[statezip]]," ")</f>
        <v>WA</v>
      </c>
      <c r="D1897" s="6" t="str">
        <f>_xlfn.TEXTAFTER(Homes[[#This Row],[statezip]]," ")</f>
        <v>98107</v>
      </c>
      <c r="E1897" s="1">
        <v>485000</v>
      </c>
      <c r="F1897">
        <v>3</v>
      </c>
      <c r="G1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897" s="3" t="str">
        <f>Homes[[#This Row],[bedrooms]] &amp; " bd | " &amp; TEXT(Homes[[#This Row],[bathrooms]],"0.##") &amp; " ba"</f>
        <v>3 bd | 1. ba</v>
      </c>
      <c r="I1897" s="4">
        <v>1500</v>
      </c>
      <c r="J1897" s="1">
        <f>IFERROR(Homes[[#This Row],[price]]/Homes[[#This Row],[sqft_living]]," ")</f>
        <v>323.33333333333331</v>
      </c>
      <c r="K1897" s="4">
        <f>IFERROR(Homes[[#This Row],[sqft_lot]]/43560," ")</f>
        <v>9.4123048668503212E-2</v>
      </c>
      <c r="L1897" t="str">
        <f>IF(Homes[[#This Row],[waterfront]]=1, "Yes","No")</f>
        <v>No</v>
      </c>
      <c r="M1897" s="4" t="str">
        <f>IF(Homes[[#This Row],[sqft_basement]]&gt;0, "Yes","No")</f>
        <v>Yes</v>
      </c>
      <c r="N1897" t="str">
        <f>CHOOSE(Homes[[#This Row],[view]]+1, "None","Fair","Good","Great","Excellent")</f>
        <v>None</v>
      </c>
      <c r="O1897" t="str">
        <f>CHOOSE(Homes[[#This Row],[condition]], "Poor","Fair","Average","Good","Excellent")</f>
        <v>Average</v>
      </c>
      <c r="P1897">
        <f ca="1">YEAR(TODAY())-Homes[[#This Row],[yr_built]]</f>
        <v>99</v>
      </c>
      <c r="Q1897">
        <v>2003</v>
      </c>
      <c r="R1897">
        <f ca="1">IF(Homes[[#This Row],[yr_renovated]]&gt;0, YEAR(TODAY())-Homes[[#This Row],[yr_renovated]], YEAR(TODAY())-Homes[[#This Row],[yr_built]])</f>
        <v>22</v>
      </c>
      <c r="S1897">
        <v>1.5</v>
      </c>
      <c r="T1897" s="2">
        <v>41778</v>
      </c>
      <c r="U1897" s="3">
        <v>1</v>
      </c>
      <c r="V1897" s="4">
        <f>IFERROR(Homes[[#This Row],[sqft_above]]+Homes[[#This Row],[sqft_basement]]," ")</f>
        <v>1500</v>
      </c>
      <c r="W1897" s="4">
        <v>4100</v>
      </c>
      <c r="X1897">
        <v>0</v>
      </c>
      <c r="Y1897">
        <v>0</v>
      </c>
      <c r="Z1897">
        <v>3</v>
      </c>
      <c r="AA1897" s="4">
        <v>1370</v>
      </c>
      <c r="AB1897" s="4">
        <v>130</v>
      </c>
      <c r="AC1897">
        <v>1926</v>
      </c>
      <c r="AD1897" t="s">
        <v>2025</v>
      </c>
      <c r="AE1897" t="s">
        <v>49</v>
      </c>
      <c r="AF1897" t="s">
        <v>62</v>
      </c>
    </row>
    <row r="1898" spans="1:32">
      <c r="A1898" t="str">
        <f>PROPER(TRIM(Homes[[#This Row],[street]]))</f>
        <v>11042 31St Ave Sw</v>
      </c>
      <c r="B1898" t="str">
        <f>PROPER(TRIM(Homes[[#This Row],[city]]))</f>
        <v>Seattle</v>
      </c>
      <c r="C1898" t="str">
        <f>_xlfn.TEXTBEFORE(Homes[[#This Row],[statezip]]," ")</f>
        <v>WA</v>
      </c>
      <c r="D1898" s="6" t="str">
        <f>_xlfn.TEXTAFTER(Homes[[#This Row],[statezip]]," ")</f>
        <v>98146</v>
      </c>
      <c r="E1898" s="1">
        <v>485000</v>
      </c>
      <c r="F1898">
        <v>4</v>
      </c>
      <c r="G1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898" s="3" t="str">
        <f>Homes[[#This Row],[bedrooms]] &amp; " bd | " &amp; TEXT(Homes[[#This Row],[bathrooms]],"0.##") &amp; " ba"</f>
        <v>4 bd | 2.25 ba</v>
      </c>
      <c r="I1898" s="4">
        <v>1900</v>
      </c>
      <c r="J1898" s="1">
        <f>IFERROR(Homes[[#This Row],[price]]/Homes[[#This Row],[sqft_living]]," ")</f>
        <v>255.26315789473685</v>
      </c>
      <c r="K1898" s="4">
        <f>IFERROR(Homes[[#This Row],[sqft_lot]]/43560," ")</f>
        <v>0.16528925619834711</v>
      </c>
      <c r="L1898" t="str">
        <f>IF(Homes[[#This Row],[waterfront]]=1, "Yes","No")</f>
        <v>No</v>
      </c>
      <c r="M1898" s="4" t="str">
        <f>IF(Homes[[#This Row],[sqft_basement]]&gt;0, "Yes","No")</f>
        <v>Yes</v>
      </c>
      <c r="N1898" t="str">
        <f>CHOOSE(Homes[[#This Row],[view]]+1, "None","Fair","Good","Great","Excellent")</f>
        <v>None</v>
      </c>
      <c r="O1898" t="str">
        <f>CHOOSE(Homes[[#This Row],[condition]], "Poor","Fair","Average","Good","Excellent")</f>
        <v>Average</v>
      </c>
      <c r="P1898">
        <f ca="1">YEAR(TODAY())-Homes[[#This Row],[yr_built]]</f>
        <v>48</v>
      </c>
      <c r="Q1898">
        <v>2004</v>
      </c>
      <c r="R1898">
        <f ca="1">IF(Homes[[#This Row],[yr_renovated]]&gt;0, YEAR(TODAY())-Homes[[#This Row],[yr_renovated]], YEAR(TODAY())-Homes[[#This Row],[yr_built]])</f>
        <v>21</v>
      </c>
      <c r="S1898">
        <v>1</v>
      </c>
      <c r="T1898" s="2">
        <v>41828</v>
      </c>
      <c r="U1898" s="3">
        <v>2.25</v>
      </c>
      <c r="V1898" s="4">
        <f>IFERROR(Homes[[#This Row],[sqft_above]]+Homes[[#This Row],[sqft_basement]]," ")</f>
        <v>1900</v>
      </c>
      <c r="W1898" s="4">
        <v>7200</v>
      </c>
      <c r="X1898">
        <v>0</v>
      </c>
      <c r="Y1898">
        <v>0</v>
      </c>
      <c r="Z1898">
        <v>3</v>
      </c>
      <c r="AA1898" s="4">
        <v>1370</v>
      </c>
      <c r="AB1898" s="4">
        <v>530</v>
      </c>
      <c r="AC1898">
        <v>1977</v>
      </c>
      <c r="AD1898" t="s">
        <v>2026</v>
      </c>
      <c r="AE1898" t="s">
        <v>49</v>
      </c>
      <c r="AF1898" t="s">
        <v>422</v>
      </c>
    </row>
    <row r="1899" spans="1:32">
      <c r="A1899" t="str">
        <f>PROPER(TRIM(Homes[[#This Row],[street]]))</f>
        <v>216 20Th Ave</v>
      </c>
      <c r="B1899" t="str">
        <f>PROPER(TRIM(Homes[[#This Row],[city]]))</f>
        <v>Seattle</v>
      </c>
      <c r="C1899" t="str">
        <f>_xlfn.TEXTBEFORE(Homes[[#This Row],[statezip]]," ")</f>
        <v>WA</v>
      </c>
      <c r="D1899" s="6" t="str">
        <f>_xlfn.TEXTAFTER(Homes[[#This Row],[statezip]]," ")</f>
        <v>98122</v>
      </c>
      <c r="E1899" s="1">
        <v>485000</v>
      </c>
      <c r="F1899">
        <v>4</v>
      </c>
      <c r="G1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899" s="3" t="str">
        <f>Homes[[#This Row],[bedrooms]] &amp; " bd | " &amp; TEXT(Homes[[#This Row],[bathrooms]],"0.##") &amp; " ba"</f>
        <v>4 bd | 1.75 ba</v>
      </c>
      <c r="I1899" s="4">
        <v>1430</v>
      </c>
      <c r="J1899" s="1">
        <f>IFERROR(Homes[[#This Row],[price]]/Homes[[#This Row],[sqft_living]]," ")</f>
        <v>339.16083916083915</v>
      </c>
      <c r="K1899" s="4">
        <f>IFERROR(Homes[[#This Row],[sqft_lot]]/43560," ")</f>
        <v>9.4031221303948573E-2</v>
      </c>
      <c r="L1899" t="str">
        <f>IF(Homes[[#This Row],[waterfront]]=1, "Yes","No")</f>
        <v>No</v>
      </c>
      <c r="M1899" s="4" t="str">
        <f>IF(Homes[[#This Row],[sqft_basement]]&gt;0, "Yes","No")</f>
        <v>No</v>
      </c>
      <c r="N1899" t="str">
        <f>CHOOSE(Homes[[#This Row],[view]]+1, "None","Fair","Good","Great","Excellent")</f>
        <v>None</v>
      </c>
      <c r="O1899" t="str">
        <f>CHOOSE(Homes[[#This Row],[condition]], "Poor","Fair","Average","Good","Excellent")</f>
        <v>Average</v>
      </c>
      <c r="P1899">
        <f ca="1">YEAR(TODAY())-Homes[[#This Row],[yr_built]]</f>
        <v>125</v>
      </c>
      <c r="Q1899">
        <v>2005</v>
      </c>
      <c r="R1899">
        <f ca="1">IF(Homes[[#This Row],[yr_renovated]]&gt;0, YEAR(TODAY())-Homes[[#This Row],[yr_renovated]], YEAR(TODAY())-Homes[[#This Row],[yr_built]])</f>
        <v>20</v>
      </c>
      <c r="S1899">
        <v>2</v>
      </c>
      <c r="T1899" s="2">
        <v>41821</v>
      </c>
      <c r="U1899" s="3">
        <v>1.75</v>
      </c>
      <c r="V1899" s="4">
        <f>IFERROR(Homes[[#This Row],[sqft_above]]+Homes[[#This Row],[sqft_basement]]," ")</f>
        <v>1430</v>
      </c>
      <c r="W1899" s="4">
        <v>4096</v>
      </c>
      <c r="X1899">
        <v>0</v>
      </c>
      <c r="Y1899">
        <v>0</v>
      </c>
      <c r="Z1899">
        <v>3</v>
      </c>
      <c r="AA1899" s="4">
        <v>1430</v>
      </c>
      <c r="AB1899" s="4">
        <v>0</v>
      </c>
      <c r="AC1899">
        <v>1900</v>
      </c>
      <c r="AD1899" t="s">
        <v>2027</v>
      </c>
      <c r="AE1899" t="s">
        <v>49</v>
      </c>
      <c r="AF1899" t="s">
        <v>302</v>
      </c>
    </row>
    <row r="1900" spans="1:32">
      <c r="A1900" t="str">
        <f>PROPER(TRIM(Homes[[#This Row],[street]]))</f>
        <v>4242 Ne 2Nd Ct</v>
      </c>
      <c r="B1900" t="str">
        <f>PROPER(TRIM(Homes[[#This Row],[city]]))</f>
        <v>Renton</v>
      </c>
      <c r="C1900" t="str">
        <f>_xlfn.TEXTBEFORE(Homes[[#This Row],[statezip]]," ")</f>
        <v>WA</v>
      </c>
      <c r="D1900" s="6" t="str">
        <f>_xlfn.TEXTAFTER(Homes[[#This Row],[statezip]]," ")</f>
        <v>98059</v>
      </c>
      <c r="E1900" s="1">
        <v>484991.66666699998</v>
      </c>
      <c r="F1900">
        <v>4</v>
      </c>
      <c r="G1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00" s="3" t="str">
        <f>Homes[[#This Row],[bedrooms]] &amp; " bd | " &amp; TEXT(Homes[[#This Row],[bathrooms]],"0.##") &amp; " ba"</f>
        <v>4 bd | 2.75 ba</v>
      </c>
      <c r="I1900" s="4">
        <v>2320</v>
      </c>
      <c r="J1900" s="1">
        <f>IFERROR(Homes[[#This Row],[price]]/Homes[[#This Row],[sqft_living]]," ")</f>
        <v>209.04813218405172</v>
      </c>
      <c r="K1900" s="4">
        <f>IFERROR(Homes[[#This Row],[sqft_lot]]/43560," ")</f>
        <v>9.9724517906336088E-2</v>
      </c>
      <c r="L1900" t="str">
        <f>IF(Homes[[#This Row],[waterfront]]=1, "Yes","No")</f>
        <v>No</v>
      </c>
      <c r="M1900" s="4" t="str">
        <f>IF(Homes[[#This Row],[sqft_basement]]&gt;0, "Yes","No")</f>
        <v>No</v>
      </c>
      <c r="N1900" t="str">
        <f>CHOOSE(Homes[[#This Row],[view]]+1, "None","Fair","Good","Great","Excellent")</f>
        <v>None</v>
      </c>
      <c r="O1900" t="str">
        <f>CHOOSE(Homes[[#This Row],[condition]], "Poor","Fair","Average","Good","Excellent")</f>
        <v>Average</v>
      </c>
      <c r="P1900">
        <f ca="1">YEAR(TODAY())-Homes[[#This Row],[yr_built]]</f>
        <v>13</v>
      </c>
      <c r="Q1900">
        <v>1912</v>
      </c>
      <c r="R1900">
        <f ca="1">IF(Homes[[#This Row],[yr_renovated]]&gt;0, YEAR(TODAY())-Homes[[#This Row],[yr_renovated]], YEAR(TODAY())-Homes[[#This Row],[yr_built]])</f>
        <v>113</v>
      </c>
      <c r="S1900">
        <v>2</v>
      </c>
      <c r="T1900" s="2">
        <v>41788</v>
      </c>
      <c r="U1900" s="3">
        <v>2.75</v>
      </c>
      <c r="V1900" s="4">
        <f>IFERROR(Homes[[#This Row],[sqft_above]]+Homes[[#This Row],[sqft_basement]]," ")</f>
        <v>2320</v>
      </c>
      <c r="W1900" s="4">
        <v>4344</v>
      </c>
      <c r="X1900">
        <v>0</v>
      </c>
      <c r="Y1900">
        <v>0</v>
      </c>
      <c r="Z1900">
        <v>3</v>
      </c>
      <c r="AA1900" s="4">
        <v>2320</v>
      </c>
      <c r="AB1900" s="4">
        <v>0</v>
      </c>
      <c r="AC1900">
        <v>2012</v>
      </c>
      <c r="AD1900" t="s">
        <v>2028</v>
      </c>
      <c r="AE1900" t="s">
        <v>319</v>
      </c>
      <c r="AF1900" t="s">
        <v>282</v>
      </c>
    </row>
    <row r="1901" spans="1:32">
      <c r="A1901" t="str">
        <f>PROPER(TRIM(Homes[[#This Row],[street]]))</f>
        <v>4844 47Th Ave Sw</v>
      </c>
      <c r="B1901" t="str">
        <f>PROPER(TRIM(Homes[[#This Row],[city]]))</f>
        <v>Seattle</v>
      </c>
      <c r="C1901" t="str">
        <f>_xlfn.TEXTBEFORE(Homes[[#This Row],[statezip]]," ")</f>
        <v>WA</v>
      </c>
      <c r="D1901" s="6" t="str">
        <f>_xlfn.TEXTAFTER(Homes[[#This Row],[statezip]]," ")</f>
        <v>98116</v>
      </c>
      <c r="E1901" s="1">
        <v>483945</v>
      </c>
      <c r="F1901">
        <v>2</v>
      </c>
      <c r="G1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01" s="3" t="str">
        <f>Homes[[#This Row],[bedrooms]] &amp; " bd | " &amp; TEXT(Homes[[#This Row],[bathrooms]],"0.##") &amp; " ba"</f>
        <v>2 bd | 1.75 ba</v>
      </c>
      <c r="I1901" s="4">
        <v>1480</v>
      </c>
      <c r="J1901" s="1">
        <f>IFERROR(Homes[[#This Row],[price]]/Homes[[#This Row],[sqft_living]]," ")</f>
        <v>326.98986486486484</v>
      </c>
      <c r="K1901" s="4">
        <f>IFERROR(Homes[[#This Row],[sqft_lot]]/43560," ")</f>
        <v>0.11753902662993572</v>
      </c>
      <c r="L1901" t="str">
        <f>IF(Homes[[#This Row],[waterfront]]=1, "Yes","No")</f>
        <v>No</v>
      </c>
      <c r="M1901" s="4" t="str">
        <f>IF(Homes[[#This Row],[sqft_basement]]&gt;0, "Yes","No")</f>
        <v>Yes</v>
      </c>
      <c r="N1901" t="str">
        <f>CHOOSE(Homes[[#This Row],[view]]+1, "None","Fair","Good","Great","Excellent")</f>
        <v>None</v>
      </c>
      <c r="O1901" t="str">
        <f>CHOOSE(Homes[[#This Row],[condition]], "Poor","Fair","Average","Good","Excellent")</f>
        <v>Good</v>
      </c>
      <c r="P1901">
        <f ca="1">YEAR(TODAY())-Homes[[#This Row],[yr_built]]</f>
        <v>74</v>
      </c>
      <c r="Q1901">
        <v>1999</v>
      </c>
      <c r="R1901">
        <f ca="1">IF(Homes[[#This Row],[yr_renovated]]&gt;0, YEAR(TODAY())-Homes[[#This Row],[yr_renovated]], YEAR(TODAY())-Homes[[#This Row],[yr_built]])</f>
        <v>26</v>
      </c>
      <c r="S1901">
        <v>1</v>
      </c>
      <c r="T1901" s="2">
        <v>41779</v>
      </c>
      <c r="U1901" s="3">
        <v>1.75</v>
      </c>
      <c r="V1901" s="4">
        <f>IFERROR(Homes[[#This Row],[sqft_above]]+Homes[[#This Row],[sqft_basement]]," ")</f>
        <v>1480</v>
      </c>
      <c r="W1901" s="4">
        <v>5120</v>
      </c>
      <c r="X1901">
        <v>0</v>
      </c>
      <c r="Y1901">
        <v>0</v>
      </c>
      <c r="Z1901">
        <v>4</v>
      </c>
      <c r="AA1901" s="4">
        <v>840</v>
      </c>
      <c r="AB1901" s="4">
        <v>640</v>
      </c>
      <c r="AC1901">
        <v>1951</v>
      </c>
      <c r="AD1901" t="s">
        <v>2029</v>
      </c>
      <c r="AE1901" t="s">
        <v>49</v>
      </c>
      <c r="AF1901" t="s">
        <v>192</v>
      </c>
    </row>
    <row r="1902" spans="1:32">
      <c r="A1902" t="str">
        <f>PROPER(TRIM(Homes[[#This Row],[street]]))</f>
        <v>897 Se 11Th St</v>
      </c>
      <c r="B1902" t="str">
        <f>PROPER(TRIM(Homes[[#This Row],[city]]))</f>
        <v>North Bend</v>
      </c>
      <c r="C1902" t="str">
        <f>_xlfn.TEXTBEFORE(Homes[[#This Row],[statezip]]," ")</f>
        <v>WA</v>
      </c>
      <c r="D1902" s="6" t="str">
        <f>_xlfn.TEXTAFTER(Homes[[#This Row],[statezip]]," ")</f>
        <v>98045</v>
      </c>
      <c r="E1902" s="1">
        <v>483453</v>
      </c>
      <c r="F1902">
        <v>4</v>
      </c>
      <c r="G1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02" s="3" t="str">
        <f>Homes[[#This Row],[bedrooms]] &amp; " bd | " &amp; TEXT(Homes[[#This Row],[bathrooms]],"0.##") &amp; " ba"</f>
        <v>4 bd | 2.75 ba</v>
      </c>
      <c r="I1902" s="4">
        <v>2790</v>
      </c>
      <c r="J1902" s="1">
        <f>IFERROR(Homes[[#This Row],[price]]/Homes[[#This Row],[sqft_living]]," ")</f>
        <v>173.28064516129032</v>
      </c>
      <c r="K1902" s="4">
        <f>IFERROR(Homes[[#This Row],[sqft_lot]]/43560," ")</f>
        <v>0.12688246097337005</v>
      </c>
      <c r="L1902" t="str">
        <f>IF(Homes[[#This Row],[waterfront]]=1, "Yes","No")</f>
        <v>No</v>
      </c>
      <c r="M1902" s="4" t="str">
        <f>IF(Homes[[#This Row],[sqft_basement]]&gt;0, "Yes","No")</f>
        <v>No</v>
      </c>
      <c r="N1902" t="str">
        <f>CHOOSE(Homes[[#This Row],[view]]+1, "None","Fair","Good","Great","Excellent")</f>
        <v>None</v>
      </c>
      <c r="O1902" t="str">
        <f>CHOOSE(Homes[[#This Row],[condition]], "Poor","Fair","Average","Good","Excellent")</f>
        <v>Average</v>
      </c>
      <c r="P1902">
        <f ca="1">YEAR(TODAY())-Homes[[#This Row],[yr_built]]</f>
        <v>11</v>
      </c>
      <c r="Q1902">
        <v>0</v>
      </c>
      <c r="R1902">
        <f ca="1">IF(Homes[[#This Row],[yr_renovated]]&gt;0, YEAR(TODAY())-Homes[[#This Row],[yr_renovated]], YEAR(TODAY())-Homes[[#This Row],[yr_built]])</f>
        <v>11</v>
      </c>
      <c r="S1902">
        <v>2</v>
      </c>
      <c r="T1902" s="2">
        <v>41817</v>
      </c>
      <c r="U1902" s="3">
        <v>2.75</v>
      </c>
      <c r="V1902" s="4">
        <f>IFERROR(Homes[[#This Row],[sqft_above]]+Homes[[#This Row],[sqft_basement]]," ")</f>
        <v>2790</v>
      </c>
      <c r="W1902" s="4">
        <v>5527</v>
      </c>
      <c r="X1902">
        <v>0</v>
      </c>
      <c r="Y1902">
        <v>0</v>
      </c>
      <c r="Z1902">
        <v>3</v>
      </c>
      <c r="AA1902" s="4">
        <v>2790</v>
      </c>
      <c r="AB1902" s="4">
        <v>0</v>
      </c>
      <c r="AC1902">
        <v>2014</v>
      </c>
      <c r="AD1902" t="s">
        <v>2030</v>
      </c>
      <c r="AE1902" t="s">
        <v>624</v>
      </c>
      <c r="AF1902" t="s">
        <v>625</v>
      </c>
    </row>
    <row r="1903" spans="1:32">
      <c r="A1903" t="str">
        <f>PROPER(TRIM(Homes[[#This Row],[street]]))</f>
        <v>3911 147Th Ave Se</v>
      </c>
      <c r="B1903" t="str">
        <f>PROPER(TRIM(Homes[[#This Row],[city]]))</f>
        <v>Bellevue</v>
      </c>
      <c r="C1903" t="str">
        <f>_xlfn.TEXTBEFORE(Homes[[#This Row],[statezip]]," ")</f>
        <v>WA</v>
      </c>
      <c r="D1903" s="6" t="str">
        <f>_xlfn.TEXTAFTER(Homes[[#This Row],[statezip]]," ")</f>
        <v>98006</v>
      </c>
      <c r="E1903" s="1">
        <v>483300</v>
      </c>
      <c r="F1903">
        <v>4</v>
      </c>
      <c r="G1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03" s="3" t="str">
        <f>Homes[[#This Row],[bedrooms]] &amp; " bd | " &amp; TEXT(Homes[[#This Row],[bathrooms]],"0.##") &amp; " ba"</f>
        <v>4 bd | 2. ba</v>
      </c>
      <c r="I1903" s="4">
        <v>1210</v>
      </c>
      <c r="J1903" s="1">
        <f>IFERROR(Homes[[#This Row],[price]]/Homes[[#This Row],[sqft_living]]," ")</f>
        <v>399.42148760330576</v>
      </c>
      <c r="K1903" s="4">
        <f>IFERROR(Homes[[#This Row],[sqft_lot]]/43560," ")</f>
        <v>0.25482093663911848</v>
      </c>
      <c r="L1903" t="str">
        <f>IF(Homes[[#This Row],[waterfront]]=1, "Yes","No")</f>
        <v>No</v>
      </c>
      <c r="M1903" s="4" t="str">
        <f>IF(Homes[[#This Row],[sqft_basement]]&gt;0, "Yes","No")</f>
        <v>No</v>
      </c>
      <c r="N1903" t="str">
        <f>CHOOSE(Homes[[#This Row],[view]]+1, "None","Fair","Good","Great","Excellent")</f>
        <v>None</v>
      </c>
      <c r="O1903" t="str">
        <f>CHOOSE(Homes[[#This Row],[condition]], "Poor","Fair","Average","Good","Excellent")</f>
        <v>Good</v>
      </c>
      <c r="P1903">
        <f ca="1">YEAR(TODAY())-Homes[[#This Row],[yr_built]]</f>
        <v>70</v>
      </c>
      <c r="Q1903">
        <v>2009</v>
      </c>
      <c r="R1903">
        <f ca="1">IF(Homes[[#This Row],[yr_renovated]]&gt;0, YEAR(TODAY())-Homes[[#This Row],[yr_renovated]], YEAR(TODAY())-Homes[[#This Row],[yr_built]])</f>
        <v>16</v>
      </c>
      <c r="S1903">
        <v>1</v>
      </c>
      <c r="T1903" s="2">
        <v>41800</v>
      </c>
      <c r="U1903" s="3">
        <v>2</v>
      </c>
      <c r="V1903" s="4">
        <f>IFERROR(Homes[[#This Row],[sqft_above]]+Homes[[#This Row],[sqft_basement]]," ")</f>
        <v>1210</v>
      </c>
      <c r="W1903" s="4">
        <v>11100</v>
      </c>
      <c r="X1903">
        <v>0</v>
      </c>
      <c r="Y1903">
        <v>0</v>
      </c>
      <c r="Z1903">
        <v>4</v>
      </c>
      <c r="AA1903" s="4">
        <v>1210</v>
      </c>
      <c r="AB1903" s="4">
        <v>0</v>
      </c>
      <c r="AC1903">
        <v>1955</v>
      </c>
      <c r="AD1903" t="s">
        <v>2031</v>
      </c>
      <c r="AE1903" t="s">
        <v>33</v>
      </c>
      <c r="AF1903" t="s">
        <v>91</v>
      </c>
    </row>
    <row r="1904" spans="1:32">
      <c r="A1904" t="str">
        <f>PROPER(TRIM(Homes[[#This Row],[street]]))</f>
        <v>1820 24Th Ave</v>
      </c>
      <c r="B1904" t="str">
        <f>PROPER(TRIM(Homes[[#This Row],[city]]))</f>
        <v>Seattle</v>
      </c>
      <c r="C1904" t="str">
        <f>_xlfn.TEXTBEFORE(Homes[[#This Row],[statezip]]," ")</f>
        <v>WA</v>
      </c>
      <c r="D1904" s="6" t="str">
        <f>_xlfn.TEXTAFTER(Homes[[#This Row],[statezip]]," ")</f>
        <v>98122</v>
      </c>
      <c r="E1904" s="1">
        <v>482500</v>
      </c>
      <c r="F1904">
        <v>3</v>
      </c>
      <c r="G1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04" s="3" t="str">
        <f>Homes[[#This Row],[bedrooms]] &amp; " bd | " &amp; TEXT(Homes[[#This Row],[bathrooms]],"0.##") &amp; " ba"</f>
        <v>3 bd | 2.25 ba</v>
      </c>
      <c r="I1904" s="4">
        <v>1450</v>
      </c>
      <c r="J1904" s="1">
        <f>IFERROR(Homes[[#This Row],[price]]/Homes[[#This Row],[sqft_living]]," ")</f>
        <v>332.75862068965517</v>
      </c>
      <c r="K1904" s="4">
        <f>IFERROR(Homes[[#This Row],[sqft_lot]]/43560," ")</f>
        <v>3.3172635445362718E-2</v>
      </c>
      <c r="L1904" t="str">
        <f>IF(Homes[[#This Row],[waterfront]]=1, "Yes","No")</f>
        <v>No</v>
      </c>
      <c r="M1904" s="4" t="str">
        <f>IF(Homes[[#This Row],[sqft_basement]]&gt;0, "Yes","No")</f>
        <v>Yes</v>
      </c>
      <c r="N1904" t="str">
        <f>CHOOSE(Homes[[#This Row],[view]]+1, "None","Fair","Good","Great","Excellent")</f>
        <v>None</v>
      </c>
      <c r="O1904" t="str">
        <f>CHOOSE(Homes[[#This Row],[condition]], "Poor","Fair","Average","Good","Excellent")</f>
        <v>Average</v>
      </c>
      <c r="P1904">
        <f ca="1">YEAR(TODAY())-Homes[[#This Row],[yr_built]]</f>
        <v>20</v>
      </c>
      <c r="Q1904">
        <v>0</v>
      </c>
      <c r="R1904">
        <f ca="1">IF(Homes[[#This Row],[yr_renovated]]&gt;0, YEAR(TODAY())-Homes[[#This Row],[yr_renovated]], YEAR(TODAY())-Homes[[#This Row],[yr_built]])</f>
        <v>20</v>
      </c>
      <c r="S1904">
        <v>2</v>
      </c>
      <c r="T1904" s="2">
        <v>41778</v>
      </c>
      <c r="U1904" s="3">
        <v>2.25</v>
      </c>
      <c r="V1904" s="4">
        <f>IFERROR(Homes[[#This Row],[sqft_above]]+Homes[[#This Row],[sqft_basement]]," ")</f>
        <v>1450</v>
      </c>
      <c r="W1904" s="4">
        <v>1445</v>
      </c>
      <c r="X1904">
        <v>0</v>
      </c>
      <c r="Y1904">
        <v>0</v>
      </c>
      <c r="Z1904">
        <v>3</v>
      </c>
      <c r="AA1904" s="4">
        <v>980</v>
      </c>
      <c r="AB1904" s="4">
        <v>470</v>
      </c>
      <c r="AC1904">
        <v>2005</v>
      </c>
      <c r="AD1904" t="s">
        <v>2032</v>
      </c>
      <c r="AE1904" t="s">
        <v>49</v>
      </c>
      <c r="AF1904" t="s">
        <v>302</v>
      </c>
    </row>
    <row r="1905" spans="1:32">
      <c r="A1905" t="str">
        <f>PROPER(TRIM(Homes[[#This Row],[street]]))</f>
        <v>12033 20Th Ave Ne</v>
      </c>
      <c r="B1905" t="str">
        <f>PROPER(TRIM(Homes[[#This Row],[city]]))</f>
        <v>Seattle</v>
      </c>
      <c r="C1905" t="str">
        <f>_xlfn.TEXTBEFORE(Homes[[#This Row],[statezip]]," ")</f>
        <v>WA</v>
      </c>
      <c r="D1905" s="6" t="str">
        <f>_xlfn.TEXTAFTER(Homes[[#This Row],[statezip]]," ")</f>
        <v>98125</v>
      </c>
      <c r="E1905" s="1">
        <v>482500</v>
      </c>
      <c r="F1905">
        <v>4</v>
      </c>
      <c r="G1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05" s="3" t="str">
        <f>Homes[[#This Row],[bedrooms]] &amp; " bd | " &amp; TEXT(Homes[[#This Row],[bathrooms]],"0.##") &amp; " ba"</f>
        <v>4 bd | 3. ba</v>
      </c>
      <c r="I1905" s="4">
        <v>1630</v>
      </c>
      <c r="J1905" s="1">
        <f>IFERROR(Homes[[#This Row],[price]]/Homes[[#This Row],[sqft_living]]," ")</f>
        <v>296.01226993865032</v>
      </c>
      <c r="K1905" s="4">
        <f>IFERROR(Homes[[#This Row],[sqft_lot]]/43560," ")</f>
        <v>0.17506887052341596</v>
      </c>
      <c r="L1905" t="str">
        <f>IF(Homes[[#This Row],[waterfront]]=1, "Yes","No")</f>
        <v>No</v>
      </c>
      <c r="M1905" s="4" t="str">
        <f>IF(Homes[[#This Row],[sqft_basement]]&gt;0, "Yes","No")</f>
        <v>Yes</v>
      </c>
      <c r="N1905" t="str">
        <f>CHOOSE(Homes[[#This Row],[view]]+1, "None","Fair","Good","Great","Excellent")</f>
        <v>None</v>
      </c>
      <c r="O1905" t="str">
        <f>CHOOSE(Homes[[#This Row],[condition]], "Poor","Fair","Average","Good","Excellent")</f>
        <v>Excellent</v>
      </c>
      <c r="P1905">
        <f ca="1">YEAR(TODAY())-Homes[[#This Row],[yr_built]]</f>
        <v>35</v>
      </c>
      <c r="Q1905">
        <v>0</v>
      </c>
      <c r="R1905">
        <f ca="1">IF(Homes[[#This Row],[yr_renovated]]&gt;0, YEAR(TODAY())-Homes[[#This Row],[yr_renovated]], YEAR(TODAY())-Homes[[#This Row],[yr_built]])</f>
        <v>35</v>
      </c>
      <c r="S1905">
        <v>1</v>
      </c>
      <c r="T1905" s="2">
        <v>41810</v>
      </c>
      <c r="U1905" s="3">
        <v>3</v>
      </c>
      <c r="V1905" s="4">
        <f>IFERROR(Homes[[#This Row],[sqft_above]]+Homes[[#This Row],[sqft_basement]]," ")</f>
        <v>1630</v>
      </c>
      <c r="W1905" s="4">
        <v>7626</v>
      </c>
      <c r="X1905">
        <v>0</v>
      </c>
      <c r="Y1905">
        <v>0</v>
      </c>
      <c r="Z1905">
        <v>5</v>
      </c>
      <c r="AA1905" s="4">
        <v>1110</v>
      </c>
      <c r="AB1905" s="4">
        <v>520</v>
      </c>
      <c r="AC1905">
        <v>1990</v>
      </c>
      <c r="AD1905" t="s">
        <v>2033</v>
      </c>
      <c r="AE1905" t="s">
        <v>49</v>
      </c>
      <c r="AF1905" t="s">
        <v>150</v>
      </c>
    </row>
    <row r="1906" spans="1:32">
      <c r="A1906" t="str">
        <f>PROPER(TRIM(Homes[[#This Row],[street]]))</f>
        <v>1022 215Th Ave Ne</v>
      </c>
      <c r="B1906" t="str">
        <f>PROPER(TRIM(Homes[[#This Row],[city]]))</f>
        <v>Sammamish</v>
      </c>
      <c r="C1906" t="str">
        <f>_xlfn.TEXTBEFORE(Homes[[#This Row],[statezip]]," ")</f>
        <v>WA</v>
      </c>
      <c r="D1906" s="6" t="str">
        <f>_xlfn.TEXTAFTER(Homes[[#This Row],[statezip]]," ")</f>
        <v>98074</v>
      </c>
      <c r="E1906" s="1">
        <v>482000</v>
      </c>
      <c r="F1906">
        <v>3</v>
      </c>
      <c r="G1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06" s="3" t="str">
        <f>Homes[[#This Row],[bedrooms]] &amp; " bd | " &amp; TEXT(Homes[[#This Row],[bathrooms]],"0.##") &amp; " ba"</f>
        <v>3 bd | 2.25 ba</v>
      </c>
      <c r="I1906" s="4">
        <v>1710</v>
      </c>
      <c r="J1906" s="1">
        <f>IFERROR(Homes[[#This Row],[price]]/Homes[[#This Row],[sqft_living]]," ")</f>
        <v>281.87134502923976</v>
      </c>
      <c r="K1906" s="4">
        <f>IFERROR(Homes[[#This Row],[sqft_lot]]/43560," ")</f>
        <v>0.49322773186409552</v>
      </c>
      <c r="L1906" t="str">
        <f>IF(Homes[[#This Row],[waterfront]]=1, "Yes","No")</f>
        <v>No</v>
      </c>
      <c r="M1906" s="4" t="str">
        <f>IF(Homes[[#This Row],[sqft_basement]]&gt;0, "Yes","No")</f>
        <v>No</v>
      </c>
      <c r="N1906" t="str">
        <f>CHOOSE(Homes[[#This Row],[view]]+1, "None","Fair","Good","Great","Excellent")</f>
        <v>None</v>
      </c>
      <c r="O1906" t="str">
        <f>CHOOSE(Homes[[#This Row],[condition]], "Poor","Fair","Average","Good","Excellent")</f>
        <v>Average</v>
      </c>
      <c r="P1906">
        <f ca="1">YEAR(TODAY())-Homes[[#This Row],[yr_built]]</f>
        <v>36</v>
      </c>
      <c r="Q1906">
        <v>0</v>
      </c>
      <c r="R1906">
        <f ca="1">IF(Homes[[#This Row],[yr_renovated]]&gt;0, YEAR(TODAY())-Homes[[#This Row],[yr_renovated]], YEAR(TODAY())-Homes[[#This Row],[yr_built]])</f>
        <v>36</v>
      </c>
      <c r="S1906">
        <v>2</v>
      </c>
      <c r="T1906" s="2">
        <v>41821</v>
      </c>
      <c r="U1906" s="3">
        <v>2.25</v>
      </c>
      <c r="V1906" s="4">
        <f>IFERROR(Homes[[#This Row],[sqft_above]]+Homes[[#This Row],[sqft_basement]]," ")</f>
        <v>1710</v>
      </c>
      <c r="W1906" s="4">
        <v>21485</v>
      </c>
      <c r="X1906">
        <v>0</v>
      </c>
      <c r="Y1906">
        <v>0</v>
      </c>
      <c r="Z1906">
        <v>3</v>
      </c>
      <c r="AA1906" s="4">
        <v>1710</v>
      </c>
      <c r="AB1906" s="4">
        <v>0</v>
      </c>
      <c r="AC1906">
        <v>1989</v>
      </c>
      <c r="AD1906" t="s">
        <v>2034</v>
      </c>
      <c r="AE1906" t="s">
        <v>102</v>
      </c>
      <c r="AF1906" t="s">
        <v>266</v>
      </c>
    </row>
    <row r="1907" spans="1:32">
      <c r="A1907" t="str">
        <f>PROPER(TRIM(Homes[[#This Row],[street]]))</f>
        <v>4507 Linden Ave N</v>
      </c>
      <c r="B1907" t="str">
        <f>PROPER(TRIM(Homes[[#This Row],[city]]))</f>
        <v>Seattle</v>
      </c>
      <c r="C1907" t="str">
        <f>_xlfn.TEXTBEFORE(Homes[[#This Row],[statezip]]," ")</f>
        <v>WA</v>
      </c>
      <c r="D1907" s="6" t="str">
        <f>_xlfn.TEXTAFTER(Homes[[#This Row],[statezip]]," ")</f>
        <v>98103</v>
      </c>
      <c r="E1907" s="1">
        <v>482000</v>
      </c>
      <c r="F1907">
        <v>3</v>
      </c>
      <c r="G1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907" s="3" t="str">
        <f>Homes[[#This Row],[bedrooms]] &amp; " bd | " &amp; TEXT(Homes[[#This Row],[bathrooms]],"0.##") &amp; " ba"</f>
        <v>3 bd | 3.25 ba</v>
      </c>
      <c r="I1907" s="4">
        <v>1380</v>
      </c>
      <c r="J1907" s="1">
        <f>IFERROR(Homes[[#This Row],[price]]/Homes[[#This Row],[sqft_living]]," ")</f>
        <v>349.27536231884056</v>
      </c>
      <c r="K1907" s="4">
        <f>IFERROR(Homes[[#This Row],[sqft_lot]]/43560," ")</f>
        <v>2.5711662075298437E-2</v>
      </c>
      <c r="L1907" t="str">
        <f>IF(Homes[[#This Row],[waterfront]]=1, "Yes","No")</f>
        <v>No</v>
      </c>
      <c r="M1907" s="4" t="str">
        <f>IF(Homes[[#This Row],[sqft_basement]]&gt;0, "Yes","No")</f>
        <v>No</v>
      </c>
      <c r="N1907" t="str">
        <f>CHOOSE(Homes[[#This Row],[view]]+1, "None","Fair","Good","Great","Excellent")</f>
        <v>None</v>
      </c>
      <c r="O1907" t="str">
        <f>CHOOSE(Homes[[#This Row],[condition]], "Poor","Fair","Average","Good","Excellent")</f>
        <v>Average</v>
      </c>
      <c r="P1907">
        <f ca="1">YEAR(TODAY())-Homes[[#This Row],[yr_built]]</f>
        <v>17</v>
      </c>
      <c r="Q1907">
        <v>0</v>
      </c>
      <c r="R1907">
        <f ca="1">IF(Homes[[#This Row],[yr_renovated]]&gt;0, YEAR(TODAY())-Homes[[#This Row],[yr_renovated]], YEAR(TODAY())-Homes[[#This Row],[yr_built]])</f>
        <v>17</v>
      </c>
      <c r="S1907">
        <v>3</v>
      </c>
      <c r="T1907" s="2">
        <v>41808</v>
      </c>
      <c r="U1907" s="3">
        <v>3.25</v>
      </c>
      <c r="V1907" s="4">
        <f>IFERROR(Homes[[#This Row],[sqft_above]]+Homes[[#This Row],[sqft_basement]]," ")</f>
        <v>1380</v>
      </c>
      <c r="W1907" s="4">
        <v>1120</v>
      </c>
      <c r="X1907">
        <v>0</v>
      </c>
      <c r="Y1907">
        <v>0</v>
      </c>
      <c r="Z1907">
        <v>3</v>
      </c>
      <c r="AA1907" s="4">
        <v>1380</v>
      </c>
      <c r="AB1907" s="4">
        <v>0</v>
      </c>
      <c r="AC1907">
        <v>2008</v>
      </c>
      <c r="AD1907" t="s">
        <v>2035</v>
      </c>
      <c r="AE1907" t="s">
        <v>49</v>
      </c>
      <c r="AF1907" t="s">
        <v>172</v>
      </c>
    </row>
    <row r="1908" spans="1:32">
      <c r="A1908" t="str">
        <f>PROPER(TRIM(Homes[[#This Row],[street]]))</f>
        <v>7219 Autumn Ave Se</v>
      </c>
      <c r="B1908" t="str">
        <f>PROPER(TRIM(Homes[[#This Row],[city]]))</f>
        <v>Snoqualmie</v>
      </c>
      <c r="C1908" t="str">
        <f>_xlfn.TEXTBEFORE(Homes[[#This Row],[statezip]]," ")</f>
        <v>WA</v>
      </c>
      <c r="D1908" s="6" t="str">
        <f>_xlfn.TEXTAFTER(Homes[[#This Row],[statezip]]," ")</f>
        <v>98065</v>
      </c>
      <c r="E1908" s="1">
        <v>482000</v>
      </c>
      <c r="F1908">
        <v>3</v>
      </c>
      <c r="G1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08" s="3" t="str">
        <f>Homes[[#This Row],[bedrooms]] &amp; " bd | " &amp; TEXT(Homes[[#This Row],[bathrooms]],"0.##") &amp; " ba"</f>
        <v>3 bd | 2.5 ba</v>
      </c>
      <c r="I1908" s="4">
        <v>2420</v>
      </c>
      <c r="J1908" s="1">
        <f>IFERROR(Homes[[#This Row],[price]]/Homes[[#This Row],[sqft_living]]," ")</f>
        <v>199.17355371900825</v>
      </c>
      <c r="K1908" s="4">
        <f>IFERROR(Homes[[#This Row],[sqft_lot]]/43560," ")</f>
        <v>0.16774563820018365</v>
      </c>
      <c r="L1908" t="str">
        <f>IF(Homes[[#This Row],[waterfront]]=1, "Yes","No")</f>
        <v>No</v>
      </c>
      <c r="M1908" s="4" t="str">
        <f>IF(Homes[[#This Row],[sqft_basement]]&gt;0, "Yes","No")</f>
        <v>No</v>
      </c>
      <c r="N1908" t="str">
        <f>CHOOSE(Homes[[#This Row],[view]]+1, "None","Fair","Good","Great","Excellent")</f>
        <v>None</v>
      </c>
      <c r="O1908" t="str">
        <f>CHOOSE(Homes[[#This Row],[condition]], "Poor","Fair","Average","Good","Excellent")</f>
        <v>Average</v>
      </c>
      <c r="P1908">
        <f ca="1">YEAR(TODAY())-Homes[[#This Row],[yr_built]]</f>
        <v>27</v>
      </c>
      <c r="Q1908">
        <v>2006</v>
      </c>
      <c r="R1908">
        <f ca="1">IF(Homes[[#This Row],[yr_renovated]]&gt;0, YEAR(TODAY())-Homes[[#This Row],[yr_renovated]], YEAR(TODAY())-Homes[[#This Row],[yr_built]])</f>
        <v>19</v>
      </c>
      <c r="S1908">
        <v>2</v>
      </c>
      <c r="T1908" s="2">
        <v>41815</v>
      </c>
      <c r="U1908" s="3">
        <v>2.5</v>
      </c>
      <c r="V1908" s="4">
        <f>IFERROR(Homes[[#This Row],[sqft_above]]+Homes[[#This Row],[sqft_basement]]," ")</f>
        <v>2420</v>
      </c>
      <c r="W1908" s="4">
        <v>7307</v>
      </c>
      <c r="X1908">
        <v>0</v>
      </c>
      <c r="Y1908">
        <v>0</v>
      </c>
      <c r="Z1908">
        <v>3</v>
      </c>
      <c r="AA1908" s="4">
        <v>2420</v>
      </c>
      <c r="AB1908" s="4">
        <v>0</v>
      </c>
      <c r="AC1908">
        <v>1998</v>
      </c>
      <c r="AD1908" t="s">
        <v>2036</v>
      </c>
      <c r="AE1908" t="s">
        <v>313</v>
      </c>
      <c r="AF1908" t="s">
        <v>314</v>
      </c>
    </row>
    <row r="1909" spans="1:32">
      <c r="A1909" t="str">
        <f>PROPER(TRIM(Homes[[#This Row],[street]]))</f>
        <v>16218 195Th Pl Ne</v>
      </c>
      <c r="B1909" t="str">
        <f>PROPER(TRIM(Homes[[#This Row],[city]]))</f>
        <v>Woodinville</v>
      </c>
      <c r="C1909" t="str">
        <f>_xlfn.TEXTBEFORE(Homes[[#This Row],[statezip]]," ")</f>
        <v>WA</v>
      </c>
      <c r="D1909" s="6" t="str">
        <f>_xlfn.TEXTAFTER(Homes[[#This Row],[statezip]]," ")</f>
        <v>98077</v>
      </c>
      <c r="E1909" s="1">
        <v>482000</v>
      </c>
      <c r="F1909">
        <v>5</v>
      </c>
      <c r="G1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09" s="3" t="str">
        <f>Homes[[#This Row],[bedrooms]] &amp; " bd | " &amp; TEXT(Homes[[#This Row],[bathrooms]],"0.##") &amp; " ba"</f>
        <v>5 bd | 2.25 ba</v>
      </c>
      <c r="I1909" s="4">
        <v>2230</v>
      </c>
      <c r="J1909" s="1">
        <f>IFERROR(Homes[[#This Row],[price]]/Homes[[#This Row],[sqft_living]]," ")</f>
        <v>216.14349775784754</v>
      </c>
      <c r="K1909" s="4">
        <f>IFERROR(Homes[[#This Row],[sqft_lot]]/43560," ")</f>
        <v>0.22038567493112948</v>
      </c>
      <c r="L1909" t="str">
        <f>IF(Homes[[#This Row],[waterfront]]=1, "Yes","No")</f>
        <v>No</v>
      </c>
      <c r="M1909" s="4" t="str">
        <f>IF(Homes[[#This Row],[sqft_basement]]&gt;0, "Yes","No")</f>
        <v>Yes</v>
      </c>
      <c r="N1909" t="str">
        <f>CHOOSE(Homes[[#This Row],[view]]+1, "None","Fair","Good","Great","Excellent")</f>
        <v>None</v>
      </c>
      <c r="O1909" t="str">
        <f>CHOOSE(Homes[[#This Row],[condition]], "Poor","Fair","Average","Good","Excellent")</f>
        <v>Average</v>
      </c>
      <c r="P1909">
        <f ca="1">YEAR(TODAY())-Homes[[#This Row],[yr_built]]</f>
        <v>47</v>
      </c>
      <c r="Q1909">
        <v>0</v>
      </c>
      <c r="R1909">
        <f ca="1">IF(Homes[[#This Row],[yr_renovated]]&gt;0, YEAR(TODAY())-Homes[[#This Row],[yr_renovated]], YEAR(TODAY())-Homes[[#This Row],[yr_built]])</f>
        <v>47</v>
      </c>
      <c r="S1909">
        <v>1</v>
      </c>
      <c r="T1909" s="2">
        <v>41781</v>
      </c>
      <c r="U1909" s="3">
        <v>2.25</v>
      </c>
      <c r="V1909" s="4">
        <f>IFERROR(Homes[[#This Row],[sqft_above]]+Homes[[#This Row],[sqft_basement]]," ")</f>
        <v>2230</v>
      </c>
      <c r="W1909" s="4">
        <v>9600</v>
      </c>
      <c r="X1909">
        <v>0</v>
      </c>
      <c r="Y1909">
        <v>0</v>
      </c>
      <c r="Z1909">
        <v>3</v>
      </c>
      <c r="AA1909" s="4">
        <v>1320</v>
      </c>
      <c r="AB1909" s="4">
        <v>910</v>
      </c>
      <c r="AC1909">
        <v>1978</v>
      </c>
      <c r="AD1909" t="s">
        <v>2037</v>
      </c>
      <c r="AE1909" t="s">
        <v>120</v>
      </c>
      <c r="AF1909" t="s">
        <v>121</v>
      </c>
    </row>
    <row r="1910" spans="1:32">
      <c r="A1910" t="str">
        <f>PROPER(TRIM(Homes[[#This Row],[street]]))</f>
        <v>10600-10650 117Th Pl Ne</v>
      </c>
      <c r="B1910" t="str">
        <f>PROPER(TRIM(Homes[[#This Row],[city]]))</f>
        <v>Kirkland</v>
      </c>
      <c r="C1910" t="str">
        <f>_xlfn.TEXTBEFORE(Homes[[#This Row],[statezip]]," ")</f>
        <v>WA</v>
      </c>
      <c r="D1910" s="6" t="str">
        <f>_xlfn.TEXTAFTER(Homes[[#This Row],[statezip]]," ")</f>
        <v>98033</v>
      </c>
      <c r="E1910" s="1">
        <v>481015</v>
      </c>
      <c r="F1910">
        <v>3</v>
      </c>
      <c r="G1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10" s="3" t="str">
        <f>Homes[[#This Row],[bedrooms]] &amp; " bd | " &amp; TEXT(Homes[[#This Row],[bathrooms]],"0.##") &amp; " ba"</f>
        <v>3 bd | 2.25 ba</v>
      </c>
      <c r="I1910" s="4">
        <v>1550</v>
      </c>
      <c r="J1910" s="1">
        <f>IFERROR(Homes[[#This Row],[price]]/Homes[[#This Row],[sqft_living]]," ")</f>
        <v>310.33225806451611</v>
      </c>
      <c r="K1910" s="4">
        <f>IFERROR(Homes[[#This Row],[sqft_lot]]/43560," ")</f>
        <v>0.12651515151515152</v>
      </c>
      <c r="L1910" t="str">
        <f>IF(Homes[[#This Row],[waterfront]]=1, "Yes","No")</f>
        <v>No</v>
      </c>
      <c r="M1910" s="4" t="str">
        <f>IF(Homes[[#This Row],[sqft_basement]]&gt;0, "Yes","No")</f>
        <v>No</v>
      </c>
      <c r="N1910" t="str">
        <f>CHOOSE(Homes[[#This Row],[view]]+1, "None","Fair","Good","Great","Excellent")</f>
        <v>None</v>
      </c>
      <c r="O1910" t="str">
        <f>CHOOSE(Homes[[#This Row],[condition]], "Poor","Fair","Average","Good","Excellent")</f>
        <v>Average</v>
      </c>
      <c r="P1910">
        <f ca="1">YEAR(TODAY())-Homes[[#This Row],[yr_built]]</f>
        <v>38</v>
      </c>
      <c r="Q1910">
        <v>2000</v>
      </c>
      <c r="R1910">
        <f ca="1">IF(Homes[[#This Row],[yr_renovated]]&gt;0, YEAR(TODAY())-Homes[[#This Row],[yr_renovated]], YEAR(TODAY())-Homes[[#This Row],[yr_built]])</f>
        <v>25</v>
      </c>
      <c r="S1910">
        <v>2</v>
      </c>
      <c r="T1910" s="2">
        <v>41822</v>
      </c>
      <c r="U1910" s="3">
        <v>2.25</v>
      </c>
      <c r="V1910" s="4">
        <f>IFERROR(Homes[[#This Row],[sqft_above]]+Homes[[#This Row],[sqft_basement]]," ")</f>
        <v>1550</v>
      </c>
      <c r="W1910" s="4">
        <v>5511</v>
      </c>
      <c r="X1910">
        <v>0</v>
      </c>
      <c r="Y1910">
        <v>0</v>
      </c>
      <c r="Z1910">
        <v>3</v>
      </c>
      <c r="AA1910" s="4">
        <v>1550</v>
      </c>
      <c r="AB1910" s="4">
        <v>0</v>
      </c>
      <c r="AC1910">
        <v>1987</v>
      </c>
      <c r="AD1910" t="s">
        <v>2038</v>
      </c>
      <c r="AE1910" t="s">
        <v>46</v>
      </c>
      <c r="AF1910" t="s">
        <v>55</v>
      </c>
    </row>
    <row r="1911" spans="1:32">
      <c r="A1911" t="str">
        <f>PROPER(TRIM(Homes[[#This Row],[street]]))</f>
        <v>1831 Ne 29Th Ct</v>
      </c>
      <c r="B1911" t="str">
        <f>PROPER(TRIM(Homes[[#This Row],[city]]))</f>
        <v>Renton</v>
      </c>
      <c r="C1911" t="str">
        <f>_xlfn.TEXTBEFORE(Homes[[#This Row],[statezip]]," ")</f>
        <v>WA</v>
      </c>
      <c r="D1911" s="6" t="str">
        <f>_xlfn.TEXTAFTER(Homes[[#This Row],[statezip]]," ")</f>
        <v>98056</v>
      </c>
      <c r="E1911" s="1">
        <v>481000</v>
      </c>
      <c r="F1911">
        <v>4</v>
      </c>
      <c r="G1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11" s="3" t="str">
        <f>Homes[[#This Row],[bedrooms]] &amp; " bd | " &amp; TEXT(Homes[[#This Row],[bathrooms]],"0.##") &amp; " ba"</f>
        <v>4 bd | 2.5 ba</v>
      </c>
      <c r="I1911" s="4">
        <v>2286</v>
      </c>
      <c r="J1911" s="1">
        <f>IFERROR(Homes[[#This Row],[price]]/Homes[[#This Row],[sqft_living]]," ")</f>
        <v>210.41119860017497</v>
      </c>
      <c r="K1911" s="4">
        <f>IFERROR(Homes[[#This Row],[sqft_lot]]/43560," ")</f>
        <v>0.18983011937557392</v>
      </c>
      <c r="L1911" t="str">
        <f>IF(Homes[[#This Row],[waterfront]]=1, "Yes","No")</f>
        <v>No</v>
      </c>
      <c r="M1911" s="4" t="str">
        <f>IF(Homes[[#This Row],[sqft_basement]]&gt;0, "Yes","No")</f>
        <v>No</v>
      </c>
      <c r="N1911" t="str">
        <f>CHOOSE(Homes[[#This Row],[view]]+1, "None","Fair","Good","Great","Excellent")</f>
        <v>None</v>
      </c>
      <c r="O1911" t="str">
        <f>CHOOSE(Homes[[#This Row],[condition]], "Poor","Fair","Average","Good","Excellent")</f>
        <v>Average</v>
      </c>
      <c r="P1911">
        <f ca="1">YEAR(TODAY())-Homes[[#This Row],[yr_built]]</f>
        <v>23</v>
      </c>
      <c r="Q1911">
        <v>0</v>
      </c>
      <c r="R1911">
        <f ca="1">IF(Homes[[#This Row],[yr_renovated]]&gt;0, YEAR(TODAY())-Homes[[#This Row],[yr_renovated]], YEAR(TODAY())-Homes[[#This Row],[yr_built]])</f>
        <v>23</v>
      </c>
      <c r="S1911">
        <v>2</v>
      </c>
      <c r="T1911" s="2">
        <v>41827</v>
      </c>
      <c r="U1911" s="3">
        <v>2.5</v>
      </c>
      <c r="V1911" s="4">
        <f>IFERROR(Homes[[#This Row],[sqft_above]]+Homes[[#This Row],[sqft_basement]]," ")</f>
        <v>2286</v>
      </c>
      <c r="W1911" s="4">
        <v>8269</v>
      </c>
      <c r="X1911">
        <v>0</v>
      </c>
      <c r="Y1911">
        <v>0</v>
      </c>
      <c r="Z1911">
        <v>3</v>
      </c>
      <c r="AA1911" s="4">
        <v>2286</v>
      </c>
      <c r="AB1911" s="4">
        <v>0</v>
      </c>
      <c r="AC1911">
        <v>2002</v>
      </c>
      <c r="AD1911" t="s">
        <v>2039</v>
      </c>
      <c r="AE1911" t="s">
        <v>319</v>
      </c>
      <c r="AF1911" t="s">
        <v>672</v>
      </c>
    </row>
    <row r="1912" spans="1:32">
      <c r="A1912" t="str">
        <f>PROPER(TRIM(Homes[[#This Row],[street]]))</f>
        <v>16905 33Rd Ave Sw</v>
      </c>
      <c r="B1912" t="str">
        <f>PROPER(TRIM(Homes[[#This Row],[city]]))</f>
        <v>Burien</v>
      </c>
      <c r="C1912" t="str">
        <f>_xlfn.TEXTBEFORE(Homes[[#This Row],[statezip]]," ")</f>
        <v>WA</v>
      </c>
      <c r="D1912" s="6" t="str">
        <f>_xlfn.TEXTAFTER(Homes[[#This Row],[statezip]]," ")</f>
        <v>98166</v>
      </c>
      <c r="E1912" s="1">
        <v>480000</v>
      </c>
      <c r="F1912">
        <v>4</v>
      </c>
      <c r="G1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12" s="3" t="str">
        <f>Homes[[#This Row],[bedrooms]] &amp; " bd | " &amp; TEXT(Homes[[#This Row],[bathrooms]],"0.##") &amp; " ba"</f>
        <v>4 bd | 1.75 ba</v>
      </c>
      <c r="I1912" s="4">
        <v>2220</v>
      </c>
      <c r="J1912" s="1">
        <f>IFERROR(Homes[[#This Row],[price]]/Homes[[#This Row],[sqft_living]]," ")</f>
        <v>216.21621621621622</v>
      </c>
      <c r="K1912" s="4">
        <f>IFERROR(Homes[[#This Row],[sqft_lot]]/43560," ")</f>
        <v>0.14921946740128558</v>
      </c>
      <c r="L1912" t="str">
        <f>IF(Homes[[#This Row],[waterfront]]=1, "Yes","No")</f>
        <v>No</v>
      </c>
      <c r="M1912" s="4" t="str">
        <f>IF(Homes[[#This Row],[sqft_basement]]&gt;0, "Yes","No")</f>
        <v>No</v>
      </c>
      <c r="N1912" t="str">
        <f>CHOOSE(Homes[[#This Row],[view]]+1, "None","Fair","Good","Great","Excellent")</f>
        <v>Great</v>
      </c>
      <c r="O1912" t="str">
        <f>CHOOSE(Homes[[#This Row],[condition]], "Poor","Fair","Average","Good","Excellent")</f>
        <v>Good</v>
      </c>
      <c r="P1912">
        <f ca="1">YEAR(TODAY())-Homes[[#This Row],[yr_built]]</f>
        <v>61</v>
      </c>
      <c r="Q1912">
        <v>0</v>
      </c>
      <c r="R1912">
        <f ca="1">IF(Homes[[#This Row],[yr_renovated]]&gt;0, YEAR(TODAY())-Homes[[#This Row],[yr_renovated]], YEAR(TODAY())-Homes[[#This Row],[yr_built]])</f>
        <v>61</v>
      </c>
      <c r="S1912">
        <v>2</v>
      </c>
      <c r="T1912" s="2">
        <v>41799</v>
      </c>
      <c r="U1912" s="3">
        <v>1.75</v>
      </c>
      <c r="V1912" s="4">
        <f>IFERROR(Homes[[#This Row],[sqft_above]]+Homes[[#This Row],[sqft_basement]]," ")</f>
        <v>2220</v>
      </c>
      <c r="W1912" s="4">
        <v>6500</v>
      </c>
      <c r="X1912">
        <v>0</v>
      </c>
      <c r="Y1912">
        <v>3</v>
      </c>
      <c r="Z1912">
        <v>4</v>
      </c>
      <c r="AA1912" s="4">
        <v>2220</v>
      </c>
      <c r="AB1912" s="4">
        <v>0</v>
      </c>
      <c r="AC1912">
        <v>1964</v>
      </c>
      <c r="AD1912" t="s">
        <v>2040</v>
      </c>
      <c r="AE1912" t="s">
        <v>379</v>
      </c>
      <c r="AF1912" t="s">
        <v>227</v>
      </c>
    </row>
    <row r="1913" spans="1:32">
      <c r="A1913" t="str">
        <f>PROPER(TRIM(Homes[[#This Row],[street]]))</f>
        <v>44250 Se Edgewick Rd</v>
      </c>
      <c r="B1913" t="str">
        <f>PROPER(TRIM(Homes[[#This Row],[city]]))</f>
        <v>North Bend</v>
      </c>
      <c r="C1913" t="str">
        <f>_xlfn.TEXTBEFORE(Homes[[#This Row],[statezip]]," ")</f>
        <v>WA</v>
      </c>
      <c r="D1913" s="6" t="str">
        <f>_xlfn.TEXTAFTER(Homes[[#This Row],[statezip]]," ")</f>
        <v>98045</v>
      </c>
      <c r="E1913" s="1">
        <v>480000</v>
      </c>
      <c r="F1913">
        <v>4</v>
      </c>
      <c r="G1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13" s="3" t="str">
        <f>Homes[[#This Row],[bedrooms]] &amp; " bd | " &amp; TEXT(Homes[[#This Row],[bathrooms]],"0.##") &amp; " ba"</f>
        <v>4 bd | 3.5 ba</v>
      </c>
      <c r="I1913" s="4">
        <v>3370</v>
      </c>
      <c r="J1913" s="1">
        <f>IFERROR(Homes[[#This Row],[price]]/Homes[[#This Row],[sqft_living]]," ")</f>
        <v>142.43323442136497</v>
      </c>
      <c r="K1913" s="4">
        <f>IFERROR(Homes[[#This Row],[sqft_lot]]/43560," ")</f>
        <v>10</v>
      </c>
      <c r="L1913" t="str">
        <f>IF(Homes[[#This Row],[waterfront]]=1, "Yes","No")</f>
        <v>No</v>
      </c>
      <c r="M1913" s="4" t="str">
        <f>IF(Homes[[#This Row],[sqft_basement]]&gt;0, "Yes","No")</f>
        <v>No</v>
      </c>
      <c r="N1913" t="str">
        <f>CHOOSE(Homes[[#This Row],[view]]+1, "None","Fair","Good","Great","Excellent")</f>
        <v>Great</v>
      </c>
      <c r="O1913" t="str">
        <f>CHOOSE(Homes[[#This Row],[condition]], "Poor","Fair","Average","Good","Excellent")</f>
        <v>Average</v>
      </c>
      <c r="P1913">
        <f ca="1">YEAR(TODAY())-Homes[[#This Row],[yr_built]]</f>
        <v>20</v>
      </c>
      <c r="Q1913">
        <v>0</v>
      </c>
      <c r="R1913">
        <f ca="1">IF(Homes[[#This Row],[yr_renovated]]&gt;0, YEAR(TODAY())-Homes[[#This Row],[yr_renovated]], YEAR(TODAY())-Homes[[#This Row],[yr_built]])</f>
        <v>20</v>
      </c>
      <c r="S1913">
        <v>2</v>
      </c>
      <c r="T1913" s="2">
        <v>41778</v>
      </c>
      <c r="U1913" s="3">
        <v>3.5</v>
      </c>
      <c r="V1913" s="4">
        <f>IFERROR(Homes[[#This Row],[sqft_above]]+Homes[[#This Row],[sqft_basement]]," ")</f>
        <v>3370</v>
      </c>
      <c r="W1913" s="4">
        <v>435600</v>
      </c>
      <c r="X1913">
        <v>0</v>
      </c>
      <c r="Y1913">
        <v>3</v>
      </c>
      <c r="Z1913">
        <v>3</v>
      </c>
      <c r="AA1913" s="4">
        <v>3370</v>
      </c>
      <c r="AB1913" s="4">
        <v>0</v>
      </c>
      <c r="AC1913">
        <v>2005</v>
      </c>
      <c r="AD1913" t="s">
        <v>2041</v>
      </c>
      <c r="AE1913" t="s">
        <v>624</v>
      </c>
      <c r="AF1913" t="s">
        <v>625</v>
      </c>
    </row>
    <row r="1914" spans="1:32">
      <c r="A1914" t="str">
        <f>PROPER(TRIM(Homes[[#This Row],[street]]))</f>
        <v>1006 S 286Th Pl</v>
      </c>
      <c r="B1914" t="str">
        <f>PROPER(TRIM(Homes[[#This Row],[city]]))</f>
        <v>Federal Way</v>
      </c>
      <c r="C1914" t="str">
        <f>_xlfn.TEXTBEFORE(Homes[[#This Row],[statezip]]," ")</f>
        <v>WA</v>
      </c>
      <c r="D1914" s="6" t="str">
        <f>_xlfn.TEXTAFTER(Homes[[#This Row],[statezip]]," ")</f>
        <v>98003</v>
      </c>
      <c r="E1914" s="1">
        <v>480000</v>
      </c>
      <c r="F1914">
        <v>5</v>
      </c>
      <c r="G1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14" s="3" t="str">
        <f>Homes[[#This Row],[bedrooms]] &amp; " bd | " &amp; TEXT(Homes[[#This Row],[bathrooms]],"0.##") &amp; " ba"</f>
        <v>5 bd | 2.5 ba</v>
      </c>
      <c r="I1914" s="4">
        <v>2732</v>
      </c>
      <c r="J1914" s="1">
        <f>IFERROR(Homes[[#This Row],[price]]/Homes[[#This Row],[sqft_living]]," ")</f>
        <v>175.69546120058564</v>
      </c>
      <c r="K1914" s="4">
        <f>IFERROR(Homes[[#This Row],[sqft_lot]]/43560," ")</f>
        <v>0.21808999081726355</v>
      </c>
      <c r="L1914" t="str">
        <f>IF(Homes[[#This Row],[waterfront]]=1, "Yes","No")</f>
        <v>No</v>
      </c>
      <c r="M1914" s="4" t="str">
        <f>IF(Homes[[#This Row],[sqft_basement]]&gt;0, "Yes","No")</f>
        <v>Yes</v>
      </c>
      <c r="N1914" t="str">
        <f>CHOOSE(Homes[[#This Row],[view]]+1, "None","Fair","Good","Great","Excellent")</f>
        <v>Good</v>
      </c>
      <c r="O1914" t="str">
        <f>CHOOSE(Homes[[#This Row],[condition]], "Poor","Fair","Average","Good","Excellent")</f>
        <v>Good</v>
      </c>
      <c r="P1914">
        <f ca="1">YEAR(TODAY())-Homes[[#This Row],[yr_built]]</f>
        <v>50</v>
      </c>
      <c r="Q1914">
        <v>0</v>
      </c>
      <c r="R1914">
        <f ca="1">IF(Homes[[#This Row],[yr_renovated]]&gt;0, YEAR(TODAY())-Homes[[#This Row],[yr_renovated]], YEAR(TODAY())-Homes[[#This Row],[yr_built]])</f>
        <v>50</v>
      </c>
      <c r="S1914">
        <v>1</v>
      </c>
      <c r="T1914" s="2">
        <v>41800</v>
      </c>
      <c r="U1914" s="3">
        <v>2.5</v>
      </c>
      <c r="V1914" s="4">
        <f>IFERROR(Homes[[#This Row],[sqft_above]]+Homes[[#This Row],[sqft_basement]]," ")</f>
        <v>2732</v>
      </c>
      <c r="W1914" s="4">
        <v>9500</v>
      </c>
      <c r="X1914">
        <v>0</v>
      </c>
      <c r="Y1914">
        <v>2</v>
      </c>
      <c r="Z1914">
        <v>4</v>
      </c>
      <c r="AA1914" s="4">
        <v>1870</v>
      </c>
      <c r="AB1914" s="4">
        <v>862</v>
      </c>
      <c r="AC1914">
        <v>1975</v>
      </c>
      <c r="AD1914" t="s">
        <v>2042</v>
      </c>
      <c r="AE1914" t="s">
        <v>675</v>
      </c>
      <c r="AF1914" t="s">
        <v>676</v>
      </c>
    </row>
    <row r="1915" spans="1:32">
      <c r="A1915" t="str">
        <f>PROPER(TRIM(Homes[[#This Row],[street]]))</f>
        <v>513 N 46Th St</v>
      </c>
      <c r="B1915" t="str">
        <f>PROPER(TRIM(Homes[[#This Row],[city]]))</f>
        <v>Seattle</v>
      </c>
      <c r="C1915" t="str">
        <f>_xlfn.TEXTBEFORE(Homes[[#This Row],[statezip]]," ")</f>
        <v>WA</v>
      </c>
      <c r="D1915" s="6" t="str">
        <f>_xlfn.TEXTAFTER(Homes[[#This Row],[statezip]]," ")</f>
        <v>98103</v>
      </c>
      <c r="E1915" s="1">
        <v>480000</v>
      </c>
      <c r="F1915">
        <v>3</v>
      </c>
      <c r="G1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15" s="3" t="str">
        <f>Homes[[#This Row],[bedrooms]] &amp; " bd | " &amp; TEXT(Homes[[#This Row],[bathrooms]],"0.##") &amp; " ba"</f>
        <v>3 bd | 2.5 ba</v>
      </c>
      <c r="I1915" s="4">
        <v>1250</v>
      </c>
      <c r="J1915" s="1">
        <f>IFERROR(Homes[[#This Row],[price]]/Homes[[#This Row],[sqft_living]]," ")</f>
        <v>384</v>
      </c>
      <c r="K1915" s="4">
        <f>IFERROR(Homes[[#This Row],[sqft_lot]]/43560," ")</f>
        <v>2.5321395775941231E-2</v>
      </c>
      <c r="L1915" t="str">
        <f>IF(Homes[[#This Row],[waterfront]]=1, "Yes","No")</f>
        <v>No</v>
      </c>
      <c r="M1915" s="4" t="str">
        <f>IF(Homes[[#This Row],[sqft_basement]]&gt;0, "Yes","No")</f>
        <v>No</v>
      </c>
      <c r="N1915" t="str">
        <f>CHOOSE(Homes[[#This Row],[view]]+1, "None","Fair","Good","Great","Excellent")</f>
        <v>Good</v>
      </c>
      <c r="O1915" t="str">
        <f>CHOOSE(Homes[[#This Row],[condition]], "Poor","Fair","Average","Good","Excellent")</f>
        <v>Average</v>
      </c>
      <c r="P1915">
        <f ca="1">YEAR(TODAY())-Homes[[#This Row],[yr_built]]</f>
        <v>20</v>
      </c>
      <c r="Q1915">
        <v>0</v>
      </c>
      <c r="R1915">
        <f ca="1">IF(Homes[[#This Row],[yr_renovated]]&gt;0, YEAR(TODAY())-Homes[[#This Row],[yr_renovated]], YEAR(TODAY())-Homes[[#This Row],[yr_built]])</f>
        <v>20</v>
      </c>
      <c r="S1915">
        <v>3</v>
      </c>
      <c r="T1915" s="2">
        <v>41802</v>
      </c>
      <c r="U1915" s="3">
        <v>2.5</v>
      </c>
      <c r="V1915" s="4">
        <f>IFERROR(Homes[[#This Row],[sqft_above]]+Homes[[#This Row],[sqft_basement]]," ")</f>
        <v>1250</v>
      </c>
      <c r="W1915" s="4">
        <v>1103</v>
      </c>
      <c r="X1915">
        <v>0</v>
      </c>
      <c r="Y1915">
        <v>2</v>
      </c>
      <c r="Z1915">
        <v>3</v>
      </c>
      <c r="AA1915" s="4">
        <v>1250</v>
      </c>
      <c r="AB1915" s="4">
        <v>0</v>
      </c>
      <c r="AC1915">
        <v>2005</v>
      </c>
      <c r="AD1915" t="s">
        <v>2043</v>
      </c>
      <c r="AE1915" t="s">
        <v>49</v>
      </c>
      <c r="AF1915" t="s">
        <v>172</v>
      </c>
    </row>
    <row r="1916" spans="1:32">
      <c r="A1916" t="str">
        <f>PROPER(TRIM(Homes[[#This Row],[street]]))</f>
        <v>4103 37Th Ave Sw</v>
      </c>
      <c r="B1916" t="str">
        <f>PROPER(TRIM(Homes[[#This Row],[city]]))</f>
        <v>Seattle</v>
      </c>
      <c r="C1916" t="str">
        <f>_xlfn.TEXTBEFORE(Homes[[#This Row],[statezip]]," ")</f>
        <v>WA</v>
      </c>
      <c r="D1916" s="6" t="str">
        <f>_xlfn.TEXTAFTER(Homes[[#This Row],[statezip]]," ")</f>
        <v>98126</v>
      </c>
      <c r="E1916" s="1">
        <v>480000</v>
      </c>
      <c r="F1916">
        <v>3</v>
      </c>
      <c r="G1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16" s="3" t="str">
        <f>Homes[[#This Row],[bedrooms]] &amp; " bd | " &amp; TEXT(Homes[[#This Row],[bathrooms]],"0.##") &amp; " ba"</f>
        <v>3 bd | 1. ba</v>
      </c>
      <c r="I1916" s="4">
        <v>1150</v>
      </c>
      <c r="J1916" s="1">
        <f>IFERROR(Homes[[#This Row],[price]]/Homes[[#This Row],[sqft_living]]," ")</f>
        <v>417.39130434782606</v>
      </c>
      <c r="K1916" s="4">
        <f>IFERROR(Homes[[#This Row],[sqft_lot]]/43560," ")</f>
        <v>0.11352157943067034</v>
      </c>
      <c r="L1916" t="str">
        <f>IF(Homes[[#This Row],[waterfront]]=1, "Yes","No")</f>
        <v>No</v>
      </c>
      <c r="M1916" s="4" t="str">
        <f>IF(Homes[[#This Row],[sqft_basement]]&gt;0, "Yes","No")</f>
        <v>No</v>
      </c>
      <c r="N1916" t="str">
        <f>CHOOSE(Homes[[#This Row],[view]]+1, "None","Fair","Good","Great","Excellent")</f>
        <v>Good</v>
      </c>
      <c r="O1916" t="str">
        <f>CHOOSE(Homes[[#This Row],[condition]], "Poor","Fair","Average","Good","Excellent")</f>
        <v>Average</v>
      </c>
      <c r="P1916">
        <f ca="1">YEAR(TODAY())-Homes[[#This Row],[yr_built]]</f>
        <v>82</v>
      </c>
      <c r="Q1916">
        <v>2002</v>
      </c>
      <c r="R1916">
        <f ca="1">IF(Homes[[#This Row],[yr_renovated]]&gt;0, YEAR(TODAY())-Homes[[#This Row],[yr_renovated]], YEAR(TODAY())-Homes[[#This Row],[yr_built]])</f>
        <v>23</v>
      </c>
      <c r="S1916">
        <v>1</v>
      </c>
      <c r="T1916" s="2">
        <v>41786</v>
      </c>
      <c r="U1916" s="3">
        <v>1</v>
      </c>
      <c r="V1916" s="4">
        <f>IFERROR(Homes[[#This Row],[sqft_above]]+Homes[[#This Row],[sqft_basement]]," ")</f>
        <v>1150</v>
      </c>
      <c r="W1916" s="4">
        <v>4945</v>
      </c>
      <c r="X1916">
        <v>0</v>
      </c>
      <c r="Y1916">
        <v>2</v>
      </c>
      <c r="Z1916">
        <v>3</v>
      </c>
      <c r="AA1916" s="4">
        <v>1150</v>
      </c>
      <c r="AB1916" s="4">
        <v>0</v>
      </c>
      <c r="AC1916">
        <v>1943</v>
      </c>
      <c r="AD1916" t="s">
        <v>2044</v>
      </c>
      <c r="AE1916" t="s">
        <v>49</v>
      </c>
      <c r="AF1916" t="s">
        <v>434</v>
      </c>
    </row>
    <row r="1917" spans="1:32">
      <c r="A1917" t="str">
        <f>PROPER(TRIM(Homes[[#This Row],[street]]))</f>
        <v>305 158Th Pl Se</v>
      </c>
      <c r="B1917" t="str">
        <f>PROPER(TRIM(Homes[[#This Row],[city]]))</f>
        <v>Bellevue</v>
      </c>
      <c r="C1917" t="str">
        <f>_xlfn.TEXTBEFORE(Homes[[#This Row],[statezip]]," ")</f>
        <v>WA</v>
      </c>
      <c r="D1917" s="6" t="str">
        <f>_xlfn.TEXTAFTER(Homes[[#This Row],[statezip]]," ")</f>
        <v>98008</v>
      </c>
      <c r="E1917" s="1">
        <v>480000</v>
      </c>
      <c r="F1917">
        <v>3</v>
      </c>
      <c r="G1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17" s="3" t="str">
        <f>Homes[[#This Row],[bedrooms]] &amp; " bd | " &amp; TEXT(Homes[[#This Row],[bathrooms]],"0.##") &amp; " ba"</f>
        <v>3 bd | 2.25 ba</v>
      </c>
      <c r="I1917" s="4">
        <v>1680</v>
      </c>
      <c r="J1917" s="1">
        <f>IFERROR(Homes[[#This Row],[price]]/Homes[[#This Row],[sqft_living]]," ")</f>
        <v>285.71428571428572</v>
      </c>
      <c r="K1917" s="4">
        <f>IFERROR(Homes[[#This Row],[sqft_lot]]/43560," ")</f>
        <v>0.20867768595041322</v>
      </c>
      <c r="L1917" t="str">
        <f>IF(Homes[[#This Row],[waterfront]]=1, "Yes","No")</f>
        <v>No</v>
      </c>
      <c r="M1917" s="4" t="str">
        <f>IF(Homes[[#This Row],[sqft_basement]]&gt;0, "Yes","No")</f>
        <v>Yes</v>
      </c>
      <c r="N1917" t="str">
        <f>CHOOSE(Homes[[#This Row],[view]]+1, "None","Fair","Good","Great","Excellent")</f>
        <v>None</v>
      </c>
      <c r="O1917" t="str">
        <f>CHOOSE(Homes[[#This Row],[condition]], "Poor","Fair","Average","Good","Excellent")</f>
        <v>Good</v>
      </c>
      <c r="P1917">
        <f ca="1">YEAR(TODAY())-Homes[[#This Row],[yr_built]]</f>
        <v>66</v>
      </c>
      <c r="Q1917">
        <v>0</v>
      </c>
      <c r="R1917">
        <f ca="1">IF(Homes[[#This Row],[yr_renovated]]&gt;0, YEAR(TODAY())-Homes[[#This Row],[yr_renovated]], YEAR(TODAY())-Homes[[#This Row],[yr_built]])</f>
        <v>66</v>
      </c>
      <c r="S1917">
        <v>1</v>
      </c>
      <c r="T1917" s="2">
        <v>41827</v>
      </c>
      <c r="U1917" s="3">
        <v>2.25</v>
      </c>
      <c r="V1917" s="4">
        <f>IFERROR(Homes[[#This Row],[sqft_above]]+Homes[[#This Row],[sqft_basement]]," ")</f>
        <v>1680</v>
      </c>
      <c r="W1917" s="4">
        <v>9090</v>
      </c>
      <c r="X1917">
        <v>0</v>
      </c>
      <c r="Y1917">
        <v>0</v>
      </c>
      <c r="Z1917">
        <v>4</v>
      </c>
      <c r="AA1917" s="4">
        <v>1130</v>
      </c>
      <c r="AB1917" s="4">
        <v>550</v>
      </c>
      <c r="AC1917">
        <v>1959</v>
      </c>
      <c r="AD1917" t="s">
        <v>2045</v>
      </c>
      <c r="AE1917" t="s">
        <v>33</v>
      </c>
      <c r="AF1917" t="s">
        <v>53</v>
      </c>
    </row>
    <row r="1918" spans="1:32">
      <c r="A1918" t="str">
        <f>PROPER(TRIM(Homes[[#This Row],[street]]))</f>
        <v>18713 66Th Ave Ne</v>
      </c>
      <c r="B1918" t="str">
        <f>PROPER(TRIM(Homes[[#This Row],[city]]))</f>
        <v>Kenmore</v>
      </c>
      <c r="C1918" t="str">
        <f>_xlfn.TEXTBEFORE(Homes[[#This Row],[statezip]]," ")</f>
        <v>WA</v>
      </c>
      <c r="D1918" s="6" t="str">
        <f>_xlfn.TEXTAFTER(Homes[[#This Row],[statezip]]," ")</f>
        <v>98028</v>
      </c>
      <c r="E1918" s="1">
        <v>480000</v>
      </c>
      <c r="F1918">
        <v>4</v>
      </c>
      <c r="G1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18" s="3" t="str">
        <f>Homes[[#This Row],[bedrooms]] &amp; " bd | " &amp; TEXT(Homes[[#This Row],[bathrooms]],"0.##") &amp; " ba"</f>
        <v>4 bd | 3. ba</v>
      </c>
      <c r="I1918" s="4">
        <v>2440</v>
      </c>
      <c r="J1918" s="1">
        <f>IFERROR(Homes[[#This Row],[price]]/Homes[[#This Row],[sqft_living]]," ")</f>
        <v>196.72131147540983</v>
      </c>
      <c r="K1918" s="4">
        <f>IFERROR(Homes[[#This Row],[sqft_lot]]/43560," ")</f>
        <v>0.22185491276400368</v>
      </c>
      <c r="L1918" t="str">
        <f>IF(Homes[[#This Row],[waterfront]]=1, "Yes","No")</f>
        <v>No</v>
      </c>
      <c r="M1918" s="4" t="str">
        <f>IF(Homes[[#This Row],[sqft_basement]]&gt;0, "Yes","No")</f>
        <v>Yes</v>
      </c>
      <c r="N1918" t="str">
        <f>CHOOSE(Homes[[#This Row],[view]]+1, "None","Fair","Good","Great","Excellent")</f>
        <v>None</v>
      </c>
      <c r="O1918" t="str">
        <f>CHOOSE(Homes[[#This Row],[condition]], "Poor","Fair","Average","Good","Excellent")</f>
        <v>Average</v>
      </c>
      <c r="P1918">
        <f ca="1">YEAR(TODAY())-Homes[[#This Row],[yr_built]]</f>
        <v>44</v>
      </c>
      <c r="Q1918">
        <v>2013</v>
      </c>
      <c r="R1918">
        <f ca="1">IF(Homes[[#This Row],[yr_renovated]]&gt;0, YEAR(TODAY())-Homes[[#This Row],[yr_renovated]], YEAR(TODAY())-Homes[[#This Row],[yr_built]])</f>
        <v>12</v>
      </c>
      <c r="S1918">
        <v>2</v>
      </c>
      <c r="T1918" s="2">
        <v>41820</v>
      </c>
      <c r="U1918" s="3">
        <v>3</v>
      </c>
      <c r="V1918" s="4">
        <f>IFERROR(Homes[[#This Row],[sqft_above]]+Homes[[#This Row],[sqft_basement]]," ")</f>
        <v>2440</v>
      </c>
      <c r="W1918" s="4">
        <v>9664</v>
      </c>
      <c r="X1918">
        <v>0</v>
      </c>
      <c r="Y1918">
        <v>0</v>
      </c>
      <c r="Z1918">
        <v>3</v>
      </c>
      <c r="AA1918" s="4">
        <v>1890</v>
      </c>
      <c r="AB1918" s="4">
        <v>550</v>
      </c>
      <c r="AC1918">
        <v>1981</v>
      </c>
      <c r="AD1918" t="s">
        <v>2046</v>
      </c>
      <c r="AE1918" t="s">
        <v>329</v>
      </c>
      <c r="AF1918" t="s">
        <v>330</v>
      </c>
    </row>
    <row r="1919" spans="1:32">
      <c r="A1919" t="str">
        <f>PROPER(TRIM(Homes[[#This Row],[street]]))</f>
        <v>28030 185Th Pl Se</v>
      </c>
      <c r="B1919" t="str">
        <f>PROPER(TRIM(Homes[[#This Row],[city]]))</f>
        <v>Kent</v>
      </c>
      <c r="C1919" t="str">
        <f>_xlfn.TEXTBEFORE(Homes[[#This Row],[statezip]]," ")</f>
        <v>WA</v>
      </c>
      <c r="D1919" s="6" t="str">
        <f>_xlfn.TEXTAFTER(Homes[[#This Row],[statezip]]," ")</f>
        <v>98042</v>
      </c>
      <c r="E1919" s="1">
        <v>480000</v>
      </c>
      <c r="F1919">
        <v>4</v>
      </c>
      <c r="G1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19" s="3" t="str">
        <f>Homes[[#This Row],[bedrooms]] &amp; " bd | " &amp; TEXT(Homes[[#This Row],[bathrooms]],"0.##") &amp; " ba"</f>
        <v>4 bd | 2.25 ba</v>
      </c>
      <c r="I1919" s="4">
        <v>3250</v>
      </c>
      <c r="J1919" s="1">
        <f>IFERROR(Homes[[#This Row],[price]]/Homes[[#This Row],[sqft_living]]," ")</f>
        <v>147.69230769230768</v>
      </c>
      <c r="K1919" s="4">
        <f>IFERROR(Homes[[#This Row],[sqft_lot]]/43560," ")</f>
        <v>0.78725895316804406</v>
      </c>
      <c r="L1919" t="str">
        <f>IF(Homes[[#This Row],[waterfront]]=1, "Yes","No")</f>
        <v>No</v>
      </c>
      <c r="M1919" s="4" t="str">
        <f>IF(Homes[[#This Row],[sqft_basement]]&gt;0, "Yes","No")</f>
        <v>No</v>
      </c>
      <c r="N1919" t="str">
        <f>CHOOSE(Homes[[#This Row],[view]]+1, "None","Fair","Good","Great","Excellent")</f>
        <v>None</v>
      </c>
      <c r="O1919" t="str">
        <f>CHOOSE(Homes[[#This Row],[condition]], "Poor","Fair","Average","Good","Excellent")</f>
        <v>Good</v>
      </c>
      <c r="P1919">
        <f ca="1">YEAR(TODAY())-Homes[[#This Row],[yr_built]]</f>
        <v>42</v>
      </c>
      <c r="Q1919">
        <v>0</v>
      </c>
      <c r="R1919">
        <f ca="1">IF(Homes[[#This Row],[yr_renovated]]&gt;0, YEAR(TODAY())-Homes[[#This Row],[yr_renovated]], YEAR(TODAY())-Homes[[#This Row],[yr_built]])</f>
        <v>42</v>
      </c>
      <c r="S1919">
        <v>2</v>
      </c>
      <c r="T1919" s="2">
        <v>41781</v>
      </c>
      <c r="U1919" s="3">
        <v>2.25</v>
      </c>
      <c r="V1919" s="4">
        <f>IFERROR(Homes[[#This Row],[sqft_above]]+Homes[[#This Row],[sqft_basement]]," ")</f>
        <v>3250</v>
      </c>
      <c r="W1919" s="4">
        <v>34293</v>
      </c>
      <c r="X1919">
        <v>0</v>
      </c>
      <c r="Y1919">
        <v>0</v>
      </c>
      <c r="Z1919">
        <v>4</v>
      </c>
      <c r="AA1919" s="4">
        <v>3250</v>
      </c>
      <c r="AB1919" s="4">
        <v>0</v>
      </c>
      <c r="AC1919">
        <v>1983</v>
      </c>
      <c r="AD1919" t="s">
        <v>2047</v>
      </c>
      <c r="AE1919" t="s">
        <v>1392</v>
      </c>
      <c r="AF1919" t="s">
        <v>85</v>
      </c>
    </row>
    <row r="1920" spans="1:32">
      <c r="A1920" t="str">
        <f>PROPER(TRIM(Homes[[#This Row],[street]]))</f>
        <v>12570 Se 72Nd St</v>
      </c>
      <c r="B1920" t="str">
        <f>PROPER(TRIM(Homes[[#This Row],[city]]))</f>
        <v>Newcastle</v>
      </c>
      <c r="C1920" t="str">
        <f>_xlfn.TEXTBEFORE(Homes[[#This Row],[statezip]]," ")</f>
        <v>WA</v>
      </c>
      <c r="D1920" s="6" t="str">
        <f>_xlfn.TEXTAFTER(Homes[[#This Row],[statezip]]," ")</f>
        <v>98056</v>
      </c>
      <c r="E1920" s="1">
        <v>480000</v>
      </c>
      <c r="F1920">
        <v>5</v>
      </c>
      <c r="G1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20" s="3" t="str">
        <f>Homes[[#This Row],[bedrooms]] &amp; " bd | " &amp; TEXT(Homes[[#This Row],[bathrooms]],"0.##") &amp; " ba"</f>
        <v>5 bd | 2.75 ba</v>
      </c>
      <c r="I1920" s="4">
        <v>2550</v>
      </c>
      <c r="J1920" s="1">
        <f>IFERROR(Homes[[#This Row],[price]]/Homes[[#This Row],[sqft_living]]," ")</f>
        <v>188.23529411764707</v>
      </c>
      <c r="K1920" s="4">
        <f>IFERROR(Homes[[#This Row],[sqft_lot]]/43560," ")</f>
        <v>0.17734159779614325</v>
      </c>
      <c r="L1920" t="str">
        <f>IF(Homes[[#This Row],[waterfront]]=1, "Yes","No")</f>
        <v>No</v>
      </c>
      <c r="M1920" s="4" t="str">
        <f>IF(Homes[[#This Row],[sqft_basement]]&gt;0, "Yes","No")</f>
        <v>Yes</v>
      </c>
      <c r="N1920" t="str">
        <f>CHOOSE(Homes[[#This Row],[view]]+1, "None","Fair","Good","Great","Excellent")</f>
        <v>None</v>
      </c>
      <c r="O1920" t="str">
        <f>CHOOSE(Homes[[#This Row],[condition]], "Poor","Fair","Average","Good","Excellent")</f>
        <v>Excellent</v>
      </c>
      <c r="P1920">
        <f ca="1">YEAR(TODAY())-Homes[[#This Row],[yr_built]]</f>
        <v>58</v>
      </c>
      <c r="Q1920">
        <v>0</v>
      </c>
      <c r="R1920">
        <f ca="1">IF(Homes[[#This Row],[yr_renovated]]&gt;0, YEAR(TODAY())-Homes[[#This Row],[yr_renovated]], YEAR(TODAY())-Homes[[#This Row],[yr_built]])</f>
        <v>58</v>
      </c>
      <c r="S1920">
        <v>1</v>
      </c>
      <c r="T1920" s="2">
        <v>41829</v>
      </c>
      <c r="U1920" s="3">
        <v>2.75</v>
      </c>
      <c r="V1920" s="4">
        <f>IFERROR(Homes[[#This Row],[sqft_above]]+Homes[[#This Row],[sqft_basement]]," ")</f>
        <v>2550</v>
      </c>
      <c r="W1920" s="4">
        <v>7725</v>
      </c>
      <c r="X1920">
        <v>0</v>
      </c>
      <c r="Y1920">
        <v>0</v>
      </c>
      <c r="Z1920">
        <v>5</v>
      </c>
      <c r="AA1920" s="4">
        <v>1390</v>
      </c>
      <c r="AB1920" s="4">
        <v>1160</v>
      </c>
      <c r="AC1920">
        <v>1967</v>
      </c>
      <c r="AD1920" t="s">
        <v>2048</v>
      </c>
      <c r="AE1920" t="s">
        <v>281</v>
      </c>
      <c r="AF1920" t="s">
        <v>672</v>
      </c>
    </row>
    <row r="1921" spans="1:32">
      <c r="A1921" t="str">
        <f>PROPER(TRIM(Homes[[#This Row],[street]]))</f>
        <v>13341 12Th Ave Ne</v>
      </c>
      <c r="B1921" t="str">
        <f>PROPER(TRIM(Homes[[#This Row],[city]]))</f>
        <v>Seattle</v>
      </c>
      <c r="C1921" t="str">
        <f>_xlfn.TEXTBEFORE(Homes[[#This Row],[statezip]]," ")</f>
        <v>WA</v>
      </c>
      <c r="D1921" s="6" t="str">
        <f>_xlfn.TEXTAFTER(Homes[[#This Row],[statezip]]," ")</f>
        <v>98125</v>
      </c>
      <c r="E1921" s="1">
        <v>480000</v>
      </c>
      <c r="F1921">
        <v>3</v>
      </c>
      <c r="G1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21" s="3" t="str">
        <f>Homes[[#This Row],[bedrooms]] &amp; " bd | " &amp; TEXT(Homes[[#This Row],[bathrooms]],"0.##") &amp; " ba"</f>
        <v>3 bd | 2. ba</v>
      </c>
      <c r="I1921" s="4">
        <v>1470</v>
      </c>
      <c r="J1921" s="1">
        <f>IFERROR(Homes[[#This Row],[price]]/Homes[[#This Row],[sqft_living]]," ")</f>
        <v>326.53061224489795</v>
      </c>
      <c r="K1921" s="4">
        <f>IFERROR(Homes[[#This Row],[sqft_lot]]/43560," ")</f>
        <v>0.2307621671258035</v>
      </c>
      <c r="L1921" t="str">
        <f>IF(Homes[[#This Row],[waterfront]]=1, "Yes","No")</f>
        <v>No</v>
      </c>
      <c r="M1921" s="4" t="str">
        <f>IF(Homes[[#This Row],[sqft_basement]]&gt;0, "Yes","No")</f>
        <v>No</v>
      </c>
      <c r="N1921" t="str">
        <f>CHOOSE(Homes[[#This Row],[view]]+1, "None","Fair","Good","Great","Excellent")</f>
        <v>None</v>
      </c>
      <c r="O1921" t="str">
        <f>CHOOSE(Homes[[#This Row],[condition]], "Poor","Fair","Average","Good","Excellent")</f>
        <v>Good</v>
      </c>
      <c r="P1921">
        <f ca="1">YEAR(TODAY())-Homes[[#This Row],[yr_built]]</f>
        <v>69</v>
      </c>
      <c r="Q1921">
        <v>0</v>
      </c>
      <c r="R1921">
        <f ca="1">IF(Homes[[#This Row],[yr_renovated]]&gt;0, YEAR(TODAY())-Homes[[#This Row],[yr_renovated]], YEAR(TODAY())-Homes[[#This Row],[yr_built]])</f>
        <v>69</v>
      </c>
      <c r="S1921">
        <v>1</v>
      </c>
      <c r="T1921" s="2">
        <v>41822</v>
      </c>
      <c r="U1921" s="3">
        <v>2</v>
      </c>
      <c r="V1921" s="4">
        <f>IFERROR(Homes[[#This Row],[sqft_above]]+Homes[[#This Row],[sqft_basement]]," ")</f>
        <v>1470</v>
      </c>
      <c r="W1921" s="4">
        <v>10052</v>
      </c>
      <c r="X1921">
        <v>0</v>
      </c>
      <c r="Y1921">
        <v>0</v>
      </c>
      <c r="Z1921">
        <v>4</v>
      </c>
      <c r="AA1921" s="4">
        <v>1470</v>
      </c>
      <c r="AB1921" s="4">
        <v>0</v>
      </c>
      <c r="AC1921">
        <v>1956</v>
      </c>
      <c r="AD1921" t="s">
        <v>2049</v>
      </c>
      <c r="AE1921" t="s">
        <v>49</v>
      </c>
      <c r="AF1921" t="s">
        <v>150</v>
      </c>
    </row>
    <row r="1922" spans="1:32">
      <c r="A1922" t="str">
        <f>PROPER(TRIM(Homes[[#This Row],[street]]))</f>
        <v>4422 Woodlawn Ave N</v>
      </c>
      <c r="B1922" t="str">
        <f>PROPER(TRIM(Homes[[#This Row],[city]]))</f>
        <v>Seattle</v>
      </c>
      <c r="C1922" t="str">
        <f>_xlfn.TEXTBEFORE(Homes[[#This Row],[statezip]]," ")</f>
        <v>WA</v>
      </c>
      <c r="D1922" s="6" t="str">
        <f>_xlfn.TEXTAFTER(Homes[[#This Row],[statezip]]," ")</f>
        <v>98103</v>
      </c>
      <c r="E1922" s="1">
        <v>480000</v>
      </c>
      <c r="F1922">
        <v>2</v>
      </c>
      <c r="G1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22" s="3" t="str">
        <f>Homes[[#This Row],[bedrooms]] &amp; " bd | " &amp; TEXT(Homes[[#This Row],[bathrooms]],"0.##") &amp; " ba"</f>
        <v>2 bd | 1. ba</v>
      </c>
      <c r="I1922" s="4">
        <v>1500</v>
      </c>
      <c r="J1922" s="1">
        <f>IFERROR(Homes[[#This Row],[price]]/Homes[[#This Row],[sqft_living]]," ")</f>
        <v>320</v>
      </c>
      <c r="K1922" s="4">
        <f>IFERROR(Homes[[#This Row],[sqft_lot]]/43560," ")</f>
        <v>7.8512396694214878E-2</v>
      </c>
      <c r="L1922" t="str">
        <f>IF(Homes[[#This Row],[waterfront]]=1, "Yes","No")</f>
        <v>No</v>
      </c>
      <c r="M1922" s="4" t="str">
        <f>IF(Homes[[#This Row],[sqft_basement]]&gt;0, "Yes","No")</f>
        <v>No</v>
      </c>
      <c r="N1922" t="str">
        <f>CHOOSE(Homes[[#This Row],[view]]+1, "None","Fair","Good","Great","Excellent")</f>
        <v>None</v>
      </c>
      <c r="O1922" t="str">
        <f>CHOOSE(Homes[[#This Row],[condition]], "Poor","Fair","Average","Good","Excellent")</f>
        <v>Average</v>
      </c>
      <c r="P1922">
        <f ca="1">YEAR(TODAY())-Homes[[#This Row],[yr_built]]</f>
        <v>123</v>
      </c>
      <c r="Q1922">
        <v>0</v>
      </c>
      <c r="R1922">
        <f ca="1">IF(Homes[[#This Row],[yr_renovated]]&gt;0, YEAR(TODAY())-Homes[[#This Row],[yr_renovated]], YEAR(TODAY())-Homes[[#This Row],[yr_built]])</f>
        <v>123</v>
      </c>
      <c r="S1922">
        <v>1</v>
      </c>
      <c r="T1922" s="2">
        <v>41817</v>
      </c>
      <c r="U1922" s="3">
        <v>1</v>
      </c>
      <c r="V1922" s="4">
        <f>IFERROR(Homes[[#This Row],[sqft_above]]+Homes[[#This Row],[sqft_basement]]," ")</f>
        <v>1500</v>
      </c>
      <c r="W1922" s="4">
        <v>3420</v>
      </c>
      <c r="X1922">
        <v>0</v>
      </c>
      <c r="Y1922">
        <v>0</v>
      </c>
      <c r="Z1922">
        <v>3</v>
      </c>
      <c r="AA1922" s="4">
        <v>1500</v>
      </c>
      <c r="AB1922" s="4">
        <v>0</v>
      </c>
      <c r="AC1922">
        <v>1902</v>
      </c>
      <c r="AD1922" t="s">
        <v>2050</v>
      </c>
      <c r="AE1922" t="s">
        <v>49</v>
      </c>
      <c r="AF1922" t="s">
        <v>172</v>
      </c>
    </row>
    <row r="1923" spans="1:32">
      <c r="A1923" t="str">
        <f>PROPER(TRIM(Homes[[#This Row],[street]]))</f>
        <v>2612 49Th Ave Sw</v>
      </c>
      <c r="B1923" t="str">
        <f>PROPER(TRIM(Homes[[#This Row],[city]]))</f>
        <v>Seattle</v>
      </c>
      <c r="C1923" t="str">
        <f>_xlfn.TEXTBEFORE(Homes[[#This Row],[statezip]]," ")</f>
        <v>WA</v>
      </c>
      <c r="D1923" s="6" t="str">
        <f>_xlfn.TEXTAFTER(Homes[[#This Row],[statezip]]," ")</f>
        <v>98116</v>
      </c>
      <c r="E1923" s="1">
        <v>480000</v>
      </c>
      <c r="F1923">
        <v>4</v>
      </c>
      <c r="G1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23" s="3" t="str">
        <f>Homes[[#This Row],[bedrooms]] &amp; " bd | " &amp; TEXT(Homes[[#This Row],[bathrooms]],"0.##") &amp; " ba"</f>
        <v>4 bd | 2.75 ba</v>
      </c>
      <c r="I1923" s="4">
        <v>2050</v>
      </c>
      <c r="J1923" s="1">
        <f>IFERROR(Homes[[#This Row],[price]]/Homes[[#This Row],[sqft_living]]," ")</f>
        <v>234.14634146341464</v>
      </c>
      <c r="K1923" s="4">
        <f>IFERROR(Homes[[#This Row],[sqft_lot]]/43560," ")</f>
        <v>9.0909090909090912E-2</v>
      </c>
      <c r="L1923" t="str">
        <f>IF(Homes[[#This Row],[waterfront]]=1, "Yes","No")</f>
        <v>No</v>
      </c>
      <c r="M1923" s="4" t="str">
        <f>IF(Homes[[#This Row],[sqft_basement]]&gt;0, "Yes","No")</f>
        <v>Yes</v>
      </c>
      <c r="N1923" t="str">
        <f>CHOOSE(Homes[[#This Row],[view]]+1, "None","Fair","Good","Great","Excellent")</f>
        <v>None</v>
      </c>
      <c r="O1923" t="str">
        <f>CHOOSE(Homes[[#This Row],[condition]], "Poor","Fair","Average","Good","Excellent")</f>
        <v>Good</v>
      </c>
      <c r="P1923">
        <f ca="1">YEAR(TODAY())-Homes[[#This Row],[yr_built]]</f>
        <v>39</v>
      </c>
      <c r="Q1923">
        <v>0</v>
      </c>
      <c r="R1923">
        <f ca="1">IF(Homes[[#This Row],[yr_renovated]]&gt;0, YEAR(TODAY())-Homes[[#This Row],[yr_renovated]], YEAR(TODAY())-Homes[[#This Row],[yr_built]])</f>
        <v>39</v>
      </c>
      <c r="S1923">
        <v>1</v>
      </c>
      <c r="T1923" s="2">
        <v>41779</v>
      </c>
      <c r="U1923" s="3">
        <v>2.75</v>
      </c>
      <c r="V1923" s="4">
        <f>IFERROR(Homes[[#This Row],[sqft_above]]+Homes[[#This Row],[sqft_basement]]," ")</f>
        <v>2050</v>
      </c>
      <c r="W1923" s="4">
        <v>3960</v>
      </c>
      <c r="X1923">
        <v>0</v>
      </c>
      <c r="Y1923">
        <v>0</v>
      </c>
      <c r="Z1923">
        <v>4</v>
      </c>
      <c r="AA1923" s="4">
        <v>1180</v>
      </c>
      <c r="AB1923" s="4">
        <v>870</v>
      </c>
      <c r="AC1923">
        <v>1986</v>
      </c>
      <c r="AD1923" t="s">
        <v>2051</v>
      </c>
      <c r="AE1923" t="s">
        <v>49</v>
      </c>
      <c r="AF1923" t="s">
        <v>192</v>
      </c>
    </row>
    <row r="1924" spans="1:32">
      <c r="A1924" t="str">
        <f>PROPER(TRIM(Homes[[#This Row],[street]]))</f>
        <v>7520 Jones Ave Nw</v>
      </c>
      <c r="B1924" t="str">
        <f>PROPER(TRIM(Homes[[#This Row],[city]]))</f>
        <v>Seattle</v>
      </c>
      <c r="C1924" t="str">
        <f>_xlfn.TEXTBEFORE(Homes[[#This Row],[statezip]]," ")</f>
        <v>WA</v>
      </c>
      <c r="D1924" s="6" t="str">
        <f>_xlfn.TEXTAFTER(Homes[[#This Row],[statezip]]," ")</f>
        <v>98117</v>
      </c>
      <c r="E1924" s="1">
        <v>480000</v>
      </c>
      <c r="F1924">
        <v>4</v>
      </c>
      <c r="G1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24" s="3" t="str">
        <f>Homes[[#This Row],[bedrooms]] &amp; " bd | " &amp; TEXT(Homes[[#This Row],[bathrooms]],"0.##") &amp; " ba"</f>
        <v>4 bd | 1. ba</v>
      </c>
      <c r="I1924" s="4">
        <v>2080</v>
      </c>
      <c r="J1924" s="1">
        <f>IFERROR(Homes[[#This Row],[price]]/Homes[[#This Row],[sqft_living]]," ")</f>
        <v>230.76923076923077</v>
      </c>
      <c r="K1924" s="4">
        <f>IFERROR(Homes[[#This Row],[sqft_lot]]/43560," ")</f>
        <v>0.12626262626262627</v>
      </c>
      <c r="L1924" t="str">
        <f>IF(Homes[[#This Row],[waterfront]]=1, "Yes","No")</f>
        <v>No</v>
      </c>
      <c r="M1924" s="4" t="str">
        <f>IF(Homes[[#This Row],[sqft_basement]]&gt;0, "Yes","No")</f>
        <v>Yes</v>
      </c>
      <c r="N1924" t="str">
        <f>CHOOSE(Homes[[#This Row],[view]]+1, "None","Fair","Good","Great","Excellent")</f>
        <v>None</v>
      </c>
      <c r="O1924" t="str">
        <f>CHOOSE(Homes[[#This Row],[condition]], "Poor","Fair","Average","Good","Excellent")</f>
        <v>Average</v>
      </c>
      <c r="P1924">
        <f ca="1">YEAR(TODAY())-Homes[[#This Row],[yr_built]]</f>
        <v>84</v>
      </c>
      <c r="Q1924">
        <v>1994</v>
      </c>
      <c r="R1924">
        <f ca="1">IF(Homes[[#This Row],[yr_renovated]]&gt;0, YEAR(TODAY())-Homes[[#This Row],[yr_renovated]], YEAR(TODAY())-Homes[[#This Row],[yr_built]])</f>
        <v>31</v>
      </c>
      <c r="S1924">
        <v>1</v>
      </c>
      <c r="T1924" s="2">
        <v>41810</v>
      </c>
      <c r="U1924" s="3">
        <v>1</v>
      </c>
      <c r="V1924" s="4">
        <f>IFERROR(Homes[[#This Row],[sqft_above]]+Homes[[#This Row],[sqft_basement]]," ")</f>
        <v>2080</v>
      </c>
      <c r="W1924" s="4">
        <v>5500</v>
      </c>
      <c r="X1924">
        <v>0</v>
      </c>
      <c r="Y1924">
        <v>0</v>
      </c>
      <c r="Z1924">
        <v>3</v>
      </c>
      <c r="AA1924" s="4">
        <v>1040</v>
      </c>
      <c r="AB1924" s="4">
        <v>1040</v>
      </c>
      <c r="AC1924">
        <v>1941</v>
      </c>
      <c r="AD1924" t="s">
        <v>2052</v>
      </c>
      <c r="AE1924" t="s">
        <v>49</v>
      </c>
      <c r="AF1924" t="s">
        <v>204</v>
      </c>
    </row>
    <row r="1925" spans="1:32">
      <c r="A1925" t="str">
        <f>PROPER(TRIM(Homes[[#This Row],[street]]))</f>
        <v>3149 35Th Ave S</v>
      </c>
      <c r="B1925" t="str">
        <f>PROPER(TRIM(Homes[[#This Row],[city]]))</f>
        <v>Seattle</v>
      </c>
      <c r="C1925" t="str">
        <f>_xlfn.TEXTBEFORE(Homes[[#This Row],[statezip]]," ")</f>
        <v>WA</v>
      </c>
      <c r="D1925" s="6" t="str">
        <f>_xlfn.TEXTAFTER(Homes[[#This Row],[statezip]]," ")</f>
        <v>98144</v>
      </c>
      <c r="E1925" s="1">
        <v>480000</v>
      </c>
      <c r="F1925">
        <v>4</v>
      </c>
      <c r="G1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25" s="3" t="str">
        <f>Homes[[#This Row],[bedrooms]] &amp; " bd | " &amp; TEXT(Homes[[#This Row],[bathrooms]],"0.##") &amp; " ba"</f>
        <v>4 bd | 1.75 ba</v>
      </c>
      <c r="I1925" s="4">
        <v>2320</v>
      </c>
      <c r="J1925" s="1">
        <f>IFERROR(Homes[[#This Row],[price]]/Homes[[#This Row],[sqft_living]]," ")</f>
        <v>206.89655172413794</v>
      </c>
      <c r="K1925" s="4">
        <f>IFERROR(Homes[[#This Row],[sqft_lot]]/43560," ")</f>
        <v>9.921946740128558E-2</v>
      </c>
      <c r="L1925" t="str">
        <f>IF(Homes[[#This Row],[waterfront]]=1, "Yes","No")</f>
        <v>No</v>
      </c>
      <c r="M1925" s="4" t="str">
        <f>IF(Homes[[#This Row],[sqft_basement]]&gt;0, "Yes","No")</f>
        <v>Yes</v>
      </c>
      <c r="N1925" t="str">
        <f>CHOOSE(Homes[[#This Row],[view]]+1, "None","Fair","Good","Great","Excellent")</f>
        <v>None</v>
      </c>
      <c r="O1925" t="str">
        <f>CHOOSE(Homes[[#This Row],[condition]], "Poor","Fair","Average","Good","Excellent")</f>
        <v>Average</v>
      </c>
      <c r="P1925">
        <f ca="1">YEAR(TODAY())-Homes[[#This Row],[yr_built]]</f>
        <v>115</v>
      </c>
      <c r="Q1925">
        <v>2006</v>
      </c>
      <c r="R1925">
        <f ca="1">IF(Homes[[#This Row],[yr_renovated]]&gt;0, YEAR(TODAY())-Homes[[#This Row],[yr_renovated]], YEAR(TODAY())-Homes[[#This Row],[yr_built]])</f>
        <v>19</v>
      </c>
      <c r="S1925">
        <v>1</v>
      </c>
      <c r="T1925" s="2">
        <v>41800</v>
      </c>
      <c r="U1925" s="3">
        <v>1.75</v>
      </c>
      <c r="V1925" s="4">
        <f>IFERROR(Homes[[#This Row],[sqft_above]]+Homes[[#This Row],[sqft_basement]]," ")</f>
        <v>2320</v>
      </c>
      <c r="W1925" s="4">
        <v>4322</v>
      </c>
      <c r="X1925">
        <v>0</v>
      </c>
      <c r="Y1925">
        <v>0</v>
      </c>
      <c r="Z1925">
        <v>3</v>
      </c>
      <c r="AA1925" s="4">
        <v>1140</v>
      </c>
      <c r="AB1925" s="4">
        <v>1180</v>
      </c>
      <c r="AC1925">
        <v>1910</v>
      </c>
      <c r="AD1925" t="s">
        <v>2053</v>
      </c>
      <c r="AE1925" t="s">
        <v>49</v>
      </c>
      <c r="AF1925" t="s">
        <v>110</v>
      </c>
    </row>
    <row r="1926" spans="1:32">
      <c r="A1926" t="str">
        <f>PROPER(TRIM(Homes[[#This Row],[street]]))</f>
        <v>2342 N 60Th St</v>
      </c>
      <c r="B1926" t="str">
        <f>PROPER(TRIM(Homes[[#This Row],[city]]))</f>
        <v>Seattle</v>
      </c>
      <c r="C1926" t="str">
        <f>_xlfn.TEXTBEFORE(Homes[[#This Row],[statezip]]," ")</f>
        <v>WA</v>
      </c>
      <c r="D1926" s="6" t="str">
        <f>_xlfn.TEXTAFTER(Homes[[#This Row],[statezip]]," ")</f>
        <v>98103</v>
      </c>
      <c r="E1926" s="1">
        <v>480000</v>
      </c>
      <c r="F1926">
        <v>2</v>
      </c>
      <c r="G1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26" s="3" t="str">
        <f>Homes[[#This Row],[bedrooms]] &amp; " bd | " &amp; TEXT(Homes[[#This Row],[bathrooms]],"0.##") &amp; " ba"</f>
        <v>2 bd | 1. ba</v>
      </c>
      <c r="I1926" s="4">
        <v>1060</v>
      </c>
      <c r="J1926" s="1">
        <f>IFERROR(Homes[[#This Row],[price]]/Homes[[#This Row],[sqft_living]]," ")</f>
        <v>452.83018867924528</v>
      </c>
      <c r="K1926" s="4">
        <f>IFERROR(Homes[[#This Row],[sqft_lot]]/43560," ")</f>
        <v>6.9788797061524341E-2</v>
      </c>
      <c r="L1926" t="str">
        <f>IF(Homes[[#This Row],[waterfront]]=1, "Yes","No")</f>
        <v>No</v>
      </c>
      <c r="M1926" s="4" t="str">
        <f>IF(Homes[[#This Row],[sqft_basement]]&gt;0, "Yes","No")</f>
        <v>Yes</v>
      </c>
      <c r="N1926" t="str">
        <f>CHOOSE(Homes[[#This Row],[view]]+1, "None","Fair","Good","Great","Excellent")</f>
        <v>None</v>
      </c>
      <c r="O1926" t="str">
        <f>CHOOSE(Homes[[#This Row],[condition]], "Poor","Fair","Average","Good","Excellent")</f>
        <v>Average</v>
      </c>
      <c r="P1926">
        <f ca="1">YEAR(TODAY())-Homes[[#This Row],[yr_built]]</f>
        <v>101</v>
      </c>
      <c r="Q1926">
        <v>2011</v>
      </c>
      <c r="R1926">
        <f ca="1">IF(Homes[[#This Row],[yr_renovated]]&gt;0, YEAR(TODAY())-Homes[[#This Row],[yr_renovated]], YEAR(TODAY())-Homes[[#This Row],[yr_built]])</f>
        <v>14</v>
      </c>
      <c r="S1926">
        <v>1</v>
      </c>
      <c r="T1926" s="2">
        <v>41828</v>
      </c>
      <c r="U1926" s="3">
        <v>1</v>
      </c>
      <c r="V1926" s="4">
        <f>IFERROR(Homes[[#This Row],[sqft_above]]+Homes[[#This Row],[sqft_basement]]," ")</f>
        <v>1060</v>
      </c>
      <c r="W1926" s="4">
        <v>3040</v>
      </c>
      <c r="X1926">
        <v>0</v>
      </c>
      <c r="Y1926">
        <v>0</v>
      </c>
      <c r="Z1926">
        <v>3</v>
      </c>
      <c r="AA1926" s="4">
        <v>860</v>
      </c>
      <c r="AB1926" s="4">
        <v>200</v>
      </c>
      <c r="AC1926">
        <v>1924</v>
      </c>
      <c r="AD1926" t="s">
        <v>2054</v>
      </c>
      <c r="AE1926" t="s">
        <v>49</v>
      </c>
      <c r="AF1926" t="s">
        <v>172</v>
      </c>
    </row>
    <row r="1927" spans="1:32">
      <c r="A1927" t="str">
        <f>PROPER(TRIM(Homes[[#This Row],[street]]))</f>
        <v>35019 Se Terrace St</v>
      </c>
      <c r="B1927" t="str">
        <f>PROPER(TRIM(Homes[[#This Row],[city]]))</f>
        <v>Snoqualmie</v>
      </c>
      <c r="C1927" t="str">
        <f>_xlfn.TEXTBEFORE(Homes[[#This Row],[statezip]]," ")</f>
        <v>WA</v>
      </c>
      <c r="D1927" s="6" t="str">
        <f>_xlfn.TEXTAFTER(Homes[[#This Row],[statezip]]," ")</f>
        <v>98065</v>
      </c>
      <c r="E1927" s="1">
        <v>480000</v>
      </c>
      <c r="F1927">
        <v>4</v>
      </c>
      <c r="G1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27" s="3" t="str">
        <f>Homes[[#This Row],[bedrooms]] &amp; " bd | " &amp; TEXT(Homes[[#This Row],[bathrooms]],"0.##") &amp; " ba"</f>
        <v>4 bd | 2.5 ba</v>
      </c>
      <c r="I1927" s="4">
        <v>2430</v>
      </c>
      <c r="J1927" s="1">
        <f>IFERROR(Homes[[#This Row],[price]]/Homes[[#This Row],[sqft_living]]," ")</f>
        <v>197.53086419753086</v>
      </c>
      <c r="K1927" s="4">
        <f>IFERROR(Homes[[#This Row],[sqft_lot]]/43560," ")</f>
        <v>0.1147842056932966</v>
      </c>
      <c r="L1927" t="str">
        <f>IF(Homes[[#This Row],[waterfront]]=1, "Yes","No")</f>
        <v>No</v>
      </c>
      <c r="M1927" s="4" t="str">
        <f>IF(Homes[[#This Row],[sqft_basement]]&gt;0, "Yes","No")</f>
        <v>No</v>
      </c>
      <c r="N1927" t="str">
        <f>CHOOSE(Homes[[#This Row],[view]]+1, "None","Fair","Good","Great","Excellent")</f>
        <v>None</v>
      </c>
      <c r="O1927" t="str">
        <f>CHOOSE(Homes[[#This Row],[condition]], "Poor","Fair","Average","Good","Excellent")</f>
        <v>Average</v>
      </c>
      <c r="P1927">
        <f ca="1">YEAR(TODAY())-Homes[[#This Row],[yr_built]]</f>
        <v>16</v>
      </c>
      <c r="Q1927">
        <v>0</v>
      </c>
      <c r="R1927">
        <f ca="1">IF(Homes[[#This Row],[yr_renovated]]&gt;0, YEAR(TODAY())-Homes[[#This Row],[yr_renovated]], YEAR(TODAY())-Homes[[#This Row],[yr_built]])</f>
        <v>16</v>
      </c>
      <c r="S1927">
        <v>2</v>
      </c>
      <c r="T1927" s="2">
        <v>41775</v>
      </c>
      <c r="U1927" s="3">
        <v>2.5</v>
      </c>
      <c r="V1927" s="4">
        <f>IFERROR(Homes[[#This Row],[sqft_above]]+Homes[[#This Row],[sqft_basement]]," ")</f>
        <v>2430</v>
      </c>
      <c r="W1927" s="4">
        <v>5000</v>
      </c>
      <c r="X1927">
        <v>0</v>
      </c>
      <c r="Y1927">
        <v>0</v>
      </c>
      <c r="Z1927">
        <v>3</v>
      </c>
      <c r="AA1927" s="4">
        <v>2430</v>
      </c>
      <c r="AB1927" s="4">
        <v>0</v>
      </c>
      <c r="AC1927">
        <v>2009</v>
      </c>
      <c r="AD1927" t="s">
        <v>2055</v>
      </c>
      <c r="AE1927" t="s">
        <v>313</v>
      </c>
      <c r="AF1927" t="s">
        <v>314</v>
      </c>
    </row>
    <row r="1928" spans="1:32">
      <c r="A1928" t="str">
        <f>PROPER(TRIM(Homes[[#This Row],[street]]))</f>
        <v>7001 Autumn Ave Se</v>
      </c>
      <c r="B1928" t="str">
        <f>PROPER(TRIM(Homes[[#This Row],[city]]))</f>
        <v>Snoqualmie</v>
      </c>
      <c r="C1928" t="str">
        <f>_xlfn.TEXTBEFORE(Homes[[#This Row],[statezip]]," ")</f>
        <v>WA</v>
      </c>
      <c r="D1928" s="6" t="str">
        <f>_xlfn.TEXTAFTER(Homes[[#This Row],[statezip]]," ")</f>
        <v>98065</v>
      </c>
      <c r="E1928" s="1">
        <v>480000</v>
      </c>
      <c r="F1928">
        <v>5</v>
      </c>
      <c r="G1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28" s="3" t="str">
        <f>Homes[[#This Row],[bedrooms]] &amp; " bd | " &amp; TEXT(Homes[[#This Row],[bathrooms]],"0.##") &amp; " ba"</f>
        <v>5 bd | 2.5 ba</v>
      </c>
      <c r="I1928" s="4">
        <v>2160</v>
      </c>
      <c r="J1928" s="1">
        <f>IFERROR(Homes[[#This Row],[price]]/Homes[[#This Row],[sqft_living]]," ")</f>
        <v>222.22222222222223</v>
      </c>
      <c r="K1928" s="4">
        <f>IFERROR(Homes[[#This Row],[sqft_lot]]/43560," ")</f>
        <v>0.17761707988980716</v>
      </c>
      <c r="L1928" t="str">
        <f>IF(Homes[[#This Row],[waterfront]]=1, "Yes","No")</f>
        <v>No</v>
      </c>
      <c r="M1928" s="4" t="str">
        <f>IF(Homes[[#This Row],[sqft_basement]]&gt;0, "Yes","No")</f>
        <v>No</v>
      </c>
      <c r="N1928" t="str">
        <f>CHOOSE(Homes[[#This Row],[view]]+1, "None","Fair","Good","Great","Excellent")</f>
        <v>None</v>
      </c>
      <c r="O1928" t="str">
        <f>CHOOSE(Homes[[#This Row],[condition]], "Poor","Fair","Average","Good","Excellent")</f>
        <v>Average</v>
      </c>
      <c r="P1928">
        <f ca="1">YEAR(TODAY())-Homes[[#This Row],[yr_built]]</f>
        <v>27</v>
      </c>
      <c r="Q1928">
        <v>2006</v>
      </c>
      <c r="R1928">
        <f ca="1">IF(Homes[[#This Row],[yr_renovated]]&gt;0, YEAR(TODAY())-Homes[[#This Row],[yr_renovated]], YEAR(TODAY())-Homes[[#This Row],[yr_built]])</f>
        <v>19</v>
      </c>
      <c r="S1928">
        <v>2</v>
      </c>
      <c r="T1928" s="2">
        <v>41822</v>
      </c>
      <c r="U1928" s="3">
        <v>2.5</v>
      </c>
      <c r="V1928" s="4">
        <f>IFERROR(Homes[[#This Row],[sqft_above]]+Homes[[#This Row],[sqft_basement]]," ")</f>
        <v>2160</v>
      </c>
      <c r="W1928" s="4">
        <v>7737</v>
      </c>
      <c r="X1928">
        <v>0</v>
      </c>
      <c r="Y1928">
        <v>0</v>
      </c>
      <c r="Z1928">
        <v>3</v>
      </c>
      <c r="AA1928" s="4">
        <v>2160</v>
      </c>
      <c r="AB1928" s="4">
        <v>0</v>
      </c>
      <c r="AC1928">
        <v>1998</v>
      </c>
      <c r="AD1928" t="s">
        <v>2056</v>
      </c>
      <c r="AE1928" t="s">
        <v>313</v>
      </c>
      <c r="AF1928" t="s">
        <v>314</v>
      </c>
    </row>
    <row r="1929" spans="1:32">
      <c r="A1929" t="str">
        <f>PROPER(TRIM(Homes[[#This Row],[street]]))</f>
        <v>18125 194Th Ave Ne</v>
      </c>
      <c r="B1929" t="str">
        <f>PROPER(TRIM(Homes[[#This Row],[city]]))</f>
        <v>Woodinville</v>
      </c>
      <c r="C1929" t="str">
        <f>_xlfn.TEXTBEFORE(Homes[[#This Row],[statezip]]," ")</f>
        <v>WA</v>
      </c>
      <c r="D1929" s="6" t="str">
        <f>_xlfn.TEXTAFTER(Homes[[#This Row],[statezip]]," ")</f>
        <v>98077</v>
      </c>
      <c r="E1929" s="1">
        <v>480000</v>
      </c>
      <c r="F1929">
        <v>5</v>
      </c>
      <c r="G1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4 3/4</v>
      </c>
      <c r="H1929" s="3" t="str">
        <f>Homes[[#This Row],[bedrooms]] &amp; " bd | " &amp; TEXT(Homes[[#This Row],[bathrooms]],"0.##") &amp; " ba"</f>
        <v>5 bd | 4.75 ba</v>
      </c>
      <c r="I1929" s="4">
        <v>3830</v>
      </c>
      <c r="J1929" s="1">
        <f>IFERROR(Homes[[#This Row],[price]]/Homes[[#This Row],[sqft_living]]," ")</f>
        <v>125.32637075718016</v>
      </c>
      <c r="K1929" s="4">
        <f>IFERROR(Homes[[#This Row],[sqft_lot]]/43560," ")</f>
        <v>0.80348943985307619</v>
      </c>
      <c r="L1929" t="str">
        <f>IF(Homes[[#This Row],[waterfront]]=1, "Yes","No")</f>
        <v>No</v>
      </c>
      <c r="M1929" s="4" t="str">
        <f>IF(Homes[[#This Row],[sqft_basement]]&gt;0, "Yes","No")</f>
        <v>Yes</v>
      </c>
      <c r="N1929" t="str">
        <f>CHOOSE(Homes[[#This Row],[view]]+1, "None","Fair","Good","Great","Excellent")</f>
        <v>None</v>
      </c>
      <c r="O1929" t="str">
        <f>CHOOSE(Homes[[#This Row],[condition]], "Poor","Fair","Average","Good","Excellent")</f>
        <v>Average</v>
      </c>
      <c r="P1929">
        <f ca="1">YEAR(TODAY())-Homes[[#This Row],[yr_built]]</f>
        <v>49</v>
      </c>
      <c r="Q1929">
        <v>0</v>
      </c>
      <c r="R1929">
        <f ca="1">IF(Homes[[#This Row],[yr_renovated]]&gt;0, YEAR(TODAY())-Homes[[#This Row],[yr_renovated]], YEAR(TODAY())-Homes[[#This Row],[yr_built]])</f>
        <v>49</v>
      </c>
      <c r="S1929">
        <v>1</v>
      </c>
      <c r="T1929" s="2">
        <v>41772</v>
      </c>
      <c r="U1929" s="3">
        <v>4.75</v>
      </c>
      <c r="V1929" s="4">
        <f>IFERROR(Homes[[#This Row],[sqft_above]]+Homes[[#This Row],[sqft_basement]]," ")</f>
        <v>3830</v>
      </c>
      <c r="W1929" s="4">
        <v>35000</v>
      </c>
      <c r="X1929">
        <v>0</v>
      </c>
      <c r="Y1929">
        <v>0</v>
      </c>
      <c r="Z1929">
        <v>3</v>
      </c>
      <c r="AA1929" s="4">
        <v>2130</v>
      </c>
      <c r="AB1929" s="4">
        <v>1700</v>
      </c>
      <c r="AC1929">
        <v>1976</v>
      </c>
      <c r="AD1929" t="s">
        <v>2057</v>
      </c>
      <c r="AE1929" t="s">
        <v>120</v>
      </c>
      <c r="AF1929" t="s">
        <v>121</v>
      </c>
    </row>
    <row r="1930" spans="1:32">
      <c r="A1930" t="str">
        <f>PROPER(TRIM(Homes[[#This Row],[street]]))</f>
        <v>26272 142Nd Ave Se</v>
      </c>
      <c r="B1930" t="str">
        <f>PROPER(TRIM(Homes[[#This Row],[city]]))</f>
        <v>Kent</v>
      </c>
      <c r="C1930" t="str">
        <f>_xlfn.TEXTBEFORE(Homes[[#This Row],[statezip]]," ")</f>
        <v>WA</v>
      </c>
      <c r="D1930" s="6" t="str">
        <f>_xlfn.TEXTAFTER(Homes[[#This Row],[statezip]]," ")</f>
        <v>98042</v>
      </c>
      <c r="E1930" s="1">
        <v>479900</v>
      </c>
      <c r="F1930">
        <v>3</v>
      </c>
      <c r="G1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30" s="3" t="str">
        <f>Homes[[#This Row],[bedrooms]] &amp; " bd | " &amp; TEXT(Homes[[#This Row],[bathrooms]],"0.##") &amp; " ba"</f>
        <v>3 bd | 2. ba</v>
      </c>
      <c r="I1930" s="4">
        <v>1980</v>
      </c>
      <c r="J1930" s="1">
        <f>IFERROR(Homes[[#This Row],[price]]/Homes[[#This Row],[sqft_living]]," ")</f>
        <v>242.37373737373738</v>
      </c>
      <c r="K1930" s="4">
        <f>IFERROR(Homes[[#This Row],[sqft_lot]]/43560," ")</f>
        <v>0.27892561983471076</v>
      </c>
      <c r="L1930" t="str">
        <f>IF(Homes[[#This Row],[waterfront]]=1, "Yes","No")</f>
        <v>No</v>
      </c>
      <c r="M1930" s="4" t="str">
        <f>IF(Homes[[#This Row],[sqft_basement]]&gt;0, "Yes","No")</f>
        <v>No</v>
      </c>
      <c r="N1930" t="str">
        <f>CHOOSE(Homes[[#This Row],[view]]+1, "None","Fair","Good","Great","Excellent")</f>
        <v>None</v>
      </c>
      <c r="O1930" t="str">
        <f>CHOOSE(Homes[[#This Row],[condition]], "Poor","Fair","Average","Good","Excellent")</f>
        <v>Average</v>
      </c>
      <c r="P1930">
        <f ca="1">YEAR(TODAY())-Homes[[#This Row],[yr_built]]</f>
        <v>31</v>
      </c>
      <c r="Q1930">
        <v>0</v>
      </c>
      <c r="R1930">
        <f ca="1">IF(Homes[[#This Row],[yr_renovated]]&gt;0, YEAR(TODAY())-Homes[[#This Row],[yr_renovated]], YEAR(TODAY())-Homes[[#This Row],[yr_built]])</f>
        <v>31</v>
      </c>
      <c r="S1930">
        <v>1</v>
      </c>
      <c r="T1930" s="2">
        <v>41787</v>
      </c>
      <c r="U1930" s="3">
        <v>2</v>
      </c>
      <c r="V1930" s="4">
        <f>IFERROR(Homes[[#This Row],[sqft_above]]+Homes[[#This Row],[sqft_basement]]," ")</f>
        <v>1980</v>
      </c>
      <c r="W1930" s="4">
        <v>12150</v>
      </c>
      <c r="X1930">
        <v>0</v>
      </c>
      <c r="Y1930">
        <v>0</v>
      </c>
      <c r="Z1930">
        <v>3</v>
      </c>
      <c r="AA1930" s="4">
        <v>1980</v>
      </c>
      <c r="AB1930" s="4">
        <v>0</v>
      </c>
      <c r="AC1930">
        <v>1994</v>
      </c>
      <c r="AD1930" t="s">
        <v>2058</v>
      </c>
      <c r="AE1930" t="s">
        <v>1392</v>
      </c>
      <c r="AF1930" t="s">
        <v>85</v>
      </c>
    </row>
    <row r="1931" spans="1:32">
      <c r="A1931" t="str">
        <f>PROPER(TRIM(Homes[[#This Row],[street]]))</f>
        <v>34623 Se Leitz St</v>
      </c>
      <c r="B1931" t="str">
        <f>PROPER(TRIM(Homes[[#This Row],[city]]))</f>
        <v>Snoqualmie</v>
      </c>
      <c r="C1931" t="str">
        <f>_xlfn.TEXTBEFORE(Homes[[#This Row],[statezip]]," ")</f>
        <v>WA</v>
      </c>
      <c r="D1931" s="6" t="str">
        <f>_xlfn.TEXTAFTER(Homes[[#This Row],[statezip]]," ")</f>
        <v>98065</v>
      </c>
      <c r="E1931" s="1">
        <v>479500</v>
      </c>
      <c r="F1931">
        <v>3</v>
      </c>
      <c r="G1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31" s="3" t="str">
        <f>Homes[[#This Row],[bedrooms]] &amp; " bd | " &amp; TEXT(Homes[[#This Row],[bathrooms]],"0.##") &amp; " ba"</f>
        <v>3 bd | 2.75 ba</v>
      </c>
      <c r="I1931" s="4">
        <v>2300</v>
      </c>
      <c r="J1931" s="1">
        <f>IFERROR(Homes[[#This Row],[price]]/Homes[[#This Row],[sqft_living]]," ")</f>
        <v>208.47826086956522</v>
      </c>
      <c r="K1931" s="4">
        <f>IFERROR(Homes[[#This Row],[sqft_lot]]/43560," ")</f>
        <v>0.10645087235996327</v>
      </c>
      <c r="L1931" t="str">
        <f>IF(Homes[[#This Row],[waterfront]]=1, "Yes","No")</f>
        <v>No</v>
      </c>
      <c r="M1931" s="4" t="str">
        <f>IF(Homes[[#This Row],[sqft_basement]]&gt;0, "Yes","No")</f>
        <v>No</v>
      </c>
      <c r="N1931" t="str">
        <f>CHOOSE(Homes[[#This Row],[view]]+1, "None","Fair","Good","Great","Excellent")</f>
        <v>None</v>
      </c>
      <c r="O1931" t="str">
        <f>CHOOSE(Homes[[#This Row],[condition]], "Poor","Fair","Average","Good","Excellent")</f>
        <v>Average</v>
      </c>
      <c r="P1931">
        <f ca="1">YEAR(TODAY())-Homes[[#This Row],[yr_built]]</f>
        <v>17</v>
      </c>
      <c r="Q1931">
        <v>0</v>
      </c>
      <c r="R1931">
        <f ca="1">IF(Homes[[#This Row],[yr_renovated]]&gt;0, YEAR(TODAY())-Homes[[#This Row],[yr_renovated]], YEAR(TODAY())-Homes[[#This Row],[yr_built]])</f>
        <v>17</v>
      </c>
      <c r="S1931">
        <v>2</v>
      </c>
      <c r="T1931" s="2">
        <v>41807</v>
      </c>
      <c r="U1931" s="3">
        <v>2.75</v>
      </c>
      <c r="V1931" s="4">
        <f>IFERROR(Homes[[#This Row],[sqft_above]]+Homes[[#This Row],[sqft_basement]]," ")</f>
        <v>2300</v>
      </c>
      <c r="W1931" s="4">
        <v>4637</v>
      </c>
      <c r="X1931">
        <v>0</v>
      </c>
      <c r="Y1931">
        <v>0</v>
      </c>
      <c r="Z1931">
        <v>3</v>
      </c>
      <c r="AA1931" s="4">
        <v>2300</v>
      </c>
      <c r="AB1931" s="4">
        <v>0</v>
      </c>
      <c r="AC1931">
        <v>2008</v>
      </c>
      <c r="AD1931" t="s">
        <v>2059</v>
      </c>
      <c r="AE1931" t="s">
        <v>313</v>
      </c>
      <c r="AF1931" t="s">
        <v>314</v>
      </c>
    </row>
    <row r="1932" spans="1:32">
      <c r="A1932" t="str">
        <f>PROPER(TRIM(Homes[[#This Row],[street]]))</f>
        <v>14211 Se 37Th St</v>
      </c>
      <c r="B1932" t="str">
        <f>PROPER(TRIM(Homes[[#This Row],[city]]))</f>
        <v>Bellevue</v>
      </c>
      <c r="C1932" t="str">
        <f>_xlfn.TEXTBEFORE(Homes[[#This Row],[statezip]]," ")</f>
        <v>WA</v>
      </c>
      <c r="D1932" s="6" t="str">
        <f>_xlfn.TEXTAFTER(Homes[[#This Row],[statezip]]," ")</f>
        <v>98006</v>
      </c>
      <c r="E1932" s="1">
        <v>479000</v>
      </c>
      <c r="F1932">
        <v>3</v>
      </c>
      <c r="G1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32" s="3" t="str">
        <f>Homes[[#This Row],[bedrooms]] &amp; " bd | " &amp; TEXT(Homes[[#This Row],[bathrooms]],"0.##") &amp; " ba"</f>
        <v>3 bd | 1. ba</v>
      </c>
      <c r="I1932" s="4">
        <v>1340</v>
      </c>
      <c r="J1932" s="1">
        <f>IFERROR(Homes[[#This Row],[price]]/Homes[[#This Row],[sqft_living]]," ")</f>
        <v>357.46268656716416</v>
      </c>
      <c r="K1932" s="4">
        <f>IFERROR(Homes[[#This Row],[sqft_lot]]/43560," ")</f>
        <v>0.31565656565656564</v>
      </c>
      <c r="L1932" t="str">
        <f>IF(Homes[[#This Row],[waterfront]]=1, "Yes","No")</f>
        <v>No</v>
      </c>
      <c r="M1932" s="4" t="str">
        <f>IF(Homes[[#This Row],[sqft_basement]]&gt;0, "Yes","No")</f>
        <v>No</v>
      </c>
      <c r="N1932" t="str">
        <f>CHOOSE(Homes[[#This Row],[view]]+1, "None","Fair","Good","Great","Excellent")</f>
        <v>None</v>
      </c>
      <c r="O1932" t="str">
        <f>CHOOSE(Homes[[#This Row],[condition]], "Poor","Fair","Average","Good","Excellent")</f>
        <v>Good</v>
      </c>
      <c r="P1932">
        <f ca="1">YEAR(TODAY())-Homes[[#This Row],[yr_built]]</f>
        <v>70</v>
      </c>
      <c r="Q1932">
        <v>2009</v>
      </c>
      <c r="R1932">
        <f ca="1">IF(Homes[[#This Row],[yr_renovated]]&gt;0, YEAR(TODAY())-Homes[[#This Row],[yr_renovated]], YEAR(TODAY())-Homes[[#This Row],[yr_built]])</f>
        <v>16</v>
      </c>
      <c r="S1932">
        <v>1</v>
      </c>
      <c r="T1932" s="2">
        <v>41828</v>
      </c>
      <c r="U1932" s="3">
        <v>1</v>
      </c>
      <c r="V1932" s="4">
        <f>IFERROR(Homes[[#This Row],[sqft_above]]+Homes[[#This Row],[sqft_basement]]," ")</f>
        <v>1340</v>
      </c>
      <c r="W1932" s="4">
        <v>13750</v>
      </c>
      <c r="X1932">
        <v>0</v>
      </c>
      <c r="Y1932">
        <v>0</v>
      </c>
      <c r="Z1932">
        <v>4</v>
      </c>
      <c r="AA1932" s="4">
        <v>1340</v>
      </c>
      <c r="AB1932" s="4">
        <v>0</v>
      </c>
      <c r="AC1932">
        <v>1955</v>
      </c>
      <c r="AD1932" t="s">
        <v>2060</v>
      </c>
      <c r="AE1932" t="s">
        <v>33</v>
      </c>
      <c r="AF1932" t="s">
        <v>91</v>
      </c>
    </row>
    <row r="1933" spans="1:32">
      <c r="A1933" t="str">
        <f>PROPER(TRIM(Homes[[#This Row],[street]]))</f>
        <v>915 6Th Ave N</v>
      </c>
      <c r="B1933" t="str">
        <f>PROPER(TRIM(Homes[[#This Row],[city]]))</f>
        <v>Seattle</v>
      </c>
      <c r="C1933" t="str">
        <f>_xlfn.TEXTBEFORE(Homes[[#This Row],[statezip]]," ")</f>
        <v>WA</v>
      </c>
      <c r="D1933" s="6" t="str">
        <f>_xlfn.TEXTAFTER(Homes[[#This Row],[statezip]]," ")</f>
        <v>98109</v>
      </c>
      <c r="E1933" s="1">
        <v>479000</v>
      </c>
      <c r="F1933">
        <v>3</v>
      </c>
      <c r="G1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33" s="3" t="str">
        <f>Homes[[#This Row],[bedrooms]] &amp; " bd | " &amp; TEXT(Homes[[#This Row],[bathrooms]],"0.##") &amp; " ba"</f>
        <v>3 bd | 2.5 ba</v>
      </c>
      <c r="I1933" s="4">
        <v>1260</v>
      </c>
      <c r="J1933" s="1">
        <f>IFERROR(Homes[[#This Row],[price]]/Homes[[#This Row],[sqft_living]]," ")</f>
        <v>380.15873015873018</v>
      </c>
      <c r="K1933" s="4">
        <f>IFERROR(Homes[[#This Row],[sqft_lot]]/43560," ")</f>
        <v>2.0408631772268135E-2</v>
      </c>
      <c r="L1933" t="str">
        <f>IF(Homes[[#This Row],[waterfront]]=1, "Yes","No")</f>
        <v>No</v>
      </c>
      <c r="M1933" s="4" t="str">
        <f>IF(Homes[[#This Row],[sqft_basement]]&gt;0, "Yes","No")</f>
        <v>No</v>
      </c>
      <c r="N1933" t="str">
        <f>CHOOSE(Homes[[#This Row],[view]]+1, "None","Fair","Good","Great","Excellent")</f>
        <v>None</v>
      </c>
      <c r="O1933" t="str">
        <f>CHOOSE(Homes[[#This Row],[condition]], "Poor","Fair","Average","Good","Excellent")</f>
        <v>Average</v>
      </c>
      <c r="P1933">
        <f ca="1">YEAR(TODAY())-Homes[[#This Row],[yr_built]]</f>
        <v>17</v>
      </c>
      <c r="Q1933">
        <v>0</v>
      </c>
      <c r="R1933">
        <f ca="1">IF(Homes[[#This Row],[yr_renovated]]&gt;0, YEAR(TODAY())-Homes[[#This Row],[yr_renovated]], YEAR(TODAY())-Homes[[#This Row],[yr_built]])</f>
        <v>17</v>
      </c>
      <c r="S1933">
        <v>3</v>
      </c>
      <c r="T1933" s="2">
        <v>41779</v>
      </c>
      <c r="U1933" s="3">
        <v>2.5</v>
      </c>
      <c r="V1933" s="4">
        <f>IFERROR(Homes[[#This Row],[sqft_above]]+Homes[[#This Row],[sqft_basement]]," ")</f>
        <v>1260</v>
      </c>
      <c r="W1933" s="4">
        <v>889</v>
      </c>
      <c r="X1933">
        <v>0</v>
      </c>
      <c r="Y1933">
        <v>0</v>
      </c>
      <c r="Z1933">
        <v>3</v>
      </c>
      <c r="AA1933" s="4">
        <v>1260</v>
      </c>
      <c r="AB1933" s="4">
        <v>0</v>
      </c>
      <c r="AC1933">
        <v>2008</v>
      </c>
      <c r="AD1933" t="s">
        <v>2061</v>
      </c>
      <c r="AE1933" t="s">
        <v>49</v>
      </c>
      <c r="AF1933" t="s">
        <v>134</v>
      </c>
    </row>
    <row r="1934" spans="1:32">
      <c r="A1934" t="str">
        <f>PROPER(TRIM(Homes[[#This Row],[street]]))</f>
        <v>611 N 46Th St</v>
      </c>
      <c r="B1934" t="str">
        <f>PROPER(TRIM(Homes[[#This Row],[city]]))</f>
        <v>Seattle</v>
      </c>
      <c r="C1934" t="str">
        <f>_xlfn.TEXTBEFORE(Homes[[#This Row],[statezip]]," ")</f>
        <v>WA</v>
      </c>
      <c r="D1934" s="6" t="str">
        <f>_xlfn.TEXTAFTER(Homes[[#This Row],[statezip]]," ")</f>
        <v>98103</v>
      </c>
      <c r="E1934" s="1">
        <v>479000</v>
      </c>
      <c r="F1934">
        <v>3</v>
      </c>
      <c r="G1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34" s="3" t="str">
        <f>Homes[[#This Row],[bedrooms]] &amp; " bd | " &amp; TEXT(Homes[[#This Row],[bathrooms]],"0.##") &amp; " ba"</f>
        <v>3 bd | 1. ba</v>
      </c>
      <c r="I1934" s="4">
        <v>1370</v>
      </c>
      <c r="J1934" s="1">
        <f>IFERROR(Homes[[#This Row],[price]]/Homes[[#This Row],[sqft_living]]," ")</f>
        <v>349.63503649635038</v>
      </c>
      <c r="K1934" s="4">
        <f>IFERROR(Homes[[#This Row],[sqft_lot]]/43560," ")</f>
        <v>6.8870523415977963E-2</v>
      </c>
      <c r="L1934" t="str">
        <f>IF(Homes[[#This Row],[waterfront]]=1, "Yes","No")</f>
        <v>No</v>
      </c>
      <c r="M1934" s="4" t="str">
        <f>IF(Homes[[#This Row],[sqft_basement]]&gt;0, "Yes","No")</f>
        <v>No</v>
      </c>
      <c r="N1934" t="str">
        <f>CHOOSE(Homes[[#This Row],[view]]+1, "None","Fair","Good","Great","Excellent")</f>
        <v>None</v>
      </c>
      <c r="O1934" t="str">
        <f>CHOOSE(Homes[[#This Row],[condition]], "Poor","Fair","Average","Good","Excellent")</f>
        <v>Average</v>
      </c>
      <c r="P1934">
        <f ca="1">YEAR(TODAY())-Homes[[#This Row],[yr_built]]</f>
        <v>101</v>
      </c>
      <c r="Q1934">
        <v>2011</v>
      </c>
      <c r="R1934">
        <f ca="1">IF(Homes[[#This Row],[yr_renovated]]&gt;0, YEAR(TODAY())-Homes[[#This Row],[yr_renovated]], YEAR(TODAY())-Homes[[#This Row],[yr_built]])</f>
        <v>14</v>
      </c>
      <c r="S1934">
        <v>1.5</v>
      </c>
      <c r="T1934" s="2">
        <v>41783</v>
      </c>
      <c r="U1934" s="3">
        <v>1</v>
      </c>
      <c r="V1934" s="4">
        <f>IFERROR(Homes[[#This Row],[sqft_above]]+Homes[[#This Row],[sqft_basement]]," ")</f>
        <v>1370</v>
      </c>
      <c r="W1934" s="4">
        <v>3000</v>
      </c>
      <c r="X1934">
        <v>0</v>
      </c>
      <c r="Y1934">
        <v>0</v>
      </c>
      <c r="Z1934">
        <v>3</v>
      </c>
      <c r="AA1934" s="4">
        <v>1370</v>
      </c>
      <c r="AB1934" s="4">
        <v>0</v>
      </c>
      <c r="AC1934">
        <v>1924</v>
      </c>
      <c r="AD1934" t="s">
        <v>1939</v>
      </c>
      <c r="AE1934" t="s">
        <v>49</v>
      </c>
      <c r="AF1934" t="s">
        <v>172</v>
      </c>
    </row>
    <row r="1935" spans="1:32">
      <c r="A1935" t="str">
        <f>PROPER(TRIM(Homes[[#This Row],[street]]))</f>
        <v>15965 176Th Ave Ne</v>
      </c>
      <c r="B1935" t="str">
        <f>PROPER(TRIM(Homes[[#This Row],[city]]))</f>
        <v>Woodinville</v>
      </c>
      <c r="C1935" t="str">
        <f>_xlfn.TEXTBEFORE(Homes[[#This Row],[statezip]]," ")</f>
        <v>WA</v>
      </c>
      <c r="D1935" s="6" t="str">
        <f>_xlfn.TEXTAFTER(Homes[[#This Row],[statezip]]," ")</f>
        <v>98072</v>
      </c>
      <c r="E1935" s="1">
        <v>479000</v>
      </c>
      <c r="F1935">
        <v>3</v>
      </c>
      <c r="G1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35" s="3" t="str">
        <f>Homes[[#This Row],[bedrooms]] &amp; " bd | " &amp; TEXT(Homes[[#This Row],[bathrooms]],"0.##") &amp; " ba"</f>
        <v>3 bd | 2.25 ba</v>
      </c>
      <c r="I1935" s="4">
        <v>2110</v>
      </c>
      <c r="J1935" s="1">
        <f>IFERROR(Homes[[#This Row],[price]]/Homes[[#This Row],[sqft_living]]," ")</f>
        <v>227.01421800947867</v>
      </c>
      <c r="K1935" s="4">
        <f>IFERROR(Homes[[#This Row],[sqft_lot]]/43560," ")</f>
        <v>0.25984848484848483</v>
      </c>
      <c r="L1935" t="str">
        <f>IF(Homes[[#This Row],[waterfront]]=1, "Yes","No")</f>
        <v>No</v>
      </c>
      <c r="M1935" s="4" t="str">
        <f>IF(Homes[[#This Row],[sqft_basement]]&gt;0, "Yes","No")</f>
        <v>No</v>
      </c>
      <c r="N1935" t="str">
        <f>CHOOSE(Homes[[#This Row],[view]]+1, "None","Fair","Good","Great","Excellent")</f>
        <v>None</v>
      </c>
      <c r="O1935" t="str">
        <f>CHOOSE(Homes[[#This Row],[condition]], "Poor","Fair","Average","Good","Excellent")</f>
        <v>Good</v>
      </c>
      <c r="P1935">
        <f ca="1">YEAR(TODAY())-Homes[[#This Row],[yr_built]]</f>
        <v>47</v>
      </c>
      <c r="Q1935">
        <v>2000</v>
      </c>
      <c r="R1935">
        <f ca="1">IF(Homes[[#This Row],[yr_renovated]]&gt;0, YEAR(TODAY())-Homes[[#This Row],[yr_renovated]], YEAR(TODAY())-Homes[[#This Row],[yr_built]])</f>
        <v>25</v>
      </c>
      <c r="S1935">
        <v>2</v>
      </c>
      <c r="T1935" s="2">
        <v>41813</v>
      </c>
      <c r="U1935" s="3">
        <v>2.25</v>
      </c>
      <c r="V1935" s="4">
        <f>IFERROR(Homes[[#This Row],[sqft_above]]+Homes[[#This Row],[sqft_basement]]," ")</f>
        <v>2110</v>
      </c>
      <c r="W1935" s="4">
        <v>11319</v>
      </c>
      <c r="X1935">
        <v>0</v>
      </c>
      <c r="Y1935">
        <v>0</v>
      </c>
      <c r="Z1935">
        <v>4</v>
      </c>
      <c r="AA1935" s="4">
        <v>2110</v>
      </c>
      <c r="AB1935" s="4">
        <v>0</v>
      </c>
      <c r="AC1935">
        <v>1978</v>
      </c>
      <c r="AD1935" t="s">
        <v>2062</v>
      </c>
      <c r="AE1935" t="s">
        <v>120</v>
      </c>
      <c r="AF1935" t="s">
        <v>275</v>
      </c>
    </row>
    <row r="1936" spans="1:32">
      <c r="A1936" t="str">
        <f>PROPER(TRIM(Homes[[#This Row],[street]]))</f>
        <v>4235 250Th Pl Se</v>
      </c>
      <c r="B1936" t="str">
        <f>PROPER(TRIM(Homes[[#This Row],[city]]))</f>
        <v>Issaquah</v>
      </c>
      <c r="C1936" t="str">
        <f>_xlfn.TEXTBEFORE(Homes[[#This Row],[statezip]]," ")</f>
        <v>WA</v>
      </c>
      <c r="D1936" s="6" t="str">
        <f>_xlfn.TEXTAFTER(Homes[[#This Row],[statezip]]," ")</f>
        <v>98029</v>
      </c>
      <c r="E1936" s="1">
        <v>478000</v>
      </c>
      <c r="F1936">
        <v>3</v>
      </c>
      <c r="G1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36" s="3" t="str">
        <f>Homes[[#This Row],[bedrooms]] &amp; " bd | " &amp; TEXT(Homes[[#This Row],[bathrooms]],"0.##") &amp; " ba"</f>
        <v>3 bd | 2.25 ba</v>
      </c>
      <c r="I1936" s="4">
        <v>1640</v>
      </c>
      <c r="J1936" s="1">
        <f>IFERROR(Homes[[#This Row],[price]]/Homes[[#This Row],[sqft_living]]," ")</f>
        <v>291.46341463414632</v>
      </c>
      <c r="K1936" s="4">
        <f>IFERROR(Homes[[#This Row],[sqft_lot]]/43560," ")</f>
        <v>8.9439853076216713E-2</v>
      </c>
      <c r="L1936" t="str">
        <f>IF(Homes[[#This Row],[waterfront]]=1, "Yes","No")</f>
        <v>No</v>
      </c>
      <c r="M1936" s="4" t="str">
        <f>IF(Homes[[#This Row],[sqft_basement]]&gt;0, "Yes","No")</f>
        <v>No</v>
      </c>
      <c r="N1936" t="str">
        <f>CHOOSE(Homes[[#This Row],[view]]+1, "None","Fair","Good","Great","Excellent")</f>
        <v>None</v>
      </c>
      <c r="O1936" t="str">
        <f>CHOOSE(Homes[[#This Row],[condition]], "Poor","Fair","Average","Good","Excellent")</f>
        <v>Average</v>
      </c>
      <c r="P1936">
        <f ca="1">YEAR(TODAY())-Homes[[#This Row],[yr_built]]</f>
        <v>31</v>
      </c>
      <c r="Q1936">
        <v>0</v>
      </c>
      <c r="R1936">
        <f ca="1">IF(Homes[[#This Row],[yr_renovated]]&gt;0, YEAR(TODAY())-Homes[[#This Row],[yr_renovated]], YEAR(TODAY())-Homes[[#This Row],[yr_built]])</f>
        <v>31</v>
      </c>
      <c r="S1936">
        <v>2</v>
      </c>
      <c r="T1936" s="2">
        <v>41821</v>
      </c>
      <c r="U1936" s="3">
        <v>2.25</v>
      </c>
      <c r="V1936" s="4">
        <f>IFERROR(Homes[[#This Row],[sqft_above]]+Homes[[#This Row],[sqft_basement]]," ")</f>
        <v>1640</v>
      </c>
      <c r="W1936" s="4">
        <v>3896</v>
      </c>
      <c r="X1936">
        <v>0</v>
      </c>
      <c r="Y1936">
        <v>0</v>
      </c>
      <c r="Z1936">
        <v>3</v>
      </c>
      <c r="AA1936" s="4">
        <v>1640</v>
      </c>
      <c r="AB1936" s="4">
        <v>0</v>
      </c>
      <c r="AC1936">
        <v>1994</v>
      </c>
      <c r="AD1936" t="s">
        <v>2063</v>
      </c>
      <c r="AE1936" t="s">
        <v>79</v>
      </c>
      <c r="AF1936" t="s">
        <v>80</v>
      </c>
    </row>
    <row r="1937" spans="1:32">
      <c r="A1937" t="str">
        <f>PROPER(TRIM(Homes[[#This Row],[street]]))</f>
        <v>6008 8Th Ave Ne</v>
      </c>
      <c r="B1937" t="str">
        <f>PROPER(TRIM(Homes[[#This Row],[city]]))</f>
        <v>Seattle</v>
      </c>
      <c r="C1937" t="str">
        <f>_xlfn.TEXTBEFORE(Homes[[#This Row],[statezip]]," ")</f>
        <v>WA</v>
      </c>
      <c r="D1937" s="6" t="str">
        <f>_xlfn.TEXTAFTER(Homes[[#This Row],[statezip]]," ")</f>
        <v>98115</v>
      </c>
      <c r="E1937" s="1">
        <v>478000</v>
      </c>
      <c r="F1937">
        <v>3</v>
      </c>
      <c r="G1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37" s="3" t="str">
        <f>Homes[[#This Row],[bedrooms]] &amp; " bd | " &amp; TEXT(Homes[[#This Row],[bathrooms]],"0.##") &amp; " ba"</f>
        <v>3 bd | 1. ba</v>
      </c>
      <c r="I1937" s="4">
        <v>1280</v>
      </c>
      <c r="J1937" s="1">
        <f>IFERROR(Homes[[#This Row],[price]]/Homes[[#This Row],[sqft_living]]," ")</f>
        <v>373.4375</v>
      </c>
      <c r="K1937" s="4">
        <f>IFERROR(Homes[[#This Row],[sqft_lot]]/43560," ")</f>
        <v>5.9228650137741048E-2</v>
      </c>
      <c r="L1937" t="str">
        <f>IF(Homes[[#This Row],[waterfront]]=1, "Yes","No")</f>
        <v>No</v>
      </c>
      <c r="M1937" s="4" t="str">
        <f>IF(Homes[[#This Row],[sqft_basement]]&gt;0, "Yes","No")</f>
        <v>No</v>
      </c>
      <c r="N1937" t="str">
        <f>CHOOSE(Homes[[#This Row],[view]]+1, "None","Fair","Good","Great","Excellent")</f>
        <v>None</v>
      </c>
      <c r="O1937" t="str">
        <f>CHOOSE(Homes[[#This Row],[condition]], "Poor","Fair","Average","Good","Excellent")</f>
        <v>Average</v>
      </c>
      <c r="P1937">
        <f ca="1">YEAR(TODAY())-Homes[[#This Row],[yr_built]]</f>
        <v>115</v>
      </c>
      <c r="Q1937">
        <v>2014</v>
      </c>
      <c r="R1937">
        <f ca="1">IF(Homes[[#This Row],[yr_renovated]]&gt;0, YEAR(TODAY())-Homes[[#This Row],[yr_renovated]], YEAR(TODAY())-Homes[[#This Row],[yr_built]])</f>
        <v>11</v>
      </c>
      <c r="S1937">
        <v>1.5</v>
      </c>
      <c r="T1937" s="2">
        <v>41782</v>
      </c>
      <c r="U1937" s="3">
        <v>1</v>
      </c>
      <c r="V1937" s="4">
        <f>IFERROR(Homes[[#This Row],[sqft_above]]+Homes[[#This Row],[sqft_basement]]," ")</f>
        <v>1280</v>
      </c>
      <c r="W1937" s="4">
        <v>2580</v>
      </c>
      <c r="X1937">
        <v>0</v>
      </c>
      <c r="Y1937">
        <v>0</v>
      </c>
      <c r="Z1937">
        <v>3</v>
      </c>
      <c r="AA1937" s="4">
        <v>1280</v>
      </c>
      <c r="AB1937" s="4">
        <v>0</v>
      </c>
      <c r="AC1937">
        <v>1910</v>
      </c>
      <c r="AD1937" t="s">
        <v>2064</v>
      </c>
      <c r="AE1937" t="s">
        <v>49</v>
      </c>
      <c r="AF1937" t="s">
        <v>154</v>
      </c>
    </row>
    <row r="1938" spans="1:32">
      <c r="A1938" t="str">
        <f>PROPER(TRIM(Homes[[#This Row],[street]]))</f>
        <v>14815 108Th Pl Ne</v>
      </c>
      <c r="B1938" t="str">
        <f>PROPER(TRIM(Homes[[#This Row],[city]]))</f>
        <v>Bothell</v>
      </c>
      <c r="C1938" t="str">
        <f>_xlfn.TEXTBEFORE(Homes[[#This Row],[statezip]]," ")</f>
        <v>WA</v>
      </c>
      <c r="D1938" s="6" t="str">
        <f>_xlfn.TEXTAFTER(Homes[[#This Row],[statezip]]," ")</f>
        <v>98011</v>
      </c>
      <c r="E1938" s="1">
        <v>477000</v>
      </c>
      <c r="F1938">
        <v>3</v>
      </c>
      <c r="G1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38" s="3" t="str">
        <f>Homes[[#This Row],[bedrooms]] &amp; " bd | " &amp; TEXT(Homes[[#This Row],[bathrooms]],"0.##") &amp; " ba"</f>
        <v>3 bd | 1.75 ba</v>
      </c>
      <c r="I1938" s="4">
        <v>1780</v>
      </c>
      <c r="J1938" s="1">
        <f>IFERROR(Homes[[#This Row],[price]]/Homes[[#This Row],[sqft_living]]," ")</f>
        <v>267.97752808988764</v>
      </c>
      <c r="K1938" s="4">
        <f>IFERROR(Homes[[#This Row],[sqft_lot]]/43560," ")</f>
        <v>0.18560606060606061</v>
      </c>
      <c r="L1938" t="str">
        <f>IF(Homes[[#This Row],[waterfront]]=1, "Yes","No")</f>
        <v>No</v>
      </c>
      <c r="M1938" s="4" t="str">
        <f>IF(Homes[[#This Row],[sqft_basement]]&gt;0, "Yes","No")</f>
        <v>Yes</v>
      </c>
      <c r="N1938" t="str">
        <f>CHOOSE(Homes[[#This Row],[view]]+1, "None","Fair","Good","Great","Excellent")</f>
        <v>None</v>
      </c>
      <c r="O1938" t="str">
        <f>CHOOSE(Homes[[#This Row],[condition]], "Poor","Fair","Average","Good","Excellent")</f>
        <v>Average</v>
      </c>
      <c r="P1938">
        <f ca="1">YEAR(TODAY())-Homes[[#This Row],[yr_built]]</f>
        <v>49</v>
      </c>
      <c r="Q1938">
        <v>0</v>
      </c>
      <c r="R1938">
        <f ca="1">IF(Homes[[#This Row],[yr_renovated]]&gt;0, YEAR(TODAY())-Homes[[#This Row],[yr_renovated]], YEAR(TODAY())-Homes[[#This Row],[yr_built]])</f>
        <v>49</v>
      </c>
      <c r="S1938">
        <v>1</v>
      </c>
      <c r="T1938" s="2">
        <v>41810</v>
      </c>
      <c r="U1938" s="3">
        <v>1.75</v>
      </c>
      <c r="V1938" s="4">
        <f>IFERROR(Homes[[#This Row],[sqft_above]]+Homes[[#This Row],[sqft_basement]]," ")</f>
        <v>1780</v>
      </c>
      <c r="W1938" s="4">
        <v>8085</v>
      </c>
      <c r="X1938">
        <v>0</v>
      </c>
      <c r="Y1938">
        <v>0</v>
      </c>
      <c r="Z1938">
        <v>3</v>
      </c>
      <c r="AA1938" s="4">
        <v>1210</v>
      </c>
      <c r="AB1938" s="4">
        <v>570</v>
      </c>
      <c r="AC1938">
        <v>1976</v>
      </c>
      <c r="AD1938" t="s">
        <v>2065</v>
      </c>
      <c r="AE1938" t="s">
        <v>841</v>
      </c>
      <c r="AF1938" t="s">
        <v>842</v>
      </c>
    </row>
    <row r="1939" spans="1:32">
      <c r="A1939" t="str">
        <f>PROPER(TRIM(Homes[[#This Row],[street]]))</f>
        <v>2313 Nw 65Th St</v>
      </c>
      <c r="B1939" t="str">
        <f>PROPER(TRIM(Homes[[#This Row],[city]]))</f>
        <v>Seattle</v>
      </c>
      <c r="C1939" t="str">
        <f>_xlfn.TEXTBEFORE(Homes[[#This Row],[statezip]]," ")</f>
        <v>WA</v>
      </c>
      <c r="D1939" s="6" t="str">
        <f>_xlfn.TEXTAFTER(Homes[[#This Row],[statezip]]," ")</f>
        <v>98117</v>
      </c>
      <c r="E1939" s="1">
        <v>477000</v>
      </c>
      <c r="F1939">
        <v>3</v>
      </c>
      <c r="G1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39" s="3" t="str">
        <f>Homes[[#This Row],[bedrooms]] &amp; " bd | " &amp; TEXT(Homes[[#This Row],[bathrooms]],"0.##") &amp; " ba"</f>
        <v>3 bd | 2.5 ba</v>
      </c>
      <c r="I1939" s="4">
        <v>1350</v>
      </c>
      <c r="J1939" s="1">
        <f>IFERROR(Homes[[#This Row],[price]]/Homes[[#This Row],[sqft_living]]," ")</f>
        <v>353.33333333333331</v>
      </c>
      <c r="K1939" s="4">
        <f>IFERROR(Homes[[#This Row],[sqft_lot]]/43560," ")</f>
        <v>4.7130394857667582E-2</v>
      </c>
      <c r="L1939" t="str">
        <f>IF(Homes[[#This Row],[waterfront]]=1, "Yes","No")</f>
        <v>No</v>
      </c>
      <c r="M1939" s="4" t="str">
        <f>IF(Homes[[#This Row],[sqft_basement]]&gt;0, "Yes","No")</f>
        <v>No</v>
      </c>
      <c r="N1939" t="str">
        <f>CHOOSE(Homes[[#This Row],[view]]+1, "None","Fair","Good","Great","Excellent")</f>
        <v>None</v>
      </c>
      <c r="O1939" t="str">
        <f>CHOOSE(Homes[[#This Row],[condition]], "Poor","Fair","Average","Good","Excellent")</f>
        <v>Average</v>
      </c>
      <c r="P1939">
        <f ca="1">YEAR(TODAY())-Homes[[#This Row],[yr_built]]</f>
        <v>20</v>
      </c>
      <c r="Q1939">
        <v>0</v>
      </c>
      <c r="R1939">
        <f ca="1">IF(Homes[[#This Row],[yr_renovated]]&gt;0, YEAR(TODAY())-Homes[[#This Row],[yr_renovated]], YEAR(TODAY())-Homes[[#This Row],[yr_built]])</f>
        <v>20</v>
      </c>
      <c r="S1939">
        <v>3</v>
      </c>
      <c r="T1939" s="2">
        <v>41778</v>
      </c>
      <c r="U1939" s="3">
        <v>2.5</v>
      </c>
      <c r="V1939" s="4">
        <f>IFERROR(Homes[[#This Row],[sqft_above]]+Homes[[#This Row],[sqft_basement]]," ")</f>
        <v>1350</v>
      </c>
      <c r="W1939" s="4">
        <v>2053</v>
      </c>
      <c r="X1939">
        <v>0</v>
      </c>
      <c r="Y1939">
        <v>0</v>
      </c>
      <c r="Z1939">
        <v>3</v>
      </c>
      <c r="AA1939" s="4">
        <v>1350</v>
      </c>
      <c r="AB1939" s="4">
        <v>0</v>
      </c>
      <c r="AC1939">
        <v>2005</v>
      </c>
      <c r="AD1939" t="s">
        <v>2066</v>
      </c>
      <c r="AE1939" t="s">
        <v>49</v>
      </c>
      <c r="AF1939" t="s">
        <v>204</v>
      </c>
    </row>
    <row r="1940" spans="1:32">
      <c r="A1940" t="str">
        <f>PROPER(TRIM(Homes[[#This Row],[street]]))</f>
        <v>5149 S Graham St</v>
      </c>
      <c r="B1940" t="str">
        <f>PROPER(TRIM(Homes[[#This Row],[city]]))</f>
        <v>Seattle</v>
      </c>
      <c r="C1940" t="str">
        <f>_xlfn.TEXTBEFORE(Homes[[#This Row],[statezip]]," ")</f>
        <v>WA</v>
      </c>
      <c r="D1940" s="6" t="str">
        <f>_xlfn.TEXTAFTER(Homes[[#This Row],[statezip]]," ")</f>
        <v>98118</v>
      </c>
      <c r="E1940" s="1">
        <v>477000</v>
      </c>
      <c r="F1940">
        <v>4</v>
      </c>
      <c r="G1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40" s="3" t="str">
        <f>Homes[[#This Row],[bedrooms]] &amp; " bd | " &amp; TEXT(Homes[[#This Row],[bathrooms]],"0.##") &amp; " ba"</f>
        <v>4 bd | 2.75 ba</v>
      </c>
      <c r="I1940" s="4">
        <v>1720</v>
      </c>
      <c r="J1940" s="1">
        <f>IFERROR(Homes[[#This Row],[price]]/Homes[[#This Row],[sqft_living]]," ")</f>
        <v>277.32558139534882</v>
      </c>
      <c r="K1940" s="4">
        <f>IFERROR(Homes[[#This Row],[sqft_lot]]/43560," ")</f>
        <v>0.14393939393939395</v>
      </c>
      <c r="L1940" t="str">
        <f>IF(Homes[[#This Row],[waterfront]]=1, "Yes","No")</f>
        <v>No</v>
      </c>
      <c r="M1940" s="4" t="str">
        <f>IF(Homes[[#This Row],[sqft_basement]]&gt;0, "Yes","No")</f>
        <v>No</v>
      </c>
      <c r="N1940" t="str">
        <f>CHOOSE(Homes[[#This Row],[view]]+1, "None","Fair","Good","Great","Excellent")</f>
        <v>None</v>
      </c>
      <c r="O1940" t="str">
        <f>CHOOSE(Homes[[#This Row],[condition]], "Poor","Fair","Average","Good","Excellent")</f>
        <v>Average</v>
      </c>
      <c r="P1940">
        <f ca="1">YEAR(TODAY())-Homes[[#This Row],[yr_built]]</f>
        <v>47</v>
      </c>
      <c r="Q1940">
        <v>0</v>
      </c>
      <c r="R1940">
        <f ca="1">IF(Homes[[#This Row],[yr_renovated]]&gt;0, YEAR(TODAY())-Homes[[#This Row],[yr_renovated]], YEAR(TODAY())-Homes[[#This Row],[yr_built]])</f>
        <v>47</v>
      </c>
      <c r="S1940">
        <v>2</v>
      </c>
      <c r="T1940" s="2">
        <v>41786</v>
      </c>
      <c r="U1940" s="3">
        <v>2.75</v>
      </c>
      <c r="V1940" s="4">
        <f>IFERROR(Homes[[#This Row],[sqft_above]]+Homes[[#This Row],[sqft_basement]]," ")</f>
        <v>1720</v>
      </c>
      <c r="W1940" s="4">
        <v>6270</v>
      </c>
      <c r="X1940">
        <v>0</v>
      </c>
      <c r="Y1940">
        <v>0</v>
      </c>
      <c r="Z1940">
        <v>3</v>
      </c>
      <c r="AA1940" s="4">
        <v>1720</v>
      </c>
      <c r="AB1940" s="4">
        <v>0</v>
      </c>
      <c r="AC1940">
        <v>1978</v>
      </c>
      <c r="AD1940" t="s">
        <v>2067</v>
      </c>
      <c r="AE1940" t="s">
        <v>49</v>
      </c>
      <c r="AF1940" t="s">
        <v>229</v>
      </c>
    </row>
    <row r="1941" spans="1:32">
      <c r="A1941" t="str">
        <f>PROPER(TRIM(Homes[[#This Row],[street]]))</f>
        <v>4415 29Th Ave W</v>
      </c>
      <c r="B1941" t="str">
        <f>PROPER(TRIM(Homes[[#This Row],[city]]))</f>
        <v>Seattle</v>
      </c>
      <c r="C1941" t="str">
        <f>_xlfn.TEXTBEFORE(Homes[[#This Row],[statezip]]," ")</f>
        <v>WA</v>
      </c>
      <c r="D1941" s="6" t="str">
        <f>_xlfn.TEXTAFTER(Homes[[#This Row],[statezip]]," ")</f>
        <v>98199</v>
      </c>
      <c r="E1941" s="1">
        <v>476000</v>
      </c>
      <c r="F1941">
        <v>3</v>
      </c>
      <c r="G1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41" s="3" t="str">
        <f>Homes[[#This Row],[bedrooms]] &amp; " bd | " &amp; TEXT(Homes[[#This Row],[bathrooms]],"0.##") &amp; " ba"</f>
        <v>3 bd | 1. ba</v>
      </c>
      <c r="I1941" s="4">
        <v>1140</v>
      </c>
      <c r="J1941" s="1">
        <f>IFERROR(Homes[[#This Row],[price]]/Homes[[#This Row],[sqft_living]]," ")</f>
        <v>417.54385964912279</v>
      </c>
      <c r="K1941" s="4">
        <f>IFERROR(Homes[[#This Row],[sqft_lot]]/43560," ")</f>
        <v>0.12626262626262627</v>
      </c>
      <c r="L1941" t="str">
        <f>IF(Homes[[#This Row],[waterfront]]=1, "Yes","No")</f>
        <v>No</v>
      </c>
      <c r="M1941" s="4" t="str">
        <f>IF(Homes[[#This Row],[sqft_basement]]&gt;0, "Yes","No")</f>
        <v>No</v>
      </c>
      <c r="N1941" t="str">
        <f>CHOOSE(Homes[[#This Row],[view]]+1, "None","Fair","Good","Great","Excellent")</f>
        <v>None</v>
      </c>
      <c r="O1941" t="str">
        <f>CHOOSE(Homes[[#This Row],[condition]], "Poor","Fair","Average","Good","Excellent")</f>
        <v>Good</v>
      </c>
      <c r="P1941">
        <f ca="1">YEAR(TODAY())-Homes[[#This Row],[yr_built]]</f>
        <v>117</v>
      </c>
      <c r="Q1941">
        <v>0</v>
      </c>
      <c r="R1941">
        <f ca="1">IF(Homes[[#This Row],[yr_renovated]]&gt;0, YEAR(TODAY())-Homes[[#This Row],[yr_renovated]], YEAR(TODAY())-Homes[[#This Row],[yr_built]])</f>
        <v>117</v>
      </c>
      <c r="S1941">
        <v>1.5</v>
      </c>
      <c r="T1941" s="2">
        <v>41801</v>
      </c>
      <c r="U1941" s="3">
        <v>1</v>
      </c>
      <c r="V1941" s="4">
        <f>IFERROR(Homes[[#This Row],[sqft_above]]+Homes[[#This Row],[sqft_basement]]," ")</f>
        <v>1140</v>
      </c>
      <c r="W1941" s="4">
        <v>5500</v>
      </c>
      <c r="X1941">
        <v>0</v>
      </c>
      <c r="Y1941">
        <v>0</v>
      </c>
      <c r="Z1941">
        <v>4</v>
      </c>
      <c r="AA1941" s="4">
        <v>1140</v>
      </c>
      <c r="AB1941" s="4">
        <v>0</v>
      </c>
      <c r="AC1941">
        <v>1908</v>
      </c>
      <c r="AD1941" t="s">
        <v>2068</v>
      </c>
      <c r="AE1941" t="s">
        <v>49</v>
      </c>
      <c r="AF1941" t="s">
        <v>58</v>
      </c>
    </row>
    <row r="1942" spans="1:32">
      <c r="A1942" t="str">
        <f>PROPER(TRIM(Homes[[#This Row],[street]]))</f>
        <v>6516 43Rd Ave Ne</v>
      </c>
      <c r="B1942" t="str">
        <f>PROPER(TRIM(Homes[[#This Row],[city]]))</f>
        <v>Seattle</v>
      </c>
      <c r="C1942" t="str">
        <f>_xlfn.TEXTBEFORE(Homes[[#This Row],[statezip]]," ")</f>
        <v>WA</v>
      </c>
      <c r="D1942" s="6" t="str">
        <f>_xlfn.TEXTAFTER(Homes[[#This Row],[statezip]]," ")</f>
        <v>98115</v>
      </c>
      <c r="E1942" s="1">
        <v>476000</v>
      </c>
      <c r="F1942">
        <v>4</v>
      </c>
      <c r="G1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42" s="3" t="str">
        <f>Homes[[#This Row],[bedrooms]] &amp; " bd | " &amp; TEXT(Homes[[#This Row],[bathrooms]],"0.##") &amp; " ba"</f>
        <v>4 bd | 3. ba</v>
      </c>
      <c r="I1942" s="4">
        <v>2890</v>
      </c>
      <c r="J1942" s="1">
        <f>IFERROR(Homes[[#This Row],[price]]/Homes[[#This Row],[sqft_living]]," ")</f>
        <v>164.70588235294119</v>
      </c>
      <c r="K1942" s="4">
        <f>IFERROR(Homes[[#This Row],[sqft_lot]]/43560," ")</f>
        <v>0.15805785123966942</v>
      </c>
      <c r="L1942" t="str">
        <f>IF(Homes[[#This Row],[waterfront]]=1, "Yes","No")</f>
        <v>No</v>
      </c>
      <c r="M1942" s="4" t="str">
        <f>IF(Homes[[#This Row],[sqft_basement]]&gt;0, "Yes","No")</f>
        <v>Yes</v>
      </c>
      <c r="N1942" t="str">
        <f>CHOOSE(Homes[[#This Row],[view]]+1, "None","Fair","Good","Great","Excellent")</f>
        <v>None</v>
      </c>
      <c r="O1942" t="str">
        <f>CHOOSE(Homes[[#This Row],[condition]], "Poor","Fair","Average","Good","Excellent")</f>
        <v>Average</v>
      </c>
      <c r="P1942">
        <f ca="1">YEAR(TODAY())-Homes[[#This Row],[yr_built]]</f>
        <v>80</v>
      </c>
      <c r="Q1942">
        <v>2013</v>
      </c>
      <c r="R1942">
        <f ca="1">IF(Homes[[#This Row],[yr_renovated]]&gt;0, YEAR(TODAY())-Homes[[#This Row],[yr_renovated]], YEAR(TODAY())-Homes[[#This Row],[yr_built]])</f>
        <v>12</v>
      </c>
      <c r="S1942">
        <v>1</v>
      </c>
      <c r="T1942" s="2">
        <v>41821</v>
      </c>
      <c r="U1942" s="3">
        <v>3</v>
      </c>
      <c r="V1942" s="4">
        <f>IFERROR(Homes[[#This Row],[sqft_above]]+Homes[[#This Row],[sqft_basement]]," ")</f>
        <v>2890</v>
      </c>
      <c r="W1942" s="4">
        <v>6885</v>
      </c>
      <c r="X1942">
        <v>0</v>
      </c>
      <c r="Y1942">
        <v>0</v>
      </c>
      <c r="Z1942">
        <v>3</v>
      </c>
      <c r="AA1942" s="4">
        <v>1590</v>
      </c>
      <c r="AB1942" s="4">
        <v>1300</v>
      </c>
      <c r="AC1942">
        <v>1945</v>
      </c>
      <c r="AD1942" t="s">
        <v>2069</v>
      </c>
      <c r="AE1942" t="s">
        <v>49</v>
      </c>
      <c r="AF1942" t="s">
        <v>154</v>
      </c>
    </row>
    <row r="1943" spans="1:32">
      <c r="A1943" t="str">
        <f>PROPER(TRIM(Homes[[#This Row],[street]]))</f>
        <v>20331 Ne 40Th Ct</v>
      </c>
      <c r="B1943" t="str">
        <f>PROPER(TRIM(Homes[[#This Row],[city]]))</f>
        <v>Sammamish</v>
      </c>
      <c r="C1943" t="str">
        <f>_xlfn.TEXTBEFORE(Homes[[#This Row],[statezip]]," ")</f>
        <v>WA</v>
      </c>
      <c r="D1943" s="6" t="str">
        <f>_xlfn.TEXTAFTER(Homes[[#This Row],[statezip]]," ")</f>
        <v>98074</v>
      </c>
      <c r="E1943" s="1">
        <v>475580</v>
      </c>
      <c r="F1943">
        <v>3</v>
      </c>
      <c r="G1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43" s="3" t="str">
        <f>Homes[[#This Row],[bedrooms]] &amp; " bd | " &amp; TEXT(Homes[[#This Row],[bathrooms]],"0.##") &amp; " ba"</f>
        <v>3 bd | 1.75 ba</v>
      </c>
      <c r="I1943" s="4">
        <v>1520</v>
      </c>
      <c r="J1943" s="1">
        <f>IFERROR(Homes[[#This Row],[price]]/Homes[[#This Row],[sqft_living]]," ")</f>
        <v>312.88157894736844</v>
      </c>
      <c r="K1943" s="4">
        <f>IFERROR(Homes[[#This Row],[sqft_lot]]/43560," ")</f>
        <v>0.25447658402203854</v>
      </c>
      <c r="L1943" t="str">
        <f>IF(Homes[[#This Row],[waterfront]]=1, "Yes","No")</f>
        <v>No</v>
      </c>
      <c r="M1943" s="4" t="str">
        <f>IF(Homes[[#This Row],[sqft_basement]]&gt;0, "Yes","No")</f>
        <v>No</v>
      </c>
      <c r="N1943" t="str">
        <f>CHOOSE(Homes[[#This Row],[view]]+1, "None","Fair","Good","Great","Excellent")</f>
        <v>None</v>
      </c>
      <c r="O1943" t="str">
        <f>CHOOSE(Homes[[#This Row],[condition]], "Poor","Fair","Average","Good","Excellent")</f>
        <v>Average</v>
      </c>
      <c r="P1943">
        <f ca="1">YEAR(TODAY())-Homes[[#This Row],[yr_built]]</f>
        <v>42</v>
      </c>
      <c r="Q1943">
        <v>2009</v>
      </c>
      <c r="R1943">
        <f ca="1">IF(Homes[[#This Row],[yr_renovated]]&gt;0, YEAR(TODAY())-Homes[[#This Row],[yr_renovated]], YEAR(TODAY())-Homes[[#This Row],[yr_built]])</f>
        <v>16</v>
      </c>
      <c r="S1943">
        <v>1</v>
      </c>
      <c r="T1943" s="2">
        <v>41816</v>
      </c>
      <c r="U1943" s="3">
        <v>1.75</v>
      </c>
      <c r="V1943" s="4">
        <f>IFERROR(Homes[[#This Row],[sqft_above]]+Homes[[#This Row],[sqft_basement]]," ")</f>
        <v>1520</v>
      </c>
      <c r="W1943" s="4">
        <v>11085</v>
      </c>
      <c r="X1943">
        <v>0</v>
      </c>
      <c r="Y1943">
        <v>0</v>
      </c>
      <c r="Z1943">
        <v>3</v>
      </c>
      <c r="AA1943" s="4">
        <v>1520</v>
      </c>
      <c r="AB1943" s="4">
        <v>0</v>
      </c>
      <c r="AC1943">
        <v>1983</v>
      </c>
      <c r="AD1943" t="s">
        <v>2070</v>
      </c>
      <c r="AE1943" t="s">
        <v>102</v>
      </c>
      <c r="AF1943" t="s">
        <v>266</v>
      </c>
    </row>
    <row r="1944" spans="1:32">
      <c r="A1944" t="str">
        <f>PROPER(TRIM(Homes[[#This Row],[street]]))</f>
        <v>9719 130Th Ave Ne</v>
      </c>
      <c r="B1944" t="str">
        <f>PROPER(TRIM(Homes[[#This Row],[city]]))</f>
        <v>Kirkland</v>
      </c>
      <c r="C1944" t="str">
        <f>_xlfn.TEXTBEFORE(Homes[[#This Row],[statezip]]," ")</f>
        <v>WA</v>
      </c>
      <c r="D1944" s="6" t="str">
        <f>_xlfn.TEXTAFTER(Homes[[#This Row],[statezip]]," ")</f>
        <v>98033</v>
      </c>
      <c r="E1944" s="1">
        <v>475300</v>
      </c>
      <c r="F1944">
        <v>3</v>
      </c>
      <c r="G1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44" s="3" t="str">
        <f>Homes[[#This Row],[bedrooms]] &amp; " bd | " &amp; TEXT(Homes[[#This Row],[bathrooms]],"0.##") &amp; " ba"</f>
        <v>3 bd | 1. ba</v>
      </c>
      <c r="I1944" s="4">
        <v>2110</v>
      </c>
      <c r="J1944" s="1">
        <f>IFERROR(Homes[[#This Row],[price]]/Homes[[#This Row],[sqft_living]]," ")</f>
        <v>225.260663507109</v>
      </c>
      <c r="K1944" s="4">
        <f>IFERROR(Homes[[#This Row],[sqft_lot]]/43560," ")</f>
        <v>0.2296831955922865</v>
      </c>
      <c r="L1944" t="str">
        <f>IF(Homes[[#This Row],[waterfront]]=1, "Yes","No")</f>
        <v>No</v>
      </c>
      <c r="M1944" s="4" t="str">
        <f>IF(Homes[[#This Row],[sqft_basement]]&gt;0, "Yes","No")</f>
        <v>Yes</v>
      </c>
      <c r="N1944" t="str">
        <f>CHOOSE(Homes[[#This Row],[view]]+1, "None","Fair","Good","Great","Excellent")</f>
        <v>None</v>
      </c>
      <c r="O1944" t="str">
        <f>CHOOSE(Homes[[#This Row],[condition]], "Poor","Fair","Average","Good","Excellent")</f>
        <v>Excellent</v>
      </c>
      <c r="P1944">
        <f ca="1">YEAR(TODAY())-Homes[[#This Row],[yr_built]]</f>
        <v>101</v>
      </c>
      <c r="Q1944">
        <v>1956</v>
      </c>
      <c r="R1944">
        <f ca="1">IF(Homes[[#This Row],[yr_renovated]]&gt;0, YEAR(TODAY())-Homes[[#This Row],[yr_renovated]], YEAR(TODAY())-Homes[[#This Row],[yr_built]])</f>
        <v>69</v>
      </c>
      <c r="S1944">
        <v>1</v>
      </c>
      <c r="T1944" s="2">
        <v>41788</v>
      </c>
      <c r="U1944" s="3">
        <v>1</v>
      </c>
      <c r="V1944" s="4">
        <f>IFERROR(Homes[[#This Row],[sqft_above]]+Homes[[#This Row],[sqft_basement]]," ")</f>
        <v>2110</v>
      </c>
      <c r="W1944" s="4">
        <v>10005</v>
      </c>
      <c r="X1944">
        <v>0</v>
      </c>
      <c r="Y1944">
        <v>0</v>
      </c>
      <c r="Z1944">
        <v>5</v>
      </c>
      <c r="AA1944" s="4">
        <v>1110</v>
      </c>
      <c r="AB1944" s="4">
        <v>1000</v>
      </c>
      <c r="AC1944">
        <v>1924</v>
      </c>
      <c r="AD1944" t="s">
        <v>2071</v>
      </c>
      <c r="AE1944" t="s">
        <v>46</v>
      </c>
      <c r="AF1944" t="s">
        <v>55</v>
      </c>
    </row>
    <row r="1945" spans="1:32">
      <c r="A1945" t="str">
        <f>PROPER(TRIM(Homes[[#This Row],[street]]))</f>
        <v>5050-5132 Foster Ave Se</v>
      </c>
      <c r="B1945" t="str">
        <f>PROPER(TRIM(Homes[[#This Row],[city]]))</f>
        <v>Auburn</v>
      </c>
      <c r="C1945" t="str">
        <f>_xlfn.TEXTBEFORE(Homes[[#This Row],[statezip]]," ")</f>
        <v>WA</v>
      </c>
      <c r="D1945" s="6" t="str">
        <f>_xlfn.TEXTAFTER(Homes[[#This Row],[statezip]]," ")</f>
        <v>98092</v>
      </c>
      <c r="E1945" s="1">
        <v>475000</v>
      </c>
      <c r="F1945">
        <v>2</v>
      </c>
      <c r="G1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45" s="3" t="str">
        <f>Homes[[#This Row],[bedrooms]] &amp; " bd | " &amp; TEXT(Homes[[#This Row],[bathrooms]],"0.##") &amp; " ba"</f>
        <v>2 bd | 1.75 ba</v>
      </c>
      <c r="I1945" s="4">
        <v>1490</v>
      </c>
      <c r="J1945" s="1">
        <f>IFERROR(Homes[[#This Row],[price]]/Homes[[#This Row],[sqft_living]]," ")</f>
        <v>318.79194630872485</v>
      </c>
      <c r="K1945" s="4">
        <f>IFERROR(Homes[[#This Row],[sqft_lot]]/43560," ")</f>
        <v>5.15</v>
      </c>
      <c r="L1945" t="str">
        <f>IF(Homes[[#This Row],[waterfront]]=1, "Yes","No")</f>
        <v>No</v>
      </c>
      <c r="M1945" s="4" t="str">
        <f>IF(Homes[[#This Row],[sqft_basement]]&gt;0, "Yes","No")</f>
        <v>No</v>
      </c>
      <c r="N1945" t="str">
        <f>CHOOSE(Homes[[#This Row],[view]]+1, "None","Fair","Good","Great","Excellent")</f>
        <v>Good</v>
      </c>
      <c r="O1945" t="str">
        <f>CHOOSE(Homes[[#This Row],[condition]], "Poor","Fair","Average","Good","Excellent")</f>
        <v>Average</v>
      </c>
      <c r="P1945">
        <f ca="1">YEAR(TODAY())-Homes[[#This Row],[yr_built]]</f>
        <v>42</v>
      </c>
      <c r="Q1945">
        <v>2009</v>
      </c>
      <c r="R1945">
        <f ca="1">IF(Homes[[#This Row],[yr_renovated]]&gt;0, YEAR(TODAY())-Homes[[#This Row],[yr_renovated]], YEAR(TODAY())-Homes[[#This Row],[yr_built]])</f>
        <v>16</v>
      </c>
      <c r="S1945">
        <v>1</v>
      </c>
      <c r="T1945" s="2">
        <v>41800</v>
      </c>
      <c r="U1945" s="3">
        <v>1.75</v>
      </c>
      <c r="V1945" s="4">
        <f>IFERROR(Homes[[#This Row],[sqft_above]]+Homes[[#This Row],[sqft_basement]]," ")</f>
        <v>1490</v>
      </c>
      <c r="W1945" s="4">
        <v>224334</v>
      </c>
      <c r="X1945">
        <v>0</v>
      </c>
      <c r="Y1945">
        <v>2</v>
      </c>
      <c r="Z1945">
        <v>3</v>
      </c>
      <c r="AA1945" s="4">
        <v>1490</v>
      </c>
      <c r="AB1945" s="4">
        <v>0</v>
      </c>
      <c r="AC1945">
        <v>1983</v>
      </c>
      <c r="AD1945" t="s">
        <v>2072</v>
      </c>
      <c r="AE1945" t="s">
        <v>519</v>
      </c>
      <c r="AF1945" t="s">
        <v>520</v>
      </c>
    </row>
    <row r="1946" spans="1:32">
      <c r="A1946" t="str">
        <f>PROPER(TRIM(Homes[[#This Row],[street]]))</f>
        <v>1017 N 38Th St</v>
      </c>
      <c r="B1946" t="str">
        <f>PROPER(TRIM(Homes[[#This Row],[city]]))</f>
        <v>Seattle</v>
      </c>
      <c r="C1946" t="str">
        <f>_xlfn.TEXTBEFORE(Homes[[#This Row],[statezip]]," ")</f>
        <v>WA</v>
      </c>
      <c r="D1946" s="6" t="str">
        <f>_xlfn.TEXTAFTER(Homes[[#This Row],[statezip]]," ")</f>
        <v>98103</v>
      </c>
      <c r="E1946" s="1">
        <v>475000</v>
      </c>
      <c r="F1946">
        <v>4</v>
      </c>
      <c r="G1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46" s="3" t="str">
        <f>Homes[[#This Row],[bedrooms]] &amp; " bd | " &amp; TEXT(Homes[[#This Row],[bathrooms]],"0.##") &amp; " ba"</f>
        <v>4 bd | 2. ba</v>
      </c>
      <c r="I1946" s="4">
        <v>1790</v>
      </c>
      <c r="J1946" s="1">
        <f>IFERROR(Homes[[#This Row],[price]]/Homes[[#This Row],[sqft_living]]," ")</f>
        <v>265.3631284916201</v>
      </c>
      <c r="K1946" s="4">
        <f>IFERROR(Homes[[#This Row],[sqft_lot]]/43560," ")</f>
        <v>5.1652892561983473E-2</v>
      </c>
      <c r="L1946" t="str">
        <f>IF(Homes[[#This Row],[waterfront]]=1, "Yes","No")</f>
        <v>No</v>
      </c>
      <c r="M1946" s="4" t="str">
        <f>IF(Homes[[#This Row],[sqft_basement]]&gt;0, "Yes","No")</f>
        <v>Yes</v>
      </c>
      <c r="N1946" t="str">
        <f>CHOOSE(Homes[[#This Row],[view]]+1, "None","Fair","Good","Great","Excellent")</f>
        <v>Good</v>
      </c>
      <c r="O1946" t="str">
        <f>CHOOSE(Homes[[#This Row],[condition]], "Poor","Fair","Average","Good","Excellent")</f>
        <v>Good</v>
      </c>
      <c r="P1946">
        <f ca="1">YEAR(TODAY())-Homes[[#This Row],[yr_built]]</f>
        <v>116</v>
      </c>
      <c r="Q1946">
        <v>1989</v>
      </c>
      <c r="R1946">
        <f ca="1">IF(Homes[[#This Row],[yr_renovated]]&gt;0, YEAR(TODAY())-Homes[[#This Row],[yr_renovated]], YEAR(TODAY())-Homes[[#This Row],[yr_built]])</f>
        <v>36</v>
      </c>
      <c r="S1946">
        <v>1</v>
      </c>
      <c r="T1946" s="2">
        <v>41780</v>
      </c>
      <c r="U1946" s="3">
        <v>2</v>
      </c>
      <c r="V1946" s="4">
        <f>IFERROR(Homes[[#This Row],[sqft_above]]+Homes[[#This Row],[sqft_basement]]," ")</f>
        <v>1790</v>
      </c>
      <c r="W1946" s="4">
        <v>2250</v>
      </c>
      <c r="X1946">
        <v>0</v>
      </c>
      <c r="Y1946">
        <v>2</v>
      </c>
      <c r="Z1946">
        <v>4</v>
      </c>
      <c r="AA1946" s="4">
        <v>840</v>
      </c>
      <c r="AB1946" s="4">
        <v>950</v>
      </c>
      <c r="AC1946">
        <v>1909</v>
      </c>
      <c r="AD1946" t="s">
        <v>2073</v>
      </c>
      <c r="AE1946" t="s">
        <v>49</v>
      </c>
      <c r="AF1946" t="s">
        <v>172</v>
      </c>
    </row>
    <row r="1947" spans="1:32">
      <c r="A1947" t="str">
        <f>PROPER(TRIM(Homes[[#This Row],[street]]))</f>
        <v>4420 48Th Ave Sw</v>
      </c>
      <c r="B1947" t="str">
        <f>PROPER(TRIM(Homes[[#This Row],[city]]))</f>
        <v>Seattle</v>
      </c>
      <c r="C1947" t="str">
        <f>_xlfn.TEXTBEFORE(Homes[[#This Row],[statezip]]," ")</f>
        <v>WA</v>
      </c>
      <c r="D1947" s="6" t="str">
        <f>_xlfn.TEXTAFTER(Homes[[#This Row],[statezip]]," ")</f>
        <v>98116</v>
      </c>
      <c r="E1947" s="1">
        <v>475000</v>
      </c>
      <c r="F1947">
        <v>3</v>
      </c>
      <c r="G1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47" s="3" t="str">
        <f>Homes[[#This Row],[bedrooms]] &amp; " bd | " &amp; TEXT(Homes[[#This Row],[bathrooms]],"0.##") &amp; " ba"</f>
        <v>3 bd | 2.25 ba</v>
      </c>
      <c r="I1947" s="4">
        <v>2280</v>
      </c>
      <c r="J1947" s="1">
        <f>IFERROR(Homes[[#This Row],[price]]/Homes[[#This Row],[sqft_living]]," ")</f>
        <v>208.33333333333334</v>
      </c>
      <c r="K1947" s="4">
        <f>IFERROR(Homes[[#This Row],[sqft_lot]]/43560," ")</f>
        <v>0.13200183654729108</v>
      </c>
      <c r="L1947" t="str">
        <f>IF(Homes[[#This Row],[waterfront]]=1, "Yes","No")</f>
        <v>No</v>
      </c>
      <c r="M1947" s="4" t="str">
        <f>IF(Homes[[#This Row],[sqft_basement]]&gt;0, "Yes","No")</f>
        <v>Yes</v>
      </c>
      <c r="N1947" t="str">
        <f>CHOOSE(Homes[[#This Row],[view]]+1, "None","Fair","Good","Great","Excellent")</f>
        <v>Fair</v>
      </c>
      <c r="O1947" t="str">
        <f>CHOOSE(Homes[[#This Row],[condition]], "Poor","Fair","Average","Good","Excellent")</f>
        <v>Good</v>
      </c>
      <c r="P1947">
        <f ca="1">YEAR(TODAY())-Homes[[#This Row],[yr_built]]</f>
        <v>40</v>
      </c>
      <c r="Q1947">
        <v>0</v>
      </c>
      <c r="R1947">
        <f ca="1">IF(Homes[[#This Row],[yr_renovated]]&gt;0, YEAR(TODAY())-Homes[[#This Row],[yr_renovated]], YEAR(TODAY())-Homes[[#This Row],[yr_built]])</f>
        <v>40</v>
      </c>
      <c r="S1947">
        <v>1</v>
      </c>
      <c r="T1947" s="2">
        <v>41807</v>
      </c>
      <c r="U1947" s="3">
        <v>2.25</v>
      </c>
      <c r="V1947" s="4">
        <f>IFERROR(Homes[[#This Row],[sqft_above]]+Homes[[#This Row],[sqft_basement]]," ")</f>
        <v>2280</v>
      </c>
      <c r="W1947" s="4">
        <v>5750</v>
      </c>
      <c r="X1947">
        <v>0</v>
      </c>
      <c r="Y1947">
        <v>1</v>
      </c>
      <c r="Z1947">
        <v>4</v>
      </c>
      <c r="AA1947" s="4">
        <v>1150</v>
      </c>
      <c r="AB1947" s="4">
        <v>1130</v>
      </c>
      <c r="AC1947">
        <v>1985</v>
      </c>
      <c r="AD1947" t="s">
        <v>2074</v>
      </c>
      <c r="AE1947" t="s">
        <v>49</v>
      </c>
      <c r="AF1947" t="s">
        <v>192</v>
      </c>
    </row>
    <row r="1948" spans="1:32">
      <c r="A1948" t="str">
        <f>PROPER(TRIM(Homes[[#This Row],[street]]))</f>
        <v>2009 25Th Ave Ne</v>
      </c>
      <c r="B1948" t="str">
        <f>PROPER(TRIM(Homes[[#This Row],[city]]))</f>
        <v>Issaquah</v>
      </c>
      <c r="C1948" t="str">
        <f>_xlfn.TEXTBEFORE(Homes[[#This Row],[statezip]]," ")</f>
        <v>WA</v>
      </c>
      <c r="D1948" s="6" t="str">
        <f>_xlfn.TEXTAFTER(Homes[[#This Row],[statezip]]," ")</f>
        <v>98029</v>
      </c>
      <c r="E1948" s="1">
        <v>475000</v>
      </c>
      <c r="F1948">
        <v>3</v>
      </c>
      <c r="G1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48" s="3" t="str">
        <f>Homes[[#This Row],[bedrooms]] &amp; " bd | " &amp; TEXT(Homes[[#This Row],[bathrooms]],"0.##") &amp; " ba"</f>
        <v>3 bd | 2.25 ba</v>
      </c>
      <c r="I1948" s="4">
        <v>1630</v>
      </c>
      <c r="J1948" s="1">
        <f>IFERROR(Homes[[#This Row],[price]]/Homes[[#This Row],[sqft_living]]," ")</f>
        <v>291.41104294478527</v>
      </c>
      <c r="K1948" s="4">
        <f>IFERROR(Homes[[#This Row],[sqft_lot]]/43560," ")</f>
        <v>5.7851239669421489E-2</v>
      </c>
      <c r="L1948" t="str">
        <f>IF(Homes[[#This Row],[waterfront]]=1, "Yes","No")</f>
        <v>No</v>
      </c>
      <c r="M1948" s="4" t="str">
        <f>IF(Homes[[#This Row],[sqft_basement]]&gt;0, "Yes","No")</f>
        <v>No</v>
      </c>
      <c r="N1948" t="str">
        <f>CHOOSE(Homes[[#This Row],[view]]+1, "None","Fair","Good","Great","Excellent")</f>
        <v>None</v>
      </c>
      <c r="O1948" t="str">
        <f>CHOOSE(Homes[[#This Row],[condition]], "Poor","Fair","Average","Good","Excellent")</f>
        <v>Average</v>
      </c>
      <c r="P1948">
        <f ca="1">YEAR(TODAY())-Homes[[#This Row],[yr_built]]</f>
        <v>20</v>
      </c>
      <c r="Q1948">
        <v>0</v>
      </c>
      <c r="R1948">
        <f ca="1">IF(Homes[[#This Row],[yr_renovated]]&gt;0, YEAR(TODAY())-Homes[[#This Row],[yr_renovated]], YEAR(TODAY())-Homes[[#This Row],[yr_built]])</f>
        <v>20</v>
      </c>
      <c r="S1948">
        <v>2</v>
      </c>
      <c r="T1948" s="2">
        <v>41801</v>
      </c>
      <c r="U1948" s="3">
        <v>2.25</v>
      </c>
      <c r="V1948" s="4">
        <f>IFERROR(Homes[[#This Row],[sqft_above]]+Homes[[#This Row],[sqft_basement]]," ")</f>
        <v>1630</v>
      </c>
      <c r="W1948" s="4">
        <v>2520</v>
      </c>
      <c r="X1948">
        <v>0</v>
      </c>
      <c r="Y1948">
        <v>0</v>
      </c>
      <c r="Z1948">
        <v>3</v>
      </c>
      <c r="AA1948" s="4">
        <v>1630</v>
      </c>
      <c r="AB1948" s="4">
        <v>0</v>
      </c>
      <c r="AC1948">
        <v>2005</v>
      </c>
      <c r="AD1948" t="s">
        <v>2075</v>
      </c>
      <c r="AE1948" t="s">
        <v>79</v>
      </c>
      <c r="AF1948" t="s">
        <v>80</v>
      </c>
    </row>
    <row r="1949" spans="1:32">
      <c r="A1949" t="str">
        <f>PROPER(TRIM(Homes[[#This Row],[street]]))</f>
        <v>13617 135Th Ave Ne</v>
      </c>
      <c r="B1949" t="str">
        <f>PROPER(TRIM(Homes[[#This Row],[city]]))</f>
        <v>Kirkland</v>
      </c>
      <c r="C1949" t="str">
        <f>_xlfn.TEXTBEFORE(Homes[[#This Row],[statezip]]," ")</f>
        <v>WA</v>
      </c>
      <c r="D1949" s="6" t="str">
        <f>_xlfn.TEXTAFTER(Homes[[#This Row],[statezip]]," ")</f>
        <v>98034</v>
      </c>
      <c r="E1949" s="1">
        <v>475000</v>
      </c>
      <c r="F1949">
        <v>4</v>
      </c>
      <c r="G1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49" s="3" t="str">
        <f>Homes[[#This Row],[bedrooms]] &amp; " bd | " &amp; TEXT(Homes[[#This Row],[bathrooms]],"0.##") &amp; " ba"</f>
        <v>4 bd | 2.5 ba</v>
      </c>
      <c r="I1949" s="4">
        <v>1850</v>
      </c>
      <c r="J1949" s="1">
        <f>IFERROR(Homes[[#This Row],[price]]/Homes[[#This Row],[sqft_living]]," ")</f>
        <v>256.75675675675677</v>
      </c>
      <c r="K1949" s="4">
        <f>IFERROR(Homes[[#This Row],[sqft_lot]]/43560," ")</f>
        <v>0.12497704315886134</v>
      </c>
      <c r="L1949" t="str">
        <f>IF(Homes[[#This Row],[waterfront]]=1, "Yes","No")</f>
        <v>No</v>
      </c>
      <c r="M1949" s="4" t="str">
        <f>IF(Homes[[#This Row],[sqft_basement]]&gt;0, "Yes","No")</f>
        <v>No</v>
      </c>
      <c r="N1949" t="str">
        <f>CHOOSE(Homes[[#This Row],[view]]+1, "None","Fair","Good","Great","Excellent")</f>
        <v>None</v>
      </c>
      <c r="O1949" t="str">
        <f>CHOOSE(Homes[[#This Row],[condition]], "Poor","Fair","Average","Good","Excellent")</f>
        <v>Excellent</v>
      </c>
      <c r="P1949">
        <f ca="1">YEAR(TODAY())-Homes[[#This Row],[yr_built]]</f>
        <v>44</v>
      </c>
      <c r="Q1949">
        <v>0</v>
      </c>
      <c r="R1949">
        <f ca="1">IF(Homes[[#This Row],[yr_renovated]]&gt;0, YEAR(TODAY())-Homes[[#This Row],[yr_renovated]], YEAR(TODAY())-Homes[[#This Row],[yr_built]])</f>
        <v>44</v>
      </c>
      <c r="S1949">
        <v>2</v>
      </c>
      <c r="T1949" s="2">
        <v>41822</v>
      </c>
      <c r="U1949" s="3">
        <v>2.5</v>
      </c>
      <c r="V1949" s="4">
        <f>IFERROR(Homes[[#This Row],[sqft_above]]+Homes[[#This Row],[sqft_basement]]," ")</f>
        <v>1850</v>
      </c>
      <c r="W1949" s="4">
        <v>5444</v>
      </c>
      <c r="X1949">
        <v>0</v>
      </c>
      <c r="Y1949">
        <v>0</v>
      </c>
      <c r="Z1949">
        <v>5</v>
      </c>
      <c r="AA1949" s="4">
        <v>1850</v>
      </c>
      <c r="AB1949" s="4">
        <v>0</v>
      </c>
      <c r="AC1949">
        <v>1981</v>
      </c>
      <c r="AD1949" t="s">
        <v>2076</v>
      </c>
      <c r="AE1949" t="s">
        <v>46</v>
      </c>
      <c r="AF1949" t="s">
        <v>47</v>
      </c>
    </row>
    <row r="1950" spans="1:32">
      <c r="A1950" t="str">
        <f>PROPER(TRIM(Homes[[#This Row],[street]]))</f>
        <v>12608 Ne 134Th Pl</v>
      </c>
      <c r="B1950" t="str">
        <f>PROPER(TRIM(Homes[[#This Row],[city]]))</f>
        <v>Kirkland</v>
      </c>
      <c r="C1950" t="str">
        <f>_xlfn.TEXTBEFORE(Homes[[#This Row],[statezip]]," ")</f>
        <v>WA</v>
      </c>
      <c r="D1950" s="6" t="str">
        <f>_xlfn.TEXTAFTER(Homes[[#This Row],[statezip]]," ")</f>
        <v>98034</v>
      </c>
      <c r="E1950" s="1">
        <v>475000</v>
      </c>
      <c r="F1950">
        <v>5</v>
      </c>
      <c r="G1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0" s="3" t="str">
        <f>Homes[[#This Row],[bedrooms]] &amp; " bd | " &amp; TEXT(Homes[[#This Row],[bathrooms]],"0.##") &amp; " ba"</f>
        <v>5 bd | 2.5 ba</v>
      </c>
      <c r="I1950" s="4">
        <v>2510</v>
      </c>
      <c r="J1950" s="1">
        <f>IFERROR(Homes[[#This Row],[price]]/Homes[[#This Row],[sqft_living]]," ")</f>
        <v>189.24302788844622</v>
      </c>
      <c r="K1950" s="4">
        <f>IFERROR(Homes[[#This Row],[sqft_lot]]/43560," ")</f>
        <v>0.18480257116620752</v>
      </c>
      <c r="L1950" t="str">
        <f>IF(Homes[[#This Row],[waterfront]]=1, "Yes","No")</f>
        <v>No</v>
      </c>
      <c r="M1950" s="4" t="str">
        <f>IF(Homes[[#This Row],[sqft_basement]]&gt;0, "Yes","No")</f>
        <v>Yes</v>
      </c>
      <c r="N1950" t="str">
        <f>CHOOSE(Homes[[#This Row],[view]]+1, "None","Fair","Good","Great","Excellent")</f>
        <v>None</v>
      </c>
      <c r="O1950" t="str">
        <f>CHOOSE(Homes[[#This Row],[condition]], "Poor","Fair","Average","Good","Excellent")</f>
        <v>Good</v>
      </c>
      <c r="P1950">
        <f ca="1">YEAR(TODAY())-Homes[[#This Row],[yr_built]]</f>
        <v>48</v>
      </c>
      <c r="Q1950">
        <v>0</v>
      </c>
      <c r="R1950">
        <f ca="1">IF(Homes[[#This Row],[yr_renovated]]&gt;0, YEAR(TODAY())-Homes[[#This Row],[yr_renovated]], YEAR(TODAY())-Homes[[#This Row],[yr_built]])</f>
        <v>48</v>
      </c>
      <c r="S1950">
        <v>1</v>
      </c>
      <c r="T1950" s="2">
        <v>41827</v>
      </c>
      <c r="U1950" s="3">
        <v>2.5</v>
      </c>
      <c r="V1950" s="4">
        <f>IFERROR(Homes[[#This Row],[sqft_above]]+Homes[[#This Row],[sqft_basement]]," ")</f>
        <v>2510</v>
      </c>
      <c r="W1950" s="4">
        <v>8050</v>
      </c>
      <c r="X1950">
        <v>0</v>
      </c>
      <c r="Y1950">
        <v>0</v>
      </c>
      <c r="Z1950">
        <v>4</v>
      </c>
      <c r="AA1950" s="4">
        <v>1490</v>
      </c>
      <c r="AB1950" s="4">
        <v>1020</v>
      </c>
      <c r="AC1950">
        <v>1977</v>
      </c>
      <c r="AD1950" t="s">
        <v>2077</v>
      </c>
      <c r="AE1950" t="s">
        <v>46</v>
      </c>
      <c r="AF1950" t="s">
        <v>47</v>
      </c>
    </row>
    <row r="1951" spans="1:32">
      <c r="A1951" t="str">
        <f>PROPER(TRIM(Homes[[#This Row],[street]]))</f>
        <v>19523 53Rd Ave Ne</v>
      </c>
      <c r="B1951" t="str">
        <f>PROPER(TRIM(Homes[[#This Row],[city]]))</f>
        <v>Lake Forest Park</v>
      </c>
      <c r="C1951" t="str">
        <f>_xlfn.TEXTBEFORE(Homes[[#This Row],[statezip]]," ")</f>
        <v>WA</v>
      </c>
      <c r="D1951" s="6" t="str">
        <f>_xlfn.TEXTAFTER(Homes[[#This Row],[statezip]]," ")</f>
        <v>98155</v>
      </c>
      <c r="E1951" s="1">
        <v>475000</v>
      </c>
      <c r="F1951">
        <v>4</v>
      </c>
      <c r="G1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51" s="3" t="str">
        <f>Homes[[#This Row],[bedrooms]] &amp; " bd | " &amp; TEXT(Homes[[#This Row],[bathrooms]],"0.##") &amp; " ba"</f>
        <v>4 bd | 2.75 ba</v>
      </c>
      <c r="I1951" s="4">
        <v>1980</v>
      </c>
      <c r="J1951" s="1">
        <f>IFERROR(Homes[[#This Row],[price]]/Homes[[#This Row],[sqft_living]]," ")</f>
        <v>239.8989898989899</v>
      </c>
      <c r="K1951" s="4">
        <f>IFERROR(Homes[[#This Row],[sqft_lot]]/43560," ")</f>
        <v>0.26269513314967863</v>
      </c>
      <c r="L1951" t="str">
        <f>IF(Homes[[#This Row],[waterfront]]=1, "Yes","No")</f>
        <v>No</v>
      </c>
      <c r="M1951" s="4" t="str">
        <f>IF(Homes[[#This Row],[sqft_basement]]&gt;0, "Yes","No")</f>
        <v>No</v>
      </c>
      <c r="N1951" t="str">
        <f>CHOOSE(Homes[[#This Row],[view]]+1, "None","Fair","Good","Great","Excellent")</f>
        <v>None</v>
      </c>
      <c r="O1951" t="str">
        <f>CHOOSE(Homes[[#This Row],[condition]], "Poor","Fair","Average","Good","Excellent")</f>
        <v>Excellent</v>
      </c>
      <c r="P1951">
        <f ca="1">YEAR(TODAY())-Homes[[#This Row],[yr_built]]</f>
        <v>73</v>
      </c>
      <c r="Q1951">
        <v>1998</v>
      </c>
      <c r="R1951">
        <f ca="1">IF(Homes[[#This Row],[yr_renovated]]&gt;0, YEAR(TODAY())-Homes[[#This Row],[yr_renovated]], YEAR(TODAY())-Homes[[#This Row],[yr_built]])</f>
        <v>27</v>
      </c>
      <c r="S1951">
        <v>1</v>
      </c>
      <c r="T1951" s="2">
        <v>41799</v>
      </c>
      <c r="U1951" s="3">
        <v>2.75</v>
      </c>
      <c r="V1951" s="4">
        <f>IFERROR(Homes[[#This Row],[sqft_above]]+Homes[[#This Row],[sqft_basement]]," ")</f>
        <v>1980</v>
      </c>
      <c r="W1951" s="4">
        <v>11443</v>
      </c>
      <c r="X1951">
        <v>0</v>
      </c>
      <c r="Y1951">
        <v>0</v>
      </c>
      <c r="Z1951">
        <v>5</v>
      </c>
      <c r="AA1951" s="4">
        <v>1980</v>
      </c>
      <c r="AB1951" s="4">
        <v>0</v>
      </c>
      <c r="AC1951">
        <v>1952</v>
      </c>
      <c r="AD1951" t="s">
        <v>2078</v>
      </c>
      <c r="AE1951" t="s">
        <v>743</v>
      </c>
      <c r="AF1951" t="s">
        <v>744</v>
      </c>
    </row>
    <row r="1952" spans="1:32">
      <c r="A1952" t="str">
        <f>PROPER(TRIM(Homes[[#This Row],[street]]))</f>
        <v>996 Se 12Th St</v>
      </c>
      <c r="B1952" t="str">
        <f>PROPER(TRIM(Homes[[#This Row],[city]]))</f>
        <v>North Bend</v>
      </c>
      <c r="C1952" t="str">
        <f>_xlfn.TEXTBEFORE(Homes[[#This Row],[statezip]]," ")</f>
        <v>WA</v>
      </c>
      <c r="D1952" s="6" t="str">
        <f>_xlfn.TEXTAFTER(Homes[[#This Row],[statezip]]," ")</f>
        <v>98045</v>
      </c>
      <c r="E1952" s="1">
        <v>475000</v>
      </c>
      <c r="F1952">
        <v>4</v>
      </c>
      <c r="G1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52" s="3" t="str">
        <f>Homes[[#This Row],[bedrooms]] &amp; " bd | " &amp; TEXT(Homes[[#This Row],[bathrooms]],"0.##") &amp; " ba"</f>
        <v>4 bd | 2.75 ba</v>
      </c>
      <c r="I1952" s="4">
        <v>2620</v>
      </c>
      <c r="J1952" s="1">
        <f>IFERROR(Homes[[#This Row],[price]]/Homes[[#This Row],[sqft_living]]," ")</f>
        <v>181.29770992366412</v>
      </c>
      <c r="K1952" s="4">
        <f>IFERROR(Homes[[#This Row],[sqft_lot]]/43560," ")</f>
        <v>0.14182736455463729</v>
      </c>
      <c r="L1952" t="str">
        <f>IF(Homes[[#This Row],[waterfront]]=1, "Yes","No")</f>
        <v>No</v>
      </c>
      <c r="M1952" s="4" t="str">
        <f>IF(Homes[[#This Row],[sqft_basement]]&gt;0, "Yes","No")</f>
        <v>No</v>
      </c>
      <c r="N1952" t="str">
        <f>CHOOSE(Homes[[#This Row],[view]]+1, "None","Fair","Good","Great","Excellent")</f>
        <v>None</v>
      </c>
      <c r="O1952" t="str">
        <f>CHOOSE(Homes[[#This Row],[condition]], "Poor","Fair","Average","Good","Excellent")</f>
        <v>Average</v>
      </c>
      <c r="P1952">
        <f ca="1">YEAR(TODAY())-Homes[[#This Row],[yr_built]]</f>
        <v>12</v>
      </c>
      <c r="Q1952">
        <v>1923</v>
      </c>
      <c r="R1952">
        <f ca="1">IF(Homes[[#This Row],[yr_renovated]]&gt;0, YEAR(TODAY())-Homes[[#This Row],[yr_renovated]], YEAR(TODAY())-Homes[[#This Row],[yr_built]])</f>
        <v>102</v>
      </c>
      <c r="S1952">
        <v>2</v>
      </c>
      <c r="T1952" s="2">
        <v>41822</v>
      </c>
      <c r="U1952" s="3">
        <v>2.75</v>
      </c>
      <c r="V1952" s="4">
        <f>IFERROR(Homes[[#This Row],[sqft_above]]+Homes[[#This Row],[sqft_basement]]," ")</f>
        <v>2620</v>
      </c>
      <c r="W1952" s="4">
        <v>6178</v>
      </c>
      <c r="X1952">
        <v>0</v>
      </c>
      <c r="Y1952">
        <v>0</v>
      </c>
      <c r="Z1952">
        <v>3</v>
      </c>
      <c r="AA1952" s="4">
        <v>2620</v>
      </c>
      <c r="AB1952" s="4">
        <v>0</v>
      </c>
      <c r="AC1952">
        <v>2013</v>
      </c>
      <c r="AD1952" t="s">
        <v>2079</v>
      </c>
      <c r="AE1952" t="s">
        <v>624</v>
      </c>
      <c r="AF1952" t="s">
        <v>625</v>
      </c>
    </row>
    <row r="1953" spans="1:32">
      <c r="A1953" t="str">
        <f>PROPER(TRIM(Homes[[#This Row],[street]]))</f>
        <v>15918 Ne 113Th Ct</v>
      </c>
      <c r="B1953" t="str">
        <f>PROPER(TRIM(Homes[[#This Row],[city]]))</f>
        <v>Redmond</v>
      </c>
      <c r="C1953" t="str">
        <f>_xlfn.TEXTBEFORE(Homes[[#This Row],[statezip]]," ")</f>
        <v>WA</v>
      </c>
      <c r="D1953" s="6" t="str">
        <f>_xlfn.TEXTAFTER(Homes[[#This Row],[statezip]]," ")</f>
        <v>98052</v>
      </c>
      <c r="E1953" s="1">
        <v>475000</v>
      </c>
      <c r="F1953">
        <v>3</v>
      </c>
      <c r="G1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53" s="3" t="str">
        <f>Homes[[#This Row],[bedrooms]] &amp; " bd | " &amp; TEXT(Homes[[#This Row],[bathrooms]],"0.##") &amp; " ba"</f>
        <v>3 bd | 2. ba</v>
      </c>
      <c r="I1953" s="4">
        <v>1230</v>
      </c>
      <c r="J1953" s="1">
        <f>IFERROR(Homes[[#This Row],[price]]/Homes[[#This Row],[sqft_living]]," ")</f>
        <v>386.17886178861789</v>
      </c>
      <c r="K1953" s="4">
        <f>IFERROR(Homes[[#This Row],[sqft_lot]]/43560," ")</f>
        <v>0.26404958677685952</v>
      </c>
      <c r="L1953" t="str">
        <f>IF(Homes[[#This Row],[waterfront]]=1, "Yes","No")</f>
        <v>No</v>
      </c>
      <c r="M1953" s="4" t="str">
        <f>IF(Homes[[#This Row],[sqft_basement]]&gt;0, "Yes","No")</f>
        <v>No</v>
      </c>
      <c r="N1953" t="str">
        <f>CHOOSE(Homes[[#This Row],[view]]+1, "None","Fair","Good","Great","Excellent")</f>
        <v>None</v>
      </c>
      <c r="O1953" t="str">
        <f>CHOOSE(Homes[[#This Row],[condition]], "Poor","Fair","Average","Good","Excellent")</f>
        <v>Good</v>
      </c>
      <c r="P1953">
        <f ca="1">YEAR(TODAY())-Homes[[#This Row],[yr_built]]</f>
        <v>41</v>
      </c>
      <c r="Q1953">
        <v>0</v>
      </c>
      <c r="R1953">
        <f ca="1">IF(Homes[[#This Row],[yr_renovated]]&gt;0, YEAR(TODAY())-Homes[[#This Row],[yr_renovated]], YEAR(TODAY())-Homes[[#This Row],[yr_built]])</f>
        <v>41</v>
      </c>
      <c r="S1953">
        <v>1</v>
      </c>
      <c r="T1953" s="2">
        <v>41786</v>
      </c>
      <c r="U1953" s="3">
        <v>2</v>
      </c>
      <c r="V1953" s="4">
        <f>IFERROR(Homes[[#This Row],[sqft_above]]+Homes[[#This Row],[sqft_basement]]," ")</f>
        <v>1230</v>
      </c>
      <c r="W1953" s="4">
        <v>11502</v>
      </c>
      <c r="X1953">
        <v>0</v>
      </c>
      <c r="Y1953">
        <v>0</v>
      </c>
      <c r="Z1953">
        <v>4</v>
      </c>
      <c r="AA1953" s="4">
        <v>1230</v>
      </c>
      <c r="AB1953" s="4">
        <v>0</v>
      </c>
      <c r="AC1953">
        <v>1984</v>
      </c>
      <c r="AD1953" t="s">
        <v>2080</v>
      </c>
      <c r="AE1953" t="s">
        <v>137</v>
      </c>
      <c r="AF1953" t="s">
        <v>138</v>
      </c>
    </row>
    <row r="1954" spans="1:32">
      <c r="A1954" t="str">
        <f>PROPER(TRIM(Homes[[#This Row],[street]]))</f>
        <v>3304 288Th Ave Ne</v>
      </c>
      <c r="B1954" t="str">
        <f>PROPER(TRIM(Homes[[#This Row],[city]]))</f>
        <v>Redmond</v>
      </c>
      <c r="C1954" t="str">
        <f>_xlfn.TEXTBEFORE(Homes[[#This Row],[statezip]]," ")</f>
        <v>WA</v>
      </c>
      <c r="D1954" s="6" t="str">
        <f>_xlfn.TEXTAFTER(Homes[[#This Row],[statezip]]," ")</f>
        <v>98053</v>
      </c>
      <c r="E1954" s="1">
        <v>475000</v>
      </c>
      <c r="F1954">
        <v>2</v>
      </c>
      <c r="G1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54" s="3" t="str">
        <f>Homes[[#This Row],[bedrooms]] &amp; " bd | " &amp; TEXT(Homes[[#This Row],[bathrooms]],"0.##") &amp; " ba"</f>
        <v>2 bd | 2. ba</v>
      </c>
      <c r="I1954" s="4">
        <v>1540</v>
      </c>
      <c r="J1954" s="1">
        <f>IFERROR(Homes[[#This Row],[price]]/Homes[[#This Row],[sqft_living]]," ")</f>
        <v>308.44155844155841</v>
      </c>
      <c r="K1954" s="4">
        <f>IFERROR(Homes[[#This Row],[sqft_lot]]/43560," ")</f>
        <v>1.25</v>
      </c>
      <c r="L1954" t="str">
        <f>IF(Homes[[#This Row],[waterfront]]=1, "Yes","No")</f>
        <v>No</v>
      </c>
      <c r="M1954" s="4" t="str">
        <f>IF(Homes[[#This Row],[sqft_basement]]&gt;0, "Yes","No")</f>
        <v>No</v>
      </c>
      <c r="N1954" t="str">
        <f>CHOOSE(Homes[[#This Row],[view]]+1, "None","Fair","Good","Great","Excellent")</f>
        <v>None</v>
      </c>
      <c r="O1954" t="str">
        <f>CHOOSE(Homes[[#This Row],[condition]], "Poor","Fair","Average","Good","Excellent")</f>
        <v>Average</v>
      </c>
      <c r="P1954">
        <f ca="1">YEAR(TODAY())-Homes[[#This Row],[yr_built]]</f>
        <v>42</v>
      </c>
      <c r="Q1954">
        <v>2009</v>
      </c>
      <c r="R1954">
        <f ca="1">IF(Homes[[#This Row],[yr_renovated]]&gt;0, YEAR(TODAY())-Homes[[#This Row],[yr_renovated]], YEAR(TODAY())-Homes[[#This Row],[yr_built]])</f>
        <v>16</v>
      </c>
      <c r="S1954">
        <v>2</v>
      </c>
      <c r="T1954" s="2">
        <v>41789</v>
      </c>
      <c r="U1954" s="3">
        <v>2</v>
      </c>
      <c r="V1954" s="4">
        <f>IFERROR(Homes[[#This Row],[sqft_above]]+Homes[[#This Row],[sqft_basement]]," ")</f>
        <v>1540</v>
      </c>
      <c r="W1954" s="4">
        <v>54450</v>
      </c>
      <c r="X1954">
        <v>0</v>
      </c>
      <c r="Y1954">
        <v>0</v>
      </c>
      <c r="Z1954">
        <v>3</v>
      </c>
      <c r="AA1954" s="4">
        <v>1540</v>
      </c>
      <c r="AB1954" s="4">
        <v>0</v>
      </c>
      <c r="AC1954">
        <v>1983</v>
      </c>
      <c r="AD1954" t="s">
        <v>2081</v>
      </c>
      <c r="AE1954" t="s">
        <v>137</v>
      </c>
      <c r="AF1954" t="s">
        <v>208</v>
      </c>
    </row>
    <row r="1955" spans="1:32">
      <c r="A1955" t="str">
        <f>PROPER(TRIM(Homes[[#This Row],[street]]))</f>
        <v>17202 Ne 134Th Pl</v>
      </c>
      <c r="B1955" t="str">
        <f>PROPER(TRIM(Homes[[#This Row],[city]]))</f>
        <v>Redmond</v>
      </c>
      <c r="C1955" t="str">
        <f>_xlfn.TEXTBEFORE(Homes[[#This Row],[statezip]]," ")</f>
        <v>WA</v>
      </c>
      <c r="D1955" s="6" t="str">
        <f>_xlfn.TEXTAFTER(Homes[[#This Row],[statezip]]," ")</f>
        <v>98052</v>
      </c>
      <c r="E1955" s="1">
        <v>475000</v>
      </c>
      <c r="F1955">
        <v>3</v>
      </c>
      <c r="G1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55" s="3" t="str">
        <f>Homes[[#This Row],[bedrooms]] &amp; " bd | " &amp; TEXT(Homes[[#This Row],[bathrooms]],"0.##") &amp; " ba"</f>
        <v>3 bd | 2.25 ba</v>
      </c>
      <c r="I1955" s="4">
        <v>1820</v>
      </c>
      <c r="J1955" s="1">
        <f>IFERROR(Homes[[#This Row],[price]]/Homes[[#This Row],[sqft_living]]," ")</f>
        <v>260.98901098901098</v>
      </c>
      <c r="K1955" s="4">
        <f>IFERROR(Homes[[#This Row],[sqft_lot]]/43560," ")</f>
        <v>0.18383838383838383</v>
      </c>
      <c r="L1955" t="str">
        <f>IF(Homes[[#This Row],[waterfront]]=1, "Yes","No")</f>
        <v>No</v>
      </c>
      <c r="M1955" s="4" t="str">
        <f>IF(Homes[[#This Row],[sqft_basement]]&gt;0, "Yes","No")</f>
        <v>Yes</v>
      </c>
      <c r="N1955" t="str">
        <f>CHOOSE(Homes[[#This Row],[view]]+1, "None","Fair","Good","Great","Excellent")</f>
        <v>None</v>
      </c>
      <c r="O1955" t="str">
        <f>CHOOSE(Homes[[#This Row],[condition]], "Poor","Fair","Average","Good","Excellent")</f>
        <v>Average</v>
      </c>
      <c r="P1955">
        <f ca="1">YEAR(TODAY())-Homes[[#This Row],[yr_built]]</f>
        <v>44</v>
      </c>
      <c r="Q1955">
        <v>2013</v>
      </c>
      <c r="R1955">
        <f ca="1">IF(Homes[[#This Row],[yr_renovated]]&gt;0, YEAR(TODAY())-Homes[[#This Row],[yr_renovated]], YEAR(TODAY())-Homes[[#This Row],[yr_built]])</f>
        <v>12</v>
      </c>
      <c r="S1955">
        <v>1</v>
      </c>
      <c r="T1955" s="2">
        <v>41781</v>
      </c>
      <c r="U1955" s="3">
        <v>2.25</v>
      </c>
      <c r="V1955" s="4">
        <f>IFERROR(Homes[[#This Row],[sqft_above]]+Homes[[#This Row],[sqft_basement]]," ")</f>
        <v>1820</v>
      </c>
      <c r="W1955" s="4">
        <v>8008</v>
      </c>
      <c r="X1955">
        <v>0</v>
      </c>
      <c r="Y1955">
        <v>0</v>
      </c>
      <c r="Z1955">
        <v>3</v>
      </c>
      <c r="AA1955" s="4">
        <v>1240</v>
      </c>
      <c r="AB1955" s="4">
        <v>580</v>
      </c>
      <c r="AC1955">
        <v>1981</v>
      </c>
      <c r="AD1955" t="s">
        <v>2082</v>
      </c>
      <c r="AE1955" t="s">
        <v>137</v>
      </c>
      <c r="AF1955" t="s">
        <v>138</v>
      </c>
    </row>
    <row r="1956" spans="1:32">
      <c r="A1956" t="str">
        <f>PROPER(TRIM(Homes[[#This Row],[street]]))</f>
        <v>5054 Ne 23Rd St</v>
      </c>
      <c r="B1956" t="str">
        <f>PROPER(TRIM(Homes[[#This Row],[city]]))</f>
        <v>Renton</v>
      </c>
      <c r="C1956" t="str">
        <f>_xlfn.TEXTBEFORE(Homes[[#This Row],[statezip]]," ")</f>
        <v>WA</v>
      </c>
      <c r="D1956" s="6" t="str">
        <f>_xlfn.TEXTAFTER(Homes[[#This Row],[statezip]]," ")</f>
        <v>98059</v>
      </c>
      <c r="E1956" s="1">
        <v>475000</v>
      </c>
      <c r="F1956">
        <v>3</v>
      </c>
      <c r="G1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6" s="3" t="str">
        <f>Homes[[#This Row],[bedrooms]] &amp; " bd | " &amp; TEXT(Homes[[#This Row],[bathrooms]],"0.##") &amp; " ba"</f>
        <v>3 bd | 2.5 ba</v>
      </c>
      <c r="I1956" s="4">
        <v>2600</v>
      </c>
      <c r="J1956" s="1">
        <f>IFERROR(Homes[[#This Row],[price]]/Homes[[#This Row],[sqft_living]]," ")</f>
        <v>182.69230769230768</v>
      </c>
      <c r="K1956" s="4">
        <f>IFERROR(Homes[[#This Row],[sqft_lot]]/43560," ")</f>
        <v>0.16551882460973369</v>
      </c>
      <c r="L1956" t="str">
        <f>IF(Homes[[#This Row],[waterfront]]=1, "Yes","No")</f>
        <v>No</v>
      </c>
      <c r="M1956" s="4" t="str">
        <f>IF(Homes[[#This Row],[sqft_basement]]&gt;0, "Yes","No")</f>
        <v>No</v>
      </c>
      <c r="N1956" t="str">
        <f>CHOOSE(Homes[[#This Row],[view]]+1, "None","Fair","Good","Great","Excellent")</f>
        <v>None</v>
      </c>
      <c r="O1956" t="str">
        <f>CHOOSE(Homes[[#This Row],[condition]], "Poor","Fair","Average","Good","Excellent")</f>
        <v>Average</v>
      </c>
      <c r="P1956">
        <f ca="1">YEAR(TODAY())-Homes[[#This Row],[yr_built]]</f>
        <v>36</v>
      </c>
      <c r="Q1956">
        <v>0</v>
      </c>
      <c r="R1956">
        <f ca="1">IF(Homes[[#This Row],[yr_renovated]]&gt;0, YEAR(TODAY())-Homes[[#This Row],[yr_renovated]], YEAR(TODAY())-Homes[[#This Row],[yr_built]])</f>
        <v>36</v>
      </c>
      <c r="S1956">
        <v>2</v>
      </c>
      <c r="T1956" s="2">
        <v>41793</v>
      </c>
      <c r="U1956" s="3">
        <v>2.5</v>
      </c>
      <c r="V1956" s="4">
        <f>IFERROR(Homes[[#This Row],[sqft_above]]+Homes[[#This Row],[sqft_basement]]," ")</f>
        <v>2600</v>
      </c>
      <c r="W1956" s="4">
        <v>7210</v>
      </c>
      <c r="X1956">
        <v>0</v>
      </c>
      <c r="Y1956">
        <v>0</v>
      </c>
      <c r="Z1956">
        <v>3</v>
      </c>
      <c r="AA1956" s="4">
        <v>2600</v>
      </c>
      <c r="AB1956" s="4">
        <v>0</v>
      </c>
      <c r="AC1956">
        <v>1989</v>
      </c>
      <c r="AD1956" t="s">
        <v>2083</v>
      </c>
      <c r="AE1956" t="s">
        <v>319</v>
      </c>
      <c r="AF1956" t="s">
        <v>282</v>
      </c>
    </row>
    <row r="1957" spans="1:32">
      <c r="A1957" t="str">
        <f>PROPER(TRIM(Homes[[#This Row],[street]]))</f>
        <v>16700 Se 161St St</v>
      </c>
      <c r="B1957" t="str">
        <f>PROPER(TRIM(Homes[[#This Row],[city]]))</f>
        <v>Renton</v>
      </c>
      <c r="C1957" t="str">
        <f>_xlfn.TEXTBEFORE(Homes[[#This Row],[statezip]]," ")</f>
        <v>WA</v>
      </c>
      <c r="D1957" s="6" t="str">
        <f>_xlfn.TEXTAFTER(Homes[[#This Row],[statezip]]," ")</f>
        <v>98058</v>
      </c>
      <c r="E1957" s="1">
        <v>475000</v>
      </c>
      <c r="F1957">
        <v>4</v>
      </c>
      <c r="G1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7" s="3" t="str">
        <f>Homes[[#This Row],[bedrooms]] &amp; " bd | " &amp; TEXT(Homes[[#This Row],[bathrooms]],"0.##") &amp; " ba"</f>
        <v>4 bd | 2.5 ba</v>
      </c>
      <c r="I1957" s="4">
        <v>3740</v>
      </c>
      <c r="J1957" s="1">
        <f>IFERROR(Homes[[#This Row],[price]]/Homes[[#This Row],[sqft_living]]," ")</f>
        <v>127.00534759358288</v>
      </c>
      <c r="K1957" s="4">
        <f>IFERROR(Homes[[#This Row],[sqft_lot]]/43560," ")</f>
        <v>0.19972451790633608</v>
      </c>
      <c r="L1957" t="str">
        <f>IF(Homes[[#This Row],[waterfront]]=1, "Yes","No")</f>
        <v>No</v>
      </c>
      <c r="M1957" s="4" t="str">
        <f>IF(Homes[[#This Row],[sqft_basement]]&gt;0, "Yes","No")</f>
        <v>Yes</v>
      </c>
      <c r="N1957" t="str">
        <f>CHOOSE(Homes[[#This Row],[view]]+1, "None","Fair","Good","Great","Excellent")</f>
        <v>None</v>
      </c>
      <c r="O1957" t="str">
        <f>CHOOSE(Homes[[#This Row],[condition]], "Poor","Fair","Average","Good","Excellent")</f>
        <v>Average</v>
      </c>
      <c r="P1957">
        <f ca="1">YEAR(TODAY())-Homes[[#This Row],[yr_built]]</f>
        <v>21</v>
      </c>
      <c r="Q1957">
        <v>2003</v>
      </c>
      <c r="R1957">
        <f ca="1">IF(Homes[[#This Row],[yr_renovated]]&gt;0, YEAR(TODAY())-Homes[[#This Row],[yr_renovated]], YEAR(TODAY())-Homes[[#This Row],[yr_built]])</f>
        <v>22</v>
      </c>
      <c r="S1957">
        <v>1</v>
      </c>
      <c r="T1957" s="2">
        <v>41772</v>
      </c>
      <c r="U1957" s="3">
        <v>2.5</v>
      </c>
      <c r="V1957" s="4">
        <f>IFERROR(Homes[[#This Row],[sqft_above]]+Homes[[#This Row],[sqft_basement]]," ")</f>
        <v>3740</v>
      </c>
      <c r="W1957" s="4">
        <v>8700</v>
      </c>
      <c r="X1957">
        <v>0</v>
      </c>
      <c r="Y1957">
        <v>0</v>
      </c>
      <c r="Z1957">
        <v>3</v>
      </c>
      <c r="AA1957" s="4">
        <v>2260</v>
      </c>
      <c r="AB1957" s="4">
        <v>1480</v>
      </c>
      <c r="AC1957">
        <v>2004</v>
      </c>
      <c r="AD1957" t="s">
        <v>2084</v>
      </c>
      <c r="AE1957" t="s">
        <v>319</v>
      </c>
      <c r="AF1957" t="s">
        <v>320</v>
      </c>
    </row>
    <row r="1958" spans="1:32">
      <c r="A1958" t="str">
        <f>PROPER(TRIM(Homes[[#This Row],[street]]))</f>
        <v>22013 Ne 18Th St</v>
      </c>
      <c r="B1958" t="str">
        <f>PROPER(TRIM(Homes[[#This Row],[city]]))</f>
        <v>Sammamish</v>
      </c>
      <c r="C1958" t="str">
        <f>_xlfn.TEXTBEFORE(Homes[[#This Row],[statezip]]," ")</f>
        <v>WA</v>
      </c>
      <c r="D1958" s="6" t="str">
        <f>_xlfn.TEXTAFTER(Homes[[#This Row],[statezip]]," ")</f>
        <v>98074</v>
      </c>
      <c r="E1958" s="1">
        <v>475000</v>
      </c>
      <c r="F1958">
        <v>3</v>
      </c>
      <c r="G1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58" s="3" t="str">
        <f>Homes[[#This Row],[bedrooms]] &amp; " bd | " &amp; TEXT(Homes[[#This Row],[bathrooms]],"0.##") &amp; " ba"</f>
        <v>3 bd | 2.25 ba</v>
      </c>
      <c r="I1958" s="4">
        <v>1580</v>
      </c>
      <c r="J1958" s="1">
        <f>IFERROR(Homes[[#This Row],[price]]/Homes[[#This Row],[sqft_living]]," ")</f>
        <v>300.63291139240505</v>
      </c>
      <c r="K1958" s="4">
        <f>IFERROR(Homes[[#This Row],[sqft_lot]]/43560," ")</f>
        <v>0.27954545454545454</v>
      </c>
      <c r="L1958" t="str">
        <f>IF(Homes[[#This Row],[waterfront]]=1, "Yes","No")</f>
        <v>No</v>
      </c>
      <c r="M1958" s="4" t="str">
        <f>IF(Homes[[#This Row],[sqft_basement]]&gt;0, "Yes","No")</f>
        <v>Yes</v>
      </c>
      <c r="N1958" t="str">
        <f>CHOOSE(Homes[[#This Row],[view]]+1, "None","Fair","Good","Great","Excellent")</f>
        <v>None</v>
      </c>
      <c r="O1958" t="str">
        <f>CHOOSE(Homes[[#This Row],[condition]], "Poor","Fair","Average","Good","Excellent")</f>
        <v>Average</v>
      </c>
      <c r="P1958">
        <f ca="1">YEAR(TODAY())-Homes[[#This Row],[yr_built]]</f>
        <v>44</v>
      </c>
      <c r="Q1958">
        <v>2013</v>
      </c>
      <c r="R1958">
        <f ca="1">IF(Homes[[#This Row],[yr_renovated]]&gt;0, YEAR(TODAY())-Homes[[#This Row],[yr_renovated]], YEAR(TODAY())-Homes[[#This Row],[yr_built]])</f>
        <v>12</v>
      </c>
      <c r="S1958">
        <v>1</v>
      </c>
      <c r="T1958" s="2">
        <v>41803</v>
      </c>
      <c r="U1958" s="3">
        <v>2.25</v>
      </c>
      <c r="V1958" s="4">
        <f>IFERROR(Homes[[#This Row],[sqft_above]]+Homes[[#This Row],[sqft_basement]]," ")</f>
        <v>1580</v>
      </c>
      <c r="W1958" s="4">
        <v>12177</v>
      </c>
      <c r="X1958">
        <v>0</v>
      </c>
      <c r="Y1958">
        <v>0</v>
      </c>
      <c r="Z1958">
        <v>3</v>
      </c>
      <c r="AA1958" s="4">
        <v>1200</v>
      </c>
      <c r="AB1958" s="4">
        <v>380</v>
      </c>
      <c r="AC1958">
        <v>1981</v>
      </c>
      <c r="AD1958" t="s">
        <v>2085</v>
      </c>
      <c r="AE1958" t="s">
        <v>102</v>
      </c>
      <c r="AF1958" t="s">
        <v>266</v>
      </c>
    </row>
    <row r="1959" spans="1:32">
      <c r="A1959" t="str">
        <f>PROPER(TRIM(Homes[[#This Row],[street]]))</f>
        <v>419 Federal Ave E</v>
      </c>
      <c r="B1959" t="str">
        <f>PROPER(TRIM(Homes[[#This Row],[city]]))</f>
        <v>Seattle</v>
      </c>
      <c r="C1959" t="str">
        <f>_xlfn.TEXTBEFORE(Homes[[#This Row],[statezip]]," ")</f>
        <v>WA</v>
      </c>
      <c r="D1959" s="6" t="str">
        <f>_xlfn.TEXTAFTER(Homes[[#This Row],[statezip]]," ")</f>
        <v>98102</v>
      </c>
      <c r="E1959" s="1">
        <v>475000</v>
      </c>
      <c r="F1959">
        <v>3</v>
      </c>
      <c r="G1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59" s="3" t="str">
        <f>Homes[[#This Row],[bedrooms]] &amp; " bd | " &amp; TEXT(Homes[[#This Row],[bathrooms]],"0.##") &amp; " ba"</f>
        <v>3 bd | 2.5 ba</v>
      </c>
      <c r="I1959" s="4">
        <v>950</v>
      </c>
      <c r="J1959" s="1">
        <f>IFERROR(Homes[[#This Row],[price]]/Homes[[#This Row],[sqft_living]]," ")</f>
        <v>500</v>
      </c>
      <c r="K1959" s="4">
        <f>IFERROR(Homes[[#This Row],[sqft_lot]]/43560," ")</f>
        <v>2.5482093663911846E-2</v>
      </c>
      <c r="L1959" t="str">
        <f>IF(Homes[[#This Row],[waterfront]]=1, "Yes","No")</f>
        <v>No</v>
      </c>
      <c r="M1959" s="4" t="str">
        <f>IF(Homes[[#This Row],[sqft_basement]]&gt;0, "Yes","No")</f>
        <v>No</v>
      </c>
      <c r="N1959" t="str">
        <f>CHOOSE(Homes[[#This Row],[view]]+1, "None","Fair","Good","Great","Excellent")</f>
        <v>None</v>
      </c>
      <c r="O1959" t="str">
        <f>CHOOSE(Homes[[#This Row],[condition]], "Poor","Fair","Average","Good","Excellent")</f>
        <v>Average</v>
      </c>
      <c r="P1959">
        <f ca="1">YEAR(TODAY())-Homes[[#This Row],[yr_built]]</f>
        <v>22</v>
      </c>
      <c r="Q1959">
        <v>0</v>
      </c>
      <c r="R1959">
        <f ca="1">IF(Homes[[#This Row],[yr_renovated]]&gt;0, YEAR(TODAY())-Homes[[#This Row],[yr_renovated]], YEAR(TODAY())-Homes[[#This Row],[yr_built]])</f>
        <v>22</v>
      </c>
      <c r="S1959">
        <v>2</v>
      </c>
      <c r="T1959" s="2">
        <v>41809</v>
      </c>
      <c r="U1959" s="3">
        <v>2.5</v>
      </c>
      <c r="V1959" s="4">
        <f>IFERROR(Homes[[#This Row],[sqft_above]]+Homes[[#This Row],[sqft_basement]]," ")</f>
        <v>950</v>
      </c>
      <c r="W1959" s="4">
        <v>1110</v>
      </c>
      <c r="X1959">
        <v>0</v>
      </c>
      <c r="Y1959">
        <v>0</v>
      </c>
      <c r="Z1959">
        <v>3</v>
      </c>
      <c r="AA1959" s="4">
        <v>950</v>
      </c>
      <c r="AB1959" s="4">
        <v>0</v>
      </c>
      <c r="AC1959">
        <v>2003</v>
      </c>
      <c r="AD1959" t="s">
        <v>2086</v>
      </c>
      <c r="AE1959" t="s">
        <v>49</v>
      </c>
      <c r="AF1959" t="s">
        <v>89</v>
      </c>
    </row>
    <row r="1960" spans="1:32">
      <c r="A1960" t="str">
        <f>PROPER(TRIM(Homes[[#This Row],[street]]))</f>
        <v>7008 19Th Ave Nw</v>
      </c>
      <c r="B1960" t="str">
        <f>PROPER(TRIM(Homes[[#This Row],[city]]))</f>
        <v>Seattle</v>
      </c>
      <c r="C1960" t="str">
        <f>_xlfn.TEXTBEFORE(Homes[[#This Row],[statezip]]," ")</f>
        <v>WA</v>
      </c>
      <c r="D1960" s="6" t="str">
        <f>_xlfn.TEXTAFTER(Homes[[#This Row],[statezip]]," ")</f>
        <v>98117</v>
      </c>
      <c r="E1960" s="1">
        <v>475000</v>
      </c>
      <c r="F1960">
        <v>2</v>
      </c>
      <c r="G1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60" s="3" t="str">
        <f>Homes[[#This Row],[bedrooms]] &amp; " bd | " &amp; TEXT(Homes[[#This Row],[bathrooms]],"0.##") &amp; " ba"</f>
        <v>2 bd | 1. ba</v>
      </c>
      <c r="I1960" s="4">
        <v>1490</v>
      </c>
      <c r="J1960" s="1">
        <f>IFERROR(Homes[[#This Row],[price]]/Homes[[#This Row],[sqft_living]]," ")</f>
        <v>318.79194630872485</v>
      </c>
      <c r="K1960" s="4">
        <f>IFERROR(Homes[[#This Row],[sqft_lot]]/43560," ")</f>
        <v>8.78099173553719E-2</v>
      </c>
      <c r="L1960" t="str">
        <f>IF(Homes[[#This Row],[waterfront]]=1, "Yes","No")</f>
        <v>No</v>
      </c>
      <c r="M1960" s="4" t="str">
        <f>IF(Homes[[#This Row],[sqft_basement]]&gt;0, "Yes","No")</f>
        <v>Yes</v>
      </c>
      <c r="N1960" t="str">
        <f>CHOOSE(Homes[[#This Row],[view]]+1, "None","Fair","Good","Great","Excellent")</f>
        <v>None</v>
      </c>
      <c r="O1960" t="str">
        <f>CHOOSE(Homes[[#This Row],[condition]], "Poor","Fair","Average","Good","Excellent")</f>
        <v>Average</v>
      </c>
      <c r="P1960">
        <f ca="1">YEAR(TODAY())-Homes[[#This Row],[yr_built]]</f>
        <v>96</v>
      </c>
      <c r="Q1960">
        <v>0</v>
      </c>
      <c r="R1960">
        <f ca="1">IF(Homes[[#This Row],[yr_renovated]]&gt;0, YEAR(TODAY())-Homes[[#This Row],[yr_renovated]], YEAR(TODAY())-Homes[[#This Row],[yr_built]])</f>
        <v>96</v>
      </c>
      <c r="S1960">
        <v>1</v>
      </c>
      <c r="T1960" s="2">
        <v>41778</v>
      </c>
      <c r="U1960" s="3">
        <v>1</v>
      </c>
      <c r="V1960" s="4">
        <f>IFERROR(Homes[[#This Row],[sqft_above]]+Homes[[#This Row],[sqft_basement]]," ")</f>
        <v>1490</v>
      </c>
      <c r="W1960" s="4">
        <v>3825</v>
      </c>
      <c r="X1960">
        <v>0</v>
      </c>
      <c r="Y1960">
        <v>0</v>
      </c>
      <c r="Z1960">
        <v>3</v>
      </c>
      <c r="AA1960" s="4">
        <v>860</v>
      </c>
      <c r="AB1960" s="4">
        <v>630</v>
      </c>
      <c r="AC1960">
        <v>1929</v>
      </c>
      <c r="AD1960" t="s">
        <v>2087</v>
      </c>
      <c r="AE1960" t="s">
        <v>49</v>
      </c>
      <c r="AF1960" t="s">
        <v>204</v>
      </c>
    </row>
    <row r="1961" spans="1:32">
      <c r="A1961" t="str">
        <f>PROPER(TRIM(Homes[[#This Row],[street]]))</f>
        <v>11719 33Rd Pl Ne</v>
      </c>
      <c r="B1961" t="str">
        <f>PROPER(TRIM(Homes[[#This Row],[city]]))</f>
        <v>Seattle</v>
      </c>
      <c r="C1961" t="str">
        <f>_xlfn.TEXTBEFORE(Homes[[#This Row],[statezip]]," ")</f>
        <v>WA</v>
      </c>
      <c r="D1961" s="6" t="str">
        <f>_xlfn.TEXTAFTER(Homes[[#This Row],[statezip]]," ")</f>
        <v>98125</v>
      </c>
      <c r="E1961" s="1">
        <v>475000</v>
      </c>
      <c r="F1961">
        <v>4</v>
      </c>
      <c r="G1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61" s="3" t="str">
        <f>Homes[[#This Row],[bedrooms]] &amp; " bd | " &amp; TEXT(Homes[[#This Row],[bathrooms]],"0.##") &amp; " ba"</f>
        <v>4 bd | 2. ba</v>
      </c>
      <c r="I1961" s="4">
        <v>2100</v>
      </c>
      <c r="J1961" s="1">
        <f>IFERROR(Homes[[#This Row],[price]]/Homes[[#This Row],[sqft_living]]," ")</f>
        <v>226.1904761904762</v>
      </c>
      <c r="K1961" s="4">
        <f>IFERROR(Homes[[#This Row],[sqft_lot]]/43560," ")</f>
        <v>0.30918273645546374</v>
      </c>
      <c r="L1961" t="str">
        <f>IF(Homes[[#This Row],[waterfront]]=1, "Yes","No")</f>
        <v>No</v>
      </c>
      <c r="M1961" s="4" t="str">
        <f>IF(Homes[[#This Row],[sqft_basement]]&gt;0, "Yes","No")</f>
        <v>Yes</v>
      </c>
      <c r="N1961" t="str">
        <f>CHOOSE(Homes[[#This Row],[view]]+1, "None","Fair","Good","Great","Excellent")</f>
        <v>None</v>
      </c>
      <c r="O1961" t="str">
        <f>CHOOSE(Homes[[#This Row],[condition]], "Poor","Fair","Average","Good","Excellent")</f>
        <v>Excellent</v>
      </c>
      <c r="P1961">
        <f ca="1">YEAR(TODAY())-Homes[[#This Row],[yr_built]]</f>
        <v>63</v>
      </c>
      <c r="Q1961">
        <v>0</v>
      </c>
      <c r="R1961">
        <f ca="1">IF(Homes[[#This Row],[yr_renovated]]&gt;0, YEAR(TODAY())-Homes[[#This Row],[yr_renovated]], YEAR(TODAY())-Homes[[#This Row],[yr_built]])</f>
        <v>63</v>
      </c>
      <c r="S1961">
        <v>1</v>
      </c>
      <c r="T1961" s="2">
        <v>41822</v>
      </c>
      <c r="U1961" s="3">
        <v>2</v>
      </c>
      <c r="V1961" s="4">
        <f>IFERROR(Homes[[#This Row],[sqft_above]]+Homes[[#This Row],[sqft_basement]]," ")</f>
        <v>2100</v>
      </c>
      <c r="W1961" s="4">
        <v>13468</v>
      </c>
      <c r="X1961">
        <v>0</v>
      </c>
      <c r="Y1961">
        <v>0</v>
      </c>
      <c r="Z1961">
        <v>5</v>
      </c>
      <c r="AA1961" s="4">
        <v>1050</v>
      </c>
      <c r="AB1961" s="4">
        <v>1050</v>
      </c>
      <c r="AC1961">
        <v>1962</v>
      </c>
      <c r="AD1961" t="s">
        <v>2088</v>
      </c>
      <c r="AE1961" t="s">
        <v>49</v>
      </c>
      <c r="AF1961" t="s">
        <v>150</v>
      </c>
    </row>
    <row r="1962" spans="1:32">
      <c r="A1962" t="str">
        <f>PROPER(TRIM(Homes[[#This Row],[street]]))</f>
        <v>11726 Phinney Ave N</v>
      </c>
      <c r="B1962" t="str">
        <f>PROPER(TRIM(Homes[[#This Row],[city]]))</f>
        <v>Seattle</v>
      </c>
      <c r="C1962" t="str">
        <f>_xlfn.TEXTBEFORE(Homes[[#This Row],[statezip]]," ")</f>
        <v>WA</v>
      </c>
      <c r="D1962" s="6" t="str">
        <f>_xlfn.TEXTAFTER(Homes[[#This Row],[statezip]]," ")</f>
        <v>98133</v>
      </c>
      <c r="E1962" s="1">
        <v>475000</v>
      </c>
      <c r="F1962">
        <v>4</v>
      </c>
      <c r="G1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62" s="3" t="str">
        <f>Homes[[#This Row],[bedrooms]] &amp; " bd | " &amp; TEXT(Homes[[#This Row],[bathrooms]],"0.##") &amp; " ba"</f>
        <v>4 bd | 1.75 ba</v>
      </c>
      <c r="I1962" s="4">
        <v>1650</v>
      </c>
      <c r="J1962" s="1">
        <f>IFERROR(Homes[[#This Row],[price]]/Homes[[#This Row],[sqft_living]]," ")</f>
        <v>287.87878787878788</v>
      </c>
      <c r="K1962" s="4">
        <f>IFERROR(Homes[[#This Row],[sqft_lot]]/43560," ")</f>
        <v>0.17848943985307622</v>
      </c>
      <c r="L1962" t="str">
        <f>IF(Homes[[#This Row],[waterfront]]=1, "Yes","No")</f>
        <v>No</v>
      </c>
      <c r="M1962" s="4" t="str">
        <f>IF(Homes[[#This Row],[sqft_basement]]&gt;0, "Yes","No")</f>
        <v>Yes</v>
      </c>
      <c r="N1962" t="str">
        <f>CHOOSE(Homes[[#This Row],[view]]+1, "None","Fair","Good","Great","Excellent")</f>
        <v>None</v>
      </c>
      <c r="O1962" t="str">
        <f>CHOOSE(Homes[[#This Row],[condition]], "Poor","Fair","Average","Good","Excellent")</f>
        <v>Good</v>
      </c>
      <c r="P1962">
        <f ca="1">YEAR(TODAY())-Homes[[#This Row],[yr_built]]</f>
        <v>75</v>
      </c>
      <c r="Q1962">
        <v>1983</v>
      </c>
      <c r="R1962">
        <f ca="1">IF(Homes[[#This Row],[yr_renovated]]&gt;0, YEAR(TODAY())-Homes[[#This Row],[yr_renovated]], YEAR(TODAY())-Homes[[#This Row],[yr_built]])</f>
        <v>42</v>
      </c>
      <c r="S1962">
        <v>1</v>
      </c>
      <c r="T1962" s="2">
        <v>41779</v>
      </c>
      <c r="U1962" s="3">
        <v>1.75</v>
      </c>
      <c r="V1962" s="4">
        <f>IFERROR(Homes[[#This Row],[sqft_above]]+Homes[[#This Row],[sqft_basement]]," ")</f>
        <v>1650</v>
      </c>
      <c r="W1962" s="4">
        <v>7775</v>
      </c>
      <c r="X1962">
        <v>0</v>
      </c>
      <c r="Y1962">
        <v>0</v>
      </c>
      <c r="Z1962">
        <v>4</v>
      </c>
      <c r="AA1962" s="4">
        <v>1150</v>
      </c>
      <c r="AB1962" s="4">
        <v>500</v>
      </c>
      <c r="AC1962">
        <v>1950</v>
      </c>
      <c r="AD1962" t="s">
        <v>2089</v>
      </c>
      <c r="AE1962" t="s">
        <v>49</v>
      </c>
      <c r="AF1962" t="s">
        <v>987</v>
      </c>
    </row>
    <row r="1963" spans="1:32">
      <c r="A1963" t="str">
        <f>PROPER(TRIM(Homes[[#This Row],[street]]))</f>
        <v>1027B Ne 130Th St</v>
      </c>
      <c r="B1963" t="str">
        <f>PROPER(TRIM(Homes[[#This Row],[city]]))</f>
        <v>Seattle</v>
      </c>
      <c r="C1963" t="str">
        <f>_xlfn.TEXTBEFORE(Homes[[#This Row],[statezip]]," ")</f>
        <v>WA</v>
      </c>
      <c r="D1963" s="6" t="str">
        <f>_xlfn.TEXTAFTER(Homes[[#This Row],[statezip]]," ")</f>
        <v>98125</v>
      </c>
      <c r="E1963" s="1">
        <v>475000</v>
      </c>
      <c r="F1963">
        <v>3</v>
      </c>
      <c r="G1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63" s="3" t="str">
        <f>Homes[[#This Row],[bedrooms]] &amp; " bd | " &amp; TEXT(Homes[[#This Row],[bathrooms]],"0.##") &amp; " ba"</f>
        <v>3 bd | 1.75 ba</v>
      </c>
      <c r="I1963" s="4">
        <v>1700</v>
      </c>
      <c r="J1963" s="1">
        <f>IFERROR(Homes[[#This Row],[price]]/Homes[[#This Row],[sqft_living]]," ")</f>
        <v>279.41176470588238</v>
      </c>
      <c r="K1963" s="4">
        <f>IFERROR(Homes[[#This Row],[sqft_lot]]/43560," ")</f>
        <v>0.19357208448117538</v>
      </c>
      <c r="L1963" t="str">
        <f>IF(Homes[[#This Row],[waterfront]]=1, "Yes","No")</f>
        <v>No</v>
      </c>
      <c r="M1963" s="4" t="str">
        <f>IF(Homes[[#This Row],[sqft_basement]]&gt;0, "Yes","No")</f>
        <v>Yes</v>
      </c>
      <c r="N1963" t="str">
        <f>CHOOSE(Homes[[#This Row],[view]]+1, "None","Fair","Good","Great","Excellent")</f>
        <v>None</v>
      </c>
      <c r="O1963" t="str">
        <f>CHOOSE(Homes[[#This Row],[condition]], "Poor","Fair","Average","Good","Excellent")</f>
        <v>Average</v>
      </c>
      <c r="P1963">
        <f ca="1">YEAR(TODAY())-Homes[[#This Row],[yr_built]]</f>
        <v>48</v>
      </c>
      <c r="Q1963">
        <v>2004</v>
      </c>
      <c r="R1963">
        <f ca="1">IF(Homes[[#This Row],[yr_renovated]]&gt;0, YEAR(TODAY())-Homes[[#This Row],[yr_renovated]], YEAR(TODAY())-Homes[[#This Row],[yr_built]])</f>
        <v>21</v>
      </c>
      <c r="S1963">
        <v>1</v>
      </c>
      <c r="T1963" s="2">
        <v>41808</v>
      </c>
      <c r="U1963" s="3">
        <v>1.75</v>
      </c>
      <c r="V1963" s="4">
        <f>IFERROR(Homes[[#This Row],[sqft_above]]+Homes[[#This Row],[sqft_basement]]," ")</f>
        <v>1700</v>
      </c>
      <c r="W1963" s="4">
        <v>8432</v>
      </c>
      <c r="X1963">
        <v>0</v>
      </c>
      <c r="Y1963">
        <v>0</v>
      </c>
      <c r="Z1963">
        <v>3</v>
      </c>
      <c r="AA1963" s="4">
        <v>1230</v>
      </c>
      <c r="AB1963" s="4">
        <v>470</v>
      </c>
      <c r="AC1963">
        <v>1977</v>
      </c>
      <c r="AD1963" t="s">
        <v>2090</v>
      </c>
      <c r="AE1963" t="s">
        <v>49</v>
      </c>
      <c r="AF1963" t="s">
        <v>150</v>
      </c>
    </row>
    <row r="1964" spans="1:32">
      <c r="A1964" t="str">
        <f>PROPER(TRIM(Homes[[#This Row],[street]]))</f>
        <v>11738 1St Ave Ne</v>
      </c>
      <c r="B1964" t="str">
        <f>PROPER(TRIM(Homes[[#This Row],[city]]))</f>
        <v>Seattle</v>
      </c>
      <c r="C1964" t="str">
        <f>_xlfn.TEXTBEFORE(Homes[[#This Row],[statezip]]," ")</f>
        <v>WA</v>
      </c>
      <c r="D1964" s="6" t="str">
        <f>_xlfn.TEXTAFTER(Homes[[#This Row],[statezip]]," ")</f>
        <v>98125</v>
      </c>
      <c r="E1964" s="1">
        <v>475000</v>
      </c>
      <c r="F1964">
        <v>7</v>
      </c>
      <c r="G1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64" s="3" t="str">
        <f>Homes[[#This Row],[bedrooms]] &amp; " bd | " &amp; TEXT(Homes[[#This Row],[bathrooms]],"0.##") &amp; " ba"</f>
        <v>7 bd | 3.5 ba</v>
      </c>
      <c r="I1964" s="4">
        <v>2870</v>
      </c>
      <c r="J1964" s="1">
        <f>IFERROR(Homes[[#This Row],[price]]/Homes[[#This Row],[sqft_living]]," ")</f>
        <v>165.50522648083623</v>
      </c>
      <c r="K1964" s="4">
        <f>IFERROR(Homes[[#This Row],[sqft_lot]]/43560," ")</f>
        <v>0.68179522497704315</v>
      </c>
      <c r="L1964" t="str">
        <f>IF(Homes[[#This Row],[waterfront]]=1, "Yes","No")</f>
        <v>No</v>
      </c>
      <c r="M1964" s="4" t="str">
        <f>IF(Homes[[#This Row],[sqft_basement]]&gt;0, "Yes","No")</f>
        <v>Yes</v>
      </c>
      <c r="N1964" t="str">
        <f>CHOOSE(Homes[[#This Row],[view]]+1, "None","Fair","Good","Great","Excellent")</f>
        <v>None</v>
      </c>
      <c r="O1964" t="str">
        <f>CHOOSE(Homes[[#This Row],[condition]], "Poor","Fair","Average","Good","Excellent")</f>
        <v>Average</v>
      </c>
      <c r="P1964">
        <f ca="1">YEAR(TODAY())-Homes[[#This Row],[yr_built]]</f>
        <v>64</v>
      </c>
      <c r="Q1964">
        <v>2004</v>
      </c>
      <c r="R1964">
        <f ca="1">IF(Homes[[#This Row],[yr_renovated]]&gt;0, YEAR(TODAY())-Homes[[#This Row],[yr_renovated]], YEAR(TODAY())-Homes[[#This Row],[yr_built]])</f>
        <v>21</v>
      </c>
      <c r="S1964">
        <v>1</v>
      </c>
      <c r="T1964" s="2">
        <v>41774</v>
      </c>
      <c r="U1964" s="3">
        <v>3.5</v>
      </c>
      <c r="V1964" s="4">
        <f>IFERROR(Homes[[#This Row],[sqft_above]]+Homes[[#This Row],[sqft_basement]]," ")</f>
        <v>2870</v>
      </c>
      <c r="W1964" s="4">
        <v>29699</v>
      </c>
      <c r="X1964">
        <v>0</v>
      </c>
      <c r="Y1964">
        <v>0</v>
      </c>
      <c r="Z1964">
        <v>3</v>
      </c>
      <c r="AA1964" s="4">
        <v>1520</v>
      </c>
      <c r="AB1964" s="4">
        <v>1350</v>
      </c>
      <c r="AC1964">
        <v>1961</v>
      </c>
      <c r="AD1964" t="s">
        <v>2091</v>
      </c>
      <c r="AE1964" t="s">
        <v>49</v>
      </c>
      <c r="AF1964" t="s">
        <v>150</v>
      </c>
    </row>
    <row r="1965" spans="1:32">
      <c r="A1965" t="str">
        <f>PROPER(TRIM(Homes[[#This Row],[street]]))</f>
        <v>7318 36Th Ave Sw</v>
      </c>
      <c r="B1965" t="str">
        <f>PROPER(TRIM(Homes[[#This Row],[city]]))</f>
        <v>Seattle</v>
      </c>
      <c r="C1965" t="str">
        <f>_xlfn.TEXTBEFORE(Homes[[#This Row],[statezip]]," ")</f>
        <v>WA</v>
      </c>
      <c r="D1965" s="6" t="str">
        <f>_xlfn.TEXTAFTER(Homes[[#This Row],[statezip]]," ")</f>
        <v>98126</v>
      </c>
      <c r="E1965" s="1">
        <v>475000</v>
      </c>
      <c r="F1965">
        <v>3</v>
      </c>
      <c r="G1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65" s="3" t="str">
        <f>Homes[[#This Row],[bedrooms]] &amp; " bd | " &amp; TEXT(Homes[[#This Row],[bathrooms]],"0.##") &amp; " ba"</f>
        <v>3 bd | 2.5 ba</v>
      </c>
      <c r="I1965" s="4">
        <v>1700</v>
      </c>
      <c r="J1965" s="1">
        <f>IFERROR(Homes[[#This Row],[price]]/Homes[[#This Row],[sqft_living]]," ")</f>
        <v>279.41176470588238</v>
      </c>
      <c r="K1965" s="4">
        <f>IFERROR(Homes[[#This Row],[sqft_lot]]/43560," ")</f>
        <v>0.20890725436179983</v>
      </c>
      <c r="L1965" t="str">
        <f>IF(Homes[[#This Row],[waterfront]]=1, "Yes","No")</f>
        <v>No</v>
      </c>
      <c r="M1965" s="4" t="str">
        <f>IF(Homes[[#This Row],[sqft_basement]]&gt;0, "Yes","No")</f>
        <v>Yes</v>
      </c>
      <c r="N1965" t="str">
        <f>CHOOSE(Homes[[#This Row],[view]]+1, "None","Fair","Good","Great","Excellent")</f>
        <v>None</v>
      </c>
      <c r="O1965" t="str">
        <f>CHOOSE(Homes[[#This Row],[condition]], "Poor","Fair","Average","Good","Excellent")</f>
        <v>Average</v>
      </c>
      <c r="P1965">
        <f ca="1">YEAR(TODAY())-Homes[[#This Row],[yr_built]]</f>
        <v>27</v>
      </c>
      <c r="Q1965">
        <v>2006</v>
      </c>
      <c r="R1965">
        <f ca="1">IF(Homes[[#This Row],[yr_renovated]]&gt;0, YEAR(TODAY())-Homes[[#This Row],[yr_renovated]], YEAR(TODAY())-Homes[[#This Row],[yr_built]])</f>
        <v>19</v>
      </c>
      <c r="S1965">
        <v>1</v>
      </c>
      <c r="T1965" s="2">
        <v>41818</v>
      </c>
      <c r="U1965" s="3">
        <v>2.5</v>
      </c>
      <c r="V1965" s="4">
        <f>IFERROR(Homes[[#This Row],[sqft_above]]+Homes[[#This Row],[sqft_basement]]," ")</f>
        <v>1700</v>
      </c>
      <c r="W1965" s="4">
        <v>9100</v>
      </c>
      <c r="X1965">
        <v>0</v>
      </c>
      <c r="Y1965">
        <v>0</v>
      </c>
      <c r="Z1965">
        <v>3</v>
      </c>
      <c r="AA1965" s="4">
        <v>1160</v>
      </c>
      <c r="AB1965" s="4">
        <v>540</v>
      </c>
      <c r="AC1965">
        <v>1998</v>
      </c>
      <c r="AD1965" t="s">
        <v>2092</v>
      </c>
      <c r="AE1965" t="s">
        <v>49</v>
      </c>
      <c r="AF1965" t="s">
        <v>434</v>
      </c>
    </row>
    <row r="1966" spans="1:32">
      <c r="A1966" t="str">
        <f>PROPER(TRIM(Homes[[#This Row],[street]]))</f>
        <v>15320 Corliss Pl N</v>
      </c>
      <c r="B1966" t="str">
        <f>PROPER(TRIM(Homes[[#This Row],[city]]))</f>
        <v>Shoreline</v>
      </c>
      <c r="C1966" t="str">
        <f>_xlfn.TEXTBEFORE(Homes[[#This Row],[statezip]]," ")</f>
        <v>WA</v>
      </c>
      <c r="D1966" s="6" t="str">
        <f>_xlfn.TEXTAFTER(Homes[[#This Row],[statezip]]," ")</f>
        <v>98133</v>
      </c>
      <c r="E1966" s="1">
        <v>475000</v>
      </c>
      <c r="F1966">
        <v>4</v>
      </c>
      <c r="G1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66" s="3" t="str">
        <f>Homes[[#This Row],[bedrooms]] &amp; " bd | " &amp; TEXT(Homes[[#This Row],[bathrooms]],"0.##") &amp; " ba"</f>
        <v>4 bd | 2.5 ba</v>
      </c>
      <c r="I1966" s="4">
        <v>2040</v>
      </c>
      <c r="J1966" s="1">
        <f>IFERROR(Homes[[#This Row],[price]]/Homes[[#This Row],[sqft_living]]," ")</f>
        <v>232.84313725490196</v>
      </c>
      <c r="K1966" s="4">
        <f>IFERROR(Homes[[#This Row],[sqft_lot]]/43560," ")</f>
        <v>0.16666666666666666</v>
      </c>
      <c r="L1966" t="str">
        <f>IF(Homes[[#This Row],[waterfront]]=1, "Yes","No")</f>
        <v>No</v>
      </c>
      <c r="M1966" s="4" t="str">
        <f>IF(Homes[[#This Row],[sqft_basement]]&gt;0, "Yes","No")</f>
        <v>No</v>
      </c>
      <c r="N1966" t="str">
        <f>CHOOSE(Homes[[#This Row],[view]]+1, "None","Fair","Good","Great","Excellent")</f>
        <v>None</v>
      </c>
      <c r="O1966" t="str">
        <f>CHOOSE(Homes[[#This Row],[condition]], "Poor","Fair","Average","Good","Excellent")</f>
        <v>Good</v>
      </c>
      <c r="P1966">
        <f ca="1">YEAR(TODAY())-Homes[[#This Row],[yr_built]]</f>
        <v>62</v>
      </c>
      <c r="Q1966">
        <v>0</v>
      </c>
      <c r="R1966">
        <f ca="1">IF(Homes[[#This Row],[yr_renovated]]&gt;0, YEAR(TODAY())-Homes[[#This Row],[yr_renovated]], YEAR(TODAY())-Homes[[#This Row],[yr_built]])</f>
        <v>62</v>
      </c>
      <c r="S1966">
        <v>2</v>
      </c>
      <c r="T1966" s="2">
        <v>41822</v>
      </c>
      <c r="U1966" s="3">
        <v>2.5</v>
      </c>
      <c r="V1966" s="4">
        <f>IFERROR(Homes[[#This Row],[sqft_above]]+Homes[[#This Row],[sqft_basement]]," ")</f>
        <v>2040</v>
      </c>
      <c r="W1966" s="4">
        <v>7260</v>
      </c>
      <c r="X1966">
        <v>0</v>
      </c>
      <c r="Y1966">
        <v>0</v>
      </c>
      <c r="Z1966">
        <v>4</v>
      </c>
      <c r="AA1966" s="4">
        <v>2040</v>
      </c>
      <c r="AB1966" s="4">
        <v>0</v>
      </c>
      <c r="AC1966">
        <v>1963</v>
      </c>
      <c r="AD1966" t="s">
        <v>2093</v>
      </c>
      <c r="AE1966" t="s">
        <v>100</v>
      </c>
      <c r="AF1966" t="s">
        <v>987</v>
      </c>
    </row>
    <row r="1967" spans="1:32">
      <c r="A1967" t="str">
        <f>PROPER(TRIM(Homes[[#This Row],[street]]))</f>
        <v>15024 Wallingford Ave N</v>
      </c>
      <c r="B1967" t="str">
        <f>PROPER(TRIM(Homes[[#This Row],[city]]))</f>
        <v>Shoreline</v>
      </c>
      <c r="C1967" t="str">
        <f>_xlfn.TEXTBEFORE(Homes[[#This Row],[statezip]]," ")</f>
        <v>WA</v>
      </c>
      <c r="D1967" s="6" t="str">
        <f>_xlfn.TEXTAFTER(Homes[[#This Row],[statezip]]," ")</f>
        <v>98133</v>
      </c>
      <c r="E1967" s="1">
        <v>475000</v>
      </c>
      <c r="F1967">
        <v>4</v>
      </c>
      <c r="G1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67" s="3" t="str">
        <f>Homes[[#This Row],[bedrooms]] &amp; " bd | " &amp; TEXT(Homes[[#This Row],[bathrooms]],"0.##") &amp; " ba"</f>
        <v>4 bd | 2.5 ba</v>
      </c>
      <c r="I1967" s="4">
        <v>3060</v>
      </c>
      <c r="J1967" s="1">
        <f>IFERROR(Homes[[#This Row],[price]]/Homes[[#This Row],[sqft_living]]," ")</f>
        <v>155.22875816993465</v>
      </c>
      <c r="K1967" s="4">
        <f>IFERROR(Homes[[#This Row],[sqft_lot]]/43560," ")</f>
        <v>0.23055555555555557</v>
      </c>
      <c r="L1967" t="str">
        <f>IF(Homes[[#This Row],[waterfront]]=1, "Yes","No")</f>
        <v>No</v>
      </c>
      <c r="M1967" s="4" t="str">
        <f>IF(Homes[[#This Row],[sqft_basement]]&gt;0, "Yes","No")</f>
        <v>Yes</v>
      </c>
      <c r="N1967" t="str">
        <f>CHOOSE(Homes[[#This Row],[view]]+1, "None","Fair","Good","Great","Excellent")</f>
        <v>None</v>
      </c>
      <c r="O1967" t="str">
        <f>CHOOSE(Homes[[#This Row],[condition]], "Poor","Fair","Average","Good","Excellent")</f>
        <v>Good</v>
      </c>
      <c r="P1967">
        <f ca="1">YEAR(TODAY())-Homes[[#This Row],[yr_built]]</f>
        <v>57</v>
      </c>
      <c r="Q1967">
        <v>0</v>
      </c>
      <c r="R1967">
        <f ca="1">IF(Homes[[#This Row],[yr_renovated]]&gt;0, YEAR(TODAY())-Homes[[#This Row],[yr_renovated]], YEAR(TODAY())-Homes[[#This Row],[yr_built]])</f>
        <v>57</v>
      </c>
      <c r="S1967">
        <v>1</v>
      </c>
      <c r="T1967" s="2">
        <v>41778</v>
      </c>
      <c r="U1967" s="3">
        <v>2.5</v>
      </c>
      <c r="V1967" s="4">
        <f>IFERROR(Homes[[#This Row],[sqft_above]]+Homes[[#This Row],[sqft_basement]]," ")</f>
        <v>3060</v>
      </c>
      <c r="W1967" s="4">
        <v>10043</v>
      </c>
      <c r="X1967">
        <v>0</v>
      </c>
      <c r="Y1967">
        <v>0</v>
      </c>
      <c r="Z1967">
        <v>4</v>
      </c>
      <c r="AA1967" s="4">
        <v>1700</v>
      </c>
      <c r="AB1967" s="4">
        <v>1360</v>
      </c>
      <c r="AC1967">
        <v>1968</v>
      </c>
      <c r="AD1967" t="s">
        <v>2094</v>
      </c>
      <c r="AE1967" t="s">
        <v>100</v>
      </c>
      <c r="AF1967" t="s">
        <v>987</v>
      </c>
    </row>
    <row r="1968" spans="1:32">
      <c r="A1968" t="str">
        <f>PROPER(TRIM(Homes[[#This Row],[street]]))</f>
        <v>19132 Beall Rd Sw</v>
      </c>
      <c r="B1968" t="str">
        <f>PROPER(TRIM(Homes[[#This Row],[city]]))</f>
        <v>Vashon</v>
      </c>
      <c r="C1968" t="str">
        <f>_xlfn.TEXTBEFORE(Homes[[#This Row],[statezip]]," ")</f>
        <v>WA</v>
      </c>
      <c r="D1968" s="6" t="str">
        <f>_xlfn.TEXTAFTER(Homes[[#This Row],[statezip]]," ")</f>
        <v>98070</v>
      </c>
      <c r="E1968" s="1">
        <v>475000</v>
      </c>
      <c r="F1968">
        <v>4</v>
      </c>
      <c r="G1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1968" s="3" t="str">
        <f>Homes[[#This Row],[bedrooms]] &amp; " bd | " &amp; TEXT(Homes[[#This Row],[bathrooms]],"0.##") &amp; " ba"</f>
        <v>4 bd | 3.5 ba</v>
      </c>
      <c r="I1968" s="4">
        <v>3400</v>
      </c>
      <c r="J1968" s="1">
        <f>IFERROR(Homes[[#This Row],[price]]/Homes[[#This Row],[sqft_living]]," ")</f>
        <v>139.70588235294119</v>
      </c>
      <c r="K1968" s="4">
        <f>IFERROR(Homes[[#This Row],[sqft_lot]]/43560," ")</f>
        <v>5.3799816345270894</v>
      </c>
      <c r="L1968" t="str">
        <f>IF(Homes[[#This Row],[waterfront]]=1, "Yes","No")</f>
        <v>No</v>
      </c>
      <c r="M1968" s="4" t="str">
        <f>IF(Homes[[#This Row],[sqft_basement]]&gt;0, "Yes","No")</f>
        <v>Yes</v>
      </c>
      <c r="N1968" t="str">
        <f>CHOOSE(Homes[[#This Row],[view]]+1, "None","Fair","Good","Great","Excellent")</f>
        <v>None</v>
      </c>
      <c r="O1968" t="str">
        <f>CHOOSE(Homes[[#This Row],[condition]], "Poor","Fair","Average","Good","Excellent")</f>
        <v>Average</v>
      </c>
      <c r="P1968">
        <f ca="1">YEAR(TODAY())-Homes[[#This Row],[yr_built]]</f>
        <v>34</v>
      </c>
      <c r="Q1968">
        <v>0</v>
      </c>
      <c r="R1968">
        <f ca="1">IF(Homes[[#This Row],[yr_renovated]]&gt;0, YEAR(TODAY())-Homes[[#This Row],[yr_renovated]], YEAR(TODAY())-Homes[[#This Row],[yr_built]])</f>
        <v>34</v>
      </c>
      <c r="S1968">
        <v>2</v>
      </c>
      <c r="T1968" s="2">
        <v>41786</v>
      </c>
      <c r="U1968" s="3">
        <v>3.5</v>
      </c>
      <c r="V1968" s="4">
        <f>IFERROR(Homes[[#This Row],[sqft_above]]+Homes[[#This Row],[sqft_basement]]," ")</f>
        <v>3400</v>
      </c>
      <c r="W1968" s="4">
        <v>234352</v>
      </c>
      <c r="X1968">
        <v>0</v>
      </c>
      <c r="Y1968">
        <v>0</v>
      </c>
      <c r="Z1968">
        <v>3</v>
      </c>
      <c r="AA1968" s="4">
        <v>2500</v>
      </c>
      <c r="AB1968" s="4">
        <v>900</v>
      </c>
      <c r="AC1968">
        <v>1991</v>
      </c>
      <c r="AD1968" t="s">
        <v>2095</v>
      </c>
      <c r="AE1968" t="s">
        <v>619</v>
      </c>
      <c r="AF1968" t="s">
        <v>620</v>
      </c>
    </row>
    <row r="1969" spans="1:32">
      <c r="A1969" t="str">
        <f>PROPER(TRIM(Homes[[#This Row],[street]]))</f>
        <v>20337 156Th Ave Ne</v>
      </c>
      <c r="B1969" t="str">
        <f>PROPER(TRIM(Homes[[#This Row],[city]]))</f>
        <v>Woodinville</v>
      </c>
      <c r="C1969" t="str">
        <f>_xlfn.TEXTBEFORE(Homes[[#This Row],[statezip]]," ")</f>
        <v>WA</v>
      </c>
      <c r="D1969" s="6" t="str">
        <f>_xlfn.TEXTAFTER(Homes[[#This Row],[statezip]]," ")</f>
        <v>98072</v>
      </c>
      <c r="E1969" s="1">
        <v>474900</v>
      </c>
      <c r="F1969">
        <v>3</v>
      </c>
      <c r="G1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69" s="3" t="str">
        <f>Homes[[#This Row],[bedrooms]] &amp; " bd | " &amp; TEXT(Homes[[#This Row],[bathrooms]],"0.##") &amp; " ba"</f>
        <v>3 bd | 2.25 ba</v>
      </c>
      <c r="I1969" s="4">
        <v>1800</v>
      </c>
      <c r="J1969" s="1">
        <f>IFERROR(Homes[[#This Row],[price]]/Homes[[#This Row],[sqft_living]]," ")</f>
        <v>263.83333333333331</v>
      </c>
      <c r="K1969" s="4">
        <f>IFERROR(Homes[[#This Row],[sqft_lot]]/43560," ")</f>
        <v>1.0019972451790633</v>
      </c>
      <c r="L1969" t="str">
        <f>IF(Homes[[#This Row],[waterfront]]=1, "Yes","No")</f>
        <v>No</v>
      </c>
      <c r="M1969" s="4" t="str">
        <f>IF(Homes[[#This Row],[sqft_basement]]&gt;0, "Yes","No")</f>
        <v>No</v>
      </c>
      <c r="N1969" t="str">
        <f>CHOOSE(Homes[[#This Row],[view]]+1, "None","Fair","Good","Great","Excellent")</f>
        <v>None</v>
      </c>
      <c r="O1969" t="str">
        <f>CHOOSE(Homes[[#This Row],[condition]], "Poor","Fair","Average","Good","Excellent")</f>
        <v>Good</v>
      </c>
      <c r="P1969">
        <f ca="1">YEAR(TODAY())-Homes[[#This Row],[yr_built]]</f>
        <v>49</v>
      </c>
      <c r="Q1969">
        <v>1992</v>
      </c>
      <c r="R1969">
        <f ca="1">IF(Homes[[#This Row],[yr_renovated]]&gt;0, YEAR(TODAY())-Homes[[#This Row],[yr_renovated]], YEAR(TODAY())-Homes[[#This Row],[yr_built]])</f>
        <v>33</v>
      </c>
      <c r="S1969">
        <v>1</v>
      </c>
      <c r="T1969" s="2">
        <v>41793</v>
      </c>
      <c r="U1969" s="3">
        <v>2.25</v>
      </c>
      <c r="V1969" s="4">
        <f>IFERROR(Homes[[#This Row],[sqft_above]]+Homes[[#This Row],[sqft_basement]]," ")</f>
        <v>1800</v>
      </c>
      <c r="W1969" s="4">
        <v>43647</v>
      </c>
      <c r="X1969">
        <v>0</v>
      </c>
      <c r="Y1969">
        <v>0</v>
      </c>
      <c r="Z1969">
        <v>4</v>
      </c>
      <c r="AA1969" s="4">
        <v>1800</v>
      </c>
      <c r="AB1969" s="4">
        <v>0</v>
      </c>
      <c r="AC1969">
        <v>1976</v>
      </c>
      <c r="AD1969" t="s">
        <v>2096</v>
      </c>
      <c r="AE1969" t="s">
        <v>120</v>
      </c>
      <c r="AF1969" t="s">
        <v>275</v>
      </c>
    </row>
    <row r="1970" spans="1:32">
      <c r="A1970" t="str">
        <f>PROPER(TRIM(Homes[[#This Row],[street]]))</f>
        <v>3648 Francis Ave N</v>
      </c>
      <c r="B1970" t="str">
        <f>PROPER(TRIM(Homes[[#This Row],[city]]))</f>
        <v>Seattle</v>
      </c>
      <c r="C1970" t="str">
        <f>_xlfn.TEXTBEFORE(Homes[[#This Row],[statezip]]," ")</f>
        <v>WA</v>
      </c>
      <c r="D1970" s="6" t="str">
        <f>_xlfn.TEXTAFTER(Homes[[#This Row],[statezip]]," ")</f>
        <v>98103</v>
      </c>
      <c r="E1970" s="1">
        <v>474800</v>
      </c>
      <c r="F1970">
        <v>2</v>
      </c>
      <c r="G1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1970" s="3" t="str">
        <f>Homes[[#This Row],[bedrooms]] &amp; " bd | " &amp; TEXT(Homes[[#This Row],[bathrooms]],"0.##") &amp; " ba"</f>
        <v>2 bd | 3.25 ba</v>
      </c>
      <c r="I1970" s="4">
        <v>1400</v>
      </c>
      <c r="J1970" s="1">
        <f>IFERROR(Homes[[#This Row],[price]]/Homes[[#This Row],[sqft_living]]," ")</f>
        <v>339.14285714285717</v>
      </c>
      <c r="K1970" s="4">
        <f>IFERROR(Homes[[#This Row],[sqft_lot]]/43560," ")</f>
        <v>2.8535353535353535E-2</v>
      </c>
      <c r="L1970" t="str">
        <f>IF(Homes[[#This Row],[waterfront]]=1, "Yes","No")</f>
        <v>No</v>
      </c>
      <c r="M1970" s="4" t="str">
        <f>IF(Homes[[#This Row],[sqft_basement]]&gt;0, "Yes","No")</f>
        <v>No</v>
      </c>
      <c r="N1970" t="str">
        <f>CHOOSE(Homes[[#This Row],[view]]+1, "None","Fair","Good","Great","Excellent")</f>
        <v>None</v>
      </c>
      <c r="O1970" t="str">
        <f>CHOOSE(Homes[[#This Row],[condition]], "Poor","Fair","Average","Good","Excellent")</f>
        <v>Average</v>
      </c>
      <c r="P1970">
        <f ca="1">YEAR(TODAY())-Homes[[#This Row],[yr_built]]</f>
        <v>25</v>
      </c>
      <c r="Q1970">
        <v>0</v>
      </c>
      <c r="R1970">
        <f ca="1">IF(Homes[[#This Row],[yr_renovated]]&gt;0, YEAR(TODAY())-Homes[[#This Row],[yr_renovated]], YEAR(TODAY())-Homes[[#This Row],[yr_built]])</f>
        <v>25</v>
      </c>
      <c r="S1970">
        <v>3</v>
      </c>
      <c r="T1970" s="2">
        <v>41787</v>
      </c>
      <c r="U1970" s="3">
        <v>3.25</v>
      </c>
      <c r="V1970" s="4">
        <f>IFERROR(Homes[[#This Row],[sqft_above]]+Homes[[#This Row],[sqft_basement]]," ")</f>
        <v>1400</v>
      </c>
      <c r="W1970" s="4">
        <v>1243</v>
      </c>
      <c r="X1970">
        <v>0</v>
      </c>
      <c r="Y1970">
        <v>0</v>
      </c>
      <c r="Z1970">
        <v>3</v>
      </c>
      <c r="AA1970" s="4">
        <v>1400</v>
      </c>
      <c r="AB1970" s="4">
        <v>0</v>
      </c>
      <c r="AC1970">
        <v>2000</v>
      </c>
      <c r="AD1970" t="s">
        <v>2097</v>
      </c>
      <c r="AE1970" t="s">
        <v>49</v>
      </c>
      <c r="AF1970" t="s">
        <v>172</v>
      </c>
    </row>
    <row r="1971" spans="1:32">
      <c r="A1971" t="str">
        <f>PROPER(TRIM(Homes[[#This Row],[street]]))</f>
        <v>10828 157Th Ave Ne</v>
      </c>
      <c r="B1971" t="str">
        <f>PROPER(TRIM(Homes[[#This Row],[city]]))</f>
        <v>Redmond</v>
      </c>
      <c r="C1971" t="str">
        <f>_xlfn.TEXTBEFORE(Homes[[#This Row],[statezip]]," ")</f>
        <v>WA</v>
      </c>
      <c r="D1971" s="6" t="str">
        <f>_xlfn.TEXTAFTER(Homes[[#This Row],[statezip]]," ")</f>
        <v>98052</v>
      </c>
      <c r="E1971" s="1">
        <v>474000</v>
      </c>
      <c r="F1971">
        <v>3</v>
      </c>
      <c r="G1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71" s="3" t="str">
        <f>Homes[[#This Row],[bedrooms]] &amp; " bd | " &amp; TEXT(Homes[[#This Row],[bathrooms]],"0.##") &amp; " ba"</f>
        <v>3 bd | 1.75 ba</v>
      </c>
      <c r="I1971" s="4">
        <v>1530</v>
      </c>
      <c r="J1971" s="1">
        <f>IFERROR(Homes[[#This Row],[price]]/Homes[[#This Row],[sqft_living]]," ")</f>
        <v>309.80392156862746</v>
      </c>
      <c r="K1971" s="4">
        <f>IFERROR(Homes[[#This Row],[sqft_lot]]/43560," ")</f>
        <v>0.18365472910927455</v>
      </c>
      <c r="L1971" t="str">
        <f>IF(Homes[[#This Row],[waterfront]]=1, "Yes","No")</f>
        <v>No</v>
      </c>
      <c r="M1971" s="4" t="str">
        <f>IF(Homes[[#This Row],[sqft_basement]]&gt;0, "Yes","No")</f>
        <v>No</v>
      </c>
      <c r="N1971" t="str">
        <f>CHOOSE(Homes[[#This Row],[view]]+1, "None","Fair","Good","Great","Excellent")</f>
        <v>None</v>
      </c>
      <c r="O1971" t="str">
        <f>CHOOSE(Homes[[#This Row],[condition]], "Poor","Fair","Average","Good","Excellent")</f>
        <v>Average</v>
      </c>
      <c r="P1971">
        <f ca="1">YEAR(TODAY())-Homes[[#This Row],[yr_built]]</f>
        <v>47</v>
      </c>
      <c r="Q1971">
        <v>0</v>
      </c>
      <c r="R1971">
        <f ca="1">IF(Homes[[#This Row],[yr_renovated]]&gt;0, YEAR(TODAY())-Homes[[#This Row],[yr_renovated]], YEAR(TODAY())-Homes[[#This Row],[yr_built]])</f>
        <v>47</v>
      </c>
      <c r="S1971">
        <v>2</v>
      </c>
      <c r="T1971" s="2">
        <v>41823</v>
      </c>
      <c r="U1971" s="3">
        <v>1.75</v>
      </c>
      <c r="V1971" s="4">
        <f>IFERROR(Homes[[#This Row],[sqft_above]]+Homes[[#This Row],[sqft_basement]]," ")</f>
        <v>1530</v>
      </c>
      <c r="W1971" s="4">
        <v>8000</v>
      </c>
      <c r="X1971">
        <v>0</v>
      </c>
      <c r="Y1971">
        <v>0</v>
      </c>
      <c r="Z1971">
        <v>3</v>
      </c>
      <c r="AA1971" s="4">
        <v>1530</v>
      </c>
      <c r="AB1971" s="4">
        <v>0</v>
      </c>
      <c r="AC1971">
        <v>1978</v>
      </c>
      <c r="AD1971" t="s">
        <v>2098</v>
      </c>
      <c r="AE1971" t="s">
        <v>137</v>
      </c>
      <c r="AF1971" t="s">
        <v>138</v>
      </c>
    </row>
    <row r="1972" spans="1:32">
      <c r="A1972" t="str">
        <f>PROPER(TRIM(Homes[[#This Row],[street]]))</f>
        <v>6714 4Th Ave Nw</v>
      </c>
      <c r="B1972" t="str">
        <f>PROPER(TRIM(Homes[[#This Row],[city]]))</f>
        <v>Seattle</v>
      </c>
      <c r="C1972" t="str">
        <f>_xlfn.TEXTBEFORE(Homes[[#This Row],[statezip]]," ")</f>
        <v>WA</v>
      </c>
      <c r="D1972" s="6" t="str">
        <f>_xlfn.TEXTAFTER(Homes[[#This Row],[statezip]]," ")</f>
        <v>98117</v>
      </c>
      <c r="E1972" s="1">
        <v>473200</v>
      </c>
      <c r="F1972">
        <v>3</v>
      </c>
      <c r="G1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72" s="3" t="str">
        <f>Homes[[#This Row],[bedrooms]] &amp; " bd | " &amp; TEXT(Homes[[#This Row],[bathrooms]],"0.##") &amp; " ba"</f>
        <v>3 bd | 1.5 ba</v>
      </c>
      <c r="I1972" s="4">
        <v>1740</v>
      </c>
      <c r="J1972" s="1">
        <f>IFERROR(Homes[[#This Row],[price]]/Homes[[#This Row],[sqft_living]]," ")</f>
        <v>271.95402298850576</v>
      </c>
      <c r="K1972" s="4">
        <f>IFERROR(Homes[[#This Row],[sqft_lot]]/43560," ")</f>
        <v>9.6418732782369149E-2</v>
      </c>
      <c r="L1972" t="str">
        <f>IF(Homes[[#This Row],[waterfront]]=1, "Yes","No")</f>
        <v>No</v>
      </c>
      <c r="M1972" s="4" t="str">
        <f>IF(Homes[[#This Row],[sqft_basement]]&gt;0, "Yes","No")</f>
        <v>Yes</v>
      </c>
      <c r="N1972" t="str">
        <f>CHOOSE(Homes[[#This Row],[view]]+1, "None","Fair","Good","Great","Excellent")</f>
        <v>None</v>
      </c>
      <c r="O1972" t="str">
        <f>CHOOSE(Homes[[#This Row],[condition]], "Poor","Fair","Average","Good","Excellent")</f>
        <v>Good</v>
      </c>
      <c r="P1972">
        <f ca="1">YEAR(TODAY())-Homes[[#This Row],[yr_built]]</f>
        <v>105</v>
      </c>
      <c r="Q1972">
        <v>0</v>
      </c>
      <c r="R1972">
        <f ca="1">IF(Homes[[#This Row],[yr_renovated]]&gt;0, YEAR(TODAY())-Homes[[#This Row],[yr_renovated]], YEAR(TODAY())-Homes[[#This Row],[yr_built]])</f>
        <v>105</v>
      </c>
      <c r="S1972">
        <v>1.5</v>
      </c>
      <c r="T1972" s="2">
        <v>41827</v>
      </c>
      <c r="U1972" s="3">
        <v>1.5</v>
      </c>
      <c r="V1972" s="4">
        <f>IFERROR(Homes[[#This Row],[sqft_above]]+Homes[[#This Row],[sqft_basement]]," ")</f>
        <v>1740</v>
      </c>
      <c r="W1972" s="4">
        <v>4200</v>
      </c>
      <c r="X1972">
        <v>0</v>
      </c>
      <c r="Y1972">
        <v>0</v>
      </c>
      <c r="Z1972">
        <v>4</v>
      </c>
      <c r="AA1972" s="4">
        <v>1640</v>
      </c>
      <c r="AB1972" s="4">
        <v>100</v>
      </c>
      <c r="AC1972">
        <v>1920</v>
      </c>
      <c r="AD1972" t="s">
        <v>2099</v>
      </c>
      <c r="AE1972" t="s">
        <v>49</v>
      </c>
      <c r="AF1972" t="s">
        <v>204</v>
      </c>
    </row>
    <row r="1973" spans="1:32">
      <c r="A1973" t="str">
        <f>PROPER(TRIM(Homes[[#This Row],[street]]))</f>
        <v>7029 16Th Ave Nw</v>
      </c>
      <c r="B1973" t="str">
        <f>PROPER(TRIM(Homes[[#This Row],[city]]))</f>
        <v>Seattle</v>
      </c>
      <c r="C1973" t="str">
        <f>_xlfn.TEXTBEFORE(Homes[[#This Row],[statezip]]," ")</f>
        <v>WA</v>
      </c>
      <c r="D1973" s="6" t="str">
        <f>_xlfn.TEXTAFTER(Homes[[#This Row],[statezip]]," ")</f>
        <v>98117</v>
      </c>
      <c r="E1973" s="1">
        <v>473000</v>
      </c>
      <c r="F1973">
        <v>2</v>
      </c>
      <c r="G1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73" s="3" t="str">
        <f>Homes[[#This Row],[bedrooms]] &amp; " bd | " &amp; TEXT(Homes[[#This Row],[bathrooms]],"0.##") &amp; " ba"</f>
        <v>2 bd | 1. ba</v>
      </c>
      <c r="I1973" s="4">
        <v>900</v>
      </c>
      <c r="J1973" s="1">
        <f>IFERROR(Homes[[#This Row],[price]]/Homes[[#This Row],[sqft_living]]," ")</f>
        <v>525.55555555555554</v>
      </c>
      <c r="K1973" s="4">
        <f>IFERROR(Homes[[#This Row],[sqft_lot]]/43560," ")</f>
        <v>0.11707988980716254</v>
      </c>
      <c r="L1973" t="str">
        <f>IF(Homes[[#This Row],[waterfront]]=1, "Yes","No")</f>
        <v>No</v>
      </c>
      <c r="M1973" s="4" t="str">
        <f>IF(Homes[[#This Row],[sqft_basement]]&gt;0, "Yes","No")</f>
        <v>No</v>
      </c>
      <c r="N1973" t="str">
        <f>CHOOSE(Homes[[#This Row],[view]]+1, "None","Fair","Good","Great","Excellent")</f>
        <v>None</v>
      </c>
      <c r="O1973" t="str">
        <f>CHOOSE(Homes[[#This Row],[condition]], "Poor","Fair","Average","Good","Excellent")</f>
        <v>Good</v>
      </c>
      <c r="P1973">
        <f ca="1">YEAR(TODAY())-Homes[[#This Row],[yr_built]]</f>
        <v>116</v>
      </c>
      <c r="Q1973">
        <v>1989</v>
      </c>
      <c r="R1973">
        <f ca="1">IF(Homes[[#This Row],[yr_renovated]]&gt;0, YEAR(TODAY())-Homes[[#This Row],[yr_renovated]], YEAR(TODAY())-Homes[[#This Row],[yr_built]])</f>
        <v>36</v>
      </c>
      <c r="S1973">
        <v>1</v>
      </c>
      <c r="T1973" s="2">
        <v>41807</v>
      </c>
      <c r="U1973" s="3">
        <v>1</v>
      </c>
      <c r="V1973" s="4">
        <f>IFERROR(Homes[[#This Row],[sqft_above]]+Homes[[#This Row],[sqft_basement]]," ")</f>
        <v>900</v>
      </c>
      <c r="W1973" s="4">
        <v>5100</v>
      </c>
      <c r="X1973">
        <v>0</v>
      </c>
      <c r="Y1973">
        <v>0</v>
      </c>
      <c r="Z1973">
        <v>4</v>
      </c>
      <c r="AA1973" s="4">
        <v>900</v>
      </c>
      <c r="AB1973" s="4">
        <v>0</v>
      </c>
      <c r="AC1973">
        <v>1909</v>
      </c>
      <c r="AD1973" t="s">
        <v>2100</v>
      </c>
      <c r="AE1973" t="s">
        <v>49</v>
      </c>
      <c r="AF1973" t="s">
        <v>204</v>
      </c>
    </row>
    <row r="1974" spans="1:32">
      <c r="A1974" t="str">
        <f>PROPER(TRIM(Homes[[#This Row],[street]]))</f>
        <v>20604 Se 24Th St</v>
      </c>
      <c r="B1974" t="str">
        <f>PROPER(TRIM(Homes[[#This Row],[city]]))</f>
        <v>Sammamish</v>
      </c>
      <c r="C1974" t="str">
        <f>_xlfn.TEXTBEFORE(Homes[[#This Row],[statezip]]," ")</f>
        <v>WA</v>
      </c>
      <c r="D1974" s="6" t="str">
        <f>_xlfn.TEXTAFTER(Homes[[#This Row],[statezip]]," ")</f>
        <v>98075</v>
      </c>
      <c r="E1974" s="1">
        <v>472500</v>
      </c>
      <c r="F1974">
        <v>3</v>
      </c>
      <c r="G1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74" s="3" t="str">
        <f>Homes[[#This Row],[bedrooms]] &amp; " bd | " &amp; TEXT(Homes[[#This Row],[bathrooms]],"0.##") &amp; " ba"</f>
        <v>3 bd | 2. ba</v>
      </c>
      <c r="I1974" s="4">
        <v>1750</v>
      </c>
      <c r="J1974" s="1">
        <f>IFERROR(Homes[[#This Row],[price]]/Homes[[#This Row],[sqft_living]]," ")</f>
        <v>270</v>
      </c>
      <c r="K1974" s="4">
        <f>IFERROR(Homes[[#This Row],[sqft_lot]]/43560," ")</f>
        <v>0.35583103764921947</v>
      </c>
      <c r="L1974" t="str">
        <f>IF(Homes[[#This Row],[waterfront]]=1, "Yes","No")</f>
        <v>No</v>
      </c>
      <c r="M1974" s="4" t="str">
        <f>IF(Homes[[#This Row],[sqft_basement]]&gt;0, "Yes","No")</f>
        <v>Yes</v>
      </c>
      <c r="N1974" t="str">
        <f>CHOOSE(Homes[[#This Row],[view]]+1, "None","Fair","Good","Great","Excellent")</f>
        <v>None</v>
      </c>
      <c r="O1974" t="str">
        <f>CHOOSE(Homes[[#This Row],[condition]], "Poor","Fair","Average","Good","Excellent")</f>
        <v>Average</v>
      </c>
      <c r="P1974">
        <f ca="1">YEAR(TODAY())-Homes[[#This Row],[yr_built]]</f>
        <v>43</v>
      </c>
      <c r="Q1974">
        <v>0</v>
      </c>
      <c r="R1974">
        <f ca="1">IF(Homes[[#This Row],[yr_renovated]]&gt;0, YEAR(TODAY())-Homes[[#This Row],[yr_renovated]], YEAR(TODAY())-Homes[[#This Row],[yr_built]])</f>
        <v>43</v>
      </c>
      <c r="S1974">
        <v>1</v>
      </c>
      <c r="T1974" s="2">
        <v>41792</v>
      </c>
      <c r="U1974" s="3">
        <v>2</v>
      </c>
      <c r="V1974" s="4">
        <f>IFERROR(Homes[[#This Row],[sqft_above]]+Homes[[#This Row],[sqft_basement]]," ")</f>
        <v>1750</v>
      </c>
      <c r="W1974" s="4">
        <v>15500</v>
      </c>
      <c r="X1974">
        <v>0</v>
      </c>
      <c r="Y1974">
        <v>0</v>
      </c>
      <c r="Z1974">
        <v>3</v>
      </c>
      <c r="AA1974" s="4">
        <v>1490</v>
      </c>
      <c r="AB1974" s="4">
        <v>260</v>
      </c>
      <c r="AC1974">
        <v>1982</v>
      </c>
      <c r="AD1974" t="s">
        <v>2101</v>
      </c>
      <c r="AE1974" t="s">
        <v>102</v>
      </c>
      <c r="AF1974" t="s">
        <v>103</v>
      </c>
    </row>
    <row r="1975" spans="1:32">
      <c r="A1975" t="str">
        <f>PROPER(TRIM(Homes[[#This Row],[street]]))</f>
        <v>806 S 295Th Pl</v>
      </c>
      <c r="B1975" t="str">
        <f>PROPER(TRIM(Homes[[#This Row],[city]]))</f>
        <v>Federal Way</v>
      </c>
      <c r="C1975" t="str">
        <f>_xlfn.TEXTBEFORE(Homes[[#This Row],[statezip]]," ")</f>
        <v>WA</v>
      </c>
      <c r="D1975" s="6" t="str">
        <f>_xlfn.TEXTAFTER(Homes[[#This Row],[statezip]]," ")</f>
        <v>98003</v>
      </c>
      <c r="E1975" s="1">
        <v>472000</v>
      </c>
      <c r="F1975">
        <v>6</v>
      </c>
      <c r="G1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75" s="3" t="str">
        <f>Homes[[#This Row],[bedrooms]] &amp; " bd | " &amp; TEXT(Homes[[#This Row],[bathrooms]],"0.##") &amp; " ba"</f>
        <v>6 bd | 2.5 ba</v>
      </c>
      <c r="I1975" s="4">
        <v>4410</v>
      </c>
      <c r="J1975" s="1">
        <f>IFERROR(Homes[[#This Row],[price]]/Homes[[#This Row],[sqft_living]]," ")</f>
        <v>107.02947845804988</v>
      </c>
      <c r="K1975" s="4">
        <f>IFERROR(Homes[[#This Row],[sqft_lot]]/43560," ")</f>
        <v>0.32217630853994489</v>
      </c>
      <c r="L1975" t="str">
        <f>IF(Homes[[#This Row],[waterfront]]=1, "Yes","No")</f>
        <v>No</v>
      </c>
      <c r="M1975" s="4" t="str">
        <f>IF(Homes[[#This Row],[sqft_basement]]&gt;0, "Yes","No")</f>
        <v>Yes</v>
      </c>
      <c r="N1975" t="str">
        <f>CHOOSE(Homes[[#This Row],[view]]+1, "None","Fair","Good","Great","Excellent")</f>
        <v>Good</v>
      </c>
      <c r="O1975" t="str">
        <f>CHOOSE(Homes[[#This Row],[condition]], "Poor","Fair","Average","Good","Excellent")</f>
        <v>Good</v>
      </c>
      <c r="P1975">
        <f ca="1">YEAR(TODAY())-Homes[[#This Row],[yr_built]]</f>
        <v>60</v>
      </c>
      <c r="Q1975">
        <v>0</v>
      </c>
      <c r="R1975">
        <f ca="1">IF(Homes[[#This Row],[yr_renovated]]&gt;0, YEAR(TODAY())-Homes[[#This Row],[yr_renovated]], YEAR(TODAY())-Homes[[#This Row],[yr_built]])</f>
        <v>60</v>
      </c>
      <c r="S1975">
        <v>1</v>
      </c>
      <c r="T1975" s="2">
        <v>41788</v>
      </c>
      <c r="U1975" s="3">
        <v>2.5</v>
      </c>
      <c r="V1975" s="4">
        <f>IFERROR(Homes[[#This Row],[sqft_above]]+Homes[[#This Row],[sqft_basement]]," ")</f>
        <v>4410</v>
      </c>
      <c r="W1975" s="4">
        <v>14034</v>
      </c>
      <c r="X1975">
        <v>0</v>
      </c>
      <c r="Y1975">
        <v>2</v>
      </c>
      <c r="Z1975">
        <v>4</v>
      </c>
      <c r="AA1975" s="4">
        <v>2350</v>
      </c>
      <c r="AB1975" s="4">
        <v>2060</v>
      </c>
      <c r="AC1975">
        <v>1965</v>
      </c>
      <c r="AD1975" t="s">
        <v>2102</v>
      </c>
      <c r="AE1975" t="s">
        <v>675</v>
      </c>
      <c r="AF1975" t="s">
        <v>676</v>
      </c>
    </row>
    <row r="1976" spans="1:32">
      <c r="A1976" t="str">
        <f>PROPER(TRIM(Homes[[#This Row],[street]]))</f>
        <v>2050 14Th Ave W</v>
      </c>
      <c r="B1976" t="str">
        <f>PROPER(TRIM(Homes[[#This Row],[city]]))</f>
        <v>Seattle</v>
      </c>
      <c r="C1976" t="str">
        <f>_xlfn.TEXTBEFORE(Homes[[#This Row],[statezip]]," ")</f>
        <v>WA</v>
      </c>
      <c r="D1976" s="6" t="str">
        <f>_xlfn.TEXTAFTER(Homes[[#This Row],[statezip]]," ")</f>
        <v>98119</v>
      </c>
      <c r="E1976" s="1">
        <v>472000</v>
      </c>
      <c r="F1976">
        <v>3</v>
      </c>
      <c r="G1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76" s="3" t="str">
        <f>Homes[[#This Row],[bedrooms]] &amp; " bd | " &amp; TEXT(Homes[[#This Row],[bathrooms]],"0.##") &amp; " ba"</f>
        <v>3 bd | 2.5 ba</v>
      </c>
      <c r="I1976" s="4">
        <v>1180</v>
      </c>
      <c r="J1976" s="1">
        <f>IFERROR(Homes[[#This Row],[price]]/Homes[[#This Row],[sqft_living]]," ")</f>
        <v>400</v>
      </c>
      <c r="K1976" s="4">
        <f>IFERROR(Homes[[#This Row],[sqft_lot]]/43560," ")</f>
        <v>2.8971533516988064E-2</v>
      </c>
      <c r="L1976" t="str">
        <f>IF(Homes[[#This Row],[waterfront]]=1, "Yes","No")</f>
        <v>No</v>
      </c>
      <c r="M1976" s="4" t="str">
        <f>IF(Homes[[#This Row],[sqft_basement]]&gt;0, "Yes","No")</f>
        <v>No</v>
      </c>
      <c r="N1976" t="str">
        <f>CHOOSE(Homes[[#This Row],[view]]+1, "None","Fair","Good","Great","Excellent")</f>
        <v>None</v>
      </c>
      <c r="O1976" t="str">
        <f>CHOOSE(Homes[[#This Row],[condition]], "Poor","Fair","Average","Good","Excellent")</f>
        <v>Average</v>
      </c>
      <c r="P1976">
        <f ca="1">YEAR(TODAY())-Homes[[#This Row],[yr_built]]</f>
        <v>15</v>
      </c>
      <c r="Q1976">
        <v>0</v>
      </c>
      <c r="R1976">
        <f ca="1">IF(Homes[[#This Row],[yr_renovated]]&gt;0, YEAR(TODAY())-Homes[[#This Row],[yr_renovated]], YEAR(TODAY())-Homes[[#This Row],[yr_built]])</f>
        <v>15</v>
      </c>
      <c r="S1976">
        <v>3</v>
      </c>
      <c r="T1976" s="2">
        <v>41807</v>
      </c>
      <c r="U1976" s="3">
        <v>2.5</v>
      </c>
      <c r="V1976" s="4">
        <f>IFERROR(Homes[[#This Row],[sqft_above]]+Homes[[#This Row],[sqft_basement]]," ")</f>
        <v>1180</v>
      </c>
      <c r="W1976" s="4">
        <v>1262</v>
      </c>
      <c r="X1976">
        <v>0</v>
      </c>
      <c r="Y1976">
        <v>0</v>
      </c>
      <c r="Z1976">
        <v>3</v>
      </c>
      <c r="AA1976" s="4">
        <v>1180</v>
      </c>
      <c r="AB1976" s="4">
        <v>0</v>
      </c>
      <c r="AC1976">
        <v>2010</v>
      </c>
      <c r="AD1976" t="s">
        <v>2103</v>
      </c>
      <c r="AE1976" t="s">
        <v>49</v>
      </c>
      <c r="AF1976" t="s">
        <v>68</v>
      </c>
    </row>
    <row r="1977" spans="1:32">
      <c r="A1977" t="str">
        <f>PROPER(TRIM(Homes[[#This Row],[street]]))</f>
        <v>6811 16Th Ave Ne</v>
      </c>
      <c r="B1977" t="str">
        <f>PROPER(TRIM(Homes[[#This Row],[city]]))</f>
        <v>Seattle</v>
      </c>
      <c r="C1977" t="str">
        <f>_xlfn.TEXTBEFORE(Homes[[#This Row],[statezip]]," ")</f>
        <v>WA</v>
      </c>
      <c r="D1977" s="6" t="str">
        <f>_xlfn.TEXTAFTER(Homes[[#This Row],[statezip]]," ")</f>
        <v>98115</v>
      </c>
      <c r="E1977" s="1">
        <v>471500</v>
      </c>
      <c r="F1977">
        <v>4</v>
      </c>
      <c r="G1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1977" s="3" t="str">
        <f>Homes[[#This Row],[bedrooms]] &amp; " bd | " &amp; TEXT(Homes[[#This Row],[bathrooms]],"0.##") &amp; " ba"</f>
        <v>4 bd | 3. ba</v>
      </c>
      <c r="I1977" s="4">
        <v>2370</v>
      </c>
      <c r="J1977" s="1">
        <f>IFERROR(Homes[[#This Row],[price]]/Homes[[#This Row],[sqft_living]]," ")</f>
        <v>198.94514767932489</v>
      </c>
      <c r="K1977" s="4">
        <f>IFERROR(Homes[[#This Row],[sqft_lot]]/43560," ")</f>
        <v>8.4297520661157019E-2</v>
      </c>
      <c r="L1977" t="str">
        <f>IF(Homes[[#This Row],[waterfront]]=1, "Yes","No")</f>
        <v>No</v>
      </c>
      <c r="M1977" s="4" t="str">
        <f>IF(Homes[[#This Row],[sqft_basement]]&gt;0, "Yes","No")</f>
        <v>Yes</v>
      </c>
      <c r="N1977" t="str">
        <f>CHOOSE(Homes[[#This Row],[view]]+1, "None","Fair","Good","Great","Excellent")</f>
        <v>None</v>
      </c>
      <c r="O1977" t="str">
        <f>CHOOSE(Homes[[#This Row],[condition]], "Poor","Fair","Average","Good","Excellent")</f>
        <v>Excellent</v>
      </c>
      <c r="P1977">
        <f ca="1">YEAR(TODAY())-Homes[[#This Row],[yr_built]]</f>
        <v>109</v>
      </c>
      <c r="Q1977">
        <v>0</v>
      </c>
      <c r="R1977">
        <f ca="1">IF(Homes[[#This Row],[yr_renovated]]&gt;0, YEAR(TODAY())-Homes[[#This Row],[yr_renovated]], YEAR(TODAY())-Homes[[#This Row],[yr_built]])</f>
        <v>109</v>
      </c>
      <c r="S1977">
        <v>1.5</v>
      </c>
      <c r="T1977" s="2">
        <v>41817</v>
      </c>
      <c r="U1977" s="3">
        <v>3</v>
      </c>
      <c r="V1977" s="4">
        <f>IFERROR(Homes[[#This Row],[sqft_above]]+Homes[[#This Row],[sqft_basement]]," ")</f>
        <v>2370</v>
      </c>
      <c r="W1977" s="4">
        <v>3672</v>
      </c>
      <c r="X1977">
        <v>0</v>
      </c>
      <c r="Y1977">
        <v>0</v>
      </c>
      <c r="Z1977">
        <v>5</v>
      </c>
      <c r="AA1977" s="4">
        <v>1650</v>
      </c>
      <c r="AB1977" s="4">
        <v>720</v>
      </c>
      <c r="AC1977">
        <v>1916</v>
      </c>
      <c r="AD1977" t="s">
        <v>2104</v>
      </c>
      <c r="AE1977" t="s">
        <v>49</v>
      </c>
      <c r="AF1977" t="s">
        <v>154</v>
      </c>
    </row>
    <row r="1978" spans="1:32">
      <c r="A1978" t="str">
        <f>PROPER(TRIM(Homes[[#This Row],[street]]))</f>
        <v>719 N 80Th St</v>
      </c>
      <c r="B1978" t="str">
        <f>PROPER(TRIM(Homes[[#This Row],[city]]))</f>
        <v>Seattle</v>
      </c>
      <c r="C1978" t="str">
        <f>_xlfn.TEXTBEFORE(Homes[[#This Row],[statezip]]," ")</f>
        <v>WA</v>
      </c>
      <c r="D1978" s="6" t="str">
        <f>_xlfn.TEXTAFTER(Homes[[#This Row],[statezip]]," ")</f>
        <v>98103</v>
      </c>
      <c r="E1978" s="1">
        <v>471001</v>
      </c>
      <c r="F1978">
        <v>3</v>
      </c>
      <c r="G1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78" s="3" t="str">
        <f>Homes[[#This Row],[bedrooms]] &amp; " bd | " &amp; TEXT(Homes[[#This Row],[bathrooms]],"0.##") &amp; " ba"</f>
        <v>3 bd | 1.75 ba</v>
      </c>
      <c r="I1978" s="4">
        <v>1800</v>
      </c>
      <c r="J1978" s="1">
        <f>IFERROR(Homes[[#This Row],[price]]/Homes[[#This Row],[sqft_living]]," ")</f>
        <v>261.66722222222222</v>
      </c>
      <c r="K1978" s="4">
        <f>IFERROR(Homes[[#This Row],[sqft_lot]]/43560," ")</f>
        <v>0.13774104683195593</v>
      </c>
      <c r="L1978" t="str">
        <f>IF(Homes[[#This Row],[waterfront]]=1, "Yes","No")</f>
        <v>No</v>
      </c>
      <c r="M1978" s="4" t="str">
        <f>IF(Homes[[#This Row],[sqft_basement]]&gt;0, "Yes","No")</f>
        <v>Yes</v>
      </c>
      <c r="N1978" t="str">
        <f>CHOOSE(Homes[[#This Row],[view]]+1, "None","Fair","Good","Great","Excellent")</f>
        <v>None</v>
      </c>
      <c r="O1978" t="str">
        <f>CHOOSE(Homes[[#This Row],[condition]], "Poor","Fair","Average","Good","Excellent")</f>
        <v>Excellent</v>
      </c>
      <c r="P1978">
        <f ca="1">YEAR(TODAY())-Homes[[#This Row],[yr_built]]</f>
        <v>120</v>
      </c>
      <c r="Q1978">
        <v>0</v>
      </c>
      <c r="R1978">
        <f ca="1">IF(Homes[[#This Row],[yr_renovated]]&gt;0, YEAR(TODAY())-Homes[[#This Row],[yr_renovated]], YEAR(TODAY())-Homes[[#This Row],[yr_built]])</f>
        <v>120</v>
      </c>
      <c r="S1978">
        <v>1</v>
      </c>
      <c r="T1978" s="2">
        <v>41813</v>
      </c>
      <c r="U1978" s="3">
        <v>1.75</v>
      </c>
      <c r="V1978" s="4">
        <f>IFERROR(Homes[[#This Row],[sqft_above]]+Homes[[#This Row],[sqft_basement]]," ")</f>
        <v>1800</v>
      </c>
      <c r="W1978" s="4">
        <v>6000</v>
      </c>
      <c r="X1978">
        <v>0</v>
      </c>
      <c r="Y1978">
        <v>0</v>
      </c>
      <c r="Z1978">
        <v>5</v>
      </c>
      <c r="AA1978" s="4">
        <v>900</v>
      </c>
      <c r="AB1978" s="4">
        <v>900</v>
      </c>
      <c r="AC1978">
        <v>1905</v>
      </c>
      <c r="AD1978" t="s">
        <v>2105</v>
      </c>
      <c r="AE1978" t="s">
        <v>49</v>
      </c>
      <c r="AF1978" t="s">
        <v>172</v>
      </c>
    </row>
    <row r="1979" spans="1:32">
      <c r="A1979" t="str">
        <f>PROPER(TRIM(Homes[[#This Row],[street]]))</f>
        <v>23 Sunset Ct Nw</v>
      </c>
      <c r="B1979" t="str">
        <f>PROPER(TRIM(Homes[[#This Row],[city]]))</f>
        <v>Issaquah</v>
      </c>
      <c r="C1979" t="str">
        <f>_xlfn.TEXTBEFORE(Homes[[#This Row],[statezip]]," ")</f>
        <v>WA</v>
      </c>
      <c r="D1979" s="6" t="str">
        <f>_xlfn.TEXTAFTER(Homes[[#This Row],[statezip]]," ")</f>
        <v>98027</v>
      </c>
      <c r="E1979" s="1">
        <v>471000</v>
      </c>
      <c r="F1979">
        <v>3</v>
      </c>
      <c r="G1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79" s="3" t="str">
        <f>Homes[[#This Row],[bedrooms]] &amp; " bd | " &amp; TEXT(Homes[[#This Row],[bathrooms]],"0.##") &amp; " ba"</f>
        <v>3 bd | 2.5 ba</v>
      </c>
      <c r="I1979" s="4">
        <v>2030</v>
      </c>
      <c r="J1979" s="1">
        <f>IFERROR(Homes[[#This Row],[price]]/Homes[[#This Row],[sqft_living]]," ")</f>
        <v>232.01970443349754</v>
      </c>
      <c r="K1979" s="4">
        <f>IFERROR(Homes[[#This Row],[sqft_lot]]/43560," ")</f>
        <v>6.4393939393939392E-2</v>
      </c>
      <c r="L1979" t="str">
        <f>IF(Homes[[#This Row],[waterfront]]=1, "Yes","No")</f>
        <v>No</v>
      </c>
      <c r="M1979" s="4" t="str">
        <f>IF(Homes[[#This Row],[sqft_basement]]&gt;0, "Yes","No")</f>
        <v>Yes</v>
      </c>
      <c r="N1979" t="str">
        <f>CHOOSE(Homes[[#This Row],[view]]+1, "None","Fair","Good","Great","Excellent")</f>
        <v>None</v>
      </c>
      <c r="O1979" t="str">
        <f>CHOOSE(Homes[[#This Row],[condition]], "Poor","Fair","Average","Good","Excellent")</f>
        <v>Average</v>
      </c>
      <c r="P1979">
        <f ca="1">YEAR(TODAY())-Homes[[#This Row],[yr_built]]</f>
        <v>24</v>
      </c>
      <c r="Q1979">
        <v>0</v>
      </c>
      <c r="R1979">
        <f ca="1">IF(Homes[[#This Row],[yr_renovated]]&gt;0, YEAR(TODAY())-Homes[[#This Row],[yr_renovated]], YEAR(TODAY())-Homes[[#This Row],[yr_built]])</f>
        <v>24</v>
      </c>
      <c r="S1979">
        <v>2</v>
      </c>
      <c r="T1979" s="2">
        <v>41796</v>
      </c>
      <c r="U1979" s="3">
        <v>2.5</v>
      </c>
      <c r="V1979" s="4">
        <f>IFERROR(Homes[[#This Row],[sqft_above]]+Homes[[#This Row],[sqft_basement]]," ")</f>
        <v>2030</v>
      </c>
      <c r="W1979" s="4">
        <v>2805</v>
      </c>
      <c r="X1979">
        <v>0</v>
      </c>
      <c r="Y1979">
        <v>0</v>
      </c>
      <c r="Z1979">
        <v>3</v>
      </c>
      <c r="AA1979" s="4">
        <v>1720</v>
      </c>
      <c r="AB1979" s="4">
        <v>310</v>
      </c>
      <c r="AC1979">
        <v>2001</v>
      </c>
      <c r="AD1979" t="s">
        <v>2106</v>
      </c>
      <c r="AE1979" t="s">
        <v>79</v>
      </c>
      <c r="AF1979" t="s">
        <v>82</v>
      </c>
    </row>
    <row r="1980" spans="1:32">
      <c r="A1980" t="str">
        <f>PROPER(TRIM(Homes[[#This Row],[street]]))</f>
        <v>275 Se 10Th Cir</v>
      </c>
      <c r="B1980" t="str">
        <f>PROPER(TRIM(Homes[[#This Row],[city]]))</f>
        <v>North Bend</v>
      </c>
      <c r="C1980" t="str">
        <f>_xlfn.TEXTBEFORE(Homes[[#This Row],[statezip]]," ")</f>
        <v>WA</v>
      </c>
      <c r="D1980" s="6" t="str">
        <f>_xlfn.TEXTAFTER(Homes[[#This Row],[statezip]]," ")</f>
        <v>98045</v>
      </c>
      <c r="E1980" s="1">
        <v>471000</v>
      </c>
      <c r="F1980">
        <v>4</v>
      </c>
      <c r="G1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0" s="3" t="str">
        <f>Homes[[#This Row],[bedrooms]] &amp; " bd | " &amp; TEXT(Homes[[#This Row],[bathrooms]],"0.##") &amp; " ba"</f>
        <v>4 bd | 2.5 ba</v>
      </c>
      <c r="I1980" s="4">
        <v>2330</v>
      </c>
      <c r="J1980" s="1">
        <f>IFERROR(Homes[[#This Row],[price]]/Homes[[#This Row],[sqft_living]]," ")</f>
        <v>202.14592274678111</v>
      </c>
      <c r="K1980" s="4">
        <f>IFERROR(Homes[[#This Row],[sqft_lot]]/43560," ")</f>
        <v>0.22791551882460973</v>
      </c>
      <c r="L1980" t="str">
        <f>IF(Homes[[#This Row],[waterfront]]=1, "Yes","No")</f>
        <v>No</v>
      </c>
      <c r="M1980" s="4" t="str">
        <f>IF(Homes[[#This Row],[sqft_basement]]&gt;0, "Yes","No")</f>
        <v>No</v>
      </c>
      <c r="N1980" t="str">
        <f>CHOOSE(Homes[[#This Row],[view]]+1, "None","Fair","Good","Great","Excellent")</f>
        <v>None</v>
      </c>
      <c r="O1980" t="str">
        <f>CHOOSE(Homes[[#This Row],[condition]], "Poor","Fair","Average","Good","Excellent")</f>
        <v>Average</v>
      </c>
      <c r="P1980">
        <f ca="1">YEAR(TODAY())-Homes[[#This Row],[yr_built]]</f>
        <v>27</v>
      </c>
      <c r="Q1980">
        <v>2006</v>
      </c>
      <c r="R1980">
        <f ca="1">IF(Homes[[#This Row],[yr_renovated]]&gt;0, YEAR(TODAY())-Homes[[#This Row],[yr_renovated]], YEAR(TODAY())-Homes[[#This Row],[yr_built]])</f>
        <v>19</v>
      </c>
      <c r="S1980">
        <v>2</v>
      </c>
      <c r="T1980" s="2">
        <v>41799</v>
      </c>
      <c r="U1980" s="3">
        <v>2.5</v>
      </c>
      <c r="V1980" s="4">
        <f>IFERROR(Homes[[#This Row],[sqft_above]]+Homes[[#This Row],[sqft_basement]]," ")</f>
        <v>2330</v>
      </c>
      <c r="W1980" s="4">
        <v>9928</v>
      </c>
      <c r="X1980">
        <v>0</v>
      </c>
      <c r="Y1980">
        <v>0</v>
      </c>
      <c r="Z1980">
        <v>3</v>
      </c>
      <c r="AA1980" s="4">
        <v>2330</v>
      </c>
      <c r="AB1980" s="4">
        <v>0</v>
      </c>
      <c r="AC1980">
        <v>1998</v>
      </c>
      <c r="AD1980" t="s">
        <v>2107</v>
      </c>
      <c r="AE1980" t="s">
        <v>624</v>
      </c>
      <c r="AF1980" t="s">
        <v>625</v>
      </c>
    </row>
    <row r="1981" spans="1:32">
      <c r="A1981" t="str">
        <f>PROPER(TRIM(Homes[[#This Row],[street]]))</f>
        <v>1165 Sw 12Th St</v>
      </c>
      <c r="B1981" t="str">
        <f>PROPER(TRIM(Homes[[#This Row],[city]]))</f>
        <v>North Bend</v>
      </c>
      <c r="C1981" t="str">
        <f>_xlfn.TEXTBEFORE(Homes[[#This Row],[statezip]]," ")</f>
        <v>WA</v>
      </c>
      <c r="D1981" s="6" t="str">
        <f>_xlfn.TEXTAFTER(Homes[[#This Row],[statezip]]," ")</f>
        <v>98045</v>
      </c>
      <c r="E1981" s="1">
        <v>471000</v>
      </c>
      <c r="F1981">
        <v>4</v>
      </c>
      <c r="G1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1" s="3" t="str">
        <f>Homes[[#This Row],[bedrooms]] &amp; " bd | " &amp; TEXT(Homes[[#This Row],[bathrooms]],"0.##") &amp; " ba"</f>
        <v>4 bd | 2.5 ba</v>
      </c>
      <c r="I1981" s="4">
        <v>3030</v>
      </c>
      <c r="J1981" s="1">
        <f>IFERROR(Homes[[#This Row],[price]]/Homes[[#This Row],[sqft_living]]," ")</f>
        <v>155.44554455445544</v>
      </c>
      <c r="K1981" s="4">
        <f>IFERROR(Homes[[#This Row],[sqft_lot]]/43560," ")</f>
        <v>0.22238292011019284</v>
      </c>
      <c r="L1981" t="str">
        <f>IF(Homes[[#This Row],[waterfront]]=1, "Yes","No")</f>
        <v>No</v>
      </c>
      <c r="M1981" s="4" t="str">
        <f>IF(Homes[[#This Row],[sqft_basement]]&gt;0, "Yes","No")</f>
        <v>Yes</v>
      </c>
      <c r="N1981" t="str">
        <f>CHOOSE(Homes[[#This Row],[view]]+1, "None","Fair","Good","Great","Excellent")</f>
        <v>None</v>
      </c>
      <c r="O1981" t="str">
        <f>CHOOSE(Homes[[#This Row],[condition]], "Poor","Fair","Average","Good","Excellent")</f>
        <v>Average</v>
      </c>
      <c r="P1981">
        <f ca="1">YEAR(TODAY())-Homes[[#This Row],[yr_built]]</f>
        <v>27</v>
      </c>
      <c r="Q1981">
        <v>2006</v>
      </c>
      <c r="R1981">
        <f ca="1">IF(Homes[[#This Row],[yr_renovated]]&gt;0, YEAR(TODAY())-Homes[[#This Row],[yr_renovated]], YEAR(TODAY())-Homes[[#This Row],[yr_built]])</f>
        <v>19</v>
      </c>
      <c r="S1981">
        <v>2</v>
      </c>
      <c r="T1981" s="2">
        <v>41793</v>
      </c>
      <c r="U1981" s="3">
        <v>2.5</v>
      </c>
      <c r="V1981" s="4">
        <f>IFERROR(Homes[[#This Row],[sqft_above]]+Homes[[#This Row],[sqft_basement]]," ")</f>
        <v>3030</v>
      </c>
      <c r="W1981" s="4">
        <v>9687</v>
      </c>
      <c r="X1981">
        <v>0</v>
      </c>
      <c r="Y1981">
        <v>0</v>
      </c>
      <c r="Z1981">
        <v>3</v>
      </c>
      <c r="AA1981" s="4">
        <v>2020</v>
      </c>
      <c r="AB1981" s="4">
        <v>1010</v>
      </c>
      <c r="AC1981">
        <v>1998</v>
      </c>
      <c r="AD1981" t="s">
        <v>2108</v>
      </c>
      <c r="AE1981" t="s">
        <v>624</v>
      </c>
      <c r="AF1981" t="s">
        <v>625</v>
      </c>
    </row>
    <row r="1982" spans="1:32">
      <c r="A1982" t="str">
        <f>PROPER(TRIM(Homes[[#This Row],[street]]))</f>
        <v>6528 37Th Ave Sw</v>
      </c>
      <c r="B1982" t="str">
        <f>PROPER(TRIM(Homes[[#This Row],[city]]))</f>
        <v>Seattle</v>
      </c>
      <c r="C1982" t="str">
        <f>_xlfn.TEXTBEFORE(Homes[[#This Row],[statezip]]," ")</f>
        <v>WA</v>
      </c>
      <c r="D1982" s="6" t="str">
        <f>_xlfn.TEXTAFTER(Homes[[#This Row],[statezip]]," ")</f>
        <v>98126</v>
      </c>
      <c r="E1982" s="1">
        <v>471000</v>
      </c>
      <c r="F1982">
        <v>2</v>
      </c>
      <c r="G1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82" s="3" t="str">
        <f>Homes[[#This Row],[bedrooms]] &amp; " bd | " &amp; TEXT(Homes[[#This Row],[bathrooms]],"0.##") &amp; " ba"</f>
        <v>2 bd | 1.75 ba</v>
      </c>
      <c r="I1982" s="4">
        <v>1240</v>
      </c>
      <c r="J1982" s="1">
        <f>IFERROR(Homes[[#This Row],[price]]/Homes[[#This Row],[sqft_living]]," ")</f>
        <v>379.83870967741933</v>
      </c>
      <c r="K1982" s="4">
        <f>IFERROR(Homes[[#This Row],[sqft_lot]]/43560," ")</f>
        <v>0.14731404958677685</v>
      </c>
      <c r="L1982" t="str">
        <f>IF(Homes[[#This Row],[waterfront]]=1, "Yes","No")</f>
        <v>No</v>
      </c>
      <c r="M1982" s="4" t="str">
        <f>IF(Homes[[#This Row],[sqft_basement]]&gt;0, "Yes","No")</f>
        <v>No</v>
      </c>
      <c r="N1982" t="str">
        <f>CHOOSE(Homes[[#This Row],[view]]+1, "None","Fair","Good","Great","Excellent")</f>
        <v>None</v>
      </c>
      <c r="O1982" t="str">
        <f>CHOOSE(Homes[[#This Row],[condition]], "Poor","Fair","Average","Good","Excellent")</f>
        <v>Excellent</v>
      </c>
      <c r="P1982">
        <f ca="1">YEAR(TODAY())-Homes[[#This Row],[yr_built]]</f>
        <v>101</v>
      </c>
      <c r="Q1982">
        <v>1956</v>
      </c>
      <c r="R1982">
        <f ca="1">IF(Homes[[#This Row],[yr_renovated]]&gt;0, YEAR(TODAY())-Homes[[#This Row],[yr_renovated]], YEAR(TODAY())-Homes[[#This Row],[yr_built]])</f>
        <v>69</v>
      </c>
      <c r="S1982">
        <v>1</v>
      </c>
      <c r="T1982" s="2">
        <v>41816</v>
      </c>
      <c r="U1982" s="3">
        <v>1.75</v>
      </c>
      <c r="V1982" s="4">
        <f>IFERROR(Homes[[#This Row],[sqft_above]]+Homes[[#This Row],[sqft_basement]]," ")</f>
        <v>1240</v>
      </c>
      <c r="W1982" s="4">
        <v>6417</v>
      </c>
      <c r="X1982">
        <v>0</v>
      </c>
      <c r="Y1982">
        <v>0</v>
      </c>
      <c r="Z1982">
        <v>5</v>
      </c>
      <c r="AA1982" s="4">
        <v>1240</v>
      </c>
      <c r="AB1982" s="4">
        <v>0</v>
      </c>
      <c r="AC1982">
        <v>1924</v>
      </c>
      <c r="AD1982" t="s">
        <v>2109</v>
      </c>
      <c r="AE1982" t="s">
        <v>49</v>
      </c>
      <c r="AF1982" t="s">
        <v>434</v>
      </c>
    </row>
    <row r="1983" spans="1:32">
      <c r="A1983" t="str">
        <f>PROPER(TRIM(Homes[[#This Row],[street]]))</f>
        <v>2559 155Th Ave Se</v>
      </c>
      <c r="B1983" t="str">
        <f>PROPER(TRIM(Homes[[#This Row],[city]]))</f>
        <v>Bellevue</v>
      </c>
      <c r="C1983" t="str">
        <f>_xlfn.TEXTBEFORE(Homes[[#This Row],[statezip]]," ")</f>
        <v>WA</v>
      </c>
      <c r="D1983" s="6" t="str">
        <f>_xlfn.TEXTAFTER(Homes[[#This Row],[statezip]]," ")</f>
        <v>98007</v>
      </c>
      <c r="E1983" s="1">
        <v>470000</v>
      </c>
      <c r="F1983">
        <v>3</v>
      </c>
      <c r="G1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83" s="3" t="str">
        <f>Homes[[#This Row],[bedrooms]] &amp; " bd | " &amp; TEXT(Homes[[#This Row],[bathrooms]],"0.##") &amp; " ba"</f>
        <v>3 bd | 1.5 ba</v>
      </c>
      <c r="I1983" s="4">
        <v>1510</v>
      </c>
      <c r="J1983" s="1">
        <f>IFERROR(Homes[[#This Row],[price]]/Homes[[#This Row],[sqft_living]]," ")</f>
        <v>311.25827814569539</v>
      </c>
      <c r="K1983" s="4">
        <f>IFERROR(Homes[[#This Row],[sqft_lot]]/43560," ")</f>
        <v>0.18365472910927455</v>
      </c>
      <c r="L1983" t="str">
        <f>IF(Homes[[#This Row],[waterfront]]=1, "Yes","No")</f>
        <v>No</v>
      </c>
      <c r="M1983" s="4" t="str">
        <f>IF(Homes[[#This Row],[sqft_basement]]&gt;0, "Yes","No")</f>
        <v>No</v>
      </c>
      <c r="N1983" t="str">
        <f>CHOOSE(Homes[[#This Row],[view]]+1, "None","Fair","Good","Great","Excellent")</f>
        <v>None</v>
      </c>
      <c r="O1983" t="str">
        <f>CHOOSE(Homes[[#This Row],[condition]], "Poor","Fair","Average","Good","Excellent")</f>
        <v>Good</v>
      </c>
      <c r="P1983">
        <f ca="1">YEAR(TODAY())-Homes[[#This Row],[yr_built]]</f>
        <v>69</v>
      </c>
      <c r="Q1983">
        <v>0</v>
      </c>
      <c r="R1983">
        <f ca="1">IF(Homes[[#This Row],[yr_renovated]]&gt;0, YEAR(TODAY())-Homes[[#This Row],[yr_renovated]], YEAR(TODAY())-Homes[[#This Row],[yr_built]])</f>
        <v>69</v>
      </c>
      <c r="S1983">
        <v>1</v>
      </c>
      <c r="T1983" s="2">
        <v>41806</v>
      </c>
      <c r="U1983" s="3">
        <v>1.5</v>
      </c>
      <c r="V1983" s="4">
        <f>IFERROR(Homes[[#This Row],[sqft_above]]+Homes[[#This Row],[sqft_basement]]," ")</f>
        <v>1510</v>
      </c>
      <c r="W1983" s="4">
        <v>8000</v>
      </c>
      <c r="X1983">
        <v>0</v>
      </c>
      <c r="Y1983">
        <v>0</v>
      </c>
      <c r="Z1983">
        <v>4</v>
      </c>
      <c r="AA1983" s="4">
        <v>1510</v>
      </c>
      <c r="AB1983" s="4">
        <v>0</v>
      </c>
      <c r="AC1983">
        <v>1956</v>
      </c>
      <c r="AD1983" t="s">
        <v>2110</v>
      </c>
      <c r="AE1983" t="s">
        <v>33</v>
      </c>
      <c r="AF1983" t="s">
        <v>264</v>
      </c>
    </row>
    <row r="1984" spans="1:32">
      <c r="A1984" t="str">
        <f>PROPER(TRIM(Homes[[#This Row],[street]]))</f>
        <v>14923 280Th Pl Ne</v>
      </c>
      <c r="B1984" t="str">
        <f>PROPER(TRIM(Homes[[#This Row],[city]]))</f>
        <v>Duvall</v>
      </c>
      <c r="C1984" t="str">
        <f>_xlfn.TEXTBEFORE(Homes[[#This Row],[statezip]]," ")</f>
        <v>WA</v>
      </c>
      <c r="D1984" s="6" t="str">
        <f>_xlfn.TEXTAFTER(Homes[[#This Row],[statezip]]," ")</f>
        <v>98019</v>
      </c>
      <c r="E1984" s="1">
        <v>470000</v>
      </c>
      <c r="F1984">
        <v>4</v>
      </c>
      <c r="G1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4" s="3" t="str">
        <f>Homes[[#This Row],[bedrooms]] &amp; " bd | " &amp; TEXT(Homes[[#This Row],[bathrooms]],"0.##") &amp; " ba"</f>
        <v>4 bd | 2.5 ba</v>
      </c>
      <c r="I1984" s="4">
        <v>2310</v>
      </c>
      <c r="J1984" s="1">
        <f>IFERROR(Homes[[#This Row],[price]]/Homes[[#This Row],[sqft_living]]," ")</f>
        <v>203.46320346320346</v>
      </c>
      <c r="K1984" s="4">
        <f>IFERROR(Homes[[#This Row],[sqft_lot]]/43560," ")</f>
        <v>0.32192378328741966</v>
      </c>
      <c r="L1984" t="str">
        <f>IF(Homes[[#This Row],[waterfront]]=1, "Yes","No")</f>
        <v>No</v>
      </c>
      <c r="M1984" s="4" t="str">
        <f>IF(Homes[[#This Row],[sqft_basement]]&gt;0, "Yes","No")</f>
        <v>No</v>
      </c>
      <c r="N1984" t="str">
        <f>CHOOSE(Homes[[#This Row],[view]]+1, "None","Fair","Good","Great","Excellent")</f>
        <v>None</v>
      </c>
      <c r="O1984" t="str">
        <f>CHOOSE(Homes[[#This Row],[condition]], "Poor","Fair","Average","Good","Excellent")</f>
        <v>Average</v>
      </c>
      <c r="P1984">
        <f ca="1">YEAR(TODAY())-Homes[[#This Row],[yr_built]]</f>
        <v>34</v>
      </c>
      <c r="Q1984">
        <v>0</v>
      </c>
      <c r="R1984">
        <f ca="1">IF(Homes[[#This Row],[yr_renovated]]&gt;0, YEAR(TODAY())-Homes[[#This Row],[yr_renovated]], YEAR(TODAY())-Homes[[#This Row],[yr_built]])</f>
        <v>34</v>
      </c>
      <c r="S1984">
        <v>2</v>
      </c>
      <c r="T1984" s="2">
        <v>41773</v>
      </c>
      <c r="U1984" s="3">
        <v>2.5</v>
      </c>
      <c r="V1984" s="4">
        <f>IFERROR(Homes[[#This Row],[sqft_above]]+Homes[[#This Row],[sqft_basement]]," ")</f>
        <v>2310</v>
      </c>
      <c r="W1984" s="4">
        <v>14023</v>
      </c>
      <c r="X1984">
        <v>0</v>
      </c>
      <c r="Y1984">
        <v>0</v>
      </c>
      <c r="Z1984">
        <v>3</v>
      </c>
      <c r="AA1984" s="4">
        <v>2310</v>
      </c>
      <c r="AB1984" s="4">
        <v>0</v>
      </c>
      <c r="AC1984">
        <v>1991</v>
      </c>
      <c r="AD1984" t="s">
        <v>2111</v>
      </c>
      <c r="AE1984" t="s">
        <v>451</v>
      </c>
      <c r="AF1984" t="s">
        <v>452</v>
      </c>
    </row>
    <row r="1985" spans="1:32">
      <c r="A1985" t="str">
        <f>PROPER(TRIM(Homes[[#This Row],[street]]))</f>
        <v>5504 Ne 190Th St</v>
      </c>
      <c r="B1985" t="str">
        <f>PROPER(TRIM(Homes[[#This Row],[city]]))</f>
        <v>Kenmore</v>
      </c>
      <c r="C1985" t="str">
        <f>_xlfn.TEXTBEFORE(Homes[[#This Row],[statezip]]," ")</f>
        <v>WA</v>
      </c>
      <c r="D1985" s="6" t="str">
        <f>_xlfn.TEXTAFTER(Homes[[#This Row],[statezip]]," ")</f>
        <v>98028</v>
      </c>
      <c r="E1985" s="1">
        <v>470000</v>
      </c>
      <c r="F1985">
        <v>4</v>
      </c>
      <c r="G1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1985" s="3" t="str">
        <f>Homes[[#This Row],[bedrooms]] &amp; " bd | " &amp; TEXT(Homes[[#This Row],[bathrooms]],"0.##") &amp; " ba"</f>
        <v>4 bd | 2.25 ba</v>
      </c>
      <c r="I1985" s="4">
        <v>2380</v>
      </c>
      <c r="J1985" s="1">
        <f>IFERROR(Homes[[#This Row],[price]]/Homes[[#This Row],[sqft_living]]," ")</f>
        <v>197.47899159663865</v>
      </c>
      <c r="K1985" s="4">
        <f>IFERROR(Homes[[#This Row],[sqft_lot]]/43560," ")</f>
        <v>0.39483471074380166</v>
      </c>
      <c r="L1985" t="str">
        <f>IF(Homes[[#This Row],[waterfront]]=1, "Yes","No")</f>
        <v>No</v>
      </c>
      <c r="M1985" s="4" t="str">
        <f>IF(Homes[[#This Row],[sqft_basement]]&gt;0, "Yes","No")</f>
        <v>Yes</v>
      </c>
      <c r="N1985" t="str">
        <f>CHOOSE(Homes[[#This Row],[view]]+1, "None","Fair","Good","Great","Excellent")</f>
        <v>None</v>
      </c>
      <c r="O1985" t="str">
        <f>CHOOSE(Homes[[#This Row],[condition]], "Poor","Fair","Average","Good","Excellent")</f>
        <v>Average</v>
      </c>
      <c r="P1985">
        <f ca="1">YEAR(TODAY())-Homes[[#This Row],[yr_built]]</f>
        <v>46</v>
      </c>
      <c r="Q1985">
        <v>2014</v>
      </c>
      <c r="R1985">
        <f ca="1">IF(Homes[[#This Row],[yr_renovated]]&gt;0, YEAR(TODAY())-Homes[[#This Row],[yr_renovated]], YEAR(TODAY())-Homes[[#This Row],[yr_built]])</f>
        <v>11</v>
      </c>
      <c r="S1985">
        <v>2</v>
      </c>
      <c r="T1985" s="2">
        <v>41829</v>
      </c>
      <c r="U1985" s="3">
        <v>2.25</v>
      </c>
      <c r="V1985" s="4">
        <f>IFERROR(Homes[[#This Row],[sqft_above]]+Homes[[#This Row],[sqft_basement]]," ")</f>
        <v>2380</v>
      </c>
      <c r="W1985" s="4">
        <v>17199</v>
      </c>
      <c r="X1985">
        <v>0</v>
      </c>
      <c r="Y1985">
        <v>0</v>
      </c>
      <c r="Z1985">
        <v>3</v>
      </c>
      <c r="AA1985" s="4">
        <v>1530</v>
      </c>
      <c r="AB1985" s="4">
        <v>850</v>
      </c>
      <c r="AC1985">
        <v>1979</v>
      </c>
      <c r="AD1985" t="s">
        <v>2112</v>
      </c>
      <c r="AE1985" t="s">
        <v>329</v>
      </c>
      <c r="AF1985" t="s">
        <v>330</v>
      </c>
    </row>
    <row r="1986" spans="1:32">
      <c r="A1986" t="str">
        <f>PROPER(TRIM(Homes[[#This Row],[street]]))</f>
        <v>10406 126Th Ave Ne</v>
      </c>
      <c r="B1986" t="str">
        <f>PROPER(TRIM(Homes[[#This Row],[city]]))</f>
        <v>Kirkland</v>
      </c>
      <c r="C1986" t="str">
        <f>_xlfn.TEXTBEFORE(Homes[[#This Row],[statezip]]," ")</f>
        <v>WA</v>
      </c>
      <c r="D1986" s="6" t="str">
        <f>_xlfn.TEXTAFTER(Homes[[#This Row],[statezip]]," ")</f>
        <v>98033</v>
      </c>
      <c r="E1986" s="1">
        <v>470000</v>
      </c>
      <c r="F1986">
        <v>3</v>
      </c>
      <c r="G1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86" s="3" t="str">
        <f>Homes[[#This Row],[bedrooms]] &amp; " bd | " &amp; TEXT(Homes[[#This Row],[bathrooms]],"0.##") &amp; " ba"</f>
        <v>3 bd | 2. ba</v>
      </c>
      <c r="I1986" s="4">
        <v>1800</v>
      </c>
      <c r="J1986" s="1">
        <f>IFERROR(Homes[[#This Row],[price]]/Homes[[#This Row],[sqft_living]]," ")</f>
        <v>261.11111111111109</v>
      </c>
      <c r="K1986" s="4">
        <f>IFERROR(Homes[[#This Row],[sqft_lot]]/43560," ")</f>
        <v>0.29084022038567492</v>
      </c>
      <c r="L1986" t="str">
        <f>IF(Homes[[#This Row],[waterfront]]=1, "Yes","No")</f>
        <v>No</v>
      </c>
      <c r="M1986" s="4" t="str">
        <f>IF(Homes[[#This Row],[sqft_basement]]&gt;0, "Yes","No")</f>
        <v>No</v>
      </c>
      <c r="N1986" t="str">
        <f>CHOOSE(Homes[[#This Row],[view]]+1, "None","Fair","Good","Great","Excellent")</f>
        <v>None</v>
      </c>
      <c r="O1986" t="str">
        <f>CHOOSE(Homes[[#This Row],[condition]], "Poor","Fair","Average","Good","Excellent")</f>
        <v>Average</v>
      </c>
      <c r="P1986">
        <f ca="1">YEAR(TODAY())-Homes[[#This Row],[yr_built]]</f>
        <v>69</v>
      </c>
      <c r="Q1986">
        <v>1990</v>
      </c>
      <c r="R1986">
        <f ca="1">IF(Homes[[#This Row],[yr_renovated]]&gt;0, YEAR(TODAY())-Homes[[#This Row],[yr_renovated]], YEAR(TODAY())-Homes[[#This Row],[yr_built]])</f>
        <v>35</v>
      </c>
      <c r="S1986">
        <v>1</v>
      </c>
      <c r="T1986" s="2">
        <v>41794</v>
      </c>
      <c r="U1986" s="3">
        <v>2</v>
      </c>
      <c r="V1986" s="4">
        <f>IFERROR(Homes[[#This Row],[sqft_above]]+Homes[[#This Row],[sqft_basement]]," ")</f>
        <v>1800</v>
      </c>
      <c r="W1986" s="4">
        <v>12669</v>
      </c>
      <c r="X1986">
        <v>0</v>
      </c>
      <c r="Y1986">
        <v>0</v>
      </c>
      <c r="Z1986">
        <v>3</v>
      </c>
      <c r="AA1986" s="4">
        <v>1800</v>
      </c>
      <c r="AB1986" s="4">
        <v>0</v>
      </c>
      <c r="AC1986">
        <v>1956</v>
      </c>
      <c r="AD1986" t="s">
        <v>2113</v>
      </c>
      <c r="AE1986" t="s">
        <v>46</v>
      </c>
      <c r="AF1986" t="s">
        <v>55</v>
      </c>
    </row>
    <row r="1987" spans="1:32">
      <c r="A1987" t="str">
        <f>PROPER(TRIM(Homes[[#This Row],[street]]))</f>
        <v>5319 Ne 201St Pl</v>
      </c>
      <c r="B1987" t="str">
        <f>PROPER(TRIM(Homes[[#This Row],[city]]))</f>
        <v>Lake Forest Park</v>
      </c>
      <c r="C1987" t="str">
        <f>_xlfn.TEXTBEFORE(Homes[[#This Row],[statezip]]," ")</f>
        <v>WA</v>
      </c>
      <c r="D1987" s="6" t="str">
        <f>_xlfn.TEXTAFTER(Homes[[#This Row],[statezip]]," ")</f>
        <v>98155</v>
      </c>
      <c r="E1987" s="1">
        <v>470000</v>
      </c>
      <c r="F1987">
        <v>3</v>
      </c>
      <c r="G1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87" s="3" t="str">
        <f>Homes[[#This Row],[bedrooms]] &amp; " bd | " &amp; TEXT(Homes[[#This Row],[bathrooms]],"0.##") &amp; " ba"</f>
        <v>3 bd | 1.75 ba</v>
      </c>
      <c r="I1987" s="4">
        <v>2290</v>
      </c>
      <c r="J1987" s="1">
        <f>IFERROR(Homes[[#This Row],[price]]/Homes[[#This Row],[sqft_living]]," ")</f>
        <v>205.24017467248908</v>
      </c>
      <c r="K1987" s="4">
        <f>IFERROR(Homes[[#This Row],[sqft_lot]]/43560," ")</f>
        <v>0.33976124885215792</v>
      </c>
      <c r="L1987" t="str">
        <f>IF(Homes[[#This Row],[waterfront]]=1, "Yes","No")</f>
        <v>No</v>
      </c>
      <c r="M1987" s="4" t="str">
        <f>IF(Homes[[#This Row],[sqft_basement]]&gt;0, "Yes","No")</f>
        <v>Yes</v>
      </c>
      <c r="N1987" t="str">
        <f>CHOOSE(Homes[[#This Row],[view]]+1, "None","Fair","Good","Great","Excellent")</f>
        <v>None</v>
      </c>
      <c r="O1987" t="str">
        <f>CHOOSE(Homes[[#This Row],[condition]], "Poor","Fair","Average","Good","Excellent")</f>
        <v>Average</v>
      </c>
      <c r="P1987">
        <f ca="1">YEAR(TODAY())-Homes[[#This Row],[yr_built]]</f>
        <v>60</v>
      </c>
      <c r="Q1987">
        <v>1993</v>
      </c>
      <c r="R1987">
        <f ca="1">IF(Homes[[#This Row],[yr_renovated]]&gt;0, YEAR(TODAY())-Homes[[#This Row],[yr_renovated]], YEAR(TODAY())-Homes[[#This Row],[yr_built]])</f>
        <v>32</v>
      </c>
      <c r="S1987">
        <v>1</v>
      </c>
      <c r="T1987" s="2">
        <v>41800</v>
      </c>
      <c r="U1987" s="3">
        <v>1.75</v>
      </c>
      <c r="V1987" s="4">
        <f>IFERROR(Homes[[#This Row],[sqft_above]]+Homes[[#This Row],[sqft_basement]]," ")</f>
        <v>2290</v>
      </c>
      <c r="W1987" s="4">
        <v>14800</v>
      </c>
      <c r="X1987">
        <v>0</v>
      </c>
      <c r="Y1987">
        <v>0</v>
      </c>
      <c r="Z1987">
        <v>3</v>
      </c>
      <c r="AA1987" s="4">
        <v>1620</v>
      </c>
      <c r="AB1987" s="4">
        <v>670</v>
      </c>
      <c r="AC1987">
        <v>1965</v>
      </c>
      <c r="AD1987" t="s">
        <v>2114</v>
      </c>
      <c r="AE1987" t="s">
        <v>743</v>
      </c>
      <c r="AF1987" t="s">
        <v>744</v>
      </c>
    </row>
    <row r="1988" spans="1:32">
      <c r="A1988" t="str">
        <f>PROPER(TRIM(Homes[[#This Row],[street]]))</f>
        <v>29448 Se 208Th St</v>
      </c>
      <c r="B1988" t="str">
        <f>PROPER(TRIM(Homes[[#This Row],[city]]))</f>
        <v>Maple Valley</v>
      </c>
      <c r="C1988" t="str">
        <f>_xlfn.TEXTBEFORE(Homes[[#This Row],[statezip]]," ")</f>
        <v>WA</v>
      </c>
      <c r="D1988" s="6" t="str">
        <f>_xlfn.TEXTAFTER(Homes[[#This Row],[statezip]]," ")</f>
        <v>98038</v>
      </c>
      <c r="E1988" s="1">
        <v>470000</v>
      </c>
      <c r="F1988">
        <v>3</v>
      </c>
      <c r="G1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1988" s="3" t="str">
        <f>Homes[[#This Row],[bedrooms]] &amp; " bd | " &amp; TEXT(Homes[[#This Row],[bathrooms]],"0.##") &amp; " ba"</f>
        <v>3 bd | 2. ba</v>
      </c>
      <c r="I1988" s="4">
        <v>1730</v>
      </c>
      <c r="J1988" s="1">
        <f>IFERROR(Homes[[#This Row],[price]]/Homes[[#This Row],[sqft_living]]," ")</f>
        <v>271.67630057803467</v>
      </c>
      <c r="K1988" s="4">
        <f>IFERROR(Homes[[#This Row],[sqft_lot]]/43560," ")</f>
        <v>0.892653810835629</v>
      </c>
      <c r="L1988" t="str">
        <f>IF(Homes[[#This Row],[waterfront]]=1, "Yes","No")</f>
        <v>No</v>
      </c>
      <c r="M1988" s="4" t="str">
        <f>IF(Homes[[#This Row],[sqft_basement]]&gt;0, "Yes","No")</f>
        <v>No</v>
      </c>
      <c r="N1988" t="str">
        <f>CHOOSE(Homes[[#This Row],[view]]+1, "None","Fair","Good","Great","Excellent")</f>
        <v>None</v>
      </c>
      <c r="O1988" t="str">
        <f>CHOOSE(Homes[[#This Row],[condition]], "Poor","Fair","Average","Good","Excellent")</f>
        <v>Average</v>
      </c>
      <c r="P1988">
        <f ca="1">YEAR(TODAY())-Homes[[#This Row],[yr_built]]</f>
        <v>28</v>
      </c>
      <c r="Q1988">
        <v>0</v>
      </c>
      <c r="R1988">
        <f ca="1">IF(Homes[[#This Row],[yr_renovated]]&gt;0, YEAR(TODAY())-Homes[[#This Row],[yr_renovated]], YEAR(TODAY())-Homes[[#This Row],[yr_built]])</f>
        <v>28</v>
      </c>
      <c r="S1988">
        <v>1</v>
      </c>
      <c r="T1988" s="2">
        <v>41809</v>
      </c>
      <c r="U1988" s="3">
        <v>2</v>
      </c>
      <c r="V1988" s="4">
        <f>IFERROR(Homes[[#This Row],[sqft_above]]+Homes[[#This Row],[sqft_basement]]," ")</f>
        <v>1730</v>
      </c>
      <c r="W1988" s="4">
        <v>38884</v>
      </c>
      <c r="X1988">
        <v>0</v>
      </c>
      <c r="Y1988">
        <v>0</v>
      </c>
      <c r="Z1988">
        <v>3</v>
      </c>
      <c r="AA1988" s="4">
        <v>1730</v>
      </c>
      <c r="AB1988" s="4">
        <v>0</v>
      </c>
      <c r="AC1988">
        <v>1997</v>
      </c>
      <c r="AD1988" t="s">
        <v>2115</v>
      </c>
      <c r="AE1988" t="s">
        <v>920</v>
      </c>
      <c r="AF1988" t="s">
        <v>921</v>
      </c>
    </row>
    <row r="1989" spans="1:32">
      <c r="A1989" t="str">
        <f>PROPER(TRIM(Homes[[#This Row],[street]]))</f>
        <v>1815 Ilwaco Ave Ne</v>
      </c>
      <c r="B1989" t="str">
        <f>PROPER(TRIM(Homes[[#This Row],[city]]))</f>
        <v>Renton</v>
      </c>
      <c r="C1989" t="str">
        <f>_xlfn.TEXTBEFORE(Homes[[#This Row],[statezip]]," ")</f>
        <v>WA</v>
      </c>
      <c r="D1989" s="6" t="str">
        <f>_xlfn.TEXTAFTER(Homes[[#This Row],[statezip]]," ")</f>
        <v>98059</v>
      </c>
      <c r="E1989" s="1">
        <v>470000</v>
      </c>
      <c r="F1989">
        <v>3</v>
      </c>
      <c r="G1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89" s="3" t="str">
        <f>Homes[[#This Row],[bedrooms]] &amp; " bd | " &amp; TEXT(Homes[[#This Row],[bathrooms]],"0.##") &amp; " ba"</f>
        <v>3 bd | 2.5 ba</v>
      </c>
      <c r="I1989" s="4">
        <v>2150</v>
      </c>
      <c r="J1989" s="1">
        <f>IFERROR(Homes[[#This Row],[price]]/Homes[[#This Row],[sqft_living]]," ")</f>
        <v>218.6046511627907</v>
      </c>
      <c r="K1989" s="4">
        <f>IFERROR(Homes[[#This Row],[sqft_lot]]/43560," ")</f>
        <v>0.18872819100091828</v>
      </c>
      <c r="L1989" t="str">
        <f>IF(Homes[[#This Row],[waterfront]]=1, "Yes","No")</f>
        <v>No</v>
      </c>
      <c r="M1989" s="4" t="str">
        <f>IF(Homes[[#This Row],[sqft_basement]]&gt;0, "Yes","No")</f>
        <v>No</v>
      </c>
      <c r="N1989" t="str">
        <f>CHOOSE(Homes[[#This Row],[view]]+1, "None","Fair","Good","Great","Excellent")</f>
        <v>None</v>
      </c>
      <c r="O1989" t="str">
        <f>CHOOSE(Homes[[#This Row],[condition]], "Poor","Fair","Average","Good","Excellent")</f>
        <v>Average</v>
      </c>
      <c r="P1989">
        <f ca="1">YEAR(TODAY())-Homes[[#This Row],[yr_built]]</f>
        <v>33</v>
      </c>
      <c r="Q1989">
        <v>0</v>
      </c>
      <c r="R1989">
        <f ca="1">IF(Homes[[#This Row],[yr_renovated]]&gt;0, YEAR(TODAY())-Homes[[#This Row],[yr_renovated]], YEAR(TODAY())-Homes[[#This Row],[yr_built]])</f>
        <v>33</v>
      </c>
      <c r="S1989">
        <v>2</v>
      </c>
      <c r="T1989" s="2">
        <v>41813</v>
      </c>
      <c r="U1989" s="3">
        <v>2.5</v>
      </c>
      <c r="V1989" s="4">
        <f>IFERROR(Homes[[#This Row],[sqft_above]]+Homes[[#This Row],[sqft_basement]]," ")</f>
        <v>2150</v>
      </c>
      <c r="W1989" s="4">
        <v>8221</v>
      </c>
      <c r="X1989">
        <v>0</v>
      </c>
      <c r="Y1989">
        <v>0</v>
      </c>
      <c r="Z1989">
        <v>3</v>
      </c>
      <c r="AA1989" s="4">
        <v>2150</v>
      </c>
      <c r="AB1989" s="4">
        <v>0</v>
      </c>
      <c r="AC1989">
        <v>1992</v>
      </c>
      <c r="AD1989" t="s">
        <v>2116</v>
      </c>
      <c r="AE1989" t="s">
        <v>319</v>
      </c>
      <c r="AF1989" t="s">
        <v>282</v>
      </c>
    </row>
    <row r="1990" spans="1:32">
      <c r="A1990" t="str">
        <f>PROPER(TRIM(Homes[[#This Row],[street]]))</f>
        <v>6737-6741 13Th Ave Nw</v>
      </c>
      <c r="B1990" t="str">
        <f>PROPER(TRIM(Homes[[#This Row],[city]]))</f>
        <v>Seattle</v>
      </c>
      <c r="C1990" t="str">
        <f>_xlfn.TEXTBEFORE(Homes[[#This Row],[statezip]]," ")</f>
        <v>WA</v>
      </c>
      <c r="D1990" s="6" t="str">
        <f>_xlfn.TEXTAFTER(Homes[[#This Row],[statezip]]," ")</f>
        <v>98117</v>
      </c>
      <c r="E1990" s="1">
        <v>470000</v>
      </c>
      <c r="F1990">
        <v>3</v>
      </c>
      <c r="G1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90" s="3" t="str">
        <f>Homes[[#This Row],[bedrooms]] &amp; " bd | " &amp; TEXT(Homes[[#This Row],[bathrooms]],"0.##") &amp; " ba"</f>
        <v>3 bd | 1.5 ba</v>
      </c>
      <c r="I1990" s="4">
        <v>1500</v>
      </c>
      <c r="J1990" s="1">
        <f>IFERROR(Homes[[#This Row],[price]]/Homes[[#This Row],[sqft_living]]," ")</f>
        <v>313.33333333333331</v>
      </c>
      <c r="K1990" s="4">
        <f>IFERROR(Homes[[#This Row],[sqft_lot]]/43560," ")</f>
        <v>0.1147842056932966</v>
      </c>
      <c r="L1990" t="str">
        <f>IF(Homes[[#This Row],[waterfront]]=1, "Yes","No")</f>
        <v>No</v>
      </c>
      <c r="M1990" s="4" t="str">
        <f>IF(Homes[[#This Row],[sqft_basement]]&gt;0, "Yes","No")</f>
        <v>Yes</v>
      </c>
      <c r="N1990" t="str">
        <f>CHOOSE(Homes[[#This Row],[view]]+1, "None","Fair","Good","Great","Excellent")</f>
        <v>None</v>
      </c>
      <c r="O1990" t="str">
        <f>CHOOSE(Homes[[#This Row],[condition]], "Poor","Fair","Average","Good","Excellent")</f>
        <v>Good</v>
      </c>
      <c r="P1990">
        <f ca="1">YEAR(TODAY())-Homes[[#This Row],[yr_built]]</f>
        <v>98</v>
      </c>
      <c r="Q1990">
        <v>0</v>
      </c>
      <c r="R1990">
        <f ca="1">IF(Homes[[#This Row],[yr_renovated]]&gt;0, YEAR(TODAY())-Homes[[#This Row],[yr_renovated]], YEAR(TODAY())-Homes[[#This Row],[yr_built]])</f>
        <v>98</v>
      </c>
      <c r="S1990">
        <v>1.5</v>
      </c>
      <c r="T1990" s="2">
        <v>41818</v>
      </c>
      <c r="U1990" s="3">
        <v>1.5</v>
      </c>
      <c r="V1990" s="4">
        <f>IFERROR(Homes[[#This Row],[sqft_above]]+Homes[[#This Row],[sqft_basement]]," ")</f>
        <v>1500</v>
      </c>
      <c r="W1990" s="4">
        <v>5000</v>
      </c>
      <c r="X1990">
        <v>0</v>
      </c>
      <c r="Y1990">
        <v>0</v>
      </c>
      <c r="Z1990">
        <v>4</v>
      </c>
      <c r="AA1990" s="4">
        <v>1140</v>
      </c>
      <c r="AB1990" s="4">
        <v>360</v>
      </c>
      <c r="AC1990">
        <v>1927</v>
      </c>
      <c r="AD1990" t="s">
        <v>2117</v>
      </c>
      <c r="AE1990" t="s">
        <v>49</v>
      </c>
      <c r="AF1990" t="s">
        <v>204</v>
      </c>
    </row>
    <row r="1991" spans="1:32">
      <c r="A1991" t="str">
        <f>PROPER(TRIM(Homes[[#This Row],[street]]))</f>
        <v>5624 Wilson Ave S</v>
      </c>
      <c r="B1991" t="str">
        <f>PROPER(TRIM(Homes[[#This Row],[city]]))</f>
        <v>Seattle</v>
      </c>
      <c r="C1991" t="str">
        <f>_xlfn.TEXTBEFORE(Homes[[#This Row],[statezip]]," ")</f>
        <v>WA</v>
      </c>
      <c r="D1991" s="6" t="str">
        <f>_xlfn.TEXTAFTER(Homes[[#This Row],[statezip]]," ")</f>
        <v>98118</v>
      </c>
      <c r="E1991" s="1">
        <v>470000</v>
      </c>
      <c r="F1991">
        <v>3</v>
      </c>
      <c r="G1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91" s="3" t="str">
        <f>Homes[[#This Row],[bedrooms]] &amp; " bd | " &amp; TEXT(Homes[[#This Row],[bathrooms]],"0.##") &amp; " ba"</f>
        <v>3 bd | 1.5 ba</v>
      </c>
      <c r="I1991" s="4">
        <v>1760</v>
      </c>
      <c r="J1991" s="1">
        <f>IFERROR(Homes[[#This Row],[price]]/Homes[[#This Row],[sqft_living]]," ")</f>
        <v>267.04545454545456</v>
      </c>
      <c r="K1991" s="4">
        <f>IFERROR(Homes[[#This Row],[sqft_lot]]/43560," ")</f>
        <v>0.15433884297520661</v>
      </c>
      <c r="L1991" t="str">
        <f>IF(Homes[[#This Row],[waterfront]]=1, "Yes","No")</f>
        <v>No</v>
      </c>
      <c r="M1991" s="4" t="str">
        <f>IF(Homes[[#This Row],[sqft_basement]]&gt;0, "Yes","No")</f>
        <v>Yes</v>
      </c>
      <c r="N1991" t="str">
        <f>CHOOSE(Homes[[#This Row],[view]]+1, "None","Fair","Good","Great","Excellent")</f>
        <v>None</v>
      </c>
      <c r="O1991" t="str">
        <f>CHOOSE(Homes[[#This Row],[condition]], "Poor","Fair","Average","Good","Excellent")</f>
        <v>Average</v>
      </c>
      <c r="P1991">
        <f ca="1">YEAR(TODAY())-Homes[[#This Row],[yr_built]]</f>
        <v>67</v>
      </c>
      <c r="Q1991">
        <v>2004</v>
      </c>
      <c r="R1991">
        <f ca="1">IF(Homes[[#This Row],[yr_renovated]]&gt;0, YEAR(TODAY())-Homes[[#This Row],[yr_renovated]], YEAR(TODAY())-Homes[[#This Row],[yr_built]])</f>
        <v>21</v>
      </c>
      <c r="S1991">
        <v>1</v>
      </c>
      <c r="T1991" s="2">
        <v>41806</v>
      </c>
      <c r="U1991" s="3">
        <v>1.5</v>
      </c>
      <c r="V1991" s="4">
        <f>IFERROR(Homes[[#This Row],[sqft_above]]+Homes[[#This Row],[sqft_basement]]," ")</f>
        <v>1760</v>
      </c>
      <c r="W1991" s="4">
        <v>6723</v>
      </c>
      <c r="X1991">
        <v>0</v>
      </c>
      <c r="Y1991">
        <v>0</v>
      </c>
      <c r="Z1991">
        <v>3</v>
      </c>
      <c r="AA1991" s="4">
        <v>1160</v>
      </c>
      <c r="AB1991" s="4">
        <v>600</v>
      </c>
      <c r="AC1991">
        <v>1958</v>
      </c>
      <c r="AD1991" t="s">
        <v>2118</v>
      </c>
      <c r="AE1991" t="s">
        <v>49</v>
      </c>
      <c r="AF1991" t="s">
        <v>229</v>
      </c>
    </row>
    <row r="1992" spans="1:32">
      <c r="A1992" t="str">
        <f>PROPER(TRIM(Homes[[#This Row],[street]]))</f>
        <v>15200 287Th Ave Ne</v>
      </c>
      <c r="B1992" t="str">
        <f>PROPER(TRIM(Homes[[#This Row],[city]]))</f>
        <v>Duvall</v>
      </c>
      <c r="C1992" t="str">
        <f>_xlfn.TEXTBEFORE(Homes[[#This Row],[statezip]]," ")</f>
        <v>WA</v>
      </c>
      <c r="D1992" s="6" t="str">
        <f>_xlfn.TEXTAFTER(Homes[[#This Row],[statezip]]," ")</f>
        <v>98019</v>
      </c>
      <c r="E1992" s="1">
        <v>469950</v>
      </c>
      <c r="F1992">
        <v>4</v>
      </c>
      <c r="G1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1992" s="3" t="str">
        <f>Homes[[#This Row],[bedrooms]] &amp; " bd | " &amp; TEXT(Homes[[#This Row],[bathrooms]],"0.##") &amp; " ba"</f>
        <v>4 bd | 2.75 ba</v>
      </c>
      <c r="I1992" s="4">
        <v>2530</v>
      </c>
      <c r="J1992" s="1">
        <f>IFERROR(Homes[[#This Row],[price]]/Homes[[#This Row],[sqft_living]]," ")</f>
        <v>185.7509881422925</v>
      </c>
      <c r="K1992" s="4">
        <f>IFERROR(Homes[[#This Row],[sqft_lot]]/43560," ")</f>
        <v>0.32548209366391184</v>
      </c>
      <c r="L1992" t="str">
        <f>IF(Homes[[#This Row],[waterfront]]=1, "Yes","No")</f>
        <v>No</v>
      </c>
      <c r="M1992" s="4" t="str">
        <f>IF(Homes[[#This Row],[sqft_basement]]&gt;0, "Yes","No")</f>
        <v>No</v>
      </c>
      <c r="N1992" t="str">
        <f>CHOOSE(Homes[[#This Row],[view]]+1, "None","Fair","Good","Great","Excellent")</f>
        <v>None</v>
      </c>
      <c r="O1992" t="str">
        <f>CHOOSE(Homes[[#This Row],[condition]], "Poor","Fair","Average","Good","Excellent")</f>
        <v>Average</v>
      </c>
      <c r="P1992">
        <f ca="1">YEAR(TODAY())-Homes[[#This Row],[yr_built]]</f>
        <v>28</v>
      </c>
      <c r="Q1992">
        <v>0</v>
      </c>
      <c r="R1992">
        <f ca="1">IF(Homes[[#This Row],[yr_renovated]]&gt;0, YEAR(TODAY())-Homes[[#This Row],[yr_renovated]], YEAR(TODAY())-Homes[[#This Row],[yr_built]])</f>
        <v>28</v>
      </c>
      <c r="S1992">
        <v>2</v>
      </c>
      <c r="T1992" s="2">
        <v>41828</v>
      </c>
      <c r="U1992" s="3">
        <v>2.75</v>
      </c>
      <c r="V1992" s="4">
        <f>IFERROR(Homes[[#This Row],[sqft_above]]+Homes[[#This Row],[sqft_basement]]," ")</f>
        <v>2530</v>
      </c>
      <c r="W1992" s="4">
        <v>14178</v>
      </c>
      <c r="X1992">
        <v>0</v>
      </c>
      <c r="Y1992">
        <v>0</v>
      </c>
      <c r="Z1992">
        <v>3</v>
      </c>
      <c r="AA1992" s="4">
        <v>2530</v>
      </c>
      <c r="AB1992" s="4">
        <v>0</v>
      </c>
      <c r="AC1992">
        <v>1997</v>
      </c>
      <c r="AD1992" t="s">
        <v>2119</v>
      </c>
      <c r="AE1992" t="s">
        <v>451</v>
      </c>
      <c r="AF1992" t="s">
        <v>452</v>
      </c>
    </row>
    <row r="1993" spans="1:32">
      <c r="A1993" t="str">
        <f>PROPER(TRIM(Homes[[#This Row],[street]]))</f>
        <v>18626 136Th Pl Se</v>
      </c>
      <c r="B1993" t="str">
        <f>PROPER(TRIM(Homes[[#This Row],[city]]))</f>
        <v>Renton</v>
      </c>
      <c r="C1993" t="str">
        <f>_xlfn.TEXTBEFORE(Homes[[#This Row],[statezip]]," ")</f>
        <v>WA</v>
      </c>
      <c r="D1993" s="6" t="str">
        <f>_xlfn.TEXTAFTER(Homes[[#This Row],[statezip]]," ")</f>
        <v>98058</v>
      </c>
      <c r="E1993" s="1">
        <v>469900</v>
      </c>
      <c r="F1993">
        <v>4</v>
      </c>
      <c r="G1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3" s="3" t="str">
        <f>Homes[[#This Row],[bedrooms]] &amp; " bd | " &amp; TEXT(Homes[[#This Row],[bathrooms]],"0.##") &amp; " ba"</f>
        <v>4 bd | 2.5 ba</v>
      </c>
      <c r="I1993" s="4">
        <v>2990</v>
      </c>
      <c r="J1993" s="1">
        <f>IFERROR(Homes[[#This Row],[price]]/Homes[[#This Row],[sqft_living]]," ")</f>
        <v>157.15719063545151</v>
      </c>
      <c r="K1993" s="4">
        <f>IFERROR(Homes[[#This Row],[sqft_lot]]/43560," ")</f>
        <v>0.20461432506887053</v>
      </c>
      <c r="L1993" t="str">
        <f>IF(Homes[[#This Row],[waterfront]]=1, "Yes","No")</f>
        <v>No</v>
      </c>
      <c r="M1993" s="4" t="str">
        <f>IF(Homes[[#This Row],[sqft_basement]]&gt;0, "Yes","No")</f>
        <v>No</v>
      </c>
      <c r="N1993" t="str">
        <f>CHOOSE(Homes[[#This Row],[view]]+1, "None","Fair","Good","Great","Excellent")</f>
        <v>None</v>
      </c>
      <c r="O1993" t="str">
        <f>CHOOSE(Homes[[#This Row],[condition]], "Poor","Fair","Average","Good","Excellent")</f>
        <v>Good</v>
      </c>
      <c r="P1993">
        <f ca="1">YEAR(TODAY())-Homes[[#This Row],[yr_built]]</f>
        <v>34</v>
      </c>
      <c r="Q1993">
        <v>0</v>
      </c>
      <c r="R1993">
        <f ca="1">IF(Homes[[#This Row],[yr_renovated]]&gt;0, YEAR(TODAY())-Homes[[#This Row],[yr_renovated]], YEAR(TODAY())-Homes[[#This Row],[yr_built]])</f>
        <v>34</v>
      </c>
      <c r="S1993">
        <v>2</v>
      </c>
      <c r="T1993" s="2">
        <v>41817</v>
      </c>
      <c r="U1993" s="3">
        <v>2.5</v>
      </c>
      <c r="V1993" s="4">
        <f>IFERROR(Homes[[#This Row],[sqft_above]]+Homes[[#This Row],[sqft_basement]]," ")</f>
        <v>2990</v>
      </c>
      <c r="W1993" s="4">
        <v>8913</v>
      </c>
      <c r="X1993">
        <v>0</v>
      </c>
      <c r="Y1993">
        <v>0</v>
      </c>
      <c r="Z1993">
        <v>4</v>
      </c>
      <c r="AA1993" s="4">
        <v>2990</v>
      </c>
      <c r="AB1993" s="4">
        <v>0</v>
      </c>
      <c r="AC1993">
        <v>1991</v>
      </c>
      <c r="AD1993" t="s">
        <v>2120</v>
      </c>
      <c r="AE1993" t="s">
        <v>319</v>
      </c>
      <c r="AF1993" t="s">
        <v>320</v>
      </c>
    </row>
    <row r="1994" spans="1:32">
      <c r="A1994" t="str">
        <f>PROPER(TRIM(Homes[[#This Row],[street]]))</f>
        <v>1911 E Columbia St</v>
      </c>
      <c r="B1994" t="str">
        <f>PROPER(TRIM(Homes[[#This Row],[city]]))</f>
        <v>Seattle</v>
      </c>
      <c r="C1994" t="str">
        <f>_xlfn.TEXTBEFORE(Homes[[#This Row],[statezip]]," ")</f>
        <v>WA</v>
      </c>
      <c r="D1994" s="6" t="str">
        <f>_xlfn.TEXTAFTER(Homes[[#This Row],[statezip]]," ")</f>
        <v>98122</v>
      </c>
      <c r="E1994" s="1">
        <v>469000</v>
      </c>
      <c r="F1994">
        <v>3</v>
      </c>
      <c r="G1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94" s="3" t="str">
        <f>Homes[[#This Row],[bedrooms]] &amp; " bd | " &amp; TEXT(Homes[[#This Row],[bathrooms]],"0.##") &amp; " ba"</f>
        <v>3 bd | 1. ba</v>
      </c>
      <c r="I1994" s="4">
        <v>950</v>
      </c>
      <c r="J1994" s="1">
        <f>IFERROR(Homes[[#This Row],[price]]/Homes[[#This Row],[sqft_living]]," ")</f>
        <v>493.68421052631578</v>
      </c>
      <c r="K1994" s="4">
        <f>IFERROR(Homes[[#This Row],[sqft_lot]]/43560," ")</f>
        <v>9.7566574839302117E-2</v>
      </c>
      <c r="L1994" t="str">
        <f>IF(Homes[[#This Row],[waterfront]]=1, "Yes","No")</f>
        <v>No</v>
      </c>
      <c r="M1994" s="4" t="str">
        <f>IF(Homes[[#This Row],[sqft_basement]]&gt;0, "Yes","No")</f>
        <v>No</v>
      </c>
      <c r="N1994" t="str">
        <f>CHOOSE(Homes[[#This Row],[view]]+1, "None","Fair","Good","Great","Excellent")</f>
        <v>None</v>
      </c>
      <c r="O1994" t="str">
        <f>CHOOSE(Homes[[#This Row],[condition]], "Poor","Fair","Average","Good","Excellent")</f>
        <v>Excellent</v>
      </c>
      <c r="P1994">
        <f ca="1">YEAR(TODAY())-Homes[[#This Row],[yr_built]]</f>
        <v>77</v>
      </c>
      <c r="Q1994">
        <v>1985</v>
      </c>
      <c r="R1994">
        <f ca="1">IF(Homes[[#This Row],[yr_renovated]]&gt;0, YEAR(TODAY())-Homes[[#This Row],[yr_renovated]], YEAR(TODAY())-Homes[[#This Row],[yr_built]])</f>
        <v>40</v>
      </c>
      <c r="S1994">
        <v>1.5</v>
      </c>
      <c r="T1994" s="2">
        <v>41792</v>
      </c>
      <c r="U1994" s="3">
        <v>1</v>
      </c>
      <c r="V1994" s="4">
        <f>IFERROR(Homes[[#This Row],[sqft_above]]+Homes[[#This Row],[sqft_basement]]," ")</f>
        <v>950</v>
      </c>
      <c r="W1994" s="4">
        <v>4250</v>
      </c>
      <c r="X1994">
        <v>0</v>
      </c>
      <c r="Y1994">
        <v>0</v>
      </c>
      <c r="Z1994">
        <v>5</v>
      </c>
      <c r="AA1994" s="4">
        <v>950</v>
      </c>
      <c r="AB1994" s="4">
        <v>0</v>
      </c>
      <c r="AC1994">
        <v>1948</v>
      </c>
      <c r="AD1994" t="s">
        <v>2121</v>
      </c>
      <c r="AE1994" t="s">
        <v>49</v>
      </c>
      <c r="AF1994" t="s">
        <v>302</v>
      </c>
    </row>
    <row r="1995" spans="1:32">
      <c r="A1995" t="str">
        <f>PROPER(TRIM(Homes[[#This Row],[street]]))</f>
        <v>20216 12Th Ave Nw</v>
      </c>
      <c r="B1995" t="str">
        <f>PROPER(TRIM(Homes[[#This Row],[city]]))</f>
        <v>Shoreline</v>
      </c>
      <c r="C1995" t="str">
        <f>_xlfn.TEXTBEFORE(Homes[[#This Row],[statezip]]," ")</f>
        <v>WA</v>
      </c>
      <c r="D1995" s="6" t="str">
        <f>_xlfn.TEXTAFTER(Homes[[#This Row],[statezip]]," ")</f>
        <v>98177</v>
      </c>
      <c r="E1995" s="1">
        <v>469000</v>
      </c>
      <c r="F1995">
        <v>5</v>
      </c>
      <c r="G1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5" s="3" t="str">
        <f>Homes[[#This Row],[bedrooms]] &amp; " bd | " &amp; TEXT(Homes[[#This Row],[bathrooms]],"0.##") &amp; " ba"</f>
        <v>5 bd | 2.5 ba</v>
      </c>
      <c r="I1995" s="4">
        <v>2240</v>
      </c>
      <c r="J1995" s="1">
        <f>IFERROR(Homes[[#This Row],[price]]/Homes[[#This Row],[sqft_living]]," ")</f>
        <v>209.375</v>
      </c>
      <c r="K1995" s="4">
        <f>IFERROR(Homes[[#This Row],[sqft_lot]]/43560," ")</f>
        <v>0.17316345270890726</v>
      </c>
      <c r="L1995" t="str">
        <f>IF(Homes[[#This Row],[waterfront]]=1, "Yes","No")</f>
        <v>No</v>
      </c>
      <c r="M1995" s="4" t="str">
        <f>IF(Homes[[#This Row],[sqft_basement]]&gt;0, "Yes","No")</f>
        <v>Yes</v>
      </c>
      <c r="N1995" t="str">
        <f>CHOOSE(Homes[[#This Row],[view]]+1, "None","Fair","Good","Great","Excellent")</f>
        <v>None</v>
      </c>
      <c r="O1995" t="str">
        <f>CHOOSE(Homes[[#This Row],[condition]], "Poor","Fair","Average","Good","Excellent")</f>
        <v>Average</v>
      </c>
      <c r="P1995">
        <f ca="1">YEAR(TODAY())-Homes[[#This Row],[yr_built]]</f>
        <v>59</v>
      </c>
      <c r="Q1995">
        <v>1963</v>
      </c>
      <c r="R1995">
        <f ca="1">IF(Homes[[#This Row],[yr_renovated]]&gt;0, YEAR(TODAY())-Homes[[#This Row],[yr_renovated]], YEAR(TODAY())-Homes[[#This Row],[yr_built]])</f>
        <v>62</v>
      </c>
      <c r="S1995">
        <v>1</v>
      </c>
      <c r="T1995" s="2">
        <v>41808</v>
      </c>
      <c r="U1995" s="3">
        <v>2.5</v>
      </c>
      <c r="V1995" s="4">
        <f>IFERROR(Homes[[#This Row],[sqft_above]]+Homes[[#This Row],[sqft_basement]]," ")</f>
        <v>2240</v>
      </c>
      <c r="W1995" s="4">
        <v>7543</v>
      </c>
      <c r="X1995">
        <v>0</v>
      </c>
      <c r="Y1995">
        <v>0</v>
      </c>
      <c r="Z1995">
        <v>3</v>
      </c>
      <c r="AA1995" s="4">
        <v>1140</v>
      </c>
      <c r="AB1995" s="4">
        <v>1100</v>
      </c>
      <c r="AC1995">
        <v>1966</v>
      </c>
      <c r="AD1995" t="s">
        <v>2122</v>
      </c>
      <c r="AE1995" t="s">
        <v>100</v>
      </c>
      <c r="AF1995" t="s">
        <v>50</v>
      </c>
    </row>
    <row r="1996" spans="1:32">
      <c r="A1996" t="str">
        <f>PROPER(TRIM(Homes[[#This Row],[street]]))</f>
        <v>6724 Alonzo Ave Nw</v>
      </c>
      <c r="B1996" t="str">
        <f>PROPER(TRIM(Homes[[#This Row],[city]]))</f>
        <v>Seattle</v>
      </c>
      <c r="C1996" t="str">
        <f>_xlfn.TEXTBEFORE(Homes[[#This Row],[statezip]]," ")</f>
        <v>WA</v>
      </c>
      <c r="D1996" s="6" t="str">
        <f>_xlfn.TEXTAFTER(Homes[[#This Row],[statezip]]," ")</f>
        <v>98117</v>
      </c>
      <c r="E1996" s="1">
        <v>468500</v>
      </c>
      <c r="F1996">
        <v>3</v>
      </c>
      <c r="G1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1996" s="3" t="str">
        <f>Homes[[#This Row],[bedrooms]] &amp; " bd | " &amp; TEXT(Homes[[#This Row],[bathrooms]],"0.##") &amp; " ba"</f>
        <v>3 bd | 2.5 ba</v>
      </c>
      <c r="I1996" s="4">
        <v>1350</v>
      </c>
      <c r="J1996" s="1">
        <f>IFERROR(Homes[[#This Row],[price]]/Homes[[#This Row],[sqft_living]]," ")</f>
        <v>347.03703703703701</v>
      </c>
      <c r="K1996" s="4">
        <f>IFERROR(Homes[[#This Row],[sqft_lot]]/43560," ")</f>
        <v>2.7226813590449955E-2</v>
      </c>
      <c r="L1996" t="str">
        <f>IF(Homes[[#This Row],[waterfront]]=1, "Yes","No")</f>
        <v>No</v>
      </c>
      <c r="M1996" s="4" t="str">
        <f>IF(Homes[[#This Row],[sqft_basement]]&gt;0, "Yes","No")</f>
        <v>Yes</v>
      </c>
      <c r="N1996" t="str">
        <f>CHOOSE(Homes[[#This Row],[view]]+1, "None","Fair","Good","Great","Excellent")</f>
        <v>None</v>
      </c>
      <c r="O1996" t="str">
        <f>CHOOSE(Homes[[#This Row],[condition]], "Poor","Fair","Average","Good","Excellent")</f>
        <v>Average</v>
      </c>
      <c r="P1996">
        <f ca="1">YEAR(TODAY())-Homes[[#This Row],[yr_built]]</f>
        <v>18</v>
      </c>
      <c r="Q1996">
        <v>0</v>
      </c>
      <c r="R1996">
        <f ca="1">IF(Homes[[#This Row],[yr_renovated]]&gt;0, YEAR(TODAY())-Homes[[#This Row],[yr_renovated]], YEAR(TODAY())-Homes[[#This Row],[yr_built]])</f>
        <v>18</v>
      </c>
      <c r="S1996">
        <v>2</v>
      </c>
      <c r="T1996" s="2">
        <v>41806</v>
      </c>
      <c r="U1996" s="3">
        <v>2.5</v>
      </c>
      <c r="V1996" s="4">
        <f>IFERROR(Homes[[#This Row],[sqft_above]]+Homes[[#This Row],[sqft_basement]]," ")</f>
        <v>1350</v>
      </c>
      <c r="W1996" s="4">
        <v>1186</v>
      </c>
      <c r="X1996">
        <v>0</v>
      </c>
      <c r="Y1996">
        <v>0</v>
      </c>
      <c r="Z1996">
        <v>3</v>
      </c>
      <c r="AA1996" s="4">
        <v>1120</v>
      </c>
      <c r="AB1996" s="4">
        <v>230</v>
      </c>
      <c r="AC1996">
        <v>2007</v>
      </c>
      <c r="AD1996" t="s">
        <v>2123</v>
      </c>
      <c r="AE1996" t="s">
        <v>49</v>
      </c>
      <c r="AF1996" t="s">
        <v>204</v>
      </c>
    </row>
    <row r="1997" spans="1:32">
      <c r="A1997" t="str">
        <f>PROPER(TRIM(Homes[[#This Row],[street]]))</f>
        <v>12000-12098 Se 71St Pl</v>
      </c>
      <c r="B1997" t="str">
        <f>PROPER(TRIM(Homes[[#This Row],[city]]))</f>
        <v>Newcastle</v>
      </c>
      <c r="C1997" t="str">
        <f>_xlfn.TEXTBEFORE(Homes[[#This Row],[statezip]]," ")</f>
        <v>WA</v>
      </c>
      <c r="D1997" s="6" t="str">
        <f>_xlfn.TEXTAFTER(Homes[[#This Row],[statezip]]," ")</f>
        <v>98056</v>
      </c>
      <c r="E1997" s="1">
        <v>468000</v>
      </c>
      <c r="F1997">
        <v>3</v>
      </c>
      <c r="G1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1997" s="3" t="str">
        <f>Homes[[#This Row],[bedrooms]] &amp; " bd | " &amp; TEXT(Homes[[#This Row],[bathrooms]],"0.##") &amp; " ba"</f>
        <v>3 bd | 1.5 ba</v>
      </c>
      <c r="I1997" s="4">
        <v>1830</v>
      </c>
      <c r="J1997" s="1">
        <f>IFERROR(Homes[[#This Row],[price]]/Homes[[#This Row],[sqft_living]]," ")</f>
        <v>255.73770491803279</v>
      </c>
      <c r="K1997" s="4">
        <f>IFERROR(Homes[[#This Row],[sqft_lot]]/43560," ")</f>
        <v>0.226078971533517</v>
      </c>
      <c r="L1997" t="str">
        <f>IF(Homes[[#This Row],[waterfront]]=1, "Yes","No")</f>
        <v>No</v>
      </c>
      <c r="M1997" s="4" t="str">
        <f>IF(Homes[[#This Row],[sqft_basement]]&gt;0, "Yes","No")</f>
        <v>No</v>
      </c>
      <c r="N1997" t="str">
        <f>CHOOSE(Homes[[#This Row],[view]]+1, "None","Fair","Good","Great","Excellent")</f>
        <v>None</v>
      </c>
      <c r="O1997" t="str">
        <f>CHOOSE(Homes[[#This Row],[condition]], "Poor","Fair","Average","Good","Excellent")</f>
        <v>Excellent</v>
      </c>
      <c r="P1997">
        <f ca="1">YEAR(TODAY())-Homes[[#This Row],[yr_built]]</f>
        <v>63</v>
      </c>
      <c r="Q1997">
        <v>0</v>
      </c>
      <c r="R1997">
        <f ca="1">IF(Homes[[#This Row],[yr_renovated]]&gt;0, YEAR(TODAY())-Homes[[#This Row],[yr_renovated]], YEAR(TODAY())-Homes[[#This Row],[yr_built]])</f>
        <v>63</v>
      </c>
      <c r="S1997">
        <v>1</v>
      </c>
      <c r="T1997" s="2">
        <v>41828</v>
      </c>
      <c r="U1997" s="3">
        <v>1.5</v>
      </c>
      <c r="V1997" s="4">
        <f>IFERROR(Homes[[#This Row],[sqft_above]]+Homes[[#This Row],[sqft_basement]]," ")</f>
        <v>1830</v>
      </c>
      <c r="W1997" s="4">
        <v>9848</v>
      </c>
      <c r="X1997">
        <v>0</v>
      </c>
      <c r="Y1997">
        <v>0</v>
      </c>
      <c r="Z1997">
        <v>5</v>
      </c>
      <c r="AA1997" s="4">
        <v>1830</v>
      </c>
      <c r="AB1997" s="4">
        <v>0</v>
      </c>
      <c r="AC1997">
        <v>1962</v>
      </c>
      <c r="AD1997" t="s">
        <v>2124</v>
      </c>
      <c r="AE1997" t="s">
        <v>281</v>
      </c>
      <c r="AF1997" t="s">
        <v>672</v>
      </c>
    </row>
    <row r="1998" spans="1:32">
      <c r="A1998" t="str">
        <f>PROPER(TRIM(Homes[[#This Row],[street]]))</f>
        <v>3169 Ne 85Th St</v>
      </c>
      <c r="B1998" t="str">
        <f>PROPER(TRIM(Homes[[#This Row],[city]]))</f>
        <v>Seattle</v>
      </c>
      <c r="C1998" t="str">
        <f>_xlfn.TEXTBEFORE(Homes[[#This Row],[statezip]]," ")</f>
        <v>WA</v>
      </c>
      <c r="D1998" s="6" t="str">
        <f>_xlfn.TEXTAFTER(Homes[[#This Row],[statezip]]," ")</f>
        <v>98115</v>
      </c>
      <c r="E1998" s="1">
        <v>468000</v>
      </c>
      <c r="F1998">
        <v>2</v>
      </c>
      <c r="G1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1998" s="3" t="str">
        <f>Homes[[#This Row],[bedrooms]] &amp; " bd | " &amp; TEXT(Homes[[#This Row],[bathrooms]],"0.##") &amp; " ba"</f>
        <v>2 bd | 1. ba</v>
      </c>
      <c r="I1998" s="4">
        <v>1160</v>
      </c>
      <c r="J1998" s="1">
        <f>IFERROR(Homes[[#This Row],[price]]/Homes[[#This Row],[sqft_living]]," ")</f>
        <v>403.44827586206895</v>
      </c>
      <c r="K1998" s="4">
        <f>IFERROR(Homes[[#This Row],[sqft_lot]]/43560," ")</f>
        <v>0.13774104683195593</v>
      </c>
      <c r="L1998" t="str">
        <f>IF(Homes[[#This Row],[waterfront]]=1, "Yes","No")</f>
        <v>No</v>
      </c>
      <c r="M1998" s="4" t="str">
        <f>IF(Homes[[#This Row],[sqft_basement]]&gt;0, "Yes","No")</f>
        <v>Yes</v>
      </c>
      <c r="N1998" t="str">
        <f>CHOOSE(Homes[[#This Row],[view]]+1, "None","Fair","Good","Great","Excellent")</f>
        <v>None</v>
      </c>
      <c r="O1998" t="str">
        <f>CHOOSE(Homes[[#This Row],[condition]], "Poor","Fair","Average","Good","Excellent")</f>
        <v>Good</v>
      </c>
      <c r="P1998">
        <f ca="1">YEAR(TODAY())-Homes[[#This Row],[yr_built]]</f>
        <v>83</v>
      </c>
      <c r="Q1998">
        <v>1982</v>
      </c>
      <c r="R1998">
        <f ca="1">IF(Homes[[#This Row],[yr_renovated]]&gt;0, YEAR(TODAY())-Homes[[#This Row],[yr_renovated]], YEAR(TODAY())-Homes[[#This Row],[yr_built]])</f>
        <v>43</v>
      </c>
      <c r="S1998">
        <v>1</v>
      </c>
      <c r="T1998" s="2">
        <v>41786</v>
      </c>
      <c r="U1998" s="3">
        <v>1</v>
      </c>
      <c r="V1998" s="4">
        <f>IFERROR(Homes[[#This Row],[sqft_above]]+Homes[[#This Row],[sqft_basement]]," ")</f>
        <v>1160</v>
      </c>
      <c r="W1998" s="4">
        <v>6000</v>
      </c>
      <c r="X1998">
        <v>0</v>
      </c>
      <c r="Y1998">
        <v>0</v>
      </c>
      <c r="Z1998">
        <v>4</v>
      </c>
      <c r="AA1998" s="4">
        <v>860</v>
      </c>
      <c r="AB1998" s="4">
        <v>300</v>
      </c>
      <c r="AC1998">
        <v>1942</v>
      </c>
      <c r="AD1998" t="s">
        <v>2125</v>
      </c>
      <c r="AE1998" t="s">
        <v>49</v>
      </c>
      <c r="AF1998" t="s">
        <v>154</v>
      </c>
    </row>
    <row r="1999" spans="1:32">
      <c r="A1999" t="str">
        <f>PROPER(TRIM(Homes[[#This Row],[street]]))</f>
        <v>6605-6609 141St Pl Ne</v>
      </c>
      <c r="B1999" t="str">
        <f>PROPER(TRIM(Homes[[#This Row],[city]]))</f>
        <v>Redmond</v>
      </c>
      <c r="C1999" t="str">
        <f>_xlfn.TEXTBEFORE(Homes[[#This Row],[statezip]]," ")</f>
        <v>WA</v>
      </c>
      <c r="D1999" s="6" t="str">
        <f>_xlfn.TEXTAFTER(Homes[[#This Row],[statezip]]," ")</f>
        <v>98052</v>
      </c>
      <c r="E1999" s="1">
        <v>467100</v>
      </c>
      <c r="F1999">
        <v>3</v>
      </c>
      <c r="G1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1999" s="3" t="str">
        <f>Homes[[#This Row],[bedrooms]] &amp; " bd | " &amp; TEXT(Homes[[#This Row],[bathrooms]],"0.##") &amp; " ba"</f>
        <v>3 bd | 1.75 ba</v>
      </c>
      <c r="I1999" s="4">
        <v>1620</v>
      </c>
      <c r="J1999" s="1">
        <f>IFERROR(Homes[[#This Row],[price]]/Homes[[#This Row],[sqft_living]]," ")</f>
        <v>288.33333333333331</v>
      </c>
      <c r="K1999" s="4">
        <f>IFERROR(Homes[[#This Row],[sqft_lot]]/43560," ")</f>
        <v>0.19846189164370984</v>
      </c>
      <c r="L1999" t="str">
        <f>IF(Homes[[#This Row],[waterfront]]=1, "Yes","No")</f>
        <v>No</v>
      </c>
      <c r="M1999" s="4" t="str">
        <f>IF(Homes[[#This Row],[sqft_basement]]&gt;0, "Yes","No")</f>
        <v>Yes</v>
      </c>
      <c r="N1999" t="str">
        <f>CHOOSE(Homes[[#This Row],[view]]+1, "None","Fair","Good","Great","Excellent")</f>
        <v>None</v>
      </c>
      <c r="O1999" t="str">
        <f>CHOOSE(Homes[[#This Row],[condition]], "Poor","Fair","Average","Good","Excellent")</f>
        <v>Average</v>
      </c>
      <c r="P1999">
        <f ca="1">YEAR(TODAY())-Homes[[#This Row],[yr_built]]</f>
        <v>52</v>
      </c>
      <c r="Q1999">
        <v>2013</v>
      </c>
      <c r="R1999">
        <f ca="1">IF(Homes[[#This Row],[yr_renovated]]&gt;0, YEAR(TODAY())-Homes[[#This Row],[yr_renovated]], YEAR(TODAY())-Homes[[#This Row],[yr_built]])</f>
        <v>12</v>
      </c>
      <c r="S1999">
        <v>1</v>
      </c>
      <c r="T1999" s="2">
        <v>41782</v>
      </c>
      <c r="U1999" s="3">
        <v>1.75</v>
      </c>
      <c r="V1999" s="4">
        <f>IFERROR(Homes[[#This Row],[sqft_above]]+Homes[[#This Row],[sqft_basement]]," ")</f>
        <v>1620</v>
      </c>
      <c r="W1999" s="4">
        <v>8645</v>
      </c>
      <c r="X1999">
        <v>0</v>
      </c>
      <c r="Y1999">
        <v>0</v>
      </c>
      <c r="Z1999">
        <v>3</v>
      </c>
      <c r="AA1999" s="4">
        <v>1190</v>
      </c>
      <c r="AB1999" s="4">
        <v>430</v>
      </c>
      <c r="AC1999">
        <v>1973</v>
      </c>
      <c r="AD1999" t="s">
        <v>2126</v>
      </c>
      <c r="AE1999" t="s">
        <v>137</v>
      </c>
      <c r="AF1999" t="s">
        <v>138</v>
      </c>
    </row>
    <row r="2000" spans="1:32">
      <c r="A2000" t="str">
        <f>PROPER(TRIM(Homes[[#This Row],[street]]))</f>
        <v>1427 Nw 62Nd St</v>
      </c>
      <c r="B2000" t="str">
        <f>PROPER(TRIM(Homes[[#This Row],[city]]))</f>
        <v>Seattle</v>
      </c>
      <c r="C2000" t="str">
        <f>_xlfn.TEXTBEFORE(Homes[[#This Row],[statezip]]," ")</f>
        <v>WA</v>
      </c>
      <c r="D2000" s="6" t="str">
        <f>_xlfn.TEXTAFTER(Homes[[#This Row],[statezip]]," ")</f>
        <v>98107</v>
      </c>
      <c r="E2000" s="1">
        <v>467000</v>
      </c>
      <c r="F2000">
        <v>3</v>
      </c>
      <c r="G2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00" s="3" t="str">
        <f>Homes[[#This Row],[bedrooms]] &amp; " bd | " &amp; TEXT(Homes[[#This Row],[bathrooms]],"0.##") &amp; " ba"</f>
        <v>3 bd | 2.25 ba</v>
      </c>
      <c r="I2000" s="4">
        <v>1270</v>
      </c>
      <c r="J2000" s="1">
        <f>IFERROR(Homes[[#This Row],[price]]/Homes[[#This Row],[sqft_living]]," ")</f>
        <v>367.71653543307087</v>
      </c>
      <c r="K2000" s="4">
        <f>IFERROR(Homes[[#This Row],[sqft_lot]]/43560," ")</f>
        <v>2.7846648301193756E-2</v>
      </c>
      <c r="L2000" t="str">
        <f>IF(Homes[[#This Row],[waterfront]]=1, "Yes","No")</f>
        <v>No</v>
      </c>
      <c r="M2000" s="4" t="str">
        <f>IF(Homes[[#This Row],[sqft_basement]]&gt;0, "Yes","No")</f>
        <v>Yes</v>
      </c>
      <c r="N2000" t="str">
        <f>CHOOSE(Homes[[#This Row],[view]]+1, "None","Fair","Good","Great","Excellent")</f>
        <v>None</v>
      </c>
      <c r="O2000" t="str">
        <f>CHOOSE(Homes[[#This Row],[condition]], "Poor","Fair","Average","Good","Excellent")</f>
        <v>Average</v>
      </c>
      <c r="P2000">
        <f ca="1">YEAR(TODAY())-Homes[[#This Row],[yr_built]]</f>
        <v>20</v>
      </c>
      <c r="Q2000">
        <v>0</v>
      </c>
      <c r="R2000">
        <f ca="1">IF(Homes[[#This Row],[yr_renovated]]&gt;0, YEAR(TODAY())-Homes[[#This Row],[yr_renovated]], YEAR(TODAY())-Homes[[#This Row],[yr_built]])</f>
        <v>20</v>
      </c>
      <c r="S2000">
        <v>2</v>
      </c>
      <c r="T2000" s="2">
        <v>41779</v>
      </c>
      <c r="U2000" s="3">
        <v>2.25</v>
      </c>
      <c r="V2000" s="4">
        <f>IFERROR(Homes[[#This Row],[sqft_above]]+Homes[[#This Row],[sqft_basement]]," ")</f>
        <v>1270</v>
      </c>
      <c r="W2000" s="4">
        <v>1213</v>
      </c>
      <c r="X2000">
        <v>0</v>
      </c>
      <c r="Y2000">
        <v>0</v>
      </c>
      <c r="Z2000">
        <v>3</v>
      </c>
      <c r="AA2000" s="4">
        <v>1040</v>
      </c>
      <c r="AB2000" s="4">
        <v>230</v>
      </c>
      <c r="AC2000">
        <v>2005</v>
      </c>
      <c r="AD2000" t="s">
        <v>2127</v>
      </c>
      <c r="AE2000" t="s">
        <v>49</v>
      </c>
      <c r="AF2000" t="s">
        <v>62</v>
      </c>
    </row>
    <row r="2001" spans="1:32">
      <c r="A2001" t="str">
        <f>PROPER(TRIM(Homes[[#This Row],[street]]))</f>
        <v>12033 Dayton Ave N</v>
      </c>
      <c r="B2001" t="str">
        <f>PROPER(TRIM(Homes[[#This Row],[city]]))</f>
        <v>Seattle</v>
      </c>
      <c r="C2001" t="str">
        <f>_xlfn.TEXTBEFORE(Homes[[#This Row],[statezip]]," ")</f>
        <v>WA</v>
      </c>
      <c r="D2001" s="6" t="str">
        <f>_xlfn.TEXTAFTER(Homes[[#This Row],[statezip]]," ")</f>
        <v>98133</v>
      </c>
      <c r="E2001" s="1">
        <v>467000</v>
      </c>
      <c r="F2001">
        <v>3</v>
      </c>
      <c r="G2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01" s="3" t="str">
        <f>Homes[[#This Row],[bedrooms]] &amp; " bd | " &amp; TEXT(Homes[[#This Row],[bathrooms]],"0.##") &amp; " ba"</f>
        <v>3 bd | 1. ba</v>
      </c>
      <c r="I2001" s="4">
        <v>1660</v>
      </c>
      <c r="J2001" s="1">
        <f>IFERROR(Homes[[#This Row],[price]]/Homes[[#This Row],[sqft_living]]," ")</f>
        <v>281.32530120481925</v>
      </c>
      <c r="K2001" s="4">
        <f>IFERROR(Homes[[#This Row],[sqft_lot]]/43560," ")</f>
        <v>0.15110192837465564</v>
      </c>
      <c r="L2001" t="str">
        <f>IF(Homes[[#This Row],[waterfront]]=1, "Yes","No")</f>
        <v>No</v>
      </c>
      <c r="M2001" s="4" t="str">
        <f>IF(Homes[[#This Row],[sqft_basement]]&gt;0, "Yes","No")</f>
        <v>Yes</v>
      </c>
      <c r="N2001" t="str">
        <f>CHOOSE(Homes[[#This Row],[view]]+1, "None","Fair","Good","Great","Excellent")</f>
        <v>None</v>
      </c>
      <c r="O2001" t="str">
        <f>CHOOSE(Homes[[#This Row],[condition]], "Poor","Fair","Average","Good","Excellent")</f>
        <v>Excellent</v>
      </c>
      <c r="P2001">
        <f ca="1">YEAR(TODAY())-Homes[[#This Row],[yr_built]]</f>
        <v>79</v>
      </c>
      <c r="Q2001">
        <v>0</v>
      </c>
      <c r="R2001">
        <f ca="1">IF(Homes[[#This Row],[yr_renovated]]&gt;0, YEAR(TODAY())-Homes[[#This Row],[yr_renovated]], YEAR(TODAY())-Homes[[#This Row],[yr_built]])</f>
        <v>79</v>
      </c>
      <c r="S2001">
        <v>1</v>
      </c>
      <c r="T2001" s="2">
        <v>41774</v>
      </c>
      <c r="U2001" s="3">
        <v>1</v>
      </c>
      <c r="V2001" s="4">
        <f>IFERROR(Homes[[#This Row],[sqft_above]]+Homes[[#This Row],[sqft_basement]]," ")</f>
        <v>1660</v>
      </c>
      <c r="W2001" s="4">
        <v>6582</v>
      </c>
      <c r="X2001">
        <v>0</v>
      </c>
      <c r="Y2001">
        <v>0</v>
      </c>
      <c r="Z2001">
        <v>5</v>
      </c>
      <c r="AA2001" s="4">
        <v>1000</v>
      </c>
      <c r="AB2001" s="4">
        <v>660</v>
      </c>
      <c r="AC2001">
        <v>1946</v>
      </c>
      <c r="AD2001" t="s">
        <v>2128</v>
      </c>
      <c r="AE2001" t="s">
        <v>49</v>
      </c>
      <c r="AF2001" t="s">
        <v>987</v>
      </c>
    </row>
    <row r="2002" spans="1:32">
      <c r="A2002" t="str">
        <f>PROPER(TRIM(Homes[[#This Row],[street]]))</f>
        <v>5811 116Th Ave Ne</v>
      </c>
      <c r="B2002" t="str">
        <f>PROPER(TRIM(Homes[[#This Row],[city]]))</f>
        <v>Kirkland</v>
      </c>
      <c r="C2002" t="str">
        <f>_xlfn.TEXTBEFORE(Homes[[#This Row],[statezip]]," ")</f>
        <v>WA</v>
      </c>
      <c r="D2002" s="6" t="str">
        <f>_xlfn.TEXTAFTER(Homes[[#This Row],[statezip]]," ")</f>
        <v>98033</v>
      </c>
      <c r="E2002" s="1">
        <v>466800</v>
      </c>
      <c r="F2002">
        <v>3</v>
      </c>
      <c r="G2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02" s="3" t="str">
        <f>Homes[[#This Row],[bedrooms]] &amp; " bd | " &amp; TEXT(Homes[[#This Row],[bathrooms]],"0.##") &amp; " ba"</f>
        <v>3 bd | 2.5 ba</v>
      </c>
      <c r="I2002" s="4">
        <v>1480</v>
      </c>
      <c r="J2002" s="1">
        <f>IFERROR(Homes[[#This Row],[price]]/Homes[[#This Row],[sqft_living]]," ")</f>
        <v>315.40540540540542</v>
      </c>
      <c r="K2002" s="4">
        <f>IFERROR(Homes[[#This Row],[sqft_lot]]/43560," ")</f>
        <v>0.32713498622589532</v>
      </c>
      <c r="L2002" t="str">
        <f>IF(Homes[[#This Row],[waterfront]]=1, "Yes","No")</f>
        <v>No</v>
      </c>
      <c r="M2002" s="4" t="str">
        <f>IF(Homes[[#This Row],[sqft_basement]]&gt;0, "Yes","No")</f>
        <v>No</v>
      </c>
      <c r="N2002" t="str">
        <f>CHOOSE(Homes[[#This Row],[view]]+1, "None","Fair","Good","Great","Excellent")</f>
        <v>None</v>
      </c>
      <c r="O2002" t="str">
        <f>CHOOSE(Homes[[#This Row],[condition]], "Poor","Fair","Average","Good","Excellent")</f>
        <v>Average</v>
      </c>
      <c r="P2002">
        <f ca="1">YEAR(TODAY())-Homes[[#This Row],[yr_built]]</f>
        <v>29</v>
      </c>
      <c r="Q2002">
        <v>0</v>
      </c>
      <c r="R2002">
        <f ca="1">IF(Homes[[#This Row],[yr_renovated]]&gt;0, YEAR(TODAY())-Homes[[#This Row],[yr_renovated]], YEAR(TODAY())-Homes[[#This Row],[yr_built]])</f>
        <v>29</v>
      </c>
      <c r="S2002">
        <v>2</v>
      </c>
      <c r="T2002" s="2">
        <v>41795</v>
      </c>
      <c r="U2002" s="3">
        <v>2.5</v>
      </c>
      <c r="V2002" s="4">
        <f>IFERROR(Homes[[#This Row],[sqft_above]]+Homes[[#This Row],[sqft_basement]]," ")</f>
        <v>1480</v>
      </c>
      <c r="W2002" s="4">
        <v>14250</v>
      </c>
      <c r="X2002">
        <v>0</v>
      </c>
      <c r="Y2002">
        <v>0</v>
      </c>
      <c r="Z2002">
        <v>3</v>
      </c>
      <c r="AA2002" s="4">
        <v>1480</v>
      </c>
      <c r="AB2002" s="4">
        <v>0</v>
      </c>
      <c r="AC2002">
        <v>1996</v>
      </c>
      <c r="AD2002" t="s">
        <v>2129</v>
      </c>
      <c r="AE2002" t="s">
        <v>46</v>
      </c>
      <c r="AF2002" t="s">
        <v>55</v>
      </c>
    </row>
    <row r="2003" spans="1:32">
      <c r="A2003" t="str">
        <f>PROPER(TRIM(Homes[[#This Row],[street]]))</f>
        <v>7550 19Th Ave Nw</v>
      </c>
      <c r="B2003" t="str">
        <f>PROPER(TRIM(Homes[[#This Row],[city]]))</f>
        <v>Seattle</v>
      </c>
      <c r="C2003" t="str">
        <f>_xlfn.TEXTBEFORE(Homes[[#This Row],[statezip]]," ")</f>
        <v>WA</v>
      </c>
      <c r="D2003" s="6" t="str">
        <f>_xlfn.TEXTAFTER(Homes[[#This Row],[statezip]]," ")</f>
        <v>98117</v>
      </c>
      <c r="E2003" s="1">
        <v>466500</v>
      </c>
      <c r="F2003">
        <v>3</v>
      </c>
      <c r="G2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03" s="3" t="str">
        <f>Homes[[#This Row],[bedrooms]] &amp; " bd | " &amp; TEXT(Homes[[#This Row],[bathrooms]],"0.##") &amp; " ba"</f>
        <v>3 bd | 1. ba</v>
      </c>
      <c r="I2003" s="4">
        <v>1430</v>
      </c>
      <c r="J2003" s="1">
        <f>IFERROR(Homes[[#This Row],[price]]/Homes[[#This Row],[sqft_living]]," ")</f>
        <v>326.22377622377621</v>
      </c>
      <c r="K2003" s="4">
        <f>IFERROR(Homes[[#This Row],[sqft_lot]]/43560," ")</f>
        <v>8.8154269972451793E-2</v>
      </c>
      <c r="L2003" t="str">
        <f>IF(Homes[[#This Row],[waterfront]]=1, "Yes","No")</f>
        <v>No</v>
      </c>
      <c r="M2003" s="4" t="str">
        <f>IF(Homes[[#This Row],[sqft_basement]]&gt;0, "Yes","No")</f>
        <v>Yes</v>
      </c>
      <c r="N2003" t="str">
        <f>CHOOSE(Homes[[#This Row],[view]]+1, "None","Fair","Good","Great","Excellent")</f>
        <v>None</v>
      </c>
      <c r="O2003" t="str">
        <f>CHOOSE(Homes[[#This Row],[condition]], "Poor","Fair","Average","Good","Excellent")</f>
        <v>Average</v>
      </c>
      <c r="P2003">
        <f ca="1">YEAR(TODAY())-Homes[[#This Row],[yr_built]]</f>
        <v>80</v>
      </c>
      <c r="Q2003">
        <v>2010</v>
      </c>
      <c r="R2003">
        <f ca="1">IF(Homes[[#This Row],[yr_renovated]]&gt;0, YEAR(TODAY())-Homes[[#This Row],[yr_renovated]], YEAR(TODAY())-Homes[[#This Row],[yr_built]])</f>
        <v>15</v>
      </c>
      <c r="S2003">
        <v>1</v>
      </c>
      <c r="T2003" s="2">
        <v>41795</v>
      </c>
      <c r="U2003" s="3">
        <v>1</v>
      </c>
      <c r="V2003" s="4">
        <f>IFERROR(Homes[[#This Row],[sqft_above]]+Homes[[#This Row],[sqft_basement]]," ")</f>
        <v>1430</v>
      </c>
      <c r="W2003" s="4">
        <v>3840</v>
      </c>
      <c r="X2003">
        <v>0</v>
      </c>
      <c r="Y2003">
        <v>0</v>
      </c>
      <c r="Z2003">
        <v>3</v>
      </c>
      <c r="AA2003" s="4">
        <v>950</v>
      </c>
      <c r="AB2003" s="4">
        <v>480</v>
      </c>
      <c r="AC2003">
        <v>1945</v>
      </c>
      <c r="AD2003" t="s">
        <v>2130</v>
      </c>
      <c r="AE2003" t="s">
        <v>49</v>
      </c>
      <c r="AF2003" t="s">
        <v>204</v>
      </c>
    </row>
    <row r="2004" spans="1:32">
      <c r="A2004" t="str">
        <f>PROPER(TRIM(Homes[[#This Row],[street]]))</f>
        <v>463 Pasco Pl Ne</v>
      </c>
      <c r="B2004" t="str">
        <f>PROPER(TRIM(Homes[[#This Row],[city]]))</f>
        <v>Renton</v>
      </c>
      <c r="C2004" t="str">
        <f>_xlfn.TEXTBEFORE(Homes[[#This Row],[statezip]]," ")</f>
        <v>WA</v>
      </c>
      <c r="D2004" s="6" t="str">
        <f>_xlfn.TEXTAFTER(Homes[[#This Row],[statezip]]," ")</f>
        <v>98059</v>
      </c>
      <c r="E2004" s="1">
        <v>465950</v>
      </c>
      <c r="F2004">
        <v>4</v>
      </c>
      <c r="G2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04" s="3" t="str">
        <f>Homes[[#This Row],[bedrooms]] &amp; " bd | " &amp; TEXT(Homes[[#This Row],[bathrooms]],"0.##") &amp; " ba"</f>
        <v>4 bd | 2.5 ba</v>
      </c>
      <c r="I2004" s="4">
        <v>2340</v>
      </c>
      <c r="J2004" s="1">
        <f>IFERROR(Homes[[#This Row],[price]]/Homes[[#This Row],[sqft_living]]," ")</f>
        <v>199.12393162393161</v>
      </c>
      <c r="K2004" s="4">
        <f>IFERROR(Homes[[#This Row],[sqft_lot]]/43560," ")</f>
        <v>0.15831037649219468</v>
      </c>
      <c r="L2004" t="str">
        <f>IF(Homes[[#This Row],[waterfront]]=1, "Yes","No")</f>
        <v>No</v>
      </c>
      <c r="M2004" s="4" t="str">
        <f>IF(Homes[[#This Row],[sqft_basement]]&gt;0, "Yes","No")</f>
        <v>No</v>
      </c>
      <c r="N2004" t="str">
        <f>CHOOSE(Homes[[#This Row],[view]]+1, "None","Fair","Good","Great","Excellent")</f>
        <v>None</v>
      </c>
      <c r="O2004" t="str">
        <f>CHOOSE(Homes[[#This Row],[condition]], "Poor","Fair","Average","Good","Excellent")</f>
        <v>Average</v>
      </c>
      <c r="P2004">
        <f ca="1">YEAR(TODAY())-Homes[[#This Row],[yr_built]]</f>
        <v>24</v>
      </c>
      <c r="Q2004">
        <v>0</v>
      </c>
      <c r="R2004">
        <f ca="1">IF(Homes[[#This Row],[yr_renovated]]&gt;0, YEAR(TODAY())-Homes[[#This Row],[yr_renovated]], YEAR(TODAY())-Homes[[#This Row],[yr_built]])</f>
        <v>24</v>
      </c>
      <c r="S2004">
        <v>2</v>
      </c>
      <c r="T2004" s="2">
        <v>41807</v>
      </c>
      <c r="U2004" s="3">
        <v>2.5</v>
      </c>
      <c r="V2004" s="4">
        <f>IFERROR(Homes[[#This Row],[sqft_above]]+Homes[[#This Row],[sqft_basement]]," ")</f>
        <v>2340</v>
      </c>
      <c r="W2004" s="4">
        <v>6896</v>
      </c>
      <c r="X2004">
        <v>0</v>
      </c>
      <c r="Y2004">
        <v>0</v>
      </c>
      <c r="Z2004">
        <v>3</v>
      </c>
      <c r="AA2004" s="4">
        <v>2340</v>
      </c>
      <c r="AB2004" s="4">
        <v>0</v>
      </c>
      <c r="AC2004">
        <v>2001</v>
      </c>
      <c r="AD2004" t="s">
        <v>2131</v>
      </c>
      <c r="AE2004" t="s">
        <v>319</v>
      </c>
      <c r="AF2004" t="s">
        <v>282</v>
      </c>
    </row>
    <row r="2005" spans="1:32">
      <c r="A2005" t="str">
        <f>PROPER(TRIM(Homes[[#This Row],[street]]))</f>
        <v>16231 Ne 29Th St</v>
      </c>
      <c r="B2005" t="str">
        <f>PROPER(TRIM(Homes[[#This Row],[city]]))</f>
        <v>Bellevue</v>
      </c>
      <c r="C2005" t="str">
        <f>_xlfn.TEXTBEFORE(Homes[[#This Row],[statezip]]," ")</f>
        <v>WA</v>
      </c>
      <c r="D2005" s="6" t="str">
        <f>_xlfn.TEXTAFTER(Homes[[#This Row],[statezip]]," ")</f>
        <v>98008</v>
      </c>
      <c r="E2005" s="1">
        <v>465750</v>
      </c>
      <c r="F2005">
        <v>3</v>
      </c>
      <c r="G2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05" s="3" t="str">
        <f>Homes[[#This Row],[bedrooms]] &amp; " bd | " &amp; TEXT(Homes[[#This Row],[bathrooms]],"0.##") &amp; " ba"</f>
        <v>3 bd | 1.5 ba</v>
      </c>
      <c r="I2005" s="4">
        <v>1260</v>
      </c>
      <c r="J2005" s="1">
        <f>IFERROR(Homes[[#This Row],[price]]/Homes[[#This Row],[sqft_living]]," ")</f>
        <v>369.64285714285717</v>
      </c>
      <c r="K2005" s="4">
        <f>IFERROR(Homes[[#This Row],[sqft_lot]]/43560," ")</f>
        <v>0.23760330578512398</v>
      </c>
      <c r="L2005" t="str">
        <f>IF(Homes[[#This Row],[waterfront]]=1, "Yes","No")</f>
        <v>No</v>
      </c>
      <c r="M2005" s="4" t="str">
        <f>IF(Homes[[#This Row],[sqft_basement]]&gt;0, "Yes","No")</f>
        <v>No</v>
      </c>
      <c r="N2005" t="str">
        <f>CHOOSE(Homes[[#This Row],[view]]+1, "None","Fair","Good","Great","Excellent")</f>
        <v>None</v>
      </c>
      <c r="O2005" t="str">
        <f>CHOOSE(Homes[[#This Row],[condition]], "Poor","Fair","Average","Good","Excellent")</f>
        <v>Average</v>
      </c>
      <c r="P2005">
        <f ca="1">YEAR(TODAY())-Homes[[#This Row],[yr_built]]</f>
        <v>66</v>
      </c>
      <c r="Q2005">
        <v>1989</v>
      </c>
      <c r="R2005">
        <f ca="1">IF(Homes[[#This Row],[yr_renovated]]&gt;0, YEAR(TODAY())-Homes[[#This Row],[yr_renovated]], YEAR(TODAY())-Homes[[#This Row],[yr_built]])</f>
        <v>36</v>
      </c>
      <c r="S2005">
        <v>1</v>
      </c>
      <c r="T2005" s="2">
        <v>41774</v>
      </c>
      <c r="U2005" s="3">
        <v>1.5</v>
      </c>
      <c r="V2005" s="4">
        <f>IFERROR(Homes[[#This Row],[sqft_above]]+Homes[[#This Row],[sqft_basement]]," ")</f>
        <v>1260</v>
      </c>
      <c r="W2005" s="4">
        <v>10350</v>
      </c>
      <c r="X2005">
        <v>0</v>
      </c>
      <c r="Y2005">
        <v>0</v>
      </c>
      <c r="Z2005">
        <v>3</v>
      </c>
      <c r="AA2005" s="4">
        <v>1260</v>
      </c>
      <c r="AB2005" s="4">
        <v>0</v>
      </c>
      <c r="AC2005">
        <v>1959</v>
      </c>
      <c r="AD2005" t="s">
        <v>2132</v>
      </c>
      <c r="AE2005" t="s">
        <v>33</v>
      </c>
      <c r="AF2005" t="s">
        <v>53</v>
      </c>
    </row>
    <row r="2006" spans="1:32">
      <c r="A2006" t="str">
        <f>PROPER(TRIM(Homes[[#This Row],[street]]))</f>
        <v>5047 43Rd Ave S</v>
      </c>
      <c r="B2006" t="str">
        <f>PROPER(TRIM(Homes[[#This Row],[city]]))</f>
        <v>Seattle</v>
      </c>
      <c r="C2006" t="str">
        <f>_xlfn.TEXTBEFORE(Homes[[#This Row],[statezip]]," ")</f>
        <v>WA</v>
      </c>
      <c r="D2006" s="6" t="str">
        <f>_xlfn.TEXTAFTER(Homes[[#This Row],[statezip]]," ")</f>
        <v>98118</v>
      </c>
      <c r="E2006" s="1">
        <v>465500</v>
      </c>
      <c r="F2006">
        <v>3</v>
      </c>
      <c r="G2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06" s="3" t="str">
        <f>Homes[[#This Row],[bedrooms]] &amp; " bd | " &amp; TEXT(Homes[[#This Row],[bathrooms]],"0.##") &amp; " ba"</f>
        <v>3 bd | 1.75 ba</v>
      </c>
      <c r="I2006" s="4">
        <v>1890</v>
      </c>
      <c r="J2006" s="1">
        <f>IFERROR(Homes[[#This Row],[price]]/Homes[[#This Row],[sqft_living]]," ")</f>
        <v>246.2962962962963</v>
      </c>
      <c r="K2006" s="4">
        <f>IFERROR(Homes[[#This Row],[sqft_lot]]/43560," ")</f>
        <v>0.16078971533516989</v>
      </c>
      <c r="L2006" t="str">
        <f>IF(Homes[[#This Row],[waterfront]]=1, "Yes","No")</f>
        <v>No</v>
      </c>
      <c r="M2006" s="4" t="str">
        <f>IF(Homes[[#This Row],[sqft_basement]]&gt;0, "Yes","No")</f>
        <v>Yes</v>
      </c>
      <c r="N2006" t="str">
        <f>CHOOSE(Homes[[#This Row],[view]]+1, "None","Fair","Good","Great","Excellent")</f>
        <v>None</v>
      </c>
      <c r="O2006" t="str">
        <f>CHOOSE(Homes[[#This Row],[condition]], "Poor","Fair","Average","Good","Excellent")</f>
        <v>Average</v>
      </c>
      <c r="P2006">
        <f ca="1">YEAR(TODAY())-Homes[[#This Row],[yr_built]]</f>
        <v>60</v>
      </c>
      <c r="Q2006">
        <v>1993</v>
      </c>
      <c r="R2006">
        <f ca="1">IF(Homes[[#This Row],[yr_renovated]]&gt;0, YEAR(TODAY())-Homes[[#This Row],[yr_renovated]], YEAR(TODAY())-Homes[[#This Row],[yr_built]])</f>
        <v>32</v>
      </c>
      <c r="S2006">
        <v>1</v>
      </c>
      <c r="T2006" s="2">
        <v>41792</v>
      </c>
      <c r="U2006" s="3">
        <v>1.75</v>
      </c>
      <c r="V2006" s="4">
        <f>IFERROR(Homes[[#This Row],[sqft_above]]+Homes[[#This Row],[sqft_basement]]," ")</f>
        <v>1890</v>
      </c>
      <c r="W2006" s="4">
        <v>7004</v>
      </c>
      <c r="X2006">
        <v>0</v>
      </c>
      <c r="Y2006">
        <v>0</v>
      </c>
      <c r="Z2006">
        <v>3</v>
      </c>
      <c r="AA2006" s="4">
        <v>1290</v>
      </c>
      <c r="AB2006" s="4">
        <v>600</v>
      </c>
      <c r="AC2006">
        <v>1965</v>
      </c>
      <c r="AD2006" t="s">
        <v>2133</v>
      </c>
      <c r="AE2006" t="s">
        <v>49</v>
      </c>
      <c r="AF2006" t="s">
        <v>229</v>
      </c>
    </row>
    <row r="2007" spans="1:32">
      <c r="A2007" t="str">
        <f>PROPER(TRIM(Homes[[#This Row],[street]]))</f>
        <v>14951 Ne 204Th St</v>
      </c>
      <c r="B2007" t="str">
        <f>PROPER(TRIM(Homes[[#This Row],[city]]))</f>
        <v>Woodinville</v>
      </c>
      <c r="C2007" t="str">
        <f>_xlfn.TEXTBEFORE(Homes[[#This Row],[statezip]]," ")</f>
        <v>WA</v>
      </c>
      <c r="D2007" s="6" t="str">
        <f>_xlfn.TEXTAFTER(Homes[[#This Row],[statezip]]," ")</f>
        <v>98072</v>
      </c>
      <c r="E2007" s="1">
        <v>465425</v>
      </c>
      <c r="F2007">
        <v>4</v>
      </c>
      <c r="G2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07" s="3" t="str">
        <f>Homes[[#This Row],[bedrooms]] &amp; " bd | " &amp; TEXT(Homes[[#This Row],[bathrooms]],"0.##") &amp; " ba"</f>
        <v>4 bd | 2.75 ba</v>
      </c>
      <c r="I2007" s="4">
        <v>2430</v>
      </c>
      <c r="J2007" s="1">
        <f>IFERROR(Homes[[#This Row],[price]]/Homes[[#This Row],[sqft_living]]," ")</f>
        <v>191.53292181069958</v>
      </c>
      <c r="K2007" s="4">
        <f>IFERROR(Homes[[#This Row],[sqft_lot]]/43560," ")</f>
        <v>0.47566574839302111</v>
      </c>
      <c r="L2007" t="str">
        <f>IF(Homes[[#This Row],[waterfront]]=1, "Yes","No")</f>
        <v>No</v>
      </c>
      <c r="M2007" s="4" t="str">
        <f>IF(Homes[[#This Row],[sqft_basement]]&gt;0, "Yes","No")</f>
        <v>No</v>
      </c>
      <c r="N2007" t="str">
        <f>CHOOSE(Homes[[#This Row],[view]]+1, "None","Fair","Good","Great","Excellent")</f>
        <v>None</v>
      </c>
      <c r="O2007" t="str">
        <f>CHOOSE(Homes[[#This Row],[condition]], "Poor","Fair","Average","Good","Excellent")</f>
        <v>Average</v>
      </c>
      <c r="P2007">
        <f ca="1">YEAR(TODAY())-Homes[[#This Row],[yr_built]]</f>
        <v>58</v>
      </c>
      <c r="Q2007">
        <v>2011</v>
      </c>
      <c r="R2007">
        <f ca="1">IF(Homes[[#This Row],[yr_renovated]]&gt;0, YEAR(TODAY())-Homes[[#This Row],[yr_renovated]], YEAR(TODAY())-Homes[[#This Row],[yr_built]])</f>
        <v>14</v>
      </c>
      <c r="S2007">
        <v>1</v>
      </c>
      <c r="T2007" s="2">
        <v>41782</v>
      </c>
      <c r="U2007" s="3">
        <v>2.75</v>
      </c>
      <c r="V2007" s="4">
        <f>IFERROR(Homes[[#This Row],[sqft_above]]+Homes[[#This Row],[sqft_basement]]," ")</f>
        <v>2430</v>
      </c>
      <c r="W2007" s="4">
        <v>20720</v>
      </c>
      <c r="X2007">
        <v>0</v>
      </c>
      <c r="Y2007">
        <v>0</v>
      </c>
      <c r="Z2007">
        <v>3</v>
      </c>
      <c r="AA2007" s="4">
        <v>2430</v>
      </c>
      <c r="AB2007" s="4">
        <v>0</v>
      </c>
      <c r="AC2007">
        <v>1967</v>
      </c>
      <c r="AD2007" t="s">
        <v>2134</v>
      </c>
      <c r="AE2007" t="s">
        <v>120</v>
      </c>
      <c r="AF2007" t="s">
        <v>275</v>
      </c>
    </row>
    <row r="2008" spans="1:32">
      <c r="A2008" t="str">
        <f>PROPER(TRIM(Homes[[#This Row],[street]]))</f>
        <v>20028 18Th Ave Nw</v>
      </c>
      <c r="B2008" t="str">
        <f>PROPER(TRIM(Homes[[#This Row],[city]]))</f>
        <v>Shoreline</v>
      </c>
      <c r="C2008" t="str">
        <f>_xlfn.TEXTBEFORE(Homes[[#This Row],[statezip]]," ")</f>
        <v>WA</v>
      </c>
      <c r="D2008" s="6" t="str">
        <f>_xlfn.TEXTAFTER(Homes[[#This Row],[statezip]]," ")</f>
        <v>98177</v>
      </c>
      <c r="E2008" s="1">
        <v>465250</v>
      </c>
      <c r="F2008">
        <v>5</v>
      </c>
      <c r="G2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08" s="3" t="str">
        <f>Homes[[#This Row],[bedrooms]] &amp; " bd | " &amp; TEXT(Homes[[#This Row],[bathrooms]],"0.##") &amp; " ba"</f>
        <v>5 bd | 2. ba</v>
      </c>
      <c r="I2008" s="4">
        <v>1940</v>
      </c>
      <c r="J2008" s="1">
        <f>IFERROR(Homes[[#This Row],[price]]/Homes[[#This Row],[sqft_living]]," ")</f>
        <v>239.81958762886597</v>
      </c>
      <c r="K2008" s="4">
        <f>IFERROR(Homes[[#This Row],[sqft_lot]]/43560," ")</f>
        <v>0.17543617998163452</v>
      </c>
      <c r="L2008" t="str">
        <f>IF(Homes[[#This Row],[waterfront]]=1, "Yes","No")</f>
        <v>No</v>
      </c>
      <c r="M2008" s="4" t="str">
        <f>IF(Homes[[#This Row],[sqft_basement]]&gt;0, "Yes","No")</f>
        <v>No</v>
      </c>
      <c r="N2008" t="str">
        <f>CHOOSE(Homes[[#This Row],[view]]+1, "None","Fair","Good","Great","Excellent")</f>
        <v>None</v>
      </c>
      <c r="O2008" t="str">
        <f>CHOOSE(Homes[[#This Row],[condition]], "Poor","Fair","Average","Good","Excellent")</f>
        <v>Average</v>
      </c>
      <c r="P2008">
        <f ca="1">YEAR(TODAY())-Homes[[#This Row],[yr_built]]</f>
        <v>68</v>
      </c>
      <c r="Q2008">
        <v>2000</v>
      </c>
      <c r="R2008">
        <f ca="1">IF(Homes[[#This Row],[yr_renovated]]&gt;0, YEAR(TODAY())-Homes[[#This Row],[yr_renovated]], YEAR(TODAY())-Homes[[#This Row],[yr_built]])</f>
        <v>25</v>
      </c>
      <c r="S2008">
        <v>1.5</v>
      </c>
      <c r="T2008" s="2">
        <v>41802</v>
      </c>
      <c r="U2008" s="3">
        <v>2</v>
      </c>
      <c r="V2008" s="4">
        <f>IFERROR(Homes[[#This Row],[sqft_above]]+Homes[[#This Row],[sqft_basement]]," ")</f>
        <v>1940</v>
      </c>
      <c r="W2008" s="4">
        <v>7642</v>
      </c>
      <c r="X2008">
        <v>0</v>
      </c>
      <c r="Y2008">
        <v>0</v>
      </c>
      <c r="Z2008">
        <v>3</v>
      </c>
      <c r="AA2008" s="4">
        <v>1940</v>
      </c>
      <c r="AB2008" s="4">
        <v>0</v>
      </c>
      <c r="AC2008">
        <v>1957</v>
      </c>
      <c r="AD2008" t="s">
        <v>2135</v>
      </c>
      <c r="AE2008" t="s">
        <v>100</v>
      </c>
      <c r="AF2008" t="s">
        <v>50</v>
      </c>
    </row>
    <row r="2009" spans="1:32">
      <c r="A2009" t="str">
        <f>PROPER(TRIM(Homes[[#This Row],[street]]))</f>
        <v>12533 Sw 148Th St</v>
      </c>
      <c r="B2009" t="str">
        <f>PROPER(TRIM(Homes[[#This Row],[city]]))</f>
        <v>Vashon</v>
      </c>
      <c r="C2009" t="str">
        <f>_xlfn.TEXTBEFORE(Homes[[#This Row],[statezip]]," ")</f>
        <v>WA</v>
      </c>
      <c r="D2009" s="6" t="str">
        <f>_xlfn.TEXTAFTER(Homes[[#This Row],[statezip]]," ")</f>
        <v>98070</v>
      </c>
      <c r="E2009" s="1">
        <v>465000</v>
      </c>
      <c r="F2009">
        <v>2</v>
      </c>
      <c r="G2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09" s="3" t="str">
        <f>Homes[[#This Row],[bedrooms]] &amp; " bd | " &amp; TEXT(Homes[[#This Row],[bathrooms]],"0.##") &amp; " ba"</f>
        <v>2 bd | 2. ba</v>
      </c>
      <c r="I2009" s="4">
        <v>1494</v>
      </c>
      <c r="J2009" s="1">
        <f>IFERROR(Homes[[#This Row],[price]]/Homes[[#This Row],[sqft_living]]," ")</f>
        <v>311.24497991967871</v>
      </c>
      <c r="K2009" s="4">
        <f>IFERROR(Homes[[#This Row],[sqft_lot]]/43560," ")</f>
        <v>0.44240128558310376</v>
      </c>
      <c r="L2009" t="str">
        <f>IF(Homes[[#This Row],[waterfront]]=1, "Yes","No")</f>
        <v>Yes</v>
      </c>
      <c r="M2009" s="4" t="str">
        <f>IF(Homes[[#This Row],[sqft_basement]]&gt;0, "Yes","No")</f>
        <v>No</v>
      </c>
      <c r="N2009" t="str">
        <f>CHOOSE(Homes[[#This Row],[view]]+1, "None","Fair","Good","Great","Excellent")</f>
        <v>Excellent</v>
      </c>
      <c r="O2009" t="str">
        <f>CHOOSE(Homes[[#This Row],[condition]], "Poor","Fair","Average","Good","Excellent")</f>
        <v>Average</v>
      </c>
      <c r="P2009">
        <f ca="1">YEAR(TODAY())-Homes[[#This Row],[yr_built]]</f>
        <v>82</v>
      </c>
      <c r="Q2009">
        <v>1997</v>
      </c>
      <c r="R2009">
        <f ca="1">IF(Homes[[#This Row],[yr_renovated]]&gt;0, YEAR(TODAY())-Homes[[#This Row],[yr_renovated]], YEAR(TODAY())-Homes[[#This Row],[yr_built]])</f>
        <v>28</v>
      </c>
      <c r="S2009">
        <v>2</v>
      </c>
      <c r="T2009" s="2">
        <v>41807</v>
      </c>
      <c r="U2009" s="3">
        <v>2</v>
      </c>
      <c r="V2009" s="4">
        <f>IFERROR(Homes[[#This Row],[sqft_above]]+Homes[[#This Row],[sqft_basement]]," ")</f>
        <v>1494</v>
      </c>
      <c r="W2009" s="4">
        <v>19271</v>
      </c>
      <c r="X2009">
        <v>1</v>
      </c>
      <c r="Y2009">
        <v>4</v>
      </c>
      <c r="Z2009">
        <v>3</v>
      </c>
      <c r="AA2009" s="4">
        <v>1494</v>
      </c>
      <c r="AB2009" s="4">
        <v>0</v>
      </c>
      <c r="AC2009">
        <v>1943</v>
      </c>
      <c r="AD2009" t="s">
        <v>2136</v>
      </c>
      <c r="AE2009" t="s">
        <v>619</v>
      </c>
      <c r="AF2009" t="s">
        <v>620</v>
      </c>
    </row>
    <row r="2010" spans="1:32">
      <c r="A2010" t="str">
        <f>PROPER(TRIM(Homes[[#This Row],[street]]))</f>
        <v>29211 7Th Pl S</v>
      </c>
      <c r="B2010" t="str">
        <f>PROPER(TRIM(Homes[[#This Row],[city]]))</f>
        <v>Federal Way</v>
      </c>
      <c r="C2010" t="str">
        <f>_xlfn.TEXTBEFORE(Homes[[#This Row],[statezip]]," ")</f>
        <v>WA</v>
      </c>
      <c r="D2010" s="6" t="str">
        <f>_xlfn.TEXTAFTER(Homes[[#This Row],[statezip]]," ")</f>
        <v>98003</v>
      </c>
      <c r="E2010" s="1">
        <v>465000</v>
      </c>
      <c r="F2010">
        <v>6</v>
      </c>
      <c r="G2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010" s="3" t="str">
        <f>Homes[[#This Row],[bedrooms]] &amp; " bd | " &amp; TEXT(Homes[[#This Row],[bathrooms]],"0.##") &amp; " ba"</f>
        <v>6 bd | 3.25 ba</v>
      </c>
      <c r="I2010" s="4">
        <v>4250</v>
      </c>
      <c r="J2010" s="1">
        <f>IFERROR(Homes[[#This Row],[price]]/Homes[[#This Row],[sqft_living]]," ")</f>
        <v>109.41176470588235</v>
      </c>
      <c r="K2010" s="4">
        <f>IFERROR(Homes[[#This Row],[sqft_lot]]/43560," ")</f>
        <v>0.53549127640036731</v>
      </c>
      <c r="L2010" t="str">
        <f>IF(Homes[[#This Row],[waterfront]]=1, "Yes","No")</f>
        <v>No</v>
      </c>
      <c r="M2010" s="4" t="str">
        <f>IF(Homes[[#This Row],[sqft_basement]]&gt;0, "Yes","No")</f>
        <v>Yes</v>
      </c>
      <c r="N2010" t="str">
        <f>CHOOSE(Homes[[#This Row],[view]]+1, "None","Fair","Good","Great","Excellent")</f>
        <v>Great</v>
      </c>
      <c r="O2010" t="str">
        <f>CHOOSE(Homes[[#This Row],[condition]], "Poor","Fair","Average","Good","Excellent")</f>
        <v>Average</v>
      </c>
      <c r="P2010">
        <f ca="1">YEAR(TODAY())-Homes[[#This Row],[yr_built]]</f>
        <v>58</v>
      </c>
      <c r="Q2010">
        <v>2011</v>
      </c>
      <c r="R2010">
        <f ca="1">IF(Homes[[#This Row],[yr_renovated]]&gt;0, YEAR(TODAY())-Homes[[#This Row],[yr_renovated]], YEAR(TODAY())-Homes[[#This Row],[yr_built]])</f>
        <v>14</v>
      </c>
      <c r="S2010">
        <v>1</v>
      </c>
      <c r="T2010" s="2">
        <v>41787</v>
      </c>
      <c r="U2010" s="3">
        <v>3.25</v>
      </c>
      <c r="V2010" s="4">
        <f>IFERROR(Homes[[#This Row],[sqft_above]]+Homes[[#This Row],[sqft_basement]]," ")</f>
        <v>4250</v>
      </c>
      <c r="W2010" s="4">
        <v>23326</v>
      </c>
      <c r="X2010">
        <v>0</v>
      </c>
      <c r="Y2010">
        <v>3</v>
      </c>
      <c r="Z2010">
        <v>3</v>
      </c>
      <c r="AA2010" s="4">
        <v>2150</v>
      </c>
      <c r="AB2010" s="4">
        <v>2100</v>
      </c>
      <c r="AC2010">
        <v>1967</v>
      </c>
      <c r="AD2010" t="s">
        <v>2137</v>
      </c>
      <c r="AE2010" t="s">
        <v>675</v>
      </c>
      <c r="AF2010" t="s">
        <v>676</v>
      </c>
    </row>
    <row r="2011" spans="1:32">
      <c r="A2011" t="str">
        <f>PROPER(TRIM(Homes[[#This Row],[street]]))</f>
        <v>3040 Sw Avalon Way</v>
      </c>
      <c r="B2011" t="str">
        <f>PROPER(TRIM(Homes[[#This Row],[city]]))</f>
        <v>Seattle</v>
      </c>
      <c r="C2011" t="str">
        <f>_xlfn.TEXTBEFORE(Homes[[#This Row],[statezip]]," ")</f>
        <v>WA</v>
      </c>
      <c r="D2011" s="6" t="str">
        <f>_xlfn.TEXTAFTER(Homes[[#This Row],[statezip]]," ")</f>
        <v>98126</v>
      </c>
      <c r="E2011" s="1">
        <v>465000</v>
      </c>
      <c r="F2011">
        <v>3</v>
      </c>
      <c r="G2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11" s="3" t="str">
        <f>Homes[[#This Row],[bedrooms]] &amp; " bd | " &amp; TEXT(Homes[[#This Row],[bathrooms]],"0.##") &amp; " ba"</f>
        <v>3 bd | 1.75 ba</v>
      </c>
      <c r="I2011" s="4">
        <v>1510</v>
      </c>
      <c r="J2011" s="1">
        <f>IFERROR(Homes[[#This Row],[price]]/Homes[[#This Row],[sqft_living]]," ")</f>
        <v>307.94701986754967</v>
      </c>
      <c r="K2011" s="4">
        <f>IFERROR(Homes[[#This Row],[sqft_lot]]/43560," ")</f>
        <v>0.11019283746556474</v>
      </c>
      <c r="L2011" t="str">
        <f>IF(Homes[[#This Row],[waterfront]]=1, "Yes","No")</f>
        <v>No</v>
      </c>
      <c r="M2011" s="4" t="str">
        <f>IF(Homes[[#This Row],[sqft_basement]]&gt;0, "Yes","No")</f>
        <v>Yes</v>
      </c>
      <c r="N2011" t="str">
        <f>CHOOSE(Homes[[#This Row],[view]]+1, "None","Fair","Good","Great","Excellent")</f>
        <v>Good</v>
      </c>
      <c r="O2011" t="str">
        <f>CHOOSE(Homes[[#This Row],[condition]], "Poor","Fair","Average","Good","Excellent")</f>
        <v>Average</v>
      </c>
      <c r="P2011">
        <f ca="1">YEAR(TODAY())-Homes[[#This Row],[yr_built]]</f>
        <v>100</v>
      </c>
      <c r="Q2011">
        <v>2011</v>
      </c>
      <c r="R2011">
        <f ca="1">IF(Homes[[#This Row],[yr_renovated]]&gt;0, YEAR(TODAY())-Homes[[#This Row],[yr_renovated]], YEAR(TODAY())-Homes[[#This Row],[yr_built]])</f>
        <v>14</v>
      </c>
      <c r="S2011">
        <v>1</v>
      </c>
      <c r="T2011" s="2">
        <v>41808</v>
      </c>
      <c r="U2011" s="3">
        <v>1.75</v>
      </c>
      <c r="V2011" s="4">
        <f>IFERROR(Homes[[#This Row],[sqft_above]]+Homes[[#This Row],[sqft_basement]]," ")</f>
        <v>1510</v>
      </c>
      <c r="W2011" s="4">
        <v>4800</v>
      </c>
      <c r="X2011">
        <v>0</v>
      </c>
      <c r="Y2011">
        <v>2</v>
      </c>
      <c r="Z2011">
        <v>3</v>
      </c>
      <c r="AA2011" s="4">
        <v>860</v>
      </c>
      <c r="AB2011" s="4">
        <v>650</v>
      </c>
      <c r="AC2011">
        <v>1925</v>
      </c>
      <c r="AD2011" t="s">
        <v>2138</v>
      </c>
      <c r="AE2011" t="s">
        <v>49</v>
      </c>
      <c r="AF2011" t="s">
        <v>434</v>
      </c>
    </row>
    <row r="2012" spans="1:32">
      <c r="A2012" t="str">
        <f>PROPER(TRIM(Homes[[#This Row],[street]]))</f>
        <v>15800-15898 15Th Ave Sw</v>
      </c>
      <c r="B2012" t="str">
        <f>PROPER(TRIM(Homes[[#This Row],[city]]))</f>
        <v>Burien</v>
      </c>
      <c r="C2012" t="str">
        <f>_xlfn.TEXTBEFORE(Homes[[#This Row],[statezip]]," ")</f>
        <v>WA</v>
      </c>
      <c r="D2012" s="6" t="str">
        <f>_xlfn.TEXTAFTER(Homes[[#This Row],[statezip]]," ")</f>
        <v>98166</v>
      </c>
      <c r="E2012" s="1">
        <v>465000</v>
      </c>
      <c r="F2012">
        <v>3</v>
      </c>
      <c r="G2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12" s="3" t="str">
        <f>Homes[[#This Row],[bedrooms]] &amp; " bd | " &amp; TEXT(Homes[[#This Row],[bathrooms]],"0.##") &amp; " ba"</f>
        <v>3 bd | 2.25 ba</v>
      </c>
      <c r="I2012" s="4">
        <v>2670</v>
      </c>
      <c r="J2012" s="1">
        <f>IFERROR(Homes[[#This Row],[price]]/Homes[[#This Row],[sqft_living]]," ")</f>
        <v>174.15730337078651</v>
      </c>
      <c r="K2012" s="4">
        <f>IFERROR(Homes[[#This Row],[sqft_lot]]/43560," ")</f>
        <v>0.17217630853994489</v>
      </c>
      <c r="L2012" t="str">
        <f>IF(Homes[[#This Row],[waterfront]]=1, "Yes","No")</f>
        <v>No</v>
      </c>
      <c r="M2012" s="4" t="str">
        <f>IF(Homes[[#This Row],[sqft_basement]]&gt;0, "Yes","No")</f>
        <v>Yes</v>
      </c>
      <c r="N2012" t="str">
        <f>CHOOSE(Homes[[#This Row],[view]]+1, "None","Fair","Good","Great","Excellent")</f>
        <v>None</v>
      </c>
      <c r="O2012" t="str">
        <f>CHOOSE(Homes[[#This Row],[condition]], "Poor","Fair","Average","Good","Excellent")</f>
        <v>Good</v>
      </c>
      <c r="P2012">
        <f ca="1">YEAR(TODAY())-Homes[[#This Row],[yr_built]]</f>
        <v>59</v>
      </c>
      <c r="Q2012">
        <v>0</v>
      </c>
      <c r="R2012">
        <f ca="1">IF(Homes[[#This Row],[yr_renovated]]&gt;0, YEAR(TODAY())-Homes[[#This Row],[yr_renovated]], YEAR(TODAY())-Homes[[#This Row],[yr_built]])</f>
        <v>59</v>
      </c>
      <c r="S2012">
        <v>1</v>
      </c>
      <c r="T2012" s="2">
        <v>41806</v>
      </c>
      <c r="U2012" s="3">
        <v>2.25</v>
      </c>
      <c r="V2012" s="4">
        <f>IFERROR(Homes[[#This Row],[sqft_above]]+Homes[[#This Row],[sqft_basement]]," ")</f>
        <v>2670</v>
      </c>
      <c r="W2012" s="4">
        <v>7500</v>
      </c>
      <c r="X2012">
        <v>0</v>
      </c>
      <c r="Y2012">
        <v>0</v>
      </c>
      <c r="Z2012">
        <v>4</v>
      </c>
      <c r="AA2012" s="4">
        <v>1640</v>
      </c>
      <c r="AB2012" s="4">
        <v>1030</v>
      </c>
      <c r="AC2012">
        <v>1966</v>
      </c>
      <c r="AD2012" t="s">
        <v>2139</v>
      </c>
      <c r="AE2012" t="s">
        <v>379</v>
      </c>
      <c r="AF2012" t="s">
        <v>227</v>
      </c>
    </row>
    <row r="2013" spans="1:32">
      <c r="A2013" t="str">
        <f>PROPER(TRIM(Homes[[#This Row],[street]]))</f>
        <v>14216-14228 117Th Ave Ne</v>
      </c>
      <c r="B2013" t="str">
        <f>PROPER(TRIM(Homes[[#This Row],[city]]))</f>
        <v>Kirkland</v>
      </c>
      <c r="C2013" t="str">
        <f>_xlfn.TEXTBEFORE(Homes[[#This Row],[statezip]]," ")</f>
        <v>WA</v>
      </c>
      <c r="D2013" s="6" t="str">
        <f>_xlfn.TEXTAFTER(Homes[[#This Row],[statezip]]," ")</f>
        <v>98034</v>
      </c>
      <c r="E2013" s="1">
        <v>465000</v>
      </c>
      <c r="F2013">
        <v>3</v>
      </c>
      <c r="G2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13" s="3" t="str">
        <f>Homes[[#This Row],[bedrooms]] &amp; " bd | " &amp; TEXT(Homes[[#This Row],[bathrooms]],"0.##") &amp; " ba"</f>
        <v>3 bd | 2. ba</v>
      </c>
      <c r="I2013" s="4">
        <v>1560</v>
      </c>
      <c r="J2013" s="1">
        <f>IFERROR(Homes[[#This Row],[price]]/Homes[[#This Row],[sqft_living]]," ")</f>
        <v>298.07692307692309</v>
      </c>
      <c r="K2013" s="4">
        <f>IFERROR(Homes[[#This Row],[sqft_lot]]/43560," ")</f>
        <v>0.19834710743801653</v>
      </c>
      <c r="L2013" t="str">
        <f>IF(Homes[[#This Row],[waterfront]]=1, "Yes","No")</f>
        <v>No</v>
      </c>
      <c r="M2013" s="4" t="str">
        <f>IF(Homes[[#This Row],[sqft_basement]]&gt;0, "Yes","No")</f>
        <v>No</v>
      </c>
      <c r="N2013" t="str">
        <f>CHOOSE(Homes[[#This Row],[view]]+1, "None","Fair","Good","Great","Excellent")</f>
        <v>None</v>
      </c>
      <c r="O2013" t="str">
        <f>CHOOSE(Homes[[#This Row],[condition]], "Poor","Fair","Average","Good","Excellent")</f>
        <v>Excellent</v>
      </c>
      <c r="P2013">
        <f ca="1">YEAR(TODAY())-Homes[[#This Row],[yr_built]]</f>
        <v>58</v>
      </c>
      <c r="Q2013">
        <v>0</v>
      </c>
      <c r="R2013">
        <f ca="1">IF(Homes[[#This Row],[yr_renovated]]&gt;0, YEAR(TODAY())-Homes[[#This Row],[yr_renovated]], YEAR(TODAY())-Homes[[#This Row],[yr_built]])</f>
        <v>58</v>
      </c>
      <c r="S2013">
        <v>1</v>
      </c>
      <c r="T2013" s="2">
        <v>41786</v>
      </c>
      <c r="U2013" s="3">
        <v>2</v>
      </c>
      <c r="V2013" s="4">
        <f>IFERROR(Homes[[#This Row],[sqft_above]]+Homes[[#This Row],[sqft_basement]]," ")</f>
        <v>1560</v>
      </c>
      <c r="W2013" s="4">
        <v>8640</v>
      </c>
      <c r="X2013">
        <v>0</v>
      </c>
      <c r="Y2013">
        <v>0</v>
      </c>
      <c r="Z2013">
        <v>5</v>
      </c>
      <c r="AA2013" s="4">
        <v>1560</v>
      </c>
      <c r="AB2013" s="4">
        <v>0</v>
      </c>
      <c r="AC2013">
        <v>1967</v>
      </c>
      <c r="AD2013" t="s">
        <v>2140</v>
      </c>
      <c r="AE2013" t="s">
        <v>46</v>
      </c>
      <c r="AF2013" t="s">
        <v>47</v>
      </c>
    </row>
    <row r="2014" spans="1:32">
      <c r="A2014" t="str">
        <f>PROPER(TRIM(Homes[[#This Row],[street]]))</f>
        <v>11526 Ne 116Th St</v>
      </c>
      <c r="B2014" t="str">
        <f>PROPER(TRIM(Homes[[#This Row],[city]]))</f>
        <v>Kirkland</v>
      </c>
      <c r="C2014" t="str">
        <f>_xlfn.TEXTBEFORE(Homes[[#This Row],[statezip]]," ")</f>
        <v>WA</v>
      </c>
      <c r="D2014" s="6" t="str">
        <f>_xlfn.TEXTAFTER(Homes[[#This Row],[statezip]]," ")</f>
        <v>98034</v>
      </c>
      <c r="E2014" s="1">
        <v>465000</v>
      </c>
      <c r="F2014">
        <v>3</v>
      </c>
      <c r="G2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14" s="3" t="str">
        <f>Homes[[#This Row],[bedrooms]] &amp; " bd | " &amp; TEXT(Homes[[#This Row],[bathrooms]],"0.##") &amp; " ba"</f>
        <v>3 bd | 2.25 ba</v>
      </c>
      <c r="I2014" s="4">
        <v>1840</v>
      </c>
      <c r="J2014" s="1">
        <f>IFERROR(Homes[[#This Row],[price]]/Homes[[#This Row],[sqft_living]]," ")</f>
        <v>252.71739130434781</v>
      </c>
      <c r="K2014" s="4">
        <f>IFERROR(Homes[[#This Row],[sqft_lot]]/43560," ")</f>
        <v>0.13204775022956841</v>
      </c>
      <c r="L2014" t="str">
        <f>IF(Homes[[#This Row],[waterfront]]=1, "Yes","No")</f>
        <v>No</v>
      </c>
      <c r="M2014" s="4" t="str">
        <f>IF(Homes[[#This Row],[sqft_basement]]&gt;0, "Yes","No")</f>
        <v>No</v>
      </c>
      <c r="N2014" t="str">
        <f>CHOOSE(Homes[[#This Row],[view]]+1, "None","Fair","Good","Great","Excellent")</f>
        <v>None</v>
      </c>
      <c r="O2014" t="str">
        <f>CHOOSE(Homes[[#This Row],[condition]], "Poor","Fair","Average","Good","Excellent")</f>
        <v>Average</v>
      </c>
      <c r="P2014">
        <f ca="1">YEAR(TODAY())-Homes[[#This Row],[yr_built]]</f>
        <v>22</v>
      </c>
      <c r="Q2014">
        <v>0</v>
      </c>
      <c r="R2014">
        <f ca="1">IF(Homes[[#This Row],[yr_renovated]]&gt;0, YEAR(TODAY())-Homes[[#This Row],[yr_renovated]], YEAR(TODAY())-Homes[[#This Row],[yr_built]])</f>
        <v>22</v>
      </c>
      <c r="S2014">
        <v>2</v>
      </c>
      <c r="T2014" s="2">
        <v>41787</v>
      </c>
      <c r="U2014" s="3">
        <v>2.25</v>
      </c>
      <c r="V2014" s="4">
        <f>IFERROR(Homes[[#This Row],[sqft_above]]+Homes[[#This Row],[sqft_basement]]," ")</f>
        <v>1840</v>
      </c>
      <c r="W2014" s="4">
        <v>5752</v>
      </c>
      <c r="X2014">
        <v>0</v>
      </c>
      <c r="Y2014">
        <v>0</v>
      </c>
      <c r="Z2014">
        <v>3</v>
      </c>
      <c r="AA2014" s="4">
        <v>1840</v>
      </c>
      <c r="AB2014" s="4">
        <v>0</v>
      </c>
      <c r="AC2014">
        <v>2003</v>
      </c>
      <c r="AD2014" t="s">
        <v>2141</v>
      </c>
      <c r="AE2014" t="s">
        <v>46</v>
      </c>
      <c r="AF2014" t="s">
        <v>47</v>
      </c>
    </row>
    <row r="2015" spans="1:32">
      <c r="A2015" t="str">
        <f>PROPER(TRIM(Homes[[#This Row],[street]]))</f>
        <v>11618 Ne 65Th St</v>
      </c>
      <c r="B2015" t="str">
        <f>PROPER(TRIM(Homes[[#This Row],[city]]))</f>
        <v>Kirkland</v>
      </c>
      <c r="C2015" t="str">
        <f>_xlfn.TEXTBEFORE(Homes[[#This Row],[statezip]]," ")</f>
        <v>WA</v>
      </c>
      <c r="D2015" s="6" t="str">
        <f>_xlfn.TEXTAFTER(Homes[[#This Row],[statezip]]," ")</f>
        <v>98033</v>
      </c>
      <c r="E2015" s="1">
        <v>465000</v>
      </c>
      <c r="F2015">
        <v>3</v>
      </c>
      <c r="G2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15" s="3" t="str">
        <f>Homes[[#This Row],[bedrooms]] &amp; " bd | " &amp; TEXT(Homes[[#This Row],[bathrooms]],"0.##") &amp; " ba"</f>
        <v>3 bd | 1.5 ba</v>
      </c>
      <c r="I2015" s="4">
        <v>2020</v>
      </c>
      <c r="J2015" s="1">
        <f>IFERROR(Homes[[#This Row],[price]]/Homes[[#This Row],[sqft_living]]," ")</f>
        <v>230.19801980198019</v>
      </c>
      <c r="K2015" s="4">
        <f>IFERROR(Homes[[#This Row],[sqft_lot]]/43560," ")</f>
        <v>0.26074380165289257</v>
      </c>
      <c r="L2015" t="str">
        <f>IF(Homes[[#This Row],[waterfront]]=1, "Yes","No")</f>
        <v>No</v>
      </c>
      <c r="M2015" s="4" t="str">
        <f>IF(Homes[[#This Row],[sqft_basement]]&gt;0, "Yes","No")</f>
        <v>Yes</v>
      </c>
      <c r="N2015" t="str">
        <f>CHOOSE(Homes[[#This Row],[view]]+1, "None","Fair","Good","Great","Excellent")</f>
        <v>None</v>
      </c>
      <c r="O2015" t="str">
        <f>CHOOSE(Homes[[#This Row],[condition]], "Poor","Fair","Average","Good","Excellent")</f>
        <v>Good</v>
      </c>
      <c r="P2015">
        <f ca="1">YEAR(TODAY())-Homes[[#This Row],[yr_built]]</f>
        <v>69</v>
      </c>
      <c r="Q2015">
        <v>0</v>
      </c>
      <c r="R2015">
        <f ca="1">IF(Homes[[#This Row],[yr_renovated]]&gt;0, YEAR(TODAY())-Homes[[#This Row],[yr_renovated]], YEAR(TODAY())-Homes[[#This Row],[yr_built]])</f>
        <v>69</v>
      </c>
      <c r="S2015">
        <v>1</v>
      </c>
      <c r="T2015" s="2">
        <v>41771</v>
      </c>
      <c r="U2015" s="3">
        <v>1.5</v>
      </c>
      <c r="V2015" s="4">
        <f>IFERROR(Homes[[#This Row],[sqft_above]]+Homes[[#This Row],[sqft_basement]]," ")</f>
        <v>2020</v>
      </c>
      <c r="W2015" s="4">
        <v>11358</v>
      </c>
      <c r="X2015">
        <v>0</v>
      </c>
      <c r="Y2015">
        <v>0</v>
      </c>
      <c r="Z2015">
        <v>4</v>
      </c>
      <c r="AA2015" s="4">
        <v>1190</v>
      </c>
      <c r="AB2015" s="4">
        <v>830</v>
      </c>
      <c r="AC2015">
        <v>1956</v>
      </c>
      <c r="AD2015" t="s">
        <v>2142</v>
      </c>
      <c r="AE2015" t="s">
        <v>46</v>
      </c>
      <c r="AF2015" t="s">
        <v>55</v>
      </c>
    </row>
    <row r="2016" spans="1:32">
      <c r="A2016" t="str">
        <f>PROPER(TRIM(Homes[[#This Row],[street]]))</f>
        <v>21212 Se 260Th St</v>
      </c>
      <c r="B2016" t="str">
        <f>PROPER(TRIM(Homes[[#This Row],[city]]))</f>
        <v>Maple Valley</v>
      </c>
      <c r="C2016" t="str">
        <f>_xlfn.TEXTBEFORE(Homes[[#This Row],[statezip]]," ")</f>
        <v>WA</v>
      </c>
      <c r="D2016" s="6" t="str">
        <f>_xlfn.TEXTAFTER(Homes[[#This Row],[statezip]]," ")</f>
        <v>98038</v>
      </c>
      <c r="E2016" s="1">
        <v>465000</v>
      </c>
      <c r="F2016">
        <v>4</v>
      </c>
      <c r="G2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16" s="3" t="str">
        <f>Homes[[#This Row],[bedrooms]] &amp; " bd | " &amp; TEXT(Homes[[#This Row],[bathrooms]],"0.##") &amp; " ba"</f>
        <v>4 bd | 2.5 ba</v>
      </c>
      <c r="I2016" s="4">
        <v>3060</v>
      </c>
      <c r="J2016" s="1">
        <f>IFERROR(Homes[[#This Row],[price]]/Homes[[#This Row],[sqft_living]]," ")</f>
        <v>151.9607843137255</v>
      </c>
      <c r="K2016" s="4">
        <f>IFERROR(Homes[[#This Row],[sqft_lot]]/43560," ")</f>
        <v>0.13774104683195593</v>
      </c>
      <c r="L2016" t="str">
        <f>IF(Homes[[#This Row],[waterfront]]=1, "Yes","No")</f>
        <v>No</v>
      </c>
      <c r="M2016" s="4" t="str">
        <f>IF(Homes[[#This Row],[sqft_basement]]&gt;0, "Yes","No")</f>
        <v>No</v>
      </c>
      <c r="N2016" t="str">
        <f>CHOOSE(Homes[[#This Row],[view]]+1, "None","Fair","Good","Great","Excellent")</f>
        <v>None</v>
      </c>
      <c r="O2016" t="str">
        <f>CHOOSE(Homes[[#This Row],[condition]], "Poor","Fair","Average","Good","Excellent")</f>
        <v>Average</v>
      </c>
      <c r="P2016">
        <f ca="1">YEAR(TODAY())-Homes[[#This Row],[yr_built]]</f>
        <v>13</v>
      </c>
      <c r="Q2016">
        <v>1912</v>
      </c>
      <c r="R2016">
        <f ca="1">IF(Homes[[#This Row],[yr_renovated]]&gt;0, YEAR(TODAY())-Homes[[#This Row],[yr_renovated]], YEAR(TODAY())-Homes[[#This Row],[yr_built]])</f>
        <v>113</v>
      </c>
      <c r="S2016">
        <v>2</v>
      </c>
      <c r="T2016" s="2">
        <v>41817</v>
      </c>
      <c r="U2016" s="3">
        <v>2.5</v>
      </c>
      <c r="V2016" s="4">
        <f>IFERROR(Homes[[#This Row],[sqft_above]]+Homes[[#This Row],[sqft_basement]]," ")</f>
        <v>3060</v>
      </c>
      <c r="W2016" s="4">
        <v>6000</v>
      </c>
      <c r="X2016">
        <v>0</v>
      </c>
      <c r="Y2016">
        <v>0</v>
      </c>
      <c r="Z2016">
        <v>3</v>
      </c>
      <c r="AA2016" s="4">
        <v>3060</v>
      </c>
      <c r="AB2016" s="4">
        <v>0</v>
      </c>
      <c r="AC2016">
        <v>2012</v>
      </c>
      <c r="AD2016" t="s">
        <v>2143</v>
      </c>
      <c r="AE2016" t="s">
        <v>920</v>
      </c>
      <c r="AF2016" t="s">
        <v>921</v>
      </c>
    </row>
    <row r="2017" spans="1:32">
      <c r="A2017" t="str">
        <f>PROPER(TRIM(Homes[[#This Row],[street]]))</f>
        <v>224 26Th Ave E</v>
      </c>
      <c r="B2017" t="str">
        <f>PROPER(TRIM(Homes[[#This Row],[city]]))</f>
        <v>Seattle</v>
      </c>
      <c r="C2017" t="str">
        <f>_xlfn.TEXTBEFORE(Homes[[#This Row],[statezip]]," ")</f>
        <v>WA</v>
      </c>
      <c r="D2017" s="6" t="str">
        <f>_xlfn.TEXTAFTER(Homes[[#This Row],[statezip]]," ")</f>
        <v>98112</v>
      </c>
      <c r="E2017" s="1">
        <v>465000</v>
      </c>
      <c r="F2017">
        <v>2</v>
      </c>
      <c r="G2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17" s="3" t="str">
        <f>Homes[[#This Row],[bedrooms]] &amp; " bd | " &amp; TEXT(Homes[[#This Row],[bathrooms]],"0.##") &amp; " ba"</f>
        <v>2 bd | 2.75 ba</v>
      </c>
      <c r="I2017" s="4">
        <v>1430</v>
      </c>
      <c r="J2017" s="1">
        <f>IFERROR(Homes[[#This Row],[price]]/Homes[[#This Row],[sqft_living]]," ")</f>
        <v>325.17482517482517</v>
      </c>
      <c r="K2017" s="4">
        <f>IFERROR(Homes[[#This Row],[sqft_lot]]/43560," ")</f>
        <v>3.2713498622589529E-2</v>
      </c>
      <c r="L2017" t="str">
        <f>IF(Homes[[#This Row],[waterfront]]=1, "Yes","No")</f>
        <v>No</v>
      </c>
      <c r="M2017" s="4" t="str">
        <f>IF(Homes[[#This Row],[sqft_basement]]&gt;0, "Yes","No")</f>
        <v>Yes</v>
      </c>
      <c r="N2017" t="str">
        <f>CHOOSE(Homes[[#This Row],[view]]+1, "None","Fair","Good","Great","Excellent")</f>
        <v>None</v>
      </c>
      <c r="O2017" t="str">
        <f>CHOOSE(Homes[[#This Row],[condition]], "Poor","Fair","Average","Good","Excellent")</f>
        <v>Average</v>
      </c>
      <c r="P2017">
        <f ca="1">YEAR(TODAY())-Homes[[#This Row],[yr_built]]</f>
        <v>19</v>
      </c>
      <c r="Q2017">
        <v>0</v>
      </c>
      <c r="R2017">
        <f ca="1">IF(Homes[[#This Row],[yr_renovated]]&gt;0, YEAR(TODAY())-Homes[[#This Row],[yr_renovated]], YEAR(TODAY())-Homes[[#This Row],[yr_built]])</f>
        <v>19</v>
      </c>
      <c r="S2017">
        <v>2</v>
      </c>
      <c r="T2017" s="2">
        <v>41807</v>
      </c>
      <c r="U2017" s="3">
        <v>2.75</v>
      </c>
      <c r="V2017" s="4">
        <f>IFERROR(Homes[[#This Row],[sqft_above]]+Homes[[#This Row],[sqft_basement]]," ")</f>
        <v>1430</v>
      </c>
      <c r="W2017" s="4">
        <v>1425</v>
      </c>
      <c r="X2017">
        <v>0</v>
      </c>
      <c r="Y2017">
        <v>0</v>
      </c>
      <c r="Z2017">
        <v>3</v>
      </c>
      <c r="AA2017" s="4">
        <v>995</v>
      </c>
      <c r="AB2017" s="4">
        <v>435</v>
      </c>
      <c r="AC2017">
        <v>2006</v>
      </c>
      <c r="AD2017" t="s">
        <v>2144</v>
      </c>
      <c r="AE2017" t="s">
        <v>49</v>
      </c>
      <c r="AF2017" t="s">
        <v>64</v>
      </c>
    </row>
    <row r="2018" spans="1:32">
      <c r="A2018" t="str">
        <f>PROPER(TRIM(Homes[[#This Row],[street]]))</f>
        <v>2716 E Yesler Way</v>
      </c>
      <c r="B2018" t="str">
        <f>PROPER(TRIM(Homes[[#This Row],[city]]))</f>
        <v>Seattle</v>
      </c>
      <c r="C2018" t="str">
        <f>_xlfn.TEXTBEFORE(Homes[[#This Row],[statezip]]," ")</f>
        <v>WA</v>
      </c>
      <c r="D2018" s="6" t="str">
        <f>_xlfn.TEXTAFTER(Homes[[#This Row],[statezip]]," ")</f>
        <v>98122</v>
      </c>
      <c r="E2018" s="1">
        <v>465000</v>
      </c>
      <c r="F2018">
        <v>3</v>
      </c>
      <c r="G2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18" s="3" t="str">
        <f>Homes[[#This Row],[bedrooms]] &amp; " bd | " &amp; TEXT(Homes[[#This Row],[bathrooms]],"0.##") &amp; " ba"</f>
        <v>3 bd | 2.25 ba</v>
      </c>
      <c r="I2018" s="4">
        <v>1530</v>
      </c>
      <c r="J2018" s="1">
        <f>IFERROR(Homes[[#This Row],[price]]/Homes[[#This Row],[sqft_living]]," ")</f>
        <v>303.92156862745099</v>
      </c>
      <c r="K2018" s="4">
        <f>IFERROR(Homes[[#This Row],[sqft_lot]]/43560," ")</f>
        <v>2.8581267217630855E-2</v>
      </c>
      <c r="L2018" t="str">
        <f>IF(Homes[[#This Row],[waterfront]]=1, "Yes","No")</f>
        <v>No</v>
      </c>
      <c r="M2018" s="4" t="str">
        <f>IF(Homes[[#This Row],[sqft_basement]]&gt;0, "Yes","No")</f>
        <v>Yes</v>
      </c>
      <c r="N2018" t="str">
        <f>CHOOSE(Homes[[#This Row],[view]]+1, "None","Fair","Good","Great","Excellent")</f>
        <v>None</v>
      </c>
      <c r="O2018" t="str">
        <f>CHOOSE(Homes[[#This Row],[condition]], "Poor","Fair","Average","Good","Excellent")</f>
        <v>Average</v>
      </c>
      <c r="P2018">
        <f ca="1">YEAR(TODAY())-Homes[[#This Row],[yr_built]]</f>
        <v>11</v>
      </c>
      <c r="Q2018">
        <v>0</v>
      </c>
      <c r="R2018">
        <f ca="1">IF(Homes[[#This Row],[yr_renovated]]&gt;0, YEAR(TODAY())-Homes[[#This Row],[yr_renovated]], YEAR(TODAY())-Homes[[#This Row],[yr_built]])</f>
        <v>11</v>
      </c>
      <c r="S2018">
        <v>2</v>
      </c>
      <c r="T2018" s="2">
        <v>41795</v>
      </c>
      <c r="U2018" s="3">
        <v>2.25</v>
      </c>
      <c r="V2018" s="4">
        <f>IFERROR(Homes[[#This Row],[sqft_above]]+Homes[[#This Row],[sqft_basement]]," ")</f>
        <v>1530</v>
      </c>
      <c r="W2018" s="4">
        <v>1245</v>
      </c>
      <c r="X2018">
        <v>0</v>
      </c>
      <c r="Y2018">
        <v>0</v>
      </c>
      <c r="Z2018">
        <v>3</v>
      </c>
      <c r="AA2018" s="4">
        <v>1050</v>
      </c>
      <c r="AB2018" s="4">
        <v>480</v>
      </c>
      <c r="AC2018">
        <v>2014</v>
      </c>
      <c r="AD2018" t="s">
        <v>2145</v>
      </c>
      <c r="AE2018" t="s">
        <v>49</v>
      </c>
      <c r="AF2018" t="s">
        <v>302</v>
      </c>
    </row>
    <row r="2019" spans="1:32">
      <c r="A2019" t="str">
        <f>PROPER(TRIM(Homes[[#This Row],[street]]))</f>
        <v>2915 Nw 75Th St</v>
      </c>
      <c r="B2019" t="str">
        <f>PROPER(TRIM(Homes[[#This Row],[city]]))</f>
        <v>Seattle</v>
      </c>
      <c r="C2019" t="str">
        <f>_xlfn.TEXTBEFORE(Homes[[#This Row],[statezip]]," ")</f>
        <v>WA</v>
      </c>
      <c r="D2019" s="6" t="str">
        <f>_xlfn.TEXTAFTER(Homes[[#This Row],[statezip]]," ")</f>
        <v>98117</v>
      </c>
      <c r="E2019" s="1">
        <v>465000</v>
      </c>
      <c r="F2019">
        <v>3</v>
      </c>
      <c r="G2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19" s="3" t="str">
        <f>Homes[[#This Row],[bedrooms]] &amp; " bd | " &amp; TEXT(Homes[[#This Row],[bathrooms]],"0.##") &amp; " ba"</f>
        <v>3 bd | 1. ba</v>
      </c>
      <c r="I2019" s="4">
        <v>910</v>
      </c>
      <c r="J2019" s="1">
        <f>IFERROR(Homes[[#This Row],[price]]/Homes[[#This Row],[sqft_living]]," ")</f>
        <v>510.98901098901098</v>
      </c>
      <c r="K2019" s="4">
        <f>IFERROR(Homes[[#This Row],[sqft_lot]]/43560," ")</f>
        <v>0.10330578512396695</v>
      </c>
      <c r="L2019" t="str">
        <f>IF(Homes[[#This Row],[waterfront]]=1, "Yes","No")</f>
        <v>No</v>
      </c>
      <c r="M2019" s="4" t="str">
        <f>IF(Homes[[#This Row],[sqft_basement]]&gt;0, "Yes","No")</f>
        <v>No</v>
      </c>
      <c r="N2019" t="str">
        <f>CHOOSE(Homes[[#This Row],[view]]+1, "None","Fair","Good","Great","Excellent")</f>
        <v>None</v>
      </c>
      <c r="O2019" t="str">
        <f>CHOOSE(Homes[[#This Row],[condition]], "Poor","Fair","Average","Good","Excellent")</f>
        <v>Average</v>
      </c>
      <c r="P2019">
        <f ca="1">YEAR(TODAY())-Homes[[#This Row],[yr_built]]</f>
        <v>77</v>
      </c>
      <c r="Q2019">
        <v>1994</v>
      </c>
      <c r="R2019">
        <f ca="1">IF(Homes[[#This Row],[yr_renovated]]&gt;0, YEAR(TODAY())-Homes[[#This Row],[yr_renovated]], YEAR(TODAY())-Homes[[#This Row],[yr_built]])</f>
        <v>31</v>
      </c>
      <c r="S2019">
        <v>1</v>
      </c>
      <c r="T2019" s="2">
        <v>41794</v>
      </c>
      <c r="U2019" s="3">
        <v>1</v>
      </c>
      <c r="V2019" s="4">
        <f>IFERROR(Homes[[#This Row],[sqft_above]]+Homes[[#This Row],[sqft_basement]]," ")</f>
        <v>910</v>
      </c>
      <c r="W2019" s="4">
        <v>4500</v>
      </c>
      <c r="X2019">
        <v>0</v>
      </c>
      <c r="Y2019">
        <v>0</v>
      </c>
      <c r="Z2019">
        <v>3</v>
      </c>
      <c r="AA2019" s="4">
        <v>910</v>
      </c>
      <c r="AB2019" s="4">
        <v>0</v>
      </c>
      <c r="AC2019">
        <v>1948</v>
      </c>
      <c r="AD2019" t="s">
        <v>2146</v>
      </c>
      <c r="AE2019" t="s">
        <v>49</v>
      </c>
      <c r="AF2019" t="s">
        <v>204</v>
      </c>
    </row>
    <row r="2020" spans="1:32">
      <c r="A2020" t="str">
        <f>PROPER(TRIM(Homes[[#This Row],[street]]))</f>
        <v>3616 Ne 65Th St</v>
      </c>
      <c r="B2020" t="str">
        <f>PROPER(TRIM(Homes[[#This Row],[city]]))</f>
        <v>Seattle</v>
      </c>
      <c r="C2020" t="str">
        <f>_xlfn.TEXTBEFORE(Homes[[#This Row],[statezip]]," ")</f>
        <v>WA</v>
      </c>
      <c r="D2020" s="6" t="str">
        <f>_xlfn.TEXTAFTER(Homes[[#This Row],[statezip]]," ")</f>
        <v>98115</v>
      </c>
      <c r="E2020" s="1">
        <v>465000</v>
      </c>
      <c r="F2020">
        <v>3</v>
      </c>
      <c r="G2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20" s="3" t="str">
        <f>Homes[[#This Row],[bedrooms]] &amp; " bd | " &amp; TEXT(Homes[[#This Row],[bathrooms]],"0.##") &amp; " ba"</f>
        <v>3 bd | 1.5 ba</v>
      </c>
      <c r="I2020" s="4">
        <v>1270</v>
      </c>
      <c r="J2020" s="1">
        <f>IFERROR(Homes[[#This Row],[price]]/Homes[[#This Row],[sqft_living]]," ")</f>
        <v>366.14173228346459</v>
      </c>
      <c r="K2020" s="4">
        <f>IFERROR(Homes[[#This Row],[sqft_lot]]/43560," ")</f>
        <v>0.11735537190082644</v>
      </c>
      <c r="L2020" t="str">
        <f>IF(Homes[[#This Row],[waterfront]]=1, "Yes","No")</f>
        <v>No</v>
      </c>
      <c r="M2020" s="4" t="str">
        <f>IF(Homes[[#This Row],[sqft_basement]]&gt;0, "Yes","No")</f>
        <v>No</v>
      </c>
      <c r="N2020" t="str">
        <f>CHOOSE(Homes[[#This Row],[view]]+1, "None","Fair","Good","Great","Excellent")</f>
        <v>None</v>
      </c>
      <c r="O2020" t="str">
        <f>CHOOSE(Homes[[#This Row],[condition]], "Poor","Fair","Average","Good","Excellent")</f>
        <v>Average</v>
      </c>
      <c r="P2020">
        <f ca="1">YEAR(TODAY())-Homes[[#This Row],[yr_built]]</f>
        <v>75</v>
      </c>
      <c r="Q2020">
        <v>2005</v>
      </c>
      <c r="R2020">
        <f ca="1">IF(Homes[[#This Row],[yr_renovated]]&gt;0, YEAR(TODAY())-Homes[[#This Row],[yr_renovated]], YEAR(TODAY())-Homes[[#This Row],[yr_built]])</f>
        <v>20</v>
      </c>
      <c r="S2020">
        <v>1</v>
      </c>
      <c r="T2020" s="2">
        <v>41772</v>
      </c>
      <c r="U2020" s="3">
        <v>1.5</v>
      </c>
      <c r="V2020" s="4">
        <f>IFERROR(Homes[[#This Row],[sqft_above]]+Homes[[#This Row],[sqft_basement]]," ")</f>
        <v>1270</v>
      </c>
      <c r="W2020" s="4">
        <v>5112</v>
      </c>
      <c r="X2020">
        <v>0</v>
      </c>
      <c r="Y2020">
        <v>0</v>
      </c>
      <c r="Z2020">
        <v>3</v>
      </c>
      <c r="AA2020" s="4">
        <v>1270</v>
      </c>
      <c r="AB2020" s="4">
        <v>0</v>
      </c>
      <c r="AC2020">
        <v>1950</v>
      </c>
      <c r="AD2020" t="s">
        <v>2147</v>
      </c>
      <c r="AE2020" t="s">
        <v>49</v>
      </c>
      <c r="AF2020" t="s">
        <v>154</v>
      </c>
    </row>
    <row r="2021" spans="1:32">
      <c r="A2021" t="str">
        <f>PROPER(TRIM(Homes[[#This Row],[street]]))</f>
        <v>10424 12Th Ave Ne</v>
      </c>
      <c r="B2021" t="str">
        <f>PROPER(TRIM(Homes[[#This Row],[city]]))</f>
        <v>Seattle</v>
      </c>
      <c r="C2021" t="str">
        <f>_xlfn.TEXTBEFORE(Homes[[#This Row],[statezip]]," ")</f>
        <v>WA</v>
      </c>
      <c r="D2021" s="6" t="str">
        <f>_xlfn.TEXTAFTER(Homes[[#This Row],[statezip]]," ")</f>
        <v>98125</v>
      </c>
      <c r="E2021" s="1">
        <v>465000</v>
      </c>
      <c r="F2021">
        <v>4</v>
      </c>
      <c r="G2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1" s="3" t="str">
        <f>Homes[[#This Row],[bedrooms]] &amp; " bd | " &amp; TEXT(Homes[[#This Row],[bathrooms]],"0.##") &amp; " ba"</f>
        <v>4 bd | 1.75 ba</v>
      </c>
      <c r="I2021" s="4">
        <v>1470</v>
      </c>
      <c r="J2021" s="1">
        <f>IFERROR(Homes[[#This Row],[price]]/Homes[[#This Row],[sqft_living]]," ")</f>
        <v>316.32653061224488</v>
      </c>
      <c r="K2021" s="4">
        <f>IFERROR(Homes[[#This Row],[sqft_lot]]/43560," ")</f>
        <v>0.12281910009182737</v>
      </c>
      <c r="L2021" t="str">
        <f>IF(Homes[[#This Row],[waterfront]]=1, "Yes","No")</f>
        <v>No</v>
      </c>
      <c r="M2021" s="4" t="str">
        <f>IF(Homes[[#This Row],[sqft_basement]]&gt;0, "Yes","No")</f>
        <v>Yes</v>
      </c>
      <c r="N2021" t="str">
        <f>CHOOSE(Homes[[#This Row],[view]]+1, "None","Fair","Good","Great","Excellent")</f>
        <v>None</v>
      </c>
      <c r="O2021" t="str">
        <f>CHOOSE(Homes[[#This Row],[condition]], "Poor","Fair","Average","Good","Excellent")</f>
        <v>Average</v>
      </c>
      <c r="P2021">
        <f ca="1">YEAR(TODAY())-Homes[[#This Row],[yr_built]]</f>
        <v>70</v>
      </c>
      <c r="Q2021">
        <v>2005</v>
      </c>
      <c r="R2021">
        <f ca="1">IF(Homes[[#This Row],[yr_renovated]]&gt;0, YEAR(TODAY())-Homes[[#This Row],[yr_renovated]], YEAR(TODAY())-Homes[[#This Row],[yr_built]])</f>
        <v>20</v>
      </c>
      <c r="S2021">
        <v>1</v>
      </c>
      <c r="T2021" s="2">
        <v>41801</v>
      </c>
      <c r="U2021" s="3">
        <v>1.75</v>
      </c>
      <c r="V2021" s="4">
        <f>IFERROR(Homes[[#This Row],[sqft_above]]+Homes[[#This Row],[sqft_basement]]," ")</f>
        <v>1470</v>
      </c>
      <c r="W2021" s="4">
        <v>5350</v>
      </c>
      <c r="X2021">
        <v>0</v>
      </c>
      <c r="Y2021">
        <v>0</v>
      </c>
      <c r="Z2021">
        <v>3</v>
      </c>
      <c r="AA2021" s="4">
        <v>980</v>
      </c>
      <c r="AB2021" s="4">
        <v>490</v>
      </c>
      <c r="AC2021">
        <v>1955</v>
      </c>
      <c r="AD2021" t="s">
        <v>2148</v>
      </c>
      <c r="AE2021" t="s">
        <v>49</v>
      </c>
      <c r="AF2021" t="s">
        <v>150</v>
      </c>
    </row>
    <row r="2022" spans="1:32">
      <c r="A2022" t="str">
        <f>PROPER(TRIM(Homes[[#This Row],[street]]))</f>
        <v>12215 Dayton Ave N</v>
      </c>
      <c r="B2022" t="str">
        <f>PROPER(TRIM(Homes[[#This Row],[city]]))</f>
        <v>Seattle</v>
      </c>
      <c r="C2022" t="str">
        <f>_xlfn.TEXTBEFORE(Homes[[#This Row],[statezip]]," ")</f>
        <v>WA</v>
      </c>
      <c r="D2022" s="6" t="str">
        <f>_xlfn.TEXTAFTER(Homes[[#This Row],[statezip]]," ")</f>
        <v>98133</v>
      </c>
      <c r="E2022" s="1">
        <v>465000</v>
      </c>
      <c r="F2022">
        <v>3</v>
      </c>
      <c r="G2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2" s="3" t="str">
        <f>Homes[[#This Row],[bedrooms]] &amp; " bd | " &amp; TEXT(Homes[[#This Row],[bathrooms]],"0.##") &amp; " ba"</f>
        <v>3 bd | 1.75 ba</v>
      </c>
      <c r="I2022" s="4">
        <v>1410</v>
      </c>
      <c r="J2022" s="1">
        <f>IFERROR(Homes[[#This Row],[price]]/Homes[[#This Row],[sqft_living]]," ")</f>
        <v>329.78723404255317</v>
      </c>
      <c r="K2022" s="4">
        <f>IFERROR(Homes[[#This Row],[sqft_lot]]/43560," ")</f>
        <v>0.15808080808080807</v>
      </c>
      <c r="L2022" t="str">
        <f>IF(Homes[[#This Row],[waterfront]]=1, "Yes","No")</f>
        <v>No</v>
      </c>
      <c r="M2022" s="4" t="str">
        <f>IF(Homes[[#This Row],[sqft_basement]]&gt;0, "Yes","No")</f>
        <v>No</v>
      </c>
      <c r="N2022" t="str">
        <f>CHOOSE(Homes[[#This Row],[view]]+1, "None","Fair","Good","Great","Excellent")</f>
        <v>None</v>
      </c>
      <c r="O2022" t="str">
        <f>CHOOSE(Homes[[#This Row],[condition]], "Poor","Fair","Average","Good","Excellent")</f>
        <v>Average</v>
      </c>
      <c r="P2022">
        <f ca="1">YEAR(TODAY())-Homes[[#This Row],[yr_built]]</f>
        <v>101</v>
      </c>
      <c r="Q2022">
        <v>2013</v>
      </c>
      <c r="R2022">
        <f ca="1">IF(Homes[[#This Row],[yr_renovated]]&gt;0, YEAR(TODAY())-Homes[[#This Row],[yr_renovated]], YEAR(TODAY())-Homes[[#This Row],[yr_built]])</f>
        <v>12</v>
      </c>
      <c r="S2022">
        <v>1</v>
      </c>
      <c r="T2022" s="2">
        <v>41774</v>
      </c>
      <c r="U2022" s="3">
        <v>1.75</v>
      </c>
      <c r="V2022" s="4">
        <f>IFERROR(Homes[[#This Row],[sqft_above]]+Homes[[#This Row],[sqft_basement]]," ")</f>
        <v>1410</v>
      </c>
      <c r="W2022" s="4">
        <v>6886</v>
      </c>
      <c r="X2022">
        <v>0</v>
      </c>
      <c r="Y2022">
        <v>0</v>
      </c>
      <c r="Z2022">
        <v>3</v>
      </c>
      <c r="AA2022" s="4">
        <v>1410</v>
      </c>
      <c r="AB2022" s="4">
        <v>0</v>
      </c>
      <c r="AC2022">
        <v>1924</v>
      </c>
      <c r="AD2022" t="s">
        <v>2149</v>
      </c>
      <c r="AE2022" t="s">
        <v>49</v>
      </c>
      <c r="AF2022" t="s">
        <v>987</v>
      </c>
    </row>
    <row r="2023" spans="1:32">
      <c r="A2023" t="str">
        <f>PROPER(TRIM(Homes[[#This Row],[street]]))</f>
        <v>16135 Densmore Ave N</v>
      </c>
      <c r="B2023" t="str">
        <f>PROPER(TRIM(Homes[[#This Row],[city]]))</f>
        <v>Shoreline</v>
      </c>
      <c r="C2023" t="str">
        <f>_xlfn.TEXTBEFORE(Homes[[#This Row],[statezip]]," ")</f>
        <v>WA</v>
      </c>
      <c r="D2023" s="6" t="str">
        <f>_xlfn.TEXTAFTER(Homes[[#This Row],[statezip]]," ")</f>
        <v>98133</v>
      </c>
      <c r="E2023" s="1">
        <v>465000</v>
      </c>
      <c r="F2023">
        <v>4</v>
      </c>
      <c r="G2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23" s="3" t="str">
        <f>Homes[[#This Row],[bedrooms]] &amp; " bd | " &amp; TEXT(Homes[[#This Row],[bathrooms]],"0.##") &amp; " ba"</f>
        <v>4 bd | 2.5 ba</v>
      </c>
      <c r="I2023" s="4">
        <v>2090</v>
      </c>
      <c r="J2023" s="1">
        <f>IFERROR(Homes[[#This Row],[price]]/Homes[[#This Row],[sqft_living]]," ")</f>
        <v>222.48803827751198</v>
      </c>
      <c r="K2023" s="4">
        <f>IFERROR(Homes[[#This Row],[sqft_lot]]/43560," ")</f>
        <v>0.22272727272727272</v>
      </c>
      <c r="L2023" t="str">
        <f>IF(Homes[[#This Row],[waterfront]]=1, "Yes","No")</f>
        <v>No</v>
      </c>
      <c r="M2023" s="4" t="str">
        <f>IF(Homes[[#This Row],[sqft_basement]]&gt;0, "Yes","No")</f>
        <v>Yes</v>
      </c>
      <c r="N2023" t="str">
        <f>CHOOSE(Homes[[#This Row],[view]]+1, "None","Fair","Good","Great","Excellent")</f>
        <v>None</v>
      </c>
      <c r="O2023" t="str">
        <f>CHOOSE(Homes[[#This Row],[condition]], "Poor","Fair","Average","Good","Excellent")</f>
        <v>Excellent</v>
      </c>
      <c r="P2023">
        <f ca="1">YEAR(TODAY())-Homes[[#This Row],[yr_built]]</f>
        <v>60</v>
      </c>
      <c r="Q2023">
        <v>0</v>
      </c>
      <c r="R2023">
        <f ca="1">IF(Homes[[#This Row],[yr_renovated]]&gt;0, YEAR(TODAY())-Homes[[#This Row],[yr_renovated]], YEAR(TODAY())-Homes[[#This Row],[yr_built]])</f>
        <v>60</v>
      </c>
      <c r="S2023">
        <v>1</v>
      </c>
      <c r="T2023" s="2">
        <v>41801</v>
      </c>
      <c r="U2023" s="3">
        <v>2.5</v>
      </c>
      <c r="V2023" s="4">
        <f>IFERROR(Homes[[#This Row],[sqft_above]]+Homes[[#This Row],[sqft_basement]]," ")</f>
        <v>2090</v>
      </c>
      <c r="W2023" s="4">
        <v>9702</v>
      </c>
      <c r="X2023">
        <v>0</v>
      </c>
      <c r="Y2023">
        <v>0</v>
      </c>
      <c r="Z2023">
        <v>5</v>
      </c>
      <c r="AA2023" s="4">
        <v>1320</v>
      </c>
      <c r="AB2023" s="4">
        <v>770</v>
      </c>
      <c r="AC2023">
        <v>1965</v>
      </c>
      <c r="AD2023" t="s">
        <v>2150</v>
      </c>
      <c r="AE2023" t="s">
        <v>100</v>
      </c>
      <c r="AF2023" t="s">
        <v>987</v>
      </c>
    </row>
    <row r="2024" spans="1:32">
      <c r="A2024" t="str">
        <f>PROPER(TRIM(Homes[[#This Row],[street]]))</f>
        <v>15812 182Nd Ave Ne</v>
      </c>
      <c r="B2024" t="str">
        <f>PROPER(TRIM(Homes[[#This Row],[city]]))</f>
        <v>Woodinville</v>
      </c>
      <c r="C2024" t="str">
        <f>_xlfn.TEXTBEFORE(Homes[[#This Row],[statezip]]," ")</f>
        <v>WA</v>
      </c>
      <c r="D2024" s="6" t="str">
        <f>_xlfn.TEXTAFTER(Homes[[#This Row],[statezip]]," ")</f>
        <v>98072</v>
      </c>
      <c r="E2024" s="1">
        <v>465000</v>
      </c>
      <c r="F2024">
        <v>4</v>
      </c>
      <c r="G2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24" s="3" t="str">
        <f>Homes[[#This Row],[bedrooms]] &amp; " bd | " &amp; TEXT(Homes[[#This Row],[bathrooms]],"0.##") &amp; " ba"</f>
        <v>4 bd | 2.25 ba</v>
      </c>
      <c r="I2024" s="4">
        <v>1820</v>
      </c>
      <c r="J2024" s="1">
        <f>IFERROR(Homes[[#This Row],[price]]/Homes[[#This Row],[sqft_living]]," ")</f>
        <v>255.49450549450549</v>
      </c>
      <c r="K2024" s="4">
        <f>IFERROR(Homes[[#This Row],[sqft_lot]]/43560," ")</f>
        <v>0.46714876033057851</v>
      </c>
      <c r="L2024" t="str">
        <f>IF(Homes[[#This Row],[waterfront]]=1, "Yes","No")</f>
        <v>No</v>
      </c>
      <c r="M2024" s="4" t="str">
        <f>IF(Homes[[#This Row],[sqft_basement]]&gt;0, "Yes","No")</f>
        <v>Yes</v>
      </c>
      <c r="N2024" t="str">
        <f>CHOOSE(Homes[[#This Row],[view]]+1, "None","Fair","Good","Great","Excellent")</f>
        <v>None</v>
      </c>
      <c r="O2024" t="str">
        <f>CHOOSE(Homes[[#This Row],[condition]], "Poor","Fair","Average","Good","Excellent")</f>
        <v>Excellent</v>
      </c>
      <c r="P2024">
        <f ca="1">YEAR(TODAY())-Homes[[#This Row],[yr_built]]</f>
        <v>48</v>
      </c>
      <c r="Q2024">
        <v>0</v>
      </c>
      <c r="R2024">
        <f ca="1">IF(Homes[[#This Row],[yr_renovated]]&gt;0, YEAR(TODAY())-Homes[[#This Row],[yr_renovated]], YEAR(TODAY())-Homes[[#This Row],[yr_built]])</f>
        <v>48</v>
      </c>
      <c r="S2024">
        <v>1</v>
      </c>
      <c r="T2024" s="2">
        <v>41789</v>
      </c>
      <c r="U2024" s="3">
        <v>2.25</v>
      </c>
      <c r="V2024" s="4">
        <f>IFERROR(Homes[[#This Row],[sqft_above]]+Homes[[#This Row],[sqft_basement]]," ")</f>
        <v>1820</v>
      </c>
      <c r="W2024" s="4">
        <v>20349</v>
      </c>
      <c r="X2024">
        <v>0</v>
      </c>
      <c r="Y2024">
        <v>0</v>
      </c>
      <c r="Z2024">
        <v>5</v>
      </c>
      <c r="AA2024" s="4">
        <v>1340</v>
      </c>
      <c r="AB2024" s="4">
        <v>480</v>
      </c>
      <c r="AC2024">
        <v>1977</v>
      </c>
      <c r="AD2024" t="s">
        <v>2151</v>
      </c>
      <c r="AE2024" t="s">
        <v>120</v>
      </c>
      <c r="AF2024" t="s">
        <v>275</v>
      </c>
    </row>
    <row r="2025" spans="1:32">
      <c r="A2025" t="str">
        <f>PROPER(TRIM(Homes[[#This Row],[street]]))</f>
        <v>14008 81St Ave Ne</v>
      </c>
      <c r="B2025" t="str">
        <f>PROPER(TRIM(Homes[[#This Row],[city]]))</f>
        <v>Kirkland</v>
      </c>
      <c r="C2025" t="str">
        <f>_xlfn.TEXTBEFORE(Homes[[#This Row],[statezip]]," ")</f>
        <v>WA</v>
      </c>
      <c r="D2025" s="6" t="str">
        <f>_xlfn.TEXTAFTER(Homes[[#This Row],[statezip]]," ")</f>
        <v>98034</v>
      </c>
      <c r="E2025" s="1">
        <v>464900</v>
      </c>
      <c r="F2025">
        <v>4</v>
      </c>
      <c r="G2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25" s="3" t="str">
        <f>Homes[[#This Row],[bedrooms]] &amp; " bd | " &amp; TEXT(Homes[[#This Row],[bathrooms]],"0.##") &amp; " ba"</f>
        <v>4 bd | 2.25 ba</v>
      </c>
      <c r="I2025" s="4">
        <v>2020</v>
      </c>
      <c r="J2025" s="1">
        <f>IFERROR(Homes[[#This Row],[price]]/Homes[[#This Row],[sqft_living]]," ")</f>
        <v>230.14851485148515</v>
      </c>
      <c r="K2025" s="4">
        <f>IFERROR(Homes[[#This Row],[sqft_lot]]/43560," ")</f>
        <v>0.1933884297520661</v>
      </c>
      <c r="L2025" t="str">
        <f>IF(Homes[[#This Row],[waterfront]]=1, "Yes","No")</f>
        <v>No</v>
      </c>
      <c r="M2025" s="4" t="str">
        <f>IF(Homes[[#This Row],[sqft_basement]]&gt;0, "Yes","No")</f>
        <v>Yes</v>
      </c>
      <c r="N2025" t="str">
        <f>CHOOSE(Homes[[#This Row],[view]]+1, "None","Fair","Good","Great","Excellent")</f>
        <v>None</v>
      </c>
      <c r="O2025" t="str">
        <f>CHOOSE(Homes[[#This Row],[condition]], "Poor","Fair","Average","Good","Excellent")</f>
        <v>Good</v>
      </c>
      <c r="P2025">
        <f ca="1">YEAR(TODAY())-Homes[[#This Row],[yr_built]]</f>
        <v>46</v>
      </c>
      <c r="Q2025">
        <v>0</v>
      </c>
      <c r="R2025">
        <f ca="1">IF(Homes[[#This Row],[yr_renovated]]&gt;0, YEAR(TODAY())-Homes[[#This Row],[yr_renovated]], YEAR(TODAY())-Homes[[#This Row],[yr_built]])</f>
        <v>46</v>
      </c>
      <c r="S2025">
        <v>1</v>
      </c>
      <c r="T2025" s="2">
        <v>41817</v>
      </c>
      <c r="U2025" s="3">
        <v>2.25</v>
      </c>
      <c r="V2025" s="4">
        <f>IFERROR(Homes[[#This Row],[sqft_above]]+Homes[[#This Row],[sqft_basement]]," ")</f>
        <v>2020</v>
      </c>
      <c r="W2025" s="4">
        <v>8424</v>
      </c>
      <c r="X2025">
        <v>0</v>
      </c>
      <c r="Y2025">
        <v>0</v>
      </c>
      <c r="Z2025">
        <v>4</v>
      </c>
      <c r="AA2025" s="4">
        <v>1380</v>
      </c>
      <c r="AB2025" s="4">
        <v>640</v>
      </c>
      <c r="AC2025">
        <v>1979</v>
      </c>
      <c r="AD2025" t="s">
        <v>2152</v>
      </c>
      <c r="AE2025" t="s">
        <v>46</v>
      </c>
      <c r="AF2025" t="s">
        <v>47</v>
      </c>
    </row>
    <row r="2026" spans="1:32">
      <c r="A2026" t="str">
        <f>PROPER(TRIM(Homes[[#This Row],[street]]))</f>
        <v>2423 11Th Ave W</v>
      </c>
      <c r="B2026" t="str">
        <f>PROPER(TRIM(Homes[[#This Row],[city]]))</f>
        <v>Seattle</v>
      </c>
      <c r="C2026" t="str">
        <f>_xlfn.TEXTBEFORE(Homes[[#This Row],[statezip]]," ")</f>
        <v>WA</v>
      </c>
      <c r="D2026" s="6" t="str">
        <f>_xlfn.TEXTAFTER(Homes[[#This Row],[statezip]]," ")</f>
        <v>98119</v>
      </c>
      <c r="E2026" s="1">
        <v>464600</v>
      </c>
      <c r="F2026">
        <v>2</v>
      </c>
      <c r="G2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26" s="3" t="str">
        <f>Homes[[#This Row],[bedrooms]] &amp; " bd | " &amp; TEXT(Homes[[#This Row],[bathrooms]],"0.##") &amp; " ba"</f>
        <v>2 bd | 1. ba</v>
      </c>
      <c r="I2026" s="4">
        <v>840</v>
      </c>
      <c r="J2026" s="1">
        <f>IFERROR(Homes[[#This Row],[price]]/Homes[[#This Row],[sqft_living]]," ")</f>
        <v>553.09523809523807</v>
      </c>
      <c r="K2026" s="4">
        <f>IFERROR(Homes[[#This Row],[sqft_lot]]/43560," ")</f>
        <v>7.8053259871441696E-2</v>
      </c>
      <c r="L2026" t="str">
        <f>IF(Homes[[#This Row],[waterfront]]=1, "Yes","No")</f>
        <v>No</v>
      </c>
      <c r="M2026" s="4" t="str">
        <f>IF(Homes[[#This Row],[sqft_basement]]&gt;0, "Yes","No")</f>
        <v>No</v>
      </c>
      <c r="N2026" t="str">
        <f>CHOOSE(Homes[[#This Row],[view]]+1, "None","Fair","Good","Great","Excellent")</f>
        <v>Good</v>
      </c>
      <c r="O2026" t="str">
        <f>CHOOSE(Homes[[#This Row],[condition]], "Poor","Fair","Average","Good","Excellent")</f>
        <v>Good</v>
      </c>
      <c r="P2026">
        <f ca="1">YEAR(TODAY())-Homes[[#This Row],[yr_built]]</f>
        <v>101</v>
      </c>
      <c r="Q2026">
        <v>0</v>
      </c>
      <c r="R2026">
        <f ca="1">IF(Homes[[#This Row],[yr_renovated]]&gt;0, YEAR(TODAY())-Homes[[#This Row],[yr_renovated]], YEAR(TODAY())-Homes[[#This Row],[yr_built]])</f>
        <v>101</v>
      </c>
      <c r="S2026">
        <v>1</v>
      </c>
      <c r="T2026" s="2">
        <v>41819</v>
      </c>
      <c r="U2026" s="3">
        <v>1</v>
      </c>
      <c r="V2026" s="4">
        <f>IFERROR(Homes[[#This Row],[sqft_above]]+Homes[[#This Row],[sqft_basement]]," ")</f>
        <v>840</v>
      </c>
      <c r="W2026" s="4">
        <v>3400</v>
      </c>
      <c r="X2026">
        <v>0</v>
      </c>
      <c r="Y2026">
        <v>2</v>
      </c>
      <c r="Z2026">
        <v>4</v>
      </c>
      <c r="AA2026" s="4">
        <v>840</v>
      </c>
      <c r="AB2026" s="4">
        <v>0</v>
      </c>
      <c r="AC2026">
        <v>1924</v>
      </c>
      <c r="AD2026" t="s">
        <v>2153</v>
      </c>
      <c r="AE2026" t="s">
        <v>49</v>
      </c>
      <c r="AF2026" t="s">
        <v>68</v>
      </c>
    </row>
    <row r="2027" spans="1:32">
      <c r="A2027" t="str">
        <f>PROPER(TRIM(Homes[[#This Row],[street]]))</f>
        <v>6617 Beveridge Pl Sw</v>
      </c>
      <c r="B2027" t="str">
        <f>PROPER(TRIM(Homes[[#This Row],[city]]))</f>
        <v>Seattle</v>
      </c>
      <c r="C2027" t="str">
        <f>_xlfn.TEXTBEFORE(Homes[[#This Row],[statezip]]," ")</f>
        <v>WA</v>
      </c>
      <c r="D2027" s="6" t="str">
        <f>_xlfn.TEXTAFTER(Homes[[#This Row],[statezip]]," ")</f>
        <v>98136</v>
      </c>
      <c r="E2027" s="1">
        <v>464600</v>
      </c>
      <c r="F2027">
        <v>3</v>
      </c>
      <c r="G2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7" s="3" t="str">
        <f>Homes[[#This Row],[bedrooms]] &amp; " bd | " &amp; TEXT(Homes[[#This Row],[bathrooms]],"0.##") &amp; " ba"</f>
        <v>3 bd | 1.75 ba</v>
      </c>
      <c r="I2027" s="4">
        <v>1120</v>
      </c>
      <c r="J2027" s="1">
        <f>IFERROR(Homes[[#This Row],[price]]/Homes[[#This Row],[sqft_living]]," ")</f>
        <v>414.82142857142856</v>
      </c>
      <c r="K2027" s="4">
        <f>IFERROR(Homes[[#This Row],[sqft_lot]]/43560," ")</f>
        <v>0.12626262626262627</v>
      </c>
      <c r="L2027" t="str">
        <f>IF(Homes[[#This Row],[waterfront]]=1, "Yes","No")</f>
        <v>No</v>
      </c>
      <c r="M2027" s="4" t="str">
        <f>IF(Homes[[#This Row],[sqft_basement]]&gt;0, "Yes","No")</f>
        <v>No</v>
      </c>
      <c r="N2027" t="str">
        <f>CHOOSE(Homes[[#This Row],[view]]+1, "None","Fair","Good","Great","Excellent")</f>
        <v>None</v>
      </c>
      <c r="O2027" t="str">
        <f>CHOOSE(Homes[[#This Row],[condition]], "Poor","Fair","Average","Good","Excellent")</f>
        <v>Good</v>
      </c>
      <c r="P2027">
        <f ca="1">YEAR(TODAY())-Homes[[#This Row],[yr_built]]</f>
        <v>100</v>
      </c>
      <c r="Q2027">
        <v>1968</v>
      </c>
      <c r="R2027">
        <f ca="1">IF(Homes[[#This Row],[yr_renovated]]&gt;0, YEAR(TODAY())-Homes[[#This Row],[yr_renovated]], YEAR(TODAY())-Homes[[#This Row],[yr_built]])</f>
        <v>57</v>
      </c>
      <c r="S2027">
        <v>1.5</v>
      </c>
      <c r="T2027" s="2">
        <v>41782</v>
      </c>
      <c r="U2027" s="3">
        <v>1.75</v>
      </c>
      <c r="V2027" s="4">
        <f>IFERROR(Homes[[#This Row],[sqft_above]]+Homes[[#This Row],[sqft_basement]]," ")</f>
        <v>1120</v>
      </c>
      <c r="W2027" s="4">
        <v>5500</v>
      </c>
      <c r="X2027">
        <v>0</v>
      </c>
      <c r="Y2027">
        <v>0</v>
      </c>
      <c r="Z2027">
        <v>4</v>
      </c>
      <c r="AA2027" s="4">
        <v>1120</v>
      </c>
      <c r="AB2027" s="4">
        <v>0</v>
      </c>
      <c r="AC2027">
        <v>1925</v>
      </c>
      <c r="AD2027" t="s">
        <v>2154</v>
      </c>
      <c r="AE2027" t="s">
        <v>49</v>
      </c>
      <c r="AF2027" t="s">
        <v>298</v>
      </c>
    </row>
    <row r="2028" spans="1:32">
      <c r="A2028" t="str">
        <f>PROPER(TRIM(Homes[[#This Row],[street]]))</f>
        <v>12227 Se 55Th Pl</v>
      </c>
      <c r="B2028" t="str">
        <f>PROPER(TRIM(Homes[[#This Row],[city]]))</f>
        <v>Bellevue</v>
      </c>
      <c r="C2028" t="str">
        <f>_xlfn.TEXTBEFORE(Homes[[#This Row],[statezip]]," ")</f>
        <v>WA</v>
      </c>
      <c r="D2028" s="6" t="str">
        <f>_xlfn.TEXTAFTER(Homes[[#This Row],[statezip]]," ")</f>
        <v>98006</v>
      </c>
      <c r="E2028" s="1">
        <v>464500</v>
      </c>
      <c r="F2028">
        <v>3</v>
      </c>
      <c r="G2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28" s="3" t="str">
        <f>Homes[[#This Row],[bedrooms]] &amp; " bd | " &amp; TEXT(Homes[[#This Row],[bathrooms]],"0.##") &amp; " ba"</f>
        <v>3 bd | 1.75 ba</v>
      </c>
      <c r="I2028" s="4">
        <v>1150</v>
      </c>
      <c r="J2028" s="1">
        <f>IFERROR(Homes[[#This Row],[price]]/Homes[[#This Row],[sqft_living]]," ")</f>
        <v>403.91304347826087</v>
      </c>
      <c r="K2028" s="4">
        <f>IFERROR(Homes[[#This Row],[sqft_lot]]/43560," ")</f>
        <v>0.24026629935720845</v>
      </c>
      <c r="L2028" t="str">
        <f>IF(Homes[[#This Row],[waterfront]]=1, "Yes","No")</f>
        <v>No</v>
      </c>
      <c r="M2028" s="4" t="str">
        <f>IF(Homes[[#This Row],[sqft_basement]]&gt;0, "Yes","No")</f>
        <v>No</v>
      </c>
      <c r="N2028" t="str">
        <f>CHOOSE(Homes[[#This Row],[view]]+1, "None","Fair","Good","Great","Excellent")</f>
        <v>None</v>
      </c>
      <c r="O2028" t="str">
        <f>CHOOSE(Homes[[#This Row],[condition]], "Poor","Fair","Average","Good","Excellent")</f>
        <v>Excellent</v>
      </c>
      <c r="P2028">
        <f ca="1">YEAR(TODAY())-Homes[[#This Row],[yr_built]]</f>
        <v>66</v>
      </c>
      <c r="Q2028">
        <v>0</v>
      </c>
      <c r="R2028">
        <f ca="1">IF(Homes[[#This Row],[yr_renovated]]&gt;0, YEAR(TODAY())-Homes[[#This Row],[yr_renovated]], YEAR(TODAY())-Homes[[#This Row],[yr_built]])</f>
        <v>66</v>
      </c>
      <c r="S2028">
        <v>1</v>
      </c>
      <c r="T2028" s="2">
        <v>41814</v>
      </c>
      <c r="U2028" s="3">
        <v>1.75</v>
      </c>
      <c r="V2028" s="4">
        <f>IFERROR(Homes[[#This Row],[sqft_above]]+Homes[[#This Row],[sqft_basement]]," ")</f>
        <v>1150</v>
      </c>
      <c r="W2028" s="4">
        <v>10466</v>
      </c>
      <c r="X2028">
        <v>0</v>
      </c>
      <c r="Y2028">
        <v>0</v>
      </c>
      <c r="Z2028">
        <v>5</v>
      </c>
      <c r="AA2028" s="4">
        <v>1150</v>
      </c>
      <c r="AB2028" s="4">
        <v>0</v>
      </c>
      <c r="AC2028">
        <v>1959</v>
      </c>
      <c r="AD2028" t="s">
        <v>2155</v>
      </c>
      <c r="AE2028" t="s">
        <v>33</v>
      </c>
      <c r="AF2028" t="s">
        <v>91</v>
      </c>
    </row>
    <row r="2029" spans="1:32">
      <c r="A2029" t="str">
        <f>PROPER(TRIM(Homes[[#This Row],[street]]))</f>
        <v>5055 Ne 23Rd St</v>
      </c>
      <c r="B2029" t="str">
        <f>PROPER(TRIM(Homes[[#This Row],[city]]))</f>
        <v>Renton</v>
      </c>
      <c r="C2029" t="str">
        <f>_xlfn.TEXTBEFORE(Homes[[#This Row],[statezip]]," ")</f>
        <v>WA</v>
      </c>
      <c r="D2029" s="6" t="str">
        <f>_xlfn.TEXTAFTER(Homes[[#This Row],[statezip]]," ")</f>
        <v>98059</v>
      </c>
      <c r="E2029" s="1">
        <v>464000</v>
      </c>
      <c r="F2029">
        <v>4</v>
      </c>
      <c r="G2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29" s="3" t="str">
        <f>Homes[[#This Row],[bedrooms]] &amp; " bd | " &amp; TEXT(Homes[[#This Row],[bathrooms]],"0.##") &amp; " ba"</f>
        <v>4 bd | 2.5 ba</v>
      </c>
      <c r="I2029" s="4">
        <v>2180</v>
      </c>
      <c r="J2029" s="1">
        <f>IFERROR(Homes[[#This Row],[price]]/Homes[[#This Row],[sqft_living]]," ")</f>
        <v>212.8440366972477</v>
      </c>
      <c r="K2029" s="4">
        <f>IFERROR(Homes[[#This Row],[sqft_lot]]/43560," ")</f>
        <v>0.16535812672176309</v>
      </c>
      <c r="L2029" t="str">
        <f>IF(Homes[[#This Row],[waterfront]]=1, "Yes","No")</f>
        <v>No</v>
      </c>
      <c r="M2029" s="4" t="str">
        <f>IF(Homes[[#This Row],[sqft_basement]]&gt;0, "Yes","No")</f>
        <v>No</v>
      </c>
      <c r="N2029" t="str">
        <f>CHOOSE(Homes[[#This Row],[view]]+1, "None","Fair","Good","Great","Excellent")</f>
        <v>None</v>
      </c>
      <c r="O2029" t="str">
        <f>CHOOSE(Homes[[#This Row],[condition]], "Poor","Fair","Average","Good","Excellent")</f>
        <v>Good</v>
      </c>
      <c r="P2029">
        <f ca="1">YEAR(TODAY())-Homes[[#This Row],[yr_built]]</f>
        <v>36</v>
      </c>
      <c r="Q2029">
        <v>0</v>
      </c>
      <c r="R2029">
        <f ca="1">IF(Homes[[#This Row],[yr_renovated]]&gt;0, YEAR(TODAY())-Homes[[#This Row],[yr_renovated]], YEAR(TODAY())-Homes[[#This Row],[yr_built]])</f>
        <v>36</v>
      </c>
      <c r="S2029">
        <v>2</v>
      </c>
      <c r="T2029" s="2">
        <v>41801</v>
      </c>
      <c r="U2029" s="3">
        <v>2.5</v>
      </c>
      <c r="V2029" s="4">
        <f>IFERROR(Homes[[#This Row],[sqft_above]]+Homes[[#This Row],[sqft_basement]]," ")</f>
        <v>2180</v>
      </c>
      <c r="W2029" s="4">
        <v>7203</v>
      </c>
      <c r="X2029">
        <v>0</v>
      </c>
      <c r="Y2029">
        <v>0</v>
      </c>
      <c r="Z2029">
        <v>4</v>
      </c>
      <c r="AA2029" s="4">
        <v>2180</v>
      </c>
      <c r="AB2029" s="4">
        <v>0</v>
      </c>
      <c r="AC2029">
        <v>1989</v>
      </c>
      <c r="AD2029" t="s">
        <v>2156</v>
      </c>
      <c r="AE2029" t="s">
        <v>319</v>
      </c>
      <c r="AF2029" t="s">
        <v>282</v>
      </c>
    </row>
    <row r="2030" spans="1:32">
      <c r="A2030" t="str">
        <f>PROPER(TRIM(Homes[[#This Row],[street]]))</f>
        <v>316 35Th Ave</v>
      </c>
      <c r="B2030" t="str">
        <f>PROPER(TRIM(Homes[[#This Row],[city]]))</f>
        <v>Seattle</v>
      </c>
      <c r="C2030" t="str">
        <f>_xlfn.TEXTBEFORE(Homes[[#This Row],[statezip]]," ")</f>
        <v>WA</v>
      </c>
      <c r="D2030" s="6" t="str">
        <f>_xlfn.TEXTAFTER(Homes[[#This Row],[statezip]]," ")</f>
        <v>98122</v>
      </c>
      <c r="E2030" s="1">
        <v>464000</v>
      </c>
      <c r="F2030">
        <v>3</v>
      </c>
      <c r="G2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30" s="3" t="str">
        <f>Homes[[#This Row],[bedrooms]] &amp; " bd | " &amp; TEXT(Homes[[#This Row],[bathrooms]],"0.##") &amp; " ba"</f>
        <v>3 bd | 1. ba</v>
      </c>
      <c r="I2030" s="4">
        <v>1320</v>
      </c>
      <c r="J2030" s="1">
        <f>IFERROR(Homes[[#This Row],[price]]/Homes[[#This Row],[sqft_living]]," ")</f>
        <v>351.5151515151515</v>
      </c>
      <c r="K2030" s="4">
        <f>IFERROR(Homes[[#This Row],[sqft_lot]]/43560," ")</f>
        <v>8.321854912764004E-2</v>
      </c>
      <c r="L2030" t="str">
        <f>IF(Homes[[#This Row],[waterfront]]=1, "Yes","No")</f>
        <v>No</v>
      </c>
      <c r="M2030" s="4" t="str">
        <f>IF(Homes[[#This Row],[sqft_basement]]&gt;0, "Yes","No")</f>
        <v>No</v>
      </c>
      <c r="N2030" t="str">
        <f>CHOOSE(Homes[[#This Row],[view]]+1, "None","Fair","Good","Great","Excellent")</f>
        <v>None</v>
      </c>
      <c r="O2030" t="str">
        <f>CHOOSE(Homes[[#This Row],[condition]], "Poor","Fair","Average","Good","Excellent")</f>
        <v>Average</v>
      </c>
      <c r="P2030">
        <f ca="1">YEAR(TODAY())-Homes[[#This Row],[yr_built]]</f>
        <v>125</v>
      </c>
      <c r="Q2030">
        <v>2005</v>
      </c>
      <c r="R2030">
        <f ca="1">IF(Homes[[#This Row],[yr_renovated]]&gt;0, YEAR(TODAY())-Homes[[#This Row],[yr_renovated]], YEAR(TODAY())-Homes[[#This Row],[yr_built]])</f>
        <v>20</v>
      </c>
      <c r="S2030">
        <v>2</v>
      </c>
      <c r="T2030" s="2">
        <v>41809</v>
      </c>
      <c r="U2030" s="3">
        <v>1</v>
      </c>
      <c r="V2030" s="4">
        <f>IFERROR(Homes[[#This Row],[sqft_above]]+Homes[[#This Row],[sqft_basement]]," ")</f>
        <v>1320</v>
      </c>
      <c r="W2030" s="4">
        <v>3625</v>
      </c>
      <c r="X2030">
        <v>0</v>
      </c>
      <c r="Y2030">
        <v>0</v>
      </c>
      <c r="Z2030">
        <v>3</v>
      </c>
      <c r="AA2030" s="4">
        <v>1320</v>
      </c>
      <c r="AB2030" s="4">
        <v>0</v>
      </c>
      <c r="AC2030">
        <v>1900</v>
      </c>
      <c r="AD2030" t="s">
        <v>2157</v>
      </c>
      <c r="AE2030" t="s">
        <v>49</v>
      </c>
      <c r="AF2030" t="s">
        <v>302</v>
      </c>
    </row>
    <row r="2031" spans="1:32">
      <c r="A2031" t="str">
        <f>PROPER(TRIM(Homes[[#This Row],[street]]))</f>
        <v>14700 Burke Ave N</v>
      </c>
      <c r="B2031" t="str">
        <f>PROPER(TRIM(Homes[[#This Row],[city]]))</f>
        <v>Shoreline</v>
      </c>
      <c r="C2031" t="str">
        <f>_xlfn.TEXTBEFORE(Homes[[#This Row],[statezip]]," ")</f>
        <v>WA</v>
      </c>
      <c r="D2031" s="6" t="str">
        <f>_xlfn.TEXTAFTER(Homes[[#This Row],[statezip]]," ")</f>
        <v>98133</v>
      </c>
      <c r="E2031" s="1">
        <v>464000</v>
      </c>
      <c r="F2031">
        <v>5</v>
      </c>
      <c r="G2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31" s="3" t="str">
        <f>Homes[[#This Row],[bedrooms]] &amp; " bd | " &amp; TEXT(Homes[[#This Row],[bathrooms]],"0.##") &amp; " ba"</f>
        <v>5 bd | 2.5 ba</v>
      </c>
      <c r="I2031" s="4">
        <v>3400</v>
      </c>
      <c r="J2031" s="1">
        <f>IFERROR(Homes[[#This Row],[price]]/Homes[[#This Row],[sqft_living]]," ")</f>
        <v>136.47058823529412</v>
      </c>
      <c r="K2031" s="4">
        <f>IFERROR(Homes[[#This Row],[sqft_lot]]/43560," ")</f>
        <v>0.2059228650137741</v>
      </c>
      <c r="L2031" t="str">
        <f>IF(Homes[[#This Row],[waterfront]]=1, "Yes","No")</f>
        <v>No</v>
      </c>
      <c r="M2031" s="4" t="str">
        <f>IF(Homes[[#This Row],[sqft_basement]]&gt;0, "Yes","No")</f>
        <v>Yes</v>
      </c>
      <c r="N2031" t="str">
        <f>CHOOSE(Homes[[#This Row],[view]]+1, "None","Fair","Good","Great","Excellent")</f>
        <v>None</v>
      </c>
      <c r="O2031" t="str">
        <f>CHOOSE(Homes[[#This Row],[condition]], "Poor","Fair","Average","Good","Excellent")</f>
        <v>Good</v>
      </c>
      <c r="P2031">
        <f ca="1">YEAR(TODAY())-Homes[[#This Row],[yr_built]]</f>
        <v>66</v>
      </c>
      <c r="Q2031">
        <v>0</v>
      </c>
      <c r="R2031">
        <f ca="1">IF(Homes[[#This Row],[yr_renovated]]&gt;0, YEAR(TODAY())-Homes[[#This Row],[yr_renovated]], YEAR(TODAY())-Homes[[#This Row],[yr_built]])</f>
        <v>66</v>
      </c>
      <c r="S2031">
        <v>1</v>
      </c>
      <c r="T2031" s="2">
        <v>41772</v>
      </c>
      <c r="U2031" s="3">
        <v>2.5</v>
      </c>
      <c r="V2031" s="4">
        <f>IFERROR(Homes[[#This Row],[sqft_above]]+Homes[[#This Row],[sqft_basement]]," ")</f>
        <v>3400</v>
      </c>
      <c r="W2031" s="4">
        <v>8970</v>
      </c>
      <c r="X2031">
        <v>0</v>
      </c>
      <c r="Y2031">
        <v>0</v>
      </c>
      <c r="Z2031">
        <v>4</v>
      </c>
      <c r="AA2031" s="4">
        <v>1700</v>
      </c>
      <c r="AB2031" s="4">
        <v>1700</v>
      </c>
      <c r="AC2031">
        <v>1959</v>
      </c>
      <c r="AD2031" t="s">
        <v>2158</v>
      </c>
      <c r="AE2031" t="s">
        <v>100</v>
      </c>
      <c r="AF2031" t="s">
        <v>987</v>
      </c>
    </row>
    <row r="2032" spans="1:32">
      <c r="A2032" t="str">
        <f>PROPER(TRIM(Homes[[#This Row],[street]]))</f>
        <v>14926 Ne 202Nd St</v>
      </c>
      <c r="B2032" t="str">
        <f>PROPER(TRIM(Homes[[#This Row],[city]]))</f>
        <v>Woodinville</v>
      </c>
      <c r="C2032" t="str">
        <f>_xlfn.TEXTBEFORE(Homes[[#This Row],[statezip]]," ")</f>
        <v>WA</v>
      </c>
      <c r="D2032" s="6" t="str">
        <f>_xlfn.TEXTAFTER(Homes[[#This Row],[statezip]]," ")</f>
        <v>98072</v>
      </c>
      <c r="E2032" s="1">
        <v>464000</v>
      </c>
      <c r="F2032">
        <v>3</v>
      </c>
      <c r="G2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2" s="3" t="str">
        <f>Homes[[#This Row],[bedrooms]] &amp; " bd | " &amp; TEXT(Homes[[#This Row],[bathrooms]],"0.##") &amp; " ba"</f>
        <v>3 bd | 1.75 ba</v>
      </c>
      <c r="I2032" s="4">
        <v>1630</v>
      </c>
      <c r="J2032" s="1">
        <f>IFERROR(Homes[[#This Row],[price]]/Homes[[#This Row],[sqft_living]]," ")</f>
        <v>284.66257668711654</v>
      </c>
      <c r="K2032" s="4">
        <f>IFERROR(Homes[[#This Row],[sqft_lot]]/43560," ")</f>
        <v>0.65656565656565657</v>
      </c>
      <c r="L2032" t="str">
        <f>IF(Homes[[#This Row],[waterfront]]=1, "Yes","No")</f>
        <v>No</v>
      </c>
      <c r="M2032" s="4" t="str">
        <f>IF(Homes[[#This Row],[sqft_basement]]&gt;0, "Yes","No")</f>
        <v>No</v>
      </c>
      <c r="N2032" t="str">
        <f>CHOOSE(Homes[[#This Row],[view]]+1, "None","Fair","Good","Great","Excellent")</f>
        <v>None</v>
      </c>
      <c r="O2032" t="str">
        <f>CHOOSE(Homes[[#This Row],[condition]], "Poor","Fair","Average","Good","Excellent")</f>
        <v>Average</v>
      </c>
      <c r="P2032">
        <f ca="1">YEAR(TODAY())-Homes[[#This Row],[yr_built]]</f>
        <v>58</v>
      </c>
      <c r="Q2032">
        <v>2011</v>
      </c>
      <c r="R2032">
        <f ca="1">IF(Homes[[#This Row],[yr_renovated]]&gt;0, YEAR(TODAY())-Homes[[#This Row],[yr_renovated]], YEAR(TODAY())-Homes[[#This Row],[yr_built]])</f>
        <v>14</v>
      </c>
      <c r="S2032">
        <v>1</v>
      </c>
      <c r="T2032" s="2">
        <v>41778</v>
      </c>
      <c r="U2032" s="3">
        <v>1.75</v>
      </c>
      <c r="V2032" s="4">
        <f>IFERROR(Homes[[#This Row],[sqft_above]]+Homes[[#This Row],[sqft_basement]]," ")</f>
        <v>1630</v>
      </c>
      <c r="W2032" s="4">
        <v>28600</v>
      </c>
      <c r="X2032">
        <v>0</v>
      </c>
      <c r="Y2032">
        <v>0</v>
      </c>
      <c r="Z2032">
        <v>3</v>
      </c>
      <c r="AA2032" s="4">
        <v>1630</v>
      </c>
      <c r="AB2032" s="4">
        <v>0</v>
      </c>
      <c r="AC2032">
        <v>1967</v>
      </c>
      <c r="AD2032" t="s">
        <v>2159</v>
      </c>
      <c r="AE2032" t="s">
        <v>120</v>
      </c>
      <c r="AF2032" t="s">
        <v>275</v>
      </c>
    </row>
    <row r="2033" spans="1:32">
      <c r="A2033" t="str">
        <f>PROPER(TRIM(Homes[[#This Row],[street]]))</f>
        <v>12812 130Th Ct Ne</v>
      </c>
      <c r="B2033" t="str">
        <f>PROPER(TRIM(Homes[[#This Row],[city]]))</f>
        <v>Kirkland</v>
      </c>
      <c r="C2033" t="str">
        <f>_xlfn.TEXTBEFORE(Homes[[#This Row],[statezip]]," ")</f>
        <v>WA</v>
      </c>
      <c r="D2033" s="6" t="str">
        <f>_xlfn.TEXTAFTER(Homes[[#This Row],[statezip]]," ")</f>
        <v>98034</v>
      </c>
      <c r="E2033" s="1">
        <v>463000</v>
      </c>
      <c r="F2033">
        <v>4</v>
      </c>
      <c r="G2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33" s="3" t="str">
        <f>Homes[[#This Row],[bedrooms]] &amp; " bd | " &amp; TEXT(Homes[[#This Row],[bathrooms]],"0.##") &amp; " ba"</f>
        <v>4 bd | 2.5 ba</v>
      </c>
      <c r="I2033" s="4">
        <v>1980</v>
      </c>
      <c r="J2033" s="1">
        <f>IFERROR(Homes[[#This Row],[price]]/Homes[[#This Row],[sqft_living]]," ")</f>
        <v>233.83838383838383</v>
      </c>
      <c r="K2033" s="4">
        <f>IFERROR(Homes[[#This Row],[sqft_lot]]/43560," ")</f>
        <v>0.15289256198347106</v>
      </c>
      <c r="L2033" t="str">
        <f>IF(Homes[[#This Row],[waterfront]]=1, "Yes","No")</f>
        <v>No</v>
      </c>
      <c r="M2033" s="4" t="str">
        <f>IF(Homes[[#This Row],[sqft_basement]]&gt;0, "Yes","No")</f>
        <v>No</v>
      </c>
      <c r="N2033" t="str">
        <f>CHOOSE(Homes[[#This Row],[view]]+1, "None","Fair","Good","Great","Excellent")</f>
        <v>None</v>
      </c>
      <c r="O2033" t="str">
        <f>CHOOSE(Homes[[#This Row],[condition]], "Poor","Fair","Average","Good","Excellent")</f>
        <v>Good</v>
      </c>
      <c r="P2033">
        <f ca="1">YEAR(TODAY())-Homes[[#This Row],[yr_built]]</f>
        <v>51</v>
      </c>
      <c r="Q2033">
        <v>0</v>
      </c>
      <c r="R2033">
        <f ca="1">IF(Homes[[#This Row],[yr_renovated]]&gt;0, YEAR(TODAY())-Homes[[#This Row],[yr_renovated]], YEAR(TODAY())-Homes[[#This Row],[yr_built]])</f>
        <v>51</v>
      </c>
      <c r="S2033">
        <v>2</v>
      </c>
      <c r="T2033" s="2">
        <v>41829</v>
      </c>
      <c r="U2033" s="3">
        <v>2.5</v>
      </c>
      <c r="V2033" s="4">
        <f>IFERROR(Homes[[#This Row],[sqft_above]]+Homes[[#This Row],[sqft_basement]]," ")</f>
        <v>1980</v>
      </c>
      <c r="W2033" s="4">
        <v>6660</v>
      </c>
      <c r="X2033">
        <v>0</v>
      </c>
      <c r="Y2033">
        <v>0</v>
      </c>
      <c r="Z2033">
        <v>4</v>
      </c>
      <c r="AA2033" s="4">
        <v>1980</v>
      </c>
      <c r="AB2033" s="4">
        <v>0</v>
      </c>
      <c r="AC2033">
        <v>1974</v>
      </c>
      <c r="AD2033" t="s">
        <v>2160</v>
      </c>
      <c r="AE2033" t="s">
        <v>46</v>
      </c>
      <c r="AF2033" t="s">
        <v>47</v>
      </c>
    </row>
    <row r="2034" spans="1:32">
      <c r="A2034" t="str">
        <f>PROPER(TRIM(Homes[[#This Row],[street]]))</f>
        <v>4 151St Pl Ne</v>
      </c>
      <c r="B2034" t="str">
        <f>PROPER(TRIM(Homes[[#This Row],[city]]))</f>
        <v>Bellevue</v>
      </c>
      <c r="C2034" t="str">
        <f>_xlfn.TEXTBEFORE(Homes[[#This Row],[statezip]]," ")</f>
        <v>WA</v>
      </c>
      <c r="D2034" s="6" t="str">
        <f>_xlfn.TEXTAFTER(Homes[[#This Row],[statezip]]," ")</f>
        <v>98007</v>
      </c>
      <c r="E2034" s="1">
        <v>462000</v>
      </c>
      <c r="F2034">
        <v>5</v>
      </c>
      <c r="G2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4" s="3" t="str">
        <f>Homes[[#This Row],[bedrooms]] &amp; " bd | " &amp; TEXT(Homes[[#This Row],[bathrooms]],"0.##") &amp; " ba"</f>
        <v>5 bd | 1.75 ba</v>
      </c>
      <c r="I2034" s="4">
        <v>1250</v>
      </c>
      <c r="J2034" s="1">
        <f>IFERROR(Homes[[#This Row],[price]]/Homes[[#This Row],[sqft_living]]," ")</f>
        <v>369.6</v>
      </c>
      <c r="K2034" s="4">
        <f>IFERROR(Homes[[#This Row],[sqft_lot]]/43560," ")</f>
        <v>0.24173553719008264</v>
      </c>
      <c r="L2034" t="str">
        <f>IF(Homes[[#This Row],[waterfront]]=1, "Yes","No")</f>
        <v>No</v>
      </c>
      <c r="M2034" s="4" t="str">
        <f>IF(Homes[[#This Row],[sqft_basement]]&gt;0, "Yes","No")</f>
        <v>No</v>
      </c>
      <c r="N2034" t="str">
        <f>CHOOSE(Homes[[#This Row],[view]]+1, "None","Fair","Good","Great","Excellent")</f>
        <v>None</v>
      </c>
      <c r="O2034" t="str">
        <f>CHOOSE(Homes[[#This Row],[condition]], "Poor","Fair","Average","Good","Excellent")</f>
        <v>Good</v>
      </c>
      <c r="P2034">
        <f ca="1">YEAR(TODAY())-Homes[[#This Row],[yr_built]]</f>
        <v>59</v>
      </c>
      <c r="Q2034">
        <v>0</v>
      </c>
      <c r="R2034">
        <f ca="1">IF(Homes[[#This Row],[yr_renovated]]&gt;0, YEAR(TODAY())-Homes[[#This Row],[yr_renovated]], YEAR(TODAY())-Homes[[#This Row],[yr_built]])</f>
        <v>59</v>
      </c>
      <c r="S2034">
        <v>1</v>
      </c>
      <c r="T2034" s="2">
        <v>41778</v>
      </c>
      <c r="U2034" s="3">
        <v>1.75</v>
      </c>
      <c r="V2034" s="4">
        <f>IFERROR(Homes[[#This Row],[sqft_above]]+Homes[[#This Row],[sqft_basement]]," ")</f>
        <v>1250</v>
      </c>
      <c r="W2034" s="4">
        <v>10530</v>
      </c>
      <c r="X2034">
        <v>0</v>
      </c>
      <c r="Y2034">
        <v>0</v>
      </c>
      <c r="Z2034">
        <v>4</v>
      </c>
      <c r="AA2034" s="4">
        <v>1250</v>
      </c>
      <c r="AB2034" s="4">
        <v>0</v>
      </c>
      <c r="AC2034">
        <v>1966</v>
      </c>
      <c r="AD2034" t="s">
        <v>2161</v>
      </c>
      <c r="AE2034" t="s">
        <v>33</v>
      </c>
      <c r="AF2034" t="s">
        <v>264</v>
      </c>
    </row>
    <row r="2035" spans="1:32">
      <c r="A2035" t="str">
        <f>PROPER(TRIM(Homes[[#This Row],[street]]))</f>
        <v>3474 Wells Ave S</v>
      </c>
      <c r="B2035" t="str">
        <f>PROPER(TRIM(Homes[[#This Row],[city]]))</f>
        <v>Renton</v>
      </c>
      <c r="C2035" t="str">
        <f>_xlfn.TEXTBEFORE(Homes[[#This Row],[statezip]]," ")</f>
        <v>WA</v>
      </c>
      <c r="D2035" s="6" t="str">
        <f>_xlfn.TEXTAFTER(Homes[[#This Row],[statezip]]," ")</f>
        <v>98055</v>
      </c>
      <c r="E2035" s="1">
        <v>462000</v>
      </c>
      <c r="F2035">
        <v>4</v>
      </c>
      <c r="G2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35" s="3" t="str">
        <f>Homes[[#This Row],[bedrooms]] &amp; " bd | " &amp; TEXT(Homes[[#This Row],[bathrooms]],"0.##") &amp; " ba"</f>
        <v>4 bd | 2.5 ba</v>
      </c>
      <c r="I2035" s="4">
        <v>3070</v>
      </c>
      <c r="J2035" s="1">
        <f>IFERROR(Homes[[#This Row],[price]]/Homes[[#This Row],[sqft_living]]," ")</f>
        <v>150.48859934853419</v>
      </c>
      <c r="K2035" s="4">
        <f>IFERROR(Homes[[#This Row],[sqft_lot]]/43560," ")</f>
        <v>0.14765840220385676</v>
      </c>
      <c r="L2035" t="str">
        <f>IF(Homes[[#This Row],[waterfront]]=1, "Yes","No")</f>
        <v>No</v>
      </c>
      <c r="M2035" s="4" t="str">
        <f>IF(Homes[[#This Row],[sqft_basement]]&gt;0, "Yes","No")</f>
        <v>No</v>
      </c>
      <c r="N2035" t="str">
        <f>CHOOSE(Homes[[#This Row],[view]]+1, "None","Fair","Good","Great","Excellent")</f>
        <v>None</v>
      </c>
      <c r="O2035" t="str">
        <f>CHOOSE(Homes[[#This Row],[condition]], "Poor","Fair","Average","Good","Excellent")</f>
        <v>Average</v>
      </c>
      <c r="P2035">
        <f ca="1">YEAR(TODAY())-Homes[[#This Row],[yr_built]]</f>
        <v>19</v>
      </c>
      <c r="Q2035">
        <v>0</v>
      </c>
      <c r="R2035">
        <f ca="1">IF(Homes[[#This Row],[yr_renovated]]&gt;0, YEAR(TODAY())-Homes[[#This Row],[yr_renovated]], YEAR(TODAY())-Homes[[#This Row],[yr_built]])</f>
        <v>19</v>
      </c>
      <c r="S2035">
        <v>2</v>
      </c>
      <c r="T2035" s="2">
        <v>41797</v>
      </c>
      <c r="U2035" s="3">
        <v>2.5</v>
      </c>
      <c r="V2035" s="4">
        <f>IFERROR(Homes[[#This Row],[sqft_above]]+Homes[[#This Row],[sqft_basement]]," ")</f>
        <v>3070</v>
      </c>
      <c r="W2035" s="4">
        <v>6432</v>
      </c>
      <c r="X2035">
        <v>0</v>
      </c>
      <c r="Y2035">
        <v>0</v>
      </c>
      <c r="Z2035">
        <v>3</v>
      </c>
      <c r="AA2035" s="4">
        <v>3070</v>
      </c>
      <c r="AB2035" s="4">
        <v>0</v>
      </c>
      <c r="AC2035">
        <v>2006</v>
      </c>
      <c r="AD2035" t="s">
        <v>2162</v>
      </c>
      <c r="AE2035" t="s">
        <v>319</v>
      </c>
      <c r="AF2035" t="s">
        <v>1614</v>
      </c>
    </row>
    <row r="2036" spans="1:32">
      <c r="A2036" t="str">
        <f>PROPER(TRIM(Homes[[#This Row],[street]]))</f>
        <v>825 Ne 63Rd St</v>
      </c>
      <c r="B2036" t="str">
        <f>PROPER(TRIM(Homes[[#This Row],[city]]))</f>
        <v>Seattle</v>
      </c>
      <c r="C2036" t="str">
        <f>_xlfn.TEXTBEFORE(Homes[[#This Row],[statezip]]," ")</f>
        <v>WA</v>
      </c>
      <c r="D2036" s="6" t="str">
        <f>_xlfn.TEXTAFTER(Homes[[#This Row],[statezip]]," ")</f>
        <v>98115</v>
      </c>
      <c r="E2036" s="1">
        <v>462000</v>
      </c>
      <c r="F2036">
        <v>3</v>
      </c>
      <c r="G2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6" s="3" t="str">
        <f>Homes[[#This Row],[bedrooms]] &amp; " bd | " &amp; TEXT(Homes[[#This Row],[bathrooms]],"0.##") &amp; " ba"</f>
        <v>3 bd | 1.75 ba</v>
      </c>
      <c r="I2036" s="4">
        <v>1300</v>
      </c>
      <c r="J2036" s="1">
        <f>IFERROR(Homes[[#This Row],[price]]/Homes[[#This Row],[sqft_living]]," ")</f>
        <v>355.38461538461536</v>
      </c>
      <c r="K2036" s="4">
        <f>IFERROR(Homes[[#This Row],[sqft_lot]]/43560," ")</f>
        <v>5.9228650137741048E-2</v>
      </c>
      <c r="L2036" t="str">
        <f>IF(Homes[[#This Row],[waterfront]]=1, "Yes","No")</f>
        <v>No</v>
      </c>
      <c r="M2036" s="4" t="str">
        <f>IF(Homes[[#This Row],[sqft_basement]]&gt;0, "Yes","No")</f>
        <v>Yes</v>
      </c>
      <c r="N2036" t="str">
        <f>CHOOSE(Homes[[#This Row],[view]]+1, "None","Fair","Good","Great","Excellent")</f>
        <v>None</v>
      </c>
      <c r="O2036" t="str">
        <f>CHOOSE(Homes[[#This Row],[condition]], "Poor","Fair","Average","Good","Excellent")</f>
        <v>Excellent</v>
      </c>
      <c r="P2036">
        <f ca="1">YEAR(TODAY())-Homes[[#This Row],[yr_built]]</f>
        <v>106</v>
      </c>
      <c r="Q2036">
        <v>1934</v>
      </c>
      <c r="R2036">
        <f ca="1">IF(Homes[[#This Row],[yr_renovated]]&gt;0, YEAR(TODAY())-Homes[[#This Row],[yr_renovated]], YEAR(TODAY())-Homes[[#This Row],[yr_built]])</f>
        <v>91</v>
      </c>
      <c r="S2036">
        <v>1</v>
      </c>
      <c r="T2036" s="2">
        <v>41782</v>
      </c>
      <c r="U2036" s="3">
        <v>1.75</v>
      </c>
      <c r="V2036" s="4">
        <f>IFERROR(Homes[[#This Row],[sqft_above]]+Homes[[#This Row],[sqft_basement]]," ")</f>
        <v>1300</v>
      </c>
      <c r="W2036" s="4">
        <v>2580</v>
      </c>
      <c r="X2036">
        <v>0</v>
      </c>
      <c r="Y2036">
        <v>0</v>
      </c>
      <c r="Z2036">
        <v>5</v>
      </c>
      <c r="AA2036" s="4">
        <v>820</v>
      </c>
      <c r="AB2036" s="4">
        <v>480</v>
      </c>
      <c r="AC2036">
        <v>1919</v>
      </c>
      <c r="AD2036" t="s">
        <v>2163</v>
      </c>
      <c r="AE2036" t="s">
        <v>49</v>
      </c>
      <c r="AF2036" t="s">
        <v>154</v>
      </c>
    </row>
    <row r="2037" spans="1:32">
      <c r="A2037" t="str">
        <f>PROPER(TRIM(Homes[[#This Row],[street]]))</f>
        <v>5151 S Othello St</v>
      </c>
      <c r="B2037" t="str">
        <f>PROPER(TRIM(Homes[[#This Row],[city]]))</f>
        <v>Seattle</v>
      </c>
      <c r="C2037" t="str">
        <f>_xlfn.TEXTBEFORE(Homes[[#This Row],[statezip]]," ")</f>
        <v>WA</v>
      </c>
      <c r="D2037" s="6" t="str">
        <f>_xlfn.TEXTAFTER(Homes[[#This Row],[statezip]]," ")</f>
        <v>98118</v>
      </c>
      <c r="E2037" s="1">
        <v>462000</v>
      </c>
      <c r="F2037">
        <v>3</v>
      </c>
      <c r="G2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37" s="3" t="str">
        <f>Homes[[#This Row],[bedrooms]] &amp; " bd | " &amp; TEXT(Homes[[#This Row],[bathrooms]],"0.##") &amp; " ba"</f>
        <v>3 bd | 1.5 ba</v>
      </c>
      <c r="I2037" s="4">
        <v>1710</v>
      </c>
      <c r="J2037" s="1">
        <f>IFERROR(Homes[[#This Row],[price]]/Homes[[#This Row],[sqft_living]]," ")</f>
        <v>270.17543859649123</v>
      </c>
      <c r="K2037" s="4">
        <f>IFERROR(Homes[[#This Row],[sqft_lot]]/43560," ")</f>
        <v>0.10330578512396695</v>
      </c>
      <c r="L2037" t="str">
        <f>IF(Homes[[#This Row],[waterfront]]=1, "Yes","No")</f>
        <v>No</v>
      </c>
      <c r="M2037" s="4" t="str">
        <f>IF(Homes[[#This Row],[sqft_basement]]&gt;0, "Yes","No")</f>
        <v>Yes</v>
      </c>
      <c r="N2037" t="str">
        <f>CHOOSE(Homes[[#This Row],[view]]+1, "None","Fair","Good","Great","Excellent")</f>
        <v>None</v>
      </c>
      <c r="O2037" t="str">
        <f>CHOOSE(Homes[[#This Row],[condition]], "Poor","Fair","Average","Good","Excellent")</f>
        <v>Average</v>
      </c>
      <c r="P2037">
        <f ca="1">YEAR(TODAY())-Homes[[#This Row],[yr_built]]</f>
        <v>97</v>
      </c>
      <c r="Q2037">
        <v>1954</v>
      </c>
      <c r="R2037">
        <f ca="1">IF(Homes[[#This Row],[yr_renovated]]&gt;0, YEAR(TODAY())-Homes[[#This Row],[yr_renovated]], YEAR(TODAY())-Homes[[#This Row],[yr_built]])</f>
        <v>71</v>
      </c>
      <c r="S2037">
        <v>1.5</v>
      </c>
      <c r="T2037" s="2">
        <v>41778</v>
      </c>
      <c r="U2037" s="3">
        <v>1.5</v>
      </c>
      <c r="V2037" s="4">
        <f>IFERROR(Homes[[#This Row],[sqft_above]]+Homes[[#This Row],[sqft_basement]]," ")</f>
        <v>1710</v>
      </c>
      <c r="W2037" s="4">
        <v>4500</v>
      </c>
      <c r="X2037">
        <v>0</v>
      </c>
      <c r="Y2037">
        <v>0</v>
      </c>
      <c r="Z2037">
        <v>3</v>
      </c>
      <c r="AA2037" s="4">
        <v>1410</v>
      </c>
      <c r="AB2037" s="4">
        <v>300</v>
      </c>
      <c r="AC2037">
        <v>1928</v>
      </c>
      <c r="AD2037" t="s">
        <v>2164</v>
      </c>
      <c r="AE2037" t="s">
        <v>49</v>
      </c>
      <c r="AF2037" t="s">
        <v>229</v>
      </c>
    </row>
    <row r="2038" spans="1:32">
      <c r="A2038" t="str">
        <f>PROPER(TRIM(Homes[[#This Row],[street]]))</f>
        <v>13017 Ne 100Th St</v>
      </c>
      <c r="B2038" t="str">
        <f>PROPER(TRIM(Homes[[#This Row],[city]]))</f>
        <v>Kirkland</v>
      </c>
      <c r="C2038" t="str">
        <f>_xlfn.TEXTBEFORE(Homes[[#This Row],[statezip]]," ")</f>
        <v>WA</v>
      </c>
      <c r="D2038" s="6" t="str">
        <f>_xlfn.TEXTAFTER(Homes[[#This Row],[statezip]]," ")</f>
        <v>98033</v>
      </c>
      <c r="E2038" s="1">
        <v>461000</v>
      </c>
      <c r="F2038">
        <v>3</v>
      </c>
      <c r="G20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38" s="3" t="str">
        <f>Homes[[#This Row],[bedrooms]] &amp; " bd | " &amp; TEXT(Homes[[#This Row],[bathrooms]],"0.##") &amp; " ba"</f>
        <v>3 bd | 1.75 ba</v>
      </c>
      <c r="I2038" s="4">
        <v>3600</v>
      </c>
      <c r="J2038" s="1">
        <f>IFERROR(Homes[[#This Row],[price]]/Homes[[#This Row],[sqft_living]]," ")</f>
        <v>128.05555555555554</v>
      </c>
      <c r="K2038" s="4">
        <f>IFERROR(Homes[[#This Row],[sqft_lot]]/43560," ")</f>
        <v>0.19894398530762167</v>
      </c>
      <c r="L2038" t="str">
        <f>IF(Homes[[#This Row],[waterfront]]=1, "Yes","No")</f>
        <v>No</v>
      </c>
      <c r="M2038" s="4" t="str">
        <f>IF(Homes[[#This Row],[sqft_basement]]&gt;0, "Yes","No")</f>
        <v>Yes</v>
      </c>
      <c r="N2038" t="str">
        <f>CHOOSE(Homes[[#This Row],[view]]+1, "None","Fair","Good","Great","Excellent")</f>
        <v>None</v>
      </c>
      <c r="O2038" t="str">
        <f>CHOOSE(Homes[[#This Row],[condition]], "Poor","Fair","Average","Good","Excellent")</f>
        <v>Good</v>
      </c>
      <c r="P2038">
        <f ca="1">YEAR(TODAY())-Homes[[#This Row],[yr_built]]</f>
        <v>77</v>
      </c>
      <c r="Q2038">
        <v>0</v>
      </c>
      <c r="R2038">
        <f ca="1">IF(Homes[[#This Row],[yr_renovated]]&gt;0, YEAR(TODAY())-Homes[[#This Row],[yr_renovated]], YEAR(TODAY())-Homes[[#This Row],[yr_built]])</f>
        <v>77</v>
      </c>
      <c r="S2038">
        <v>2</v>
      </c>
      <c r="T2038" s="2">
        <v>41820</v>
      </c>
      <c r="U2038" s="3">
        <v>1.75</v>
      </c>
      <c r="V2038" s="4">
        <f>IFERROR(Homes[[#This Row],[sqft_above]]+Homes[[#This Row],[sqft_basement]]," ")</f>
        <v>3600</v>
      </c>
      <c r="W2038" s="4">
        <v>8666</v>
      </c>
      <c r="X2038">
        <v>0</v>
      </c>
      <c r="Y2038">
        <v>0</v>
      </c>
      <c r="Z2038">
        <v>4</v>
      </c>
      <c r="AA2038" s="4">
        <v>2400</v>
      </c>
      <c r="AB2038" s="4">
        <v>1200</v>
      </c>
      <c r="AC2038">
        <v>1948</v>
      </c>
      <c r="AD2038" t="s">
        <v>2165</v>
      </c>
      <c r="AE2038" t="s">
        <v>46</v>
      </c>
      <c r="AF2038" t="s">
        <v>55</v>
      </c>
    </row>
    <row r="2039" spans="1:32">
      <c r="A2039" t="str">
        <f>PROPER(TRIM(Homes[[#This Row],[street]]))</f>
        <v>3419 Meadow Ave N</v>
      </c>
      <c r="B2039" t="str">
        <f>PROPER(TRIM(Homes[[#This Row],[city]]))</f>
        <v>Renton</v>
      </c>
      <c r="C2039" t="str">
        <f>_xlfn.TEXTBEFORE(Homes[[#This Row],[statezip]]," ")</f>
        <v>WA</v>
      </c>
      <c r="D2039" s="6" t="str">
        <f>_xlfn.TEXTAFTER(Homes[[#This Row],[statezip]]," ")</f>
        <v>98056</v>
      </c>
      <c r="E2039" s="1">
        <v>461000</v>
      </c>
      <c r="F2039">
        <v>3</v>
      </c>
      <c r="G20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039" s="3" t="str">
        <f>Homes[[#This Row],[bedrooms]] &amp; " bd | " &amp; TEXT(Homes[[#This Row],[bathrooms]],"0.##") &amp; " ba"</f>
        <v>3 bd | 3.25 ba</v>
      </c>
      <c r="I2039" s="4">
        <v>2770</v>
      </c>
      <c r="J2039" s="1">
        <f>IFERROR(Homes[[#This Row],[price]]/Homes[[#This Row],[sqft_living]]," ")</f>
        <v>166.4259927797834</v>
      </c>
      <c r="K2039" s="4">
        <f>IFERROR(Homes[[#This Row],[sqft_lot]]/43560," ")</f>
        <v>0.1441230486685032</v>
      </c>
      <c r="L2039" t="str">
        <f>IF(Homes[[#This Row],[waterfront]]=1, "Yes","No")</f>
        <v>No</v>
      </c>
      <c r="M2039" s="4" t="str">
        <f>IF(Homes[[#This Row],[sqft_basement]]&gt;0, "Yes","No")</f>
        <v>Yes</v>
      </c>
      <c r="N2039" t="str">
        <f>CHOOSE(Homes[[#This Row],[view]]+1, "None","Fair","Good","Great","Excellent")</f>
        <v>None</v>
      </c>
      <c r="O2039" t="str">
        <f>CHOOSE(Homes[[#This Row],[condition]], "Poor","Fair","Average","Good","Excellent")</f>
        <v>Average</v>
      </c>
      <c r="P2039">
        <f ca="1">YEAR(TODAY())-Homes[[#This Row],[yr_built]]</f>
        <v>19</v>
      </c>
      <c r="Q2039">
        <v>0</v>
      </c>
      <c r="R2039">
        <f ca="1">IF(Homes[[#This Row],[yr_renovated]]&gt;0, YEAR(TODAY())-Homes[[#This Row],[yr_renovated]], YEAR(TODAY())-Homes[[#This Row],[yr_built]])</f>
        <v>19</v>
      </c>
      <c r="S2039">
        <v>2</v>
      </c>
      <c r="T2039" s="2">
        <v>41808</v>
      </c>
      <c r="U2039" s="3">
        <v>3.25</v>
      </c>
      <c r="V2039" s="4">
        <f>IFERROR(Homes[[#This Row],[sqft_above]]+Homes[[#This Row],[sqft_basement]]," ")</f>
        <v>2770</v>
      </c>
      <c r="W2039" s="4">
        <v>6278</v>
      </c>
      <c r="X2039">
        <v>0</v>
      </c>
      <c r="Y2039">
        <v>0</v>
      </c>
      <c r="Z2039">
        <v>3</v>
      </c>
      <c r="AA2039" s="4">
        <v>1980</v>
      </c>
      <c r="AB2039" s="4">
        <v>790</v>
      </c>
      <c r="AC2039">
        <v>2006</v>
      </c>
      <c r="AD2039" t="s">
        <v>2166</v>
      </c>
      <c r="AE2039" t="s">
        <v>319</v>
      </c>
      <c r="AF2039" t="s">
        <v>672</v>
      </c>
    </row>
    <row r="2040" spans="1:32">
      <c r="A2040" t="str">
        <f>PROPER(TRIM(Homes[[#This Row],[street]]))</f>
        <v>11053 Greenwood Ave N</v>
      </c>
      <c r="B2040" t="str">
        <f>PROPER(TRIM(Homes[[#This Row],[city]]))</f>
        <v>Seattle</v>
      </c>
      <c r="C2040" t="str">
        <f>_xlfn.TEXTBEFORE(Homes[[#This Row],[statezip]]," ")</f>
        <v>WA</v>
      </c>
      <c r="D2040" s="6" t="str">
        <f>_xlfn.TEXTAFTER(Homes[[#This Row],[statezip]]," ")</f>
        <v>98133</v>
      </c>
      <c r="E2040" s="1">
        <v>461000</v>
      </c>
      <c r="F2040">
        <v>2</v>
      </c>
      <c r="G20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40" s="3" t="str">
        <f>Homes[[#This Row],[bedrooms]] &amp; " bd | " &amp; TEXT(Homes[[#This Row],[bathrooms]],"0.##") &amp; " ba"</f>
        <v>2 bd | 1. ba</v>
      </c>
      <c r="I2040" s="4">
        <v>1060</v>
      </c>
      <c r="J2040" s="1">
        <f>IFERROR(Homes[[#This Row],[price]]/Homes[[#This Row],[sqft_living]]," ")</f>
        <v>434.90566037735852</v>
      </c>
      <c r="K2040" s="4">
        <f>IFERROR(Homes[[#This Row],[sqft_lot]]/43560," ")</f>
        <v>0.16512855831037648</v>
      </c>
      <c r="L2040" t="str">
        <f>IF(Homes[[#This Row],[waterfront]]=1, "Yes","No")</f>
        <v>No</v>
      </c>
      <c r="M2040" s="4" t="str">
        <f>IF(Homes[[#This Row],[sqft_basement]]&gt;0, "Yes","No")</f>
        <v>No</v>
      </c>
      <c r="N2040" t="str">
        <f>CHOOSE(Homes[[#This Row],[view]]+1, "None","Fair","Good","Great","Excellent")</f>
        <v>None</v>
      </c>
      <c r="O2040" t="str">
        <f>CHOOSE(Homes[[#This Row],[condition]], "Poor","Fair","Average","Good","Excellent")</f>
        <v>Average</v>
      </c>
      <c r="P2040">
        <f ca="1">YEAR(TODAY())-Homes[[#This Row],[yr_built]]</f>
        <v>99</v>
      </c>
      <c r="Q2040">
        <v>2003</v>
      </c>
      <c r="R2040">
        <f ca="1">IF(Homes[[#This Row],[yr_renovated]]&gt;0, YEAR(TODAY())-Homes[[#This Row],[yr_renovated]], YEAR(TODAY())-Homes[[#This Row],[yr_built]])</f>
        <v>22</v>
      </c>
      <c r="S2040">
        <v>1</v>
      </c>
      <c r="T2040" s="2">
        <v>41778</v>
      </c>
      <c r="U2040" s="3">
        <v>1</v>
      </c>
      <c r="V2040" s="4">
        <f>IFERROR(Homes[[#This Row],[sqft_above]]+Homes[[#This Row],[sqft_basement]]," ")</f>
        <v>1060</v>
      </c>
      <c r="W2040" s="4">
        <v>7193</v>
      </c>
      <c r="X2040">
        <v>0</v>
      </c>
      <c r="Y2040">
        <v>0</v>
      </c>
      <c r="Z2040">
        <v>3</v>
      </c>
      <c r="AA2040" s="4">
        <v>1060</v>
      </c>
      <c r="AB2040" s="4">
        <v>0</v>
      </c>
      <c r="AC2040">
        <v>1926</v>
      </c>
      <c r="AD2040" t="s">
        <v>2167</v>
      </c>
      <c r="AE2040" t="s">
        <v>49</v>
      </c>
      <c r="AF2040" t="s">
        <v>987</v>
      </c>
    </row>
    <row r="2041" spans="1:32">
      <c r="A2041" t="str">
        <f>PROPER(TRIM(Homes[[#This Row],[street]]))</f>
        <v>19807 330Th Ave Ne</v>
      </c>
      <c r="B2041" t="str">
        <f>PROPER(TRIM(Homes[[#This Row],[city]]))</f>
        <v>Duvall</v>
      </c>
      <c r="C2041" t="str">
        <f>_xlfn.TEXTBEFORE(Homes[[#This Row],[statezip]]," ")</f>
        <v>WA</v>
      </c>
      <c r="D2041" s="6" t="str">
        <f>_xlfn.TEXTAFTER(Homes[[#This Row],[statezip]]," ")</f>
        <v>98019</v>
      </c>
      <c r="E2041" s="1">
        <v>460000</v>
      </c>
      <c r="F2041">
        <v>2</v>
      </c>
      <c r="G20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41" s="3" t="str">
        <f>Homes[[#This Row],[bedrooms]] &amp; " bd | " &amp; TEXT(Homes[[#This Row],[bathrooms]],"0.##") &amp; " ba"</f>
        <v>2 bd | 1.5 ba</v>
      </c>
      <c r="I2041" s="4">
        <v>2730</v>
      </c>
      <c r="J2041" s="1">
        <f>IFERROR(Homes[[#This Row],[price]]/Homes[[#This Row],[sqft_living]]," ")</f>
        <v>168.4981684981685</v>
      </c>
      <c r="K2041" s="4">
        <f>IFERROR(Homes[[#This Row],[sqft_lot]]/43560," ")</f>
        <v>0.45631313131313134</v>
      </c>
      <c r="L2041" t="str">
        <f>IF(Homes[[#This Row],[waterfront]]=1, "Yes","No")</f>
        <v>No</v>
      </c>
      <c r="M2041" s="4" t="str">
        <f>IF(Homes[[#This Row],[sqft_basement]]&gt;0, "Yes","No")</f>
        <v>Yes</v>
      </c>
      <c r="N2041" t="str">
        <f>CHOOSE(Homes[[#This Row],[view]]+1, "None","Fair","Good","Great","Excellent")</f>
        <v>None</v>
      </c>
      <c r="O2041" t="str">
        <f>CHOOSE(Homes[[#This Row],[condition]], "Poor","Fair","Average","Good","Excellent")</f>
        <v>Good</v>
      </c>
      <c r="P2041">
        <f ca="1">YEAR(TODAY())-Homes[[#This Row],[yr_built]]</f>
        <v>49</v>
      </c>
      <c r="Q2041">
        <v>1992</v>
      </c>
      <c r="R2041">
        <f ca="1">IF(Homes[[#This Row],[yr_renovated]]&gt;0, YEAR(TODAY())-Homes[[#This Row],[yr_renovated]], YEAR(TODAY())-Homes[[#This Row],[yr_built]])</f>
        <v>33</v>
      </c>
      <c r="S2041">
        <v>1</v>
      </c>
      <c r="T2041" s="2">
        <v>41785</v>
      </c>
      <c r="U2041" s="3">
        <v>1.5</v>
      </c>
      <c r="V2041" s="4">
        <f>IFERROR(Homes[[#This Row],[sqft_above]]+Homes[[#This Row],[sqft_basement]]," ")</f>
        <v>2730</v>
      </c>
      <c r="W2041" s="4">
        <v>19877</v>
      </c>
      <c r="X2041">
        <v>0</v>
      </c>
      <c r="Y2041">
        <v>0</v>
      </c>
      <c r="Z2041">
        <v>4</v>
      </c>
      <c r="AA2041" s="4">
        <v>1570</v>
      </c>
      <c r="AB2041" s="4">
        <v>1160</v>
      </c>
      <c r="AC2041">
        <v>1976</v>
      </c>
      <c r="AD2041" t="s">
        <v>2168</v>
      </c>
      <c r="AE2041" t="s">
        <v>451</v>
      </c>
      <c r="AF2041" t="s">
        <v>452</v>
      </c>
    </row>
    <row r="2042" spans="1:32">
      <c r="A2042" t="str">
        <f>PROPER(TRIM(Homes[[#This Row],[street]]))</f>
        <v>24434 Se Mirrormont Blvd</v>
      </c>
      <c r="B2042" t="str">
        <f>PROPER(TRIM(Homes[[#This Row],[city]]))</f>
        <v>Issaquah</v>
      </c>
      <c r="C2042" t="str">
        <f>_xlfn.TEXTBEFORE(Homes[[#This Row],[statezip]]," ")</f>
        <v>WA</v>
      </c>
      <c r="D2042" s="6" t="str">
        <f>_xlfn.TEXTAFTER(Homes[[#This Row],[statezip]]," ")</f>
        <v>98027</v>
      </c>
      <c r="E2042" s="1">
        <v>460000</v>
      </c>
      <c r="F2042">
        <v>4</v>
      </c>
      <c r="G20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2" s="3" t="str">
        <f>Homes[[#This Row],[bedrooms]] &amp; " bd | " &amp; TEXT(Homes[[#This Row],[bathrooms]],"0.##") &amp; " ba"</f>
        <v>4 bd | 2.5 ba</v>
      </c>
      <c r="I2042" s="4">
        <v>2110</v>
      </c>
      <c r="J2042" s="1">
        <f>IFERROR(Homes[[#This Row],[price]]/Homes[[#This Row],[sqft_living]]," ")</f>
        <v>218.00947867298578</v>
      </c>
      <c r="K2042" s="4">
        <f>IFERROR(Homes[[#This Row],[sqft_lot]]/43560," ")</f>
        <v>0.8055785123966942</v>
      </c>
      <c r="L2042" t="str">
        <f>IF(Homes[[#This Row],[waterfront]]=1, "Yes","No")</f>
        <v>No</v>
      </c>
      <c r="M2042" s="4" t="str">
        <f>IF(Homes[[#This Row],[sqft_basement]]&gt;0, "Yes","No")</f>
        <v>Yes</v>
      </c>
      <c r="N2042" t="str">
        <f>CHOOSE(Homes[[#This Row],[view]]+1, "None","Fair","Good","Great","Excellent")</f>
        <v>None</v>
      </c>
      <c r="O2042" t="str">
        <f>CHOOSE(Homes[[#This Row],[condition]], "Poor","Fair","Average","Good","Excellent")</f>
        <v>Good</v>
      </c>
      <c r="P2042">
        <f ca="1">YEAR(TODAY())-Homes[[#This Row],[yr_built]]</f>
        <v>40</v>
      </c>
      <c r="Q2042">
        <v>0</v>
      </c>
      <c r="R2042">
        <f ca="1">IF(Homes[[#This Row],[yr_renovated]]&gt;0, YEAR(TODAY())-Homes[[#This Row],[yr_renovated]], YEAR(TODAY())-Homes[[#This Row],[yr_built]])</f>
        <v>40</v>
      </c>
      <c r="S2042">
        <v>1</v>
      </c>
      <c r="T2042" s="2">
        <v>41817</v>
      </c>
      <c r="U2042" s="3">
        <v>2.5</v>
      </c>
      <c r="V2042" s="4">
        <f>IFERROR(Homes[[#This Row],[sqft_above]]+Homes[[#This Row],[sqft_basement]]," ")</f>
        <v>2110</v>
      </c>
      <c r="W2042" s="4">
        <v>35091</v>
      </c>
      <c r="X2042">
        <v>0</v>
      </c>
      <c r="Y2042">
        <v>0</v>
      </c>
      <c r="Z2042">
        <v>4</v>
      </c>
      <c r="AA2042" s="4">
        <v>1290</v>
      </c>
      <c r="AB2042" s="4">
        <v>820</v>
      </c>
      <c r="AC2042">
        <v>1985</v>
      </c>
      <c r="AD2042" t="s">
        <v>2169</v>
      </c>
      <c r="AE2042" t="s">
        <v>79</v>
      </c>
      <c r="AF2042" t="s">
        <v>82</v>
      </c>
    </row>
    <row r="2043" spans="1:32">
      <c r="A2043" t="str">
        <f>PROPER(TRIM(Homes[[#This Row],[street]]))</f>
        <v>15801 63Rd Ave Ne</v>
      </c>
      <c r="B2043" t="str">
        <f>PROPER(TRIM(Homes[[#This Row],[city]]))</f>
        <v>Kenmore</v>
      </c>
      <c r="C2043" t="str">
        <f>_xlfn.TEXTBEFORE(Homes[[#This Row],[statezip]]," ")</f>
        <v>WA</v>
      </c>
      <c r="D2043" s="6" t="str">
        <f>_xlfn.TEXTAFTER(Homes[[#This Row],[statezip]]," ")</f>
        <v>98028</v>
      </c>
      <c r="E2043" s="1">
        <v>460000</v>
      </c>
      <c r="F2043">
        <v>3</v>
      </c>
      <c r="G20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43" s="3" t="str">
        <f>Homes[[#This Row],[bedrooms]] &amp; " bd | " &amp; TEXT(Homes[[#This Row],[bathrooms]],"0.##") &amp; " ba"</f>
        <v>3 bd | 2.25 ba</v>
      </c>
      <c r="I2043" s="4">
        <v>2350</v>
      </c>
      <c r="J2043" s="1">
        <f>IFERROR(Homes[[#This Row],[price]]/Homes[[#This Row],[sqft_living]]," ")</f>
        <v>195.74468085106383</v>
      </c>
      <c r="K2043" s="4">
        <f>IFERROR(Homes[[#This Row],[sqft_lot]]/43560," ")</f>
        <v>0.23989898989898989</v>
      </c>
      <c r="L2043" t="str">
        <f>IF(Homes[[#This Row],[waterfront]]=1, "Yes","No")</f>
        <v>No</v>
      </c>
      <c r="M2043" s="4" t="str">
        <f>IF(Homes[[#This Row],[sqft_basement]]&gt;0, "Yes","No")</f>
        <v>Yes</v>
      </c>
      <c r="N2043" t="str">
        <f>CHOOSE(Homes[[#This Row],[view]]+1, "None","Fair","Good","Great","Excellent")</f>
        <v>None</v>
      </c>
      <c r="O2043" t="str">
        <f>CHOOSE(Homes[[#This Row],[condition]], "Poor","Fair","Average","Good","Excellent")</f>
        <v>Average</v>
      </c>
      <c r="P2043">
        <f ca="1">YEAR(TODAY())-Homes[[#This Row],[yr_built]]</f>
        <v>48</v>
      </c>
      <c r="Q2043">
        <v>2004</v>
      </c>
      <c r="R2043">
        <f ca="1">IF(Homes[[#This Row],[yr_renovated]]&gt;0, YEAR(TODAY())-Homes[[#This Row],[yr_renovated]], YEAR(TODAY())-Homes[[#This Row],[yr_built]])</f>
        <v>21</v>
      </c>
      <c r="S2043">
        <v>1</v>
      </c>
      <c r="T2043" s="2">
        <v>41772</v>
      </c>
      <c r="U2043" s="3">
        <v>2.25</v>
      </c>
      <c r="V2043" s="4">
        <f>IFERROR(Homes[[#This Row],[sqft_above]]+Homes[[#This Row],[sqft_basement]]," ")</f>
        <v>2350</v>
      </c>
      <c r="W2043" s="4">
        <v>10450</v>
      </c>
      <c r="X2043">
        <v>0</v>
      </c>
      <c r="Y2043">
        <v>0</v>
      </c>
      <c r="Z2043">
        <v>3</v>
      </c>
      <c r="AA2043" s="4">
        <v>1390</v>
      </c>
      <c r="AB2043" s="4">
        <v>960</v>
      </c>
      <c r="AC2043">
        <v>1977</v>
      </c>
      <c r="AD2043" t="s">
        <v>2170</v>
      </c>
      <c r="AE2043" t="s">
        <v>329</v>
      </c>
      <c r="AF2043" t="s">
        <v>330</v>
      </c>
    </row>
    <row r="2044" spans="1:32">
      <c r="A2044" t="str">
        <f>PROPER(TRIM(Homes[[#This Row],[street]]))</f>
        <v>27209 110Th Ave Se</v>
      </c>
      <c r="B2044" t="str">
        <f>PROPER(TRIM(Homes[[#This Row],[city]]))</f>
        <v>Kent</v>
      </c>
      <c r="C2044" t="str">
        <f>_xlfn.TEXTBEFORE(Homes[[#This Row],[statezip]]," ")</f>
        <v>WA</v>
      </c>
      <c r="D2044" s="6" t="str">
        <f>_xlfn.TEXTAFTER(Homes[[#This Row],[statezip]]," ")</f>
        <v>98030</v>
      </c>
      <c r="E2044" s="1">
        <v>460000</v>
      </c>
      <c r="F2044">
        <v>4</v>
      </c>
      <c r="G20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44" s="3" t="str">
        <f>Homes[[#This Row],[bedrooms]] &amp; " bd | " &amp; TEXT(Homes[[#This Row],[bathrooms]],"0.##") &amp; " ba"</f>
        <v>4 bd | 3. ba</v>
      </c>
      <c r="I2044" s="4">
        <v>2230</v>
      </c>
      <c r="J2044" s="1">
        <f>IFERROR(Homes[[#This Row],[price]]/Homes[[#This Row],[sqft_living]]," ")</f>
        <v>206.27802690582959</v>
      </c>
      <c r="K2044" s="4">
        <f>IFERROR(Homes[[#This Row],[sqft_lot]]/43560," ")</f>
        <v>1.2163223140495867</v>
      </c>
      <c r="L2044" t="str">
        <f>IF(Homes[[#This Row],[waterfront]]=1, "Yes","No")</f>
        <v>No</v>
      </c>
      <c r="M2044" s="4" t="str">
        <f>IF(Homes[[#This Row],[sqft_basement]]&gt;0, "Yes","No")</f>
        <v>No</v>
      </c>
      <c r="N2044" t="str">
        <f>CHOOSE(Homes[[#This Row],[view]]+1, "None","Fair","Good","Great","Excellent")</f>
        <v>None</v>
      </c>
      <c r="O2044" t="str">
        <f>CHOOSE(Homes[[#This Row],[condition]], "Poor","Fair","Average","Good","Excellent")</f>
        <v>Average</v>
      </c>
      <c r="P2044">
        <f ca="1">YEAR(TODAY())-Homes[[#This Row],[yr_built]]</f>
        <v>34</v>
      </c>
      <c r="Q2044">
        <v>0</v>
      </c>
      <c r="R2044">
        <f ca="1">IF(Homes[[#This Row],[yr_renovated]]&gt;0, YEAR(TODAY())-Homes[[#This Row],[yr_renovated]], YEAR(TODAY())-Homes[[#This Row],[yr_built]])</f>
        <v>34</v>
      </c>
      <c r="S2044">
        <v>2</v>
      </c>
      <c r="T2044" s="2">
        <v>41787</v>
      </c>
      <c r="U2044" s="3">
        <v>3</v>
      </c>
      <c r="V2044" s="4">
        <f>IFERROR(Homes[[#This Row],[sqft_above]]+Homes[[#This Row],[sqft_basement]]," ")</f>
        <v>2230</v>
      </c>
      <c r="W2044" s="4">
        <v>52983</v>
      </c>
      <c r="X2044">
        <v>0</v>
      </c>
      <c r="Y2044">
        <v>0</v>
      </c>
      <c r="Z2044">
        <v>3</v>
      </c>
      <c r="AA2044" s="4">
        <v>2230</v>
      </c>
      <c r="AB2044" s="4">
        <v>0</v>
      </c>
      <c r="AC2044">
        <v>1991</v>
      </c>
      <c r="AD2044" t="s">
        <v>2171</v>
      </c>
      <c r="AE2044" t="s">
        <v>1392</v>
      </c>
      <c r="AF2044" t="s">
        <v>1554</v>
      </c>
    </row>
    <row r="2045" spans="1:32">
      <c r="A2045" t="str">
        <f>PROPER(TRIM(Homes[[#This Row],[street]]))</f>
        <v>9037 Ne 132Nd Pl</v>
      </c>
      <c r="B2045" t="str">
        <f>PROPER(TRIM(Homes[[#This Row],[city]]))</f>
        <v>Kirkland</v>
      </c>
      <c r="C2045" t="str">
        <f>_xlfn.TEXTBEFORE(Homes[[#This Row],[statezip]]," ")</f>
        <v>WA</v>
      </c>
      <c r="D2045" s="6" t="str">
        <f>_xlfn.TEXTAFTER(Homes[[#This Row],[statezip]]," ")</f>
        <v>98034</v>
      </c>
      <c r="E2045" s="1">
        <v>460000</v>
      </c>
      <c r="F2045">
        <v>3</v>
      </c>
      <c r="G20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5" s="3" t="str">
        <f>Homes[[#This Row],[bedrooms]] &amp; " bd | " &amp; TEXT(Homes[[#This Row],[bathrooms]],"0.##") &amp; " ba"</f>
        <v>3 bd | 2.5 ba</v>
      </c>
      <c r="I2045" s="4">
        <v>1730</v>
      </c>
      <c r="J2045" s="1">
        <f>IFERROR(Homes[[#This Row],[price]]/Homes[[#This Row],[sqft_living]]," ")</f>
        <v>265.89595375722541</v>
      </c>
      <c r="K2045" s="4">
        <f>IFERROR(Homes[[#This Row],[sqft_lot]]/43560," ")</f>
        <v>0.19490358126721763</v>
      </c>
      <c r="L2045" t="str">
        <f>IF(Homes[[#This Row],[waterfront]]=1, "Yes","No")</f>
        <v>No</v>
      </c>
      <c r="M2045" s="4" t="str">
        <f>IF(Homes[[#This Row],[sqft_basement]]&gt;0, "Yes","No")</f>
        <v>Yes</v>
      </c>
      <c r="N2045" t="str">
        <f>CHOOSE(Homes[[#This Row],[view]]+1, "None","Fair","Good","Great","Excellent")</f>
        <v>None</v>
      </c>
      <c r="O2045" t="str">
        <f>CHOOSE(Homes[[#This Row],[condition]], "Poor","Fair","Average","Good","Excellent")</f>
        <v>Average</v>
      </c>
      <c r="P2045">
        <f ca="1">YEAR(TODAY())-Homes[[#This Row],[yr_built]]</f>
        <v>56</v>
      </c>
      <c r="Q2045">
        <v>2010</v>
      </c>
      <c r="R2045">
        <f ca="1">IF(Homes[[#This Row],[yr_renovated]]&gt;0, YEAR(TODAY())-Homes[[#This Row],[yr_renovated]], YEAR(TODAY())-Homes[[#This Row],[yr_built]])</f>
        <v>15</v>
      </c>
      <c r="S2045">
        <v>1</v>
      </c>
      <c r="T2045" s="2">
        <v>41816</v>
      </c>
      <c r="U2045" s="3">
        <v>2.5</v>
      </c>
      <c r="V2045" s="4">
        <f>IFERROR(Homes[[#This Row],[sqft_above]]+Homes[[#This Row],[sqft_basement]]," ")</f>
        <v>1730</v>
      </c>
      <c r="W2045" s="4">
        <v>8490</v>
      </c>
      <c r="X2045">
        <v>0</v>
      </c>
      <c r="Y2045">
        <v>0</v>
      </c>
      <c r="Z2045">
        <v>3</v>
      </c>
      <c r="AA2045" s="4">
        <v>1210</v>
      </c>
      <c r="AB2045" s="4">
        <v>520</v>
      </c>
      <c r="AC2045">
        <v>1969</v>
      </c>
      <c r="AD2045" t="s">
        <v>2172</v>
      </c>
      <c r="AE2045" t="s">
        <v>46</v>
      </c>
      <c r="AF2045" t="s">
        <v>47</v>
      </c>
    </row>
    <row r="2046" spans="1:32">
      <c r="A2046" t="str">
        <f>PROPER(TRIM(Homes[[#This Row],[street]]))</f>
        <v>19259-19499 40Th Pl Ne</v>
      </c>
      <c r="B2046" t="str">
        <f>PROPER(TRIM(Homes[[#This Row],[city]]))</f>
        <v>Lake Forest Park</v>
      </c>
      <c r="C2046" t="str">
        <f>_xlfn.TEXTBEFORE(Homes[[#This Row],[statezip]]," ")</f>
        <v>WA</v>
      </c>
      <c r="D2046" s="6" t="str">
        <f>_xlfn.TEXTAFTER(Homes[[#This Row],[statezip]]," ")</f>
        <v>98155</v>
      </c>
      <c r="E2046" s="1">
        <v>460000</v>
      </c>
      <c r="F2046">
        <v>4</v>
      </c>
      <c r="G20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6" s="3" t="str">
        <f>Homes[[#This Row],[bedrooms]] &amp; " bd | " &amp; TEXT(Homes[[#This Row],[bathrooms]],"0.##") &amp; " ba"</f>
        <v>4 bd | 2.5 ba</v>
      </c>
      <c r="I2046" s="4">
        <v>2550</v>
      </c>
      <c r="J2046" s="1">
        <f>IFERROR(Homes[[#This Row],[price]]/Homes[[#This Row],[sqft_living]]," ")</f>
        <v>180.39215686274511</v>
      </c>
      <c r="K2046" s="4">
        <f>IFERROR(Homes[[#This Row],[sqft_lot]]/43560," ")</f>
        <v>0.43657024793388427</v>
      </c>
      <c r="L2046" t="str">
        <f>IF(Homes[[#This Row],[waterfront]]=1, "Yes","No")</f>
        <v>No</v>
      </c>
      <c r="M2046" s="4" t="str">
        <f>IF(Homes[[#This Row],[sqft_basement]]&gt;0, "Yes","No")</f>
        <v>Yes</v>
      </c>
      <c r="N2046" t="str">
        <f>CHOOSE(Homes[[#This Row],[view]]+1, "None","Fair","Good","Great","Excellent")</f>
        <v>None</v>
      </c>
      <c r="O2046" t="str">
        <f>CHOOSE(Homes[[#This Row],[condition]], "Poor","Fair","Average","Good","Excellent")</f>
        <v>Good</v>
      </c>
      <c r="P2046">
        <f ca="1">YEAR(TODAY())-Homes[[#This Row],[yr_built]]</f>
        <v>64</v>
      </c>
      <c r="Q2046">
        <v>2001</v>
      </c>
      <c r="R2046">
        <f ca="1">IF(Homes[[#This Row],[yr_renovated]]&gt;0, YEAR(TODAY())-Homes[[#This Row],[yr_renovated]], YEAR(TODAY())-Homes[[#This Row],[yr_built]])</f>
        <v>24</v>
      </c>
      <c r="S2046">
        <v>1</v>
      </c>
      <c r="T2046" s="2">
        <v>41816</v>
      </c>
      <c r="U2046" s="3">
        <v>2.5</v>
      </c>
      <c r="V2046" s="4">
        <f>IFERROR(Homes[[#This Row],[sqft_above]]+Homes[[#This Row],[sqft_basement]]," ")</f>
        <v>2550</v>
      </c>
      <c r="W2046" s="4">
        <v>19017</v>
      </c>
      <c r="X2046">
        <v>0</v>
      </c>
      <c r="Y2046">
        <v>0</v>
      </c>
      <c r="Z2046">
        <v>4</v>
      </c>
      <c r="AA2046" s="4">
        <v>1300</v>
      </c>
      <c r="AB2046" s="4">
        <v>1250</v>
      </c>
      <c r="AC2046">
        <v>1961</v>
      </c>
      <c r="AD2046" t="s">
        <v>2173</v>
      </c>
      <c r="AE2046" t="s">
        <v>743</v>
      </c>
      <c r="AF2046" t="s">
        <v>744</v>
      </c>
    </row>
    <row r="2047" spans="1:32">
      <c r="A2047" t="str">
        <f>PROPER(TRIM(Homes[[#This Row],[street]]))</f>
        <v>1406B Nw 64Th St</v>
      </c>
      <c r="B2047" t="str">
        <f>PROPER(TRIM(Homes[[#This Row],[city]]))</f>
        <v>Seattle</v>
      </c>
      <c r="C2047" t="str">
        <f>_xlfn.TEXTBEFORE(Homes[[#This Row],[statezip]]," ")</f>
        <v>WA</v>
      </c>
      <c r="D2047" s="6" t="str">
        <f>_xlfn.TEXTAFTER(Homes[[#This Row],[statezip]]," ")</f>
        <v>98107</v>
      </c>
      <c r="E2047" s="1">
        <v>460000</v>
      </c>
      <c r="F2047">
        <v>3</v>
      </c>
      <c r="G20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47" s="3" t="str">
        <f>Homes[[#This Row],[bedrooms]] &amp; " bd | " &amp; TEXT(Homes[[#This Row],[bathrooms]],"0.##") &amp; " ba"</f>
        <v>3 bd | 2.5 ba</v>
      </c>
      <c r="I2047" s="4">
        <v>1450</v>
      </c>
      <c r="J2047" s="1">
        <f>IFERROR(Homes[[#This Row],[price]]/Homes[[#This Row],[sqft_living]]," ")</f>
        <v>317.24137931034483</v>
      </c>
      <c r="K2047" s="4">
        <f>IFERROR(Homes[[#This Row],[sqft_lot]]/43560," ")</f>
        <v>2.4173553719008263E-2</v>
      </c>
      <c r="L2047" t="str">
        <f>IF(Homes[[#This Row],[waterfront]]=1, "Yes","No")</f>
        <v>No</v>
      </c>
      <c r="M2047" s="4" t="str">
        <f>IF(Homes[[#This Row],[sqft_basement]]&gt;0, "Yes","No")</f>
        <v>Yes</v>
      </c>
      <c r="N2047" t="str">
        <f>CHOOSE(Homes[[#This Row],[view]]+1, "None","Fair","Good","Great","Excellent")</f>
        <v>None</v>
      </c>
      <c r="O2047" t="str">
        <f>CHOOSE(Homes[[#This Row],[condition]], "Poor","Fair","Average","Good","Excellent")</f>
        <v>Average</v>
      </c>
      <c r="P2047">
        <f ca="1">YEAR(TODAY())-Homes[[#This Row],[yr_built]]</f>
        <v>17</v>
      </c>
      <c r="Q2047">
        <v>0</v>
      </c>
      <c r="R2047">
        <f ca="1">IF(Homes[[#This Row],[yr_renovated]]&gt;0, YEAR(TODAY())-Homes[[#This Row],[yr_renovated]], YEAR(TODAY())-Homes[[#This Row],[yr_built]])</f>
        <v>17</v>
      </c>
      <c r="S2047">
        <v>2</v>
      </c>
      <c r="T2047" s="2">
        <v>41821</v>
      </c>
      <c r="U2047" s="3">
        <v>2.5</v>
      </c>
      <c r="V2047" s="4">
        <f>IFERROR(Homes[[#This Row],[sqft_above]]+Homes[[#This Row],[sqft_basement]]," ")</f>
        <v>1450</v>
      </c>
      <c r="W2047" s="4">
        <v>1053</v>
      </c>
      <c r="X2047">
        <v>0</v>
      </c>
      <c r="Y2047">
        <v>0</v>
      </c>
      <c r="Z2047">
        <v>3</v>
      </c>
      <c r="AA2047" s="4">
        <v>940</v>
      </c>
      <c r="AB2047" s="4">
        <v>510</v>
      </c>
      <c r="AC2047">
        <v>2008</v>
      </c>
      <c r="AD2047" t="s">
        <v>2174</v>
      </c>
      <c r="AE2047" t="s">
        <v>49</v>
      </c>
      <c r="AF2047" t="s">
        <v>62</v>
      </c>
    </row>
    <row r="2048" spans="1:32">
      <c r="A2048" t="str">
        <f>PROPER(TRIM(Homes[[#This Row],[street]]))</f>
        <v>7906 6Th Ave Nw</v>
      </c>
      <c r="B2048" t="str">
        <f>PROPER(TRIM(Homes[[#This Row],[city]]))</f>
        <v>Seattle</v>
      </c>
      <c r="C2048" t="str">
        <f>_xlfn.TEXTBEFORE(Homes[[#This Row],[statezip]]," ")</f>
        <v>WA</v>
      </c>
      <c r="D2048" s="6" t="str">
        <f>_xlfn.TEXTAFTER(Homes[[#This Row],[statezip]]," ")</f>
        <v>98117</v>
      </c>
      <c r="E2048" s="1">
        <v>460000</v>
      </c>
      <c r="F2048">
        <v>3</v>
      </c>
      <c r="G20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48" s="3" t="str">
        <f>Homes[[#This Row],[bedrooms]] &amp; " bd | " &amp; TEXT(Homes[[#This Row],[bathrooms]],"0.##") &amp; " ba"</f>
        <v>3 bd | 3.5 ba</v>
      </c>
      <c r="I2048" s="4">
        <v>1600</v>
      </c>
      <c r="J2048" s="1">
        <f>IFERROR(Homes[[#This Row],[price]]/Homes[[#This Row],[sqft_living]]," ")</f>
        <v>287.5</v>
      </c>
      <c r="K2048" s="4">
        <f>IFERROR(Homes[[#This Row],[sqft_lot]]/43560," ")</f>
        <v>3.2851239669421488E-2</v>
      </c>
      <c r="L2048" t="str">
        <f>IF(Homes[[#This Row],[waterfront]]=1, "Yes","No")</f>
        <v>No</v>
      </c>
      <c r="M2048" s="4" t="str">
        <f>IF(Homes[[#This Row],[sqft_basement]]&gt;0, "Yes","No")</f>
        <v>Yes</v>
      </c>
      <c r="N2048" t="str">
        <f>CHOOSE(Homes[[#This Row],[view]]+1, "None","Fair","Good","Great","Excellent")</f>
        <v>None</v>
      </c>
      <c r="O2048" t="str">
        <f>CHOOSE(Homes[[#This Row],[condition]], "Poor","Fair","Average","Good","Excellent")</f>
        <v>Average</v>
      </c>
      <c r="P2048">
        <f ca="1">YEAR(TODAY())-Homes[[#This Row],[yr_built]]</f>
        <v>19</v>
      </c>
      <c r="Q2048">
        <v>0</v>
      </c>
      <c r="R2048">
        <f ca="1">IF(Homes[[#This Row],[yr_renovated]]&gt;0, YEAR(TODAY())-Homes[[#This Row],[yr_renovated]], YEAR(TODAY())-Homes[[#This Row],[yr_built]])</f>
        <v>19</v>
      </c>
      <c r="S2048">
        <v>2</v>
      </c>
      <c r="T2048" s="2">
        <v>41786</v>
      </c>
      <c r="U2048" s="3">
        <v>3.5</v>
      </c>
      <c r="V2048" s="4">
        <f>IFERROR(Homes[[#This Row],[sqft_above]]+Homes[[#This Row],[sqft_basement]]," ")</f>
        <v>1600</v>
      </c>
      <c r="W2048" s="4">
        <v>1431</v>
      </c>
      <c r="X2048">
        <v>0</v>
      </c>
      <c r="Y2048">
        <v>0</v>
      </c>
      <c r="Z2048">
        <v>3</v>
      </c>
      <c r="AA2048" s="4">
        <v>1240</v>
      </c>
      <c r="AB2048" s="4">
        <v>360</v>
      </c>
      <c r="AC2048">
        <v>2006</v>
      </c>
      <c r="AD2048" t="s">
        <v>2175</v>
      </c>
      <c r="AE2048" t="s">
        <v>49</v>
      </c>
      <c r="AF2048" t="s">
        <v>204</v>
      </c>
    </row>
    <row r="2049" spans="1:32">
      <c r="A2049" t="str">
        <f>PROPER(TRIM(Homes[[#This Row],[street]]))</f>
        <v>3720 35Th Ave Sw</v>
      </c>
      <c r="B2049" t="str">
        <f>PROPER(TRIM(Homes[[#This Row],[city]]))</f>
        <v>Seattle</v>
      </c>
      <c r="C2049" t="str">
        <f>_xlfn.TEXTBEFORE(Homes[[#This Row],[statezip]]," ")</f>
        <v>WA</v>
      </c>
      <c r="D2049" s="6" t="str">
        <f>_xlfn.TEXTAFTER(Homes[[#This Row],[statezip]]," ")</f>
        <v>98126</v>
      </c>
      <c r="E2049" s="1">
        <v>460000</v>
      </c>
      <c r="F2049">
        <v>3</v>
      </c>
      <c r="G20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49" s="3" t="str">
        <f>Homes[[#This Row],[bedrooms]] &amp; " bd | " &amp; TEXT(Homes[[#This Row],[bathrooms]],"0.##") &amp; " ba"</f>
        <v>3 bd | 2. ba</v>
      </c>
      <c r="I2049" s="4">
        <v>2060</v>
      </c>
      <c r="J2049" s="1">
        <f>IFERROR(Homes[[#This Row],[price]]/Homes[[#This Row],[sqft_living]]," ")</f>
        <v>223.30097087378641</v>
      </c>
      <c r="K2049" s="4">
        <f>IFERROR(Homes[[#This Row],[sqft_lot]]/43560," ")</f>
        <v>0.10185950413223141</v>
      </c>
      <c r="L2049" t="str">
        <f>IF(Homes[[#This Row],[waterfront]]=1, "Yes","No")</f>
        <v>No</v>
      </c>
      <c r="M2049" s="4" t="str">
        <f>IF(Homes[[#This Row],[sqft_basement]]&gt;0, "Yes","No")</f>
        <v>Yes</v>
      </c>
      <c r="N2049" t="str">
        <f>CHOOSE(Homes[[#This Row],[view]]+1, "None","Fair","Good","Great","Excellent")</f>
        <v>None</v>
      </c>
      <c r="O2049" t="str">
        <f>CHOOSE(Homes[[#This Row],[condition]], "Poor","Fair","Average","Good","Excellent")</f>
        <v>Average</v>
      </c>
      <c r="P2049">
        <f ca="1">YEAR(TODAY())-Homes[[#This Row],[yr_built]]</f>
        <v>96</v>
      </c>
      <c r="Q2049">
        <v>0</v>
      </c>
      <c r="R2049">
        <f ca="1">IF(Homes[[#This Row],[yr_renovated]]&gt;0, YEAR(TODAY())-Homes[[#This Row],[yr_renovated]], YEAR(TODAY())-Homes[[#This Row],[yr_built]])</f>
        <v>96</v>
      </c>
      <c r="S2049">
        <v>1</v>
      </c>
      <c r="T2049" s="2">
        <v>41801</v>
      </c>
      <c r="U2049" s="3">
        <v>2</v>
      </c>
      <c r="V2049" s="4">
        <f>IFERROR(Homes[[#This Row],[sqft_above]]+Homes[[#This Row],[sqft_basement]]," ")</f>
        <v>2060</v>
      </c>
      <c r="W2049" s="4">
        <v>4437</v>
      </c>
      <c r="X2049">
        <v>0</v>
      </c>
      <c r="Y2049">
        <v>0</v>
      </c>
      <c r="Z2049">
        <v>3</v>
      </c>
      <c r="AA2049" s="4">
        <v>1030</v>
      </c>
      <c r="AB2049" s="4">
        <v>1030</v>
      </c>
      <c r="AC2049">
        <v>1929</v>
      </c>
      <c r="AD2049" t="s">
        <v>2176</v>
      </c>
      <c r="AE2049" t="s">
        <v>49</v>
      </c>
      <c r="AF2049" t="s">
        <v>434</v>
      </c>
    </row>
    <row r="2050" spans="1:32">
      <c r="A2050" t="str">
        <f>PROPER(TRIM(Homes[[#This Row],[street]]))</f>
        <v>4008 2Nd Ave Nw</v>
      </c>
      <c r="B2050" t="str">
        <f>PROPER(TRIM(Homes[[#This Row],[city]]))</f>
        <v>Seattle</v>
      </c>
      <c r="C2050" t="str">
        <f>_xlfn.TEXTBEFORE(Homes[[#This Row],[statezip]]," ")</f>
        <v>WA</v>
      </c>
      <c r="D2050" s="6" t="str">
        <f>_xlfn.TEXTAFTER(Homes[[#This Row],[statezip]]," ")</f>
        <v>98107</v>
      </c>
      <c r="E2050" s="1">
        <v>460000</v>
      </c>
      <c r="F2050">
        <v>2</v>
      </c>
      <c r="G20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50" s="3" t="str">
        <f>Homes[[#This Row],[bedrooms]] &amp; " bd | " &amp; TEXT(Homes[[#This Row],[bathrooms]],"0.##") &amp; " ba"</f>
        <v>2 bd | 1. ba</v>
      </c>
      <c r="I2050" s="4">
        <v>890</v>
      </c>
      <c r="J2050" s="1">
        <f>IFERROR(Homes[[#This Row],[price]]/Homes[[#This Row],[sqft_living]]," ")</f>
        <v>516.85393258426961</v>
      </c>
      <c r="K2050" s="4">
        <f>IFERROR(Homes[[#This Row],[sqft_lot]]/43560," ")</f>
        <v>4.8209366391184574E-2</v>
      </c>
      <c r="L2050" t="str">
        <f>IF(Homes[[#This Row],[waterfront]]=1, "Yes","No")</f>
        <v>No</v>
      </c>
      <c r="M2050" s="4" t="str">
        <f>IF(Homes[[#This Row],[sqft_basement]]&gt;0, "Yes","No")</f>
        <v>Yes</v>
      </c>
      <c r="N2050" t="str">
        <f>CHOOSE(Homes[[#This Row],[view]]+1, "None","Fair","Good","Great","Excellent")</f>
        <v>None</v>
      </c>
      <c r="O2050" t="str">
        <f>CHOOSE(Homes[[#This Row],[condition]], "Poor","Fair","Average","Good","Excellent")</f>
        <v>Good</v>
      </c>
      <c r="P2050">
        <f ca="1">YEAR(TODAY())-Homes[[#This Row],[yr_built]]</f>
        <v>106</v>
      </c>
      <c r="Q2050">
        <v>1985</v>
      </c>
      <c r="R2050">
        <f ca="1">IF(Homes[[#This Row],[yr_renovated]]&gt;0, YEAR(TODAY())-Homes[[#This Row],[yr_renovated]], YEAR(TODAY())-Homes[[#This Row],[yr_built]])</f>
        <v>40</v>
      </c>
      <c r="S2050">
        <v>1</v>
      </c>
      <c r="T2050" s="2">
        <v>41806</v>
      </c>
      <c r="U2050" s="3">
        <v>1</v>
      </c>
      <c r="V2050" s="4">
        <f>IFERROR(Homes[[#This Row],[sqft_above]]+Homes[[#This Row],[sqft_basement]]," ")</f>
        <v>890</v>
      </c>
      <c r="W2050" s="4">
        <v>2100</v>
      </c>
      <c r="X2050">
        <v>0</v>
      </c>
      <c r="Y2050">
        <v>0</v>
      </c>
      <c r="Z2050">
        <v>4</v>
      </c>
      <c r="AA2050" s="4">
        <v>760</v>
      </c>
      <c r="AB2050" s="4">
        <v>130</v>
      </c>
      <c r="AC2050">
        <v>1919</v>
      </c>
      <c r="AD2050" t="s">
        <v>2177</v>
      </c>
      <c r="AE2050" t="s">
        <v>49</v>
      </c>
      <c r="AF2050" t="s">
        <v>62</v>
      </c>
    </row>
    <row r="2051" spans="1:32">
      <c r="A2051" t="str">
        <f>PROPER(TRIM(Homes[[#This Row],[street]]))</f>
        <v>6503 39Th Ave Ne</v>
      </c>
      <c r="B2051" t="str">
        <f>PROPER(TRIM(Homes[[#This Row],[city]]))</f>
        <v>Seattle</v>
      </c>
      <c r="C2051" t="str">
        <f>_xlfn.TEXTBEFORE(Homes[[#This Row],[statezip]]," ")</f>
        <v>WA</v>
      </c>
      <c r="D2051" s="6" t="str">
        <f>_xlfn.TEXTAFTER(Homes[[#This Row],[statezip]]," ")</f>
        <v>98115</v>
      </c>
      <c r="E2051" s="1">
        <v>460000</v>
      </c>
      <c r="F2051">
        <v>3</v>
      </c>
      <c r="G20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1" s="3" t="str">
        <f>Homes[[#This Row],[bedrooms]] &amp; " bd | " &amp; TEXT(Homes[[#This Row],[bathrooms]],"0.##") &amp; " ba"</f>
        <v>3 bd | 1.75 ba</v>
      </c>
      <c r="I2051" s="4">
        <v>1550</v>
      </c>
      <c r="J2051" s="1">
        <f>IFERROR(Homes[[#This Row],[price]]/Homes[[#This Row],[sqft_living]]," ")</f>
        <v>296.77419354838707</v>
      </c>
      <c r="K2051" s="4">
        <f>IFERROR(Homes[[#This Row],[sqft_lot]]/43560," ")</f>
        <v>0.10808080808080808</v>
      </c>
      <c r="L2051" t="str">
        <f>IF(Homes[[#This Row],[waterfront]]=1, "Yes","No")</f>
        <v>No</v>
      </c>
      <c r="M2051" s="4" t="str">
        <f>IF(Homes[[#This Row],[sqft_basement]]&gt;0, "Yes","No")</f>
        <v>Yes</v>
      </c>
      <c r="N2051" t="str">
        <f>CHOOSE(Homes[[#This Row],[view]]+1, "None","Fair","Good","Great","Excellent")</f>
        <v>None</v>
      </c>
      <c r="O2051" t="str">
        <f>CHOOSE(Homes[[#This Row],[condition]], "Poor","Fair","Average","Good","Excellent")</f>
        <v>Good</v>
      </c>
      <c r="P2051">
        <f ca="1">YEAR(TODAY())-Homes[[#This Row],[yr_built]]</f>
        <v>76</v>
      </c>
      <c r="Q2051">
        <v>1985</v>
      </c>
      <c r="R2051">
        <f ca="1">IF(Homes[[#This Row],[yr_renovated]]&gt;0, YEAR(TODAY())-Homes[[#This Row],[yr_renovated]], YEAR(TODAY())-Homes[[#This Row],[yr_built]])</f>
        <v>40</v>
      </c>
      <c r="S2051">
        <v>1</v>
      </c>
      <c r="T2051" s="2">
        <v>41806</v>
      </c>
      <c r="U2051" s="3">
        <v>1.75</v>
      </c>
      <c r="V2051" s="4">
        <f>IFERROR(Homes[[#This Row],[sqft_above]]+Homes[[#This Row],[sqft_basement]]," ")</f>
        <v>1550</v>
      </c>
      <c r="W2051" s="4">
        <v>4708</v>
      </c>
      <c r="X2051">
        <v>0</v>
      </c>
      <c r="Y2051">
        <v>0</v>
      </c>
      <c r="Z2051">
        <v>4</v>
      </c>
      <c r="AA2051" s="4">
        <v>860</v>
      </c>
      <c r="AB2051" s="4">
        <v>690</v>
      </c>
      <c r="AC2051">
        <v>1949</v>
      </c>
      <c r="AD2051" t="s">
        <v>2178</v>
      </c>
      <c r="AE2051" t="s">
        <v>49</v>
      </c>
      <c r="AF2051" t="s">
        <v>154</v>
      </c>
    </row>
    <row r="2052" spans="1:32">
      <c r="A2052" t="str">
        <f>PROPER(TRIM(Homes[[#This Row],[street]]))</f>
        <v>8030 18Th Ave Nw</v>
      </c>
      <c r="B2052" t="str">
        <f>PROPER(TRIM(Homes[[#This Row],[city]]))</f>
        <v>Seattle</v>
      </c>
      <c r="C2052" t="str">
        <f>_xlfn.TEXTBEFORE(Homes[[#This Row],[statezip]]," ")</f>
        <v>WA</v>
      </c>
      <c r="D2052" s="6" t="str">
        <f>_xlfn.TEXTAFTER(Homes[[#This Row],[statezip]]," ")</f>
        <v>98117</v>
      </c>
      <c r="E2052" s="1">
        <v>460000</v>
      </c>
      <c r="F2052">
        <v>3</v>
      </c>
      <c r="G20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52" s="3" t="str">
        <f>Homes[[#This Row],[bedrooms]] &amp; " bd | " &amp; TEXT(Homes[[#This Row],[bathrooms]],"0.##") &amp; " ba"</f>
        <v>3 bd | 1. ba</v>
      </c>
      <c r="I2052" s="4">
        <v>1670</v>
      </c>
      <c r="J2052" s="1">
        <f>IFERROR(Homes[[#This Row],[price]]/Homes[[#This Row],[sqft_living]]," ")</f>
        <v>275.44910179640721</v>
      </c>
      <c r="K2052" s="4">
        <f>IFERROR(Homes[[#This Row],[sqft_lot]]/43560," ")</f>
        <v>9.1942148760330578E-2</v>
      </c>
      <c r="L2052" t="str">
        <f>IF(Homes[[#This Row],[waterfront]]=1, "Yes","No")</f>
        <v>No</v>
      </c>
      <c r="M2052" s="4" t="str">
        <f>IF(Homes[[#This Row],[sqft_basement]]&gt;0, "Yes","No")</f>
        <v>Yes</v>
      </c>
      <c r="N2052" t="str">
        <f>CHOOSE(Homes[[#This Row],[view]]+1, "None","Fair","Good","Great","Excellent")</f>
        <v>None</v>
      </c>
      <c r="O2052" t="str">
        <f>CHOOSE(Homes[[#This Row],[condition]], "Poor","Fair","Average","Good","Excellent")</f>
        <v>Good</v>
      </c>
      <c r="P2052">
        <f ca="1">YEAR(TODAY())-Homes[[#This Row],[yr_built]]</f>
        <v>86</v>
      </c>
      <c r="Q2052">
        <v>1989</v>
      </c>
      <c r="R2052">
        <f ca="1">IF(Homes[[#This Row],[yr_renovated]]&gt;0, YEAR(TODAY())-Homes[[#This Row],[yr_renovated]], YEAR(TODAY())-Homes[[#This Row],[yr_built]])</f>
        <v>36</v>
      </c>
      <c r="S2052">
        <v>1.5</v>
      </c>
      <c r="T2052" s="2">
        <v>41782</v>
      </c>
      <c r="U2052" s="3">
        <v>1</v>
      </c>
      <c r="V2052" s="4">
        <f>IFERROR(Homes[[#This Row],[sqft_above]]+Homes[[#This Row],[sqft_basement]]," ")</f>
        <v>1670</v>
      </c>
      <c r="W2052" s="4">
        <v>4005</v>
      </c>
      <c r="X2052">
        <v>0</v>
      </c>
      <c r="Y2052">
        <v>0</v>
      </c>
      <c r="Z2052">
        <v>4</v>
      </c>
      <c r="AA2052" s="4">
        <v>1170</v>
      </c>
      <c r="AB2052" s="4">
        <v>500</v>
      </c>
      <c r="AC2052">
        <v>1939</v>
      </c>
      <c r="AD2052" t="s">
        <v>2179</v>
      </c>
      <c r="AE2052" t="s">
        <v>49</v>
      </c>
      <c r="AF2052" t="s">
        <v>204</v>
      </c>
    </row>
    <row r="2053" spans="1:32">
      <c r="A2053" t="str">
        <f>PROPER(TRIM(Homes[[#This Row],[street]]))</f>
        <v>2646 48Th Ave Sw</v>
      </c>
      <c r="B2053" t="str">
        <f>PROPER(TRIM(Homes[[#This Row],[city]]))</f>
        <v>Seattle</v>
      </c>
      <c r="C2053" t="str">
        <f>_xlfn.TEXTBEFORE(Homes[[#This Row],[statezip]]," ")</f>
        <v>WA</v>
      </c>
      <c r="D2053" s="6" t="str">
        <f>_xlfn.TEXTAFTER(Homes[[#This Row],[statezip]]," ")</f>
        <v>98116</v>
      </c>
      <c r="E2053" s="1">
        <v>460000</v>
      </c>
      <c r="F2053">
        <v>2</v>
      </c>
      <c r="G20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53" s="3" t="str">
        <f>Homes[[#This Row],[bedrooms]] &amp; " bd | " &amp; TEXT(Homes[[#This Row],[bathrooms]],"0.##") &amp; " ba"</f>
        <v>2 bd | 1.5 ba</v>
      </c>
      <c r="I2053" s="4">
        <v>1090</v>
      </c>
      <c r="J2053" s="1">
        <f>IFERROR(Homes[[#This Row],[price]]/Homes[[#This Row],[sqft_living]]," ")</f>
        <v>422.01834862385323</v>
      </c>
      <c r="K2053" s="4">
        <f>IFERROR(Homes[[#This Row],[sqft_lot]]/43560," ")</f>
        <v>9.1827364554637275E-2</v>
      </c>
      <c r="L2053" t="str">
        <f>IF(Homes[[#This Row],[waterfront]]=1, "Yes","No")</f>
        <v>No</v>
      </c>
      <c r="M2053" s="4" t="str">
        <f>IF(Homes[[#This Row],[sqft_basement]]&gt;0, "Yes","No")</f>
        <v>Yes</v>
      </c>
      <c r="N2053" t="str">
        <f>CHOOSE(Homes[[#This Row],[view]]+1, "None","Fair","Good","Great","Excellent")</f>
        <v>None</v>
      </c>
      <c r="O2053" t="str">
        <f>CHOOSE(Homes[[#This Row],[condition]], "Poor","Fair","Average","Good","Excellent")</f>
        <v>Average</v>
      </c>
      <c r="P2053">
        <f ca="1">YEAR(TODAY())-Homes[[#This Row],[yr_built]]</f>
        <v>74</v>
      </c>
      <c r="Q2053">
        <v>1994</v>
      </c>
      <c r="R2053">
        <f ca="1">IF(Homes[[#This Row],[yr_renovated]]&gt;0, YEAR(TODAY())-Homes[[#This Row],[yr_renovated]], YEAR(TODAY())-Homes[[#This Row],[yr_built]])</f>
        <v>31</v>
      </c>
      <c r="S2053">
        <v>1</v>
      </c>
      <c r="T2053" s="2">
        <v>41806</v>
      </c>
      <c r="U2053" s="3">
        <v>1.5</v>
      </c>
      <c r="V2053" s="4">
        <f>IFERROR(Homes[[#This Row],[sqft_above]]+Homes[[#This Row],[sqft_basement]]," ")</f>
        <v>1090</v>
      </c>
      <c r="W2053" s="4">
        <v>4000</v>
      </c>
      <c r="X2053">
        <v>0</v>
      </c>
      <c r="Y2053">
        <v>0</v>
      </c>
      <c r="Z2053">
        <v>3</v>
      </c>
      <c r="AA2053" s="4">
        <v>970</v>
      </c>
      <c r="AB2053" s="4">
        <v>120</v>
      </c>
      <c r="AC2053">
        <v>1951</v>
      </c>
      <c r="AD2053" t="s">
        <v>2180</v>
      </c>
      <c r="AE2053" t="s">
        <v>49</v>
      </c>
      <c r="AF2053" t="s">
        <v>192</v>
      </c>
    </row>
    <row r="2054" spans="1:32">
      <c r="A2054" t="str">
        <f>PROPER(TRIM(Homes[[#This Row],[street]]))</f>
        <v>2221 Sw 154Th St</v>
      </c>
      <c r="B2054" t="str">
        <f>PROPER(TRIM(Homes[[#This Row],[city]]))</f>
        <v>Burien</v>
      </c>
      <c r="C2054" t="str">
        <f>_xlfn.TEXTBEFORE(Homes[[#This Row],[statezip]]," ")</f>
        <v>WA</v>
      </c>
      <c r="D2054" s="6" t="str">
        <f>_xlfn.TEXTAFTER(Homes[[#This Row],[statezip]]," ")</f>
        <v>98166</v>
      </c>
      <c r="E2054" s="1">
        <v>459950</v>
      </c>
      <c r="F2054">
        <v>3</v>
      </c>
      <c r="G20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4" s="3" t="str">
        <f>Homes[[#This Row],[bedrooms]] &amp; " bd | " &amp; TEXT(Homes[[#This Row],[bathrooms]],"0.##") &amp; " ba"</f>
        <v>3 bd | 1.75 ba</v>
      </c>
      <c r="I2054" s="4">
        <v>1850</v>
      </c>
      <c r="J2054" s="1">
        <f>IFERROR(Homes[[#This Row],[price]]/Homes[[#This Row],[sqft_living]]," ")</f>
        <v>248.62162162162161</v>
      </c>
      <c r="K2054" s="4">
        <f>IFERROR(Homes[[#This Row],[sqft_lot]]/43560," ")</f>
        <v>0.15769054178145087</v>
      </c>
      <c r="L2054" t="str">
        <f>IF(Homes[[#This Row],[waterfront]]=1, "Yes","No")</f>
        <v>No</v>
      </c>
      <c r="M2054" s="4" t="str">
        <f>IF(Homes[[#This Row],[sqft_basement]]&gt;0, "Yes","No")</f>
        <v>Yes</v>
      </c>
      <c r="N2054" t="str">
        <f>CHOOSE(Homes[[#This Row],[view]]+1, "None","Fair","Good","Great","Excellent")</f>
        <v>Good</v>
      </c>
      <c r="O2054" t="str">
        <f>CHOOSE(Homes[[#This Row],[condition]], "Poor","Fair","Average","Good","Excellent")</f>
        <v>Excellent</v>
      </c>
      <c r="P2054">
        <f ca="1">YEAR(TODAY())-Homes[[#This Row],[yr_built]]</f>
        <v>106</v>
      </c>
      <c r="Q2054">
        <v>1934</v>
      </c>
      <c r="R2054">
        <f ca="1">IF(Homes[[#This Row],[yr_renovated]]&gt;0, YEAR(TODAY())-Homes[[#This Row],[yr_renovated]], YEAR(TODAY())-Homes[[#This Row],[yr_built]])</f>
        <v>91</v>
      </c>
      <c r="S2054">
        <v>1</v>
      </c>
      <c r="T2054" s="2">
        <v>41803</v>
      </c>
      <c r="U2054" s="3">
        <v>1.75</v>
      </c>
      <c r="V2054" s="4">
        <f>IFERROR(Homes[[#This Row],[sqft_above]]+Homes[[#This Row],[sqft_basement]]," ")</f>
        <v>1850</v>
      </c>
      <c r="W2054" s="4">
        <v>6869</v>
      </c>
      <c r="X2054">
        <v>0</v>
      </c>
      <c r="Y2054">
        <v>2</v>
      </c>
      <c r="Z2054">
        <v>5</v>
      </c>
      <c r="AA2054" s="4">
        <v>1100</v>
      </c>
      <c r="AB2054" s="4">
        <v>750</v>
      </c>
      <c r="AC2054">
        <v>1919</v>
      </c>
      <c r="AD2054" t="s">
        <v>2181</v>
      </c>
      <c r="AE2054" t="s">
        <v>379</v>
      </c>
      <c r="AF2054" t="s">
        <v>227</v>
      </c>
    </row>
    <row r="2055" spans="1:32">
      <c r="A2055" t="str">
        <f>PROPER(TRIM(Homes[[#This Row],[street]]))</f>
        <v>8928 Ne 176Th St</v>
      </c>
      <c r="B2055" t="str">
        <f>PROPER(TRIM(Homes[[#This Row],[city]]))</f>
        <v>Bothell</v>
      </c>
      <c r="C2055" t="str">
        <f>_xlfn.TEXTBEFORE(Homes[[#This Row],[statezip]]," ")</f>
        <v>WA</v>
      </c>
      <c r="D2055" s="6" t="str">
        <f>_xlfn.TEXTAFTER(Homes[[#This Row],[statezip]]," ")</f>
        <v>98011</v>
      </c>
      <c r="E2055" s="1">
        <v>459950</v>
      </c>
      <c r="F2055">
        <v>4</v>
      </c>
      <c r="G20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55" s="3" t="str">
        <f>Homes[[#This Row],[bedrooms]] &amp; " bd | " &amp; TEXT(Homes[[#This Row],[bathrooms]],"0.##") &amp; " ba"</f>
        <v>4 bd | 2.5 ba</v>
      </c>
      <c r="I2055" s="4">
        <v>2000</v>
      </c>
      <c r="J2055" s="1">
        <f>IFERROR(Homes[[#This Row],[price]]/Homes[[#This Row],[sqft_living]]," ")</f>
        <v>229.97499999999999</v>
      </c>
      <c r="K2055" s="4">
        <f>IFERROR(Homes[[#This Row],[sqft_lot]]/43560," ")</f>
        <v>0.14019742883379246</v>
      </c>
      <c r="L2055" t="str">
        <f>IF(Homes[[#This Row],[waterfront]]=1, "Yes","No")</f>
        <v>No</v>
      </c>
      <c r="M2055" s="4" t="str">
        <f>IF(Homes[[#This Row],[sqft_basement]]&gt;0, "Yes","No")</f>
        <v>No</v>
      </c>
      <c r="N2055" t="str">
        <f>CHOOSE(Homes[[#This Row],[view]]+1, "None","Fair","Good","Great","Excellent")</f>
        <v>None</v>
      </c>
      <c r="O2055" t="str">
        <f>CHOOSE(Homes[[#This Row],[condition]], "Poor","Fair","Average","Good","Excellent")</f>
        <v>Average</v>
      </c>
      <c r="P2055">
        <f ca="1">YEAR(TODAY())-Homes[[#This Row],[yr_built]]</f>
        <v>22</v>
      </c>
      <c r="Q2055">
        <v>0</v>
      </c>
      <c r="R2055">
        <f ca="1">IF(Homes[[#This Row],[yr_renovated]]&gt;0, YEAR(TODAY())-Homes[[#This Row],[yr_renovated]], YEAR(TODAY())-Homes[[#This Row],[yr_built]])</f>
        <v>22</v>
      </c>
      <c r="S2055">
        <v>2</v>
      </c>
      <c r="T2055" s="2">
        <v>41813</v>
      </c>
      <c r="U2055" s="3">
        <v>2.5</v>
      </c>
      <c r="V2055" s="4">
        <f>IFERROR(Homes[[#This Row],[sqft_above]]+Homes[[#This Row],[sqft_basement]]," ")</f>
        <v>2000</v>
      </c>
      <c r="W2055" s="4">
        <v>6107</v>
      </c>
      <c r="X2055">
        <v>0</v>
      </c>
      <c r="Y2055">
        <v>0</v>
      </c>
      <c r="Z2055">
        <v>3</v>
      </c>
      <c r="AA2055" s="4">
        <v>2000</v>
      </c>
      <c r="AB2055" s="4">
        <v>0</v>
      </c>
      <c r="AC2055">
        <v>2003</v>
      </c>
      <c r="AD2055" t="s">
        <v>2182</v>
      </c>
      <c r="AE2055" t="s">
        <v>841</v>
      </c>
      <c r="AF2055" t="s">
        <v>842</v>
      </c>
    </row>
    <row r="2056" spans="1:32">
      <c r="A2056" t="str">
        <f>PROPER(TRIM(Homes[[#This Row],[street]]))</f>
        <v>4525 119Th Ave Se</v>
      </c>
      <c r="B2056" t="str">
        <f>PROPER(TRIM(Homes[[#This Row],[city]]))</f>
        <v>Bellevue</v>
      </c>
      <c r="C2056" t="str">
        <f>_xlfn.TEXTBEFORE(Homes[[#This Row],[statezip]]," ")</f>
        <v>WA</v>
      </c>
      <c r="D2056" s="6" t="str">
        <f>_xlfn.TEXTAFTER(Homes[[#This Row],[statezip]]," ")</f>
        <v>98006</v>
      </c>
      <c r="E2056" s="1">
        <v>459900</v>
      </c>
      <c r="F2056">
        <v>3</v>
      </c>
      <c r="G20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6" s="3" t="str">
        <f>Homes[[#This Row],[bedrooms]] &amp; " bd | " &amp; TEXT(Homes[[#This Row],[bathrooms]],"0.##") &amp; " ba"</f>
        <v>3 bd | 1.75 ba</v>
      </c>
      <c r="I2056" s="4">
        <v>2580</v>
      </c>
      <c r="J2056" s="1">
        <f>IFERROR(Homes[[#This Row],[price]]/Homes[[#This Row],[sqft_living]]," ")</f>
        <v>178.25581395348837</v>
      </c>
      <c r="K2056" s="4">
        <f>IFERROR(Homes[[#This Row],[sqft_lot]]/43560," ")</f>
        <v>0.25252525252525254</v>
      </c>
      <c r="L2056" t="str">
        <f>IF(Homes[[#This Row],[waterfront]]=1, "Yes","No")</f>
        <v>No</v>
      </c>
      <c r="M2056" s="4" t="str">
        <f>IF(Homes[[#This Row],[sqft_basement]]&gt;0, "Yes","No")</f>
        <v>Yes</v>
      </c>
      <c r="N2056" t="str">
        <f>CHOOSE(Homes[[#This Row],[view]]+1, "None","Fair","Good","Great","Excellent")</f>
        <v>None</v>
      </c>
      <c r="O2056" t="str">
        <f>CHOOSE(Homes[[#This Row],[condition]], "Poor","Fair","Average","Good","Excellent")</f>
        <v>Good</v>
      </c>
      <c r="P2056">
        <f ca="1">YEAR(TODAY())-Homes[[#This Row],[yr_built]]</f>
        <v>74</v>
      </c>
      <c r="Q2056">
        <v>1999</v>
      </c>
      <c r="R2056">
        <f ca="1">IF(Homes[[#This Row],[yr_renovated]]&gt;0, YEAR(TODAY())-Homes[[#This Row],[yr_renovated]], YEAR(TODAY())-Homes[[#This Row],[yr_built]])</f>
        <v>26</v>
      </c>
      <c r="S2056">
        <v>1</v>
      </c>
      <c r="T2056" s="2">
        <v>41789</v>
      </c>
      <c r="U2056" s="3">
        <v>1.75</v>
      </c>
      <c r="V2056" s="4">
        <f>IFERROR(Homes[[#This Row],[sqft_above]]+Homes[[#This Row],[sqft_basement]]," ")</f>
        <v>2580</v>
      </c>
      <c r="W2056" s="4">
        <v>11000</v>
      </c>
      <c r="X2056">
        <v>0</v>
      </c>
      <c r="Y2056">
        <v>0</v>
      </c>
      <c r="Z2056">
        <v>4</v>
      </c>
      <c r="AA2056" s="4">
        <v>1290</v>
      </c>
      <c r="AB2056" s="4">
        <v>1290</v>
      </c>
      <c r="AC2056">
        <v>1951</v>
      </c>
      <c r="AD2056" t="s">
        <v>2183</v>
      </c>
      <c r="AE2056" t="s">
        <v>33</v>
      </c>
      <c r="AF2056" t="s">
        <v>91</v>
      </c>
    </row>
    <row r="2057" spans="1:32">
      <c r="A2057" t="str">
        <f>PROPER(TRIM(Homes[[#This Row],[street]]))</f>
        <v>7031 18Th Ave Nw</v>
      </c>
      <c r="B2057" t="str">
        <f>PROPER(TRIM(Homes[[#This Row],[city]]))</f>
        <v>Seattle</v>
      </c>
      <c r="C2057" t="str">
        <f>_xlfn.TEXTBEFORE(Homes[[#This Row],[statezip]]," ")</f>
        <v>WA</v>
      </c>
      <c r="D2057" s="6" t="str">
        <f>_xlfn.TEXTAFTER(Homes[[#This Row],[statezip]]," ")</f>
        <v>98117</v>
      </c>
      <c r="E2057" s="1">
        <v>459500</v>
      </c>
      <c r="F2057">
        <v>2</v>
      </c>
      <c r="G20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57" s="3" t="str">
        <f>Homes[[#This Row],[bedrooms]] &amp; " bd | " &amp; TEXT(Homes[[#This Row],[bathrooms]],"0.##") &amp; " ba"</f>
        <v>2 bd | 1. ba</v>
      </c>
      <c r="I2057" s="4">
        <v>1250</v>
      </c>
      <c r="J2057" s="1">
        <f>IFERROR(Homes[[#This Row],[price]]/Homes[[#This Row],[sqft_living]]," ")</f>
        <v>367.6</v>
      </c>
      <c r="K2057" s="4">
        <f>IFERROR(Homes[[#This Row],[sqft_lot]]/43560," ")</f>
        <v>8.78099173553719E-2</v>
      </c>
      <c r="L2057" t="str">
        <f>IF(Homes[[#This Row],[waterfront]]=1, "Yes","No")</f>
        <v>No</v>
      </c>
      <c r="M2057" s="4" t="str">
        <f>IF(Homes[[#This Row],[sqft_basement]]&gt;0, "Yes","No")</f>
        <v>Yes</v>
      </c>
      <c r="N2057" t="str">
        <f>CHOOSE(Homes[[#This Row],[view]]+1, "None","Fair","Good","Great","Excellent")</f>
        <v>None</v>
      </c>
      <c r="O2057" t="str">
        <f>CHOOSE(Homes[[#This Row],[condition]], "Poor","Fair","Average","Good","Excellent")</f>
        <v>Average</v>
      </c>
      <c r="P2057">
        <f ca="1">YEAR(TODAY())-Homes[[#This Row],[yr_built]]</f>
        <v>96</v>
      </c>
      <c r="Q2057">
        <v>0</v>
      </c>
      <c r="R2057">
        <f ca="1">IF(Homes[[#This Row],[yr_renovated]]&gt;0, YEAR(TODAY())-Homes[[#This Row],[yr_renovated]], YEAR(TODAY())-Homes[[#This Row],[yr_built]])</f>
        <v>96</v>
      </c>
      <c r="S2057">
        <v>1</v>
      </c>
      <c r="T2057" s="2">
        <v>41821</v>
      </c>
      <c r="U2057" s="3">
        <v>1</v>
      </c>
      <c r="V2057" s="4">
        <f>IFERROR(Homes[[#This Row],[sqft_above]]+Homes[[#This Row],[sqft_basement]]," ")</f>
        <v>1250</v>
      </c>
      <c r="W2057" s="4">
        <v>3825</v>
      </c>
      <c r="X2057">
        <v>0</v>
      </c>
      <c r="Y2057">
        <v>0</v>
      </c>
      <c r="Z2057">
        <v>3</v>
      </c>
      <c r="AA2057" s="4">
        <v>850</v>
      </c>
      <c r="AB2057" s="4">
        <v>400</v>
      </c>
      <c r="AC2057">
        <v>1929</v>
      </c>
      <c r="AD2057" t="s">
        <v>2184</v>
      </c>
      <c r="AE2057" t="s">
        <v>49</v>
      </c>
      <c r="AF2057" t="s">
        <v>204</v>
      </c>
    </row>
    <row r="2058" spans="1:32">
      <c r="A2058" t="str">
        <f>PROPER(TRIM(Homes[[#This Row],[street]]))</f>
        <v>14301 Wallingford Ave N</v>
      </c>
      <c r="B2058" t="str">
        <f>PROPER(TRIM(Homes[[#This Row],[city]]))</f>
        <v>Seattle</v>
      </c>
      <c r="C2058" t="str">
        <f>_xlfn.TEXTBEFORE(Homes[[#This Row],[statezip]]," ")</f>
        <v>WA</v>
      </c>
      <c r="D2058" s="6" t="str">
        <f>_xlfn.TEXTAFTER(Homes[[#This Row],[statezip]]," ")</f>
        <v>98133</v>
      </c>
      <c r="E2058" s="1">
        <v>459500</v>
      </c>
      <c r="F2058">
        <v>3</v>
      </c>
      <c r="G20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58" s="3" t="str">
        <f>Homes[[#This Row],[bedrooms]] &amp; " bd | " &amp; TEXT(Homes[[#This Row],[bathrooms]],"0.##") &amp; " ba"</f>
        <v>3 bd | 1.75 ba</v>
      </c>
      <c r="I2058" s="4">
        <v>1470</v>
      </c>
      <c r="J2058" s="1">
        <f>IFERROR(Homes[[#This Row],[price]]/Homes[[#This Row],[sqft_living]]," ")</f>
        <v>312.58503401360542</v>
      </c>
      <c r="K2058" s="4">
        <f>IFERROR(Homes[[#This Row],[sqft_lot]]/43560," ")</f>
        <v>0.11363636363636363</v>
      </c>
      <c r="L2058" t="str">
        <f>IF(Homes[[#This Row],[waterfront]]=1, "Yes","No")</f>
        <v>No</v>
      </c>
      <c r="M2058" s="4" t="str">
        <f>IF(Homes[[#This Row],[sqft_basement]]&gt;0, "Yes","No")</f>
        <v>Yes</v>
      </c>
      <c r="N2058" t="str">
        <f>CHOOSE(Homes[[#This Row],[view]]+1, "None","Fair","Good","Great","Excellent")</f>
        <v>None</v>
      </c>
      <c r="O2058" t="str">
        <f>CHOOSE(Homes[[#This Row],[condition]], "Poor","Fair","Average","Good","Excellent")</f>
        <v>Average</v>
      </c>
      <c r="P2058">
        <f ca="1">YEAR(TODAY())-Homes[[#This Row],[yr_built]]</f>
        <v>41</v>
      </c>
      <c r="Q2058">
        <v>0</v>
      </c>
      <c r="R2058">
        <f ca="1">IF(Homes[[#This Row],[yr_renovated]]&gt;0, YEAR(TODAY())-Homes[[#This Row],[yr_renovated]], YEAR(TODAY())-Homes[[#This Row],[yr_built]])</f>
        <v>41</v>
      </c>
      <c r="S2058">
        <v>1</v>
      </c>
      <c r="T2058" s="2">
        <v>41825</v>
      </c>
      <c r="U2058" s="3">
        <v>1.75</v>
      </c>
      <c r="V2058" s="4">
        <f>IFERROR(Homes[[#This Row],[sqft_above]]+Homes[[#This Row],[sqft_basement]]," ")</f>
        <v>1470</v>
      </c>
      <c r="W2058" s="4">
        <v>4950</v>
      </c>
      <c r="X2058">
        <v>0</v>
      </c>
      <c r="Y2058">
        <v>0</v>
      </c>
      <c r="Z2058">
        <v>3</v>
      </c>
      <c r="AA2058" s="4">
        <v>1030</v>
      </c>
      <c r="AB2058" s="4">
        <v>440</v>
      </c>
      <c r="AC2058">
        <v>1984</v>
      </c>
      <c r="AD2058" t="s">
        <v>2185</v>
      </c>
      <c r="AE2058" t="s">
        <v>49</v>
      </c>
      <c r="AF2058" t="s">
        <v>987</v>
      </c>
    </row>
    <row r="2059" spans="1:32">
      <c r="A2059" t="str">
        <f>PROPER(TRIM(Homes[[#This Row],[street]]))</f>
        <v>111 S 192Nd St</v>
      </c>
      <c r="B2059" t="str">
        <f>PROPER(TRIM(Homes[[#This Row],[city]]))</f>
        <v>Burien</v>
      </c>
      <c r="C2059" t="str">
        <f>_xlfn.TEXTBEFORE(Homes[[#This Row],[statezip]]," ")</f>
        <v>WA</v>
      </c>
      <c r="D2059" s="6" t="str">
        <f>_xlfn.TEXTAFTER(Homes[[#This Row],[statezip]]," ")</f>
        <v>98148</v>
      </c>
      <c r="E2059" s="1">
        <v>459000</v>
      </c>
      <c r="F2059">
        <v>4</v>
      </c>
      <c r="G20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059" s="3" t="str">
        <f>Homes[[#This Row],[bedrooms]] &amp; " bd | " &amp; TEXT(Homes[[#This Row],[bathrooms]],"0.##") &amp; " ba"</f>
        <v>4 bd | 3. ba</v>
      </c>
      <c r="I2059" s="4">
        <v>2530</v>
      </c>
      <c r="J2059" s="1">
        <f>IFERROR(Homes[[#This Row],[price]]/Homes[[#This Row],[sqft_living]]," ")</f>
        <v>181.42292490118578</v>
      </c>
      <c r="K2059" s="4">
        <f>IFERROR(Homes[[#This Row],[sqft_lot]]/43560," ")</f>
        <v>0.2295684113865932</v>
      </c>
      <c r="L2059" t="str">
        <f>IF(Homes[[#This Row],[waterfront]]=1, "Yes","No")</f>
        <v>No</v>
      </c>
      <c r="M2059" s="4" t="str">
        <f>IF(Homes[[#This Row],[sqft_basement]]&gt;0, "Yes","No")</f>
        <v>No</v>
      </c>
      <c r="N2059" t="str">
        <f>CHOOSE(Homes[[#This Row],[view]]+1, "None","Fair","Good","Great","Excellent")</f>
        <v>None</v>
      </c>
      <c r="O2059" t="str">
        <f>CHOOSE(Homes[[#This Row],[condition]], "Poor","Fair","Average","Good","Excellent")</f>
        <v>Average</v>
      </c>
      <c r="P2059">
        <f ca="1">YEAR(TODAY())-Homes[[#This Row],[yr_built]]</f>
        <v>12</v>
      </c>
      <c r="Q2059">
        <v>1923</v>
      </c>
      <c r="R2059">
        <f ca="1">IF(Homes[[#This Row],[yr_renovated]]&gt;0, YEAR(TODAY())-Homes[[#This Row],[yr_renovated]], YEAR(TODAY())-Homes[[#This Row],[yr_built]])</f>
        <v>102</v>
      </c>
      <c r="S2059">
        <v>2</v>
      </c>
      <c r="T2059" s="2">
        <v>41817</v>
      </c>
      <c r="U2059" s="3">
        <v>3</v>
      </c>
      <c r="V2059" s="4">
        <f>IFERROR(Homes[[#This Row],[sqft_above]]+Homes[[#This Row],[sqft_basement]]," ")</f>
        <v>2530</v>
      </c>
      <c r="W2059" s="4">
        <v>10000</v>
      </c>
      <c r="X2059">
        <v>0</v>
      </c>
      <c r="Y2059">
        <v>0</v>
      </c>
      <c r="Z2059">
        <v>3</v>
      </c>
      <c r="AA2059" s="4">
        <v>2530</v>
      </c>
      <c r="AB2059" s="4">
        <v>0</v>
      </c>
      <c r="AC2059">
        <v>2013</v>
      </c>
      <c r="AD2059" t="s">
        <v>2186</v>
      </c>
      <c r="AE2059" t="s">
        <v>379</v>
      </c>
      <c r="AF2059" t="s">
        <v>1701</v>
      </c>
    </row>
    <row r="2060" spans="1:32">
      <c r="A2060" t="str">
        <f>PROPER(TRIM(Homes[[#This Row],[street]]))</f>
        <v>9607 Ne 128Th St</v>
      </c>
      <c r="B2060" t="str">
        <f>PROPER(TRIM(Homes[[#This Row],[city]]))</f>
        <v>Kirkland</v>
      </c>
      <c r="C2060" t="str">
        <f>_xlfn.TEXTBEFORE(Homes[[#This Row],[statezip]]," ")</f>
        <v>WA</v>
      </c>
      <c r="D2060" s="6" t="str">
        <f>_xlfn.TEXTAFTER(Homes[[#This Row],[statezip]]," ")</f>
        <v>98034</v>
      </c>
      <c r="E2060" s="1">
        <v>459000</v>
      </c>
      <c r="F2060">
        <v>3</v>
      </c>
      <c r="G20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60" s="3" t="str">
        <f>Homes[[#This Row],[bedrooms]] &amp; " bd | " &amp; TEXT(Homes[[#This Row],[bathrooms]],"0.##") &amp; " ba"</f>
        <v>3 bd | 1.75 ba</v>
      </c>
      <c r="I2060" s="4">
        <v>1620</v>
      </c>
      <c r="J2060" s="1">
        <f>IFERROR(Homes[[#This Row],[price]]/Homes[[#This Row],[sqft_living]]," ")</f>
        <v>283.33333333333331</v>
      </c>
      <c r="K2060" s="4">
        <f>IFERROR(Homes[[#This Row],[sqft_lot]]/43560," ")</f>
        <v>0.16827364554637281</v>
      </c>
      <c r="L2060" t="str">
        <f>IF(Homes[[#This Row],[waterfront]]=1, "Yes","No")</f>
        <v>No</v>
      </c>
      <c r="M2060" s="4" t="str">
        <f>IF(Homes[[#This Row],[sqft_basement]]&gt;0, "Yes","No")</f>
        <v>Yes</v>
      </c>
      <c r="N2060" t="str">
        <f>CHOOSE(Homes[[#This Row],[view]]+1, "None","Fair","Good","Great","Excellent")</f>
        <v>None</v>
      </c>
      <c r="O2060" t="str">
        <f>CHOOSE(Homes[[#This Row],[condition]], "Poor","Fair","Average","Good","Excellent")</f>
        <v>Good</v>
      </c>
      <c r="P2060">
        <f ca="1">YEAR(TODAY())-Homes[[#This Row],[yr_built]]</f>
        <v>51</v>
      </c>
      <c r="Q2060">
        <v>0</v>
      </c>
      <c r="R2060">
        <f ca="1">IF(Homes[[#This Row],[yr_renovated]]&gt;0, YEAR(TODAY())-Homes[[#This Row],[yr_renovated]], YEAR(TODAY())-Homes[[#This Row],[yr_built]])</f>
        <v>51</v>
      </c>
      <c r="S2060">
        <v>1</v>
      </c>
      <c r="T2060" s="2">
        <v>41791</v>
      </c>
      <c r="U2060" s="3">
        <v>1.75</v>
      </c>
      <c r="V2060" s="4">
        <f>IFERROR(Homes[[#This Row],[sqft_above]]+Homes[[#This Row],[sqft_basement]]," ")</f>
        <v>1620</v>
      </c>
      <c r="W2060" s="4">
        <v>7330</v>
      </c>
      <c r="X2060">
        <v>0</v>
      </c>
      <c r="Y2060">
        <v>0</v>
      </c>
      <c r="Z2060">
        <v>4</v>
      </c>
      <c r="AA2060" s="4">
        <v>1090</v>
      </c>
      <c r="AB2060" s="4">
        <v>530</v>
      </c>
      <c r="AC2060">
        <v>1974</v>
      </c>
      <c r="AD2060" t="s">
        <v>2187</v>
      </c>
      <c r="AE2060" t="s">
        <v>46</v>
      </c>
      <c r="AF2060" t="s">
        <v>47</v>
      </c>
    </row>
    <row r="2061" spans="1:32">
      <c r="A2061" t="str">
        <f>PROPER(TRIM(Homes[[#This Row],[street]]))</f>
        <v>9736 Dayton Ave N</v>
      </c>
      <c r="B2061" t="str">
        <f>PROPER(TRIM(Homes[[#This Row],[city]]))</f>
        <v>Seattle</v>
      </c>
      <c r="C2061" t="str">
        <f>_xlfn.TEXTBEFORE(Homes[[#This Row],[statezip]]," ")</f>
        <v>WA</v>
      </c>
      <c r="D2061" s="6" t="str">
        <f>_xlfn.TEXTAFTER(Homes[[#This Row],[statezip]]," ")</f>
        <v>98103</v>
      </c>
      <c r="E2061" s="1">
        <v>458663.88888899999</v>
      </c>
      <c r="F2061">
        <v>2</v>
      </c>
      <c r="G20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61" s="3" t="str">
        <f>Homes[[#This Row],[bedrooms]] &amp; " bd | " &amp; TEXT(Homes[[#This Row],[bathrooms]],"0.##") &amp; " ba"</f>
        <v>2 bd | 1. ba</v>
      </c>
      <c r="I2061" s="4">
        <v>1470</v>
      </c>
      <c r="J2061" s="1">
        <f>IFERROR(Homes[[#This Row],[price]]/Homes[[#This Row],[sqft_living]]," ")</f>
        <v>312.01625094489793</v>
      </c>
      <c r="K2061" s="4">
        <f>IFERROR(Homes[[#This Row],[sqft_lot]]/43560," ")</f>
        <v>0.16384297520661156</v>
      </c>
      <c r="L2061" t="str">
        <f>IF(Homes[[#This Row],[waterfront]]=1, "Yes","No")</f>
        <v>No</v>
      </c>
      <c r="M2061" s="4" t="str">
        <f>IF(Homes[[#This Row],[sqft_basement]]&gt;0, "Yes","No")</f>
        <v>Yes</v>
      </c>
      <c r="N2061" t="str">
        <f>CHOOSE(Homes[[#This Row],[view]]+1, "None","Fair","Good","Great","Excellent")</f>
        <v>None</v>
      </c>
      <c r="O2061" t="str">
        <f>CHOOSE(Homes[[#This Row],[condition]], "Poor","Fair","Average","Good","Excellent")</f>
        <v>Average</v>
      </c>
      <c r="P2061">
        <f ca="1">YEAR(TODAY())-Homes[[#This Row],[yr_built]]</f>
        <v>84</v>
      </c>
      <c r="Q2061">
        <v>1994</v>
      </c>
      <c r="R2061">
        <f ca="1">IF(Homes[[#This Row],[yr_renovated]]&gt;0, YEAR(TODAY())-Homes[[#This Row],[yr_renovated]], YEAR(TODAY())-Homes[[#This Row],[yr_built]])</f>
        <v>31</v>
      </c>
      <c r="S2061">
        <v>1</v>
      </c>
      <c r="T2061" s="2">
        <v>41800</v>
      </c>
      <c r="U2061" s="3">
        <v>1</v>
      </c>
      <c r="V2061" s="4">
        <f>IFERROR(Homes[[#This Row],[sqft_above]]+Homes[[#This Row],[sqft_basement]]," ")</f>
        <v>1470</v>
      </c>
      <c r="W2061" s="4">
        <v>7137</v>
      </c>
      <c r="X2061">
        <v>0</v>
      </c>
      <c r="Y2061">
        <v>0</v>
      </c>
      <c r="Z2061">
        <v>3</v>
      </c>
      <c r="AA2061" s="4">
        <v>1020</v>
      </c>
      <c r="AB2061" s="4">
        <v>450</v>
      </c>
      <c r="AC2061">
        <v>1941</v>
      </c>
      <c r="AD2061" t="s">
        <v>2188</v>
      </c>
      <c r="AE2061" t="s">
        <v>49</v>
      </c>
      <c r="AF2061" t="s">
        <v>172</v>
      </c>
    </row>
    <row r="2062" spans="1:32">
      <c r="A2062" t="str">
        <f>PROPER(TRIM(Homes[[#This Row],[street]]))</f>
        <v>6539 41St Ave Sw</v>
      </c>
      <c r="B2062" t="str">
        <f>PROPER(TRIM(Homes[[#This Row],[city]]))</f>
        <v>Seattle</v>
      </c>
      <c r="C2062" t="str">
        <f>_xlfn.TEXTBEFORE(Homes[[#This Row],[statezip]]," ")</f>
        <v>WA</v>
      </c>
      <c r="D2062" s="6" t="str">
        <f>_xlfn.TEXTAFTER(Homes[[#This Row],[statezip]]," ")</f>
        <v>98136</v>
      </c>
      <c r="E2062" s="1">
        <v>458500</v>
      </c>
      <c r="F2062">
        <v>3</v>
      </c>
      <c r="G20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62" s="3" t="str">
        <f>Homes[[#This Row],[bedrooms]] &amp; " bd | " &amp; TEXT(Homes[[#This Row],[bathrooms]],"0.##") &amp; " ba"</f>
        <v>3 bd | 2. ba</v>
      </c>
      <c r="I2062" s="4">
        <v>1890</v>
      </c>
      <c r="J2062" s="1">
        <f>IFERROR(Homes[[#This Row],[price]]/Homes[[#This Row],[sqft_living]]," ")</f>
        <v>242.59259259259258</v>
      </c>
      <c r="K2062" s="4">
        <f>IFERROR(Homes[[#This Row],[sqft_lot]]/43560," ")</f>
        <v>3.6707988980716255E-2</v>
      </c>
      <c r="L2062" t="str">
        <f>IF(Homes[[#This Row],[waterfront]]=1, "Yes","No")</f>
        <v>No</v>
      </c>
      <c r="M2062" s="4" t="str">
        <f>IF(Homes[[#This Row],[sqft_basement]]&gt;0, "Yes","No")</f>
        <v>Yes</v>
      </c>
      <c r="N2062" t="str">
        <f>CHOOSE(Homes[[#This Row],[view]]+1, "None","Fair","Good","Great","Excellent")</f>
        <v>None</v>
      </c>
      <c r="O2062" t="str">
        <f>CHOOSE(Homes[[#This Row],[condition]], "Poor","Fair","Average","Good","Excellent")</f>
        <v>Average</v>
      </c>
      <c r="P2062">
        <f ca="1">YEAR(TODAY())-Homes[[#This Row],[yr_built]]</f>
        <v>13</v>
      </c>
      <c r="Q2062">
        <v>1912</v>
      </c>
      <c r="R2062">
        <f ca="1">IF(Homes[[#This Row],[yr_renovated]]&gt;0, YEAR(TODAY())-Homes[[#This Row],[yr_renovated]], YEAR(TODAY())-Homes[[#This Row],[yr_built]])</f>
        <v>113</v>
      </c>
      <c r="S2062">
        <v>2</v>
      </c>
      <c r="T2062" s="2">
        <v>41813</v>
      </c>
      <c r="U2062" s="3">
        <v>2</v>
      </c>
      <c r="V2062" s="4">
        <f>IFERROR(Homes[[#This Row],[sqft_above]]+Homes[[#This Row],[sqft_basement]]," ")</f>
        <v>1890</v>
      </c>
      <c r="W2062" s="4">
        <v>1599</v>
      </c>
      <c r="X2062">
        <v>0</v>
      </c>
      <c r="Y2062">
        <v>0</v>
      </c>
      <c r="Z2062">
        <v>3</v>
      </c>
      <c r="AA2062" s="4">
        <v>1430</v>
      </c>
      <c r="AB2062" s="4">
        <v>460</v>
      </c>
      <c r="AC2062">
        <v>2012</v>
      </c>
      <c r="AD2062" t="s">
        <v>2189</v>
      </c>
      <c r="AE2062" t="s">
        <v>49</v>
      </c>
      <c r="AF2062" t="s">
        <v>298</v>
      </c>
    </row>
    <row r="2063" spans="1:32">
      <c r="A2063" t="str">
        <f>PROPER(TRIM(Homes[[#This Row],[street]]))</f>
        <v>105 Nw 178Th St</v>
      </c>
      <c r="B2063" t="str">
        <f>PROPER(TRIM(Homes[[#This Row],[city]]))</f>
        <v>Shoreline</v>
      </c>
      <c r="C2063" t="str">
        <f>_xlfn.TEXTBEFORE(Homes[[#This Row],[statezip]]," ")</f>
        <v>WA</v>
      </c>
      <c r="D2063" s="6" t="str">
        <f>_xlfn.TEXTAFTER(Homes[[#This Row],[statezip]]," ")</f>
        <v>98177</v>
      </c>
      <c r="E2063" s="1">
        <v>458400</v>
      </c>
      <c r="F2063">
        <v>4</v>
      </c>
      <c r="G20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63" s="3" t="str">
        <f>Homes[[#This Row],[bedrooms]] &amp; " bd | " &amp; TEXT(Homes[[#This Row],[bathrooms]],"0.##") &amp; " ba"</f>
        <v>4 bd | 2.5 ba</v>
      </c>
      <c r="I2063" s="4">
        <v>1910</v>
      </c>
      <c r="J2063" s="1">
        <f>IFERROR(Homes[[#This Row],[price]]/Homes[[#This Row],[sqft_living]]," ")</f>
        <v>240</v>
      </c>
      <c r="K2063" s="4">
        <f>IFERROR(Homes[[#This Row],[sqft_lot]]/43560," ")</f>
        <v>0.23645546372819101</v>
      </c>
      <c r="L2063" t="str">
        <f>IF(Homes[[#This Row],[waterfront]]=1, "Yes","No")</f>
        <v>No</v>
      </c>
      <c r="M2063" s="4" t="str">
        <f>IF(Homes[[#This Row],[sqft_basement]]&gt;0, "Yes","No")</f>
        <v>No</v>
      </c>
      <c r="N2063" t="str">
        <f>CHOOSE(Homes[[#This Row],[view]]+1, "None","Fair","Good","Great","Excellent")</f>
        <v>None</v>
      </c>
      <c r="O2063" t="str">
        <f>CHOOSE(Homes[[#This Row],[condition]], "Poor","Fair","Average","Good","Excellent")</f>
        <v>Average</v>
      </c>
      <c r="P2063">
        <f ca="1">YEAR(TODAY())-Homes[[#This Row],[yr_built]]</f>
        <v>104</v>
      </c>
      <c r="Q2063">
        <v>1968</v>
      </c>
      <c r="R2063">
        <f ca="1">IF(Homes[[#This Row],[yr_renovated]]&gt;0, YEAR(TODAY())-Homes[[#This Row],[yr_renovated]], YEAR(TODAY())-Homes[[#This Row],[yr_built]])</f>
        <v>57</v>
      </c>
      <c r="S2063">
        <v>1</v>
      </c>
      <c r="T2063" s="2">
        <v>41828</v>
      </c>
      <c r="U2063" s="3">
        <v>2.5</v>
      </c>
      <c r="V2063" s="4">
        <f>IFERROR(Homes[[#This Row],[sqft_above]]+Homes[[#This Row],[sqft_basement]]," ")</f>
        <v>1910</v>
      </c>
      <c r="W2063" s="4">
        <v>10300</v>
      </c>
      <c r="X2063">
        <v>0</v>
      </c>
      <c r="Y2063">
        <v>0</v>
      </c>
      <c r="Z2063">
        <v>3</v>
      </c>
      <c r="AA2063" s="4">
        <v>1910</v>
      </c>
      <c r="AB2063" s="4">
        <v>0</v>
      </c>
      <c r="AC2063">
        <v>1921</v>
      </c>
      <c r="AD2063" t="s">
        <v>2190</v>
      </c>
      <c r="AE2063" t="s">
        <v>100</v>
      </c>
      <c r="AF2063" t="s">
        <v>50</v>
      </c>
    </row>
    <row r="2064" spans="1:32">
      <c r="A2064" t="str">
        <f>PROPER(TRIM(Homes[[#This Row],[street]]))</f>
        <v>8927 Ne 176Th St</v>
      </c>
      <c r="B2064" t="str">
        <f>PROPER(TRIM(Homes[[#This Row],[city]]))</f>
        <v>Bothell</v>
      </c>
      <c r="C2064" t="str">
        <f>_xlfn.TEXTBEFORE(Homes[[#This Row],[statezip]]," ")</f>
        <v>WA</v>
      </c>
      <c r="D2064" s="6" t="str">
        <f>_xlfn.TEXTAFTER(Homes[[#This Row],[statezip]]," ")</f>
        <v>98011</v>
      </c>
      <c r="E2064" s="1">
        <v>458000</v>
      </c>
      <c r="F2064">
        <v>3</v>
      </c>
      <c r="G20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64" s="3" t="str">
        <f>Homes[[#This Row],[bedrooms]] &amp; " bd | " &amp; TEXT(Homes[[#This Row],[bathrooms]],"0.##") &amp; " ba"</f>
        <v>3 bd | 2.5 ba</v>
      </c>
      <c r="I2064" s="4">
        <v>1870</v>
      </c>
      <c r="J2064" s="1">
        <f>IFERROR(Homes[[#This Row],[price]]/Homes[[#This Row],[sqft_living]]," ")</f>
        <v>244.91978609625667</v>
      </c>
      <c r="K2064" s="4">
        <f>IFERROR(Homes[[#This Row],[sqft_lot]]/43560," ")</f>
        <v>0.11508264462809917</v>
      </c>
      <c r="L2064" t="str">
        <f>IF(Homes[[#This Row],[waterfront]]=1, "Yes","No")</f>
        <v>No</v>
      </c>
      <c r="M2064" s="4" t="str">
        <f>IF(Homes[[#This Row],[sqft_basement]]&gt;0, "Yes","No")</f>
        <v>No</v>
      </c>
      <c r="N2064" t="str">
        <f>CHOOSE(Homes[[#This Row],[view]]+1, "None","Fair","Good","Great","Excellent")</f>
        <v>None</v>
      </c>
      <c r="O2064" t="str">
        <f>CHOOSE(Homes[[#This Row],[condition]], "Poor","Fair","Average","Good","Excellent")</f>
        <v>Average</v>
      </c>
      <c r="P2064">
        <f ca="1">YEAR(TODAY())-Homes[[#This Row],[yr_built]]</f>
        <v>22</v>
      </c>
      <c r="Q2064">
        <v>0</v>
      </c>
      <c r="R2064">
        <f ca="1">IF(Homes[[#This Row],[yr_renovated]]&gt;0, YEAR(TODAY())-Homes[[#This Row],[yr_renovated]], YEAR(TODAY())-Homes[[#This Row],[yr_built]])</f>
        <v>22</v>
      </c>
      <c r="S2064">
        <v>2</v>
      </c>
      <c r="T2064" s="2">
        <v>41810</v>
      </c>
      <c r="U2064" s="3">
        <v>2.5</v>
      </c>
      <c r="V2064" s="4">
        <f>IFERROR(Homes[[#This Row],[sqft_above]]+Homes[[#This Row],[sqft_basement]]," ")</f>
        <v>1870</v>
      </c>
      <c r="W2064" s="4">
        <v>5013</v>
      </c>
      <c r="X2064">
        <v>0</v>
      </c>
      <c r="Y2064">
        <v>0</v>
      </c>
      <c r="Z2064">
        <v>3</v>
      </c>
      <c r="AA2064" s="4">
        <v>1870</v>
      </c>
      <c r="AB2064" s="4">
        <v>0</v>
      </c>
      <c r="AC2064">
        <v>2003</v>
      </c>
      <c r="AD2064" t="s">
        <v>2191</v>
      </c>
      <c r="AE2064" t="s">
        <v>841</v>
      </c>
      <c r="AF2064" t="s">
        <v>842</v>
      </c>
    </row>
    <row r="2065" spans="1:32">
      <c r="A2065" t="str">
        <f>PROPER(TRIM(Homes[[#This Row],[street]]))</f>
        <v>9631 Ne 198Th St</v>
      </c>
      <c r="B2065" t="str">
        <f>PROPER(TRIM(Homes[[#This Row],[city]]))</f>
        <v>Bothell</v>
      </c>
      <c r="C2065" t="str">
        <f>_xlfn.TEXTBEFORE(Homes[[#This Row],[statezip]]," ")</f>
        <v>WA</v>
      </c>
      <c r="D2065" s="6" t="str">
        <f>_xlfn.TEXTAFTER(Homes[[#This Row],[statezip]]," ")</f>
        <v>98011</v>
      </c>
      <c r="E2065" s="1">
        <v>458000</v>
      </c>
      <c r="F2065">
        <v>5</v>
      </c>
      <c r="G20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65" s="3" t="str">
        <f>Homes[[#This Row],[bedrooms]] &amp; " bd | " &amp; TEXT(Homes[[#This Row],[bathrooms]],"0.##") &amp; " ba"</f>
        <v>5 bd | 2.5 ba</v>
      </c>
      <c r="I2065" s="4">
        <v>3090</v>
      </c>
      <c r="J2065" s="1">
        <f>IFERROR(Homes[[#This Row],[price]]/Homes[[#This Row],[sqft_living]]," ")</f>
        <v>148.2200647249191</v>
      </c>
      <c r="K2065" s="4">
        <f>IFERROR(Homes[[#This Row],[sqft_lot]]/43560," ")</f>
        <v>0.53409090909090906</v>
      </c>
      <c r="L2065" t="str">
        <f>IF(Homes[[#This Row],[waterfront]]=1, "Yes","No")</f>
        <v>No</v>
      </c>
      <c r="M2065" s="4" t="str">
        <f>IF(Homes[[#This Row],[sqft_basement]]&gt;0, "Yes","No")</f>
        <v>Yes</v>
      </c>
      <c r="N2065" t="str">
        <f>CHOOSE(Homes[[#This Row],[view]]+1, "None","Fair","Good","Great","Excellent")</f>
        <v>None</v>
      </c>
      <c r="O2065" t="str">
        <f>CHOOSE(Homes[[#This Row],[condition]], "Poor","Fair","Average","Good","Excellent")</f>
        <v>Average</v>
      </c>
      <c r="P2065">
        <f ca="1">YEAR(TODAY())-Homes[[#This Row],[yr_built]]</f>
        <v>68</v>
      </c>
      <c r="Q2065">
        <v>2000</v>
      </c>
      <c r="R2065">
        <f ca="1">IF(Homes[[#This Row],[yr_renovated]]&gt;0, YEAR(TODAY())-Homes[[#This Row],[yr_renovated]], YEAR(TODAY())-Homes[[#This Row],[yr_built]])</f>
        <v>25</v>
      </c>
      <c r="S2065">
        <v>1</v>
      </c>
      <c r="T2065" s="2">
        <v>41789</v>
      </c>
      <c r="U2065" s="3">
        <v>2.5</v>
      </c>
      <c r="V2065" s="4">
        <f>IFERROR(Homes[[#This Row],[sqft_above]]+Homes[[#This Row],[sqft_basement]]," ")</f>
        <v>3090</v>
      </c>
      <c r="W2065" s="4">
        <v>23265</v>
      </c>
      <c r="X2065">
        <v>0</v>
      </c>
      <c r="Y2065">
        <v>0</v>
      </c>
      <c r="Z2065">
        <v>3</v>
      </c>
      <c r="AA2065" s="4">
        <v>2990</v>
      </c>
      <c r="AB2065" s="4">
        <v>100</v>
      </c>
      <c r="AC2065">
        <v>1957</v>
      </c>
      <c r="AD2065" t="s">
        <v>2192</v>
      </c>
      <c r="AE2065" t="s">
        <v>841</v>
      </c>
      <c r="AF2065" t="s">
        <v>842</v>
      </c>
    </row>
    <row r="2066" spans="1:32">
      <c r="A2066" t="str">
        <f>PROPER(TRIM(Homes[[#This Row],[street]]))</f>
        <v>4402 4Th Ave Ne</v>
      </c>
      <c r="B2066" t="str">
        <f>PROPER(TRIM(Homes[[#This Row],[city]]))</f>
        <v>Seattle</v>
      </c>
      <c r="C2066" t="str">
        <f>_xlfn.TEXTBEFORE(Homes[[#This Row],[statezip]]," ")</f>
        <v>WA</v>
      </c>
      <c r="D2066" s="6" t="str">
        <f>_xlfn.TEXTAFTER(Homes[[#This Row],[statezip]]," ")</f>
        <v>98105</v>
      </c>
      <c r="E2066" s="1">
        <v>458000</v>
      </c>
      <c r="F2066">
        <v>4</v>
      </c>
      <c r="G20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66" s="3" t="str">
        <f>Homes[[#This Row],[bedrooms]] &amp; " bd | " &amp; TEXT(Homes[[#This Row],[bathrooms]],"0.##") &amp; " ba"</f>
        <v>4 bd | 1.5 ba</v>
      </c>
      <c r="I2066" s="4">
        <v>1550</v>
      </c>
      <c r="J2066" s="1">
        <f>IFERROR(Homes[[#This Row],[price]]/Homes[[#This Row],[sqft_living]]," ")</f>
        <v>295.48387096774195</v>
      </c>
      <c r="K2066" s="4">
        <f>IFERROR(Homes[[#This Row],[sqft_lot]]/43560," ")</f>
        <v>6.8870523415977963E-2</v>
      </c>
      <c r="L2066" t="str">
        <f>IF(Homes[[#This Row],[waterfront]]=1, "Yes","No")</f>
        <v>No</v>
      </c>
      <c r="M2066" s="4" t="str">
        <f>IF(Homes[[#This Row],[sqft_basement]]&gt;0, "Yes","No")</f>
        <v>Yes</v>
      </c>
      <c r="N2066" t="str">
        <f>CHOOSE(Homes[[#This Row],[view]]+1, "None","Fair","Good","Great","Excellent")</f>
        <v>None</v>
      </c>
      <c r="O2066" t="str">
        <f>CHOOSE(Homes[[#This Row],[condition]], "Poor","Fair","Average","Good","Excellent")</f>
        <v>Average</v>
      </c>
      <c r="P2066">
        <f ca="1">YEAR(TODAY())-Homes[[#This Row],[yr_built]]</f>
        <v>107</v>
      </c>
      <c r="Q2066">
        <v>0</v>
      </c>
      <c r="R2066">
        <f ca="1">IF(Homes[[#This Row],[yr_renovated]]&gt;0, YEAR(TODAY())-Homes[[#This Row],[yr_renovated]], YEAR(TODAY())-Homes[[#This Row],[yr_built]])</f>
        <v>107</v>
      </c>
      <c r="S2066">
        <v>1.5</v>
      </c>
      <c r="T2066" s="2">
        <v>41807</v>
      </c>
      <c r="U2066" s="3">
        <v>1.5</v>
      </c>
      <c r="V2066" s="4">
        <f>IFERROR(Homes[[#This Row],[sqft_above]]+Homes[[#This Row],[sqft_basement]]," ")</f>
        <v>1550</v>
      </c>
      <c r="W2066" s="4">
        <v>3000</v>
      </c>
      <c r="X2066">
        <v>0</v>
      </c>
      <c r="Y2066">
        <v>0</v>
      </c>
      <c r="Z2066">
        <v>3</v>
      </c>
      <c r="AA2066" s="4">
        <v>1350</v>
      </c>
      <c r="AB2066" s="4">
        <v>200</v>
      </c>
      <c r="AC2066">
        <v>1918</v>
      </c>
      <c r="AD2066" t="s">
        <v>2193</v>
      </c>
      <c r="AE2066" t="s">
        <v>49</v>
      </c>
      <c r="AF2066" t="s">
        <v>60</v>
      </c>
    </row>
    <row r="2067" spans="1:32">
      <c r="A2067" t="str">
        <f>PROPER(TRIM(Homes[[#This Row],[street]]))</f>
        <v>2000 Ne 113Th St</v>
      </c>
      <c r="B2067" t="str">
        <f>PROPER(TRIM(Homes[[#This Row],[city]]))</f>
        <v>Seattle</v>
      </c>
      <c r="C2067" t="str">
        <f>_xlfn.TEXTBEFORE(Homes[[#This Row],[statezip]]," ")</f>
        <v>WA</v>
      </c>
      <c r="D2067" s="6" t="str">
        <f>_xlfn.TEXTAFTER(Homes[[#This Row],[statezip]]," ")</f>
        <v>98125</v>
      </c>
      <c r="E2067" s="1">
        <v>458000</v>
      </c>
      <c r="F2067">
        <v>3</v>
      </c>
      <c r="G20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67" s="3" t="str">
        <f>Homes[[#This Row],[bedrooms]] &amp; " bd | " &amp; TEXT(Homes[[#This Row],[bathrooms]],"0.##") &amp; " ba"</f>
        <v>3 bd | 1. ba</v>
      </c>
      <c r="I2067" s="4">
        <v>1660</v>
      </c>
      <c r="J2067" s="1">
        <f>IFERROR(Homes[[#This Row],[price]]/Homes[[#This Row],[sqft_living]]," ")</f>
        <v>275.90361445783134</v>
      </c>
      <c r="K2067" s="4">
        <f>IFERROR(Homes[[#This Row],[sqft_lot]]/43560," ")</f>
        <v>0.17217630853994489</v>
      </c>
      <c r="L2067" t="str">
        <f>IF(Homes[[#This Row],[waterfront]]=1, "Yes","No")</f>
        <v>No</v>
      </c>
      <c r="M2067" s="4" t="str">
        <f>IF(Homes[[#This Row],[sqft_basement]]&gt;0, "Yes","No")</f>
        <v>Yes</v>
      </c>
      <c r="N2067" t="str">
        <f>CHOOSE(Homes[[#This Row],[view]]+1, "None","Fair","Good","Great","Excellent")</f>
        <v>None</v>
      </c>
      <c r="O2067" t="str">
        <f>CHOOSE(Homes[[#This Row],[condition]], "Poor","Fair","Average","Good","Excellent")</f>
        <v>Good</v>
      </c>
      <c r="P2067">
        <f ca="1">YEAR(TODAY())-Homes[[#This Row],[yr_built]]</f>
        <v>85</v>
      </c>
      <c r="Q2067">
        <v>2001</v>
      </c>
      <c r="R2067">
        <f ca="1">IF(Homes[[#This Row],[yr_renovated]]&gt;0, YEAR(TODAY())-Homes[[#This Row],[yr_renovated]], YEAR(TODAY())-Homes[[#This Row],[yr_built]])</f>
        <v>24</v>
      </c>
      <c r="S2067">
        <v>1</v>
      </c>
      <c r="T2067" s="2">
        <v>41773</v>
      </c>
      <c r="U2067" s="3">
        <v>1</v>
      </c>
      <c r="V2067" s="4">
        <f>IFERROR(Homes[[#This Row],[sqft_above]]+Homes[[#This Row],[sqft_basement]]," ")</f>
        <v>1660</v>
      </c>
      <c r="W2067" s="4">
        <v>7500</v>
      </c>
      <c r="X2067">
        <v>0</v>
      </c>
      <c r="Y2067">
        <v>0</v>
      </c>
      <c r="Z2067">
        <v>4</v>
      </c>
      <c r="AA2067" s="4">
        <v>1060</v>
      </c>
      <c r="AB2067" s="4">
        <v>600</v>
      </c>
      <c r="AC2067">
        <v>1940</v>
      </c>
      <c r="AD2067" t="s">
        <v>2194</v>
      </c>
      <c r="AE2067" t="s">
        <v>49</v>
      </c>
      <c r="AF2067" t="s">
        <v>150</v>
      </c>
    </row>
    <row r="2068" spans="1:32">
      <c r="A2068" t="str">
        <f>PROPER(TRIM(Homes[[#This Row],[street]]))</f>
        <v>14634 128Th Ave Ne</v>
      </c>
      <c r="B2068" t="str">
        <f>PROPER(TRIM(Homes[[#This Row],[city]]))</f>
        <v>Woodinville</v>
      </c>
      <c r="C2068" t="str">
        <f>_xlfn.TEXTBEFORE(Homes[[#This Row],[statezip]]," ")</f>
        <v>WA</v>
      </c>
      <c r="D2068" s="6" t="str">
        <f>_xlfn.TEXTAFTER(Homes[[#This Row],[statezip]]," ")</f>
        <v>98072</v>
      </c>
      <c r="E2068" s="1">
        <v>458000</v>
      </c>
      <c r="F2068">
        <v>1</v>
      </c>
      <c r="G20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68" s="3" t="str">
        <f>Homes[[#This Row],[bedrooms]] &amp; " bd | " &amp; TEXT(Homes[[#This Row],[bathrooms]],"0.##") &amp; " ba"</f>
        <v>1 bd | 2.25 ba</v>
      </c>
      <c r="I2068" s="4">
        <v>2140</v>
      </c>
      <c r="J2068" s="1">
        <f>IFERROR(Homes[[#This Row],[price]]/Homes[[#This Row],[sqft_living]]," ")</f>
        <v>214.01869158878506</v>
      </c>
      <c r="K2068" s="4">
        <f>IFERROR(Homes[[#This Row],[sqft_lot]]/43560," ")</f>
        <v>0.23760330578512398</v>
      </c>
      <c r="L2068" t="str">
        <f>IF(Homes[[#This Row],[waterfront]]=1, "Yes","No")</f>
        <v>No</v>
      </c>
      <c r="M2068" s="4" t="str">
        <f>IF(Homes[[#This Row],[sqft_basement]]&gt;0, "Yes","No")</f>
        <v>Yes</v>
      </c>
      <c r="N2068" t="str">
        <f>CHOOSE(Homes[[#This Row],[view]]+1, "None","Fair","Good","Great","Excellent")</f>
        <v>None</v>
      </c>
      <c r="O2068" t="str">
        <f>CHOOSE(Homes[[#This Row],[condition]], "Poor","Fair","Average","Good","Excellent")</f>
        <v>Average</v>
      </c>
      <c r="P2068">
        <f ca="1">YEAR(TODAY())-Homes[[#This Row],[yr_built]]</f>
        <v>49</v>
      </c>
      <c r="Q2068">
        <v>0</v>
      </c>
      <c r="R2068">
        <f ca="1">IF(Homes[[#This Row],[yr_renovated]]&gt;0, YEAR(TODAY())-Homes[[#This Row],[yr_renovated]], YEAR(TODAY())-Homes[[#This Row],[yr_built]])</f>
        <v>49</v>
      </c>
      <c r="S2068">
        <v>1</v>
      </c>
      <c r="T2068" s="2">
        <v>41779</v>
      </c>
      <c r="U2068" s="3">
        <v>2.25</v>
      </c>
      <c r="V2068" s="4">
        <f>IFERROR(Homes[[#This Row],[sqft_above]]+Homes[[#This Row],[sqft_basement]]," ")</f>
        <v>2140</v>
      </c>
      <c r="W2068" s="4">
        <v>10350</v>
      </c>
      <c r="X2068">
        <v>0</v>
      </c>
      <c r="Y2068">
        <v>0</v>
      </c>
      <c r="Z2068">
        <v>3</v>
      </c>
      <c r="AA2068" s="4">
        <v>1470</v>
      </c>
      <c r="AB2068" s="4">
        <v>670</v>
      </c>
      <c r="AC2068">
        <v>1976</v>
      </c>
      <c r="AD2068" t="s">
        <v>2195</v>
      </c>
      <c r="AE2068" t="s">
        <v>120</v>
      </c>
      <c r="AF2068" t="s">
        <v>275</v>
      </c>
    </row>
    <row r="2069" spans="1:32">
      <c r="A2069" t="str">
        <f>PROPER(TRIM(Homes[[#This Row],[street]]))</f>
        <v>1362 31St Ave S</v>
      </c>
      <c r="B2069" t="str">
        <f>PROPER(TRIM(Homes[[#This Row],[city]]))</f>
        <v>Seattle</v>
      </c>
      <c r="C2069" t="str">
        <f>_xlfn.TEXTBEFORE(Homes[[#This Row],[statezip]]," ")</f>
        <v>WA</v>
      </c>
      <c r="D2069" s="6" t="str">
        <f>_xlfn.TEXTAFTER(Homes[[#This Row],[statezip]]," ")</f>
        <v>98144</v>
      </c>
      <c r="E2069" s="1">
        <v>457500</v>
      </c>
      <c r="F2069">
        <v>3</v>
      </c>
      <c r="G20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69" s="3" t="str">
        <f>Homes[[#This Row],[bedrooms]] &amp; " bd | " &amp; TEXT(Homes[[#This Row],[bathrooms]],"0.##") &amp; " ba"</f>
        <v>3 bd | 2.25 ba</v>
      </c>
      <c r="I2069" s="4">
        <v>1430</v>
      </c>
      <c r="J2069" s="1">
        <f>IFERROR(Homes[[#This Row],[price]]/Homes[[#This Row],[sqft_living]]," ")</f>
        <v>319.93006993006992</v>
      </c>
      <c r="K2069" s="4">
        <f>IFERROR(Homes[[#This Row],[sqft_lot]]/43560," ")</f>
        <v>4.598255280073462E-2</v>
      </c>
      <c r="L2069" t="str">
        <f>IF(Homes[[#This Row],[waterfront]]=1, "Yes","No")</f>
        <v>No</v>
      </c>
      <c r="M2069" s="4" t="str">
        <f>IF(Homes[[#This Row],[sqft_basement]]&gt;0, "Yes","No")</f>
        <v>Yes</v>
      </c>
      <c r="N2069" t="str">
        <f>CHOOSE(Homes[[#This Row],[view]]+1, "None","Fair","Good","Great","Excellent")</f>
        <v>None</v>
      </c>
      <c r="O2069" t="str">
        <f>CHOOSE(Homes[[#This Row],[condition]], "Poor","Fair","Average","Good","Excellent")</f>
        <v>Average</v>
      </c>
      <c r="P2069">
        <f ca="1">YEAR(TODAY())-Homes[[#This Row],[yr_built]]</f>
        <v>29</v>
      </c>
      <c r="Q2069">
        <v>0</v>
      </c>
      <c r="R2069">
        <f ca="1">IF(Homes[[#This Row],[yr_renovated]]&gt;0, YEAR(TODAY())-Homes[[#This Row],[yr_renovated]], YEAR(TODAY())-Homes[[#This Row],[yr_built]])</f>
        <v>29</v>
      </c>
      <c r="S2069">
        <v>2</v>
      </c>
      <c r="T2069" s="2">
        <v>41814</v>
      </c>
      <c r="U2069" s="3">
        <v>2.25</v>
      </c>
      <c r="V2069" s="4">
        <f>IFERROR(Homes[[#This Row],[sqft_above]]+Homes[[#This Row],[sqft_basement]]," ")</f>
        <v>1430</v>
      </c>
      <c r="W2069" s="4">
        <v>2003</v>
      </c>
      <c r="X2069">
        <v>0</v>
      </c>
      <c r="Y2069">
        <v>0</v>
      </c>
      <c r="Z2069">
        <v>3</v>
      </c>
      <c r="AA2069" s="4">
        <v>980</v>
      </c>
      <c r="AB2069" s="4">
        <v>450</v>
      </c>
      <c r="AC2069">
        <v>1996</v>
      </c>
      <c r="AD2069" t="s">
        <v>2196</v>
      </c>
      <c r="AE2069" t="s">
        <v>49</v>
      </c>
      <c r="AF2069" t="s">
        <v>110</v>
      </c>
    </row>
    <row r="2070" spans="1:32">
      <c r="A2070" t="str">
        <f>PROPER(TRIM(Homes[[#This Row],[street]]))</f>
        <v>1626 S Bennett St</v>
      </c>
      <c r="B2070" t="str">
        <f>PROPER(TRIM(Homes[[#This Row],[city]]))</f>
        <v>Seattle</v>
      </c>
      <c r="C2070" t="str">
        <f>_xlfn.TEXTBEFORE(Homes[[#This Row],[statezip]]," ")</f>
        <v>WA</v>
      </c>
      <c r="D2070" s="6" t="str">
        <f>_xlfn.TEXTAFTER(Homes[[#This Row],[statezip]]," ")</f>
        <v>98108</v>
      </c>
      <c r="E2070" s="1">
        <v>457500</v>
      </c>
      <c r="F2070">
        <v>3</v>
      </c>
      <c r="G20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70" s="3" t="str">
        <f>Homes[[#This Row],[bedrooms]] &amp; " bd | " &amp; TEXT(Homes[[#This Row],[bathrooms]],"0.##") &amp; " ba"</f>
        <v>3 bd | 1.75 ba</v>
      </c>
      <c r="I2070" s="4">
        <v>1840</v>
      </c>
      <c r="J2070" s="1">
        <f>IFERROR(Homes[[#This Row],[price]]/Homes[[#This Row],[sqft_living]]," ")</f>
        <v>248.64130434782609</v>
      </c>
      <c r="K2070" s="4">
        <f>IFERROR(Homes[[#This Row],[sqft_lot]]/43560," ")</f>
        <v>9.2516069788797062E-2</v>
      </c>
      <c r="L2070" t="str">
        <f>IF(Homes[[#This Row],[waterfront]]=1, "Yes","No")</f>
        <v>No</v>
      </c>
      <c r="M2070" s="4" t="str">
        <f>IF(Homes[[#This Row],[sqft_basement]]&gt;0, "Yes","No")</f>
        <v>Yes</v>
      </c>
      <c r="N2070" t="str">
        <f>CHOOSE(Homes[[#This Row],[view]]+1, "None","Fair","Good","Great","Excellent")</f>
        <v>None</v>
      </c>
      <c r="O2070" t="str">
        <f>CHOOSE(Homes[[#This Row],[condition]], "Poor","Fair","Average","Good","Excellent")</f>
        <v>Excellent</v>
      </c>
      <c r="P2070">
        <f ca="1">YEAR(TODAY())-Homes[[#This Row],[yr_built]]</f>
        <v>100</v>
      </c>
      <c r="Q2070">
        <v>0</v>
      </c>
      <c r="R2070">
        <f ca="1">IF(Homes[[#This Row],[yr_renovated]]&gt;0, YEAR(TODAY())-Homes[[#This Row],[yr_renovated]], YEAR(TODAY())-Homes[[#This Row],[yr_built]])</f>
        <v>100</v>
      </c>
      <c r="S2070">
        <v>1</v>
      </c>
      <c r="T2070" s="2">
        <v>41786</v>
      </c>
      <c r="U2070" s="3">
        <v>1.75</v>
      </c>
      <c r="V2070" s="4">
        <f>IFERROR(Homes[[#This Row],[sqft_above]]+Homes[[#This Row],[sqft_basement]]," ")</f>
        <v>1840</v>
      </c>
      <c r="W2070" s="4">
        <v>4030</v>
      </c>
      <c r="X2070">
        <v>0</v>
      </c>
      <c r="Y2070">
        <v>0</v>
      </c>
      <c r="Z2070">
        <v>5</v>
      </c>
      <c r="AA2070" s="4">
        <v>1050</v>
      </c>
      <c r="AB2070" s="4">
        <v>790</v>
      </c>
      <c r="AC2070">
        <v>1925</v>
      </c>
      <c r="AD2070" t="s">
        <v>2197</v>
      </c>
      <c r="AE2070" t="s">
        <v>49</v>
      </c>
      <c r="AF2070" t="s">
        <v>1536</v>
      </c>
    </row>
    <row r="2071" spans="1:32">
      <c r="A2071" t="str">
        <f>PROPER(TRIM(Homes[[#This Row],[street]]))</f>
        <v>24972 Se 30Th St</v>
      </c>
      <c r="B2071" t="str">
        <f>PROPER(TRIM(Homes[[#This Row],[city]]))</f>
        <v>Sammamish</v>
      </c>
      <c r="C2071" t="str">
        <f>_xlfn.TEXTBEFORE(Homes[[#This Row],[statezip]]," ")</f>
        <v>WA</v>
      </c>
      <c r="D2071" s="6" t="str">
        <f>_xlfn.TEXTAFTER(Homes[[#This Row],[statezip]]," ")</f>
        <v>98075</v>
      </c>
      <c r="E2071" s="1">
        <v>456000</v>
      </c>
      <c r="F2071">
        <v>3</v>
      </c>
      <c r="G20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71" s="3" t="str">
        <f>Homes[[#This Row],[bedrooms]] &amp; " bd | " &amp; TEXT(Homes[[#This Row],[bathrooms]],"0.##") &amp; " ba"</f>
        <v>3 bd | 1.5 ba</v>
      </c>
      <c r="I2071" s="4">
        <v>1440</v>
      </c>
      <c r="J2071" s="1">
        <f>IFERROR(Homes[[#This Row],[price]]/Homes[[#This Row],[sqft_living]]," ")</f>
        <v>316.66666666666669</v>
      </c>
      <c r="K2071" s="4">
        <f>IFERROR(Homes[[#This Row],[sqft_lot]]/43560," ")</f>
        <v>0.65463728191000914</v>
      </c>
      <c r="L2071" t="str">
        <f>IF(Homes[[#This Row],[waterfront]]=1, "Yes","No")</f>
        <v>No</v>
      </c>
      <c r="M2071" s="4" t="str">
        <f>IF(Homes[[#This Row],[sqft_basement]]&gt;0, "Yes","No")</f>
        <v>No</v>
      </c>
      <c r="N2071" t="str">
        <f>CHOOSE(Homes[[#This Row],[view]]+1, "None","Fair","Good","Great","Excellent")</f>
        <v>None</v>
      </c>
      <c r="O2071" t="str">
        <f>CHOOSE(Homes[[#This Row],[condition]], "Poor","Fair","Average","Good","Excellent")</f>
        <v>Good</v>
      </c>
      <c r="P2071">
        <f ca="1">YEAR(TODAY())-Homes[[#This Row],[yr_built]]</f>
        <v>50</v>
      </c>
      <c r="Q2071">
        <v>0</v>
      </c>
      <c r="R2071">
        <f ca="1">IF(Homes[[#This Row],[yr_renovated]]&gt;0, YEAR(TODAY())-Homes[[#This Row],[yr_renovated]], YEAR(TODAY())-Homes[[#This Row],[yr_built]])</f>
        <v>50</v>
      </c>
      <c r="S2071">
        <v>1</v>
      </c>
      <c r="T2071" s="2">
        <v>41810</v>
      </c>
      <c r="U2071" s="3">
        <v>1.5</v>
      </c>
      <c r="V2071" s="4">
        <f>IFERROR(Homes[[#This Row],[sqft_above]]+Homes[[#This Row],[sqft_basement]]," ")</f>
        <v>1440</v>
      </c>
      <c r="W2071" s="4">
        <v>28516</v>
      </c>
      <c r="X2071">
        <v>0</v>
      </c>
      <c r="Y2071">
        <v>0</v>
      </c>
      <c r="Z2071">
        <v>4</v>
      </c>
      <c r="AA2071" s="4">
        <v>1440</v>
      </c>
      <c r="AB2071" s="4">
        <v>0</v>
      </c>
      <c r="AC2071">
        <v>1975</v>
      </c>
      <c r="AD2071" t="s">
        <v>2198</v>
      </c>
      <c r="AE2071" t="s">
        <v>102</v>
      </c>
      <c r="AF2071" t="s">
        <v>103</v>
      </c>
    </row>
    <row r="2072" spans="1:32">
      <c r="A2072" t="str">
        <f>PROPER(TRIM(Homes[[#This Row],[street]]))</f>
        <v>13205 39Th Ave Ne</v>
      </c>
      <c r="B2072" t="str">
        <f>PROPER(TRIM(Homes[[#This Row],[city]]))</f>
        <v>Seattle</v>
      </c>
      <c r="C2072" t="str">
        <f>_xlfn.TEXTBEFORE(Homes[[#This Row],[statezip]]," ")</f>
        <v>WA</v>
      </c>
      <c r="D2072" s="6" t="str">
        <f>_xlfn.TEXTAFTER(Homes[[#This Row],[statezip]]," ")</f>
        <v>98125</v>
      </c>
      <c r="E2072" s="1">
        <v>456000</v>
      </c>
      <c r="F2072">
        <v>4</v>
      </c>
      <c r="G20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72" s="3" t="str">
        <f>Homes[[#This Row],[bedrooms]] &amp; " bd | " &amp; TEXT(Homes[[#This Row],[bathrooms]],"0.##") &amp; " ba"</f>
        <v>4 bd | 1.75 ba</v>
      </c>
      <c r="I2072" s="4">
        <v>1670</v>
      </c>
      <c r="J2072" s="1">
        <f>IFERROR(Homes[[#This Row],[price]]/Homes[[#This Row],[sqft_living]]," ")</f>
        <v>273.05389221556885</v>
      </c>
      <c r="K2072" s="4">
        <f>IFERROR(Homes[[#This Row],[sqft_lot]]/43560," ")</f>
        <v>0.22695133149678604</v>
      </c>
      <c r="L2072" t="str">
        <f>IF(Homes[[#This Row],[waterfront]]=1, "Yes","No")</f>
        <v>No</v>
      </c>
      <c r="M2072" s="4" t="str">
        <f>IF(Homes[[#This Row],[sqft_basement]]&gt;0, "Yes","No")</f>
        <v>No</v>
      </c>
      <c r="N2072" t="str">
        <f>CHOOSE(Homes[[#This Row],[view]]+1, "None","Fair","Good","Great","Excellent")</f>
        <v>None</v>
      </c>
      <c r="O2072" t="str">
        <f>CHOOSE(Homes[[#This Row],[condition]], "Poor","Fair","Average","Good","Excellent")</f>
        <v>Excellent</v>
      </c>
      <c r="P2072">
        <f ca="1">YEAR(TODAY())-Homes[[#This Row],[yr_built]]</f>
        <v>78</v>
      </c>
      <c r="Q2072">
        <v>0</v>
      </c>
      <c r="R2072">
        <f ca="1">IF(Homes[[#This Row],[yr_renovated]]&gt;0, YEAR(TODAY())-Homes[[#This Row],[yr_renovated]], YEAR(TODAY())-Homes[[#This Row],[yr_built]])</f>
        <v>78</v>
      </c>
      <c r="S2072">
        <v>1</v>
      </c>
      <c r="T2072" s="2">
        <v>41795</v>
      </c>
      <c r="U2072" s="3">
        <v>1.75</v>
      </c>
      <c r="V2072" s="4">
        <f>IFERROR(Homes[[#This Row],[sqft_above]]+Homes[[#This Row],[sqft_basement]]," ")</f>
        <v>1670</v>
      </c>
      <c r="W2072" s="4">
        <v>9886</v>
      </c>
      <c r="X2072">
        <v>0</v>
      </c>
      <c r="Y2072">
        <v>0</v>
      </c>
      <c r="Z2072">
        <v>5</v>
      </c>
      <c r="AA2072" s="4">
        <v>1670</v>
      </c>
      <c r="AB2072" s="4">
        <v>0</v>
      </c>
      <c r="AC2072">
        <v>1947</v>
      </c>
      <c r="AD2072" t="s">
        <v>2199</v>
      </c>
      <c r="AE2072" t="s">
        <v>49</v>
      </c>
      <c r="AF2072" t="s">
        <v>150</v>
      </c>
    </row>
    <row r="2073" spans="1:32">
      <c r="A2073" t="str">
        <f>PROPER(TRIM(Homes[[#This Row],[street]]))</f>
        <v>7000 Autumn Ave Se</v>
      </c>
      <c r="B2073" t="str">
        <f>PROPER(TRIM(Homes[[#This Row],[city]]))</f>
        <v>Snoqualmie</v>
      </c>
      <c r="C2073" t="str">
        <f>_xlfn.TEXTBEFORE(Homes[[#This Row],[statezip]]," ")</f>
        <v>WA</v>
      </c>
      <c r="D2073" s="6" t="str">
        <f>_xlfn.TEXTAFTER(Homes[[#This Row],[statezip]]," ")</f>
        <v>98065</v>
      </c>
      <c r="E2073" s="1">
        <v>455600</v>
      </c>
      <c r="F2073">
        <v>3</v>
      </c>
      <c r="G20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73" s="3" t="str">
        <f>Homes[[#This Row],[bedrooms]] &amp; " bd | " &amp; TEXT(Homes[[#This Row],[bathrooms]],"0.##") &amp; " ba"</f>
        <v>3 bd | 2.5 ba</v>
      </c>
      <c r="I2073" s="4">
        <v>2420</v>
      </c>
      <c r="J2073" s="1">
        <f>IFERROR(Homes[[#This Row],[price]]/Homes[[#This Row],[sqft_living]]," ")</f>
        <v>188.26446280991735</v>
      </c>
      <c r="K2073" s="4">
        <f>IFERROR(Homes[[#This Row],[sqft_lot]]/43560," ")</f>
        <v>0.18943985307621672</v>
      </c>
      <c r="L2073" t="str">
        <f>IF(Homes[[#This Row],[waterfront]]=1, "Yes","No")</f>
        <v>No</v>
      </c>
      <c r="M2073" s="4" t="str">
        <f>IF(Homes[[#This Row],[sqft_basement]]&gt;0, "Yes","No")</f>
        <v>No</v>
      </c>
      <c r="N2073" t="str">
        <f>CHOOSE(Homes[[#This Row],[view]]+1, "None","Fair","Good","Great","Excellent")</f>
        <v>None</v>
      </c>
      <c r="O2073" t="str">
        <f>CHOOSE(Homes[[#This Row],[condition]], "Poor","Fair","Average","Good","Excellent")</f>
        <v>Average</v>
      </c>
      <c r="P2073">
        <f ca="1">YEAR(TODAY())-Homes[[#This Row],[yr_built]]</f>
        <v>27</v>
      </c>
      <c r="Q2073">
        <v>2006</v>
      </c>
      <c r="R2073">
        <f ca="1">IF(Homes[[#This Row],[yr_renovated]]&gt;0, YEAR(TODAY())-Homes[[#This Row],[yr_renovated]], YEAR(TODAY())-Homes[[#This Row],[yr_built]])</f>
        <v>19</v>
      </c>
      <c r="S2073">
        <v>2</v>
      </c>
      <c r="T2073" s="2">
        <v>41786</v>
      </c>
      <c r="U2073" s="3">
        <v>2.5</v>
      </c>
      <c r="V2073" s="4">
        <f>IFERROR(Homes[[#This Row],[sqft_above]]+Homes[[#This Row],[sqft_basement]]," ")</f>
        <v>2420</v>
      </c>
      <c r="W2073" s="4">
        <v>8252</v>
      </c>
      <c r="X2073">
        <v>0</v>
      </c>
      <c r="Y2073">
        <v>0</v>
      </c>
      <c r="Z2073">
        <v>3</v>
      </c>
      <c r="AA2073" s="4">
        <v>2420</v>
      </c>
      <c r="AB2073" s="4">
        <v>0</v>
      </c>
      <c r="AC2073">
        <v>1998</v>
      </c>
      <c r="AD2073" t="s">
        <v>2200</v>
      </c>
      <c r="AE2073" t="s">
        <v>313</v>
      </c>
      <c r="AF2073" t="s">
        <v>314</v>
      </c>
    </row>
    <row r="2074" spans="1:32">
      <c r="A2074" t="str">
        <f>PROPER(TRIM(Homes[[#This Row],[street]]))</f>
        <v>8208 138Th Ave Ne</v>
      </c>
      <c r="B2074" t="str">
        <f>PROPER(TRIM(Homes[[#This Row],[city]]))</f>
        <v>Redmond</v>
      </c>
      <c r="C2074" t="str">
        <f>_xlfn.TEXTBEFORE(Homes[[#This Row],[statezip]]," ")</f>
        <v>WA</v>
      </c>
      <c r="D2074" s="6" t="str">
        <f>_xlfn.TEXTAFTER(Homes[[#This Row],[statezip]]," ")</f>
        <v>98052</v>
      </c>
      <c r="E2074" s="1">
        <v>455500</v>
      </c>
      <c r="F2074">
        <v>3</v>
      </c>
      <c r="G20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74" s="3" t="str">
        <f>Homes[[#This Row],[bedrooms]] &amp; " bd | " &amp; TEXT(Homes[[#This Row],[bathrooms]],"0.##") &amp; " ba"</f>
        <v>3 bd | 2. ba</v>
      </c>
      <c r="I2074" s="4">
        <v>1460</v>
      </c>
      <c r="J2074" s="1">
        <f>IFERROR(Homes[[#This Row],[price]]/Homes[[#This Row],[sqft_living]]," ")</f>
        <v>311.98630136986299</v>
      </c>
      <c r="K2074" s="4">
        <f>IFERROR(Homes[[#This Row],[sqft_lot]]/43560," ")</f>
        <v>0.23670798898071627</v>
      </c>
      <c r="L2074" t="str">
        <f>IF(Homes[[#This Row],[waterfront]]=1, "Yes","No")</f>
        <v>No</v>
      </c>
      <c r="M2074" s="4" t="str">
        <f>IF(Homes[[#This Row],[sqft_basement]]&gt;0, "Yes","No")</f>
        <v>No</v>
      </c>
      <c r="N2074" t="str">
        <f>CHOOSE(Homes[[#This Row],[view]]+1, "None","Fair","Good","Great","Excellent")</f>
        <v>None</v>
      </c>
      <c r="O2074" t="str">
        <f>CHOOSE(Homes[[#This Row],[condition]], "Poor","Fair","Average","Good","Excellent")</f>
        <v>Good</v>
      </c>
      <c r="P2074">
        <f ca="1">YEAR(TODAY())-Homes[[#This Row],[yr_built]]</f>
        <v>50</v>
      </c>
      <c r="Q2074">
        <v>0</v>
      </c>
      <c r="R2074">
        <f ca="1">IF(Homes[[#This Row],[yr_renovated]]&gt;0, YEAR(TODAY())-Homes[[#This Row],[yr_renovated]], YEAR(TODAY())-Homes[[#This Row],[yr_built]])</f>
        <v>50</v>
      </c>
      <c r="S2074">
        <v>1</v>
      </c>
      <c r="T2074" s="2">
        <v>41786</v>
      </c>
      <c r="U2074" s="3">
        <v>2</v>
      </c>
      <c r="V2074" s="4">
        <f>IFERROR(Homes[[#This Row],[sqft_above]]+Homes[[#This Row],[sqft_basement]]," ")</f>
        <v>1460</v>
      </c>
      <c r="W2074" s="4">
        <v>10311</v>
      </c>
      <c r="X2074">
        <v>0</v>
      </c>
      <c r="Y2074">
        <v>0</v>
      </c>
      <c r="Z2074">
        <v>4</v>
      </c>
      <c r="AA2074" s="4">
        <v>1460</v>
      </c>
      <c r="AB2074" s="4">
        <v>0</v>
      </c>
      <c r="AC2074">
        <v>1975</v>
      </c>
      <c r="AD2074" t="s">
        <v>2201</v>
      </c>
      <c r="AE2074" t="s">
        <v>137</v>
      </c>
      <c r="AF2074" t="s">
        <v>138</v>
      </c>
    </row>
    <row r="2075" spans="1:32">
      <c r="A2075" t="str">
        <f>PROPER(TRIM(Homes[[#This Row],[street]]))</f>
        <v>1118 U St Nw</v>
      </c>
      <c r="B2075" t="str">
        <f>PROPER(TRIM(Homes[[#This Row],[city]]))</f>
        <v>Auburn</v>
      </c>
      <c r="C2075" t="str">
        <f>_xlfn.TEXTBEFORE(Homes[[#This Row],[statezip]]," ")</f>
        <v>WA</v>
      </c>
      <c r="D2075" s="6" t="str">
        <f>_xlfn.TEXTAFTER(Homes[[#This Row],[statezip]]," ")</f>
        <v>98001</v>
      </c>
      <c r="E2075" s="1">
        <v>455000</v>
      </c>
      <c r="F2075">
        <v>4</v>
      </c>
      <c r="G20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75" s="3" t="str">
        <f>Homes[[#This Row],[bedrooms]] &amp; " bd | " &amp; TEXT(Homes[[#This Row],[bathrooms]],"0.##") &amp; " ba"</f>
        <v>4 bd | 2.5 ba</v>
      </c>
      <c r="I2075" s="4">
        <v>3170</v>
      </c>
      <c r="J2075" s="1">
        <f>IFERROR(Homes[[#This Row],[price]]/Homes[[#This Row],[sqft_living]]," ")</f>
        <v>143.53312302839117</v>
      </c>
      <c r="K2075" s="4">
        <f>IFERROR(Homes[[#This Row],[sqft_lot]]/43560," ")</f>
        <v>0.24536271808999083</v>
      </c>
      <c r="L2075" t="str">
        <f>IF(Homes[[#This Row],[waterfront]]=1, "Yes","No")</f>
        <v>No</v>
      </c>
      <c r="M2075" s="4" t="str">
        <f>IF(Homes[[#This Row],[sqft_basement]]&gt;0, "Yes","No")</f>
        <v>No</v>
      </c>
      <c r="N2075" t="str">
        <f>CHOOSE(Homes[[#This Row],[view]]+1, "None","Fair","Good","Great","Excellent")</f>
        <v>Good</v>
      </c>
      <c r="O2075" t="str">
        <f>CHOOSE(Homes[[#This Row],[condition]], "Poor","Fair","Average","Good","Excellent")</f>
        <v>Average</v>
      </c>
      <c r="P2075">
        <f ca="1">YEAR(TODAY())-Homes[[#This Row],[yr_built]]</f>
        <v>24</v>
      </c>
      <c r="Q2075">
        <v>0</v>
      </c>
      <c r="R2075">
        <f ca="1">IF(Homes[[#This Row],[yr_renovated]]&gt;0, YEAR(TODAY())-Homes[[#This Row],[yr_renovated]], YEAR(TODAY())-Homes[[#This Row],[yr_built]])</f>
        <v>24</v>
      </c>
      <c r="S2075">
        <v>2</v>
      </c>
      <c r="T2075" s="2">
        <v>41801</v>
      </c>
      <c r="U2075" s="3">
        <v>2.5</v>
      </c>
      <c r="V2075" s="4">
        <f>IFERROR(Homes[[#This Row],[sqft_above]]+Homes[[#This Row],[sqft_basement]]," ")</f>
        <v>3170</v>
      </c>
      <c r="W2075" s="4">
        <v>10688</v>
      </c>
      <c r="X2075">
        <v>0</v>
      </c>
      <c r="Y2075">
        <v>2</v>
      </c>
      <c r="Z2075">
        <v>3</v>
      </c>
      <c r="AA2075" s="4">
        <v>3170</v>
      </c>
      <c r="AB2075" s="4">
        <v>0</v>
      </c>
      <c r="AC2075">
        <v>2001</v>
      </c>
      <c r="AD2075" t="s">
        <v>2202</v>
      </c>
      <c r="AE2075" t="s">
        <v>519</v>
      </c>
      <c r="AF2075" t="s">
        <v>1269</v>
      </c>
    </row>
    <row r="2076" spans="1:32">
      <c r="A2076" t="str">
        <f>PROPER(TRIM(Homes[[#This Row],[street]]))</f>
        <v>16406 8Th Ave Sw</v>
      </c>
      <c r="B2076" t="str">
        <f>PROPER(TRIM(Homes[[#This Row],[city]]))</f>
        <v>Burien</v>
      </c>
      <c r="C2076" t="str">
        <f>_xlfn.TEXTBEFORE(Homes[[#This Row],[statezip]]," ")</f>
        <v>WA</v>
      </c>
      <c r="D2076" s="6" t="str">
        <f>_xlfn.TEXTAFTER(Homes[[#This Row],[statezip]]," ")</f>
        <v>98166</v>
      </c>
      <c r="E2076" s="1">
        <v>455000</v>
      </c>
      <c r="F2076">
        <v>4</v>
      </c>
      <c r="G20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6" s="3" t="str">
        <f>Homes[[#This Row],[bedrooms]] &amp; " bd | " &amp; TEXT(Homes[[#This Row],[bathrooms]],"0.##") &amp; " ba"</f>
        <v>4 bd | 2.25 ba</v>
      </c>
      <c r="I2076" s="4">
        <v>2450</v>
      </c>
      <c r="J2076" s="1">
        <f>IFERROR(Homes[[#This Row],[price]]/Homes[[#This Row],[sqft_living]]," ")</f>
        <v>185.71428571428572</v>
      </c>
      <c r="K2076" s="4">
        <f>IFERROR(Homes[[#This Row],[sqft_lot]]/43560," ")</f>
        <v>0.48209366391184572</v>
      </c>
      <c r="L2076" t="str">
        <f>IF(Homes[[#This Row],[waterfront]]=1, "Yes","No")</f>
        <v>No</v>
      </c>
      <c r="M2076" s="4" t="str">
        <f>IF(Homes[[#This Row],[sqft_basement]]&gt;0, "Yes","No")</f>
        <v>Yes</v>
      </c>
      <c r="N2076" t="str">
        <f>CHOOSE(Homes[[#This Row],[view]]+1, "None","Fair","Good","Great","Excellent")</f>
        <v>Good</v>
      </c>
      <c r="O2076" t="str">
        <f>CHOOSE(Homes[[#This Row],[condition]], "Poor","Fair","Average","Good","Excellent")</f>
        <v>Good</v>
      </c>
      <c r="P2076">
        <f ca="1">YEAR(TODAY())-Homes[[#This Row],[yr_built]]</f>
        <v>71</v>
      </c>
      <c r="Q2076">
        <v>1979</v>
      </c>
      <c r="R2076">
        <f ca="1">IF(Homes[[#This Row],[yr_renovated]]&gt;0, YEAR(TODAY())-Homes[[#This Row],[yr_renovated]], YEAR(TODAY())-Homes[[#This Row],[yr_built]])</f>
        <v>46</v>
      </c>
      <c r="S2076">
        <v>1</v>
      </c>
      <c r="T2076" s="2">
        <v>41810</v>
      </c>
      <c r="U2076" s="3">
        <v>2.25</v>
      </c>
      <c r="V2076" s="4">
        <f>IFERROR(Homes[[#This Row],[sqft_above]]+Homes[[#This Row],[sqft_basement]]," ")</f>
        <v>2450</v>
      </c>
      <c r="W2076" s="4">
        <v>21000</v>
      </c>
      <c r="X2076">
        <v>0</v>
      </c>
      <c r="Y2076">
        <v>2</v>
      </c>
      <c r="Z2076">
        <v>4</v>
      </c>
      <c r="AA2076" s="4">
        <v>1650</v>
      </c>
      <c r="AB2076" s="4">
        <v>800</v>
      </c>
      <c r="AC2076">
        <v>1954</v>
      </c>
      <c r="AD2076" t="s">
        <v>2203</v>
      </c>
      <c r="AE2076" t="s">
        <v>379</v>
      </c>
      <c r="AF2076" t="s">
        <v>227</v>
      </c>
    </row>
    <row r="2077" spans="1:32">
      <c r="A2077" t="str">
        <f>PROPER(TRIM(Homes[[#This Row],[street]]))</f>
        <v>16204 Se 2Nd St</v>
      </c>
      <c r="B2077" t="str">
        <f>PROPER(TRIM(Homes[[#This Row],[city]]))</f>
        <v>Bellevue</v>
      </c>
      <c r="C2077" t="str">
        <f>_xlfn.TEXTBEFORE(Homes[[#This Row],[statezip]]," ")</f>
        <v>WA</v>
      </c>
      <c r="D2077" s="6" t="str">
        <f>_xlfn.TEXTAFTER(Homes[[#This Row],[statezip]]," ")</f>
        <v>98008</v>
      </c>
      <c r="E2077" s="1">
        <v>455000</v>
      </c>
      <c r="F2077">
        <v>4</v>
      </c>
      <c r="G20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7" s="3" t="str">
        <f>Homes[[#This Row],[bedrooms]] &amp; " bd | " &amp; TEXT(Homes[[#This Row],[bathrooms]],"0.##") &amp; " ba"</f>
        <v>4 bd | 2.25 ba</v>
      </c>
      <c r="I2077" s="4">
        <v>1740</v>
      </c>
      <c r="J2077" s="1">
        <f>IFERROR(Homes[[#This Row],[price]]/Homes[[#This Row],[sqft_living]]," ")</f>
        <v>261.4942528735632</v>
      </c>
      <c r="K2077" s="4">
        <f>IFERROR(Homes[[#This Row],[sqft_lot]]/43560," ")</f>
        <v>0.19396235078053259</v>
      </c>
      <c r="L2077" t="str">
        <f>IF(Homes[[#This Row],[waterfront]]=1, "Yes","No")</f>
        <v>No</v>
      </c>
      <c r="M2077" s="4" t="str">
        <f>IF(Homes[[#This Row],[sqft_basement]]&gt;0, "Yes","No")</f>
        <v>Yes</v>
      </c>
      <c r="N2077" t="str">
        <f>CHOOSE(Homes[[#This Row],[view]]+1, "None","Fair","Good","Great","Excellent")</f>
        <v>None</v>
      </c>
      <c r="O2077" t="str">
        <f>CHOOSE(Homes[[#This Row],[condition]], "Poor","Fair","Average","Good","Excellent")</f>
        <v>Good</v>
      </c>
      <c r="P2077">
        <f ca="1">YEAR(TODAY())-Homes[[#This Row],[yr_built]]</f>
        <v>67</v>
      </c>
      <c r="Q2077">
        <v>1972</v>
      </c>
      <c r="R2077">
        <f ca="1">IF(Homes[[#This Row],[yr_renovated]]&gt;0, YEAR(TODAY())-Homes[[#This Row],[yr_renovated]], YEAR(TODAY())-Homes[[#This Row],[yr_built]])</f>
        <v>53</v>
      </c>
      <c r="S2077">
        <v>1</v>
      </c>
      <c r="T2077" s="2">
        <v>41796</v>
      </c>
      <c r="U2077" s="3">
        <v>2.25</v>
      </c>
      <c r="V2077" s="4">
        <f>IFERROR(Homes[[#This Row],[sqft_above]]+Homes[[#This Row],[sqft_basement]]," ")</f>
        <v>1740</v>
      </c>
      <c r="W2077" s="4">
        <v>8449</v>
      </c>
      <c r="X2077">
        <v>0</v>
      </c>
      <c r="Y2077">
        <v>0</v>
      </c>
      <c r="Z2077">
        <v>4</v>
      </c>
      <c r="AA2077" s="4">
        <v>1170</v>
      </c>
      <c r="AB2077" s="4">
        <v>570</v>
      </c>
      <c r="AC2077">
        <v>1958</v>
      </c>
      <c r="AD2077" t="s">
        <v>2204</v>
      </c>
      <c r="AE2077" t="s">
        <v>33</v>
      </c>
      <c r="AF2077" t="s">
        <v>53</v>
      </c>
    </row>
    <row r="2078" spans="1:32">
      <c r="A2078" t="str">
        <f>PROPER(TRIM(Homes[[#This Row],[street]]))</f>
        <v>24201-24231 Se 43Rd Ct</v>
      </c>
      <c r="B2078" t="str">
        <f>PROPER(TRIM(Homes[[#This Row],[city]]))</f>
        <v>Issaquah</v>
      </c>
      <c r="C2078" t="str">
        <f>_xlfn.TEXTBEFORE(Homes[[#This Row],[statezip]]," ")</f>
        <v>WA</v>
      </c>
      <c r="D2078" s="6" t="str">
        <f>_xlfn.TEXTAFTER(Homes[[#This Row],[statezip]]," ")</f>
        <v>98029</v>
      </c>
      <c r="E2078" s="1">
        <v>455000</v>
      </c>
      <c r="F2078">
        <v>3</v>
      </c>
      <c r="G20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78" s="3" t="str">
        <f>Homes[[#This Row],[bedrooms]] &amp; " bd | " &amp; TEXT(Homes[[#This Row],[bathrooms]],"0.##") &amp; " ba"</f>
        <v>3 bd | 2.25 ba</v>
      </c>
      <c r="I2078" s="4">
        <v>1470</v>
      </c>
      <c r="J2078" s="1">
        <f>IFERROR(Homes[[#This Row],[price]]/Homes[[#This Row],[sqft_living]]," ")</f>
        <v>309.52380952380952</v>
      </c>
      <c r="K2078" s="4">
        <f>IFERROR(Homes[[#This Row],[sqft_lot]]/43560," ")</f>
        <v>0.10681818181818181</v>
      </c>
      <c r="L2078" t="str">
        <f>IF(Homes[[#This Row],[waterfront]]=1, "Yes","No")</f>
        <v>No</v>
      </c>
      <c r="M2078" s="4" t="str">
        <f>IF(Homes[[#This Row],[sqft_basement]]&gt;0, "Yes","No")</f>
        <v>No</v>
      </c>
      <c r="N2078" t="str">
        <f>CHOOSE(Homes[[#This Row],[view]]+1, "None","Fair","Good","Great","Excellent")</f>
        <v>None</v>
      </c>
      <c r="O2078" t="str">
        <f>CHOOSE(Homes[[#This Row],[condition]], "Poor","Fair","Average","Good","Excellent")</f>
        <v>Good</v>
      </c>
      <c r="P2078">
        <f ca="1">YEAR(TODAY())-Homes[[#This Row],[yr_built]]</f>
        <v>40</v>
      </c>
      <c r="Q2078">
        <v>0</v>
      </c>
      <c r="R2078">
        <f ca="1">IF(Homes[[#This Row],[yr_renovated]]&gt;0, YEAR(TODAY())-Homes[[#This Row],[yr_renovated]], YEAR(TODAY())-Homes[[#This Row],[yr_built]])</f>
        <v>40</v>
      </c>
      <c r="S2078">
        <v>2</v>
      </c>
      <c r="T2078" s="2">
        <v>41810</v>
      </c>
      <c r="U2078" s="3">
        <v>2.25</v>
      </c>
      <c r="V2078" s="4">
        <f>IFERROR(Homes[[#This Row],[sqft_above]]+Homes[[#This Row],[sqft_basement]]," ")</f>
        <v>1470</v>
      </c>
      <c r="W2078" s="4">
        <v>4653</v>
      </c>
      <c r="X2078">
        <v>0</v>
      </c>
      <c r="Y2078">
        <v>0</v>
      </c>
      <c r="Z2078">
        <v>4</v>
      </c>
      <c r="AA2078" s="4">
        <v>1470</v>
      </c>
      <c r="AB2078" s="4">
        <v>0</v>
      </c>
      <c r="AC2078">
        <v>1985</v>
      </c>
      <c r="AD2078" t="s">
        <v>2205</v>
      </c>
      <c r="AE2078" t="s">
        <v>79</v>
      </c>
      <c r="AF2078" t="s">
        <v>80</v>
      </c>
    </row>
    <row r="2079" spans="1:32">
      <c r="A2079" t="str">
        <f>PROPER(TRIM(Homes[[#This Row],[street]]))</f>
        <v>14013 101St Pl Ne</v>
      </c>
      <c r="B2079" t="str">
        <f>PROPER(TRIM(Homes[[#This Row],[city]]))</f>
        <v>Kirkland</v>
      </c>
      <c r="C2079" t="str">
        <f>_xlfn.TEXTBEFORE(Homes[[#This Row],[statezip]]," ")</f>
        <v>WA</v>
      </c>
      <c r="D2079" s="6" t="str">
        <f>_xlfn.TEXTAFTER(Homes[[#This Row],[statezip]]," ")</f>
        <v>98034</v>
      </c>
      <c r="E2079" s="1">
        <v>455000</v>
      </c>
      <c r="F2079">
        <v>3</v>
      </c>
      <c r="G20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79" s="3" t="str">
        <f>Homes[[#This Row],[bedrooms]] &amp; " bd | " &amp; TEXT(Homes[[#This Row],[bathrooms]],"0.##") &amp; " ba"</f>
        <v>3 bd | 2.5 ba</v>
      </c>
      <c r="I2079" s="4">
        <v>1870</v>
      </c>
      <c r="J2079" s="1">
        <f>IFERROR(Homes[[#This Row],[price]]/Homes[[#This Row],[sqft_living]]," ")</f>
        <v>243.31550802139037</v>
      </c>
      <c r="K2079" s="4">
        <f>IFERROR(Homes[[#This Row],[sqft_lot]]/43560," ")</f>
        <v>0.16859504132231404</v>
      </c>
      <c r="L2079" t="str">
        <f>IF(Homes[[#This Row],[waterfront]]=1, "Yes","No")</f>
        <v>No</v>
      </c>
      <c r="M2079" s="4" t="str">
        <f>IF(Homes[[#This Row],[sqft_basement]]&gt;0, "Yes","No")</f>
        <v>Yes</v>
      </c>
      <c r="N2079" t="str">
        <f>CHOOSE(Homes[[#This Row],[view]]+1, "None","Fair","Good","Great","Excellent")</f>
        <v>None</v>
      </c>
      <c r="O2079" t="str">
        <f>CHOOSE(Homes[[#This Row],[condition]], "Poor","Fair","Average","Good","Excellent")</f>
        <v>Average</v>
      </c>
      <c r="P2079">
        <f ca="1">YEAR(TODAY())-Homes[[#This Row],[yr_built]]</f>
        <v>45</v>
      </c>
      <c r="Q2079">
        <v>0</v>
      </c>
      <c r="R2079">
        <f ca="1">IF(Homes[[#This Row],[yr_renovated]]&gt;0, YEAR(TODAY())-Homes[[#This Row],[yr_renovated]], YEAR(TODAY())-Homes[[#This Row],[yr_built]])</f>
        <v>45</v>
      </c>
      <c r="S2079">
        <v>1</v>
      </c>
      <c r="T2079" s="2">
        <v>41774</v>
      </c>
      <c r="U2079" s="3">
        <v>2.5</v>
      </c>
      <c r="V2079" s="4">
        <f>IFERROR(Homes[[#This Row],[sqft_above]]+Homes[[#This Row],[sqft_basement]]," ")</f>
        <v>1870</v>
      </c>
      <c r="W2079" s="4">
        <v>7344</v>
      </c>
      <c r="X2079">
        <v>0</v>
      </c>
      <c r="Y2079">
        <v>0</v>
      </c>
      <c r="Z2079">
        <v>3</v>
      </c>
      <c r="AA2079" s="4">
        <v>1470</v>
      </c>
      <c r="AB2079" s="4">
        <v>400</v>
      </c>
      <c r="AC2079">
        <v>1980</v>
      </c>
      <c r="AD2079" t="s">
        <v>2206</v>
      </c>
      <c r="AE2079" t="s">
        <v>46</v>
      </c>
      <c r="AF2079" t="s">
        <v>47</v>
      </c>
    </row>
    <row r="2080" spans="1:32">
      <c r="A2080" t="str">
        <f>PROPER(TRIM(Homes[[#This Row],[street]]))</f>
        <v>21625 4Th Ave S</v>
      </c>
      <c r="B2080" t="str">
        <f>PROPER(TRIM(Homes[[#This Row],[city]]))</f>
        <v>Normandy Park</v>
      </c>
      <c r="C2080" t="str">
        <f>_xlfn.TEXTBEFORE(Homes[[#This Row],[statezip]]," ")</f>
        <v>WA</v>
      </c>
      <c r="D2080" s="6" t="str">
        <f>_xlfn.TEXTAFTER(Homes[[#This Row],[statezip]]," ")</f>
        <v>98198</v>
      </c>
      <c r="E2080" s="1">
        <v>455000</v>
      </c>
      <c r="F2080">
        <v>4</v>
      </c>
      <c r="G20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080" s="3" t="str">
        <f>Homes[[#This Row],[bedrooms]] &amp; " bd | " &amp; TEXT(Homes[[#This Row],[bathrooms]],"0.##") &amp; " ba"</f>
        <v>4 bd | 3.5 ba</v>
      </c>
      <c r="I2080" s="4">
        <v>3440</v>
      </c>
      <c r="J2080" s="1">
        <f>IFERROR(Homes[[#This Row],[price]]/Homes[[#This Row],[sqft_living]]," ")</f>
        <v>132.26744186046511</v>
      </c>
      <c r="K2080" s="4">
        <f>IFERROR(Homes[[#This Row],[sqft_lot]]/43560," ")</f>
        <v>0.13774104683195593</v>
      </c>
      <c r="L2080" t="str">
        <f>IF(Homes[[#This Row],[waterfront]]=1, "Yes","No")</f>
        <v>No</v>
      </c>
      <c r="M2080" s="4" t="str">
        <f>IF(Homes[[#This Row],[sqft_basement]]&gt;0, "Yes","No")</f>
        <v>No</v>
      </c>
      <c r="N2080" t="str">
        <f>CHOOSE(Homes[[#This Row],[view]]+1, "None","Fair","Good","Great","Excellent")</f>
        <v>None</v>
      </c>
      <c r="O2080" t="str">
        <f>CHOOSE(Homes[[#This Row],[condition]], "Poor","Fair","Average","Good","Excellent")</f>
        <v>Good</v>
      </c>
      <c r="P2080">
        <f ca="1">YEAR(TODAY())-Homes[[#This Row],[yr_built]]</f>
        <v>23</v>
      </c>
      <c r="Q2080">
        <v>0</v>
      </c>
      <c r="R2080">
        <f ca="1">IF(Homes[[#This Row],[yr_renovated]]&gt;0, YEAR(TODAY())-Homes[[#This Row],[yr_renovated]], YEAR(TODAY())-Homes[[#This Row],[yr_built]])</f>
        <v>23</v>
      </c>
      <c r="S2080">
        <v>2</v>
      </c>
      <c r="T2080" s="2">
        <v>41828</v>
      </c>
      <c r="U2080" s="3">
        <v>3.5</v>
      </c>
      <c r="V2080" s="4">
        <f>IFERROR(Homes[[#This Row],[sqft_above]]+Homes[[#This Row],[sqft_basement]]," ")</f>
        <v>3440</v>
      </c>
      <c r="W2080" s="4">
        <v>6000</v>
      </c>
      <c r="X2080">
        <v>0</v>
      </c>
      <c r="Y2080">
        <v>0</v>
      </c>
      <c r="Z2080">
        <v>4</v>
      </c>
      <c r="AA2080" s="4">
        <v>3440</v>
      </c>
      <c r="AB2080" s="4">
        <v>0</v>
      </c>
      <c r="AC2080">
        <v>2002</v>
      </c>
      <c r="AD2080" t="s">
        <v>2207</v>
      </c>
      <c r="AE2080" t="s">
        <v>226</v>
      </c>
      <c r="AF2080" t="s">
        <v>460</v>
      </c>
    </row>
    <row r="2081" spans="1:32">
      <c r="A2081" t="str">
        <f>PROPER(TRIM(Homes[[#This Row],[street]]))</f>
        <v>45506 Se Tanner Rd</v>
      </c>
      <c r="B2081" t="str">
        <f>PROPER(TRIM(Homes[[#This Row],[city]]))</f>
        <v>North Bend</v>
      </c>
      <c r="C2081" t="str">
        <f>_xlfn.TEXTBEFORE(Homes[[#This Row],[statezip]]," ")</f>
        <v>WA</v>
      </c>
      <c r="D2081" s="6" t="str">
        <f>_xlfn.TEXTAFTER(Homes[[#This Row],[statezip]]," ")</f>
        <v>98045</v>
      </c>
      <c r="E2081" s="1">
        <v>455000</v>
      </c>
      <c r="F2081">
        <v>3</v>
      </c>
      <c r="G20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81" s="3" t="str">
        <f>Homes[[#This Row],[bedrooms]] &amp; " bd | " &amp; TEXT(Homes[[#This Row],[bathrooms]],"0.##") &amp; " ba"</f>
        <v>3 bd | 1.75 ba</v>
      </c>
      <c r="I2081" s="4">
        <v>1180</v>
      </c>
      <c r="J2081" s="1">
        <f>IFERROR(Homes[[#This Row],[price]]/Homes[[#This Row],[sqft_living]]," ")</f>
        <v>385.59322033898303</v>
      </c>
      <c r="K2081" s="4">
        <f>IFERROR(Homes[[#This Row],[sqft_lot]]/43560," ")</f>
        <v>0.32809917355371898</v>
      </c>
      <c r="L2081" t="str">
        <f>IF(Homes[[#This Row],[waterfront]]=1, "Yes","No")</f>
        <v>No</v>
      </c>
      <c r="M2081" s="4" t="str">
        <f>IF(Homes[[#This Row],[sqft_basement]]&gt;0, "Yes","No")</f>
        <v>No</v>
      </c>
      <c r="N2081" t="str">
        <f>CHOOSE(Homes[[#This Row],[view]]+1, "None","Fair","Good","Great","Excellent")</f>
        <v>None</v>
      </c>
      <c r="O2081" t="str">
        <f>CHOOSE(Homes[[#This Row],[condition]], "Poor","Fair","Average","Good","Excellent")</f>
        <v>Average</v>
      </c>
      <c r="P2081">
        <f ca="1">YEAR(TODAY())-Homes[[#This Row],[yr_built]]</f>
        <v>44</v>
      </c>
      <c r="Q2081">
        <v>2013</v>
      </c>
      <c r="R2081">
        <f ca="1">IF(Homes[[#This Row],[yr_renovated]]&gt;0, YEAR(TODAY())-Homes[[#This Row],[yr_renovated]], YEAR(TODAY())-Homes[[#This Row],[yr_built]])</f>
        <v>12</v>
      </c>
      <c r="S2081">
        <v>1</v>
      </c>
      <c r="T2081" s="2">
        <v>41808</v>
      </c>
      <c r="U2081" s="3">
        <v>1.75</v>
      </c>
      <c r="V2081" s="4">
        <f>IFERROR(Homes[[#This Row],[sqft_above]]+Homes[[#This Row],[sqft_basement]]," ")</f>
        <v>1180</v>
      </c>
      <c r="W2081" s="4">
        <v>14292</v>
      </c>
      <c r="X2081">
        <v>0</v>
      </c>
      <c r="Y2081">
        <v>0</v>
      </c>
      <c r="Z2081">
        <v>3</v>
      </c>
      <c r="AA2081" s="4">
        <v>1180</v>
      </c>
      <c r="AB2081" s="4">
        <v>0</v>
      </c>
      <c r="AC2081">
        <v>1981</v>
      </c>
      <c r="AD2081" t="s">
        <v>2208</v>
      </c>
      <c r="AE2081" t="s">
        <v>624</v>
      </c>
      <c r="AF2081" t="s">
        <v>625</v>
      </c>
    </row>
    <row r="2082" spans="1:32">
      <c r="A2082" t="str">
        <f>PROPER(TRIM(Homes[[#This Row],[street]]))</f>
        <v>16326 Ne 43Rd Ct</v>
      </c>
      <c r="B2082" t="str">
        <f>PROPER(TRIM(Homes[[#This Row],[city]]))</f>
        <v>Redmond</v>
      </c>
      <c r="C2082" t="str">
        <f>_xlfn.TEXTBEFORE(Homes[[#This Row],[statezip]]," ")</f>
        <v>WA</v>
      </c>
      <c r="D2082" s="6" t="str">
        <f>_xlfn.TEXTAFTER(Homes[[#This Row],[statezip]]," ")</f>
        <v>98052</v>
      </c>
      <c r="E2082" s="1">
        <v>455000</v>
      </c>
      <c r="F2082">
        <v>2</v>
      </c>
      <c r="G20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82" s="3" t="str">
        <f>Homes[[#This Row],[bedrooms]] &amp; " bd | " &amp; TEXT(Homes[[#This Row],[bathrooms]],"0.##") &amp; " ba"</f>
        <v>2 bd | 1.5 ba</v>
      </c>
      <c r="I2082" s="4">
        <v>1310</v>
      </c>
      <c r="J2082" s="1">
        <f>IFERROR(Homes[[#This Row],[price]]/Homes[[#This Row],[sqft_living]]," ")</f>
        <v>347.32824427480915</v>
      </c>
      <c r="K2082" s="4">
        <f>IFERROR(Homes[[#This Row],[sqft_lot]]/43560," ")</f>
        <v>0.27998163452708907</v>
      </c>
      <c r="L2082" t="str">
        <f>IF(Homes[[#This Row],[waterfront]]=1, "Yes","No")</f>
        <v>No</v>
      </c>
      <c r="M2082" s="4" t="str">
        <f>IF(Homes[[#This Row],[sqft_basement]]&gt;0, "Yes","No")</f>
        <v>No</v>
      </c>
      <c r="N2082" t="str">
        <f>CHOOSE(Homes[[#This Row],[view]]+1, "None","Fair","Good","Great","Excellent")</f>
        <v>None</v>
      </c>
      <c r="O2082" t="str">
        <f>CHOOSE(Homes[[#This Row],[condition]], "Poor","Fair","Average","Good","Excellent")</f>
        <v>Average</v>
      </c>
      <c r="P2082">
        <f ca="1">YEAR(TODAY())-Homes[[#This Row],[yr_built]]</f>
        <v>55</v>
      </c>
      <c r="Q2082">
        <v>2014</v>
      </c>
      <c r="R2082">
        <f ca="1">IF(Homes[[#This Row],[yr_renovated]]&gt;0, YEAR(TODAY())-Homes[[#This Row],[yr_renovated]], YEAR(TODAY())-Homes[[#This Row],[yr_built]])</f>
        <v>11</v>
      </c>
      <c r="S2082">
        <v>1.5</v>
      </c>
      <c r="T2082" s="2">
        <v>41806</v>
      </c>
      <c r="U2082" s="3">
        <v>1.5</v>
      </c>
      <c r="V2082" s="4">
        <f>IFERROR(Homes[[#This Row],[sqft_above]]+Homes[[#This Row],[sqft_basement]]," ")</f>
        <v>1310</v>
      </c>
      <c r="W2082" s="4">
        <v>12196</v>
      </c>
      <c r="X2082">
        <v>0</v>
      </c>
      <c r="Y2082">
        <v>0</v>
      </c>
      <c r="Z2082">
        <v>3</v>
      </c>
      <c r="AA2082" s="4">
        <v>1310</v>
      </c>
      <c r="AB2082" s="4">
        <v>0</v>
      </c>
      <c r="AC2082">
        <v>1970</v>
      </c>
      <c r="AD2082" t="s">
        <v>2209</v>
      </c>
      <c r="AE2082" t="s">
        <v>137</v>
      </c>
      <c r="AF2082" t="s">
        <v>138</v>
      </c>
    </row>
    <row r="2083" spans="1:32">
      <c r="A2083" t="str">
        <f>PROPER(TRIM(Homes[[#This Row],[street]]))</f>
        <v>17019 193Rd Ave Se</v>
      </c>
      <c r="B2083" t="str">
        <f>PROPER(TRIM(Homes[[#This Row],[city]]))</f>
        <v>Renton</v>
      </c>
      <c r="C2083" t="str">
        <f>_xlfn.TEXTBEFORE(Homes[[#This Row],[statezip]]," ")</f>
        <v>WA</v>
      </c>
      <c r="D2083" s="6" t="str">
        <f>_xlfn.TEXTAFTER(Homes[[#This Row],[statezip]]," ")</f>
        <v>98058</v>
      </c>
      <c r="E2083" s="1">
        <v>455000</v>
      </c>
      <c r="F2083">
        <v>4</v>
      </c>
      <c r="G20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83" s="3" t="str">
        <f>Homes[[#This Row],[bedrooms]] &amp; " bd | " &amp; TEXT(Homes[[#This Row],[bathrooms]],"0.##") &amp; " ba"</f>
        <v>4 bd | 1.75 ba</v>
      </c>
      <c r="I2083" s="4">
        <v>2050</v>
      </c>
      <c r="J2083" s="1">
        <f>IFERROR(Homes[[#This Row],[price]]/Homes[[#This Row],[sqft_living]]," ")</f>
        <v>221.95121951219511</v>
      </c>
      <c r="K2083" s="4">
        <f>IFERROR(Homes[[#This Row],[sqft_lot]]/43560," ")</f>
        <v>2.1699954086317721</v>
      </c>
      <c r="L2083" t="str">
        <f>IF(Homes[[#This Row],[waterfront]]=1, "Yes","No")</f>
        <v>No</v>
      </c>
      <c r="M2083" s="4" t="str">
        <f>IF(Homes[[#This Row],[sqft_basement]]&gt;0, "Yes","No")</f>
        <v>Yes</v>
      </c>
      <c r="N2083" t="str">
        <f>CHOOSE(Homes[[#This Row],[view]]+1, "None","Fair","Good","Great","Excellent")</f>
        <v>None</v>
      </c>
      <c r="O2083" t="str">
        <f>CHOOSE(Homes[[#This Row],[condition]], "Poor","Fair","Average","Good","Excellent")</f>
        <v>Good</v>
      </c>
      <c r="P2083">
        <f ca="1">YEAR(TODAY())-Homes[[#This Row],[yr_built]]</f>
        <v>66</v>
      </c>
      <c r="Q2083">
        <v>0</v>
      </c>
      <c r="R2083">
        <f ca="1">IF(Homes[[#This Row],[yr_renovated]]&gt;0, YEAR(TODAY())-Homes[[#This Row],[yr_renovated]], YEAR(TODAY())-Homes[[#This Row],[yr_built]])</f>
        <v>66</v>
      </c>
      <c r="S2083">
        <v>1</v>
      </c>
      <c r="T2083" s="2">
        <v>41796</v>
      </c>
      <c r="U2083" s="3">
        <v>1.75</v>
      </c>
      <c r="V2083" s="4">
        <f>IFERROR(Homes[[#This Row],[sqft_above]]+Homes[[#This Row],[sqft_basement]]," ")</f>
        <v>2050</v>
      </c>
      <c r="W2083" s="4">
        <v>94525</v>
      </c>
      <c r="X2083">
        <v>0</v>
      </c>
      <c r="Y2083">
        <v>0</v>
      </c>
      <c r="Z2083">
        <v>4</v>
      </c>
      <c r="AA2083" s="4">
        <v>1250</v>
      </c>
      <c r="AB2083" s="4">
        <v>800</v>
      </c>
      <c r="AC2083">
        <v>1959</v>
      </c>
      <c r="AD2083" t="s">
        <v>2210</v>
      </c>
      <c r="AE2083" t="s">
        <v>319</v>
      </c>
      <c r="AF2083" t="s">
        <v>320</v>
      </c>
    </row>
    <row r="2084" spans="1:32">
      <c r="A2084" t="str">
        <f>PROPER(TRIM(Homes[[#This Row],[street]]))</f>
        <v>5100 Ne 10Th Pl</v>
      </c>
      <c r="B2084" t="str">
        <f>PROPER(TRIM(Homes[[#This Row],[city]]))</f>
        <v>Renton</v>
      </c>
      <c r="C2084" t="str">
        <f>_xlfn.TEXTBEFORE(Homes[[#This Row],[statezip]]," ")</f>
        <v>WA</v>
      </c>
      <c r="D2084" s="6" t="str">
        <f>_xlfn.TEXTAFTER(Homes[[#This Row],[statezip]]," ")</f>
        <v>98059</v>
      </c>
      <c r="E2084" s="1">
        <v>455000</v>
      </c>
      <c r="F2084">
        <v>4</v>
      </c>
      <c r="G20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84" s="3" t="str">
        <f>Homes[[#This Row],[bedrooms]] &amp; " bd | " &amp; TEXT(Homes[[#This Row],[bathrooms]],"0.##") &amp; " ba"</f>
        <v>4 bd | 2.5 ba</v>
      </c>
      <c r="I2084" s="4">
        <v>2950</v>
      </c>
      <c r="J2084" s="1">
        <f>IFERROR(Homes[[#This Row],[price]]/Homes[[#This Row],[sqft_living]]," ")</f>
        <v>154.23728813559322</v>
      </c>
      <c r="K2084" s="4">
        <f>IFERROR(Homes[[#This Row],[sqft_lot]]/43560," ")</f>
        <v>0.10335169880624426</v>
      </c>
      <c r="L2084" t="str">
        <f>IF(Homes[[#This Row],[waterfront]]=1, "Yes","No")</f>
        <v>No</v>
      </c>
      <c r="M2084" s="4" t="str">
        <f>IF(Homes[[#This Row],[sqft_basement]]&gt;0, "Yes","No")</f>
        <v>No</v>
      </c>
      <c r="N2084" t="str">
        <f>CHOOSE(Homes[[#This Row],[view]]+1, "None","Fair","Good","Great","Excellent")</f>
        <v>None</v>
      </c>
      <c r="O2084" t="str">
        <f>CHOOSE(Homes[[#This Row],[condition]], "Poor","Fair","Average","Good","Excellent")</f>
        <v>Average</v>
      </c>
      <c r="P2084">
        <f ca="1">YEAR(TODAY())-Homes[[#This Row],[yr_built]]</f>
        <v>20</v>
      </c>
      <c r="Q2084">
        <v>0</v>
      </c>
      <c r="R2084">
        <f ca="1">IF(Homes[[#This Row],[yr_renovated]]&gt;0, YEAR(TODAY())-Homes[[#This Row],[yr_renovated]], YEAR(TODAY())-Homes[[#This Row],[yr_built]])</f>
        <v>20</v>
      </c>
      <c r="S2084">
        <v>2</v>
      </c>
      <c r="T2084" s="2">
        <v>41814</v>
      </c>
      <c r="U2084" s="3">
        <v>2.5</v>
      </c>
      <c r="V2084" s="4">
        <f>IFERROR(Homes[[#This Row],[sqft_above]]+Homes[[#This Row],[sqft_basement]]," ")</f>
        <v>2950</v>
      </c>
      <c r="W2084" s="4">
        <v>4502</v>
      </c>
      <c r="X2084">
        <v>0</v>
      </c>
      <c r="Y2084">
        <v>0</v>
      </c>
      <c r="Z2084">
        <v>3</v>
      </c>
      <c r="AA2084" s="4">
        <v>2950</v>
      </c>
      <c r="AB2084" s="4">
        <v>0</v>
      </c>
      <c r="AC2084">
        <v>2005</v>
      </c>
      <c r="AD2084" t="s">
        <v>2211</v>
      </c>
      <c r="AE2084" t="s">
        <v>319</v>
      </c>
      <c r="AF2084" t="s">
        <v>282</v>
      </c>
    </row>
    <row r="2085" spans="1:32">
      <c r="A2085" t="str">
        <f>PROPER(TRIM(Homes[[#This Row],[street]]))</f>
        <v>18416 172Nd Ct Se</v>
      </c>
      <c r="B2085" t="str">
        <f>PROPER(TRIM(Homes[[#This Row],[city]]))</f>
        <v>Renton</v>
      </c>
      <c r="C2085" t="str">
        <f>_xlfn.TEXTBEFORE(Homes[[#This Row],[statezip]]," ")</f>
        <v>WA</v>
      </c>
      <c r="D2085" s="6" t="str">
        <f>_xlfn.TEXTAFTER(Homes[[#This Row],[statezip]]," ")</f>
        <v>98058</v>
      </c>
      <c r="E2085" s="1">
        <v>455000</v>
      </c>
      <c r="F2085">
        <v>4</v>
      </c>
      <c r="G20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85" s="3" t="str">
        <f>Homes[[#This Row],[bedrooms]] &amp; " bd | " &amp; TEXT(Homes[[#This Row],[bathrooms]],"0.##") &amp; " ba"</f>
        <v>4 bd | 2.5 ba</v>
      </c>
      <c r="I2085" s="4">
        <v>3360</v>
      </c>
      <c r="J2085" s="1">
        <f>IFERROR(Homes[[#This Row],[price]]/Homes[[#This Row],[sqft_living]]," ")</f>
        <v>135.41666666666666</v>
      </c>
      <c r="K2085" s="4">
        <f>IFERROR(Homes[[#This Row],[sqft_lot]]/43560," ")</f>
        <v>0.17642332415059689</v>
      </c>
      <c r="L2085" t="str">
        <f>IF(Homes[[#This Row],[waterfront]]=1, "Yes","No")</f>
        <v>No</v>
      </c>
      <c r="M2085" s="4" t="str">
        <f>IF(Homes[[#This Row],[sqft_basement]]&gt;0, "Yes","No")</f>
        <v>No</v>
      </c>
      <c r="N2085" t="str">
        <f>CHOOSE(Homes[[#This Row],[view]]+1, "None","Fair","Good","Great","Excellent")</f>
        <v>None</v>
      </c>
      <c r="O2085" t="str">
        <f>CHOOSE(Homes[[#This Row],[condition]], "Poor","Fair","Average","Good","Excellent")</f>
        <v>Average</v>
      </c>
      <c r="P2085">
        <f ca="1">YEAR(TODAY())-Homes[[#This Row],[yr_built]]</f>
        <v>24</v>
      </c>
      <c r="Q2085">
        <v>0</v>
      </c>
      <c r="R2085">
        <f ca="1">IF(Homes[[#This Row],[yr_renovated]]&gt;0, YEAR(TODAY())-Homes[[#This Row],[yr_renovated]], YEAR(TODAY())-Homes[[#This Row],[yr_built]])</f>
        <v>24</v>
      </c>
      <c r="S2085">
        <v>2</v>
      </c>
      <c r="T2085" s="2">
        <v>41772</v>
      </c>
      <c r="U2085" s="3">
        <v>2.5</v>
      </c>
      <c r="V2085" s="4">
        <f>IFERROR(Homes[[#This Row],[sqft_above]]+Homes[[#This Row],[sqft_basement]]," ")</f>
        <v>3360</v>
      </c>
      <c r="W2085" s="4">
        <v>7685</v>
      </c>
      <c r="X2085">
        <v>0</v>
      </c>
      <c r="Y2085">
        <v>0</v>
      </c>
      <c r="Z2085">
        <v>3</v>
      </c>
      <c r="AA2085" s="4">
        <v>3360</v>
      </c>
      <c r="AB2085" s="4">
        <v>0</v>
      </c>
      <c r="AC2085">
        <v>2001</v>
      </c>
      <c r="AD2085" t="s">
        <v>2212</v>
      </c>
      <c r="AE2085" t="s">
        <v>319</v>
      </c>
      <c r="AF2085" t="s">
        <v>320</v>
      </c>
    </row>
    <row r="2086" spans="1:32">
      <c r="A2086" t="str">
        <f>PROPER(TRIM(Homes[[#This Row],[street]]))</f>
        <v>514 N 46Th St</v>
      </c>
      <c r="B2086" t="str">
        <f>PROPER(TRIM(Homes[[#This Row],[city]]))</f>
        <v>Seattle</v>
      </c>
      <c r="C2086" t="str">
        <f>_xlfn.TEXTBEFORE(Homes[[#This Row],[statezip]]," ")</f>
        <v>WA</v>
      </c>
      <c r="D2086" s="6" t="str">
        <f>_xlfn.TEXTAFTER(Homes[[#This Row],[statezip]]," ")</f>
        <v>98103</v>
      </c>
      <c r="E2086" s="1">
        <v>455000</v>
      </c>
      <c r="F2086">
        <v>3</v>
      </c>
      <c r="G20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86" s="3" t="str">
        <f>Homes[[#This Row],[bedrooms]] &amp; " bd | " &amp; TEXT(Homes[[#This Row],[bathrooms]],"0.##") &amp; " ba"</f>
        <v>3 bd | 1.75 ba</v>
      </c>
      <c r="I2086" s="4">
        <v>1420</v>
      </c>
      <c r="J2086" s="1">
        <f>IFERROR(Homes[[#This Row],[price]]/Homes[[#This Row],[sqft_living]]," ")</f>
        <v>320.42253521126759</v>
      </c>
      <c r="K2086" s="4">
        <f>IFERROR(Homes[[#This Row],[sqft_lot]]/43560," ")</f>
        <v>2.7295684113865931E-2</v>
      </c>
      <c r="L2086" t="str">
        <f>IF(Homes[[#This Row],[waterfront]]=1, "Yes","No")</f>
        <v>No</v>
      </c>
      <c r="M2086" s="4" t="str">
        <f>IF(Homes[[#This Row],[sqft_basement]]&gt;0, "Yes","No")</f>
        <v>No</v>
      </c>
      <c r="N2086" t="str">
        <f>CHOOSE(Homes[[#This Row],[view]]+1, "None","Fair","Good","Great","Excellent")</f>
        <v>None</v>
      </c>
      <c r="O2086" t="str">
        <f>CHOOSE(Homes[[#This Row],[condition]], "Poor","Fair","Average","Good","Excellent")</f>
        <v>Average</v>
      </c>
      <c r="P2086">
        <f ca="1">YEAR(TODAY())-Homes[[#This Row],[yr_built]]</f>
        <v>19</v>
      </c>
      <c r="Q2086">
        <v>0</v>
      </c>
      <c r="R2086">
        <f ca="1">IF(Homes[[#This Row],[yr_renovated]]&gt;0, YEAR(TODAY())-Homes[[#This Row],[yr_renovated]], YEAR(TODAY())-Homes[[#This Row],[yr_built]])</f>
        <v>19</v>
      </c>
      <c r="S2086">
        <v>3</v>
      </c>
      <c r="T2086" s="2">
        <v>41794</v>
      </c>
      <c r="U2086" s="3">
        <v>1.75</v>
      </c>
      <c r="V2086" s="4">
        <f>IFERROR(Homes[[#This Row],[sqft_above]]+Homes[[#This Row],[sqft_basement]]," ")</f>
        <v>1420</v>
      </c>
      <c r="W2086" s="4">
        <v>1189</v>
      </c>
      <c r="X2086">
        <v>0</v>
      </c>
      <c r="Y2086">
        <v>0</v>
      </c>
      <c r="Z2086">
        <v>3</v>
      </c>
      <c r="AA2086" s="4">
        <v>1420</v>
      </c>
      <c r="AB2086" s="4">
        <v>0</v>
      </c>
      <c r="AC2086">
        <v>2006</v>
      </c>
      <c r="AD2086" t="s">
        <v>2213</v>
      </c>
      <c r="AE2086" t="s">
        <v>49</v>
      </c>
      <c r="AF2086" t="s">
        <v>172</v>
      </c>
    </row>
    <row r="2087" spans="1:32">
      <c r="A2087" t="str">
        <f>PROPER(TRIM(Homes[[#This Row],[street]]))</f>
        <v>301 27Th Ave S</v>
      </c>
      <c r="B2087" t="str">
        <f>PROPER(TRIM(Homes[[#This Row],[city]]))</f>
        <v>Seattle</v>
      </c>
      <c r="C2087" t="str">
        <f>_xlfn.TEXTBEFORE(Homes[[#This Row],[statezip]]," ")</f>
        <v>WA</v>
      </c>
      <c r="D2087" s="6" t="str">
        <f>_xlfn.TEXTAFTER(Homes[[#This Row],[statezip]]," ")</f>
        <v>98144</v>
      </c>
      <c r="E2087" s="1">
        <v>455000</v>
      </c>
      <c r="F2087">
        <v>2</v>
      </c>
      <c r="G20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087" s="3" t="str">
        <f>Homes[[#This Row],[bedrooms]] &amp; " bd | " &amp; TEXT(Homes[[#This Row],[bathrooms]],"0.##") &amp; " ba"</f>
        <v>2 bd | 1.5 ba</v>
      </c>
      <c r="I2087" s="4">
        <v>1200</v>
      </c>
      <c r="J2087" s="1">
        <f>IFERROR(Homes[[#This Row],[price]]/Homes[[#This Row],[sqft_living]]," ")</f>
        <v>379.16666666666669</v>
      </c>
      <c r="K2087" s="4">
        <f>IFERROR(Homes[[#This Row],[sqft_lot]]/43560," ")</f>
        <v>2.8902662993572085E-2</v>
      </c>
      <c r="L2087" t="str">
        <f>IF(Homes[[#This Row],[waterfront]]=1, "Yes","No")</f>
        <v>No</v>
      </c>
      <c r="M2087" s="4" t="str">
        <f>IF(Homes[[#This Row],[sqft_basement]]&gt;0, "Yes","No")</f>
        <v>Yes</v>
      </c>
      <c r="N2087" t="str">
        <f>CHOOSE(Homes[[#This Row],[view]]+1, "None","Fair","Good","Great","Excellent")</f>
        <v>None</v>
      </c>
      <c r="O2087" t="str">
        <f>CHOOSE(Homes[[#This Row],[condition]], "Poor","Fair","Average","Good","Excellent")</f>
        <v>Average</v>
      </c>
      <c r="P2087">
        <f ca="1">YEAR(TODAY())-Homes[[#This Row],[yr_built]]</f>
        <v>12</v>
      </c>
      <c r="Q2087">
        <v>1923</v>
      </c>
      <c r="R2087">
        <f ca="1">IF(Homes[[#This Row],[yr_renovated]]&gt;0, YEAR(TODAY())-Homes[[#This Row],[yr_renovated]], YEAR(TODAY())-Homes[[#This Row],[yr_built]])</f>
        <v>102</v>
      </c>
      <c r="S2087">
        <v>2</v>
      </c>
      <c r="T2087" s="2">
        <v>41814</v>
      </c>
      <c r="U2087" s="3">
        <v>1.5</v>
      </c>
      <c r="V2087" s="4">
        <f>IFERROR(Homes[[#This Row],[sqft_above]]+Homes[[#This Row],[sqft_basement]]," ")</f>
        <v>1200</v>
      </c>
      <c r="W2087" s="4">
        <v>1259</v>
      </c>
      <c r="X2087">
        <v>0</v>
      </c>
      <c r="Y2087">
        <v>0</v>
      </c>
      <c r="Z2087">
        <v>3</v>
      </c>
      <c r="AA2087" s="4">
        <v>1000</v>
      </c>
      <c r="AB2087" s="4">
        <v>200</v>
      </c>
      <c r="AC2087">
        <v>2013</v>
      </c>
      <c r="AD2087" t="s">
        <v>2214</v>
      </c>
      <c r="AE2087" t="s">
        <v>49</v>
      </c>
      <c r="AF2087" t="s">
        <v>110</v>
      </c>
    </row>
    <row r="2088" spans="1:32">
      <c r="A2088" t="str">
        <f>PROPER(TRIM(Homes[[#This Row],[street]]))</f>
        <v>9552 Phinney Ave N</v>
      </c>
      <c r="B2088" t="str">
        <f>PROPER(TRIM(Homes[[#This Row],[city]]))</f>
        <v>Seattle</v>
      </c>
      <c r="C2088" t="str">
        <f>_xlfn.TEXTBEFORE(Homes[[#This Row],[statezip]]," ")</f>
        <v>WA</v>
      </c>
      <c r="D2088" s="6" t="str">
        <f>_xlfn.TEXTAFTER(Homes[[#This Row],[statezip]]," ")</f>
        <v>98103</v>
      </c>
      <c r="E2088" s="1">
        <v>455000</v>
      </c>
      <c r="F2088">
        <v>2</v>
      </c>
      <c r="G20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88" s="3" t="str">
        <f>Homes[[#This Row],[bedrooms]] &amp; " bd | " &amp; TEXT(Homes[[#This Row],[bathrooms]],"0.##") &amp; " ba"</f>
        <v>2 bd | 1. ba</v>
      </c>
      <c r="I2088" s="4">
        <v>1170</v>
      </c>
      <c r="J2088" s="1">
        <f>IFERROR(Homes[[#This Row],[price]]/Homes[[#This Row],[sqft_living]]," ")</f>
        <v>388.88888888888891</v>
      </c>
      <c r="K2088" s="4">
        <f>IFERROR(Homes[[#This Row],[sqft_lot]]/43560," ")</f>
        <v>0.13774104683195593</v>
      </c>
      <c r="L2088" t="str">
        <f>IF(Homes[[#This Row],[waterfront]]=1, "Yes","No")</f>
        <v>No</v>
      </c>
      <c r="M2088" s="4" t="str">
        <f>IF(Homes[[#This Row],[sqft_basement]]&gt;0, "Yes","No")</f>
        <v>Yes</v>
      </c>
      <c r="N2088" t="str">
        <f>CHOOSE(Homes[[#This Row],[view]]+1, "None","Fair","Good","Great","Excellent")</f>
        <v>None</v>
      </c>
      <c r="O2088" t="str">
        <f>CHOOSE(Homes[[#This Row],[condition]], "Poor","Fair","Average","Good","Excellent")</f>
        <v>Good</v>
      </c>
      <c r="P2088">
        <f ca="1">YEAR(TODAY())-Homes[[#This Row],[yr_built]]</f>
        <v>84</v>
      </c>
      <c r="Q2088">
        <v>1998</v>
      </c>
      <c r="R2088">
        <f ca="1">IF(Homes[[#This Row],[yr_renovated]]&gt;0, YEAR(TODAY())-Homes[[#This Row],[yr_renovated]], YEAR(TODAY())-Homes[[#This Row],[yr_built]])</f>
        <v>27</v>
      </c>
      <c r="S2088">
        <v>1</v>
      </c>
      <c r="T2088" s="2">
        <v>41792</v>
      </c>
      <c r="U2088" s="3">
        <v>1</v>
      </c>
      <c r="V2088" s="4">
        <f>IFERROR(Homes[[#This Row],[sqft_above]]+Homes[[#This Row],[sqft_basement]]," ")</f>
        <v>1170</v>
      </c>
      <c r="W2088" s="4">
        <v>6000</v>
      </c>
      <c r="X2088">
        <v>0</v>
      </c>
      <c r="Y2088">
        <v>0</v>
      </c>
      <c r="Z2088">
        <v>4</v>
      </c>
      <c r="AA2088" s="4">
        <v>970</v>
      </c>
      <c r="AB2088" s="4">
        <v>200</v>
      </c>
      <c r="AC2088">
        <v>1941</v>
      </c>
      <c r="AD2088" t="s">
        <v>2215</v>
      </c>
      <c r="AE2088" t="s">
        <v>49</v>
      </c>
      <c r="AF2088" t="s">
        <v>172</v>
      </c>
    </row>
    <row r="2089" spans="1:32">
      <c r="A2089" t="str">
        <f>PROPER(TRIM(Homes[[#This Row],[street]]))</f>
        <v>5606 8Th Ave Ne</v>
      </c>
      <c r="B2089" t="str">
        <f>PROPER(TRIM(Homes[[#This Row],[city]]))</f>
        <v>Seattle</v>
      </c>
      <c r="C2089" t="str">
        <f>_xlfn.TEXTBEFORE(Homes[[#This Row],[statezip]]," ")</f>
        <v>WA</v>
      </c>
      <c r="D2089" s="6" t="str">
        <f>_xlfn.TEXTAFTER(Homes[[#This Row],[statezip]]," ")</f>
        <v>98105</v>
      </c>
      <c r="E2089" s="1">
        <v>455000</v>
      </c>
      <c r="F2089">
        <v>3</v>
      </c>
      <c r="G20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89" s="3" t="str">
        <f>Homes[[#This Row],[bedrooms]] &amp; " bd | " &amp; TEXT(Homes[[#This Row],[bathrooms]],"0.##") &amp; " ba"</f>
        <v>3 bd | 1. ba</v>
      </c>
      <c r="I2089" s="4">
        <v>1300</v>
      </c>
      <c r="J2089" s="1">
        <f>IFERROR(Homes[[#This Row],[price]]/Homes[[#This Row],[sqft_living]]," ")</f>
        <v>350</v>
      </c>
      <c r="K2089" s="4">
        <f>IFERROR(Homes[[#This Row],[sqft_lot]]/43560," ")</f>
        <v>8.1496786042240588E-2</v>
      </c>
      <c r="L2089" t="str">
        <f>IF(Homes[[#This Row],[waterfront]]=1, "Yes","No")</f>
        <v>No</v>
      </c>
      <c r="M2089" s="4" t="str">
        <f>IF(Homes[[#This Row],[sqft_basement]]&gt;0, "Yes","No")</f>
        <v>No</v>
      </c>
      <c r="N2089" t="str">
        <f>CHOOSE(Homes[[#This Row],[view]]+1, "None","Fair","Good","Great","Excellent")</f>
        <v>None</v>
      </c>
      <c r="O2089" t="str">
        <f>CHOOSE(Homes[[#This Row],[condition]], "Poor","Fair","Average","Good","Excellent")</f>
        <v>Average</v>
      </c>
      <c r="P2089">
        <f ca="1">YEAR(TODAY())-Homes[[#This Row],[yr_built]]</f>
        <v>98</v>
      </c>
      <c r="Q2089">
        <v>2011</v>
      </c>
      <c r="R2089">
        <f ca="1">IF(Homes[[#This Row],[yr_renovated]]&gt;0, YEAR(TODAY())-Homes[[#This Row],[yr_renovated]], YEAR(TODAY())-Homes[[#This Row],[yr_built]])</f>
        <v>14</v>
      </c>
      <c r="S2089">
        <v>1.5</v>
      </c>
      <c r="T2089" s="2">
        <v>41798</v>
      </c>
      <c r="U2089" s="3">
        <v>1</v>
      </c>
      <c r="V2089" s="4">
        <f>IFERROR(Homes[[#This Row],[sqft_above]]+Homes[[#This Row],[sqft_basement]]," ")</f>
        <v>1300</v>
      </c>
      <c r="W2089" s="4">
        <v>3550</v>
      </c>
      <c r="X2089">
        <v>0</v>
      </c>
      <c r="Y2089">
        <v>0</v>
      </c>
      <c r="Z2089">
        <v>3</v>
      </c>
      <c r="AA2089" s="4">
        <v>1300</v>
      </c>
      <c r="AB2089" s="4">
        <v>0</v>
      </c>
      <c r="AC2089">
        <v>1927</v>
      </c>
      <c r="AD2089" t="s">
        <v>2216</v>
      </c>
      <c r="AE2089" t="s">
        <v>49</v>
      </c>
      <c r="AF2089" t="s">
        <v>60</v>
      </c>
    </row>
    <row r="2090" spans="1:32">
      <c r="A2090" t="str">
        <f>PROPER(TRIM(Homes[[#This Row],[street]]))</f>
        <v>2711 Ne 75Th St</v>
      </c>
      <c r="B2090" t="str">
        <f>PROPER(TRIM(Homes[[#This Row],[city]]))</f>
        <v>Seattle</v>
      </c>
      <c r="C2090" t="str">
        <f>_xlfn.TEXTBEFORE(Homes[[#This Row],[statezip]]," ")</f>
        <v>WA</v>
      </c>
      <c r="D2090" s="6" t="str">
        <f>_xlfn.TEXTAFTER(Homes[[#This Row],[statezip]]," ")</f>
        <v>98115</v>
      </c>
      <c r="E2090" s="1">
        <v>455000</v>
      </c>
      <c r="F2090">
        <v>2</v>
      </c>
      <c r="G20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90" s="3" t="str">
        <f>Homes[[#This Row],[bedrooms]] &amp; " bd | " &amp; TEXT(Homes[[#This Row],[bathrooms]],"0.##") &amp; " ba"</f>
        <v>2 bd | 1. ba</v>
      </c>
      <c r="I2090" s="4">
        <v>1140</v>
      </c>
      <c r="J2090" s="1">
        <f>IFERROR(Homes[[#This Row],[price]]/Homes[[#This Row],[sqft_living]]," ")</f>
        <v>399.12280701754383</v>
      </c>
      <c r="K2090" s="4">
        <f>IFERROR(Homes[[#This Row],[sqft_lot]]/43560," ")</f>
        <v>0.13131313131313133</v>
      </c>
      <c r="L2090" t="str">
        <f>IF(Homes[[#This Row],[waterfront]]=1, "Yes","No")</f>
        <v>No</v>
      </c>
      <c r="M2090" s="4" t="str">
        <f>IF(Homes[[#This Row],[sqft_basement]]&gt;0, "Yes","No")</f>
        <v>Yes</v>
      </c>
      <c r="N2090" t="str">
        <f>CHOOSE(Homes[[#This Row],[view]]+1, "None","Fair","Good","Great","Excellent")</f>
        <v>None</v>
      </c>
      <c r="O2090" t="str">
        <f>CHOOSE(Homes[[#This Row],[condition]], "Poor","Fair","Average","Good","Excellent")</f>
        <v>Average</v>
      </c>
      <c r="P2090">
        <f ca="1">YEAR(TODAY())-Homes[[#This Row],[yr_built]]</f>
        <v>78</v>
      </c>
      <c r="Q2090">
        <v>2012</v>
      </c>
      <c r="R2090">
        <f ca="1">IF(Homes[[#This Row],[yr_renovated]]&gt;0, YEAR(TODAY())-Homes[[#This Row],[yr_renovated]], YEAR(TODAY())-Homes[[#This Row],[yr_built]])</f>
        <v>13</v>
      </c>
      <c r="S2090">
        <v>1</v>
      </c>
      <c r="T2090" s="2">
        <v>41792</v>
      </c>
      <c r="U2090" s="3">
        <v>1</v>
      </c>
      <c r="V2090" s="4">
        <f>IFERROR(Homes[[#This Row],[sqft_above]]+Homes[[#This Row],[sqft_basement]]," ")</f>
        <v>1140</v>
      </c>
      <c r="W2090" s="4">
        <v>5720</v>
      </c>
      <c r="X2090">
        <v>0</v>
      </c>
      <c r="Y2090">
        <v>0</v>
      </c>
      <c r="Z2090">
        <v>3</v>
      </c>
      <c r="AA2090" s="4">
        <v>850</v>
      </c>
      <c r="AB2090" s="4">
        <v>290</v>
      </c>
      <c r="AC2090">
        <v>1947</v>
      </c>
      <c r="AD2090" t="s">
        <v>2217</v>
      </c>
      <c r="AE2090" t="s">
        <v>49</v>
      </c>
      <c r="AF2090" t="s">
        <v>154</v>
      </c>
    </row>
    <row r="2091" spans="1:32">
      <c r="A2091" t="str">
        <f>PROPER(TRIM(Homes[[#This Row],[street]]))</f>
        <v>8215 Stone Ave N</v>
      </c>
      <c r="B2091" t="str">
        <f>PROPER(TRIM(Homes[[#This Row],[city]]))</f>
        <v>Seattle</v>
      </c>
      <c r="C2091" t="str">
        <f>_xlfn.TEXTBEFORE(Homes[[#This Row],[statezip]]," ")</f>
        <v>WA</v>
      </c>
      <c r="D2091" s="6" t="str">
        <f>_xlfn.TEXTAFTER(Homes[[#This Row],[statezip]]," ")</f>
        <v>98103</v>
      </c>
      <c r="E2091" s="1">
        <v>454790</v>
      </c>
      <c r="F2091">
        <v>2</v>
      </c>
      <c r="G20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1" s="3" t="str">
        <f>Homes[[#This Row],[bedrooms]] &amp; " bd | " &amp; TEXT(Homes[[#This Row],[bathrooms]],"0.##") &amp; " ba"</f>
        <v>2 bd | 1.75 ba</v>
      </c>
      <c r="I2091" s="4">
        <v>1990</v>
      </c>
      <c r="J2091" s="1">
        <f>IFERROR(Homes[[#This Row],[price]]/Homes[[#This Row],[sqft_living]]," ")</f>
        <v>228.53768844221105</v>
      </c>
      <c r="K2091" s="4">
        <f>IFERROR(Homes[[#This Row],[sqft_lot]]/43560," ")</f>
        <v>9.1827364554637275E-2</v>
      </c>
      <c r="L2091" t="str">
        <f>IF(Homes[[#This Row],[waterfront]]=1, "Yes","No")</f>
        <v>No</v>
      </c>
      <c r="M2091" s="4" t="str">
        <f>IF(Homes[[#This Row],[sqft_basement]]&gt;0, "Yes","No")</f>
        <v>Yes</v>
      </c>
      <c r="N2091" t="str">
        <f>CHOOSE(Homes[[#This Row],[view]]+1, "None","Fair","Good","Great","Excellent")</f>
        <v>None</v>
      </c>
      <c r="O2091" t="str">
        <f>CHOOSE(Homes[[#This Row],[condition]], "Poor","Fair","Average","Good","Excellent")</f>
        <v>Excellent</v>
      </c>
      <c r="P2091">
        <f ca="1">YEAR(TODAY())-Homes[[#This Row],[yr_built]]</f>
        <v>73</v>
      </c>
      <c r="Q2091">
        <v>1998</v>
      </c>
      <c r="R2091">
        <f ca="1">IF(Homes[[#This Row],[yr_renovated]]&gt;0, YEAR(TODAY())-Homes[[#This Row],[yr_renovated]], YEAR(TODAY())-Homes[[#This Row],[yr_built]])</f>
        <v>27</v>
      </c>
      <c r="S2091">
        <v>1</v>
      </c>
      <c r="T2091" s="2">
        <v>41826</v>
      </c>
      <c r="U2091" s="3">
        <v>1.75</v>
      </c>
      <c r="V2091" s="4">
        <f>IFERROR(Homes[[#This Row],[sqft_above]]+Homes[[#This Row],[sqft_basement]]," ")</f>
        <v>1990</v>
      </c>
      <c r="W2091" s="4">
        <v>4000</v>
      </c>
      <c r="X2091">
        <v>0</v>
      </c>
      <c r="Y2091">
        <v>0</v>
      </c>
      <c r="Z2091">
        <v>5</v>
      </c>
      <c r="AA2091" s="4">
        <v>1090</v>
      </c>
      <c r="AB2091" s="4">
        <v>900</v>
      </c>
      <c r="AC2091">
        <v>1952</v>
      </c>
      <c r="AD2091" t="s">
        <v>2218</v>
      </c>
      <c r="AE2091" t="s">
        <v>49</v>
      </c>
      <c r="AF2091" t="s">
        <v>172</v>
      </c>
    </row>
    <row r="2092" spans="1:32">
      <c r="A2092" t="str">
        <f>PROPER(TRIM(Homes[[#This Row],[street]]))</f>
        <v>14404 Se 216Th St</v>
      </c>
      <c r="B2092" t="str">
        <f>PROPER(TRIM(Homes[[#This Row],[city]]))</f>
        <v>Kent</v>
      </c>
      <c r="C2092" t="str">
        <f>_xlfn.TEXTBEFORE(Homes[[#This Row],[statezip]]," ")</f>
        <v>WA</v>
      </c>
      <c r="D2092" s="6" t="str">
        <f>_xlfn.TEXTAFTER(Homes[[#This Row],[statezip]]," ")</f>
        <v>98042</v>
      </c>
      <c r="E2092" s="1">
        <v>454000</v>
      </c>
      <c r="F2092">
        <v>4</v>
      </c>
      <c r="G20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092" s="3" t="str">
        <f>Homes[[#This Row],[bedrooms]] &amp; " bd | " &amp; TEXT(Homes[[#This Row],[bathrooms]],"0.##") &amp; " ba"</f>
        <v>4 bd | 2.25 ba</v>
      </c>
      <c r="I2092" s="4">
        <v>2630</v>
      </c>
      <c r="J2092" s="1">
        <f>IFERROR(Homes[[#This Row],[price]]/Homes[[#This Row],[sqft_living]]," ")</f>
        <v>172.6235741444867</v>
      </c>
      <c r="K2092" s="4">
        <f>IFERROR(Homes[[#This Row],[sqft_lot]]/43560," ")</f>
        <v>0.89531680440771355</v>
      </c>
      <c r="L2092" t="str">
        <f>IF(Homes[[#This Row],[waterfront]]=1, "Yes","No")</f>
        <v>No</v>
      </c>
      <c r="M2092" s="4" t="str">
        <f>IF(Homes[[#This Row],[sqft_basement]]&gt;0, "Yes","No")</f>
        <v>No</v>
      </c>
      <c r="N2092" t="str">
        <f>CHOOSE(Homes[[#This Row],[view]]+1, "None","Fair","Good","Great","Excellent")</f>
        <v>None</v>
      </c>
      <c r="O2092" t="str">
        <f>CHOOSE(Homes[[#This Row],[condition]], "Poor","Fair","Average","Good","Excellent")</f>
        <v>Average</v>
      </c>
      <c r="P2092">
        <f ca="1">YEAR(TODAY())-Homes[[#This Row],[yr_built]]</f>
        <v>46</v>
      </c>
      <c r="Q2092">
        <v>2014</v>
      </c>
      <c r="R2092">
        <f ca="1">IF(Homes[[#This Row],[yr_renovated]]&gt;0, YEAR(TODAY())-Homes[[#This Row],[yr_renovated]], YEAR(TODAY())-Homes[[#This Row],[yr_built]])</f>
        <v>11</v>
      </c>
      <c r="S2092">
        <v>2</v>
      </c>
      <c r="T2092" s="2">
        <v>41803</v>
      </c>
      <c r="U2092" s="3">
        <v>2.25</v>
      </c>
      <c r="V2092" s="4">
        <f>IFERROR(Homes[[#This Row],[sqft_above]]+Homes[[#This Row],[sqft_basement]]," ")</f>
        <v>2630</v>
      </c>
      <c r="W2092" s="4">
        <v>39000</v>
      </c>
      <c r="X2092">
        <v>0</v>
      </c>
      <c r="Y2092">
        <v>0</v>
      </c>
      <c r="Z2092">
        <v>3</v>
      </c>
      <c r="AA2092" s="4">
        <v>2630</v>
      </c>
      <c r="AB2092" s="4">
        <v>0</v>
      </c>
      <c r="AC2092">
        <v>1979</v>
      </c>
      <c r="AD2092" t="s">
        <v>2219</v>
      </c>
      <c r="AE2092" t="s">
        <v>1392</v>
      </c>
      <c r="AF2092" t="s">
        <v>85</v>
      </c>
    </row>
    <row r="2093" spans="1:32">
      <c r="A2093" t="str">
        <f>PROPER(TRIM(Homes[[#This Row],[street]]))</f>
        <v>8527 374Th Pl Se</v>
      </c>
      <c r="B2093" t="str">
        <f>PROPER(TRIM(Homes[[#This Row],[city]]))</f>
        <v>Snoqualmie</v>
      </c>
      <c r="C2093" t="str">
        <f>_xlfn.TEXTBEFORE(Homes[[#This Row],[statezip]]," ")</f>
        <v>WA</v>
      </c>
      <c r="D2093" s="6" t="str">
        <f>_xlfn.TEXTAFTER(Homes[[#This Row],[statezip]]," ")</f>
        <v>98065</v>
      </c>
      <c r="E2093" s="1">
        <v>454000</v>
      </c>
      <c r="F2093">
        <v>3</v>
      </c>
      <c r="G20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093" s="3" t="str">
        <f>Homes[[#This Row],[bedrooms]] &amp; " bd | " &amp; TEXT(Homes[[#This Row],[bathrooms]],"0.##") &amp; " ba"</f>
        <v>3 bd | 1. ba</v>
      </c>
      <c r="I2093" s="4">
        <v>1970</v>
      </c>
      <c r="J2093" s="1">
        <f>IFERROR(Homes[[#This Row],[price]]/Homes[[#This Row],[sqft_living]]," ")</f>
        <v>230.45685279187816</v>
      </c>
      <c r="K2093" s="4">
        <f>IFERROR(Homes[[#This Row],[sqft_lot]]/43560," ")</f>
        <v>0.50835629017447204</v>
      </c>
      <c r="L2093" t="str">
        <f>IF(Homes[[#This Row],[waterfront]]=1, "Yes","No")</f>
        <v>No</v>
      </c>
      <c r="M2093" s="4" t="str">
        <f>IF(Homes[[#This Row],[sqft_basement]]&gt;0, "Yes","No")</f>
        <v>No</v>
      </c>
      <c r="N2093" t="str">
        <f>CHOOSE(Homes[[#This Row],[view]]+1, "None","Fair","Good","Great","Excellent")</f>
        <v>None</v>
      </c>
      <c r="O2093" t="str">
        <f>CHOOSE(Homes[[#This Row],[condition]], "Poor","Fair","Average","Good","Excellent")</f>
        <v>Good</v>
      </c>
      <c r="P2093">
        <f ca="1">YEAR(TODAY())-Homes[[#This Row],[yr_built]]</f>
        <v>55</v>
      </c>
      <c r="Q2093">
        <v>0</v>
      </c>
      <c r="R2093">
        <f ca="1">IF(Homes[[#This Row],[yr_renovated]]&gt;0, YEAR(TODAY())-Homes[[#This Row],[yr_renovated]], YEAR(TODAY())-Homes[[#This Row],[yr_built]])</f>
        <v>55</v>
      </c>
      <c r="S2093">
        <v>1</v>
      </c>
      <c r="T2093" s="2">
        <v>41815</v>
      </c>
      <c r="U2093" s="3">
        <v>1</v>
      </c>
      <c r="V2093" s="4">
        <f>IFERROR(Homes[[#This Row],[sqft_above]]+Homes[[#This Row],[sqft_basement]]," ")</f>
        <v>1970</v>
      </c>
      <c r="W2093" s="4">
        <v>22144</v>
      </c>
      <c r="X2093">
        <v>0</v>
      </c>
      <c r="Y2093">
        <v>0</v>
      </c>
      <c r="Z2093">
        <v>4</v>
      </c>
      <c r="AA2093" s="4">
        <v>1970</v>
      </c>
      <c r="AB2093" s="4">
        <v>0</v>
      </c>
      <c r="AC2093">
        <v>1970</v>
      </c>
      <c r="AD2093" t="s">
        <v>2220</v>
      </c>
      <c r="AE2093" t="s">
        <v>313</v>
      </c>
      <c r="AF2093" t="s">
        <v>314</v>
      </c>
    </row>
    <row r="2094" spans="1:32">
      <c r="A2094" t="str">
        <f>PROPER(TRIM(Homes[[#This Row],[street]]))</f>
        <v>4404 Sw 101St St</v>
      </c>
      <c r="B2094" t="str">
        <f>PROPER(TRIM(Homes[[#This Row],[city]]))</f>
        <v>Seattle</v>
      </c>
      <c r="C2094" t="str">
        <f>_xlfn.TEXTBEFORE(Homes[[#This Row],[statezip]]," ")</f>
        <v>WA</v>
      </c>
      <c r="D2094" s="6" t="str">
        <f>_xlfn.TEXTAFTER(Homes[[#This Row],[statezip]]," ")</f>
        <v>98146</v>
      </c>
      <c r="E2094" s="1">
        <v>453500</v>
      </c>
      <c r="F2094">
        <v>4</v>
      </c>
      <c r="G20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4" s="3" t="str">
        <f>Homes[[#This Row],[bedrooms]] &amp; " bd | " &amp; TEXT(Homes[[#This Row],[bathrooms]],"0.##") &amp; " ba"</f>
        <v>4 bd | 1.75 ba</v>
      </c>
      <c r="I2094" s="4">
        <v>2000</v>
      </c>
      <c r="J2094" s="1">
        <f>IFERROR(Homes[[#This Row],[price]]/Homes[[#This Row],[sqft_living]]," ")</f>
        <v>226.75</v>
      </c>
      <c r="K2094" s="4">
        <f>IFERROR(Homes[[#This Row],[sqft_lot]]/43560," ")</f>
        <v>0.13847566574839301</v>
      </c>
      <c r="L2094" t="str">
        <f>IF(Homes[[#This Row],[waterfront]]=1, "Yes","No")</f>
        <v>No</v>
      </c>
      <c r="M2094" s="4" t="str">
        <f>IF(Homes[[#This Row],[sqft_basement]]&gt;0, "Yes","No")</f>
        <v>Yes</v>
      </c>
      <c r="N2094" t="str">
        <f>CHOOSE(Homes[[#This Row],[view]]+1, "None","Fair","Good","Great","Excellent")</f>
        <v>Good</v>
      </c>
      <c r="O2094" t="str">
        <f>CHOOSE(Homes[[#This Row],[condition]], "Poor","Fair","Average","Good","Excellent")</f>
        <v>Average</v>
      </c>
      <c r="P2094">
        <f ca="1">YEAR(TODAY())-Homes[[#This Row],[yr_built]]</f>
        <v>66</v>
      </c>
      <c r="Q2094">
        <v>1989</v>
      </c>
      <c r="R2094">
        <f ca="1">IF(Homes[[#This Row],[yr_renovated]]&gt;0, YEAR(TODAY())-Homes[[#This Row],[yr_renovated]], YEAR(TODAY())-Homes[[#This Row],[yr_built]])</f>
        <v>36</v>
      </c>
      <c r="S2094">
        <v>1</v>
      </c>
      <c r="T2094" s="2">
        <v>41795</v>
      </c>
      <c r="U2094" s="3">
        <v>1.75</v>
      </c>
      <c r="V2094" s="4">
        <f>IFERROR(Homes[[#This Row],[sqft_above]]+Homes[[#This Row],[sqft_basement]]," ")</f>
        <v>2000</v>
      </c>
      <c r="W2094" s="4">
        <v>6032</v>
      </c>
      <c r="X2094">
        <v>0</v>
      </c>
      <c r="Y2094">
        <v>2</v>
      </c>
      <c r="Z2094">
        <v>3</v>
      </c>
      <c r="AA2094" s="4">
        <v>1300</v>
      </c>
      <c r="AB2094" s="4">
        <v>700</v>
      </c>
      <c r="AC2094">
        <v>1959</v>
      </c>
      <c r="AD2094" t="s">
        <v>2221</v>
      </c>
      <c r="AE2094" t="s">
        <v>49</v>
      </c>
      <c r="AF2094" t="s">
        <v>422</v>
      </c>
    </row>
    <row r="2095" spans="1:32">
      <c r="A2095" t="str">
        <f>PROPER(TRIM(Homes[[#This Row],[street]]))</f>
        <v>16930 Se 144Th St</v>
      </c>
      <c r="B2095" t="str">
        <f>PROPER(TRIM(Homes[[#This Row],[city]]))</f>
        <v>Renton</v>
      </c>
      <c r="C2095" t="str">
        <f>_xlfn.TEXTBEFORE(Homes[[#This Row],[statezip]]," ")</f>
        <v>WA</v>
      </c>
      <c r="D2095" s="6" t="str">
        <f>_xlfn.TEXTAFTER(Homes[[#This Row],[statezip]]," ")</f>
        <v>98059</v>
      </c>
      <c r="E2095" s="1">
        <v>453500</v>
      </c>
      <c r="F2095">
        <v>5</v>
      </c>
      <c r="G20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95" s="3" t="str">
        <f>Homes[[#This Row],[bedrooms]] &amp; " bd | " &amp; TEXT(Homes[[#This Row],[bathrooms]],"0.##") &amp; " ba"</f>
        <v>5 bd | 2.5 ba</v>
      </c>
      <c r="I2095" s="4">
        <v>2300</v>
      </c>
      <c r="J2095" s="1">
        <f>IFERROR(Homes[[#This Row],[price]]/Homes[[#This Row],[sqft_living]]," ")</f>
        <v>197.17391304347825</v>
      </c>
      <c r="K2095" s="4">
        <f>IFERROR(Homes[[#This Row],[sqft_lot]]/43560," ")</f>
        <v>0.53592745638200179</v>
      </c>
      <c r="L2095" t="str">
        <f>IF(Homes[[#This Row],[waterfront]]=1, "Yes","No")</f>
        <v>No</v>
      </c>
      <c r="M2095" s="4" t="str">
        <f>IF(Homes[[#This Row],[sqft_basement]]&gt;0, "Yes","No")</f>
        <v>Yes</v>
      </c>
      <c r="N2095" t="str">
        <f>CHOOSE(Homes[[#This Row],[view]]+1, "None","Fair","Good","Great","Excellent")</f>
        <v>None</v>
      </c>
      <c r="O2095" t="str">
        <f>CHOOSE(Homes[[#This Row],[condition]], "Poor","Fair","Average","Good","Excellent")</f>
        <v>Excellent</v>
      </c>
      <c r="P2095">
        <f ca="1">YEAR(TODAY())-Homes[[#This Row],[yr_built]]</f>
        <v>58</v>
      </c>
      <c r="Q2095">
        <v>0</v>
      </c>
      <c r="R2095">
        <f ca="1">IF(Homes[[#This Row],[yr_renovated]]&gt;0, YEAR(TODAY())-Homes[[#This Row],[yr_renovated]], YEAR(TODAY())-Homes[[#This Row],[yr_built]])</f>
        <v>58</v>
      </c>
      <c r="S2095">
        <v>1</v>
      </c>
      <c r="T2095" s="2">
        <v>41794</v>
      </c>
      <c r="U2095" s="3">
        <v>2.5</v>
      </c>
      <c r="V2095" s="4">
        <f>IFERROR(Homes[[#This Row],[sqft_above]]+Homes[[#This Row],[sqft_basement]]," ")</f>
        <v>2300</v>
      </c>
      <c r="W2095" s="4">
        <v>23345</v>
      </c>
      <c r="X2095">
        <v>0</v>
      </c>
      <c r="Y2095">
        <v>0</v>
      </c>
      <c r="Z2095">
        <v>5</v>
      </c>
      <c r="AA2095" s="4">
        <v>1170</v>
      </c>
      <c r="AB2095" s="4">
        <v>1130</v>
      </c>
      <c r="AC2095">
        <v>1967</v>
      </c>
      <c r="AD2095" t="s">
        <v>2222</v>
      </c>
      <c r="AE2095" t="s">
        <v>319</v>
      </c>
      <c r="AF2095" t="s">
        <v>282</v>
      </c>
    </row>
    <row r="2096" spans="1:32">
      <c r="A2096" t="str">
        <f>PROPER(TRIM(Homes[[#This Row],[street]]))</f>
        <v>2500 Mulberry Walk Ne</v>
      </c>
      <c r="B2096" t="str">
        <f>PROPER(TRIM(Homes[[#This Row],[city]]))</f>
        <v>Issaquah</v>
      </c>
      <c r="C2096" t="str">
        <f>_xlfn.TEXTBEFORE(Homes[[#This Row],[statezip]]," ")</f>
        <v>WA</v>
      </c>
      <c r="D2096" s="6" t="str">
        <f>_xlfn.TEXTAFTER(Homes[[#This Row],[statezip]]," ")</f>
        <v>98029</v>
      </c>
      <c r="E2096" s="1">
        <v>453246</v>
      </c>
      <c r="F2096">
        <v>3</v>
      </c>
      <c r="G20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096" s="3" t="str">
        <f>Homes[[#This Row],[bedrooms]] &amp; " bd | " &amp; TEXT(Homes[[#This Row],[bathrooms]],"0.##") &amp; " ba"</f>
        <v>3 bd | 2.5 ba</v>
      </c>
      <c r="I2096" s="4">
        <v>2010</v>
      </c>
      <c r="J2096" s="1">
        <f>IFERROR(Homes[[#This Row],[price]]/Homes[[#This Row],[sqft_living]]," ")</f>
        <v>225.4955223880597</v>
      </c>
      <c r="K2096" s="4">
        <f>IFERROR(Homes[[#This Row],[sqft_lot]]/43560," ")</f>
        <v>5.2502295684113867E-2</v>
      </c>
      <c r="L2096" t="str">
        <f>IF(Homes[[#This Row],[waterfront]]=1, "Yes","No")</f>
        <v>No</v>
      </c>
      <c r="M2096" s="4" t="str">
        <f>IF(Homes[[#This Row],[sqft_basement]]&gt;0, "Yes","No")</f>
        <v>Yes</v>
      </c>
      <c r="N2096" t="str">
        <f>CHOOSE(Homes[[#This Row],[view]]+1, "None","Fair","Good","Great","Excellent")</f>
        <v>None</v>
      </c>
      <c r="O2096" t="str">
        <f>CHOOSE(Homes[[#This Row],[condition]], "Poor","Fair","Average","Good","Excellent")</f>
        <v>Average</v>
      </c>
      <c r="P2096">
        <f ca="1">YEAR(TODAY())-Homes[[#This Row],[yr_built]]</f>
        <v>11</v>
      </c>
      <c r="Q2096">
        <v>0</v>
      </c>
      <c r="R2096">
        <f ca="1">IF(Homes[[#This Row],[yr_renovated]]&gt;0, YEAR(TODAY())-Homes[[#This Row],[yr_renovated]], YEAR(TODAY())-Homes[[#This Row],[yr_built]])</f>
        <v>11</v>
      </c>
      <c r="S2096">
        <v>2</v>
      </c>
      <c r="T2096" s="2">
        <v>41771</v>
      </c>
      <c r="U2096" s="3">
        <v>2.5</v>
      </c>
      <c r="V2096" s="4">
        <f>IFERROR(Homes[[#This Row],[sqft_above]]+Homes[[#This Row],[sqft_basement]]," ")</f>
        <v>2010</v>
      </c>
      <c r="W2096" s="4">
        <v>2287</v>
      </c>
      <c r="X2096">
        <v>0</v>
      </c>
      <c r="Y2096">
        <v>0</v>
      </c>
      <c r="Z2096">
        <v>3</v>
      </c>
      <c r="AA2096" s="4">
        <v>1390</v>
      </c>
      <c r="AB2096" s="4">
        <v>620</v>
      </c>
      <c r="AC2096">
        <v>2014</v>
      </c>
      <c r="AD2096" t="s">
        <v>2223</v>
      </c>
      <c r="AE2096" t="s">
        <v>79</v>
      </c>
      <c r="AF2096" t="s">
        <v>80</v>
      </c>
    </row>
    <row r="2097" spans="1:32">
      <c r="A2097" t="str">
        <f>PROPER(TRIM(Homes[[#This Row],[street]]))</f>
        <v>7707 Sw 259Th St</v>
      </c>
      <c r="B2097" t="str">
        <f>PROPER(TRIM(Homes[[#This Row],[city]]))</f>
        <v>Vashon</v>
      </c>
      <c r="C2097" t="str">
        <f>_xlfn.TEXTBEFORE(Homes[[#This Row],[statezip]]," ")</f>
        <v>WA</v>
      </c>
      <c r="D2097" s="6" t="str">
        <f>_xlfn.TEXTAFTER(Homes[[#This Row],[statezip]]," ")</f>
        <v>98070</v>
      </c>
      <c r="E2097" s="1">
        <v>453000</v>
      </c>
      <c r="F2097">
        <v>4</v>
      </c>
      <c r="G20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097" s="3" t="str">
        <f>Homes[[#This Row],[bedrooms]] &amp; " bd | " &amp; TEXT(Homes[[#This Row],[bathrooms]],"0.##") &amp; " ba"</f>
        <v>4 bd | 2.75 ba</v>
      </c>
      <c r="I2097" s="4">
        <v>2300</v>
      </c>
      <c r="J2097" s="1">
        <f>IFERROR(Homes[[#This Row],[price]]/Homes[[#This Row],[sqft_living]]," ")</f>
        <v>196.95652173913044</v>
      </c>
      <c r="K2097" s="4">
        <f>IFERROR(Homes[[#This Row],[sqft_lot]]/43560," ")</f>
        <v>0.86163911845730023</v>
      </c>
      <c r="L2097" t="str">
        <f>IF(Homes[[#This Row],[waterfront]]=1, "Yes","No")</f>
        <v>No</v>
      </c>
      <c r="M2097" s="4" t="str">
        <f>IF(Homes[[#This Row],[sqft_basement]]&gt;0, "Yes","No")</f>
        <v>Yes</v>
      </c>
      <c r="N2097" t="str">
        <f>CHOOSE(Homes[[#This Row],[view]]+1, "None","Fair","Good","Great","Excellent")</f>
        <v>Great</v>
      </c>
      <c r="O2097" t="str">
        <f>CHOOSE(Homes[[#This Row],[condition]], "Poor","Fair","Average","Good","Excellent")</f>
        <v>Excellent</v>
      </c>
      <c r="P2097">
        <f ca="1">YEAR(TODAY())-Homes[[#This Row],[yr_built]]</f>
        <v>46</v>
      </c>
      <c r="Q2097">
        <v>0</v>
      </c>
      <c r="R2097">
        <f ca="1">IF(Homes[[#This Row],[yr_renovated]]&gt;0, YEAR(TODAY())-Homes[[#This Row],[yr_renovated]], YEAR(TODAY())-Homes[[#This Row],[yr_built]])</f>
        <v>46</v>
      </c>
      <c r="S2097">
        <v>1</v>
      </c>
      <c r="T2097" s="2">
        <v>41817</v>
      </c>
      <c r="U2097" s="3">
        <v>2.75</v>
      </c>
      <c r="V2097" s="4">
        <f>IFERROR(Homes[[#This Row],[sqft_above]]+Homes[[#This Row],[sqft_basement]]," ")</f>
        <v>2300</v>
      </c>
      <c r="W2097" s="4">
        <v>37533</v>
      </c>
      <c r="X2097">
        <v>0</v>
      </c>
      <c r="Y2097">
        <v>3</v>
      </c>
      <c r="Z2097">
        <v>5</v>
      </c>
      <c r="AA2097" s="4">
        <v>1550</v>
      </c>
      <c r="AB2097" s="4">
        <v>750</v>
      </c>
      <c r="AC2097">
        <v>1979</v>
      </c>
      <c r="AD2097" t="s">
        <v>2224</v>
      </c>
      <c r="AE2097" t="s">
        <v>619</v>
      </c>
      <c r="AF2097" t="s">
        <v>620</v>
      </c>
    </row>
    <row r="2098" spans="1:32">
      <c r="A2098" t="str">
        <f>PROPER(TRIM(Homes[[#This Row],[street]]))</f>
        <v>15619 Se 9Th St</v>
      </c>
      <c r="B2098" t="str">
        <f>PROPER(TRIM(Homes[[#This Row],[city]]))</f>
        <v>Bellevue</v>
      </c>
      <c r="C2098" t="str">
        <f>_xlfn.TEXTBEFORE(Homes[[#This Row],[statezip]]," ")</f>
        <v>WA</v>
      </c>
      <c r="D2098" s="6" t="str">
        <f>_xlfn.TEXTAFTER(Homes[[#This Row],[statezip]]," ")</f>
        <v>98008</v>
      </c>
      <c r="E2098" s="1">
        <v>453000</v>
      </c>
      <c r="F2098">
        <v>4</v>
      </c>
      <c r="G20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098" s="3" t="str">
        <f>Homes[[#This Row],[bedrooms]] &amp; " bd | " &amp; TEXT(Homes[[#This Row],[bathrooms]],"0.##") &amp; " ba"</f>
        <v>4 bd | 1.75 ba</v>
      </c>
      <c r="I2098" s="4">
        <v>2120</v>
      </c>
      <c r="J2098" s="1">
        <f>IFERROR(Homes[[#This Row],[price]]/Homes[[#This Row],[sqft_living]]," ")</f>
        <v>213.67924528301887</v>
      </c>
      <c r="K2098" s="4">
        <f>IFERROR(Homes[[#This Row],[sqft_lot]]/43560," ")</f>
        <v>0.17033976124885217</v>
      </c>
      <c r="L2098" t="str">
        <f>IF(Homes[[#This Row],[waterfront]]=1, "Yes","No")</f>
        <v>No</v>
      </c>
      <c r="M2098" s="4" t="str">
        <f>IF(Homes[[#This Row],[sqft_basement]]&gt;0, "Yes","No")</f>
        <v>Yes</v>
      </c>
      <c r="N2098" t="str">
        <f>CHOOSE(Homes[[#This Row],[view]]+1, "None","Fair","Good","Great","Excellent")</f>
        <v>None</v>
      </c>
      <c r="O2098" t="str">
        <f>CHOOSE(Homes[[#This Row],[condition]], "Poor","Fair","Average","Good","Excellent")</f>
        <v>Good</v>
      </c>
      <c r="P2098">
        <f ca="1">YEAR(TODAY())-Homes[[#This Row],[yr_built]]</f>
        <v>69</v>
      </c>
      <c r="Q2098">
        <v>0</v>
      </c>
      <c r="R2098">
        <f ca="1">IF(Homes[[#This Row],[yr_renovated]]&gt;0, YEAR(TODAY())-Homes[[#This Row],[yr_renovated]], YEAR(TODAY())-Homes[[#This Row],[yr_built]])</f>
        <v>69</v>
      </c>
      <c r="S2098">
        <v>1</v>
      </c>
      <c r="T2098" s="2">
        <v>41813</v>
      </c>
      <c r="U2098" s="3">
        <v>1.75</v>
      </c>
      <c r="V2098" s="4">
        <f>IFERROR(Homes[[#This Row],[sqft_above]]+Homes[[#This Row],[sqft_basement]]," ")</f>
        <v>2120</v>
      </c>
      <c r="W2098" s="4">
        <v>7420</v>
      </c>
      <c r="X2098">
        <v>0</v>
      </c>
      <c r="Y2098">
        <v>0</v>
      </c>
      <c r="Z2098">
        <v>4</v>
      </c>
      <c r="AA2098" s="4">
        <v>1060</v>
      </c>
      <c r="AB2098" s="4">
        <v>1060</v>
      </c>
      <c r="AC2098">
        <v>1956</v>
      </c>
      <c r="AD2098" t="s">
        <v>2225</v>
      </c>
      <c r="AE2098" t="s">
        <v>33</v>
      </c>
      <c r="AF2098" t="s">
        <v>53</v>
      </c>
    </row>
    <row r="2099" spans="1:32">
      <c r="A2099" t="str">
        <f>PROPER(TRIM(Homes[[#This Row],[street]]))</f>
        <v>13417 110Th Pl Ne</v>
      </c>
      <c r="B2099" t="str">
        <f>PROPER(TRIM(Homes[[#This Row],[city]]))</f>
        <v>Kirkland</v>
      </c>
      <c r="C2099" t="str">
        <f>_xlfn.TEXTBEFORE(Homes[[#This Row],[statezip]]," ")</f>
        <v>WA</v>
      </c>
      <c r="D2099" s="6" t="str">
        <f>_xlfn.TEXTAFTER(Homes[[#This Row],[statezip]]," ")</f>
        <v>98034</v>
      </c>
      <c r="E2099" s="1">
        <v>453000</v>
      </c>
      <c r="F2099">
        <v>3</v>
      </c>
      <c r="G20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099" s="3" t="str">
        <f>Homes[[#This Row],[bedrooms]] &amp; " bd | " &amp; TEXT(Homes[[#This Row],[bathrooms]],"0.##") &amp; " ba"</f>
        <v>3 bd | 2. ba</v>
      </c>
      <c r="I2099" s="4">
        <v>1660</v>
      </c>
      <c r="J2099" s="1">
        <f>IFERROR(Homes[[#This Row],[price]]/Homes[[#This Row],[sqft_living]]," ")</f>
        <v>272.89156626506025</v>
      </c>
      <c r="K2099" s="4">
        <f>IFERROR(Homes[[#This Row],[sqft_lot]]/43560," ")</f>
        <v>0.34550045913682276</v>
      </c>
      <c r="L2099" t="str">
        <f>IF(Homes[[#This Row],[waterfront]]=1, "Yes","No")</f>
        <v>No</v>
      </c>
      <c r="M2099" s="4" t="str">
        <f>IF(Homes[[#This Row],[sqft_basement]]&gt;0, "Yes","No")</f>
        <v>Yes</v>
      </c>
      <c r="N2099" t="str">
        <f>CHOOSE(Homes[[#This Row],[view]]+1, "None","Fair","Good","Great","Excellent")</f>
        <v>None</v>
      </c>
      <c r="O2099" t="str">
        <f>CHOOSE(Homes[[#This Row],[condition]], "Poor","Fair","Average","Good","Excellent")</f>
        <v>Average</v>
      </c>
      <c r="P2099">
        <f ca="1">YEAR(TODAY())-Homes[[#This Row],[yr_built]]</f>
        <v>42</v>
      </c>
      <c r="Q2099">
        <v>2009</v>
      </c>
      <c r="R2099">
        <f ca="1">IF(Homes[[#This Row],[yr_renovated]]&gt;0, YEAR(TODAY())-Homes[[#This Row],[yr_renovated]], YEAR(TODAY())-Homes[[#This Row],[yr_built]])</f>
        <v>16</v>
      </c>
      <c r="S2099">
        <v>1</v>
      </c>
      <c r="T2099" s="2">
        <v>41822</v>
      </c>
      <c r="U2099" s="3">
        <v>2</v>
      </c>
      <c r="V2099" s="4">
        <f>IFERROR(Homes[[#This Row],[sqft_above]]+Homes[[#This Row],[sqft_basement]]," ")</f>
        <v>1660</v>
      </c>
      <c r="W2099" s="4">
        <v>15050</v>
      </c>
      <c r="X2099">
        <v>0</v>
      </c>
      <c r="Y2099">
        <v>0</v>
      </c>
      <c r="Z2099">
        <v>3</v>
      </c>
      <c r="AA2099" s="4">
        <v>1260</v>
      </c>
      <c r="AB2099" s="4">
        <v>400</v>
      </c>
      <c r="AC2099">
        <v>1983</v>
      </c>
      <c r="AD2099" t="s">
        <v>2226</v>
      </c>
      <c r="AE2099" t="s">
        <v>46</v>
      </c>
      <c r="AF2099" t="s">
        <v>47</v>
      </c>
    </row>
    <row r="2100" spans="1:32">
      <c r="A2100" t="str">
        <f>PROPER(TRIM(Homes[[#This Row],[street]]))</f>
        <v>510 175Th Pl Ne</v>
      </c>
      <c r="B2100" t="str">
        <f>PROPER(TRIM(Homes[[#This Row],[city]]))</f>
        <v>Bellevue</v>
      </c>
      <c r="C2100" t="str">
        <f>_xlfn.TEXTBEFORE(Homes[[#This Row],[statezip]]," ")</f>
        <v>WA</v>
      </c>
      <c r="D2100" s="6" t="str">
        <f>_xlfn.TEXTAFTER(Homes[[#This Row],[statezip]]," ")</f>
        <v>98008</v>
      </c>
      <c r="E2100" s="1">
        <v>452500</v>
      </c>
      <c r="F2100">
        <v>5</v>
      </c>
      <c r="G2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100" s="3" t="str">
        <f>Homes[[#This Row],[bedrooms]] &amp; " bd | " &amp; TEXT(Homes[[#This Row],[bathrooms]],"0.##") &amp; " ba"</f>
        <v>5 bd | 3.5 ba</v>
      </c>
      <c r="I2100" s="4">
        <v>5960</v>
      </c>
      <c r="J2100" s="1">
        <f>IFERROR(Homes[[#This Row],[price]]/Homes[[#This Row],[sqft_living]]," ")</f>
        <v>75.922818791946312</v>
      </c>
      <c r="K2100" s="4">
        <f>IFERROR(Homes[[#This Row],[sqft_lot]]/43560," ")</f>
        <v>0.31457759412304864</v>
      </c>
      <c r="L2100" t="str">
        <f>IF(Homes[[#This Row],[waterfront]]=1, "Yes","No")</f>
        <v>No</v>
      </c>
      <c r="M2100" s="4" t="str">
        <f>IF(Homes[[#This Row],[sqft_basement]]&gt;0, "Yes","No")</f>
        <v>Yes</v>
      </c>
      <c r="N2100" t="str">
        <f>CHOOSE(Homes[[#This Row],[view]]+1, "None","Fair","Good","Great","Excellent")</f>
        <v>Good</v>
      </c>
      <c r="O2100" t="str">
        <f>CHOOSE(Homes[[#This Row],[condition]], "Poor","Fair","Average","Good","Excellent")</f>
        <v>Average</v>
      </c>
      <c r="P2100">
        <f ca="1">YEAR(TODAY())-Homes[[#This Row],[yr_built]]</f>
        <v>41</v>
      </c>
      <c r="Q2100">
        <v>0</v>
      </c>
      <c r="R2100">
        <f ca="1">IF(Homes[[#This Row],[yr_renovated]]&gt;0, YEAR(TODAY())-Homes[[#This Row],[yr_renovated]], YEAR(TODAY())-Homes[[#This Row],[yr_built]])</f>
        <v>41</v>
      </c>
      <c r="S2100">
        <v>2</v>
      </c>
      <c r="T2100" s="2">
        <v>41788</v>
      </c>
      <c r="U2100" s="3">
        <v>3.5</v>
      </c>
      <c r="V2100" s="4">
        <f>IFERROR(Homes[[#This Row],[sqft_above]]+Homes[[#This Row],[sqft_basement]]," ")</f>
        <v>5960</v>
      </c>
      <c r="W2100" s="4">
        <v>13703</v>
      </c>
      <c r="X2100">
        <v>0</v>
      </c>
      <c r="Y2100">
        <v>2</v>
      </c>
      <c r="Z2100">
        <v>3</v>
      </c>
      <c r="AA2100" s="4">
        <v>4770</v>
      </c>
      <c r="AB2100" s="4">
        <v>1190</v>
      </c>
      <c r="AC2100">
        <v>1984</v>
      </c>
      <c r="AD2100" t="s">
        <v>2227</v>
      </c>
      <c r="AE2100" t="s">
        <v>33</v>
      </c>
      <c r="AF2100" t="s">
        <v>53</v>
      </c>
    </row>
    <row r="2101" spans="1:32">
      <c r="A2101" t="str">
        <f>PROPER(TRIM(Homes[[#This Row],[street]]))</f>
        <v>19311 59Th Pl Ne</v>
      </c>
      <c r="B2101" t="str">
        <f>PROPER(TRIM(Homes[[#This Row],[city]]))</f>
        <v>Kenmore</v>
      </c>
      <c r="C2101" t="str">
        <f>_xlfn.TEXTBEFORE(Homes[[#This Row],[statezip]]," ")</f>
        <v>WA</v>
      </c>
      <c r="D2101" s="6" t="str">
        <f>_xlfn.TEXTAFTER(Homes[[#This Row],[statezip]]," ")</f>
        <v>98028</v>
      </c>
      <c r="E2101" s="1">
        <v>452000</v>
      </c>
      <c r="F2101">
        <v>4</v>
      </c>
      <c r="G2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01" s="3" t="str">
        <f>Homes[[#This Row],[bedrooms]] &amp; " bd | " &amp; TEXT(Homes[[#This Row],[bathrooms]],"0.##") &amp; " ba"</f>
        <v>4 bd | 2.25 ba</v>
      </c>
      <c r="I2101" s="4">
        <v>2590</v>
      </c>
      <c r="J2101" s="1">
        <f>IFERROR(Homes[[#This Row],[price]]/Homes[[#This Row],[sqft_living]]," ")</f>
        <v>174.51737451737452</v>
      </c>
      <c r="K2101" s="4">
        <f>IFERROR(Homes[[#This Row],[sqft_lot]]/43560," ")</f>
        <v>0.22961432506887053</v>
      </c>
      <c r="L2101" t="str">
        <f>IF(Homes[[#This Row],[waterfront]]=1, "Yes","No")</f>
        <v>No</v>
      </c>
      <c r="M2101" s="4" t="str">
        <f>IF(Homes[[#This Row],[sqft_basement]]&gt;0, "Yes","No")</f>
        <v>Yes</v>
      </c>
      <c r="N2101" t="str">
        <f>CHOOSE(Homes[[#This Row],[view]]+1, "None","Fair","Good","Great","Excellent")</f>
        <v>None</v>
      </c>
      <c r="O2101" t="str">
        <f>CHOOSE(Homes[[#This Row],[condition]], "Poor","Fair","Average","Good","Excellent")</f>
        <v>Good</v>
      </c>
      <c r="P2101">
        <f ca="1">YEAR(TODAY())-Homes[[#This Row],[yr_built]]</f>
        <v>57</v>
      </c>
      <c r="Q2101">
        <v>0</v>
      </c>
      <c r="R2101">
        <f ca="1">IF(Homes[[#This Row],[yr_renovated]]&gt;0, YEAR(TODAY())-Homes[[#This Row],[yr_renovated]], YEAR(TODAY())-Homes[[#This Row],[yr_built]])</f>
        <v>57</v>
      </c>
      <c r="S2101">
        <v>1</v>
      </c>
      <c r="T2101" s="2">
        <v>41788</v>
      </c>
      <c r="U2101" s="3">
        <v>2.25</v>
      </c>
      <c r="V2101" s="4">
        <f>IFERROR(Homes[[#This Row],[sqft_above]]+Homes[[#This Row],[sqft_basement]]," ")</f>
        <v>2590</v>
      </c>
      <c r="W2101" s="4">
        <v>10002</v>
      </c>
      <c r="X2101">
        <v>0</v>
      </c>
      <c r="Y2101">
        <v>0</v>
      </c>
      <c r="Z2101">
        <v>4</v>
      </c>
      <c r="AA2101" s="4">
        <v>1340</v>
      </c>
      <c r="AB2101" s="4">
        <v>1250</v>
      </c>
      <c r="AC2101">
        <v>1968</v>
      </c>
      <c r="AD2101" t="s">
        <v>2228</v>
      </c>
      <c r="AE2101" t="s">
        <v>329</v>
      </c>
      <c r="AF2101" t="s">
        <v>330</v>
      </c>
    </row>
    <row r="2102" spans="1:32">
      <c r="A2102" t="str">
        <f>PROPER(TRIM(Homes[[#This Row],[street]]))</f>
        <v>5321-5327 156Th Dr Ne</v>
      </c>
      <c r="B2102" t="str">
        <f>PROPER(TRIM(Homes[[#This Row],[city]]))</f>
        <v>Redmond</v>
      </c>
      <c r="C2102" t="str">
        <f>_xlfn.TEXTBEFORE(Homes[[#This Row],[statezip]]," ")</f>
        <v>WA</v>
      </c>
      <c r="D2102" s="6" t="str">
        <f>_xlfn.TEXTAFTER(Homes[[#This Row],[statezip]]," ")</f>
        <v>98052</v>
      </c>
      <c r="E2102" s="1">
        <v>452000</v>
      </c>
      <c r="F2102">
        <v>3</v>
      </c>
      <c r="G2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02" s="3" t="str">
        <f>Homes[[#This Row],[bedrooms]] &amp; " bd | " &amp; TEXT(Homes[[#This Row],[bathrooms]],"0.##") &amp; " ba"</f>
        <v>3 bd | 1.75 ba</v>
      </c>
      <c r="I2102" s="4">
        <v>1110</v>
      </c>
      <c r="J2102" s="1">
        <f>IFERROR(Homes[[#This Row],[price]]/Homes[[#This Row],[sqft_living]]," ")</f>
        <v>407.2072072072072</v>
      </c>
      <c r="K2102" s="4">
        <f>IFERROR(Homes[[#This Row],[sqft_lot]]/43560," ")</f>
        <v>0.20688705234159779</v>
      </c>
      <c r="L2102" t="str">
        <f>IF(Homes[[#This Row],[waterfront]]=1, "Yes","No")</f>
        <v>No</v>
      </c>
      <c r="M2102" s="4" t="str">
        <f>IF(Homes[[#This Row],[sqft_basement]]&gt;0, "Yes","No")</f>
        <v>No</v>
      </c>
      <c r="N2102" t="str">
        <f>CHOOSE(Homes[[#This Row],[view]]+1, "None","Fair","Good","Great","Excellent")</f>
        <v>None</v>
      </c>
      <c r="O2102" t="str">
        <f>CHOOSE(Homes[[#This Row],[condition]], "Poor","Fair","Average","Good","Excellent")</f>
        <v>Good</v>
      </c>
      <c r="P2102">
        <f ca="1">YEAR(TODAY())-Homes[[#This Row],[yr_built]]</f>
        <v>59</v>
      </c>
      <c r="Q2102">
        <v>0</v>
      </c>
      <c r="R2102">
        <f ca="1">IF(Homes[[#This Row],[yr_renovated]]&gt;0, YEAR(TODAY())-Homes[[#This Row],[yr_renovated]], YEAR(TODAY())-Homes[[#This Row],[yr_built]])</f>
        <v>59</v>
      </c>
      <c r="S2102">
        <v>1</v>
      </c>
      <c r="T2102" s="2">
        <v>41821</v>
      </c>
      <c r="U2102" s="3">
        <v>1.75</v>
      </c>
      <c r="V2102" s="4">
        <f>IFERROR(Homes[[#This Row],[sqft_above]]+Homes[[#This Row],[sqft_basement]]," ")</f>
        <v>1110</v>
      </c>
      <c r="W2102" s="4">
        <v>9012</v>
      </c>
      <c r="X2102">
        <v>0</v>
      </c>
      <c r="Y2102">
        <v>0</v>
      </c>
      <c r="Z2102">
        <v>4</v>
      </c>
      <c r="AA2102" s="4">
        <v>1110</v>
      </c>
      <c r="AB2102" s="4">
        <v>0</v>
      </c>
      <c r="AC2102">
        <v>1966</v>
      </c>
      <c r="AD2102" t="s">
        <v>2229</v>
      </c>
      <c r="AE2102" t="s">
        <v>137</v>
      </c>
      <c r="AF2102" t="s">
        <v>138</v>
      </c>
    </row>
    <row r="2103" spans="1:32">
      <c r="A2103" t="str">
        <f>PROPER(TRIM(Homes[[#This Row],[street]]))</f>
        <v>9411 44Th Pl Ne</v>
      </c>
      <c r="B2103" t="str">
        <f>PROPER(TRIM(Homes[[#This Row],[city]]))</f>
        <v>Seattle</v>
      </c>
      <c r="C2103" t="str">
        <f>_xlfn.TEXTBEFORE(Homes[[#This Row],[statezip]]," ")</f>
        <v>WA</v>
      </c>
      <c r="D2103" s="6" t="str">
        <f>_xlfn.TEXTAFTER(Homes[[#This Row],[statezip]]," ")</f>
        <v>98115</v>
      </c>
      <c r="E2103" s="1">
        <v>452000</v>
      </c>
      <c r="F2103">
        <v>2</v>
      </c>
      <c r="G2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03" s="3" t="str">
        <f>Homes[[#This Row],[bedrooms]] &amp; " bd | " &amp; TEXT(Homes[[#This Row],[bathrooms]],"0.##") &amp; " ba"</f>
        <v>2 bd | 1.75 ba</v>
      </c>
      <c r="I2103" s="4">
        <v>1740</v>
      </c>
      <c r="J2103" s="1">
        <f>IFERROR(Homes[[#This Row],[price]]/Homes[[#This Row],[sqft_living]]," ")</f>
        <v>259.77011494252872</v>
      </c>
      <c r="K2103" s="4">
        <f>IFERROR(Homes[[#This Row],[sqft_lot]]/43560," ")</f>
        <v>0.12396694214876033</v>
      </c>
      <c r="L2103" t="str">
        <f>IF(Homes[[#This Row],[waterfront]]=1, "Yes","No")</f>
        <v>No</v>
      </c>
      <c r="M2103" s="4" t="str">
        <f>IF(Homes[[#This Row],[sqft_basement]]&gt;0, "Yes","No")</f>
        <v>Yes</v>
      </c>
      <c r="N2103" t="str">
        <f>CHOOSE(Homes[[#This Row],[view]]+1, "None","Fair","Good","Great","Excellent")</f>
        <v>None</v>
      </c>
      <c r="O2103" t="str">
        <f>CHOOSE(Homes[[#This Row],[condition]], "Poor","Fair","Average","Good","Excellent")</f>
        <v>Good</v>
      </c>
      <c r="P2103">
        <f ca="1">YEAR(TODAY())-Homes[[#This Row],[yr_built]]</f>
        <v>79</v>
      </c>
      <c r="Q2103">
        <v>1989</v>
      </c>
      <c r="R2103">
        <f ca="1">IF(Homes[[#This Row],[yr_renovated]]&gt;0, YEAR(TODAY())-Homes[[#This Row],[yr_renovated]], YEAR(TODAY())-Homes[[#This Row],[yr_built]])</f>
        <v>36</v>
      </c>
      <c r="S2103">
        <v>1</v>
      </c>
      <c r="T2103" s="2">
        <v>41796</v>
      </c>
      <c r="U2103" s="3">
        <v>1.75</v>
      </c>
      <c r="V2103" s="4">
        <f>IFERROR(Homes[[#This Row],[sqft_above]]+Homes[[#This Row],[sqft_basement]]," ")</f>
        <v>1740</v>
      </c>
      <c r="W2103" s="4">
        <v>5400</v>
      </c>
      <c r="X2103">
        <v>0</v>
      </c>
      <c r="Y2103">
        <v>0</v>
      </c>
      <c r="Z2103">
        <v>4</v>
      </c>
      <c r="AA2103" s="4">
        <v>990</v>
      </c>
      <c r="AB2103" s="4">
        <v>750</v>
      </c>
      <c r="AC2103">
        <v>1946</v>
      </c>
      <c r="AD2103" t="s">
        <v>2230</v>
      </c>
      <c r="AE2103" t="s">
        <v>49</v>
      </c>
      <c r="AF2103" t="s">
        <v>154</v>
      </c>
    </row>
    <row r="2104" spans="1:32">
      <c r="A2104" t="str">
        <f>PROPER(TRIM(Homes[[#This Row],[street]]))</f>
        <v>1106 N 80Th St</v>
      </c>
      <c r="B2104" t="str">
        <f>PROPER(TRIM(Homes[[#This Row],[city]]))</f>
        <v>Seattle</v>
      </c>
      <c r="C2104" t="str">
        <f>_xlfn.TEXTBEFORE(Homes[[#This Row],[statezip]]," ")</f>
        <v>WA</v>
      </c>
      <c r="D2104" s="6" t="str">
        <f>_xlfn.TEXTAFTER(Homes[[#This Row],[statezip]]," ")</f>
        <v>98103</v>
      </c>
      <c r="E2104" s="1">
        <v>452000</v>
      </c>
      <c r="F2104">
        <v>4</v>
      </c>
      <c r="G2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04" s="3" t="str">
        <f>Homes[[#This Row],[bedrooms]] &amp; " bd | " &amp; TEXT(Homes[[#This Row],[bathrooms]],"0.##") &amp; " ba"</f>
        <v>4 bd | 1. ba</v>
      </c>
      <c r="I2104" s="4">
        <v>1210</v>
      </c>
      <c r="J2104" s="1">
        <f>IFERROR(Homes[[#This Row],[price]]/Homes[[#This Row],[sqft_living]]," ")</f>
        <v>373.55371900826447</v>
      </c>
      <c r="K2104" s="4">
        <f>IFERROR(Homes[[#This Row],[sqft_lot]]/43560," ")</f>
        <v>8.6317722681359038E-2</v>
      </c>
      <c r="L2104" t="str">
        <f>IF(Homes[[#This Row],[waterfront]]=1, "Yes","No")</f>
        <v>No</v>
      </c>
      <c r="M2104" s="4" t="str">
        <f>IF(Homes[[#This Row],[sqft_basement]]&gt;0, "Yes","No")</f>
        <v>No</v>
      </c>
      <c r="N2104" t="str">
        <f>CHOOSE(Homes[[#This Row],[view]]+1, "None","Fair","Good","Great","Excellent")</f>
        <v>None</v>
      </c>
      <c r="O2104" t="str">
        <f>CHOOSE(Homes[[#This Row],[condition]], "Poor","Fair","Average","Good","Excellent")</f>
        <v>Average</v>
      </c>
      <c r="P2104">
        <f ca="1">YEAR(TODAY())-Homes[[#This Row],[yr_built]]</f>
        <v>125</v>
      </c>
      <c r="Q2104">
        <v>2005</v>
      </c>
      <c r="R2104">
        <f ca="1">IF(Homes[[#This Row],[yr_renovated]]&gt;0, YEAR(TODAY())-Homes[[#This Row],[yr_renovated]], YEAR(TODAY())-Homes[[#This Row],[yr_built]])</f>
        <v>20</v>
      </c>
      <c r="S2104">
        <v>1.5</v>
      </c>
      <c r="T2104" s="2">
        <v>41779</v>
      </c>
      <c r="U2104" s="3">
        <v>1</v>
      </c>
      <c r="V2104" s="4">
        <f>IFERROR(Homes[[#This Row],[sqft_above]]+Homes[[#This Row],[sqft_basement]]," ")</f>
        <v>1210</v>
      </c>
      <c r="W2104" s="4">
        <v>3760</v>
      </c>
      <c r="X2104">
        <v>0</v>
      </c>
      <c r="Y2104">
        <v>0</v>
      </c>
      <c r="Z2104">
        <v>3</v>
      </c>
      <c r="AA2104" s="4">
        <v>1210</v>
      </c>
      <c r="AB2104" s="4">
        <v>0</v>
      </c>
      <c r="AC2104">
        <v>1900</v>
      </c>
      <c r="AD2104" t="s">
        <v>2231</v>
      </c>
      <c r="AE2104" t="s">
        <v>49</v>
      </c>
      <c r="AF2104" t="s">
        <v>172</v>
      </c>
    </row>
    <row r="2105" spans="1:32">
      <c r="A2105" t="str">
        <f>PROPER(TRIM(Homes[[#This Row],[street]]))</f>
        <v>7308 28Th Ave Sw</v>
      </c>
      <c r="B2105" t="str">
        <f>PROPER(TRIM(Homes[[#This Row],[city]]))</f>
        <v>Seattle</v>
      </c>
      <c r="C2105" t="str">
        <f>_xlfn.TEXTBEFORE(Homes[[#This Row],[statezip]]," ")</f>
        <v>WA</v>
      </c>
      <c r="D2105" s="6" t="str">
        <f>_xlfn.TEXTAFTER(Homes[[#This Row],[statezip]]," ")</f>
        <v>98126</v>
      </c>
      <c r="E2105" s="1">
        <v>452000</v>
      </c>
      <c r="F2105">
        <v>4</v>
      </c>
      <c r="G2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05" s="3" t="str">
        <f>Homes[[#This Row],[bedrooms]] &amp; " bd | " &amp; TEXT(Homes[[#This Row],[bathrooms]],"0.##") &amp; " ba"</f>
        <v>4 bd | 2. ba</v>
      </c>
      <c r="I2105" s="4">
        <v>1660</v>
      </c>
      <c r="J2105" s="1">
        <f>IFERROR(Homes[[#This Row],[price]]/Homes[[#This Row],[sqft_living]]," ")</f>
        <v>272.28915662650604</v>
      </c>
      <c r="K2105" s="4">
        <f>IFERROR(Homes[[#This Row],[sqft_lot]]/43560," ")</f>
        <v>0.14118457300275483</v>
      </c>
      <c r="L2105" t="str">
        <f>IF(Homes[[#This Row],[waterfront]]=1, "Yes","No")</f>
        <v>No</v>
      </c>
      <c r="M2105" s="4" t="str">
        <f>IF(Homes[[#This Row],[sqft_basement]]&gt;0, "Yes","No")</f>
        <v>Yes</v>
      </c>
      <c r="N2105" t="str">
        <f>CHOOSE(Homes[[#This Row],[view]]+1, "None","Fair","Good","Great","Excellent")</f>
        <v>None</v>
      </c>
      <c r="O2105" t="str">
        <f>CHOOSE(Homes[[#This Row],[condition]], "Poor","Fair","Average","Good","Excellent")</f>
        <v>Average</v>
      </c>
      <c r="P2105">
        <f ca="1">YEAR(TODAY())-Homes[[#This Row],[yr_built]]</f>
        <v>80</v>
      </c>
      <c r="Q2105">
        <v>2010</v>
      </c>
      <c r="R2105">
        <f ca="1">IF(Homes[[#This Row],[yr_renovated]]&gt;0, YEAR(TODAY())-Homes[[#This Row],[yr_renovated]], YEAR(TODAY())-Homes[[#This Row],[yr_built]])</f>
        <v>15</v>
      </c>
      <c r="S2105">
        <v>1</v>
      </c>
      <c r="T2105" s="2">
        <v>41780</v>
      </c>
      <c r="U2105" s="3">
        <v>2</v>
      </c>
      <c r="V2105" s="4">
        <f>IFERROR(Homes[[#This Row],[sqft_above]]+Homes[[#This Row],[sqft_basement]]," ")</f>
        <v>1660</v>
      </c>
      <c r="W2105" s="4">
        <v>6150</v>
      </c>
      <c r="X2105">
        <v>0</v>
      </c>
      <c r="Y2105">
        <v>0</v>
      </c>
      <c r="Z2105">
        <v>3</v>
      </c>
      <c r="AA2105" s="4">
        <v>850</v>
      </c>
      <c r="AB2105" s="4">
        <v>810</v>
      </c>
      <c r="AC2105">
        <v>1945</v>
      </c>
      <c r="AD2105" t="s">
        <v>2232</v>
      </c>
      <c r="AE2105" t="s">
        <v>49</v>
      </c>
      <c r="AF2105" t="s">
        <v>434</v>
      </c>
    </row>
    <row r="2106" spans="1:32">
      <c r="A2106" t="str">
        <f>PROPER(TRIM(Homes[[#This Row],[street]]))</f>
        <v>4137 48Th Ave Sw</v>
      </c>
      <c r="B2106" t="str">
        <f>PROPER(TRIM(Homes[[#This Row],[city]]))</f>
        <v>Seattle</v>
      </c>
      <c r="C2106" t="str">
        <f>_xlfn.TEXTBEFORE(Homes[[#This Row],[statezip]]," ")</f>
        <v>WA</v>
      </c>
      <c r="D2106" s="6" t="str">
        <f>_xlfn.TEXTAFTER(Homes[[#This Row],[statezip]]," ")</f>
        <v>98116</v>
      </c>
      <c r="E2106" s="1">
        <v>451555</v>
      </c>
      <c r="F2106">
        <v>2</v>
      </c>
      <c r="G2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06" s="3" t="str">
        <f>Homes[[#This Row],[bedrooms]] &amp; " bd | " &amp; TEXT(Homes[[#This Row],[bathrooms]],"0.##") &amp; " ba"</f>
        <v>2 bd | 1. ba</v>
      </c>
      <c r="I2106" s="4">
        <v>1320</v>
      </c>
      <c r="J2106" s="1">
        <f>IFERROR(Homes[[#This Row],[price]]/Homes[[#This Row],[sqft_living]]," ")</f>
        <v>342.08712121212119</v>
      </c>
      <c r="K2106" s="4">
        <f>IFERROR(Homes[[#This Row],[sqft_lot]]/43560," ")</f>
        <v>0.10376492194674013</v>
      </c>
      <c r="L2106" t="str">
        <f>IF(Homes[[#This Row],[waterfront]]=1, "Yes","No")</f>
        <v>No</v>
      </c>
      <c r="M2106" s="4" t="str">
        <f>IF(Homes[[#This Row],[sqft_basement]]&gt;0, "Yes","No")</f>
        <v>No</v>
      </c>
      <c r="N2106" t="str">
        <f>CHOOSE(Homes[[#This Row],[view]]+1, "None","Fair","Good","Great","Excellent")</f>
        <v>Fair</v>
      </c>
      <c r="O2106" t="str">
        <f>CHOOSE(Homes[[#This Row],[condition]], "Poor","Fair","Average","Good","Excellent")</f>
        <v>Average</v>
      </c>
      <c r="P2106">
        <f ca="1">YEAR(TODAY())-Homes[[#This Row],[yr_built]]</f>
        <v>113</v>
      </c>
      <c r="Q2106">
        <v>1971</v>
      </c>
      <c r="R2106">
        <f ca="1">IF(Homes[[#This Row],[yr_renovated]]&gt;0, YEAR(TODAY())-Homes[[#This Row],[yr_renovated]], YEAR(TODAY())-Homes[[#This Row],[yr_built]])</f>
        <v>54</v>
      </c>
      <c r="S2106">
        <v>1</v>
      </c>
      <c r="T2106" s="2">
        <v>41774</v>
      </c>
      <c r="U2106" s="3">
        <v>1</v>
      </c>
      <c r="V2106" s="4">
        <f>IFERROR(Homes[[#This Row],[sqft_above]]+Homes[[#This Row],[sqft_basement]]," ")</f>
        <v>1320</v>
      </c>
      <c r="W2106" s="4">
        <v>4520</v>
      </c>
      <c r="X2106">
        <v>0</v>
      </c>
      <c r="Y2106">
        <v>1</v>
      </c>
      <c r="Z2106">
        <v>3</v>
      </c>
      <c r="AA2106" s="4">
        <v>1320</v>
      </c>
      <c r="AB2106" s="4">
        <v>0</v>
      </c>
      <c r="AC2106">
        <v>1912</v>
      </c>
      <c r="AD2106" t="s">
        <v>2233</v>
      </c>
      <c r="AE2106" t="s">
        <v>49</v>
      </c>
      <c r="AF2106" t="s">
        <v>192</v>
      </c>
    </row>
    <row r="2107" spans="1:32">
      <c r="A2107" t="str">
        <f>PROPER(TRIM(Homes[[#This Row],[street]]))</f>
        <v>4042 34Th Ave Sw</v>
      </c>
      <c r="B2107" t="str">
        <f>PROPER(TRIM(Homes[[#This Row],[city]]))</f>
        <v>Seattle</v>
      </c>
      <c r="C2107" t="str">
        <f>_xlfn.TEXTBEFORE(Homes[[#This Row],[statezip]]," ")</f>
        <v>WA</v>
      </c>
      <c r="D2107" s="6" t="str">
        <f>_xlfn.TEXTAFTER(Homes[[#This Row],[statezip]]," ")</f>
        <v>98126</v>
      </c>
      <c r="E2107" s="1">
        <v>451000</v>
      </c>
      <c r="F2107">
        <v>3</v>
      </c>
      <c r="G2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07" s="3" t="str">
        <f>Homes[[#This Row],[bedrooms]] &amp; " bd | " &amp; TEXT(Homes[[#This Row],[bathrooms]],"0.##") &amp; " ba"</f>
        <v>3 bd | 1.75 ba</v>
      </c>
      <c r="I2107" s="4">
        <v>1560</v>
      </c>
      <c r="J2107" s="1">
        <f>IFERROR(Homes[[#This Row],[price]]/Homes[[#This Row],[sqft_living]]," ")</f>
        <v>289.10256410256409</v>
      </c>
      <c r="K2107" s="4">
        <f>IFERROR(Homes[[#This Row],[sqft_lot]]/43560," ")</f>
        <v>9.2952249770431594E-2</v>
      </c>
      <c r="L2107" t="str">
        <f>IF(Homes[[#This Row],[waterfront]]=1, "Yes","No")</f>
        <v>No</v>
      </c>
      <c r="M2107" s="4" t="str">
        <f>IF(Homes[[#This Row],[sqft_basement]]&gt;0, "Yes","No")</f>
        <v>Yes</v>
      </c>
      <c r="N2107" t="str">
        <f>CHOOSE(Homes[[#This Row],[view]]+1, "None","Fair","Good","Great","Excellent")</f>
        <v>Good</v>
      </c>
      <c r="O2107" t="str">
        <f>CHOOSE(Homes[[#This Row],[condition]], "Poor","Fair","Average","Good","Excellent")</f>
        <v>Average</v>
      </c>
      <c r="P2107">
        <f ca="1">YEAR(TODAY())-Homes[[#This Row],[yr_built]]</f>
        <v>99</v>
      </c>
      <c r="Q2107">
        <v>2003</v>
      </c>
      <c r="R2107">
        <f ca="1">IF(Homes[[#This Row],[yr_renovated]]&gt;0, YEAR(TODAY())-Homes[[#This Row],[yr_renovated]], YEAR(TODAY())-Homes[[#This Row],[yr_built]])</f>
        <v>22</v>
      </c>
      <c r="S2107">
        <v>1.5</v>
      </c>
      <c r="T2107" s="2">
        <v>41775</v>
      </c>
      <c r="U2107" s="3">
        <v>1.75</v>
      </c>
      <c r="V2107" s="4">
        <f>IFERROR(Homes[[#This Row],[sqft_above]]+Homes[[#This Row],[sqft_basement]]," ")</f>
        <v>1560</v>
      </c>
      <c r="W2107" s="4">
        <v>4049</v>
      </c>
      <c r="X2107">
        <v>0</v>
      </c>
      <c r="Y2107">
        <v>2</v>
      </c>
      <c r="Z2107">
        <v>3</v>
      </c>
      <c r="AA2107" s="4">
        <v>1000</v>
      </c>
      <c r="AB2107" s="4">
        <v>560</v>
      </c>
      <c r="AC2107">
        <v>1926</v>
      </c>
      <c r="AD2107" t="s">
        <v>2234</v>
      </c>
      <c r="AE2107" t="s">
        <v>49</v>
      </c>
      <c r="AF2107" t="s">
        <v>434</v>
      </c>
    </row>
    <row r="2108" spans="1:32">
      <c r="A2108" t="str">
        <f>PROPER(TRIM(Homes[[#This Row],[street]]))</f>
        <v>2319 Ne Marion Ln</v>
      </c>
      <c r="B2108" t="str">
        <f>PROPER(TRIM(Homes[[#This Row],[city]]))</f>
        <v>Issaquah</v>
      </c>
      <c r="C2108" t="str">
        <f>_xlfn.TEXTBEFORE(Homes[[#This Row],[statezip]]," ")</f>
        <v>WA</v>
      </c>
      <c r="D2108" s="6" t="str">
        <f>_xlfn.TEXTAFTER(Homes[[#This Row],[statezip]]," ")</f>
        <v>98029</v>
      </c>
      <c r="E2108" s="1">
        <v>451000</v>
      </c>
      <c r="F2108">
        <v>4</v>
      </c>
      <c r="G2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08" s="3" t="str">
        <f>Homes[[#This Row],[bedrooms]] &amp; " bd | " &amp; TEXT(Homes[[#This Row],[bathrooms]],"0.##") &amp; " ba"</f>
        <v>4 bd | 2.5 ba</v>
      </c>
      <c r="I2108" s="4">
        <v>1670</v>
      </c>
      <c r="J2108" s="1">
        <f>IFERROR(Homes[[#This Row],[price]]/Homes[[#This Row],[sqft_living]]," ")</f>
        <v>270.05988023952096</v>
      </c>
      <c r="K2108" s="4">
        <f>IFERROR(Homes[[#This Row],[sqft_lot]]/43560," ")</f>
        <v>7.6101928374655653E-2</v>
      </c>
      <c r="L2108" t="str">
        <f>IF(Homes[[#This Row],[waterfront]]=1, "Yes","No")</f>
        <v>No</v>
      </c>
      <c r="M2108" s="4" t="str">
        <f>IF(Homes[[#This Row],[sqft_basement]]&gt;0, "Yes","No")</f>
        <v>No</v>
      </c>
      <c r="N2108" t="str">
        <f>CHOOSE(Homes[[#This Row],[view]]+1, "None","Fair","Good","Great","Excellent")</f>
        <v>None</v>
      </c>
      <c r="O2108" t="str">
        <f>CHOOSE(Homes[[#This Row],[condition]], "Poor","Fair","Average","Good","Excellent")</f>
        <v>Average</v>
      </c>
      <c r="P2108">
        <f ca="1">YEAR(TODAY())-Homes[[#This Row],[yr_built]]</f>
        <v>20</v>
      </c>
      <c r="Q2108">
        <v>0</v>
      </c>
      <c r="R2108">
        <f ca="1">IF(Homes[[#This Row],[yr_renovated]]&gt;0, YEAR(TODAY())-Homes[[#This Row],[yr_renovated]], YEAR(TODAY())-Homes[[#This Row],[yr_built]])</f>
        <v>20</v>
      </c>
      <c r="S2108">
        <v>2</v>
      </c>
      <c r="T2108" s="2">
        <v>41807</v>
      </c>
      <c r="U2108" s="3">
        <v>2.5</v>
      </c>
      <c r="V2108" s="4">
        <f>IFERROR(Homes[[#This Row],[sqft_above]]+Homes[[#This Row],[sqft_basement]]," ")</f>
        <v>1670</v>
      </c>
      <c r="W2108" s="4">
        <v>3315</v>
      </c>
      <c r="X2108">
        <v>0</v>
      </c>
      <c r="Y2108">
        <v>0</v>
      </c>
      <c r="Z2108">
        <v>3</v>
      </c>
      <c r="AA2108" s="4">
        <v>1670</v>
      </c>
      <c r="AB2108" s="4">
        <v>0</v>
      </c>
      <c r="AC2108">
        <v>2005</v>
      </c>
      <c r="AD2108" t="s">
        <v>2235</v>
      </c>
      <c r="AE2108" t="s">
        <v>79</v>
      </c>
      <c r="AF2108" t="s">
        <v>80</v>
      </c>
    </row>
    <row r="2109" spans="1:32">
      <c r="A2109" t="str">
        <f>PROPER(TRIM(Homes[[#This Row],[street]]))</f>
        <v>12112 Ne 143Rd Pl</v>
      </c>
      <c r="B2109" t="str">
        <f>PROPER(TRIM(Homes[[#This Row],[city]]))</f>
        <v>Kirkland</v>
      </c>
      <c r="C2109" t="str">
        <f>_xlfn.TEXTBEFORE(Homes[[#This Row],[statezip]]," ")</f>
        <v>WA</v>
      </c>
      <c r="D2109" s="6" t="str">
        <f>_xlfn.TEXTAFTER(Homes[[#This Row],[statezip]]," ")</f>
        <v>98034</v>
      </c>
      <c r="E2109" s="1">
        <v>451000</v>
      </c>
      <c r="F2109">
        <v>5</v>
      </c>
      <c r="G2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09" s="3" t="str">
        <f>Homes[[#This Row],[bedrooms]] &amp; " bd | " &amp; TEXT(Homes[[#This Row],[bathrooms]],"0.##") &amp; " ba"</f>
        <v>5 bd | 2.75 ba</v>
      </c>
      <c r="I2109" s="4">
        <v>2830</v>
      </c>
      <c r="J2109" s="1">
        <f>IFERROR(Homes[[#This Row],[price]]/Homes[[#This Row],[sqft_living]]," ")</f>
        <v>159.36395759717314</v>
      </c>
      <c r="K2109" s="4">
        <f>IFERROR(Homes[[#This Row],[sqft_lot]]/43560," ")</f>
        <v>0.20488980716253444</v>
      </c>
      <c r="L2109" t="str">
        <f>IF(Homes[[#This Row],[waterfront]]=1, "Yes","No")</f>
        <v>No</v>
      </c>
      <c r="M2109" s="4" t="str">
        <f>IF(Homes[[#This Row],[sqft_basement]]&gt;0, "Yes","No")</f>
        <v>No</v>
      </c>
      <c r="N2109" t="str">
        <f>CHOOSE(Homes[[#This Row],[view]]+1, "None","Fair","Good","Great","Excellent")</f>
        <v>None</v>
      </c>
      <c r="O2109" t="str">
        <f>CHOOSE(Homes[[#This Row],[condition]], "Poor","Fair","Average","Good","Excellent")</f>
        <v>Average</v>
      </c>
      <c r="P2109">
        <f ca="1">YEAR(TODAY())-Homes[[#This Row],[yr_built]]</f>
        <v>58</v>
      </c>
      <c r="Q2109">
        <v>2011</v>
      </c>
      <c r="R2109">
        <f ca="1">IF(Homes[[#This Row],[yr_renovated]]&gt;0, YEAR(TODAY())-Homes[[#This Row],[yr_renovated]], YEAR(TODAY())-Homes[[#This Row],[yr_built]])</f>
        <v>14</v>
      </c>
      <c r="S2109">
        <v>1.5</v>
      </c>
      <c r="T2109" s="2">
        <v>41816</v>
      </c>
      <c r="U2109" s="3">
        <v>2.75</v>
      </c>
      <c r="V2109" s="4">
        <f>IFERROR(Homes[[#This Row],[sqft_above]]+Homes[[#This Row],[sqft_basement]]," ")</f>
        <v>2830</v>
      </c>
      <c r="W2109" s="4">
        <v>8925</v>
      </c>
      <c r="X2109">
        <v>0</v>
      </c>
      <c r="Y2109">
        <v>0</v>
      </c>
      <c r="Z2109">
        <v>3</v>
      </c>
      <c r="AA2109" s="4">
        <v>2830</v>
      </c>
      <c r="AB2109" s="4">
        <v>0</v>
      </c>
      <c r="AC2109">
        <v>1967</v>
      </c>
      <c r="AD2109" t="s">
        <v>2236</v>
      </c>
      <c r="AE2109" t="s">
        <v>46</v>
      </c>
      <c r="AF2109" t="s">
        <v>47</v>
      </c>
    </row>
    <row r="2110" spans="1:32">
      <c r="A2110" t="str">
        <f>PROPER(TRIM(Homes[[#This Row],[street]]))</f>
        <v>3617 Ne 12Th St</v>
      </c>
      <c r="B2110" t="str">
        <f>PROPER(TRIM(Homes[[#This Row],[city]]))</f>
        <v>Renton</v>
      </c>
      <c r="C2110" t="str">
        <f>_xlfn.TEXTBEFORE(Homes[[#This Row],[statezip]]," ")</f>
        <v>WA</v>
      </c>
      <c r="D2110" s="6" t="str">
        <f>_xlfn.TEXTAFTER(Homes[[#This Row],[statezip]]," ")</f>
        <v>98056</v>
      </c>
      <c r="E2110" s="1">
        <v>450800</v>
      </c>
      <c r="F2110">
        <v>4</v>
      </c>
      <c r="G2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110" s="3" t="str">
        <f>Homes[[#This Row],[bedrooms]] &amp; " bd | " &amp; TEXT(Homes[[#This Row],[bathrooms]],"0.##") &amp; " ba"</f>
        <v>4 bd | 3.25 ba</v>
      </c>
      <c r="I2110" s="4">
        <v>2510</v>
      </c>
      <c r="J2110" s="1">
        <f>IFERROR(Homes[[#This Row],[price]]/Homes[[#This Row],[sqft_living]]," ")</f>
        <v>179.601593625498</v>
      </c>
      <c r="K2110" s="4">
        <f>IFERROR(Homes[[#This Row],[sqft_lot]]/43560," ")</f>
        <v>0.12192378328741965</v>
      </c>
      <c r="L2110" t="str">
        <f>IF(Homes[[#This Row],[waterfront]]=1, "Yes","No")</f>
        <v>No</v>
      </c>
      <c r="M2110" s="4" t="str">
        <f>IF(Homes[[#This Row],[sqft_basement]]&gt;0, "Yes","No")</f>
        <v>No</v>
      </c>
      <c r="N2110" t="str">
        <f>CHOOSE(Homes[[#This Row],[view]]+1, "None","Fair","Good","Great","Excellent")</f>
        <v>None</v>
      </c>
      <c r="O2110" t="str">
        <f>CHOOSE(Homes[[#This Row],[condition]], "Poor","Fair","Average","Good","Excellent")</f>
        <v>Average</v>
      </c>
      <c r="P2110">
        <f ca="1">YEAR(TODAY())-Homes[[#This Row],[yr_built]]</f>
        <v>16</v>
      </c>
      <c r="Q2110">
        <v>0</v>
      </c>
      <c r="R2110">
        <f ca="1">IF(Homes[[#This Row],[yr_renovated]]&gt;0, YEAR(TODAY())-Homes[[#This Row],[yr_renovated]], YEAR(TODAY())-Homes[[#This Row],[yr_built]])</f>
        <v>16</v>
      </c>
      <c r="S2110">
        <v>2</v>
      </c>
      <c r="T2110" s="2">
        <v>41786</v>
      </c>
      <c r="U2110" s="3">
        <v>3.25</v>
      </c>
      <c r="V2110" s="4">
        <f>IFERROR(Homes[[#This Row],[sqft_above]]+Homes[[#This Row],[sqft_basement]]," ")</f>
        <v>2510</v>
      </c>
      <c r="W2110" s="4">
        <v>5311</v>
      </c>
      <c r="X2110">
        <v>0</v>
      </c>
      <c r="Y2110">
        <v>0</v>
      </c>
      <c r="Z2110">
        <v>3</v>
      </c>
      <c r="AA2110" s="4">
        <v>2510</v>
      </c>
      <c r="AB2110" s="4">
        <v>0</v>
      </c>
      <c r="AC2110">
        <v>2009</v>
      </c>
      <c r="AD2110" t="s">
        <v>2237</v>
      </c>
      <c r="AE2110" t="s">
        <v>319</v>
      </c>
      <c r="AF2110" t="s">
        <v>672</v>
      </c>
    </row>
    <row r="2111" spans="1:32">
      <c r="A2111" t="str">
        <f>PROPER(TRIM(Homes[[#This Row],[street]]))</f>
        <v>7250 Rainier Ave S</v>
      </c>
      <c r="B2111" t="str">
        <f>PROPER(TRIM(Homes[[#This Row],[city]]))</f>
        <v>Seattle</v>
      </c>
      <c r="C2111" t="str">
        <f>_xlfn.TEXTBEFORE(Homes[[#This Row],[statezip]]," ")</f>
        <v>WA</v>
      </c>
      <c r="D2111" s="6" t="str">
        <f>_xlfn.TEXTAFTER(Homes[[#This Row],[statezip]]," ")</f>
        <v>98118</v>
      </c>
      <c r="E2111" s="1">
        <v>450385.714286</v>
      </c>
      <c r="F2111">
        <v>3</v>
      </c>
      <c r="G2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11" s="3" t="str">
        <f>Homes[[#This Row],[bedrooms]] &amp; " bd | " &amp; TEXT(Homes[[#This Row],[bathrooms]],"0.##") &amp; " ba"</f>
        <v>3 bd | 2. ba</v>
      </c>
      <c r="I2111" s="4">
        <v>1300</v>
      </c>
      <c r="J2111" s="1">
        <f>IFERROR(Homes[[#This Row],[price]]/Homes[[#This Row],[sqft_living]]," ")</f>
        <v>346.45054945076924</v>
      </c>
      <c r="K2111" s="4">
        <f>IFERROR(Homes[[#This Row],[sqft_lot]]/43560," ")</f>
        <v>8.5651974288337929E-2</v>
      </c>
      <c r="L2111" t="str">
        <f>IF(Homes[[#This Row],[waterfront]]=1, "Yes","No")</f>
        <v>No</v>
      </c>
      <c r="M2111" s="4" t="str">
        <f>IF(Homes[[#This Row],[sqft_basement]]&gt;0, "Yes","No")</f>
        <v>Yes</v>
      </c>
      <c r="N2111" t="str">
        <f>CHOOSE(Homes[[#This Row],[view]]+1, "None","Fair","Good","Great","Excellent")</f>
        <v>None</v>
      </c>
      <c r="O2111" t="str">
        <f>CHOOSE(Homes[[#This Row],[condition]], "Poor","Fair","Average","Good","Excellent")</f>
        <v>Average</v>
      </c>
      <c r="P2111">
        <f ca="1">YEAR(TODAY())-Homes[[#This Row],[yr_built]]</f>
        <v>32</v>
      </c>
      <c r="Q2111">
        <v>0</v>
      </c>
      <c r="R2111">
        <f ca="1">IF(Homes[[#This Row],[yr_renovated]]&gt;0, YEAR(TODAY())-Homes[[#This Row],[yr_renovated]], YEAR(TODAY())-Homes[[#This Row],[yr_built]])</f>
        <v>32</v>
      </c>
      <c r="S2111">
        <v>1</v>
      </c>
      <c r="T2111" s="2">
        <v>41787</v>
      </c>
      <c r="U2111" s="3">
        <v>2</v>
      </c>
      <c r="V2111" s="4">
        <f>IFERROR(Homes[[#This Row],[sqft_above]]+Homes[[#This Row],[sqft_basement]]," ")</f>
        <v>1300</v>
      </c>
      <c r="W2111" s="4">
        <v>3731</v>
      </c>
      <c r="X2111">
        <v>0</v>
      </c>
      <c r="Y2111">
        <v>0</v>
      </c>
      <c r="Z2111">
        <v>3</v>
      </c>
      <c r="AA2111" s="4">
        <v>900</v>
      </c>
      <c r="AB2111" s="4">
        <v>400</v>
      </c>
      <c r="AC2111">
        <v>1993</v>
      </c>
      <c r="AD2111" t="s">
        <v>2238</v>
      </c>
      <c r="AE2111" t="s">
        <v>49</v>
      </c>
      <c r="AF2111" t="s">
        <v>229</v>
      </c>
    </row>
    <row r="2112" spans="1:32">
      <c r="A2112" t="str">
        <f>PROPER(TRIM(Homes[[#This Row],[street]]))</f>
        <v>9853 Arrowsmith Ave S</v>
      </c>
      <c r="B2112" t="str">
        <f>PROPER(TRIM(Homes[[#This Row],[city]]))</f>
        <v>Seattle</v>
      </c>
      <c r="C2112" t="str">
        <f>_xlfn.TEXTBEFORE(Homes[[#This Row],[statezip]]," ")</f>
        <v>WA</v>
      </c>
      <c r="D2112" s="6" t="str">
        <f>_xlfn.TEXTAFTER(Homes[[#This Row],[statezip]]," ")</f>
        <v>98118</v>
      </c>
      <c r="E2112" s="1">
        <v>450000</v>
      </c>
      <c r="F2112">
        <v>4</v>
      </c>
      <c r="G2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12" s="3" t="str">
        <f>Homes[[#This Row],[bedrooms]] &amp; " bd | " &amp; TEXT(Homes[[#This Row],[bathrooms]],"0.##") &amp; " ba"</f>
        <v>4 bd | 2.75 ba</v>
      </c>
      <c r="I2112" s="4">
        <v>2310</v>
      </c>
      <c r="J2112" s="1">
        <f>IFERROR(Homes[[#This Row],[price]]/Homes[[#This Row],[sqft_living]]," ")</f>
        <v>194.80519480519482</v>
      </c>
      <c r="K2112" s="4">
        <f>IFERROR(Homes[[#This Row],[sqft_lot]]/43560," ")</f>
        <v>0.12970615243342515</v>
      </c>
      <c r="L2112" t="str">
        <f>IF(Homes[[#This Row],[waterfront]]=1, "Yes","No")</f>
        <v>No</v>
      </c>
      <c r="M2112" s="4" t="str">
        <f>IF(Homes[[#This Row],[sqft_basement]]&gt;0, "Yes","No")</f>
        <v>Yes</v>
      </c>
      <c r="N2112" t="str">
        <f>CHOOSE(Homes[[#This Row],[view]]+1, "None","Fair","Good","Great","Excellent")</f>
        <v>Good</v>
      </c>
      <c r="O2112" t="str">
        <f>CHOOSE(Homes[[#This Row],[condition]], "Poor","Fair","Average","Good","Excellent")</f>
        <v>Average</v>
      </c>
      <c r="P2112">
        <f ca="1">YEAR(TODAY())-Homes[[#This Row],[yr_built]]</f>
        <v>73</v>
      </c>
      <c r="Q2112">
        <v>2012</v>
      </c>
      <c r="R2112">
        <f ca="1">IF(Homes[[#This Row],[yr_renovated]]&gt;0, YEAR(TODAY())-Homes[[#This Row],[yr_renovated]], YEAR(TODAY())-Homes[[#This Row],[yr_built]])</f>
        <v>13</v>
      </c>
      <c r="S2112">
        <v>1</v>
      </c>
      <c r="T2112" s="2">
        <v>41815</v>
      </c>
      <c r="U2112" s="3">
        <v>2.75</v>
      </c>
      <c r="V2112" s="4">
        <f>IFERROR(Homes[[#This Row],[sqft_above]]+Homes[[#This Row],[sqft_basement]]," ")</f>
        <v>2310</v>
      </c>
      <c r="W2112" s="4">
        <v>5650</v>
      </c>
      <c r="X2112">
        <v>0</v>
      </c>
      <c r="Y2112">
        <v>2</v>
      </c>
      <c r="Z2112">
        <v>3</v>
      </c>
      <c r="AA2112" s="4">
        <v>1330</v>
      </c>
      <c r="AB2112" s="4">
        <v>980</v>
      </c>
      <c r="AC2112">
        <v>1952</v>
      </c>
      <c r="AD2112" t="s">
        <v>2239</v>
      </c>
      <c r="AE2112" t="s">
        <v>49</v>
      </c>
      <c r="AF2112" t="s">
        <v>229</v>
      </c>
    </row>
    <row r="2113" spans="1:32">
      <c r="A2113" t="str">
        <f>PROPER(TRIM(Homes[[#This Row],[street]]))</f>
        <v>17081-17183 Se Wax Rd</v>
      </c>
      <c r="B2113" t="str">
        <f>PROPER(TRIM(Homes[[#This Row],[city]]))</f>
        <v>Covington</v>
      </c>
      <c r="C2113" t="str">
        <f>_xlfn.TEXTBEFORE(Homes[[#This Row],[statezip]]," ")</f>
        <v>WA</v>
      </c>
      <c r="D2113" s="6" t="str">
        <f>_xlfn.TEXTAFTER(Homes[[#This Row],[statezip]]," ")</f>
        <v>98042</v>
      </c>
      <c r="E2113" s="1">
        <v>450000</v>
      </c>
      <c r="F2113">
        <v>3</v>
      </c>
      <c r="G2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13" s="3" t="str">
        <f>Homes[[#This Row],[bedrooms]] &amp; " bd | " &amp; TEXT(Homes[[#This Row],[bathrooms]],"0.##") &amp; " ba"</f>
        <v>3 bd | 2.25 ba</v>
      </c>
      <c r="I2113" s="4">
        <v>2450</v>
      </c>
      <c r="J2113" s="1">
        <f>IFERROR(Homes[[#This Row],[price]]/Homes[[#This Row],[sqft_living]]," ")</f>
        <v>183.67346938775509</v>
      </c>
      <c r="K2113" s="4">
        <f>IFERROR(Homes[[#This Row],[sqft_lot]]/43560," ")</f>
        <v>0.9683195592286501</v>
      </c>
      <c r="L2113" t="str">
        <f>IF(Homes[[#This Row],[waterfront]]=1, "Yes","No")</f>
        <v>No</v>
      </c>
      <c r="M2113" s="4" t="str">
        <f>IF(Homes[[#This Row],[sqft_basement]]&gt;0, "Yes","No")</f>
        <v>No</v>
      </c>
      <c r="N2113" t="str">
        <f>CHOOSE(Homes[[#This Row],[view]]+1, "None","Fair","Good","Great","Excellent")</f>
        <v>None</v>
      </c>
      <c r="O2113" t="str">
        <f>CHOOSE(Homes[[#This Row],[condition]], "Poor","Fair","Average","Good","Excellent")</f>
        <v>Good</v>
      </c>
      <c r="P2113">
        <f ca="1">YEAR(TODAY())-Homes[[#This Row],[yr_built]]</f>
        <v>47</v>
      </c>
      <c r="Q2113">
        <v>2000</v>
      </c>
      <c r="R2113">
        <f ca="1">IF(Homes[[#This Row],[yr_renovated]]&gt;0, YEAR(TODAY())-Homes[[#This Row],[yr_renovated]], YEAR(TODAY())-Homes[[#This Row],[yr_built]])</f>
        <v>25</v>
      </c>
      <c r="S2113">
        <v>1</v>
      </c>
      <c r="T2113" s="2">
        <v>41772</v>
      </c>
      <c r="U2113" s="3">
        <v>2.25</v>
      </c>
      <c r="V2113" s="4">
        <f>IFERROR(Homes[[#This Row],[sqft_above]]+Homes[[#This Row],[sqft_basement]]," ")</f>
        <v>2450</v>
      </c>
      <c r="W2113" s="4">
        <v>42180</v>
      </c>
      <c r="X2113">
        <v>0</v>
      </c>
      <c r="Y2113">
        <v>0</v>
      </c>
      <c r="Z2113">
        <v>4</v>
      </c>
      <c r="AA2113" s="4">
        <v>2450</v>
      </c>
      <c r="AB2113" s="4">
        <v>0</v>
      </c>
      <c r="AC2113">
        <v>1978</v>
      </c>
      <c r="AD2113" t="s">
        <v>2240</v>
      </c>
      <c r="AE2113" t="s">
        <v>84</v>
      </c>
      <c r="AF2113" t="s">
        <v>85</v>
      </c>
    </row>
    <row r="2114" spans="1:32">
      <c r="A2114" t="str">
        <f>PROPER(TRIM(Homes[[#This Row],[street]]))</f>
        <v>28312 Ne 138Th Pl</v>
      </c>
      <c r="B2114" t="str">
        <f>PROPER(TRIM(Homes[[#This Row],[city]]))</f>
        <v>Duvall</v>
      </c>
      <c r="C2114" t="str">
        <f>_xlfn.TEXTBEFORE(Homes[[#This Row],[statezip]]," ")</f>
        <v>WA</v>
      </c>
      <c r="D2114" s="6" t="str">
        <f>_xlfn.TEXTAFTER(Homes[[#This Row],[statezip]]," ")</f>
        <v>98019</v>
      </c>
      <c r="E2114" s="1">
        <v>450000</v>
      </c>
      <c r="F2114">
        <v>4</v>
      </c>
      <c r="G2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4" s="3" t="str">
        <f>Homes[[#This Row],[bedrooms]] &amp; " bd | " &amp; TEXT(Homes[[#This Row],[bathrooms]],"0.##") &amp; " ba"</f>
        <v>4 bd | 2.5 ba</v>
      </c>
      <c r="I2114" s="4">
        <v>2520</v>
      </c>
      <c r="J2114" s="1">
        <f>IFERROR(Homes[[#This Row],[price]]/Homes[[#This Row],[sqft_living]]," ")</f>
        <v>178.57142857142858</v>
      </c>
      <c r="K2114" s="4">
        <f>IFERROR(Homes[[#This Row],[sqft_lot]]/43560," ")</f>
        <v>0.19547750229568411</v>
      </c>
      <c r="L2114" t="str">
        <f>IF(Homes[[#This Row],[waterfront]]=1, "Yes","No")</f>
        <v>No</v>
      </c>
      <c r="M2114" s="4" t="str">
        <f>IF(Homes[[#This Row],[sqft_basement]]&gt;0, "Yes","No")</f>
        <v>No</v>
      </c>
      <c r="N2114" t="str">
        <f>CHOOSE(Homes[[#This Row],[view]]+1, "None","Fair","Good","Great","Excellent")</f>
        <v>None</v>
      </c>
      <c r="O2114" t="str">
        <f>CHOOSE(Homes[[#This Row],[condition]], "Poor","Fair","Average","Good","Excellent")</f>
        <v>Average</v>
      </c>
      <c r="P2114">
        <f ca="1">YEAR(TODAY())-Homes[[#This Row],[yr_built]]</f>
        <v>26</v>
      </c>
      <c r="Q2114">
        <v>0</v>
      </c>
      <c r="R2114">
        <f ca="1">IF(Homes[[#This Row],[yr_renovated]]&gt;0, YEAR(TODAY())-Homes[[#This Row],[yr_renovated]], YEAR(TODAY())-Homes[[#This Row],[yr_built]])</f>
        <v>26</v>
      </c>
      <c r="S2114">
        <v>2</v>
      </c>
      <c r="T2114" s="2">
        <v>41786</v>
      </c>
      <c r="U2114" s="3">
        <v>2.5</v>
      </c>
      <c r="V2114" s="4">
        <f>IFERROR(Homes[[#This Row],[sqft_above]]+Homes[[#This Row],[sqft_basement]]," ")</f>
        <v>2520</v>
      </c>
      <c r="W2114" s="4">
        <v>8515</v>
      </c>
      <c r="X2114">
        <v>0</v>
      </c>
      <c r="Y2114">
        <v>0</v>
      </c>
      <c r="Z2114">
        <v>3</v>
      </c>
      <c r="AA2114" s="4">
        <v>2520</v>
      </c>
      <c r="AB2114" s="4">
        <v>0</v>
      </c>
      <c r="AC2114">
        <v>1999</v>
      </c>
      <c r="AD2114" t="s">
        <v>2241</v>
      </c>
      <c r="AE2114" t="s">
        <v>451</v>
      </c>
      <c r="AF2114" t="s">
        <v>452</v>
      </c>
    </row>
    <row r="2115" spans="1:32">
      <c r="A2115" t="str">
        <f>PROPER(TRIM(Homes[[#This Row],[street]]))</f>
        <v>36023 3Rd Ave S</v>
      </c>
      <c r="B2115" t="str">
        <f>PROPER(TRIM(Homes[[#This Row],[city]]))</f>
        <v>Federal Way</v>
      </c>
      <c r="C2115" t="str">
        <f>_xlfn.TEXTBEFORE(Homes[[#This Row],[statezip]]," ")</f>
        <v>WA</v>
      </c>
      <c r="D2115" s="6" t="str">
        <f>_xlfn.TEXTAFTER(Homes[[#This Row],[statezip]]," ")</f>
        <v>98003</v>
      </c>
      <c r="E2115" s="1">
        <v>450000</v>
      </c>
      <c r="F2115">
        <v>3</v>
      </c>
      <c r="G2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5" s="3" t="str">
        <f>Homes[[#This Row],[bedrooms]] &amp; " bd | " &amp; TEXT(Homes[[#This Row],[bathrooms]],"0.##") &amp; " ba"</f>
        <v>3 bd | 2.5 ba</v>
      </c>
      <c r="I2115" s="4">
        <v>2910</v>
      </c>
      <c r="J2115" s="1">
        <f>IFERROR(Homes[[#This Row],[price]]/Homes[[#This Row],[sqft_living]]," ")</f>
        <v>154.63917525773195</v>
      </c>
      <c r="K2115" s="4">
        <f>IFERROR(Homes[[#This Row],[sqft_lot]]/43560," ")</f>
        <v>0.39421487603305783</v>
      </c>
      <c r="L2115" t="str">
        <f>IF(Homes[[#This Row],[waterfront]]=1, "Yes","No")</f>
        <v>No</v>
      </c>
      <c r="M2115" s="4" t="str">
        <f>IF(Homes[[#This Row],[sqft_basement]]&gt;0, "Yes","No")</f>
        <v>No</v>
      </c>
      <c r="N2115" t="str">
        <f>CHOOSE(Homes[[#This Row],[view]]+1, "None","Fair","Good","Great","Excellent")</f>
        <v>None</v>
      </c>
      <c r="O2115" t="str">
        <f>CHOOSE(Homes[[#This Row],[condition]], "Poor","Fair","Average","Good","Excellent")</f>
        <v>Average</v>
      </c>
      <c r="P2115">
        <f ca="1">YEAR(TODAY())-Homes[[#This Row],[yr_built]]</f>
        <v>36</v>
      </c>
      <c r="Q2115">
        <v>0</v>
      </c>
      <c r="R2115">
        <f ca="1">IF(Homes[[#This Row],[yr_renovated]]&gt;0, YEAR(TODAY())-Homes[[#This Row],[yr_renovated]], YEAR(TODAY())-Homes[[#This Row],[yr_built]])</f>
        <v>36</v>
      </c>
      <c r="S2115">
        <v>2</v>
      </c>
      <c r="T2115" s="2">
        <v>41773</v>
      </c>
      <c r="U2115" s="3">
        <v>2.5</v>
      </c>
      <c r="V2115" s="4">
        <f>IFERROR(Homes[[#This Row],[sqft_above]]+Homes[[#This Row],[sqft_basement]]," ")</f>
        <v>2910</v>
      </c>
      <c r="W2115" s="4">
        <v>17172</v>
      </c>
      <c r="X2115">
        <v>0</v>
      </c>
      <c r="Y2115">
        <v>0</v>
      </c>
      <c r="Z2115">
        <v>3</v>
      </c>
      <c r="AA2115" s="4">
        <v>2910</v>
      </c>
      <c r="AB2115" s="4">
        <v>0</v>
      </c>
      <c r="AC2115">
        <v>1989</v>
      </c>
      <c r="AD2115" t="s">
        <v>2242</v>
      </c>
      <c r="AE2115" t="s">
        <v>675</v>
      </c>
      <c r="AF2115" t="s">
        <v>676</v>
      </c>
    </row>
    <row r="2116" spans="1:32">
      <c r="A2116" t="str">
        <f>PROPER(TRIM(Homes[[#This Row],[street]]))</f>
        <v>2336 Ne Park Dr</v>
      </c>
      <c r="B2116" t="str">
        <f>PROPER(TRIM(Homes[[#This Row],[city]]))</f>
        <v>Issaquah</v>
      </c>
      <c r="C2116" t="str">
        <f>_xlfn.TEXTBEFORE(Homes[[#This Row],[statezip]]," ")</f>
        <v>WA</v>
      </c>
      <c r="D2116" s="6" t="str">
        <f>_xlfn.TEXTAFTER(Homes[[#This Row],[statezip]]," ")</f>
        <v>98029</v>
      </c>
      <c r="E2116" s="1">
        <v>450000</v>
      </c>
      <c r="F2116">
        <v>3</v>
      </c>
      <c r="G2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6" s="3" t="str">
        <f>Homes[[#This Row],[bedrooms]] &amp; " bd | " &amp; TEXT(Homes[[#This Row],[bathrooms]],"0.##") &amp; " ba"</f>
        <v>3 bd | 2.5 ba</v>
      </c>
      <c r="I2116" s="4">
        <v>1480</v>
      </c>
      <c r="J2116" s="1">
        <f>IFERROR(Homes[[#This Row],[price]]/Homes[[#This Row],[sqft_living]]," ")</f>
        <v>304.05405405405406</v>
      </c>
      <c r="K2116" s="4">
        <f>IFERROR(Homes[[#This Row],[sqft_lot]]/43560," ")</f>
        <v>4.501836547291093E-2</v>
      </c>
      <c r="L2116" t="str">
        <f>IF(Homes[[#This Row],[waterfront]]=1, "Yes","No")</f>
        <v>No</v>
      </c>
      <c r="M2116" s="4" t="str">
        <f>IF(Homes[[#This Row],[sqft_basement]]&gt;0, "Yes","No")</f>
        <v>No</v>
      </c>
      <c r="N2116" t="str">
        <f>CHOOSE(Homes[[#This Row],[view]]+1, "None","Fair","Good","Great","Excellent")</f>
        <v>None</v>
      </c>
      <c r="O2116" t="str">
        <f>CHOOSE(Homes[[#This Row],[condition]], "Poor","Fair","Average","Good","Excellent")</f>
        <v>Average</v>
      </c>
      <c r="P2116">
        <f ca="1">YEAR(TODAY())-Homes[[#This Row],[yr_built]]</f>
        <v>20</v>
      </c>
      <c r="Q2116">
        <v>0</v>
      </c>
      <c r="R2116">
        <f ca="1">IF(Homes[[#This Row],[yr_renovated]]&gt;0, YEAR(TODAY())-Homes[[#This Row],[yr_renovated]], YEAR(TODAY())-Homes[[#This Row],[yr_built]])</f>
        <v>20</v>
      </c>
      <c r="S2116">
        <v>2</v>
      </c>
      <c r="T2116" s="2">
        <v>41796</v>
      </c>
      <c r="U2116" s="3">
        <v>2.5</v>
      </c>
      <c r="V2116" s="4">
        <f>IFERROR(Homes[[#This Row],[sqft_above]]+Homes[[#This Row],[sqft_basement]]," ")</f>
        <v>1480</v>
      </c>
      <c r="W2116" s="4">
        <v>1961</v>
      </c>
      <c r="X2116">
        <v>0</v>
      </c>
      <c r="Y2116">
        <v>0</v>
      </c>
      <c r="Z2116">
        <v>3</v>
      </c>
      <c r="AA2116" s="4">
        <v>1480</v>
      </c>
      <c r="AB2116" s="4">
        <v>0</v>
      </c>
      <c r="AC2116">
        <v>2005</v>
      </c>
      <c r="AD2116" t="s">
        <v>2243</v>
      </c>
      <c r="AE2116" t="s">
        <v>79</v>
      </c>
      <c r="AF2116" t="s">
        <v>80</v>
      </c>
    </row>
    <row r="2117" spans="1:32">
      <c r="A2117" t="str">
        <f>PROPER(TRIM(Homes[[#This Row],[street]]))</f>
        <v>14543 86Th Pl Ne</v>
      </c>
      <c r="B2117" t="str">
        <f>PROPER(TRIM(Homes[[#This Row],[city]]))</f>
        <v>Kenmore</v>
      </c>
      <c r="C2117" t="str">
        <f>_xlfn.TEXTBEFORE(Homes[[#This Row],[statezip]]," ")</f>
        <v>WA</v>
      </c>
      <c r="D2117" s="6" t="str">
        <f>_xlfn.TEXTAFTER(Homes[[#This Row],[statezip]]," ")</f>
        <v>98028</v>
      </c>
      <c r="E2117" s="1">
        <v>450000</v>
      </c>
      <c r="F2117">
        <v>3</v>
      </c>
      <c r="G2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17" s="3" t="str">
        <f>Homes[[#This Row],[bedrooms]] &amp; " bd | " &amp; TEXT(Homes[[#This Row],[bathrooms]],"0.##") &amp; " ba"</f>
        <v>3 bd | 2.5 ba</v>
      </c>
      <c r="I2117" s="4">
        <v>1990</v>
      </c>
      <c r="J2117" s="1">
        <f>IFERROR(Homes[[#This Row],[price]]/Homes[[#This Row],[sqft_living]]," ")</f>
        <v>226.13065326633165</v>
      </c>
      <c r="K2117" s="4">
        <f>IFERROR(Homes[[#This Row],[sqft_lot]]/43560," ")</f>
        <v>0.29368686868686866</v>
      </c>
      <c r="L2117" t="str">
        <f>IF(Homes[[#This Row],[waterfront]]=1, "Yes","No")</f>
        <v>No</v>
      </c>
      <c r="M2117" s="4" t="str">
        <f>IF(Homes[[#This Row],[sqft_basement]]&gt;0, "Yes","No")</f>
        <v>No</v>
      </c>
      <c r="N2117" t="str">
        <f>CHOOSE(Homes[[#This Row],[view]]+1, "None","Fair","Good","Great","Excellent")</f>
        <v>None</v>
      </c>
      <c r="O2117" t="str">
        <f>CHOOSE(Homes[[#This Row],[condition]], "Poor","Fair","Average","Good","Excellent")</f>
        <v>Average</v>
      </c>
      <c r="P2117">
        <f ca="1">YEAR(TODAY())-Homes[[#This Row],[yr_built]]</f>
        <v>32</v>
      </c>
      <c r="Q2117">
        <v>0</v>
      </c>
      <c r="R2117">
        <f ca="1">IF(Homes[[#This Row],[yr_renovated]]&gt;0, YEAR(TODAY())-Homes[[#This Row],[yr_renovated]], YEAR(TODAY())-Homes[[#This Row],[yr_built]])</f>
        <v>32</v>
      </c>
      <c r="S2117">
        <v>2</v>
      </c>
      <c r="T2117" s="2">
        <v>41827</v>
      </c>
      <c r="U2117" s="3">
        <v>2.5</v>
      </c>
      <c r="V2117" s="4">
        <f>IFERROR(Homes[[#This Row],[sqft_above]]+Homes[[#This Row],[sqft_basement]]," ")</f>
        <v>1990</v>
      </c>
      <c r="W2117" s="4">
        <v>12793</v>
      </c>
      <c r="X2117">
        <v>0</v>
      </c>
      <c r="Y2117">
        <v>0</v>
      </c>
      <c r="Z2117">
        <v>3</v>
      </c>
      <c r="AA2117" s="4">
        <v>1990</v>
      </c>
      <c r="AB2117" s="4">
        <v>0</v>
      </c>
      <c r="AC2117">
        <v>1993</v>
      </c>
      <c r="AD2117" t="s">
        <v>2244</v>
      </c>
      <c r="AE2117" t="s">
        <v>329</v>
      </c>
      <c r="AF2117" t="s">
        <v>330</v>
      </c>
    </row>
    <row r="2118" spans="1:32">
      <c r="A2118" t="str">
        <f>PROPER(TRIM(Homes[[#This Row],[street]]))</f>
        <v>6217 Ne 156Th St</v>
      </c>
      <c r="B2118" t="str">
        <f>PROPER(TRIM(Homes[[#This Row],[city]]))</f>
        <v>Kenmore</v>
      </c>
      <c r="C2118" t="str">
        <f>_xlfn.TEXTBEFORE(Homes[[#This Row],[statezip]]," ")</f>
        <v>WA</v>
      </c>
      <c r="D2118" s="6" t="str">
        <f>_xlfn.TEXTAFTER(Homes[[#This Row],[statezip]]," ")</f>
        <v>98028</v>
      </c>
      <c r="E2118" s="1">
        <v>450000</v>
      </c>
      <c r="F2118">
        <v>3</v>
      </c>
      <c r="G2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18" s="3" t="str">
        <f>Homes[[#This Row],[bedrooms]] &amp; " bd | " &amp; TEXT(Homes[[#This Row],[bathrooms]],"0.##") &amp; " ba"</f>
        <v>3 bd | 1.75 ba</v>
      </c>
      <c r="I2118" s="4">
        <v>1400</v>
      </c>
      <c r="J2118" s="1">
        <f>IFERROR(Homes[[#This Row],[price]]/Homes[[#This Row],[sqft_living]]," ")</f>
        <v>321.42857142857144</v>
      </c>
      <c r="K2118" s="4">
        <f>IFERROR(Homes[[#This Row],[sqft_lot]]/43560," ")</f>
        <v>0.31623048668503212</v>
      </c>
      <c r="L2118" t="str">
        <f>IF(Homes[[#This Row],[waterfront]]=1, "Yes","No")</f>
        <v>No</v>
      </c>
      <c r="M2118" s="4" t="str">
        <f>IF(Homes[[#This Row],[sqft_basement]]&gt;0, "Yes","No")</f>
        <v>No</v>
      </c>
      <c r="N2118" t="str">
        <f>CHOOSE(Homes[[#This Row],[view]]+1, "None","Fair","Good","Great","Excellent")</f>
        <v>None</v>
      </c>
      <c r="O2118" t="str">
        <f>CHOOSE(Homes[[#This Row],[condition]], "Poor","Fair","Average","Good","Excellent")</f>
        <v>Average</v>
      </c>
      <c r="P2118">
        <f ca="1">YEAR(TODAY())-Homes[[#This Row],[yr_built]]</f>
        <v>62</v>
      </c>
      <c r="Q2118">
        <v>2008</v>
      </c>
      <c r="R2118">
        <f ca="1">IF(Homes[[#This Row],[yr_renovated]]&gt;0, YEAR(TODAY())-Homes[[#This Row],[yr_renovated]], YEAR(TODAY())-Homes[[#This Row],[yr_built]])</f>
        <v>17</v>
      </c>
      <c r="S2118">
        <v>1</v>
      </c>
      <c r="T2118" s="2">
        <v>41821</v>
      </c>
      <c r="U2118" s="3">
        <v>1.75</v>
      </c>
      <c r="V2118" s="4">
        <f>IFERROR(Homes[[#This Row],[sqft_above]]+Homes[[#This Row],[sqft_basement]]," ")</f>
        <v>1400</v>
      </c>
      <c r="W2118" s="4">
        <v>13775</v>
      </c>
      <c r="X2118">
        <v>0</v>
      </c>
      <c r="Y2118">
        <v>0</v>
      </c>
      <c r="Z2118">
        <v>3</v>
      </c>
      <c r="AA2118" s="4">
        <v>1400</v>
      </c>
      <c r="AB2118" s="4">
        <v>0</v>
      </c>
      <c r="AC2118">
        <v>1963</v>
      </c>
      <c r="AD2118" t="s">
        <v>2245</v>
      </c>
      <c r="AE2118" t="s">
        <v>329</v>
      </c>
      <c r="AF2118" t="s">
        <v>330</v>
      </c>
    </row>
    <row r="2119" spans="1:32">
      <c r="A2119" t="str">
        <f>PROPER(TRIM(Homes[[#This Row],[street]]))</f>
        <v>12234 Ne 65Th St</v>
      </c>
      <c r="B2119" t="str">
        <f>PROPER(TRIM(Homes[[#This Row],[city]]))</f>
        <v>Kirkland</v>
      </c>
      <c r="C2119" t="str">
        <f>_xlfn.TEXTBEFORE(Homes[[#This Row],[statezip]]," ")</f>
        <v>WA</v>
      </c>
      <c r="D2119" s="6" t="str">
        <f>_xlfn.TEXTAFTER(Homes[[#This Row],[statezip]]," ")</f>
        <v>98033</v>
      </c>
      <c r="E2119" s="1">
        <v>450000</v>
      </c>
      <c r="F2119">
        <v>3</v>
      </c>
      <c r="G2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19" s="3" t="str">
        <f>Homes[[#This Row],[bedrooms]] &amp; " bd | " &amp; TEXT(Homes[[#This Row],[bathrooms]],"0.##") &amp; " ba"</f>
        <v>3 bd | 1.75 ba</v>
      </c>
      <c r="I2119" s="4">
        <v>1610</v>
      </c>
      <c r="J2119" s="1">
        <f>IFERROR(Homes[[#This Row],[price]]/Homes[[#This Row],[sqft_living]]," ")</f>
        <v>279.50310559006209</v>
      </c>
      <c r="K2119" s="4">
        <f>IFERROR(Homes[[#This Row],[sqft_lot]]/43560," ")</f>
        <v>0.25711662075298441</v>
      </c>
      <c r="L2119" t="str">
        <f>IF(Homes[[#This Row],[waterfront]]=1, "Yes","No")</f>
        <v>No</v>
      </c>
      <c r="M2119" s="4" t="str">
        <f>IF(Homes[[#This Row],[sqft_basement]]&gt;0, "Yes","No")</f>
        <v>No</v>
      </c>
      <c r="N2119" t="str">
        <f>CHOOSE(Homes[[#This Row],[view]]+1, "None","Fair","Good","Great","Excellent")</f>
        <v>None</v>
      </c>
      <c r="O2119" t="str">
        <f>CHOOSE(Homes[[#This Row],[condition]], "Poor","Fair","Average","Good","Excellent")</f>
        <v>Average</v>
      </c>
      <c r="P2119">
        <f ca="1">YEAR(TODAY())-Homes[[#This Row],[yr_built]]</f>
        <v>70</v>
      </c>
      <c r="Q2119">
        <v>2005</v>
      </c>
      <c r="R2119">
        <f ca="1">IF(Homes[[#This Row],[yr_renovated]]&gt;0, YEAR(TODAY())-Homes[[#This Row],[yr_renovated]], YEAR(TODAY())-Homes[[#This Row],[yr_built]])</f>
        <v>20</v>
      </c>
      <c r="S2119">
        <v>1</v>
      </c>
      <c r="T2119" s="2">
        <v>41809</v>
      </c>
      <c r="U2119" s="3">
        <v>1.75</v>
      </c>
      <c r="V2119" s="4">
        <f>IFERROR(Homes[[#This Row],[sqft_above]]+Homes[[#This Row],[sqft_basement]]," ")</f>
        <v>1610</v>
      </c>
      <c r="W2119" s="4">
        <v>11200</v>
      </c>
      <c r="X2119">
        <v>0</v>
      </c>
      <c r="Y2119">
        <v>0</v>
      </c>
      <c r="Z2119">
        <v>3</v>
      </c>
      <c r="AA2119" s="4">
        <v>1610</v>
      </c>
      <c r="AB2119" s="4">
        <v>0</v>
      </c>
      <c r="AC2119">
        <v>1955</v>
      </c>
      <c r="AD2119" t="s">
        <v>2246</v>
      </c>
      <c r="AE2119" t="s">
        <v>46</v>
      </c>
      <c r="AF2119" t="s">
        <v>55</v>
      </c>
    </row>
    <row r="2120" spans="1:32">
      <c r="A2120" t="str">
        <f>PROPER(TRIM(Homes[[#This Row],[street]]))</f>
        <v>16359 35Th Ave Ne</v>
      </c>
      <c r="B2120" t="str">
        <f>PROPER(TRIM(Homes[[#This Row],[city]]))</f>
        <v>Lake Forest Park</v>
      </c>
      <c r="C2120" t="str">
        <f>_xlfn.TEXTBEFORE(Homes[[#This Row],[statezip]]," ")</f>
        <v>WA</v>
      </c>
      <c r="D2120" s="6" t="str">
        <f>_xlfn.TEXTAFTER(Homes[[#This Row],[statezip]]," ")</f>
        <v>98155</v>
      </c>
      <c r="E2120" s="1">
        <v>450000</v>
      </c>
      <c r="F2120">
        <v>3</v>
      </c>
      <c r="G2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20" s="3" t="str">
        <f>Homes[[#This Row],[bedrooms]] &amp; " bd | " &amp; TEXT(Homes[[#This Row],[bathrooms]],"0.##") &amp; " ba"</f>
        <v>3 bd | 1.5 ba</v>
      </c>
      <c r="I2120" s="4">
        <v>2330</v>
      </c>
      <c r="J2120" s="1">
        <f>IFERROR(Homes[[#This Row],[price]]/Homes[[#This Row],[sqft_living]]," ")</f>
        <v>193.13304721030042</v>
      </c>
      <c r="K2120" s="4">
        <f>IFERROR(Homes[[#This Row],[sqft_lot]]/43560," ")</f>
        <v>0.26951331496786041</v>
      </c>
      <c r="L2120" t="str">
        <f>IF(Homes[[#This Row],[waterfront]]=1, "Yes","No")</f>
        <v>No</v>
      </c>
      <c r="M2120" s="4" t="str">
        <f>IF(Homes[[#This Row],[sqft_basement]]&gt;0, "Yes","No")</f>
        <v>Yes</v>
      </c>
      <c r="N2120" t="str">
        <f>CHOOSE(Homes[[#This Row],[view]]+1, "None","Fair","Good","Great","Excellent")</f>
        <v>None</v>
      </c>
      <c r="O2120" t="str">
        <f>CHOOSE(Homes[[#This Row],[condition]], "Poor","Fair","Average","Good","Excellent")</f>
        <v>Average</v>
      </c>
      <c r="P2120">
        <f ca="1">YEAR(TODAY())-Homes[[#This Row],[yr_built]]</f>
        <v>71</v>
      </c>
      <c r="Q2120">
        <v>2005</v>
      </c>
      <c r="R2120">
        <f ca="1">IF(Homes[[#This Row],[yr_renovated]]&gt;0, YEAR(TODAY())-Homes[[#This Row],[yr_renovated]], YEAR(TODAY())-Homes[[#This Row],[yr_built]])</f>
        <v>20</v>
      </c>
      <c r="S2120">
        <v>1</v>
      </c>
      <c r="T2120" s="2">
        <v>41815</v>
      </c>
      <c r="U2120" s="3">
        <v>1.5</v>
      </c>
      <c r="V2120" s="4">
        <f>IFERROR(Homes[[#This Row],[sqft_above]]+Homes[[#This Row],[sqft_basement]]," ")</f>
        <v>2330</v>
      </c>
      <c r="W2120" s="4">
        <v>11740</v>
      </c>
      <c r="X2120">
        <v>0</v>
      </c>
      <c r="Y2120">
        <v>0</v>
      </c>
      <c r="Z2120">
        <v>3</v>
      </c>
      <c r="AA2120" s="4">
        <v>1330</v>
      </c>
      <c r="AB2120" s="4">
        <v>1000</v>
      </c>
      <c r="AC2120">
        <v>1954</v>
      </c>
      <c r="AD2120" t="s">
        <v>2247</v>
      </c>
      <c r="AE2120" t="s">
        <v>743</v>
      </c>
      <c r="AF2120" t="s">
        <v>744</v>
      </c>
    </row>
    <row r="2121" spans="1:32">
      <c r="A2121" t="str">
        <f>PROPER(TRIM(Homes[[#This Row],[street]]))</f>
        <v>3210 Ne 163Rd St</v>
      </c>
      <c r="B2121" t="str">
        <f>PROPER(TRIM(Homes[[#This Row],[city]]))</f>
        <v>Lake Forest Park</v>
      </c>
      <c r="C2121" t="str">
        <f>_xlfn.TEXTBEFORE(Homes[[#This Row],[statezip]]," ")</f>
        <v>WA</v>
      </c>
      <c r="D2121" s="6" t="str">
        <f>_xlfn.TEXTAFTER(Homes[[#This Row],[statezip]]," ")</f>
        <v>98155</v>
      </c>
      <c r="E2121" s="1">
        <v>450000</v>
      </c>
      <c r="F2121">
        <v>3</v>
      </c>
      <c r="G2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21" s="3" t="str">
        <f>Homes[[#This Row],[bedrooms]] &amp; " bd | " &amp; TEXT(Homes[[#This Row],[bathrooms]],"0.##") &amp; " ba"</f>
        <v>3 bd | 1.5 ba</v>
      </c>
      <c r="I2121" s="4">
        <v>1530</v>
      </c>
      <c r="J2121" s="1">
        <f>IFERROR(Homes[[#This Row],[price]]/Homes[[#This Row],[sqft_living]]," ")</f>
        <v>294.11764705882354</v>
      </c>
      <c r="K2121" s="4">
        <f>IFERROR(Homes[[#This Row],[sqft_lot]]/43560," ")</f>
        <v>0.54315886134067948</v>
      </c>
      <c r="L2121" t="str">
        <f>IF(Homes[[#This Row],[waterfront]]=1, "Yes","No")</f>
        <v>No</v>
      </c>
      <c r="M2121" s="4" t="str">
        <f>IF(Homes[[#This Row],[sqft_basement]]&gt;0, "Yes","No")</f>
        <v>No</v>
      </c>
      <c r="N2121" t="str">
        <f>CHOOSE(Homes[[#This Row],[view]]+1, "None","Fair","Good","Great","Excellent")</f>
        <v>None</v>
      </c>
      <c r="O2121" t="str">
        <f>CHOOSE(Homes[[#This Row],[condition]], "Poor","Fair","Average","Good","Excellent")</f>
        <v>Average</v>
      </c>
      <c r="P2121">
        <f ca="1">YEAR(TODAY())-Homes[[#This Row],[yr_built]]</f>
        <v>73</v>
      </c>
      <c r="Q2121">
        <v>2008</v>
      </c>
      <c r="R2121">
        <f ca="1">IF(Homes[[#This Row],[yr_renovated]]&gt;0, YEAR(TODAY())-Homes[[#This Row],[yr_renovated]], YEAR(TODAY())-Homes[[#This Row],[yr_built]])</f>
        <v>17</v>
      </c>
      <c r="S2121">
        <v>1</v>
      </c>
      <c r="T2121" s="2">
        <v>41816</v>
      </c>
      <c r="U2121" s="3">
        <v>1.5</v>
      </c>
      <c r="V2121" s="4">
        <f>IFERROR(Homes[[#This Row],[sqft_above]]+Homes[[#This Row],[sqft_basement]]," ")</f>
        <v>1530</v>
      </c>
      <c r="W2121" s="4">
        <v>23660</v>
      </c>
      <c r="X2121">
        <v>0</v>
      </c>
      <c r="Y2121">
        <v>0</v>
      </c>
      <c r="Z2121">
        <v>3</v>
      </c>
      <c r="AA2121" s="4">
        <v>1530</v>
      </c>
      <c r="AB2121" s="4">
        <v>0</v>
      </c>
      <c r="AC2121">
        <v>1952</v>
      </c>
      <c r="AD2121" t="s">
        <v>2248</v>
      </c>
      <c r="AE2121" t="s">
        <v>743</v>
      </c>
      <c r="AF2121" t="s">
        <v>744</v>
      </c>
    </row>
    <row r="2122" spans="1:32">
      <c r="A2122" t="str">
        <f>PROPER(TRIM(Homes[[#This Row],[street]]))</f>
        <v>13406 423Rd Ave Se</v>
      </c>
      <c r="B2122" t="str">
        <f>PROPER(TRIM(Homes[[#This Row],[city]]))</f>
        <v>North Bend</v>
      </c>
      <c r="C2122" t="str">
        <f>_xlfn.TEXTBEFORE(Homes[[#This Row],[statezip]]," ")</f>
        <v>WA</v>
      </c>
      <c r="D2122" s="6" t="str">
        <f>_xlfn.TEXTAFTER(Homes[[#This Row],[statezip]]," ")</f>
        <v>98045</v>
      </c>
      <c r="E2122" s="1">
        <v>450000</v>
      </c>
      <c r="F2122">
        <v>4</v>
      </c>
      <c r="G2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22" s="3" t="str">
        <f>Homes[[#This Row],[bedrooms]] &amp; " bd | " &amp; TEXT(Homes[[#This Row],[bathrooms]],"0.##") &amp; " ba"</f>
        <v>4 bd | 2.5 ba</v>
      </c>
      <c r="I2122" s="4">
        <v>2300</v>
      </c>
      <c r="J2122" s="1">
        <f>IFERROR(Homes[[#This Row],[price]]/Homes[[#This Row],[sqft_living]]," ")</f>
        <v>195.65217391304347</v>
      </c>
      <c r="K2122" s="4">
        <f>IFERROR(Homes[[#This Row],[sqft_lot]]/43560," ")</f>
        <v>0.44191919191919193</v>
      </c>
      <c r="L2122" t="str">
        <f>IF(Homes[[#This Row],[waterfront]]=1, "Yes","No")</f>
        <v>No</v>
      </c>
      <c r="M2122" s="4" t="str">
        <f>IF(Homes[[#This Row],[sqft_basement]]&gt;0, "Yes","No")</f>
        <v>No</v>
      </c>
      <c r="N2122" t="str">
        <f>CHOOSE(Homes[[#This Row],[view]]+1, "None","Fair","Good","Great","Excellent")</f>
        <v>None</v>
      </c>
      <c r="O2122" t="str">
        <f>CHOOSE(Homes[[#This Row],[condition]], "Poor","Fair","Average","Good","Excellent")</f>
        <v>Good</v>
      </c>
      <c r="P2122">
        <f ca="1">YEAR(TODAY())-Homes[[#This Row],[yr_built]]</f>
        <v>70</v>
      </c>
      <c r="Q2122">
        <v>2009</v>
      </c>
      <c r="R2122">
        <f ca="1">IF(Homes[[#This Row],[yr_renovated]]&gt;0, YEAR(TODAY())-Homes[[#This Row],[yr_renovated]], YEAR(TODAY())-Homes[[#This Row],[yr_built]])</f>
        <v>16</v>
      </c>
      <c r="S2122">
        <v>1</v>
      </c>
      <c r="T2122" s="2">
        <v>41801</v>
      </c>
      <c r="U2122" s="3">
        <v>2.5</v>
      </c>
      <c r="V2122" s="4">
        <f>IFERROR(Homes[[#This Row],[sqft_above]]+Homes[[#This Row],[sqft_basement]]," ")</f>
        <v>2300</v>
      </c>
      <c r="W2122" s="4">
        <v>19250</v>
      </c>
      <c r="X2122">
        <v>0</v>
      </c>
      <c r="Y2122">
        <v>0</v>
      </c>
      <c r="Z2122">
        <v>4</v>
      </c>
      <c r="AA2122" s="4">
        <v>2300</v>
      </c>
      <c r="AB2122" s="4">
        <v>0</v>
      </c>
      <c r="AC2122">
        <v>1955</v>
      </c>
      <c r="AD2122" t="s">
        <v>2249</v>
      </c>
      <c r="AE2122" t="s">
        <v>624</v>
      </c>
      <c r="AF2122" t="s">
        <v>625</v>
      </c>
    </row>
    <row r="2123" spans="1:32">
      <c r="A2123" t="str">
        <f>PROPER(TRIM(Homes[[#This Row],[street]]))</f>
        <v>6201 147Th Ct Ne</v>
      </c>
      <c r="B2123" t="str">
        <f>PROPER(TRIM(Homes[[#This Row],[city]]))</f>
        <v>Redmond</v>
      </c>
      <c r="C2123" t="str">
        <f>_xlfn.TEXTBEFORE(Homes[[#This Row],[statezip]]," ")</f>
        <v>WA</v>
      </c>
      <c r="D2123" s="6" t="str">
        <f>_xlfn.TEXTAFTER(Homes[[#This Row],[statezip]]," ")</f>
        <v>98052</v>
      </c>
      <c r="E2123" s="1">
        <v>450000</v>
      </c>
      <c r="F2123">
        <v>3</v>
      </c>
      <c r="G2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23" s="3" t="str">
        <f>Homes[[#This Row],[bedrooms]] &amp; " bd | " &amp; TEXT(Homes[[#This Row],[bathrooms]],"0.##") &amp; " ba"</f>
        <v>3 bd | 1.75 ba</v>
      </c>
      <c r="I2123" s="4">
        <v>1480</v>
      </c>
      <c r="J2123" s="1">
        <f>IFERROR(Homes[[#This Row],[price]]/Homes[[#This Row],[sqft_living]]," ")</f>
        <v>304.05405405405406</v>
      </c>
      <c r="K2123" s="4">
        <f>IFERROR(Homes[[#This Row],[sqft_lot]]/43560," ")</f>
        <v>0.19269972451790635</v>
      </c>
      <c r="L2123" t="str">
        <f>IF(Homes[[#This Row],[waterfront]]=1, "Yes","No")</f>
        <v>No</v>
      </c>
      <c r="M2123" s="4" t="str">
        <f>IF(Homes[[#This Row],[sqft_basement]]&gt;0, "Yes","No")</f>
        <v>No</v>
      </c>
      <c r="N2123" t="str">
        <f>CHOOSE(Homes[[#This Row],[view]]+1, "None","Fair","Good","Great","Excellent")</f>
        <v>None</v>
      </c>
      <c r="O2123" t="str">
        <f>CHOOSE(Homes[[#This Row],[condition]], "Poor","Fair","Average","Good","Excellent")</f>
        <v>Good</v>
      </c>
      <c r="P2123">
        <f ca="1">YEAR(TODAY())-Homes[[#This Row],[yr_built]]</f>
        <v>54</v>
      </c>
      <c r="Q2123">
        <v>0</v>
      </c>
      <c r="R2123">
        <f ca="1">IF(Homes[[#This Row],[yr_renovated]]&gt;0, YEAR(TODAY())-Homes[[#This Row],[yr_renovated]], YEAR(TODAY())-Homes[[#This Row],[yr_built]])</f>
        <v>54</v>
      </c>
      <c r="S2123">
        <v>1</v>
      </c>
      <c r="T2123" s="2">
        <v>41827</v>
      </c>
      <c r="U2123" s="3">
        <v>1.75</v>
      </c>
      <c r="V2123" s="4">
        <f>IFERROR(Homes[[#This Row],[sqft_above]]+Homes[[#This Row],[sqft_basement]]," ")</f>
        <v>1480</v>
      </c>
      <c r="W2123" s="4">
        <v>8394</v>
      </c>
      <c r="X2123">
        <v>0</v>
      </c>
      <c r="Y2123">
        <v>0</v>
      </c>
      <c r="Z2123">
        <v>4</v>
      </c>
      <c r="AA2123" s="4">
        <v>1480</v>
      </c>
      <c r="AB2123" s="4">
        <v>0</v>
      </c>
      <c r="AC2123">
        <v>1971</v>
      </c>
      <c r="AD2123" t="s">
        <v>2250</v>
      </c>
      <c r="AE2123" t="s">
        <v>137</v>
      </c>
      <c r="AF2123" t="s">
        <v>138</v>
      </c>
    </row>
    <row r="2124" spans="1:32">
      <c r="A2124" t="str">
        <f>PROPER(TRIM(Homes[[#This Row],[street]]))</f>
        <v>378 Nile Pl Ne</v>
      </c>
      <c r="B2124" t="str">
        <f>PROPER(TRIM(Homes[[#This Row],[city]]))</f>
        <v>Renton</v>
      </c>
      <c r="C2124" t="str">
        <f>_xlfn.TEXTBEFORE(Homes[[#This Row],[statezip]]," ")</f>
        <v>WA</v>
      </c>
      <c r="D2124" s="6" t="str">
        <f>_xlfn.TEXTAFTER(Homes[[#This Row],[statezip]]," ")</f>
        <v>98059</v>
      </c>
      <c r="E2124" s="1">
        <v>450000</v>
      </c>
      <c r="F2124">
        <v>4</v>
      </c>
      <c r="G2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24" s="3" t="str">
        <f>Homes[[#This Row],[bedrooms]] &amp; " bd | " &amp; TEXT(Homes[[#This Row],[bathrooms]],"0.##") &amp; " ba"</f>
        <v>4 bd | 2.5 ba</v>
      </c>
      <c r="I2124" s="4">
        <v>2400</v>
      </c>
      <c r="J2124" s="1">
        <f>IFERROR(Homes[[#This Row],[price]]/Homes[[#This Row],[sqft_living]]," ")</f>
        <v>187.5</v>
      </c>
      <c r="K2124" s="4">
        <f>IFERROR(Homes[[#This Row],[sqft_lot]]/43560," ")</f>
        <v>0.17660697887970614</v>
      </c>
      <c r="L2124" t="str">
        <f>IF(Homes[[#This Row],[waterfront]]=1, "Yes","No")</f>
        <v>No</v>
      </c>
      <c r="M2124" s="4" t="str">
        <f>IF(Homes[[#This Row],[sqft_basement]]&gt;0, "Yes","No")</f>
        <v>No</v>
      </c>
      <c r="N2124" t="str">
        <f>CHOOSE(Homes[[#This Row],[view]]+1, "None","Fair","Good","Great","Excellent")</f>
        <v>None</v>
      </c>
      <c r="O2124" t="str">
        <f>CHOOSE(Homes[[#This Row],[condition]], "Poor","Fair","Average","Good","Excellent")</f>
        <v>Average</v>
      </c>
      <c r="P2124">
        <f ca="1">YEAR(TODAY())-Homes[[#This Row],[yr_built]]</f>
        <v>22</v>
      </c>
      <c r="Q2124">
        <v>0</v>
      </c>
      <c r="R2124">
        <f ca="1">IF(Homes[[#This Row],[yr_renovated]]&gt;0, YEAR(TODAY())-Homes[[#This Row],[yr_renovated]], YEAR(TODAY())-Homes[[#This Row],[yr_built]])</f>
        <v>22</v>
      </c>
      <c r="S2124">
        <v>2</v>
      </c>
      <c r="T2124" s="2">
        <v>41809</v>
      </c>
      <c r="U2124" s="3">
        <v>2.5</v>
      </c>
      <c r="V2124" s="4">
        <f>IFERROR(Homes[[#This Row],[sqft_above]]+Homes[[#This Row],[sqft_basement]]," ")</f>
        <v>2400</v>
      </c>
      <c r="W2124" s="4">
        <v>7693</v>
      </c>
      <c r="X2124">
        <v>0</v>
      </c>
      <c r="Y2124">
        <v>0</v>
      </c>
      <c r="Z2124">
        <v>3</v>
      </c>
      <c r="AA2124" s="4">
        <v>2400</v>
      </c>
      <c r="AB2124" s="4">
        <v>0</v>
      </c>
      <c r="AC2124">
        <v>2003</v>
      </c>
      <c r="AD2124" t="s">
        <v>2251</v>
      </c>
      <c r="AE2124" t="s">
        <v>319</v>
      </c>
      <c r="AF2124" t="s">
        <v>282</v>
      </c>
    </row>
    <row r="2125" spans="1:32">
      <c r="A2125" t="str">
        <f>PROPER(TRIM(Homes[[#This Row],[street]]))</f>
        <v>23211 190Th Ave Se</v>
      </c>
      <c r="B2125" t="str">
        <f>PROPER(TRIM(Homes[[#This Row],[city]]))</f>
        <v>Renton</v>
      </c>
      <c r="C2125" t="str">
        <f>_xlfn.TEXTBEFORE(Homes[[#This Row],[statezip]]," ")</f>
        <v>WA</v>
      </c>
      <c r="D2125" s="6" t="str">
        <f>_xlfn.TEXTAFTER(Homes[[#This Row],[statezip]]," ")</f>
        <v>98058</v>
      </c>
      <c r="E2125" s="1">
        <v>450000</v>
      </c>
      <c r="F2125">
        <v>5</v>
      </c>
      <c r="G2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25" s="3" t="str">
        <f>Homes[[#This Row],[bedrooms]] &amp; " bd | " &amp; TEXT(Homes[[#This Row],[bathrooms]],"0.##") &amp; " ba"</f>
        <v>5 bd | 2.5 ba</v>
      </c>
      <c r="I2125" s="4">
        <v>2850</v>
      </c>
      <c r="J2125" s="1">
        <f>IFERROR(Homes[[#This Row],[price]]/Homes[[#This Row],[sqft_living]]," ")</f>
        <v>157.89473684210526</v>
      </c>
      <c r="K2125" s="4">
        <f>IFERROR(Homes[[#This Row],[sqft_lot]]/43560," ")</f>
        <v>4.809986225895317</v>
      </c>
      <c r="L2125" t="str">
        <f>IF(Homes[[#This Row],[waterfront]]=1, "Yes","No")</f>
        <v>No</v>
      </c>
      <c r="M2125" s="4" t="str">
        <f>IF(Homes[[#This Row],[sqft_basement]]&gt;0, "Yes","No")</f>
        <v>Yes</v>
      </c>
      <c r="N2125" t="str">
        <f>CHOOSE(Homes[[#This Row],[view]]+1, "None","Fair","Good","Great","Excellent")</f>
        <v>None</v>
      </c>
      <c r="O2125" t="str">
        <f>CHOOSE(Homes[[#This Row],[condition]], "Poor","Fair","Average","Good","Excellent")</f>
        <v>Good</v>
      </c>
      <c r="P2125">
        <f ca="1">YEAR(TODAY())-Homes[[#This Row],[yr_built]]</f>
        <v>100</v>
      </c>
      <c r="Q2125">
        <v>1968</v>
      </c>
      <c r="R2125">
        <f ca="1">IF(Homes[[#This Row],[yr_renovated]]&gt;0, YEAR(TODAY())-Homes[[#This Row],[yr_renovated]], YEAR(TODAY())-Homes[[#This Row],[yr_built]])</f>
        <v>57</v>
      </c>
      <c r="S2125">
        <v>1</v>
      </c>
      <c r="T2125" s="2">
        <v>41829</v>
      </c>
      <c r="U2125" s="3">
        <v>2.5</v>
      </c>
      <c r="V2125" s="4">
        <f>IFERROR(Homes[[#This Row],[sqft_above]]+Homes[[#This Row],[sqft_basement]]," ")</f>
        <v>2850</v>
      </c>
      <c r="W2125" s="4">
        <v>209523</v>
      </c>
      <c r="X2125">
        <v>0</v>
      </c>
      <c r="Y2125">
        <v>0</v>
      </c>
      <c r="Z2125">
        <v>4</v>
      </c>
      <c r="AA2125" s="4">
        <v>1930</v>
      </c>
      <c r="AB2125" s="4">
        <v>920</v>
      </c>
      <c r="AC2125">
        <v>1925</v>
      </c>
      <c r="AD2125" t="s">
        <v>2252</v>
      </c>
      <c r="AE2125" t="s">
        <v>319</v>
      </c>
      <c r="AF2125" t="s">
        <v>320</v>
      </c>
    </row>
    <row r="2126" spans="1:32">
      <c r="A2126" t="str">
        <f>PROPER(TRIM(Homes[[#This Row],[street]]))</f>
        <v>7341 27Th Ave Nw</v>
      </c>
      <c r="B2126" t="str">
        <f>PROPER(TRIM(Homes[[#This Row],[city]]))</f>
        <v>Seattle</v>
      </c>
      <c r="C2126" t="str">
        <f>_xlfn.TEXTBEFORE(Homes[[#This Row],[statezip]]," ")</f>
        <v>WA</v>
      </c>
      <c r="D2126" s="6" t="str">
        <f>_xlfn.TEXTAFTER(Homes[[#This Row],[statezip]]," ")</f>
        <v>98117</v>
      </c>
      <c r="E2126" s="1">
        <v>450000</v>
      </c>
      <c r="F2126">
        <v>3</v>
      </c>
      <c r="G2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26" s="3" t="str">
        <f>Homes[[#This Row],[bedrooms]] &amp; " bd | " &amp; TEXT(Homes[[#This Row],[bathrooms]],"0.##") &amp; " ba"</f>
        <v>3 bd | 1.75 ba</v>
      </c>
      <c r="I2126" s="4">
        <v>1180</v>
      </c>
      <c r="J2126" s="1">
        <f>IFERROR(Homes[[#This Row],[price]]/Homes[[#This Row],[sqft_living]]," ")</f>
        <v>381.35593220338984</v>
      </c>
      <c r="K2126" s="4">
        <f>IFERROR(Homes[[#This Row],[sqft_lot]]/43560," ")</f>
        <v>9.366391184573003E-2</v>
      </c>
      <c r="L2126" t="str">
        <f>IF(Homes[[#This Row],[waterfront]]=1, "Yes","No")</f>
        <v>No</v>
      </c>
      <c r="M2126" s="4" t="str">
        <f>IF(Homes[[#This Row],[sqft_basement]]&gt;0, "Yes","No")</f>
        <v>Yes</v>
      </c>
      <c r="N2126" t="str">
        <f>CHOOSE(Homes[[#This Row],[view]]+1, "None","Fair","Good","Great","Excellent")</f>
        <v>None</v>
      </c>
      <c r="O2126" t="str">
        <f>CHOOSE(Homes[[#This Row],[condition]], "Poor","Fair","Average","Good","Excellent")</f>
        <v>Good</v>
      </c>
      <c r="P2126">
        <f ca="1">YEAR(TODAY())-Homes[[#This Row],[yr_built]]</f>
        <v>97</v>
      </c>
      <c r="Q2126">
        <v>0</v>
      </c>
      <c r="R2126">
        <f ca="1">IF(Homes[[#This Row],[yr_renovated]]&gt;0, YEAR(TODAY())-Homes[[#This Row],[yr_renovated]], YEAR(TODAY())-Homes[[#This Row],[yr_built]])</f>
        <v>97</v>
      </c>
      <c r="S2126">
        <v>1</v>
      </c>
      <c r="T2126" s="2">
        <v>41808</v>
      </c>
      <c r="U2126" s="3">
        <v>1.75</v>
      </c>
      <c r="V2126" s="4">
        <f>IFERROR(Homes[[#This Row],[sqft_above]]+Homes[[#This Row],[sqft_basement]]," ")</f>
        <v>1180</v>
      </c>
      <c r="W2126" s="4">
        <v>4080</v>
      </c>
      <c r="X2126">
        <v>0</v>
      </c>
      <c r="Y2126">
        <v>0</v>
      </c>
      <c r="Z2126">
        <v>4</v>
      </c>
      <c r="AA2126" s="4">
        <v>760</v>
      </c>
      <c r="AB2126" s="4">
        <v>420</v>
      </c>
      <c r="AC2126">
        <v>1928</v>
      </c>
      <c r="AD2126" t="s">
        <v>2253</v>
      </c>
      <c r="AE2126" t="s">
        <v>49</v>
      </c>
      <c r="AF2126" t="s">
        <v>204</v>
      </c>
    </row>
    <row r="2127" spans="1:32">
      <c r="A2127" t="str">
        <f>PROPER(TRIM(Homes[[#This Row],[street]]))</f>
        <v>2301 California Ave Sw</v>
      </c>
      <c r="B2127" t="str">
        <f>PROPER(TRIM(Homes[[#This Row],[city]]))</f>
        <v>Seattle</v>
      </c>
      <c r="C2127" t="str">
        <f>_xlfn.TEXTBEFORE(Homes[[#This Row],[statezip]]," ")</f>
        <v>WA</v>
      </c>
      <c r="D2127" s="6" t="str">
        <f>_xlfn.TEXTAFTER(Homes[[#This Row],[statezip]]," ")</f>
        <v>98116</v>
      </c>
      <c r="E2127" s="1">
        <v>450000</v>
      </c>
      <c r="F2127">
        <v>3</v>
      </c>
      <c r="G2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27" s="3" t="str">
        <f>Homes[[#This Row],[bedrooms]] &amp; " bd | " &amp; TEXT(Homes[[#This Row],[bathrooms]],"0.##") &amp; " ba"</f>
        <v>3 bd | 2.75 ba</v>
      </c>
      <c r="I2127" s="4">
        <v>1250</v>
      </c>
      <c r="J2127" s="1">
        <f>IFERROR(Homes[[#This Row],[price]]/Homes[[#This Row],[sqft_living]]," ")</f>
        <v>360</v>
      </c>
      <c r="K2127" s="4">
        <f>IFERROR(Homes[[#This Row],[sqft_lot]]/43560," ")</f>
        <v>2.0477502295684114E-2</v>
      </c>
      <c r="L2127" t="str">
        <f>IF(Homes[[#This Row],[waterfront]]=1, "Yes","No")</f>
        <v>No</v>
      </c>
      <c r="M2127" s="4" t="str">
        <f>IF(Homes[[#This Row],[sqft_basement]]&gt;0, "Yes","No")</f>
        <v>Yes</v>
      </c>
      <c r="N2127" t="str">
        <f>CHOOSE(Homes[[#This Row],[view]]+1, "None","Fair","Good","Great","Excellent")</f>
        <v>None</v>
      </c>
      <c r="O2127" t="str">
        <f>CHOOSE(Homes[[#This Row],[condition]], "Poor","Fair","Average","Good","Excellent")</f>
        <v>Average</v>
      </c>
      <c r="P2127">
        <f ca="1">YEAR(TODAY())-Homes[[#This Row],[yr_built]]</f>
        <v>15</v>
      </c>
      <c r="Q2127">
        <v>0</v>
      </c>
      <c r="R2127">
        <f ca="1">IF(Homes[[#This Row],[yr_renovated]]&gt;0, YEAR(TODAY())-Homes[[#This Row],[yr_renovated]], YEAR(TODAY())-Homes[[#This Row],[yr_built]])</f>
        <v>15</v>
      </c>
      <c r="S2127">
        <v>2</v>
      </c>
      <c r="T2127" s="2">
        <v>41772</v>
      </c>
      <c r="U2127" s="3">
        <v>2.75</v>
      </c>
      <c r="V2127" s="4">
        <f>IFERROR(Homes[[#This Row],[sqft_above]]+Homes[[#This Row],[sqft_basement]]," ")</f>
        <v>1250</v>
      </c>
      <c r="W2127" s="4">
        <v>892</v>
      </c>
      <c r="X2127">
        <v>0</v>
      </c>
      <c r="Y2127">
        <v>0</v>
      </c>
      <c r="Z2127">
        <v>3</v>
      </c>
      <c r="AA2127" s="4">
        <v>1040</v>
      </c>
      <c r="AB2127" s="4">
        <v>210</v>
      </c>
      <c r="AC2127">
        <v>2010</v>
      </c>
      <c r="AD2127" t="s">
        <v>2254</v>
      </c>
      <c r="AE2127" t="s">
        <v>49</v>
      </c>
      <c r="AF2127" t="s">
        <v>192</v>
      </c>
    </row>
    <row r="2128" spans="1:32">
      <c r="A2128" t="str">
        <f>PROPER(TRIM(Homes[[#This Row],[street]]))</f>
        <v>9024 5Th Ave Ne</v>
      </c>
      <c r="B2128" t="str">
        <f>PROPER(TRIM(Homes[[#This Row],[city]]))</f>
        <v>Seattle</v>
      </c>
      <c r="C2128" t="str">
        <f>_xlfn.TEXTBEFORE(Homes[[#This Row],[statezip]]," ")</f>
        <v>WA</v>
      </c>
      <c r="D2128" s="6" t="str">
        <f>_xlfn.TEXTAFTER(Homes[[#This Row],[statezip]]," ")</f>
        <v>98115</v>
      </c>
      <c r="E2128" s="1">
        <v>450000</v>
      </c>
      <c r="F2128">
        <v>2</v>
      </c>
      <c r="G2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28" s="3" t="str">
        <f>Homes[[#This Row],[bedrooms]] &amp; " bd | " &amp; TEXT(Homes[[#This Row],[bathrooms]],"0.##") &amp; " ba"</f>
        <v>2 bd | 1. ba</v>
      </c>
      <c r="I2128" s="4">
        <v>1380</v>
      </c>
      <c r="J2128" s="1">
        <f>IFERROR(Homes[[#This Row],[price]]/Homes[[#This Row],[sqft_living]]," ")</f>
        <v>326.08695652173913</v>
      </c>
      <c r="K2128" s="4">
        <f>IFERROR(Homes[[#This Row],[sqft_lot]]/43560," ")</f>
        <v>0.10078053259871442</v>
      </c>
      <c r="L2128" t="str">
        <f>IF(Homes[[#This Row],[waterfront]]=1, "Yes","No")</f>
        <v>No</v>
      </c>
      <c r="M2128" s="4" t="str">
        <f>IF(Homes[[#This Row],[sqft_basement]]&gt;0, "Yes","No")</f>
        <v>Yes</v>
      </c>
      <c r="N2128" t="str">
        <f>CHOOSE(Homes[[#This Row],[view]]+1, "None","Fair","Good","Great","Excellent")</f>
        <v>None</v>
      </c>
      <c r="O2128" t="str">
        <f>CHOOSE(Homes[[#This Row],[condition]], "Poor","Fair","Average","Good","Excellent")</f>
        <v>Good</v>
      </c>
      <c r="P2128">
        <f ca="1">YEAR(TODAY())-Homes[[#This Row],[yr_built]]</f>
        <v>94</v>
      </c>
      <c r="Q2128">
        <v>0</v>
      </c>
      <c r="R2128">
        <f ca="1">IF(Homes[[#This Row],[yr_renovated]]&gt;0, YEAR(TODAY())-Homes[[#This Row],[yr_renovated]], YEAR(TODAY())-Homes[[#This Row],[yr_built]])</f>
        <v>94</v>
      </c>
      <c r="S2128">
        <v>1</v>
      </c>
      <c r="T2128" s="2">
        <v>41815</v>
      </c>
      <c r="U2128" s="3">
        <v>1</v>
      </c>
      <c r="V2128" s="4">
        <f>IFERROR(Homes[[#This Row],[sqft_above]]+Homes[[#This Row],[sqft_basement]]," ")</f>
        <v>1380</v>
      </c>
      <c r="W2128" s="4">
        <v>4390</v>
      </c>
      <c r="X2128">
        <v>0</v>
      </c>
      <c r="Y2128">
        <v>0</v>
      </c>
      <c r="Z2128">
        <v>4</v>
      </c>
      <c r="AA2128" s="4">
        <v>880</v>
      </c>
      <c r="AB2128" s="4">
        <v>500</v>
      </c>
      <c r="AC2128">
        <v>1931</v>
      </c>
      <c r="AD2128" t="s">
        <v>2255</v>
      </c>
      <c r="AE2128" t="s">
        <v>49</v>
      </c>
      <c r="AF2128" t="s">
        <v>154</v>
      </c>
    </row>
    <row r="2129" spans="1:32">
      <c r="A2129" t="str">
        <f>PROPER(TRIM(Homes[[#This Row],[street]]))</f>
        <v>2503 Sw Portland Ct</v>
      </c>
      <c r="B2129" t="str">
        <f>PROPER(TRIM(Homes[[#This Row],[city]]))</f>
        <v>Seattle</v>
      </c>
      <c r="C2129" t="str">
        <f>_xlfn.TEXTBEFORE(Homes[[#This Row],[statezip]]," ")</f>
        <v>WA</v>
      </c>
      <c r="D2129" s="6" t="str">
        <f>_xlfn.TEXTAFTER(Homes[[#This Row],[statezip]]," ")</f>
        <v>98106</v>
      </c>
      <c r="E2129" s="1">
        <v>450000</v>
      </c>
      <c r="F2129">
        <v>4</v>
      </c>
      <c r="G2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29" s="3" t="str">
        <f>Homes[[#This Row],[bedrooms]] &amp; " bd | " &amp; TEXT(Homes[[#This Row],[bathrooms]],"0.##") &amp; " ba"</f>
        <v>4 bd | 2. ba</v>
      </c>
      <c r="I2129" s="4">
        <v>2240</v>
      </c>
      <c r="J2129" s="1">
        <f>IFERROR(Homes[[#This Row],[price]]/Homes[[#This Row],[sqft_living]]," ")</f>
        <v>200.89285714285714</v>
      </c>
      <c r="K2129" s="4">
        <f>IFERROR(Homes[[#This Row],[sqft_lot]]/43560," ")</f>
        <v>0.17734159779614325</v>
      </c>
      <c r="L2129" t="str">
        <f>IF(Homes[[#This Row],[waterfront]]=1, "Yes","No")</f>
        <v>No</v>
      </c>
      <c r="M2129" s="4" t="str">
        <f>IF(Homes[[#This Row],[sqft_basement]]&gt;0, "Yes","No")</f>
        <v>Yes</v>
      </c>
      <c r="N2129" t="str">
        <f>CHOOSE(Homes[[#This Row],[view]]+1, "None","Fair","Good","Great","Excellent")</f>
        <v>None</v>
      </c>
      <c r="O2129" t="str">
        <f>CHOOSE(Homes[[#This Row],[condition]], "Poor","Fair","Average","Good","Excellent")</f>
        <v>Excellent</v>
      </c>
      <c r="P2129">
        <f ca="1">YEAR(TODAY())-Homes[[#This Row],[yr_built]]</f>
        <v>69</v>
      </c>
      <c r="Q2129">
        <v>0</v>
      </c>
      <c r="R2129">
        <f ca="1">IF(Homes[[#This Row],[yr_renovated]]&gt;0, YEAR(TODAY())-Homes[[#This Row],[yr_renovated]], YEAR(TODAY())-Homes[[#This Row],[yr_built]])</f>
        <v>69</v>
      </c>
      <c r="S2129">
        <v>1</v>
      </c>
      <c r="T2129" s="2">
        <v>41788</v>
      </c>
      <c r="U2129" s="3">
        <v>2</v>
      </c>
      <c r="V2129" s="4">
        <f>IFERROR(Homes[[#This Row],[sqft_above]]+Homes[[#This Row],[sqft_basement]]," ")</f>
        <v>2240</v>
      </c>
      <c r="W2129" s="4">
        <v>7725</v>
      </c>
      <c r="X2129">
        <v>0</v>
      </c>
      <c r="Y2129">
        <v>0</v>
      </c>
      <c r="Z2129">
        <v>5</v>
      </c>
      <c r="AA2129" s="4">
        <v>1120</v>
      </c>
      <c r="AB2129" s="4">
        <v>1120</v>
      </c>
      <c r="AC2129">
        <v>1956</v>
      </c>
      <c r="AD2129" t="s">
        <v>2256</v>
      </c>
      <c r="AE2129" t="s">
        <v>49</v>
      </c>
      <c r="AF2129" t="s">
        <v>1278</v>
      </c>
    </row>
    <row r="2130" spans="1:32">
      <c r="A2130" t="str">
        <f>PROPER(TRIM(Homes[[#This Row],[street]]))</f>
        <v>12722 15Th Ave Ne</v>
      </c>
      <c r="B2130" t="str">
        <f>PROPER(TRIM(Homes[[#This Row],[city]]))</f>
        <v>Seattle</v>
      </c>
      <c r="C2130" t="str">
        <f>_xlfn.TEXTBEFORE(Homes[[#This Row],[statezip]]," ")</f>
        <v>WA</v>
      </c>
      <c r="D2130" s="6" t="str">
        <f>_xlfn.TEXTAFTER(Homes[[#This Row],[statezip]]," ")</f>
        <v>98125</v>
      </c>
      <c r="E2130" s="1">
        <v>450000</v>
      </c>
      <c r="F2130">
        <v>6</v>
      </c>
      <c r="G2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30" s="3" t="str">
        <f>Homes[[#This Row],[bedrooms]] &amp; " bd | " &amp; TEXT(Homes[[#This Row],[bathrooms]],"0.##") &amp; " ba"</f>
        <v>6 bd | 2.25 ba</v>
      </c>
      <c r="I2130" s="4">
        <v>3550</v>
      </c>
      <c r="J2130" s="1">
        <f>IFERROR(Homes[[#This Row],[price]]/Homes[[#This Row],[sqft_living]]," ")</f>
        <v>126.7605633802817</v>
      </c>
      <c r="K2130" s="4">
        <f>IFERROR(Homes[[#This Row],[sqft_lot]]/43560," ")</f>
        <v>0.27043158861340677</v>
      </c>
      <c r="L2130" t="str">
        <f>IF(Homes[[#This Row],[waterfront]]=1, "Yes","No")</f>
        <v>No</v>
      </c>
      <c r="M2130" s="4" t="str">
        <f>IF(Homes[[#This Row],[sqft_basement]]&gt;0, "Yes","No")</f>
        <v>Yes</v>
      </c>
      <c r="N2130" t="str">
        <f>CHOOSE(Homes[[#This Row],[view]]+1, "None","Fair","Good","Great","Excellent")</f>
        <v>None</v>
      </c>
      <c r="O2130" t="str">
        <f>CHOOSE(Homes[[#This Row],[condition]], "Poor","Fair","Average","Good","Excellent")</f>
        <v>Good</v>
      </c>
      <c r="P2130">
        <f ca="1">YEAR(TODAY())-Homes[[#This Row],[yr_built]]</f>
        <v>77</v>
      </c>
      <c r="Q2130">
        <v>0</v>
      </c>
      <c r="R2130">
        <f ca="1">IF(Homes[[#This Row],[yr_renovated]]&gt;0, YEAR(TODAY())-Homes[[#This Row],[yr_renovated]], YEAR(TODAY())-Homes[[#This Row],[yr_built]])</f>
        <v>77</v>
      </c>
      <c r="S2130">
        <v>1</v>
      </c>
      <c r="T2130" s="2">
        <v>41806</v>
      </c>
      <c r="U2130" s="3">
        <v>2.25</v>
      </c>
      <c r="V2130" s="4">
        <f>IFERROR(Homes[[#This Row],[sqft_above]]+Homes[[#This Row],[sqft_basement]]," ")</f>
        <v>3550</v>
      </c>
      <c r="W2130" s="4">
        <v>11780</v>
      </c>
      <c r="X2130">
        <v>0</v>
      </c>
      <c r="Y2130">
        <v>0</v>
      </c>
      <c r="Z2130">
        <v>4</v>
      </c>
      <c r="AA2130" s="4">
        <v>2960</v>
      </c>
      <c r="AB2130" s="4">
        <v>590</v>
      </c>
      <c r="AC2130">
        <v>1948</v>
      </c>
      <c r="AD2130" t="s">
        <v>2257</v>
      </c>
      <c r="AE2130" t="s">
        <v>49</v>
      </c>
      <c r="AF2130" t="s">
        <v>150</v>
      </c>
    </row>
    <row r="2131" spans="1:32">
      <c r="A2131" t="str">
        <f>PROPER(TRIM(Homes[[#This Row],[street]]))</f>
        <v>8309 24Th Ave Nw</v>
      </c>
      <c r="B2131" t="str">
        <f>PROPER(TRIM(Homes[[#This Row],[city]]))</f>
        <v>Seattle</v>
      </c>
      <c r="C2131" t="str">
        <f>_xlfn.TEXTBEFORE(Homes[[#This Row],[statezip]]," ")</f>
        <v>WA</v>
      </c>
      <c r="D2131" s="6" t="str">
        <f>_xlfn.TEXTAFTER(Homes[[#This Row],[statezip]]," ")</f>
        <v>98117</v>
      </c>
      <c r="E2131" s="1">
        <v>450000</v>
      </c>
      <c r="F2131">
        <v>4</v>
      </c>
      <c r="G2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31" s="3" t="str">
        <f>Homes[[#This Row],[bedrooms]] &amp; " bd | " &amp; TEXT(Homes[[#This Row],[bathrooms]],"0.##") &amp; " ba"</f>
        <v>4 bd | 1.75 ba</v>
      </c>
      <c r="I2131" s="4">
        <v>2160</v>
      </c>
      <c r="J2131" s="1">
        <f>IFERROR(Homes[[#This Row],[price]]/Homes[[#This Row],[sqft_living]]," ")</f>
        <v>208.33333333333334</v>
      </c>
      <c r="K2131" s="4">
        <f>IFERROR(Homes[[#This Row],[sqft_lot]]/43560," ")</f>
        <v>9.9471992653810834E-2</v>
      </c>
      <c r="L2131" t="str">
        <f>IF(Homes[[#This Row],[waterfront]]=1, "Yes","No")</f>
        <v>No</v>
      </c>
      <c r="M2131" s="4" t="str">
        <f>IF(Homes[[#This Row],[sqft_basement]]&gt;0, "Yes","No")</f>
        <v>Yes</v>
      </c>
      <c r="N2131" t="str">
        <f>CHOOSE(Homes[[#This Row],[view]]+1, "None","Fair","Good","Great","Excellent")</f>
        <v>None</v>
      </c>
      <c r="O2131" t="str">
        <f>CHOOSE(Homes[[#This Row],[condition]], "Poor","Fair","Average","Good","Excellent")</f>
        <v>Good</v>
      </c>
      <c r="P2131">
        <f ca="1">YEAR(TODAY())-Homes[[#This Row],[yr_built]]</f>
        <v>83</v>
      </c>
      <c r="Q2131">
        <v>1982</v>
      </c>
      <c r="R2131">
        <f ca="1">IF(Homes[[#This Row],[yr_renovated]]&gt;0, YEAR(TODAY())-Homes[[#This Row],[yr_renovated]], YEAR(TODAY())-Homes[[#This Row],[yr_built]])</f>
        <v>43</v>
      </c>
      <c r="S2131">
        <v>1</v>
      </c>
      <c r="T2131" s="2">
        <v>41813</v>
      </c>
      <c r="U2131" s="3">
        <v>1.75</v>
      </c>
      <c r="V2131" s="4">
        <f>IFERROR(Homes[[#This Row],[sqft_above]]+Homes[[#This Row],[sqft_basement]]," ")</f>
        <v>2160</v>
      </c>
      <c r="W2131" s="4">
        <v>4333</v>
      </c>
      <c r="X2131">
        <v>0</v>
      </c>
      <c r="Y2131">
        <v>0</v>
      </c>
      <c r="Z2131">
        <v>4</v>
      </c>
      <c r="AA2131" s="4">
        <v>1260</v>
      </c>
      <c r="AB2131" s="4">
        <v>900</v>
      </c>
      <c r="AC2131">
        <v>1942</v>
      </c>
      <c r="AD2131" t="s">
        <v>2258</v>
      </c>
      <c r="AE2131" t="s">
        <v>49</v>
      </c>
      <c r="AF2131" t="s">
        <v>204</v>
      </c>
    </row>
    <row r="2132" spans="1:32">
      <c r="A2132" t="str">
        <f>PROPER(TRIM(Homes[[#This Row],[street]]))</f>
        <v>5421-5499 52Nd Terrace S</v>
      </c>
      <c r="B2132" t="str">
        <f>PROPER(TRIM(Homes[[#This Row],[city]]))</f>
        <v>Seattle</v>
      </c>
      <c r="C2132" t="str">
        <f>_xlfn.TEXTBEFORE(Homes[[#This Row],[statezip]]," ")</f>
        <v>WA</v>
      </c>
      <c r="D2132" s="6" t="str">
        <f>_xlfn.TEXTAFTER(Homes[[#This Row],[statezip]]," ")</f>
        <v>98118</v>
      </c>
      <c r="E2132" s="1">
        <v>450000</v>
      </c>
      <c r="F2132">
        <v>4</v>
      </c>
      <c r="G2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32" s="3" t="str">
        <f>Homes[[#This Row],[bedrooms]] &amp; " bd | " &amp; TEXT(Homes[[#This Row],[bathrooms]],"0.##") &amp; " ba"</f>
        <v>4 bd | 1. ba</v>
      </c>
      <c r="I2132" s="4">
        <v>2000</v>
      </c>
      <c r="J2132" s="1">
        <f>IFERROR(Homes[[#This Row],[price]]/Homes[[#This Row],[sqft_living]]," ")</f>
        <v>225</v>
      </c>
      <c r="K2132" s="4">
        <f>IFERROR(Homes[[#This Row],[sqft_lot]]/43560," ")</f>
        <v>0.10734618916437098</v>
      </c>
      <c r="L2132" t="str">
        <f>IF(Homes[[#This Row],[waterfront]]=1, "Yes","No")</f>
        <v>No</v>
      </c>
      <c r="M2132" s="4" t="str">
        <f>IF(Homes[[#This Row],[sqft_basement]]&gt;0, "Yes","No")</f>
        <v>Yes</v>
      </c>
      <c r="N2132" t="str">
        <f>CHOOSE(Homes[[#This Row],[view]]+1, "None","Fair","Good","Great","Excellent")</f>
        <v>None</v>
      </c>
      <c r="O2132" t="str">
        <f>CHOOSE(Homes[[#This Row],[condition]], "Poor","Fair","Average","Good","Excellent")</f>
        <v>Average</v>
      </c>
      <c r="P2132">
        <f ca="1">YEAR(TODAY())-Homes[[#This Row],[yr_built]]</f>
        <v>109</v>
      </c>
      <c r="Q2132">
        <v>1986</v>
      </c>
      <c r="R2132">
        <f ca="1">IF(Homes[[#This Row],[yr_renovated]]&gt;0, YEAR(TODAY())-Homes[[#This Row],[yr_renovated]], YEAR(TODAY())-Homes[[#This Row],[yr_built]])</f>
        <v>39</v>
      </c>
      <c r="S2132">
        <v>1.5</v>
      </c>
      <c r="T2132" s="2">
        <v>41795</v>
      </c>
      <c r="U2132" s="3">
        <v>1</v>
      </c>
      <c r="V2132" s="4">
        <f>IFERROR(Homes[[#This Row],[sqft_above]]+Homes[[#This Row],[sqft_basement]]," ")</f>
        <v>2000</v>
      </c>
      <c r="W2132" s="4">
        <v>4676</v>
      </c>
      <c r="X2132">
        <v>0</v>
      </c>
      <c r="Y2132">
        <v>0</v>
      </c>
      <c r="Z2132">
        <v>3</v>
      </c>
      <c r="AA2132" s="4">
        <v>1250</v>
      </c>
      <c r="AB2132" s="4">
        <v>750</v>
      </c>
      <c r="AC2132">
        <v>1916</v>
      </c>
      <c r="AD2132" t="s">
        <v>2259</v>
      </c>
      <c r="AE2132" t="s">
        <v>49</v>
      </c>
      <c r="AF2132" t="s">
        <v>229</v>
      </c>
    </row>
    <row r="2133" spans="1:32">
      <c r="A2133" t="str">
        <f>PROPER(TRIM(Homes[[#This Row],[street]]))</f>
        <v>5516 2Nd Ave Nw</v>
      </c>
      <c r="B2133" t="str">
        <f>PROPER(TRIM(Homes[[#This Row],[city]]))</f>
        <v>Seattle</v>
      </c>
      <c r="C2133" t="str">
        <f>_xlfn.TEXTBEFORE(Homes[[#This Row],[statezip]]," ")</f>
        <v>WA</v>
      </c>
      <c r="D2133" s="6" t="str">
        <f>_xlfn.TEXTAFTER(Homes[[#This Row],[statezip]]," ")</f>
        <v>98107</v>
      </c>
      <c r="E2133" s="1">
        <v>450000</v>
      </c>
      <c r="F2133">
        <v>2</v>
      </c>
      <c r="G2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33" s="3" t="str">
        <f>Homes[[#This Row],[bedrooms]] &amp; " bd | " &amp; TEXT(Homes[[#This Row],[bathrooms]],"0.##") &amp; " ba"</f>
        <v>2 bd | 1.75 ba</v>
      </c>
      <c r="I2133" s="4">
        <v>840</v>
      </c>
      <c r="J2133" s="1">
        <f>IFERROR(Homes[[#This Row],[price]]/Homes[[#This Row],[sqft_living]]," ")</f>
        <v>535.71428571428567</v>
      </c>
      <c r="K2133" s="4">
        <f>IFERROR(Homes[[#This Row],[sqft_lot]]/43560," ")</f>
        <v>7.6675849403122137E-2</v>
      </c>
      <c r="L2133" t="str">
        <f>IF(Homes[[#This Row],[waterfront]]=1, "Yes","No")</f>
        <v>No</v>
      </c>
      <c r="M2133" s="4" t="str">
        <f>IF(Homes[[#This Row],[sqft_basement]]&gt;0, "Yes","No")</f>
        <v>Yes</v>
      </c>
      <c r="N2133" t="str">
        <f>CHOOSE(Homes[[#This Row],[view]]+1, "None","Fair","Good","Great","Excellent")</f>
        <v>None</v>
      </c>
      <c r="O2133" t="str">
        <f>CHOOSE(Homes[[#This Row],[condition]], "Poor","Fair","Average","Good","Excellent")</f>
        <v>Average</v>
      </c>
      <c r="P2133">
        <f ca="1">YEAR(TODAY())-Homes[[#This Row],[yr_built]]</f>
        <v>113</v>
      </c>
      <c r="Q2133">
        <v>1994</v>
      </c>
      <c r="R2133">
        <f ca="1">IF(Homes[[#This Row],[yr_renovated]]&gt;0, YEAR(TODAY())-Homes[[#This Row],[yr_renovated]], YEAR(TODAY())-Homes[[#This Row],[yr_built]])</f>
        <v>31</v>
      </c>
      <c r="S2133">
        <v>1</v>
      </c>
      <c r="T2133" s="2">
        <v>41816</v>
      </c>
      <c r="U2133" s="3">
        <v>1.75</v>
      </c>
      <c r="V2133" s="4">
        <f>IFERROR(Homes[[#This Row],[sqft_above]]+Homes[[#This Row],[sqft_basement]]," ")</f>
        <v>840</v>
      </c>
      <c r="W2133" s="4">
        <v>3340</v>
      </c>
      <c r="X2133">
        <v>0</v>
      </c>
      <c r="Y2133">
        <v>0</v>
      </c>
      <c r="Z2133">
        <v>3</v>
      </c>
      <c r="AA2133" s="4">
        <v>700</v>
      </c>
      <c r="AB2133" s="4">
        <v>140</v>
      </c>
      <c r="AC2133">
        <v>1912</v>
      </c>
      <c r="AD2133" t="s">
        <v>2260</v>
      </c>
      <c r="AE2133" t="s">
        <v>49</v>
      </c>
      <c r="AF2133" t="s">
        <v>62</v>
      </c>
    </row>
    <row r="2134" spans="1:32">
      <c r="A2134" t="str">
        <f>PROPER(TRIM(Homes[[#This Row],[street]]))</f>
        <v>3026 37Th Ave Sw</v>
      </c>
      <c r="B2134" t="str">
        <f>PROPER(TRIM(Homes[[#This Row],[city]]))</f>
        <v>Seattle</v>
      </c>
      <c r="C2134" t="str">
        <f>_xlfn.TEXTBEFORE(Homes[[#This Row],[statezip]]," ")</f>
        <v>WA</v>
      </c>
      <c r="D2134" s="6" t="str">
        <f>_xlfn.TEXTAFTER(Homes[[#This Row],[statezip]]," ")</f>
        <v>98126</v>
      </c>
      <c r="E2134" s="1">
        <v>450000</v>
      </c>
      <c r="F2134">
        <v>2</v>
      </c>
      <c r="G2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34" s="3" t="str">
        <f>Homes[[#This Row],[bedrooms]] &amp; " bd | " &amp; TEXT(Homes[[#This Row],[bathrooms]],"0.##") &amp; " ba"</f>
        <v>2 bd | 1. ba</v>
      </c>
      <c r="I2134" s="4">
        <v>1200</v>
      </c>
      <c r="J2134" s="1">
        <f>IFERROR(Homes[[#This Row],[price]]/Homes[[#This Row],[sqft_living]]," ")</f>
        <v>375</v>
      </c>
      <c r="K2134" s="4">
        <f>IFERROR(Homes[[#This Row],[sqft_lot]]/43560," ")</f>
        <v>9.1827364554637275E-2</v>
      </c>
      <c r="L2134" t="str">
        <f>IF(Homes[[#This Row],[waterfront]]=1, "Yes","No")</f>
        <v>No</v>
      </c>
      <c r="M2134" s="4" t="str">
        <f>IF(Homes[[#This Row],[sqft_basement]]&gt;0, "Yes","No")</f>
        <v>Yes</v>
      </c>
      <c r="N2134" t="str">
        <f>CHOOSE(Homes[[#This Row],[view]]+1, "None","Fair","Good","Great","Excellent")</f>
        <v>None</v>
      </c>
      <c r="O2134" t="str">
        <f>CHOOSE(Homes[[#This Row],[condition]], "Poor","Fair","Average","Good","Excellent")</f>
        <v>Average</v>
      </c>
      <c r="P2134">
        <f ca="1">YEAR(TODAY())-Homes[[#This Row],[yr_built]]</f>
        <v>85</v>
      </c>
      <c r="Q2134">
        <v>1996</v>
      </c>
      <c r="R2134">
        <f ca="1">IF(Homes[[#This Row],[yr_renovated]]&gt;0, YEAR(TODAY())-Homes[[#This Row],[yr_renovated]], YEAR(TODAY())-Homes[[#This Row],[yr_built]])</f>
        <v>29</v>
      </c>
      <c r="S2134">
        <v>1</v>
      </c>
      <c r="T2134" s="2">
        <v>41780</v>
      </c>
      <c r="U2134" s="3">
        <v>1</v>
      </c>
      <c r="V2134" s="4">
        <f>IFERROR(Homes[[#This Row],[sqft_above]]+Homes[[#This Row],[sqft_basement]]," ")</f>
        <v>1200</v>
      </c>
      <c r="W2134" s="4">
        <v>4000</v>
      </c>
      <c r="X2134">
        <v>0</v>
      </c>
      <c r="Y2134">
        <v>0</v>
      </c>
      <c r="Z2134">
        <v>3</v>
      </c>
      <c r="AA2134" s="4">
        <v>1070</v>
      </c>
      <c r="AB2134" s="4">
        <v>130</v>
      </c>
      <c r="AC2134">
        <v>1940</v>
      </c>
      <c r="AD2134" t="s">
        <v>2261</v>
      </c>
      <c r="AE2134" t="s">
        <v>49</v>
      </c>
      <c r="AF2134" t="s">
        <v>434</v>
      </c>
    </row>
    <row r="2135" spans="1:32">
      <c r="A2135" t="str">
        <f>PROPER(TRIM(Homes[[#This Row],[street]]))</f>
        <v>12016 23Rd Ave Ne</v>
      </c>
      <c r="B2135" t="str">
        <f>PROPER(TRIM(Homes[[#This Row],[city]]))</f>
        <v>Seattle</v>
      </c>
      <c r="C2135" t="str">
        <f>_xlfn.TEXTBEFORE(Homes[[#This Row],[statezip]]," ")</f>
        <v>WA</v>
      </c>
      <c r="D2135" s="6" t="str">
        <f>_xlfn.TEXTAFTER(Homes[[#This Row],[statezip]]," ")</f>
        <v>98125</v>
      </c>
      <c r="E2135" s="1">
        <v>450000</v>
      </c>
      <c r="F2135">
        <v>3</v>
      </c>
      <c r="G2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35" s="3" t="str">
        <f>Homes[[#This Row],[bedrooms]] &amp; " bd | " &amp; TEXT(Homes[[#This Row],[bathrooms]],"0.##") &amp; " ba"</f>
        <v>3 bd | 1.75 ba</v>
      </c>
      <c r="I2135" s="4">
        <v>1640</v>
      </c>
      <c r="J2135" s="1">
        <f>IFERROR(Homes[[#This Row],[price]]/Homes[[#This Row],[sqft_living]]," ")</f>
        <v>274.39024390243901</v>
      </c>
      <c r="K2135" s="4">
        <f>IFERROR(Homes[[#This Row],[sqft_lot]]/43560," ")</f>
        <v>0.30991735537190085</v>
      </c>
      <c r="L2135" t="str">
        <f>IF(Homes[[#This Row],[waterfront]]=1, "Yes","No")</f>
        <v>No</v>
      </c>
      <c r="M2135" s="4" t="str">
        <f>IF(Homes[[#This Row],[sqft_basement]]&gt;0, "Yes","No")</f>
        <v>Yes</v>
      </c>
      <c r="N2135" t="str">
        <f>CHOOSE(Homes[[#This Row],[view]]+1, "None","Fair","Good","Great","Excellent")</f>
        <v>None</v>
      </c>
      <c r="O2135" t="str">
        <f>CHOOSE(Homes[[#This Row],[condition]], "Poor","Fair","Average","Good","Excellent")</f>
        <v>Average</v>
      </c>
      <c r="P2135">
        <f ca="1">YEAR(TODAY())-Homes[[#This Row],[yr_built]]</f>
        <v>85</v>
      </c>
      <c r="Q2135">
        <v>1996</v>
      </c>
      <c r="R2135">
        <f ca="1">IF(Homes[[#This Row],[yr_renovated]]&gt;0, YEAR(TODAY())-Homes[[#This Row],[yr_renovated]], YEAR(TODAY())-Homes[[#This Row],[yr_built]])</f>
        <v>29</v>
      </c>
      <c r="S2135">
        <v>1</v>
      </c>
      <c r="T2135" s="2">
        <v>41799</v>
      </c>
      <c r="U2135" s="3">
        <v>1.75</v>
      </c>
      <c r="V2135" s="4">
        <f>IFERROR(Homes[[#This Row],[sqft_above]]+Homes[[#This Row],[sqft_basement]]," ")</f>
        <v>1640</v>
      </c>
      <c r="W2135" s="4">
        <v>13500</v>
      </c>
      <c r="X2135">
        <v>0</v>
      </c>
      <c r="Y2135">
        <v>0</v>
      </c>
      <c r="Z2135">
        <v>3</v>
      </c>
      <c r="AA2135" s="4">
        <v>1110</v>
      </c>
      <c r="AB2135" s="4">
        <v>530</v>
      </c>
      <c r="AC2135">
        <v>1940</v>
      </c>
      <c r="AD2135" t="s">
        <v>2262</v>
      </c>
      <c r="AE2135" t="s">
        <v>49</v>
      </c>
      <c r="AF2135" t="s">
        <v>150</v>
      </c>
    </row>
    <row r="2136" spans="1:32">
      <c r="A2136" t="str">
        <f>PROPER(TRIM(Homes[[#This Row],[street]]))</f>
        <v>3920 42Nd Ave Sw</v>
      </c>
      <c r="B2136" t="str">
        <f>PROPER(TRIM(Homes[[#This Row],[city]]))</f>
        <v>Seattle</v>
      </c>
      <c r="C2136" t="str">
        <f>_xlfn.TEXTBEFORE(Homes[[#This Row],[statezip]]," ")</f>
        <v>WA</v>
      </c>
      <c r="D2136" s="6" t="str">
        <f>_xlfn.TEXTAFTER(Homes[[#This Row],[statezip]]," ")</f>
        <v>98116</v>
      </c>
      <c r="E2136" s="1">
        <v>450000</v>
      </c>
      <c r="F2136">
        <v>3</v>
      </c>
      <c r="G2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36" s="3" t="str">
        <f>Homes[[#This Row],[bedrooms]] &amp; " bd | " &amp; TEXT(Homes[[#This Row],[bathrooms]],"0.##") &amp; " ba"</f>
        <v>3 bd | 1. ba</v>
      </c>
      <c r="I2136" s="4">
        <v>1100</v>
      </c>
      <c r="J2136" s="1">
        <f>IFERROR(Homes[[#This Row],[price]]/Homes[[#This Row],[sqft_living]]," ")</f>
        <v>409.09090909090907</v>
      </c>
      <c r="K2136" s="4">
        <f>IFERROR(Homes[[#This Row],[sqft_lot]]/43560," ")</f>
        <v>0.10560146923783287</v>
      </c>
      <c r="L2136" t="str">
        <f>IF(Homes[[#This Row],[waterfront]]=1, "Yes","No")</f>
        <v>No</v>
      </c>
      <c r="M2136" s="4" t="str">
        <f>IF(Homes[[#This Row],[sqft_basement]]&gt;0, "Yes","No")</f>
        <v>No</v>
      </c>
      <c r="N2136" t="str">
        <f>CHOOSE(Homes[[#This Row],[view]]+1, "None","Fair","Good","Great","Excellent")</f>
        <v>None</v>
      </c>
      <c r="O2136" t="str">
        <f>CHOOSE(Homes[[#This Row],[condition]], "Poor","Fair","Average","Good","Excellent")</f>
        <v>Average</v>
      </c>
      <c r="P2136">
        <f ca="1">YEAR(TODAY())-Homes[[#This Row],[yr_built]]</f>
        <v>108</v>
      </c>
      <c r="Q2136">
        <v>2009</v>
      </c>
      <c r="R2136">
        <f ca="1">IF(Homes[[#This Row],[yr_renovated]]&gt;0, YEAR(TODAY())-Homes[[#This Row],[yr_renovated]], YEAR(TODAY())-Homes[[#This Row],[yr_built]])</f>
        <v>16</v>
      </c>
      <c r="S2136">
        <v>1</v>
      </c>
      <c r="T2136" s="2">
        <v>41787</v>
      </c>
      <c r="U2136" s="3">
        <v>1</v>
      </c>
      <c r="V2136" s="4">
        <f>IFERROR(Homes[[#This Row],[sqft_above]]+Homes[[#This Row],[sqft_basement]]," ")</f>
        <v>1100</v>
      </c>
      <c r="W2136" s="4">
        <v>4600</v>
      </c>
      <c r="X2136">
        <v>0</v>
      </c>
      <c r="Y2136">
        <v>0</v>
      </c>
      <c r="Z2136">
        <v>3</v>
      </c>
      <c r="AA2136" s="4">
        <v>1100</v>
      </c>
      <c r="AB2136" s="4">
        <v>0</v>
      </c>
      <c r="AC2136">
        <v>1917</v>
      </c>
      <c r="AD2136" t="s">
        <v>2263</v>
      </c>
      <c r="AE2136" t="s">
        <v>49</v>
      </c>
      <c r="AF2136" t="s">
        <v>192</v>
      </c>
    </row>
    <row r="2137" spans="1:32">
      <c r="A2137" t="str">
        <f>PROPER(TRIM(Homes[[#This Row],[street]]))</f>
        <v>8012 Wallingford Ave N</v>
      </c>
      <c r="B2137" t="str">
        <f>PROPER(TRIM(Homes[[#This Row],[city]]))</f>
        <v>Seattle</v>
      </c>
      <c r="C2137" t="str">
        <f>_xlfn.TEXTBEFORE(Homes[[#This Row],[statezip]]," ")</f>
        <v>WA</v>
      </c>
      <c r="D2137" s="6" t="str">
        <f>_xlfn.TEXTAFTER(Homes[[#This Row],[statezip]]," ")</f>
        <v>98103</v>
      </c>
      <c r="E2137" s="1">
        <v>450000</v>
      </c>
      <c r="F2137">
        <v>3</v>
      </c>
      <c r="G2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37" s="3" t="str">
        <f>Homes[[#This Row],[bedrooms]] &amp; " bd | " &amp; TEXT(Homes[[#This Row],[bathrooms]],"0.##") &amp; " ba"</f>
        <v>3 bd | 2. ba</v>
      </c>
      <c r="I2137" s="4">
        <v>1430</v>
      </c>
      <c r="J2137" s="1">
        <f>IFERROR(Homes[[#This Row],[price]]/Homes[[#This Row],[sqft_living]]," ")</f>
        <v>314.68531468531467</v>
      </c>
      <c r="K2137" s="4">
        <f>IFERROR(Homes[[#This Row],[sqft_lot]]/43560," ")</f>
        <v>7.9889807162534437E-2</v>
      </c>
      <c r="L2137" t="str">
        <f>IF(Homes[[#This Row],[waterfront]]=1, "Yes","No")</f>
        <v>No</v>
      </c>
      <c r="M2137" s="4" t="str">
        <f>IF(Homes[[#This Row],[sqft_basement]]&gt;0, "Yes","No")</f>
        <v>Yes</v>
      </c>
      <c r="N2137" t="str">
        <f>CHOOSE(Homes[[#This Row],[view]]+1, "None","Fair","Good","Great","Excellent")</f>
        <v>None</v>
      </c>
      <c r="O2137" t="str">
        <f>CHOOSE(Homes[[#This Row],[condition]], "Poor","Fair","Average","Good","Excellent")</f>
        <v>Average</v>
      </c>
      <c r="P2137">
        <f ca="1">YEAR(TODAY())-Homes[[#This Row],[yr_built]]</f>
        <v>78</v>
      </c>
      <c r="Q2137">
        <v>2012</v>
      </c>
      <c r="R2137">
        <f ca="1">IF(Homes[[#This Row],[yr_renovated]]&gt;0, YEAR(TODAY())-Homes[[#This Row],[yr_renovated]], YEAR(TODAY())-Homes[[#This Row],[yr_built]])</f>
        <v>13</v>
      </c>
      <c r="S2137">
        <v>1</v>
      </c>
      <c r="T2137" s="2">
        <v>41810</v>
      </c>
      <c r="U2137" s="3">
        <v>2</v>
      </c>
      <c r="V2137" s="4">
        <f>IFERROR(Homes[[#This Row],[sqft_above]]+Homes[[#This Row],[sqft_basement]]," ")</f>
        <v>1430</v>
      </c>
      <c r="W2137" s="4">
        <v>3480</v>
      </c>
      <c r="X2137">
        <v>0</v>
      </c>
      <c r="Y2137">
        <v>0</v>
      </c>
      <c r="Z2137">
        <v>3</v>
      </c>
      <c r="AA2137" s="4">
        <v>980</v>
      </c>
      <c r="AB2137" s="4">
        <v>450</v>
      </c>
      <c r="AC2137">
        <v>1947</v>
      </c>
      <c r="AD2137" t="s">
        <v>2264</v>
      </c>
      <c r="AE2137" t="s">
        <v>49</v>
      </c>
      <c r="AF2137" t="s">
        <v>172</v>
      </c>
    </row>
    <row r="2138" spans="1:32">
      <c r="A2138" t="str">
        <f>PROPER(TRIM(Homes[[#This Row],[street]]))</f>
        <v>21533 Ne Woodinville Duvall Rd</v>
      </c>
      <c r="B2138" t="str">
        <f>PROPER(TRIM(Homes[[#This Row],[city]]))</f>
        <v>Woodinville</v>
      </c>
      <c r="C2138" t="str">
        <f>_xlfn.TEXTBEFORE(Homes[[#This Row],[statezip]]," ")</f>
        <v>WA</v>
      </c>
      <c r="D2138" s="6" t="str">
        <f>_xlfn.TEXTAFTER(Homes[[#This Row],[statezip]]," ")</f>
        <v>98077</v>
      </c>
      <c r="E2138" s="1">
        <v>450000</v>
      </c>
      <c r="F2138">
        <v>3</v>
      </c>
      <c r="G2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38" s="3" t="str">
        <f>Homes[[#This Row],[bedrooms]] &amp; " bd | " &amp; TEXT(Homes[[#This Row],[bathrooms]],"0.##") &amp; " ba"</f>
        <v>3 bd | 1.5 ba</v>
      </c>
      <c r="I2138" s="4">
        <v>2060</v>
      </c>
      <c r="J2138" s="1">
        <f>IFERROR(Homes[[#This Row],[price]]/Homes[[#This Row],[sqft_living]]," ")</f>
        <v>218.44660194174756</v>
      </c>
      <c r="K2138" s="4">
        <f>IFERROR(Homes[[#This Row],[sqft_lot]]/43560," ")</f>
        <v>1.0299816345270891</v>
      </c>
      <c r="L2138" t="str">
        <f>IF(Homes[[#This Row],[waterfront]]=1, "Yes","No")</f>
        <v>No</v>
      </c>
      <c r="M2138" s="4" t="str">
        <f>IF(Homes[[#This Row],[sqft_basement]]&gt;0, "Yes","No")</f>
        <v>No</v>
      </c>
      <c r="N2138" t="str">
        <f>CHOOSE(Homes[[#This Row],[view]]+1, "None","Fair","Good","Great","Excellent")</f>
        <v>None</v>
      </c>
      <c r="O2138" t="str">
        <f>CHOOSE(Homes[[#This Row],[condition]], "Poor","Fair","Average","Good","Excellent")</f>
        <v>Average</v>
      </c>
      <c r="P2138">
        <f ca="1">YEAR(TODAY())-Homes[[#This Row],[yr_built]]</f>
        <v>72</v>
      </c>
      <c r="Q2138">
        <v>0</v>
      </c>
      <c r="R2138">
        <f ca="1">IF(Homes[[#This Row],[yr_renovated]]&gt;0, YEAR(TODAY())-Homes[[#This Row],[yr_renovated]], YEAR(TODAY())-Homes[[#This Row],[yr_built]])</f>
        <v>72</v>
      </c>
      <c r="S2138">
        <v>1</v>
      </c>
      <c r="T2138" s="2">
        <v>41779</v>
      </c>
      <c r="U2138" s="3">
        <v>1.5</v>
      </c>
      <c r="V2138" s="4">
        <f>IFERROR(Homes[[#This Row],[sqft_above]]+Homes[[#This Row],[sqft_basement]]," ")</f>
        <v>2060</v>
      </c>
      <c r="W2138" s="4">
        <v>44866</v>
      </c>
      <c r="X2138">
        <v>0</v>
      </c>
      <c r="Y2138">
        <v>0</v>
      </c>
      <c r="Z2138">
        <v>3</v>
      </c>
      <c r="AA2138" s="4">
        <v>2060</v>
      </c>
      <c r="AB2138" s="4">
        <v>0</v>
      </c>
      <c r="AC2138">
        <v>1953</v>
      </c>
      <c r="AD2138" t="s">
        <v>2265</v>
      </c>
      <c r="AE2138" t="s">
        <v>120</v>
      </c>
      <c r="AF2138" t="s">
        <v>121</v>
      </c>
    </row>
    <row r="2139" spans="1:32">
      <c r="A2139" t="str">
        <f>PROPER(TRIM(Homes[[#This Row],[street]]))</f>
        <v>13800 453Rd Ave Se</v>
      </c>
      <c r="B2139" t="str">
        <f>PROPER(TRIM(Homes[[#This Row],[city]]))</f>
        <v>North Bend</v>
      </c>
      <c r="C2139" t="str">
        <f>_xlfn.TEXTBEFORE(Homes[[#This Row],[statezip]]," ")</f>
        <v>WA</v>
      </c>
      <c r="D2139" s="6" t="str">
        <f>_xlfn.TEXTAFTER(Homes[[#This Row],[statezip]]," ")</f>
        <v>98045</v>
      </c>
      <c r="E2139" s="1">
        <v>449990</v>
      </c>
      <c r="F2139">
        <v>4</v>
      </c>
      <c r="G2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39" s="3" t="str">
        <f>Homes[[#This Row],[bedrooms]] &amp; " bd | " &amp; TEXT(Homes[[#This Row],[bathrooms]],"0.##") &amp; " ba"</f>
        <v>4 bd | 2.5 ba</v>
      </c>
      <c r="I2139" s="4">
        <v>2680</v>
      </c>
      <c r="J2139" s="1">
        <f>IFERROR(Homes[[#This Row],[price]]/Homes[[#This Row],[sqft_living]]," ")</f>
        <v>167.90671641791045</v>
      </c>
      <c r="K2139" s="4">
        <f>IFERROR(Homes[[#This Row],[sqft_lot]]/43560," ")</f>
        <v>0.12715794306703398</v>
      </c>
      <c r="L2139" t="str">
        <f>IF(Homes[[#This Row],[waterfront]]=1, "Yes","No")</f>
        <v>No</v>
      </c>
      <c r="M2139" s="4" t="str">
        <f>IF(Homes[[#This Row],[sqft_basement]]&gt;0, "Yes","No")</f>
        <v>No</v>
      </c>
      <c r="N2139" t="str">
        <f>CHOOSE(Homes[[#This Row],[view]]+1, "None","Fair","Good","Great","Excellent")</f>
        <v>None</v>
      </c>
      <c r="O2139" t="str">
        <f>CHOOSE(Homes[[#This Row],[condition]], "Poor","Fair","Average","Good","Excellent")</f>
        <v>Average</v>
      </c>
      <c r="P2139">
        <f ca="1">YEAR(TODAY())-Homes[[#This Row],[yr_built]]</f>
        <v>12</v>
      </c>
      <c r="Q2139">
        <v>1923</v>
      </c>
      <c r="R2139">
        <f ca="1">IF(Homes[[#This Row],[yr_renovated]]&gt;0, YEAR(TODAY())-Homes[[#This Row],[yr_renovated]], YEAR(TODAY())-Homes[[#This Row],[yr_built]])</f>
        <v>102</v>
      </c>
      <c r="S2139">
        <v>2</v>
      </c>
      <c r="T2139" s="2">
        <v>41828</v>
      </c>
      <c r="U2139" s="3">
        <v>2.5</v>
      </c>
      <c r="V2139" s="4">
        <f>IFERROR(Homes[[#This Row],[sqft_above]]+Homes[[#This Row],[sqft_basement]]," ")</f>
        <v>2680</v>
      </c>
      <c r="W2139" s="4">
        <v>5539</v>
      </c>
      <c r="X2139">
        <v>0</v>
      </c>
      <c r="Y2139">
        <v>0</v>
      </c>
      <c r="Z2139">
        <v>3</v>
      </c>
      <c r="AA2139" s="4">
        <v>2680</v>
      </c>
      <c r="AB2139" s="4">
        <v>0</v>
      </c>
      <c r="AC2139">
        <v>2013</v>
      </c>
      <c r="AD2139" t="s">
        <v>2266</v>
      </c>
      <c r="AE2139" t="s">
        <v>624</v>
      </c>
      <c r="AF2139" t="s">
        <v>625</v>
      </c>
    </row>
    <row r="2140" spans="1:32">
      <c r="A2140" t="str">
        <f>PROPER(TRIM(Homes[[#This Row],[street]]))</f>
        <v>7546 Ne 204Th Pl</v>
      </c>
      <c r="B2140" t="str">
        <f>PROPER(TRIM(Homes[[#This Row],[city]]))</f>
        <v>Kenmore</v>
      </c>
      <c r="C2140" t="str">
        <f>_xlfn.TEXTBEFORE(Homes[[#This Row],[statezip]]," ")</f>
        <v>WA</v>
      </c>
      <c r="D2140" s="6" t="str">
        <f>_xlfn.TEXTAFTER(Homes[[#This Row],[statezip]]," ")</f>
        <v>98028</v>
      </c>
      <c r="E2140" s="1">
        <v>449950</v>
      </c>
      <c r="F2140">
        <v>3</v>
      </c>
      <c r="G2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0" s="3" t="str">
        <f>Homes[[#This Row],[bedrooms]] &amp; " bd | " &amp; TEXT(Homes[[#This Row],[bathrooms]],"0.##") &amp; " ba"</f>
        <v>3 bd | 2.5 ba</v>
      </c>
      <c r="I2140" s="4">
        <v>2170</v>
      </c>
      <c r="J2140" s="1">
        <f>IFERROR(Homes[[#This Row],[price]]/Homes[[#This Row],[sqft_living]]," ")</f>
        <v>207.35023041474653</v>
      </c>
      <c r="K2140" s="4">
        <f>IFERROR(Homes[[#This Row],[sqft_lot]]/43560," ")</f>
        <v>0.11276400367309458</v>
      </c>
      <c r="L2140" t="str">
        <f>IF(Homes[[#This Row],[waterfront]]=1, "Yes","No")</f>
        <v>No</v>
      </c>
      <c r="M2140" s="4" t="str">
        <f>IF(Homes[[#This Row],[sqft_basement]]&gt;0, "Yes","No")</f>
        <v>No</v>
      </c>
      <c r="N2140" t="str">
        <f>CHOOSE(Homes[[#This Row],[view]]+1, "None","Fair","Good","Great","Excellent")</f>
        <v>None</v>
      </c>
      <c r="O2140" t="str">
        <f>CHOOSE(Homes[[#This Row],[condition]], "Poor","Fair","Average","Good","Excellent")</f>
        <v>Average</v>
      </c>
      <c r="P2140">
        <f ca="1">YEAR(TODAY())-Homes[[#This Row],[yr_built]]</f>
        <v>22</v>
      </c>
      <c r="Q2140">
        <v>0</v>
      </c>
      <c r="R2140">
        <f ca="1">IF(Homes[[#This Row],[yr_renovated]]&gt;0, YEAR(TODAY())-Homes[[#This Row],[yr_renovated]], YEAR(TODAY())-Homes[[#This Row],[yr_built]])</f>
        <v>22</v>
      </c>
      <c r="S2140">
        <v>2</v>
      </c>
      <c r="T2140" s="2">
        <v>41795</v>
      </c>
      <c r="U2140" s="3">
        <v>2.5</v>
      </c>
      <c r="V2140" s="4">
        <f>IFERROR(Homes[[#This Row],[sqft_above]]+Homes[[#This Row],[sqft_basement]]," ")</f>
        <v>2170</v>
      </c>
      <c r="W2140" s="4">
        <v>4912</v>
      </c>
      <c r="X2140">
        <v>0</v>
      </c>
      <c r="Y2140">
        <v>0</v>
      </c>
      <c r="Z2140">
        <v>3</v>
      </c>
      <c r="AA2140" s="4">
        <v>2170</v>
      </c>
      <c r="AB2140" s="4">
        <v>0</v>
      </c>
      <c r="AC2140">
        <v>2003</v>
      </c>
      <c r="AD2140" t="s">
        <v>2267</v>
      </c>
      <c r="AE2140" t="s">
        <v>329</v>
      </c>
      <c r="AF2140" t="s">
        <v>330</v>
      </c>
    </row>
    <row r="2141" spans="1:32">
      <c r="A2141" t="str">
        <f>PROPER(TRIM(Homes[[#This Row],[street]]))</f>
        <v>828 Ne 83Rd St</v>
      </c>
      <c r="B2141" t="str">
        <f>PROPER(TRIM(Homes[[#This Row],[city]]))</f>
        <v>Seattle</v>
      </c>
      <c r="C2141" t="str">
        <f>_xlfn.TEXTBEFORE(Homes[[#This Row],[statezip]]," ")</f>
        <v>WA</v>
      </c>
      <c r="D2141" s="6" t="str">
        <f>_xlfn.TEXTAFTER(Homes[[#This Row],[statezip]]," ")</f>
        <v>98115</v>
      </c>
      <c r="E2141" s="1">
        <v>449950</v>
      </c>
      <c r="F2141">
        <v>3</v>
      </c>
      <c r="G2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41" s="3" t="str">
        <f>Homes[[#This Row],[bedrooms]] &amp; " bd | " &amp; TEXT(Homes[[#This Row],[bathrooms]],"0.##") &amp; " ba"</f>
        <v>3 bd | 2. ba</v>
      </c>
      <c r="I2141" s="4">
        <v>1560</v>
      </c>
      <c r="J2141" s="1">
        <f>IFERROR(Homes[[#This Row],[price]]/Homes[[#This Row],[sqft_living]]," ")</f>
        <v>288.42948717948718</v>
      </c>
      <c r="K2141" s="4">
        <f>IFERROR(Homes[[#This Row],[sqft_lot]]/43560," ")</f>
        <v>9.366391184573003E-2</v>
      </c>
      <c r="L2141" t="str">
        <f>IF(Homes[[#This Row],[waterfront]]=1, "Yes","No")</f>
        <v>No</v>
      </c>
      <c r="M2141" s="4" t="str">
        <f>IF(Homes[[#This Row],[sqft_basement]]&gt;0, "Yes","No")</f>
        <v>No</v>
      </c>
      <c r="N2141" t="str">
        <f>CHOOSE(Homes[[#This Row],[view]]+1, "None","Fair","Good","Great","Excellent")</f>
        <v>None</v>
      </c>
      <c r="O2141" t="str">
        <f>CHOOSE(Homes[[#This Row],[condition]], "Poor","Fair","Average","Good","Excellent")</f>
        <v>Average</v>
      </c>
      <c r="P2141">
        <f ca="1">YEAR(TODAY())-Homes[[#This Row],[yr_built]]</f>
        <v>102</v>
      </c>
      <c r="Q2141">
        <v>1982</v>
      </c>
      <c r="R2141">
        <f ca="1">IF(Homes[[#This Row],[yr_renovated]]&gt;0, YEAR(TODAY())-Homes[[#This Row],[yr_renovated]], YEAR(TODAY())-Homes[[#This Row],[yr_built]])</f>
        <v>43</v>
      </c>
      <c r="S2141">
        <v>2</v>
      </c>
      <c r="T2141" s="2">
        <v>41782</v>
      </c>
      <c r="U2141" s="3">
        <v>2</v>
      </c>
      <c r="V2141" s="4">
        <f>IFERROR(Homes[[#This Row],[sqft_above]]+Homes[[#This Row],[sqft_basement]]," ")</f>
        <v>1560</v>
      </c>
      <c r="W2141" s="4">
        <v>4080</v>
      </c>
      <c r="X2141">
        <v>0</v>
      </c>
      <c r="Y2141">
        <v>0</v>
      </c>
      <c r="Z2141">
        <v>3</v>
      </c>
      <c r="AA2141" s="4">
        <v>1560</v>
      </c>
      <c r="AB2141" s="4">
        <v>0</v>
      </c>
      <c r="AC2141">
        <v>1923</v>
      </c>
      <c r="AD2141" t="s">
        <v>2268</v>
      </c>
      <c r="AE2141" t="s">
        <v>49</v>
      </c>
      <c r="AF2141" t="s">
        <v>154</v>
      </c>
    </row>
    <row r="2142" spans="1:32">
      <c r="A2142" t="str">
        <f>PROPER(TRIM(Homes[[#This Row],[street]]))</f>
        <v>7206 Douglas Ave Se</v>
      </c>
      <c r="B2142" t="str">
        <f>PROPER(TRIM(Homes[[#This Row],[city]]))</f>
        <v>Snoqualmie</v>
      </c>
      <c r="C2142" t="str">
        <f>_xlfn.TEXTBEFORE(Homes[[#This Row],[statezip]]," ")</f>
        <v>WA</v>
      </c>
      <c r="D2142" s="6" t="str">
        <f>_xlfn.TEXTAFTER(Homes[[#This Row],[statezip]]," ")</f>
        <v>98065</v>
      </c>
      <c r="E2142" s="1">
        <v>449950</v>
      </c>
      <c r="F2142">
        <v>4</v>
      </c>
      <c r="G2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2" s="3" t="str">
        <f>Homes[[#This Row],[bedrooms]] &amp; " bd | " &amp; TEXT(Homes[[#This Row],[bathrooms]],"0.##") &amp; " ba"</f>
        <v>4 bd | 2.5 ba</v>
      </c>
      <c r="I2142" s="4">
        <v>2470</v>
      </c>
      <c r="J2142" s="1">
        <f>IFERROR(Homes[[#This Row],[price]]/Homes[[#This Row],[sqft_living]]," ")</f>
        <v>182.16599190283401</v>
      </c>
      <c r="K2142" s="4">
        <f>IFERROR(Homes[[#This Row],[sqft_lot]]/43560," ")</f>
        <v>8.748852157943067E-2</v>
      </c>
      <c r="L2142" t="str">
        <f>IF(Homes[[#This Row],[waterfront]]=1, "Yes","No")</f>
        <v>No</v>
      </c>
      <c r="M2142" s="4" t="str">
        <f>IF(Homes[[#This Row],[sqft_basement]]&gt;0, "Yes","No")</f>
        <v>No</v>
      </c>
      <c r="N2142" t="str">
        <f>CHOOSE(Homes[[#This Row],[view]]+1, "None","Fair","Good","Great","Excellent")</f>
        <v>None</v>
      </c>
      <c r="O2142" t="str">
        <f>CHOOSE(Homes[[#This Row],[condition]], "Poor","Fair","Average","Good","Excellent")</f>
        <v>Average</v>
      </c>
      <c r="P2142">
        <f ca="1">YEAR(TODAY())-Homes[[#This Row],[yr_built]]</f>
        <v>26</v>
      </c>
      <c r="Q2142">
        <v>0</v>
      </c>
      <c r="R2142">
        <f ca="1">IF(Homes[[#This Row],[yr_renovated]]&gt;0, YEAR(TODAY())-Homes[[#This Row],[yr_renovated]], YEAR(TODAY())-Homes[[#This Row],[yr_built]])</f>
        <v>26</v>
      </c>
      <c r="S2142">
        <v>2</v>
      </c>
      <c r="T2142" s="2">
        <v>41807</v>
      </c>
      <c r="U2142" s="3">
        <v>2.5</v>
      </c>
      <c r="V2142" s="4">
        <f>IFERROR(Homes[[#This Row],[sqft_above]]+Homes[[#This Row],[sqft_basement]]," ")</f>
        <v>2470</v>
      </c>
      <c r="W2142" s="4">
        <v>3811</v>
      </c>
      <c r="X2142">
        <v>0</v>
      </c>
      <c r="Y2142">
        <v>0</v>
      </c>
      <c r="Z2142">
        <v>3</v>
      </c>
      <c r="AA2142" s="4">
        <v>2470</v>
      </c>
      <c r="AB2142" s="4">
        <v>0</v>
      </c>
      <c r="AC2142">
        <v>1999</v>
      </c>
      <c r="AD2142" t="s">
        <v>2269</v>
      </c>
      <c r="AE2142" t="s">
        <v>313</v>
      </c>
      <c r="AF2142" t="s">
        <v>314</v>
      </c>
    </row>
    <row r="2143" spans="1:32">
      <c r="A2143" t="str">
        <f>PROPER(TRIM(Homes[[#This Row],[street]]))</f>
        <v>9413 Ne 137Th St</v>
      </c>
      <c r="B2143" t="str">
        <f>PROPER(TRIM(Homes[[#This Row],[city]]))</f>
        <v>Kirkland</v>
      </c>
      <c r="C2143" t="str">
        <f>_xlfn.TEXTBEFORE(Homes[[#This Row],[statezip]]," ")</f>
        <v>WA</v>
      </c>
      <c r="D2143" s="6" t="str">
        <f>_xlfn.TEXTAFTER(Homes[[#This Row],[statezip]]," ")</f>
        <v>98034</v>
      </c>
      <c r="E2143" s="1">
        <v>449500</v>
      </c>
      <c r="F2143">
        <v>3</v>
      </c>
      <c r="G2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43" s="3" t="str">
        <f>Homes[[#This Row],[bedrooms]] &amp; " bd | " &amp; TEXT(Homes[[#This Row],[bathrooms]],"0.##") &amp; " ba"</f>
        <v>3 bd | 2.25 ba</v>
      </c>
      <c r="I2143" s="4">
        <v>1780</v>
      </c>
      <c r="J2143" s="1">
        <f>IFERROR(Homes[[#This Row],[price]]/Homes[[#This Row],[sqft_living]]," ")</f>
        <v>252.52808988764045</v>
      </c>
      <c r="K2143" s="4">
        <f>IFERROR(Homes[[#This Row],[sqft_lot]]/43560," ")</f>
        <v>0.16712580348943984</v>
      </c>
      <c r="L2143" t="str">
        <f>IF(Homes[[#This Row],[waterfront]]=1, "Yes","No")</f>
        <v>No</v>
      </c>
      <c r="M2143" s="4" t="str">
        <f>IF(Homes[[#This Row],[sqft_basement]]&gt;0, "Yes","No")</f>
        <v>Yes</v>
      </c>
      <c r="N2143" t="str">
        <f>CHOOSE(Homes[[#This Row],[view]]+1, "None","Fair","Good","Great","Excellent")</f>
        <v>Good</v>
      </c>
      <c r="O2143" t="str">
        <f>CHOOSE(Homes[[#This Row],[condition]], "Poor","Fair","Average","Good","Excellent")</f>
        <v>Average</v>
      </c>
      <c r="P2143">
        <f ca="1">YEAR(TODAY())-Homes[[#This Row],[yr_built]]</f>
        <v>53</v>
      </c>
      <c r="Q2143">
        <v>2002</v>
      </c>
      <c r="R2143">
        <f ca="1">IF(Homes[[#This Row],[yr_renovated]]&gt;0, YEAR(TODAY())-Homes[[#This Row],[yr_renovated]], YEAR(TODAY())-Homes[[#This Row],[yr_built]])</f>
        <v>23</v>
      </c>
      <c r="S2143">
        <v>1</v>
      </c>
      <c r="T2143" s="2">
        <v>41813</v>
      </c>
      <c r="U2143" s="3">
        <v>2.25</v>
      </c>
      <c r="V2143" s="4">
        <f>IFERROR(Homes[[#This Row],[sqft_above]]+Homes[[#This Row],[sqft_basement]]," ")</f>
        <v>1780</v>
      </c>
      <c r="W2143" s="4">
        <v>7280</v>
      </c>
      <c r="X2143">
        <v>0</v>
      </c>
      <c r="Y2143">
        <v>2</v>
      </c>
      <c r="Z2143">
        <v>3</v>
      </c>
      <c r="AA2143" s="4">
        <v>1340</v>
      </c>
      <c r="AB2143" s="4">
        <v>440</v>
      </c>
      <c r="AC2143">
        <v>1972</v>
      </c>
      <c r="AD2143" t="s">
        <v>2270</v>
      </c>
      <c r="AE2143" t="s">
        <v>46</v>
      </c>
      <c r="AF2143" t="s">
        <v>47</v>
      </c>
    </row>
    <row r="2144" spans="1:32">
      <c r="A2144" t="str">
        <f>PROPER(TRIM(Homes[[#This Row],[street]]))</f>
        <v>12610 Ne 142Nd St</v>
      </c>
      <c r="B2144" t="str">
        <f>PROPER(TRIM(Homes[[#This Row],[city]]))</f>
        <v>Kirkland</v>
      </c>
      <c r="C2144" t="str">
        <f>_xlfn.TEXTBEFORE(Homes[[#This Row],[statezip]]," ")</f>
        <v>WA</v>
      </c>
      <c r="D2144" s="6" t="str">
        <f>_xlfn.TEXTAFTER(Homes[[#This Row],[statezip]]," ")</f>
        <v>98034</v>
      </c>
      <c r="E2144" s="1">
        <v>449500</v>
      </c>
      <c r="F2144">
        <v>5</v>
      </c>
      <c r="G2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44" s="3" t="str">
        <f>Homes[[#This Row],[bedrooms]] &amp; " bd | " &amp; TEXT(Homes[[#This Row],[bathrooms]],"0.##") &amp; " ba"</f>
        <v>5 bd | 2.75 ba</v>
      </c>
      <c r="I2144" s="4">
        <v>2040</v>
      </c>
      <c r="J2144" s="1">
        <f>IFERROR(Homes[[#This Row],[price]]/Homes[[#This Row],[sqft_living]]," ")</f>
        <v>220.34313725490196</v>
      </c>
      <c r="K2144" s="4">
        <f>IFERROR(Homes[[#This Row],[sqft_lot]]/43560," ")</f>
        <v>0.17190082644628099</v>
      </c>
      <c r="L2144" t="str">
        <f>IF(Homes[[#This Row],[waterfront]]=1, "Yes","No")</f>
        <v>No</v>
      </c>
      <c r="M2144" s="4" t="str">
        <f>IF(Homes[[#This Row],[sqft_basement]]&gt;0, "Yes","No")</f>
        <v>Yes</v>
      </c>
      <c r="N2144" t="str">
        <f>CHOOSE(Homes[[#This Row],[view]]+1, "None","Fair","Good","Great","Excellent")</f>
        <v>None</v>
      </c>
      <c r="O2144" t="str">
        <f>CHOOSE(Homes[[#This Row],[condition]], "Poor","Fair","Average","Good","Excellent")</f>
        <v>Good</v>
      </c>
      <c r="P2144">
        <f ca="1">YEAR(TODAY())-Homes[[#This Row],[yr_built]]</f>
        <v>56</v>
      </c>
      <c r="Q2144">
        <v>0</v>
      </c>
      <c r="R2144">
        <f ca="1">IF(Homes[[#This Row],[yr_renovated]]&gt;0, YEAR(TODAY())-Homes[[#This Row],[yr_renovated]], YEAR(TODAY())-Homes[[#This Row],[yr_built]])</f>
        <v>56</v>
      </c>
      <c r="S2144">
        <v>1</v>
      </c>
      <c r="T2144" s="2">
        <v>41793</v>
      </c>
      <c r="U2144" s="3">
        <v>2.75</v>
      </c>
      <c r="V2144" s="4">
        <f>IFERROR(Homes[[#This Row],[sqft_above]]+Homes[[#This Row],[sqft_basement]]," ")</f>
        <v>2040</v>
      </c>
      <c r="W2144" s="4">
        <v>7488</v>
      </c>
      <c r="X2144">
        <v>0</v>
      </c>
      <c r="Y2144">
        <v>0</v>
      </c>
      <c r="Z2144">
        <v>4</v>
      </c>
      <c r="AA2144" s="4">
        <v>1200</v>
      </c>
      <c r="AB2144" s="4">
        <v>840</v>
      </c>
      <c r="AC2144">
        <v>1969</v>
      </c>
      <c r="AD2144" t="s">
        <v>2271</v>
      </c>
      <c r="AE2144" t="s">
        <v>46</v>
      </c>
      <c r="AF2144" t="s">
        <v>47</v>
      </c>
    </row>
    <row r="2145" spans="1:32">
      <c r="A2145" t="str">
        <f>PROPER(TRIM(Homes[[#This Row],[street]]))</f>
        <v>19293 Stone Ave N</v>
      </c>
      <c r="B2145" t="str">
        <f>PROPER(TRIM(Homes[[#This Row],[city]]))</f>
        <v>Shoreline</v>
      </c>
      <c r="C2145" t="str">
        <f>_xlfn.TEXTBEFORE(Homes[[#This Row],[statezip]]," ")</f>
        <v>WA</v>
      </c>
      <c r="D2145" s="6" t="str">
        <f>_xlfn.TEXTAFTER(Homes[[#This Row],[statezip]]," ")</f>
        <v>98133</v>
      </c>
      <c r="E2145" s="1">
        <v>449500</v>
      </c>
      <c r="F2145">
        <v>3</v>
      </c>
      <c r="G2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45" s="3" t="str">
        <f>Homes[[#This Row],[bedrooms]] &amp; " bd | " &amp; TEXT(Homes[[#This Row],[bathrooms]],"0.##") &amp; " ba"</f>
        <v>3 bd | 2. ba</v>
      </c>
      <c r="I2145" s="4">
        <v>1770</v>
      </c>
      <c r="J2145" s="1">
        <f>IFERROR(Homes[[#This Row],[price]]/Homes[[#This Row],[sqft_living]]," ")</f>
        <v>253.954802259887</v>
      </c>
      <c r="K2145" s="4">
        <f>IFERROR(Homes[[#This Row],[sqft_lot]]/43560," ")</f>
        <v>0.1517447199265381</v>
      </c>
      <c r="L2145" t="str">
        <f>IF(Homes[[#This Row],[waterfront]]=1, "Yes","No")</f>
        <v>No</v>
      </c>
      <c r="M2145" s="4" t="str">
        <f>IF(Homes[[#This Row],[sqft_basement]]&gt;0, "Yes","No")</f>
        <v>Yes</v>
      </c>
      <c r="N2145" t="str">
        <f>CHOOSE(Homes[[#This Row],[view]]+1, "None","Fair","Good","Great","Excellent")</f>
        <v>None</v>
      </c>
      <c r="O2145" t="str">
        <f>CHOOSE(Homes[[#This Row],[condition]], "Poor","Fair","Average","Good","Excellent")</f>
        <v>Good</v>
      </c>
      <c r="P2145">
        <f ca="1">YEAR(TODAY())-Homes[[#This Row],[yr_built]]</f>
        <v>71</v>
      </c>
      <c r="Q2145">
        <v>1979</v>
      </c>
      <c r="R2145">
        <f ca="1">IF(Homes[[#This Row],[yr_renovated]]&gt;0, YEAR(TODAY())-Homes[[#This Row],[yr_renovated]], YEAR(TODAY())-Homes[[#This Row],[yr_built]])</f>
        <v>46</v>
      </c>
      <c r="S2145">
        <v>1</v>
      </c>
      <c r="T2145" s="2">
        <v>41772</v>
      </c>
      <c r="U2145" s="3">
        <v>2</v>
      </c>
      <c r="V2145" s="4">
        <f>IFERROR(Homes[[#This Row],[sqft_above]]+Homes[[#This Row],[sqft_basement]]," ")</f>
        <v>1770</v>
      </c>
      <c r="W2145" s="4">
        <v>6610</v>
      </c>
      <c r="X2145">
        <v>0</v>
      </c>
      <c r="Y2145">
        <v>0</v>
      </c>
      <c r="Z2145">
        <v>4</v>
      </c>
      <c r="AA2145" s="4">
        <v>960</v>
      </c>
      <c r="AB2145" s="4">
        <v>810</v>
      </c>
      <c r="AC2145">
        <v>1954</v>
      </c>
      <c r="AD2145" t="s">
        <v>2272</v>
      </c>
      <c r="AE2145" t="s">
        <v>100</v>
      </c>
      <c r="AF2145" t="s">
        <v>987</v>
      </c>
    </row>
    <row r="2146" spans="1:32">
      <c r="A2146" t="str">
        <f>PROPER(TRIM(Homes[[#This Row],[street]]))</f>
        <v>22614 Se 270Th Pl</v>
      </c>
      <c r="B2146" t="str">
        <f>PROPER(TRIM(Homes[[#This Row],[city]]))</f>
        <v>Maple Valley</v>
      </c>
      <c r="C2146" t="str">
        <f>_xlfn.TEXTBEFORE(Homes[[#This Row],[statezip]]," ")</f>
        <v>WA</v>
      </c>
      <c r="D2146" s="6" t="str">
        <f>_xlfn.TEXTAFTER(Homes[[#This Row],[statezip]]," ")</f>
        <v>98038</v>
      </c>
      <c r="E2146" s="1">
        <v>449000</v>
      </c>
      <c r="F2146">
        <v>4</v>
      </c>
      <c r="G2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6" s="3" t="str">
        <f>Homes[[#This Row],[bedrooms]] &amp; " bd | " &amp; TEXT(Homes[[#This Row],[bathrooms]],"0.##") &amp; " ba"</f>
        <v>4 bd | 2.5 ba</v>
      </c>
      <c r="I2146" s="4">
        <v>2960</v>
      </c>
      <c r="J2146" s="1">
        <f>IFERROR(Homes[[#This Row],[price]]/Homes[[#This Row],[sqft_living]]," ")</f>
        <v>151.68918918918919</v>
      </c>
      <c r="K2146" s="4">
        <f>IFERROR(Homes[[#This Row],[sqft_lot]]/43560," ")</f>
        <v>0.13845270890725436</v>
      </c>
      <c r="L2146" t="str">
        <f>IF(Homes[[#This Row],[waterfront]]=1, "Yes","No")</f>
        <v>No</v>
      </c>
      <c r="M2146" s="4" t="str">
        <f>IF(Homes[[#This Row],[sqft_basement]]&gt;0, "Yes","No")</f>
        <v>No</v>
      </c>
      <c r="N2146" t="str">
        <f>CHOOSE(Homes[[#This Row],[view]]+1, "None","Fair","Good","Great","Excellent")</f>
        <v>None</v>
      </c>
      <c r="O2146" t="str">
        <f>CHOOSE(Homes[[#This Row],[condition]], "Poor","Fair","Average","Good","Excellent")</f>
        <v>Average</v>
      </c>
      <c r="P2146">
        <f ca="1">YEAR(TODAY())-Homes[[#This Row],[yr_built]]</f>
        <v>20</v>
      </c>
      <c r="Q2146">
        <v>0</v>
      </c>
      <c r="R2146">
        <f ca="1">IF(Homes[[#This Row],[yr_renovated]]&gt;0, YEAR(TODAY())-Homes[[#This Row],[yr_renovated]], YEAR(TODAY())-Homes[[#This Row],[yr_built]])</f>
        <v>20</v>
      </c>
      <c r="S2146">
        <v>2</v>
      </c>
      <c r="T2146" s="2">
        <v>41820</v>
      </c>
      <c r="U2146" s="3">
        <v>2.5</v>
      </c>
      <c r="V2146" s="4">
        <f>IFERROR(Homes[[#This Row],[sqft_above]]+Homes[[#This Row],[sqft_basement]]," ")</f>
        <v>2960</v>
      </c>
      <c r="W2146" s="4">
        <v>6031</v>
      </c>
      <c r="X2146">
        <v>0</v>
      </c>
      <c r="Y2146">
        <v>0</v>
      </c>
      <c r="Z2146">
        <v>3</v>
      </c>
      <c r="AA2146" s="4">
        <v>2960</v>
      </c>
      <c r="AB2146" s="4">
        <v>0</v>
      </c>
      <c r="AC2146">
        <v>2005</v>
      </c>
      <c r="AD2146" t="s">
        <v>2273</v>
      </c>
      <c r="AE2146" t="s">
        <v>920</v>
      </c>
      <c r="AF2146" t="s">
        <v>921</v>
      </c>
    </row>
    <row r="2147" spans="1:32">
      <c r="A2147" t="str">
        <f>PROPER(TRIM(Homes[[#This Row],[street]]))</f>
        <v>7117 31St Ave Sw</v>
      </c>
      <c r="B2147" t="str">
        <f>PROPER(TRIM(Homes[[#This Row],[city]]))</f>
        <v>Seattle</v>
      </c>
      <c r="C2147" t="str">
        <f>_xlfn.TEXTBEFORE(Homes[[#This Row],[statezip]]," ")</f>
        <v>WA</v>
      </c>
      <c r="D2147" s="6" t="str">
        <f>_xlfn.TEXTAFTER(Homes[[#This Row],[statezip]]," ")</f>
        <v>98126</v>
      </c>
      <c r="E2147" s="1">
        <v>449000</v>
      </c>
      <c r="F2147">
        <v>4</v>
      </c>
      <c r="G2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7" s="3" t="str">
        <f>Homes[[#This Row],[bedrooms]] &amp; " bd | " &amp; TEXT(Homes[[#This Row],[bathrooms]],"0.##") &amp; " ba"</f>
        <v>4 bd | 2.5 ba</v>
      </c>
      <c r="I2147" s="4">
        <v>1850</v>
      </c>
      <c r="J2147" s="1">
        <f>IFERROR(Homes[[#This Row],[price]]/Homes[[#This Row],[sqft_living]]," ")</f>
        <v>242.70270270270271</v>
      </c>
      <c r="K2147" s="4">
        <f>IFERROR(Homes[[#This Row],[sqft_lot]]/43560," ")</f>
        <v>0.11570247933884298</v>
      </c>
      <c r="L2147" t="str">
        <f>IF(Homes[[#This Row],[waterfront]]=1, "Yes","No")</f>
        <v>No</v>
      </c>
      <c r="M2147" s="4" t="str">
        <f>IF(Homes[[#This Row],[sqft_basement]]&gt;0, "Yes","No")</f>
        <v>Yes</v>
      </c>
      <c r="N2147" t="str">
        <f>CHOOSE(Homes[[#This Row],[view]]+1, "None","Fair","Good","Great","Excellent")</f>
        <v>None</v>
      </c>
      <c r="O2147" t="str">
        <f>CHOOSE(Homes[[#This Row],[condition]], "Poor","Fair","Average","Good","Excellent")</f>
        <v>Average</v>
      </c>
      <c r="P2147">
        <f ca="1">YEAR(TODAY())-Homes[[#This Row],[yr_built]]</f>
        <v>95</v>
      </c>
      <c r="Q2147">
        <v>2013</v>
      </c>
      <c r="R2147">
        <f ca="1">IF(Homes[[#This Row],[yr_renovated]]&gt;0, YEAR(TODAY())-Homes[[#This Row],[yr_renovated]], YEAR(TODAY())-Homes[[#This Row],[yr_built]])</f>
        <v>12</v>
      </c>
      <c r="S2147">
        <v>1</v>
      </c>
      <c r="T2147" s="2">
        <v>41813</v>
      </c>
      <c r="U2147" s="3">
        <v>2.5</v>
      </c>
      <c r="V2147" s="4">
        <f>IFERROR(Homes[[#This Row],[sqft_above]]+Homes[[#This Row],[sqft_basement]]," ")</f>
        <v>1850</v>
      </c>
      <c r="W2147" s="4">
        <v>5040</v>
      </c>
      <c r="X2147">
        <v>0</v>
      </c>
      <c r="Y2147">
        <v>0</v>
      </c>
      <c r="Z2147">
        <v>3</v>
      </c>
      <c r="AA2147" s="4">
        <v>1230</v>
      </c>
      <c r="AB2147" s="4">
        <v>620</v>
      </c>
      <c r="AC2147">
        <v>1930</v>
      </c>
      <c r="AD2147" t="s">
        <v>2274</v>
      </c>
      <c r="AE2147" t="s">
        <v>49</v>
      </c>
      <c r="AF2147" t="s">
        <v>434</v>
      </c>
    </row>
    <row r="2148" spans="1:32">
      <c r="A2148" t="str">
        <f>PROPER(TRIM(Homes[[#This Row],[street]]))</f>
        <v>27498 254Th Pl Se</v>
      </c>
      <c r="B2148" t="str">
        <f>PROPER(TRIM(Homes[[#This Row],[city]]))</f>
        <v>Maple Valley</v>
      </c>
      <c r="C2148" t="str">
        <f>_xlfn.TEXTBEFORE(Homes[[#This Row],[statezip]]," ")</f>
        <v>WA</v>
      </c>
      <c r="D2148" s="6" t="str">
        <f>_xlfn.TEXTAFTER(Homes[[#This Row],[statezip]]," ")</f>
        <v>98038</v>
      </c>
      <c r="E2148" s="1">
        <v>448000</v>
      </c>
      <c r="F2148">
        <v>4</v>
      </c>
      <c r="G2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48" s="3" t="str">
        <f>Homes[[#This Row],[bedrooms]] &amp; " bd | " &amp; TEXT(Homes[[#This Row],[bathrooms]],"0.##") &amp; " ba"</f>
        <v>4 bd | 2.5 ba</v>
      </c>
      <c r="I2148" s="4">
        <v>2510</v>
      </c>
      <c r="J2148" s="1">
        <f>IFERROR(Homes[[#This Row],[price]]/Homes[[#This Row],[sqft_living]]," ")</f>
        <v>178.48605577689244</v>
      </c>
      <c r="K2148" s="4">
        <f>IFERROR(Homes[[#This Row],[sqft_lot]]/43560," ")</f>
        <v>0.15732323232323234</v>
      </c>
      <c r="L2148" t="str">
        <f>IF(Homes[[#This Row],[waterfront]]=1, "Yes","No")</f>
        <v>No</v>
      </c>
      <c r="M2148" s="4" t="str">
        <f>IF(Homes[[#This Row],[sqft_basement]]&gt;0, "Yes","No")</f>
        <v>No</v>
      </c>
      <c r="N2148" t="str">
        <f>CHOOSE(Homes[[#This Row],[view]]+1, "None","Fair","Good","Great","Excellent")</f>
        <v>Good</v>
      </c>
      <c r="O2148" t="str">
        <f>CHOOSE(Homes[[#This Row],[condition]], "Poor","Fair","Average","Good","Excellent")</f>
        <v>Average</v>
      </c>
      <c r="P2148">
        <f ca="1">YEAR(TODAY())-Homes[[#This Row],[yr_built]]</f>
        <v>19</v>
      </c>
      <c r="Q2148">
        <v>0</v>
      </c>
      <c r="R2148">
        <f ca="1">IF(Homes[[#This Row],[yr_renovated]]&gt;0, YEAR(TODAY())-Homes[[#This Row],[yr_renovated]], YEAR(TODAY())-Homes[[#This Row],[yr_built]])</f>
        <v>19</v>
      </c>
      <c r="S2148">
        <v>2</v>
      </c>
      <c r="T2148" s="2">
        <v>41810</v>
      </c>
      <c r="U2148" s="3">
        <v>2.5</v>
      </c>
      <c r="V2148" s="4">
        <f>IFERROR(Homes[[#This Row],[sqft_above]]+Homes[[#This Row],[sqft_basement]]," ")</f>
        <v>2510</v>
      </c>
      <c r="W2148" s="4">
        <v>6853</v>
      </c>
      <c r="X2148">
        <v>0</v>
      </c>
      <c r="Y2148">
        <v>2</v>
      </c>
      <c r="Z2148">
        <v>3</v>
      </c>
      <c r="AA2148" s="4">
        <v>2510</v>
      </c>
      <c r="AB2148" s="4">
        <v>0</v>
      </c>
      <c r="AC2148">
        <v>2006</v>
      </c>
      <c r="AD2148" t="s">
        <v>2275</v>
      </c>
      <c r="AE2148" t="s">
        <v>920</v>
      </c>
      <c r="AF2148" t="s">
        <v>921</v>
      </c>
    </row>
    <row r="2149" spans="1:32">
      <c r="A2149" t="str">
        <f>PROPER(TRIM(Homes[[#This Row],[street]]))</f>
        <v>3441 Nw 59Th St</v>
      </c>
      <c r="B2149" t="str">
        <f>PROPER(TRIM(Homes[[#This Row],[city]]))</f>
        <v>Seattle</v>
      </c>
      <c r="C2149" t="str">
        <f>_xlfn.TEXTBEFORE(Homes[[#This Row],[statezip]]," ")</f>
        <v>WA</v>
      </c>
      <c r="D2149" s="6" t="str">
        <f>_xlfn.TEXTAFTER(Homes[[#This Row],[statezip]]," ")</f>
        <v>98107</v>
      </c>
      <c r="E2149" s="1">
        <v>448000</v>
      </c>
      <c r="F2149">
        <v>2</v>
      </c>
      <c r="G2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49" s="3" t="str">
        <f>Homes[[#This Row],[bedrooms]] &amp; " bd | " &amp; TEXT(Homes[[#This Row],[bathrooms]],"0.##") &amp; " ba"</f>
        <v>2 bd | 1.5 ba</v>
      </c>
      <c r="I2149" s="4">
        <v>1630</v>
      </c>
      <c r="J2149" s="1">
        <f>IFERROR(Homes[[#This Row],[price]]/Homes[[#This Row],[sqft_living]]," ")</f>
        <v>274.84662576687117</v>
      </c>
      <c r="K2149" s="4">
        <f>IFERROR(Homes[[#This Row],[sqft_lot]]/43560," ")</f>
        <v>8.6776859504132234E-2</v>
      </c>
      <c r="L2149" t="str">
        <f>IF(Homes[[#This Row],[waterfront]]=1, "Yes","No")</f>
        <v>No</v>
      </c>
      <c r="M2149" s="4" t="str">
        <f>IF(Homes[[#This Row],[sqft_basement]]&gt;0, "Yes","No")</f>
        <v>Yes</v>
      </c>
      <c r="N2149" t="str">
        <f>CHOOSE(Homes[[#This Row],[view]]+1, "None","Fair","Good","Great","Excellent")</f>
        <v>None</v>
      </c>
      <c r="O2149" t="str">
        <f>CHOOSE(Homes[[#This Row],[condition]], "Poor","Fair","Average","Good","Excellent")</f>
        <v>Good</v>
      </c>
      <c r="P2149">
        <f ca="1">YEAR(TODAY())-Homes[[#This Row],[yr_built]]</f>
        <v>85</v>
      </c>
      <c r="Q2149">
        <v>2001</v>
      </c>
      <c r="R2149">
        <f ca="1">IF(Homes[[#This Row],[yr_renovated]]&gt;0, YEAR(TODAY())-Homes[[#This Row],[yr_renovated]], YEAR(TODAY())-Homes[[#This Row],[yr_built]])</f>
        <v>24</v>
      </c>
      <c r="S2149">
        <v>1</v>
      </c>
      <c r="T2149" s="2">
        <v>41802</v>
      </c>
      <c r="U2149" s="3">
        <v>1.5</v>
      </c>
      <c r="V2149" s="4">
        <f>IFERROR(Homes[[#This Row],[sqft_above]]+Homes[[#This Row],[sqft_basement]]," ")</f>
        <v>1630</v>
      </c>
      <c r="W2149" s="4">
        <v>3780</v>
      </c>
      <c r="X2149">
        <v>0</v>
      </c>
      <c r="Y2149">
        <v>0</v>
      </c>
      <c r="Z2149">
        <v>4</v>
      </c>
      <c r="AA2149" s="4">
        <v>890</v>
      </c>
      <c r="AB2149" s="4">
        <v>740</v>
      </c>
      <c r="AC2149">
        <v>1940</v>
      </c>
      <c r="AD2149" t="s">
        <v>2276</v>
      </c>
      <c r="AE2149" t="s">
        <v>49</v>
      </c>
      <c r="AF2149" t="s">
        <v>62</v>
      </c>
    </row>
    <row r="2150" spans="1:32">
      <c r="A2150" t="str">
        <f>PROPER(TRIM(Homes[[#This Row],[street]]))</f>
        <v>10356 Dibble Ave Nw</v>
      </c>
      <c r="B2150" t="str">
        <f>PROPER(TRIM(Homes[[#This Row],[city]]))</f>
        <v>Seattle</v>
      </c>
      <c r="C2150" t="str">
        <f>_xlfn.TEXTBEFORE(Homes[[#This Row],[statezip]]," ")</f>
        <v>WA</v>
      </c>
      <c r="D2150" s="6" t="str">
        <f>_xlfn.TEXTAFTER(Homes[[#This Row],[statezip]]," ")</f>
        <v>98177</v>
      </c>
      <c r="E2150" s="1">
        <v>447000</v>
      </c>
      <c r="F2150">
        <v>2</v>
      </c>
      <c r="G2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50" s="3" t="str">
        <f>Homes[[#This Row],[bedrooms]] &amp; " bd | " &amp; TEXT(Homes[[#This Row],[bathrooms]],"0.##") &amp; " ba"</f>
        <v>2 bd | 1. ba</v>
      </c>
      <c r="I2150" s="4">
        <v>1320</v>
      </c>
      <c r="J2150" s="1">
        <f>IFERROR(Homes[[#This Row],[price]]/Homes[[#This Row],[sqft_living]]," ")</f>
        <v>338.63636363636363</v>
      </c>
      <c r="K2150" s="4">
        <f>IFERROR(Homes[[#This Row],[sqft_lot]]/43560," ")</f>
        <v>0.19237832874196512</v>
      </c>
      <c r="L2150" t="str">
        <f>IF(Homes[[#This Row],[waterfront]]=1, "Yes","No")</f>
        <v>No</v>
      </c>
      <c r="M2150" s="4" t="str">
        <f>IF(Homes[[#This Row],[sqft_basement]]&gt;0, "Yes","No")</f>
        <v>No</v>
      </c>
      <c r="N2150" t="str">
        <f>CHOOSE(Homes[[#This Row],[view]]+1, "None","Fair","Good","Great","Excellent")</f>
        <v>None</v>
      </c>
      <c r="O2150" t="str">
        <f>CHOOSE(Homes[[#This Row],[condition]], "Poor","Fair","Average","Good","Excellent")</f>
        <v>Average</v>
      </c>
      <c r="P2150">
        <f ca="1">YEAR(TODAY())-Homes[[#This Row],[yr_built]]</f>
        <v>72</v>
      </c>
      <c r="Q2150">
        <v>0</v>
      </c>
      <c r="R2150">
        <f ca="1">IF(Homes[[#This Row],[yr_renovated]]&gt;0, YEAR(TODAY())-Homes[[#This Row],[yr_renovated]], YEAR(TODAY())-Homes[[#This Row],[yr_built]])</f>
        <v>72</v>
      </c>
      <c r="S2150">
        <v>1</v>
      </c>
      <c r="T2150" s="2">
        <v>41817</v>
      </c>
      <c r="U2150" s="3">
        <v>1</v>
      </c>
      <c r="V2150" s="4">
        <f>IFERROR(Homes[[#This Row],[sqft_above]]+Homes[[#This Row],[sqft_basement]]," ")</f>
        <v>1320</v>
      </c>
      <c r="W2150" s="4">
        <v>8380</v>
      </c>
      <c r="X2150">
        <v>0</v>
      </c>
      <c r="Y2150">
        <v>0</v>
      </c>
      <c r="Z2150">
        <v>3</v>
      </c>
      <c r="AA2150" s="4">
        <v>1320</v>
      </c>
      <c r="AB2150" s="4">
        <v>0</v>
      </c>
      <c r="AC2150">
        <v>1953</v>
      </c>
      <c r="AD2150" t="s">
        <v>2277</v>
      </c>
      <c r="AE2150" t="s">
        <v>49</v>
      </c>
      <c r="AF2150" t="s">
        <v>50</v>
      </c>
    </row>
    <row r="2151" spans="1:32">
      <c r="A2151" t="str">
        <f>PROPER(TRIM(Homes[[#This Row],[street]]))</f>
        <v>20402 63Rd Ave Ne</v>
      </c>
      <c r="B2151" t="str">
        <f>PROPER(TRIM(Homes[[#This Row],[city]]))</f>
        <v>Kenmore</v>
      </c>
      <c r="C2151" t="str">
        <f>_xlfn.TEXTBEFORE(Homes[[#This Row],[statezip]]," ")</f>
        <v>WA</v>
      </c>
      <c r="D2151" s="6" t="str">
        <f>_xlfn.TEXTAFTER(Homes[[#This Row],[statezip]]," ")</f>
        <v>98028</v>
      </c>
      <c r="E2151" s="1">
        <v>446000</v>
      </c>
      <c r="F2151">
        <v>5</v>
      </c>
      <c r="G2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51" s="3" t="str">
        <f>Homes[[#This Row],[bedrooms]] &amp; " bd | " &amp; TEXT(Homes[[#This Row],[bathrooms]],"0.##") &amp; " ba"</f>
        <v>5 bd | 2.75 ba</v>
      </c>
      <c r="I2151" s="4">
        <v>2190</v>
      </c>
      <c r="J2151" s="1">
        <f>IFERROR(Homes[[#This Row],[price]]/Homes[[#This Row],[sqft_living]]," ")</f>
        <v>203.65296803652967</v>
      </c>
      <c r="K2151" s="4">
        <f>IFERROR(Homes[[#This Row],[sqft_lot]]/43560," ")</f>
        <v>0.29125344352617077</v>
      </c>
      <c r="L2151" t="str">
        <f>IF(Homes[[#This Row],[waterfront]]=1, "Yes","No")</f>
        <v>No</v>
      </c>
      <c r="M2151" s="4" t="str">
        <f>IF(Homes[[#This Row],[sqft_basement]]&gt;0, "Yes","No")</f>
        <v>Yes</v>
      </c>
      <c r="N2151" t="str">
        <f>CHOOSE(Homes[[#This Row],[view]]+1, "None","Fair","Good","Great","Excellent")</f>
        <v>None</v>
      </c>
      <c r="O2151" t="str">
        <f>CHOOSE(Homes[[#This Row],[condition]], "Poor","Fair","Average","Good","Excellent")</f>
        <v>Excellent</v>
      </c>
      <c r="P2151">
        <f ca="1">YEAR(TODAY())-Homes[[#This Row],[yr_built]]</f>
        <v>47</v>
      </c>
      <c r="Q2151">
        <v>0</v>
      </c>
      <c r="R2151">
        <f ca="1">IF(Homes[[#This Row],[yr_renovated]]&gt;0, YEAR(TODAY())-Homes[[#This Row],[yr_renovated]], YEAR(TODAY())-Homes[[#This Row],[yr_built]])</f>
        <v>47</v>
      </c>
      <c r="S2151">
        <v>1</v>
      </c>
      <c r="T2151" s="2">
        <v>41778</v>
      </c>
      <c r="U2151" s="3">
        <v>2.75</v>
      </c>
      <c r="V2151" s="4">
        <f>IFERROR(Homes[[#This Row],[sqft_above]]+Homes[[#This Row],[sqft_basement]]," ")</f>
        <v>2190</v>
      </c>
      <c r="W2151" s="4">
        <v>12687</v>
      </c>
      <c r="X2151">
        <v>0</v>
      </c>
      <c r="Y2151">
        <v>0</v>
      </c>
      <c r="Z2151">
        <v>5</v>
      </c>
      <c r="AA2151" s="4">
        <v>1370</v>
      </c>
      <c r="AB2151" s="4">
        <v>820</v>
      </c>
      <c r="AC2151">
        <v>1978</v>
      </c>
      <c r="AD2151" t="s">
        <v>2278</v>
      </c>
      <c r="AE2151" t="s">
        <v>329</v>
      </c>
      <c r="AF2151" t="s">
        <v>330</v>
      </c>
    </row>
    <row r="2152" spans="1:32">
      <c r="A2152" t="str">
        <f>PROPER(TRIM(Homes[[#This Row],[street]]))</f>
        <v>11123 Ne 141St Pl</v>
      </c>
      <c r="B2152" t="str">
        <f>PROPER(TRIM(Homes[[#This Row],[city]]))</f>
        <v>Kirkland</v>
      </c>
      <c r="C2152" t="str">
        <f>_xlfn.TEXTBEFORE(Homes[[#This Row],[statezip]]," ")</f>
        <v>WA</v>
      </c>
      <c r="D2152" s="6" t="str">
        <f>_xlfn.TEXTAFTER(Homes[[#This Row],[statezip]]," ")</f>
        <v>98034</v>
      </c>
      <c r="E2152" s="1">
        <v>446000</v>
      </c>
      <c r="F2152">
        <v>4</v>
      </c>
      <c r="G2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52" s="3" t="str">
        <f>Homes[[#This Row],[bedrooms]] &amp; " bd | " &amp; TEXT(Homes[[#This Row],[bathrooms]],"0.##") &amp; " ba"</f>
        <v>4 bd | 2.25 ba</v>
      </c>
      <c r="I2152" s="4">
        <v>2270</v>
      </c>
      <c r="J2152" s="1">
        <f>IFERROR(Homes[[#This Row],[price]]/Homes[[#This Row],[sqft_living]]," ")</f>
        <v>196.47577092511014</v>
      </c>
      <c r="K2152" s="4">
        <f>IFERROR(Homes[[#This Row],[sqft_lot]]/43560," ")</f>
        <v>0.1790633608815427</v>
      </c>
      <c r="L2152" t="str">
        <f>IF(Homes[[#This Row],[waterfront]]=1, "Yes","No")</f>
        <v>No</v>
      </c>
      <c r="M2152" s="4" t="str">
        <f>IF(Homes[[#This Row],[sqft_basement]]&gt;0, "Yes","No")</f>
        <v>Yes</v>
      </c>
      <c r="N2152" t="str">
        <f>CHOOSE(Homes[[#This Row],[view]]+1, "None","Fair","Good","Great","Excellent")</f>
        <v>None</v>
      </c>
      <c r="O2152" t="str">
        <f>CHOOSE(Homes[[#This Row],[condition]], "Poor","Fair","Average","Good","Excellent")</f>
        <v>Average</v>
      </c>
      <c r="P2152">
        <f ca="1">YEAR(TODAY())-Homes[[#This Row],[yr_built]]</f>
        <v>48</v>
      </c>
      <c r="Q2152">
        <v>2004</v>
      </c>
      <c r="R2152">
        <f ca="1">IF(Homes[[#This Row],[yr_renovated]]&gt;0, YEAR(TODAY())-Homes[[#This Row],[yr_renovated]], YEAR(TODAY())-Homes[[#This Row],[yr_built]])</f>
        <v>21</v>
      </c>
      <c r="S2152">
        <v>1</v>
      </c>
      <c r="T2152" s="2">
        <v>41775</v>
      </c>
      <c r="U2152" s="3">
        <v>2.25</v>
      </c>
      <c r="V2152" s="4">
        <f>IFERROR(Homes[[#This Row],[sqft_above]]+Homes[[#This Row],[sqft_basement]]," ")</f>
        <v>2270</v>
      </c>
      <c r="W2152" s="4">
        <v>7800</v>
      </c>
      <c r="X2152">
        <v>0</v>
      </c>
      <c r="Y2152">
        <v>0</v>
      </c>
      <c r="Z2152">
        <v>3</v>
      </c>
      <c r="AA2152" s="4">
        <v>1290</v>
      </c>
      <c r="AB2152" s="4">
        <v>980</v>
      </c>
      <c r="AC2152">
        <v>1977</v>
      </c>
      <c r="AD2152" t="s">
        <v>2279</v>
      </c>
      <c r="AE2152" t="s">
        <v>46</v>
      </c>
      <c r="AF2152" t="s">
        <v>47</v>
      </c>
    </row>
    <row r="2153" spans="1:32">
      <c r="A2153" t="str">
        <f>PROPER(TRIM(Homes[[#This Row],[street]]))</f>
        <v>207 20Th Ave</v>
      </c>
      <c r="B2153" t="str">
        <f>PROPER(TRIM(Homes[[#This Row],[city]]))</f>
        <v>Seattle</v>
      </c>
      <c r="C2153" t="str">
        <f>_xlfn.TEXTBEFORE(Homes[[#This Row],[statezip]]," ")</f>
        <v>WA</v>
      </c>
      <c r="D2153" s="6" t="str">
        <f>_xlfn.TEXTAFTER(Homes[[#This Row],[statezip]]," ")</f>
        <v>98122</v>
      </c>
      <c r="E2153" s="1">
        <v>446000</v>
      </c>
      <c r="F2153">
        <v>2</v>
      </c>
      <c r="G2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53" s="3" t="str">
        <f>Homes[[#This Row],[bedrooms]] &amp; " bd | " &amp; TEXT(Homes[[#This Row],[bathrooms]],"0.##") &amp; " ba"</f>
        <v>2 bd | 1.5 ba</v>
      </c>
      <c r="I2153" s="4">
        <v>1370</v>
      </c>
      <c r="J2153" s="1">
        <f>IFERROR(Homes[[#This Row],[price]]/Homes[[#This Row],[sqft_living]]," ")</f>
        <v>325.54744525547443</v>
      </c>
      <c r="K2153" s="4">
        <f>IFERROR(Homes[[#This Row],[sqft_lot]]/43560," ")</f>
        <v>2.803030303030303E-2</v>
      </c>
      <c r="L2153" t="str">
        <f>IF(Homes[[#This Row],[waterfront]]=1, "Yes","No")</f>
        <v>No</v>
      </c>
      <c r="M2153" s="4" t="str">
        <f>IF(Homes[[#This Row],[sqft_basement]]&gt;0, "Yes","No")</f>
        <v>Yes</v>
      </c>
      <c r="N2153" t="str">
        <f>CHOOSE(Homes[[#This Row],[view]]+1, "None","Fair","Good","Great","Excellent")</f>
        <v>None</v>
      </c>
      <c r="O2153" t="str">
        <f>CHOOSE(Homes[[#This Row],[condition]], "Poor","Fair","Average","Good","Excellent")</f>
        <v>Average</v>
      </c>
      <c r="P2153">
        <f ca="1">YEAR(TODAY())-Homes[[#This Row],[yr_built]]</f>
        <v>17</v>
      </c>
      <c r="Q2153">
        <v>0</v>
      </c>
      <c r="R2153">
        <f ca="1">IF(Homes[[#This Row],[yr_renovated]]&gt;0, YEAR(TODAY())-Homes[[#This Row],[yr_renovated]], YEAR(TODAY())-Homes[[#This Row],[yr_built]])</f>
        <v>17</v>
      </c>
      <c r="S2153">
        <v>2</v>
      </c>
      <c r="T2153" s="2">
        <v>41816</v>
      </c>
      <c r="U2153" s="3">
        <v>1.5</v>
      </c>
      <c r="V2153" s="4">
        <f>IFERROR(Homes[[#This Row],[sqft_above]]+Homes[[#This Row],[sqft_basement]]," ")</f>
        <v>1370</v>
      </c>
      <c r="W2153" s="4">
        <v>1221</v>
      </c>
      <c r="X2153">
        <v>0</v>
      </c>
      <c r="Y2153">
        <v>0</v>
      </c>
      <c r="Z2153">
        <v>3</v>
      </c>
      <c r="AA2153" s="4">
        <v>1080</v>
      </c>
      <c r="AB2153" s="4">
        <v>290</v>
      </c>
      <c r="AC2153">
        <v>2008</v>
      </c>
      <c r="AD2153" t="s">
        <v>2280</v>
      </c>
      <c r="AE2153" t="s">
        <v>49</v>
      </c>
      <c r="AF2153" t="s">
        <v>302</v>
      </c>
    </row>
    <row r="2154" spans="1:32">
      <c r="A2154" t="str">
        <f>PROPER(TRIM(Homes[[#This Row],[street]]))</f>
        <v>10010 37Th Ave Sw</v>
      </c>
      <c r="B2154" t="str">
        <f>PROPER(TRIM(Homes[[#This Row],[city]]))</f>
        <v>Seattle</v>
      </c>
      <c r="C2154" t="str">
        <f>_xlfn.TEXTBEFORE(Homes[[#This Row],[statezip]]," ")</f>
        <v>WA</v>
      </c>
      <c r="D2154" s="6" t="str">
        <f>_xlfn.TEXTAFTER(Homes[[#This Row],[statezip]]," ")</f>
        <v>98146</v>
      </c>
      <c r="E2154" s="1">
        <v>445838</v>
      </c>
      <c r="F2154">
        <v>3</v>
      </c>
      <c r="G2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54" s="3" t="str">
        <f>Homes[[#This Row],[bedrooms]] &amp; " bd | " &amp; TEXT(Homes[[#This Row],[bathrooms]],"0.##") &amp; " ba"</f>
        <v>3 bd | 2.5 ba</v>
      </c>
      <c r="I2154" s="4">
        <v>2250</v>
      </c>
      <c r="J2154" s="1">
        <f>IFERROR(Homes[[#This Row],[price]]/Homes[[#This Row],[sqft_living]]," ")</f>
        <v>198.15022222222223</v>
      </c>
      <c r="K2154" s="4">
        <f>IFERROR(Homes[[#This Row],[sqft_lot]]/43560," ")</f>
        <v>0.13067033976124887</v>
      </c>
      <c r="L2154" t="str">
        <f>IF(Homes[[#This Row],[waterfront]]=1, "Yes","No")</f>
        <v>No</v>
      </c>
      <c r="M2154" s="4" t="str">
        <f>IF(Homes[[#This Row],[sqft_basement]]&gt;0, "Yes","No")</f>
        <v>No</v>
      </c>
      <c r="N2154" t="str">
        <f>CHOOSE(Homes[[#This Row],[view]]+1, "None","Fair","Good","Great","Excellent")</f>
        <v>None</v>
      </c>
      <c r="O2154" t="str">
        <f>CHOOSE(Homes[[#This Row],[condition]], "Poor","Fair","Average","Good","Excellent")</f>
        <v>Average</v>
      </c>
      <c r="P2154">
        <f ca="1">YEAR(TODAY())-Homes[[#This Row],[yr_built]]</f>
        <v>25</v>
      </c>
      <c r="Q2154">
        <v>0</v>
      </c>
      <c r="R2154">
        <f ca="1">IF(Homes[[#This Row],[yr_renovated]]&gt;0, YEAR(TODAY())-Homes[[#This Row],[yr_renovated]], YEAR(TODAY())-Homes[[#This Row],[yr_built]])</f>
        <v>25</v>
      </c>
      <c r="S2154">
        <v>2</v>
      </c>
      <c r="T2154" s="2">
        <v>41823</v>
      </c>
      <c r="U2154" s="3">
        <v>2.5</v>
      </c>
      <c r="V2154" s="4">
        <f>IFERROR(Homes[[#This Row],[sqft_above]]+Homes[[#This Row],[sqft_basement]]," ")</f>
        <v>2250</v>
      </c>
      <c r="W2154" s="4">
        <v>5692</v>
      </c>
      <c r="X2154">
        <v>0</v>
      </c>
      <c r="Y2154">
        <v>0</v>
      </c>
      <c r="Z2154">
        <v>3</v>
      </c>
      <c r="AA2154" s="4">
        <v>2250</v>
      </c>
      <c r="AB2154" s="4">
        <v>0</v>
      </c>
      <c r="AC2154">
        <v>2000</v>
      </c>
      <c r="AD2154" t="s">
        <v>2281</v>
      </c>
      <c r="AE2154" t="s">
        <v>49</v>
      </c>
      <c r="AF2154" t="s">
        <v>422</v>
      </c>
    </row>
    <row r="2155" spans="1:32">
      <c r="A2155" t="str">
        <f>PROPER(TRIM(Homes[[#This Row],[street]]))</f>
        <v>20143 47Th Ave Ne</v>
      </c>
      <c r="B2155" t="str">
        <f>PROPER(TRIM(Homes[[#This Row],[city]]))</f>
        <v>Lake Forest Park</v>
      </c>
      <c r="C2155" t="str">
        <f>_xlfn.TEXTBEFORE(Homes[[#This Row],[statezip]]," ")</f>
        <v>WA</v>
      </c>
      <c r="D2155" s="6" t="str">
        <f>_xlfn.TEXTAFTER(Homes[[#This Row],[statezip]]," ")</f>
        <v>98155</v>
      </c>
      <c r="E2155" s="1">
        <v>445800</v>
      </c>
      <c r="F2155">
        <v>4</v>
      </c>
      <c r="G2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55" s="3" t="str">
        <f>Homes[[#This Row],[bedrooms]] &amp; " bd | " &amp; TEXT(Homes[[#This Row],[bathrooms]],"0.##") &amp; " ba"</f>
        <v>4 bd | 2.25 ba</v>
      </c>
      <c r="I2155" s="4">
        <v>2070</v>
      </c>
      <c r="J2155" s="1">
        <f>IFERROR(Homes[[#This Row],[price]]/Homes[[#This Row],[sqft_living]]," ")</f>
        <v>215.36231884057972</v>
      </c>
      <c r="K2155" s="4">
        <f>IFERROR(Homes[[#This Row],[sqft_lot]]/43560," ")</f>
        <v>0.90555555555555556</v>
      </c>
      <c r="L2155" t="str">
        <f>IF(Homes[[#This Row],[waterfront]]=1, "Yes","No")</f>
        <v>No</v>
      </c>
      <c r="M2155" s="4" t="str">
        <f>IF(Homes[[#This Row],[sqft_basement]]&gt;0, "Yes","No")</f>
        <v>Yes</v>
      </c>
      <c r="N2155" t="str">
        <f>CHOOSE(Homes[[#This Row],[view]]+1, "None","Fair","Good","Great","Excellent")</f>
        <v>None</v>
      </c>
      <c r="O2155" t="str">
        <f>CHOOSE(Homes[[#This Row],[condition]], "Poor","Fair","Average","Good","Excellent")</f>
        <v>Average</v>
      </c>
      <c r="P2155">
        <f ca="1">YEAR(TODAY())-Homes[[#This Row],[yr_built]]</f>
        <v>48</v>
      </c>
      <c r="Q2155">
        <v>2004</v>
      </c>
      <c r="R2155">
        <f ca="1">IF(Homes[[#This Row],[yr_renovated]]&gt;0, YEAR(TODAY())-Homes[[#This Row],[yr_renovated]], YEAR(TODAY())-Homes[[#This Row],[yr_built]])</f>
        <v>21</v>
      </c>
      <c r="S2155">
        <v>1</v>
      </c>
      <c r="T2155" s="2">
        <v>41820</v>
      </c>
      <c r="U2155" s="3">
        <v>2.25</v>
      </c>
      <c r="V2155" s="4">
        <f>IFERROR(Homes[[#This Row],[sqft_above]]+Homes[[#This Row],[sqft_basement]]," ")</f>
        <v>2070</v>
      </c>
      <c r="W2155" s="4">
        <v>39446</v>
      </c>
      <c r="X2155">
        <v>0</v>
      </c>
      <c r="Y2155">
        <v>0</v>
      </c>
      <c r="Z2155">
        <v>3</v>
      </c>
      <c r="AA2155" s="4">
        <v>1470</v>
      </c>
      <c r="AB2155" s="4">
        <v>600</v>
      </c>
      <c r="AC2155">
        <v>1977</v>
      </c>
      <c r="AD2155" t="s">
        <v>2282</v>
      </c>
      <c r="AE2155" t="s">
        <v>743</v>
      </c>
      <c r="AF2155" t="s">
        <v>744</v>
      </c>
    </row>
    <row r="2156" spans="1:32">
      <c r="A2156" t="str">
        <f>PROPER(TRIM(Homes[[#This Row],[street]]))</f>
        <v>21236 Tramp Harbor Rd Sw</v>
      </c>
      <c r="B2156" t="str">
        <f>PROPER(TRIM(Homes[[#This Row],[city]]))</f>
        <v>Vashon</v>
      </c>
      <c r="C2156" t="str">
        <f>_xlfn.TEXTBEFORE(Homes[[#This Row],[statezip]]," ")</f>
        <v>WA</v>
      </c>
      <c r="D2156" s="6" t="str">
        <f>_xlfn.TEXTAFTER(Homes[[#This Row],[statezip]]," ")</f>
        <v>98070</v>
      </c>
      <c r="E2156" s="1">
        <v>445000</v>
      </c>
      <c r="F2156">
        <v>3</v>
      </c>
      <c r="G2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56" s="3" t="str">
        <f>Homes[[#This Row],[bedrooms]] &amp; " bd | " &amp; TEXT(Homes[[#This Row],[bathrooms]],"0.##") &amp; " ba"</f>
        <v>3 bd | 1.75 ba</v>
      </c>
      <c r="I2156" s="4">
        <v>1890</v>
      </c>
      <c r="J2156" s="1">
        <f>IFERROR(Homes[[#This Row],[price]]/Homes[[#This Row],[sqft_living]]," ")</f>
        <v>235.44973544973544</v>
      </c>
      <c r="K2156" s="4">
        <f>IFERROR(Homes[[#This Row],[sqft_lot]]/43560," ")</f>
        <v>0.74242424242424243</v>
      </c>
      <c r="L2156" t="str">
        <f>IF(Homes[[#This Row],[waterfront]]=1, "Yes","No")</f>
        <v>No</v>
      </c>
      <c r="M2156" s="4" t="str">
        <f>IF(Homes[[#This Row],[sqft_basement]]&gt;0, "Yes","No")</f>
        <v>No</v>
      </c>
      <c r="N2156" t="str">
        <f>CHOOSE(Homes[[#This Row],[view]]+1, "None","Fair","Good","Great","Excellent")</f>
        <v>Great</v>
      </c>
      <c r="O2156" t="str">
        <f>CHOOSE(Homes[[#This Row],[condition]], "Poor","Fair","Average","Good","Excellent")</f>
        <v>Average</v>
      </c>
      <c r="P2156">
        <f ca="1">YEAR(TODAY())-Homes[[#This Row],[yr_built]]</f>
        <v>49</v>
      </c>
      <c r="Q2156">
        <v>0</v>
      </c>
      <c r="R2156">
        <f ca="1">IF(Homes[[#This Row],[yr_renovated]]&gt;0, YEAR(TODAY())-Homes[[#This Row],[yr_renovated]], YEAR(TODAY())-Homes[[#This Row],[yr_built]])</f>
        <v>49</v>
      </c>
      <c r="S2156">
        <v>1.5</v>
      </c>
      <c r="T2156" s="2">
        <v>41806</v>
      </c>
      <c r="U2156" s="3">
        <v>1.75</v>
      </c>
      <c r="V2156" s="4">
        <f>IFERROR(Homes[[#This Row],[sqft_above]]+Homes[[#This Row],[sqft_basement]]," ")</f>
        <v>1890</v>
      </c>
      <c r="W2156" s="4">
        <v>32340</v>
      </c>
      <c r="X2156">
        <v>0</v>
      </c>
      <c r="Y2156">
        <v>3</v>
      </c>
      <c r="Z2156">
        <v>3</v>
      </c>
      <c r="AA2156" s="4">
        <v>1890</v>
      </c>
      <c r="AB2156" s="4">
        <v>0</v>
      </c>
      <c r="AC2156">
        <v>1976</v>
      </c>
      <c r="AD2156" t="s">
        <v>2283</v>
      </c>
      <c r="AE2156" t="s">
        <v>619</v>
      </c>
      <c r="AF2156" t="s">
        <v>620</v>
      </c>
    </row>
    <row r="2157" spans="1:32">
      <c r="A2157" t="str">
        <f>PROPER(TRIM(Homes[[#This Row],[street]]))</f>
        <v>16720 Ne 23Rd Pl</v>
      </c>
      <c r="B2157" t="str">
        <f>PROPER(TRIM(Homes[[#This Row],[city]]))</f>
        <v>Bellevue</v>
      </c>
      <c r="C2157" t="str">
        <f>_xlfn.TEXTBEFORE(Homes[[#This Row],[statezip]]," ")</f>
        <v>WA</v>
      </c>
      <c r="D2157" s="6" t="str">
        <f>_xlfn.TEXTAFTER(Homes[[#This Row],[statezip]]," ")</f>
        <v>98008</v>
      </c>
      <c r="E2157" s="1">
        <v>445000</v>
      </c>
      <c r="F2157">
        <v>4</v>
      </c>
      <c r="G2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57" s="3" t="str">
        <f>Homes[[#This Row],[bedrooms]] &amp; " bd | " &amp; TEXT(Homes[[#This Row],[bathrooms]],"0.##") &amp; " ba"</f>
        <v>4 bd | 2. ba</v>
      </c>
      <c r="I2157" s="4">
        <v>1470</v>
      </c>
      <c r="J2157" s="1">
        <f>IFERROR(Homes[[#This Row],[price]]/Homes[[#This Row],[sqft_living]]," ")</f>
        <v>302.72108843537416</v>
      </c>
      <c r="K2157" s="4">
        <f>IFERROR(Homes[[#This Row],[sqft_lot]]/43560," ")</f>
        <v>0.19272268135904499</v>
      </c>
      <c r="L2157" t="str">
        <f>IF(Homes[[#This Row],[waterfront]]=1, "Yes","No")</f>
        <v>No</v>
      </c>
      <c r="M2157" s="4" t="str">
        <f>IF(Homes[[#This Row],[sqft_basement]]&gt;0, "Yes","No")</f>
        <v>No</v>
      </c>
      <c r="N2157" t="str">
        <f>CHOOSE(Homes[[#This Row],[view]]+1, "None","Fair","Good","Great","Excellent")</f>
        <v>None</v>
      </c>
      <c r="O2157" t="str">
        <f>CHOOSE(Homes[[#This Row],[condition]], "Poor","Fair","Average","Good","Excellent")</f>
        <v>Good</v>
      </c>
      <c r="P2157">
        <f ca="1">YEAR(TODAY())-Homes[[#This Row],[yr_built]]</f>
        <v>60</v>
      </c>
      <c r="Q2157">
        <v>0</v>
      </c>
      <c r="R2157">
        <f ca="1">IF(Homes[[#This Row],[yr_renovated]]&gt;0, YEAR(TODAY())-Homes[[#This Row],[yr_renovated]], YEAR(TODAY())-Homes[[#This Row],[yr_built]])</f>
        <v>60</v>
      </c>
      <c r="S2157">
        <v>1</v>
      </c>
      <c r="T2157" s="2">
        <v>41796</v>
      </c>
      <c r="U2157" s="3">
        <v>2</v>
      </c>
      <c r="V2157" s="4">
        <f>IFERROR(Homes[[#This Row],[sqft_above]]+Homes[[#This Row],[sqft_basement]]," ")</f>
        <v>1470</v>
      </c>
      <c r="W2157" s="4">
        <v>8395</v>
      </c>
      <c r="X2157">
        <v>0</v>
      </c>
      <c r="Y2157">
        <v>0</v>
      </c>
      <c r="Z2157">
        <v>4</v>
      </c>
      <c r="AA2157" s="4">
        <v>1470</v>
      </c>
      <c r="AB2157" s="4">
        <v>0</v>
      </c>
      <c r="AC2157">
        <v>1965</v>
      </c>
      <c r="AD2157" t="s">
        <v>2284</v>
      </c>
      <c r="AE2157" t="s">
        <v>33</v>
      </c>
      <c r="AF2157" t="s">
        <v>53</v>
      </c>
    </row>
    <row r="2158" spans="1:32">
      <c r="A2158" t="str">
        <f>PROPER(TRIM(Homes[[#This Row],[street]]))</f>
        <v>18819 71St Ave Ne</v>
      </c>
      <c r="B2158" t="str">
        <f>PROPER(TRIM(Homes[[#This Row],[city]]))</f>
        <v>Kenmore</v>
      </c>
      <c r="C2158" t="str">
        <f>_xlfn.TEXTBEFORE(Homes[[#This Row],[statezip]]," ")</f>
        <v>WA</v>
      </c>
      <c r="D2158" s="6" t="str">
        <f>_xlfn.TEXTAFTER(Homes[[#This Row],[statezip]]," ")</f>
        <v>98028</v>
      </c>
      <c r="E2158" s="1">
        <v>445000</v>
      </c>
      <c r="F2158">
        <v>3</v>
      </c>
      <c r="G2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158" s="3" t="str">
        <f>Homes[[#This Row],[bedrooms]] &amp; " bd | " &amp; TEXT(Homes[[#This Row],[bathrooms]],"0.##") &amp; " ba"</f>
        <v>3 bd | 3. ba</v>
      </c>
      <c r="I2158" s="4">
        <v>1970</v>
      </c>
      <c r="J2158" s="1">
        <f>IFERROR(Homes[[#This Row],[price]]/Homes[[#This Row],[sqft_living]]," ")</f>
        <v>225.88832487309645</v>
      </c>
      <c r="K2158" s="4">
        <f>IFERROR(Homes[[#This Row],[sqft_lot]]/43560," ")</f>
        <v>0.55826446280991737</v>
      </c>
      <c r="L2158" t="str">
        <f>IF(Homes[[#This Row],[waterfront]]=1, "Yes","No")</f>
        <v>No</v>
      </c>
      <c r="M2158" s="4" t="str">
        <f>IF(Homes[[#This Row],[sqft_basement]]&gt;0, "Yes","No")</f>
        <v>No</v>
      </c>
      <c r="N2158" t="str">
        <f>CHOOSE(Homes[[#This Row],[view]]+1, "None","Fair","Good","Great","Excellent")</f>
        <v>None</v>
      </c>
      <c r="O2158" t="str">
        <f>CHOOSE(Homes[[#This Row],[condition]], "Poor","Fair","Average","Good","Excellent")</f>
        <v>Average</v>
      </c>
      <c r="P2158">
        <f ca="1">YEAR(TODAY())-Homes[[#This Row],[yr_built]]</f>
        <v>15</v>
      </c>
      <c r="Q2158">
        <v>0</v>
      </c>
      <c r="R2158">
        <f ca="1">IF(Homes[[#This Row],[yr_renovated]]&gt;0, YEAR(TODAY())-Homes[[#This Row],[yr_renovated]], YEAR(TODAY())-Homes[[#This Row],[yr_built]])</f>
        <v>15</v>
      </c>
      <c r="S2158">
        <v>1</v>
      </c>
      <c r="T2158" s="2">
        <v>41775</v>
      </c>
      <c r="U2158" s="3">
        <v>3</v>
      </c>
      <c r="V2158" s="4">
        <f>IFERROR(Homes[[#This Row],[sqft_above]]+Homes[[#This Row],[sqft_basement]]," ")</f>
        <v>1970</v>
      </c>
      <c r="W2158" s="4">
        <v>24318</v>
      </c>
      <c r="X2158">
        <v>0</v>
      </c>
      <c r="Y2158">
        <v>0</v>
      </c>
      <c r="Z2158">
        <v>3</v>
      </c>
      <c r="AA2158" s="4">
        <v>1970</v>
      </c>
      <c r="AB2158" s="4">
        <v>0</v>
      </c>
      <c r="AC2158">
        <v>2010</v>
      </c>
      <c r="AD2158" t="s">
        <v>2285</v>
      </c>
      <c r="AE2158" t="s">
        <v>329</v>
      </c>
      <c r="AF2158" t="s">
        <v>330</v>
      </c>
    </row>
    <row r="2159" spans="1:32">
      <c r="A2159" t="str">
        <f>PROPER(TRIM(Homes[[#This Row],[street]]))</f>
        <v>19901-19999 Se 290Th Pl</v>
      </c>
      <c r="B2159" t="str">
        <f>PROPER(TRIM(Homes[[#This Row],[city]]))</f>
        <v>Kent</v>
      </c>
      <c r="C2159" t="str">
        <f>_xlfn.TEXTBEFORE(Homes[[#This Row],[statezip]]," ")</f>
        <v>WA</v>
      </c>
      <c r="D2159" s="6" t="str">
        <f>_xlfn.TEXTAFTER(Homes[[#This Row],[statezip]]," ")</f>
        <v>98042</v>
      </c>
      <c r="E2159" s="1">
        <v>445000</v>
      </c>
      <c r="F2159">
        <v>4</v>
      </c>
      <c r="G2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59" s="3" t="str">
        <f>Homes[[#This Row],[bedrooms]] &amp; " bd | " &amp; TEXT(Homes[[#This Row],[bathrooms]],"0.##") &amp; " ba"</f>
        <v>4 bd | 2.5 ba</v>
      </c>
      <c r="I2159" s="4">
        <v>2280</v>
      </c>
      <c r="J2159" s="1">
        <f>IFERROR(Homes[[#This Row],[price]]/Homes[[#This Row],[sqft_living]]," ")</f>
        <v>195.17543859649123</v>
      </c>
      <c r="K2159" s="4">
        <f>IFERROR(Homes[[#This Row],[sqft_lot]]/43560," ")</f>
        <v>0.96595500459136818</v>
      </c>
      <c r="L2159" t="str">
        <f>IF(Homes[[#This Row],[waterfront]]=1, "Yes","No")</f>
        <v>No</v>
      </c>
      <c r="M2159" s="4" t="str">
        <f>IF(Homes[[#This Row],[sqft_basement]]&gt;0, "Yes","No")</f>
        <v>No</v>
      </c>
      <c r="N2159" t="str">
        <f>CHOOSE(Homes[[#This Row],[view]]+1, "None","Fair","Good","Great","Excellent")</f>
        <v>None</v>
      </c>
      <c r="O2159" t="str">
        <f>CHOOSE(Homes[[#This Row],[condition]], "Poor","Fair","Average","Good","Excellent")</f>
        <v>Average</v>
      </c>
      <c r="P2159">
        <f ca="1">YEAR(TODAY())-Homes[[#This Row],[yr_built]]</f>
        <v>31</v>
      </c>
      <c r="Q2159">
        <v>0</v>
      </c>
      <c r="R2159">
        <f ca="1">IF(Homes[[#This Row],[yr_renovated]]&gt;0, YEAR(TODAY())-Homes[[#This Row],[yr_renovated]], YEAR(TODAY())-Homes[[#This Row],[yr_built]])</f>
        <v>31</v>
      </c>
      <c r="S2159">
        <v>2</v>
      </c>
      <c r="T2159" s="2">
        <v>41821</v>
      </c>
      <c r="U2159" s="3">
        <v>2.5</v>
      </c>
      <c r="V2159" s="4">
        <f>IFERROR(Homes[[#This Row],[sqft_above]]+Homes[[#This Row],[sqft_basement]]," ")</f>
        <v>2280</v>
      </c>
      <c r="W2159" s="4">
        <v>42077</v>
      </c>
      <c r="X2159">
        <v>0</v>
      </c>
      <c r="Y2159">
        <v>0</v>
      </c>
      <c r="Z2159">
        <v>3</v>
      </c>
      <c r="AA2159" s="4">
        <v>2280</v>
      </c>
      <c r="AB2159" s="4">
        <v>0</v>
      </c>
      <c r="AC2159">
        <v>1994</v>
      </c>
      <c r="AD2159" t="s">
        <v>2286</v>
      </c>
      <c r="AE2159" t="s">
        <v>1392</v>
      </c>
      <c r="AF2159" t="s">
        <v>85</v>
      </c>
    </row>
    <row r="2160" spans="1:32">
      <c r="A2160" t="str">
        <f>PROPER(TRIM(Homes[[#This Row],[street]]))</f>
        <v>1905 Ne 29Th Ct</v>
      </c>
      <c r="B2160" t="str">
        <f>PROPER(TRIM(Homes[[#This Row],[city]]))</f>
        <v>Renton</v>
      </c>
      <c r="C2160" t="str">
        <f>_xlfn.TEXTBEFORE(Homes[[#This Row],[statezip]]," ")</f>
        <v>WA</v>
      </c>
      <c r="D2160" s="6" t="str">
        <f>_xlfn.TEXTAFTER(Homes[[#This Row],[statezip]]," ")</f>
        <v>98056</v>
      </c>
      <c r="E2160" s="1">
        <v>445000</v>
      </c>
      <c r="F2160">
        <v>3</v>
      </c>
      <c r="G2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60" s="3" t="str">
        <f>Homes[[#This Row],[bedrooms]] &amp; " bd | " &amp; TEXT(Homes[[#This Row],[bathrooms]],"0.##") &amp; " ba"</f>
        <v>3 bd | 2. ba</v>
      </c>
      <c r="I2160" s="4">
        <v>1630</v>
      </c>
      <c r="J2160" s="1">
        <f>IFERROR(Homes[[#This Row],[price]]/Homes[[#This Row],[sqft_living]]," ")</f>
        <v>273.00613496932516</v>
      </c>
      <c r="K2160" s="4">
        <f>IFERROR(Homes[[#This Row],[sqft_lot]]/43560," ")</f>
        <v>0.19977043158861341</v>
      </c>
      <c r="L2160" t="str">
        <f>IF(Homes[[#This Row],[waterfront]]=1, "Yes","No")</f>
        <v>No</v>
      </c>
      <c r="M2160" s="4" t="str">
        <f>IF(Homes[[#This Row],[sqft_basement]]&gt;0, "Yes","No")</f>
        <v>No</v>
      </c>
      <c r="N2160" t="str">
        <f>CHOOSE(Homes[[#This Row],[view]]+1, "None","Fair","Good","Great","Excellent")</f>
        <v>None</v>
      </c>
      <c r="O2160" t="str">
        <f>CHOOSE(Homes[[#This Row],[condition]], "Poor","Fair","Average","Good","Excellent")</f>
        <v>Average</v>
      </c>
      <c r="P2160">
        <f ca="1">YEAR(TODAY())-Homes[[#This Row],[yr_built]]</f>
        <v>38</v>
      </c>
      <c r="Q2160">
        <v>2000</v>
      </c>
      <c r="R2160">
        <f ca="1">IF(Homes[[#This Row],[yr_renovated]]&gt;0, YEAR(TODAY())-Homes[[#This Row],[yr_renovated]], YEAR(TODAY())-Homes[[#This Row],[yr_built]])</f>
        <v>25</v>
      </c>
      <c r="S2160">
        <v>1</v>
      </c>
      <c r="T2160" s="2">
        <v>41782</v>
      </c>
      <c r="U2160" s="3">
        <v>2</v>
      </c>
      <c r="V2160" s="4">
        <f>IFERROR(Homes[[#This Row],[sqft_above]]+Homes[[#This Row],[sqft_basement]]," ")</f>
        <v>1630</v>
      </c>
      <c r="W2160" s="4">
        <v>8702</v>
      </c>
      <c r="X2160">
        <v>0</v>
      </c>
      <c r="Y2160">
        <v>0</v>
      </c>
      <c r="Z2160">
        <v>3</v>
      </c>
      <c r="AA2160" s="4">
        <v>1630</v>
      </c>
      <c r="AB2160" s="4">
        <v>0</v>
      </c>
      <c r="AC2160">
        <v>1987</v>
      </c>
      <c r="AD2160" t="s">
        <v>2287</v>
      </c>
      <c r="AE2160" t="s">
        <v>319</v>
      </c>
      <c r="AF2160" t="s">
        <v>672</v>
      </c>
    </row>
    <row r="2161" spans="1:32">
      <c r="A2161" t="str">
        <f>PROPER(TRIM(Homes[[#This Row],[street]]))</f>
        <v>2847 Nw 70Th St</v>
      </c>
      <c r="B2161" t="str">
        <f>PROPER(TRIM(Homes[[#This Row],[city]]))</f>
        <v>Seattle</v>
      </c>
      <c r="C2161" t="str">
        <f>_xlfn.TEXTBEFORE(Homes[[#This Row],[statezip]]," ")</f>
        <v>WA</v>
      </c>
      <c r="D2161" s="6" t="str">
        <f>_xlfn.TEXTAFTER(Homes[[#This Row],[statezip]]," ")</f>
        <v>98117</v>
      </c>
      <c r="E2161" s="1">
        <v>445000</v>
      </c>
      <c r="F2161">
        <v>2</v>
      </c>
      <c r="G2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61" s="3" t="str">
        <f>Homes[[#This Row],[bedrooms]] &amp; " bd | " &amp; TEXT(Homes[[#This Row],[bathrooms]],"0.##") &amp; " ba"</f>
        <v>2 bd | 2. ba</v>
      </c>
      <c r="I2161" s="4">
        <v>1240</v>
      </c>
      <c r="J2161" s="1">
        <f>IFERROR(Homes[[#This Row],[price]]/Homes[[#This Row],[sqft_living]]," ")</f>
        <v>358.87096774193549</v>
      </c>
      <c r="K2161" s="4">
        <f>IFERROR(Homes[[#This Row],[sqft_lot]]/43560," ")</f>
        <v>5.73921028466483E-2</v>
      </c>
      <c r="L2161" t="str">
        <f>IF(Homes[[#This Row],[waterfront]]=1, "Yes","No")</f>
        <v>No</v>
      </c>
      <c r="M2161" s="4" t="str">
        <f>IF(Homes[[#This Row],[sqft_basement]]&gt;0, "Yes","No")</f>
        <v>No</v>
      </c>
      <c r="N2161" t="str">
        <f>CHOOSE(Homes[[#This Row],[view]]+1, "None","Fair","Good","Great","Excellent")</f>
        <v>None</v>
      </c>
      <c r="O2161" t="str">
        <f>CHOOSE(Homes[[#This Row],[condition]], "Poor","Fair","Average","Good","Excellent")</f>
        <v>Average</v>
      </c>
      <c r="P2161">
        <f ca="1">YEAR(TODAY())-Homes[[#This Row],[yr_built]]</f>
        <v>40</v>
      </c>
      <c r="Q2161">
        <v>0</v>
      </c>
      <c r="R2161">
        <f ca="1">IF(Homes[[#This Row],[yr_renovated]]&gt;0, YEAR(TODAY())-Homes[[#This Row],[yr_renovated]], YEAR(TODAY())-Homes[[#This Row],[yr_built]])</f>
        <v>40</v>
      </c>
      <c r="S2161">
        <v>2</v>
      </c>
      <c r="T2161" s="2">
        <v>41827</v>
      </c>
      <c r="U2161" s="3">
        <v>2</v>
      </c>
      <c r="V2161" s="4">
        <f>IFERROR(Homes[[#This Row],[sqft_above]]+Homes[[#This Row],[sqft_basement]]," ")</f>
        <v>1240</v>
      </c>
      <c r="W2161" s="4">
        <v>2500</v>
      </c>
      <c r="X2161">
        <v>0</v>
      </c>
      <c r="Y2161">
        <v>0</v>
      </c>
      <c r="Z2161">
        <v>3</v>
      </c>
      <c r="AA2161" s="4">
        <v>1240</v>
      </c>
      <c r="AB2161" s="4">
        <v>0</v>
      </c>
      <c r="AC2161">
        <v>1985</v>
      </c>
      <c r="AD2161" t="s">
        <v>2288</v>
      </c>
      <c r="AE2161" t="s">
        <v>49</v>
      </c>
      <c r="AF2161" t="s">
        <v>204</v>
      </c>
    </row>
    <row r="2162" spans="1:32">
      <c r="A2162" t="str">
        <f>PROPER(TRIM(Homes[[#This Row],[street]]))</f>
        <v>1608 N 50Th St</v>
      </c>
      <c r="B2162" t="str">
        <f>PROPER(TRIM(Homes[[#This Row],[city]]))</f>
        <v>Seattle</v>
      </c>
      <c r="C2162" t="str">
        <f>_xlfn.TEXTBEFORE(Homes[[#This Row],[statezip]]," ")</f>
        <v>WA</v>
      </c>
      <c r="D2162" s="6" t="str">
        <f>_xlfn.TEXTAFTER(Homes[[#This Row],[statezip]]," ")</f>
        <v>98103</v>
      </c>
      <c r="E2162" s="1">
        <v>445000</v>
      </c>
      <c r="F2162">
        <v>2</v>
      </c>
      <c r="G2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62" s="3" t="str">
        <f>Homes[[#This Row],[bedrooms]] &amp; " bd | " &amp; TEXT(Homes[[#This Row],[bathrooms]],"0.##") &amp; " ba"</f>
        <v>2 bd | 1. ba</v>
      </c>
      <c r="I2162" s="4">
        <v>1440</v>
      </c>
      <c r="J2162" s="1">
        <f>IFERROR(Homes[[#This Row],[price]]/Homes[[#This Row],[sqft_living]]," ")</f>
        <v>309.02777777777777</v>
      </c>
      <c r="K2162" s="4">
        <f>IFERROR(Homes[[#This Row],[sqft_lot]]/43560," ")</f>
        <v>7.4035812672176307E-2</v>
      </c>
      <c r="L2162" t="str">
        <f>IF(Homes[[#This Row],[waterfront]]=1, "Yes","No")</f>
        <v>No</v>
      </c>
      <c r="M2162" s="4" t="str">
        <f>IF(Homes[[#This Row],[sqft_basement]]&gt;0, "Yes","No")</f>
        <v>Yes</v>
      </c>
      <c r="N2162" t="str">
        <f>CHOOSE(Homes[[#This Row],[view]]+1, "None","Fair","Good","Great","Excellent")</f>
        <v>None</v>
      </c>
      <c r="O2162" t="str">
        <f>CHOOSE(Homes[[#This Row],[condition]], "Poor","Fair","Average","Good","Excellent")</f>
        <v>Average</v>
      </c>
      <c r="P2162">
        <f ca="1">YEAR(TODAY())-Homes[[#This Row],[yr_built]]</f>
        <v>110</v>
      </c>
      <c r="Q2162">
        <v>0</v>
      </c>
      <c r="R2162">
        <f ca="1">IF(Homes[[#This Row],[yr_renovated]]&gt;0, YEAR(TODAY())-Homes[[#This Row],[yr_renovated]], YEAR(TODAY())-Homes[[#This Row],[yr_built]])</f>
        <v>110</v>
      </c>
      <c r="S2162">
        <v>1</v>
      </c>
      <c r="T2162" s="2">
        <v>41798</v>
      </c>
      <c r="U2162" s="3">
        <v>1</v>
      </c>
      <c r="V2162" s="4">
        <f>IFERROR(Homes[[#This Row],[sqft_above]]+Homes[[#This Row],[sqft_basement]]," ")</f>
        <v>1440</v>
      </c>
      <c r="W2162" s="4">
        <v>3225</v>
      </c>
      <c r="X2162">
        <v>0</v>
      </c>
      <c r="Y2162">
        <v>0</v>
      </c>
      <c r="Z2162">
        <v>3</v>
      </c>
      <c r="AA2162" s="4">
        <v>960</v>
      </c>
      <c r="AB2162" s="4">
        <v>480</v>
      </c>
      <c r="AC2162">
        <v>1915</v>
      </c>
      <c r="AD2162" t="s">
        <v>2289</v>
      </c>
      <c r="AE2162" t="s">
        <v>49</v>
      </c>
      <c r="AF2162" t="s">
        <v>172</v>
      </c>
    </row>
    <row r="2163" spans="1:32">
      <c r="A2163" t="str">
        <f>PROPER(TRIM(Homes[[#This Row],[street]]))</f>
        <v>3713 Sw Sullivan St</v>
      </c>
      <c r="B2163" t="str">
        <f>PROPER(TRIM(Homes[[#This Row],[city]]))</f>
        <v>Seattle</v>
      </c>
      <c r="C2163" t="str">
        <f>_xlfn.TEXTBEFORE(Homes[[#This Row],[statezip]]," ")</f>
        <v>WA</v>
      </c>
      <c r="D2163" s="6" t="str">
        <f>_xlfn.TEXTAFTER(Homes[[#This Row],[statezip]]," ")</f>
        <v>98126</v>
      </c>
      <c r="E2163" s="1">
        <v>445000</v>
      </c>
      <c r="F2163">
        <v>4</v>
      </c>
      <c r="G2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63" s="3" t="str">
        <f>Homes[[#This Row],[bedrooms]] &amp; " bd | " &amp; TEXT(Homes[[#This Row],[bathrooms]],"0.##") &amp; " ba"</f>
        <v>4 bd | 1.75 ba</v>
      </c>
      <c r="I2163" s="4">
        <v>1990</v>
      </c>
      <c r="J2163" s="1">
        <f>IFERROR(Homes[[#This Row],[price]]/Homes[[#This Row],[sqft_living]]," ")</f>
        <v>223.6180904522613</v>
      </c>
      <c r="K2163" s="4">
        <f>IFERROR(Homes[[#This Row],[sqft_lot]]/43560," ")</f>
        <v>0.10847107438016529</v>
      </c>
      <c r="L2163" t="str">
        <f>IF(Homes[[#This Row],[waterfront]]=1, "Yes","No")</f>
        <v>No</v>
      </c>
      <c r="M2163" s="4" t="str">
        <f>IF(Homes[[#This Row],[sqft_basement]]&gt;0, "Yes","No")</f>
        <v>Yes</v>
      </c>
      <c r="N2163" t="str">
        <f>CHOOSE(Homes[[#This Row],[view]]+1, "None","Fair","Good","Great","Excellent")</f>
        <v>None</v>
      </c>
      <c r="O2163" t="str">
        <f>CHOOSE(Homes[[#This Row],[condition]], "Poor","Fair","Average","Good","Excellent")</f>
        <v>Good</v>
      </c>
      <c r="P2163">
        <f ca="1">YEAR(TODAY())-Homes[[#This Row],[yr_built]]</f>
        <v>81</v>
      </c>
      <c r="Q2163">
        <v>0</v>
      </c>
      <c r="R2163">
        <f ca="1">IF(Homes[[#This Row],[yr_renovated]]&gt;0, YEAR(TODAY())-Homes[[#This Row],[yr_renovated]], YEAR(TODAY())-Homes[[#This Row],[yr_built]])</f>
        <v>81</v>
      </c>
      <c r="S2163">
        <v>1.5</v>
      </c>
      <c r="T2163" s="2">
        <v>41788</v>
      </c>
      <c r="U2163" s="3">
        <v>1.75</v>
      </c>
      <c r="V2163" s="4">
        <f>IFERROR(Homes[[#This Row],[sqft_above]]+Homes[[#This Row],[sqft_basement]]," ")</f>
        <v>1990</v>
      </c>
      <c r="W2163" s="4">
        <v>4725</v>
      </c>
      <c r="X2163">
        <v>0</v>
      </c>
      <c r="Y2163">
        <v>0</v>
      </c>
      <c r="Z2163">
        <v>4</v>
      </c>
      <c r="AA2163" s="4">
        <v>1190</v>
      </c>
      <c r="AB2163" s="4">
        <v>800</v>
      </c>
      <c r="AC2163">
        <v>1944</v>
      </c>
      <c r="AD2163" t="s">
        <v>2290</v>
      </c>
      <c r="AE2163" t="s">
        <v>49</v>
      </c>
      <c r="AF2163" t="s">
        <v>434</v>
      </c>
    </row>
    <row r="2164" spans="1:32">
      <c r="A2164" t="str">
        <f>PROPER(TRIM(Homes[[#This Row],[street]]))</f>
        <v>908 Sw Austin St</v>
      </c>
      <c r="B2164" t="str">
        <f>PROPER(TRIM(Homes[[#This Row],[city]]))</f>
        <v>Seattle</v>
      </c>
      <c r="C2164" t="str">
        <f>_xlfn.TEXTBEFORE(Homes[[#This Row],[statezip]]," ")</f>
        <v>WA</v>
      </c>
      <c r="D2164" s="6" t="str">
        <f>_xlfn.TEXTAFTER(Homes[[#This Row],[statezip]]," ")</f>
        <v>98106</v>
      </c>
      <c r="E2164" s="1">
        <v>445000</v>
      </c>
      <c r="F2164">
        <v>4</v>
      </c>
      <c r="G2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4" s="3" t="str">
        <f>Homes[[#This Row],[bedrooms]] &amp; " bd | " &amp; TEXT(Homes[[#This Row],[bathrooms]],"0.##") &amp; " ba"</f>
        <v>4 bd | 2.5 ba</v>
      </c>
      <c r="I2164" s="4">
        <v>2340</v>
      </c>
      <c r="J2164" s="1">
        <f>IFERROR(Homes[[#This Row],[price]]/Homes[[#This Row],[sqft_living]]," ")</f>
        <v>190.17094017094018</v>
      </c>
      <c r="K2164" s="4">
        <f>IFERROR(Homes[[#This Row],[sqft_lot]]/43560," ")</f>
        <v>8.6868686868686873E-2</v>
      </c>
      <c r="L2164" t="str">
        <f>IF(Homes[[#This Row],[waterfront]]=1, "Yes","No")</f>
        <v>No</v>
      </c>
      <c r="M2164" s="4" t="str">
        <f>IF(Homes[[#This Row],[sqft_basement]]&gt;0, "Yes","No")</f>
        <v>No</v>
      </c>
      <c r="N2164" t="str">
        <f>CHOOSE(Homes[[#This Row],[view]]+1, "None","Fair","Good","Great","Excellent")</f>
        <v>None</v>
      </c>
      <c r="O2164" t="str">
        <f>CHOOSE(Homes[[#This Row],[condition]], "Poor","Fair","Average","Good","Excellent")</f>
        <v>Average</v>
      </c>
      <c r="P2164">
        <f ca="1">YEAR(TODAY())-Homes[[#This Row],[yr_built]]</f>
        <v>17</v>
      </c>
      <c r="Q2164">
        <v>0</v>
      </c>
      <c r="R2164">
        <f ca="1">IF(Homes[[#This Row],[yr_renovated]]&gt;0, YEAR(TODAY())-Homes[[#This Row],[yr_renovated]], YEAR(TODAY())-Homes[[#This Row],[yr_built]])</f>
        <v>17</v>
      </c>
      <c r="S2164">
        <v>2</v>
      </c>
      <c r="T2164" s="2">
        <v>41795</v>
      </c>
      <c r="U2164" s="3">
        <v>2.5</v>
      </c>
      <c r="V2164" s="4">
        <f>IFERROR(Homes[[#This Row],[sqft_above]]+Homes[[#This Row],[sqft_basement]]," ")</f>
        <v>2340</v>
      </c>
      <c r="W2164" s="4">
        <v>3784</v>
      </c>
      <c r="X2164">
        <v>0</v>
      </c>
      <c r="Y2164">
        <v>0</v>
      </c>
      <c r="Z2164">
        <v>3</v>
      </c>
      <c r="AA2164" s="4">
        <v>2340</v>
      </c>
      <c r="AB2164" s="4">
        <v>0</v>
      </c>
      <c r="AC2164">
        <v>2008</v>
      </c>
      <c r="AD2164" t="s">
        <v>2291</v>
      </c>
      <c r="AE2164" t="s">
        <v>49</v>
      </c>
      <c r="AF2164" t="s">
        <v>1278</v>
      </c>
    </row>
    <row r="2165" spans="1:32">
      <c r="A2165" t="str">
        <f>PROPER(TRIM(Homes[[#This Row],[street]]))</f>
        <v>6444 Carleton Ave S</v>
      </c>
      <c r="B2165" t="str">
        <f>PROPER(TRIM(Homes[[#This Row],[city]]))</f>
        <v>Seattle</v>
      </c>
      <c r="C2165" t="str">
        <f>_xlfn.TEXTBEFORE(Homes[[#This Row],[statezip]]," ")</f>
        <v>WA</v>
      </c>
      <c r="D2165" s="6" t="str">
        <f>_xlfn.TEXTAFTER(Homes[[#This Row],[statezip]]," ")</f>
        <v>98108</v>
      </c>
      <c r="E2165" s="1">
        <v>445000</v>
      </c>
      <c r="F2165">
        <v>5</v>
      </c>
      <c r="G2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65" s="3" t="str">
        <f>Homes[[#This Row],[bedrooms]] &amp; " bd | " &amp; TEXT(Homes[[#This Row],[bathrooms]],"0.##") &amp; " ba"</f>
        <v>5 bd | 1.75 ba</v>
      </c>
      <c r="I2165" s="4">
        <v>2460</v>
      </c>
      <c r="J2165" s="1">
        <f>IFERROR(Homes[[#This Row],[price]]/Homes[[#This Row],[sqft_living]]," ")</f>
        <v>180.89430894308944</v>
      </c>
      <c r="K2165" s="4">
        <f>IFERROR(Homes[[#This Row],[sqft_lot]]/43560," ")</f>
        <v>0.15716253443526171</v>
      </c>
      <c r="L2165" t="str">
        <f>IF(Homes[[#This Row],[waterfront]]=1, "Yes","No")</f>
        <v>No</v>
      </c>
      <c r="M2165" s="4" t="str">
        <f>IF(Homes[[#This Row],[sqft_basement]]&gt;0, "Yes","No")</f>
        <v>Yes</v>
      </c>
      <c r="N2165" t="str">
        <f>CHOOSE(Homes[[#This Row],[view]]+1, "None","Fair","Good","Great","Excellent")</f>
        <v>None</v>
      </c>
      <c r="O2165" t="str">
        <f>CHOOSE(Homes[[#This Row],[condition]], "Poor","Fair","Average","Good","Excellent")</f>
        <v>Excellent</v>
      </c>
      <c r="P2165">
        <f ca="1">YEAR(TODAY())-Homes[[#This Row],[yr_built]]</f>
        <v>114</v>
      </c>
      <c r="Q2165">
        <v>1984</v>
      </c>
      <c r="R2165">
        <f ca="1">IF(Homes[[#This Row],[yr_renovated]]&gt;0, YEAR(TODAY())-Homes[[#This Row],[yr_renovated]], YEAR(TODAY())-Homes[[#This Row],[yr_built]])</f>
        <v>41</v>
      </c>
      <c r="S2165">
        <v>1.5</v>
      </c>
      <c r="T2165" s="2">
        <v>41802</v>
      </c>
      <c r="U2165" s="3">
        <v>1.75</v>
      </c>
      <c r="V2165" s="4">
        <f>IFERROR(Homes[[#This Row],[sqft_above]]+Homes[[#This Row],[sqft_basement]]," ")</f>
        <v>2460</v>
      </c>
      <c r="W2165" s="4">
        <v>6846</v>
      </c>
      <c r="X2165">
        <v>0</v>
      </c>
      <c r="Y2165">
        <v>0</v>
      </c>
      <c r="Z2165">
        <v>5</v>
      </c>
      <c r="AA2165" s="4">
        <v>1340</v>
      </c>
      <c r="AB2165" s="4">
        <v>1120</v>
      </c>
      <c r="AC2165">
        <v>1911</v>
      </c>
      <c r="AD2165" t="s">
        <v>2292</v>
      </c>
      <c r="AE2165" t="s">
        <v>49</v>
      </c>
      <c r="AF2165" t="s">
        <v>1536</v>
      </c>
    </row>
    <row r="2166" spans="1:32">
      <c r="A2166" t="str">
        <f>PROPER(TRIM(Homes[[#This Row],[street]]))</f>
        <v>8244 40Th Ave Ne</v>
      </c>
      <c r="B2166" t="str">
        <f>PROPER(TRIM(Homes[[#This Row],[city]]))</f>
        <v>Seattle</v>
      </c>
      <c r="C2166" t="str">
        <f>_xlfn.TEXTBEFORE(Homes[[#This Row],[statezip]]," ")</f>
        <v>WA</v>
      </c>
      <c r="D2166" s="6" t="str">
        <f>_xlfn.TEXTAFTER(Homes[[#This Row],[statezip]]," ")</f>
        <v>98115</v>
      </c>
      <c r="E2166" s="1">
        <v>445000</v>
      </c>
      <c r="F2166">
        <v>3</v>
      </c>
      <c r="G2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66" s="3" t="str">
        <f>Homes[[#This Row],[bedrooms]] &amp; " bd | " &amp; TEXT(Homes[[#This Row],[bathrooms]],"0.##") &amp; " ba"</f>
        <v>3 bd | 1. ba</v>
      </c>
      <c r="I2166" s="4">
        <v>1050</v>
      </c>
      <c r="J2166" s="1">
        <f>IFERROR(Homes[[#This Row],[price]]/Homes[[#This Row],[sqft_living]]," ")</f>
        <v>423.8095238095238</v>
      </c>
      <c r="K2166" s="4">
        <f>IFERROR(Homes[[#This Row],[sqft_lot]]/43560," ")</f>
        <v>0.13002754820936638</v>
      </c>
      <c r="L2166" t="str">
        <f>IF(Homes[[#This Row],[waterfront]]=1, "Yes","No")</f>
        <v>No</v>
      </c>
      <c r="M2166" s="4" t="str">
        <f>IF(Homes[[#This Row],[sqft_basement]]&gt;0, "Yes","No")</f>
        <v>Yes</v>
      </c>
      <c r="N2166" t="str">
        <f>CHOOSE(Homes[[#This Row],[view]]+1, "None","Fair","Good","Great","Excellent")</f>
        <v>None</v>
      </c>
      <c r="O2166" t="str">
        <f>CHOOSE(Homes[[#This Row],[condition]], "Poor","Fair","Average","Good","Excellent")</f>
        <v>Good</v>
      </c>
      <c r="P2166">
        <f ca="1">YEAR(TODAY())-Homes[[#This Row],[yr_built]]</f>
        <v>78</v>
      </c>
      <c r="Q2166">
        <v>1988</v>
      </c>
      <c r="R2166">
        <f ca="1">IF(Homes[[#This Row],[yr_renovated]]&gt;0, YEAR(TODAY())-Homes[[#This Row],[yr_renovated]], YEAR(TODAY())-Homes[[#This Row],[yr_built]])</f>
        <v>37</v>
      </c>
      <c r="S2166">
        <v>1</v>
      </c>
      <c r="T2166" s="2">
        <v>41802</v>
      </c>
      <c r="U2166" s="3">
        <v>1</v>
      </c>
      <c r="V2166" s="4">
        <f>IFERROR(Homes[[#This Row],[sqft_above]]+Homes[[#This Row],[sqft_basement]]," ")</f>
        <v>1050</v>
      </c>
      <c r="W2166" s="4">
        <v>5664</v>
      </c>
      <c r="X2166">
        <v>0</v>
      </c>
      <c r="Y2166">
        <v>0</v>
      </c>
      <c r="Z2166">
        <v>4</v>
      </c>
      <c r="AA2166" s="4">
        <v>910</v>
      </c>
      <c r="AB2166" s="4">
        <v>140</v>
      </c>
      <c r="AC2166">
        <v>1947</v>
      </c>
      <c r="AD2166" t="s">
        <v>2293</v>
      </c>
      <c r="AE2166" t="s">
        <v>49</v>
      </c>
      <c r="AF2166" t="s">
        <v>154</v>
      </c>
    </row>
    <row r="2167" spans="1:32">
      <c r="A2167" t="str">
        <f>PROPER(TRIM(Homes[[#This Row],[street]]))</f>
        <v>17849 149Th Ave Ne</v>
      </c>
      <c r="B2167" t="str">
        <f>PROPER(TRIM(Homes[[#This Row],[city]]))</f>
        <v>Woodinville</v>
      </c>
      <c r="C2167" t="str">
        <f>_xlfn.TEXTBEFORE(Homes[[#This Row],[statezip]]," ")</f>
        <v>WA</v>
      </c>
      <c r="D2167" s="6" t="str">
        <f>_xlfn.TEXTAFTER(Homes[[#This Row],[statezip]]," ")</f>
        <v>98072</v>
      </c>
      <c r="E2167" s="1">
        <v>445000</v>
      </c>
      <c r="F2167">
        <v>3</v>
      </c>
      <c r="G2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67" s="3" t="str">
        <f>Homes[[#This Row],[bedrooms]] &amp; " bd | " &amp; TEXT(Homes[[#This Row],[bathrooms]],"0.##") &amp; " ba"</f>
        <v>3 bd | 2.25 ba</v>
      </c>
      <c r="I2167" s="4">
        <v>1990</v>
      </c>
      <c r="J2167" s="1">
        <f>IFERROR(Homes[[#This Row],[price]]/Homes[[#This Row],[sqft_living]]," ")</f>
        <v>223.6180904522613</v>
      </c>
      <c r="K2167" s="4">
        <f>IFERROR(Homes[[#This Row],[sqft_lot]]/43560," ")</f>
        <v>0.16850321395775941</v>
      </c>
      <c r="L2167" t="str">
        <f>IF(Homes[[#This Row],[waterfront]]=1, "Yes","No")</f>
        <v>No</v>
      </c>
      <c r="M2167" s="4" t="str">
        <f>IF(Homes[[#This Row],[sqft_basement]]&gt;0, "Yes","No")</f>
        <v>No</v>
      </c>
      <c r="N2167" t="str">
        <f>CHOOSE(Homes[[#This Row],[view]]+1, "None","Fair","Good","Great","Excellent")</f>
        <v>None</v>
      </c>
      <c r="O2167" t="str">
        <f>CHOOSE(Homes[[#This Row],[condition]], "Poor","Fair","Average","Good","Excellent")</f>
        <v>Average</v>
      </c>
      <c r="P2167">
        <f ca="1">YEAR(TODAY())-Homes[[#This Row],[yr_built]]</f>
        <v>41</v>
      </c>
      <c r="Q2167">
        <v>0</v>
      </c>
      <c r="R2167">
        <f ca="1">IF(Homes[[#This Row],[yr_renovated]]&gt;0, YEAR(TODAY())-Homes[[#This Row],[yr_renovated]], YEAR(TODAY())-Homes[[#This Row],[yr_built]])</f>
        <v>41</v>
      </c>
      <c r="S2167">
        <v>2</v>
      </c>
      <c r="T2167" s="2">
        <v>41775</v>
      </c>
      <c r="U2167" s="3">
        <v>2.25</v>
      </c>
      <c r="V2167" s="4">
        <f>IFERROR(Homes[[#This Row],[sqft_above]]+Homes[[#This Row],[sqft_basement]]," ")</f>
        <v>1990</v>
      </c>
      <c r="W2167" s="4">
        <v>7340</v>
      </c>
      <c r="X2167">
        <v>0</v>
      </c>
      <c r="Y2167">
        <v>0</v>
      </c>
      <c r="Z2167">
        <v>3</v>
      </c>
      <c r="AA2167" s="4">
        <v>1990</v>
      </c>
      <c r="AB2167" s="4">
        <v>0</v>
      </c>
      <c r="AC2167">
        <v>1984</v>
      </c>
      <c r="AD2167" t="s">
        <v>2294</v>
      </c>
      <c r="AE2167" t="s">
        <v>120</v>
      </c>
      <c r="AF2167" t="s">
        <v>275</v>
      </c>
    </row>
    <row r="2168" spans="1:32">
      <c r="A2168" t="str">
        <f>PROPER(TRIM(Homes[[#This Row],[street]]))</f>
        <v>2821 Ne 16Th St</v>
      </c>
      <c r="B2168" t="str">
        <f>PROPER(TRIM(Homes[[#This Row],[city]]))</f>
        <v>Renton</v>
      </c>
      <c r="C2168" t="str">
        <f>_xlfn.TEXTBEFORE(Homes[[#This Row],[statezip]]," ")</f>
        <v>WA</v>
      </c>
      <c r="D2168" s="6" t="str">
        <f>_xlfn.TEXTAFTER(Homes[[#This Row],[statezip]]," ")</f>
        <v>98056</v>
      </c>
      <c r="E2168" s="1">
        <v>444845</v>
      </c>
      <c r="F2168">
        <v>3</v>
      </c>
      <c r="G2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8" s="3" t="str">
        <f>Homes[[#This Row],[bedrooms]] &amp; " bd | " &amp; TEXT(Homes[[#This Row],[bathrooms]],"0.##") &amp; " ba"</f>
        <v>3 bd | 2.5 ba</v>
      </c>
      <c r="I2168" s="4">
        <v>1600</v>
      </c>
      <c r="J2168" s="1">
        <f>IFERROR(Homes[[#This Row],[price]]/Homes[[#This Row],[sqft_living]]," ")</f>
        <v>278.02812499999999</v>
      </c>
      <c r="K2168" s="4">
        <f>IFERROR(Homes[[#This Row],[sqft_lot]]/43560," ")</f>
        <v>8.2024793388429745E-2</v>
      </c>
      <c r="L2168" t="str">
        <f>IF(Homes[[#This Row],[waterfront]]=1, "Yes","No")</f>
        <v>No</v>
      </c>
      <c r="M2168" s="4" t="str">
        <f>IF(Homes[[#This Row],[sqft_basement]]&gt;0, "Yes","No")</f>
        <v>No</v>
      </c>
      <c r="N2168" t="str">
        <f>CHOOSE(Homes[[#This Row],[view]]+1, "None","Fair","Good","Great","Excellent")</f>
        <v>None</v>
      </c>
      <c r="O2168" t="str">
        <f>CHOOSE(Homes[[#This Row],[condition]], "Poor","Fair","Average","Good","Excellent")</f>
        <v>Average</v>
      </c>
      <c r="P2168">
        <f ca="1">YEAR(TODAY())-Homes[[#This Row],[yr_built]]</f>
        <v>12</v>
      </c>
      <c r="Q2168">
        <v>1923</v>
      </c>
      <c r="R2168">
        <f ca="1">IF(Homes[[#This Row],[yr_renovated]]&gt;0, YEAR(TODAY())-Homes[[#This Row],[yr_renovated]], YEAR(TODAY())-Homes[[#This Row],[yr_built]])</f>
        <v>102</v>
      </c>
      <c r="S2168">
        <v>2</v>
      </c>
      <c r="T2168" s="2">
        <v>41766</v>
      </c>
      <c r="U2168" s="3">
        <v>2.5</v>
      </c>
      <c r="V2168" s="4">
        <f>IFERROR(Homes[[#This Row],[sqft_above]]+Homes[[#This Row],[sqft_basement]]," ")</f>
        <v>1600</v>
      </c>
      <c r="W2168" s="4">
        <v>3573</v>
      </c>
      <c r="X2168">
        <v>0</v>
      </c>
      <c r="Y2168">
        <v>0</v>
      </c>
      <c r="Z2168">
        <v>3</v>
      </c>
      <c r="AA2168" s="4">
        <v>1600</v>
      </c>
      <c r="AB2168" s="4">
        <v>0</v>
      </c>
      <c r="AC2168">
        <v>2013</v>
      </c>
      <c r="AD2168" t="s">
        <v>2295</v>
      </c>
      <c r="AE2168" t="s">
        <v>319</v>
      </c>
      <c r="AF2168" t="s">
        <v>672</v>
      </c>
    </row>
    <row r="2169" spans="1:32">
      <c r="A2169" t="str">
        <f>PROPER(TRIM(Homes[[#This Row],[street]]))</f>
        <v>4290 326Th Ave Ne</v>
      </c>
      <c r="B2169" t="str">
        <f>PROPER(TRIM(Homes[[#This Row],[city]]))</f>
        <v>Carnation</v>
      </c>
      <c r="C2169" t="str">
        <f>_xlfn.TEXTBEFORE(Homes[[#This Row],[statezip]]," ")</f>
        <v>WA</v>
      </c>
      <c r="D2169" s="6" t="str">
        <f>_xlfn.TEXTAFTER(Homes[[#This Row],[statezip]]," ")</f>
        <v>98014</v>
      </c>
      <c r="E2169" s="1">
        <v>443500</v>
      </c>
      <c r="F2169">
        <v>4</v>
      </c>
      <c r="G2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69" s="3" t="str">
        <f>Homes[[#This Row],[bedrooms]] &amp; " bd | " &amp; TEXT(Homes[[#This Row],[bathrooms]],"0.##") &amp; " ba"</f>
        <v>4 bd | 2.5 ba</v>
      </c>
      <c r="I2169" s="4">
        <v>2040</v>
      </c>
      <c r="J2169" s="1">
        <f>IFERROR(Homes[[#This Row],[price]]/Homes[[#This Row],[sqft_living]]," ")</f>
        <v>217.40196078431373</v>
      </c>
      <c r="K2169" s="4">
        <f>IFERROR(Homes[[#This Row],[sqft_lot]]/43560," ")</f>
        <v>0.50002295684113862</v>
      </c>
      <c r="L2169" t="str">
        <f>IF(Homes[[#This Row],[waterfront]]=1, "Yes","No")</f>
        <v>No</v>
      </c>
      <c r="M2169" s="4" t="str">
        <f>IF(Homes[[#This Row],[sqft_basement]]&gt;0, "Yes","No")</f>
        <v>No</v>
      </c>
      <c r="N2169" t="str">
        <f>CHOOSE(Homes[[#This Row],[view]]+1, "None","Fair","Good","Great","Excellent")</f>
        <v>None</v>
      </c>
      <c r="O2169" t="str">
        <f>CHOOSE(Homes[[#This Row],[condition]], "Poor","Fair","Average","Good","Excellent")</f>
        <v>Average</v>
      </c>
      <c r="P2169">
        <f ca="1">YEAR(TODAY())-Homes[[#This Row],[yr_built]]</f>
        <v>31</v>
      </c>
      <c r="Q2169">
        <v>0</v>
      </c>
      <c r="R2169">
        <f ca="1">IF(Homes[[#This Row],[yr_renovated]]&gt;0, YEAR(TODAY())-Homes[[#This Row],[yr_renovated]], YEAR(TODAY())-Homes[[#This Row],[yr_built]])</f>
        <v>31</v>
      </c>
      <c r="S2169">
        <v>2</v>
      </c>
      <c r="T2169" s="2">
        <v>41810</v>
      </c>
      <c r="U2169" s="3">
        <v>2.5</v>
      </c>
      <c r="V2169" s="4">
        <f>IFERROR(Homes[[#This Row],[sqft_above]]+Homes[[#This Row],[sqft_basement]]," ")</f>
        <v>2040</v>
      </c>
      <c r="W2169" s="4">
        <v>21781</v>
      </c>
      <c r="X2169">
        <v>0</v>
      </c>
      <c r="Y2169">
        <v>0</v>
      </c>
      <c r="Z2169">
        <v>3</v>
      </c>
      <c r="AA2169" s="4">
        <v>2040</v>
      </c>
      <c r="AB2169" s="4">
        <v>0</v>
      </c>
      <c r="AC2169">
        <v>1994</v>
      </c>
      <c r="AD2169" t="s">
        <v>2296</v>
      </c>
      <c r="AE2169" t="s">
        <v>147</v>
      </c>
      <c r="AF2169" t="s">
        <v>148</v>
      </c>
    </row>
    <row r="2170" spans="1:32">
      <c r="A2170" t="str">
        <f>PROPER(TRIM(Homes[[#This Row],[street]]))</f>
        <v>14808 104Th Ave Ne</v>
      </c>
      <c r="B2170" t="str">
        <f>PROPER(TRIM(Homes[[#This Row],[city]]))</f>
        <v>Bothell</v>
      </c>
      <c r="C2170" t="str">
        <f>_xlfn.TEXTBEFORE(Homes[[#This Row],[statezip]]," ")</f>
        <v>WA</v>
      </c>
      <c r="D2170" s="6" t="str">
        <f>_xlfn.TEXTAFTER(Homes[[#This Row],[statezip]]," ")</f>
        <v>98011</v>
      </c>
      <c r="E2170" s="1">
        <v>443000</v>
      </c>
      <c r="F2170">
        <v>3</v>
      </c>
      <c r="G2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70" s="3" t="str">
        <f>Homes[[#This Row],[bedrooms]] &amp; " bd | " &amp; TEXT(Homes[[#This Row],[bathrooms]],"0.##") &amp; " ba"</f>
        <v>3 bd | 2.25 ba</v>
      </c>
      <c r="I2170" s="4">
        <v>1920</v>
      </c>
      <c r="J2170" s="1">
        <f>IFERROR(Homes[[#This Row],[price]]/Homes[[#This Row],[sqft_living]]," ")</f>
        <v>230.72916666666666</v>
      </c>
      <c r="K2170" s="4">
        <f>IFERROR(Homes[[#This Row],[sqft_lot]]/43560," ")</f>
        <v>0.18877410468319558</v>
      </c>
      <c r="L2170" t="str">
        <f>IF(Homes[[#This Row],[waterfront]]=1, "Yes","No")</f>
        <v>No</v>
      </c>
      <c r="M2170" s="4" t="str">
        <f>IF(Homes[[#This Row],[sqft_basement]]&gt;0, "Yes","No")</f>
        <v>No</v>
      </c>
      <c r="N2170" t="str">
        <f>CHOOSE(Homes[[#This Row],[view]]+1, "None","Fair","Good","Great","Excellent")</f>
        <v>None</v>
      </c>
      <c r="O2170" t="str">
        <f>CHOOSE(Homes[[#This Row],[condition]], "Poor","Fair","Average","Good","Excellent")</f>
        <v>Good</v>
      </c>
      <c r="P2170">
        <f ca="1">YEAR(TODAY())-Homes[[#This Row],[yr_built]]</f>
        <v>36</v>
      </c>
      <c r="Q2170">
        <v>0</v>
      </c>
      <c r="R2170">
        <f ca="1">IF(Homes[[#This Row],[yr_renovated]]&gt;0, YEAR(TODAY())-Homes[[#This Row],[yr_renovated]], YEAR(TODAY())-Homes[[#This Row],[yr_built]])</f>
        <v>36</v>
      </c>
      <c r="S2170">
        <v>2</v>
      </c>
      <c r="T2170" s="2">
        <v>41829</v>
      </c>
      <c r="U2170" s="3">
        <v>2.25</v>
      </c>
      <c r="V2170" s="4">
        <f>IFERROR(Homes[[#This Row],[sqft_above]]+Homes[[#This Row],[sqft_basement]]," ")</f>
        <v>1920</v>
      </c>
      <c r="W2170" s="4">
        <v>8223</v>
      </c>
      <c r="X2170">
        <v>0</v>
      </c>
      <c r="Y2170">
        <v>0</v>
      </c>
      <c r="Z2170">
        <v>4</v>
      </c>
      <c r="AA2170" s="4">
        <v>1920</v>
      </c>
      <c r="AB2170" s="4">
        <v>0</v>
      </c>
      <c r="AC2170">
        <v>1989</v>
      </c>
      <c r="AD2170" t="s">
        <v>2297</v>
      </c>
      <c r="AE2170" t="s">
        <v>841</v>
      </c>
      <c r="AF2170" t="s">
        <v>842</v>
      </c>
    </row>
    <row r="2171" spans="1:32">
      <c r="A2171" t="str">
        <f>PROPER(TRIM(Homes[[#This Row],[street]]))</f>
        <v>814 20Th Ave S</v>
      </c>
      <c r="B2171" t="str">
        <f>PROPER(TRIM(Homes[[#This Row],[city]]))</f>
        <v>Seattle</v>
      </c>
      <c r="C2171" t="str">
        <f>_xlfn.TEXTBEFORE(Homes[[#This Row],[statezip]]," ")</f>
        <v>WA</v>
      </c>
      <c r="D2171" s="6" t="str">
        <f>_xlfn.TEXTAFTER(Homes[[#This Row],[statezip]]," ")</f>
        <v>98144</v>
      </c>
      <c r="E2171" s="1">
        <v>443000</v>
      </c>
      <c r="F2171">
        <v>5</v>
      </c>
      <c r="G2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1" s="3" t="str">
        <f>Homes[[#This Row],[bedrooms]] &amp; " bd | " &amp; TEXT(Homes[[#This Row],[bathrooms]],"0.##") &amp; " ba"</f>
        <v>5 bd | 1.75 ba</v>
      </c>
      <c r="I2171" s="4">
        <v>1650</v>
      </c>
      <c r="J2171" s="1">
        <f>IFERROR(Homes[[#This Row],[price]]/Homes[[#This Row],[sqft_living]]," ")</f>
        <v>268.4848484848485</v>
      </c>
      <c r="K2171" s="4">
        <f>IFERROR(Homes[[#This Row],[sqft_lot]]/43560," ")</f>
        <v>6.8870523415977963E-2</v>
      </c>
      <c r="L2171" t="str">
        <f>IF(Homes[[#This Row],[waterfront]]=1, "Yes","No")</f>
        <v>No</v>
      </c>
      <c r="M2171" s="4" t="str">
        <f>IF(Homes[[#This Row],[sqft_basement]]&gt;0, "Yes","No")</f>
        <v>No</v>
      </c>
      <c r="N2171" t="str">
        <f>CHOOSE(Homes[[#This Row],[view]]+1, "None","Fair","Good","Great","Excellent")</f>
        <v>None</v>
      </c>
      <c r="O2171" t="str">
        <f>CHOOSE(Homes[[#This Row],[condition]], "Poor","Fair","Average","Good","Excellent")</f>
        <v>Average</v>
      </c>
      <c r="P2171">
        <f ca="1">YEAR(TODAY())-Homes[[#This Row],[yr_built]]</f>
        <v>123</v>
      </c>
      <c r="Q2171">
        <v>0</v>
      </c>
      <c r="R2171">
        <f ca="1">IF(Homes[[#This Row],[yr_renovated]]&gt;0, YEAR(TODAY())-Homes[[#This Row],[yr_renovated]], YEAR(TODAY())-Homes[[#This Row],[yr_built]])</f>
        <v>123</v>
      </c>
      <c r="S2171">
        <v>1.5</v>
      </c>
      <c r="T2171" s="2">
        <v>41827</v>
      </c>
      <c r="U2171" s="3">
        <v>1.75</v>
      </c>
      <c r="V2171" s="4">
        <f>IFERROR(Homes[[#This Row],[sqft_above]]+Homes[[#This Row],[sqft_basement]]," ")</f>
        <v>1650</v>
      </c>
      <c r="W2171" s="4">
        <v>3000</v>
      </c>
      <c r="X2171">
        <v>0</v>
      </c>
      <c r="Y2171">
        <v>0</v>
      </c>
      <c r="Z2171">
        <v>3</v>
      </c>
      <c r="AA2171" s="4">
        <v>1650</v>
      </c>
      <c r="AB2171" s="4">
        <v>0</v>
      </c>
      <c r="AC2171">
        <v>1902</v>
      </c>
      <c r="AD2171" t="s">
        <v>2298</v>
      </c>
      <c r="AE2171" t="s">
        <v>49</v>
      </c>
      <c r="AF2171" t="s">
        <v>110</v>
      </c>
    </row>
    <row r="2172" spans="1:32">
      <c r="A2172" t="str">
        <f>PROPER(TRIM(Homes[[#This Row],[street]]))</f>
        <v>3423 33Rd Ave W</v>
      </c>
      <c r="B2172" t="str">
        <f>PROPER(TRIM(Homes[[#This Row],[city]]))</f>
        <v>Seattle</v>
      </c>
      <c r="C2172" t="str">
        <f>_xlfn.TEXTBEFORE(Homes[[#This Row],[statezip]]," ")</f>
        <v>WA</v>
      </c>
      <c r="D2172" s="6" t="str">
        <f>_xlfn.TEXTAFTER(Homes[[#This Row],[statezip]]," ")</f>
        <v>98199</v>
      </c>
      <c r="E2172" s="1">
        <v>442900</v>
      </c>
      <c r="F2172">
        <v>4</v>
      </c>
      <c r="G2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2" s="3" t="str">
        <f>Homes[[#This Row],[bedrooms]] &amp; " bd | " &amp; TEXT(Homes[[#This Row],[bathrooms]],"0.##") &amp; " ba"</f>
        <v>4 bd | 1.75 ba</v>
      </c>
      <c r="I2172" s="4">
        <v>1780</v>
      </c>
      <c r="J2172" s="1">
        <f>IFERROR(Homes[[#This Row],[price]]/Homes[[#This Row],[sqft_living]]," ")</f>
        <v>248.82022471910113</v>
      </c>
      <c r="K2172" s="4">
        <f>IFERROR(Homes[[#This Row],[sqft_lot]]/43560," ")</f>
        <v>6.4003673094582186E-2</v>
      </c>
      <c r="L2172" t="str">
        <f>IF(Homes[[#This Row],[waterfront]]=1, "Yes","No")</f>
        <v>No</v>
      </c>
      <c r="M2172" s="4" t="str">
        <f>IF(Homes[[#This Row],[sqft_basement]]&gt;0, "Yes","No")</f>
        <v>Yes</v>
      </c>
      <c r="N2172" t="str">
        <f>CHOOSE(Homes[[#This Row],[view]]+1, "None","Fair","Good","Great","Excellent")</f>
        <v>None</v>
      </c>
      <c r="O2172" t="str">
        <f>CHOOSE(Homes[[#This Row],[condition]], "Poor","Fair","Average","Good","Excellent")</f>
        <v>Good</v>
      </c>
      <c r="P2172">
        <f ca="1">YEAR(TODAY())-Homes[[#This Row],[yr_built]]</f>
        <v>82</v>
      </c>
      <c r="Q2172">
        <v>0</v>
      </c>
      <c r="R2172">
        <f ca="1">IF(Homes[[#This Row],[yr_renovated]]&gt;0, YEAR(TODAY())-Homes[[#This Row],[yr_renovated]], YEAR(TODAY())-Homes[[#This Row],[yr_built]])</f>
        <v>82</v>
      </c>
      <c r="S2172">
        <v>1</v>
      </c>
      <c r="T2172" s="2">
        <v>41811</v>
      </c>
      <c r="U2172" s="3">
        <v>1.75</v>
      </c>
      <c r="V2172" s="4">
        <f>IFERROR(Homes[[#This Row],[sqft_above]]+Homes[[#This Row],[sqft_basement]]," ")</f>
        <v>1780</v>
      </c>
      <c r="W2172" s="4">
        <v>2788</v>
      </c>
      <c r="X2172">
        <v>0</v>
      </c>
      <c r="Y2172">
        <v>0</v>
      </c>
      <c r="Z2172">
        <v>4</v>
      </c>
      <c r="AA2172" s="4">
        <v>890</v>
      </c>
      <c r="AB2172" s="4">
        <v>890</v>
      </c>
      <c r="AC2172">
        <v>1943</v>
      </c>
      <c r="AD2172" t="s">
        <v>2299</v>
      </c>
      <c r="AE2172" t="s">
        <v>49</v>
      </c>
      <c r="AF2172" t="s">
        <v>58</v>
      </c>
    </row>
    <row r="2173" spans="1:32">
      <c r="A2173" t="str">
        <f>PROPER(TRIM(Homes[[#This Row],[street]]))</f>
        <v>27518 Ne 147Th Ln</v>
      </c>
      <c r="B2173" t="str">
        <f>PROPER(TRIM(Homes[[#This Row],[city]]))</f>
        <v>Duvall</v>
      </c>
      <c r="C2173" t="str">
        <f>_xlfn.TEXTBEFORE(Homes[[#This Row],[statezip]]," ")</f>
        <v>WA</v>
      </c>
      <c r="D2173" s="6" t="str">
        <f>_xlfn.TEXTAFTER(Homes[[#This Row],[statezip]]," ")</f>
        <v>98019</v>
      </c>
      <c r="E2173" s="1">
        <v>442500</v>
      </c>
      <c r="F2173">
        <v>4</v>
      </c>
      <c r="G2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73" s="3" t="str">
        <f>Homes[[#This Row],[bedrooms]] &amp; " bd | " &amp; TEXT(Homes[[#This Row],[bathrooms]],"0.##") &amp; " ba"</f>
        <v>4 bd | 2.5 ba</v>
      </c>
      <c r="I2173" s="4">
        <v>2170</v>
      </c>
      <c r="J2173" s="1">
        <f>IFERROR(Homes[[#This Row],[price]]/Homes[[#This Row],[sqft_living]]," ")</f>
        <v>203.91705069124424</v>
      </c>
      <c r="K2173" s="4">
        <f>IFERROR(Homes[[#This Row],[sqft_lot]]/43560," ")</f>
        <v>0.32194674012855828</v>
      </c>
      <c r="L2173" t="str">
        <f>IF(Homes[[#This Row],[waterfront]]=1, "Yes","No")</f>
        <v>No</v>
      </c>
      <c r="M2173" s="4" t="str">
        <f>IF(Homes[[#This Row],[sqft_basement]]&gt;0, "Yes","No")</f>
        <v>No</v>
      </c>
      <c r="N2173" t="str">
        <f>CHOOSE(Homes[[#This Row],[view]]+1, "None","Fair","Good","Great","Excellent")</f>
        <v>None</v>
      </c>
      <c r="O2173" t="str">
        <f>CHOOSE(Homes[[#This Row],[condition]], "Poor","Fair","Average","Good","Excellent")</f>
        <v>Average</v>
      </c>
      <c r="P2173">
        <f ca="1">YEAR(TODAY())-Homes[[#This Row],[yr_built]]</f>
        <v>33</v>
      </c>
      <c r="Q2173">
        <v>0</v>
      </c>
      <c r="R2173">
        <f ca="1">IF(Homes[[#This Row],[yr_renovated]]&gt;0, YEAR(TODAY())-Homes[[#This Row],[yr_renovated]], YEAR(TODAY())-Homes[[#This Row],[yr_built]])</f>
        <v>33</v>
      </c>
      <c r="S2173">
        <v>2</v>
      </c>
      <c r="T2173" s="2">
        <v>41799</v>
      </c>
      <c r="U2173" s="3">
        <v>2.5</v>
      </c>
      <c r="V2173" s="4">
        <f>IFERROR(Homes[[#This Row],[sqft_above]]+Homes[[#This Row],[sqft_basement]]," ")</f>
        <v>2170</v>
      </c>
      <c r="W2173" s="4">
        <v>14024</v>
      </c>
      <c r="X2173">
        <v>0</v>
      </c>
      <c r="Y2173">
        <v>0</v>
      </c>
      <c r="Z2173">
        <v>3</v>
      </c>
      <c r="AA2173" s="4">
        <v>2170</v>
      </c>
      <c r="AB2173" s="4">
        <v>0</v>
      </c>
      <c r="AC2173">
        <v>1992</v>
      </c>
      <c r="AD2173" t="s">
        <v>2300</v>
      </c>
      <c r="AE2173" t="s">
        <v>451</v>
      </c>
      <c r="AF2173" t="s">
        <v>452</v>
      </c>
    </row>
    <row r="2174" spans="1:32">
      <c r="A2174" t="str">
        <f>PROPER(TRIM(Homes[[#This Row],[street]]))</f>
        <v>13832 125Th Ave Ne</v>
      </c>
      <c r="B2174" t="str">
        <f>PROPER(TRIM(Homes[[#This Row],[city]]))</f>
        <v>Kirkland</v>
      </c>
      <c r="C2174" t="str">
        <f>_xlfn.TEXTBEFORE(Homes[[#This Row],[statezip]]," ")</f>
        <v>WA</v>
      </c>
      <c r="D2174" s="6" t="str">
        <f>_xlfn.TEXTAFTER(Homes[[#This Row],[statezip]]," ")</f>
        <v>98034</v>
      </c>
      <c r="E2174" s="1">
        <v>442500</v>
      </c>
      <c r="F2174">
        <v>3</v>
      </c>
      <c r="G2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4" s="3" t="str">
        <f>Homes[[#This Row],[bedrooms]] &amp; " bd | " &amp; TEXT(Homes[[#This Row],[bathrooms]],"0.##") &amp; " ba"</f>
        <v>3 bd | 1.75 ba</v>
      </c>
      <c r="I2174" s="4">
        <v>1600</v>
      </c>
      <c r="J2174" s="1">
        <f>IFERROR(Homes[[#This Row],[price]]/Homes[[#This Row],[sqft_living]]," ")</f>
        <v>276.5625</v>
      </c>
      <c r="K2174" s="4">
        <f>IFERROR(Homes[[#This Row],[sqft_lot]]/43560," ")</f>
        <v>0.2359963269054178</v>
      </c>
      <c r="L2174" t="str">
        <f>IF(Homes[[#This Row],[waterfront]]=1, "Yes","No")</f>
        <v>No</v>
      </c>
      <c r="M2174" s="4" t="str">
        <f>IF(Homes[[#This Row],[sqft_basement]]&gt;0, "Yes","No")</f>
        <v>Yes</v>
      </c>
      <c r="N2174" t="str">
        <f>CHOOSE(Homes[[#This Row],[view]]+1, "None","Fair","Good","Great","Excellent")</f>
        <v>None</v>
      </c>
      <c r="O2174" t="str">
        <f>CHOOSE(Homes[[#This Row],[condition]], "Poor","Fair","Average","Good","Excellent")</f>
        <v>Average</v>
      </c>
      <c r="P2174">
        <f ca="1">YEAR(TODAY())-Homes[[#This Row],[yr_built]]</f>
        <v>48</v>
      </c>
      <c r="Q2174">
        <v>2004</v>
      </c>
      <c r="R2174">
        <f ca="1">IF(Homes[[#This Row],[yr_renovated]]&gt;0, YEAR(TODAY())-Homes[[#This Row],[yr_renovated]], YEAR(TODAY())-Homes[[#This Row],[yr_built]])</f>
        <v>21</v>
      </c>
      <c r="S2174">
        <v>1</v>
      </c>
      <c r="T2174" s="2">
        <v>41813</v>
      </c>
      <c r="U2174" s="3">
        <v>1.75</v>
      </c>
      <c r="V2174" s="4">
        <f>IFERROR(Homes[[#This Row],[sqft_above]]+Homes[[#This Row],[sqft_basement]]," ")</f>
        <v>1600</v>
      </c>
      <c r="W2174" s="4">
        <v>10280</v>
      </c>
      <c r="X2174">
        <v>0</v>
      </c>
      <c r="Y2174">
        <v>0</v>
      </c>
      <c r="Z2174">
        <v>3</v>
      </c>
      <c r="AA2174" s="4">
        <v>1050</v>
      </c>
      <c r="AB2174" s="4">
        <v>550</v>
      </c>
      <c r="AC2174">
        <v>1977</v>
      </c>
      <c r="AD2174" t="s">
        <v>2301</v>
      </c>
      <c r="AE2174" t="s">
        <v>46</v>
      </c>
      <c r="AF2174" t="s">
        <v>47</v>
      </c>
    </row>
    <row r="2175" spans="1:32">
      <c r="A2175" t="str">
        <f>PROPER(TRIM(Homes[[#This Row],[street]]))</f>
        <v>17110-17116 146Th Ave Se</v>
      </c>
      <c r="B2175" t="str">
        <f>PROPER(TRIM(Homes[[#This Row],[city]]))</f>
        <v>Renton</v>
      </c>
      <c r="C2175" t="str">
        <f>_xlfn.TEXTBEFORE(Homes[[#This Row],[statezip]]," ")</f>
        <v>WA</v>
      </c>
      <c r="D2175" s="6" t="str">
        <f>_xlfn.TEXTAFTER(Homes[[#This Row],[statezip]]," ")</f>
        <v>98058</v>
      </c>
      <c r="E2175" s="1">
        <v>442500</v>
      </c>
      <c r="F2175">
        <v>3</v>
      </c>
      <c r="G2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75" s="3" t="str">
        <f>Homes[[#This Row],[bedrooms]] &amp; " bd | " &amp; TEXT(Homes[[#This Row],[bathrooms]],"0.##") &amp; " ba"</f>
        <v>3 bd | 1.75 ba</v>
      </c>
      <c r="I2175" s="4">
        <v>1800</v>
      </c>
      <c r="J2175" s="1">
        <f>IFERROR(Homes[[#This Row],[price]]/Homes[[#This Row],[sqft_living]]," ")</f>
        <v>245.83333333333334</v>
      </c>
      <c r="K2175" s="4">
        <f>IFERROR(Homes[[#This Row],[sqft_lot]]/43560," ")</f>
        <v>0.23415977961432508</v>
      </c>
      <c r="L2175" t="str">
        <f>IF(Homes[[#This Row],[waterfront]]=1, "Yes","No")</f>
        <v>No</v>
      </c>
      <c r="M2175" s="4" t="str">
        <f>IF(Homes[[#This Row],[sqft_basement]]&gt;0, "Yes","No")</f>
        <v>No</v>
      </c>
      <c r="N2175" t="str">
        <f>CHOOSE(Homes[[#This Row],[view]]+1, "None","Fair","Good","Great","Excellent")</f>
        <v>None</v>
      </c>
      <c r="O2175" t="str">
        <f>CHOOSE(Homes[[#This Row],[condition]], "Poor","Fair","Average","Good","Excellent")</f>
        <v>Average</v>
      </c>
      <c r="P2175">
        <f ca="1">YEAR(TODAY())-Homes[[#This Row],[yr_built]]</f>
        <v>58</v>
      </c>
      <c r="Q2175">
        <v>2011</v>
      </c>
      <c r="R2175">
        <f ca="1">IF(Homes[[#This Row],[yr_renovated]]&gt;0, YEAR(TODAY())-Homes[[#This Row],[yr_renovated]], YEAR(TODAY())-Homes[[#This Row],[yr_built]])</f>
        <v>14</v>
      </c>
      <c r="S2175">
        <v>1</v>
      </c>
      <c r="T2175" s="2">
        <v>41778</v>
      </c>
      <c r="U2175" s="3">
        <v>1.75</v>
      </c>
      <c r="V2175" s="4">
        <f>IFERROR(Homes[[#This Row],[sqft_above]]+Homes[[#This Row],[sqft_basement]]," ")</f>
        <v>1800</v>
      </c>
      <c r="W2175" s="4">
        <v>10200</v>
      </c>
      <c r="X2175">
        <v>0</v>
      </c>
      <c r="Y2175">
        <v>0</v>
      </c>
      <c r="Z2175">
        <v>3</v>
      </c>
      <c r="AA2175" s="4">
        <v>1800</v>
      </c>
      <c r="AB2175" s="4">
        <v>0</v>
      </c>
      <c r="AC2175">
        <v>1967</v>
      </c>
      <c r="AD2175" t="s">
        <v>2302</v>
      </c>
      <c r="AE2175" t="s">
        <v>319</v>
      </c>
      <c r="AF2175" t="s">
        <v>320</v>
      </c>
    </row>
    <row r="2176" spans="1:32">
      <c r="A2176" t="str">
        <f>PROPER(TRIM(Homes[[#This Row],[street]]))</f>
        <v>4508 Ne 26Th Ct</v>
      </c>
      <c r="B2176" t="str">
        <f>PROPER(TRIM(Homes[[#This Row],[city]]))</f>
        <v>Renton</v>
      </c>
      <c r="C2176" t="str">
        <f>_xlfn.TEXTBEFORE(Homes[[#This Row],[statezip]]," ")</f>
        <v>WA</v>
      </c>
      <c r="D2176" s="6" t="str">
        <f>_xlfn.TEXTAFTER(Homes[[#This Row],[statezip]]," ")</f>
        <v>98059</v>
      </c>
      <c r="E2176" s="1">
        <v>442000</v>
      </c>
      <c r="F2176">
        <v>4</v>
      </c>
      <c r="G2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76" s="3" t="str">
        <f>Homes[[#This Row],[bedrooms]] &amp; " bd | " &amp; TEXT(Homes[[#This Row],[bathrooms]],"0.##") &amp; " ba"</f>
        <v>4 bd | 2.5 ba</v>
      </c>
      <c r="I2176" s="4">
        <v>2520</v>
      </c>
      <c r="J2176" s="1">
        <f>IFERROR(Homes[[#This Row],[price]]/Homes[[#This Row],[sqft_living]]," ")</f>
        <v>175.39682539682539</v>
      </c>
      <c r="K2176" s="4">
        <f>IFERROR(Homes[[#This Row],[sqft_lot]]/43560," ")</f>
        <v>0.16650596877869606</v>
      </c>
      <c r="L2176" t="str">
        <f>IF(Homes[[#This Row],[waterfront]]=1, "Yes","No")</f>
        <v>No</v>
      </c>
      <c r="M2176" s="4" t="str">
        <f>IF(Homes[[#This Row],[sqft_basement]]&gt;0, "Yes","No")</f>
        <v>No</v>
      </c>
      <c r="N2176" t="str">
        <f>CHOOSE(Homes[[#This Row],[view]]+1, "None","Fair","Good","Great","Excellent")</f>
        <v>None</v>
      </c>
      <c r="O2176" t="str">
        <f>CHOOSE(Homes[[#This Row],[condition]], "Poor","Fair","Average","Good","Excellent")</f>
        <v>Average</v>
      </c>
      <c r="P2176">
        <f ca="1">YEAR(TODAY())-Homes[[#This Row],[yr_built]]</f>
        <v>35</v>
      </c>
      <c r="Q2176">
        <v>2009</v>
      </c>
      <c r="R2176">
        <f ca="1">IF(Homes[[#This Row],[yr_renovated]]&gt;0, YEAR(TODAY())-Homes[[#This Row],[yr_renovated]], YEAR(TODAY())-Homes[[#This Row],[yr_built]])</f>
        <v>16</v>
      </c>
      <c r="S2176">
        <v>2</v>
      </c>
      <c r="T2176" s="2">
        <v>41813</v>
      </c>
      <c r="U2176" s="3">
        <v>2.5</v>
      </c>
      <c r="V2176" s="4">
        <f>IFERROR(Homes[[#This Row],[sqft_above]]+Homes[[#This Row],[sqft_basement]]," ")</f>
        <v>2520</v>
      </c>
      <c r="W2176" s="4">
        <v>7253</v>
      </c>
      <c r="X2176">
        <v>0</v>
      </c>
      <c r="Y2176">
        <v>0</v>
      </c>
      <c r="Z2176">
        <v>3</v>
      </c>
      <c r="AA2176" s="4">
        <v>2520</v>
      </c>
      <c r="AB2176" s="4">
        <v>0</v>
      </c>
      <c r="AC2176">
        <v>1990</v>
      </c>
      <c r="AD2176" t="s">
        <v>2303</v>
      </c>
      <c r="AE2176" t="s">
        <v>319</v>
      </c>
      <c r="AF2176" t="s">
        <v>282</v>
      </c>
    </row>
    <row r="2177" spans="1:32">
      <c r="A2177" t="str">
        <f>PROPER(TRIM(Homes[[#This Row],[street]]))</f>
        <v>1740 216Th Pl Ne</v>
      </c>
      <c r="B2177" t="str">
        <f>PROPER(TRIM(Homes[[#This Row],[city]]))</f>
        <v>Sammamish</v>
      </c>
      <c r="C2177" t="str">
        <f>_xlfn.TEXTBEFORE(Homes[[#This Row],[statezip]]," ")</f>
        <v>WA</v>
      </c>
      <c r="D2177" s="6" t="str">
        <f>_xlfn.TEXTAFTER(Homes[[#This Row],[statezip]]," ")</f>
        <v>98074</v>
      </c>
      <c r="E2177" s="1">
        <v>442000</v>
      </c>
      <c r="F2177">
        <v>4</v>
      </c>
      <c r="G2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77" s="3" t="str">
        <f>Homes[[#This Row],[bedrooms]] &amp; " bd | " &amp; TEXT(Homes[[#This Row],[bathrooms]],"0.##") &amp; " ba"</f>
        <v>4 bd | 2.25 ba</v>
      </c>
      <c r="I2177" s="4">
        <v>2080</v>
      </c>
      <c r="J2177" s="1">
        <f>IFERROR(Homes[[#This Row],[price]]/Homes[[#This Row],[sqft_living]]," ")</f>
        <v>212.5</v>
      </c>
      <c r="K2177" s="4">
        <f>IFERROR(Homes[[#This Row],[sqft_lot]]/43560," ")</f>
        <v>0.27564279155188248</v>
      </c>
      <c r="L2177" t="str">
        <f>IF(Homes[[#This Row],[waterfront]]=1, "Yes","No")</f>
        <v>No</v>
      </c>
      <c r="M2177" s="4" t="str">
        <f>IF(Homes[[#This Row],[sqft_basement]]&gt;0, "Yes","No")</f>
        <v>Yes</v>
      </c>
      <c r="N2177" t="str">
        <f>CHOOSE(Homes[[#This Row],[view]]+1, "None","Fair","Good","Great","Excellent")</f>
        <v>None</v>
      </c>
      <c r="O2177" t="str">
        <f>CHOOSE(Homes[[#This Row],[condition]], "Poor","Fair","Average","Good","Excellent")</f>
        <v>Good</v>
      </c>
      <c r="P2177">
        <f ca="1">YEAR(TODAY())-Homes[[#This Row],[yr_built]]</f>
        <v>46</v>
      </c>
      <c r="Q2177">
        <v>0</v>
      </c>
      <c r="R2177">
        <f ca="1">IF(Homes[[#This Row],[yr_renovated]]&gt;0, YEAR(TODAY())-Homes[[#This Row],[yr_renovated]], YEAR(TODAY())-Homes[[#This Row],[yr_built]])</f>
        <v>46</v>
      </c>
      <c r="S2177">
        <v>1</v>
      </c>
      <c r="T2177" s="2">
        <v>41780</v>
      </c>
      <c r="U2177" s="3">
        <v>2.25</v>
      </c>
      <c r="V2177" s="4">
        <f>IFERROR(Homes[[#This Row],[sqft_above]]+Homes[[#This Row],[sqft_basement]]," ")</f>
        <v>2080</v>
      </c>
      <c r="W2177" s="4">
        <v>12007</v>
      </c>
      <c r="X2177">
        <v>0</v>
      </c>
      <c r="Y2177">
        <v>0</v>
      </c>
      <c r="Z2177">
        <v>4</v>
      </c>
      <c r="AA2177" s="4">
        <v>1220</v>
      </c>
      <c r="AB2177" s="4">
        <v>860</v>
      </c>
      <c r="AC2177">
        <v>1979</v>
      </c>
      <c r="AD2177" t="s">
        <v>2304</v>
      </c>
      <c r="AE2177" t="s">
        <v>102</v>
      </c>
      <c r="AF2177" t="s">
        <v>266</v>
      </c>
    </row>
    <row r="2178" spans="1:32">
      <c r="A2178" t="str">
        <f>PROPER(TRIM(Homes[[#This Row],[street]]))</f>
        <v>14413 88Th Ave Ne</v>
      </c>
      <c r="B2178" t="str">
        <f>PROPER(TRIM(Homes[[#This Row],[city]]))</f>
        <v>Kirkland</v>
      </c>
      <c r="C2178" t="str">
        <f>_xlfn.TEXTBEFORE(Homes[[#This Row],[statezip]]," ")</f>
        <v>WA</v>
      </c>
      <c r="D2178" s="6" t="str">
        <f>_xlfn.TEXTAFTER(Homes[[#This Row],[statezip]]," ")</f>
        <v>98034</v>
      </c>
      <c r="E2178" s="1">
        <v>441000</v>
      </c>
      <c r="F2178">
        <v>3</v>
      </c>
      <c r="G2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78" s="3" t="str">
        <f>Homes[[#This Row],[bedrooms]] &amp; " bd | " &amp; TEXT(Homes[[#This Row],[bathrooms]],"0.##") &amp; " ba"</f>
        <v>3 bd | 2.75 ba</v>
      </c>
      <c r="I2178" s="4">
        <v>1910</v>
      </c>
      <c r="J2178" s="1">
        <f>IFERROR(Homes[[#This Row],[price]]/Homes[[#This Row],[sqft_living]]," ")</f>
        <v>230.89005235602093</v>
      </c>
      <c r="K2178" s="4">
        <f>IFERROR(Homes[[#This Row],[sqft_lot]]/43560," ")</f>
        <v>0.16712580348943984</v>
      </c>
      <c r="L2178" t="str">
        <f>IF(Homes[[#This Row],[waterfront]]=1, "Yes","No")</f>
        <v>No</v>
      </c>
      <c r="M2178" s="4" t="str">
        <f>IF(Homes[[#This Row],[sqft_basement]]&gt;0, "Yes","No")</f>
        <v>Yes</v>
      </c>
      <c r="N2178" t="str">
        <f>CHOOSE(Homes[[#This Row],[view]]+1, "None","Fair","Good","Great","Excellent")</f>
        <v>None</v>
      </c>
      <c r="O2178" t="str">
        <f>CHOOSE(Homes[[#This Row],[condition]], "Poor","Fair","Average","Good","Excellent")</f>
        <v>Average</v>
      </c>
      <c r="P2178">
        <f ca="1">YEAR(TODAY())-Homes[[#This Row],[yr_built]]</f>
        <v>46</v>
      </c>
      <c r="Q2178">
        <v>2014</v>
      </c>
      <c r="R2178">
        <f ca="1">IF(Homes[[#This Row],[yr_renovated]]&gt;0, YEAR(TODAY())-Homes[[#This Row],[yr_renovated]], YEAR(TODAY())-Homes[[#This Row],[yr_built]])</f>
        <v>11</v>
      </c>
      <c r="S2178">
        <v>1</v>
      </c>
      <c r="T2178" s="2">
        <v>41810</v>
      </c>
      <c r="U2178" s="3">
        <v>2.75</v>
      </c>
      <c r="V2178" s="4">
        <f>IFERROR(Homes[[#This Row],[sqft_above]]+Homes[[#This Row],[sqft_basement]]," ")</f>
        <v>1910</v>
      </c>
      <c r="W2178" s="4">
        <v>7280</v>
      </c>
      <c r="X2178">
        <v>0</v>
      </c>
      <c r="Y2178">
        <v>0</v>
      </c>
      <c r="Z2178">
        <v>3</v>
      </c>
      <c r="AA2178" s="4">
        <v>1160</v>
      </c>
      <c r="AB2178" s="4">
        <v>750</v>
      </c>
      <c r="AC2178">
        <v>1979</v>
      </c>
      <c r="AD2178" t="s">
        <v>2305</v>
      </c>
      <c r="AE2178" t="s">
        <v>46</v>
      </c>
      <c r="AF2178" t="s">
        <v>47</v>
      </c>
    </row>
    <row r="2179" spans="1:32">
      <c r="A2179" t="str">
        <f>PROPER(TRIM(Homes[[#This Row],[street]]))</f>
        <v>6008 8Th Ave Ne</v>
      </c>
      <c r="B2179" t="str">
        <f>PROPER(TRIM(Homes[[#This Row],[city]]))</f>
        <v>Seattle</v>
      </c>
      <c r="C2179" t="str">
        <f>_xlfn.TEXTBEFORE(Homes[[#This Row],[statezip]]," ")</f>
        <v>WA</v>
      </c>
      <c r="D2179" s="6" t="str">
        <f>_xlfn.TEXTAFTER(Homes[[#This Row],[statezip]]," ")</f>
        <v>98115</v>
      </c>
      <c r="E2179" s="1">
        <v>441000</v>
      </c>
      <c r="F2179">
        <v>2</v>
      </c>
      <c r="G2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79" s="3" t="str">
        <f>Homes[[#This Row],[bedrooms]] &amp; " bd | " &amp; TEXT(Homes[[#This Row],[bathrooms]],"0.##") &amp; " ba"</f>
        <v>2 bd | 1.5 ba</v>
      </c>
      <c r="I2179" s="4">
        <v>1190</v>
      </c>
      <c r="J2179" s="1">
        <f>IFERROR(Homes[[#This Row],[price]]/Homes[[#This Row],[sqft_living]]," ")</f>
        <v>370.58823529411762</v>
      </c>
      <c r="K2179" s="4">
        <f>IFERROR(Homes[[#This Row],[sqft_lot]]/43560," ")</f>
        <v>7.8053259871441696E-2</v>
      </c>
      <c r="L2179" t="str">
        <f>IF(Homes[[#This Row],[waterfront]]=1, "Yes","No")</f>
        <v>No</v>
      </c>
      <c r="M2179" s="4" t="str">
        <f>IF(Homes[[#This Row],[sqft_basement]]&gt;0, "Yes","No")</f>
        <v>Yes</v>
      </c>
      <c r="N2179" t="str">
        <f>CHOOSE(Homes[[#This Row],[view]]+1, "None","Fair","Good","Great","Excellent")</f>
        <v>None</v>
      </c>
      <c r="O2179" t="str">
        <f>CHOOSE(Homes[[#This Row],[condition]], "Poor","Fair","Average","Good","Excellent")</f>
        <v>Average</v>
      </c>
      <c r="P2179">
        <f ca="1">YEAR(TODAY())-Homes[[#This Row],[yr_built]]</f>
        <v>106</v>
      </c>
      <c r="Q2179">
        <v>2001</v>
      </c>
      <c r="R2179">
        <f ca="1">IF(Homes[[#This Row],[yr_renovated]]&gt;0, YEAR(TODAY())-Homes[[#This Row],[yr_renovated]], YEAR(TODAY())-Homes[[#This Row],[yr_built]])</f>
        <v>24</v>
      </c>
      <c r="S2179">
        <v>1</v>
      </c>
      <c r="T2179" s="2">
        <v>41820</v>
      </c>
      <c r="U2179" s="3">
        <v>1.5</v>
      </c>
      <c r="V2179" s="4">
        <f>IFERROR(Homes[[#This Row],[sqft_above]]+Homes[[#This Row],[sqft_basement]]," ")</f>
        <v>1190</v>
      </c>
      <c r="W2179" s="4">
        <v>3400</v>
      </c>
      <c r="X2179">
        <v>0</v>
      </c>
      <c r="Y2179">
        <v>0</v>
      </c>
      <c r="Z2179">
        <v>3</v>
      </c>
      <c r="AA2179" s="4">
        <v>990</v>
      </c>
      <c r="AB2179" s="4">
        <v>200</v>
      </c>
      <c r="AC2179">
        <v>1919</v>
      </c>
      <c r="AD2179" t="s">
        <v>2064</v>
      </c>
      <c r="AE2179" t="s">
        <v>49</v>
      </c>
      <c r="AF2179" t="s">
        <v>154</v>
      </c>
    </row>
    <row r="2180" spans="1:32">
      <c r="A2180" t="str">
        <f>PROPER(TRIM(Homes[[#This Row],[street]]))</f>
        <v>5256 42Nd Ave Sw</v>
      </c>
      <c r="B2180" t="str">
        <f>PROPER(TRIM(Homes[[#This Row],[city]]))</f>
        <v>Seattle</v>
      </c>
      <c r="C2180" t="str">
        <f>_xlfn.TEXTBEFORE(Homes[[#This Row],[statezip]]," ")</f>
        <v>WA</v>
      </c>
      <c r="D2180" s="6" t="str">
        <f>_xlfn.TEXTAFTER(Homes[[#This Row],[statezip]]," ")</f>
        <v>98136</v>
      </c>
      <c r="E2180" s="1">
        <v>440825</v>
      </c>
      <c r="F2180">
        <v>3</v>
      </c>
      <c r="G2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0" s="3" t="str">
        <f>Homes[[#This Row],[bedrooms]] &amp; " bd | " &amp; TEXT(Homes[[#This Row],[bathrooms]],"0.##") &amp; " ba"</f>
        <v>3 bd | 1.75 ba</v>
      </c>
      <c r="I2180" s="4">
        <v>1980</v>
      </c>
      <c r="J2180" s="1">
        <f>IFERROR(Homes[[#This Row],[price]]/Homes[[#This Row],[sqft_living]]," ")</f>
        <v>222.63888888888889</v>
      </c>
      <c r="K2180" s="4">
        <f>IFERROR(Homes[[#This Row],[sqft_lot]]/43560," ")</f>
        <v>0.14348025711662074</v>
      </c>
      <c r="L2180" t="str">
        <f>IF(Homes[[#This Row],[waterfront]]=1, "Yes","No")</f>
        <v>No</v>
      </c>
      <c r="M2180" s="4" t="str">
        <f>IF(Homes[[#This Row],[sqft_basement]]&gt;0, "Yes","No")</f>
        <v>Yes</v>
      </c>
      <c r="N2180" t="str">
        <f>CHOOSE(Homes[[#This Row],[view]]+1, "None","Fair","Good","Great","Excellent")</f>
        <v>Fair</v>
      </c>
      <c r="O2180" t="str">
        <f>CHOOSE(Homes[[#This Row],[condition]], "Poor","Fair","Average","Good","Excellent")</f>
        <v>Excellent</v>
      </c>
      <c r="P2180">
        <f ca="1">YEAR(TODAY())-Homes[[#This Row],[yr_built]]</f>
        <v>115</v>
      </c>
      <c r="Q2180">
        <v>0</v>
      </c>
      <c r="R2180">
        <f ca="1">IF(Homes[[#This Row],[yr_renovated]]&gt;0, YEAR(TODAY())-Homes[[#This Row],[yr_renovated]], YEAR(TODAY())-Homes[[#This Row],[yr_built]])</f>
        <v>115</v>
      </c>
      <c r="S2180">
        <v>1</v>
      </c>
      <c r="T2180" s="2">
        <v>41795</v>
      </c>
      <c r="U2180" s="3">
        <v>1.75</v>
      </c>
      <c r="V2180" s="4">
        <f>IFERROR(Homes[[#This Row],[sqft_above]]+Homes[[#This Row],[sqft_basement]]," ")</f>
        <v>1980</v>
      </c>
      <c r="W2180" s="4">
        <v>6250</v>
      </c>
      <c r="X2180">
        <v>0</v>
      </c>
      <c r="Y2180">
        <v>1</v>
      </c>
      <c r="Z2180">
        <v>5</v>
      </c>
      <c r="AA2180" s="4">
        <v>1090</v>
      </c>
      <c r="AB2180" s="4">
        <v>890</v>
      </c>
      <c r="AC2180">
        <v>1910</v>
      </c>
      <c r="AD2180" t="s">
        <v>2306</v>
      </c>
      <c r="AE2180" t="s">
        <v>49</v>
      </c>
      <c r="AF2180" t="s">
        <v>298</v>
      </c>
    </row>
    <row r="2181" spans="1:32">
      <c r="A2181" t="str">
        <f>PROPER(TRIM(Homes[[#This Row],[street]]))</f>
        <v>4319 Sw Brandon St</v>
      </c>
      <c r="B2181" t="str">
        <f>PROPER(TRIM(Homes[[#This Row],[city]]))</f>
        <v>Seattle</v>
      </c>
      <c r="C2181" t="str">
        <f>_xlfn.TEXTBEFORE(Homes[[#This Row],[statezip]]," ")</f>
        <v>WA</v>
      </c>
      <c r="D2181" s="6" t="str">
        <f>_xlfn.TEXTAFTER(Homes[[#This Row],[statezip]]," ")</f>
        <v>98136</v>
      </c>
      <c r="E2181" s="1">
        <v>440825</v>
      </c>
      <c r="F2181">
        <v>3</v>
      </c>
      <c r="G2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1" s="3" t="str">
        <f>Homes[[#This Row],[bedrooms]] &amp; " bd | " &amp; TEXT(Homes[[#This Row],[bathrooms]],"0.##") &amp; " ba"</f>
        <v>3 bd | 1.75 ba</v>
      </c>
      <c r="I2181" s="4">
        <v>2150</v>
      </c>
      <c r="J2181" s="1">
        <f>IFERROR(Homes[[#This Row],[price]]/Homes[[#This Row],[sqft_living]]," ")</f>
        <v>205.03488372093022</v>
      </c>
      <c r="K2181" s="4">
        <f>IFERROR(Homes[[#This Row],[sqft_lot]]/43560," ")</f>
        <v>9.9471992653810834E-2</v>
      </c>
      <c r="L2181" t="str">
        <f>IF(Homes[[#This Row],[waterfront]]=1, "Yes","No")</f>
        <v>No</v>
      </c>
      <c r="M2181" s="4" t="str">
        <f>IF(Homes[[#This Row],[sqft_basement]]&gt;0, "Yes","No")</f>
        <v>Yes</v>
      </c>
      <c r="N2181" t="str">
        <f>CHOOSE(Homes[[#This Row],[view]]+1, "None","Fair","Good","Great","Excellent")</f>
        <v>None</v>
      </c>
      <c r="O2181" t="str">
        <f>CHOOSE(Homes[[#This Row],[condition]], "Poor","Fair","Average","Good","Excellent")</f>
        <v>Average</v>
      </c>
      <c r="P2181">
        <f ca="1">YEAR(TODAY())-Homes[[#This Row],[yr_built]]</f>
        <v>69</v>
      </c>
      <c r="Q2181">
        <v>2001</v>
      </c>
      <c r="R2181">
        <f ca="1">IF(Homes[[#This Row],[yr_renovated]]&gt;0, YEAR(TODAY())-Homes[[#This Row],[yr_renovated]], YEAR(TODAY())-Homes[[#This Row],[yr_built]])</f>
        <v>24</v>
      </c>
      <c r="S2181">
        <v>1</v>
      </c>
      <c r="T2181" s="2">
        <v>41775</v>
      </c>
      <c r="U2181" s="3">
        <v>1.75</v>
      </c>
      <c r="V2181" s="4">
        <f>IFERROR(Homes[[#This Row],[sqft_above]]+Homes[[#This Row],[sqft_basement]]," ")</f>
        <v>2150</v>
      </c>
      <c r="W2181" s="4">
        <v>4333</v>
      </c>
      <c r="X2181">
        <v>0</v>
      </c>
      <c r="Y2181">
        <v>0</v>
      </c>
      <c r="Z2181">
        <v>3</v>
      </c>
      <c r="AA2181" s="4">
        <v>1200</v>
      </c>
      <c r="AB2181" s="4">
        <v>950</v>
      </c>
      <c r="AC2181">
        <v>1956</v>
      </c>
      <c r="AD2181" t="s">
        <v>2307</v>
      </c>
      <c r="AE2181" t="s">
        <v>49</v>
      </c>
      <c r="AF2181" t="s">
        <v>298</v>
      </c>
    </row>
    <row r="2182" spans="1:32">
      <c r="A2182" t="str">
        <f>PROPER(TRIM(Homes[[#This Row],[street]]))</f>
        <v>34214 Se Carmichael St</v>
      </c>
      <c r="B2182" t="str">
        <f>PROPER(TRIM(Homes[[#This Row],[city]]))</f>
        <v>Snoqualmie</v>
      </c>
      <c r="C2182" t="str">
        <f>_xlfn.TEXTBEFORE(Homes[[#This Row],[statezip]]," ")</f>
        <v>WA</v>
      </c>
      <c r="D2182" s="6" t="str">
        <f>_xlfn.TEXTAFTER(Homes[[#This Row],[statezip]]," ")</f>
        <v>98065</v>
      </c>
      <c r="E2182" s="1">
        <v>440500</v>
      </c>
      <c r="F2182">
        <v>3</v>
      </c>
      <c r="G2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82" s="3" t="str">
        <f>Homes[[#This Row],[bedrooms]] &amp; " bd | " &amp; TEXT(Homes[[#This Row],[bathrooms]],"0.##") &amp; " ba"</f>
        <v>3 bd | 2.5 ba</v>
      </c>
      <c r="I2182" s="4">
        <v>2460</v>
      </c>
      <c r="J2182" s="1">
        <f>IFERROR(Homes[[#This Row],[price]]/Homes[[#This Row],[sqft_living]]," ")</f>
        <v>179.0650406504065</v>
      </c>
      <c r="K2182" s="4">
        <f>IFERROR(Homes[[#This Row],[sqft_lot]]/43560," ")</f>
        <v>0.10098714416896235</v>
      </c>
      <c r="L2182" t="str">
        <f>IF(Homes[[#This Row],[waterfront]]=1, "Yes","No")</f>
        <v>No</v>
      </c>
      <c r="M2182" s="4" t="str">
        <f>IF(Homes[[#This Row],[sqft_basement]]&gt;0, "Yes","No")</f>
        <v>No</v>
      </c>
      <c r="N2182" t="str">
        <f>CHOOSE(Homes[[#This Row],[view]]+1, "None","Fair","Good","Great","Excellent")</f>
        <v>None</v>
      </c>
      <c r="O2182" t="str">
        <f>CHOOSE(Homes[[#This Row],[condition]], "Poor","Fair","Average","Good","Excellent")</f>
        <v>Average</v>
      </c>
      <c r="P2182">
        <f ca="1">YEAR(TODAY())-Homes[[#This Row],[yr_built]]</f>
        <v>18</v>
      </c>
      <c r="Q2182">
        <v>0</v>
      </c>
      <c r="R2182">
        <f ca="1">IF(Homes[[#This Row],[yr_renovated]]&gt;0, YEAR(TODAY())-Homes[[#This Row],[yr_renovated]], YEAR(TODAY())-Homes[[#This Row],[yr_built]])</f>
        <v>18</v>
      </c>
      <c r="S2182">
        <v>2</v>
      </c>
      <c r="T2182" s="2">
        <v>41783</v>
      </c>
      <c r="U2182" s="3">
        <v>2.5</v>
      </c>
      <c r="V2182" s="4">
        <f>IFERROR(Homes[[#This Row],[sqft_above]]+Homes[[#This Row],[sqft_basement]]," ")</f>
        <v>2460</v>
      </c>
      <c r="W2182" s="4">
        <v>4399</v>
      </c>
      <c r="X2182">
        <v>0</v>
      </c>
      <c r="Y2182">
        <v>0</v>
      </c>
      <c r="Z2182">
        <v>3</v>
      </c>
      <c r="AA2182" s="4">
        <v>2460</v>
      </c>
      <c r="AB2182" s="4">
        <v>0</v>
      </c>
      <c r="AC2182">
        <v>2007</v>
      </c>
      <c r="AD2182" t="s">
        <v>2308</v>
      </c>
      <c r="AE2182" t="s">
        <v>313</v>
      </c>
      <c r="AF2182" t="s">
        <v>314</v>
      </c>
    </row>
    <row r="2183" spans="1:32">
      <c r="A2183" t="str">
        <f>PROPER(TRIM(Homes[[#This Row],[street]]))</f>
        <v>12216 Greenwood Ave N</v>
      </c>
      <c r="B2183" t="str">
        <f>PROPER(TRIM(Homes[[#This Row],[city]]))</f>
        <v>Seattle</v>
      </c>
      <c r="C2183" t="str">
        <f>_xlfn.TEXTBEFORE(Homes[[#This Row],[statezip]]," ")</f>
        <v>WA</v>
      </c>
      <c r="D2183" s="6" t="str">
        <f>_xlfn.TEXTAFTER(Homes[[#This Row],[statezip]]," ")</f>
        <v>98133</v>
      </c>
      <c r="E2183" s="1">
        <v>440150</v>
      </c>
      <c r="F2183">
        <v>2</v>
      </c>
      <c r="G2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83" s="3" t="str">
        <f>Homes[[#This Row],[bedrooms]] &amp; " bd | " &amp; TEXT(Homes[[#This Row],[bathrooms]],"0.##") &amp; " ba"</f>
        <v>2 bd | 1. ba</v>
      </c>
      <c r="I2183" s="4">
        <v>1110</v>
      </c>
      <c r="J2183" s="1">
        <f>IFERROR(Homes[[#This Row],[price]]/Homes[[#This Row],[sqft_living]]," ")</f>
        <v>396.53153153153153</v>
      </c>
      <c r="K2183" s="4">
        <f>IFERROR(Homes[[#This Row],[sqft_lot]]/43560," ")</f>
        <v>0.15610651974288339</v>
      </c>
      <c r="L2183" t="str">
        <f>IF(Homes[[#This Row],[waterfront]]=1, "Yes","No")</f>
        <v>No</v>
      </c>
      <c r="M2183" s="4" t="str">
        <f>IF(Homes[[#This Row],[sqft_basement]]&gt;0, "Yes","No")</f>
        <v>Yes</v>
      </c>
      <c r="N2183" t="str">
        <f>CHOOSE(Homes[[#This Row],[view]]+1, "None","Fair","Good","Great","Excellent")</f>
        <v>None</v>
      </c>
      <c r="O2183" t="str">
        <f>CHOOSE(Homes[[#This Row],[condition]], "Poor","Fair","Average","Good","Excellent")</f>
        <v>Excellent</v>
      </c>
      <c r="P2183">
        <f ca="1">YEAR(TODAY())-Homes[[#This Row],[yr_built]]</f>
        <v>78</v>
      </c>
      <c r="Q2183">
        <v>0</v>
      </c>
      <c r="R2183">
        <f ca="1">IF(Homes[[#This Row],[yr_renovated]]&gt;0, YEAR(TODAY())-Homes[[#This Row],[yr_renovated]], YEAR(TODAY())-Homes[[#This Row],[yr_built]])</f>
        <v>78</v>
      </c>
      <c r="S2183">
        <v>1</v>
      </c>
      <c r="T2183" s="2">
        <v>41792</v>
      </c>
      <c r="U2183" s="3">
        <v>1</v>
      </c>
      <c r="V2183" s="4">
        <f>IFERROR(Homes[[#This Row],[sqft_above]]+Homes[[#This Row],[sqft_basement]]," ")</f>
        <v>1110</v>
      </c>
      <c r="W2183" s="4">
        <v>6800</v>
      </c>
      <c r="X2183">
        <v>0</v>
      </c>
      <c r="Y2183">
        <v>0</v>
      </c>
      <c r="Z2183">
        <v>5</v>
      </c>
      <c r="AA2183" s="4">
        <v>1000</v>
      </c>
      <c r="AB2183" s="4">
        <v>110</v>
      </c>
      <c r="AC2183">
        <v>1947</v>
      </c>
      <c r="AD2183" t="s">
        <v>2309</v>
      </c>
      <c r="AE2183" t="s">
        <v>49</v>
      </c>
      <c r="AF2183" t="s">
        <v>987</v>
      </c>
    </row>
    <row r="2184" spans="1:32">
      <c r="A2184" t="str">
        <f>PROPER(TRIM(Homes[[#This Row],[street]]))</f>
        <v>17705 3Rd Pl Sw</v>
      </c>
      <c r="B2184" t="str">
        <f>PROPER(TRIM(Homes[[#This Row],[city]]))</f>
        <v>Normandy Park</v>
      </c>
      <c r="C2184" t="str">
        <f>_xlfn.TEXTBEFORE(Homes[[#This Row],[statezip]]," ")</f>
        <v>WA</v>
      </c>
      <c r="D2184" s="6" t="str">
        <f>_xlfn.TEXTAFTER(Homes[[#This Row],[statezip]]," ")</f>
        <v>98166</v>
      </c>
      <c r="E2184" s="1">
        <v>440000</v>
      </c>
      <c r="F2184">
        <v>3</v>
      </c>
      <c r="G2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4" s="3" t="str">
        <f>Homes[[#This Row],[bedrooms]] &amp; " bd | " &amp; TEXT(Homes[[#This Row],[bathrooms]],"0.##") &amp; " ba"</f>
        <v>3 bd | 1.75 ba</v>
      </c>
      <c r="I2184" s="4">
        <v>2000</v>
      </c>
      <c r="J2184" s="1">
        <f>IFERROR(Homes[[#This Row],[price]]/Homes[[#This Row],[sqft_living]]," ")</f>
        <v>220</v>
      </c>
      <c r="K2184" s="4">
        <f>IFERROR(Homes[[#This Row],[sqft_lot]]/43560," ")</f>
        <v>0.22727272727272727</v>
      </c>
      <c r="L2184" t="str">
        <f>IF(Homes[[#This Row],[waterfront]]=1, "Yes","No")</f>
        <v>No</v>
      </c>
      <c r="M2184" s="4" t="str">
        <f>IF(Homes[[#This Row],[sqft_basement]]&gt;0, "Yes","No")</f>
        <v>Yes</v>
      </c>
      <c r="N2184" t="str">
        <f>CHOOSE(Homes[[#This Row],[view]]+1, "None","Fair","Good","Great","Excellent")</f>
        <v>Good</v>
      </c>
      <c r="O2184" t="str">
        <f>CHOOSE(Homes[[#This Row],[condition]], "Poor","Fair","Average","Good","Excellent")</f>
        <v>Good</v>
      </c>
      <c r="P2184">
        <f ca="1">YEAR(TODAY())-Homes[[#This Row],[yr_built]]</f>
        <v>68</v>
      </c>
      <c r="Q2184">
        <v>2001</v>
      </c>
      <c r="R2184">
        <f ca="1">IF(Homes[[#This Row],[yr_renovated]]&gt;0, YEAR(TODAY())-Homes[[#This Row],[yr_renovated]], YEAR(TODAY())-Homes[[#This Row],[yr_built]])</f>
        <v>24</v>
      </c>
      <c r="S2184">
        <v>1</v>
      </c>
      <c r="T2184" s="2">
        <v>41814</v>
      </c>
      <c r="U2184" s="3">
        <v>1.75</v>
      </c>
      <c r="V2184" s="4">
        <f>IFERROR(Homes[[#This Row],[sqft_above]]+Homes[[#This Row],[sqft_basement]]," ")</f>
        <v>2000</v>
      </c>
      <c r="W2184" s="4">
        <v>9900</v>
      </c>
      <c r="X2184">
        <v>0</v>
      </c>
      <c r="Y2184">
        <v>2</v>
      </c>
      <c r="Z2184">
        <v>4</v>
      </c>
      <c r="AA2184" s="4">
        <v>1480</v>
      </c>
      <c r="AB2184" s="4">
        <v>520</v>
      </c>
      <c r="AC2184">
        <v>1957</v>
      </c>
      <c r="AD2184" t="s">
        <v>2310</v>
      </c>
      <c r="AE2184" t="s">
        <v>226</v>
      </c>
      <c r="AF2184" t="s">
        <v>227</v>
      </c>
    </row>
    <row r="2185" spans="1:32">
      <c r="A2185" t="str">
        <f>PROPER(TRIM(Homes[[#This Row],[street]]))</f>
        <v>9700 174Th Ave Se</v>
      </c>
      <c r="B2185" t="str">
        <f>PROPER(TRIM(Homes[[#This Row],[city]]))</f>
        <v>Renton</v>
      </c>
      <c r="C2185" t="str">
        <f>_xlfn.TEXTBEFORE(Homes[[#This Row],[statezip]]," ")</f>
        <v>WA</v>
      </c>
      <c r="D2185" s="6" t="str">
        <f>_xlfn.TEXTAFTER(Homes[[#This Row],[statezip]]," ")</f>
        <v>98059</v>
      </c>
      <c r="E2185" s="1">
        <v>440000</v>
      </c>
      <c r="F2185">
        <v>3</v>
      </c>
      <c r="G2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85" s="3" t="str">
        <f>Homes[[#This Row],[bedrooms]] &amp; " bd | " &amp; TEXT(Homes[[#This Row],[bathrooms]],"0.##") &amp; " ba"</f>
        <v>3 bd | 2. ba</v>
      </c>
      <c r="I2185" s="4">
        <v>1860</v>
      </c>
      <c r="J2185" s="1">
        <f>IFERROR(Homes[[#This Row],[price]]/Homes[[#This Row],[sqft_living]]," ")</f>
        <v>236.55913978494624</v>
      </c>
      <c r="K2185" s="4">
        <f>IFERROR(Homes[[#This Row],[sqft_lot]]/43560," ")</f>
        <v>5</v>
      </c>
      <c r="L2185" t="str">
        <f>IF(Homes[[#This Row],[waterfront]]=1, "Yes","No")</f>
        <v>No</v>
      </c>
      <c r="M2185" s="4" t="str">
        <f>IF(Homes[[#This Row],[sqft_basement]]&gt;0, "Yes","No")</f>
        <v>No</v>
      </c>
      <c r="N2185" t="str">
        <f>CHOOSE(Homes[[#This Row],[view]]+1, "None","Fair","Good","Great","Excellent")</f>
        <v>Good</v>
      </c>
      <c r="O2185" t="str">
        <f>CHOOSE(Homes[[#This Row],[condition]], "Poor","Fair","Average","Good","Excellent")</f>
        <v>Average</v>
      </c>
      <c r="P2185">
        <f ca="1">YEAR(TODAY())-Homes[[#This Row],[yr_built]]</f>
        <v>27</v>
      </c>
      <c r="Q2185">
        <v>2006</v>
      </c>
      <c r="R2185">
        <f ca="1">IF(Homes[[#This Row],[yr_renovated]]&gt;0, YEAR(TODAY())-Homes[[#This Row],[yr_renovated]], YEAR(TODAY())-Homes[[#This Row],[yr_built]])</f>
        <v>19</v>
      </c>
      <c r="S2185">
        <v>2</v>
      </c>
      <c r="T2185" s="2">
        <v>41828</v>
      </c>
      <c r="U2185" s="3">
        <v>2</v>
      </c>
      <c r="V2185" s="4">
        <f>IFERROR(Homes[[#This Row],[sqft_above]]+Homes[[#This Row],[sqft_basement]]," ")</f>
        <v>1860</v>
      </c>
      <c r="W2185" s="4">
        <v>217800</v>
      </c>
      <c r="X2185">
        <v>0</v>
      </c>
      <c r="Y2185">
        <v>2</v>
      </c>
      <c r="Z2185">
        <v>3</v>
      </c>
      <c r="AA2185" s="4">
        <v>1860</v>
      </c>
      <c r="AB2185" s="4">
        <v>0</v>
      </c>
      <c r="AC2185">
        <v>1998</v>
      </c>
      <c r="AD2185" t="s">
        <v>2311</v>
      </c>
      <c r="AE2185" t="s">
        <v>319</v>
      </c>
      <c r="AF2185" t="s">
        <v>282</v>
      </c>
    </row>
    <row r="2186" spans="1:32">
      <c r="A2186" t="str">
        <f>PROPER(TRIM(Homes[[#This Row],[street]]))</f>
        <v>12211 Se 65Th St</v>
      </c>
      <c r="B2186" t="str">
        <f>PROPER(TRIM(Homes[[#This Row],[city]]))</f>
        <v>Bellevue</v>
      </c>
      <c r="C2186" t="str">
        <f>_xlfn.TEXTBEFORE(Homes[[#This Row],[statezip]]," ")</f>
        <v>WA</v>
      </c>
      <c r="D2186" s="6" t="str">
        <f>_xlfn.TEXTAFTER(Homes[[#This Row],[statezip]]," ")</f>
        <v>98006</v>
      </c>
      <c r="E2186" s="1">
        <v>440000</v>
      </c>
      <c r="F2186">
        <v>4</v>
      </c>
      <c r="G2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86" s="3" t="str">
        <f>Homes[[#This Row],[bedrooms]] &amp; " bd | " &amp; TEXT(Homes[[#This Row],[bathrooms]],"0.##") &amp; " ba"</f>
        <v>4 bd | 2.25 ba</v>
      </c>
      <c r="I2186" s="4">
        <v>2160</v>
      </c>
      <c r="J2186" s="1">
        <f>IFERROR(Homes[[#This Row],[price]]/Homes[[#This Row],[sqft_living]]," ")</f>
        <v>203.7037037037037</v>
      </c>
      <c r="K2186" s="4">
        <f>IFERROR(Homes[[#This Row],[sqft_lot]]/43560," ")</f>
        <v>0.18638659320477502</v>
      </c>
      <c r="L2186" t="str">
        <f>IF(Homes[[#This Row],[waterfront]]=1, "Yes","No")</f>
        <v>No</v>
      </c>
      <c r="M2186" s="4" t="str">
        <f>IF(Homes[[#This Row],[sqft_basement]]&gt;0, "Yes","No")</f>
        <v>Yes</v>
      </c>
      <c r="N2186" t="str">
        <f>CHOOSE(Homes[[#This Row],[view]]+1, "None","Fair","Good","Great","Excellent")</f>
        <v>None</v>
      </c>
      <c r="O2186" t="str">
        <f>CHOOSE(Homes[[#This Row],[condition]], "Poor","Fair","Average","Good","Excellent")</f>
        <v>Average</v>
      </c>
      <c r="P2186">
        <f ca="1">YEAR(TODAY())-Homes[[#This Row],[yr_built]]</f>
        <v>59</v>
      </c>
      <c r="Q2186">
        <v>1913</v>
      </c>
      <c r="R2186">
        <f ca="1">IF(Homes[[#This Row],[yr_renovated]]&gt;0, YEAR(TODAY())-Homes[[#This Row],[yr_renovated]], YEAR(TODAY())-Homes[[#This Row],[yr_built]])</f>
        <v>112</v>
      </c>
      <c r="S2186">
        <v>1</v>
      </c>
      <c r="T2186" s="2">
        <v>41761</v>
      </c>
      <c r="U2186" s="3">
        <v>2.25</v>
      </c>
      <c r="V2186" s="4">
        <f>IFERROR(Homes[[#This Row],[sqft_above]]+Homes[[#This Row],[sqft_basement]]," ")</f>
        <v>2160</v>
      </c>
      <c r="W2186" s="4">
        <v>8119</v>
      </c>
      <c r="X2186">
        <v>0</v>
      </c>
      <c r="Y2186">
        <v>0</v>
      </c>
      <c r="Z2186">
        <v>3</v>
      </c>
      <c r="AA2186" s="4">
        <v>1080</v>
      </c>
      <c r="AB2186" s="4">
        <v>1080</v>
      </c>
      <c r="AC2186">
        <v>1966</v>
      </c>
      <c r="AD2186" t="s">
        <v>2312</v>
      </c>
      <c r="AE2186" t="s">
        <v>33</v>
      </c>
      <c r="AF2186" t="s">
        <v>91</v>
      </c>
    </row>
    <row r="2187" spans="1:32">
      <c r="A2187" t="str">
        <f>PROPER(TRIM(Homes[[#This Row],[street]]))</f>
        <v>2434 Sw 170Th St</v>
      </c>
      <c r="B2187" t="str">
        <f>PROPER(TRIM(Homes[[#This Row],[city]]))</f>
        <v>Burien</v>
      </c>
      <c r="C2187" t="str">
        <f>_xlfn.TEXTBEFORE(Homes[[#This Row],[statezip]]," ")</f>
        <v>WA</v>
      </c>
      <c r="D2187" s="6" t="str">
        <f>_xlfn.TEXTAFTER(Homes[[#This Row],[statezip]]," ")</f>
        <v>98166</v>
      </c>
      <c r="E2187" s="1">
        <v>440000</v>
      </c>
      <c r="F2187">
        <v>3</v>
      </c>
      <c r="G2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87" s="3" t="str">
        <f>Homes[[#This Row],[bedrooms]] &amp; " bd | " &amp; TEXT(Homes[[#This Row],[bathrooms]],"0.##") &amp; " ba"</f>
        <v>3 bd | 1.75 ba</v>
      </c>
      <c r="I2187" s="4">
        <v>2030</v>
      </c>
      <c r="J2187" s="1">
        <f>IFERROR(Homes[[#This Row],[price]]/Homes[[#This Row],[sqft_living]]," ")</f>
        <v>216.74876847290639</v>
      </c>
      <c r="K2187" s="4">
        <f>IFERROR(Homes[[#This Row],[sqft_lot]]/43560," ")</f>
        <v>0.3925619834710744</v>
      </c>
      <c r="L2187" t="str">
        <f>IF(Homes[[#This Row],[waterfront]]=1, "Yes","No")</f>
        <v>No</v>
      </c>
      <c r="M2187" s="4" t="str">
        <f>IF(Homes[[#This Row],[sqft_basement]]&gt;0, "Yes","No")</f>
        <v>No</v>
      </c>
      <c r="N2187" t="str">
        <f>CHOOSE(Homes[[#This Row],[view]]+1, "None","Fair","Good","Great","Excellent")</f>
        <v>None</v>
      </c>
      <c r="O2187" t="str">
        <f>CHOOSE(Homes[[#This Row],[condition]], "Poor","Fair","Average","Good","Excellent")</f>
        <v>Good</v>
      </c>
      <c r="P2187">
        <f ca="1">YEAR(TODAY())-Homes[[#This Row],[yr_built]]</f>
        <v>72</v>
      </c>
      <c r="Q2187">
        <v>1983</v>
      </c>
      <c r="R2187">
        <f ca="1">IF(Homes[[#This Row],[yr_renovated]]&gt;0, YEAR(TODAY())-Homes[[#This Row],[yr_renovated]], YEAR(TODAY())-Homes[[#This Row],[yr_built]])</f>
        <v>42</v>
      </c>
      <c r="S2187">
        <v>1</v>
      </c>
      <c r="T2187" s="2">
        <v>41815</v>
      </c>
      <c r="U2187" s="3">
        <v>1.75</v>
      </c>
      <c r="V2187" s="4">
        <f>IFERROR(Homes[[#This Row],[sqft_above]]+Homes[[#This Row],[sqft_basement]]," ")</f>
        <v>2030</v>
      </c>
      <c r="W2187" s="4">
        <v>17100</v>
      </c>
      <c r="X2187">
        <v>0</v>
      </c>
      <c r="Y2187">
        <v>0</v>
      </c>
      <c r="Z2187">
        <v>4</v>
      </c>
      <c r="AA2187" s="4">
        <v>2030</v>
      </c>
      <c r="AB2187" s="4">
        <v>0</v>
      </c>
      <c r="AC2187">
        <v>1953</v>
      </c>
      <c r="AD2187" t="s">
        <v>2313</v>
      </c>
      <c r="AE2187" t="s">
        <v>379</v>
      </c>
      <c r="AF2187" t="s">
        <v>227</v>
      </c>
    </row>
    <row r="2188" spans="1:32">
      <c r="A2188" t="str">
        <f>PROPER(TRIM(Homes[[#This Row],[street]]))</f>
        <v>749 Mountain View Pl Sw</v>
      </c>
      <c r="B2188" t="str">
        <f>PROPER(TRIM(Homes[[#This Row],[city]]))</f>
        <v>Issaquah</v>
      </c>
      <c r="C2188" t="str">
        <f>_xlfn.TEXTBEFORE(Homes[[#This Row],[statezip]]," ")</f>
        <v>WA</v>
      </c>
      <c r="D2188" s="6" t="str">
        <f>_xlfn.TEXTAFTER(Homes[[#This Row],[statezip]]," ")</f>
        <v>98027</v>
      </c>
      <c r="E2188" s="1">
        <v>440000</v>
      </c>
      <c r="F2188">
        <v>4</v>
      </c>
      <c r="G2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88" s="3" t="str">
        <f>Homes[[#This Row],[bedrooms]] &amp; " bd | " &amp; TEXT(Homes[[#This Row],[bathrooms]],"0.##") &amp; " ba"</f>
        <v>4 bd | 2.5 ba</v>
      </c>
      <c r="I2188" s="4">
        <v>2560</v>
      </c>
      <c r="J2188" s="1">
        <f>IFERROR(Homes[[#This Row],[price]]/Homes[[#This Row],[sqft_living]]," ")</f>
        <v>171.875</v>
      </c>
      <c r="K2188" s="4">
        <f>IFERROR(Homes[[#This Row],[sqft_lot]]/43560," ")</f>
        <v>0.23875114784205692</v>
      </c>
      <c r="L2188" t="str">
        <f>IF(Homes[[#This Row],[waterfront]]=1, "Yes","No")</f>
        <v>No</v>
      </c>
      <c r="M2188" s="4" t="str">
        <f>IF(Homes[[#This Row],[sqft_basement]]&gt;0, "Yes","No")</f>
        <v>Yes</v>
      </c>
      <c r="N2188" t="str">
        <f>CHOOSE(Homes[[#This Row],[view]]+1, "None","Fair","Good","Great","Excellent")</f>
        <v>None</v>
      </c>
      <c r="O2188" t="str">
        <f>CHOOSE(Homes[[#This Row],[condition]], "Poor","Fair","Average","Good","Excellent")</f>
        <v>Good</v>
      </c>
      <c r="P2188">
        <f ca="1">YEAR(TODAY())-Homes[[#This Row],[yr_built]]</f>
        <v>60</v>
      </c>
      <c r="Q2188">
        <v>0</v>
      </c>
      <c r="R2188">
        <f ca="1">IF(Homes[[#This Row],[yr_renovated]]&gt;0, YEAR(TODAY())-Homes[[#This Row],[yr_renovated]], YEAR(TODAY())-Homes[[#This Row],[yr_built]])</f>
        <v>60</v>
      </c>
      <c r="S2188">
        <v>1</v>
      </c>
      <c r="T2188" s="2">
        <v>41782</v>
      </c>
      <c r="U2188" s="3">
        <v>2.5</v>
      </c>
      <c r="V2188" s="4">
        <f>IFERROR(Homes[[#This Row],[sqft_above]]+Homes[[#This Row],[sqft_basement]]," ")</f>
        <v>2560</v>
      </c>
      <c r="W2188" s="4">
        <v>10400</v>
      </c>
      <c r="X2188">
        <v>0</v>
      </c>
      <c r="Y2188">
        <v>0</v>
      </c>
      <c r="Z2188">
        <v>4</v>
      </c>
      <c r="AA2188" s="4">
        <v>1280</v>
      </c>
      <c r="AB2188" s="4">
        <v>1280</v>
      </c>
      <c r="AC2188">
        <v>1965</v>
      </c>
      <c r="AD2188" t="s">
        <v>2314</v>
      </c>
      <c r="AE2188" t="s">
        <v>79</v>
      </c>
      <c r="AF2188" t="s">
        <v>82</v>
      </c>
    </row>
    <row r="2189" spans="1:32">
      <c r="A2189" t="str">
        <f>PROPER(TRIM(Homes[[#This Row],[street]]))</f>
        <v>14114 75Th Ave Ne</v>
      </c>
      <c r="B2189" t="str">
        <f>PROPER(TRIM(Homes[[#This Row],[city]]))</f>
        <v>Kirkland</v>
      </c>
      <c r="C2189" t="str">
        <f>_xlfn.TEXTBEFORE(Homes[[#This Row],[statezip]]," ")</f>
        <v>WA</v>
      </c>
      <c r="D2189" s="6" t="str">
        <f>_xlfn.TEXTAFTER(Homes[[#This Row],[statezip]]," ")</f>
        <v>98034</v>
      </c>
      <c r="E2189" s="1">
        <v>440000</v>
      </c>
      <c r="F2189">
        <v>4</v>
      </c>
      <c r="G2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189" s="3" t="str">
        <f>Homes[[#This Row],[bedrooms]] &amp; " bd | " &amp; TEXT(Homes[[#This Row],[bathrooms]],"0.##") &amp; " ba"</f>
        <v>4 bd | 2. ba</v>
      </c>
      <c r="I2189" s="4">
        <v>1450</v>
      </c>
      <c r="J2189" s="1">
        <f>IFERROR(Homes[[#This Row],[price]]/Homes[[#This Row],[sqft_living]]," ")</f>
        <v>303.44827586206895</v>
      </c>
      <c r="K2189" s="4">
        <f>IFERROR(Homes[[#This Row],[sqft_lot]]/43560," ")</f>
        <v>0.1928374655647383</v>
      </c>
      <c r="L2189" t="str">
        <f>IF(Homes[[#This Row],[waterfront]]=1, "Yes","No")</f>
        <v>No</v>
      </c>
      <c r="M2189" s="4" t="str">
        <f>IF(Homes[[#This Row],[sqft_basement]]&gt;0, "Yes","No")</f>
        <v>No</v>
      </c>
      <c r="N2189" t="str">
        <f>CHOOSE(Homes[[#This Row],[view]]+1, "None","Fair","Good","Great","Excellent")</f>
        <v>None</v>
      </c>
      <c r="O2189" t="str">
        <f>CHOOSE(Homes[[#This Row],[condition]], "Poor","Fair","Average","Good","Excellent")</f>
        <v>Good</v>
      </c>
      <c r="P2189">
        <f ca="1">YEAR(TODAY())-Homes[[#This Row],[yr_built]]</f>
        <v>63</v>
      </c>
      <c r="Q2189">
        <v>0</v>
      </c>
      <c r="R2189">
        <f ca="1">IF(Homes[[#This Row],[yr_renovated]]&gt;0, YEAR(TODAY())-Homes[[#This Row],[yr_renovated]], YEAR(TODAY())-Homes[[#This Row],[yr_built]])</f>
        <v>63</v>
      </c>
      <c r="S2189">
        <v>1.5</v>
      </c>
      <c r="T2189" s="2">
        <v>41807</v>
      </c>
      <c r="U2189" s="3">
        <v>2</v>
      </c>
      <c r="V2189" s="4">
        <f>IFERROR(Homes[[#This Row],[sqft_above]]+Homes[[#This Row],[sqft_basement]]," ")</f>
        <v>1450</v>
      </c>
      <c r="W2189" s="4">
        <v>8400</v>
      </c>
      <c r="X2189">
        <v>0</v>
      </c>
      <c r="Y2189">
        <v>0</v>
      </c>
      <c r="Z2189">
        <v>4</v>
      </c>
      <c r="AA2189" s="4">
        <v>1450</v>
      </c>
      <c r="AB2189" s="4">
        <v>0</v>
      </c>
      <c r="AC2189">
        <v>1962</v>
      </c>
      <c r="AD2189" t="s">
        <v>2315</v>
      </c>
      <c r="AE2189" t="s">
        <v>46</v>
      </c>
      <c r="AF2189" t="s">
        <v>47</v>
      </c>
    </row>
    <row r="2190" spans="1:32">
      <c r="A2190" t="str">
        <f>PROPER(TRIM(Homes[[#This Row],[street]]))</f>
        <v>15118 119Th Ave Ne</v>
      </c>
      <c r="B2190" t="str">
        <f>PROPER(TRIM(Homes[[#This Row],[city]]))</f>
        <v>Kirkland</v>
      </c>
      <c r="C2190" t="str">
        <f>_xlfn.TEXTBEFORE(Homes[[#This Row],[statezip]]," ")</f>
        <v>WA</v>
      </c>
      <c r="D2190" s="6" t="str">
        <f>_xlfn.TEXTAFTER(Homes[[#This Row],[statezip]]," ")</f>
        <v>98034</v>
      </c>
      <c r="E2190" s="1">
        <v>440000</v>
      </c>
      <c r="F2190">
        <v>3</v>
      </c>
      <c r="G2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90" s="3" t="str">
        <f>Homes[[#This Row],[bedrooms]] &amp; " bd | " &amp; TEXT(Homes[[#This Row],[bathrooms]],"0.##") &amp; " ba"</f>
        <v>3 bd | 2.75 ba</v>
      </c>
      <c r="I2190" s="4">
        <v>1560</v>
      </c>
      <c r="J2190" s="1">
        <f>IFERROR(Homes[[#This Row],[price]]/Homes[[#This Row],[sqft_living]]," ")</f>
        <v>282.05128205128204</v>
      </c>
      <c r="K2190" s="4">
        <f>IFERROR(Homes[[#This Row],[sqft_lot]]/43560," ")</f>
        <v>0.16969696969696971</v>
      </c>
      <c r="L2190" t="str">
        <f>IF(Homes[[#This Row],[waterfront]]=1, "Yes","No")</f>
        <v>No</v>
      </c>
      <c r="M2190" s="4" t="str">
        <f>IF(Homes[[#This Row],[sqft_basement]]&gt;0, "Yes","No")</f>
        <v>Yes</v>
      </c>
      <c r="N2190" t="str">
        <f>CHOOSE(Homes[[#This Row],[view]]+1, "None","Fair","Good","Great","Excellent")</f>
        <v>None</v>
      </c>
      <c r="O2190" t="str">
        <f>CHOOSE(Homes[[#This Row],[condition]], "Poor","Fair","Average","Good","Excellent")</f>
        <v>Excellent</v>
      </c>
      <c r="P2190">
        <f ca="1">YEAR(TODAY())-Homes[[#This Row],[yr_built]]</f>
        <v>53</v>
      </c>
      <c r="Q2190">
        <v>0</v>
      </c>
      <c r="R2190">
        <f ca="1">IF(Homes[[#This Row],[yr_renovated]]&gt;0, YEAR(TODAY())-Homes[[#This Row],[yr_renovated]], YEAR(TODAY())-Homes[[#This Row],[yr_built]])</f>
        <v>53</v>
      </c>
      <c r="S2190">
        <v>1</v>
      </c>
      <c r="T2190" s="2">
        <v>41802</v>
      </c>
      <c r="U2190" s="3">
        <v>2.75</v>
      </c>
      <c r="V2190" s="4">
        <f>IFERROR(Homes[[#This Row],[sqft_above]]+Homes[[#This Row],[sqft_basement]]," ")</f>
        <v>1560</v>
      </c>
      <c r="W2190" s="4">
        <v>7392</v>
      </c>
      <c r="X2190">
        <v>0</v>
      </c>
      <c r="Y2190">
        <v>0</v>
      </c>
      <c r="Z2190">
        <v>5</v>
      </c>
      <c r="AA2190" s="4">
        <v>1030</v>
      </c>
      <c r="AB2190" s="4">
        <v>530</v>
      </c>
      <c r="AC2190">
        <v>1972</v>
      </c>
      <c r="AD2190" t="s">
        <v>2316</v>
      </c>
      <c r="AE2190" t="s">
        <v>46</v>
      </c>
      <c r="AF2190" t="s">
        <v>47</v>
      </c>
    </row>
    <row r="2191" spans="1:32">
      <c r="A2191" t="str">
        <f>PROPER(TRIM(Homes[[#This Row],[street]]))</f>
        <v>14450 105Th Ct Ne</v>
      </c>
      <c r="B2191" t="str">
        <f>PROPER(TRIM(Homes[[#This Row],[city]]))</f>
        <v>Kirkland</v>
      </c>
      <c r="C2191" t="str">
        <f>_xlfn.TEXTBEFORE(Homes[[#This Row],[statezip]]," ")</f>
        <v>WA</v>
      </c>
      <c r="D2191" s="6" t="str">
        <f>_xlfn.TEXTAFTER(Homes[[#This Row],[statezip]]," ")</f>
        <v>98034</v>
      </c>
      <c r="E2191" s="1">
        <v>440000</v>
      </c>
      <c r="F2191">
        <v>4</v>
      </c>
      <c r="G2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91" s="3" t="str">
        <f>Homes[[#This Row],[bedrooms]] &amp; " bd | " &amp; TEXT(Homes[[#This Row],[bathrooms]],"0.##") &amp; " ba"</f>
        <v>4 bd | 2.25 ba</v>
      </c>
      <c r="I2191" s="4">
        <v>2010</v>
      </c>
      <c r="J2191" s="1">
        <f>IFERROR(Homes[[#This Row],[price]]/Homes[[#This Row],[sqft_living]]," ")</f>
        <v>218.90547263681592</v>
      </c>
      <c r="K2191" s="4">
        <f>IFERROR(Homes[[#This Row],[sqft_lot]]/43560," ")</f>
        <v>0.17389807162534435</v>
      </c>
      <c r="L2191" t="str">
        <f>IF(Homes[[#This Row],[waterfront]]=1, "Yes","No")</f>
        <v>No</v>
      </c>
      <c r="M2191" s="4" t="str">
        <f>IF(Homes[[#This Row],[sqft_basement]]&gt;0, "Yes","No")</f>
        <v>Yes</v>
      </c>
      <c r="N2191" t="str">
        <f>CHOOSE(Homes[[#This Row],[view]]+1, "None","Fair","Good","Great","Excellent")</f>
        <v>None</v>
      </c>
      <c r="O2191" t="str">
        <f>CHOOSE(Homes[[#This Row],[condition]], "Poor","Fair","Average","Good","Excellent")</f>
        <v>Average</v>
      </c>
      <c r="P2191">
        <f ca="1">YEAR(TODAY())-Homes[[#This Row],[yr_built]]</f>
        <v>51</v>
      </c>
      <c r="Q2191">
        <v>0</v>
      </c>
      <c r="R2191">
        <f ca="1">IF(Homes[[#This Row],[yr_renovated]]&gt;0, YEAR(TODAY())-Homes[[#This Row],[yr_renovated]], YEAR(TODAY())-Homes[[#This Row],[yr_built]])</f>
        <v>51</v>
      </c>
      <c r="S2191">
        <v>1</v>
      </c>
      <c r="T2191" s="2">
        <v>41803</v>
      </c>
      <c r="U2191" s="3">
        <v>2.25</v>
      </c>
      <c r="V2191" s="4">
        <f>IFERROR(Homes[[#This Row],[sqft_above]]+Homes[[#This Row],[sqft_basement]]," ")</f>
        <v>2010</v>
      </c>
      <c r="W2191" s="4">
        <v>7575</v>
      </c>
      <c r="X2191">
        <v>0</v>
      </c>
      <c r="Y2191">
        <v>0</v>
      </c>
      <c r="Z2191">
        <v>3</v>
      </c>
      <c r="AA2191" s="4">
        <v>1220</v>
      </c>
      <c r="AB2191" s="4">
        <v>790</v>
      </c>
      <c r="AC2191">
        <v>1974</v>
      </c>
      <c r="AD2191" t="s">
        <v>2317</v>
      </c>
      <c r="AE2191" t="s">
        <v>46</v>
      </c>
      <c r="AF2191" t="s">
        <v>47</v>
      </c>
    </row>
    <row r="2192" spans="1:32">
      <c r="A2192" t="str">
        <f>PROPER(TRIM(Homes[[#This Row],[street]]))</f>
        <v>8919 Ne 142Nd Way</v>
      </c>
      <c r="B2192" t="str">
        <f>PROPER(TRIM(Homes[[#This Row],[city]]))</f>
        <v>Kirkland</v>
      </c>
      <c r="C2192" t="str">
        <f>_xlfn.TEXTBEFORE(Homes[[#This Row],[statezip]]," ")</f>
        <v>WA</v>
      </c>
      <c r="D2192" s="6" t="str">
        <f>_xlfn.TEXTAFTER(Homes[[#This Row],[statezip]]," ")</f>
        <v>98034</v>
      </c>
      <c r="E2192" s="1">
        <v>440000</v>
      </c>
      <c r="F2192">
        <v>3</v>
      </c>
      <c r="G2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92" s="3" t="str">
        <f>Homes[[#This Row],[bedrooms]] &amp; " bd | " &amp; TEXT(Homes[[#This Row],[bathrooms]],"0.##") &amp; " ba"</f>
        <v>3 bd | 1.75 ba</v>
      </c>
      <c r="I2192" s="4">
        <v>1560</v>
      </c>
      <c r="J2192" s="1">
        <f>IFERROR(Homes[[#This Row],[price]]/Homes[[#This Row],[sqft_living]]," ")</f>
        <v>282.05128205128204</v>
      </c>
      <c r="K2192" s="4">
        <f>IFERROR(Homes[[#This Row],[sqft_lot]]/43560," ")</f>
        <v>0.16544995408631771</v>
      </c>
      <c r="L2192" t="str">
        <f>IF(Homes[[#This Row],[waterfront]]=1, "Yes","No")</f>
        <v>No</v>
      </c>
      <c r="M2192" s="4" t="str">
        <f>IF(Homes[[#This Row],[sqft_basement]]&gt;0, "Yes","No")</f>
        <v>Yes</v>
      </c>
      <c r="N2192" t="str">
        <f>CHOOSE(Homes[[#This Row],[view]]+1, "None","Fair","Good","Great","Excellent")</f>
        <v>None</v>
      </c>
      <c r="O2192" t="str">
        <f>CHOOSE(Homes[[#This Row],[condition]], "Poor","Fair","Average","Good","Excellent")</f>
        <v>Average</v>
      </c>
      <c r="P2192">
        <f ca="1">YEAR(TODAY())-Homes[[#This Row],[yr_built]]</f>
        <v>42</v>
      </c>
      <c r="Q2192">
        <v>2009</v>
      </c>
      <c r="R2192">
        <f ca="1">IF(Homes[[#This Row],[yr_renovated]]&gt;0, YEAR(TODAY())-Homes[[#This Row],[yr_renovated]], YEAR(TODAY())-Homes[[#This Row],[yr_built]])</f>
        <v>16</v>
      </c>
      <c r="S2192">
        <v>1</v>
      </c>
      <c r="T2192" s="2">
        <v>41813</v>
      </c>
      <c r="U2192" s="3">
        <v>1.75</v>
      </c>
      <c r="V2192" s="4">
        <f>IFERROR(Homes[[#This Row],[sqft_above]]+Homes[[#This Row],[sqft_basement]]," ")</f>
        <v>1560</v>
      </c>
      <c r="W2192" s="4">
        <v>7207</v>
      </c>
      <c r="X2192">
        <v>0</v>
      </c>
      <c r="Y2192">
        <v>0</v>
      </c>
      <c r="Z2192">
        <v>3</v>
      </c>
      <c r="AA2192" s="4">
        <v>1250</v>
      </c>
      <c r="AB2192" s="4">
        <v>310</v>
      </c>
      <c r="AC2192">
        <v>1983</v>
      </c>
      <c r="AD2192" t="s">
        <v>2318</v>
      </c>
      <c r="AE2192" t="s">
        <v>46</v>
      </c>
      <c r="AF2192" t="s">
        <v>47</v>
      </c>
    </row>
    <row r="2193" spans="1:32">
      <c r="A2193" t="str">
        <f>PROPER(TRIM(Homes[[#This Row],[street]]))</f>
        <v>20111 47Th Ave Ne</v>
      </c>
      <c r="B2193" t="str">
        <f>PROPER(TRIM(Homes[[#This Row],[city]]))</f>
        <v>Lake Forest Park</v>
      </c>
      <c r="C2193" t="str">
        <f>_xlfn.TEXTBEFORE(Homes[[#This Row],[statezip]]," ")</f>
        <v>WA</v>
      </c>
      <c r="D2193" s="6" t="str">
        <f>_xlfn.TEXTAFTER(Homes[[#This Row],[statezip]]," ")</f>
        <v>98155</v>
      </c>
      <c r="E2193" s="1">
        <v>440000</v>
      </c>
      <c r="F2193">
        <v>4</v>
      </c>
      <c r="G2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93" s="3" t="str">
        <f>Homes[[#This Row],[bedrooms]] &amp; " bd | " &amp; TEXT(Homes[[#This Row],[bathrooms]],"0.##") &amp; " ba"</f>
        <v>4 bd | 2.5 ba</v>
      </c>
      <c r="I2193" s="4">
        <v>2160</v>
      </c>
      <c r="J2193" s="1">
        <f>IFERROR(Homes[[#This Row],[price]]/Homes[[#This Row],[sqft_living]]," ")</f>
        <v>203.7037037037037</v>
      </c>
      <c r="K2193" s="4">
        <f>IFERROR(Homes[[#This Row],[sqft_lot]]/43560," ")</f>
        <v>0.17966023875114784</v>
      </c>
      <c r="L2193" t="str">
        <f>IF(Homes[[#This Row],[waterfront]]=1, "Yes","No")</f>
        <v>No</v>
      </c>
      <c r="M2193" s="4" t="str">
        <f>IF(Homes[[#This Row],[sqft_basement]]&gt;0, "Yes","No")</f>
        <v>Yes</v>
      </c>
      <c r="N2193" t="str">
        <f>CHOOSE(Homes[[#This Row],[view]]+1, "None","Fair","Good","Great","Excellent")</f>
        <v>None</v>
      </c>
      <c r="O2193" t="str">
        <f>CHOOSE(Homes[[#This Row],[condition]], "Poor","Fair","Average","Good","Excellent")</f>
        <v>Good</v>
      </c>
      <c r="P2193">
        <f ca="1">YEAR(TODAY())-Homes[[#This Row],[yr_built]]</f>
        <v>49</v>
      </c>
      <c r="Q2193">
        <v>1992</v>
      </c>
      <c r="R2193">
        <f ca="1">IF(Homes[[#This Row],[yr_renovated]]&gt;0, YEAR(TODAY())-Homes[[#This Row],[yr_renovated]], YEAR(TODAY())-Homes[[#This Row],[yr_built]])</f>
        <v>33</v>
      </c>
      <c r="S2193">
        <v>1</v>
      </c>
      <c r="T2193" s="2">
        <v>41816</v>
      </c>
      <c r="U2193" s="3">
        <v>2.5</v>
      </c>
      <c r="V2193" s="4">
        <f>IFERROR(Homes[[#This Row],[sqft_above]]+Homes[[#This Row],[sqft_basement]]," ")</f>
        <v>2160</v>
      </c>
      <c r="W2193" s="4">
        <v>7826</v>
      </c>
      <c r="X2193">
        <v>0</v>
      </c>
      <c r="Y2193">
        <v>0</v>
      </c>
      <c r="Z2193">
        <v>4</v>
      </c>
      <c r="AA2193" s="4">
        <v>1390</v>
      </c>
      <c r="AB2193" s="4">
        <v>770</v>
      </c>
      <c r="AC2193">
        <v>1976</v>
      </c>
      <c r="AD2193" t="s">
        <v>2319</v>
      </c>
      <c r="AE2193" t="s">
        <v>743</v>
      </c>
      <c r="AF2193" t="s">
        <v>744</v>
      </c>
    </row>
    <row r="2194" spans="1:32">
      <c r="A2194" t="str">
        <f>PROPER(TRIM(Homes[[#This Row],[street]]))</f>
        <v>19311 47Th Ave Ne</v>
      </c>
      <c r="B2194" t="str">
        <f>PROPER(TRIM(Homes[[#This Row],[city]]))</f>
        <v>Lake Forest Park</v>
      </c>
      <c r="C2194" t="str">
        <f>_xlfn.TEXTBEFORE(Homes[[#This Row],[statezip]]," ")</f>
        <v>WA</v>
      </c>
      <c r="D2194" s="6" t="str">
        <f>_xlfn.TEXTAFTER(Homes[[#This Row],[statezip]]," ")</f>
        <v>98155</v>
      </c>
      <c r="E2194" s="1">
        <v>440000</v>
      </c>
      <c r="F2194">
        <v>4</v>
      </c>
      <c r="G2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194" s="3" t="str">
        <f>Homes[[#This Row],[bedrooms]] &amp; " bd | " &amp; TEXT(Homes[[#This Row],[bathrooms]],"0.##") &amp; " ba"</f>
        <v>4 bd | 2.75 ba</v>
      </c>
      <c r="I2194" s="4">
        <v>2340</v>
      </c>
      <c r="J2194" s="1">
        <f>IFERROR(Homes[[#This Row],[price]]/Homes[[#This Row],[sqft_living]]," ")</f>
        <v>188.03418803418805</v>
      </c>
      <c r="K2194" s="4">
        <f>IFERROR(Homes[[#This Row],[sqft_lot]]/43560," ")</f>
        <v>0.25330578512396695</v>
      </c>
      <c r="L2194" t="str">
        <f>IF(Homes[[#This Row],[waterfront]]=1, "Yes","No")</f>
        <v>No</v>
      </c>
      <c r="M2194" s="4" t="str">
        <f>IF(Homes[[#This Row],[sqft_basement]]&gt;0, "Yes","No")</f>
        <v>Yes</v>
      </c>
      <c r="N2194" t="str">
        <f>CHOOSE(Homes[[#This Row],[view]]+1, "None","Fair","Good","Great","Excellent")</f>
        <v>None</v>
      </c>
      <c r="O2194" t="str">
        <f>CHOOSE(Homes[[#This Row],[condition]], "Poor","Fair","Average","Good","Excellent")</f>
        <v>Average</v>
      </c>
      <c r="P2194">
        <f ca="1">YEAR(TODAY())-Homes[[#This Row],[yr_built]]</f>
        <v>58</v>
      </c>
      <c r="Q2194">
        <v>2011</v>
      </c>
      <c r="R2194">
        <f ca="1">IF(Homes[[#This Row],[yr_renovated]]&gt;0, YEAR(TODAY())-Homes[[#This Row],[yr_renovated]], YEAR(TODAY())-Homes[[#This Row],[yr_built]])</f>
        <v>14</v>
      </c>
      <c r="S2194">
        <v>1</v>
      </c>
      <c r="T2194" s="2">
        <v>41792</v>
      </c>
      <c r="U2194" s="3">
        <v>2.75</v>
      </c>
      <c r="V2194" s="4">
        <f>IFERROR(Homes[[#This Row],[sqft_above]]+Homes[[#This Row],[sqft_basement]]," ")</f>
        <v>2340</v>
      </c>
      <c r="W2194" s="4">
        <v>11034</v>
      </c>
      <c r="X2194">
        <v>0</v>
      </c>
      <c r="Y2194">
        <v>0</v>
      </c>
      <c r="Z2194">
        <v>3</v>
      </c>
      <c r="AA2194" s="4">
        <v>1720</v>
      </c>
      <c r="AB2194" s="4">
        <v>620</v>
      </c>
      <c r="AC2194">
        <v>1967</v>
      </c>
      <c r="AD2194" t="s">
        <v>2320</v>
      </c>
      <c r="AE2194" t="s">
        <v>743</v>
      </c>
      <c r="AF2194" t="s">
        <v>744</v>
      </c>
    </row>
    <row r="2195" spans="1:32">
      <c r="A2195" t="str">
        <f>PROPER(TRIM(Homes[[#This Row],[street]]))</f>
        <v>43105 Se 149Th St</v>
      </c>
      <c r="B2195" t="str">
        <f>PROPER(TRIM(Homes[[#This Row],[city]]))</f>
        <v>North Bend</v>
      </c>
      <c r="C2195" t="str">
        <f>_xlfn.TEXTBEFORE(Homes[[#This Row],[statezip]]," ")</f>
        <v>WA</v>
      </c>
      <c r="D2195" s="6" t="str">
        <f>_xlfn.TEXTAFTER(Homes[[#This Row],[statezip]]," ")</f>
        <v>98045</v>
      </c>
      <c r="E2195" s="1">
        <v>440000</v>
      </c>
      <c r="F2195">
        <v>3</v>
      </c>
      <c r="G2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195" s="3" t="str">
        <f>Homes[[#This Row],[bedrooms]] &amp; " bd | " &amp; TEXT(Homes[[#This Row],[bathrooms]],"0.##") &amp; " ba"</f>
        <v>3 bd | 2.25 ba</v>
      </c>
      <c r="I2195" s="4">
        <v>1680</v>
      </c>
      <c r="J2195" s="1">
        <f>IFERROR(Homes[[#This Row],[price]]/Homes[[#This Row],[sqft_living]]," ")</f>
        <v>261.90476190476193</v>
      </c>
      <c r="K2195" s="4">
        <f>IFERROR(Homes[[#This Row],[sqft_lot]]/43560," ")</f>
        <v>1.3099862258953168</v>
      </c>
      <c r="L2195" t="str">
        <f>IF(Homes[[#This Row],[waterfront]]=1, "Yes","No")</f>
        <v>No</v>
      </c>
      <c r="M2195" s="4" t="str">
        <f>IF(Homes[[#This Row],[sqft_basement]]&gt;0, "Yes","No")</f>
        <v>No</v>
      </c>
      <c r="N2195" t="str">
        <f>CHOOSE(Homes[[#This Row],[view]]+1, "None","Fair","Good","Great","Excellent")</f>
        <v>None</v>
      </c>
      <c r="O2195" t="str">
        <f>CHOOSE(Homes[[#This Row],[condition]], "Poor","Fair","Average","Good","Excellent")</f>
        <v>Good</v>
      </c>
      <c r="P2195">
        <f ca="1">YEAR(TODAY())-Homes[[#This Row],[yr_built]]</f>
        <v>36</v>
      </c>
      <c r="Q2195">
        <v>0</v>
      </c>
      <c r="R2195">
        <f ca="1">IF(Homes[[#This Row],[yr_renovated]]&gt;0, YEAR(TODAY())-Homes[[#This Row],[yr_renovated]], YEAR(TODAY())-Homes[[#This Row],[yr_built]])</f>
        <v>36</v>
      </c>
      <c r="S2195">
        <v>2</v>
      </c>
      <c r="T2195" s="2">
        <v>41793</v>
      </c>
      <c r="U2195" s="3">
        <v>2.25</v>
      </c>
      <c r="V2195" s="4">
        <f>IFERROR(Homes[[#This Row],[sqft_above]]+Homes[[#This Row],[sqft_basement]]," ")</f>
        <v>1680</v>
      </c>
      <c r="W2195" s="4">
        <v>57063</v>
      </c>
      <c r="X2195">
        <v>0</v>
      </c>
      <c r="Y2195">
        <v>0</v>
      </c>
      <c r="Z2195">
        <v>4</v>
      </c>
      <c r="AA2195" s="4">
        <v>1680</v>
      </c>
      <c r="AB2195" s="4">
        <v>0</v>
      </c>
      <c r="AC2195">
        <v>1989</v>
      </c>
      <c r="AD2195" t="s">
        <v>2321</v>
      </c>
      <c r="AE2195" t="s">
        <v>624</v>
      </c>
      <c r="AF2195" t="s">
        <v>625</v>
      </c>
    </row>
    <row r="2196" spans="1:32">
      <c r="A2196" t="str">
        <f>PROPER(TRIM(Homes[[#This Row],[street]]))</f>
        <v>9319 167Th Ave Ne</v>
      </c>
      <c r="B2196" t="str">
        <f>PROPER(TRIM(Homes[[#This Row],[city]]))</f>
        <v>Redmond</v>
      </c>
      <c r="C2196" t="str">
        <f>_xlfn.TEXTBEFORE(Homes[[#This Row],[statezip]]," ")</f>
        <v>WA</v>
      </c>
      <c r="D2196" s="6" t="str">
        <f>_xlfn.TEXTAFTER(Homes[[#This Row],[statezip]]," ")</f>
        <v>98052</v>
      </c>
      <c r="E2196" s="1">
        <v>440000</v>
      </c>
      <c r="F2196">
        <v>3</v>
      </c>
      <c r="G2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196" s="3" t="str">
        <f>Homes[[#This Row],[bedrooms]] &amp; " bd | " &amp; TEXT(Homes[[#This Row],[bathrooms]],"0.##") &amp; " ba"</f>
        <v>3 bd | 1.75 ba</v>
      </c>
      <c r="I2196" s="4">
        <v>1170</v>
      </c>
      <c r="J2196" s="1">
        <f>IFERROR(Homes[[#This Row],[price]]/Homes[[#This Row],[sqft_living]]," ")</f>
        <v>376.0683760683761</v>
      </c>
      <c r="K2196" s="4">
        <f>IFERROR(Homes[[#This Row],[sqft_lot]]/43560," ")</f>
        <v>0.20064279155188247</v>
      </c>
      <c r="L2196" t="str">
        <f>IF(Homes[[#This Row],[waterfront]]=1, "Yes","No")</f>
        <v>No</v>
      </c>
      <c r="M2196" s="4" t="str">
        <f>IF(Homes[[#This Row],[sqft_basement]]&gt;0, "Yes","No")</f>
        <v>No</v>
      </c>
      <c r="N2196" t="str">
        <f>CHOOSE(Homes[[#This Row],[view]]+1, "None","Fair","Good","Great","Excellent")</f>
        <v>None</v>
      </c>
      <c r="O2196" t="str">
        <f>CHOOSE(Homes[[#This Row],[condition]], "Poor","Fair","Average","Good","Excellent")</f>
        <v>Good</v>
      </c>
      <c r="P2196">
        <f ca="1">YEAR(TODAY())-Homes[[#This Row],[yr_built]]</f>
        <v>57</v>
      </c>
      <c r="Q2196">
        <v>0</v>
      </c>
      <c r="R2196">
        <f ca="1">IF(Homes[[#This Row],[yr_renovated]]&gt;0, YEAR(TODAY())-Homes[[#This Row],[yr_renovated]], YEAR(TODAY())-Homes[[#This Row],[yr_built]])</f>
        <v>57</v>
      </c>
      <c r="S2196">
        <v>1</v>
      </c>
      <c r="T2196" s="2">
        <v>41809</v>
      </c>
      <c r="U2196" s="3">
        <v>1.75</v>
      </c>
      <c r="V2196" s="4">
        <f>IFERROR(Homes[[#This Row],[sqft_above]]+Homes[[#This Row],[sqft_basement]]," ")</f>
        <v>1170</v>
      </c>
      <c r="W2196" s="4">
        <v>8740</v>
      </c>
      <c r="X2196">
        <v>0</v>
      </c>
      <c r="Y2196">
        <v>0</v>
      </c>
      <c r="Z2196">
        <v>4</v>
      </c>
      <c r="AA2196" s="4">
        <v>1170</v>
      </c>
      <c r="AB2196" s="4">
        <v>0</v>
      </c>
      <c r="AC2196">
        <v>1968</v>
      </c>
      <c r="AD2196" t="s">
        <v>2322</v>
      </c>
      <c r="AE2196" t="s">
        <v>137</v>
      </c>
      <c r="AF2196" t="s">
        <v>138</v>
      </c>
    </row>
    <row r="2197" spans="1:32">
      <c r="A2197" t="str">
        <f>PROPER(TRIM(Homes[[#This Row],[street]]))</f>
        <v>5120 Ne 23Rd St</v>
      </c>
      <c r="B2197" t="str">
        <f>PROPER(TRIM(Homes[[#This Row],[city]]))</f>
        <v>Renton</v>
      </c>
      <c r="C2197" t="str">
        <f>_xlfn.TEXTBEFORE(Homes[[#This Row],[statezip]]," ")</f>
        <v>WA</v>
      </c>
      <c r="D2197" s="6" t="str">
        <f>_xlfn.TEXTAFTER(Homes[[#This Row],[statezip]]," ")</f>
        <v>98059</v>
      </c>
      <c r="E2197" s="1">
        <v>440000</v>
      </c>
      <c r="F2197">
        <v>4</v>
      </c>
      <c r="G2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197" s="3" t="str">
        <f>Homes[[#This Row],[bedrooms]] &amp; " bd | " &amp; TEXT(Homes[[#This Row],[bathrooms]],"0.##") &amp; " ba"</f>
        <v>4 bd | 2.5 ba</v>
      </c>
      <c r="I2197" s="4">
        <v>2250</v>
      </c>
      <c r="J2197" s="1">
        <f>IFERROR(Homes[[#This Row],[price]]/Homes[[#This Row],[sqft_living]]," ")</f>
        <v>195.55555555555554</v>
      </c>
      <c r="K2197" s="4">
        <f>IFERROR(Homes[[#This Row],[sqft_lot]]/43560," ")</f>
        <v>0.17277318640955006</v>
      </c>
      <c r="L2197" t="str">
        <f>IF(Homes[[#This Row],[waterfront]]=1, "Yes","No")</f>
        <v>No</v>
      </c>
      <c r="M2197" s="4" t="str">
        <f>IF(Homes[[#This Row],[sqft_basement]]&gt;0, "Yes","No")</f>
        <v>No</v>
      </c>
      <c r="N2197" t="str">
        <f>CHOOSE(Homes[[#This Row],[view]]+1, "None","Fair","Good","Great","Excellent")</f>
        <v>None</v>
      </c>
      <c r="O2197" t="str">
        <f>CHOOSE(Homes[[#This Row],[condition]], "Poor","Fair","Average","Good","Excellent")</f>
        <v>Average</v>
      </c>
      <c r="P2197">
        <f ca="1">YEAR(TODAY())-Homes[[#This Row],[yr_built]]</f>
        <v>36</v>
      </c>
      <c r="Q2197">
        <v>0</v>
      </c>
      <c r="R2197">
        <f ca="1">IF(Homes[[#This Row],[yr_renovated]]&gt;0, YEAR(TODAY())-Homes[[#This Row],[yr_renovated]], YEAR(TODAY())-Homes[[#This Row],[yr_built]])</f>
        <v>36</v>
      </c>
      <c r="S2197">
        <v>2</v>
      </c>
      <c r="T2197" s="2">
        <v>41816</v>
      </c>
      <c r="U2197" s="3">
        <v>2.5</v>
      </c>
      <c r="V2197" s="4">
        <f>IFERROR(Homes[[#This Row],[sqft_above]]+Homes[[#This Row],[sqft_basement]]," ")</f>
        <v>2250</v>
      </c>
      <c r="W2197" s="4">
        <v>7526</v>
      </c>
      <c r="X2197">
        <v>0</v>
      </c>
      <c r="Y2197">
        <v>0</v>
      </c>
      <c r="Z2197">
        <v>3</v>
      </c>
      <c r="AA2197" s="4">
        <v>2250</v>
      </c>
      <c r="AB2197" s="4">
        <v>0</v>
      </c>
      <c r="AC2197">
        <v>1989</v>
      </c>
      <c r="AD2197" t="s">
        <v>2323</v>
      </c>
      <c r="AE2197" t="s">
        <v>319</v>
      </c>
      <c r="AF2197" t="s">
        <v>282</v>
      </c>
    </row>
    <row r="2198" spans="1:32">
      <c r="A2198" t="str">
        <f>PROPER(TRIM(Homes[[#This Row],[street]]))</f>
        <v>6411 22Nd Ave Nw</v>
      </c>
      <c r="B2198" t="str">
        <f>PROPER(TRIM(Homes[[#This Row],[city]]))</f>
        <v>Seattle</v>
      </c>
      <c r="C2198" t="str">
        <f>_xlfn.TEXTBEFORE(Homes[[#This Row],[statezip]]," ")</f>
        <v>WA</v>
      </c>
      <c r="D2198" s="6" t="str">
        <f>_xlfn.TEXTAFTER(Homes[[#This Row],[statezip]]," ")</f>
        <v>98107</v>
      </c>
      <c r="E2198" s="1">
        <v>440000</v>
      </c>
      <c r="F2198">
        <v>2</v>
      </c>
      <c r="G2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198" s="3" t="str">
        <f>Homes[[#This Row],[bedrooms]] &amp; " bd | " &amp; TEXT(Homes[[#This Row],[bathrooms]],"0.##") &amp; " ba"</f>
        <v>2 bd | 1.5 ba</v>
      </c>
      <c r="I2198" s="4">
        <v>1010</v>
      </c>
      <c r="J2198" s="1">
        <f>IFERROR(Homes[[#This Row],[price]]/Homes[[#This Row],[sqft_living]]," ")</f>
        <v>435.64356435643566</v>
      </c>
      <c r="K2198" s="4">
        <f>IFERROR(Homes[[#This Row],[sqft_lot]]/43560," ")</f>
        <v>4.5179063360881545E-2</v>
      </c>
      <c r="L2198" t="str">
        <f>IF(Homes[[#This Row],[waterfront]]=1, "Yes","No")</f>
        <v>No</v>
      </c>
      <c r="M2198" s="4" t="str">
        <f>IF(Homes[[#This Row],[sqft_basement]]&gt;0, "Yes","No")</f>
        <v>No</v>
      </c>
      <c r="N2198" t="str">
        <f>CHOOSE(Homes[[#This Row],[view]]+1, "None","Fair","Good","Great","Excellent")</f>
        <v>None</v>
      </c>
      <c r="O2198" t="str">
        <f>CHOOSE(Homes[[#This Row],[condition]], "Poor","Fair","Average","Good","Excellent")</f>
        <v>Excellent</v>
      </c>
      <c r="P2198">
        <f ca="1">YEAR(TODAY())-Homes[[#This Row],[yr_built]]</f>
        <v>119</v>
      </c>
      <c r="Q2198">
        <v>0</v>
      </c>
      <c r="R2198">
        <f ca="1">IF(Homes[[#This Row],[yr_renovated]]&gt;0, YEAR(TODAY())-Homes[[#This Row],[yr_renovated]], YEAR(TODAY())-Homes[[#This Row],[yr_built]])</f>
        <v>119</v>
      </c>
      <c r="S2198">
        <v>1.5</v>
      </c>
      <c r="T2198" s="2">
        <v>41778</v>
      </c>
      <c r="U2198" s="3">
        <v>1.5</v>
      </c>
      <c r="V2198" s="4">
        <f>IFERROR(Homes[[#This Row],[sqft_above]]+Homes[[#This Row],[sqft_basement]]," ")</f>
        <v>1010</v>
      </c>
      <c r="W2198" s="4">
        <v>1968</v>
      </c>
      <c r="X2198">
        <v>0</v>
      </c>
      <c r="Y2198">
        <v>0</v>
      </c>
      <c r="Z2198">
        <v>5</v>
      </c>
      <c r="AA2198" s="4">
        <v>1010</v>
      </c>
      <c r="AB2198" s="4">
        <v>0</v>
      </c>
      <c r="AC2198">
        <v>1906</v>
      </c>
      <c r="AD2198" t="s">
        <v>2324</v>
      </c>
      <c r="AE2198" t="s">
        <v>49</v>
      </c>
      <c r="AF2198" t="s">
        <v>62</v>
      </c>
    </row>
    <row r="2199" spans="1:32">
      <c r="A2199" t="str">
        <f>PROPER(TRIM(Homes[[#This Row],[street]]))</f>
        <v>7006 46Th Ave Sw</v>
      </c>
      <c r="B2199" t="str">
        <f>PROPER(TRIM(Homes[[#This Row],[city]]))</f>
        <v>Seattle</v>
      </c>
      <c r="C2199" t="str">
        <f>_xlfn.TEXTBEFORE(Homes[[#This Row],[statezip]]," ")</f>
        <v>WA</v>
      </c>
      <c r="D2199" s="6" t="str">
        <f>_xlfn.TEXTAFTER(Homes[[#This Row],[statezip]]," ")</f>
        <v>98136</v>
      </c>
      <c r="E2199" s="1">
        <v>440000</v>
      </c>
      <c r="F2199">
        <v>3</v>
      </c>
      <c r="G2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199" s="3" t="str">
        <f>Homes[[#This Row],[bedrooms]] &amp; " bd | " &amp; TEXT(Homes[[#This Row],[bathrooms]],"0.##") &amp; " ba"</f>
        <v>3 bd | 1. ba</v>
      </c>
      <c r="I2199" s="4">
        <v>1210</v>
      </c>
      <c r="J2199" s="1">
        <f>IFERROR(Homes[[#This Row],[price]]/Homes[[#This Row],[sqft_living]]," ")</f>
        <v>363.63636363636363</v>
      </c>
      <c r="K2199" s="4">
        <f>IFERROR(Homes[[#This Row],[sqft_lot]]/43560," ")</f>
        <v>0.13200183654729108</v>
      </c>
      <c r="L2199" t="str">
        <f>IF(Homes[[#This Row],[waterfront]]=1, "Yes","No")</f>
        <v>No</v>
      </c>
      <c r="M2199" s="4" t="str">
        <f>IF(Homes[[#This Row],[sqft_basement]]&gt;0, "Yes","No")</f>
        <v>No</v>
      </c>
      <c r="N2199" t="str">
        <f>CHOOSE(Homes[[#This Row],[view]]+1, "None","Fair","Good","Great","Excellent")</f>
        <v>None</v>
      </c>
      <c r="O2199" t="str">
        <f>CHOOSE(Homes[[#This Row],[condition]], "Poor","Fair","Average","Good","Excellent")</f>
        <v>Good</v>
      </c>
      <c r="P2199">
        <f ca="1">YEAR(TODAY())-Homes[[#This Row],[yr_built]]</f>
        <v>115</v>
      </c>
      <c r="Q2199">
        <v>0</v>
      </c>
      <c r="R2199">
        <f ca="1">IF(Homes[[#This Row],[yr_renovated]]&gt;0, YEAR(TODAY())-Homes[[#This Row],[yr_renovated]], YEAR(TODAY())-Homes[[#This Row],[yr_built]])</f>
        <v>115</v>
      </c>
      <c r="S2199">
        <v>1.5</v>
      </c>
      <c r="T2199" s="2">
        <v>41802</v>
      </c>
      <c r="U2199" s="3">
        <v>1</v>
      </c>
      <c r="V2199" s="4">
        <f>IFERROR(Homes[[#This Row],[sqft_above]]+Homes[[#This Row],[sqft_basement]]," ")</f>
        <v>1210</v>
      </c>
      <c r="W2199" s="4">
        <v>5750</v>
      </c>
      <c r="X2199">
        <v>0</v>
      </c>
      <c r="Y2199">
        <v>0</v>
      </c>
      <c r="Z2199">
        <v>4</v>
      </c>
      <c r="AA2199" s="4">
        <v>1210</v>
      </c>
      <c r="AB2199" s="4">
        <v>0</v>
      </c>
      <c r="AC2199">
        <v>1910</v>
      </c>
      <c r="AD2199" t="s">
        <v>2325</v>
      </c>
      <c r="AE2199" t="s">
        <v>49</v>
      </c>
      <c r="AF2199" t="s">
        <v>298</v>
      </c>
    </row>
    <row r="2200" spans="1:32">
      <c r="A2200" t="str">
        <f>PROPER(TRIM(Homes[[#This Row],[street]]))</f>
        <v>9608 Roosevelt Way Ne</v>
      </c>
      <c r="B2200" t="str">
        <f>PROPER(TRIM(Homes[[#This Row],[city]]))</f>
        <v>Seattle</v>
      </c>
      <c r="C2200" t="str">
        <f>_xlfn.TEXTBEFORE(Homes[[#This Row],[statezip]]," ")</f>
        <v>WA</v>
      </c>
      <c r="D2200" s="6" t="str">
        <f>_xlfn.TEXTAFTER(Homes[[#This Row],[statezip]]," ")</f>
        <v>98115</v>
      </c>
      <c r="E2200" s="1">
        <v>440000</v>
      </c>
      <c r="F2200">
        <v>3</v>
      </c>
      <c r="G2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0" s="3" t="str">
        <f>Homes[[#This Row],[bedrooms]] &amp; " bd | " &amp; TEXT(Homes[[#This Row],[bathrooms]],"0.##") &amp; " ba"</f>
        <v>3 bd | 1.5 ba</v>
      </c>
      <c r="I2200" s="4">
        <v>1270</v>
      </c>
      <c r="J2200" s="1">
        <f>IFERROR(Homes[[#This Row],[price]]/Homes[[#This Row],[sqft_living]]," ")</f>
        <v>346.45669291338584</v>
      </c>
      <c r="K2200" s="4">
        <f>IFERROR(Homes[[#This Row],[sqft_lot]]/43560," ")</f>
        <v>3.3126721763085398E-2</v>
      </c>
      <c r="L2200" t="str">
        <f>IF(Homes[[#This Row],[waterfront]]=1, "Yes","No")</f>
        <v>No</v>
      </c>
      <c r="M2200" s="4" t="str">
        <f>IF(Homes[[#This Row],[sqft_basement]]&gt;0, "Yes","No")</f>
        <v>No</v>
      </c>
      <c r="N2200" t="str">
        <f>CHOOSE(Homes[[#This Row],[view]]+1, "None","Fair","Good","Great","Excellent")</f>
        <v>None</v>
      </c>
      <c r="O2200" t="str">
        <f>CHOOSE(Homes[[#This Row],[condition]], "Poor","Fair","Average","Good","Excellent")</f>
        <v>Average</v>
      </c>
      <c r="P2200">
        <f ca="1">YEAR(TODAY())-Homes[[#This Row],[yr_built]]</f>
        <v>18</v>
      </c>
      <c r="Q2200">
        <v>0</v>
      </c>
      <c r="R2200">
        <f ca="1">IF(Homes[[#This Row],[yr_renovated]]&gt;0, YEAR(TODAY())-Homes[[#This Row],[yr_renovated]], YEAR(TODAY())-Homes[[#This Row],[yr_built]])</f>
        <v>18</v>
      </c>
      <c r="S2200">
        <v>3</v>
      </c>
      <c r="T2200" s="2">
        <v>41779</v>
      </c>
      <c r="U2200" s="3">
        <v>1.5</v>
      </c>
      <c r="V2200" s="4">
        <f>IFERROR(Homes[[#This Row],[sqft_above]]+Homes[[#This Row],[sqft_basement]]," ")</f>
        <v>1270</v>
      </c>
      <c r="W2200" s="4">
        <v>1443</v>
      </c>
      <c r="X2200">
        <v>0</v>
      </c>
      <c r="Y2200">
        <v>0</v>
      </c>
      <c r="Z2200">
        <v>3</v>
      </c>
      <c r="AA2200" s="4">
        <v>1270</v>
      </c>
      <c r="AB2200" s="4">
        <v>0</v>
      </c>
      <c r="AC2200">
        <v>2007</v>
      </c>
      <c r="AD2200" t="s">
        <v>2326</v>
      </c>
      <c r="AE2200" t="s">
        <v>49</v>
      </c>
      <c r="AF2200" t="s">
        <v>154</v>
      </c>
    </row>
    <row r="2201" spans="1:32">
      <c r="A2201" t="str">
        <f>PROPER(TRIM(Homes[[#This Row],[street]]))</f>
        <v>4507 Linden Ave N</v>
      </c>
      <c r="B2201" t="str">
        <f>PROPER(TRIM(Homes[[#This Row],[city]]))</f>
        <v>Seattle</v>
      </c>
      <c r="C2201" t="str">
        <f>_xlfn.TEXTBEFORE(Homes[[#This Row],[statezip]]," ")</f>
        <v>WA</v>
      </c>
      <c r="D2201" s="6" t="str">
        <f>_xlfn.TEXTAFTER(Homes[[#This Row],[statezip]]," ")</f>
        <v>98103</v>
      </c>
      <c r="E2201" s="1">
        <v>440000</v>
      </c>
      <c r="F2201">
        <v>3</v>
      </c>
      <c r="G2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1" s="3" t="str">
        <f>Homes[[#This Row],[bedrooms]] &amp; " bd | " &amp; TEXT(Homes[[#This Row],[bathrooms]],"0.##") &amp; " ba"</f>
        <v>3 bd | 1.5 ba</v>
      </c>
      <c r="I2201" s="4">
        <v>1290</v>
      </c>
      <c r="J2201" s="1">
        <f>IFERROR(Homes[[#This Row],[price]]/Homes[[#This Row],[sqft_living]]," ")</f>
        <v>341.08527131782944</v>
      </c>
      <c r="K2201" s="4">
        <f>IFERROR(Homes[[#This Row],[sqft_lot]]/43560," ")</f>
        <v>2.9522497704315885E-2</v>
      </c>
      <c r="L2201" t="str">
        <f>IF(Homes[[#This Row],[waterfront]]=1, "Yes","No")</f>
        <v>No</v>
      </c>
      <c r="M2201" s="4" t="str">
        <f>IF(Homes[[#This Row],[sqft_basement]]&gt;0, "Yes","No")</f>
        <v>No</v>
      </c>
      <c r="N2201" t="str">
        <f>CHOOSE(Homes[[#This Row],[view]]+1, "None","Fair","Good","Great","Excellent")</f>
        <v>None</v>
      </c>
      <c r="O2201" t="str">
        <f>CHOOSE(Homes[[#This Row],[condition]], "Poor","Fair","Average","Good","Excellent")</f>
        <v>Average</v>
      </c>
      <c r="P2201">
        <f ca="1">YEAR(TODAY())-Homes[[#This Row],[yr_built]]</f>
        <v>25</v>
      </c>
      <c r="Q2201">
        <v>0</v>
      </c>
      <c r="R2201">
        <f ca="1">IF(Homes[[#This Row],[yr_renovated]]&gt;0, YEAR(TODAY())-Homes[[#This Row],[yr_renovated]], YEAR(TODAY())-Homes[[#This Row],[yr_built]])</f>
        <v>25</v>
      </c>
      <c r="S2201">
        <v>3</v>
      </c>
      <c r="T2201" s="2">
        <v>41800</v>
      </c>
      <c r="U2201" s="3">
        <v>1.5</v>
      </c>
      <c r="V2201" s="4">
        <f>IFERROR(Homes[[#This Row],[sqft_above]]+Homes[[#This Row],[sqft_basement]]," ")</f>
        <v>1290</v>
      </c>
      <c r="W2201" s="4">
        <v>1286</v>
      </c>
      <c r="X2201">
        <v>0</v>
      </c>
      <c r="Y2201">
        <v>0</v>
      </c>
      <c r="Z2201">
        <v>3</v>
      </c>
      <c r="AA2201" s="4">
        <v>1290</v>
      </c>
      <c r="AB2201" s="4">
        <v>0</v>
      </c>
      <c r="AC2201">
        <v>2000</v>
      </c>
      <c r="AD2201" t="s">
        <v>2035</v>
      </c>
      <c r="AE2201" t="s">
        <v>49</v>
      </c>
      <c r="AF2201" t="s">
        <v>172</v>
      </c>
    </row>
    <row r="2202" spans="1:32">
      <c r="A2202" t="str">
        <f>PROPER(TRIM(Homes[[#This Row],[street]]))</f>
        <v>4231 Powell Pl S</v>
      </c>
      <c r="B2202" t="str">
        <f>PROPER(TRIM(Homes[[#This Row],[city]]))</f>
        <v>Seattle</v>
      </c>
      <c r="C2202" t="str">
        <f>_xlfn.TEXTBEFORE(Homes[[#This Row],[statezip]]," ")</f>
        <v>WA</v>
      </c>
      <c r="D2202" s="6" t="str">
        <f>_xlfn.TEXTAFTER(Homes[[#This Row],[statezip]]," ")</f>
        <v>98108</v>
      </c>
      <c r="E2202" s="1">
        <v>440000</v>
      </c>
      <c r="F2202">
        <v>3</v>
      </c>
      <c r="G2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2" s="3" t="str">
        <f>Homes[[#This Row],[bedrooms]] &amp; " bd | " &amp; TEXT(Homes[[#This Row],[bathrooms]],"0.##") &amp; " ba"</f>
        <v>3 bd | 1.5 ba</v>
      </c>
      <c r="I2202" s="4">
        <v>2120</v>
      </c>
      <c r="J2202" s="1">
        <f>IFERROR(Homes[[#This Row],[price]]/Homes[[#This Row],[sqft_living]]," ")</f>
        <v>207.54716981132074</v>
      </c>
      <c r="K2202" s="4">
        <f>IFERROR(Homes[[#This Row],[sqft_lot]]/43560," ")</f>
        <v>0.14439853076216713</v>
      </c>
      <c r="L2202" t="str">
        <f>IF(Homes[[#This Row],[waterfront]]=1, "Yes","No")</f>
        <v>No</v>
      </c>
      <c r="M2202" s="4" t="str">
        <f>IF(Homes[[#This Row],[sqft_basement]]&gt;0, "Yes","No")</f>
        <v>Yes</v>
      </c>
      <c r="N2202" t="str">
        <f>CHOOSE(Homes[[#This Row],[view]]+1, "None","Fair","Good","Great","Excellent")</f>
        <v>None</v>
      </c>
      <c r="O2202" t="str">
        <f>CHOOSE(Homes[[#This Row],[condition]], "Poor","Fair","Average","Good","Excellent")</f>
        <v>Good</v>
      </c>
      <c r="P2202">
        <f ca="1">YEAR(TODAY())-Homes[[#This Row],[yr_built]]</f>
        <v>76</v>
      </c>
      <c r="Q2202">
        <v>1985</v>
      </c>
      <c r="R2202">
        <f ca="1">IF(Homes[[#This Row],[yr_renovated]]&gt;0, YEAR(TODAY())-Homes[[#This Row],[yr_renovated]], YEAR(TODAY())-Homes[[#This Row],[yr_built]])</f>
        <v>40</v>
      </c>
      <c r="S2202">
        <v>1</v>
      </c>
      <c r="T2202" s="2">
        <v>41816</v>
      </c>
      <c r="U2202" s="3">
        <v>1.5</v>
      </c>
      <c r="V2202" s="4">
        <f>IFERROR(Homes[[#This Row],[sqft_above]]+Homes[[#This Row],[sqft_basement]]," ")</f>
        <v>2120</v>
      </c>
      <c r="W2202" s="4">
        <v>6290</v>
      </c>
      <c r="X2202">
        <v>0</v>
      </c>
      <c r="Y2202">
        <v>0</v>
      </c>
      <c r="Z2202">
        <v>4</v>
      </c>
      <c r="AA2202" s="4">
        <v>1220</v>
      </c>
      <c r="AB2202" s="4">
        <v>900</v>
      </c>
      <c r="AC2202">
        <v>1949</v>
      </c>
      <c r="AD2202" t="s">
        <v>2327</v>
      </c>
      <c r="AE2202" t="s">
        <v>49</v>
      </c>
      <c r="AF2202" t="s">
        <v>1536</v>
      </c>
    </row>
    <row r="2203" spans="1:32">
      <c r="A2203" t="str">
        <f>PROPER(TRIM(Homes[[#This Row],[street]]))</f>
        <v>12220 Phinney Ave N</v>
      </c>
      <c r="B2203" t="str">
        <f>PROPER(TRIM(Homes[[#This Row],[city]]))</f>
        <v>Seattle</v>
      </c>
      <c r="C2203" t="str">
        <f>_xlfn.TEXTBEFORE(Homes[[#This Row],[statezip]]," ")</f>
        <v>WA</v>
      </c>
      <c r="D2203" s="6" t="str">
        <f>_xlfn.TEXTAFTER(Homes[[#This Row],[statezip]]," ")</f>
        <v>98133</v>
      </c>
      <c r="E2203" s="1">
        <v>440000</v>
      </c>
      <c r="F2203">
        <v>3</v>
      </c>
      <c r="G2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03" s="3" t="str">
        <f>Homes[[#This Row],[bedrooms]] &amp; " bd | " &amp; TEXT(Homes[[#This Row],[bathrooms]],"0.##") &amp; " ba"</f>
        <v>3 bd | 1. ba</v>
      </c>
      <c r="I2203" s="4">
        <v>1710</v>
      </c>
      <c r="J2203" s="1">
        <f>IFERROR(Homes[[#This Row],[price]]/Homes[[#This Row],[sqft_living]]," ")</f>
        <v>257.30994152046782</v>
      </c>
      <c r="K2203" s="4">
        <f>IFERROR(Homes[[#This Row],[sqft_lot]]/43560," ")</f>
        <v>0.1505050505050505</v>
      </c>
      <c r="L2203" t="str">
        <f>IF(Homes[[#This Row],[waterfront]]=1, "Yes","No")</f>
        <v>No</v>
      </c>
      <c r="M2203" s="4" t="str">
        <f>IF(Homes[[#This Row],[sqft_basement]]&gt;0, "Yes","No")</f>
        <v>Yes</v>
      </c>
      <c r="N2203" t="str">
        <f>CHOOSE(Homes[[#This Row],[view]]+1, "None","Fair","Good","Great","Excellent")</f>
        <v>None</v>
      </c>
      <c r="O2203" t="str">
        <f>CHOOSE(Homes[[#This Row],[condition]], "Poor","Fair","Average","Good","Excellent")</f>
        <v>Good</v>
      </c>
      <c r="P2203">
        <f ca="1">YEAR(TODAY())-Homes[[#This Row],[yr_built]]</f>
        <v>99</v>
      </c>
      <c r="Q2203">
        <v>1993</v>
      </c>
      <c r="R2203">
        <f ca="1">IF(Homes[[#This Row],[yr_renovated]]&gt;0, YEAR(TODAY())-Homes[[#This Row],[yr_renovated]], YEAR(TODAY())-Homes[[#This Row],[yr_built]])</f>
        <v>32</v>
      </c>
      <c r="S2203">
        <v>1.5</v>
      </c>
      <c r="T2203" s="2">
        <v>41802</v>
      </c>
      <c r="U2203" s="3">
        <v>1</v>
      </c>
      <c r="V2203" s="4">
        <f>IFERROR(Homes[[#This Row],[sqft_above]]+Homes[[#This Row],[sqft_basement]]," ")</f>
        <v>1710</v>
      </c>
      <c r="W2203" s="4">
        <v>6556</v>
      </c>
      <c r="X2203">
        <v>0</v>
      </c>
      <c r="Y2203">
        <v>0</v>
      </c>
      <c r="Z2203">
        <v>4</v>
      </c>
      <c r="AA2203" s="4">
        <v>1200</v>
      </c>
      <c r="AB2203" s="4">
        <v>510</v>
      </c>
      <c r="AC2203">
        <v>1926</v>
      </c>
      <c r="AD2203" t="s">
        <v>2328</v>
      </c>
      <c r="AE2203" t="s">
        <v>49</v>
      </c>
      <c r="AF2203" t="s">
        <v>987</v>
      </c>
    </row>
    <row r="2204" spans="1:32">
      <c r="A2204" t="str">
        <f>PROPER(TRIM(Homes[[#This Row],[street]]))</f>
        <v>5501 37Th Ave Ne</v>
      </c>
      <c r="B2204" t="str">
        <f>PROPER(TRIM(Homes[[#This Row],[city]]))</f>
        <v>Seattle</v>
      </c>
      <c r="C2204" t="str">
        <f>_xlfn.TEXTBEFORE(Homes[[#This Row],[statezip]]," ")</f>
        <v>WA</v>
      </c>
      <c r="D2204" s="6" t="str">
        <f>_xlfn.TEXTAFTER(Homes[[#This Row],[statezip]]," ")</f>
        <v>98105</v>
      </c>
      <c r="E2204" s="1">
        <v>440000</v>
      </c>
      <c r="F2204">
        <v>2</v>
      </c>
      <c r="G2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04" s="3" t="str">
        <f>Homes[[#This Row],[bedrooms]] &amp; " bd | " &amp; TEXT(Homes[[#This Row],[bathrooms]],"0.##") &amp; " ba"</f>
        <v>2 bd | 1.75 ba</v>
      </c>
      <c r="I2204" s="4">
        <v>1300</v>
      </c>
      <c r="J2204" s="1">
        <f>IFERROR(Homes[[#This Row],[price]]/Homes[[#This Row],[sqft_living]]," ")</f>
        <v>338.46153846153845</v>
      </c>
      <c r="K2204" s="4">
        <f>IFERROR(Homes[[#This Row],[sqft_lot]]/43560," ")</f>
        <v>9.1827364554637275E-2</v>
      </c>
      <c r="L2204" t="str">
        <f>IF(Homes[[#This Row],[waterfront]]=1, "Yes","No")</f>
        <v>No</v>
      </c>
      <c r="M2204" s="4" t="str">
        <f>IF(Homes[[#This Row],[sqft_basement]]&gt;0, "Yes","No")</f>
        <v>No</v>
      </c>
      <c r="N2204" t="str">
        <f>CHOOSE(Homes[[#This Row],[view]]+1, "None","Fair","Good","Great","Excellent")</f>
        <v>None</v>
      </c>
      <c r="O2204" t="str">
        <f>CHOOSE(Homes[[#This Row],[condition]], "Poor","Fair","Average","Good","Excellent")</f>
        <v>Average</v>
      </c>
      <c r="P2204">
        <f ca="1">YEAR(TODAY())-Homes[[#This Row],[yr_built]]</f>
        <v>77</v>
      </c>
      <c r="Q2204">
        <v>1994</v>
      </c>
      <c r="R2204">
        <f ca="1">IF(Homes[[#This Row],[yr_renovated]]&gt;0, YEAR(TODAY())-Homes[[#This Row],[yr_renovated]], YEAR(TODAY())-Homes[[#This Row],[yr_built]])</f>
        <v>31</v>
      </c>
      <c r="S2204">
        <v>2</v>
      </c>
      <c r="T2204" s="2">
        <v>41779</v>
      </c>
      <c r="U2204" s="3">
        <v>1.75</v>
      </c>
      <c r="V2204" s="4">
        <f>IFERROR(Homes[[#This Row],[sqft_above]]+Homes[[#This Row],[sqft_basement]]," ")</f>
        <v>1300</v>
      </c>
      <c r="W2204" s="4">
        <v>4000</v>
      </c>
      <c r="X2204">
        <v>0</v>
      </c>
      <c r="Y2204">
        <v>0</v>
      </c>
      <c r="Z2204">
        <v>3</v>
      </c>
      <c r="AA2204" s="4">
        <v>1300</v>
      </c>
      <c r="AB2204" s="4">
        <v>0</v>
      </c>
      <c r="AC2204">
        <v>1948</v>
      </c>
      <c r="AD2204" t="s">
        <v>2329</v>
      </c>
      <c r="AE2204" t="s">
        <v>49</v>
      </c>
      <c r="AF2204" t="s">
        <v>60</v>
      </c>
    </row>
    <row r="2205" spans="1:32">
      <c r="A2205" t="str">
        <f>PROPER(TRIM(Homes[[#This Row],[street]]))</f>
        <v>13749 1St Ave Ne</v>
      </c>
      <c r="B2205" t="str">
        <f>PROPER(TRIM(Homes[[#This Row],[city]]))</f>
        <v>Seattle</v>
      </c>
      <c r="C2205" t="str">
        <f>_xlfn.TEXTBEFORE(Homes[[#This Row],[statezip]]," ")</f>
        <v>WA</v>
      </c>
      <c r="D2205" s="6" t="str">
        <f>_xlfn.TEXTAFTER(Homes[[#This Row],[statezip]]," ")</f>
        <v>98125</v>
      </c>
      <c r="E2205" s="1">
        <v>440000</v>
      </c>
      <c r="F2205">
        <v>3</v>
      </c>
      <c r="G2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05" s="3" t="str">
        <f>Homes[[#This Row],[bedrooms]] &amp; " bd | " &amp; TEXT(Homes[[#This Row],[bathrooms]],"0.##") &amp; " ba"</f>
        <v>3 bd | 1.75 ba</v>
      </c>
      <c r="I2205" s="4">
        <v>2240</v>
      </c>
      <c r="J2205" s="1">
        <f>IFERROR(Homes[[#This Row],[price]]/Homes[[#This Row],[sqft_living]]," ")</f>
        <v>196.42857142857142</v>
      </c>
      <c r="K2205" s="4">
        <f>IFERROR(Homes[[#This Row],[sqft_lot]]/43560," ")</f>
        <v>0.18716712580348943</v>
      </c>
      <c r="L2205" t="str">
        <f>IF(Homes[[#This Row],[waterfront]]=1, "Yes","No")</f>
        <v>No</v>
      </c>
      <c r="M2205" s="4" t="str">
        <f>IF(Homes[[#This Row],[sqft_basement]]&gt;0, "Yes","No")</f>
        <v>Yes</v>
      </c>
      <c r="N2205" t="str">
        <f>CHOOSE(Homes[[#This Row],[view]]+1, "None","Fair","Good","Great","Excellent")</f>
        <v>None</v>
      </c>
      <c r="O2205" t="str">
        <f>CHOOSE(Homes[[#This Row],[condition]], "Poor","Fair","Average","Good","Excellent")</f>
        <v>Average</v>
      </c>
      <c r="P2205">
        <f ca="1">YEAR(TODAY())-Homes[[#This Row],[yr_built]]</f>
        <v>77</v>
      </c>
      <c r="Q2205">
        <v>1994</v>
      </c>
      <c r="R2205">
        <f ca="1">IF(Homes[[#This Row],[yr_renovated]]&gt;0, YEAR(TODAY())-Homes[[#This Row],[yr_renovated]], YEAR(TODAY())-Homes[[#This Row],[yr_built]])</f>
        <v>31</v>
      </c>
      <c r="S2205">
        <v>1</v>
      </c>
      <c r="T2205" s="2">
        <v>41799</v>
      </c>
      <c r="U2205" s="3">
        <v>1.75</v>
      </c>
      <c r="V2205" s="4">
        <f>IFERROR(Homes[[#This Row],[sqft_above]]+Homes[[#This Row],[sqft_basement]]," ")</f>
        <v>2240</v>
      </c>
      <c r="W2205" s="4">
        <v>8153</v>
      </c>
      <c r="X2205">
        <v>0</v>
      </c>
      <c r="Y2205">
        <v>0</v>
      </c>
      <c r="Z2205">
        <v>3</v>
      </c>
      <c r="AA2205" s="4">
        <v>1120</v>
      </c>
      <c r="AB2205" s="4">
        <v>1120</v>
      </c>
      <c r="AC2205">
        <v>1948</v>
      </c>
      <c r="AD2205" t="s">
        <v>2330</v>
      </c>
      <c r="AE2205" t="s">
        <v>49</v>
      </c>
      <c r="AF2205" t="s">
        <v>150</v>
      </c>
    </row>
    <row r="2206" spans="1:32">
      <c r="A2206" t="str">
        <f>PROPER(TRIM(Homes[[#This Row],[street]]))</f>
        <v>6057-6061 50Th Ave Sw</v>
      </c>
      <c r="B2206" t="str">
        <f>PROPER(TRIM(Homes[[#This Row],[city]]))</f>
        <v>Seattle</v>
      </c>
      <c r="C2206" t="str">
        <f>_xlfn.TEXTBEFORE(Homes[[#This Row],[statezip]]," ")</f>
        <v>WA</v>
      </c>
      <c r="D2206" s="6" t="str">
        <f>_xlfn.TEXTAFTER(Homes[[#This Row],[statezip]]," ")</f>
        <v>98136</v>
      </c>
      <c r="E2206" s="1">
        <v>440000</v>
      </c>
      <c r="F2206">
        <v>3</v>
      </c>
      <c r="G2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06" s="3" t="str">
        <f>Homes[[#This Row],[bedrooms]] &amp; " bd | " &amp; TEXT(Homes[[#This Row],[bathrooms]],"0.##") &amp; " ba"</f>
        <v>3 bd | 1. ba</v>
      </c>
      <c r="I2206" s="4">
        <v>1050</v>
      </c>
      <c r="J2206" s="1">
        <f>IFERROR(Homes[[#This Row],[price]]/Homes[[#This Row],[sqft_living]]," ")</f>
        <v>419.04761904761904</v>
      </c>
      <c r="K2206" s="4">
        <f>IFERROR(Homes[[#This Row],[sqft_lot]]/43560," ")</f>
        <v>0.17217630853994489</v>
      </c>
      <c r="L2206" t="str">
        <f>IF(Homes[[#This Row],[waterfront]]=1, "Yes","No")</f>
        <v>No</v>
      </c>
      <c r="M2206" s="4" t="str">
        <f>IF(Homes[[#This Row],[sqft_basement]]&gt;0, "Yes","No")</f>
        <v>No</v>
      </c>
      <c r="N2206" t="str">
        <f>CHOOSE(Homes[[#This Row],[view]]+1, "None","Fair","Good","Great","Excellent")</f>
        <v>None</v>
      </c>
      <c r="O2206" t="str">
        <f>CHOOSE(Homes[[#This Row],[condition]], "Poor","Fair","Average","Good","Excellent")</f>
        <v>Average</v>
      </c>
      <c r="P2206">
        <f ca="1">YEAR(TODAY())-Homes[[#This Row],[yr_built]]</f>
        <v>125</v>
      </c>
      <c r="Q2206">
        <v>2005</v>
      </c>
      <c r="R2206">
        <f ca="1">IF(Homes[[#This Row],[yr_renovated]]&gt;0, YEAR(TODAY())-Homes[[#This Row],[yr_renovated]], YEAR(TODAY())-Homes[[#This Row],[yr_built]])</f>
        <v>20</v>
      </c>
      <c r="S2206">
        <v>1</v>
      </c>
      <c r="T2206" s="2">
        <v>41795</v>
      </c>
      <c r="U2206" s="3">
        <v>1</v>
      </c>
      <c r="V2206" s="4">
        <f>IFERROR(Homes[[#This Row],[sqft_above]]+Homes[[#This Row],[sqft_basement]]," ")</f>
        <v>1050</v>
      </c>
      <c r="W2206" s="4">
        <v>7500</v>
      </c>
      <c r="X2206">
        <v>0</v>
      </c>
      <c r="Y2206">
        <v>0</v>
      </c>
      <c r="Z2206">
        <v>3</v>
      </c>
      <c r="AA2206" s="4">
        <v>1050</v>
      </c>
      <c r="AB2206" s="4">
        <v>0</v>
      </c>
      <c r="AC2206">
        <v>1900</v>
      </c>
      <c r="AD2206" t="s">
        <v>2331</v>
      </c>
      <c r="AE2206" t="s">
        <v>49</v>
      </c>
      <c r="AF2206" t="s">
        <v>298</v>
      </c>
    </row>
    <row r="2207" spans="1:32">
      <c r="A2207" t="str">
        <f>PROPER(TRIM(Homes[[#This Row],[street]]))</f>
        <v>4527 48Th Ave Sw</v>
      </c>
      <c r="B2207" t="str">
        <f>PROPER(TRIM(Homes[[#This Row],[city]]))</f>
        <v>Seattle</v>
      </c>
      <c r="C2207" t="str">
        <f>_xlfn.TEXTBEFORE(Homes[[#This Row],[statezip]]," ")</f>
        <v>WA</v>
      </c>
      <c r="D2207" s="6" t="str">
        <f>_xlfn.TEXTAFTER(Homes[[#This Row],[statezip]]," ")</f>
        <v>98116</v>
      </c>
      <c r="E2207" s="1">
        <v>440000</v>
      </c>
      <c r="F2207">
        <v>4</v>
      </c>
      <c r="G2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07" s="3" t="str">
        <f>Homes[[#This Row],[bedrooms]] &amp; " bd | " &amp; TEXT(Homes[[#This Row],[bathrooms]],"0.##") &amp; " ba"</f>
        <v>4 bd | 1.5 ba</v>
      </c>
      <c r="I2207" s="4">
        <v>1770</v>
      </c>
      <c r="J2207" s="1">
        <f>IFERROR(Homes[[#This Row],[price]]/Homes[[#This Row],[sqft_living]]," ")</f>
        <v>248.58757062146893</v>
      </c>
      <c r="K2207" s="4">
        <f>IFERROR(Homes[[#This Row],[sqft_lot]]/43560," ")</f>
        <v>0.13200183654729108</v>
      </c>
      <c r="L2207" t="str">
        <f>IF(Homes[[#This Row],[waterfront]]=1, "Yes","No")</f>
        <v>No</v>
      </c>
      <c r="M2207" s="4" t="str">
        <f>IF(Homes[[#This Row],[sqft_basement]]&gt;0, "Yes","No")</f>
        <v>No</v>
      </c>
      <c r="N2207" t="str">
        <f>CHOOSE(Homes[[#This Row],[view]]+1, "None","Fair","Good","Great","Excellent")</f>
        <v>None</v>
      </c>
      <c r="O2207" t="str">
        <f>CHOOSE(Homes[[#This Row],[condition]], "Poor","Fair","Average","Good","Excellent")</f>
        <v>Average</v>
      </c>
      <c r="P2207">
        <f ca="1">YEAR(TODAY())-Homes[[#This Row],[yr_built]]</f>
        <v>78</v>
      </c>
      <c r="Q2207">
        <v>2012</v>
      </c>
      <c r="R2207">
        <f ca="1">IF(Homes[[#This Row],[yr_renovated]]&gt;0, YEAR(TODAY())-Homes[[#This Row],[yr_renovated]], YEAR(TODAY())-Homes[[#This Row],[yr_built]])</f>
        <v>13</v>
      </c>
      <c r="S2207">
        <v>2</v>
      </c>
      <c r="T2207" s="2">
        <v>41816</v>
      </c>
      <c r="U2207" s="3">
        <v>1.5</v>
      </c>
      <c r="V2207" s="4">
        <f>IFERROR(Homes[[#This Row],[sqft_above]]+Homes[[#This Row],[sqft_basement]]," ")</f>
        <v>1770</v>
      </c>
      <c r="W2207" s="4">
        <v>5750</v>
      </c>
      <c r="X2207">
        <v>0</v>
      </c>
      <c r="Y2207">
        <v>0</v>
      </c>
      <c r="Z2207">
        <v>3</v>
      </c>
      <c r="AA2207" s="4">
        <v>1770</v>
      </c>
      <c r="AB2207" s="4">
        <v>0</v>
      </c>
      <c r="AC2207">
        <v>1947</v>
      </c>
      <c r="AD2207" t="s">
        <v>2332</v>
      </c>
      <c r="AE2207" t="s">
        <v>49</v>
      </c>
      <c r="AF2207" t="s">
        <v>192</v>
      </c>
    </row>
    <row r="2208" spans="1:32">
      <c r="A2208" t="str">
        <f>PROPER(TRIM(Homes[[#This Row],[street]]))</f>
        <v>3934 S Hudson St</v>
      </c>
      <c r="B2208" t="str">
        <f>PROPER(TRIM(Homes[[#This Row],[city]]))</f>
        <v>Seattle</v>
      </c>
      <c r="C2208" t="str">
        <f>_xlfn.TEXTBEFORE(Homes[[#This Row],[statezip]]," ")</f>
        <v>WA</v>
      </c>
      <c r="D2208" s="6" t="str">
        <f>_xlfn.TEXTAFTER(Homes[[#This Row],[statezip]]," ")</f>
        <v>98118</v>
      </c>
      <c r="E2208" s="1">
        <v>440000</v>
      </c>
      <c r="F2208">
        <v>2</v>
      </c>
      <c r="G2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08" s="3" t="str">
        <f>Homes[[#This Row],[bedrooms]] &amp; " bd | " &amp; TEXT(Homes[[#This Row],[bathrooms]],"0.##") &amp; " ba"</f>
        <v>2 bd | 1. ba</v>
      </c>
      <c r="I2208" s="4">
        <v>1230</v>
      </c>
      <c r="J2208" s="1">
        <f>IFERROR(Homes[[#This Row],[price]]/Homes[[#This Row],[sqft_living]]," ")</f>
        <v>357.72357723577238</v>
      </c>
      <c r="K2208" s="4">
        <f>IFERROR(Homes[[#This Row],[sqft_lot]]/43560," ")</f>
        <v>0.15151515151515152</v>
      </c>
      <c r="L2208" t="str">
        <f>IF(Homes[[#This Row],[waterfront]]=1, "Yes","No")</f>
        <v>No</v>
      </c>
      <c r="M2208" s="4" t="str">
        <f>IF(Homes[[#This Row],[sqft_basement]]&gt;0, "Yes","No")</f>
        <v>Yes</v>
      </c>
      <c r="N2208" t="str">
        <f>CHOOSE(Homes[[#This Row],[view]]+1, "None","Fair","Good","Great","Excellent")</f>
        <v>None</v>
      </c>
      <c r="O2208" t="str">
        <f>CHOOSE(Homes[[#This Row],[condition]], "Poor","Fair","Average","Good","Excellent")</f>
        <v>Average</v>
      </c>
      <c r="P2208">
        <f ca="1">YEAR(TODAY())-Homes[[#This Row],[yr_built]]</f>
        <v>119</v>
      </c>
      <c r="Q2208">
        <v>2014</v>
      </c>
      <c r="R2208">
        <f ca="1">IF(Homes[[#This Row],[yr_renovated]]&gt;0, YEAR(TODAY())-Homes[[#This Row],[yr_renovated]], YEAR(TODAY())-Homes[[#This Row],[yr_built]])</f>
        <v>11</v>
      </c>
      <c r="S2208">
        <v>1</v>
      </c>
      <c r="T2208" s="2">
        <v>41793</v>
      </c>
      <c r="U2208" s="3">
        <v>1</v>
      </c>
      <c r="V2208" s="4">
        <f>IFERROR(Homes[[#This Row],[sqft_above]]+Homes[[#This Row],[sqft_basement]]," ")</f>
        <v>1230</v>
      </c>
      <c r="W2208" s="4">
        <v>6600</v>
      </c>
      <c r="X2208">
        <v>0</v>
      </c>
      <c r="Y2208">
        <v>0</v>
      </c>
      <c r="Z2208">
        <v>3</v>
      </c>
      <c r="AA2208" s="4">
        <v>1130</v>
      </c>
      <c r="AB2208" s="4">
        <v>100</v>
      </c>
      <c r="AC2208">
        <v>1906</v>
      </c>
      <c r="AD2208" t="s">
        <v>2333</v>
      </c>
      <c r="AE2208" t="s">
        <v>49</v>
      </c>
      <c r="AF2208" t="s">
        <v>229</v>
      </c>
    </row>
    <row r="2209" spans="1:32">
      <c r="A2209" t="str">
        <f>PROPER(TRIM(Homes[[#This Row],[street]]))</f>
        <v>34604 Cottonwood Dr Se</v>
      </c>
      <c r="B2209" t="str">
        <f>PROPER(TRIM(Homes[[#This Row],[city]]))</f>
        <v>Snoqualmie</v>
      </c>
      <c r="C2209" t="str">
        <f>_xlfn.TEXTBEFORE(Homes[[#This Row],[statezip]]," ")</f>
        <v>WA</v>
      </c>
      <c r="D2209" s="6" t="str">
        <f>_xlfn.TEXTAFTER(Homes[[#This Row],[statezip]]," ")</f>
        <v>98065</v>
      </c>
      <c r="E2209" s="1">
        <v>440000</v>
      </c>
      <c r="F2209">
        <v>4</v>
      </c>
      <c r="G2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09" s="3" t="str">
        <f>Homes[[#This Row],[bedrooms]] &amp; " bd | " &amp; TEXT(Homes[[#This Row],[bathrooms]],"0.##") &amp; " ba"</f>
        <v>4 bd | 2.5 ba</v>
      </c>
      <c r="I2209" s="4">
        <v>2410</v>
      </c>
      <c r="J2209" s="1">
        <f>IFERROR(Homes[[#This Row],[price]]/Homes[[#This Row],[sqft_living]]," ")</f>
        <v>182.57261410788382</v>
      </c>
      <c r="K2209" s="4">
        <f>IFERROR(Homes[[#This Row],[sqft_lot]]/43560," ")</f>
        <v>0.10973370064279155</v>
      </c>
      <c r="L2209" t="str">
        <f>IF(Homes[[#This Row],[waterfront]]=1, "Yes","No")</f>
        <v>No</v>
      </c>
      <c r="M2209" s="4" t="str">
        <f>IF(Homes[[#This Row],[sqft_basement]]&gt;0, "Yes","No")</f>
        <v>No</v>
      </c>
      <c r="N2209" t="str">
        <f>CHOOSE(Homes[[#This Row],[view]]+1, "None","Fair","Good","Great","Excellent")</f>
        <v>None</v>
      </c>
      <c r="O2209" t="str">
        <f>CHOOSE(Homes[[#This Row],[condition]], "Poor","Fair","Average","Good","Excellent")</f>
        <v>Average</v>
      </c>
      <c r="P2209">
        <f ca="1">YEAR(TODAY())-Homes[[#This Row],[yr_built]]</f>
        <v>25</v>
      </c>
      <c r="Q2209">
        <v>0</v>
      </c>
      <c r="R2209">
        <f ca="1">IF(Homes[[#This Row],[yr_renovated]]&gt;0, YEAR(TODAY())-Homes[[#This Row],[yr_renovated]], YEAR(TODAY())-Homes[[#This Row],[yr_built]])</f>
        <v>25</v>
      </c>
      <c r="S2209">
        <v>2</v>
      </c>
      <c r="T2209" s="2">
        <v>41808</v>
      </c>
      <c r="U2209" s="3">
        <v>2.5</v>
      </c>
      <c r="V2209" s="4">
        <f>IFERROR(Homes[[#This Row],[sqft_above]]+Homes[[#This Row],[sqft_basement]]," ")</f>
        <v>2410</v>
      </c>
      <c r="W2209" s="4">
        <v>4780</v>
      </c>
      <c r="X2209">
        <v>0</v>
      </c>
      <c r="Y2209">
        <v>0</v>
      </c>
      <c r="Z2209">
        <v>3</v>
      </c>
      <c r="AA2209" s="4">
        <v>2410</v>
      </c>
      <c r="AB2209" s="4">
        <v>0</v>
      </c>
      <c r="AC2209">
        <v>2000</v>
      </c>
      <c r="AD2209" t="s">
        <v>2334</v>
      </c>
      <c r="AE2209" t="s">
        <v>313</v>
      </c>
      <c r="AF2209" t="s">
        <v>314</v>
      </c>
    </row>
    <row r="2210" spans="1:32">
      <c r="A2210" t="str">
        <f>PROPER(TRIM(Homes[[#This Row],[street]]))</f>
        <v>3433 21St Ave W</v>
      </c>
      <c r="B2210" t="str">
        <f>PROPER(TRIM(Homes[[#This Row],[city]]))</f>
        <v>Seattle</v>
      </c>
      <c r="C2210" t="str">
        <f>_xlfn.TEXTBEFORE(Homes[[#This Row],[statezip]]," ")</f>
        <v>WA</v>
      </c>
      <c r="D2210" s="6" t="str">
        <f>_xlfn.TEXTAFTER(Homes[[#This Row],[statezip]]," ")</f>
        <v>98199</v>
      </c>
      <c r="E2210" s="1">
        <v>439990</v>
      </c>
      <c r="F2210">
        <v>3</v>
      </c>
      <c r="G2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0" s="3" t="str">
        <f>Homes[[#This Row],[bedrooms]] &amp; " bd | " &amp; TEXT(Homes[[#This Row],[bathrooms]],"0.##") &amp; " ba"</f>
        <v>3 bd | 2.5 ba</v>
      </c>
      <c r="I2210" s="4">
        <v>1930</v>
      </c>
      <c r="J2210" s="1">
        <f>IFERROR(Homes[[#This Row],[price]]/Homes[[#This Row],[sqft_living]]," ")</f>
        <v>227.97409326424869</v>
      </c>
      <c r="K2210" s="4">
        <f>IFERROR(Homes[[#This Row],[sqft_lot]]/43560," ")</f>
        <v>3.0945821854912764E-2</v>
      </c>
      <c r="L2210" t="str">
        <f>IF(Homes[[#This Row],[waterfront]]=1, "Yes","No")</f>
        <v>No</v>
      </c>
      <c r="M2210" s="4" t="str">
        <f>IF(Homes[[#This Row],[sqft_basement]]&gt;0, "Yes","No")</f>
        <v>Yes</v>
      </c>
      <c r="N2210" t="str">
        <f>CHOOSE(Homes[[#This Row],[view]]+1, "None","Fair","Good","Great","Excellent")</f>
        <v>None</v>
      </c>
      <c r="O2210" t="str">
        <f>CHOOSE(Homes[[#This Row],[condition]], "Poor","Fair","Average","Good","Excellent")</f>
        <v>Average</v>
      </c>
      <c r="P2210">
        <f ca="1">YEAR(TODAY())-Homes[[#This Row],[yr_built]]</f>
        <v>20</v>
      </c>
      <c r="Q2210">
        <v>0</v>
      </c>
      <c r="R2210">
        <f ca="1">IF(Homes[[#This Row],[yr_renovated]]&gt;0, YEAR(TODAY())-Homes[[#This Row],[yr_renovated]], YEAR(TODAY())-Homes[[#This Row],[yr_built]])</f>
        <v>20</v>
      </c>
      <c r="S2210">
        <v>2</v>
      </c>
      <c r="T2210" s="2">
        <v>41823</v>
      </c>
      <c r="U2210" s="3">
        <v>2.5</v>
      </c>
      <c r="V2210" s="4">
        <f>IFERROR(Homes[[#This Row],[sqft_above]]+Homes[[#This Row],[sqft_basement]]," ")</f>
        <v>1930</v>
      </c>
      <c r="W2210" s="4">
        <v>1348</v>
      </c>
      <c r="X2210">
        <v>0</v>
      </c>
      <c r="Y2210">
        <v>0</v>
      </c>
      <c r="Z2210">
        <v>3</v>
      </c>
      <c r="AA2210" s="4">
        <v>1300</v>
      </c>
      <c r="AB2210" s="4">
        <v>630</v>
      </c>
      <c r="AC2210">
        <v>2005</v>
      </c>
      <c r="AD2210" t="s">
        <v>2335</v>
      </c>
      <c r="AE2210" t="s">
        <v>49</v>
      </c>
      <c r="AF2210" t="s">
        <v>58</v>
      </c>
    </row>
    <row r="2211" spans="1:32">
      <c r="A2211" t="str">
        <f>PROPER(TRIM(Homes[[#This Row],[street]]))</f>
        <v>313 Mt Baker Pl Ne</v>
      </c>
      <c r="B2211" t="str">
        <f>PROPER(TRIM(Homes[[#This Row],[city]]))</f>
        <v>Renton</v>
      </c>
      <c r="C2211" t="str">
        <f>_xlfn.TEXTBEFORE(Homes[[#This Row],[statezip]]," ")</f>
        <v>WA</v>
      </c>
      <c r="D2211" s="6" t="str">
        <f>_xlfn.TEXTAFTER(Homes[[#This Row],[statezip]]," ")</f>
        <v>98059</v>
      </c>
      <c r="E2211" s="1">
        <v>439950</v>
      </c>
      <c r="F2211">
        <v>4</v>
      </c>
      <c r="G2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1" s="3" t="str">
        <f>Homes[[#This Row],[bedrooms]] &amp; " bd | " &amp; TEXT(Homes[[#This Row],[bathrooms]],"0.##") &amp; " ba"</f>
        <v>4 bd | 2.5 ba</v>
      </c>
      <c r="I2211" s="4">
        <v>2380</v>
      </c>
      <c r="J2211" s="1">
        <f>IFERROR(Homes[[#This Row],[price]]/Homes[[#This Row],[sqft_living]]," ")</f>
        <v>184.85294117647058</v>
      </c>
      <c r="K2211" s="4">
        <f>IFERROR(Homes[[#This Row],[sqft_lot]]/43560," ")</f>
        <v>0.277020202020202</v>
      </c>
      <c r="L2211" t="str">
        <f>IF(Homes[[#This Row],[waterfront]]=1, "Yes","No")</f>
        <v>No</v>
      </c>
      <c r="M2211" s="4" t="str">
        <f>IF(Homes[[#This Row],[sqft_basement]]&gt;0, "Yes","No")</f>
        <v>No</v>
      </c>
      <c r="N2211" t="str">
        <f>CHOOSE(Homes[[#This Row],[view]]+1, "None","Fair","Good","Great","Excellent")</f>
        <v>None</v>
      </c>
      <c r="O2211" t="str">
        <f>CHOOSE(Homes[[#This Row],[condition]], "Poor","Fair","Average","Good","Excellent")</f>
        <v>Average</v>
      </c>
      <c r="P2211">
        <f ca="1">YEAR(TODAY())-Homes[[#This Row],[yr_built]]</f>
        <v>23</v>
      </c>
      <c r="Q2211">
        <v>0</v>
      </c>
      <c r="R2211">
        <f ca="1">IF(Homes[[#This Row],[yr_renovated]]&gt;0, YEAR(TODAY())-Homes[[#This Row],[yr_renovated]], YEAR(TODAY())-Homes[[#This Row],[yr_built]])</f>
        <v>23</v>
      </c>
      <c r="S2211">
        <v>2</v>
      </c>
      <c r="T2211" s="2">
        <v>41782</v>
      </c>
      <c r="U2211" s="3">
        <v>2.5</v>
      </c>
      <c r="V2211" s="4">
        <f>IFERROR(Homes[[#This Row],[sqft_above]]+Homes[[#This Row],[sqft_basement]]," ")</f>
        <v>2380</v>
      </c>
      <c r="W2211" s="4">
        <v>12067</v>
      </c>
      <c r="X2211">
        <v>0</v>
      </c>
      <c r="Y2211">
        <v>0</v>
      </c>
      <c r="Z2211">
        <v>3</v>
      </c>
      <c r="AA2211" s="4">
        <v>2380</v>
      </c>
      <c r="AB2211" s="4">
        <v>0</v>
      </c>
      <c r="AC2211">
        <v>2002</v>
      </c>
      <c r="AD2211" t="s">
        <v>2336</v>
      </c>
      <c r="AE2211" t="s">
        <v>319</v>
      </c>
      <c r="AF2211" t="s">
        <v>282</v>
      </c>
    </row>
    <row r="2212" spans="1:32">
      <c r="A2212" t="str">
        <f>PROPER(TRIM(Homes[[#This Row],[street]]))</f>
        <v>31103 Se 85Th Pl</v>
      </c>
      <c r="B2212" t="str">
        <f>PROPER(TRIM(Homes[[#This Row],[city]]))</f>
        <v>Preston</v>
      </c>
      <c r="C2212" t="str">
        <f>_xlfn.TEXTBEFORE(Homes[[#This Row],[statezip]]," ")</f>
        <v>WA</v>
      </c>
      <c r="D2212" s="6" t="str">
        <f>_xlfn.TEXTAFTER(Homes[[#This Row],[statezip]]," ")</f>
        <v>98050</v>
      </c>
      <c r="E2212" s="1">
        <v>439900</v>
      </c>
      <c r="F2212">
        <v>2</v>
      </c>
      <c r="G2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12" s="3" t="str">
        <f>Homes[[#This Row],[bedrooms]] &amp; " bd | " &amp; TEXT(Homes[[#This Row],[bathrooms]],"0.##") &amp; " ba"</f>
        <v>2 bd | 2. ba</v>
      </c>
      <c r="I2212" s="4">
        <v>1410</v>
      </c>
      <c r="J2212" s="1">
        <f>IFERROR(Homes[[#This Row],[price]]/Homes[[#This Row],[sqft_living]]," ")</f>
        <v>311.98581560283685</v>
      </c>
      <c r="K2212" s="4">
        <f>IFERROR(Homes[[#This Row],[sqft_lot]]/43560," ")</f>
        <v>0.28195592286501375</v>
      </c>
      <c r="L2212" t="str">
        <f>IF(Homes[[#This Row],[waterfront]]=1, "Yes","No")</f>
        <v>No</v>
      </c>
      <c r="M2212" s="4" t="str">
        <f>IF(Homes[[#This Row],[sqft_basement]]&gt;0, "Yes","No")</f>
        <v>No</v>
      </c>
      <c r="N2212" t="str">
        <f>CHOOSE(Homes[[#This Row],[view]]+1, "None","Fair","Good","Great","Excellent")</f>
        <v>None</v>
      </c>
      <c r="O2212" t="str">
        <f>CHOOSE(Homes[[#This Row],[condition]], "Poor","Fair","Average","Good","Excellent")</f>
        <v>Excellent</v>
      </c>
      <c r="P2212">
        <f ca="1">YEAR(TODAY())-Homes[[#This Row],[yr_built]]</f>
        <v>116</v>
      </c>
      <c r="Q2212">
        <v>1988</v>
      </c>
      <c r="R2212">
        <f ca="1">IF(Homes[[#This Row],[yr_renovated]]&gt;0, YEAR(TODAY())-Homes[[#This Row],[yr_renovated]], YEAR(TODAY())-Homes[[#This Row],[yr_built]])</f>
        <v>37</v>
      </c>
      <c r="S2212">
        <v>1.5</v>
      </c>
      <c r="T2212" s="2">
        <v>41792</v>
      </c>
      <c r="U2212" s="3">
        <v>2</v>
      </c>
      <c r="V2212" s="4">
        <f>IFERROR(Homes[[#This Row],[sqft_above]]+Homes[[#This Row],[sqft_basement]]," ")</f>
        <v>1410</v>
      </c>
      <c r="W2212" s="4">
        <v>12282</v>
      </c>
      <c r="X2212">
        <v>0</v>
      </c>
      <c r="Y2212">
        <v>0</v>
      </c>
      <c r="Z2212">
        <v>5</v>
      </c>
      <c r="AA2212" s="4">
        <v>1410</v>
      </c>
      <c r="AB2212" s="4">
        <v>0</v>
      </c>
      <c r="AC2212">
        <v>1909</v>
      </c>
      <c r="AD2212" t="s">
        <v>2337</v>
      </c>
      <c r="AE2212" t="s">
        <v>1043</v>
      </c>
      <c r="AF2212" t="s">
        <v>1044</v>
      </c>
    </row>
    <row r="2213" spans="1:32">
      <c r="A2213" t="str">
        <f>PROPER(TRIM(Homes[[#This Row],[street]]))</f>
        <v>15524 Se 9Th St</v>
      </c>
      <c r="B2213" t="str">
        <f>PROPER(TRIM(Homes[[#This Row],[city]]))</f>
        <v>Bellevue</v>
      </c>
      <c r="C2213" t="str">
        <f>_xlfn.TEXTBEFORE(Homes[[#This Row],[statezip]]," ")</f>
        <v>WA</v>
      </c>
      <c r="D2213" s="6" t="str">
        <f>_xlfn.TEXTAFTER(Homes[[#This Row],[statezip]]," ")</f>
        <v>98007</v>
      </c>
      <c r="E2213" s="1">
        <v>439800</v>
      </c>
      <c r="F2213">
        <v>3</v>
      </c>
      <c r="G2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13" s="3" t="str">
        <f>Homes[[#This Row],[bedrooms]] &amp; " bd | " &amp; TEXT(Homes[[#This Row],[bathrooms]],"0.##") &amp; " ba"</f>
        <v>3 bd | 1.5 ba</v>
      </c>
      <c r="I2213" s="4">
        <v>1120</v>
      </c>
      <c r="J2213" s="1">
        <f>IFERROR(Homes[[#This Row],[price]]/Homes[[#This Row],[sqft_living]]," ")</f>
        <v>392.67857142857144</v>
      </c>
      <c r="K2213" s="4">
        <f>IFERROR(Homes[[#This Row],[sqft_lot]]/43560," ")</f>
        <v>0.1584022038567493</v>
      </c>
      <c r="L2213" t="str">
        <f>IF(Homes[[#This Row],[waterfront]]=1, "Yes","No")</f>
        <v>No</v>
      </c>
      <c r="M2213" s="4" t="str">
        <f>IF(Homes[[#This Row],[sqft_basement]]&gt;0, "Yes","No")</f>
        <v>No</v>
      </c>
      <c r="N2213" t="str">
        <f>CHOOSE(Homes[[#This Row],[view]]+1, "None","Fair","Good","Great","Excellent")</f>
        <v>None</v>
      </c>
      <c r="O2213" t="str">
        <f>CHOOSE(Homes[[#This Row],[condition]], "Poor","Fair","Average","Good","Excellent")</f>
        <v>Excellent</v>
      </c>
      <c r="P2213">
        <f ca="1">YEAR(TODAY())-Homes[[#This Row],[yr_built]]</f>
        <v>69</v>
      </c>
      <c r="Q2213">
        <v>0</v>
      </c>
      <c r="R2213">
        <f ca="1">IF(Homes[[#This Row],[yr_renovated]]&gt;0, YEAR(TODAY())-Homes[[#This Row],[yr_renovated]], YEAR(TODAY())-Homes[[#This Row],[yr_built]])</f>
        <v>69</v>
      </c>
      <c r="S2213">
        <v>1</v>
      </c>
      <c r="T2213" s="2">
        <v>41792</v>
      </c>
      <c r="U2213" s="3">
        <v>1.5</v>
      </c>
      <c r="V2213" s="4">
        <f>IFERROR(Homes[[#This Row],[sqft_above]]+Homes[[#This Row],[sqft_basement]]," ")</f>
        <v>1120</v>
      </c>
      <c r="W2213" s="4">
        <v>6900</v>
      </c>
      <c r="X2213">
        <v>0</v>
      </c>
      <c r="Y2213">
        <v>0</v>
      </c>
      <c r="Z2213">
        <v>5</v>
      </c>
      <c r="AA2213" s="4">
        <v>1120</v>
      </c>
      <c r="AB2213" s="4">
        <v>0</v>
      </c>
      <c r="AC2213">
        <v>1956</v>
      </c>
      <c r="AD2213" t="s">
        <v>2338</v>
      </c>
      <c r="AE2213" t="s">
        <v>33</v>
      </c>
      <c r="AF2213" t="s">
        <v>264</v>
      </c>
    </row>
    <row r="2214" spans="1:32">
      <c r="A2214" t="str">
        <f>PROPER(TRIM(Homes[[#This Row],[street]]))</f>
        <v>14710 255Th Ave Se</v>
      </c>
      <c r="B2214" t="str">
        <f>PROPER(TRIM(Homes[[#This Row],[city]]))</f>
        <v>Issaquah</v>
      </c>
      <c r="C2214" t="str">
        <f>_xlfn.TEXTBEFORE(Homes[[#This Row],[statezip]]," ")</f>
        <v>WA</v>
      </c>
      <c r="D2214" s="6" t="str">
        <f>_xlfn.TEXTAFTER(Homes[[#This Row],[statezip]]," ")</f>
        <v>98027</v>
      </c>
      <c r="E2214" s="1">
        <v>439500</v>
      </c>
      <c r="F2214">
        <v>3</v>
      </c>
      <c r="G2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4" s="3" t="str">
        <f>Homes[[#This Row],[bedrooms]] &amp; " bd | " &amp; TEXT(Homes[[#This Row],[bathrooms]],"0.##") &amp; " ba"</f>
        <v>3 bd | 2.5 ba</v>
      </c>
      <c r="I2214" s="4">
        <v>2050</v>
      </c>
      <c r="J2214" s="1">
        <f>IFERROR(Homes[[#This Row],[price]]/Homes[[#This Row],[sqft_living]]," ")</f>
        <v>214.39024390243901</v>
      </c>
      <c r="K2214" s="4">
        <f>IFERROR(Homes[[#This Row],[sqft_lot]]/43560," ")</f>
        <v>0.91834251606978878</v>
      </c>
      <c r="L2214" t="str">
        <f>IF(Homes[[#This Row],[waterfront]]=1, "Yes","No")</f>
        <v>No</v>
      </c>
      <c r="M2214" s="4" t="str">
        <f>IF(Homes[[#This Row],[sqft_basement]]&gt;0, "Yes","No")</f>
        <v>Yes</v>
      </c>
      <c r="N2214" t="str">
        <f>CHOOSE(Homes[[#This Row],[view]]+1, "None","Fair","Good","Great","Excellent")</f>
        <v>None</v>
      </c>
      <c r="O2214" t="str">
        <f>CHOOSE(Homes[[#This Row],[condition]], "Poor","Fair","Average","Good","Excellent")</f>
        <v>Good</v>
      </c>
      <c r="P2214">
        <f ca="1">YEAR(TODAY())-Homes[[#This Row],[yr_built]]</f>
        <v>48</v>
      </c>
      <c r="Q2214">
        <v>0</v>
      </c>
      <c r="R2214">
        <f ca="1">IF(Homes[[#This Row],[yr_renovated]]&gt;0, YEAR(TODAY())-Homes[[#This Row],[yr_renovated]], YEAR(TODAY())-Homes[[#This Row],[yr_built]])</f>
        <v>48</v>
      </c>
      <c r="S2214">
        <v>1</v>
      </c>
      <c r="T2214" s="2">
        <v>41812</v>
      </c>
      <c r="U2214" s="3">
        <v>2.5</v>
      </c>
      <c r="V2214" s="4">
        <f>IFERROR(Homes[[#This Row],[sqft_above]]+Homes[[#This Row],[sqft_basement]]," ")</f>
        <v>2050</v>
      </c>
      <c r="W2214" s="4">
        <v>40003</v>
      </c>
      <c r="X2214">
        <v>0</v>
      </c>
      <c r="Y2214">
        <v>0</v>
      </c>
      <c r="Z2214">
        <v>4</v>
      </c>
      <c r="AA2214" s="4">
        <v>1570</v>
      </c>
      <c r="AB2214" s="4">
        <v>480</v>
      </c>
      <c r="AC2214">
        <v>1977</v>
      </c>
      <c r="AD2214" t="s">
        <v>2339</v>
      </c>
      <c r="AE2214" t="s">
        <v>79</v>
      </c>
      <c r="AF2214" t="s">
        <v>82</v>
      </c>
    </row>
    <row r="2215" spans="1:32">
      <c r="A2215" t="str">
        <f>PROPER(TRIM(Homes[[#This Row],[street]]))</f>
        <v>3401-3599 Arapahoe Pl W</v>
      </c>
      <c r="B2215" t="str">
        <f>PROPER(TRIM(Homes[[#This Row],[city]]))</f>
        <v>Seattle</v>
      </c>
      <c r="C2215" t="str">
        <f>_xlfn.TEXTBEFORE(Homes[[#This Row],[statezip]]," ")</f>
        <v>WA</v>
      </c>
      <c r="D2215" s="6" t="str">
        <f>_xlfn.TEXTAFTER(Homes[[#This Row],[statezip]]," ")</f>
        <v>98199</v>
      </c>
      <c r="E2215" s="1">
        <v>439333.33333300002</v>
      </c>
      <c r="F2215">
        <v>3</v>
      </c>
      <c r="G2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15" s="3" t="str">
        <f>Homes[[#This Row],[bedrooms]] &amp; " bd | " &amp; TEXT(Homes[[#This Row],[bathrooms]],"0.##") &amp; " ba"</f>
        <v>3 bd | 3.5 ba</v>
      </c>
      <c r="I2215" s="4">
        <v>3020</v>
      </c>
      <c r="J2215" s="1">
        <f>IFERROR(Homes[[#This Row],[price]]/Homes[[#This Row],[sqft_living]]," ")</f>
        <v>145.47461368642385</v>
      </c>
      <c r="K2215" s="4">
        <f>IFERROR(Homes[[#This Row],[sqft_lot]]/43560," ")</f>
        <v>9.3709825528007343E-2</v>
      </c>
      <c r="L2215" t="str">
        <f>IF(Homes[[#This Row],[waterfront]]=1, "Yes","No")</f>
        <v>No</v>
      </c>
      <c r="M2215" s="4" t="str">
        <f>IF(Homes[[#This Row],[sqft_basement]]&gt;0, "Yes","No")</f>
        <v>Yes</v>
      </c>
      <c r="N2215" t="str">
        <f>CHOOSE(Homes[[#This Row],[view]]+1, "None","Fair","Good","Great","Excellent")</f>
        <v>None</v>
      </c>
      <c r="O2215" t="str">
        <f>CHOOSE(Homes[[#This Row],[condition]], "Poor","Fair","Average","Good","Excellent")</f>
        <v>Average</v>
      </c>
      <c r="P2215">
        <f ca="1">YEAR(TODAY())-Homes[[#This Row],[yr_built]]</f>
        <v>71</v>
      </c>
      <c r="Q2215">
        <v>2004</v>
      </c>
      <c r="R2215">
        <f ca="1">IF(Homes[[#This Row],[yr_renovated]]&gt;0, YEAR(TODAY())-Homes[[#This Row],[yr_renovated]], YEAR(TODAY())-Homes[[#This Row],[yr_built]])</f>
        <v>21</v>
      </c>
      <c r="S2215">
        <v>2</v>
      </c>
      <c r="T2215" s="2">
        <v>41765</v>
      </c>
      <c r="U2215" s="3">
        <v>3.5</v>
      </c>
      <c r="V2215" s="4">
        <f>IFERROR(Homes[[#This Row],[sqft_above]]+Homes[[#This Row],[sqft_basement]]," ")</f>
        <v>3020</v>
      </c>
      <c r="W2215" s="4">
        <v>4082</v>
      </c>
      <c r="X2215">
        <v>0</v>
      </c>
      <c r="Y2215">
        <v>0</v>
      </c>
      <c r="Z2215">
        <v>3</v>
      </c>
      <c r="AA2215" s="4">
        <v>2080</v>
      </c>
      <c r="AB2215" s="4">
        <v>940</v>
      </c>
      <c r="AC2215">
        <v>1954</v>
      </c>
      <c r="AD2215" t="s">
        <v>2340</v>
      </c>
      <c r="AE2215" t="s">
        <v>49</v>
      </c>
      <c r="AF2215" t="s">
        <v>58</v>
      </c>
    </row>
    <row r="2216" spans="1:32">
      <c r="A2216" t="str">
        <f>PROPER(TRIM(Homes[[#This Row],[street]]))</f>
        <v>18719 129Th Ct Ne</v>
      </c>
      <c r="B2216" t="str">
        <f>PROPER(TRIM(Homes[[#This Row],[city]]))</f>
        <v>Bothell</v>
      </c>
      <c r="C2216" t="str">
        <f>_xlfn.TEXTBEFORE(Homes[[#This Row],[statezip]]," ")</f>
        <v>WA</v>
      </c>
      <c r="D2216" s="6" t="str">
        <f>_xlfn.TEXTAFTER(Homes[[#This Row],[statezip]]," ")</f>
        <v>98011</v>
      </c>
      <c r="E2216" s="1">
        <v>439000</v>
      </c>
      <c r="F2216">
        <v>4</v>
      </c>
      <c r="G2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16" s="3" t="str">
        <f>Homes[[#This Row],[bedrooms]] &amp; " bd | " &amp; TEXT(Homes[[#This Row],[bathrooms]],"0.##") &amp; " ba"</f>
        <v>4 bd | 2.25 ba</v>
      </c>
      <c r="I2216" s="4">
        <v>2570</v>
      </c>
      <c r="J2216" s="1">
        <f>IFERROR(Homes[[#This Row],[price]]/Homes[[#This Row],[sqft_living]]," ")</f>
        <v>170.8171206225681</v>
      </c>
      <c r="K2216" s="4">
        <f>IFERROR(Homes[[#This Row],[sqft_lot]]/43560," ")</f>
        <v>0.21815886134067952</v>
      </c>
      <c r="L2216" t="str">
        <f>IF(Homes[[#This Row],[waterfront]]=1, "Yes","No")</f>
        <v>No</v>
      </c>
      <c r="M2216" s="4" t="str">
        <f>IF(Homes[[#This Row],[sqft_basement]]&gt;0, "Yes","No")</f>
        <v>No</v>
      </c>
      <c r="N2216" t="str">
        <f>CHOOSE(Homes[[#This Row],[view]]+1, "None","Fair","Good","Great","Excellent")</f>
        <v>None</v>
      </c>
      <c r="O2216" t="str">
        <f>CHOOSE(Homes[[#This Row],[condition]], "Poor","Fair","Average","Good","Excellent")</f>
        <v>Average</v>
      </c>
      <c r="P2216">
        <f ca="1">YEAR(TODAY())-Homes[[#This Row],[yr_built]]</f>
        <v>45</v>
      </c>
      <c r="Q2216">
        <v>0</v>
      </c>
      <c r="R2216">
        <f ca="1">IF(Homes[[#This Row],[yr_renovated]]&gt;0, YEAR(TODAY())-Homes[[#This Row],[yr_renovated]], YEAR(TODAY())-Homes[[#This Row],[yr_built]])</f>
        <v>45</v>
      </c>
      <c r="S2216">
        <v>2</v>
      </c>
      <c r="T2216" s="2">
        <v>41828</v>
      </c>
      <c r="U2216" s="3">
        <v>2.25</v>
      </c>
      <c r="V2216" s="4">
        <f>IFERROR(Homes[[#This Row],[sqft_above]]+Homes[[#This Row],[sqft_basement]]," ")</f>
        <v>2570</v>
      </c>
      <c r="W2216" s="4">
        <v>9503</v>
      </c>
      <c r="X2216">
        <v>0</v>
      </c>
      <c r="Y2216">
        <v>0</v>
      </c>
      <c r="Z2216">
        <v>3</v>
      </c>
      <c r="AA2216" s="4">
        <v>2570</v>
      </c>
      <c r="AB2216" s="4">
        <v>0</v>
      </c>
      <c r="AC2216">
        <v>1980</v>
      </c>
      <c r="AD2216" t="s">
        <v>2341</v>
      </c>
      <c r="AE2216" t="s">
        <v>841</v>
      </c>
      <c r="AF2216" t="s">
        <v>842</v>
      </c>
    </row>
    <row r="2217" spans="1:32">
      <c r="A2217" t="str">
        <f>PROPER(TRIM(Homes[[#This Row],[street]]))</f>
        <v>16103 Kelly Rd Ne</v>
      </c>
      <c r="B2217" t="str">
        <f>PROPER(TRIM(Homes[[#This Row],[city]]))</f>
        <v>Duvall</v>
      </c>
      <c r="C2217" t="str">
        <f>_xlfn.TEXTBEFORE(Homes[[#This Row],[statezip]]," ")</f>
        <v>WA</v>
      </c>
      <c r="D2217" s="6" t="str">
        <f>_xlfn.TEXTAFTER(Homes[[#This Row],[statezip]]," ")</f>
        <v>98019</v>
      </c>
      <c r="E2217" s="1">
        <v>439000</v>
      </c>
      <c r="F2217">
        <v>3</v>
      </c>
      <c r="G2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17" s="3" t="str">
        <f>Homes[[#This Row],[bedrooms]] &amp; " bd | " &amp; TEXT(Homes[[#This Row],[bathrooms]],"0.##") &amp; " ba"</f>
        <v>3 bd | 2. ba</v>
      </c>
      <c r="I2217" s="4">
        <v>2010</v>
      </c>
      <c r="J2217" s="1">
        <f>IFERROR(Homes[[#This Row],[price]]/Homes[[#This Row],[sqft_living]]," ")</f>
        <v>218.40796019900498</v>
      </c>
      <c r="K2217" s="4">
        <f>IFERROR(Homes[[#This Row],[sqft_lot]]/43560," ")</f>
        <v>5.7699954086317726</v>
      </c>
      <c r="L2217" t="str">
        <f>IF(Homes[[#This Row],[waterfront]]=1, "Yes","No")</f>
        <v>No</v>
      </c>
      <c r="M2217" s="4" t="str">
        <f>IF(Homes[[#This Row],[sqft_basement]]&gt;0, "Yes","No")</f>
        <v>Yes</v>
      </c>
      <c r="N2217" t="str">
        <f>CHOOSE(Homes[[#This Row],[view]]+1, "None","Fair","Good","Great","Excellent")</f>
        <v>None</v>
      </c>
      <c r="O2217" t="str">
        <f>CHOOSE(Homes[[#This Row],[condition]], "Poor","Fair","Average","Good","Excellent")</f>
        <v>Average</v>
      </c>
      <c r="P2217">
        <f ca="1">YEAR(TODAY())-Homes[[#This Row],[yr_built]]</f>
        <v>22</v>
      </c>
      <c r="Q2217">
        <v>0</v>
      </c>
      <c r="R2217">
        <f ca="1">IF(Homes[[#This Row],[yr_renovated]]&gt;0, YEAR(TODAY())-Homes[[#This Row],[yr_renovated]], YEAR(TODAY())-Homes[[#This Row],[yr_built]])</f>
        <v>22</v>
      </c>
      <c r="S2217">
        <v>2</v>
      </c>
      <c r="T2217" s="2">
        <v>41779</v>
      </c>
      <c r="U2217" s="3">
        <v>2</v>
      </c>
      <c r="V2217" s="4">
        <f>IFERROR(Homes[[#This Row],[sqft_above]]+Homes[[#This Row],[sqft_basement]]," ")</f>
        <v>2010</v>
      </c>
      <c r="W2217" s="4">
        <v>251341</v>
      </c>
      <c r="X2217">
        <v>0</v>
      </c>
      <c r="Y2217">
        <v>0</v>
      </c>
      <c r="Z2217">
        <v>3</v>
      </c>
      <c r="AA2217" s="4">
        <v>1510</v>
      </c>
      <c r="AB2217" s="4">
        <v>500</v>
      </c>
      <c r="AC2217">
        <v>2003</v>
      </c>
      <c r="AD2217" t="s">
        <v>2342</v>
      </c>
      <c r="AE2217" t="s">
        <v>451</v>
      </c>
      <c r="AF2217" t="s">
        <v>452</v>
      </c>
    </row>
    <row r="2218" spans="1:32">
      <c r="A2218" t="str">
        <f>PROPER(TRIM(Homes[[#This Row],[street]]))</f>
        <v>14206 119Th Ave Ne</v>
      </c>
      <c r="B2218" t="str">
        <f>PROPER(TRIM(Homes[[#This Row],[city]]))</f>
        <v>Kirkland</v>
      </c>
      <c r="C2218" t="str">
        <f>_xlfn.TEXTBEFORE(Homes[[#This Row],[statezip]]," ")</f>
        <v>WA</v>
      </c>
      <c r="D2218" s="6" t="str">
        <f>_xlfn.TEXTAFTER(Homes[[#This Row],[statezip]]," ")</f>
        <v>98034</v>
      </c>
      <c r="E2218" s="1">
        <v>439000</v>
      </c>
      <c r="F2218">
        <v>4</v>
      </c>
      <c r="G2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18" s="3" t="str">
        <f>Homes[[#This Row],[bedrooms]] &amp; " bd | " &amp; TEXT(Homes[[#This Row],[bathrooms]],"0.##") &amp; " ba"</f>
        <v>4 bd | 2. ba</v>
      </c>
      <c r="I2218" s="4">
        <v>1560</v>
      </c>
      <c r="J2218" s="1">
        <f>IFERROR(Homes[[#This Row],[price]]/Homes[[#This Row],[sqft_living]]," ")</f>
        <v>281.41025641025641</v>
      </c>
      <c r="K2218" s="4">
        <f>IFERROR(Homes[[#This Row],[sqft_lot]]/43560," ")</f>
        <v>0.17217630853994489</v>
      </c>
      <c r="L2218" t="str">
        <f>IF(Homes[[#This Row],[waterfront]]=1, "Yes","No")</f>
        <v>No</v>
      </c>
      <c r="M2218" s="4" t="str">
        <f>IF(Homes[[#This Row],[sqft_basement]]&gt;0, "Yes","No")</f>
        <v>No</v>
      </c>
      <c r="N2218" t="str">
        <f>CHOOSE(Homes[[#This Row],[view]]+1, "None","Fair","Good","Great","Excellent")</f>
        <v>None</v>
      </c>
      <c r="O2218" t="str">
        <f>CHOOSE(Homes[[#This Row],[condition]], "Poor","Fair","Average","Good","Excellent")</f>
        <v>Good</v>
      </c>
      <c r="P2218">
        <f ca="1">YEAR(TODAY())-Homes[[#This Row],[yr_built]]</f>
        <v>57</v>
      </c>
      <c r="Q2218">
        <v>0</v>
      </c>
      <c r="R2218">
        <f ca="1">IF(Homes[[#This Row],[yr_renovated]]&gt;0, YEAR(TODAY())-Homes[[#This Row],[yr_renovated]], YEAR(TODAY())-Homes[[#This Row],[yr_built]])</f>
        <v>57</v>
      </c>
      <c r="S2218">
        <v>1</v>
      </c>
      <c r="T2218" s="2">
        <v>41830</v>
      </c>
      <c r="U2218" s="3">
        <v>2</v>
      </c>
      <c r="V2218" s="4">
        <f>IFERROR(Homes[[#This Row],[sqft_above]]+Homes[[#This Row],[sqft_basement]]," ")</f>
        <v>1560</v>
      </c>
      <c r="W2218" s="4">
        <v>7500</v>
      </c>
      <c r="X2218">
        <v>0</v>
      </c>
      <c r="Y2218">
        <v>0</v>
      </c>
      <c r="Z2218">
        <v>4</v>
      </c>
      <c r="AA2218" s="4">
        <v>1560</v>
      </c>
      <c r="AB2218" s="4">
        <v>0</v>
      </c>
      <c r="AC2218">
        <v>1968</v>
      </c>
      <c r="AD2218" t="s">
        <v>2343</v>
      </c>
      <c r="AE2218" t="s">
        <v>46</v>
      </c>
      <c r="AF2218" t="s">
        <v>47</v>
      </c>
    </row>
    <row r="2219" spans="1:32">
      <c r="A2219" t="str">
        <f>PROPER(TRIM(Homes[[#This Row],[street]]))</f>
        <v>2813 Ne 4Th Ct</v>
      </c>
      <c r="B2219" t="str">
        <f>PROPER(TRIM(Homes[[#This Row],[city]]))</f>
        <v>Renton</v>
      </c>
      <c r="C2219" t="str">
        <f>_xlfn.TEXTBEFORE(Homes[[#This Row],[statezip]]," ")</f>
        <v>WA</v>
      </c>
      <c r="D2219" s="6" t="str">
        <f>_xlfn.TEXTAFTER(Homes[[#This Row],[statezip]]," ")</f>
        <v>98056</v>
      </c>
      <c r="E2219" s="1">
        <v>439000</v>
      </c>
      <c r="F2219">
        <v>3</v>
      </c>
      <c r="G2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19" s="3" t="str">
        <f>Homes[[#This Row],[bedrooms]] &amp; " bd | " &amp; TEXT(Homes[[#This Row],[bathrooms]],"0.##") &amp; " ba"</f>
        <v>3 bd | 2.5 ba</v>
      </c>
      <c r="I2219" s="4">
        <v>3180</v>
      </c>
      <c r="J2219" s="1">
        <f>IFERROR(Homes[[#This Row],[price]]/Homes[[#This Row],[sqft_living]]," ")</f>
        <v>138.0503144654088</v>
      </c>
      <c r="K2219" s="4">
        <f>IFERROR(Homes[[#This Row],[sqft_lot]]/43560," ")</f>
        <v>0.18145087235996327</v>
      </c>
      <c r="L2219" t="str">
        <f>IF(Homes[[#This Row],[waterfront]]=1, "Yes","No")</f>
        <v>No</v>
      </c>
      <c r="M2219" s="4" t="str">
        <f>IF(Homes[[#This Row],[sqft_basement]]&gt;0, "Yes","No")</f>
        <v>Yes</v>
      </c>
      <c r="N2219" t="str">
        <f>CHOOSE(Homes[[#This Row],[view]]+1, "None","Fair","Good","Great","Excellent")</f>
        <v>None</v>
      </c>
      <c r="O2219" t="str">
        <f>CHOOSE(Homes[[#This Row],[condition]], "Poor","Fair","Average","Good","Excellent")</f>
        <v>Average</v>
      </c>
      <c r="P2219">
        <f ca="1">YEAR(TODAY())-Homes[[#This Row],[yr_built]]</f>
        <v>19</v>
      </c>
      <c r="Q2219">
        <v>0</v>
      </c>
      <c r="R2219">
        <f ca="1">IF(Homes[[#This Row],[yr_renovated]]&gt;0, YEAR(TODAY())-Homes[[#This Row],[yr_renovated]], YEAR(TODAY())-Homes[[#This Row],[yr_built]])</f>
        <v>19</v>
      </c>
      <c r="S2219">
        <v>1</v>
      </c>
      <c r="T2219" s="2">
        <v>41820</v>
      </c>
      <c r="U2219" s="3">
        <v>2.5</v>
      </c>
      <c r="V2219" s="4">
        <f>IFERROR(Homes[[#This Row],[sqft_above]]+Homes[[#This Row],[sqft_basement]]," ")</f>
        <v>3180</v>
      </c>
      <c r="W2219" s="4">
        <v>7904</v>
      </c>
      <c r="X2219">
        <v>0</v>
      </c>
      <c r="Y2219">
        <v>0</v>
      </c>
      <c r="Z2219">
        <v>3</v>
      </c>
      <c r="AA2219" s="4">
        <v>1810</v>
      </c>
      <c r="AB2219" s="4">
        <v>1370</v>
      </c>
      <c r="AC2219">
        <v>2006</v>
      </c>
      <c r="AD2219" t="s">
        <v>2344</v>
      </c>
      <c r="AE2219" t="s">
        <v>319</v>
      </c>
      <c r="AF2219" t="s">
        <v>672</v>
      </c>
    </row>
    <row r="2220" spans="1:32">
      <c r="A2220" t="str">
        <f>PROPER(TRIM(Homes[[#This Row],[street]]))</f>
        <v>2003 Ne 117Th St</v>
      </c>
      <c r="B2220" t="str">
        <f>PROPER(TRIM(Homes[[#This Row],[city]]))</f>
        <v>Seattle</v>
      </c>
      <c r="C2220" t="str">
        <f>_xlfn.TEXTBEFORE(Homes[[#This Row],[statezip]]," ")</f>
        <v>WA</v>
      </c>
      <c r="D2220" s="6" t="str">
        <f>_xlfn.TEXTAFTER(Homes[[#This Row],[statezip]]," ")</f>
        <v>98125</v>
      </c>
      <c r="E2220" s="1">
        <v>438750</v>
      </c>
      <c r="F2220">
        <v>3</v>
      </c>
      <c r="G2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0" s="3" t="str">
        <f>Homes[[#This Row],[bedrooms]] &amp; " bd | " &amp; TEXT(Homes[[#This Row],[bathrooms]],"0.##") &amp; " ba"</f>
        <v>3 bd | 1.75 ba</v>
      </c>
      <c r="I2220" s="4">
        <v>1610</v>
      </c>
      <c r="J2220" s="1">
        <f>IFERROR(Homes[[#This Row],[price]]/Homes[[#This Row],[sqft_living]]," ")</f>
        <v>272.51552795031057</v>
      </c>
      <c r="K2220" s="4">
        <f>IFERROR(Homes[[#This Row],[sqft_lot]]/43560," ")</f>
        <v>0.1487603305785124</v>
      </c>
      <c r="L2220" t="str">
        <f>IF(Homes[[#This Row],[waterfront]]=1, "Yes","No")</f>
        <v>No</v>
      </c>
      <c r="M2220" s="4" t="str">
        <f>IF(Homes[[#This Row],[sqft_basement]]&gt;0, "Yes","No")</f>
        <v>No</v>
      </c>
      <c r="N2220" t="str">
        <f>CHOOSE(Homes[[#This Row],[view]]+1, "None","Fair","Good","Great","Excellent")</f>
        <v>None</v>
      </c>
      <c r="O2220" t="str">
        <f>CHOOSE(Homes[[#This Row],[condition]], "Poor","Fair","Average","Good","Excellent")</f>
        <v>Good</v>
      </c>
      <c r="P2220">
        <f ca="1">YEAR(TODAY())-Homes[[#This Row],[yr_built]]</f>
        <v>78</v>
      </c>
      <c r="Q2220">
        <v>1988</v>
      </c>
      <c r="R2220">
        <f ca="1">IF(Homes[[#This Row],[yr_renovated]]&gt;0, YEAR(TODAY())-Homes[[#This Row],[yr_renovated]], YEAR(TODAY())-Homes[[#This Row],[yr_built]])</f>
        <v>37</v>
      </c>
      <c r="S2220">
        <v>1</v>
      </c>
      <c r="T2220" s="2">
        <v>41787</v>
      </c>
      <c r="U2220" s="3">
        <v>1.75</v>
      </c>
      <c r="V2220" s="4">
        <f>IFERROR(Homes[[#This Row],[sqft_above]]+Homes[[#This Row],[sqft_basement]]," ")</f>
        <v>1610</v>
      </c>
      <c r="W2220" s="4">
        <v>6480</v>
      </c>
      <c r="X2220">
        <v>0</v>
      </c>
      <c r="Y2220">
        <v>0</v>
      </c>
      <c r="Z2220">
        <v>4</v>
      </c>
      <c r="AA2220" s="4">
        <v>1610</v>
      </c>
      <c r="AB2220" s="4">
        <v>0</v>
      </c>
      <c r="AC2220">
        <v>1947</v>
      </c>
      <c r="AD2220" t="s">
        <v>2345</v>
      </c>
      <c r="AE2220" t="s">
        <v>49</v>
      </c>
      <c r="AF2220" t="s">
        <v>150</v>
      </c>
    </row>
    <row r="2221" spans="1:32">
      <c r="A2221" t="str">
        <f>PROPER(TRIM(Homes[[#This Row],[street]]))</f>
        <v>18504 57Th Ave Ne</v>
      </c>
      <c r="B2221" t="str">
        <f>PROPER(TRIM(Homes[[#This Row],[city]]))</f>
        <v>Kenmore</v>
      </c>
      <c r="C2221" t="str">
        <f>_xlfn.TEXTBEFORE(Homes[[#This Row],[statezip]]," ")</f>
        <v>WA</v>
      </c>
      <c r="D2221" s="6" t="str">
        <f>_xlfn.TEXTAFTER(Homes[[#This Row],[statezip]]," ")</f>
        <v>98028</v>
      </c>
      <c r="E2221" s="1">
        <v>438000</v>
      </c>
      <c r="F2221">
        <v>3</v>
      </c>
      <c r="G2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1" s="3" t="str">
        <f>Homes[[#This Row],[bedrooms]] &amp; " bd | " &amp; TEXT(Homes[[#This Row],[bathrooms]],"0.##") &amp; " ba"</f>
        <v>3 bd | 1.75 ba</v>
      </c>
      <c r="I2221" s="4">
        <v>1650</v>
      </c>
      <c r="J2221" s="1">
        <f>IFERROR(Homes[[#This Row],[price]]/Homes[[#This Row],[sqft_living]]," ")</f>
        <v>265.45454545454544</v>
      </c>
      <c r="K2221" s="4">
        <f>IFERROR(Homes[[#This Row],[sqft_lot]]/43560," ")</f>
        <v>0.29706152433425159</v>
      </c>
      <c r="L2221" t="str">
        <f>IF(Homes[[#This Row],[waterfront]]=1, "Yes","No")</f>
        <v>No</v>
      </c>
      <c r="M2221" s="4" t="str">
        <f>IF(Homes[[#This Row],[sqft_basement]]&gt;0, "Yes","No")</f>
        <v>No</v>
      </c>
      <c r="N2221" t="str">
        <f>CHOOSE(Homes[[#This Row],[view]]+1, "None","Fair","Good","Great","Excellent")</f>
        <v>None</v>
      </c>
      <c r="O2221" t="str">
        <f>CHOOSE(Homes[[#This Row],[condition]], "Poor","Fair","Average","Good","Excellent")</f>
        <v>Good</v>
      </c>
      <c r="P2221">
        <f ca="1">YEAR(TODAY())-Homes[[#This Row],[yr_built]]</f>
        <v>64</v>
      </c>
      <c r="Q2221">
        <v>2001</v>
      </c>
      <c r="R2221">
        <f ca="1">IF(Homes[[#This Row],[yr_renovated]]&gt;0, YEAR(TODAY())-Homes[[#This Row],[yr_renovated]], YEAR(TODAY())-Homes[[#This Row],[yr_built]])</f>
        <v>24</v>
      </c>
      <c r="S2221">
        <v>1</v>
      </c>
      <c r="T2221" s="2">
        <v>41786</v>
      </c>
      <c r="U2221" s="3">
        <v>1.75</v>
      </c>
      <c r="V2221" s="4">
        <f>IFERROR(Homes[[#This Row],[sqft_above]]+Homes[[#This Row],[sqft_basement]]," ")</f>
        <v>1650</v>
      </c>
      <c r="W2221" s="4">
        <v>12940</v>
      </c>
      <c r="X2221">
        <v>0</v>
      </c>
      <c r="Y2221">
        <v>0</v>
      </c>
      <c r="Z2221">
        <v>4</v>
      </c>
      <c r="AA2221" s="4">
        <v>1650</v>
      </c>
      <c r="AB2221" s="4">
        <v>0</v>
      </c>
      <c r="AC2221">
        <v>1961</v>
      </c>
      <c r="AD2221" t="s">
        <v>2346</v>
      </c>
      <c r="AE2221" t="s">
        <v>329</v>
      </c>
      <c r="AF2221" t="s">
        <v>330</v>
      </c>
    </row>
    <row r="2222" spans="1:32">
      <c r="A2222" t="str">
        <f>PROPER(TRIM(Homes[[#This Row],[street]]))</f>
        <v>848 Ne 67Th St</v>
      </c>
      <c r="B2222" t="str">
        <f>PROPER(TRIM(Homes[[#This Row],[city]]))</f>
        <v>Seattle</v>
      </c>
      <c r="C2222" t="str">
        <f>_xlfn.TEXTBEFORE(Homes[[#This Row],[statezip]]," ")</f>
        <v>WA</v>
      </c>
      <c r="D2222" s="6" t="str">
        <f>_xlfn.TEXTAFTER(Homes[[#This Row],[statezip]]," ")</f>
        <v>98115</v>
      </c>
      <c r="E2222" s="1">
        <v>438000</v>
      </c>
      <c r="F2222">
        <v>2</v>
      </c>
      <c r="G2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22" s="3" t="str">
        <f>Homes[[#This Row],[bedrooms]] &amp; " bd | " &amp; TEXT(Homes[[#This Row],[bathrooms]],"0.##") &amp; " ba"</f>
        <v>2 bd | 2. ba</v>
      </c>
      <c r="I2222" s="4">
        <v>1270</v>
      </c>
      <c r="J2222" s="1">
        <f>IFERROR(Homes[[#This Row],[price]]/Homes[[#This Row],[sqft_living]]," ")</f>
        <v>344.88188976377955</v>
      </c>
      <c r="K2222" s="4">
        <f>IFERROR(Homes[[#This Row],[sqft_lot]]/43560," ")</f>
        <v>3.1496786042240585E-2</v>
      </c>
      <c r="L2222" t="str">
        <f>IF(Homes[[#This Row],[waterfront]]=1, "Yes","No")</f>
        <v>No</v>
      </c>
      <c r="M2222" s="4" t="str">
        <f>IF(Homes[[#This Row],[sqft_basement]]&gt;0, "Yes","No")</f>
        <v>No</v>
      </c>
      <c r="N2222" t="str">
        <f>CHOOSE(Homes[[#This Row],[view]]+1, "None","Fair","Good","Great","Excellent")</f>
        <v>None</v>
      </c>
      <c r="O2222" t="str">
        <f>CHOOSE(Homes[[#This Row],[condition]], "Poor","Fair","Average","Good","Excellent")</f>
        <v>Average</v>
      </c>
      <c r="P2222">
        <f ca="1">YEAR(TODAY())-Homes[[#This Row],[yr_built]]</f>
        <v>25</v>
      </c>
      <c r="Q2222">
        <v>0</v>
      </c>
      <c r="R2222">
        <f ca="1">IF(Homes[[#This Row],[yr_renovated]]&gt;0, YEAR(TODAY())-Homes[[#This Row],[yr_renovated]], YEAR(TODAY())-Homes[[#This Row],[yr_built]])</f>
        <v>25</v>
      </c>
      <c r="S2222">
        <v>3</v>
      </c>
      <c r="T2222" s="2">
        <v>41828</v>
      </c>
      <c r="U2222" s="3">
        <v>2</v>
      </c>
      <c r="V2222" s="4">
        <f>IFERROR(Homes[[#This Row],[sqft_above]]+Homes[[#This Row],[sqft_basement]]," ")</f>
        <v>1270</v>
      </c>
      <c r="W2222" s="4">
        <v>1372</v>
      </c>
      <c r="X2222">
        <v>0</v>
      </c>
      <c r="Y2222">
        <v>0</v>
      </c>
      <c r="Z2222">
        <v>3</v>
      </c>
      <c r="AA2222" s="4">
        <v>1270</v>
      </c>
      <c r="AB2222" s="4">
        <v>0</v>
      </c>
      <c r="AC2222">
        <v>2000</v>
      </c>
      <c r="AD2222" t="s">
        <v>2347</v>
      </c>
      <c r="AE2222" t="s">
        <v>49</v>
      </c>
      <c r="AF2222" t="s">
        <v>154</v>
      </c>
    </row>
    <row r="2223" spans="1:32">
      <c r="A2223" t="str">
        <f>PROPER(TRIM(Homes[[#This Row],[street]]))</f>
        <v>2302 Ne 91St St</v>
      </c>
      <c r="B2223" t="str">
        <f>PROPER(TRIM(Homes[[#This Row],[city]]))</f>
        <v>Seattle</v>
      </c>
      <c r="C2223" t="str">
        <f>_xlfn.TEXTBEFORE(Homes[[#This Row],[statezip]]," ")</f>
        <v>WA</v>
      </c>
      <c r="D2223" s="6" t="str">
        <f>_xlfn.TEXTAFTER(Homes[[#This Row],[statezip]]," ")</f>
        <v>98115</v>
      </c>
      <c r="E2223" s="1">
        <v>438000</v>
      </c>
      <c r="F2223">
        <v>3</v>
      </c>
      <c r="G2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3" s="3" t="str">
        <f>Homes[[#This Row],[bedrooms]] &amp; " bd | " &amp; TEXT(Homes[[#This Row],[bathrooms]],"0.##") &amp; " ba"</f>
        <v>3 bd | 1.75 ba</v>
      </c>
      <c r="I2223" s="4">
        <v>1520</v>
      </c>
      <c r="J2223" s="1">
        <f>IFERROR(Homes[[#This Row],[price]]/Homes[[#This Row],[sqft_living]]," ")</f>
        <v>288.15789473684208</v>
      </c>
      <c r="K2223" s="4">
        <f>IFERROR(Homes[[#This Row],[sqft_lot]]/43560," ")</f>
        <v>0.14646464646464646</v>
      </c>
      <c r="L2223" t="str">
        <f>IF(Homes[[#This Row],[waterfront]]=1, "Yes","No")</f>
        <v>No</v>
      </c>
      <c r="M2223" s="4" t="str">
        <f>IF(Homes[[#This Row],[sqft_basement]]&gt;0, "Yes","No")</f>
        <v>Yes</v>
      </c>
      <c r="N2223" t="str">
        <f>CHOOSE(Homes[[#This Row],[view]]+1, "None","Fair","Good","Great","Excellent")</f>
        <v>None</v>
      </c>
      <c r="O2223" t="str">
        <f>CHOOSE(Homes[[#This Row],[condition]], "Poor","Fair","Average","Good","Excellent")</f>
        <v>Average</v>
      </c>
      <c r="P2223">
        <f ca="1">YEAR(TODAY())-Homes[[#This Row],[yr_built]]</f>
        <v>77</v>
      </c>
      <c r="Q2223">
        <v>1994</v>
      </c>
      <c r="R2223">
        <f ca="1">IF(Homes[[#This Row],[yr_renovated]]&gt;0, YEAR(TODAY())-Homes[[#This Row],[yr_renovated]], YEAR(TODAY())-Homes[[#This Row],[yr_built]])</f>
        <v>31</v>
      </c>
      <c r="S2223">
        <v>1</v>
      </c>
      <c r="T2223" s="2">
        <v>41814</v>
      </c>
      <c r="U2223" s="3">
        <v>1.75</v>
      </c>
      <c r="V2223" s="4">
        <f>IFERROR(Homes[[#This Row],[sqft_above]]+Homes[[#This Row],[sqft_basement]]," ")</f>
        <v>1520</v>
      </c>
      <c r="W2223" s="4">
        <v>6380</v>
      </c>
      <c r="X2223">
        <v>0</v>
      </c>
      <c r="Y2223">
        <v>0</v>
      </c>
      <c r="Z2223">
        <v>3</v>
      </c>
      <c r="AA2223" s="4">
        <v>790</v>
      </c>
      <c r="AB2223" s="4">
        <v>730</v>
      </c>
      <c r="AC2223">
        <v>1948</v>
      </c>
      <c r="AD2223" t="s">
        <v>2348</v>
      </c>
      <c r="AE2223" t="s">
        <v>49</v>
      </c>
      <c r="AF2223" t="s">
        <v>154</v>
      </c>
    </row>
    <row r="2224" spans="1:32">
      <c r="A2224" t="str">
        <f>PROPER(TRIM(Homes[[#This Row],[street]]))</f>
        <v>12711 470Th Ave Se</v>
      </c>
      <c r="B2224" t="str">
        <f>PROPER(TRIM(Homes[[#This Row],[city]]))</f>
        <v>North Bend</v>
      </c>
      <c r="C2224" t="str">
        <f>_xlfn.TEXTBEFORE(Homes[[#This Row],[statezip]]," ")</f>
        <v>WA</v>
      </c>
      <c r="D2224" s="6" t="str">
        <f>_xlfn.TEXTAFTER(Homes[[#This Row],[statezip]]," ")</f>
        <v>98045</v>
      </c>
      <c r="E2224" s="1">
        <v>437500</v>
      </c>
      <c r="F2224">
        <v>3</v>
      </c>
      <c r="G2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24" s="3" t="str">
        <f>Homes[[#This Row],[bedrooms]] &amp; " bd | " &amp; TEXT(Homes[[#This Row],[bathrooms]],"0.##") &amp; " ba"</f>
        <v>3 bd | 2.5 ba</v>
      </c>
      <c r="I2224" s="4">
        <v>2320</v>
      </c>
      <c r="J2224" s="1">
        <f>IFERROR(Homes[[#This Row],[price]]/Homes[[#This Row],[sqft_living]]," ")</f>
        <v>188.57758620689654</v>
      </c>
      <c r="K2224" s="4">
        <f>IFERROR(Homes[[#This Row],[sqft_lot]]/43560," ")</f>
        <v>0.84589072543617994</v>
      </c>
      <c r="L2224" t="str">
        <f>IF(Homes[[#This Row],[waterfront]]=1, "Yes","No")</f>
        <v>No</v>
      </c>
      <c r="M2224" s="4" t="str">
        <f>IF(Homes[[#This Row],[sqft_basement]]&gt;0, "Yes","No")</f>
        <v>No</v>
      </c>
      <c r="N2224" t="str">
        <f>CHOOSE(Homes[[#This Row],[view]]+1, "None","Fair","Good","Great","Excellent")</f>
        <v>Good</v>
      </c>
      <c r="O2224" t="str">
        <f>CHOOSE(Homes[[#This Row],[condition]], "Poor","Fair","Average","Good","Excellent")</f>
        <v>Average</v>
      </c>
      <c r="P2224">
        <f ca="1">YEAR(TODAY())-Homes[[#This Row],[yr_built]]</f>
        <v>33</v>
      </c>
      <c r="Q2224">
        <v>0</v>
      </c>
      <c r="R2224">
        <f ca="1">IF(Homes[[#This Row],[yr_renovated]]&gt;0, YEAR(TODAY())-Homes[[#This Row],[yr_renovated]], YEAR(TODAY())-Homes[[#This Row],[yr_built]])</f>
        <v>33</v>
      </c>
      <c r="S2224">
        <v>2</v>
      </c>
      <c r="T2224" s="2">
        <v>41775</v>
      </c>
      <c r="U2224" s="3">
        <v>2.5</v>
      </c>
      <c r="V2224" s="4">
        <f>IFERROR(Homes[[#This Row],[sqft_above]]+Homes[[#This Row],[sqft_basement]]," ")</f>
        <v>2320</v>
      </c>
      <c r="W2224" s="4">
        <v>36847</v>
      </c>
      <c r="X2224">
        <v>0</v>
      </c>
      <c r="Y2224">
        <v>2</v>
      </c>
      <c r="Z2224">
        <v>3</v>
      </c>
      <c r="AA2224" s="4">
        <v>2320</v>
      </c>
      <c r="AB2224" s="4">
        <v>0</v>
      </c>
      <c r="AC2224">
        <v>1992</v>
      </c>
      <c r="AD2224" t="s">
        <v>2349</v>
      </c>
      <c r="AE2224" t="s">
        <v>624</v>
      </c>
      <c r="AF2224" t="s">
        <v>625</v>
      </c>
    </row>
    <row r="2225" spans="1:32">
      <c r="A2225" t="str">
        <f>PROPER(TRIM(Homes[[#This Row],[street]]))</f>
        <v>114 210Th Ave Ne</v>
      </c>
      <c r="B2225" t="str">
        <f>PROPER(TRIM(Homes[[#This Row],[city]]))</f>
        <v>Sammamish</v>
      </c>
      <c r="C2225" t="str">
        <f>_xlfn.TEXTBEFORE(Homes[[#This Row],[statezip]]," ")</f>
        <v>WA</v>
      </c>
      <c r="D2225" s="6" t="str">
        <f>_xlfn.TEXTAFTER(Homes[[#This Row],[statezip]]," ")</f>
        <v>98074</v>
      </c>
      <c r="E2225" s="1">
        <v>437500</v>
      </c>
      <c r="F2225">
        <v>5</v>
      </c>
      <c r="G2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25" s="3" t="str">
        <f>Homes[[#This Row],[bedrooms]] &amp; " bd | " &amp; TEXT(Homes[[#This Row],[bathrooms]],"0.##") &amp; " ba"</f>
        <v>5 bd | 3.5 ba</v>
      </c>
      <c r="I2225" s="4">
        <v>3690</v>
      </c>
      <c r="J2225" s="1">
        <f>IFERROR(Homes[[#This Row],[price]]/Homes[[#This Row],[sqft_living]]," ")</f>
        <v>118.56368563685636</v>
      </c>
      <c r="K2225" s="4">
        <f>IFERROR(Homes[[#This Row],[sqft_lot]]/43560," ")</f>
        <v>0.27382920110192838</v>
      </c>
      <c r="L2225" t="str">
        <f>IF(Homes[[#This Row],[waterfront]]=1, "Yes","No")</f>
        <v>No</v>
      </c>
      <c r="M2225" s="4" t="str">
        <f>IF(Homes[[#This Row],[sqft_basement]]&gt;0, "Yes","No")</f>
        <v>Yes</v>
      </c>
      <c r="N2225" t="str">
        <f>CHOOSE(Homes[[#This Row],[view]]+1, "None","Fair","Good","Great","Excellent")</f>
        <v>None</v>
      </c>
      <c r="O2225" t="str">
        <f>CHOOSE(Homes[[#This Row],[condition]], "Poor","Fair","Average","Good","Excellent")</f>
        <v>Average</v>
      </c>
      <c r="P2225">
        <f ca="1">YEAR(TODAY())-Homes[[#This Row],[yr_built]]</f>
        <v>19</v>
      </c>
      <c r="Q2225">
        <v>0</v>
      </c>
      <c r="R2225">
        <f ca="1">IF(Homes[[#This Row],[yr_renovated]]&gt;0, YEAR(TODAY())-Homes[[#This Row],[yr_renovated]], YEAR(TODAY())-Homes[[#This Row],[yr_built]])</f>
        <v>19</v>
      </c>
      <c r="S2225">
        <v>2</v>
      </c>
      <c r="T2225" s="2">
        <v>41802</v>
      </c>
      <c r="U2225" s="3">
        <v>3.5</v>
      </c>
      <c r="V2225" s="4">
        <f>IFERROR(Homes[[#This Row],[sqft_above]]+Homes[[#This Row],[sqft_basement]]," ")</f>
        <v>3690</v>
      </c>
      <c r="W2225" s="4">
        <v>11928</v>
      </c>
      <c r="X2225">
        <v>0</v>
      </c>
      <c r="Y2225">
        <v>0</v>
      </c>
      <c r="Z2225">
        <v>3</v>
      </c>
      <c r="AA2225" s="4">
        <v>2540</v>
      </c>
      <c r="AB2225" s="4">
        <v>1150</v>
      </c>
      <c r="AC2225">
        <v>2006</v>
      </c>
      <c r="AD2225" t="s">
        <v>2350</v>
      </c>
      <c r="AE2225" t="s">
        <v>102</v>
      </c>
      <c r="AF2225" t="s">
        <v>266</v>
      </c>
    </row>
    <row r="2226" spans="1:32">
      <c r="A2226" t="str">
        <f>PROPER(TRIM(Homes[[#This Row],[street]]))</f>
        <v>309 Nw 89Th St</v>
      </c>
      <c r="B2226" t="str">
        <f>PROPER(TRIM(Homes[[#This Row],[city]]))</f>
        <v>Seattle</v>
      </c>
      <c r="C2226" t="str">
        <f>_xlfn.TEXTBEFORE(Homes[[#This Row],[statezip]]," ")</f>
        <v>WA</v>
      </c>
      <c r="D2226" s="6" t="str">
        <f>_xlfn.TEXTAFTER(Homes[[#This Row],[statezip]]," ")</f>
        <v>98117</v>
      </c>
      <c r="E2226" s="1">
        <v>437500</v>
      </c>
      <c r="F2226">
        <v>3</v>
      </c>
      <c r="G2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26" s="3" t="str">
        <f>Homes[[#This Row],[bedrooms]] &amp; " bd | " &amp; TEXT(Homes[[#This Row],[bathrooms]],"0.##") &amp; " ba"</f>
        <v>3 bd | 2. ba</v>
      </c>
      <c r="I2226" s="4">
        <v>1490</v>
      </c>
      <c r="J2226" s="1">
        <f>IFERROR(Homes[[#This Row],[price]]/Homes[[#This Row],[sqft_living]]," ")</f>
        <v>293.62416107382552</v>
      </c>
      <c r="K2226" s="4">
        <f>IFERROR(Homes[[#This Row],[sqft_lot]]/43560," ")</f>
        <v>0.11019283746556474</v>
      </c>
      <c r="L2226" t="str">
        <f>IF(Homes[[#This Row],[waterfront]]=1, "Yes","No")</f>
        <v>No</v>
      </c>
      <c r="M2226" s="4" t="str">
        <f>IF(Homes[[#This Row],[sqft_basement]]&gt;0, "Yes","No")</f>
        <v>No</v>
      </c>
      <c r="N2226" t="str">
        <f>CHOOSE(Homes[[#This Row],[view]]+1, "None","Fair","Good","Great","Excellent")</f>
        <v>None</v>
      </c>
      <c r="O2226" t="str">
        <f>CHOOSE(Homes[[#This Row],[condition]], "Poor","Fair","Average","Good","Excellent")</f>
        <v>Excellent</v>
      </c>
      <c r="P2226">
        <f ca="1">YEAR(TODAY())-Homes[[#This Row],[yr_built]]</f>
        <v>77</v>
      </c>
      <c r="Q2226">
        <v>1985</v>
      </c>
      <c r="R2226">
        <f ca="1">IF(Homes[[#This Row],[yr_renovated]]&gt;0, YEAR(TODAY())-Homes[[#This Row],[yr_renovated]], YEAR(TODAY())-Homes[[#This Row],[yr_built]])</f>
        <v>40</v>
      </c>
      <c r="S2226">
        <v>2</v>
      </c>
      <c r="T2226" s="2">
        <v>41827</v>
      </c>
      <c r="U2226" s="3">
        <v>2</v>
      </c>
      <c r="V2226" s="4">
        <f>IFERROR(Homes[[#This Row],[sqft_above]]+Homes[[#This Row],[sqft_basement]]," ")</f>
        <v>1490</v>
      </c>
      <c r="W2226" s="4">
        <v>4800</v>
      </c>
      <c r="X2226">
        <v>0</v>
      </c>
      <c r="Y2226">
        <v>0</v>
      </c>
      <c r="Z2226">
        <v>5</v>
      </c>
      <c r="AA2226" s="4">
        <v>1490</v>
      </c>
      <c r="AB2226" s="4">
        <v>0</v>
      </c>
      <c r="AC2226">
        <v>1948</v>
      </c>
      <c r="AD2226" t="s">
        <v>2351</v>
      </c>
      <c r="AE2226" t="s">
        <v>49</v>
      </c>
      <c r="AF2226" t="s">
        <v>204</v>
      </c>
    </row>
    <row r="2227" spans="1:32">
      <c r="A2227" t="str">
        <f>PROPER(TRIM(Homes[[#This Row],[street]]))</f>
        <v>23047 Ne 130Th St</v>
      </c>
      <c r="B2227" t="str">
        <f>PROPER(TRIM(Homes[[#This Row],[city]]))</f>
        <v>Redmond</v>
      </c>
      <c r="C2227" t="str">
        <f>_xlfn.TEXTBEFORE(Homes[[#This Row],[statezip]]," ")</f>
        <v>WA</v>
      </c>
      <c r="D2227" s="6" t="str">
        <f>_xlfn.TEXTAFTER(Homes[[#This Row],[statezip]]," ")</f>
        <v>98053</v>
      </c>
      <c r="E2227" s="1">
        <v>437000</v>
      </c>
      <c r="F2227">
        <v>2</v>
      </c>
      <c r="G2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27" s="3" t="str">
        <f>Homes[[#This Row],[bedrooms]] &amp; " bd | " &amp; TEXT(Homes[[#This Row],[bathrooms]],"0.##") &amp; " ba"</f>
        <v>2 bd | 1.75 ba</v>
      </c>
      <c r="I2227" s="4">
        <v>1440</v>
      </c>
      <c r="J2227" s="1">
        <f>IFERROR(Homes[[#This Row],[price]]/Homes[[#This Row],[sqft_living]]," ")</f>
        <v>303.47222222222223</v>
      </c>
      <c r="K2227" s="4">
        <f>IFERROR(Homes[[#This Row],[sqft_lot]]/43560," ")</f>
        <v>9.6992653810835633E-2</v>
      </c>
      <c r="L2227" t="str">
        <f>IF(Homes[[#This Row],[waterfront]]=1, "Yes","No")</f>
        <v>No</v>
      </c>
      <c r="M2227" s="4" t="str">
        <f>IF(Homes[[#This Row],[sqft_basement]]&gt;0, "Yes","No")</f>
        <v>No</v>
      </c>
      <c r="N2227" t="str">
        <f>CHOOSE(Homes[[#This Row],[view]]+1, "None","Fair","Good","Great","Excellent")</f>
        <v>None</v>
      </c>
      <c r="O2227" t="str">
        <f>CHOOSE(Homes[[#This Row],[condition]], "Poor","Fair","Average","Good","Excellent")</f>
        <v>Average</v>
      </c>
      <c r="P2227">
        <f ca="1">YEAR(TODAY())-Homes[[#This Row],[yr_built]]</f>
        <v>20</v>
      </c>
      <c r="Q2227">
        <v>0</v>
      </c>
      <c r="R2227">
        <f ca="1">IF(Homes[[#This Row],[yr_renovated]]&gt;0, YEAR(TODAY())-Homes[[#This Row],[yr_renovated]], YEAR(TODAY())-Homes[[#This Row],[yr_built]])</f>
        <v>20</v>
      </c>
      <c r="S2227">
        <v>1</v>
      </c>
      <c r="T2227" s="2">
        <v>41809</v>
      </c>
      <c r="U2227" s="3">
        <v>1.75</v>
      </c>
      <c r="V2227" s="4">
        <f>IFERROR(Homes[[#This Row],[sqft_above]]+Homes[[#This Row],[sqft_basement]]," ")</f>
        <v>1440</v>
      </c>
      <c r="W2227" s="4">
        <v>4225</v>
      </c>
      <c r="X2227">
        <v>0</v>
      </c>
      <c r="Y2227">
        <v>0</v>
      </c>
      <c r="Z2227">
        <v>3</v>
      </c>
      <c r="AA2227" s="4">
        <v>1440</v>
      </c>
      <c r="AB2227" s="4">
        <v>0</v>
      </c>
      <c r="AC2227">
        <v>2005</v>
      </c>
      <c r="AD2227" t="s">
        <v>2352</v>
      </c>
      <c r="AE2227" t="s">
        <v>137</v>
      </c>
      <c r="AF2227" t="s">
        <v>208</v>
      </c>
    </row>
    <row r="2228" spans="1:32">
      <c r="A2228" t="str">
        <f>PROPER(TRIM(Homes[[#This Row],[street]]))</f>
        <v>8619 169Th Ct Ne</v>
      </c>
      <c r="B2228" t="str">
        <f>PROPER(TRIM(Homes[[#This Row],[city]]))</f>
        <v>Redmond</v>
      </c>
      <c r="C2228" t="str">
        <f>_xlfn.TEXTBEFORE(Homes[[#This Row],[statezip]]," ")</f>
        <v>WA</v>
      </c>
      <c r="D2228" s="6" t="str">
        <f>_xlfn.TEXTAFTER(Homes[[#This Row],[statezip]]," ")</f>
        <v>98052</v>
      </c>
      <c r="E2228" s="1">
        <v>437000</v>
      </c>
      <c r="F2228">
        <v>4</v>
      </c>
      <c r="G2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28" s="3" t="str">
        <f>Homes[[#This Row],[bedrooms]] &amp; " bd | " &amp; TEXT(Homes[[#This Row],[bathrooms]],"0.##") &amp; " ba"</f>
        <v>4 bd | 2.5 ba</v>
      </c>
      <c r="I2228" s="4">
        <v>1890</v>
      </c>
      <c r="J2228" s="1">
        <f>IFERROR(Homes[[#This Row],[price]]/Homes[[#This Row],[sqft_living]]," ")</f>
        <v>231.21693121693121</v>
      </c>
      <c r="K2228" s="4">
        <f>IFERROR(Homes[[#This Row],[sqft_lot]]/43560," ")</f>
        <v>0.19524793388429751</v>
      </c>
      <c r="L2228" t="str">
        <f>IF(Homes[[#This Row],[waterfront]]=1, "Yes","No")</f>
        <v>No</v>
      </c>
      <c r="M2228" s="4" t="str">
        <f>IF(Homes[[#This Row],[sqft_basement]]&gt;0, "Yes","No")</f>
        <v>Yes</v>
      </c>
      <c r="N2228" t="str">
        <f>CHOOSE(Homes[[#This Row],[view]]+1, "None","Fair","Good","Great","Excellent")</f>
        <v>None</v>
      </c>
      <c r="O2228" t="str">
        <f>CHOOSE(Homes[[#This Row],[condition]], "Poor","Fair","Average","Good","Excellent")</f>
        <v>Average</v>
      </c>
      <c r="P2228">
        <f ca="1">YEAR(TODAY())-Homes[[#This Row],[yr_built]]</f>
        <v>45</v>
      </c>
      <c r="Q2228">
        <v>0</v>
      </c>
      <c r="R2228">
        <f ca="1">IF(Homes[[#This Row],[yr_renovated]]&gt;0, YEAR(TODAY())-Homes[[#This Row],[yr_renovated]], YEAR(TODAY())-Homes[[#This Row],[yr_built]])</f>
        <v>45</v>
      </c>
      <c r="S2228">
        <v>1</v>
      </c>
      <c r="T2228" s="2">
        <v>41814</v>
      </c>
      <c r="U2228" s="3">
        <v>2.5</v>
      </c>
      <c r="V2228" s="4">
        <f>IFERROR(Homes[[#This Row],[sqft_above]]+Homes[[#This Row],[sqft_basement]]," ")</f>
        <v>1890</v>
      </c>
      <c r="W2228" s="4">
        <v>8505</v>
      </c>
      <c r="X2228">
        <v>0</v>
      </c>
      <c r="Y2228">
        <v>0</v>
      </c>
      <c r="Z2228">
        <v>3</v>
      </c>
      <c r="AA2228" s="4">
        <v>1290</v>
      </c>
      <c r="AB2228" s="4">
        <v>600</v>
      </c>
      <c r="AC2228">
        <v>1980</v>
      </c>
      <c r="AD2228" t="s">
        <v>2353</v>
      </c>
      <c r="AE2228" t="s">
        <v>137</v>
      </c>
      <c r="AF2228" t="s">
        <v>138</v>
      </c>
    </row>
    <row r="2229" spans="1:32">
      <c r="A2229" t="str">
        <f>PROPER(TRIM(Homes[[#This Row],[street]]))</f>
        <v>808 Hoquiam Ave Ne</v>
      </c>
      <c r="B2229" t="str">
        <f>PROPER(TRIM(Homes[[#This Row],[city]]))</f>
        <v>Renton</v>
      </c>
      <c r="C2229" t="str">
        <f>_xlfn.TEXTBEFORE(Homes[[#This Row],[statezip]]," ")</f>
        <v>WA</v>
      </c>
      <c r="D2229" s="6" t="str">
        <f>_xlfn.TEXTAFTER(Homes[[#This Row],[statezip]]," ")</f>
        <v>98059</v>
      </c>
      <c r="E2229" s="1">
        <v>437000</v>
      </c>
      <c r="F2229">
        <v>3</v>
      </c>
      <c r="G2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29" s="3" t="str">
        <f>Homes[[#This Row],[bedrooms]] &amp; " bd | " &amp; TEXT(Homes[[#This Row],[bathrooms]],"0.##") &amp; " ba"</f>
        <v>3 bd | 2.75 ba</v>
      </c>
      <c r="I2229" s="4">
        <v>2580</v>
      </c>
      <c r="J2229" s="1">
        <f>IFERROR(Homes[[#This Row],[price]]/Homes[[#This Row],[sqft_living]]," ")</f>
        <v>169.37984496124031</v>
      </c>
      <c r="K2229" s="4">
        <f>IFERROR(Homes[[#This Row],[sqft_lot]]/43560," ")</f>
        <v>0.11937557392102846</v>
      </c>
      <c r="L2229" t="str">
        <f>IF(Homes[[#This Row],[waterfront]]=1, "Yes","No")</f>
        <v>No</v>
      </c>
      <c r="M2229" s="4" t="str">
        <f>IF(Homes[[#This Row],[sqft_basement]]&gt;0, "Yes","No")</f>
        <v>No</v>
      </c>
      <c r="N2229" t="str">
        <f>CHOOSE(Homes[[#This Row],[view]]+1, "None","Fair","Good","Great","Excellent")</f>
        <v>None</v>
      </c>
      <c r="O2229" t="str">
        <f>CHOOSE(Homes[[#This Row],[condition]], "Poor","Fair","Average","Good","Excellent")</f>
        <v>Average</v>
      </c>
      <c r="P2229">
        <f ca="1">YEAR(TODAY())-Homes[[#This Row],[yr_built]]</f>
        <v>17</v>
      </c>
      <c r="Q2229">
        <v>0</v>
      </c>
      <c r="R2229">
        <f ca="1">IF(Homes[[#This Row],[yr_renovated]]&gt;0, YEAR(TODAY())-Homes[[#This Row],[yr_renovated]], YEAR(TODAY())-Homes[[#This Row],[yr_built]])</f>
        <v>17</v>
      </c>
      <c r="S2229">
        <v>2</v>
      </c>
      <c r="T2229" s="2">
        <v>41773</v>
      </c>
      <c r="U2229" s="3">
        <v>2.75</v>
      </c>
      <c r="V2229" s="4">
        <f>IFERROR(Homes[[#This Row],[sqft_above]]+Homes[[#This Row],[sqft_basement]]," ")</f>
        <v>2580</v>
      </c>
      <c r="W2229" s="4">
        <v>5200</v>
      </c>
      <c r="X2229">
        <v>0</v>
      </c>
      <c r="Y2229">
        <v>0</v>
      </c>
      <c r="Z2229">
        <v>3</v>
      </c>
      <c r="AA2229" s="4">
        <v>2580</v>
      </c>
      <c r="AB2229" s="4">
        <v>0</v>
      </c>
      <c r="AC2229">
        <v>2008</v>
      </c>
      <c r="AD2229" t="s">
        <v>2354</v>
      </c>
      <c r="AE2229" t="s">
        <v>319</v>
      </c>
      <c r="AF2229" t="s">
        <v>282</v>
      </c>
    </row>
    <row r="2230" spans="1:32">
      <c r="A2230" t="str">
        <f>PROPER(TRIM(Homes[[#This Row],[street]]))</f>
        <v>9702 12Th Ave Nw</v>
      </c>
      <c r="B2230" t="str">
        <f>PROPER(TRIM(Homes[[#This Row],[city]]))</f>
        <v>Seattle</v>
      </c>
      <c r="C2230" t="str">
        <f>_xlfn.TEXTBEFORE(Homes[[#This Row],[statezip]]," ")</f>
        <v>WA</v>
      </c>
      <c r="D2230" s="6" t="str">
        <f>_xlfn.TEXTAFTER(Homes[[#This Row],[statezip]]," ")</f>
        <v>98117</v>
      </c>
      <c r="E2230" s="1">
        <v>437000</v>
      </c>
      <c r="F2230">
        <v>2</v>
      </c>
      <c r="G2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30" s="3" t="str">
        <f>Homes[[#This Row],[bedrooms]] &amp; " bd | " &amp; TEXT(Homes[[#This Row],[bathrooms]],"0.##") &amp; " ba"</f>
        <v>2 bd | 1.75 ba</v>
      </c>
      <c r="I2230" s="4">
        <v>1500</v>
      </c>
      <c r="J2230" s="1">
        <f>IFERROR(Homes[[#This Row],[price]]/Homes[[#This Row],[sqft_living]]," ")</f>
        <v>291.33333333333331</v>
      </c>
      <c r="K2230" s="4">
        <f>IFERROR(Homes[[#This Row],[sqft_lot]]/43560," ")</f>
        <v>0.15610651974288339</v>
      </c>
      <c r="L2230" t="str">
        <f>IF(Homes[[#This Row],[waterfront]]=1, "Yes","No")</f>
        <v>No</v>
      </c>
      <c r="M2230" s="4" t="str">
        <f>IF(Homes[[#This Row],[sqft_basement]]&gt;0, "Yes","No")</f>
        <v>Yes</v>
      </c>
      <c r="N2230" t="str">
        <f>CHOOSE(Homes[[#This Row],[view]]+1, "None","Fair","Good","Great","Excellent")</f>
        <v>None</v>
      </c>
      <c r="O2230" t="str">
        <f>CHOOSE(Homes[[#This Row],[condition]], "Poor","Fair","Average","Good","Excellent")</f>
        <v>Good</v>
      </c>
      <c r="P2230">
        <f ca="1">YEAR(TODAY())-Homes[[#This Row],[yr_built]]</f>
        <v>83</v>
      </c>
      <c r="Q2230">
        <v>1982</v>
      </c>
      <c r="R2230">
        <f ca="1">IF(Homes[[#This Row],[yr_renovated]]&gt;0, YEAR(TODAY())-Homes[[#This Row],[yr_renovated]], YEAR(TODAY())-Homes[[#This Row],[yr_built]])</f>
        <v>43</v>
      </c>
      <c r="S2230">
        <v>1</v>
      </c>
      <c r="T2230" s="2">
        <v>41794</v>
      </c>
      <c r="U2230" s="3">
        <v>1.75</v>
      </c>
      <c r="V2230" s="4">
        <f>IFERROR(Homes[[#This Row],[sqft_above]]+Homes[[#This Row],[sqft_basement]]," ")</f>
        <v>1500</v>
      </c>
      <c r="W2230" s="4">
        <v>6800</v>
      </c>
      <c r="X2230">
        <v>0</v>
      </c>
      <c r="Y2230">
        <v>0</v>
      </c>
      <c r="Z2230">
        <v>4</v>
      </c>
      <c r="AA2230" s="4">
        <v>910</v>
      </c>
      <c r="AB2230" s="4">
        <v>590</v>
      </c>
      <c r="AC2230">
        <v>1942</v>
      </c>
      <c r="AD2230" t="s">
        <v>2355</v>
      </c>
      <c r="AE2230" t="s">
        <v>49</v>
      </c>
      <c r="AF2230" t="s">
        <v>204</v>
      </c>
    </row>
    <row r="2231" spans="1:32">
      <c r="A2231" t="str">
        <f>PROPER(TRIM(Homes[[#This Row],[street]]))</f>
        <v>16633 Westside Hwy Sw</v>
      </c>
      <c r="B2231" t="str">
        <f>PROPER(TRIM(Homes[[#This Row],[city]]))</f>
        <v>Vashon</v>
      </c>
      <c r="C2231" t="str">
        <f>_xlfn.TEXTBEFORE(Homes[[#This Row],[statezip]]," ")</f>
        <v>WA</v>
      </c>
      <c r="D2231" s="6" t="str">
        <f>_xlfn.TEXTAFTER(Homes[[#This Row],[statezip]]," ")</f>
        <v>98070</v>
      </c>
      <c r="E2231" s="1">
        <v>437000</v>
      </c>
      <c r="F2231">
        <v>5</v>
      </c>
      <c r="G2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31" s="3" t="str">
        <f>Homes[[#This Row],[bedrooms]] &amp; " bd | " &amp; TEXT(Homes[[#This Row],[bathrooms]],"0.##") &amp; " ba"</f>
        <v>5 bd | 2. ba</v>
      </c>
      <c r="I2231" s="4">
        <v>2120</v>
      </c>
      <c r="J2231" s="1">
        <f>IFERROR(Homes[[#This Row],[price]]/Homes[[#This Row],[sqft_living]]," ")</f>
        <v>206.1320754716981</v>
      </c>
      <c r="K2231" s="4">
        <f>IFERROR(Homes[[#This Row],[sqft_lot]]/43560," ")</f>
        <v>3.1580578512396693</v>
      </c>
      <c r="L2231" t="str">
        <f>IF(Homes[[#This Row],[waterfront]]=1, "Yes","No")</f>
        <v>No</v>
      </c>
      <c r="M2231" s="4" t="str">
        <f>IF(Homes[[#This Row],[sqft_basement]]&gt;0, "Yes","No")</f>
        <v>No</v>
      </c>
      <c r="N2231" t="str">
        <f>CHOOSE(Homes[[#This Row],[view]]+1, "None","Fair","Good","Great","Excellent")</f>
        <v>None</v>
      </c>
      <c r="O2231" t="str">
        <f>CHOOSE(Homes[[#This Row],[condition]], "Poor","Fair","Average","Good","Excellent")</f>
        <v>Average</v>
      </c>
      <c r="P2231">
        <f ca="1">YEAR(TODAY())-Homes[[#This Row],[yr_built]]</f>
        <v>112</v>
      </c>
      <c r="Q2231">
        <v>1983</v>
      </c>
      <c r="R2231">
        <f ca="1">IF(Homes[[#This Row],[yr_renovated]]&gt;0, YEAR(TODAY())-Homes[[#This Row],[yr_renovated]], YEAR(TODAY())-Homes[[#This Row],[yr_built]])</f>
        <v>42</v>
      </c>
      <c r="S2231">
        <v>1.5</v>
      </c>
      <c r="T2231" s="2">
        <v>41793</v>
      </c>
      <c r="U2231" s="3">
        <v>2</v>
      </c>
      <c r="V2231" s="4">
        <f>IFERROR(Homes[[#This Row],[sqft_above]]+Homes[[#This Row],[sqft_basement]]," ")</f>
        <v>2120</v>
      </c>
      <c r="W2231" s="4">
        <v>137565</v>
      </c>
      <c r="X2231">
        <v>0</v>
      </c>
      <c r="Y2231">
        <v>0</v>
      </c>
      <c r="Z2231">
        <v>3</v>
      </c>
      <c r="AA2231" s="4">
        <v>2120</v>
      </c>
      <c r="AB2231" s="4">
        <v>0</v>
      </c>
      <c r="AC2231">
        <v>1913</v>
      </c>
      <c r="AD2231" t="s">
        <v>2356</v>
      </c>
      <c r="AE2231" t="s">
        <v>619</v>
      </c>
      <c r="AF2231" t="s">
        <v>620</v>
      </c>
    </row>
    <row r="2232" spans="1:32">
      <c r="A2232" t="str">
        <f>PROPER(TRIM(Homes[[#This Row],[street]]))</f>
        <v>16527 191St Pl Ne</v>
      </c>
      <c r="B2232" t="str">
        <f>PROPER(TRIM(Homes[[#This Row],[city]]))</f>
        <v>Woodinville</v>
      </c>
      <c r="C2232" t="str">
        <f>_xlfn.TEXTBEFORE(Homes[[#This Row],[statezip]]," ")</f>
        <v>WA</v>
      </c>
      <c r="D2232" s="6" t="str">
        <f>_xlfn.TEXTAFTER(Homes[[#This Row],[statezip]]," ")</f>
        <v>98072</v>
      </c>
      <c r="E2232" s="1">
        <v>437000</v>
      </c>
      <c r="F2232">
        <v>3</v>
      </c>
      <c r="G2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32" s="3" t="str">
        <f>Homes[[#This Row],[bedrooms]] &amp; " bd | " &amp; TEXT(Homes[[#This Row],[bathrooms]],"0.##") &amp; " ba"</f>
        <v>3 bd | 1.75 ba</v>
      </c>
      <c r="I2232" s="4">
        <v>2220</v>
      </c>
      <c r="J2232" s="1">
        <f>IFERROR(Homes[[#This Row],[price]]/Homes[[#This Row],[sqft_living]]," ")</f>
        <v>196.84684684684686</v>
      </c>
      <c r="K2232" s="4">
        <f>IFERROR(Homes[[#This Row],[sqft_lot]]/43560," ")</f>
        <v>0.40330578512396692</v>
      </c>
      <c r="L2232" t="str">
        <f>IF(Homes[[#This Row],[waterfront]]=1, "Yes","No")</f>
        <v>No</v>
      </c>
      <c r="M2232" s="4" t="str">
        <f>IF(Homes[[#This Row],[sqft_basement]]&gt;0, "Yes","No")</f>
        <v>No</v>
      </c>
      <c r="N2232" t="str">
        <f>CHOOSE(Homes[[#This Row],[view]]+1, "None","Fair","Good","Great","Excellent")</f>
        <v>None</v>
      </c>
      <c r="O2232" t="str">
        <f>CHOOSE(Homes[[#This Row],[condition]], "Poor","Fair","Average","Good","Excellent")</f>
        <v>Good</v>
      </c>
      <c r="P2232">
        <f ca="1">YEAR(TODAY())-Homes[[#This Row],[yr_built]]</f>
        <v>58</v>
      </c>
      <c r="Q2232">
        <v>0</v>
      </c>
      <c r="R2232">
        <f ca="1">IF(Homes[[#This Row],[yr_renovated]]&gt;0, YEAR(TODAY())-Homes[[#This Row],[yr_renovated]], YEAR(TODAY())-Homes[[#This Row],[yr_built]])</f>
        <v>58</v>
      </c>
      <c r="S2232">
        <v>1</v>
      </c>
      <c r="T2232" s="2">
        <v>41827</v>
      </c>
      <c r="U2232" s="3">
        <v>1.75</v>
      </c>
      <c r="V2232" s="4">
        <f>IFERROR(Homes[[#This Row],[sqft_above]]+Homes[[#This Row],[sqft_basement]]," ")</f>
        <v>2220</v>
      </c>
      <c r="W2232" s="4">
        <v>17568</v>
      </c>
      <c r="X2232">
        <v>0</v>
      </c>
      <c r="Y2232">
        <v>0</v>
      </c>
      <c r="Z2232">
        <v>4</v>
      </c>
      <c r="AA2232" s="4">
        <v>2220</v>
      </c>
      <c r="AB2232" s="4">
        <v>0</v>
      </c>
      <c r="AC2232">
        <v>1967</v>
      </c>
      <c r="AD2232" t="s">
        <v>2357</v>
      </c>
      <c r="AE2232" t="s">
        <v>120</v>
      </c>
      <c r="AF2232" t="s">
        <v>275</v>
      </c>
    </row>
    <row r="2233" spans="1:32">
      <c r="A2233" t="str">
        <f>PROPER(TRIM(Homes[[#This Row],[street]]))</f>
        <v>16021-16299 Waynita Way Ne</v>
      </c>
      <c r="B2233" t="str">
        <f>PROPER(TRIM(Homes[[#This Row],[city]]))</f>
        <v>Bothell</v>
      </c>
      <c r="C2233" t="str">
        <f>_xlfn.TEXTBEFORE(Homes[[#This Row],[statezip]]," ")</f>
        <v>WA</v>
      </c>
      <c r="D2233" s="6" t="str">
        <f>_xlfn.TEXTAFTER(Homes[[#This Row],[statezip]]," ")</f>
        <v>98011</v>
      </c>
      <c r="E2233" s="1">
        <v>436500</v>
      </c>
      <c r="F2233">
        <v>5</v>
      </c>
      <c r="G2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33" s="3" t="str">
        <f>Homes[[#This Row],[bedrooms]] &amp; " bd | " &amp; TEXT(Homes[[#This Row],[bathrooms]],"0.##") &amp; " ba"</f>
        <v>5 bd | 3. ba</v>
      </c>
      <c r="I2233" s="4">
        <v>3110</v>
      </c>
      <c r="J2233" s="1">
        <f>IFERROR(Homes[[#This Row],[price]]/Homes[[#This Row],[sqft_living]]," ")</f>
        <v>140.35369774919613</v>
      </c>
      <c r="K2233" s="4">
        <f>IFERROR(Homes[[#This Row],[sqft_lot]]/43560," ")</f>
        <v>0.28533057851239668</v>
      </c>
      <c r="L2233" t="str">
        <f>IF(Homes[[#This Row],[waterfront]]=1, "Yes","No")</f>
        <v>No</v>
      </c>
      <c r="M2233" s="4" t="str">
        <f>IF(Homes[[#This Row],[sqft_basement]]&gt;0, "Yes","No")</f>
        <v>Yes</v>
      </c>
      <c r="N2233" t="str">
        <f>CHOOSE(Homes[[#This Row],[view]]+1, "None","Fair","Good","Great","Excellent")</f>
        <v>None</v>
      </c>
      <c r="O2233" t="str">
        <f>CHOOSE(Homes[[#This Row],[condition]], "Poor","Fair","Average","Good","Excellent")</f>
        <v>Average</v>
      </c>
      <c r="P2233">
        <f ca="1">YEAR(TODAY())-Homes[[#This Row],[yr_built]]</f>
        <v>48</v>
      </c>
      <c r="Q2233">
        <v>2004</v>
      </c>
      <c r="R2233">
        <f ca="1">IF(Homes[[#This Row],[yr_renovated]]&gt;0, YEAR(TODAY())-Homes[[#This Row],[yr_renovated]], YEAR(TODAY())-Homes[[#This Row],[yr_built]])</f>
        <v>21</v>
      </c>
      <c r="S2233">
        <v>1</v>
      </c>
      <c r="T2233" s="2">
        <v>41810</v>
      </c>
      <c r="U2233" s="3">
        <v>3</v>
      </c>
      <c r="V2233" s="4">
        <f>IFERROR(Homes[[#This Row],[sqft_above]]+Homes[[#This Row],[sqft_basement]]," ")</f>
        <v>3110</v>
      </c>
      <c r="W2233" s="4">
        <v>12429</v>
      </c>
      <c r="X2233">
        <v>0</v>
      </c>
      <c r="Y2233">
        <v>0</v>
      </c>
      <c r="Z2233">
        <v>3</v>
      </c>
      <c r="AA2233" s="4">
        <v>1790</v>
      </c>
      <c r="AB2233" s="4">
        <v>1320</v>
      </c>
      <c r="AC2233">
        <v>1977</v>
      </c>
      <c r="AD2233" t="s">
        <v>2358</v>
      </c>
      <c r="AE2233" t="s">
        <v>841</v>
      </c>
      <c r="AF2233" t="s">
        <v>842</v>
      </c>
    </row>
    <row r="2234" spans="1:32">
      <c r="A2234" t="str">
        <f>PROPER(TRIM(Homes[[#This Row],[street]]))</f>
        <v>133Rd Ave Se</v>
      </c>
      <c r="B2234" t="str">
        <f>PROPER(TRIM(Homes[[#This Row],[city]]))</f>
        <v>Renton</v>
      </c>
      <c r="C2234" t="str">
        <f>_xlfn.TEXTBEFORE(Homes[[#This Row],[statezip]]," ")</f>
        <v>WA</v>
      </c>
      <c r="D2234" s="6" t="str">
        <f>_xlfn.TEXTAFTER(Homes[[#This Row],[statezip]]," ")</f>
        <v>98058</v>
      </c>
      <c r="E2234" s="1">
        <v>436500</v>
      </c>
      <c r="F2234">
        <v>4</v>
      </c>
      <c r="G2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34" s="3" t="str">
        <f>Homes[[#This Row],[bedrooms]] &amp; " bd | " &amp; TEXT(Homes[[#This Row],[bathrooms]],"0.##") &amp; " ba"</f>
        <v>4 bd | 2.5 ba</v>
      </c>
      <c r="I2234" s="4">
        <v>2290</v>
      </c>
      <c r="J2234" s="1">
        <f>IFERROR(Homes[[#This Row],[price]]/Homes[[#This Row],[sqft_living]]," ")</f>
        <v>190.6113537117904</v>
      </c>
      <c r="K2234" s="4">
        <f>IFERROR(Homes[[#This Row],[sqft_lot]]/43560," ")</f>
        <v>0.25649678604224058</v>
      </c>
      <c r="L2234" t="str">
        <f>IF(Homes[[#This Row],[waterfront]]=1, "Yes","No")</f>
        <v>No</v>
      </c>
      <c r="M2234" s="4" t="str">
        <f>IF(Homes[[#This Row],[sqft_basement]]&gt;0, "Yes","No")</f>
        <v>No</v>
      </c>
      <c r="N2234" t="str">
        <f>CHOOSE(Homes[[#This Row],[view]]+1, "None","Fair","Good","Great","Excellent")</f>
        <v>None</v>
      </c>
      <c r="O2234" t="str">
        <f>CHOOSE(Homes[[#This Row],[condition]], "Poor","Fair","Average","Good","Excellent")</f>
        <v>Good</v>
      </c>
      <c r="P2234">
        <f ca="1">YEAR(TODAY())-Homes[[#This Row],[yr_built]]</f>
        <v>37</v>
      </c>
      <c r="Q2234">
        <v>0</v>
      </c>
      <c r="R2234">
        <f ca="1">IF(Homes[[#This Row],[yr_renovated]]&gt;0, YEAR(TODAY())-Homes[[#This Row],[yr_renovated]], YEAR(TODAY())-Homes[[#This Row],[yr_built]])</f>
        <v>37</v>
      </c>
      <c r="S2234">
        <v>2</v>
      </c>
      <c r="T2234" s="2">
        <v>41820</v>
      </c>
      <c r="U2234" s="3">
        <v>2.5</v>
      </c>
      <c r="V2234" s="4">
        <f>IFERROR(Homes[[#This Row],[sqft_above]]+Homes[[#This Row],[sqft_basement]]," ")</f>
        <v>2290</v>
      </c>
      <c r="W2234" s="4">
        <v>11173</v>
      </c>
      <c r="X2234">
        <v>0</v>
      </c>
      <c r="Y2234">
        <v>0</v>
      </c>
      <c r="Z2234">
        <v>4</v>
      </c>
      <c r="AA2234" s="4">
        <v>2290</v>
      </c>
      <c r="AB2234" s="4">
        <v>0</v>
      </c>
      <c r="AC2234">
        <v>1988</v>
      </c>
      <c r="AD2234" t="s">
        <v>2359</v>
      </c>
      <c r="AE2234" t="s">
        <v>319</v>
      </c>
      <c r="AF2234" t="s">
        <v>320</v>
      </c>
    </row>
    <row r="2235" spans="1:32">
      <c r="A2235" t="str">
        <f>PROPER(TRIM(Homes[[#This Row],[street]]))</f>
        <v>3028 Nw 68Th St</v>
      </c>
      <c r="B2235" t="str">
        <f>PROPER(TRIM(Homes[[#This Row],[city]]))</f>
        <v>Seattle</v>
      </c>
      <c r="C2235" t="str">
        <f>_xlfn.TEXTBEFORE(Homes[[#This Row],[statezip]]," ")</f>
        <v>WA</v>
      </c>
      <c r="D2235" s="6" t="str">
        <f>_xlfn.TEXTAFTER(Homes[[#This Row],[statezip]]," ")</f>
        <v>98117</v>
      </c>
      <c r="E2235" s="1">
        <v>436500</v>
      </c>
      <c r="F2235">
        <v>2</v>
      </c>
      <c r="G2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35" s="3" t="str">
        <f>Homes[[#This Row],[bedrooms]] &amp; " bd | " &amp; TEXT(Homes[[#This Row],[bathrooms]],"0.##") &amp; " ba"</f>
        <v>2 bd | 1. ba</v>
      </c>
      <c r="I2235" s="4">
        <v>1260</v>
      </c>
      <c r="J2235" s="1">
        <f>IFERROR(Homes[[#This Row],[price]]/Homes[[#This Row],[sqft_living]]," ")</f>
        <v>346.42857142857144</v>
      </c>
      <c r="K2235" s="4">
        <f>IFERROR(Homes[[#This Row],[sqft_lot]]/43560," ")</f>
        <v>0.1147842056932966</v>
      </c>
      <c r="L2235" t="str">
        <f>IF(Homes[[#This Row],[waterfront]]=1, "Yes","No")</f>
        <v>No</v>
      </c>
      <c r="M2235" s="4" t="str">
        <f>IF(Homes[[#This Row],[sqft_basement]]&gt;0, "Yes","No")</f>
        <v>Yes</v>
      </c>
      <c r="N2235" t="str">
        <f>CHOOSE(Homes[[#This Row],[view]]+1, "None","Fair","Good","Great","Excellent")</f>
        <v>None</v>
      </c>
      <c r="O2235" t="str">
        <f>CHOOSE(Homes[[#This Row],[condition]], "Poor","Fair","Average","Good","Excellent")</f>
        <v>Average</v>
      </c>
      <c r="P2235">
        <f ca="1">YEAR(TODAY())-Homes[[#This Row],[yr_built]]</f>
        <v>74</v>
      </c>
      <c r="Q2235">
        <v>1994</v>
      </c>
      <c r="R2235">
        <f ca="1">IF(Homes[[#This Row],[yr_renovated]]&gt;0, YEAR(TODAY())-Homes[[#This Row],[yr_renovated]], YEAR(TODAY())-Homes[[#This Row],[yr_built]])</f>
        <v>31</v>
      </c>
      <c r="S2235">
        <v>1</v>
      </c>
      <c r="T2235" s="2">
        <v>41788</v>
      </c>
      <c r="U2235" s="3">
        <v>1</v>
      </c>
      <c r="V2235" s="4">
        <f>IFERROR(Homes[[#This Row],[sqft_above]]+Homes[[#This Row],[sqft_basement]]," ")</f>
        <v>1260</v>
      </c>
      <c r="W2235" s="4">
        <v>5000</v>
      </c>
      <c r="X2235">
        <v>0</v>
      </c>
      <c r="Y2235">
        <v>0</v>
      </c>
      <c r="Z2235">
        <v>3</v>
      </c>
      <c r="AA2235" s="4">
        <v>1040</v>
      </c>
      <c r="AB2235" s="4">
        <v>220</v>
      </c>
      <c r="AC2235">
        <v>1951</v>
      </c>
      <c r="AD2235" t="s">
        <v>2360</v>
      </c>
      <c r="AE2235" t="s">
        <v>49</v>
      </c>
      <c r="AF2235" t="s">
        <v>204</v>
      </c>
    </row>
    <row r="2236" spans="1:32">
      <c r="A2236" t="str">
        <f>PROPER(TRIM(Homes[[#This Row],[street]]))</f>
        <v>1156 N 93Rd St</v>
      </c>
      <c r="B2236" t="str">
        <f>PROPER(TRIM(Homes[[#This Row],[city]]))</f>
        <v>Seattle</v>
      </c>
      <c r="C2236" t="str">
        <f>_xlfn.TEXTBEFORE(Homes[[#This Row],[statezip]]," ")</f>
        <v>WA</v>
      </c>
      <c r="D2236" s="6" t="str">
        <f>_xlfn.TEXTAFTER(Homes[[#This Row],[statezip]]," ")</f>
        <v>98103</v>
      </c>
      <c r="E2236" s="1">
        <v>436110</v>
      </c>
      <c r="F2236">
        <v>3</v>
      </c>
      <c r="G2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36" s="3" t="str">
        <f>Homes[[#This Row],[bedrooms]] &amp; " bd | " &amp; TEXT(Homes[[#This Row],[bathrooms]],"0.##") &amp; " ba"</f>
        <v>3 bd | 2.5 ba</v>
      </c>
      <c r="I2236" s="4">
        <v>1770</v>
      </c>
      <c r="J2236" s="1">
        <f>IFERROR(Homes[[#This Row],[price]]/Homes[[#This Row],[sqft_living]]," ")</f>
        <v>246.38983050847457</v>
      </c>
      <c r="K2236" s="4">
        <f>IFERROR(Homes[[#This Row],[sqft_lot]]/43560," ")</f>
        <v>2.835169880624426E-2</v>
      </c>
      <c r="L2236" t="str">
        <f>IF(Homes[[#This Row],[waterfront]]=1, "Yes","No")</f>
        <v>No</v>
      </c>
      <c r="M2236" s="4" t="str">
        <f>IF(Homes[[#This Row],[sqft_basement]]&gt;0, "Yes","No")</f>
        <v>Yes</v>
      </c>
      <c r="N2236" t="str">
        <f>CHOOSE(Homes[[#This Row],[view]]+1, "None","Fair","Good","Great","Excellent")</f>
        <v>None</v>
      </c>
      <c r="O2236" t="str">
        <f>CHOOSE(Homes[[#This Row],[condition]], "Poor","Fair","Average","Good","Excellent")</f>
        <v>Average</v>
      </c>
      <c r="P2236">
        <f ca="1">YEAR(TODAY())-Homes[[#This Row],[yr_built]]</f>
        <v>18</v>
      </c>
      <c r="Q2236">
        <v>0</v>
      </c>
      <c r="R2236">
        <f ca="1">IF(Homes[[#This Row],[yr_renovated]]&gt;0, YEAR(TODAY())-Homes[[#This Row],[yr_renovated]], YEAR(TODAY())-Homes[[#This Row],[yr_built]])</f>
        <v>18</v>
      </c>
      <c r="S2236">
        <v>3</v>
      </c>
      <c r="T2236" s="2">
        <v>41761</v>
      </c>
      <c r="U2236" s="3">
        <v>2.5</v>
      </c>
      <c r="V2236" s="4">
        <f>IFERROR(Homes[[#This Row],[sqft_above]]+Homes[[#This Row],[sqft_basement]]," ")</f>
        <v>1770</v>
      </c>
      <c r="W2236" s="4">
        <v>1235</v>
      </c>
      <c r="X2236">
        <v>0</v>
      </c>
      <c r="Y2236">
        <v>0</v>
      </c>
      <c r="Z2236">
        <v>3</v>
      </c>
      <c r="AA2236" s="4">
        <v>1600</v>
      </c>
      <c r="AB2236" s="4">
        <v>170</v>
      </c>
      <c r="AC2236">
        <v>2007</v>
      </c>
      <c r="AD2236" t="s">
        <v>2361</v>
      </c>
      <c r="AE2236" t="s">
        <v>49</v>
      </c>
      <c r="AF2236" t="s">
        <v>172</v>
      </c>
    </row>
    <row r="2237" spans="1:32">
      <c r="A2237" t="str">
        <f>PROPER(TRIM(Homes[[#This Row],[street]]))</f>
        <v>1524 30Th Ave</v>
      </c>
      <c r="B2237" t="str">
        <f>PROPER(TRIM(Homes[[#This Row],[city]]))</f>
        <v>Seattle</v>
      </c>
      <c r="C2237" t="str">
        <f>_xlfn.TEXTBEFORE(Homes[[#This Row],[statezip]]," ")</f>
        <v>WA</v>
      </c>
      <c r="D2237" s="6" t="str">
        <f>_xlfn.TEXTAFTER(Homes[[#This Row],[statezip]]," ")</f>
        <v>98122</v>
      </c>
      <c r="E2237" s="1">
        <v>436000</v>
      </c>
      <c r="F2237">
        <v>2</v>
      </c>
      <c r="G2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37" s="3" t="str">
        <f>Homes[[#This Row],[bedrooms]] &amp; " bd | " &amp; TEXT(Homes[[#This Row],[bathrooms]],"0.##") &amp; " ba"</f>
        <v>2 bd | 1. ba</v>
      </c>
      <c r="I2237" s="4">
        <v>790</v>
      </c>
      <c r="J2237" s="1">
        <f>IFERROR(Homes[[#This Row],[price]]/Homes[[#This Row],[sqft_living]]," ")</f>
        <v>551.89873417721515</v>
      </c>
      <c r="K2237" s="4">
        <f>IFERROR(Homes[[#This Row],[sqft_lot]]/43560," ")</f>
        <v>0.15151515151515152</v>
      </c>
      <c r="L2237" t="str">
        <f>IF(Homes[[#This Row],[waterfront]]=1, "Yes","No")</f>
        <v>No</v>
      </c>
      <c r="M2237" s="4" t="str">
        <f>IF(Homes[[#This Row],[sqft_basement]]&gt;0, "Yes","No")</f>
        <v>No</v>
      </c>
      <c r="N2237" t="str">
        <f>CHOOSE(Homes[[#This Row],[view]]+1, "None","Fair","Good","Great","Excellent")</f>
        <v>None</v>
      </c>
      <c r="O2237" t="str">
        <f>CHOOSE(Homes[[#This Row],[condition]], "Poor","Fair","Average","Good","Excellent")</f>
        <v>Average</v>
      </c>
      <c r="P2237">
        <f ca="1">YEAR(TODAY())-Homes[[#This Row],[yr_built]]</f>
        <v>76</v>
      </c>
      <c r="Q2237">
        <v>1998</v>
      </c>
      <c r="R2237">
        <f ca="1">IF(Homes[[#This Row],[yr_renovated]]&gt;0, YEAR(TODAY())-Homes[[#This Row],[yr_renovated]], YEAR(TODAY())-Homes[[#This Row],[yr_built]])</f>
        <v>27</v>
      </c>
      <c r="S2237">
        <v>1</v>
      </c>
      <c r="T2237" s="2">
        <v>41809</v>
      </c>
      <c r="U2237" s="3">
        <v>1</v>
      </c>
      <c r="V2237" s="4">
        <f>IFERROR(Homes[[#This Row],[sqft_above]]+Homes[[#This Row],[sqft_basement]]," ")</f>
        <v>790</v>
      </c>
      <c r="W2237" s="4">
        <v>6600</v>
      </c>
      <c r="X2237">
        <v>0</v>
      </c>
      <c r="Y2237">
        <v>0</v>
      </c>
      <c r="Z2237">
        <v>3</v>
      </c>
      <c r="AA2237" s="4">
        <v>790</v>
      </c>
      <c r="AB2237" s="4">
        <v>0</v>
      </c>
      <c r="AC2237">
        <v>1949</v>
      </c>
      <c r="AD2237" t="s">
        <v>2362</v>
      </c>
      <c r="AE2237" t="s">
        <v>49</v>
      </c>
      <c r="AF2237" t="s">
        <v>302</v>
      </c>
    </row>
    <row r="2238" spans="1:32">
      <c r="A2238" t="str">
        <f>PROPER(TRIM(Homes[[#This Row],[street]]))</f>
        <v>5922 44Th Ave Sw</v>
      </c>
      <c r="B2238" t="str">
        <f>PROPER(TRIM(Homes[[#This Row],[city]]))</f>
        <v>Seattle</v>
      </c>
      <c r="C2238" t="str">
        <f>_xlfn.TEXTBEFORE(Homes[[#This Row],[statezip]]," ")</f>
        <v>WA</v>
      </c>
      <c r="D2238" s="6" t="str">
        <f>_xlfn.TEXTAFTER(Homes[[#This Row],[statezip]]," ")</f>
        <v>98136</v>
      </c>
      <c r="E2238" s="1">
        <v>435500</v>
      </c>
      <c r="F2238">
        <v>3</v>
      </c>
      <c r="G2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38" s="3" t="str">
        <f>Homes[[#This Row],[bedrooms]] &amp; " bd | " &amp; TEXT(Homes[[#This Row],[bathrooms]],"0.##") &amp; " ba"</f>
        <v>3 bd | 3.5 ba</v>
      </c>
      <c r="I2238" s="4">
        <v>1240</v>
      </c>
      <c r="J2238" s="1">
        <f>IFERROR(Homes[[#This Row],[price]]/Homes[[#This Row],[sqft_living]]," ")</f>
        <v>351.20967741935482</v>
      </c>
      <c r="K2238" s="4">
        <f>IFERROR(Homes[[#This Row],[sqft_lot]]/43560," ")</f>
        <v>3.8246097337006429E-2</v>
      </c>
      <c r="L2238" t="str">
        <f>IF(Homes[[#This Row],[waterfront]]=1, "Yes","No")</f>
        <v>No</v>
      </c>
      <c r="M2238" s="4" t="str">
        <f>IF(Homes[[#This Row],[sqft_basement]]&gt;0, "Yes","No")</f>
        <v>Yes</v>
      </c>
      <c r="N2238" t="str">
        <f>CHOOSE(Homes[[#This Row],[view]]+1, "None","Fair","Good","Great","Excellent")</f>
        <v>None</v>
      </c>
      <c r="O2238" t="str">
        <f>CHOOSE(Homes[[#This Row],[condition]], "Poor","Fair","Average","Good","Excellent")</f>
        <v>Average</v>
      </c>
      <c r="P2238">
        <f ca="1">YEAR(TODAY())-Homes[[#This Row],[yr_built]]</f>
        <v>17</v>
      </c>
      <c r="Q2238">
        <v>0</v>
      </c>
      <c r="R2238">
        <f ca="1">IF(Homes[[#This Row],[yr_renovated]]&gt;0, YEAR(TODAY())-Homes[[#This Row],[yr_renovated]], YEAR(TODAY())-Homes[[#This Row],[yr_built]])</f>
        <v>17</v>
      </c>
      <c r="S2238">
        <v>2</v>
      </c>
      <c r="T2238" s="2">
        <v>41802</v>
      </c>
      <c r="U2238" s="3">
        <v>3.5</v>
      </c>
      <c r="V2238" s="4">
        <f>IFERROR(Homes[[#This Row],[sqft_above]]+Homes[[#This Row],[sqft_basement]]," ")</f>
        <v>1240</v>
      </c>
      <c r="W2238" s="4">
        <v>1666</v>
      </c>
      <c r="X2238">
        <v>0</v>
      </c>
      <c r="Y2238">
        <v>0</v>
      </c>
      <c r="Z2238">
        <v>3</v>
      </c>
      <c r="AA2238" s="4">
        <v>1000</v>
      </c>
      <c r="AB2238" s="4">
        <v>240</v>
      </c>
      <c r="AC2238">
        <v>2008</v>
      </c>
      <c r="AD2238" t="s">
        <v>2363</v>
      </c>
      <c r="AE2238" t="s">
        <v>49</v>
      </c>
      <c r="AF2238" t="s">
        <v>298</v>
      </c>
    </row>
    <row r="2239" spans="1:32">
      <c r="A2239" t="str">
        <f>PROPER(TRIM(Homes[[#This Row],[street]]))</f>
        <v>7436 Se 76Th St</v>
      </c>
      <c r="B2239" t="str">
        <f>PROPER(TRIM(Homes[[#This Row],[city]]))</f>
        <v>Mercer Island</v>
      </c>
      <c r="C2239" t="str">
        <f>_xlfn.TEXTBEFORE(Homes[[#This Row],[statezip]]," ")</f>
        <v>WA</v>
      </c>
      <c r="D2239" s="6" t="str">
        <f>_xlfn.TEXTAFTER(Homes[[#This Row],[statezip]]," ")</f>
        <v>98040</v>
      </c>
      <c r="E2239" s="1">
        <v>435000</v>
      </c>
      <c r="F2239">
        <v>4</v>
      </c>
      <c r="G2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39" s="3" t="str">
        <f>Homes[[#This Row],[bedrooms]] &amp; " bd | " &amp; TEXT(Homes[[#This Row],[bathrooms]],"0.##") &amp; " ba"</f>
        <v>4 bd | 3. ba</v>
      </c>
      <c r="I2239" s="4">
        <v>4260</v>
      </c>
      <c r="J2239" s="1">
        <f>IFERROR(Homes[[#This Row],[price]]/Homes[[#This Row],[sqft_living]]," ")</f>
        <v>102.11267605633803</v>
      </c>
      <c r="K2239" s="4">
        <f>IFERROR(Homes[[#This Row],[sqft_lot]]/43560," ")</f>
        <v>0.41322314049586778</v>
      </c>
      <c r="L2239" t="str">
        <f>IF(Homes[[#This Row],[waterfront]]=1, "Yes","No")</f>
        <v>No</v>
      </c>
      <c r="M2239" s="4" t="str">
        <f>IF(Homes[[#This Row],[sqft_basement]]&gt;0, "Yes","No")</f>
        <v>No</v>
      </c>
      <c r="N2239" t="str">
        <f>CHOOSE(Homes[[#This Row],[view]]+1, "None","Fair","Good","Great","Excellent")</f>
        <v>Good</v>
      </c>
      <c r="O2239" t="str">
        <f>CHOOSE(Homes[[#This Row],[condition]], "Poor","Fair","Average","Good","Excellent")</f>
        <v>Average</v>
      </c>
      <c r="P2239">
        <f ca="1">YEAR(TODAY())-Homes[[#This Row],[yr_built]]</f>
        <v>25</v>
      </c>
      <c r="Q2239">
        <v>0</v>
      </c>
      <c r="R2239">
        <f ca="1">IF(Homes[[#This Row],[yr_renovated]]&gt;0, YEAR(TODAY())-Homes[[#This Row],[yr_renovated]], YEAR(TODAY())-Homes[[#This Row],[yr_built]])</f>
        <v>25</v>
      </c>
      <c r="S2239">
        <v>2</v>
      </c>
      <c r="T2239" s="2">
        <v>41787</v>
      </c>
      <c r="U2239" s="3">
        <v>3</v>
      </c>
      <c r="V2239" s="4">
        <f>IFERROR(Homes[[#This Row],[sqft_above]]+Homes[[#This Row],[sqft_basement]]," ")</f>
        <v>4260</v>
      </c>
      <c r="W2239" s="4">
        <v>18000</v>
      </c>
      <c r="X2239">
        <v>0</v>
      </c>
      <c r="Y2239">
        <v>2</v>
      </c>
      <c r="Z2239">
        <v>3</v>
      </c>
      <c r="AA2239" s="4">
        <v>4260</v>
      </c>
      <c r="AB2239" s="4">
        <v>0</v>
      </c>
      <c r="AC2239">
        <v>2000</v>
      </c>
      <c r="AD2239" t="s">
        <v>2364</v>
      </c>
      <c r="AE2239" t="s">
        <v>36</v>
      </c>
      <c r="AF2239" t="s">
        <v>37</v>
      </c>
    </row>
    <row r="2240" spans="1:32">
      <c r="A2240" t="str">
        <f>PROPER(TRIM(Homes[[#This Row],[street]]))</f>
        <v>3824 35Th Ave Sw</v>
      </c>
      <c r="B2240" t="str">
        <f>PROPER(TRIM(Homes[[#This Row],[city]]))</f>
        <v>Seattle</v>
      </c>
      <c r="C2240" t="str">
        <f>_xlfn.TEXTBEFORE(Homes[[#This Row],[statezip]]," ")</f>
        <v>WA</v>
      </c>
      <c r="D2240" s="6" t="str">
        <f>_xlfn.TEXTAFTER(Homes[[#This Row],[statezip]]," ")</f>
        <v>98126</v>
      </c>
      <c r="E2240" s="1">
        <v>435000</v>
      </c>
      <c r="F2240">
        <v>3</v>
      </c>
      <c r="G2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40" s="3" t="str">
        <f>Homes[[#This Row],[bedrooms]] &amp; " bd | " &amp; TEXT(Homes[[#This Row],[bathrooms]],"0.##") &amp; " ba"</f>
        <v>3 bd | 1. ba</v>
      </c>
      <c r="I2240" s="4">
        <v>1270</v>
      </c>
      <c r="J2240" s="1">
        <f>IFERROR(Homes[[#This Row],[price]]/Homes[[#This Row],[sqft_living]]," ")</f>
        <v>342.51968503937007</v>
      </c>
      <c r="K2240" s="4">
        <f>IFERROR(Homes[[#This Row],[sqft_lot]]/43560," ")</f>
        <v>9.1827364554637275E-2</v>
      </c>
      <c r="L2240" t="str">
        <f>IF(Homes[[#This Row],[waterfront]]=1, "Yes","No")</f>
        <v>No</v>
      </c>
      <c r="M2240" s="4" t="str">
        <f>IF(Homes[[#This Row],[sqft_basement]]&gt;0, "Yes","No")</f>
        <v>No</v>
      </c>
      <c r="N2240" t="str">
        <f>CHOOSE(Homes[[#This Row],[view]]+1, "None","Fair","Good","Great","Excellent")</f>
        <v>Good</v>
      </c>
      <c r="O2240" t="str">
        <f>CHOOSE(Homes[[#This Row],[condition]], "Poor","Fair","Average","Good","Excellent")</f>
        <v>Average</v>
      </c>
      <c r="P2240">
        <f ca="1">YEAR(TODAY())-Homes[[#This Row],[yr_built]]</f>
        <v>97</v>
      </c>
      <c r="Q2240">
        <v>1954</v>
      </c>
      <c r="R2240">
        <f ca="1">IF(Homes[[#This Row],[yr_renovated]]&gt;0, YEAR(TODAY())-Homes[[#This Row],[yr_renovated]], YEAR(TODAY())-Homes[[#This Row],[yr_built]])</f>
        <v>71</v>
      </c>
      <c r="S2240">
        <v>1.5</v>
      </c>
      <c r="T2240" s="2">
        <v>41786</v>
      </c>
      <c r="U2240" s="3">
        <v>1</v>
      </c>
      <c r="V2240" s="4">
        <f>IFERROR(Homes[[#This Row],[sqft_above]]+Homes[[#This Row],[sqft_basement]]," ")</f>
        <v>1270</v>
      </c>
      <c r="W2240" s="4">
        <v>4000</v>
      </c>
      <c r="X2240">
        <v>0</v>
      </c>
      <c r="Y2240">
        <v>2</v>
      </c>
      <c r="Z2240">
        <v>3</v>
      </c>
      <c r="AA2240" s="4">
        <v>1270</v>
      </c>
      <c r="AB2240" s="4">
        <v>0</v>
      </c>
      <c r="AC2240">
        <v>1928</v>
      </c>
      <c r="AD2240" t="s">
        <v>2365</v>
      </c>
      <c r="AE2240" t="s">
        <v>49</v>
      </c>
      <c r="AF2240" t="s">
        <v>434</v>
      </c>
    </row>
    <row r="2241" spans="1:32">
      <c r="A2241" t="str">
        <f>PROPER(TRIM(Homes[[#This Row],[street]]))</f>
        <v>Tolt Pipeline Trail</v>
      </c>
      <c r="B2241" t="str">
        <f>PROPER(TRIM(Homes[[#This Row],[city]]))</f>
        <v>Bothell</v>
      </c>
      <c r="C2241" t="str">
        <f>_xlfn.TEXTBEFORE(Homes[[#This Row],[statezip]]," ")</f>
        <v>WA</v>
      </c>
      <c r="D2241" s="6" t="str">
        <f>_xlfn.TEXTAFTER(Homes[[#This Row],[statezip]]," ")</f>
        <v>98011</v>
      </c>
      <c r="E2241" s="1">
        <v>435000</v>
      </c>
      <c r="F2241">
        <v>3</v>
      </c>
      <c r="G2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1" s="3" t="str">
        <f>Homes[[#This Row],[bedrooms]] &amp; " bd | " &amp; TEXT(Homes[[#This Row],[bathrooms]],"0.##") &amp; " ba"</f>
        <v>3 bd | 2.5 ba</v>
      </c>
      <c r="I2241" s="4">
        <v>1900</v>
      </c>
      <c r="J2241" s="1">
        <f>IFERROR(Homes[[#This Row],[price]]/Homes[[#This Row],[sqft_living]]," ")</f>
        <v>228.94736842105263</v>
      </c>
      <c r="K2241" s="4">
        <f>IFERROR(Homes[[#This Row],[sqft_lot]]/43560," ")</f>
        <v>0.18328741965105602</v>
      </c>
      <c r="L2241" t="str">
        <f>IF(Homes[[#This Row],[waterfront]]=1, "Yes","No")</f>
        <v>No</v>
      </c>
      <c r="M2241" s="4" t="str">
        <f>IF(Homes[[#This Row],[sqft_basement]]&gt;0, "Yes","No")</f>
        <v>No</v>
      </c>
      <c r="N2241" t="str">
        <f>CHOOSE(Homes[[#This Row],[view]]+1, "None","Fair","Good","Great","Excellent")</f>
        <v>None</v>
      </c>
      <c r="O2241" t="str">
        <f>CHOOSE(Homes[[#This Row],[condition]], "Poor","Fair","Average","Good","Excellent")</f>
        <v>Average</v>
      </c>
      <c r="P2241">
        <f ca="1">YEAR(TODAY())-Homes[[#This Row],[yr_built]]</f>
        <v>32</v>
      </c>
      <c r="Q2241">
        <v>0</v>
      </c>
      <c r="R2241">
        <f ca="1">IF(Homes[[#This Row],[yr_renovated]]&gt;0, YEAR(TODAY())-Homes[[#This Row],[yr_renovated]], YEAR(TODAY())-Homes[[#This Row],[yr_built]])</f>
        <v>32</v>
      </c>
      <c r="S2241">
        <v>2</v>
      </c>
      <c r="T2241" s="2">
        <v>41822</v>
      </c>
      <c r="U2241" s="3">
        <v>2.5</v>
      </c>
      <c r="V2241" s="4">
        <f>IFERROR(Homes[[#This Row],[sqft_above]]+Homes[[#This Row],[sqft_basement]]," ")</f>
        <v>1900</v>
      </c>
      <c r="W2241" s="4">
        <v>7984</v>
      </c>
      <c r="X2241">
        <v>0</v>
      </c>
      <c r="Y2241">
        <v>0</v>
      </c>
      <c r="Z2241">
        <v>3</v>
      </c>
      <c r="AA2241" s="4">
        <v>1900</v>
      </c>
      <c r="AB2241" s="4">
        <v>0</v>
      </c>
      <c r="AC2241">
        <v>1993</v>
      </c>
      <c r="AD2241" t="s">
        <v>2366</v>
      </c>
      <c r="AE2241" t="s">
        <v>841</v>
      </c>
      <c r="AF2241" t="s">
        <v>842</v>
      </c>
    </row>
    <row r="2242" spans="1:32">
      <c r="A2242" t="str">
        <f>PROPER(TRIM(Homes[[#This Row],[street]]))</f>
        <v>18447-18509 94Th Ave Ne</v>
      </c>
      <c r="B2242" t="str">
        <f>PROPER(TRIM(Homes[[#This Row],[city]]))</f>
        <v>Bothell</v>
      </c>
      <c r="C2242" t="str">
        <f>_xlfn.TEXTBEFORE(Homes[[#This Row],[statezip]]," ")</f>
        <v>WA</v>
      </c>
      <c r="D2242" s="6" t="str">
        <f>_xlfn.TEXTAFTER(Homes[[#This Row],[statezip]]," ")</f>
        <v>98011</v>
      </c>
      <c r="E2242" s="1">
        <v>435000</v>
      </c>
      <c r="F2242">
        <v>4</v>
      </c>
      <c r="G2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42" s="3" t="str">
        <f>Homes[[#This Row],[bedrooms]] &amp; " bd | " &amp; TEXT(Homes[[#This Row],[bathrooms]],"0.##") &amp; " ba"</f>
        <v>4 bd | 2.75 ba</v>
      </c>
      <c r="I2242" s="4">
        <v>2110</v>
      </c>
      <c r="J2242" s="1">
        <f>IFERROR(Homes[[#This Row],[price]]/Homes[[#This Row],[sqft_living]]," ")</f>
        <v>206.1611374407583</v>
      </c>
      <c r="K2242" s="4">
        <f>IFERROR(Homes[[#This Row],[sqft_lot]]/43560," ")</f>
        <v>0.20089531680440773</v>
      </c>
      <c r="L2242" t="str">
        <f>IF(Homes[[#This Row],[waterfront]]=1, "Yes","No")</f>
        <v>No</v>
      </c>
      <c r="M2242" s="4" t="str">
        <f>IF(Homes[[#This Row],[sqft_basement]]&gt;0, "Yes","No")</f>
        <v>Yes</v>
      </c>
      <c r="N2242" t="str">
        <f>CHOOSE(Homes[[#This Row],[view]]+1, "None","Fair","Good","Great","Excellent")</f>
        <v>None</v>
      </c>
      <c r="O2242" t="str">
        <f>CHOOSE(Homes[[#This Row],[condition]], "Poor","Fair","Average","Good","Excellent")</f>
        <v>Average</v>
      </c>
      <c r="P2242">
        <f ca="1">YEAR(TODAY())-Homes[[#This Row],[yr_built]]</f>
        <v>63</v>
      </c>
      <c r="Q2242">
        <v>2003</v>
      </c>
      <c r="R2242">
        <f ca="1">IF(Homes[[#This Row],[yr_renovated]]&gt;0, YEAR(TODAY())-Homes[[#This Row],[yr_renovated]], YEAR(TODAY())-Homes[[#This Row],[yr_built]])</f>
        <v>22</v>
      </c>
      <c r="S2242">
        <v>1</v>
      </c>
      <c r="T2242" s="2">
        <v>41816</v>
      </c>
      <c r="U2242" s="3">
        <v>2.75</v>
      </c>
      <c r="V2242" s="4">
        <f>IFERROR(Homes[[#This Row],[sqft_above]]+Homes[[#This Row],[sqft_basement]]," ")</f>
        <v>2110</v>
      </c>
      <c r="W2242" s="4">
        <v>8751</v>
      </c>
      <c r="X2242">
        <v>0</v>
      </c>
      <c r="Y2242">
        <v>0</v>
      </c>
      <c r="Z2242">
        <v>3</v>
      </c>
      <c r="AA2242" s="4">
        <v>1510</v>
      </c>
      <c r="AB2242" s="4">
        <v>600</v>
      </c>
      <c r="AC2242">
        <v>1962</v>
      </c>
      <c r="AD2242" t="s">
        <v>2367</v>
      </c>
      <c r="AE2242" t="s">
        <v>841</v>
      </c>
      <c r="AF2242" t="s">
        <v>842</v>
      </c>
    </row>
    <row r="2243" spans="1:32">
      <c r="A2243" t="str">
        <f>PROPER(TRIM(Homes[[#This Row],[street]]))</f>
        <v>16023 271St Pl Ne</v>
      </c>
      <c r="B2243" t="str">
        <f>PROPER(TRIM(Homes[[#This Row],[city]]))</f>
        <v>Duvall</v>
      </c>
      <c r="C2243" t="str">
        <f>_xlfn.TEXTBEFORE(Homes[[#This Row],[statezip]]," ")</f>
        <v>WA</v>
      </c>
      <c r="D2243" s="6" t="str">
        <f>_xlfn.TEXTAFTER(Homes[[#This Row],[statezip]]," ")</f>
        <v>98019</v>
      </c>
      <c r="E2243" s="1">
        <v>435000</v>
      </c>
      <c r="F2243">
        <v>3</v>
      </c>
      <c r="G2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3" s="3" t="str">
        <f>Homes[[#This Row],[bedrooms]] &amp; " bd | " &amp; TEXT(Homes[[#This Row],[bathrooms]],"0.##") &amp; " ba"</f>
        <v>3 bd | 2.5 ba</v>
      </c>
      <c r="I2243" s="4">
        <v>2300</v>
      </c>
      <c r="J2243" s="1">
        <f>IFERROR(Homes[[#This Row],[price]]/Homes[[#This Row],[sqft_living]]," ")</f>
        <v>189.13043478260869</v>
      </c>
      <c r="K2243" s="4">
        <f>IFERROR(Homes[[#This Row],[sqft_lot]]/43560," ")</f>
        <v>0.21857208448117538</v>
      </c>
      <c r="L2243" t="str">
        <f>IF(Homes[[#This Row],[waterfront]]=1, "Yes","No")</f>
        <v>No</v>
      </c>
      <c r="M2243" s="4" t="str">
        <f>IF(Homes[[#This Row],[sqft_basement]]&gt;0, "Yes","No")</f>
        <v>No</v>
      </c>
      <c r="N2243" t="str">
        <f>CHOOSE(Homes[[#This Row],[view]]+1, "None","Fair","Good","Great","Excellent")</f>
        <v>None</v>
      </c>
      <c r="O2243" t="str">
        <f>CHOOSE(Homes[[#This Row],[condition]], "Poor","Fair","Average","Good","Excellent")</f>
        <v>Average</v>
      </c>
      <c r="P2243">
        <f ca="1">YEAR(TODAY())-Homes[[#This Row],[yr_built]]</f>
        <v>22</v>
      </c>
      <c r="Q2243">
        <v>0</v>
      </c>
      <c r="R2243">
        <f ca="1">IF(Homes[[#This Row],[yr_renovated]]&gt;0, YEAR(TODAY())-Homes[[#This Row],[yr_renovated]], YEAR(TODAY())-Homes[[#This Row],[yr_built]])</f>
        <v>22</v>
      </c>
      <c r="S2243">
        <v>2</v>
      </c>
      <c r="T2243" s="2">
        <v>41806</v>
      </c>
      <c r="U2243" s="3">
        <v>2.5</v>
      </c>
      <c r="V2243" s="4">
        <f>IFERROR(Homes[[#This Row],[sqft_above]]+Homes[[#This Row],[sqft_basement]]," ")</f>
        <v>2300</v>
      </c>
      <c r="W2243" s="4">
        <v>9521</v>
      </c>
      <c r="X2243">
        <v>0</v>
      </c>
      <c r="Y2243">
        <v>0</v>
      </c>
      <c r="Z2243">
        <v>3</v>
      </c>
      <c r="AA2243" s="4">
        <v>2300</v>
      </c>
      <c r="AB2243" s="4">
        <v>0</v>
      </c>
      <c r="AC2243">
        <v>2003</v>
      </c>
      <c r="AD2243" t="s">
        <v>2368</v>
      </c>
      <c r="AE2243" t="s">
        <v>451</v>
      </c>
      <c r="AF2243" t="s">
        <v>452</v>
      </c>
    </row>
    <row r="2244" spans="1:32">
      <c r="A2244" t="str">
        <f>PROPER(TRIM(Homes[[#This Row],[street]]))</f>
        <v>28219 Ne 149Th Pl</v>
      </c>
      <c r="B2244" t="str">
        <f>PROPER(TRIM(Homes[[#This Row],[city]]))</f>
        <v>Duvall</v>
      </c>
      <c r="C2244" t="str">
        <f>_xlfn.TEXTBEFORE(Homes[[#This Row],[statezip]]," ")</f>
        <v>WA</v>
      </c>
      <c r="D2244" s="6" t="str">
        <f>_xlfn.TEXTAFTER(Homes[[#This Row],[statezip]]," ")</f>
        <v>98019</v>
      </c>
      <c r="E2244" s="1">
        <v>435000</v>
      </c>
      <c r="F2244">
        <v>3</v>
      </c>
      <c r="G2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4" s="3" t="str">
        <f>Homes[[#This Row],[bedrooms]] &amp; " bd | " &amp; TEXT(Homes[[#This Row],[bathrooms]],"0.##") &amp; " ba"</f>
        <v>3 bd | 2.5 ba</v>
      </c>
      <c r="I2244" s="4">
        <v>2530</v>
      </c>
      <c r="J2244" s="1">
        <f>IFERROR(Homes[[#This Row],[price]]/Homes[[#This Row],[sqft_living]]," ")</f>
        <v>171.93675889328063</v>
      </c>
      <c r="K2244" s="4">
        <f>IFERROR(Homes[[#This Row],[sqft_lot]]/43560," ")</f>
        <v>0.30867768595041323</v>
      </c>
      <c r="L2244" t="str">
        <f>IF(Homes[[#This Row],[waterfront]]=1, "Yes","No")</f>
        <v>No</v>
      </c>
      <c r="M2244" s="4" t="str">
        <f>IF(Homes[[#This Row],[sqft_basement]]&gt;0, "Yes","No")</f>
        <v>No</v>
      </c>
      <c r="N2244" t="str">
        <f>CHOOSE(Homes[[#This Row],[view]]+1, "None","Fair","Good","Great","Excellent")</f>
        <v>None</v>
      </c>
      <c r="O2244" t="str">
        <f>CHOOSE(Homes[[#This Row],[condition]], "Poor","Fair","Average","Good","Excellent")</f>
        <v>Average</v>
      </c>
      <c r="P2244">
        <f ca="1">YEAR(TODAY())-Homes[[#This Row],[yr_built]]</f>
        <v>32</v>
      </c>
      <c r="Q2244">
        <v>0</v>
      </c>
      <c r="R2244">
        <f ca="1">IF(Homes[[#This Row],[yr_renovated]]&gt;0, YEAR(TODAY())-Homes[[#This Row],[yr_renovated]], YEAR(TODAY())-Homes[[#This Row],[yr_built]])</f>
        <v>32</v>
      </c>
      <c r="S2244">
        <v>2</v>
      </c>
      <c r="T2244" s="2">
        <v>41821</v>
      </c>
      <c r="U2244" s="3">
        <v>2.5</v>
      </c>
      <c r="V2244" s="4">
        <f>IFERROR(Homes[[#This Row],[sqft_above]]+Homes[[#This Row],[sqft_basement]]," ")</f>
        <v>2530</v>
      </c>
      <c r="W2244" s="4">
        <v>13446</v>
      </c>
      <c r="X2244">
        <v>0</v>
      </c>
      <c r="Y2244">
        <v>0</v>
      </c>
      <c r="Z2244">
        <v>3</v>
      </c>
      <c r="AA2244" s="4">
        <v>2530</v>
      </c>
      <c r="AB2244" s="4">
        <v>0</v>
      </c>
      <c r="AC2244">
        <v>1993</v>
      </c>
      <c r="AD2244" t="s">
        <v>2369</v>
      </c>
      <c r="AE2244" t="s">
        <v>451</v>
      </c>
      <c r="AF2244" t="s">
        <v>452</v>
      </c>
    </row>
    <row r="2245" spans="1:32">
      <c r="A2245" t="str">
        <f>PROPER(TRIM(Homes[[#This Row],[street]]))</f>
        <v>4309 327Th Pl Se</v>
      </c>
      <c r="B2245" t="str">
        <f>PROPER(TRIM(Homes[[#This Row],[city]]))</f>
        <v>Fall City</v>
      </c>
      <c r="C2245" t="str">
        <f>_xlfn.TEXTBEFORE(Homes[[#This Row],[statezip]]," ")</f>
        <v>WA</v>
      </c>
      <c r="D2245" s="6" t="str">
        <f>_xlfn.TEXTAFTER(Homes[[#This Row],[statezip]]," ")</f>
        <v>98024</v>
      </c>
      <c r="E2245" s="1">
        <v>435000</v>
      </c>
      <c r="F2245">
        <v>5</v>
      </c>
      <c r="G2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45" s="3" t="str">
        <f>Homes[[#This Row],[bedrooms]] &amp; " bd | " &amp; TEXT(Homes[[#This Row],[bathrooms]],"0.##") &amp; " ba"</f>
        <v>5 bd | 2.25 ba</v>
      </c>
      <c r="I2245" s="4">
        <v>1970</v>
      </c>
      <c r="J2245" s="1">
        <f>IFERROR(Homes[[#This Row],[price]]/Homes[[#This Row],[sqft_living]]," ")</f>
        <v>220.81218274111674</v>
      </c>
      <c r="K2245" s="4">
        <f>IFERROR(Homes[[#This Row],[sqft_lot]]/43560," ")</f>
        <v>0.35002295684113865</v>
      </c>
      <c r="L2245" t="str">
        <f>IF(Homes[[#This Row],[waterfront]]=1, "Yes","No")</f>
        <v>No</v>
      </c>
      <c r="M2245" s="4" t="str">
        <f>IF(Homes[[#This Row],[sqft_basement]]&gt;0, "Yes","No")</f>
        <v>Yes</v>
      </c>
      <c r="N2245" t="str">
        <f>CHOOSE(Homes[[#This Row],[view]]+1, "None","Fair","Good","Great","Excellent")</f>
        <v>None</v>
      </c>
      <c r="O2245" t="str">
        <f>CHOOSE(Homes[[#This Row],[condition]], "Poor","Fair","Average","Good","Excellent")</f>
        <v>Average</v>
      </c>
      <c r="P2245">
        <f ca="1">YEAR(TODAY())-Homes[[#This Row],[yr_built]]</f>
        <v>39</v>
      </c>
      <c r="Q2245">
        <v>0</v>
      </c>
      <c r="R2245">
        <f ca="1">IF(Homes[[#This Row],[yr_renovated]]&gt;0, YEAR(TODAY())-Homes[[#This Row],[yr_renovated]], YEAR(TODAY())-Homes[[#This Row],[yr_built]])</f>
        <v>39</v>
      </c>
      <c r="S2245">
        <v>1</v>
      </c>
      <c r="T2245" s="2">
        <v>41800</v>
      </c>
      <c r="U2245" s="3">
        <v>2.25</v>
      </c>
      <c r="V2245" s="4">
        <f>IFERROR(Homes[[#This Row],[sqft_above]]+Homes[[#This Row],[sqft_basement]]," ")</f>
        <v>1970</v>
      </c>
      <c r="W2245" s="4">
        <v>15247</v>
      </c>
      <c r="X2245">
        <v>0</v>
      </c>
      <c r="Y2245">
        <v>0</v>
      </c>
      <c r="Z2245">
        <v>3</v>
      </c>
      <c r="AA2245" s="4">
        <v>1450</v>
      </c>
      <c r="AB2245" s="4">
        <v>520</v>
      </c>
      <c r="AC2245">
        <v>1986</v>
      </c>
      <c r="AD2245" t="s">
        <v>2370</v>
      </c>
      <c r="AE2245" t="s">
        <v>161</v>
      </c>
      <c r="AF2245" t="s">
        <v>162</v>
      </c>
    </row>
    <row r="2246" spans="1:32">
      <c r="A2246" t="str">
        <f>PROPER(TRIM(Homes[[#This Row],[street]]))</f>
        <v>13009 230Th Ave Se</v>
      </c>
      <c r="B2246" t="str">
        <f>PROPER(TRIM(Homes[[#This Row],[city]]))</f>
        <v>Issaquah</v>
      </c>
      <c r="C2246" t="str">
        <f>_xlfn.TEXTBEFORE(Homes[[#This Row],[statezip]]," ")</f>
        <v>WA</v>
      </c>
      <c r="D2246" s="6" t="str">
        <f>_xlfn.TEXTAFTER(Homes[[#This Row],[statezip]]," ")</f>
        <v>98027</v>
      </c>
      <c r="E2246" s="1">
        <v>435000</v>
      </c>
      <c r="F2246">
        <v>3</v>
      </c>
      <c r="G2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46" s="3" t="str">
        <f>Homes[[#This Row],[bedrooms]] &amp; " bd | " &amp; TEXT(Homes[[#This Row],[bathrooms]],"0.##") &amp; " ba"</f>
        <v>3 bd | 1.75 ba</v>
      </c>
      <c r="I2246" s="4">
        <v>2220</v>
      </c>
      <c r="J2246" s="1">
        <f>IFERROR(Homes[[#This Row],[price]]/Homes[[#This Row],[sqft_living]]," ")</f>
        <v>195.94594594594594</v>
      </c>
      <c r="K2246" s="4">
        <f>IFERROR(Homes[[#This Row],[sqft_lot]]/43560," ")</f>
        <v>3.05</v>
      </c>
      <c r="L2246" t="str">
        <f>IF(Homes[[#This Row],[waterfront]]=1, "Yes","No")</f>
        <v>No</v>
      </c>
      <c r="M2246" s="4" t="str">
        <f>IF(Homes[[#This Row],[sqft_basement]]&gt;0, "Yes","No")</f>
        <v>Yes</v>
      </c>
      <c r="N2246" t="str">
        <f>CHOOSE(Homes[[#This Row],[view]]+1, "None","Fair","Good","Great","Excellent")</f>
        <v>None</v>
      </c>
      <c r="O2246" t="str">
        <f>CHOOSE(Homes[[#This Row],[condition]], "Poor","Fair","Average","Good","Excellent")</f>
        <v>Average</v>
      </c>
      <c r="P2246">
        <f ca="1">YEAR(TODAY())-Homes[[#This Row],[yr_built]]</f>
        <v>37</v>
      </c>
      <c r="Q2246">
        <v>2000</v>
      </c>
      <c r="R2246">
        <f ca="1">IF(Homes[[#This Row],[yr_renovated]]&gt;0, YEAR(TODAY())-Homes[[#This Row],[yr_renovated]], YEAR(TODAY())-Homes[[#This Row],[yr_built]])</f>
        <v>25</v>
      </c>
      <c r="S2246">
        <v>1</v>
      </c>
      <c r="T2246" s="2">
        <v>41793</v>
      </c>
      <c r="U2246" s="3">
        <v>1.75</v>
      </c>
      <c r="V2246" s="4">
        <f>IFERROR(Homes[[#This Row],[sqft_above]]+Homes[[#This Row],[sqft_basement]]," ")</f>
        <v>2220</v>
      </c>
      <c r="W2246" s="4">
        <v>132858</v>
      </c>
      <c r="X2246">
        <v>0</v>
      </c>
      <c r="Y2246">
        <v>0</v>
      </c>
      <c r="Z2246">
        <v>3</v>
      </c>
      <c r="AA2246" s="4">
        <v>1110</v>
      </c>
      <c r="AB2246" s="4">
        <v>1110</v>
      </c>
      <c r="AC2246">
        <v>1988</v>
      </c>
      <c r="AD2246" t="s">
        <v>2371</v>
      </c>
      <c r="AE2246" t="s">
        <v>79</v>
      </c>
      <c r="AF2246" t="s">
        <v>82</v>
      </c>
    </row>
    <row r="2247" spans="1:32">
      <c r="A2247" t="str">
        <f>PROPER(TRIM(Homes[[#This Row],[street]]))</f>
        <v>19011 Se 283Rd St</v>
      </c>
      <c r="B2247" t="str">
        <f>PROPER(TRIM(Homes[[#This Row],[city]]))</f>
        <v>Kent</v>
      </c>
      <c r="C2247" t="str">
        <f>_xlfn.TEXTBEFORE(Homes[[#This Row],[statezip]]," ")</f>
        <v>WA</v>
      </c>
      <c r="D2247" s="6" t="str">
        <f>_xlfn.TEXTAFTER(Homes[[#This Row],[statezip]]," ")</f>
        <v>98042</v>
      </c>
      <c r="E2247" s="1">
        <v>435000</v>
      </c>
      <c r="F2247">
        <v>4</v>
      </c>
      <c r="G2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47" s="3" t="str">
        <f>Homes[[#This Row],[bedrooms]] &amp; " bd | " &amp; TEXT(Homes[[#This Row],[bathrooms]],"0.##") &amp; " ba"</f>
        <v>4 bd | 2.75 ba</v>
      </c>
      <c r="I2247" s="4">
        <v>3270</v>
      </c>
      <c r="J2247" s="1">
        <f>IFERROR(Homes[[#This Row],[price]]/Homes[[#This Row],[sqft_living]]," ")</f>
        <v>133.02752293577981</v>
      </c>
      <c r="K2247" s="4">
        <f>IFERROR(Homes[[#This Row],[sqft_lot]]/43560," ")</f>
        <v>1.1706611570247933</v>
      </c>
      <c r="L2247" t="str">
        <f>IF(Homes[[#This Row],[waterfront]]=1, "Yes","No")</f>
        <v>No</v>
      </c>
      <c r="M2247" s="4" t="str">
        <f>IF(Homes[[#This Row],[sqft_basement]]&gt;0, "Yes","No")</f>
        <v>Yes</v>
      </c>
      <c r="N2247" t="str">
        <f>CHOOSE(Homes[[#This Row],[view]]+1, "None","Fair","Good","Great","Excellent")</f>
        <v>None</v>
      </c>
      <c r="O2247" t="str">
        <f>CHOOSE(Homes[[#This Row],[condition]], "Poor","Fair","Average","Good","Excellent")</f>
        <v>Good</v>
      </c>
      <c r="P2247">
        <f ca="1">YEAR(TODAY())-Homes[[#This Row],[yr_built]]</f>
        <v>42</v>
      </c>
      <c r="Q2247">
        <v>0</v>
      </c>
      <c r="R2247">
        <f ca="1">IF(Homes[[#This Row],[yr_renovated]]&gt;0, YEAR(TODAY())-Homes[[#This Row],[yr_renovated]], YEAR(TODAY())-Homes[[#This Row],[yr_built]])</f>
        <v>42</v>
      </c>
      <c r="S2247">
        <v>2</v>
      </c>
      <c r="T2247" s="2">
        <v>41796</v>
      </c>
      <c r="U2247" s="3">
        <v>2.75</v>
      </c>
      <c r="V2247" s="4">
        <f>IFERROR(Homes[[#This Row],[sqft_above]]+Homes[[#This Row],[sqft_basement]]," ")</f>
        <v>3270</v>
      </c>
      <c r="W2247" s="4">
        <v>50994</v>
      </c>
      <c r="X2247">
        <v>0</v>
      </c>
      <c r="Y2247">
        <v>0</v>
      </c>
      <c r="Z2247">
        <v>4</v>
      </c>
      <c r="AA2247" s="4">
        <v>2720</v>
      </c>
      <c r="AB2247" s="4">
        <v>550</v>
      </c>
      <c r="AC2247">
        <v>1983</v>
      </c>
      <c r="AD2247" t="s">
        <v>2372</v>
      </c>
      <c r="AE2247" t="s">
        <v>1392</v>
      </c>
      <c r="AF2247" t="s">
        <v>85</v>
      </c>
    </row>
    <row r="2248" spans="1:32">
      <c r="A2248" t="str">
        <f>PROPER(TRIM(Homes[[#This Row],[street]]))</f>
        <v>8528 Ne 142Nd St</v>
      </c>
      <c r="B2248" t="str">
        <f>PROPER(TRIM(Homes[[#This Row],[city]]))</f>
        <v>Kirkland</v>
      </c>
      <c r="C2248" t="str">
        <f>_xlfn.TEXTBEFORE(Homes[[#This Row],[statezip]]," ")</f>
        <v>WA</v>
      </c>
      <c r="D2248" s="6" t="str">
        <f>_xlfn.TEXTAFTER(Homes[[#This Row],[statezip]]," ")</f>
        <v>98034</v>
      </c>
      <c r="E2248" s="1">
        <v>435000</v>
      </c>
      <c r="F2248">
        <v>3</v>
      </c>
      <c r="G2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48" s="3" t="str">
        <f>Homes[[#This Row],[bedrooms]] &amp; " bd | " &amp; TEXT(Homes[[#This Row],[bathrooms]],"0.##") &amp; " ba"</f>
        <v>3 bd | 1.75 ba</v>
      </c>
      <c r="I2248" s="4">
        <v>1500</v>
      </c>
      <c r="J2248" s="1">
        <f>IFERROR(Homes[[#This Row],[price]]/Homes[[#This Row],[sqft_living]]," ")</f>
        <v>290</v>
      </c>
      <c r="K2248" s="4">
        <f>IFERROR(Homes[[#This Row],[sqft_lot]]/43560," ")</f>
        <v>0.18762626262626261</v>
      </c>
      <c r="L2248" t="str">
        <f>IF(Homes[[#This Row],[waterfront]]=1, "Yes","No")</f>
        <v>No</v>
      </c>
      <c r="M2248" s="4" t="str">
        <f>IF(Homes[[#This Row],[sqft_basement]]&gt;0, "Yes","No")</f>
        <v>No</v>
      </c>
      <c r="N2248" t="str">
        <f>CHOOSE(Homes[[#This Row],[view]]+1, "None","Fair","Good","Great","Excellent")</f>
        <v>None</v>
      </c>
      <c r="O2248" t="str">
        <f>CHOOSE(Homes[[#This Row],[condition]], "Poor","Fair","Average","Good","Excellent")</f>
        <v>Average</v>
      </c>
      <c r="P2248">
        <f ca="1">YEAR(TODAY())-Homes[[#This Row],[yr_built]]</f>
        <v>28</v>
      </c>
      <c r="Q2248">
        <v>0</v>
      </c>
      <c r="R2248">
        <f ca="1">IF(Homes[[#This Row],[yr_renovated]]&gt;0, YEAR(TODAY())-Homes[[#This Row],[yr_renovated]], YEAR(TODAY())-Homes[[#This Row],[yr_built]])</f>
        <v>28</v>
      </c>
      <c r="S2248">
        <v>1</v>
      </c>
      <c r="T2248" s="2">
        <v>41803</v>
      </c>
      <c r="U2248" s="3">
        <v>1.75</v>
      </c>
      <c r="V2248" s="4">
        <f>IFERROR(Homes[[#This Row],[sqft_above]]+Homes[[#This Row],[sqft_basement]]," ")</f>
        <v>1500</v>
      </c>
      <c r="W2248" s="4">
        <v>8173</v>
      </c>
      <c r="X2248">
        <v>0</v>
      </c>
      <c r="Y2248">
        <v>0</v>
      </c>
      <c r="Z2248">
        <v>3</v>
      </c>
      <c r="AA2248" s="4">
        <v>1500</v>
      </c>
      <c r="AB2248" s="4">
        <v>0</v>
      </c>
      <c r="AC2248">
        <v>1997</v>
      </c>
      <c r="AD2248" t="s">
        <v>2373</v>
      </c>
      <c r="AE2248" t="s">
        <v>46</v>
      </c>
      <c r="AF2248" t="s">
        <v>47</v>
      </c>
    </row>
    <row r="2249" spans="1:32">
      <c r="A2249" t="str">
        <f>PROPER(TRIM(Homes[[#This Row],[street]]))</f>
        <v>1356 Elma Pl Ne</v>
      </c>
      <c r="B2249" t="str">
        <f>PROPER(TRIM(Homes[[#This Row],[city]]))</f>
        <v>Renton</v>
      </c>
      <c r="C2249" t="str">
        <f>_xlfn.TEXTBEFORE(Homes[[#This Row],[statezip]]," ")</f>
        <v>WA</v>
      </c>
      <c r="D2249" s="6" t="str">
        <f>_xlfn.TEXTAFTER(Homes[[#This Row],[statezip]]," ")</f>
        <v>98059</v>
      </c>
      <c r="E2249" s="1">
        <v>435000</v>
      </c>
      <c r="F2249">
        <v>4</v>
      </c>
      <c r="G2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49" s="3" t="str">
        <f>Homes[[#This Row],[bedrooms]] &amp; " bd | " &amp; TEXT(Homes[[#This Row],[bathrooms]],"0.##") &amp; " ba"</f>
        <v>4 bd | 2.5 ba</v>
      </c>
      <c r="I2249" s="4">
        <v>2150</v>
      </c>
      <c r="J2249" s="1">
        <f>IFERROR(Homes[[#This Row],[price]]/Homes[[#This Row],[sqft_living]]," ")</f>
        <v>202.32558139534885</v>
      </c>
      <c r="K2249" s="4">
        <f>IFERROR(Homes[[#This Row],[sqft_lot]]/43560," ")</f>
        <v>7.215335169880624E-2</v>
      </c>
      <c r="L2249" t="str">
        <f>IF(Homes[[#This Row],[waterfront]]=1, "Yes","No")</f>
        <v>No</v>
      </c>
      <c r="M2249" s="4" t="str">
        <f>IF(Homes[[#This Row],[sqft_basement]]&gt;0, "Yes","No")</f>
        <v>No</v>
      </c>
      <c r="N2249" t="str">
        <f>CHOOSE(Homes[[#This Row],[view]]+1, "None","Fair","Good","Great","Excellent")</f>
        <v>None</v>
      </c>
      <c r="O2249" t="str">
        <f>CHOOSE(Homes[[#This Row],[condition]], "Poor","Fair","Average","Good","Excellent")</f>
        <v>Average</v>
      </c>
      <c r="P2249">
        <f ca="1">YEAR(TODAY())-Homes[[#This Row],[yr_built]]</f>
        <v>15</v>
      </c>
      <c r="Q2249">
        <v>0</v>
      </c>
      <c r="R2249">
        <f ca="1">IF(Homes[[#This Row],[yr_renovated]]&gt;0, YEAR(TODAY())-Homes[[#This Row],[yr_renovated]], YEAR(TODAY())-Homes[[#This Row],[yr_built]])</f>
        <v>15</v>
      </c>
      <c r="S2249">
        <v>2</v>
      </c>
      <c r="T2249" s="2">
        <v>41828</v>
      </c>
      <c r="U2249" s="3">
        <v>2.5</v>
      </c>
      <c r="V2249" s="4">
        <f>IFERROR(Homes[[#This Row],[sqft_above]]+Homes[[#This Row],[sqft_basement]]," ")</f>
        <v>2150</v>
      </c>
      <c r="W2249" s="4">
        <v>3143</v>
      </c>
      <c r="X2249">
        <v>0</v>
      </c>
      <c r="Y2249">
        <v>0</v>
      </c>
      <c r="Z2249">
        <v>3</v>
      </c>
      <c r="AA2249" s="4">
        <v>2150</v>
      </c>
      <c r="AB2249" s="4">
        <v>0</v>
      </c>
      <c r="AC2249">
        <v>2010</v>
      </c>
      <c r="AD2249" t="s">
        <v>2374</v>
      </c>
      <c r="AE2249" t="s">
        <v>319</v>
      </c>
      <c r="AF2249" t="s">
        <v>282</v>
      </c>
    </row>
    <row r="2250" spans="1:32">
      <c r="A2250" t="str">
        <f>PROPER(TRIM(Homes[[#This Row],[street]]))</f>
        <v>576 Field Pl Ne</v>
      </c>
      <c r="B2250" t="str">
        <f>PROPER(TRIM(Homes[[#This Row],[city]]))</f>
        <v>Renton</v>
      </c>
      <c r="C2250" t="str">
        <f>_xlfn.TEXTBEFORE(Homes[[#This Row],[statezip]]," ")</f>
        <v>WA</v>
      </c>
      <c r="D2250" s="6" t="str">
        <f>_xlfn.TEXTAFTER(Homes[[#This Row],[statezip]]," ")</f>
        <v>98059</v>
      </c>
      <c r="E2250" s="1">
        <v>435000</v>
      </c>
      <c r="F2250">
        <v>4</v>
      </c>
      <c r="G2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50" s="3" t="str">
        <f>Homes[[#This Row],[bedrooms]] &amp; " bd | " &amp; TEXT(Homes[[#This Row],[bathrooms]],"0.##") &amp; " ba"</f>
        <v>4 bd | 2.5 ba</v>
      </c>
      <c r="I2250" s="4">
        <v>2550</v>
      </c>
      <c r="J2250" s="1">
        <f>IFERROR(Homes[[#This Row],[price]]/Homes[[#This Row],[sqft_living]]," ")</f>
        <v>170.58823529411765</v>
      </c>
      <c r="K2250" s="4">
        <f>IFERROR(Homes[[#This Row],[sqft_lot]]/43560," ")</f>
        <v>0.11937557392102846</v>
      </c>
      <c r="L2250" t="str">
        <f>IF(Homes[[#This Row],[waterfront]]=1, "Yes","No")</f>
        <v>No</v>
      </c>
      <c r="M2250" s="4" t="str">
        <f>IF(Homes[[#This Row],[sqft_basement]]&gt;0, "Yes","No")</f>
        <v>No</v>
      </c>
      <c r="N2250" t="str">
        <f>CHOOSE(Homes[[#This Row],[view]]+1, "None","Fair","Good","Great","Excellent")</f>
        <v>None</v>
      </c>
      <c r="O2250" t="str">
        <f>CHOOSE(Homes[[#This Row],[condition]], "Poor","Fair","Average","Good","Excellent")</f>
        <v>Average</v>
      </c>
      <c r="P2250">
        <f ca="1">YEAR(TODAY())-Homes[[#This Row],[yr_built]]</f>
        <v>16</v>
      </c>
      <c r="Q2250">
        <v>0</v>
      </c>
      <c r="R2250">
        <f ca="1">IF(Homes[[#This Row],[yr_renovated]]&gt;0, YEAR(TODAY())-Homes[[#This Row],[yr_renovated]], YEAR(TODAY())-Homes[[#This Row],[yr_built]])</f>
        <v>16</v>
      </c>
      <c r="S2250">
        <v>2</v>
      </c>
      <c r="T2250" s="2">
        <v>41829</v>
      </c>
      <c r="U2250" s="3">
        <v>2.5</v>
      </c>
      <c r="V2250" s="4">
        <f>IFERROR(Homes[[#This Row],[sqft_above]]+Homes[[#This Row],[sqft_basement]]," ")</f>
        <v>2550</v>
      </c>
      <c r="W2250" s="4">
        <v>5200</v>
      </c>
      <c r="X2250">
        <v>0</v>
      </c>
      <c r="Y2250">
        <v>0</v>
      </c>
      <c r="Z2250">
        <v>3</v>
      </c>
      <c r="AA2250" s="4">
        <v>2550</v>
      </c>
      <c r="AB2250" s="4">
        <v>0</v>
      </c>
      <c r="AC2250">
        <v>2009</v>
      </c>
      <c r="AD2250" t="s">
        <v>2375</v>
      </c>
      <c r="AE2250" t="s">
        <v>319</v>
      </c>
      <c r="AF2250" t="s">
        <v>282</v>
      </c>
    </row>
    <row r="2251" spans="1:32">
      <c r="A2251" t="str">
        <f>PROPER(TRIM(Homes[[#This Row],[street]]))</f>
        <v>4202 4Th Ave Ne</v>
      </c>
      <c r="B2251" t="str">
        <f>PROPER(TRIM(Homes[[#This Row],[city]]))</f>
        <v>Seattle</v>
      </c>
      <c r="C2251" t="str">
        <f>_xlfn.TEXTBEFORE(Homes[[#This Row],[statezip]]," ")</f>
        <v>WA</v>
      </c>
      <c r="D2251" s="6" t="str">
        <f>_xlfn.TEXTAFTER(Homes[[#This Row],[statezip]]," ")</f>
        <v>98105</v>
      </c>
      <c r="E2251" s="1">
        <v>435000</v>
      </c>
      <c r="F2251">
        <v>2</v>
      </c>
      <c r="G2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51" s="3" t="str">
        <f>Homes[[#This Row],[bedrooms]] &amp; " bd | " &amp; TEXT(Homes[[#This Row],[bathrooms]],"0.##") &amp; " ba"</f>
        <v>2 bd | 1. ba</v>
      </c>
      <c r="I2251" s="4">
        <v>1060</v>
      </c>
      <c r="J2251" s="1">
        <f>IFERROR(Homes[[#This Row],[price]]/Homes[[#This Row],[sqft_living]]," ")</f>
        <v>410.37735849056605</v>
      </c>
      <c r="K2251" s="4">
        <f>IFERROR(Homes[[#This Row],[sqft_lot]]/43560," ")</f>
        <v>6.9696969696969702E-2</v>
      </c>
      <c r="L2251" t="str">
        <f>IF(Homes[[#This Row],[waterfront]]=1, "Yes","No")</f>
        <v>No</v>
      </c>
      <c r="M2251" s="4" t="str">
        <f>IF(Homes[[#This Row],[sqft_basement]]&gt;0, "Yes","No")</f>
        <v>No</v>
      </c>
      <c r="N2251" t="str">
        <f>CHOOSE(Homes[[#This Row],[view]]+1, "None","Fair","Good","Great","Excellent")</f>
        <v>None</v>
      </c>
      <c r="O2251" t="str">
        <f>CHOOSE(Homes[[#This Row],[condition]], "Poor","Fair","Average","Good","Excellent")</f>
        <v>Good</v>
      </c>
      <c r="P2251">
        <f ca="1">YEAR(TODAY())-Homes[[#This Row],[yr_built]]</f>
        <v>82</v>
      </c>
      <c r="Q2251">
        <v>0</v>
      </c>
      <c r="R2251">
        <f ca="1">IF(Homes[[#This Row],[yr_renovated]]&gt;0, YEAR(TODAY())-Homes[[#This Row],[yr_renovated]], YEAR(TODAY())-Homes[[#This Row],[yr_built]])</f>
        <v>82</v>
      </c>
      <c r="S2251">
        <v>1.5</v>
      </c>
      <c r="T2251" s="2">
        <v>41815</v>
      </c>
      <c r="U2251" s="3">
        <v>1</v>
      </c>
      <c r="V2251" s="4">
        <f>IFERROR(Homes[[#This Row],[sqft_above]]+Homes[[#This Row],[sqft_basement]]," ")</f>
        <v>1060</v>
      </c>
      <c r="W2251" s="4">
        <v>3036</v>
      </c>
      <c r="X2251">
        <v>0</v>
      </c>
      <c r="Y2251">
        <v>0</v>
      </c>
      <c r="Z2251">
        <v>4</v>
      </c>
      <c r="AA2251" s="4">
        <v>1060</v>
      </c>
      <c r="AB2251" s="4">
        <v>0</v>
      </c>
      <c r="AC2251">
        <v>1943</v>
      </c>
      <c r="AD2251" t="s">
        <v>2376</v>
      </c>
      <c r="AE2251" t="s">
        <v>49</v>
      </c>
      <c r="AF2251" t="s">
        <v>60</v>
      </c>
    </row>
    <row r="2252" spans="1:32">
      <c r="A2252" t="str">
        <f>PROPER(TRIM(Homes[[#This Row],[street]]))</f>
        <v>3465 21St Ave W</v>
      </c>
      <c r="B2252" t="str">
        <f>PROPER(TRIM(Homes[[#This Row],[city]]))</f>
        <v>Seattle</v>
      </c>
      <c r="C2252" t="str">
        <f>_xlfn.TEXTBEFORE(Homes[[#This Row],[statezip]]," ")</f>
        <v>WA</v>
      </c>
      <c r="D2252" s="6" t="str">
        <f>_xlfn.TEXTAFTER(Homes[[#This Row],[statezip]]," ")</f>
        <v>98199</v>
      </c>
      <c r="E2252" s="1">
        <v>435000</v>
      </c>
      <c r="F2252">
        <v>3</v>
      </c>
      <c r="G2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52" s="3" t="str">
        <f>Homes[[#This Row],[bedrooms]] &amp; " bd | " &amp; TEXT(Homes[[#This Row],[bathrooms]],"0.##") &amp; " ba"</f>
        <v>3 bd | 2.25 ba</v>
      </c>
      <c r="I2252" s="4">
        <v>1230</v>
      </c>
      <c r="J2252" s="1">
        <f>IFERROR(Homes[[#This Row],[price]]/Homes[[#This Row],[sqft_living]]," ")</f>
        <v>353.65853658536588</v>
      </c>
      <c r="K2252" s="4">
        <f>IFERROR(Homes[[#This Row],[sqft_lot]]/43560," ")</f>
        <v>2.842056932966024E-2</v>
      </c>
      <c r="L2252" t="str">
        <f>IF(Homes[[#This Row],[waterfront]]=1, "Yes","No")</f>
        <v>No</v>
      </c>
      <c r="M2252" s="4" t="str">
        <f>IF(Homes[[#This Row],[sqft_basement]]&gt;0, "Yes","No")</f>
        <v>Yes</v>
      </c>
      <c r="N2252" t="str">
        <f>CHOOSE(Homes[[#This Row],[view]]+1, "None","Fair","Good","Great","Excellent")</f>
        <v>None</v>
      </c>
      <c r="O2252" t="str">
        <f>CHOOSE(Homes[[#This Row],[condition]], "Poor","Fair","Average","Good","Excellent")</f>
        <v>Average</v>
      </c>
      <c r="P2252">
        <f ca="1">YEAR(TODAY())-Homes[[#This Row],[yr_built]]</f>
        <v>16</v>
      </c>
      <c r="Q2252">
        <v>0</v>
      </c>
      <c r="R2252">
        <f ca="1">IF(Homes[[#This Row],[yr_renovated]]&gt;0, YEAR(TODAY())-Homes[[#This Row],[yr_renovated]], YEAR(TODAY())-Homes[[#This Row],[yr_built]])</f>
        <v>16</v>
      </c>
      <c r="S2252">
        <v>2</v>
      </c>
      <c r="T2252" s="2">
        <v>41807</v>
      </c>
      <c r="U2252" s="3">
        <v>2.25</v>
      </c>
      <c r="V2252" s="4">
        <f>IFERROR(Homes[[#This Row],[sqft_above]]+Homes[[#This Row],[sqft_basement]]," ")</f>
        <v>1230</v>
      </c>
      <c r="W2252" s="4">
        <v>1238</v>
      </c>
      <c r="X2252">
        <v>0</v>
      </c>
      <c r="Y2252">
        <v>0</v>
      </c>
      <c r="Z2252">
        <v>3</v>
      </c>
      <c r="AA2252" s="4">
        <v>1080</v>
      </c>
      <c r="AB2252" s="4">
        <v>150</v>
      </c>
      <c r="AC2252">
        <v>2009</v>
      </c>
      <c r="AD2252" t="s">
        <v>2377</v>
      </c>
      <c r="AE2252" t="s">
        <v>49</v>
      </c>
      <c r="AF2252" t="s">
        <v>58</v>
      </c>
    </row>
    <row r="2253" spans="1:32">
      <c r="A2253" t="str">
        <f>PROPER(TRIM(Homes[[#This Row],[street]]))</f>
        <v>802 Ne 80Th St</v>
      </c>
      <c r="B2253" t="str">
        <f>PROPER(TRIM(Homes[[#This Row],[city]]))</f>
        <v>Seattle</v>
      </c>
      <c r="C2253" t="str">
        <f>_xlfn.TEXTBEFORE(Homes[[#This Row],[statezip]]," ")</f>
        <v>WA</v>
      </c>
      <c r="D2253" s="6" t="str">
        <f>_xlfn.TEXTAFTER(Homes[[#This Row],[statezip]]," ")</f>
        <v>98115</v>
      </c>
      <c r="E2253" s="1">
        <v>435000</v>
      </c>
      <c r="F2253">
        <v>2</v>
      </c>
      <c r="G2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53" s="3" t="str">
        <f>Homes[[#This Row],[bedrooms]] &amp; " bd | " &amp; TEXT(Homes[[#This Row],[bathrooms]],"0.##") &amp; " ba"</f>
        <v>2 bd | 1. ba</v>
      </c>
      <c r="I2253" s="4">
        <v>1260</v>
      </c>
      <c r="J2253" s="1">
        <f>IFERROR(Homes[[#This Row],[price]]/Homes[[#This Row],[sqft_living]]," ")</f>
        <v>345.23809523809524</v>
      </c>
      <c r="K2253" s="4">
        <f>IFERROR(Homes[[#This Row],[sqft_lot]]/43560," ")</f>
        <v>9.366391184573003E-2</v>
      </c>
      <c r="L2253" t="str">
        <f>IF(Homes[[#This Row],[waterfront]]=1, "Yes","No")</f>
        <v>No</v>
      </c>
      <c r="M2253" s="4" t="str">
        <f>IF(Homes[[#This Row],[sqft_basement]]&gt;0, "Yes","No")</f>
        <v>No</v>
      </c>
      <c r="N2253" t="str">
        <f>CHOOSE(Homes[[#This Row],[view]]+1, "None","Fair","Good","Great","Excellent")</f>
        <v>None</v>
      </c>
      <c r="O2253" t="str">
        <f>CHOOSE(Homes[[#This Row],[condition]], "Poor","Fair","Average","Good","Excellent")</f>
        <v>Excellent</v>
      </c>
      <c r="P2253">
        <f ca="1">YEAR(TODAY())-Homes[[#This Row],[yr_built]]</f>
        <v>99</v>
      </c>
      <c r="Q2253">
        <v>0</v>
      </c>
      <c r="R2253">
        <f ca="1">IF(Homes[[#This Row],[yr_renovated]]&gt;0, YEAR(TODAY())-Homes[[#This Row],[yr_renovated]], YEAR(TODAY())-Homes[[#This Row],[yr_built]])</f>
        <v>99</v>
      </c>
      <c r="S2253">
        <v>1.5</v>
      </c>
      <c r="T2253" s="2">
        <v>41796</v>
      </c>
      <c r="U2253" s="3">
        <v>1</v>
      </c>
      <c r="V2253" s="4">
        <f>IFERROR(Homes[[#This Row],[sqft_above]]+Homes[[#This Row],[sqft_basement]]," ")</f>
        <v>1260</v>
      </c>
      <c r="W2253" s="4">
        <v>4080</v>
      </c>
      <c r="X2253">
        <v>0</v>
      </c>
      <c r="Y2253">
        <v>0</v>
      </c>
      <c r="Z2253">
        <v>5</v>
      </c>
      <c r="AA2253" s="4">
        <v>1260</v>
      </c>
      <c r="AB2253" s="4">
        <v>0</v>
      </c>
      <c r="AC2253">
        <v>1926</v>
      </c>
      <c r="AD2253" t="s">
        <v>2378</v>
      </c>
      <c r="AE2253" t="s">
        <v>49</v>
      </c>
      <c r="AF2253" t="s">
        <v>154</v>
      </c>
    </row>
    <row r="2254" spans="1:32">
      <c r="A2254" t="str">
        <f>PROPER(TRIM(Homes[[#This Row],[street]]))</f>
        <v>9729 Dibble Ave Nw</v>
      </c>
      <c r="B2254" t="str">
        <f>PROPER(TRIM(Homes[[#This Row],[city]]))</f>
        <v>Seattle</v>
      </c>
      <c r="C2254" t="str">
        <f>_xlfn.TEXTBEFORE(Homes[[#This Row],[statezip]]," ")</f>
        <v>WA</v>
      </c>
      <c r="D2254" s="6" t="str">
        <f>_xlfn.TEXTAFTER(Homes[[#This Row],[statezip]]," ")</f>
        <v>98117</v>
      </c>
      <c r="E2254" s="1">
        <v>435000</v>
      </c>
      <c r="F2254">
        <v>3</v>
      </c>
      <c r="G2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54" s="3" t="str">
        <f>Homes[[#This Row],[bedrooms]] &amp; " bd | " &amp; TEXT(Homes[[#This Row],[bathrooms]],"0.##") &amp; " ba"</f>
        <v>3 bd | 1.75 ba</v>
      </c>
      <c r="I2254" s="4">
        <v>1310</v>
      </c>
      <c r="J2254" s="1">
        <f>IFERROR(Homes[[#This Row],[price]]/Homes[[#This Row],[sqft_living]]," ")</f>
        <v>332.06106870229007</v>
      </c>
      <c r="K2254" s="4">
        <f>IFERROR(Homes[[#This Row],[sqft_lot]]/43560," ")</f>
        <v>0.18514692378328743</v>
      </c>
      <c r="L2254" t="str">
        <f>IF(Homes[[#This Row],[waterfront]]=1, "Yes","No")</f>
        <v>No</v>
      </c>
      <c r="M2254" s="4" t="str">
        <f>IF(Homes[[#This Row],[sqft_basement]]&gt;0, "Yes","No")</f>
        <v>No</v>
      </c>
      <c r="N2254" t="str">
        <f>CHOOSE(Homes[[#This Row],[view]]+1, "None","Fair","Good","Great","Excellent")</f>
        <v>None</v>
      </c>
      <c r="O2254" t="str">
        <f>CHOOSE(Homes[[#This Row],[condition]], "Poor","Fair","Average","Good","Excellent")</f>
        <v>Good</v>
      </c>
      <c r="P2254">
        <f ca="1">YEAR(TODAY())-Homes[[#This Row],[yr_built]]</f>
        <v>77</v>
      </c>
      <c r="Q2254">
        <v>0</v>
      </c>
      <c r="R2254">
        <f ca="1">IF(Homes[[#This Row],[yr_renovated]]&gt;0, YEAR(TODAY())-Homes[[#This Row],[yr_renovated]], YEAR(TODAY())-Homes[[#This Row],[yr_built]])</f>
        <v>77</v>
      </c>
      <c r="S2254">
        <v>1</v>
      </c>
      <c r="T2254" s="2">
        <v>41809</v>
      </c>
      <c r="U2254" s="3">
        <v>1.75</v>
      </c>
      <c r="V2254" s="4">
        <f>IFERROR(Homes[[#This Row],[sqft_above]]+Homes[[#This Row],[sqft_basement]]," ")</f>
        <v>1310</v>
      </c>
      <c r="W2254" s="4">
        <v>8065</v>
      </c>
      <c r="X2254">
        <v>0</v>
      </c>
      <c r="Y2254">
        <v>0</v>
      </c>
      <c r="Z2254">
        <v>4</v>
      </c>
      <c r="AA2254" s="4">
        <v>1310</v>
      </c>
      <c r="AB2254" s="4">
        <v>0</v>
      </c>
      <c r="AC2254">
        <v>1948</v>
      </c>
      <c r="AD2254" t="s">
        <v>2379</v>
      </c>
      <c r="AE2254" t="s">
        <v>49</v>
      </c>
      <c r="AF2254" t="s">
        <v>204</v>
      </c>
    </row>
    <row r="2255" spans="1:32">
      <c r="A2255" t="str">
        <f>PROPER(TRIM(Homes[[#This Row],[street]]))</f>
        <v>1101 23Rd Ave S</v>
      </c>
      <c r="B2255" t="str">
        <f>PROPER(TRIM(Homes[[#This Row],[city]]))</f>
        <v>Seattle</v>
      </c>
      <c r="C2255" t="str">
        <f>_xlfn.TEXTBEFORE(Homes[[#This Row],[statezip]]," ")</f>
        <v>WA</v>
      </c>
      <c r="D2255" s="6" t="str">
        <f>_xlfn.TEXTAFTER(Homes[[#This Row],[statezip]]," ")</f>
        <v>98144</v>
      </c>
      <c r="E2255" s="1">
        <v>435000</v>
      </c>
      <c r="F2255">
        <v>4</v>
      </c>
      <c r="G2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55" s="3" t="str">
        <f>Homes[[#This Row],[bedrooms]] &amp; " bd | " &amp; TEXT(Homes[[#This Row],[bathrooms]],"0.##") &amp; " ba"</f>
        <v>4 bd | 2. ba</v>
      </c>
      <c r="I2255" s="4">
        <v>1880</v>
      </c>
      <c r="J2255" s="1">
        <f>IFERROR(Homes[[#This Row],[price]]/Homes[[#This Row],[sqft_living]]," ")</f>
        <v>231.38297872340425</v>
      </c>
      <c r="K2255" s="4">
        <f>IFERROR(Homes[[#This Row],[sqft_lot]]/43560," ")</f>
        <v>8.8154269972451793E-2</v>
      </c>
      <c r="L2255" t="str">
        <f>IF(Homes[[#This Row],[waterfront]]=1, "Yes","No")</f>
        <v>No</v>
      </c>
      <c r="M2255" s="4" t="str">
        <f>IF(Homes[[#This Row],[sqft_basement]]&gt;0, "Yes","No")</f>
        <v>Yes</v>
      </c>
      <c r="N2255" t="str">
        <f>CHOOSE(Homes[[#This Row],[view]]+1, "None","Fair","Good","Great","Excellent")</f>
        <v>None</v>
      </c>
      <c r="O2255" t="str">
        <f>CHOOSE(Homes[[#This Row],[condition]], "Poor","Fair","Average","Good","Excellent")</f>
        <v>Average</v>
      </c>
      <c r="P2255">
        <f ca="1">YEAR(TODAY())-Homes[[#This Row],[yr_built]]</f>
        <v>121</v>
      </c>
      <c r="Q2255">
        <v>0</v>
      </c>
      <c r="R2255">
        <f ca="1">IF(Homes[[#This Row],[yr_renovated]]&gt;0, YEAR(TODAY())-Homes[[#This Row],[yr_renovated]], YEAR(TODAY())-Homes[[#This Row],[yr_built]])</f>
        <v>121</v>
      </c>
      <c r="S2255">
        <v>1</v>
      </c>
      <c r="T2255" s="2">
        <v>41820</v>
      </c>
      <c r="U2255" s="3">
        <v>2</v>
      </c>
      <c r="V2255" s="4">
        <f>IFERROR(Homes[[#This Row],[sqft_above]]+Homes[[#This Row],[sqft_basement]]," ")</f>
        <v>1880</v>
      </c>
      <c r="W2255" s="4">
        <v>3840</v>
      </c>
      <c r="X2255">
        <v>0</v>
      </c>
      <c r="Y2255">
        <v>0</v>
      </c>
      <c r="Z2255">
        <v>3</v>
      </c>
      <c r="AA2255" s="4">
        <v>970</v>
      </c>
      <c r="AB2255" s="4">
        <v>910</v>
      </c>
      <c r="AC2255">
        <v>1904</v>
      </c>
      <c r="AD2255" t="s">
        <v>2380</v>
      </c>
      <c r="AE2255" t="s">
        <v>49</v>
      </c>
      <c r="AF2255" t="s">
        <v>110</v>
      </c>
    </row>
    <row r="2256" spans="1:32">
      <c r="A2256" t="str">
        <f>PROPER(TRIM(Homes[[#This Row],[street]]))</f>
        <v>1021 Ne 120Th St</v>
      </c>
      <c r="B2256" t="str">
        <f>PROPER(TRIM(Homes[[#This Row],[city]]))</f>
        <v>Seattle</v>
      </c>
      <c r="C2256" t="str">
        <f>_xlfn.TEXTBEFORE(Homes[[#This Row],[statezip]]," ")</f>
        <v>WA</v>
      </c>
      <c r="D2256" s="6" t="str">
        <f>_xlfn.TEXTAFTER(Homes[[#This Row],[statezip]]," ")</f>
        <v>98125</v>
      </c>
      <c r="E2256" s="1">
        <v>435000</v>
      </c>
      <c r="F2256">
        <v>3</v>
      </c>
      <c r="G2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56" s="3" t="str">
        <f>Homes[[#This Row],[bedrooms]] &amp; " bd | " &amp; TEXT(Homes[[#This Row],[bathrooms]],"0.##") &amp; " ba"</f>
        <v>3 bd | 2.25 ba</v>
      </c>
      <c r="I2256" s="4">
        <v>1890</v>
      </c>
      <c r="J2256" s="1">
        <f>IFERROR(Homes[[#This Row],[price]]/Homes[[#This Row],[sqft_living]]," ")</f>
        <v>230.15873015873015</v>
      </c>
      <c r="K2256" s="4">
        <f>IFERROR(Homes[[#This Row],[sqft_lot]]/43560," ")</f>
        <v>0.16528925619834711</v>
      </c>
      <c r="L2256" t="str">
        <f>IF(Homes[[#This Row],[waterfront]]=1, "Yes","No")</f>
        <v>No</v>
      </c>
      <c r="M2256" s="4" t="str">
        <f>IF(Homes[[#This Row],[sqft_basement]]&gt;0, "Yes","No")</f>
        <v>Yes</v>
      </c>
      <c r="N2256" t="str">
        <f>CHOOSE(Homes[[#This Row],[view]]+1, "None","Fair","Good","Great","Excellent")</f>
        <v>None</v>
      </c>
      <c r="O2256" t="str">
        <f>CHOOSE(Homes[[#This Row],[condition]], "Poor","Fair","Average","Good","Excellent")</f>
        <v>Good</v>
      </c>
      <c r="P2256">
        <f ca="1">YEAR(TODAY())-Homes[[#This Row],[yr_built]]</f>
        <v>52</v>
      </c>
      <c r="Q2256">
        <v>0</v>
      </c>
      <c r="R2256">
        <f ca="1">IF(Homes[[#This Row],[yr_renovated]]&gt;0, YEAR(TODAY())-Homes[[#This Row],[yr_renovated]], YEAR(TODAY())-Homes[[#This Row],[yr_built]])</f>
        <v>52</v>
      </c>
      <c r="S2256">
        <v>1</v>
      </c>
      <c r="T2256" s="2">
        <v>41799</v>
      </c>
      <c r="U2256" s="3">
        <v>2.25</v>
      </c>
      <c r="V2256" s="4">
        <f>IFERROR(Homes[[#This Row],[sqft_above]]+Homes[[#This Row],[sqft_basement]]," ")</f>
        <v>1890</v>
      </c>
      <c r="W2256" s="4">
        <v>7200</v>
      </c>
      <c r="X2256">
        <v>0</v>
      </c>
      <c r="Y2256">
        <v>0</v>
      </c>
      <c r="Z2256">
        <v>4</v>
      </c>
      <c r="AA2256" s="4">
        <v>1230</v>
      </c>
      <c r="AB2256" s="4">
        <v>660</v>
      </c>
      <c r="AC2256">
        <v>1973</v>
      </c>
      <c r="AD2256" t="s">
        <v>2381</v>
      </c>
      <c r="AE2256" t="s">
        <v>49</v>
      </c>
      <c r="AF2256" t="s">
        <v>150</v>
      </c>
    </row>
    <row r="2257" spans="1:32">
      <c r="A2257" t="str">
        <f>PROPER(TRIM(Homes[[#This Row],[street]]))</f>
        <v>5451 Fauntleroy Way Sw</v>
      </c>
      <c r="B2257" t="str">
        <f>PROPER(TRIM(Homes[[#This Row],[city]]))</f>
        <v>Seattle</v>
      </c>
      <c r="C2257" t="str">
        <f>_xlfn.TEXTBEFORE(Homes[[#This Row],[statezip]]," ")</f>
        <v>WA</v>
      </c>
      <c r="D2257" s="6" t="str">
        <f>_xlfn.TEXTAFTER(Homes[[#This Row],[statezip]]," ")</f>
        <v>98136</v>
      </c>
      <c r="E2257" s="1">
        <v>435000</v>
      </c>
      <c r="F2257">
        <v>3</v>
      </c>
      <c r="G2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57" s="3" t="str">
        <f>Homes[[#This Row],[bedrooms]] &amp; " bd | " &amp; TEXT(Homes[[#This Row],[bathrooms]],"0.##") &amp; " ba"</f>
        <v>3 bd | 2. ba</v>
      </c>
      <c r="I2257" s="4">
        <v>1980</v>
      </c>
      <c r="J2257" s="1">
        <f>IFERROR(Homes[[#This Row],[price]]/Homes[[#This Row],[sqft_living]]," ")</f>
        <v>219.69696969696969</v>
      </c>
      <c r="K2257" s="4">
        <f>IFERROR(Homes[[#This Row],[sqft_lot]]/43560," ")</f>
        <v>6.138659320477502E-2</v>
      </c>
      <c r="L2257" t="str">
        <f>IF(Homes[[#This Row],[waterfront]]=1, "Yes","No")</f>
        <v>No</v>
      </c>
      <c r="M2257" s="4" t="str">
        <f>IF(Homes[[#This Row],[sqft_basement]]&gt;0, "Yes","No")</f>
        <v>No</v>
      </c>
      <c r="N2257" t="str">
        <f>CHOOSE(Homes[[#This Row],[view]]+1, "None","Fair","Good","Great","Excellent")</f>
        <v>None</v>
      </c>
      <c r="O2257" t="str">
        <f>CHOOSE(Homes[[#This Row],[condition]], "Poor","Fair","Average","Good","Excellent")</f>
        <v>Average</v>
      </c>
      <c r="P2257">
        <f ca="1">YEAR(TODAY())-Homes[[#This Row],[yr_built]]</f>
        <v>18</v>
      </c>
      <c r="Q2257">
        <v>0</v>
      </c>
      <c r="R2257">
        <f ca="1">IF(Homes[[#This Row],[yr_renovated]]&gt;0, YEAR(TODAY())-Homes[[#This Row],[yr_renovated]], YEAR(TODAY())-Homes[[#This Row],[yr_built]])</f>
        <v>18</v>
      </c>
      <c r="S2257">
        <v>3</v>
      </c>
      <c r="T2257" s="2">
        <v>41806</v>
      </c>
      <c r="U2257" s="3">
        <v>2</v>
      </c>
      <c r="V2257" s="4">
        <f>IFERROR(Homes[[#This Row],[sqft_above]]+Homes[[#This Row],[sqft_basement]]," ")</f>
        <v>1980</v>
      </c>
      <c r="W2257" s="4">
        <v>2674</v>
      </c>
      <c r="X2257">
        <v>0</v>
      </c>
      <c r="Y2257">
        <v>0</v>
      </c>
      <c r="Z2257">
        <v>3</v>
      </c>
      <c r="AA2257" s="4">
        <v>1980</v>
      </c>
      <c r="AB2257" s="4">
        <v>0</v>
      </c>
      <c r="AC2257">
        <v>2007</v>
      </c>
      <c r="AD2257" t="s">
        <v>2382</v>
      </c>
      <c r="AE2257" t="s">
        <v>49</v>
      </c>
      <c r="AF2257" t="s">
        <v>298</v>
      </c>
    </row>
    <row r="2258" spans="1:32">
      <c r="A2258" t="str">
        <f>PROPER(TRIM(Homes[[#This Row],[street]]))</f>
        <v>3306 Ne 70Th St</v>
      </c>
      <c r="B2258" t="str">
        <f>PROPER(TRIM(Homes[[#This Row],[city]]))</f>
        <v>Seattle</v>
      </c>
      <c r="C2258" t="str">
        <f>_xlfn.TEXTBEFORE(Homes[[#This Row],[statezip]]," ")</f>
        <v>WA</v>
      </c>
      <c r="D2258" s="6" t="str">
        <f>_xlfn.TEXTAFTER(Homes[[#This Row],[statezip]]," ")</f>
        <v>98115</v>
      </c>
      <c r="E2258" s="1">
        <v>435000</v>
      </c>
      <c r="F2258">
        <v>2</v>
      </c>
      <c r="G2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58" s="3" t="str">
        <f>Homes[[#This Row],[bedrooms]] &amp; " bd | " &amp; TEXT(Homes[[#This Row],[bathrooms]],"0.##") &amp; " ba"</f>
        <v>2 bd | 1. ba</v>
      </c>
      <c r="I2258" s="4">
        <v>1230</v>
      </c>
      <c r="J2258" s="1">
        <f>IFERROR(Homes[[#This Row],[price]]/Homes[[#This Row],[sqft_living]]," ")</f>
        <v>353.65853658536588</v>
      </c>
      <c r="K2258" s="4">
        <f>IFERROR(Homes[[#This Row],[sqft_lot]]/43560," ")</f>
        <v>8.7235996326905416E-2</v>
      </c>
      <c r="L2258" t="str">
        <f>IF(Homes[[#This Row],[waterfront]]=1, "Yes","No")</f>
        <v>No</v>
      </c>
      <c r="M2258" s="4" t="str">
        <f>IF(Homes[[#This Row],[sqft_basement]]&gt;0, "Yes","No")</f>
        <v>No</v>
      </c>
      <c r="N2258" t="str">
        <f>CHOOSE(Homes[[#This Row],[view]]+1, "None","Fair","Good","Great","Excellent")</f>
        <v>None</v>
      </c>
      <c r="O2258" t="str">
        <f>CHOOSE(Homes[[#This Row],[condition]], "Poor","Fair","Average","Good","Excellent")</f>
        <v>Average</v>
      </c>
      <c r="P2258">
        <f ca="1">YEAR(TODAY())-Homes[[#This Row],[yr_built]]</f>
        <v>97</v>
      </c>
      <c r="Q2258">
        <v>1954</v>
      </c>
      <c r="R2258">
        <f ca="1">IF(Homes[[#This Row],[yr_renovated]]&gt;0, YEAR(TODAY())-Homes[[#This Row],[yr_renovated]], YEAR(TODAY())-Homes[[#This Row],[yr_built]])</f>
        <v>71</v>
      </c>
      <c r="S2258">
        <v>1</v>
      </c>
      <c r="T2258" s="2">
        <v>41807</v>
      </c>
      <c r="U2258" s="3">
        <v>1</v>
      </c>
      <c r="V2258" s="4">
        <f>IFERROR(Homes[[#This Row],[sqft_above]]+Homes[[#This Row],[sqft_basement]]," ")</f>
        <v>1230</v>
      </c>
      <c r="W2258" s="4">
        <v>3800</v>
      </c>
      <c r="X2258">
        <v>0</v>
      </c>
      <c r="Y2258">
        <v>0</v>
      </c>
      <c r="Z2258">
        <v>3</v>
      </c>
      <c r="AA2258" s="4">
        <v>1230</v>
      </c>
      <c r="AB2258" s="4">
        <v>0</v>
      </c>
      <c r="AC2258">
        <v>1928</v>
      </c>
      <c r="AD2258" t="s">
        <v>2383</v>
      </c>
      <c r="AE2258" t="s">
        <v>49</v>
      </c>
      <c r="AF2258" t="s">
        <v>154</v>
      </c>
    </row>
    <row r="2259" spans="1:32">
      <c r="A2259" t="str">
        <f>PROPER(TRIM(Homes[[#This Row],[street]]))</f>
        <v>830 Davis Pl S</v>
      </c>
      <c r="B2259" t="str">
        <f>PROPER(TRIM(Homes[[#This Row],[city]]))</f>
        <v>Seattle</v>
      </c>
      <c r="C2259" t="str">
        <f>_xlfn.TEXTBEFORE(Homes[[#This Row],[statezip]]," ")</f>
        <v>WA</v>
      </c>
      <c r="D2259" s="6" t="str">
        <f>_xlfn.TEXTAFTER(Homes[[#This Row],[statezip]]," ")</f>
        <v>98144</v>
      </c>
      <c r="E2259" s="1">
        <v>435000</v>
      </c>
      <c r="F2259">
        <v>3</v>
      </c>
      <c r="G2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59" s="3" t="str">
        <f>Homes[[#This Row],[bedrooms]] &amp; " bd | " &amp; TEXT(Homes[[#This Row],[bathrooms]],"0.##") &amp; " ba"</f>
        <v>3 bd | 2. ba</v>
      </c>
      <c r="I2259" s="4">
        <v>980</v>
      </c>
      <c r="J2259" s="1">
        <f>IFERROR(Homes[[#This Row],[price]]/Homes[[#This Row],[sqft_living]]," ")</f>
        <v>443.87755102040819</v>
      </c>
      <c r="K2259" s="4">
        <f>IFERROR(Homes[[#This Row],[sqft_lot]]/43560," ")</f>
        <v>0.1147842056932966</v>
      </c>
      <c r="L2259" t="str">
        <f>IF(Homes[[#This Row],[waterfront]]=1, "Yes","No")</f>
        <v>No</v>
      </c>
      <c r="M2259" s="4" t="str">
        <f>IF(Homes[[#This Row],[sqft_basement]]&gt;0, "Yes","No")</f>
        <v>No</v>
      </c>
      <c r="N2259" t="str">
        <f>CHOOSE(Homes[[#This Row],[view]]+1, "None","Fair","Good","Great","Excellent")</f>
        <v>None</v>
      </c>
      <c r="O2259" t="str">
        <f>CHOOSE(Homes[[#This Row],[condition]], "Poor","Fair","Average","Good","Excellent")</f>
        <v>Average</v>
      </c>
      <c r="P2259">
        <f ca="1">YEAR(TODAY())-Homes[[#This Row],[yr_built]]</f>
        <v>85</v>
      </c>
      <c r="Q2259">
        <v>1996</v>
      </c>
      <c r="R2259">
        <f ca="1">IF(Homes[[#This Row],[yr_renovated]]&gt;0, YEAR(TODAY())-Homes[[#This Row],[yr_renovated]], YEAR(TODAY())-Homes[[#This Row],[yr_built]])</f>
        <v>29</v>
      </c>
      <c r="S2259">
        <v>1</v>
      </c>
      <c r="T2259" s="2">
        <v>41796</v>
      </c>
      <c r="U2259" s="3">
        <v>2</v>
      </c>
      <c r="V2259" s="4">
        <f>IFERROR(Homes[[#This Row],[sqft_above]]+Homes[[#This Row],[sqft_basement]]," ")</f>
        <v>980</v>
      </c>
      <c r="W2259" s="4">
        <v>5000</v>
      </c>
      <c r="X2259">
        <v>0</v>
      </c>
      <c r="Y2259">
        <v>0</v>
      </c>
      <c r="Z2259">
        <v>3</v>
      </c>
      <c r="AA2259" s="4">
        <v>980</v>
      </c>
      <c r="AB2259" s="4">
        <v>0</v>
      </c>
      <c r="AC2259">
        <v>1940</v>
      </c>
      <c r="AD2259" t="s">
        <v>2384</v>
      </c>
      <c r="AE2259" t="s">
        <v>49</v>
      </c>
      <c r="AF2259" t="s">
        <v>110</v>
      </c>
    </row>
    <row r="2260" spans="1:32">
      <c r="A2260" t="str">
        <f>PROPER(TRIM(Homes[[#This Row],[street]]))</f>
        <v>136 N 101St St</v>
      </c>
      <c r="B2260" t="str">
        <f>PROPER(TRIM(Homes[[#This Row],[city]]))</f>
        <v>Seattle</v>
      </c>
      <c r="C2260" t="str">
        <f>_xlfn.TEXTBEFORE(Homes[[#This Row],[statezip]]," ")</f>
        <v>WA</v>
      </c>
      <c r="D2260" s="6" t="str">
        <f>_xlfn.TEXTAFTER(Homes[[#This Row],[statezip]]," ")</f>
        <v>98133</v>
      </c>
      <c r="E2260" s="1">
        <v>435000</v>
      </c>
      <c r="F2260">
        <v>3</v>
      </c>
      <c r="G2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0" s="3" t="str">
        <f>Homes[[#This Row],[bedrooms]] &amp; " bd | " &amp; TEXT(Homes[[#This Row],[bathrooms]],"0.##") &amp; " ba"</f>
        <v>3 bd | 2.5 ba</v>
      </c>
      <c r="I2260" s="4">
        <v>1420</v>
      </c>
      <c r="J2260" s="1">
        <f>IFERROR(Homes[[#This Row],[price]]/Homes[[#This Row],[sqft_living]]," ")</f>
        <v>306.33802816901408</v>
      </c>
      <c r="K2260" s="4">
        <f>IFERROR(Homes[[#This Row],[sqft_lot]]/43560," ")</f>
        <v>5.9251606978879705E-2</v>
      </c>
      <c r="L2260" t="str">
        <f>IF(Homes[[#This Row],[waterfront]]=1, "Yes","No")</f>
        <v>No</v>
      </c>
      <c r="M2260" s="4" t="str">
        <f>IF(Homes[[#This Row],[sqft_basement]]&gt;0, "Yes","No")</f>
        <v>No</v>
      </c>
      <c r="N2260" t="str">
        <f>CHOOSE(Homes[[#This Row],[view]]+1, "None","Fair","Good","Great","Excellent")</f>
        <v>None</v>
      </c>
      <c r="O2260" t="str">
        <f>CHOOSE(Homes[[#This Row],[condition]], "Poor","Fair","Average","Good","Excellent")</f>
        <v>Average</v>
      </c>
      <c r="P2260">
        <f ca="1">YEAR(TODAY())-Homes[[#This Row],[yr_built]]</f>
        <v>21</v>
      </c>
      <c r="Q2260">
        <v>2003</v>
      </c>
      <c r="R2260">
        <f ca="1">IF(Homes[[#This Row],[yr_renovated]]&gt;0, YEAR(TODAY())-Homes[[#This Row],[yr_renovated]], YEAR(TODAY())-Homes[[#This Row],[yr_built]])</f>
        <v>22</v>
      </c>
      <c r="S2260">
        <v>3</v>
      </c>
      <c r="T2260" s="2">
        <v>41801</v>
      </c>
      <c r="U2260" s="3">
        <v>2.5</v>
      </c>
      <c r="V2260" s="4">
        <f>IFERROR(Homes[[#This Row],[sqft_above]]+Homes[[#This Row],[sqft_basement]]," ")</f>
        <v>1420</v>
      </c>
      <c r="W2260" s="4">
        <v>2581</v>
      </c>
      <c r="X2260">
        <v>0</v>
      </c>
      <c r="Y2260">
        <v>0</v>
      </c>
      <c r="Z2260">
        <v>3</v>
      </c>
      <c r="AA2260" s="4">
        <v>1420</v>
      </c>
      <c r="AB2260" s="4">
        <v>0</v>
      </c>
      <c r="AC2260">
        <v>2004</v>
      </c>
      <c r="AD2260" t="s">
        <v>2385</v>
      </c>
      <c r="AE2260" t="s">
        <v>49</v>
      </c>
      <c r="AF2260" t="s">
        <v>987</v>
      </c>
    </row>
    <row r="2261" spans="1:32">
      <c r="A2261" t="str">
        <f>PROPER(TRIM(Homes[[#This Row],[street]]))</f>
        <v>13362 3Rd Ave Ne</v>
      </c>
      <c r="B2261" t="str">
        <f>PROPER(TRIM(Homes[[#This Row],[city]]))</f>
        <v>Seattle</v>
      </c>
      <c r="C2261" t="str">
        <f>_xlfn.TEXTBEFORE(Homes[[#This Row],[statezip]]," ")</f>
        <v>WA</v>
      </c>
      <c r="D2261" s="6" t="str">
        <f>_xlfn.TEXTAFTER(Homes[[#This Row],[statezip]]," ")</f>
        <v>98125</v>
      </c>
      <c r="E2261" s="1">
        <v>435000</v>
      </c>
      <c r="F2261">
        <v>4</v>
      </c>
      <c r="G2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61" s="3" t="str">
        <f>Homes[[#This Row],[bedrooms]] &amp; " bd | " &amp; TEXT(Homes[[#This Row],[bathrooms]],"0.##") &amp; " ba"</f>
        <v>4 bd | 2.75 ba</v>
      </c>
      <c r="I2261" s="4">
        <v>2230</v>
      </c>
      <c r="J2261" s="1">
        <f>IFERROR(Homes[[#This Row],[price]]/Homes[[#This Row],[sqft_living]]," ")</f>
        <v>195.06726457399103</v>
      </c>
      <c r="K2261" s="4">
        <f>IFERROR(Homes[[#This Row],[sqft_lot]]/43560," ")</f>
        <v>0.22130394857667585</v>
      </c>
      <c r="L2261" t="str">
        <f>IF(Homes[[#This Row],[waterfront]]=1, "Yes","No")</f>
        <v>No</v>
      </c>
      <c r="M2261" s="4" t="str">
        <f>IF(Homes[[#This Row],[sqft_basement]]&gt;0, "Yes","No")</f>
        <v>Yes</v>
      </c>
      <c r="N2261" t="str">
        <f>CHOOSE(Homes[[#This Row],[view]]+1, "None","Fair","Good","Great","Excellent")</f>
        <v>None</v>
      </c>
      <c r="O2261" t="str">
        <f>CHOOSE(Homes[[#This Row],[condition]], "Poor","Fair","Average","Good","Excellent")</f>
        <v>Average</v>
      </c>
      <c r="P2261">
        <f ca="1">YEAR(TODAY())-Homes[[#This Row],[yr_built]]</f>
        <v>27</v>
      </c>
      <c r="Q2261">
        <v>2006</v>
      </c>
      <c r="R2261">
        <f ca="1">IF(Homes[[#This Row],[yr_renovated]]&gt;0, YEAR(TODAY())-Homes[[#This Row],[yr_renovated]], YEAR(TODAY())-Homes[[#This Row],[yr_built]])</f>
        <v>19</v>
      </c>
      <c r="S2261">
        <v>1</v>
      </c>
      <c r="T2261" s="2">
        <v>41828</v>
      </c>
      <c r="U2261" s="3">
        <v>2.75</v>
      </c>
      <c r="V2261" s="4">
        <f>IFERROR(Homes[[#This Row],[sqft_above]]+Homes[[#This Row],[sqft_basement]]," ")</f>
        <v>2230</v>
      </c>
      <c r="W2261" s="4">
        <v>9640</v>
      </c>
      <c r="X2261">
        <v>0</v>
      </c>
      <c r="Y2261">
        <v>0</v>
      </c>
      <c r="Z2261">
        <v>3</v>
      </c>
      <c r="AA2261" s="4">
        <v>1320</v>
      </c>
      <c r="AB2261" s="4">
        <v>910</v>
      </c>
      <c r="AC2261">
        <v>1998</v>
      </c>
      <c r="AD2261" t="s">
        <v>2386</v>
      </c>
      <c r="AE2261" t="s">
        <v>49</v>
      </c>
      <c r="AF2261" t="s">
        <v>150</v>
      </c>
    </row>
    <row r="2262" spans="1:32">
      <c r="A2262" t="str">
        <f>PROPER(TRIM(Homes[[#This Row],[street]]))</f>
        <v>1111 Nw 64Th St</v>
      </c>
      <c r="B2262" t="str">
        <f>PROPER(TRIM(Homes[[#This Row],[city]]))</f>
        <v>Seattle</v>
      </c>
      <c r="C2262" t="str">
        <f>_xlfn.TEXTBEFORE(Homes[[#This Row],[statezip]]," ")</f>
        <v>WA</v>
      </c>
      <c r="D2262" s="6" t="str">
        <f>_xlfn.TEXTAFTER(Homes[[#This Row],[statezip]]," ")</f>
        <v>98107</v>
      </c>
      <c r="E2262" s="1">
        <v>435000</v>
      </c>
      <c r="F2262">
        <v>2</v>
      </c>
      <c r="G2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62" s="3" t="str">
        <f>Homes[[#This Row],[bedrooms]] &amp; " bd | " &amp; TEXT(Homes[[#This Row],[bathrooms]],"0.##") &amp; " ba"</f>
        <v>2 bd | 1. ba</v>
      </c>
      <c r="I2262" s="4">
        <v>800</v>
      </c>
      <c r="J2262" s="1">
        <f>IFERROR(Homes[[#This Row],[price]]/Homes[[#This Row],[sqft_living]]," ")</f>
        <v>543.75</v>
      </c>
      <c r="K2262" s="4">
        <f>IFERROR(Homes[[#This Row],[sqft_lot]]/43560," ")</f>
        <v>0.1147842056932966</v>
      </c>
      <c r="L2262" t="str">
        <f>IF(Homes[[#This Row],[waterfront]]=1, "Yes","No")</f>
        <v>No</v>
      </c>
      <c r="M2262" s="4" t="str">
        <f>IF(Homes[[#This Row],[sqft_basement]]&gt;0, "Yes","No")</f>
        <v>No</v>
      </c>
      <c r="N2262" t="str">
        <f>CHOOSE(Homes[[#This Row],[view]]+1, "None","Fair","Good","Great","Excellent")</f>
        <v>None</v>
      </c>
      <c r="O2262" t="str">
        <f>CHOOSE(Homes[[#This Row],[condition]], "Poor","Fair","Average","Good","Excellent")</f>
        <v>Average</v>
      </c>
      <c r="P2262">
        <f ca="1">YEAR(TODAY())-Homes[[#This Row],[yr_built]]</f>
        <v>119</v>
      </c>
      <c r="Q2262">
        <v>2014</v>
      </c>
      <c r="R2262">
        <f ca="1">IF(Homes[[#This Row],[yr_renovated]]&gt;0, YEAR(TODAY())-Homes[[#This Row],[yr_renovated]], YEAR(TODAY())-Homes[[#This Row],[yr_built]])</f>
        <v>11</v>
      </c>
      <c r="S2262">
        <v>1</v>
      </c>
      <c r="T2262" s="2">
        <v>41799</v>
      </c>
      <c r="U2262" s="3">
        <v>1</v>
      </c>
      <c r="V2262" s="4">
        <f>IFERROR(Homes[[#This Row],[sqft_above]]+Homes[[#This Row],[sqft_basement]]," ")</f>
        <v>800</v>
      </c>
      <c r="W2262" s="4">
        <v>5000</v>
      </c>
      <c r="X2262">
        <v>0</v>
      </c>
      <c r="Y2262">
        <v>0</v>
      </c>
      <c r="Z2262">
        <v>3</v>
      </c>
      <c r="AA2262" s="4">
        <v>800</v>
      </c>
      <c r="AB2262" s="4">
        <v>0</v>
      </c>
      <c r="AC2262">
        <v>1906</v>
      </c>
      <c r="AD2262" t="s">
        <v>2387</v>
      </c>
      <c r="AE2262" t="s">
        <v>49</v>
      </c>
      <c r="AF2262" t="s">
        <v>62</v>
      </c>
    </row>
    <row r="2263" spans="1:32">
      <c r="A2263" t="str">
        <f>PROPER(TRIM(Homes[[#This Row],[street]]))</f>
        <v>7125 Silent Creek Ave Se</v>
      </c>
      <c r="B2263" t="str">
        <f>PROPER(TRIM(Homes[[#This Row],[city]]))</f>
        <v>Snoqualmie</v>
      </c>
      <c r="C2263" t="str">
        <f>_xlfn.TEXTBEFORE(Homes[[#This Row],[statezip]]," ")</f>
        <v>WA</v>
      </c>
      <c r="D2263" s="6" t="str">
        <f>_xlfn.TEXTAFTER(Homes[[#This Row],[statezip]]," ")</f>
        <v>98065</v>
      </c>
      <c r="E2263" s="1">
        <v>435000</v>
      </c>
      <c r="F2263">
        <v>4</v>
      </c>
      <c r="G2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63" s="3" t="str">
        <f>Homes[[#This Row],[bedrooms]] &amp; " bd | " &amp; TEXT(Homes[[#This Row],[bathrooms]],"0.##") &amp; " ba"</f>
        <v>4 bd | 2.25 ba</v>
      </c>
      <c r="I2263" s="4">
        <v>2140</v>
      </c>
      <c r="J2263" s="1">
        <f>IFERROR(Homes[[#This Row],[price]]/Homes[[#This Row],[sqft_living]]," ")</f>
        <v>203.27102803738319</v>
      </c>
      <c r="K2263" s="4">
        <f>IFERROR(Homes[[#This Row],[sqft_lot]]/43560," ")</f>
        <v>0.14589072543617998</v>
      </c>
      <c r="L2263" t="str">
        <f>IF(Homes[[#This Row],[waterfront]]=1, "Yes","No")</f>
        <v>No</v>
      </c>
      <c r="M2263" s="4" t="str">
        <f>IF(Homes[[#This Row],[sqft_basement]]&gt;0, "Yes","No")</f>
        <v>No</v>
      </c>
      <c r="N2263" t="str">
        <f>CHOOSE(Homes[[#This Row],[view]]+1, "None","Fair","Good","Great","Excellent")</f>
        <v>None</v>
      </c>
      <c r="O2263" t="str">
        <f>CHOOSE(Homes[[#This Row],[condition]], "Poor","Fair","Average","Good","Excellent")</f>
        <v>Average</v>
      </c>
      <c r="P2263">
        <f ca="1">YEAR(TODAY())-Homes[[#This Row],[yr_built]]</f>
        <v>23</v>
      </c>
      <c r="Q2263">
        <v>0</v>
      </c>
      <c r="R2263">
        <f ca="1">IF(Homes[[#This Row],[yr_renovated]]&gt;0, YEAR(TODAY())-Homes[[#This Row],[yr_renovated]], YEAR(TODAY())-Homes[[#This Row],[yr_built]])</f>
        <v>23</v>
      </c>
      <c r="S2263">
        <v>2</v>
      </c>
      <c r="T2263" s="2">
        <v>41772</v>
      </c>
      <c r="U2263" s="3">
        <v>2.25</v>
      </c>
      <c r="V2263" s="4">
        <f>IFERROR(Homes[[#This Row],[sqft_above]]+Homes[[#This Row],[sqft_basement]]," ")</f>
        <v>2140</v>
      </c>
      <c r="W2263" s="4">
        <v>6355</v>
      </c>
      <c r="X2263">
        <v>0</v>
      </c>
      <c r="Y2263">
        <v>0</v>
      </c>
      <c r="Z2263">
        <v>3</v>
      </c>
      <c r="AA2263" s="4">
        <v>2140</v>
      </c>
      <c r="AB2263" s="4">
        <v>0</v>
      </c>
      <c r="AC2263">
        <v>2002</v>
      </c>
      <c r="AD2263" t="s">
        <v>2388</v>
      </c>
      <c r="AE2263" t="s">
        <v>313</v>
      </c>
      <c r="AF2263" t="s">
        <v>314</v>
      </c>
    </row>
    <row r="2264" spans="1:32">
      <c r="A2264" t="str">
        <f>PROPER(TRIM(Homes[[#This Row],[street]]))</f>
        <v>6729 37Th Ave S</v>
      </c>
      <c r="B2264" t="str">
        <f>PROPER(TRIM(Homes[[#This Row],[city]]))</f>
        <v>Seattle</v>
      </c>
      <c r="C2264" t="str">
        <f>_xlfn.TEXTBEFORE(Homes[[#This Row],[statezip]]," ")</f>
        <v>WA</v>
      </c>
      <c r="D2264" s="6" t="str">
        <f>_xlfn.TEXTAFTER(Homes[[#This Row],[statezip]]," ")</f>
        <v>98118</v>
      </c>
      <c r="E2264" s="1">
        <v>433500</v>
      </c>
      <c r="F2264">
        <v>3</v>
      </c>
      <c r="G2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4" s="3" t="str">
        <f>Homes[[#This Row],[bedrooms]] &amp; " bd | " &amp; TEXT(Homes[[#This Row],[bathrooms]],"0.##") &amp; " ba"</f>
        <v>3 bd | 2.5 ba</v>
      </c>
      <c r="I2264" s="4">
        <v>2200</v>
      </c>
      <c r="J2264" s="1">
        <f>IFERROR(Homes[[#This Row],[price]]/Homes[[#This Row],[sqft_living]]," ")</f>
        <v>197.04545454545453</v>
      </c>
      <c r="K2264" s="4">
        <f>IFERROR(Homes[[#This Row],[sqft_lot]]/43560," ")</f>
        <v>7.7134986225895319E-2</v>
      </c>
      <c r="L2264" t="str">
        <f>IF(Homes[[#This Row],[waterfront]]=1, "Yes","No")</f>
        <v>No</v>
      </c>
      <c r="M2264" s="4" t="str">
        <f>IF(Homes[[#This Row],[sqft_basement]]&gt;0, "Yes","No")</f>
        <v>No</v>
      </c>
      <c r="N2264" t="str">
        <f>CHOOSE(Homes[[#This Row],[view]]+1, "None","Fair","Good","Great","Excellent")</f>
        <v>None</v>
      </c>
      <c r="O2264" t="str">
        <f>CHOOSE(Homes[[#This Row],[condition]], "Poor","Fair","Average","Good","Excellent")</f>
        <v>Average</v>
      </c>
      <c r="P2264">
        <f ca="1">YEAR(TODAY())-Homes[[#This Row],[yr_built]]</f>
        <v>16</v>
      </c>
      <c r="Q2264">
        <v>0</v>
      </c>
      <c r="R2264">
        <f ca="1">IF(Homes[[#This Row],[yr_renovated]]&gt;0, YEAR(TODAY())-Homes[[#This Row],[yr_renovated]], YEAR(TODAY())-Homes[[#This Row],[yr_built]])</f>
        <v>16</v>
      </c>
      <c r="S2264">
        <v>2</v>
      </c>
      <c r="T2264" s="2">
        <v>41778</v>
      </c>
      <c r="U2264" s="3">
        <v>2.5</v>
      </c>
      <c r="V2264" s="4">
        <f>IFERROR(Homes[[#This Row],[sqft_above]]+Homes[[#This Row],[sqft_basement]]," ")</f>
        <v>2200</v>
      </c>
      <c r="W2264" s="4">
        <v>3360</v>
      </c>
      <c r="X2264">
        <v>0</v>
      </c>
      <c r="Y2264">
        <v>0</v>
      </c>
      <c r="Z2264">
        <v>3</v>
      </c>
      <c r="AA2264" s="4">
        <v>2200</v>
      </c>
      <c r="AB2264" s="4">
        <v>0</v>
      </c>
      <c r="AC2264">
        <v>2009</v>
      </c>
      <c r="AD2264" t="s">
        <v>2389</v>
      </c>
      <c r="AE2264" t="s">
        <v>49</v>
      </c>
      <c r="AF2264" t="s">
        <v>229</v>
      </c>
    </row>
    <row r="2265" spans="1:32">
      <c r="A2265" t="str">
        <f>PROPER(TRIM(Homes[[#This Row],[street]]))</f>
        <v>902 N 95Th St</v>
      </c>
      <c r="B2265" t="str">
        <f>PROPER(TRIM(Homes[[#This Row],[city]]))</f>
        <v>Seattle</v>
      </c>
      <c r="C2265" t="str">
        <f>_xlfn.TEXTBEFORE(Homes[[#This Row],[statezip]]," ")</f>
        <v>WA</v>
      </c>
      <c r="D2265" s="6" t="str">
        <f>_xlfn.TEXTAFTER(Homes[[#This Row],[statezip]]," ")</f>
        <v>98103</v>
      </c>
      <c r="E2265" s="1">
        <v>433111.11111100001</v>
      </c>
      <c r="F2265">
        <v>3</v>
      </c>
      <c r="G2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65" s="3" t="str">
        <f>Homes[[#This Row],[bedrooms]] &amp; " bd | " &amp; TEXT(Homes[[#This Row],[bathrooms]],"0.##") &amp; " ba"</f>
        <v>3 bd | 2.25 ba</v>
      </c>
      <c r="I2265" s="4">
        <v>1370</v>
      </c>
      <c r="J2265" s="1">
        <f>IFERROR(Homes[[#This Row],[price]]/Homes[[#This Row],[sqft_living]]," ")</f>
        <v>316.1394971613139</v>
      </c>
      <c r="K2265" s="4">
        <f>IFERROR(Homes[[#This Row],[sqft_lot]]/43560," ")</f>
        <v>3.4986225895316803E-2</v>
      </c>
      <c r="L2265" t="str">
        <f>IF(Homes[[#This Row],[waterfront]]=1, "Yes","No")</f>
        <v>No</v>
      </c>
      <c r="M2265" s="4" t="str">
        <f>IF(Homes[[#This Row],[sqft_basement]]&gt;0, "Yes","No")</f>
        <v>No</v>
      </c>
      <c r="N2265" t="str">
        <f>CHOOSE(Homes[[#This Row],[view]]+1, "None","Fair","Good","Great","Excellent")</f>
        <v>None</v>
      </c>
      <c r="O2265" t="str">
        <f>CHOOSE(Homes[[#This Row],[condition]], "Poor","Fair","Average","Good","Excellent")</f>
        <v>Average</v>
      </c>
      <c r="P2265">
        <f ca="1">YEAR(TODAY())-Homes[[#This Row],[yr_built]]</f>
        <v>20</v>
      </c>
      <c r="Q2265">
        <v>0</v>
      </c>
      <c r="R2265">
        <f ca="1">IF(Homes[[#This Row],[yr_renovated]]&gt;0, YEAR(TODAY())-Homes[[#This Row],[yr_renovated]], YEAR(TODAY())-Homes[[#This Row],[yr_built]])</f>
        <v>20</v>
      </c>
      <c r="S2265">
        <v>3</v>
      </c>
      <c r="T2265" s="2">
        <v>41820</v>
      </c>
      <c r="U2265" s="3">
        <v>2.25</v>
      </c>
      <c r="V2265" s="4">
        <f>IFERROR(Homes[[#This Row],[sqft_above]]+Homes[[#This Row],[sqft_basement]]," ")</f>
        <v>1370</v>
      </c>
      <c r="W2265" s="4">
        <v>1524</v>
      </c>
      <c r="X2265">
        <v>0</v>
      </c>
      <c r="Y2265">
        <v>0</v>
      </c>
      <c r="Z2265">
        <v>3</v>
      </c>
      <c r="AA2265" s="4">
        <v>1370</v>
      </c>
      <c r="AB2265" s="4">
        <v>0</v>
      </c>
      <c r="AC2265">
        <v>2005</v>
      </c>
      <c r="AD2265" t="s">
        <v>2390</v>
      </c>
      <c r="AE2265" t="s">
        <v>49</v>
      </c>
      <c r="AF2265" t="s">
        <v>172</v>
      </c>
    </row>
    <row r="2266" spans="1:32">
      <c r="A2266" t="str">
        <f>PROPER(TRIM(Homes[[#This Row],[street]]))</f>
        <v>16130 Se Newport Way</v>
      </c>
      <c r="B2266" t="str">
        <f>PROPER(TRIM(Homes[[#This Row],[city]]))</f>
        <v>Bellevue</v>
      </c>
      <c r="C2266" t="str">
        <f>_xlfn.TEXTBEFORE(Homes[[#This Row],[statezip]]," ")</f>
        <v>WA</v>
      </c>
      <c r="D2266" s="6" t="str">
        <f>_xlfn.TEXTAFTER(Homes[[#This Row],[statezip]]," ")</f>
        <v>98006</v>
      </c>
      <c r="E2266" s="1">
        <v>433000</v>
      </c>
      <c r="F2266">
        <v>4</v>
      </c>
      <c r="G2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66" s="3" t="str">
        <f>Homes[[#This Row],[bedrooms]] &amp; " bd | " &amp; TEXT(Homes[[#This Row],[bathrooms]],"0.##") &amp; " ba"</f>
        <v>4 bd | 1.75 ba</v>
      </c>
      <c r="I2266" s="4">
        <v>1830</v>
      </c>
      <c r="J2266" s="1">
        <f>IFERROR(Homes[[#This Row],[price]]/Homes[[#This Row],[sqft_living]]," ")</f>
        <v>236.61202185792351</v>
      </c>
      <c r="K2266" s="4">
        <f>IFERROR(Homes[[#This Row],[sqft_lot]]/43560," ")</f>
        <v>0.22038567493112948</v>
      </c>
      <c r="L2266" t="str">
        <f>IF(Homes[[#This Row],[waterfront]]=1, "Yes","No")</f>
        <v>No</v>
      </c>
      <c r="M2266" s="4" t="str">
        <f>IF(Homes[[#This Row],[sqft_basement]]&gt;0, "Yes","No")</f>
        <v>Yes</v>
      </c>
      <c r="N2266" t="str">
        <f>CHOOSE(Homes[[#This Row],[view]]+1, "None","Fair","Good","Great","Excellent")</f>
        <v>None</v>
      </c>
      <c r="O2266" t="str">
        <f>CHOOSE(Homes[[#This Row],[condition]], "Poor","Fair","Average","Good","Excellent")</f>
        <v>Good</v>
      </c>
      <c r="P2266">
        <f ca="1">YEAR(TODAY())-Homes[[#This Row],[yr_built]]</f>
        <v>59</v>
      </c>
      <c r="Q2266">
        <v>0</v>
      </c>
      <c r="R2266">
        <f ca="1">IF(Homes[[#This Row],[yr_renovated]]&gt;0, YEAR(TODAY())-Homes[[#This Row],[yr_renovated]], YEAR(TODAY())-Homes[[#This Row],[yr_built]])</f>
        <v>59</v>
      </c>
      <c r="S2266">
        <v>1</v>
      </c>
      <c r="T2266" s="2">
        <v>41782</v>
      </c>
      <c r="U2266" s="3">
        <v>1.75</v>
      </c>
      <c r="V2266" s="4">
        <f>IFERROR(Homes[[#This Row],[sqft_above]]+Homes[[#This Row],[sqft_basement]]," ")</f>
        <v>1830</v>
      </c>
      <c r="W2266" s="4">
        <v>9600</v>
      </c>
      <c r="X2266">
        <v>0</v>
      </c>
      <c r="Y2266">
        <v>0</v>
      </c>
      <c r="Z2266">
        <v>4</v>
      </c>
      <c r="AA2266" s="4">
        <v>1010</v>
      </c>
      <c r="AB2266" s="4">
        <v>820</v>
      </c>
      <c r="AC2266">
        <v>1966</v>
      </c>
      <c r="AD2266" t="s">
        <v>2391</v>
      </c>
      <c r="AE2266" t="s">
        <v>33</v>
      </c>
      <c r="AF2266" t="s">
        <v>91</v>
      </c>
    </row>
    <row r="2267" spans="1:32">
      <c r="A2267" t="str">
        <f>PROPER(TRIM(Homes[[#This Row],[street]]))</f>
        <v>2207 Kennewick Pl Ne</v>
      </c>
      <c r="B2267" t="str">
        <f>PROPER(TRIM(Homes[[#This Row],[city]]))</f>
        <v>Renton</v>
      </c>
      <c r="C2267" t="str">
        <f>_xlfn.TEXTBEFORE(Homes[[#This Row],[statezip]]," ")</f>
        <v>WA</v>
      </c>
      <c r="D2267" s="6" t="str">
        <f>_xlfn.TEXTAFTER(Homes[[#This Row],[statezip]]," ")</f>
        <v>98056</v>
      </c>
      <c r="E2267" s="1">
        <v>433000</v>
      </c>
      <c r="F2267">
        <v>4</v>
      </c>
      <c r="G2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67" s="3" t="str">
        <f>Homes[[#This Row],[bedrooms]] &amp; " bd | " &amp; TEXT(Homes[[#This Row],[bathrooms]],"0.##") &amp; " ba"</f>
        <v>4 bd | 2.5 ba</v>
      </c>
      <c r="I2267" s="4">
        <v>2280</v>
      </c>
      <c r="J2267" s="1">
        <f>IFERROR(Homes[[#This Row],[price]]/Homes[[#This Row],[sqft_living]]," ")</f>
        <v>189.91228070175438</v>
      </c>
      <c r="K2267" s="4">
        <f>IFERROR(Homes[[#This Row],[sqft_lot]]/43560," ")</f>
        <v>0.17373737373737375</v>
      </c>
      <c r="L2267" t="str">
        <f>IF(Homes[[#This Row],[waterfront]]=1, "Yes","No")</f>
        <v>No</v>
      </c>
      <c r="M2267" s="4" t="str">
        <f>IF(Homes[[#This Row],[sqft_basement]]&gt;0, "Yes","No")</f>
        <v>No</v>
      </c>
      <c r="N2267" t="str">
        <f>CHOOSE(Homes[[#This Row],[view]]+1, "None","Fair","Good","Great","Excellent")</f>
        <v>None</v>
      </c>
      <c r="O2267" t="str">
        <f>CHOOSE(Homes[[#This Row],[condition]], "Poor","Fair","Average","Good","Excellent")</f>
        <v>Good</v>
      </c>
      <c r="P2267">
        <f ca="1">YEAR(TODAY())-Homes[[#This Row],[yr_built]]</f>
        <v>24</v>
      </c>
      <c r="Q2267">
        <v>0</v>
      </c>
      <c r="R2267">
        <f ca="1">IF(Homes[[#This Row],[yr_renovated]]&gt;0, YEAR(TODAY())-Homes[[#This Row],[yr_renovated]], YEAR(TODAY())-Homes[[#This Row],[yr_built]])</f>
        <v>24</v>
      </c>
      <c r="S2267">
        <v>2</v>
      </c>
      <c r="T2267" s="2">
        <v>41775</v>
      </c>
      <c r="U2267" s="3">
        <v>2.5</v>
      </c>
      <c r="V2267" s="4">
        <f>IFERROR(Homes[[#This Row],[sqft_above]]+Homes[[#This Row],[sqft_basement]]," ")</f>
        <v>2280</v>
      </c>
      <c r="W2267" s="4">
        <v>7568</v>
      </c>
      <c r="X2267">
        <v>0</v>
      </c>
      <c r="Y2267">
        <v>0</v>
      </c>
      <c r="Z2267">
        <v>4</v>
      </c>
      <c r="AA2267" s="4">
        <v>2280</v>
      </c>
      <c r="AB2267" s="4">
        <v>0</v>
      </c>
      <c r="AC2267">
        <v>2001</v>
      </c>
      <c r="AD2267" t="s">
        <v>2392</v>
      </c>
      <c r="AE2267" t="s">
        <v>319</v>
      </c>
      <c r="AF2267" t="s">
        <v>672</v>
      </c>
    </row>
    <row r="2268" spans="1:32">
      <c r="A2268" t="str">
        <f>PROPER(TRIM(Homes[[#This Row],[street]]))</f>
        <v>4702 S Juneau St</v>
      </c>
      <c r="B2268" t="str">
        <f>PROPER(TRIM(Homes[[#This Row],[city]]))</f>
        <v>Seattle</v>
      </c>
      <c r="C2268" t="str">
        <f>_xlfn.TEXTBEFORE(Homes[[#This Row],[statezip]]," ")</f>
        <v>WA</v>
      </c>
      <c r="D2268" s="6" t="str">
        <f>_xlfn.TEXTAFTER(Homes[[#This Row],[statezip]]," ")</f>
        <v>98118</v>
      </c>
      <c r="E2268" s="1">
        <v>433000</v>
      </c>
      <c r="F2268">
        <v>4</v>
      </c>
      <c r="G2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68" s="3" t="str">
        <f>Homes[[#This Row],[bedrooms]] &amp; " bd | " &amp; TEXT(Homes[[#This Row],[bathrooms]],"0.##") &amp; " ba"</f>
        <v>4 bd | 1.5 ba</v>
      </c>
      <c r="I2268" s="4">
        <v>1550</v>
      </c>
      <c r="J2268" s="1">
        <f>IFERROR(Homes[[#This Row],[price]]/Homes[[#This Row],[sqft_living]]," ")</f>
        <v>279.35483870967744</v>
      </c>
      <c r="K2268" s="4">
        <f>IFERROR(Homes[[#This Row],[sqft_lot]]/43560," ")</f>
        <v>0.11600091827364555</v>
      </c>
      <c r="L2268" t="str">
        <f>IF(Homes[[#This Row],[waterfront]]=1, "Yes","No")</f>
        <v>No</v>
      </c>
      <c r="M2268" s="4" t="str">
        <f>IF(Homes[[#This Row],[sqft_basement]]&gt;0, "Yes","No")</f>
        <v>Yes</v>
      </c>
      <c r="N2268" t="str">
        <f>CHOOSE(Homes[[#This Row],[view]]+1, "None","Fair","Good","Great","Excellent")</f>
        <v>None</v>
      </c>
      <c r="O2268" t="str">
        <f>CHOOSE(Homes[[#This Row],[condition]], "Poor","Fair","Average","Good","Excellent")</f>
        <v>Good</v>
      </c>
      <c r="P2268">
        <f ca="1">YEAR(TODAY())-Homes[[#This Row],[yr_built]]</f>
        <v>62</v>
      </c>
      <c r="Q2268">
        <v>0</v>
      </c>
      <c r="R2268">
        <f ca="1">IF(Homes[[#This Row],[yr_renovated]]&gt;0, YEAR(TODAY())-Homes[[#This Row],[yr_renovated]], YEAR(TODAY())-Homes[[#This Row],[yr_built]])</f>
        <v>62</v>
      </c>
      <c r="S2268">
        <v>1</v>
      </c>
      <c r="T2268" s="2">
        <v>41821</v>
      </c>
      <c r="U2268" s="3">
        <v>1.5</v>
      </c>
      <c r="V2268" s="4">
        <f>IFERROR(Homes[[#This Row],[sqft_above]]+Homes[[#This Row],[sqft_basement]]," ")</f>
        <v>1550</v>
      </c>
      <c r="W2268" s="4">
        <v>5053</v>
      </c>
      <c r="X2268">
        <v>0</v>
      </c>
      <c r="Y2268">
        <v>0</v>
      </c>
      <c r="Z2268">
        <v>4</v>
      </c>
      <c r="AA2268" s="4">
        <v>1180</v>
      </c>
      <c r="AB2268" s="4">
        <v>370</v>
      </c>
      <c r="AC2268">
        <v>1963</v>
      </c>
      <c r="AD2268" t="s">
        <v>2393</v>
      </c>
      <c r="AE2268" t="s">
        <v>49</v>
      </c>
      <c r="AF2268" t="s">
        <v>229</v>
      </c>
    </row>
    <row r="2269" spans="1:32">
      <c r="A2269" t="str">
        <f>PROPER(TRIM(Homes[[#This Row],[street]]))</f>
        <v>6811 51St Ave S</v>
      </c>
      <c r="B2269" t="str">
        <f>PROPER(TRIM(Homes[[#This Row],[city]]))</f>
        <v>Seattle</v>
      </c>
      <c r="C2269" t="str">
        <f>_xlfn.TEXTBEFORE(Homes[[#This Row],[statezip]]," ")</f>
        <v>WA</v>
      </c>
      <c r="D2269" s="6" t="str">
        <f>_xlfn.TEXTAFTER(Homes[[#This Row],[statezip]]," ")</f>
        <v>98118</v>
      </c>
      <c r="E2269" s="1">
        <v>433000</v>
      </c>
      <c r="F2269">
        <v>3</v>
      </c>
      <c r="G2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69" s="3" t="str">
        <f>Homes[[#This Row],[bedrooms]] &amp; " bd | " &amp; TEXT(Homes[[#This Row],[bathrooms]],"0.##") &amp; " ba"</f>
        <v>3 bd | 1.75 ba</v>
      </c>
      <c r="I2269" s="4">
        <v>1870</v>
      </c>
      <c r="J2269" s="1">
        <f>IFERROR(Homes[[#This Row],[price]]/Homes[[#This Row],[sqft_living]]," ")</f>
        <v>231.55080213903744</v>
      </c>
      <c r="K2269" s="4">
        <f>IFERROR(Homes[[#This Row],[sqft_lot]]/43560," ")</f>
        <v>0.16503673094582186</v>
      </c>
      <c r="L2269" t="str">
        <f>IF(Homes[[#This Row],[waterfront]]=1, "Yes","No")</f>
        <v>No</v>
      </c>
      <c r="M2269" s="4" t="str">
        <f>IF(Homes[[#This Row],[sqft_basement]]&gt;0, "Yes","No")</f>
        <v>Yes</v>
      </c>
      <c r="N2269" t="str">
        <f>CHOOSE(Homes[[#This Row],[view]]+1, "None","Fair","Good","Great","Excellent")</f>
        <v>None</v>
      </c>
      <c r="O2269" t="str">
        <f>CHOOSE(Homes[[#This Row],[condition]], "Poor","Fair","Average","Good","Excellent")</f>
        <v>Average</v>
      </c>
      <c r="P2269">
        <f ca="1">YEAR(TODAY())-Homes[[#This Row],[yr_built]]</f>
        <v>66</v>
      </c>
      <c r="Q2269">
        <v>1989</v>
      </c>
      <c r="R2269">
        <f ca="1">IF(Homes[[#This Row],[yr_renovated]]&gt;0, YEAR(TODAY())-Homes[[#This Row],[yr_renovated]], YEAR(TODAY())-Homes[[#This Row],[yr_built]])</f>
        <v>36</v>
      </c>
      <c r="S2269">
        <v>1</v>
      </c>
      <c r="T2269" s="2">
        <v>41800</v>
      </c>
      <c r="U2269" s="3">
        <v>1.75</v>
      </c>
      <c r="V2269" s="4">
        <f>IFERROR(Homes[[#This Row],[sqft_above]]+Homes[[#This Row],[sqft_basement]]," ")</f>
        <v>1870</v>
      </c>
      <c r="W2269" s="4">
        <v>7189</v>
      </c>
      <c r="X2269">
        <v>0</v>
      </c>
      <c r="Y2269">
        <v>0</v>
      </c>
      <c r="Z2269">
        <v>3</v>
      </c>
      <c r="AA2269" s="4">
        <v>1270</v>
      </c>
      <c r="AB2269" s="4">
        <v>600</v>
      </c>
      <c r="AC2269">
        <v>1959</v>
      </c>
      <c r="AD2269" t="s">
        <v>2394</v>
      </c>
      <c r="AE2269" t="s">
        <v>49</v>
      </c>
      <c r="AF2269" t="s">
        <v>229</v>
      </c>
    </row>
    <row r="2270" spans="1:32">
      <c r="A2270" t="str">
        <f>PROPER(TRIM(Homes[[#This Row],[street]]))</f>
        <v>8516 Linden Ave N</v>
      </c>
      <c r="B2270" t="str">
        <f>PROPER(TRIM(Homes[[#This Row],[city]]))</f>
        <v>Seattle</v>
      </c>
      <c r="C2270" t="str">
        <f>_xlfn.TEXTBEFORE(Homes[[#This Row],[statezip]]," ")</f>
        <v>WA</v>
      </c>
      <c r="D2270" s="6" t="str">
        <f>_xlfn.TEXTAFTER(Homes[[#This Row],[statezip]]," ")</f>
        <v>98103</v>
      </c>
      <c r="E2270" s="1">
        <v>432500</v>
      </c>
      <c r="F2270">
        <v>3</v>
      </c>
      <c r="G2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70" s="3" t="str">
        <f>Homes[[#This Row],[bedrooms]] &amp; " bd | " &amp; TEXT(Homes[[#This Row],[bathrooms]],"0.##") &amp; " ba"</f>
        <v>3 bd | 1.75 ba</v>
      </c>
      <c r="I2270" s="4">
        <v>1980</v>
      </c>
      <c r="J2270" s="1">
        <f>IFERROR(Homes[[#This Row],[price]]/Homes[[#This Row],[sqft_living]]," ")</f>
        <v>218.43434343434345</v>
      </c>
      <c r="K2270" s="4">
        <f>IFERROR(Homes[[#This Row],[sqft_lot]]/43560," ")</f>
        <v>0.11707988980716254</v>
      </c>
      <c r="L2270" t="str">
        <f>IF(Homes[[#This Row],[waterfront]]=1, "Yes","No")</f>
        <v>No</v>
      </c>
      <c r="M2270" s="4" t="str">
        <f>IF(Homes[[#This Row],[sqft_basement]]&gt;0, "Yes","No")</f>
        <v>Yes</v>
      </c>
      <c r="N2270" t="str">
        <f>CHOOSE(Homes[[#This Row],[view]]+1, "None","Fair","Good","Great","Excellent")</f>
        <v>None</v>
      </c>
      <c r="O2270" t="str">
        <f>CHOOSE(Homes[[#This Row],[condition]], "Poor","Fair","Average","Good","Excellent")</f>
        <v>Average</v>
      </c>
      <c r="P2270">
        <f ca="1">YEAR(TODAY())-Homes[[#This Row],[yr_built]]</f>
        <v>60</v>
      </c>
      <c r="Q2270">
        <v>1993</v>
      </c>
      <c r="R2270">
        <f ca="1">IF(Homes[[#This Row],[yr_renovated]]&gt;0, YEAR(TODAY())-Homes[[#This Row],[yr_renovated]], YEAR(TODAY())-Homes[[#This Row],[yr_built]])</f>
        <v>32</v>
      </c>
      <c r="S2270">
        <v>1</v>
      </c>
      <c r="T2270" s="2">
        <v>41787</v>
      </c>
      <c r="U2270" s="3">
        <v>1.75</v>
      </c>
      <c r="V2270" s="4">
        <f>IFERROR(Homes[[#This Row],[sqft_above]]+Homes[[#This Row],[sqft_basement]]," ")</f>
        <v>1980</v>
      </c>
      <c r="W2270" s="4">
        <v>5100</v>
      </c>
      <c r="X2270">
        <v>0</v>
      </c>
      <c r="Y2270">
        <v>0</v>
      </c>
      <c r="Z2270">
        <v>3</v>
      </c>
      <c r="AA2270" s="4">
        <v>1270</v>
      </c>
      <c r="AB2270" s="4">
        <v>710</v>
      </c>
      <c r="AC2270">
        <v>1965</v>
      </c>
      <c r="AD2270" t="s">
        <v>2395</v>
      </c>
      <c r="AE2270" t="s">
        <v>49</v>
      </c>
      <c r="AF2270" t="s">
        <v>172</v>
      </c>
    </row>
    <row r="2271" spans="1:32">
      <c r="A2271" t="str">
        <f>PROPER(TRIM(Homes[[#This Row],[street]]))</f>
        <v>7311 Silent Creek Ave Se</v>
      </c>
      <c r="B2271" t="str">
        <f>PROPER(TRIM(Homes[[#This Row],[city]]))</f>
        <v>Snoqualmie</v>
      </c>
      <c r="C2271" t="str">
        <f>_xlfn.TEXTBEFORE(Homes[[#This Row],[statezip]]," ")</f>
        <v>WA</v>
      </c>
      <c r="D2271" s="6" t="str">
        <f>_xlfn.TEXTAFTER(Homes[[#This Row],[statezip]]," ")</f>
        <v>98065</v>
      </c>
      <c r="E2271" s="1">
        <v>432500</v>
      </c>
      <c r="F2271">
        <v>3</v>
      </c>
      <c r="G2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71" s="3" t="str">
        <f>Homes[[#This Row],[bedrooms]] &amp; " bd | " &amp; TEXT(Homes[[#This Row],[bathrooms]],"0.##") &amp; " ba"</f>
        <v>3 bd | 2.5 ba</v>
      </c>
      <c r="I2271" s="4">
        <v>2240</v>
      </c>
      <c r="J2271" s="1">
        <f>IFERROR(Homes[[#This Row],[price]]/Homes[[#This Row],[sqft_living]]," ")</f>
        <v>193.08035714285714</v>
      </c>
      <c r="K2271" s="4">
        <f>IFERROR(Homes[[#This Row],[sqft_lot]]/43560," ")</f>
        <v>0.14683195592286502</v>
      </c>
      <c r="L2271" t="str">
        <f>IF(Homes[[#This Row],[waterfront]]=1, "Yes","No")</f>
        <v>No</v>
      </c>
      <c r="M2271" s="4" t="str">
        <f>IF(Homes[[#This Row],[sqft_basement]]&gt;0, "Yes","No")</f>
        <v>No</v>
      </c>
      <c r="N2271" t="str">
        <f>CHOOSE(Homes[[#This Row],[view]]+1, "None","Fair","Good","Great","Excellent")</f>
        <v>None</v>
      </c>
      <c r="O2271" t="str">
        <f>CHOOSE(Homes[[#This Row],[condition]], "Poor","Fair","Average","Good","Excellent")</f>
        <v>Average</v>
      </c>
      <c r="P2271">
        <f ca="1">YEAR(TODAY())-Homes[[#This Row],[yr_built]]</f>
        <v>23</v>
      </c>
      <c r="Q2271">
        <v>0</v>
      </c>
      <c r="R2271">
        <f ca="1">IF(Homes[[#This Row],[yr_renovated]]&gt;0, YEAR(TODAY())-Homes[[#This Row],[yr_renovated]], YEAR(TODAY())-Homes[[#This Row],[yr_built]])</f>
        <v>23</v>
      </c>
      <c r="S2271">
        <v>2</v>
      </c>
      <c r="T2271" s="2">
        <v>41792</v>
      </c>
      <c r="U2271" s="3">
        <v>2.5</v>
      </c>
      <c r="V2271" s="4">
        <f>IFERROR(Homes[[#This Row],[sqft_above]]+Homes[[#This Row],[sqft_basement]]," ")</f>
        <v>2240</v>
      </c>
      <c r="W2271" s="4">
        <v>6396</v>
      </c>
      <c r="X2271">
        <v>0</v>
      </c>
      <c r="Y2271">
        <v>0</v>
      </c>
      <c r="Z2271">
        <v>3</v>
      </c>
      <c r="AA2271" s="4">
        <v>2240</v>
      </c>
      <c r="AB2271" s="4">
        <v>0</v>
      </c>
      <c r="AC2271">
        <v>2002</v>
      </c>
      <c r="AD2271" t="s">
        <v>2396</v>
      </c>
      <c r="AE2271" t="s">
        <v>313</v>
      </c>
      <c r="AF2271" t="s">
        <v>314</v>
      </c>
    </row>
    <row r="2272" spans="1:32">
      <c r="A2272" t="str">
        <f>PROPER(TRIM(Homes[[#This Row],[street]]))</f>
        <v>3715 Ne 153Rd St</v>
      </c>
      <c r="B2272" t="str">
        <f>PROPER(TRIM(Homes[[#This Row],[city]]))</f>
        <v>Lake Forest Park</v>
      </c>
      <c r="C2272" t="str">
        <f>_xlfn.TEXTBEFORE(Homes[[#This Row],[statezip]]," ")</f>
        <v>WA</v>
      </c>
      <c r="D2272" s="6" t="str">
        <f>_xlfn.TEXTAFTER(Homes[[#This Row],[statezip]]," ")</f>
        <v>98155</v>
      </c>
      <c r="E2272" s="1">
        <v>432000</v>
      </c>
      <c r="F2272">
        <v>3</v>
      </c>
      <c r="G2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72" s="3" t="str">
        <f>Homes[[#This Row],[bedrooms]] &amp; " bd | " &amp; TEXT(Homes[[#This Row],[bathrooms]],"0.##") &amp; " ba"</f>
        <v>3 bd | 1.75 ba</v>
      </c>
      <c r="I2272" s="4">
        <v>1470</v>
      </c>
      <c r="J2272" s="1">
        <f>IFERROR(Homes[[#This Row],[price]]/Homes[[#This Row],[sqft_living]]," ")</f>
        <v>293.87755102040819</v>
      </c>
      <c r="K2272" s="4">
        <f>IFERROR(Homes[[#This Row],[sqft_lot]]/43560," ")</f>
        <v>0.14348025711662074</v>
      </c>
      <c r="L2272" t="str">
        <f>IF(Homes[[#This Row],[waterfront]]=1, "Yes","No")</f>
        <v>No</v>
      </c>
      <c r="M2272" s="4" t="str">
        <f>IF(Homes[[#This Row],[sqft_basement]]&gt;0, "Yes","No")</f>
        <v>Yes</v>
      </c>
      <c r="N2272" t="str">
        <f>CHOOSE(Homes[[#This Row],[view]]+1, "None","Fair","Good","Great","Excellent")</f>
        <v>Great</v>
      </c>
      <c r="O2272" t="str">
        <f>CHOOSE(Homes[[#This Row],[condition]], "Poor","Fair","Average","Good","Excellent")</f>
        <v>Good</v>
      </c>
      <c r="P2272">
        <f ca="1">YEAR(TODAY())-Homes[[#This Row],[yr_built]]</f>
        <v>86</v>
      </c>
      <c r="Q2272">
        <v>1989</v>
      </c>
      <c r="R2272">
        <f ca="1">IF(Homes[[#This Row],[yr_renovated]]&gt;0, YEAR(TODAY())-Homes[[#This Row],[yr_renovated]], YEAR(TODAY())-Homes[[#This Row],[yr_built]])</f>
        <v>36</v>
      </c>
      <c r="S2272">
        <v>1</v>
      </c>
      <c r="T2272" s="2">
        <v>41796</v>
      </c>
      <c r="U2272" s="3">
        <v>1.75</v>
      </c>
      <c r="V2272" s="4">
        <f>IFERROR(Homes[[#This Row],[sqft_above]]+Homes[[#This Row],[sqft_basement]]," ")</f>
        <v>1470</v>
      </c>
      <c r="W2272" s="4">
        <v>6250</v>
      </c>
      <c r="X2272">
        <v>0</v>
      </c>
      <c r="Y2272">
        <v>3</v>
      </c>
      <c r="Z2272">
        <v>4</v>
      </c>
      <c r="AA2272" s="4">
        <v>1070</v>
      </c>
      <c r="AB2272" s="4">
        <v>400</v>
      </c>
      <c r="AC2272">
        <v>1939</v>
      </c>
      <c r="AD2272" t="s">
        <v>1727</v>
      </c>
      <c r="AE2272" t="s">
        <v>743</v>
      </c>
      <c r="AF2272" t="s">
        <v>744</v>
      </c>
    </row>
    <row r="2273" spans="1:32">
      <c r="A2273" t="str">
        <f>PROPER(TRIM(Homes[[#This Row],[street]]))</f>
        <v>21013 Ne 60Th Pl</v>
      </c>
      <c r="B2273" t="str">
        <f>PROPER(TRIM(Homes[[#This Row],[city]]))</f>
        <v>Redmond</v>
      </c>
      <c r="C2273" t="str">
        <f>_xlfn.TEXTBEFORE(Homes[[#This Row],[statezip]]," ")</f>
        <v>WA</v>
      </c>
      <c r="D2273" s="6" t="str">
        <f>_xlfn.TEXTAFTER(Homes[[#This Row],[statezip]]," ")</f>
        <v>98053</v>
      </c>
      <c r="E2273" s="1">
        <v>432000</v>
      </c>
      <c r="F2273">
        <v>3</v>
      </c>
      <c r="G2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73" s="3" t="str">
        <f>Homes[[#This Row],[bedrooms]] &amp; " bd | " &amp; TEXT(Homes[[#This Row],[bathrooms]],"0.##") &amp; " ba"</f>
        <v>3 bd | 2.75 ba</v>
      </c>
      <c r="I2273" s="4">
        <v>2200</v>
      </c>
      <c r="J2273" s="1">
        <f>IFERROR(Homes[[#This Row],[price]]/Homes[[#This Row],[sqft_living]]," ")</f>
        <v>196.36363636363637</v>
      </c>
      <c r="K2273" s="4">
        <f>IFERROR(Homes[[#This Row],[sqft_lot]]/43560," ")</f>
        <v>0.34263085399449034</v>
      </c>
      <c r="L2273" t="str">
        <f>IF(Homes[[#This Row],[waterfront]]=1, "Yes","No")</f>
        <v>No</v>
      </c>
      <c r="M2273" s="4" t="str">
        <f>IF(Homes[[#This Row],[sqft_basement]]&gt;0, "Yes","No")</f>
        <v>Yes</v>
      </c>
      <c r="N2273" t="str">
        <f>CHOOSE(Homes[[#This Row],[view]]+1, "None","Fair","Good","Great","Excellent")</f>
        <v>None</v>
      </c>
      <c r="O2273" t="str">
        <f>CHOOSE(Homes[[#This Row],[condition]], "Poor","Fair","Average","Good","Excellent")</f>
        <v>Average</v>
      </c>
      <c r="P2273">
        <f ca="1">YEAR(TODAY())-Homes[[#This Row],[yr_built]]</f>
        <v>43</v>
      </c>
      <c r="Q2273">
        <v>0</v>
      </c>
      <c r="R2273">
        <f ca="1">IF(Homes[[#This Row],[yr_renovated]]&gt;0, YEAR(TODAY())-Homes[[#This Row],[yr_renovated]], YEAR(TODAY())-Homes[[#This Row],[yr_built]])</f>
        <v>43</v>
      </c>
      <c r="S2273">
        <v>1</v>
      </c>
      <c r="T2273" s="2">
        <v>41781</v>
      </c>
      <c r="U2273" s="3">
        <v>2.75</v>
      </c>
      <c r="V2273" s="4">
        <f>IFERROR(Homes[[#This Row],[sqft_above]]+Homes[[#This Row],[sqft_basement]]," ")</f>
        <v>2200</v>
      </c>
      <c r="W2273" s="4">
        <v>14925</v>
      </c>
      <c r="X2273">
        <v>0</v>
      </c>
      <c r="Y2273">
        <v>0</v>
      </c>
      <c r="Z2273">
        <v>3</v>
      </c>
      <c r="AA2273" s="4">
        <v>1100</v>
      </c>
      <c r="AB2273" s="4">
        <v>1100</v>
      </c>
      <c r="AC2273">
        <v>1982</v>
      </c>
      <c r="AD2273" t="s">
        <v>2397</v>
      </c>
      <c r="AE2273" t="s">
        <v>137</v>
      </c>
      <c r="AF2273" t="s">
        <v>208</v>
      </c>
    </row>
    <row r="2274" spans="1:32">
      <c r="A2274" t="str">
        <f>PROPER(TRIM(Homes[[#This Row],[street]]))</f>
        <v>7202 California Ave Sw</v>
      </c>
      <c r="B2274" t="str">
        <f>PROPER(TRIM(Homes[[#This Row],[city]]))</f>
        <v>Seattle</v>
      </c>
      <c r="C2274" t="str">
        <f>_xlfn.TEXTBEFORE(Homes[[#This Row],[statezip]]," ")</f>
        <v>WA</v>
      </c>
      <c r="D2274" s="6" t="str">
        <f>_xlfn.TEXTAFTER(Homes[[#This Row],[statezip]]," ")</f>
        <v>98136</v>
      </c>
      <c r="E2274" s="1">
        <v>432000</v>
      </c>
      <c r="F2274">
        <v>3</v>
      </c>
      <c r="G2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74" s="3" t="str">
        <f>Homes[[#This Row],[bedrooms]] &amp; " bd | " &amp; TEXT(Homes[[#This Row],[bathrooms]],"0.##") &amp; " ba"</f>
        <v>3 bd | 2.25 ba</v>
      </c>
      <c r="I2274" s="4">
        <v>1470</v>
      </c>
      <c r="J2274" s="1">
        <f>IFERROR(Homes[[#This Row],[price]]/Homes[[#This Row],[sqft_living]]," ")</f>
        <v>293.87755102040819</v>
      </c>
      <c r="K2274" s="4">
        <f>IFERROR(Homes[[#This Row],[sqft_lot]]/43560," ")</f>
        <v>3.622589531680441E-2</v>
      </c>
      <c r="L2274" t="str">
        <f>IF(Homes[[#This Row],[waterfront]]=1, "Yes","No")</f>
        <v>No</v>
      </c>
      <c r="M2274" s="4" t="str">
        <f>IF(Homes[[#This Row],[sqft_basement]]&gt;0, "Yes","No")</f>
        <v>Yes</v>
      </c>
      <c r="N2274" t="str">
        <f>CHOOSE(Homes[[#This Row],[view]]+1, "None","Fair","Good","Great","Excellent")</f>
        <v>None</v>
      </c>
      <c r="O2274" t="str">
        <f>CHOOSE(Homes[[#This Row],[condition]], "Poor","Fair","Average","Good","Excellent")</f>
        <v>Average</v>
      </c>
      <c r="P2274">
        <f ca="1">YEAR(TODAY())-Homes[[#This Row],[yr_built]]</f>
        <v>18</v>
      </c>
      <c r="Q2274">
        <v>0</v>
      </c>
      <c r="R2274">
        <f ca="1">IF(Homes[[#This Row],[yr_renovated]]&gt;0, YEAR(TODAY())-Homes[[#This Row],[yr_renovated]], YEAR(TODAY())-Homes[[#This Row],[yr_built]])</f>
        <v>18</v>
      </c>
      <c r="S2274">
        <v>2</v>
      </c>
      <c r="T2274" s="2">
        <v>41781</v>
      </c>
      <c r="U2274" s="3">
        <v>2.25</v>
      </c>
      <c r="V2274" s="4">
        <f>IFERROR(Homes[[#This Row],[sqft_above]]+Homes[[#This Row],[sqft_basement]]," ")</f>
        <v>1470</v>
      </c>
      <c r="W2274" s="4">
        <v>1578</v>
      </c>
      <c r="X2274">
        <v>0</v>
      </c>
      <c r="Y2274">
        <v>0</v>
      </c>
      <c r="Z2274">
        <v>3</v>
      </c>
      <c r="AA2274" s="4">
        <v>1090</v>
      </c>
      <c r="AB2274" s="4">
        <v>380</v>
      </c>
      <c r="AC2274">
        <v>2007</v>
      </c>
      <c r="AD2274" t="s">
        <v>2398</v>
      </c>
      <c r="AE2274" t="s">
        <v>49</v>
      </c>
      <c r="AF2274" t="s">
        <v>298</v>
      </c>
    </row>
    <row r="2275" spans="1:32">
      <c r="A2275" t="str">
        <f>PROPER(TRIM(Homes[[#This Row],[street]]))</f>
        <v>35317 Se Ridge St</v>
      </c>
      <c r="B2275" t="str">
        <f>PROPER(TRIM(Homes[[#This Row],[city]]))</f>
        <v>Snoqualmie</v>
      </c>
      <c r="C2275" t="str">
        <f>_xlfn.TEXTBEFORE(Homes[[#This Row],[statezip]]," ")</f>
        <v>WA</v>
      </c>
      <c r="D2275" s="6" t="str">
        <f>_xlfn.TEXTAFTER(Homes[[#This Row],[statezip]]," ")</f>
        <v>98065</v>
      </c>
      <c r="E2275" s="1">
        <v>432000</v>
      </c>
      <c r="F2275">
        <v>3</v>
      </c>
      <c r="G2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75" s="3" t="str">
        <f>Homes[[#This Row],[bedrooms]] &amp; " bd | " &amp; TEXT(Homes[[#This Row],[bathrooms]],"0.##") &amp; " ba"</f>
        <v>3 bd | 2.5 ba</v>
      </c>
      <c r="I2275" s="4">
        <v>1970</v>
      </c>
      <c r="J2275" s="1">
        <f>IFERROR(Homes[[#This Row],[price]]/Homes[[#This Row],[sqft_living]]," ")</f>
        <v>219.28934010152284</v>
      </c>
      <c r="K2275" s="4">
        <f>IFERROR(Homes[[#This Row],[sqft_lot]]/43560," ")</f>
        <v>9.2653810835629014E-2</v>
      </c>
      <c r="L2275" t="str">
        <f>IF(Homes[[#This Row],[waterfront]]=1, "Yes","No")</f>
        <v>No</v>
      </c>
      <c r="M2275" s="4" t="str">
        <f>IF(Homes[[#This Row],[sqft_basement]]&gt;0, "Yes","No")</f>
        <v>No</v>
      </c>
      <c r="N2275" t="str">
        <f>CHOOSE(Homes[[#This Row],[view]]+1, "None","Fair","Good","Great","Excellent")</f>
        <v>None</v>
      </c>
      <c r="O2275" t="str">
        <f>CHOOSE(Homes[[#This Row],[condition]], "Poor","Fair","Average","Good","Excellent")</f>
        <v>Good</v>
      </c>
      <c r="P2275">
        <f ca="1">YEAR(TODAY())-Homes[[#This Row],[yr_built]]</f>
        <v>22</v>
      </c>
      <c r="Q2275">
        <v>0</v>
      </c>
      <c r="R2275">
        <f ca="1">IF(Homes[[#This Row],[yr_renovated]]&gt;0, YEAR(TODAY())-Homes[[#This Row],[yr_renovated]], YEAR(TODAY())-Homes[[#This Row],[yr_built]])</f>
        <v>22</v>
      </c>
      <c r="S2275">
        <v>2</v>
      </c>
      <c r="T2275" s="2">
        <v>41793</v>
      </c>
      <c r="U2275" s="3">
        <v>2.5</v>
      </c>
      <c r="V2275" s="4">
        <f>IFERROR(Homes[[#This Row],[sqft_above]]+Homes[[#This Row],[sqft_basement]]," ")</f>
        <v>1970</v>
      </c>
      <c r="W2275" s="4">
        <v>4036</v>
      </c>
      <c r="X2275">
        <v>0</v>
      </c>
      <c r="Y2275">
        <v>0</v>
      </c>
      <c r="Z2275">
        <v>4</v>
      </c>
      <c r="AA2275" s="4">
        <v>1970</v>
      </c>
      <c r="AB2275" s="4">
        <v>0</v>
      </c>
      <c r="AC2275">
        <v>2003</v>
      </c>
      <c r="AD2275" t="s">
        <v>2399</v>
      </c>
      <c r="AE2275" t="s">
        <v>313</v>
      </c>
      <c r="AF2275" t="s">
        <v>314</v>
      </c>
    </row>
    <row r="2276" spans="1:32">
      <c r="A2276" t="str">
        <f>PROPER(TRIM(Homes[[#This Row],[street]]))</f>
        <v>6527 41St Ave Sw</v>
      </c>
      <c r="B2276" t="str">
        <f>PROPER(TRIM(Homes[[#This Row],[city]]))</f>
        <v>Seattle</v>
      </c>
      <c r="C2276" t="str">
        <f>_xlfn.TEXTBEFORE(Homes[[#This Row],[statezip]]," ")</f>
        <v>WA</v>
      </c>
      <c r="D2276" s="6" t="str">
        <f>_xlfn.TEXTAFTER(Homes[[#This Row],[statezip]]," ")</f>
        <v>98136</v>
      </c>
      <c r="E2276" s="1">
        <v>431500</v>
      </c>
      <c r="F2276">
        <v>3</v>
      </c>
      <c r="G2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276" s="3" t="str">
        <f>Homes[[#This Row],[bedrooms]] &amp; " bd | " &amp; TEXT(Homes[[#This Row],[bathrooms]],"0.##") &amp; " ba"</f>
        <v>3 bd | 3.5 ba</v>
      </c>
      <c r="I2276" s="4">
        <v>1900</v>
      </c>
      <c r="J2276" s="1">
        <f>IFERROR(Homes[[#This Row],[price]]/Homes[[#This Row],[sqft_living]]," ")</f>
        <v>227.10526315789474</v>
      </c>
      <c r="K2276" s="4">
        <f>IFERROR(Homes[[#This Row],[sqft_lot]]/43560," ")</f>
        <v>3.7006427915518822E-2</v>
      </c>
      <c r="L2276" t="str">
        <f>IF(Homes[[#This Row],[waterfront]]=1, "Yes","No")</f>
        <v>No</v>
      </c>
      <c r="M2276" s="4" t="str">
        <f>IF(Homes[[#This Row],[sqft_basement]]&gt;0, "Yes","No")</f>
        <v>Yes</v>
      </c>
      <c r="N2276" t="str">
        <f>CHOOSE(Homes[[#This Row],[view]]+1, "None","Fair","Good","Great","Excellent")</f>
        <v>None</v>
      </c>
      <c r="O2276" t="str">
        <f>CHOOSE(Homes[[#This Row],[condition]], "Poor","Fair","Average","Good","Excellent")</f>
        <v>Average</v>
      </c>
      <c r="P2276">
        <f ca="1">YEAR(TODAY())-Homes[[#This Row],[yr_built]]</f>
        <v>17</v>
      </c>
      <c r="Q2276">
        <v>0</v>
      </c>
      <c r="R2276">
        <f ca="1">IF(Homes[[#This Row],[yr_renovated]]&gt;0, YEAR(TODAY())-Homes[[#This Row],[yr_renovated]], YEAR(TODAY())-Homes[[#This Row],[yr_built]])</f>
        <v>17</v>
      </c>
      <c r="S2276">
        <v>2</v>
      </c>
      <c r="T2276" s="2">
        <v>41781</v>
      </c>
      <c r="U2276" s="3">
        <v>3.5</v>
      </c>
      <c r="V2276" s="4">
        <f>IFERROR(Homes[[#This Row],[sqft_above]]+Homes[[#This Row],[sqft_basement]]," ")</f>
        <v>1900</v>
      </c>
      <c r="W2276" s="4">
        <v>1612</v>
      </c>
      <c r="X2276">
        <v>0</v>
      </c>
      <c r="Y2276">
        <v>0</v>
      </c>
      <c r="Z2276">
        <v>3</v>
      </c>
      <c r="AA2276" s="4">
        <v>1430</v>
      </c>
      <c r="AB2276" s="4">
        <v>470</v>
      </c>
      <c r="AC2276">
        <v>2008</v>
      </c>
      <c r="AD2276" t="s">
        <v>2400</v>
      </c>
      <c r="AE2276" t="s">
        <v>49</v>
      </c>
      <c r="AF2276" t="s">
        <v>298</v>
      </c>
    </row>
    <row r="2277" spans="1:32">
      <c r="A2277" t="str">
        <f>PROPER(TRIM(Homes[[#This Row],[street]]))</f>
        <v>2309 Aberdeen Ave Ne</v>
      </c>
      <c r="B2277" t="str">
        <f>PROPER(TRIM(Homes[[#This Row],[city]]))</f>
        <v>Renton</v>
      </c>
      <c r="C2277" t="str">
        <f>_xlfn.TEXTBEFORE(Homes[[#This Row],[statezip]]," ")</f>
        <v>WA</v>
      </c>
      <c r="D2277" s="6" t="str">
        <f>_xlfn.TEXTAFTER(Homes[[#This Row],[statezip]]," ")</f>
        <v>98056</v>
      </c>
      <c r="E2277" s="1">
        <v>431000</v>
      </c>
      <c r="F2277">
        <v>4</v>
      </c>
      <c r="G2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77" s="3" t="str">
        <f>Homes[[#This Row],[bedrooms]] &amp; " bd | " &amp; TEXT(Homes[[#This Row],[bathrooms]],"0.##") &amp; " ba"</f>
        <v>4 bd | 2.5 ba</v>
      </c>
      <c r="I2277" s="4">
        <v>2300</v>
      </c>
      <c r="J2277" s="1">
        <f>IFERROR(Homes[[#This Row],[price]]/Homes[[#This Row],[sqft_living]]," ")</f>
        <v>187.39130434782609</v>
      </c>
      <c r="K2277" s="4">
        <f>IFERROR(Homes[[#This Row],[sqft_lot]]/43560," ")</f>
        <v>0.13973829201101928</v>
      </c>
      <c r="L2277" t="str">
        <f>IF(Homes[[#This Row],[waterfront]]=1, "Yes","No")</f>
        <v>No</v>
      </c>
      <c r="M2277" s="4" t="str">
        <f>IF(Homes[[#This Row],[sqft_basement]]&gt;0, "Yes","No")</f>
        <v>No</v>
      </c>
      <c r="N2277" t="str">
        <f>CHOOSE(Homes[[#This Row],[view]]+1, "None","Fair","Good","Great","Excellent")</f>
        <v>None</v>
      </c>
      <c r="O2277" t="str">
        <f>CHOOSE(Homes[[#This Row],[condition]], "Poor","Fair","Average","Good","Excellent")</f>
        <v>Average</v>
      </c>
      <c r="P2277">
        <f ca="1">YEAR(TODAY())-Homes[[#This Row],[yr_built]]</f>
        <v>24</v>
      </c>
      <c r="Q2277">
        <v>0</v>
      </c>
      <c r="R2277">
        <f ca="1">IF(Homes[[#This Row],[yr_renovated]]&gt;0, YEAR(TODAY())-Homes[[#This Row],[yr_renovated]], YEAR(TODAY())-Homes[[#This Row],[yr_built]])</f>
        <v>24</v>
      </c>
      <c r="S2277">
        <v>2</v>
      </c>
      <c r="T2277" s="2">
        <v>41821</v>
      </c>
      <c r="U2277" s="3">
        <v>2.5</v>
      </c>
      <c r="V2277" s="4">
        <f>IFERROR(Homes[[#This Row],[sqft_above]]+Homes[[#This Row],[sqft_basement]]," ")</f>
        <v>2300</v>
      </c>
      <c r="W2277" s="4">
        <v>6087</v>
      </c>
      <c r="X2277">
        <v>0</v>
      </c>
      <c r="Y2277">
        <v>0</v>
      </c>
      <c r="Z2277">
        <v>3</v>
      </c>
      <c r="AA2277" s="4">
        <v>2300</v>
      </c>
      <c r="AB2277" s="4">
        <v>0</v>
      </c>
      <c r="AC2277">
        <v>2001</v>
      </c>
      <c r="AD2277" t="s">
        <v>2401</v>
      </c>
      <c r="AE2277" t="s">
        <v>319</v>
      </c>
      <c r="AF2277" t="s">
        <v>672</v>
      </c>
    </row>
    <row r="2278" spans="1:32">
      <c r="A2278" t="str">
        <f>PROPER(TRIM(Homes[[#This Row],[street]]))</f>
        <v>972 4Th Ave Ne</v>
      </c>
      <c r="B2278" t="str">
        <f>PROPER(TRIM(Homes[[#This Row],[city]]))</f>
        <v>Issaquah</v>
      </c>
      <c r="C2278" t="str">
        <f>_xlfn.TEXTBEFORE(Homes[[#This Row],[statezip]]," ")</f>
        <v>WA</v>
      </c>
      <c r="D2278" s="6" t="str">
        <f>_xlfn.TEXTAFTER(Homes[[#This Row],[statezip]]," ")</f>
        <v>98029</v>
      </c>
      <c r="E2278" s="1">
        <v>430277.77777799999</v>
      </c>
      <c r="F2278">
        <v>3</v>
      </c>
      <c r="G2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78" s="3" t="str">
        <f>Homes[[#This Row],[bedrooms]] &amp; " bd | " &amp; TEXT(Homes[[#This Row],[bathrooms]],"0.##") &amp; " ba"</f>
        <v>3 bd | 2.25 ba</v>
      </c>
      <c r="I2278" s="4">
        <v>1620</v>
      </c>
      <c r="J2278" s="1">
        <f>IFERROR(Homes[[#This Row],[price]]/Homes[[#This Row],[sqft_living]]," ")</f>
        <v>265.60356652962963</v>
      </c>
      <c r="K2278" s="4">
        <f>IFERROR(Homes[[#This Row],[sqft_lot]]/43560," ")</f>
        <v>2.4678604224058768E-2</v>
      </c>
      <c r="L2278" t="str">
        <f>IF(Homes[[#This Row],[waterfront]]=1, "Yes","No")</f>
        <v>No</v>
      </c>
      <c r="M2278" s="4" t="str">
        <f>IF(Homes[[#This Row],[sqft_basement]]&gt;0, "Yes","No")</f>
        <v>Yes</v>
      </c>
      <c r="N2278" t="str">
        <f>CHOOSE(Homes[[#This Row],[view]]+1, "None","Fair","Good","Great","Excellent")</f>
        <v>None</v>
      </c>
      <c r="O2278" t="str">
        <f>CHOOSE(Homes[[#This Row],[condition]], "Poor","Fair","Average","Good","Excellent")</f>
        <v>Average</v>
      </c>
      <c r="P2278">
        <f ca="1">YEAR(TODAY())-Homes[[#This Row],[yr_built]]</f>
        <v>16</v>
      </c>
      <c r="Q2278">
        <v>0</v>
      </c>
      <c r="R2278">
        <f ca="1">IF(Homes[[#This Row],[yr_renovated]]&gt;0, YEAR(TODAY())-Homes[[#This Row],[yr_renovated]], YEAR(TODAY())-Homes[[#This Row],[yr_built]])</f>
        <v>16</v>
      </c>
      <c r="S2278">
        <v>3</v>
      </c>
      <c r="T2278" s="2">
        <v>41827</v>
      </c>
      <c r="U2278" s="3">
        <v>2.25</v>
      </c>
      <c r="V2278" s="4">
        <f>IFERROR(Homes[[#This Row],[sqft_above]]+Homes[[#This Row],[sqft_basement]]," ")</f>
        <v>1620</v>
      </c>
      <c r="W2278" s="4">
        <v>1075</v>
      </c>
      <c r="X2278">
        <v>0</v>
      </c>
      <c r="Y2278">
        <v>0</v>
      </c>
      <c r="Z2278">
        <v>3</v>
      </c>
      <c r="AA2278" s="4">
        <v>1540</v>
      </c>
      <c r="AB2278" s="4">
        <v>80</v>
      </c>
      <c r="AC2278">
        <v>2009</v>
      </c>
      <c r="AD2278" t="s">
        <v>2402</v>
      </c>
      <c r="AE2278" t="s">
        <v>79</v>
      </c>
      <c r="AF2278" t="s">
        <v>80</v>
      </c>
    </row>
    <row r="2279" spans="1:32">
      <c r="A2279" t="str">
        <f>PROPER(TRIM(Homes[[#This Row],[street]]))</f>
        <v>10631 Forest Ave S</v>
      </c>
      <c r="B2279" t="str">
        <f>PROPER(TRIM(Homes[[#This Row],[city]]))</f>
        <v>Seattle</v>
      </c>
      <c r="C2279" t="str">
        <f>_xlfn.TEXTBEFORE(Homes[[#This Row],[statezip]]," ")</f>
        <v>WA</v>
      </c>
      <c r="D2279" s="6" t="str">
        <f>_xlfn.TEXTAFTER(Homes[[#This Row],[statezip]]," ")</f>
        <v>98178</v>
      </c>
      <c r="E2279" s="1">
        <v>430000</v>
      </c>
      <c r="F2279">
        <v>3</v>
      </c>
      <c r="G2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279" s="3" t="str">
        <f>Homes[[#This Row],[bedrooms]] &amp; " bd | " &amp; TEXT(Homes[[#This Row],[bathrooms]],"0.##") &amp; " ba"</f>
        <v>3 bd | 3.75 ba</v>
      </c>
      <c r="I2279" s="4">
        <v>3890</v>
      </c>
      <c r="J2279" s="1">
        <f>IFERROR(Homes[[#This Row],[price]]/Homes[[#This Row],[sqft_living]]," ")</f>
        <v>110.53984575835476</v>
      </c>
      <c r="K2279" s="4">
        <f>IFERROR(Homes[[#This Row],[sqft_lot]]/43560," ")</f>
        <v>0.16391184573002754</v>
      </c>
      <c r="L2279" t="str">
        <f>IF(Homes[[#This Row],[waterfront]]=1, "Yes","No")</f>
        <v>No</v>
      </c>
      <c r="M2279" s="4" t="str">
        <f>IF(Homes[[#This Row],[sqft_basement]]&gt;0, "Yes","No")</f>
        <v>Yes</v>
      </c>
      <c r="N2279" t="str">
        <f>CHOOSE(Homes[[#This Row],[view]]+1, "None","Fair","Good","Great","Excellent")</f>
        <v>Good</v>
      </c>
      <c r="O2279" t="str">
        <f>CHOOSE(Homes[[#This Row],[condition]], "Poor","Fair","Average","Good","Excellent")</f>
        <v>Average</v>
      </c>
      <c r="P2279">
        <f ca="1">YEAR(TODAY())-Homes[[#This Row],[yr_built]]</f>
        <v>82</v>
      </c>
      <c r="Q2279">
        <v>2007</v>
      </c>
      <c r="R2279">
        <f ca="1">IF(Homes[[#This Row],[yr_renovated]]&gt;0, YEAR(TODAY())-Homes[[#This Row],[yr_renovated]], YEAR(TODAY())-Homes[[#This Row],[yr_built]])</f>
        <v>18</v>
      </c>
      <c r="S2279">
        <v>1</v>
      </c>
      <c r="T2279" s="2">
        <v>41787</v>
      </c>
      <c r="U2279" s="3">
        <v>3.75</v>
      </c>
      <c r="V2279" s="4">
        <f>IFERROR(Homes[[#This Row],[sqft_above]]+Homes[[#This Row],[sqft_basement]]," ")</f>
        <v>3890</v>
      </c>
      <c r="W2279" s="4">
        <v>7140</v>
      </c>
      <c r="X2279">
        <v>0</v>
      </c>
      <c r="Y2279">
        <v>2</v>
      </c>
      <c r="Z2279">
        <v>3</v>
      </c>
      <c r="AA2279" s="4">
        <v>2390</v>
      </c>
      <c r="AB2279" s="4">
        <v>1500</v>
      </c>
      <c r="AC2279">
        <v>1943</v>
      </c>
      <c r="AD2279" t="s">
        <v>2403</v>
      </c>
      <c r="AE2279" t="s">
        <v>49</v>
      </c>
      <c r="AF2279" t="s">
        <v>1123</v>
      </c>
    </row>
    <row r="2280" spans="1:32">
      <c r="A2280" t="str">
        <f>PROPER(TRIM(Homes[[#This Row],[street]]))</f>
        <v>975-1005 Greenwood Blvd Sw</v>
      </c>
      <c r="B2280" t="str">
        <f>PROPER(TRIM(Homes[[#This Row],[city]]))</f>
        <v>Issaquah</v>
      </c>
      <c r="C2280" t="str">
        <f>_xlfn.TEXTBEFORE(Homes[[#This Row],[statezip]]," ")</f>
        <v>WA</v>
      </c>
      <c r="D2280" s="6" t="str">
        <f>_xlfn.TEXTAFTER(Homes[[#This Row],[statezip]]," ")</f>
        <v>98027</v>
      </c>
      <c r="E2280" s="1">
        <v>430000</v>
      </c>
      <c r="F2280">
        <v>3</v>
      </c>
      <c r="G2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80" s="3" t="str">
        <f>Homes[[#This Row],[bedrooms]] &amp; " bd | " &amp; TEXT(Homes[[#This Row],[bathrooms]],"0.##") &amp; " ba"</f>
        <v>3 bd | 2. ba</v>
      </c>
      <c r="I2280" s="4">
        <v>1730</v>
      </c>
      <c r="J2280" s="1">
        <f>IFERROR(Homes[[#This Row],[price]]/Homes[[#This Row],[sqft_living]]," ")</f>
        <v>248.5549132947977</v>
      </c>
      <c r="K2280" s="4">
        <f>IFERROR(Homes[[#This Row],[sqft_lot]]/43560," ")</f>
        <v>0.20661157024793389</v>
      </c>
      <c r="L2280" t="str">
        <f>IF(Homes[[#This Row],[waterfront]]=1, "Yes","No")</f>
        <v>No</v>
      </c>
      <c r="M2280" s="4" t="str">
        <f>IF(Homes[[#This Row],[sqft_basement]]&gt;0, "Yes","No")</f>
        <v>Yes</v>
      </c>
      <c r="N2280" t="str">
        <f>CHOOSE(Homes[[#This Row],[view]]+1, "None","Fair","Good","Great","Excellent")</f>
        <v>None</v>
      </c>
      <c r="O2280" t="str">
        <f>CHOOSE(Homes[[#This Row],[condition]], "Poor","Fair","Average","Good","Excellent")</f>
        <v>Average</v>
      </c>
      <c r="P2280">
        <f ca="1">YEAR(TODAY())-Homes[[#This Row],[yr_built]]</f>
        <v>47</v>
      </c>
      <c r="Q2280">
        <v>0</v>
      </c>
      <c r="R2280">
        <f ca="1">IF(Homes[[#This Row],[yr_renovated]]&gt;0, YEAR(TODAY())-Homes[[#This Row],[yr_renovated]], YEAR(TODAY())-Homes[[#This Row],[yr_built]])</f>
        <v>47</v>
      </c>
      <c r="S2280">
        <v>1</v>
      </c>
      <c r="T2280" s="2">
        <v>41807</v>
      </c>
      <c r="U2280" s="3">
        <v>2</v>
      </c>
      <c r="V2280" s="4">
        <f>IFERROR(Homes[[#This Row],[sqft_above]]+Homes[[#This Row],[sqft_basement]]," ")</f>
        <v>1730</v>
      </c>
      <c r="W2280" s="4">
        <v>9000</v>
      </c>
      <c r="X2280">
        <v>0</v>
      </c>
      <c r="Y2280">
        <v>0</v>
      </c>
      <c r="Z2280">
        <v>3</v>
      </c>
      <c r="AA2280" s="4">
        <v>1370</v>
      </c>
      <c r="AB2280" s="4">
        <v>360</v>
      </c>
      <c r="AC2280">
        <v>1978</v>
      </c>
      <c r="AD2280" t="s">
        <v>2404</v>
      </c>
      <c r="AE2280" t="s">
        <v>79</v>
      </c>
      <c r="AF2280" t="s">
        <v>82</v>
      </c>
    </row>
    <row r="2281" spans="1:32">
      <c r="A2281" t="str">
        <f>PROPER(TRIM(Homes[[#This Row],[street]]))</f>
        <v>20301 96Th Ave S</v>
      </c>
      <c r="B2281" t="str">
        <f>PROPER(TRIM(Homes[[#This Row],[city]]))</f>
        <v>Kent</v>
      </c>
      <c r="C2281" t="str">
        <f>_xlfn.TEXTBEFORE(Homes[[#This Row],[statezip]]," ")</f>
        <v>WA</v>
      </c>
      <c r="D2281" s="6" t="str">
        <f>_xlfn.TEXTAFTER(Homes[[#This Row],[statezip]]," ")</f>
        <v>98031</v>
      </c>
      <c r="E2281" s="1">
        <v>430000</v>
      </c>
      <c r="F2281">
        <v>4</v>
      </c>
      <c r="G2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281" s="3" t="str">
        <f>Homes[[#This Row],[bedrooms]] &amp; " bd | " &amp; TEXT(Homes[[#This Row],[bathrooms]],"0.##") &amp; " ba"</f>
        <v>4 bd | 3. ba</v>
      </c>
      <c r="I2281" s="4">
        <v>3220</v>
      </c>
      <c r="J2281" s="1">
        <f>IFERROR(Homes[[#This Row],[price]]/Homes[[#This Row],[sqft_living]]," ")</f>
        <v>133.54037267080744</v>
      </c>
      <c r="K2281" s="4">
        <f>IFERROR(Homes[[#This Row],[sqft_lot]]/43560," ")</f>
        <v>0.20514233241505969</v>
      </c>
      <c r="L2281" t="str">
        <f>IF(Homes[[#This Row],[waterfront]]=1, "Yes","No")</f>
        <v>No</v>
      </c>
      <c r="M2281" s="4" t="str">
        <f>IF(Homes[[#This Row],[sqft_basement]]&gt;0, "Yes","No")</f>
        <v>Yes</v>
      </c>
      <c r="N2281" t="str">
        <f>CHOOSE(Homes[[#This Row],[view]]+1, "None","Fair","Good","Great","Excellent")</f>
        <v>None</v>
      </c>
      <c r="O2281" t="str">
        <f>CHOOSE(Homes[[#This Row],[condition]], "Poor","Fair","Average","Good","Excellent")</f>
        <v>Average</v>
      </c>
      <c r="P2281">
        <f ca="1">YEAR(TODAY())-Homes[[#This Row],[yr_built]]</f>
        <v>35</v>
      </c>
      <c r="Q2281">
        <v>2009</v>
      </c>
      <c r="R2281">
        <f ca="1">IF(Homes[[#This Row],[yr_renovated]]&gt;0, YEAR(TODAY())-Homes[[#This Row],[yr_renovated]], YEAR(TODAY())-Homes[[#This Row],[yr_built]])</f>
        <v>16</v>
      </c>
      <c r="S2281">
        <v>2</v>
      </c>
      <c r="T2281" s="2">
        <v>41781</v>
      </c>
      <c r="U2281" s="3">
        <v>3</v>
      </c>
      <c r="V2281" s="4">
        <f>IFERROR(Homes[[#This Row],[sqft_above]]+Homes[[#This Row],[sqft_basement]]," ")</f>
        <v>3220</v>
      </c>
      <c r="W2281" s="4">
        <v>8936</v>
      </c>
      <c r="X2281">
        <v>0</v>
      </c>
      <c r="Y2281">
        <v>0</v>
      </c>
      <c r="Z2281">
        <v>3</v>
      </c>
      <c r="AA2281" s="4">
        <v>2450</v>
      </c>
      <c r="AB2281" s="4">
        <v>770</v>
      </c>
      <c r="AC2281">
        <v>1990</v>
      </c>
      <c r="AD2281" t="s">
        <v>2405</v>
      </c>
      <c r="AE2281" t="s">
        <v>1392</v>
      </c>
      <c r="AF2281" t="s">
        <v>2406</v>
      </c>
    </row>
    <row r="2282" spans="1:32">
      <c r="A2282" t="str">
        <f>PROPER(TRIM(Homes[[#This Row],[street]]))</f>
        <v>19534 34Th Ave Ne</v>
      </c>
      <c r="B2282" t="str">
        <f>PROPER(TRIM(Homes[[#This Row],[city]]))</f>
        <v>Lake Forest Park</v>
      </c>
      <c r="C2282" t="str">
        <f>_xlfn.TEXTBEFORE(Homes[[#This Row],[statezip]]," ")</f>
        <v>WA</v>
      </c>
      <c r="D2282" s="6" t="str">
        <f>_xlfn.TEXTAFTER(Homes[[#This Row],[statezip]]," ")</f>
        <v>98155</v>
      </c>
      <c r="E2282" s="1">
        <v>430000</v>
      </c>
      <c r="F2282">
        <v>4</v>
      </c>
      <c r="G2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282" s="3" t="str">
        <f>Homes[[#This Row],[bedrooms]] &amp; " bd | " &amp; TEXT(Homes[[#This Row],[bathrooms]],"0.##") &amp; " ba"</f>
        <v>4 bd | 2.25 ba</v>
      </c>
      <c r="I2282" s="4">
        <v>1790</v>
      </c>
      <c r="J2282" s="1">
        <f>IFERROR(Homes[[#This Row],[price]]/Homes[[#This Row],[sqft_living]]," ")</f>
        <v>240.22346368715083</v>
      </c>
      <c r="K2282" s="4">
        <f>IFERROR(Homes[[#This Row],[sqft_lot]]/43560," ")</f>
        <v>0.16535812672176309</v>
      </c>
      <c r="L2282" t="str">
        <f>IF(Homes[[#This Row],[waterfront]]=1, "Yes","No")</f>
        <v>No</v>
      </c>
      <c r="M2282" s="4" t="str">
        <f>IF(Homes[[#This Row],[sqft_basement]]&gt;0, "Yes","No")</f>
        <v>Yes</v>
      </c>
      <c r="N2282" t="str">
        <f>CHOOSE(Homes[[#This Row],[view]]+1, "None","Fair","Good","Great","Excellent")</f>
        <v>None</v>
      </c>
      <c r="O2282" t="str">
        <f>CHOOSE(Homes[[#This Row],[condition]], "Poor","Fair","Average","Good","Excellent")</f>
        <v>Good</v>
      </c>
      <c r="P2282">
        <f ca="1">YEAR(TODAY())-Homes[[#This Row],[yr_built]]</f>
        <v>52</v>
      </c>
      <c r="Q2282">
        <v>0</v>
      </c>
      <c r="R2282">
        <f ca="1">IF(Homes[[#This Row],[yr_renovated]]&gt;0, YEAR(TODAY())-Homes[[#This Row],[yr_renovated]], YEAR(TODAY())-Homes[[#This Row],[yr_built]])</f>
        <v>52</v>
      </c>
      <c r="S2282">
        <v>1</v>
      </c>
      <c r="T2282" s="2">
        <v>41793</v>
      </c>
      <c r="U2282" s="3">
        <v>2.25</v>
      </c>
      <c r="V2282" s="4">
        <f>IFERROR(Homes[[#This Row],[sqft_above]]+Homes[[#This Row],[sqft_basement]]," ")</f>
        <v>1790</v>
      </c>
      <c r="W2282" s="4">
        <v>7203</v>
      </c>
      <c r="X2282">
        <v>0</v>
      </c>
      <c r="Y2282">
        <v>0</v>
      </c>
      <c r="Z2282">
        <v>4</v>
      </c>
      <c r="AA2282" s="4">
        <v>1110</v>
      </c>
      <c r="AB2282" s="4">
        <v>680</v>
      </c>
      <c r="AC2282">
        <v>1973</v>
      </c>
      <c r="AD2282" t="s">
        <v>2407</v>
      </c>
      <c r="AE2282" t="s">
        <v>743</v>
      </c>
      <c r="AF2282" t="s">
        <v>744</v>
      </c>
    </row>
    <row r="2283" spans="1:32">
      <c r="A2283" t="str">
        <f>PROPER(TRIM(Homes[[#This Row],[street]]))</f>
        <v>2415 209Th Ave Ne</v>
      </c>
      <c r="B2283" t="str">
        <f>PROPER(TRIM(Homes[[#This Row],[city]]))</f>
        <v>Sammamish</v>
      </c>
      <c r="C2283" t="str">
        <f>_xlfn.TEXTBEFORE(Homes[[#This Row],[statezip]]," ")</f>
        <v>WA</v>
      </c>
      <c r="D2283" s="6" t="str">
        <f>_xlfn.TEXTAFTER(Homes[[#This Row],[statezip]]," ")</f>
        <v>98074</v>
      </c>
      <c r="E2283" s="1">
        <v>430000</v>
      </c>
      <c r="F2283">
        <v>3</v>
      </c>
      <c r="G2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83" s="3" t="str">
        <f>Homes[[#This Row],[bedrooms]] &amp; " bd | " &amp; TEXT(Homes[[#This Row],[bathrooms]],"0.##") &amp; " ba"</f>
        <v>3 bd | 2. ba</v>
      </c>
      <c r="I2283" s="4">
        <v>1910</v>
      </c>
      <c r="J2283" s="1">
        <f>IFERROR(Homes[[#This Row],[price]]/Homes[[#This Row],[sqft_living]]," ")</f>
        <v>225.13089005235602</v>
      </c>
      <c r="K2283" s="4">
        <f>IFERROR(Homes[[#This Row],[sqft_lot]]/43560," ")</f>
        <v>0.11570247933884298</v>
      </c>
      <c r="L2283" t="str">
        <f>IF(Homes[[#This Row],[waterfront]]=1, "Yes","No")</f>
        <v>No</v>
      </c>
      <c r="M2283" s="4" t="str">
        <f>IF(Homes[[#This Row],[sqft_basement]]&gt;0, "Yes","No")</f>
        <v>No</v>
      </c>
      <c r="N2283" t="str">
        <f>CHOOSE(Homes[[#This Row],[view]]+1, "None","Fair","Good","Great","Excellent")</f>
        <v>None</v>
      </c>
      <c r="O2283" t="str">
        <f>CHOOSE(Homes[[#This Row],[condition]], "Poor","Fair","Average","Good","Excellent")</f>
        <v>Average</v>
      </c>
      <c r="P2283">
        <f ca="1">YEAR(TODAY())-Homes[[#This Row],[yr_built]]</f>
        <v>54</v>
      </c>
      <c r="Q2283">
        <v>0</v>
      </c>
      <c r="R2283">
        <f ca="1">IF(Homes[[#This Row],[yr_renovated]]&gt;0, YEAR(TODAY())-Homes[[#This Row],[yr_renovated]], YEAR(TODAY())-Homes[[#This Row],[yr_built]])</f>
        <v>54</v>
      </c>
      <c r="S2283">
        <v>1.5</v>
      </c>
      <c r="T2283" s="2">
        <v>41803</v>
      </c>
      <c r="U2283" s="3">
        <v>2</v>
      </c>
      <c r="V2283" s="4">
        <f>IFERROR(Homes[[#This Row],[sqft_above]]+Homes[[#This Row],[sqft_basement]]," ")</f>
        <v>1910</v>
      </c>
      <c r="W2283" s="4">
        <v>5040</v>
      </c>
      <c r="X2283">
        <v>0</v>
      </c>
      <c r="Y2283">
        <v>0</v>
      </c>
      <c r="Z2283">
        <v>3</v>
      </c>
      <c r="AA2283" s="4">
        <v>1910</v>
      </c>
      <c r="AB2283" s="4">
        <v>0</v>
      </c>
      <c r="AC2283">
        <v>1971</v>
      </c>
      <c r="AD2283" t="s">
        <v>2408</v>
      </c>
      <c r="AE2283" t="s">
        <v>102</v>
      </c>
      <c r="AF2283" t="s">
        <v>266</v>
      </c>
    </row>
    <row r="2284" spans="1:32">
      <c r="A2284" t="str">
        <f>PROPER(TRIM(Homes[[#This Row],[street]]))</f>
        <v>1429 224Th Ave Ne</v>
      </c>
      <c r="B2284" t="str">
        <f>PROPER(TRIM(Homes[[#This Row],[city]]))</f>
        <v>Sammamish</v>
      </c>
      <c r="C2284" t="str">
        <f>_xlfn.TEXTBEFORE(Homes[[#This Row],[statezip]]," ")</f>
        <v>WA</v>
      </c>
      <c r="D2284" s="6" t="str">
        <f>_xlfn.TEXTAFTER(Homes[[#This Row],[statezip]]," ")</f>
        <v>98074</v>
      </c>
      <c r="E2284" s="1">
        <v>430000</v>
      </c>
      <c r="F2284">
        <v>3</v>
      </c>
      <c r="G2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84" s="3" t="str">
        <f>Homes[[#This Row],[bedrooms]] &amp; " bd | " &amp; TEXT(Homes[[#This Row],[bathrooms]],"0.##") &amp; " ba"</f>
        <v>3 bd | 1.75 ba</v>
      </c>
      <c r="I2284" s="4">
        <v>1300</v>
      </c>
      <c r="J2284" s="1">
        <f>IFERROR(Homes[[#This Row],[price]]/Homes[[#This Row],[sqft_living]]," ")</f>
        <v>330.76923076923077</v>
      </c>
      <c r="K2284" s="4">
        <f>IFERROR(Homes[[#This Row],[sqft_lot]]/43560," ")</f>
        <v>0.29226354453627179</v>
      </c>
      <c r="L2284" t="str">
        <f>IF(Homes[[#This Row],[waterfront]]=1, "Yes","No")</f>
        <v>No</v>
      </c>
      <c r="M2284" s="4" t="str">
        <f>IF(Homes[[#This Row],[sqft_basement]]&gt;0, "Yes","No")</f>
        <v>No</v>
      </c>
      <c r="N2284" t="str">
        <f>CHOOSE(Homes[[#This Row],[view]]+1, "None","Fair","Good","Great","Excellent")</f>
        <v>None</v>
      </c>
      <c r="O2284" t="str">
        <f>CHOOSE(Homes[[#This Row],[condition]], "Poor","Fair","Average","Good","Excellent")</f>
        <v>Average</v>
      </c>
      <c r="P2284">
        <f ca="1">YEAR(TODAY())-Homes[[#This Row],[yr_built]]</f>
        <v>44</v>
      </c>
      <c r="Q2284">
        <v>2013</v>
      </c>
      <c r="R2284">
        <f ca="1">IF(Homes[[#This Row],[yr_renovated]]&gt;0, YEAR(TODAY())-Homes[[#This Row],[yr_renovated]], YEAR(TODAY())-Homes[[#This Row],[yr_built]])</f>
        <v>12</v>
      </c>
      <c r="S2284">
        <v>1</v>
      </c>
      <c r="T2284" s="2">
        <v>41813</v>
      </c>
      <c r="U2284" s="3">
        <v>1.75</v>
      </c>
      <c r="V2284" s="4">
        <f>IFERROR(Homes[[#This Row],[sqft_above]]+Homes[[#This Row],[sqft_basement]]," ")</f>
        <v>1300</v>
      </c>
      <c r="W2284" s="4">
        <v>12731</v>
      </c>
      <c r="X2284">
        <v>0</v>
      </c>
      <c r="Y2284">
        <v>0</v>
      </c>
      <c r="Z2284">
        <v>3</v>
      </c>
      <c r="AA2284" s="4">
        <v>1300</v>
      </c>
      <c r="AB2284" s="4">
        <v>0</v>
      </c>
      <c r="AC2284">
        <v>1981</v>
      </c>
      <c r="AD2284" t="s">
        <v>2409</v>
      </c>
      <c r="AE2284" t="s">
        <v>102</v>
      </c>
      <c r="AF2284" t="s">
        <v>266</v>
      </c>
    </row>
    <row r="2285" spans="1:32">
      <c r="A2285" t="str">
        <f>PROPER(TRIM(Homes[[#This Row],[street]]))</f>
        <v>6520-6588 8Th Ave Nw</v>
      </c>
      <c r="B2285" t="str">
        <f>PROPER(TRIM(Homes[[#This Row],[city]]))</f>
        <v>Seattle</v>
      </c>
      <c r="C2285" t="str">
        <f>_xlfn.TEXTBEFORE(Homes[[#This Row],[statezip]]," ")</f>
        <v>WA</v>
      </c>
      <c r="D2285" s="6" t="str">
        <f>_xlfn.TEXTAFTER(Homes[[#This Row],[statezip]]," ")</f>
        <v>98117</v>
      </c>
      <c r="E2285" s="1">
        <v>430000</v>
      </c>
      <c r="F2285">
        <v>2</v>
      </c>
      <c r="G2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85" s="3" t="str">
        <f>Homes[[#This Row],[bedrooms]] &amp; " bd | " &amp; TEXT(Homes[[#This Row],[bathrooms]],"0.##") &amp; " ba"</f>
        <v>2 bd | 1. ba</v>
      </c>
      <c r="I2285" s="4">
        <v>1050</v>
      </c>
      <c r="J2285" s="1">
        <f>IFERROR(Homes[[#This Row],[price]]/Homes[[#This Row],[sqft_living]]," ")</f>
        <v>409.52380952380952</v>
      </c>
      <c r="K2285" s="4">
        <f>IFERROR(Homes[[#This Row],[sqft_lot]]/43560," ")</f>
        <v>5.8999081726354451E-2</v>
      </c>
      <c r="L2285" t="str">
        <f>IF(Homes[[#This Row],[waterfront]]=1, "Yes","No")</f>
        <v>No</v>
      </c>
      <c r="M2285" s="4" t="str">
        <f>IF(Homes[[#This Row],[sqft_basement]]&gt;0, "Yes","No")</f>
        <v>Yes</v>
      </c>
      <c r="N2285" t="str">
        <f>CHOOSE(Homes[[#This Row],[view]]+1, "None","Fair","Good","Great","Excellent")</f>
        <v>None</v>
      </c>
      <c r="O2285" t="str">
        <f>CHOOSE(Homes[[#This Row],[condition]], "Poor","Fair","Average","Good","Excellent")</f>
        <v>Excellent</v>
      </c>
      <c r="P2285">
        <f ca="1">YEAR(TODAY())-Homes[[#This Row],[yr_built]]</f>
        <v>98</v>
      </c>
      <c r="Q2285">
        <v>0</v>
      </c>
      <c r="R2285">
        <f ca="1">IF(Homes[[#This Row],[yr_renovated]]&gt;0, YEAR(TODAY())-Homes[[#This Row],[yr_renovated]], YEAR(TODAY())-Homes[[#This Row],[yr_built]])</f>
        <v>98</v>
      </c>
      <c r="S2285">
        <v>1</v>
      </c>
      <c r="T2285" s="2">
        <v>41817</v>
      </c>
      <c r="U2285" s="3">
        <v>1</v>
      </c>
      <c r="V2285" s="4">
        <f>IFERROR(Homes[[#This Row],[sqft_above]]+Homes[[#This Row],[sqft_basement]]," ")</f>
        <v>1050</v>
      </c>
      <c r="W2285" s="4">
        <v>2570</v>
      </c>
      <c r="X2285">
        <v>0</v>
      </c>
      <c r="Y2285">
        <v>0</v>
      </c>
      <c r="Z2285">
        <v>5</v>
      </c>
      <c r="AA2285" s="4">
        <v>850</v>
      </c>
      <c r="AB2285" s="4">
        <v>200</v>
      </c>
      <c r="AC2285">
        <v>1927</v>
      </c>
      <c r="AD2285" t="s">
        <v>2410</v>
      </c>
      <c r="AE2285" t="s">
        <v>49</v>
      </c>
      <c r="AF2285" t="s">
        <v>204</v>
      </c>
    </row>
    <row r="2286" spans="1:32">
      <c r="A2286" t="str">
        <f>PROPER(TRIM(Homes[[#This Row],[street]]))</f>
        <v>945 N 80Th St</v>
      </c>
      <c r="B2286" t="str">
        <f>PROPER(TRIM(Homes[[#This Row],[city]]))</f>
        <v>Seattle</v>
      </c>
      <c r="C2286" t="str">
        <f>_xlfn.TEXTBEFORE(Homes[[#This Row],[statezip]]," ")</f>
        <v>WA</v>
      </c>
      <c r="D2286" s="6" t="str">
        <f>_xlfn.TEXTAFTER(Homes[[#This Row],[statezip]]," ")</f>
        <v>98103</v>
      </c>
      <c r="E2286" s="1">
        <v>430000</v>
      </c>
      <c r="F2286">
        <v>3</v>
      </c>
      <c r="G2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86" s="3" t="str">
        <f>Homes[[#This Row],[bedrooms]] &amp; " bd | " &amp; TEXT(Homes[[#This Row],[bathrooms]],"0.##") &amp; " ba"</f>
        <v>3 bd | 1. ba</v>
      </c>
      <c r="I2286" s="4">
        <v>1150</v>
      </c>
      <c r="J2286" s="1">
        <f>IFERROR(Homes[[#This Row],[price]]/Homes[[#This Row],[sqft_living]]," ")</f>
        <v>373.91304347826087</v>
      </c>
      <c r="K2286" s="4">
        <f>IFERROR(Homes[[#This Row],[sqft_lot]]/43560," ")</f>
        <v>6.8870523415977963E-2</v>
      </c>
      <c r="L2286" t="str">
        <f>IF(Homes[[#This Row],[waterfront]]=1, "Yes","No")</f>
        <v>No</v>
      </c>
      <c r="M2286" s="4" t="str">
        <f>IF(Homes[[#This Row],[sqft_basement]]&gt;0, "Yes","No")</f>
        <v>No</v>
      </c>
      <c r="N2286" t="str">
        <f>CHOOSE(Homes[[#This Row],[view]]+1, "None","Fair","Good","Great","Excellent")</f>
        <v>None</v>
      </c>
      <c r="O2286" t="str">
        <f>CHOOSE(Homes[[#This Row],[condition]], "Poor","Fair","Average","Good","Excellent")</f>
        <v>Excellent</v>
      </c>
      <c r="P2286">
        <f ca="1">YEAR(TODAY())-Homes[[#This Row],[yr_built]]</f>
        <v>119</v>
      </c>
      <c r="Q2286">
        <v>0</v>
      </c>
      <c r="R2286">
        <f ca="1">IF(Homes[[#This Row],[yr_renovated]]&gt;0, YEAR(TODAY())-Homes[[#This Row],[yr_renovated]], YEAR(TODAY())-Homes[[#This Row],[yr_built]])</f>
        <v>119</v>
      </c>
      <c r="S2286">
        <v>1</v>
      </c>
      <c r="T2286" s="2">
        <v>41780</v>
      </c>
      <c r="U2286" s="3">
        <v>1</v>
      </c>
      <c r="V2286" s="4">
        <f>IFERROR(Homes[[#This Row],[sqft_above]]+Homes[[#This Row],[sqft_basement]]," ")</f>
        <v>1150</v>
      </c>
      <c r="W2286" s="4">
        <v>3000</v>
      </c>
      <c r="X2286">
        <v>0</v>
      </c>
      <c r="Y2286">
        <v>0</v>
      </c>
      <c r="Z2286">
        <v>5</v>
      </c>
      <c r="AA2286" s="4">
        <v>1150</v>
      </c>
      <c r="AB2286" s="4">
        <v>0</v>
      </c>
      <c r="AC2286">
        <v>1906</v>
      </c>
      <c r="AD2286" t="s">
        <v>2411</v>
      </c>
      <c r="AE2286" t="s">
        <v>49</v>
      </c>
      <c r="AF2286" t="s">
        <v>172</v>
      </c>
    </row>
    <row r="2287" spans="1:32">
      <c r="A2287" t="str">
        <f>PROPER(TRIM(Homes[[#This Row],[street]]))</f>
        <v>5206 13Th Ave S</v>
      </c>
      <c r="B2287" t="str">
        <f>PROPER(TRIM(Homes[[#This Row],[city]]))</f>
        <v>Seattle</v>
      </c>
      <c r="C2287" t="str">
        <f>_xlfn.TEXTBEFORE(Homes[[#This Row],[statezip]]," ")</f>
        <v>WA</v>
      </c>
      <c r="D2287" s="6" t="str">
        <f>_xlfn.TEXTAFTER(Homes[[#This Row],[statezip]]," ")</f>
        <v>98108</v>
      </c>
      <c r="E2287" s="1">
        <v>430000</v>
      </c>
      <c r="F2287">
        <v>3</v>
      </c>
      <c r="G2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87" s="3" t="str">
        <f>Homes[[#This Row],[bedrooms]] &amp; " bd | " &amp; TEXT(Homes[[#This Row],[bathrooms]],"0.##") &amp; " ba"</f>
        <v>3 bd | 1.75 ba</v>
      </c>
      <c r="I2287" s="4">
        <v>1200</v>
      </c>
      <c r="J2287" s="1">
        <f>IFERROR(Homes[[#This Row],[price]]/Homes[[#This Row],[sqft_living]]," ")</f>
        <v>358.33333333333331</v>
      </c>
      <c r="K2287" s="4">
        <f>IFERROR(Homes[[#This Row],[sqft_lot]]/43560," ")</f>
        <v>0.10330578512396695</v>
      </c>
      <c r="L2287" t="str">
        <f>IF(Homes[[#This Row],[waterfront]]=1, "Yes","No")</f>
        <v>No</v>
      </c>
      <c r="M2287" s="4" t="str">
        <f>IF(Homes[[#This Row],[sqft_basement]]&gt;0, "Yes","No")</f>
        <v>No</v>
      </c>
      <c r="N2287" t="str">
        <f>CHOOSE(Homes[[#This Row],[view]]+1, "None","Fair","Good","Great","Excellent")</f>
        <v>None</v>
      </c>
      <c r="O2287" t="str">
        <f>CHOOSE(Homes[[#This Row],[condition]], "Poor","Fair","Average","Good","Excellent")</f>
        <v>Excellent</v>
      </c>
      <c r="P2287">
        <f ca="1">YEAR(TODAY())-Homes[[#This Row],[yr_built]]</f>
        <v>119</v>
      </c>
      <c r="Q2287">
        <v>0</v>
      </c>
      <c r="R2287">
        <f ca="1">IF(Homes[[#This Row],[yr_renovated]]&gt;0, YEAR(TODAY())-Homes[[#This Row],[yr_renovated]], YEAR(TODAY())-Homes[[#This Row],[yr_built]])</f>
        <v>119</v>
      </c>
      <c r="S2287">
        <v>1</v>
      </c>
      <c r="T2287" s="2">
        <v>41779</v>
      </c>
      <c r="U2287" s="3">
        <v>1.75</v>
      </c>
      <c r="V2287" s="4">
        <f>IFERROR(Homes[[#This Row],[sqft_above]]+Homes[[#This Row],[sqft_basement]]," ")</f>
        <v>1200</v>
      </c>
      <c r="W2287" s="4">
        <v>4500</v>
      </c>
      <c r="X2287">
        <v>0</v>
      </c>
      <c r="Y2287">
        <v>0</v>
      </c>
      <c r="Z2287">
        <v>5</v>
      </c>
      <c r="AA2287" s="4">
        <v>1200</v>
      </c>
      <c r="AB2287" s="4">
        <v>0</v>
      </c>
      <c r="AC2287">
        <v>1906</v>
      </c>
      <c r="AD2287" t="s">
        <v>2412</v>
      </c>
      <c r="AE2287" t="s">
        <v>49</v>
      </c>
      <c r="AF2287" t="s">
        <v>1536</v>
      </c>
    </row>
    <row r="2288" spans="1:32">
      <c r="A2288" t="str">
        <f>PROPER(TRIM(Homes[[#This Row],[street]]))</f>
        <v>4822 48Th Ave Sw</v>
      </c>
      <c r="B2288" t="str">
        <f>PROPER(TRIM(Homes[[#This Row],[city]]))</f>
        <v>Seattle</v>
      </c>
      <c r="C2288" t="str">
        <f>_xlfn.TEXTBEFORE(Homes[[#This Row],[statezip]]," ")</f>
        <v>WA</v>
      </c>
      <c r="D2288" s="6" t="str">
        <f>_xlfn.TEXTAFTER(Homes[[#This Row],[statezip]]," ")</f>
        <v>98116</v>
      </c>
      <c r="E2288" s="1">
        <v>430000</v>
      </c>
      <c r="F2288">
        <v>3</v>
      </c>
      <c r="G2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88" s="3" t="str">
        <f>Homes[[#This Row],[bedrooms]] &amp; " bd | " &amp; TEXT(Homes[[#This Row],[bathrooms]],"0.##") &amp; " ba"</f>
        <v>3 bd | 2. ba</v>
      </c>
      <c r="I2288" s="4">
        <v>1360</v>
      </c>
      <c r="J2288" s="1">
        <f>IFERROR(Homes[[#This Row],[price]]/Homes[[#This Row],[sqft_living]]," ")</f>
        <v>316.1764705882353</v>
      </c>
      <c r="K2288" s="4">
        <f>IFERROR(Homes[[#This Row],[sqft_lot]]/43560," ")</f>
        <v>0.11753902662993572</v>
      </c>
      <c r="L2288" t="str">
        <f>IF(Homes[[#This Row],[waterfront]]=1, "Yes","No")</f>
        <v>No</v>
      </c>
      <c r="M2288" s="4" t="str">
        <f>IF(Homes[[#This Row],[sqft_basement]]&gt;0, "Yes","No")</f>
        <v>Yes</v>
      </c>
      <c r="N2288" t="str">
        <f>CHOOSE(Homes[[#This Row],[view]]+1, "None","Fair","Good","Great","Excellent")</f>
        <v>None</v>
      </c>
      <c r="O2288" t="str">
        <f>CHOOSE(Homes[[#This Row],[condition]], "Poor","Fair","Average","Good","Excellent")</f>
        <v>Good</v>
      </c>
      <c r="P2288">
        <f ca="1">YEAR(TODAY())-Homes[[#This Row],[yr_built]]</f>
        <v>101</v>
      </c>
      <c r="Q2288">
        <v>0</v>
      </c>
      <c r="R2288">
        <f ca="1">IF(Homes[[#This Row],[yr_renovated]]&gt;0, YEAR(TODAY())-Homes[[#This Row],[yr_renovated]], YEAR(TODAY())-Homes[[#This Row],[yr_built]])</f>
        <v>101</v>
      </c>
      <c r="S2288">
        <v>1.5</v>
      </c>
      <c r="T2288" s="2">
        <v>41793</v>
      </c>
      <c r="U2288" s="3">
        <v>2</v>
      </c>
      <c r="V2288" s="4">
        <f>IFERROR(Homes[[#This Row],[sqft_above]]+Homes[[#This Row],[sqft_basement]]," ")</f>
        <v>1360</v>
      </c>
      <c r="W2288" s="4">
        <v>5120</v>
      </c>
      <c r="X2288">
        <v>0</v>
      </c>
      <c r="Y2288">
        <v>0</v>
      </c>
      <c r="Z2288">
        <v>4</v>
      </c>
      <c r="AA2288" s="4">
        <v>910</v>
      </c>
      <c r="AB2288" s="4">
        <v>450</v>
      </c>
      <c r="AC2288">
        <v>1924</v>
      </c>
      <c r="AD2288" t="s">
        <v>2413</v>
      </c>
      <c r="AE2288" t="s">
        <v>49</v>
      </c>
      <c r="AF2288" t="s">
        <v>192</v>
      </c>
    </row>
    <row r="2289" spans="1:32">
      <c r="A2289" t="str">
        <f>PROPER(TRIM(Homes[[#This Row],[street]]))</f>
        <v>2310 15Th Ave S</v>
      </c>
      <c r="B2289" t="str">
        <f>PROPER(TRIM(Homes[[#This Row],[city]]))</f>
        <v>Seattle</v>
      </c>
      <c r="C2289" t="str">
        <f>_xlfn.TEXTBEFORE(Homes[[#This Row],[statezip]]," ")</f>
        <v>WA</v>
      </c>
      <c r="D2289" s="6" t="str">
        <f>_xlfn.TEXTAFTER(Homes[[#This Row],[statezip]]," ")</f>
        <v>98144</v>
      </c>
      <c r="E2289" s="1">
        <v>430000</v>
      </c>
      <c r="F2289">
        <v>2</v>
      </c>
      <c r="G2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89" s="3" t="str">
        <f>Homes[[#This Row],[bedrooms]] &amp; " bd | " &amp; TEXT(Homes[[#This Row],[bathrooms]],"0.##") &amp; " ba"</f>
        <v>2 bd | 2.5 ba</v>
      </c>
      <c r="I2289" s="4">
        <v>1520</v>
      </c>
      <c r="J2289" s="1">
        <f>IFERROR(Homes[[#This Row],[price]]/Homes[[#This Row],[sqft_living]]," ")</f>
        <v>282.89473684210526</v>
      </c>
      <c r="K2289" s="4">
        <f>IFERROR(Homes[[#This Row],[sqft_lot]]/43560," ")</f>
        <v>3.6455463728191001E-2</v>
      </c>
      <c r="L2289" t="str">
        <f>IF(Homes[[#This Row],[waterfront]]=1, "Yes","No")</f>
        <v>No</v>
      </c>
      <c r="M2289" s="4" t="str">
        <f>IF(Homes[[#This Row],[sqft_basement]]&gt;0, "Yes","No")</f>
        <v>Yes</v>
      </c>
      <c r="N2289" t="str">
        <f>CHOOSE(Homes[[#This Row],[view]]+1, "None","Fair","Good","Great","Excellent")</f>
        <v>None</v>
      </c>
      <c r="O2289" t="str">
        <f>CHOOSE(Homes[[#This Row],[condition]], "Poor","Fair","Average","Good","Excellent")</f>
        <v>Average</v>
      </c>
      <c r="P2289">
        <f ca="1">YEAR(TODAY())-Homes[[#This Row],[yr_built]]</f>
        <v>18</v>
      </c>
      <c r="Q2289">
        <v>0</v>
      </c>
      <c r="R2289">
        <f ca="1">IF(Homes[[#This Row],[yr_renovated]]&gt;0, YEAR(TODAY())-Homes[[#This Row],[yr_renovated]], YEAR(TODAY())-Homes[[#This Row],[yr_built]])</f>
        <v>18</v>
      </c>
      <c r="S2289">
        <v>2</v>
      </c>
      <c r="T2289" s="2">
        <v>41781</v>
      </c>
      <c r="U2289" s="3">
        <v>2.5</v>
      </c>
      <c r="V2289" s="4">
        <f>IFERROR(Homes[[#This Row],[sqft_above]]+Homes[[#This Row],[sqft_basement]]," ")</f>
        <v>1520</v>
      </c>
      <c r="W2289" s="4">
        <v>1588</v>
      </c>
      <c r="X2289">
        <v>0</v>
      </c>
      <c r="Y2289">
        <v>0</v>
      </c>
      <c r="Z2289">
        <v>3</v>
      </c>
      <c r="AA2289" s="4">
        <v>1240</v>
      </c>
      <c r="AB2289" s="4">
        <v>280</v>
      </c>
      <c r="AC2289">
        <v>2007</v>
      </c>
      <c r="AD2289" t="s">
        <v>2414</v>
      </c>
      <c r="AE2289" t="s">
        <v>49</v>
      </c>
      <c r="AF2289" t="s">
        <v>110</v>
      </c>
    </row>
    <row r="2290" spans="1:32">
      <c r="A2290" t="str">
        <f>PROPER(TRIM(Homes[[#This Row],[street]]))</f>
        <v>6537 36Th Ave Sw</v>
      </c>
      <c r="B2290" t="str">
        <f>PROPER(TRIM(Homes[[#This Row],[city]]))</f>
        <v>Seattle</v>
      </c>
      <c r="C2290" t="str">
        <f>_xlfn.TEXTBEFORE(Homes[[#This Row],[statezip]]," ")</f>
        <v>WA</v>
      </c>
      <c r="D2290" s="6" t="str">
        <f>_xlfn.TEXTAFTER(Homes[[#This Row],[statezip]]," ")</f>
        <v>98126</v>
      </c>
      <c r="E2290" s="1">
        <v>430000</v>
      </c>
      <c r="F2290">
        <v>3</v>
      </c>
      <c r="G2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290" s="3" t="str">
        <f>Homes[[#This Row],[bedrooms]] &amp; " bd | " &amp; TEXT(Homes[[#This Row],[bathrooms]],"0.##") &amp; " ba"</f>
        <v>3 bd | 2. ba</v>
      </c>
      <c r="I2290" s="4">
        <v>1550</v>
      </c>
      <c r="J2290" s="1">
        <f>IFERROR(Homes[[#This Row],[price]]/Homes[[#This Row],[sqft_living]]," ")</f>
        <v>277.41935483870969</v>
      </c>
      <c r="K2290" s="4">
        <f>IFERROR(Homes[[#This Row],[sqft_lot]]/43560," ")</f>
        <v>0.13863636363636364</v>
      </c>
      <c r="L2290" t="str">
        <f>IF(Homes[[#This Row],[waterfront]]=1, "Yes","No")</f>
        <v>No</v>
      </c>
      <c r="M2290" s="4" t="str">
        <f>IF(Homes[[#This Row],[sqft_basement]]&gt;0, "Yes","No")</f>
        <v>Yes</v>
      </c>
      <c r="N2290" t="str">
        <f>CHOOSE(Homes[[#This Row],[view]]+1, "None","Fair","Good","Great","Excellent")</f>
        <v>None</v>
      </c>
      <c r="O2290" t="str">
        <f>CHOOSE(Homes[[#This Row],[condition]], "Poor","Fair","Average","Good","Excellent")</f>
        <v>Excellent</v>
      </c>
      <c r="P2290">
        <f ca="1">YEAR(TODAY())-Homes[[#This Row],[yr_built]]</f>
        <v>83</v>
      </c>
      <c r="Q2290">
        <v>0</v>
      </c>
      <c r="R2290">
        <f ca="1">IF(Homes[[#This Row],[yr_renovated]]&gt;0, YEAR(TODAY())-Homes[[#This Row],[yr_renovated]], YEAR(TODAY())-Homes[[#This Row],[yr_built]])</f>
        <v>83</v>
      </c>
      <c r="S2290">
        <v>1</v>
      </c>
      <c r="T2290" s="2">
        <v>41828</v>
      </c>
      <c r="U2290" s="3">
        <v>2</v>
      </c>
      <c r="V2290" s="4">
        <f>IFERROR(Homes[[#This Row],[sqft_above]]+Homes[[#This Row],[sqft_basement]]," ")</f>
        <v>1550</v>
      </c>
      <c r="W2290" s="4">
        <v>6039</v>
      </c>
      <c r="X2290">
        <v>0</v>
      </c>
      <c r="Y2290">
        <v>0</v>
      </c>
      <c r="Z2290">
        <v>5</v>
      </c>
      <c r="AA2290" s="4">
        <v>830</v>
      </c>
      <c r="AB2290" s="4">
        <v>720</v>
      </c>
      <c r="AC2290">
        <v>1942</v>
      </c>
      <c r="AD2290" t="s">
        <v>2415</v>
      </c>
      <c r="AE2290" t="s">
        <v>49</v>
      </c>
      <c r="AF2290" t="s">
        <v>434</v>
      </c>
    </row>
    <row r="2291" spans="1:32">
      <c r="A2291" t="str">
        <f>PROPER(TRIM(Homes[[#This Row],[street]]))</f>
        <v>3609 49Th Ave Sw</v>
      </c>
      <c r="B2291" t="str">
        <f>PROPER(TRIM(Homes[[#This Row],[city]]))</f>
        <v>Seattle</v>
      </c>
      <c r="C2291" t="str">
        <f>_xlfn.TEXTBEFORE(Homes[[#This Row],[statezip]]," ")</f>
        <v>WA</v>
      </c>
      <c r="D2291" s="6" t="str">
        <f>_xlfn.TEXTAFTER(Homes[[#This Row],[statezip]]," ")</f>
        <v>98116</v>
      </c>
      <c r="E2291" s="1">
        <v>430000</v>
      </c>
      <c r="F2291">
        <v>3</v>
      </c>
      <c r="G2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91" s="3" t="str">
        <f>Homes[[#This Row],[bedrooms]] &amp; " bd | " &amp; TEXT(Homes[[#This Row],[bathrooms]],"0.##") &amp; " ba"</f>
        <v>3 bd | 1. ba</v>
      </c>
      <c r="I2291" s="4">
        <v>980</v>
      </c>
      <c r="J2291" s="1">
        <f>IFERROR(Homes[[#This Row],[price]]/Homes[[#This Row],[sqft_living]]," ")</f>
        <v>438.77551020408163</v>
      </c>
      <c r="K2291" s="4">
        <f>IFERROR(Homes[[#This Row],[sqft_lot]]/43560," ")</f>
        <v>0.16528925619834711</v>
      </c>
      <c r="L2291" t="str">
        <f>IF(Homes[[#This Row],[waterfront]]=1, "Yes","No")</f>
        <v>No</v>
      </c>
      <c r="M2291" s="4" t="str">
        <f>IF(Homes[[#This Row],[sqft_basement]]&gt;0, "Yes","No")</f>
        <v>No</v>
      </c>
      <c r="N2291" t="str">
        <f>CHOOSE(Homes[[#This Row],[view]]+1, "None","Fair","Good","Great","Excellent")</f>
        <v>None</v>
      </c>
      <c r="O2291" t="str">
        <f>CHOOSE(Homes[[#This Row],[condition]], "Poor","Fair","Average","Good","Excellent")</f>
        <v>Good</v>
      </c>
      <c r="P2291">
        <f ca="1">YEAR(TODAY())-Homes[[#This Row],[yr_built]]</f>
        <v>75</v>
      </c>
      <c r="Q2291">
        <v>1983</v>
      </c>
      <c r="R2291">
        <f ca="1">IF(Homes[[#This Row],[yr_renovated]]&gt;0, YEAR(TODAY())-Homes[[#This Row],[yr_renovated]], YEAR(TODAY())-Homes[[#This Row],[yr_built]])</f>
        <v>42</v>
      </c>
      <c r="S2291">
        <v>1</v>
      </c>
      <c r="T2291" s="2">
        <v>41807</v>
      </c>
      <c r="U2291" s="3">
        <v>1</v>
      </c>
      <c r="V2291" s="4">
        <f>IFERROR(Homes[[#This Row],[sqft_above]]+Homes[[#This Row],[sqft_basement]]," ")</f>
        <v>980</v>
      </c>
      <c r="W2291" s="4">
        <v>7200</v>
      </c>
      <c r="X2291">
        <v>0</v>
      </c>
      <c r="Y2291">
        <v>0</v>
      </c>
      <c r="Z2291">
        <v>4</v>
      </c>
      <c r="AA2291" s="4">
        <v>980</v>
      </c>
      <c r="AB2291" s="4">
        <v>0</v>
      </c>
      <c r="AC2291">
        <v>1950</v>
      </c>
      <c r="AD2291" t="s">
        <v>2416</v>
      </c>
      <c r="AE2291" t="s">
        <v>49</v>
      </c>
      <c r="AF2291" t="s">
        <v>192</v>
      </c>
    </row>
    <row r="2292" spans="1:32">
      <c r="A2292" t="str">
        <f>PROPER(TRIM(Homes[[#This Row],[street]]))</f>
        <v>8520 Interlake Ave N</v>
      </c>
      <c r="B2292" t="str">
        <f>PROPER(TRIM(Homes[[#This Row],[city]]))</f>
        <v>Seattle</v>
      </c>
      <c r="C2292" t="str">
        <f>_xlfn.TEXTBEFORE(Homes[[#This Row],[statezip]]," ")</f>
        <v>WA</v>
      </c>
      <c r="D2292" s="6" t="str">
        <f>_xlfn.TEXTAFTER(Homes[[#This Row],[statezip]]," ")</f>
        <v>98103</v>
      </c>
      <c r="E2292" s="1">
        <v>430000</v>
      </c>
      <c r="F2292">
        <v>2</v>
      </c>
      <c r="G2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92" s="3" t="str">
        <f>Homes[[#This Row],[bedrooms]] &amp; " bd | " &amp; TEXT(Homes[[#This Row],[bathrooms]],"0.##") &amp; " ba"</f>
        <v>2 bd | 1.5 ba</v>
      </c>
      <c r="I2292" s="4">
        <v>950</v>
      </c>
      <c r="J2292" s="1">
        <f>IFERROR(Homes[[#This Row],[price]]/Homes[[#This Row],[sqft_living]]," ")</f>
        <v>452.63157894736844</v>
      </c>
      <c r="K2292" s="4">
        <f>IFERROR(Homes[[#This Row],[sqft_lot]]/43560," ")</f>
        <v>0.10617539026629935</v>
      </c>
      <c r="L2292" t="str">
        <f>IF(Homes[[#This Row],[waterfront]]=1, "Yes","No")</f>
        <v>No</v>
      </c>
      <c r="M2292" s="4" t="str">
        <f>IF(Homes[[#This Row],[sqft_basement]]&gt;0, "Yes","No")</f>
        <v>No</v>
      </c>
      <c r="N2292" t="str">
        <f>CHOOSE(Homes[[#This Row],[view]]+1, "None","Fair","Good","Great","Excellent")</f>
        <v>None</v>
      </c>
      <c r="O2292" t="str">
        <f>CHOOSE(Homes[[#This Row],[condition]], "Poor","Fair","Average","Good","Excellent")</f>
        <v>Good</v>
      </c>
      <c r="P2292">
        <f ca="1">YEAR(TODAY())-Homes[[#This Row],[yr_built]]</f>
        <v>76</v>
      </c>
      <c r="Q2292">
        <v>1985</v>
      </c>
      <c r="R2292">
        <f ca="1">IF(Homes[[#This Row],[yr_renovated]]&gt;0, YEAR(TODAY())-Homes[[#This Row],[yr_renovated]], YEAR(TODAY())-Homes[[#This Row],[yr_built]])</f>
        <v>40</v>
      </c>
      <c r="S2292">
        <v>1</v>
      </c>
      <c r="T2292" s="2">
        <v>41813</v>
      </c>
      <c r="U2292" s="3">
        <v>1.5</v>
      </c>
      <c r="V2292" s="4">
        <f>IFERROR(Homes[[#This Row],[sqft_above]]+Homes[[#This Row],[sqft_basement]]," ")</f>
        <v>950</v>
      </c>
      <c r="W2292" s="4">
        <v>4625</v>
      </c>
      <c r="X2292">
        <v>0</v>
      </c>
      <c r="Y2292">
        <v>0</v>
      </c>
      <c r="Z2292">
        <v>4</v>
      </c>
      <c r="AA2292" s="4">
        <v>950</v>
      </c>
      <c r="AB2292" s="4">
        <v>0</v>
      </c>
      <c r="AC2292">
        <v>1949</v>
      </c>
      <c r="AD2292" t="s">
        <v>2417</v>
      </c>
      <c r="AE2292" t="s">
        <v>49</v>
      </c>
      <c r="AF2292" t="s">
        <v>172</v>
      </c>
    </row>
    <row r="2293" spans="1:32">
      <c r="A2293" t="str">
        <f>PROPER(TRIM(Homes[[#This Row],[street]]))</f>
        <v>13524 22Nd Ave Ne</v>
      </c>
      <c r="B2293" t="str">
        <f>PROPER(TRIM(Homes[[#This Row],[city]]))</f>
        <v>Seattle</v>
      </c>
      <c r="C2293" t="str">
        <f>_xlfn.TEXTBEFORE(Homes[[#This Row],[statezip]]," ")</f>
        <v>WA</v>
      </c>
      <c r="D2293" s="6" t="str">
        <f>_xlfn.TEXTAFTER(Homes[[#This Row],[statezip]]," ")</f>
        <v>98125</v>
      </c>
      <c r="E2293" s="1">
        <v>430000</v>
      </c>
      <c r="F2293">
        <v>4</v>
      </c>
      <c r="G2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293" s="3" t="str">
        <f>Homes[[#This Row],[bedrooms]] &amp; " bd | " &amp; TEXT(Homes[[#This Row],[bathrooms]],"0.##") &amp; " ba"</f>
        <v>4 bd | 1.75 ba</v>
      </c>
      <c r="I2293" s="4">
        <v>1890</v>
      </c>
      <c r="J2293" s="1">
        <f>IFERROR(Homes[[#This Row],[price]]/Homes[[#This Row],[sqft_living]]," ")</f>
        <v>227.51322751322752</v>
      </c>
      <c r="K2293" s="4">
        <f>IFERROR(Homes[[#This Row],[sqft_lot]]/43560," ")</f>
        <v>0.13774104683195593</v>
      </c>
      <c r="L2293" t="str">
        <f>IF(Homes[[#This Row],[waterfront]]=1, "Yes","No")</f>
        <v>No</v>
      </c>
      <c r="M2293" s="4" t="str">
        <f>IF(Homes[[#This Row],[sqft_basement]]&gt;0, "Yes","No")</f>
        <v>Yes</v>
      </c>
      <c r="N2293" t="str">
        <f>CHOOSE(Homes[[#This Row],[view]]+1, "None","Fair","Good","Great","Excellent")</f>
        <v>None</v>
      </c>
      <c r="O2293" t="str">
        <f>CHOOSE(Homes[[#This Row],[condition]], "Poor","Fair","Average","Good","Excellent")</f>
        <v>Good</v>
      </c>
      <c r="P2293">
        <f ca="1">YEAR(TODAY())-Homes[[#This Row],[yr_built]]</f>
        <v>78</v>
      </c>
      <c r="Q2293">
        <v>1988</v>
      </c>
      <c r="R2293">
        <f ca="1">IF(Homes[[#This Row],[yr_renovated]]&gt;0, YEAR(TODAY())-Homes[[#This Row],[yr_renovated]], YEAR(TODAY())-Homes[[#This Row],[yr_built]])</f>
        <v>37</v>
      </c>
      <c r="S2293">
        <v>1</v>
      </c>
      <c r="T2293" s="2">
        <v>41802</v>
      </c>
      <c r="U2293" s="3">
        <v>1.75</v>
      </c>
      <c r="V2293" s="4">
        <f>IFERROR(Homes[[#This Row],[sqft_above]]+Homes[[#This Row],[sqft_basement]]," ")</f>
        <v>1890</v>
      </c>
      <c r="W2293" s="4">
        <v>6000</v>
      </c>
      <c r="X2293">
        <v>0</v>
      </c>
      <c r="Y2293">
        <v>0</v>
      </c>
      <c r="Z2293">
        <v>4</v>
      </c>
      <c r="AA2293" s="4">
        <v>1110</v>
      </c>
      <c r="AB2293" s="4">
        <v>780</v>
      </c>
      <c r="AC2293">
        <v>1947</v>
      </c>
      <c r="AD2293" t="s">
        <v>2418</v>
      </c>
      <c r="AE2293" t="s">
        <v>49</v>
      </c>
      <c r="AF2293" t="s">
        <v>150</v>
      </c>
    </row>
    <row r="2294" spans="1:32">
      <c r="A2294" t="str">
        <f>PROPER(TRIM(Homes[[#This Row],[street]]))</f>
        <v>7321 39Th Ave Ne</v>
      </c>
      <c r="B2294" t="str">
        <f>PROPER(TRIM(Homes[[#This Row],[city]]))</f>
        <v>Seattle</v>
      </c>
      <c r="C2294" t="str">
        <f>_xlfn.TEXTBEFORE(Homes[[#This Row],[statezip]]," ")</f>
        <v>WA</v>
      </c>
      <c r="D2294" s="6" t="str">
        <f>_xlfn.TEXTAFTER(Homes[[#This Row],[statezip]]," ")</f>
        <v>98115</v>
      </c>
      <c r="E2294" s="1">
        <v>430000</v>
      </c>
      <c r="F2294">
        <v>3</v>
      </c>
      <c r="G2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94" s="3" t="str">
        <f>Homes[[#This Row],[bedrooms]] &amp; " bd | " &amp; TEXT(Homes[[#This Row],[bathrooms]],"0.##") &amp; " ba"</f>
        <v>3 bd | 1.5 ba</v>
      </c>
      <c r="I2294" s="4">
        <v>1810</v>
      </c>
      <c r="J2294" s="1">
        <f>IFERROR(Homes[[#This Row],[price]]/Homes[[#This Row],[sqft_living]]," ")</f>
        <v>237.56906077348066</v>
      </c>
      <c r="K2294" s="4">
        <f>IFERROR(Homes[[#This Row],[sqft_lot]]/43560," ")</f>
        <v>0.11662075298438934</v>
      </c>
      <c r="L2294" t="str">
        <f>IF(Homes[[#This Row],[waterfront]]=1, "Yes","No")</f>
        <v>No</v>
      </c>
      <c r="M2294" s="4" t="str">
        <f>IF(Homes[[#This Row],[sqft_basement]]&gt;0, "Yes","No")</f>
        <v>Yes</v>
      </c>
      <c r="N2294" t="str">
        <f>CHOOSE(Homes[[#This Row],[view]]+1, "None","Fair","Good","Great","Excellent")</f>
        <v>None</v>
      </c>
      <c r="O2294" t="str">
        <f>CHOOSE(Homes[[#This Row],[condition]], "Poor","Fair","Average","Good","Excellent")</f>
        <v>Average</v>
      </c>
      <c r="P2294">
        <f ca="1">YEAR(TODAY())-Homes[[#This Row],[yr_built]]</f>
        <v>67</v>
      </c>
      <c r="Q2294">
        <v>2004</v>
      </c>
      <c r="R2294">
        <f ca="1">IF(Homes[[#This Row],[yr_renovated]]&gt;0, YEAR(TODAY())-Homes[[#This Row],[yr_renovated]], YEAR(TODAY())-Homes[[#This Row],[yr_built]])</f>
        <v>21</v>
      </c>
      <c r="S2294">
        <v>1</v>
      </c>
      <c r="T2294" s="2">
        <v>41823</v>
      </c>
      <c r="U2294" s="3">
        <v>1.5</v>
      </c>
      <c r="V2294" s="4">
        <f>IFERROR(Homes[[#This Row],[sqft_above]]+Homes[[#This Row],[sqft_basement]]," ")</f>
        <v>1810</v>
      </c>
      <c r="W2294" s="4">
        <v>5080</v>
      </c>
      <c r="X2294">
        <v>0</v>
      </c>
      <c r="Y2294">
        <v>0</v>
      </c>
      <c r="Z2294">
        <v>3</v>
      </c>
      <c r="AA2294" s="4">
        <v>1030</v>
      </c>
      <c r="AB2294" s="4">
        <v>780</v>
      </c>
      <c r="AC2294">
        <v>1958</v>
      </c>
      <c r="AD2294" t="s">
        <v>2419</v>
      </c>
      <c r="AE2294" t="s">
        <v>49</v>
      </c>
      <c r="AF2294" t="s">
        <v>154</v>
      </c>
    </row>
    <row r="2295" spans="1:32">
      <c r="A2295" t="str">
        <f>PROPER(TRIM(Homes[[#This Row],[street]]))</f>
        <v>8059 Loyal Way Nw</v>
      </c>
      <c r="B2295" t="str">
        <f>PROPER(TRIM(Homes[[#This Row],[city]]))</f>
        <v>Seattle</v>
      </c>
      <c r="C2295" t="str">
        <f>_xlfn.TEXTBEFORE(Homes[[#This Row],[statezip]]," ")</f>
        <v>WA</v>
      </c>
      <c r="D2295" s="6" t="str">
        <f>_xlfn.TEXTAFTER(Homes[[#This Row],[statezip]]," ")</f>
        <v>98117</v>
      </c>
      <c r="E2295" s="1">
        <v>430000</v>
      </c>
      <c r="F2295">
        <v>2</v>
      </c>
      <c r="G2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295" s="3" t="str">
        <f>Homes[[#This Row],[bedrooms]] &amp; " bd | " &amp; TEXT(Homes[[#This Row],[bathrooms]],"0.##") &amp; " ba"</f>
        <v>2 bd | 1. ba</v>
      </c>
      <c r="I2295" s="4">
        <v>990</v>
      </c>
      <c r="J2295" s="1">
        <f>IFERROR(Homes[[#This Row],[price]]/Homes[[#This Row],[sqft_living]]," ")</f>
        <v>434.34343434343435</v>
      </c>
      <c r="K2295" s="4">
        <f>IFERROR(Homes[[#This Row],[sqft_lot]]/43560," ")</f>
        <v>0.11023875114784205</v>
      </c>
      <c r="L2295" t="str">
        <f>IF(Homes[[#This Row],[waterfront]]=1, "Yes","No")</f>
        <v>No</v>
      </c>
      <c r="M2295" s="4" t="str">
        <f>IF(Homes[[#This Row],[sqft_basement]]&gt;0, "Yes","No")</f>
        <v>No</v>
      </c>
      <c r="N2295" t="str">
        <f>CHOOSE(Homes[[#This Row],[view]]+1, "None","Fair","Good","Great","Excellent")</f>
        <v>None</v>
      </c>
      <c r="O2295" t="str">
        <f>CHOOSE(Homes[[#This Row],[condition]], "Poor","Fair","Average","Good","Excellent")</f>
        <v>Average</v>
      </c>
      <c r="P2295">
        <f ca="1">YEAR(TODAY())-Homes[[#This Row],[yr_built]]</f>
        <v>78</v>
      </c>
      <c r="Q2295">
        <v>2012</v>
      </c>
      <c r="R2295">
        <f ca="1">IF(Homes[[#This Row],[yr_renovated]]&gt;0, YEAR(TODAY())-Homes[[#This Row],[yr_renovated]], YEAR(TODAY())-Homes[[#This Row],[yr_built]])</f>
        <v>13</v>
      </c>
      <c r="S2295">
        <v>1</v>
      </c>
      <c r="T2295" s="2">
        <v>41792</v>
      </c>
      <c r="U2295" s="3">
        <v>1</v>
      </c>
      <c r="V2295" s="4">
        <f>IFERROR(Homes[[#This Row],[sqft_above]]+Homes[[#This Row],[sqft_basement]]," ")</f>
        <v>990</v>
      </c>
      <c r="W2295" s="4">
        <v>4802</v>
      </c>
      <c r="X2295">
        <v>0</v>
      </c>
      <c r="Y2295">
        <v>0</v>
      </c>
      <c r="Z2295">
        <v>3</v>
      </c>
      <c r="AA2295" s="4">
        <v>990</v>
      </c>
      <c r="AB2295" s="4">
        <v>0</v>
      </c>
      <c r="AC2295">
        <v>1947</v>
      </c>
      <c r="AD2295" t="s">
        <v>2420</v>
      </c>
      <c r="AE2295" t="s">
        <v>49</v>
      </c>
      <c r="AF2295" t="s">
        <v>204</v>
      </c>
    </row>
    <row r="2296" spans="1:32">
      <c r="A2296" t="str">
        <f>PROPER(TRIM(Homes[[#This Row],[street]]))</f>
        <v>14540 5Th Ave Ne</v>
      </c>
      <c r="B2296" t="str">
        <f>PROPER(TRIM(Homes[[#This Row],[city]]))</f>
        <v>Shoreline</v>
      </c>
      <c r="C2296" t="str">
        <f>_xlfn.TEXTBEFORE(Homes[[#This Row],[statezip]]," ")</f>
        <v>WA</v>
      </c>
      <c r="D2296" s="6" t="str">
        <f>_xlfn.TEXTAFTER(Homes[[#This Row],[statezip]]," ")</f>
        <v>98155</v>
      </c>
      <c r="E2296" s="1">
        <v>430000</v>
      </c>
      <c r="F2296">
        <v>3</v>
      </c>
      <c r="G2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296" s="3" t="str">
        <f>Homes[[#This Row],[bedrooms]] &amp; " bd | " &amp; TEXT(Homes[[#This Row],[bathrooms]],"0.##") &amp; " ba"</f>
        <v>3 bd | 2.75 ba</v>
      </c>
      <c r="I2296" s="4">
        <v>2550</v>
      </c>
      <c r="J2296" s="1">
        <f>IFERROR(Homes[[#This Row],[price]]/Homes[[#This Row],[sqft_living]]," ")</f>
        <v>168.62745098039215</v>
      </c>
      <c r="K2296" s="4">
        <f>IFERROR(Homes[[#This Row],[sqft_lot]]/43560," ")</f>
        <v>0.256198347107438</v>
      </c>
      <c r="L2296" t="str">
        <f>IF(Homes[[#This Row],[waterfront]]=1, "Yes","No")</f>
        <v>No</v>
      </c>
      <c r="M2296" s="4" t="str">
        <f>IF(Homes[[#This Row],[sqft_basement]]&gt;0, "Yes","No")</f>
        <v>No</v>
      </c>
      <c r="N2296" t="str">
        <f>CHOOSE(Homes[[#This Row],[view]]+1, "None","Fair","Good","Great","Excellent")</f>
        <v>None</v>
      </c>
      <c r="O2296" t="str">
        <f>CHOOSE(Homes[[#This Row],[condition]], "Poor","Fair","Average","Good","Excellent")</f>
        <v>Average</v>
      </c>
      <c r="P2296">
        <f ca="1">YEAR(TODAY())-Homes[[#This Row],[yr_built]]</f>
        <v>31</v>
      </c>
      <c r="Q2296">
        <v>0</v>
      </c>
      <c r="R2296">
        <f ca="1">IF(Homes[[#This Row],[yr_renovated]]&gt;0, YEAR(TODAY())-Homes[[#This Row],[yr_renovated]], YEAR(TODAY())-Homes[[#This Row],[yr_built]])</f>
        <v>31</v>
      </c>
      <c r="S2296">
        <v>2</v>
      </c>
      <c r="T2296" s="2">
        <v>41780</v>
      </c>
      <c r="U2296" s="3">
        <v>2.75</v>
      </c>
      <c r="V2296" s="4">
        <f>IFERROR(Homes[[#This Row],[sqft_above]]+Homes[[#This Row],[sqft_basement]]," ")</f>
        <v>2550</v>
      </c>
      <c r="W2296" s="4">
        <v>11160</v>
      </c>
      <c r="X2296">
        <v>0</v>
      </c>
      <c r="Y2296">
        <v>0</v>
      </c>
      <c r="Z2296">
        <v>3</v>
      </c>
      <c r="AA2296" s="4">
        <v>2550</v>
      </c>
      <c r="AB2296" s="4">
        <v>0</v>
      </c>
      <c r="AC2296">
        <v>1994</v>
      </c>
      <c r="AD2296" t="s">
        <v>2421</v>
      </c>
      <c r="AE2296" t="s">
        <v>100</v>
      </c>
      <c r="AF2296" t="s">
        <v>744</v>
      </c>
    </row>
    <row r="2297" spans="1:32">
      <c r="A2297" t="str">
        <f>PROPER(TRIM(Homes[[#This Row],[street]]))</f>
        <v>11049 Sand Point Way Ne</v>
      </c>
      <c r="B2297" t="str">
        <f>PROPER(TRIM(Homes[[#This Row],[city]]))</f>
        <v>Seattle</v>
      </c>
      <c r="C2297" t="str">
        <f>_xlfn.TEXTBEFORE(Homes[[#This Row],[statezip]]," ")</f>
        <v>WA</v>
      </c>
      <c r="D2297" s="6" t="str">
        <f>_xlfn.TEXTAFTER(Homes[[#This Row],[statezip]]," ")</f>
        <v>98125</v>
      </c>
      <c r="E2297" s="1">
        <v>429950</v>
      </c>
      <c r="F2297">
        <v>3</v>
      </c>
      <c r="G2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297" s="3" t="str">
        <f>Homes[[#This Row],[bedrooms]] &amp; " bd | " &amp; TEXT(Homes[[#This Row],[bathrooms]],"0.##") &amp; " ba"</f>
        <v>3 bd | 1.5 ba</v>
      </c>
      <c r="I2297" s="4">
        <v>2010</v>
      </c>
      <c r="J2297" s="1">
        <f>IFERROR(Homes[[#This Row],[price]]/Homes[[#This Row],[sqft_living]]," ")</f>
        <v>213.90547263681592</v>
      </c>
      <c r="K2297" s="4">
        <f>IFERROR(Homes[[#This Row],[sqft_lot]]/43560," ")</f>
        <v>0.21763085399449036</v>
      </c>
      <c r="L2297" t="str">
        <f>IF(Homes[[#This Row],[waterfront]]=1, "Yes","No")</f>
        <v>No</v>
      </c>
      <c r="M2297" s="4" t="str">
        <f>IF(Homes[[#This Row],[sqft_basement]]&gt;0, "Yes","No")</f>
        <v>Yes</v>
      </c>
      <c r="N2297" t="str">
        <f>CHOOSE(Homes[[#This Row],[view]]+1, "None","Fair","Good","Great","Excellent")</f>
        <v>None</v>
      </c>
      <c r="O2297" t="str">
        <f>CHOOSE(Homes[[#This Row],[condition]], "Poor","Fair","Average","Good","Excellent")</f>
        <v>Average</v>
      </c>
      <c r="P2297">
        <f ca="1">YEAR(TODAY())-Homes[[#This Row],[yr_built]]</f>
        <v>74</v>
      </c>
      <c r="Q2297">
        <v>1994</v>
      </c>
      <c r="R2297">
        <f ca="1">IF(Homes[[#This Row],[yr_renovated]]&gt;0, YEAR(TODAY())-Homes[[#This Row],[yr_renovated]], YEAR(TODAY())-Homes[[#This Row],[yr_built]])</f>
        <v>31</v>
      </c>
      <c r="S2297">
        <v>1</v>
      </c>
      <c r="T2297" s="2">
        <v>41800</v>
      </c>
      <c r="U2297" s="3">
        <v>1.5</v>
      </c>
      <c r="V2297" s="4">
        <f>IFERROR(Homes[[#This Row],[sqft_above]]+Homes[[#This Row],[sqft_basement]]," ")</f>
        <v>2010</v>
      </c>
      <c r="W2297" s="4">
        <v>9480</v>
      </c>
      <c r="X2297">
        <v>0</v>
      </c>
      <c r="Y2297">
        <v>0</v>
      </c>
      <c r="Z2297">
        <v>3</v>
      </c>
      <c r="AA2297" s="4">
        <v>1570</v>
      </c>
      <c r="AB2297" s="4">
        <v>440</v>
      </c>
      <c r="AC2297">
        <v>1951</v>
      </c>
      <c r="AD2297" t="s">
        <v>2422</v>
      </c>
      <c r="AE2297" t="s">
        <v>49</v>
      </c>
      <c r="AF2297" t="s">
        <v>150</v>
      </c>
    </row>
    <row r="2298" spans="1:32">
      <c r="A2298" t="str">
        <f>PROPER(TRIM(Homes[[#This Row],[street]]))</f>
        <v>14522 271St Ct Ne</v>
      </c>
      <c r="B2298" t="str">
        <f>PROPER(TRIM(Homes[[#This Row],[city]]))</f>
        <v>Duvall</v>
      </c>
      <c r="C2298" t="str">
        <f>_xlfn.TEXTBEFORE(Homes[[#This Row],[statezip]]," ")</f>
        <v>WA</v>
      </c>
      <c r="D2298" s="6" t="str">
        <f>_xlfn.TEXTAFTER(Homes[[#This Row],[statezip]]," ")</f>
        <v>98019</v>
      </c>
      <c r="E2298" s="1">
        <v>429900</v>
      </c>
      <c r="F2298">
        <v>3</v>
      </c>
      <c r="G2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98" s="3" t="str">
        <f>Homes[[#This Row],[bedrooms]] &amp; " bd | " &amp; TEXT(Homes[[#This Row],[bathrooms]],"0.##") &amp; " ba"</f>
        <v>3 bd | 2.5 ba</v>
      </c>
      <c r="I2298" s="4">
        <v>2370</v>
      </c>
      <c r="J2298" s="1">
        <f>IFERROR(Homes[[#This Row],[price]]/Homes[[#This Row],[sqft_living]]," ")</f>
        <v>181.39240506329114</v>
      </c>
      <c r="K2298" s="4">
        <f>IFERROR(Homes[[#This Row],[sqft_lot]]/43560," ")</f>
        <v>0.12288797061524334</v>
      </c>
      <c r="L2298" t="str">
        <f>IF(Homes[[#This Row],[waterfront]]=1, "Yes","No")</f>
        <v>No</v>
      </c>
      <c r="M2298" s="4" t="str">
        <f>IF(Homes[[#This Row],[sqft_basement]]&gt;0, "Yes","No")</f>
        <v>No</v>
      </c>
      <c r="N2298" t="str">
        <f>CHOOSE(Homes[[#This Row],[view]]+1, "None","Fair","Good","Great","Excellent")</f>
        <v>None</v>
      </c>
      <c r="O2298" t="str">
        <f>CHOOSE(Homes[[#This Row],[condition]], "Poor","Fair","Average","Good","Excellent")</f>
        <v>Average</v>
      </c>
      <c r="P2298">
        <f ca="1">YEAR(TODAY())-Homes[[#This Row],[yr_built]]</f>
        <v>16</v>
      </c>
      <c r="Q2298">
        <v>0</v>
      </c>
      <c r="R2298">
        <f ca="1">IF(Homes[[#This Row],[yr_renovated]]&gt;0, YEAR(TODAY())-Homes[[#This Row],[yr_renovated]], YEAR(TODAY())-Homes[[#This Row],[yr_built]])</f>
        <v>16</v>
      </c>
      <c r="S2298">
        <v>2</v>
      </c>
      <c r="T2298" s="2">
        <v>41816</v>
      </c>
      <c r="U2298" s="3">
        <v>2.5</v>
      </c>
      <c r="V2298" s="4">
        <f>IFERROR(Homes[[#This Row],[sqft_above]]+Homes[[#This Row],[sqft_basement]]," ")</f>
        <v>2370</v>
      </c>
      <c r="W2298" s="4">
        <v>5353</v>
      </c>
      <c r="X2298">
        <v>0</v>
      </c>
      <c r="Y2298">
        <v>0</v>
      </c>
      <c r="Z2298">
        <v>3</v>
      </c>
      <c r="AA2298" s="4">
        <v>2370</v>
      </c>
      <c r="AB2298" s="4">
        <v>0</v>
      </c>
      <c r="AC2298">
        <v>2009</v>
      </c>
      <c r="AD2298" t="s">
        <v>2423</v>
      </c>
      <c r="AE2298" t="s">
        <v>451</v>
      </c>
      <c r="AF2298" t="s">
        <v>452</v>
      </c>
    </row>
    <row r="2299" spans="1:32">
      <c r="A2299" t="str">
        <f>PROPER(TRIM(Homes[[#This Row],[street]]))</f>
        <v>14007 Se 159Th Pl</v>
      </c>
      <c r="B2299" t="str">
        <f>PROPER(TRIM(Homes[[#This Row],[city]]))</f>
        <v>Renton</v>
      </c>
      <c r="C2299" t="str">
        <f>_xlfn.TEXTBEFORE(Homes[[#This Row],[statezip]]," ")</f>
        <v>WA</v>
      </c>
      <c r="D2299" s="6" t="str">
        <f>_xlfn.TEXTAFTER(Homes[[#This Row],[statezip]]," ")</f>
        <v>98058</v>
      </c>
      <c r="E2299" s="1">
        <v>429900</v>
      </c>
      <c r="F2299">
        <v>4</v>
      </c>
      <c r="G2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299" s="3" t="str">
        <f>Homes[[#This Row],[bedrooms]] &amp; " bd | " &amp; TEXT(Homes[[#This Row],[bathrooms]],"0.##") &amp; " ba"</f>
        <v>4 bd | 2.5 ba</v>
      </c>
      <c r="I2299" s="4">
        <v>2640</v>
      </c>
      <c r="J2299" s="1">
        <f>IFERROR(Homes[[#This Row],[price]]/Homes[[#This Row],[sqft_living]]," ")</f>
        <v>162.84090909090909</v>
      </c>
      <c r="K2299" s="4">
        <f>IFERROR(Homes[[#This Row],[sqft_lot]]/43560," ")</f>
        <v>0.19800275482093663</v>
      </c>
      <c r="L2299" t="str">
        <f>IF(Homes[[#This Row],[waterfront]]=1, "Yes","No")</f>
        <v>No</v>
      </c>
      <c r="M2299" s="4" t="str">
        <f>IF(Homes[[#This Row],[sqft_basement]]&gt;0, "Yes","No")</f>
        <v>No</v>
      </c>
      <c r="N2299" t="str">
        <f>CHOOSE(Homes[[#This Row],[view]]+1, "None","Fair","Good","Great","Excellent")</f>
        <v>None</v>
      </c>
      <c r="O2299" t="str">
        <f>CHOOSE(Homes[[#This Row],[condition]], "Poor","Fair","Average","Good","Excellent")</f>
        <v>Average</v>
      </c>
      <c r="P2299">
        <f ca="1">YEAR(TODAY())-Homes[[#This Row],[yr_built]]</f>
        <v>38</v>
      </c>
      <c r="Q2299">
        <v>2000</v>
      </c>
      <c r="R2299">
        <f ca="1">IF(Homes[[#This Row],[yr_renovated]]&gt;0, YEAR(TODAY())-Homes[[#This Row],[yr_renovated]], YEAR(TODAY())-Homes[[#This Row],[yr_built]])</f>
        <v>25</v>
      </c>
      <c r="S2299">
        <v>2</v>
      </c>
      <c r="T2299" s="2">
        <v>41809</v>
      </c>
      <c r="U2299" s="3">
        <v>2.5</v>
      </c>
      <c r="V2299" s="4">
        <f>IFERROR(Homes[[#This Row],[sqft_above]]+Homes[[#This Row],[sqft_basement]]," ")</f>
        <v>2640</v>
      </c>
      <c r="W2299" s="4">
        <v>8625</v>
      </c>
      <c r="X2299">
        <v>0</v>
      </c>
      <c r="Y2299">
        <v>0</v>
      </c>
      <c r="Z2299">
        <v>3</v>
      </c>
      <c r="AA2299" s="4">
        <v>2640</v>
      </c>
      <c r="AB2299" s="4">
        <v>0</v>
      </c>
      <c r="AC2299">
        <v>1987</v>
      </c>
      <c r="AD2299" t="s">
        <v>2424</v>
      </c>
      <c r="AE2299" t="s">
        <v>319</v>
      </c>
      <c r="AF2299" t="s">
        <v>320</v>
      </c>
    </row>
    <row r="2300" spans="1:32">
      <c r="A2300" t="str">
        <f>PROPER(TRIM(Homes[[#This Row],[street]]))</f>
        <v>24998 Se 155Th Pl</v>
      </c>
      <c r="B2300" t="str">
        <f>PROPER(TRIM(Homes[[#This Row],[city]]))</f>
        <v>Issaquah</v>
      </c>
      <c r="C2300" t="str">
        <f>_xlfn.TEXTBEFORE(Homes[[#This Row],[statezip]]," ")</f>
        <v>WA</v>
      </c>
      <c r="D2300" s="6" t="str">
        <f>_xlfn.TEXTAFTER(Homes[[#This Row],[statezip]]," ")</f>
        <v>98027</v>
      </c>
      <c r="E2300" s="1">
        <v>429000</v>
      </c>
      <c r="F2300">
        <v>3</v>
      </c>
      <c r="G2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0" s="3" t="str">
        <f>Homes[[#This Row],[bedrooms]] &amp; " bd | " &amp; TEXT(Homes[[#This Row],[bathrooms]],"0.##") &amp; " ba"</f>
        <v>3 bd | 2.5 ba</v>
      </c>
      <c r="I2300" s="4">
        <v>2420</v>
      </c>
      <c r="J2300" s="1">
        <f>IFERROR(Homes[[#This Row],[price]]/Homes[[#This Row],[sqft_living]]," ")</f>
        <v>177.27272727272728</v>
      </c>
      <c r="K2300" s="4">
        <f>IFERROR(Homes[[#This Row],[sqft_lot]]/43560," ")</f>
        <v>1.1461891643709825</v>
      </c>
      <c r="L2300" t="str">
        <f>IF(Homes[[#This Row],[waterfront]]=1, "Yes","No")</f>
        <v>No</v>
      </c>
      <c r="M2300" s="4" t="str">
        <f>IF(Homes[[#This Row],[sqft_basement]]&gt;0, "Yes","No")</f>
        <v>Yes</v>
      </c>
      <c r="N2300" t="str">
        <f>CHOOSE(Homes[[#This Row],[view]]+1, "None","Fair","Good","Great","Excellent")</f>
        <v>None</v>
      </c>
      <c r="O2300" t="str">
        <f>CHOOSE(Homes[[#This Row],[condition]], "Poor","Fair","Average","Good","Excellent")</f>
        <v>Average</v>
      </c>
      <c r="P2300">
        <f ca="1">YEAR(TODAY())-Homes[[#This Row],[yr_built]]</f>
        <v>40</v>
      </c>
      <c r="Q2300">
        <v>0</v>
      </c>
      <c r="R2300">
        <f ca="1">IF(Homes[[#This Row],[yr_renovated]]&gt;0, YEAR(TODAY())-Homes[[#This Row],[yr_renovated]], YEAR(TODAY())-Homes[[#This Row],[yr_built]])</f>
        <v>40</v>
      </c>
      <c r="S2300">
        <v>2</v>
      </c>
      <c r="T2300" s="2">
        <v>41780</v>
      </c>
      <c r="U2300" s="3">
        <v>2.5</v>
      </c>
      <c r="V2300" s="4">
        <f>IFERROR(Homes[[#This Row],[sqft_above]]+Homes[[#This Row],[sqft_basement]]," ")</f>
        <v>2420</v>
      </c>
      <c r="W2300" s="4">
        <v>49928</v>
      </c>
      <c r="X2300">
        <v>0</v>
      </c>
      <c r="Y2300">
        <v>0</v>
      </c>
      <c r="Z2300">
        <v>3</v>
      </c>
      <c r="AA2300" s="4">
        <v>1860</v>
      </c>
      <c r="AB2300" s="4">
        <v>560</v>
      </c>
      <c r="AC2300">
        <v>1985</v>
      </c>
      <c r="AD2300" t="s">
        <v>2425</v>
      </c>
      <c r="AE2300" t="s">
        <v>79</v>
      </c>
      <c r="AF2300" t="s">
        <v>82</v>
      </c>
    </row>
    <row r="2301" spans="1:32">
      <c r="A2301" t="str">
        <f>PROPER(TRIM(Homes[[#This Row],[street]]))</f>
        <v>714 Ne 10Th St</v>
      </c>
      <c r="B2301" t="str">
        <f>PROPER(TRIM(Homes[[#This Row],[city]]))</f>
        <v>North Bend</v>
      </c>
      <c r="C2301" t="str">
        <f>_xlfn.TEXTBEFORE(Homes[[#This Row],[statezip]]," ")</f>
        <v>WA</v>
      </c>
      <c r="D2301" s="6" t="str">
        <f>_xlfn.TEXTAFTER(Homes[[#This Row],[statezip]]," ")</f>
        <v>98045</v>
      </c>
      <c r="E2301" s="1">
        <v>429000</v>
      </c>
      <c r="F2301">
        <v>3</v>
      </c>
      <c r="G2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1" s="3" t="str">
        <f>Homes[[#This Row],[bedrooms]] &amp; " bd | " &amp; TEXT(Homes[[#This Row],[bathrooms]],"0.##") &amp; " ba"</f>
        <v>3 bd | 2.5 ba</v>
      </c>
      <c r="I2301" s="4">
        <v>1920</v>
      </c>
      <c r="J2301" s="1">
        <f>IFERROR(Homes[[#This Row],[price]]/Homes[[#This Row],[sqft_living]]," ")</f>
        <v>223.4375</v>
      </c>
      <c r="K2301" s="4">
        <f>IFERROR(Homes[[#This Row],[sqft_lot]]/43560," ")</f>
        <v>0.34719926538108359</v>
      </c>
      <c r="L2301" t="str">
        <f>IF(Homes[[#This Row],[waterfront]]=1, "Yes","No")</f>
        <v>No</v>
      </c>
      <c r="M2301" s="4" t="str">
        <f>IF(Homes[[#This Row],[sqft_basement]]&gt;0, "Yes","No")</f>
        <v>No</v>
      </c>
      <c r="N2301" t="str">
        <f>CHOOSE(Homes[[#This Row],[view]]+1, "None","Fair","Good","Great","Excellent")</f>
        <v>None</v>
      </c>
      <c r="O2301" t="str">
        <f>CHOOSE(Homes[[#This Row],[condition]], "Poor","Fair","Average","Good","Excellent")</f>
        <v>Average</v>
      </c>
      <c r="P2301">
        <f ca="1">YEAR(TODAY())-Homes[[#This Row],[yr_built]]</f>
        <v>30</v>
      </c>
      <c r="Q2301">
        <v>0</v>
      </c>
      <c r="R2301">
        <f ca="1">IF(Homes[[#This Row],[yr_renovated]]&gt;0, YEAR(TODAY())-Homes[[#This Row],[yr_renovated]], YEAR(TODAY())-Homes[[#This Row],[yr_built]])</f>
        <v>30</v>
      </c>
      <c r="S2301">
        <v>2</v>
      </c>
      <c r="T2301" s="2">
        <v>41778</v>
      </c>
      <c r="U2301" s="3">
        <v>2.5</v>
      </c>
      <c r="V2301" s="4">
        <f>IFERROR(Homes[[#This Row],[sqft_above]]+Homes[[#This Row],[sqft_basement]]," ")</f>
        <v>1920</v>
      </c>
      <c r="W2301" s="4">
        <v>15124</v>
      </c>
      <c r="X2301">
        <v>0</v>
      </c>
      <c r="Y2301">
        <v>0</v>
      </c>
      <c r="Z2301">
        <v>3</v>
      </c>
      <c r="AA2301" s="4">
        <v>1920</v>
      </c>
      <c r="AB2301" s="4">
        <v>0</v>
      </c>
      <c r="AC2301">
        <v>1995</v>
      </c>
      <c r="AD2301" t="s">
        <v>2426</v>
      </c>
      <c r="AE2301" t="s">
        <v>624</v>
      </c>
      <c r="AF2301" t="s">
        <v>625</v>
      </c>
    </row>
    <row r="2302" spans="1:32">
      <c r="A2302" t="str">
        <f>PROPER(TRIM(Homes[[#This Row],[street]]))</f>
        <v>23039 Ne 130Th St</v>
      </c>
      <c r="B2302" t="str">
        <f>PROPER(TRIM(Homes[[#This Row],[city]]))</f>
        <v>Redmond</v>
      </c>
      <c r="C2302" t="str">
        <f>_xlfn.TEXTBEFORE(Homes[[#This Row],[statezip]]," ")</f>
        <v>WA</v>
      </c>
      <c r="D2302" s="6" t="str">
        <f>_xlfn.TEXTAFTER(Homes[[#This Row],[statezip]]," ")</f>
        <v>98053</v>
      </c>
      <c r="E2302" s="1">
        <v>429000</v>
      </c>
      <c r="F2302">
        <v>2</v>
      </c>
      <c r="G2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02" s="3" t="str">
        <f>Homes[[#This Row],[bedrooms]] &amp; " bd | " &amp; TEXT(Homes[[#This Row],[bathrooms]],"0.##") &amp; " ba"</f>
        <v>2 bd | 1.75 ba</v>
      </c>
      <c r="I2302" s="4">
        <v>1350</v>
      </c>
      <c r="J2302" s="1">
        <f>IFERROR(Homes[[#This Row],[price]]/Homes[[#This Row],[sqft_living]]," ")</f>
        <v>317.77777777777777</v>
      </c>
      <c r="K2302" s="4">
        <f>IFERROR(Homes[[#This Row],[sqft_lot]]/43560," ")</f>
        <v>0.14497245179063362</v>
      </c>
      <c r="L2302" t="str">
        <f>IF(Homes[[#This Row],[waterfront]]=1, "Yes","No")</f>
        <v>No</v>
      </c>
      <c r="M2302" s="4" t="str">
        <f>IF(Homes[[#This Row],[sqft_basement]]&gt;0, "Yes","No")</f>
        <v>No</v>
      </c>
      <c r="N2302" t="str">
        <f>CHOOSE(Homes[[#This Row],[view]]+1, "None","Fair","Good","Great","Excellent")</f>
        <v>None</v>
      </c>
      <c r="O2302" t="str">
        <f>CHOOSE(Homes[[#This Row],[condition]], "Poor","Fair","Average","Good","Excellent")</f>
        <v>Average</v>
      </c>
      <c r="P2302">
        <f ca="1">YEAR(TODAY())-Homes[[#This Row],[yr_built]]</f>
        <v>20</v>
      </c>
      <c r="Q2302">
        <v>0</v>
      </c>
      <c r="R2302">
        <f ca="1">IF(Homes[[#This Row],[yr_renovated]]&gt;0, YEAR(TODAY())-Homes[[#This Row],[yr_renovated]], YEAR(TODAY())-Homes[[#This Row],[yr_built]])</f>
        <v>20</v>
      </c>
      <c r="S2302">
        <v>1</v>
      </c>
      <c r="T2302" s="2">
        <v>41787</v>
      </c>
      <c r="U2302" s="3">
        <v>1.75</v>
      </c>
      <c r="V2302" s="4">
        <f>IFERROR(Homes[[#This Row],[sqft_above]]+Homes[[#This Row],[sqft_basement]]," ")</f>
        <v>1350</v>
      </c>
      <c r="W2302" s="4">
        <v>6315</v>
      </c>
      <c r="X2302">
        <v>0</v>
      </c>
      <c r="Y2302">
        <v>0</v>
      </c>
      <c r="Z2302">
        <v>3</v>
      </c>
      <c r="AA2302" s="4">
        <v>1350</v>
      </c>
      <c r="AB2302" s="4">
        <v>0</v>
      </c>
      <c r="AC2302">
        <v>2005</v>
      </c>
      <c r="AD2302" t="s">
        <v>2427</v>
      </c>
      <c r="AE2302" t="s">
        <v>137</v>
      </c>
      <c r="AF2302" t="s">
        <v>208</v>
      </c>
    </row>
    <row r="2303" spans="1:32">
      <c r="A2303" t="str">
        <f>PROPER(TRIM(Homes[[#This Row],[street]]))</f>
        <v>526 Elma Pl Ne</v>
      </c>
      <c r="B2303" t="str">
        <f>PROPER(TRIM(Homes[[#This Row],[city]]))</f>
        <v>Renton</v>
      </c>
      <c r="C2303" t="str">
        <f>_xlfn.TEXTBEFORE(Homes[[#This Row],[statezip]]," ")</f>
        <v>WA</v>
      </c>
      <c r="D2303" s="6" t="str">
        <f>_xlfn.TEXTAFTER(Homes[[#This Row],[statezip]]," ")</f>
        <v>98059</v>
      </c>
      <c r="E2303" s="1">
        <v>429000</v>
      </c>
      <c r="F2303">
        <v>5</v>
      </c>
      <c r="G2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3" s="3" t="str">
        <f>Homes[[#This Row],[bedrooms]] &amp; " bd | " &amp; TEXT(Homes[[#This Row],[bathrooms]],"0.##") &amp; " ba"</f>
        <v>5 bd | 2.5 ba</v>
      </c>
      <c r="I2303" s="4">
        <v>2340</v>
      </c>
      <c r="J2303" s="1">
        <f>IFERROR(Homes[[#This Row],[price]]/Homes[[#This Row],[sqft_living]]," ")</f>
        <v>183.33333333333334</v>
      </c>
      <c r="K2303" s="4">
        <f>IFERROR(Homes[[#This Row],[sqft_lot]]/43560," ")</f>
        <v>0.10330578512396695</v>
      </c>
      <c r="L2303" t="str">
        <f>IF(Homes[[#This Row],[waterfront]]=1, "Yes","No")</f>
        <v>No</v>
      </c>
      <c r="M2303" s="4" t="str">
        <f>IF(Homes[[#This Row],[sqft_basement]]&gt;0, "Yes","No")</f>
        <v>No</v>
      </c>
      <c r="N2303" t="str">
        <f>CHOOSE(Homes[[#This Row],[view]]+1, "None","Fair","Good","Great","Excellent")</f>
        <v>None</v>
      </c>
      <c r="O2303" t="str">
        <f>CHOOSE(Homes[[#This Row],[condition]], "Poor","Fair","Average","Good","Excellent")</f>
        <v>Average</v>
      </c>
      <c r="P2303">
        <f ca="1">YEAR(TODAY())-Homes[[#This Row],[yr_built]]</f>
        <v>16</v>
      </c>
      <c r="Q2303">
        <v>0</v>
      </c>
      <c r="R2303">
        <f ca="1">IF(Homes[[#This Row],[yr_renovated]]&gt;0, YEAR(TODAY())-Homes[[#This Row],[yr_renovated]], YEAR(TODAY())-Homes[[#This Row],[yr_built]])</f>
        <v>16</v>
      </c>
      <c r="S2303">
        <v>2</v>
      </c>
      <c r="T2303" s="2">
        <v>41806</v>
      </c>
      <c r="U2303" s="3">
        <v>2.5</v>
      </c>
      <c r="V2303" s="4">
        <f>IFERROR(Homes[[#This Row],[sqft_above]]+Homes[[#This Row],[sqft_basement]]," ")</f>
        <v>2340</v>
      </c>
      <c r="W2303" s="4">
        <v>4500</v>
      </c>
      <c r="X2303">
        <v>0</v>
      </c>
      <c r="Y2303">
        <v>0</v>
      </c>
      <c r="Z2303">
        <v>3</v>
      </c>
      <c r="AA2303" s="4">
        <v>2340</v>
      </c>
      <c r="AB2303" s="4">
        <v>0</v>
      </c>
      <c r="AC2303">
        <v>2009</v>
      </c>
      <c r="AD2303" t="s">
        <v>2428</v>
      </c>
      <c r="AE2303" t="s">
        <v>319</v>
      </c>
      <c r="AF2303" t="s">
        <v>282</v>
      </c>
    </row>
    <row r="2304" spans="1:32">
      <c r="A2304" t="str">
        <f>PROPER(TRIM(Homes[[#This Row],[street]]))</f>
        <v>9507 Ashworth Ave N</v>
      </c>
      <c r="B2304" t="str">
        <f>PROPER(TRIM(Homes[[#This Row],[city]]))</f>
        <v>Seattle</v>
      </c>
      <c r="C2304" t="str">
        <f>_xlfn.TEXTBEFORE(Homes[[#This Row],[statezip]]," ")</f>
        <v>WA</v>
      </c>
      <c r="D2304" s="6" t="str">
        <f>_xlfn.TEXTAFTER(Homes[[#This Row],[statezip]]," ")</f>
        <v>98103</v>
      </c>
      <c r="E2304" s="1">
        <v>429000</v>
      </c>
      <c r="F2304">
        <v>3</v>
      </c>
      <c r="G2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304" s="3" t="str">
        <f>Homes[[#This Row],[bedrooms]] &amp; " bd | " &amp; TEXT(Homes[[#This Row],[bathrooms]],"0.##") &amp; " ba"</f>
        <v>3 bd | 3.25 ba</v>
      </c>
      <c r="I2304" s="4">
        <v>1410</v>
      </c>
      <c r="J2304" s="1">
        <f>IFERROR(Homes[[#This Row],[price]]/Homes[[#This Row],[sqft_living]]," ")</f>
        <v>304.25531914893617</v>
      </c>
      <c r="K2304" s="4">
        <f>IFERROR(Homes[[#This Row],[sqft_lot]]/43560," ")</f>
        <v>2.8604224058769515E-2</v>
      </c>
      <c r="L2304" t="str">
        <f>IF(Homes[[#This Row],[waterfront]]=1, "Yes","No")</f>
        <v>No</v>
      </c>
      <c r="M2304" s="4" t="str">
        <f>IF(Homes[[#This Row],[sqft_basement]]&gt;0, "Yes","No")</f>
        <v>No</v>
      </c>
      <c r="N2304" t="str">
        <f>CHOOSE(Homes[[#This Row],[view]]+1, "None","Fair","Good","Great","Excellent")</f>
        <v>None</v>
      </c>
      <c r="O2304" t="str">
        <f>CHOOSE(Homes[[#This Row],[condition]], "Poor","Fair","Average","Good","Excellent")</f>
        <v>Average</v>
      </c>
      <c r="P2304">
        <f ca="1">YEAR(TODAY())-Homes[[#This Row],[yr_built]]</f>
        <v>20</v>
      </c>
      <c r="Q2304">
        <v>0</v>
      </c>
      <c r="R2304">
        <f ca="1">IF(Homes[[#This Row],[yr_renovated]]&gt;0, YEAR(TODAY())-Homes[[#This Row],[yr_renovated]], YEAR(TODAY())-Homes[[#This Row],[yr_built]])</f>
        <v>20</v>
      </c>
      <c r="S2304">
        <v>3</v>
      </c>
      <c r="T2304" s="2">
        <v>41800</v>
      </c>
      <c r="U2304" s="3">
        <v>3.25</v>
      </c>
      <c r="V2304" s="4">
        <f>IFERROR(Homes[[#This Row],[sqft_above]]+Homes[[#This Row],[sqft_basement]]," ")</f>
        <v>1410</v>
      </c>
      <c r="W2304" s="4">
        <v>1246</v>
      </c>
      <c r="X2304">
        <v>0</v>
      </c>
      <c r="Y2304">
        <v>0</v>
      </c>
      <c r="Z2304">
        <v>3</v>
      </c>
      <c r="AA2304" s="4">
        <v>1410</v>
      </c>
      <c r="AB2304" s="4">
        <v>0</v>
      </c>
      <c r="AC2304">
        <v>2005</v>
      </c>
      <c r="AD2304" t="s">
        <v>2429</v>
      </c>
      <c r="AE2304" t="s">
        <v>49</v>
      </c>
      <c r="AF2304" t="s">
        <v>172</v>
      </c>
    </row>
    <row r="2305" spans="1:32">
      <c r="A2305" t="str">
        <f>PROPER(TRIM(Homes[[#This Row],[street]]))</f>
        <v>8519 Fremont Ave N</v>
      </c>
      <c r="B2305" t="str">
        <f>PROPER(TRIM(Homes[[#This Row],[city]]))</f>
        <v>Seattle</v>
      </c>
      <c r="C2305" t="str">
        <f>_xlfn.TEXTBEFORE(Homes[[#This Row],[statezip]]," ")</f>
        <v>WA</v>
      </c>
      <c r="D2305" s="6" t="str">
        <f>_xlfn.TEXTAFTER(Homes[[#This Row],[statezip]]," ")</f>
        <v>98103</v>
      </c>
      <c r="E2305" s="1">
        <v>428000</v>
      </c>
      <c r="F2305">
        <v>3</v>
      </c>
      <c r="G2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05" s="3" t="str">
        <f>Homes[[#This Row],[bedrooms]] &amp; " bd | " &amp; TEXT(Homes[[#This Row],[bathrooms]],"0.##") &amp; " ba"</f>
        <v>3 bd | 2. ba</v>
      </c>
      <c r="I2305" s="4">
        <v>1310</v>
      </c>
      <c r="J2305" s="1">
        <f>IFERROR(Homes[[#This Row],[price]]/Homes[[#This Row],[sqft_living]]," ")</f>
        <v>326.71755725190837</v>
      </c>
      <c r="K2305" s="4">
        <f>IFERROR(Homes[[#This Row],[sqft_lot]]/43560," ")</f>
        <v>5.8539944903581269E-2</v>
      </c>
      <c r="L2305" t="str">
        <f>IF(Homes[[#This Row],[waterfront]]=1, "Yes","No")</f>
        <v>No</v>
      </c>
      <c r="M2305" s="4" t="str">
        <f>IF(Homes[[#This Row],[sqft_basement]]&gt;0, "Yes","No")</f>
        <v>Yes</v>
      </c>
      <c r="N2305" t="str">
        <f>CHOOSE(Homes[[#This Row],[view]]+1, "None","Fair","Good","Great","Excellent")</f>
        <v>None</v>
      </c>
      <c r="O2305" t="str">
        <f>CHOOSE(Homes[[#This Row],[condition]], "Poor","Fair","Average","Good","Excellent")</f>
        <v>Average</v>
      </c>
      <c r="P2305">
        <f ca="1">YEAR(TODAY())-Homes[[#This Row],[yr_built]]</f>
        <v>39</v>
      </c>
      <c r="Q2305">
        <v>0</v>
      </c>
      <c r="R2305">
        <f ca="1">IF(Homes[[#This Row],[yr_renovated]]&gt;0, YEAR(TODAY())-Homes[[#This Row],[yr_renovated]], YEAR(TODAY())-Homes[[#This Row],[yr_built]])</f>
        <v>39</v>
      </c>
      <c r="S2305">
        <v>1</v>
      </c>
      <c r="T2305" s="2">
        <v>41799</v>
      </c>
      <c r="U2305" s="3">
        <v>2</v>
      </c>
      <c r="V2305" s="4">
        <f>IFERROR(Homes[[#This Row],[sqft_above]]+Homes[[#This Row],[sqft_basement]]," ")</f>
        <v>1310</v>
      </c>
      <c r="W2305" s="4">
        <v>2550</v>
      </c>
      <c r="X2305">
        <v>0</v>
      </c>
      <c r="Y2305">
        <v>0</v>
      </c>
      <c r="Z2305">
        <v>3</v>
      </c>
      <c r="AA2305" s="4">
        <v>780</v>
      </c>
      <c r="AB2305" s="4">
        <v>530</v>
      </c>
      <c r="AC2305">
        <v>1986</v>
      </c>
      <c r="AD2305" t="s">
        <v>2430</v>
      </c>
      <c r="AE2305" t="s">
        <v>49</v>
      </c>
      <c r="AF2305" t="s">
        <v>172</v>
      </c>
    </row>
    <row r="2306" spans="1:32">
      <c r="A2306" t="str">
        <f>PROPER(TRIM(Homes[[#This Row],[street]]))</f>
        <v>897 Se 11Th St</v>
      </c>
      <c r="B2306" t="str">
        <f>PROPER(TRIM(Homes[[#This Row],[city]]))</f>
        <v>North Bend</v>
      </c>
      <c r="C2306" t="str">
        <f>_xlfn.TEXTBEFORE(Homes[[#This Row],[statezip]]," ")</f>
        <v>WA</v>
      </c>
      <c r="D2306" s="6" t="str">
        <f>_xlfn.TEXTAFTER(Homes[[#This Row],[statezip]]," ")</f>
        <v>98045</v>
      </c>
      <c r="E2306" s="1">
        <v>427874</v>
      </c>
      <c r="F2306">
        <v>3</v>
      </c>
      <c r="G2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06" s="3" t="str">
        <f>Homes[[#This Row],[bedrooms]] &amp; " bd | " &amp; TEXT(Homes[[#This Row],[bathrooms]],"0.##") &amp; " ba"</f>
        <v>3 bd | 3. ba</v>
      </c>
      <c r="I2306" s="4">
        <v>2340</v>
      </c>
      <c r="J2306" s="1">
        <f>IFERROR(Homes[[#This Row],[price]]/Homes[[#This Row],[sqft_living]]," ")</f>
        <v>182.85213675213674</v>
      </c>
      <c r="K2306" s="4">
        <f>IFERROR(Homes[[#This Row],[sqft_lot]]/43560," ")</f>
        <v>0.11483011937557393</v>
      </c>
      <c r="L2306" t="str">
        <f>IF(Homes[[#This Row],[waterfront]]=1, "Yes","No")</f>
        <v>No</v>
      </c>
      <c r="M2306" s="4" t="str">
        <f>IF(Homes[[#This Row],[sqft_basement]]&gt;0, "Yes","No")</f>
        <v>No</v>
      </c>
      <c r="N2306" t="str">
        <f>CHOOSE(Homes[[#This Row],[view]]+1, "None","Fair","Good","Great","Excellent")</f>
        <v>None</v>
      </c>
      <c r="O2306" t="str">
        <f>CHOOSE(Homes[[#This Row],[condition]], "Poor","Fair","Average","Good","Excellent")</f>
        <v>Average</v>
      </c>
      <c r="P2306">
        <f ca="1">YEAR(TODAY())-Homes[[#This Row],[yr_built]]</f>
        <v>12</v>
      </c>
      <c r="Q2306">
        <v>1923</v>
      </c>
      <c r="R2306">
        <f ca="1">IF(Homes[[#This Row],[yr_renovated]]&gt;0, YEAR(TODAY())-Homes[[#This Row],[yr_renovated]], YEAR(TODAY())-Homes[[#This Row],[yr_built]])</f>
        <v>102</v>
      </c>
      <c r="S2306">
        <v>2</v>
      </c>
      <c r="T2306" s="2">
        <v>41793</v>
      </c>
      <c r="U2306" s="3">
        <v>3</v>
      </c>
      <c r="V2306" s="4">
        <f>IFERROR(Homes[[#This Row],[sqft_above]]+Homes[[#This Row],[sqft_basement]]," ")</f>
        <v>2340</v>
      </c>
      <c r="W2306" s="4">
        <v>5002</v>
      </c>
      <c r="X2306">
        <v>0</v>
      </c>
      <c r="Y2306">
        <v>0</v>
      </c>
      <c r="Z2306">
        <v>3</v>
      </c>
      <c r="AA2306" s="4">
        <v>2340</v>
      </c>
      <c r="AB2306" s="4">
        <v>0</v>
      </c>
      <c r="AC2306">
        <v>2013</v>
      </c>
      <c r="AD2306" t="s">
        <v>2030</v>
      </c>
      <c r="AE2306" t="s">
        <v>624</v>
      </c>
      <c r="AF2306" t="s">
        <v>625</v>
      </c>
    </row>
    <row r="2307" spans="1:32">
      <c r="A2307" t="str">
        <f>PROPER(TRIM(Homes[[#This Row],[street]]))</f>
        <v>7554 Jones Ave Nw</v>
      </c>
      <c r="B2307" t="str">
        <f>PROPER(TRIM(Homes[[#This Row],[city]]))</f>
        <v>Seattle</v>
      </c>
      <c r="C2307" t="str">
        <f>_xlfn.TEXTBEFORE(Homes[[#This Row],[statezip]]," ")</f>
        <v>WA</v>
      </c>
      <c r="D2307" s="6" t="str">
        <f>_xlfn.TEXTAFTER(Homes[[#This Row],[statezip]]," ")</f>
        <v>98117</v>
      </c>
      <c r="E2307" s="1">
        <v>427550</v>
      </c>
      <c r="F2307">
        <v>2</v>
      </c>
      <c r="G2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07" s="3" t="str">
        <f>Homes[[#This Row],[bedrooms]] &amp; " bd | " &amp; TEXT(Homes[[#This Row],[bathrooms]],"0.##") &amp; " ba"</f>
        <v>2 bd | 1. ba</v>
      </c>
      <c r="I2307" s="4">
        <v>880</v>
      </c>
      <c r="J2307" s="1">
        <f>IFERROR(Homes[[#This Row],[price]]/Homes[[#This Row],[sqft_living]]," ")</f>
        <v>485.85227272727275</v>
      </c>
      <c r="K2307" s="4">
        <f>IFERROR(Homes[[#This Row],[sqft_lot]]/43560," ")</f>
        <v>9.1827364554637275E-2</v>
      </c>
      <c r="L2307" t="str">
        <f>IF(Homes[[#This Row],[waterfront]]=1, "Yes","No")</f>
        <v>No</v>
      </c>
      <c r="M2307" s="4" t="str">
        <f>IF(Homes[[#This Row],[sqft_basement]]&gt;0, "Yes","No")</f>
        <v>No</v>
      </c>
      <c r="N2307" t="str">
        <f>CHOOSE(Homes[[#This Row],[view]]+1, "None","Fair","Good","Great","Excellent")</f>
        <v>None</v>
      </c>
      <c r="O2307" t="str">
        <f>CHOOSE(Homes[[#This Row],[condition]], "Poor","Fair","Average","Good","Excellent")</f>
        <v>Average</v>
      </c>
      <c r="P2307">
        <f ca="1">YEAR(TODAY())-Homes[[#This Row],[yr_built]]</f>
        <v>85</v>
      </c>
      <c r="Q2307">
        <v>1996</v>
      </c>
      <c r="R2307">
        <f ca="1">IF(Homes[[#This Row],[yr_renovated]]&gt;0, YEAR(TODAY())-Homes[[#This Row],[yr_renovated]], YEAR(TODAY())-Homes[[#This Row],[yr_built]])</f>
        <v>29</v>
      </c>
      <c r="S2307">
        <v>1</v>
      </c>
      <c r="T2307" s="2">
        <v>41828</v>
      </c>
      <c r="U2307" s="3">
        <v>1</v>
      </c>
      <c r="V2307" s="4">
        <f>IFERROR(Homes[[#This Row],[sqft_above]]+Homes[[#This Row],[sqft_basement]]," ")</f>
        <v>880</v>
      </c>
      <c r="W2307" s="4">
        <v>4000</v>
      </c>
      <c r="X2307">
        <v>0</v>
      </c>
      <c r="Y2307">
        <v>0</v>
      </c>
      <c r="Z2307">
        <v>3</v>
      </c>
      <c r="AA2307" s="4">
        <v>880</v>
      </c>
      <c r="AB2307" s="4">
        <v>0</v>
      </c>
      <c r="AC2307">
        <v>1940</v>
      </c>
      <c r="AD2307" t="s">
        <v>2431</v>
      </c>
      <c r="AE2307" t="s">
        <v>49</v>
      </c>
      <c r="AF2307" t="s">
        <v>204</v>
      </c>
    </row>
    <row r="2308" spans="1:32">
      <c r="A2308" t="str">
        <f>PROPER(TRIM(Homes[[#This Row],[street]]))</f>
        <v>Se 170Th Pl</v>
      </c>
      <c r="B2308" t="str">
        <f>PROPER(TRIM(Homes[[#This Row],[city]]))</f>
        <v>Renton</v>
      </c>
      <c r="C2308" t="str">
        <f>_xlfn.TEXTBEFORE(Homes[[#This Row],[statezip]]," ")</f>
        <v>WA</v>
      </c>
      <c r="D2308" s="6" t="str">
        <f>_xlfn.TEXTAFTER(Homes[[#This Row],[statezip]]," ")</f>
        <v>98058</v>
      </c>
      <c r="E2308" s="1">
        <v>427500</v>
      </c>
      <c r="F2308">
        <v>4</v>
      </c>
      <c r="G2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08" s="3" t="str">
        <f>Homes[[#This Row],[bedrooms]] &amp; " bd | " &amp; TEXT(Homes[[#This Row],[bathrooms]],"0.##") &amp; " ba"</f>
        <v>4 bd | 2.5 ba</v>
      </c>
      <c r="I2308" s="4">
        <v>2460</v>
      </c>
      <c r="J2308" s="1">
        <f>IFERROR(Homes[[#This Row],[price]]/Homes[[#This Row],[sqft_living]]," ")</f>
        <v>173.78048780487805</v>
      </c>
      <c r="K2308" s="4">
        <f>IFERROR(Homes[[#This Row],[sqft_lot]]/43560," ")</f>
        <v>0.1168732782369146</v>
      </c>
      <c r="L2308" t="str">
        <f>IF(Homes[[#This Row],[waterfront]]=1, "Yes","No")</f>
        <v>No</v>
      </c>
      <c r="M2308" s="4" t="str">
        <f>IF(Homes[[#This Row],[sqft_basement]]&gt;0, "Yes","No")</f>
        <v>No</v>
      </c>
      <c r="N2308" t="str">
        <f>CHOOSE(Homes[[#This Row],[view]]+1, "None","Fair","Good","Great","Excellent")</f>
        <v>None</v>
      </c>
      <c r="O2308" t="str">
        <f>CHOOSE(Homes[[#This Row],[condition]], "Poor","Fair","Average","Good","Excellent")</f>
        <v>Average</v>
      </c>
      <c r="P2308">
        <f ca="1">YEAR(TODAY())-Homes[[#This Row],[yr_built]]</f>
        <v>22</v>
      </c>
      <c r="Q2308">
        <v>0</v>
      </c>
      <c r="R2308">
        <f ca="1">IF(Homes[[#This Row],[yr_renovated]]&gt;0, YEAR(TODAY())-Homes[[#This Row],[yr_renovated]], YEAR(TODAY())-Homes[[#This Row],[yr_built]])</f>
        <v>22</v>
      </c>
      <c r="S2308">
        <v>2</v>
      </c>
      <c r="T2308" s="2">
        <v>41794</v>
      </c>
      <c r="U2308" s="3">
        <v>2.5</v>
      </c>
      <c r="V2308" s="4">
        <f>IFERROR(Homes[[#This Row],[sqft_above]]+Homes[[#This Row],[sqft_basement]]," ")</f>
        <v>2460</v>
      </c>
      <c r="W2308" s="4">
        <v>5091</v>
      </c>
      <c r="X2308">
        <v>0</v>
      </c>
      <c r="Y2308">
        <v>0</v>
      </c>
      <c r="Z2308">
        <v>3</v>
      </c>
      <c r="AA2308" s="4">
        <v>2460</v>
      </c>
      <c r="AB2308" s="4">
        <v>0</v>
      </c>
      <c r="AC2308">
        <v>2003</v>
      </c>
      <c r="AD2308" t="s">
        <v>2432</v>
      </c>
      <c r="AE2308" t="s">
        <v>319</v>
      </c>
      <c r="AF2308" t="s">
        <v>320</v>
      </c>
    </row>
    <row r="2309" spans="1:32">
      <c r="A2309" t="str">
        <f>PROPER(TRIM(Homes[[#This Row],[street]]))</f>
        <v>1700 Dexter Ave N</v>
      </c>
      <c r="B2309" t="str">
        <f>PROPER(TRIM(Homes[[#This Row],[city]]))</f>
        <v>Seattle</v>
      </c>
      <c r="C2309" t="str">
        <f>_xlfn.TEXTBEFORE(Homes[[#This Row],[statezip]]," ")</f>
        <v>WA</v>
      </c>
      <c r="D2309" s="6" t="str">
        <f>_xlfn.TEXTAFTER(Homes[[#This Row],[statezip]]," ")</f>
        <v>98109</v>
      </c>
      <c r="E2309" s="1">
        <v>427500</v>
      </c>
      <c r="F2309">
        <v>2</v>
      </c>
      <c r="G2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09" s="3" t="str">
        <f>Homes[[#This Row],[bedrooms]] &amp; " bd | " &amp; TEXT(Homes[[#This Row],[bathrooms]],"0.##") &amp; " ba"</f>
        <v>2 bd | 2. ba</v>
      </c>
      <c r="I2309" s="4">
        <v>1090</v>
      </c>
      <c r="J2309" s="1">
        <f>IFERROR(Homes[[#This Row],[price]]/Homes[[#This Row],[sqft_living]]," ")</f>
        <v>392.20183486238534</v>
      </c>
      <c r="K2309" s="4">
        <f>IFERROR(Homes[[#This Row],[sqft_lot]]/43560," ")</f>
        <v>2.1441689623507804E-2</v>
      </c>
      <c r="L2309" t="str">
        <f>IF(Homes[[#This Row],[waterfront]]=1, "Yes","No")</f>
        <v>No</v>
      </c>
      <c r="M2309" s="4" t="str">
        <f>IF(Homes[[#This Row],[sqft_basement]]&gt;0, "Yes","No")</f>
        <v>No</v>
      </c>
      <c r="N2309" t="str">
        <f>CHOOSE(Homes[[#This Row],[view]]+1, "None","Fair","Good","Great","Excellent")</f>
        <v>None</v>
      </c>
      <c r="O2309" t="str">
        <f>CHOOSE(Homes[[#This Row],[condition]], "Poor","Fair","Average","Good","Excellent")</f>
        <v>Average</v>
      </c>
      <c r="P2309">
        <f ca="1">YEAR(TODAY())-Homes[[#This Row],[yr_built]]</f>
        <v>17</v>
      </c>
      <c r="Q2309">
        <v>0</v>
      </c>
      <c r="R2309">
        <f ca="1">IF(Homes[[#This Row],[yr_renovated]]&gt;0, YEAR(TODAY())-Homes[[#This Row],[yr_renovated]], YEAR(TODAY())-Homes[[#This Row],[yr_built]])</f>
        <v>17</v>
      </c>
      <c r="S2309">
        <v>3</v>
      </c>
      <c r="T2309" s="2">
        <v>41820</v>
      </c>
      <c r="U2309" s="3">
        <v>2</v>
      </c>
      <c r="V2309" s="4">
        <f>IFERROR(Homes[[#This Row],[sqft_above]]+Homes[[#This Row],[sqft_basement]]," ")</f>
        <v>1090</v>
      </c>
      <c r="W2309" s="4">
        <v>934</v>
      </c>
      <c r="X2309">
        <v>0</v>
      </c>
      <c r="Y2309">
        <v>0</v>
      </c>
      <c r="Z2309">
        <v>3</v>
      </c>
      <c r="AA2309" s="4">
        <v>1090</v>
      </c>
      <c r="AB2309" s="4">
        <v>0</v>
      </c>
      <c r="AC2309">
        <v>2008</v>
      </c>
      <c r="AD2309" t="s">
        <v>2433</v>
      </c>
      <c r="AE2309" t="s">
        <v>49</v>
      </c>
      <c r="AF2309" t="s">
        <v>134</v>
      </c>
    </row>
    <row r="2310" spans="1:32">
      <c r="A2310" t="str">
        <f>PROPER(TRIM(Homes[[#This Row],[street]]))</f>
        <v>28461 54Th Ave S</v>
      </c>
      <c r="B2310" t="str">
        <f>PROPER(TRIM(Homes[[#This Row],[city]]))</f>
        <v>Federal Way</v>
      </c>
      <c r="C2310" t="str">
        <f>_xlfn.TEXTBEFORE(Homes[[#This Row],[statezip]]," ")</f>
        <v>WA</v>
      </c>
      <c r="D2310" s="6" t="str">
        <f>_xlfn.TEXTAFTER(Homes[[#This Row],[statezip]]," ")</f>
        <v>98001</v>
      </c>
      <c r="E2310" s="1">
        <v>427000</v>
      </c>
      <c r="F2310">
        <v>3</v>
      </c>
      <c r="G2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0" s="3" t="str">
        <f>Homes[[#This Row],[bedrooms]] &amp; " bd | " &amp; TEXT(Homes[[#This Row],[bathrooms]],"0.##") &amp; " ba"</f>
        <v>3 bd | 2.5 ba</v>
      </c>
      <c r="I2310" s="4">
        <v>2432</v>
      </c>
      <c r="J2310" s="1">
        <f>IFERROR(Homes[[#This Row],[price]]/Homes[[#This Row],[sqft_living]]," ")</f>
        <v>175.57565789473685</v>
      </c>
      <c r="K2310" s="4">
        <f>IFERROR(Homes[[#This Row],[sqft_lot]]/43560," ")</f>
        <v>0.21558769513314968</v>
      </c>
      <c r="L2310" t="str">
        <f>IF(Homes[[#This Row],[waterfront]]=1, "Yes","No")</f>
        <v>No</v>
      </c>
      <c r="M2310" s="4" t="str">
        <f>IF(Homes[[#This Row],[sqft_basement]]&gt;0, "Yes","No")</f>
        <v>No</v>
      </c>
      <c r="N2310" t="str">
        <f>CHOOSE(Homes[[#This Row],[view]]+1, "None","Fair","Good","Great","Excellent")</f>
        <v>Good</v>
      </c>
      <c r="O2310" t="str">
        <f>CHOOSE(Homes[[#This Row],[condition]], "Poor","Fair","Average","Good","Excellent")</f>
        <v>Average</v>
      </c>
      <c r="P2310">
        <f ca="1">YEAR(TODAY())-Homes[[#This Row],[yr_built]]</f>
        <v>20</v>
      </c>
      <c r="Q2310">
        <v>0</v>
      </c>
      <c r="R2310">
        <f ca="1">IF(Homes[[#This Row],[yr_renovated]]&gt;0, YEAR(TODAY())-Homes[[#This Row],[yr_renovated]], YEAR(TODAY())-Homes[[#This Row],[yr_built]])</f>
        <v>20</v>
      </c>
      <c r="S2310">
        <v>2</v>
      </c>
      <c r="T2310" s="2">
        <v>41817</v>
      </c>
      <c r="U2310" s="3">
        <v>2.5</v>
      </c>
      <c r="V2310" s="4">
        <f>IFERROR(Homes[[#This Row],[sqft_above]]+Homes[[#This Row],[sqft_basement]]," ")</f>
        <v>2432</v>
      </c>
      <c r="W2310" s="4">
        <v>9391</v>
      </c>
      <c r="X2310">
        <v>0</v>
      </c>
      <c r="Y2310">
        <v>2</v>
      </c>
      <c r="Z2310">
        <v>3</v>
      </c>
      <c r="AA2310" s="4">
        <v>2432</v>
      </c>
      <c r="AB2310" s="4">
        <v>0</v>
      </c>
      <c r="AC2310">
        <v>2005</v>
      </c>
      <c r="AD2310" t="s">
        <v>2434</v>
      </c>
      <c r="AE2310" t="s">
        <v>675</v>
      </c>
      <c r="AF2310" t="s">
        <v>1269</v>
      </c>
    </row>
    <row r="2311" spans="1:32">
      <c r="A2311" t="str">
        <f>PROPER(TRIM(Homes[[#This Row],[street]]))</f>
        <v>44218 Se 161St Pl</v>
      </c>
      <c r="B2311" t="str">
        <f>PROPER(TRIM(Homes[[#This Row],[city]]))</f>
        <v>North Bend</v>
      </c>
      <c r="C2311" t="str">
        <f>_xlfn.TEXTBEFORE(Homes[[#This Row],[statezip]]," ")</f>
        <v>WA</v>
      </c>
      <c r="D2311" s="6" t="str">
        <f>_xlfn.TEXTAFTER(Homes[[#This Row],[statezip]]," ")</f>
        <v>98045</v>
      </c>
      <c r="E2311" s="1">
        <v>427000</v>
      </c>
      <c r="F2311">
        <v>3</v>
      </c>
      <c r="G2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1" s="3" t="str">
        <f>Homes[[#This Row],[bedrooms]] &amp; " bd | " &amp; TEXT(Homes[[#This Row],[bathrooms]],"0.##") &amp; " ba"</f>
        <v>3 bd | 2.5 ba</v>
      </c>
      <c r="I2311" s="4">
        <v>1830</v>
      </c>
      <c r="J2311" s="1">
        <f>IFERROR(Homes[[#This Row],[price]]/Homes[[#This Row],[sqft_living]]," ")</f>
        <v>233.33333333333334</v>
      </c>
      <c r="K2311" s="4">
        <f>IFERROR(Homes[[#This Row],[sqft_lot]]/43560," ")</f>
        <v>1.5</v>
      </c>
      <c r="L2311" t="str">
        <f>IF(Homes[[#This Row],[waterfront]]=1, "Yes","No")</f>
        <v>No</v>
      </c>
      <c r="M2311" s="4" t="str">
        <f>IF(Homes[[#This Row],[sqft_basement]]&gt;0, "Yes","No")</f>
        <v>Yes</v>
      </c>
      <c r="N2311" t="str">
        <f>CHOOSE(Homes[[#This Row],[view]]+1, "None","Fair","Good","Great","Excellent")</f>
        <v>None</v>
      </c>
      <c r="O2311" t="str">
        <f>CHOOSE(Homes[[#This Row],[condition]], "Poor","Fair","Average","Good","Excellent")</f>
        <v>Average</v>
      </c>
      <c r="P2311">
        <f ca="1">YEAR(TODAY())-Homes[[#This Row],[yr_built]]</f>
        <v>34</v>
      </c>
      <c r="Q2311">
        <v>0</v>
      </c>
      <c r="R2311">
        <f ca="1">IF(Homes[[#This Row],[yr_renovated]]&gt;0, YEAR(TODAY())-Homes[[#This Row],[yr_renovated]], YEAR(TODAY())-Homes[[#This Row],[yr_built]])</f>
        <v>34</v>
      </c>
      <c r="S2311">
        <v>1</v>
      </c>
      <c r="T2311" s="2">
        <v>41806</v>
      </c>
      <c r="U2311" s="3">
        <v>2.5</v>
      </c>
      <c r="V2311" s="4">
        <f>IFERROR(Homes[[#This Row],[sqft_above]]+Homes[[#This Row],[sqft_basement]]," ")</f>
        <v>1830</v>
      </c>
      <c r="W2311" s="4">
        <v>65340</v>
      </c>
      <c r="X2311">
        <v>0</v>
      </c>
      <c r="Y2311">
        <v>0</v>
      </c>
      <c r="Z2311">
        <v>3</v>
      </c>
      <c r="AA2311" s="4">
        <v>1520</v>
      </c>
      <c r="AB2311" s="4">
        <v>310</v>
      </c>
      <c r="AC2311">
        <v>1991</v>
      </c>
      <c r="AD2311" t="s">
        <v>2435</v>
      </c>
      <c r="AE2311" t="s">
        <v>624</v>
      </c>
      <c r="AF2311" t="s">
        <v>625</v>
      </c>
    </row>
    <row r="2312" spans="1:32">
      <c r="A2312" t="str">
        <f>PROPER(TRIM(Homes[[#This Row],[street]]))</f>
        <v>2411-2499 E Roy St</v>
      </c>
      <c r="B2312" t="str">
        <f>PROPER(TRIM(Homes[[#This Row],[city]]))</f>
        <v>Seattle</v>
      </c>
      <c r="C2312" t="str">
        <f>_xlfn.TEXTBEFORE(Homes[[#This Row],[statezip]]," ")</f>
        <v>WA</v>
      </c>
      <c r="D2312" s="6" t="str">
        <f>_xlfn.TEXTAFTER(Homes[[#This Row],[statezip]]," ")</f>
        <v>98112</v>
      </c>
      <c r="E2312" s="1">
        <v>427000</v>
      </c>
      <c r="F2312">
        <v>4</v>
      </c>
      <c r="G2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12" s="3" t="str">
        <f>Homes[[#This Row],[bedrooms]] &amp; " bd | " &amp; TEXT(Homes[[#This Row],[bathrooms]],"0.##") &amp; " ba"</f>
        <v>4 bd | 1. ba</v>
      </c>
      <c r="I2312" s="4">
        <v>1860</v>
      </c>
      <c r="J2312" s="1">
        <f>IFERROR(Homes[[#This Row],[price]]/Homes[[#This Row],[sqft_living]]," ")</f>
        <v>229.56989247311827</v>
      </c>
      <c r="K2312" s="4">
        <f>IFERROR(Homes[[#This Row],[sqft_lot]]/43560," ")</f>
        <v>0.10872359963269054</v>
      </c>
      <c r="L2312" t="str">
        <f>IF(Homes[[#This Row],[waterfront]]=1, "Yes","No")</f>
        <v>No</v>
      </c>
      <c r="M2312" s="4" t="str">
        <f>IF(Homes[[#This Row],[sqft_basement]]&gt;0, "Yes","No")</f>
        <v>No</v>
      </c>
      <c r="N2312" t="str">
        <f>CHOOSE(Homes[[#This Row],[view]]+1, "None","Fair","Good","Great","Excellent")</f>
        <v>None</v>
      </c>
      <c r="O2312" t="str">
        <f>CHOOSE(Homes[[#This Row],[condition]], "Poor","Fair","Average","Good","Excellent")</f>
        <v>Poor</v>
      </c>
      <c r="P2312">
        <f ca="1">YEAR(TODAY())-Homes[[#This Row],[yr_built]]</f>
        <v>124</v>
      </c>
      <c r="Q2312">
        <v>0</v>
      </c>
      <c r="R2312">
        <f ca="1">IF(Homes[[#This Row],[yr_renovated]]&gt;0, YEAR(TODAY())-Homes[[#This Row],[yr_renovated]], YEAR(TODAY())-Homes[[#This Row],[yr_built]])</f>
        <v>124</v>
      </c>
      <c r="S2312">
        <v>1.5</v>
      </c>
      <c r="T2312" s="2">
        <v>41801</v>
      </c>
      <c r="U2312" s="3">
        <v>1</v>
      </c>
      <c r="V2312" s="4">
        <f>IFERROR(Homes[[#This Row],[sqft_above]]+Homes[[#This Row],[sqft_basement]]," ")</f>
        <v>1860</v>
      </c>
      <c r="W2312" s="4">
        <v>4736</v>
      </c>
      <c r="X2312">
        <v>0</v>
      </c>
      <c r="Y2312">
        <v>0</v>
      </c>
      <c r="Z2312">
        <v>1</v>
      </c>
      <c r="AA2312" s="4">
        <v>1860</v>
      </c>
      <c r="AB2312" s="4">
        <v>0</v>
      </c>
      <c r="AC2312">
        <v>1901</v>
      </c>
      <c r="AD2312" t="s">
        <v>2436</v>
      </c>
      <c r="AE2312" t="s">
        <v>49</v>
      </c>
      <c r="AF2312" t="s">
        <v>64</v>
      </c>
    </row>
    <row r="2313" spans="1:32">
      <c r="A2313" t="str">
        <f>PROPER(TRIM(Homes[[#This Row],[street]]))</f>
        <v>807 N 42Nd St</v>
      </c>
      <c r="B2313" t="str">
        <f>PROPER(TRIM(Homes[[#This Row],[city]]))</f>
        <v>Seattle</v>
      </c>
      <c r="C2313" t="str">
        <f>_xlfn.TEXTBEFORE(Homes[[#This Row],[statezip]]," ")</f>
        <v>WA</v>
      </c>
      <c r="D2313" s="6" t="str">
        <f>_xlfn.TEXTAFTER(Homes[[#This Row],[statezip]]," ")</f>
        <v>98103</v>
      </c>
      <c r="E2313" s="1">
        <v>427000</v>
      </c>
      <c r="F2313">
        <v>2</v>
      </c>
      <c r="G2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13" s="3" t="str">
        <f>Homes[[#This Row],[bedrooms]] &amp; " bd | " &amp; TEXT(Homes[[#This Row],[bathrooms]],"0.##") &amp; " ba"</f>
        <v>2 bd | 1. ba</v>
      </c>
      <c r="I2313" s="4">
        <v>920</v>
      </c>
      <c r="J2313" s="1">
        <f>IFERROR(Homes[[#This Row],[price]]/Homes[[#This Row],[sqft_living]]," ")</f>
        <v>464.13043478260869</v>
      </c>
      <c r="K2313" s="4">
        <f>IFERROR(Homes[[#This Row],[sqft_lot]]/43560," ")</f>
        <v>8.6776859504132234E-2</v>
      </c>
      <c r="L2313" t="str">
        <f>IF(Homes[[#This Row],[waterfront]]=1, "Yes","No")</f>
        <v>No</v>
      </c>
      <c r="M2313" s="4" t="str">
        <f>IF(Homes[[#This Row],[sqft_basement]]&gt;0, "Yes","No")</f>
        <v>No</v>
      </c>
      <c r="N2313" t="str">
        <f>CHOOSE(Homes[[#This Row],[view]]+1, "None","Fair","Good","Great","Excellent")</f>
        <v>None</v>
      </c>
      <c r="O2313" t="str">
        <f>CHOOSE(Homes[[#This Row],[condition]], "Poor","Fair","Average","Good","Excellent")</f>
        <v>Average</v>
      </c>
      <c r="P2313">
        <f ca="1">YEAR(TODAY())-Homes[[#This Row],[yr_built]]</f>
        <v>115</v>
      </c>
      <c r="Q2313">
        <v>2006</v>
      </c>
      <c r="R2313">
        <f ca="1">IF(Homes[[#This Row],[yr_renovated]]&gt;0, YEAR(TODAY())-Homes[[#This Row],[yr_renovated]], YEAR(TODAY())-Homes[[#This Row],[yr_built]])</f>
        <v>19</v>
      </c>
      <c r="S2313">
        <v>1</v>
      </c>
      <c r="T2313" s="2">
        <v>41786</v>
      </c>
      <c r="U2313" s="3">
        <v>1</v>
      </c>
      <c r="V2313" s="4">
        <f>IFERROR(Homes[[#This Row],[sqft_above]]+Homes[[#This Row],[sqft_basement]]," ")</f>
        <v>920</v>
      </c>
      <c r="W2313" s="4">
        <v>3780</v>
      </c>
      <c r="X2313">
        <v>0</v>
      </c>
      <c r="Y2313">
        <v>0</v>
      </c>
      <c r="Z2313">
        <v>3</v>
      </c>
      <c r="AA2313" s="4">
        <v>920</v>
      </c>
      <c r="AB2313" s="4">
        <v>0</v>
      </c>
      <c r="AC2313">
        <v>1910</v>
      </c>
      <c r="AD2313" t="s">
        <v>2437</v>
      </c>
      <c r="AE2313" t="s">
        <v>49</v>
      </c>
      <c r="AF2313" t="s">
        <v>172</v>
      </c>
    </row>
    <row r="2314" spans="1:32">
      <c r="A2314" t="str">
        <f>PROPER(TRIM(Homes[[#This Row],[street]]))</f>
        <v>3112 21St Ave S</v>
      </c>
      <c r="B2314" t="str">
        <f>PROPER(TRIM(Homes[[#This Row],[city]]))</f>
        <v>Seattle</v>
      </c>
      <c r="C2314" t="str">
        <f>_xlfn.TEXTBEFORE(Homes[[#This Row],[statezip]]," ")</f>
        <v>WA</v>
      </c>
      <c r="D2314" s="6" t="str">
        <f>_xlfn.TEXTAFTER(Homes[[#This Row],[statezip]]," ")</f>
        <v>98144</v>
      </c>
      <c r="E2314" s="1">
        <v>427000</v>
      </c>
      <c r="F2314">
        <v>5</v>
      </c>
      <c r="G2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14" s="3" t="str">
        <f>Homes[[#This Row],[bedrooms]] &amp; " bd | " &amp; TEXT(Homes[[#This Row],[bathrooms]],"0.##") &amp; " ba"</f>
        <v>5 bd | 2.75 ba</v>
      </c>
      <c r="I2314" s="4">
        <v>2220</v>
      </c>
      <c r="J2314" s="1">
        <f>IFERROR(Homes[[#This Row],[price]]/Homes[[#This Row],[sqft_living]]," ")</f>
        <v>192.34234234234233</v>
      </c>
      <c r="K2314" s="4">
        <f>IFERROR(Homes[[#This Row],[sqft_lot]]/43560," ")</f>
        <v>9.1827364554637275E-2</v>
      </c>
      <c r="L2314" t="str">
        <f>IF(Homes[[#This Row],[waterfront]]=1, "Yes","No")</f>
        <v>No</v>
      </c>
      <c r="M2314" s="4" t="str">
        <f>IF(Homes[[#This Row],[sqft_basement]]&gt;0, "Yes","No")</f>
        <v>Yes</v>
      </c>
      <c r="N2314" t="str">
        <f>CHOOSE(Homes[[#This Row],[view]]+1, "None","Fair","Good","Great","Excellent")</f>
        <v>None</v>
      </c>
      <c r="O2314" t="str">
        <f>CHOOSE(Homes[[#This Row],[condition]], "Poor","Fair","Average","Good","Excellent")</f>
        <v>Average</v>
      </c>
      <c r="P2314">
        <f ca="1">YEAR(TODAY())-Homes[[#This Row],[yr_built]]</f>
        <v>52</v>
      </c>
      <c r="Q2314">
        <v>2013</v>
      </c>
      <c r="R2314">
        <f ca="1">IF(Homes[[#This Row],[yr_renovated]]&gt;0, YEAR(TODAY())-Homes[[#This Row],[yr_renovated]], YEAR(TODAY())-Homes[[#This Row],[yr_built]])</f>
        <v>12</v>
      </c>
      <c r="S2314">
        <v>1</v>
      </c>
      <c r="T2314" s="2">
        <v>41789</v>
      </c>
      <c r="U2314" s="3">
        <v>2.75</v>
      </c>
      <c r="V2314" s="4">
        <f>IFERROR(Homes[[#This Row],[sqft_above]]+Homes[[#This Row],[sqft_basement]]," ")</f>
        <v>2220</v>
      </c>
      <c r="W2314" s="4">
        <v>4000</v>
      </c>
      <c r="X2314">
        <v>0</v>
      </c>
      <c r="Y2314">
        <v>0</v>
      </c>
      <c r="Z2314">
        <v>3</v>
      </c>
      <c r="AA2314" s="4">
        <v>1230</v>
      </c>
      <c r="AB2314" s="4">
        <v>990</v>
      </c>
      <c r="AC2314">
        <v>1973</v>
      </c>
      <c r="AD2314" t="s">
        <v>2438</v>
      </c>
      <c r="AE2314" t="s">
        <v>49</v>
      </c>
      <c r="AF2314" t="s">
        <v>110</v>
      </c>
    </row>
    <row r="2315" spans="1:32">
      <c r="A2315" t="str">
        <f>PROPER(TRIM(Homes[[#This Row],[street]]))</f>
        <v>18563 173Rd Way Se</v>
      </c>
      <c r="B2315" t="str">
        <f>PROPER(TRIM(Homes[[#This Row],[city]]))</f>
        <v>Renton</v>
      </c>
      <c r="C2315" t="str">
        <f>_xlfn.TEXTBEFORE(Homes[[#This Row],[statezip]]," ")</f>
        <v>WA</v>
      </c>
      <c r="D2315" s="6" t="str">
        <f>_xlfn.TEXTAFTER(Homes[[#This Row],[statezip]]," ")</f>
        <v>98058</v>
      </c>
      <c r="E2315" s="1">
        <v>426500</v>
      </c>
      <c r="F2315">
        <v>4</v>
      </c>
      <c r="G2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5" s="3" t="str">
        <f>Homes[[#This Row],[bedrooms]] &amp; " bd | " &amp; TEXT(Homes[[#This Row],[bathrooms]],"0.##") &amp; " ba"</f>
        <v>4 bd | 2.5 ba</v>
      </c>
      <c r="I2315" s="4">
        <v>2700</v>
      </c>
      <c r="J2315" s="1">
        <f>IFERROR(Homes[[#This Row],[price]]/Homes[[#This Row],[sqft_living]]," ")</f>
        <v>157.96296296296296</v>
      </c>
      <c r="K2315" s="4">
        <f>IFERROR(Homes[[#This Row],[sqft_lot]]/43560," ")</f>
        <v>0.14956382001836546</v>
      </c>
      <c r="L2315" t="str">
        <f>IF(Homes[[#This Row],[waterfront]]=1, "Yes","No")</f>
        <v>No</v>
      </c>
      <c r="M2315" s="4" t="str">
        <f>IF(Homes[[#This Row],[sqft_basement]]&gt;0, "Yes","No")</f>
        <v>No</v>
      </c>
      <c r="N2315" t="str">
        <f>CHOOSE(Homes[[#This Row],[view]]+1, "None","Fair","Good","Great","Excellent")</f>
        <v>None</v>
      </c>
      <c r="O2315" t="str">
        <f>CHOOSE(Homes[[#This Row],[condition]], "Poor","Fair","Average","Good","Excellent")</f>
        <v>Average</v>
      </c>
      <c r="P2315">
        <f ca="1">YEAR(TODAY())-Homes[[#This Row],[yr_built]]</f>
        <v>27</v>
      </c>
      <c r="Q2315">
        <v>2006</v>
      </c>
      <c r="R2315">
        <f ca="1">IF(Homes[[#This Row],[yr_renovated]]&gt;0, YEAR(TODAY())-Homes[[#This Row],[yr_renovated]], YEAR(TODAY())-Homes[[#This Row],[yr_built]])</f>
        <v>19</v>
      </c>
      <c r="S2315">
        <v>2</v>
      </c>
      <c r="T2315" s="2">
        <v>41830</v>
      </c>
      <c r="U2315" s="3">
        <v>2.5</v>
      </c>
      <c r="V2315" s="4">
        <f>IFERROR(Homes[[#This Row],[sqft_above]]+Homes[[#This Row],[sqft_basement]]," ")</f>
        <v>2700</v>
      </c>
      <c r="W2315" s="4">
        <v>6515</v>
      </c>
      <c r="X2315">
        <v>0</v>
      </c>
      <c r="Y2315">
        <v>0</v>
      </c>
      <c r="Z2315">
        <v>3</v>
      </c>
      <c r="AA2315" s="4">
        <v>2700</v>
      </c>
      <c r="AB2315" s="4">
        <v>0</v>
      </c>
      <c r="AC2315">
        <v>1998</v>
      </c>
      <c r="AD2315" t="s">
        <v>2439</v>
      </c>
      <c r="AE2315" t="s">
        <v>319</v>
      </c>
      <c r="AF2315" t="s">
        <v>320</v>
      </c>
    </row>
    <row r="2316" spans="1:32">
      <c r="A2316" t="str">
        <f>PROPER(TRIM(Homes[[#This Row],[street]]))</f>
        <v>7821 Ne 147Th St</v>
      </c>
      <c r="B2316" t="str">
        <f>PROPER(TRIM(Homes[[#This Row],[city]]))</f>
        <v>Kenmore</v>
      </c>
      <c r="C2316" t="str">
        <f>_xlfn.TEXTBEFORE(Homes[[#This Row],[statezip]]," ")</f>
        <v>WA</v>
      </c>
      <c r="D2316" s="6" t="str">
        <f>_xlfn.TEXTAFTER(Homes[[#This Row],[statezip]]," ")</f>
        <v>98028</v>
      </c>
      <c r="E2316" s="1">
        <v>426090</v>
      </c>
      <c r="F2316">
        <v>3</v>
      </c>
      <c r="G2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6" s="3" t="str">
        <f>Homes[[#This Row],[bedrooms]] &amp; " bd | " &amp; TEXT(Homes[[#This Row],[bathrooms]],"0.##") &amp; " ba"</f>
        <v>3 bd | 2.5 ba</v>
      </c>
      <c r="I2316" s="4">
        <v>2340</v>
      </c>
      <c r="J2316" s="1">
        <f>IFERROR(Homes[[#This Row],[price]]/Homes[[#This Row],[sqft_living]]," ")</f>
        <v>182.08974358974359</v>
      </c>
      <c r="K2316" s="4">
        <f>IFERROR(Homes[[#This Row],[sqft_lot]]/43560," ")</f>
        <v>0.13675390266299356</v>
      </c>
      <c r="L2316" t="str">
        <f>IF(Homes[[#This Row],[waterfront]]=1, "Yes","No")</f>
        <v>No</v>
      </c>
      <c r="M2316" s="4" t="str">
        <f>IF(Homes[[#This Row],[sqft_basement]]&gt;0, "Yes","No")</f>
        <v>No</v>
      </c>
      <c r="N2316" t="str">
        <f>CHOOSE(Homes[[#This Row],[view]]+1, "None","Fair","Good","Great","Excellent")</f>
        <v>None</v>
      </c>
      <c r="O2316" t="str">
        <f>CHOOSE(Homes[[#This Row],[condition]], "Poor","Fair","Average","Good","Excellent")</f>
        <v>Average</v>
      </c>
      <c r="P2316">
        <f ca="1">YEAR(TODAY())-Homes[[#This Row],[yr_built]]</f>
        <v>30</v>
      </c>
      <c r="Q2316">
        <v>0</v>
      </c>
      <c r="R2316">
        <f ca="1">IF(Homes[[#This Row],[yr_renovated]]&gt;0, YEAR(TODAY())-Homes[[#This Row],[yr_renovated]], YEAR(TODAY())-Homes[[#This Row],[yr_built]])</f>
        <v>30</v>
      </c>
      <c r="S2316">
        <v>2</v>
      </c>
      <c r="T2316" s="2">
        <v>41800</v>
      </c>
      <c r="U2316" s="3">
        <v>2.5</v>
      </c>
      <c r="V2316" s="4">
        <f>IFERROR(Homes[[#This Row],[sqft_above]]+Homes[[#This Row],[sqft_basement]]," ")</f>
        <v>2340</v>
      </c>
      <c r="W2316" s="4">
        <v>5957</v>
      </c>
      <c r="X2316">
        <v>0</v>
      </c>
      <c r="Y2316">
        <v>0</v>
      </c>
      <c r="Z2316">
        <v>3</v>
      </c>
      <c r="AA2316" s="4">
        <v>2340</v>
      </c>
      <c r="AB2316" s="4">
        <v>0</v>
      </c>
      <c r="AC2316">
        <v>1995</v>
      </c>
      <c r="AD2316" t="s">
        <v>2440</v>
      </c>
      <c r="AE2316" t="s">
        <v>329</v>
      </c>
      <c r="AF2316" t="s">
        <v>330</v>
      </c>
    </row>
    <row r="2317" spans="1:32">
      <c r="A2317" t="str">
        <f>PROPER(TRIM(Homes[[#This Row],[street]]))</f>
        <v>24957 Se 279Th St</v>
      </c>
      <c r="B2317" t="str">
        <f>PROPER(TRIM(Homes[[#This Row],[city]]))</f>
        <v>Maple Valley</v>
      </c>
      <c r="C2317" t="str">
        <f>_xlfn.TEXTBEFORE(Homes[[#This Row],[statezip]]," ")</f>
        <v>WA</v>
      </c>
      <c r="D2317" s="6" t="str">
        <f>_xlfn.TEXTAFTER(Homes[[#This Row],[statezip]]," ")</f>
        <v>98038</v>
      </c>
      <c r="E2317" s="1">
        <v>426000</v>
      </c>
      <c r="F2317">
        <v>4</v>
      </c>
      <c r="G2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17" s="3" t="str">
        <f>Homes[[#This Row],[bedrooms]] &amp; " bd | " &amp; TEXT(Homes[[#This Row],[bathrooms]],"0.##") &amp; " ba"</f>
        <v>4 bd | 2.5 ba</v>
      </c>
      <c r="I2317" s="4">
        <v>2800</v>
      </c>
      <c r="J2317" s="1">
        <f>IFERROR(Homes[[#This Row],[price]]/Homes[[#This Row],[sqft_living]]," ")</f>
        <v>152.14285714285714</v>
      </c>
      <c r="K2317" s="4">
        <f>IFERROR(Homes[[#This Row],[sqft_lot]]/43560," ")</f>
        <v>0.19499540863177225</v>
      </c>
      <c r="L2317" t="str">
        <f>IF(Homes[[#This Row],[waterfront]]=1, "Yes","No")</f>
        <v>No</v>
      </c>
      <c r="M2317" s="4" t="str">
        <f>IF(Homes[[#This Row],[sqft_basement]]&gt;0, "Yes","No")</f>
        <v>No</v>
      </c>
      <c r="N2317" t="str">
        <f>CHOOSE(Homes[[#This Row],[view]]+1, "None","Fair","Good","Great","Excellent")</f>
        <v>None</v>
      </c>
      <c r="O2317" t="str">
        <f>CHOOSE(Homes[[#This Row],[condition]], "Poor","Fair","Average","Good","Excellent")</f>
        <v>Average</v>
      </c>
      <c r="P2317">
        <f ca="1">YEAR(TODAY())-Homes[[#This Row],[yr_built]]</f>
        <v>21</v>
      </c>
      <c r="Q2317">
        <v>2003</v>
      </c>
      <c r="R2317">
        <f ca="1">IF(Homes[[#This Row],[yr_renovated]]&gt;0, YEAR(TODAY())-Homes[[#This Row],[yr_renovated]], YEAR(TODAY())-Homes[[#This Row],[yr_built]])</f>
        <v>22</v>
      </c>
      <c r="S2317">
        <v>2</v>
      </c>
      <c r="T2317" s="2">
        <v>41779</v>
      </c>
      <c r="U2317" s="3">
        <v>2.5</v>
      </c>
      <c r="V2317" s="4">
        <f>IFERROR(Homes[[#This Row],[sqft_above]]+Homes[[#This Row],[sqft_basement]]," ")</f>
        <v>2800</v>
      </c>
      <c r="W2317" s="4">
        <v>8494</v>
      </c>
      <c r="X2317">
        <v>0</v>
      </c>
      <c r="Y2317">
        <v>0</v>
      </c>
      <c r="Z2317">
        <v>3</v>
      </c>
      <c r="AA2317" s="4">
        <v>2800</v>
      </c>
      <c r="AB2317" s="4">
        <v>0</v>
      </c>
      <c r="AC2317">
        <v>2004</v>
      </c>
      <c r="AD2317" t="s">
        <v>2441</v>
      </c>
      <c r="AE2317" t="s">
        <v>920</v>
      </c>
      <c r="AF2317" t="s">
        <v>921</v>
      </c>
    </row>
    <row r="2318" spans="1:32">
      <c r="A2318" t="str">
        <f>PROPER(TRIM(Homes[[#This Row],[street]]))</f>
        <v>10500 185Th Ave Se</v>
      </c>
      <c r="B2318" t="str">
        <f>PROPER(TRIM(Homes[[#This Row],[city]]))</f>
        <v>Renton</v>
      </c>
      <c r="C2318" t="str">
        <f>_xlfn.TEXTBEFORE(Homes[[#This Row],[statezip]]," ")</f>
        <v>WA</v>
      </c>
      <c r="D2318" s="6" t="str">
        <f>_xlfn.TEXTAFTER(Homes[[#This Row],[statezip]]," ")</f>
        <v>98059</v>
      </c>
      <c r="E2318" s="1">
        <v>425000</v>
      </c>
      <c r="F2318">
        <v>3</v>
      </c>
      <c r="G2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18" s="3" t="str">
        <f>Homes[[#This Row],[bedrooms]] &amp; " bd | " &amp; TEXT(Homes[[#This Row],[bathrooms]],"0.##") &amp; " ba"</f>
        <v>3 bd | 1. ba</v>
      </c>
      <c r="I2318" s="4">
        <v>1520</v>
      </c>
      <c r="J2318" s="1">
        <f>IFERROR(Homes[[#This Row],[price]]/Homes[[#This Row],[sqft_living]]," ")</f>
        <v>279.60526315789474</v>
      </c>
      <c r="K2318" s="4">
        <f>IFERROR(Homes[[#This Row],[sqft_lot]]/43560," ")</f>
        <v>4.9000000000000004</v>
      </c>
      <c r="L2318" t="str">
        <f>IF(Homes[[#This Row],[waterfront]]=1, "Yes","No")</f>
        <v>No</v>
      </c>
      <c r="M2318" s="4" t="str">
        <f>IF(Homes[[#This Row],[sqft_basement]]&gt;0, "Yes","No")</f>
        <v>No</v>
      </c>
      <c r="N2318" t="str">
        <f>CHOOSE(Homes[[#This Row],[view]]+1, "None","Fair","Good","Great","Excellent")</f>
        <v>Great</v>
      </c>
      <c r="O2318" t="str">
        <f>CHOOSE(Homes[[#This Row],[condition]], "Poor","Fair","Average","Good","Excellent")</f>
        <v>Excellent</v>
      </c>
      <c r="P2318">
        <f ca="1">YEAR(TODAY())-Homes[[#This Row],[yr_built]]</f>
        <v>37</v>
      </c>
      <c r="Q2318">
        <v>0</v>
      </c>
      <c r="R2318">
        <f ca="1">IF(Homes[[#This Row],[yr_renovated]]&gt;0, YEAR(TODAY())-Homes[[#This Row],[yr_renovated]], YEAR(TODAY())-Homes[[#This Row],[yr_built]])</f>
        <v>37</v>
      </c>
      <c r="S2318">
        <v>1.5</v>
      </c>
      <c r="T2318" s="2">
        <v>41817</v>
      </c>
      <c r="U2318" s="3">
        <v>1</v>
      </c>
      <c r="V2318" s="4">
        <f>IFERROR(Homes[[#This Row],[sqft_above]]+Homes[[#This Row],[sqft_basement]]," ")</f>
        <v>1520</v>
      </c>
      <c r="W2318" s="4">
        <v>213444</v>
      </c>
      <c r="X2318">
        <v>0</v>
      </c>
      <c r="Y2318">
        <v>3</v>
      </c>
      <c r="Z2318">
        <v>5</v>
      </c>
      <c r="AA2318" s="4">
        <v>1520</v>
      </c>
      <c r="AB2318" s="4">
        <v>0</v>
      </c>
      <c r="AC2318">
        <v>1988</v>
      </c>
      <c r="AD2318" t="s">
        <v>2442</v>
      </c>
      <c r="AE2318" t="s">
        <v>319</v>
      </c>
      <c r="AF2318" t="s">
        <v>282</v>
      </c>
    </row>
    <row r="2319" spans="1:32">
      <c r="A2319" t="str">
        <f>PROPER(TRIM(Homes[[#This Row],[street]]))</f>
        <v>927 N 79Th St</v>
      </c>
      <c r="B2319" t="str">
        <f>PROPER(TRIM(Homes[[#This Row],[city]]))</f>
        <v>Seattle</v>
      </c>
      <c r="C2319" t="str">
        <f>_xlfn.TEXTBEFORE(Homes[[#This Row],[statezip]]," ")</f>
        <v>WA</v>
      </c>
      <c r="D2319" s="6" t="str">
        <f>_xlfn.TEXTAFTER(Homes[[#This Row],[statezip]]," ")</f>
        <v>98103</v>
      </c>
      <c r="E2319" s="1">
        <v>425000</v>
      </c>
      <c r="F2319">
        <v>3</v>
      </c>
      <c r="G2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19" s="3" t="str">
        <f>Homes[[#This Row],[bedrooms]] &amp; " bd | " &amp; TEXT(Homes[[#This Row],[bathrooms]],"0.##") &amp; " ba"</f>
        <v>3 bd | 1.75 ba</v>
      </c>
      <c r="I2319" s="4">
        <v>1680</v>
      </c>
      <c r="J2319" s="1">
        <f>IFERROR(Homes[[#This Row],[price]]/Homes[[#This Row],[sqft_living]]," ")</f>
        <v>252.97619047619048</v>
      </c>
      <c r="K2319" s="4">
        <f>IFERROR(Homes[[#This Row],[sqft_lot]]/43560," ")</f>
        <v>6.8870523415977963E-2</v>
      </c>
      <c r="L2319" t="str">
        <f>IF(Homes[[#This Row],[waterfront]]=1, "Yes","No")</f>
        <v>No</v>
      </c>
      <c r="M2319" s="4" t="str">
        <f>IF(Homes[[#This Row],[sqft_basement]]&gt;0, "Yes","No")</f>
        <v>Yes</v>
      </c>
      <c r="N2319" t="str">
        <f>CHOOSE(Homes[[#This Row],[view]]+1, "None","Fair","Good","Great","Excellent")</f>
        <v>Good</v>
      </c>
      <c r="O2319" t="str">
        <f>CHOOSE(Homes[[#This Row],[condition]], "Poor","Fair","Average","Good","Excellent")</f>
        <v>Good</v>
      </c>
      <c r="P2319">
        <f ca="1">YEAR(TODAY())-Homes[[#This Row],[yr_built]]</f>
        <v>125</v>
      </c>
      <c r="Q2319">
        <v>1971</v>
      </c>
      <c r="R2319">
        <f ca="1">IF(Homes[[#This Row],[yr_renovated]]&gt;0, YEAR(TODAY())-Homes[[#This Row],[yr_renovated]], YEAR(TODAY())-Homes[[#This Row],[yr_built]])</f>
        <v>54</v>
      </c>
      <c r="S2319">
        <v>1</v>
      </c>
      <c r="T2319" s="2">
        <v>41789</v>
      </c>
      <c r="U2319" s="3">
        <v>1.75</v>
      </c>
      <c r="V2319" s="4">
        <f>IFERROR(Homes[[#This Row],[sqft_above]]+Homes[[#This Row],[sqft_basement]]," ")</f>
        <v>1680</v>
      </c>
      <c r="W2319" s="4">
        <v>3000</v>
      </c>
      <c r="X2319">
        <v>0</v>
      </c>
      <c r="Y2319">
        <v>2</v>
      </c>
      <c r="Z2319">
        <v>4</v>
      </c>
      <c r="AA2319" s="4">
        <v>840</v>
      </c>
      <c r="AB2319" s="4">
        <v>840</v>
      </c>
      <c r="AC2319">
        <v>1900</v>
      </c>
      <c r="AD2319" t="s">
        <v>2443</v>
      </c>
      <c r="AE2319" t="s">
        <v>49</v>
      </c>
      <c r="AF2319" t="s">
        <v>172</v>
      </c>
    </row>
    <row r="2320" spans="1:32">
      <c r="A2320" t="str">
        <f>PROPER(TRIM(Homes[[#This Row],[street]]))</f>
        <v>21212 Occidental Ave S</v>
      </c>
      <c r="B2320" t="str">
        <f>PROPER(TRIM(Homes[[#This Row],[city]]))</f>
        <v>Des Moines</v>
      </c>
      <c r="C2320" t="str">
        <f>_xlfn.TEXTBEFORE(Homes[[#This Row],[statezip]]," ")</f>
        <v>WA</v>
      </c>
      <c r="D2320" s="6" t="str">
        <f>_xlfn.TEXTAFTER(Homes[[#This Row],[statezip]]," ")</f>
        <v>98198</v>
      </c>
      <c r="E2320" s="1">
        <v>425000</v>
      </c>
      <c r="F2320">
        <v>4</v>
      </c>
      <c r="G2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20" s="3" t="str">
        <f>Homes[[#This Row],[bedrooms]] &amp; " bd | " &amp; TEXT(Homes[[#This Row],[bathrooms]],"0.##") &amp; " ba"</f>
        <v>4 bd | 2.75 ba</v>
      </c>
      <c r="I2320" s="4">
        <v>2440</v>
      </c>
      <c r="J2320" s="1">
        <f>IFERROR(Homes[[#This Row],[price]]/Homes[[#This Row],[sqft_living]]," ")</f>
        <v>174.18032786885246</v>
      </c>
      <c r="K2320" s="4">
        <f>IFERROR(Homes[[#This Row],[sqft_lot]]/43560," ")</f>
        <v>0.35236455463728189</v>
      </c>
      <c r="L2320" t="str">
        <f>IF(Homes[[#This Row],[waterfront]]=1, "Yes","No")</f>
        <v>No</v>
      </c>
      <c r="M2320" s="4" t="str">
        <f>IF(Homes[[#This Row],[sqft_basement]]&gt;0, "Yes","No")</f>
        <v>No</v>
      </c>
      <c r="N2320" t="str">
        <f>CHOOSE(Homes[[#This Row],[view]]+1, "None","Fair","Good","Great","Excellent")</f>
        <v>Fair</v>
      </c>
      <c r="O2320" t="str">
        <f>CHOOSE(Homes[[#This Row],[condition]], "Poor","Fair","Average","Good","Excellent")</f>
        <v>Good</v>
      </c>
      <c r="P2320">
        <f ca="1">YEAR(TODAY())-Homes[[#This Row],[yr_built]]</f>
        <v>68</v>
      </c>
      <c r="Q2320">
        <v>2001</v>
      </c>
      <c r="R2320">
        <f ca="1">IF(Homes[[#This Row],[yr_renovated]]&gt;0, YEAR(TODAY())-Homes[[#This Row],[yr_renovated]], YEAR(TODAY())-Homes[[#This Row],[yr_built]])</f>
        <v>24</v>
      </c>
      <c r="S2320">
        <v>2</v>
      </c>
      <c r="T2320" s="2">
        <v>41795</v>
      </c>
      <c r="U2320" s="3">
        <v>2.75</v>
      </c>
      <c r="V2320" s="4">
        <f>IFERROR(Homes[[#This Row],[sqft_above]]+Homes[[#This Row],[sqft_basement]]," ")</f>
        <v>2440</v>
      </c>
      <c r="W2320" s="4">
        <v>15349</v>
      </c>
      <c r="X2320">
        <v>0</v>
      </c>
      <c r="Y2320">
        <v>1</v>
      </c>
      <c r="Z2320">
        <v>4</v>
      </c>
      <c r="AA2320" s="4">
        <v>2440</v>
      </c>
      <c r="AB2320" s="4">
        <v>0</v>
      </c>
      <c r="AC2320">
        <v>1957</v>
      </c>
      <c r="AD2320" t="s">
        <v>2444</v>
      </c>
      <c r="AE2320" t="s">
        <v>459</v>
      </c>
      <c r="AF2320" t="s">
        <v>460</v>
      </c>
    </row>
    <row r="2321" spans="1:32">
      <c r="A2321" t="str">
        <f>PROPER(TRIM(Homes[[#This Row],[street]]))</f>
        <v>10559 Ne 150Th Ct</v>
      </c>
      <c r="B2321" t="str">
        <f>PROPER(TRIM(Homes[[#This Row],[city]]))</f>
        <v>Bothell</v>
      </c>
      <c r="C2321" t="str">
        <f>_xlfn.TEXTBEFORE(Homes[[#This Row],[statezip]]," ")</f>
        <v>WA</v>
      </c>
      <c r="D2321" s="6" t="str">
        <f>_xlfn.TEXTAFTER(Homes[[#This Row],[statezip]]," ")</f>
        <v>98011</v>
      </c>
      <c r="E2321" s="1">
        <v>425000</v>
      </c>
      <c r="F2321">
        <v>3</v>
      </c>
      <c r="G2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21" s="3" t="str">
        <f>Homes[[#This Row],[bedrooms]] &amp; " bd | " &amp; TEXT(Homes[[#This Row],[bathrooms]],"0.##") &amp; " ba"</f>
        <v>3 bd | 2.25 ba</v>
      </c>
      <c r="I2321" s="4">
        <v>1870</v>
      </c>
      <c r="J2321" s="1">
        <f>IFERROR(Homes[[#This Row],[price]]/Homes[[#This Row],[sqft_living]]," ")</f>
        <v>227.27272727272728</v>
      </c>
      <c r="K2321" s="4">
        <f>IFERROR(Homes[[#This Row],[sqft_lot]]/43560," ")</f>
        <v>0.20661157024793389</v>
      </c>
      <c r="L2321" t="str">
        <f>IF(Homes[[#This Row],[waterfront]]=1, "Yes","No")</f>
        <v>No</v>
      </c>
      <c r="M2321" s="4" t="str">
        <f>IF(Homes[[#This Row],[sqft_basement]]&gt;0, "Yes","No")</f>
        <v>Yes</v>
      </c>
      <c r="N2321" t="str">
        <f>CHOOSE(Homes[[#This Row],[view]]+1, "None","Fair","Good","Great","Excellent")</f>
        <v>None</v>
      </c>
      <c r="O2321" t="str">
        <f>CHOOSE(Homes[[#This Row],[condition]], "Poor","Fair","Average","Good","Excellent")</f>
        <v>Average</v>
      </c>
      <c r="P2321">
        <f ca="1">YEAR(TODAY())-Homes[[#This Row],[yr_built]]</f>
        <v>47</v>
      </c>
      <c r="Q2321">
        <v>0</v>
      </c>
      <c r="R2321">
        <f ca="1">IF(Homes[[#This Row],[yr_renovated]]&gt;0, YEAR(TODAY())-Homes[[#This Row],[yr_renovated]], YEAR(TODAY())-Homes[[#This Row],[yr_built]])</f>
        <v>47</v>
      </c>
      <c r="S2321">
        <v>1</v>
      </c>
      <c r="T2321" s="2">
        <v>41793</v>
      </c>
      <c r="U2321" s="3">
        <v>2.25</v>
      </c>
      <c r="V2321" s="4">
        <f>IFERROR(Homes[[#This Row],[sqft_above]]+Homes[[#This Row],[sqft_basement]]," ")</f>
        <v>1870</v>
      </c>
      <c r="W2321" s="4">
        <v>9000</v>
      </c>
      <c r="X2321">
        <v>0</v>
      </c>
      <c r="Y2321">
        <v>0</v>
      </c>
      <c r="Z2321">
        <v>3</v>
      </c>
      <c r="AA2321" s="4">
        <v>1440</v>
      </c>
      <c r="AB2321" s="4">
        <v>430</v>
      </c>
      <c r="AC2321">
        <v>1978</v>
      </c>
      <c r="AD2321" t="s">
        <v>2445</v>
      </c>
      <c r="AE2321" t="s">
        <v>841</v>
      </c>
      <c r="AF2321" t="s">
        <v>842</v>
      </c>
    </row>
    <row r="2322" spans="1:32">
      <c r="A2322" t="str">
        <f>PROPER(TRIM(Homes[[#This Row],[street]]))</f>
        <v>9032 Ne 176Th St</v>
      </c>
      <c r="B2322" t="str">
        <f>PROPER(TRIM(Homes[[#This Row],[city]]))</f>
        <v>Bothell</v>
      </c>
      <c r="C2322" t="str">
        <f>_xlfn.TEXTBEFORE(Homes[[#This Row],[statezip]]," ")</f>
        <v>WA</v>
      </c>
      <c r="D2322" s="6" t="str">
        <f>_xlfn.TEXTAFTER(Homes[[#This Row],[statezip]]," ")</f>
        <v>98011</v>
      </c>
      <c r="E2322" s="1">
        <v>425000</v>
      </c>
      <c r="F2322">
        <v>3</v>
      </c>
      <c r="G2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2" s="3" t="str">
        <f>Homes[[#This Row],[bedrooms]] &amp; " bd | " &amp; TEXT(Homes[[#This Row],[bathrooms]],"0.##") &amp; " ba"</f>
        <v>3 bd | 2.5 ba</v>
      </c>
      <c r="I2322" s="4">
        <v>1870</v>
      </c>
      <c r="J2322" s="1">
        <f>IFERROR(Homes[[#This Row],[price]]/Homes[[#This Row],[sqft_living]]," ")</f>
        <v>227.27272727272728</v>
      </c>
      <c r="K2322" s="4">
        <f>IFERROR(Homes[[#This Row],[sqft_lot]]/43560," ")</f>
        <v>0.12509182736455463</v>
      </c>
      <c r="L2322" t="str">
        <f>IF(Homes[[#This Row],[waterfront]]=1, "Yes","No")</f>
        <v>No</v>
      </c>
      <c r="M2322" s="4" t="str">
        <f>IF(Homes[[#This Row],[sqft_basement]]&gt;0, "Yes","No")</f>
        <v>No</v>
      </c>
      <c r="N2322" t="str">
        <f>CHOOSE(Homes[[#This Row],[view]]+1, "None","Fair","Good","Great","Excellent")</f>
        <v>None</v>
      </c>
      <c r="O2322" t="str">
        <f>CHOOSE(Homes[[#This Row],[condition]], "Poor","Fair","Average","Good","Excellent")</f>
        <v>Average</v>
      </c>
      <c r="P2322">
        <f ca="1">YEAR(TODAY())-Homes[[#This Row],[yr_built]]</f>
        <v>22</v>
      </c>
      <c r="Q2322">
        <v>0</v>
      </c>
      <c r="R2322">
        <f ca="1">IF(Homes[[#This Row],[yr_renovated]]&gt;0, YEAR(TODAY())-Homes[[#This Row],[yr_renovated]], YEAR(TODAY())-Homes[[#This Row],[yr_built]])</f>
        <v>22</v>
      </c>
      <c r="S2322">
        <v>2</v>
      </c>
      <c r="T2322" s="2">
        <v>41786</v>
      </c>
      <c r="U2322" s="3">
        <v>2.5</v>
      </c>
      <c r="V2322" s="4">
        <f>IFERROR(Homes[[#This Row],[sqft_above]]+Homes[[#This Row],[sqft_basement]]," ")</f>
        <v>1870</v>
      </c>
      <c r="W2322" s="4">
        <v>5449</v>
      </c>
      <c r="X2322">
        <v>0</v>
      </c>
      <c r="Y2322">
        <v>0</v>
      </c>
      <c r="Z2322">
        <v>3</v>
      </c>
      <c r="AA2322" s="4">
        <v>1870</v>
      </c>
      <c r="AB2322" s="4">
        <v>0</v>
      </c>
      <c r="AC2322">
        <v>2003</v>
      </c>
      <c r="AD2322" t="s">
        <v>2446</v>
      </c>
      <c r="AE2322" t="s">
        <v>841</v>
      </c>
      <c r="AF2322" t="s">
        <v>842</v>
      </c>
    </row>
    <row r="2323" spans="1:32">
      <c r="A2323" t="str">
        <f>PROPER(TRIM(Homes[[#This Row],[street]]))</f>
        <v>25238 Se 35Th St</v>
      </c>
      <c r="B2323" t="str">
        <f>PROPER(TRIM(Homes[[#This Row],[city]]))</f>
        <v>Issaquah</v>
      </c>
      <c r="C2323" t="str">
        <f>_xlfn.TEXTBEFORE(Homes[[#This Row],[statezip]]," ")</f>
        <v>WA</v>
      </c>
      <c r="D2323" s="6" t="str">
        <f>_xlfn.TEXTAFTER(Homes[[#This Row],[statezip]]," ")</f>
        <v>98029</v>
      </c>
      <c r="E2323" s="1">
        <v>425000</v>
      </c>
      <c r="F2323">
        <v>3</v>
      </c>
      <c r="G2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3" s="3" t="str">
        <f>Homes[[#This Row],[bedrooms]] &amp; " bd | " &amp; TEXT(Homes[[#This Row],[bathrooms]],"0.##") &amp; " ba"</f>
        <v>3 bd | 2.5 ba</v>
      </c>
      <c r="I2323" s="4">
        <v>1930</v>
      </c>
      <c r="J2323" s="1">
        <f>IFERROR(Homes[[#This Row],[price]]/Homes[[#This Row],[sqft_living]]," ")</f>
        <v>220.20725388601036</v>
      </c>
      <c r="K2323" s="4">
        <f>IFERROR(Homes[[#This Row],[sqft_lot]]/43560," ")</f>
        <v>0.10330578512396695</v>
      </c>
      <c r="L2323" t="str">
        <f>IF(Homes[[#This Row],[waterfront]]=1, "Yes","No")</f>
        <v>No</v>
      </c>
      <c r="M2323" s="4" t="str">
        <f>IF(Homes[[#This Row],[sqft_basement]]&gt;0, "Yes","No")</f>
        <v>No</v>
      </c>
      <c r="N2323" t="str">
        <f>CHOOSE(Homes[[#This Row],[view]]+1, "None","Fair","Good","Great","Excellent")</f>
        <v>None</v>
      </c>
      <c r="O2323" t="str">
        <f>CHOOSE(Homes[[#This Row],[condition]], "Poor","Fair","Average","Good","Excellent")</f>
        <v>Average</v>
      </c>
      <c r="P2323">
        <f ca="1">YEAR(TODAY())-Homes[[#This Row],[yr_built]]</f>
        <v>35</v>
      </c>
      <c r="Q2323">
        <v>2009</v>
      </c>
      <c r="R2323">
        <f ca="1">IF(Homes[[#This Row],[yr_renovated]]&gt;0, YEAR(TODAY())-Homes[[#This Row],[yr_renovated]], YEAR(TODAY())-Homes[[#This Row],[yr_built]])</f>
        <v>16</v>
      </c>
      <c r="S2323">
        <v>2</v>
      </c>
      <c r="T2323" s="2">
        <v>41814</v>
      </c>
      <c r="U2323" s="3">
        <v>2.5</v>
      </c>
      <c r="V2323" s="4">
        <f>IFERROR(Homes[[#This Row],[sqft_above]]+Homes[[#This Row],[sqft_basement]]," ")</f>
        <v>1930</v>
      </c>
      <c r="W2323" s="4">
        <v>4500</v>
      </c>
      <c r="X2323">
        <v>0</v>
      </c>
      <c r="Y2323">
        <v>0</v>
      </c>
      <c r="Z2323">
        <v>3</v>
      </c>
      <c r="AA2323" s="4">
        <v>1930</v>
      </c>
      <c r="AB2323" s="4">
        <v>0</v>
      </c>
      <c r="AC2323">
        <v>1990</v>
      </c>
      <c r="AD2323" t="s">
        <v>2447</v>
      </c>
      <c r="AE2323" t="s">
        <v>79</v>
      </c>
      <c r="AF2323" t="s">
        <v>80</v>
      </c>
    </row>
    <row r="2324" spans="1:32">
      <c r="A2324" t="str">
        <f>PROPER(TRIM(Homes[[#This Row],[street]]))</f>
        <v>7220 Ne 152Nd Pl</v>
      </c>
      <c r="B2324" t="str">
        <f>PROPER(TRIM(Homes[[#This Row],[city]]))</f>
        <v>Kenmore</v>
      </c>
      <c r="C2324" t="str">
        <f>_xlfn.TEXTBEFORE(Homes[[#This Row],[statezip]]," ")</f>
        <v>WA</v>
      </c>
      <c r="D2324" s="6" t="str">
        <f>_xlfn.TEXTAFTER(Homes[[#This Row],[statezip]]," ")</f>
        <v>98028</v>
      </c>
      <c r="E2324" s="1">
        <v>425000</v>
      </c>
      <c r="F2324">
        <v>4</v>
      </c>
      <c r="G2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24" s="3" t="str">
        <f>Homes[[#This Row],[bedrooms]] &amp; " bd | " &amp; TEXT(Homes[[#This Row],[bathrooms]],"0.##") &amp; " ba"</f>
        <v>4 bd | 2.75 ba</v>
      </c>
      <c r="I2324" s="4">
        <v>1680</v>
      </c>
      <c r="J2324" s="1">
        <f>IFERROR(Homes[[#This Row],[price]]/Homes[[#This Row],[sqft_living]]," ")</f>
        <v>252.97619047619048</v>
      </c>
      <c r="K2324" s="4">
        <f>IFERROR(Homes[[#This Row],[sqft_lot]]/43560," ")</f>
        <v>0.21912304866850321</v>
      </c>
      <c r="L2324" t="str">
        <f>IF(Homes[[#This Row],[waterfront]]=1, "Yes","No")</f>
        <v>No</v>
      </c>
      <c r="M2324" s="4" t="str">
        <f>IF(Homes[[#This Row],[sqft_basement]]&gt;0, "Yes","No")</f>
        <v>Yes</v>
      </c>
      <c r="N2324" t="str">
        <f>CHOOSE(Homes[[#This Row],[view]]+1, "None","Fair","Good","Great","Excellent")</f>
        <v>None</v>
      </c>
      <c r="O2324" t="str">
        <f>CHOOSE(Homes[[#This Row],[condition]], "Poor","Fair","Average","Good","Excellent")</f>
        <v>Good</v>
      </c>
      <c r="P2324">
        <f ca="1">YEAR(TODAY())-Homes[[#This Row],[yr_built]]</f>
        <v>46</v>
      </c>
      <c r="Q2324">
        <v>0</v>
      </c>
      <c r="R2324">
        <f ca="1">IF(Homes[[#This Row],[yr_renovated]]&gt;0, YEAR(TODAY())-Homes[[#This Row],[yr_renovated]], YEAR(TODAY())-Homes[[#This Row],[yr_built]])</f>
        <v>46</v>
      </c>
      <c r="S2324">
        <v>1</v>
      </c>
      <c r="T2324" s="2">
        <v>41787</v>
      </c>
      <c r="U2324" s="3">
        <v>2.75</v>
      </c>
      <c r="V2324" s="4">
        <f>IFERROR(Homes[[#This Row],[sqft_above]]+Homes[[#This Row],[sqft_basement]]," ")</f>
        <v>1680</v>
      </c>
      <c r="W2324" s="4">
        <v>9545</v>
      </c>
      <c r="X2324">
        <v>0</v>
      </c>
      <c r="Y2324">
        <v>0</v>
      </c>
      <c r="Z2324">
        <v>4</v>
      </c>
      <c r="AA2324" s="4">
        <v>1080</v>
      </c>
      <c r="AB2324" s="4">
        <v>600</v>
      </c>
      <c r="AC2324">
        <v>1979</v>
      </c>
      <c r="AD2324" t="s">
        <v>2448</v>
      </c>
      <c r="AE2324" t="s">
        <v>329</v>
      </c>
      <c r="AF2324" t="s">
        <v>330</v>
      </c>
    </row>
    <row r="2325" spans="1:32">
      <c r="A2325" t="str">
        <f>PROPER(TRIM(Homes[[#This Row],[street]]))</f>
        <v>26010 141St Ave Se</v>
      </c>
      <c r="B2325" t="str">
        <f>PROPER(TRIM(Homes[[#This Row],[city]]))</f>
        <v>Kent</v>
      </c>
      <c r="C2325" t="str">
        <f>_xlfn.TEXTBEFORE(Homes[[#This Row],[statezip]]," ")</f>
        <v>WA</v>
      </c>
      <c r="D2325" s="6" t="str">
        <f>_xlfn.TEXTAFTER(Homes[[#This Row],[statezip]]," ")</f>
        <v>98042</v>
      </c>
      <c r="E2325" s="1">
        <v>425000</v>
      </c>
      <c r="F2325">
        <v>3</v>
      </c>
      <c r="G2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25" s="3" t="str">
        <f>Homes[[#This Row],[bedrooms]] &amp; " bd | " &amp; TEXT(Homes[[#This Row],[bathrooms]],"0.##") &amp; " ba"</f>
        <v>3 bd | 2.5 ba</v>
      </c>
      <c r="I2325" s="4">
        <v>2670</v>
      </c>
      <c r="J2325" s="1">
        <f>IFERROR(Homes[[#This Row],[price]]/Homes[[#This Row],[sqft_living]]," ")</f>
        <v>159.17602996254681</v>
      </c>
      <c r="K2325" s="4">
        <f>IFERROR(Homes[[#This Row],[sqft_lot]]/43560," ")</f>
        <v>0.30344352617079889</v>
      </c>
      <c r="L2325" t="str">
        <f>IF(Homes[[#This Row],[waterfront]]=1, "Yes","No")</f>
        <v>No</v>
      </c>
      <c r="M2325" s="4" t="str">
        <f>IF(Homes[[#This Row],[sqft_basement]]&gt;0, "Yes","No")</f>
        <v>No</v>
      </c>
      <c r="N2325" t="str">
        <f>CHOOSE(Homes[[#This Row],[view]]+1, "None","Fair","Good","Great","Excellent")</f>
        <v>None</v>
      </c>
      <c r="O2325" t="str">
        <f>CHOOSE(Homes[[#This Row],[condition]], "Poor","Fair","Average","Good","Excellent")</f>
        <v>Good</v>
      </c>
      <c r="P2325">
        <f ca="1">YEAR(TODAY())-Homes[[#This Row],[yr_built]]</f>
        <v>37</v>
      </c>
      <c r="Q2325">
        <v>0</v>
      </c>
      <c r="R2325">
        <f ca="1">IF(Homes[[#This Row],[yr_renovated]]&gt;0, YEAR(TODAY())-Homes[[#This Row],[yr_renovated]], YEAR(TODAY())-Homes[[#This Row],[yr_built]])</f>
        <v>37</v>
      </c>
      <c r="S2325">
        <v>1</v>
      </c>
      <c r="T2325" s="2">
        <v>41775</v>
      </c>
      <c r="U2325" s="3">
        <v>2.5</v>
      </c>
      <c r="V2325" s="4">
        <f>IFERROR(Homes[[#This Row],[sqft_above]]+Homes[[#This Row],[sqft_basement]]," ")</f>
        <v>2670</v>
      </c>
      <c r="W2325" s="4">
        <v>13218</v>
      </c>
      <c r="X2325">
        <v>0</v>
      </c>
      <c r="Y2325">
        <v>0</v>
      </c>
      <c r="Z2325">
        <v>4</v>
      </c>
      <c r="AA2325" s="4">
        <v>2670</v>
      </c>
      <c r="AB2325" s="4">
        <v>0</v>
      </c>
      <c r="AC2325">
        <v>1988</v>
      </c>
      <c r="AD2325" t="s">
        <v>2449</v>
      </c>
      <c r="AE2325" t="s">
        <v>1392</v>
      </c>
      <c r="AF2325" t="s">
        <v>85</v>
      </c>
    </row>
    <row r="2326" spans="1:32">
      <c r="A2326" t="str">
        <f>PROPER(TRIM(Homes[[#This Row],[street]]))</f>
        <v>13807 129Th Pl Ne</v>
      </c>
      <c r="B2326" t="str">
        <f>PROPER(TRIM(Homes[[#This Row],[city]]))</f>
        <v>Kirkland</v>
      </c>
      <c r="C2326" t="str">
        <f>_xlfn.TEXTBEFORE(Homes[[#This Row],[statezip]]," ")</f>
        <v>WA</v>
      </c>
      <c r="D2326" s="6" t="str">
        <f>_xlfn.TEXTAFTER(Homes[[#This Row],[statezip]]," ")</f>
        <v>98034</v>
      </c>
      <c r="E2326" s="1">
        <v>425000</v>
      </c>
      <c r="F2326">
        <v>3</v>
      </c>
      <c r="G2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26" s="3" t="str">
        <f>Homes[[#This Row],[bedrooms]] &amp; " bd | " &amp; TEXT(Homes[[#This Row],[bathrooms]],"0.##") &amp; " ba"</f>
        <v>3 bd | 2.25 ba</v>
      </c>
      <c r="I2326" s="4">
        <v>1820</v>
      </c>
      <c r="J2326" s="1">
        <f>IFERROR(Homes[[#This Row],[price]]/Homes[[#This Row],[sqft_living]]," ")</f>
        <v>233.5164835164835</v>
      </c>
      <c r="K2326" s="4">
        <f>IFERROR(Homes[[#This Row],[sqft_lot]]/43560," ")</f>
        <v>0.1849862258953168</v>
      </c>
      <c r="L2326" t="str">
        <f>IF(Homes[[#This Row],[waterfront]]=1, "Yes","No")</f>
        <v>No</v>
      </c>
      <c r="M2326" s="4" t="str">
        <f>IF(Homes[[#This Row],[sqft_basement]]&gt;0, "Yes","No")</f>
        <v>Yes</v>
      </c>
      <c r="N2326" t="str">
        <f>CHOOSE(Homes[[#This Row],[view]]+1, "None","Fair","Good","Great","Excellent")</f>
        <v>None</v>
      </c>
      <c r="O2326" t="str">
        <f>CHOOSE(Homes[[#This Row],[condition]], "Poor","Fair","Average","Good","Excellent")</f>
        <v>Average</v>
      </c>
      <c r="P2326">
        <f ca="1">YEAR(TODAY())-Homes[[#This Row],[yr_built]]</f>
        <v>51</v>
      </c>
      <c r="Q2326">
        <v>0</v>
      </c>
      <c r="R2326">
        <f ca="1">IF(Homes[[#This Row],[yr_renovated]]&gt;0, YEAR(TODAY())-Homes[[#This Row],[yr_renovated]], YEAR(TODAY())-Homes[[#This Row],[yr_built]])</f>
        <v>51</v>
      </c>
      <c r="S2326">
        <v>1</v>
      </c>
      <c r="T2326" s="2">
        <v>41789</v>
      </c>
      <c r="U2326" s="3">
        <v>2.25</v>
      </c>
      <c r="V2326" s="4">
        <f>IFERROR(Homes[[#This Row],[sqft_above]]+Homes[[#This Row],[sqft_basement]]," ")</f>
        <v>1820</v>
      </c>
      <c r="W2326" s="4">
        <v>8058</v>
      </c>
      <c r="X2326">
        <v>0</v>
      </c>
      <c r="Y2326">
        <v>0</v>
      </c>
      <c r="Z2326">
        <v>3</v>
      </c>
      <c r="AA2326" s="4">
        <v>1260</v>
      </c>
      <c r="AB2326" s="4">
        <v>560</v>
      </c>
      <c r="AC2326">
        <v>1974</v>
      </c>
      <c r="AD2326" t="s">
        <v>2450</v>
      </c>
      <c r="AE2326" t="s">
        <v>46</v>
      </c>
      <c r="AF2326" t="s">
        <v>47</v>
      </c>
    </row>
    <row r="2327" spans="1:32">
      <c r="A2327" t="str">
        <f>PROPER(TRIM(Homes[[#This Row],[street]]))</f>
        <v>12629 468Th Ave Se</v>
      </c>
      <c r="B2327" t="str">
        <f>PROPER(TRIM(Homes[[#This Row],[city]]))</f>
        <v>North Bend</v>
      </c>
      <c r="C2327" t="str">
        <f>_xlfn.TEXTBEFORE(Homes[[#This Row],[statezip]]," ")</f>
        <v>WA</v>
      </c>
      <c r="D2327" s="6" t="str">
        <f>_xlfn.TEXTAFTER(Homes[[#This Row],[statezip]]," ")</f>
        <v>98045</v>
      </c>
      <c r="E2327" s="1">
        <v>425000</v>
      </c>
      <c r="F2327">
        <v>3</v>
      </c>
      <c r="G2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27" s="3" t="str">
        <f>Homes[[#This Row],[bedrooms]] &amp; " bd | " &amp; TEXT(Homes[[#This Row],[bathrooms]],"0.##") &amp; " ba"</f>
        <v>3 bd | 1.75 ba</v>
      </c>
      <c r="I2327" s="4">
        <v>1510</v>
      </c>
      <c r="J2327" s="1">
        <f>IFERROR(Homes[[#This Row],[price]]/Homes[[#This Row],[sqft_living]]," ")</f>
        <v>281.45695364238412</v>
      </c>
      <c r="K2327" s="4">
        <f>IFERROR(Homes[[#This Row],[sqft_lot]]/43560," ")</f>
        <v>1.0101010101010102</v>
      </c>
      <c r="L2327" t="str">
        <f>IF(Homes[[#This Row],[waterfront]]=1, "Yes","No")</f>
        <v>No</v>
      </c>
      <c r="M2327" s="4" t="str">
        <f>IF(Homes[[#This Row],[sqft_basement]]&gt;0, "Yes","No")</f>
        <v>Yes</v>
      </c>
      <c r="N2327" t="str">
        <f>CHOOSE(Homes[[#This Row],[view]]+1, "None","Fair","Good","Great","Excellent")</f>
        <v>None</v>
      </c>
      <c r="O2327" t="str">
        <f>CHOOSE(Homes[[#This Row],[condition]], "Poor","Fair","Average","Good","Excellent")</f>
        <v>Average</v>
      </c>
      <c r="P2327">
        <f ca="1">YEAR(TODAY())-Homes[[#This Row],[yr_built]]</f>
        <v>36</v>
      </c>
      <c r="Q2327">
        <v>0</v>
      </c>
      <c r="R2327">
        <f ca="1">IF(Homes[[#This Row],[yr_renovated]]&gt;0, YEAR(TODAY())-Homes[[#This Row],[yr_renovated]], YEAR(TODAY())-Homes[[#This Row],[yr_built]])</f>
        <v>36</v>
      </c>
      <c r="S2327">
        <v>1</v>
      </c>
      <c r="T2327" s="2">
        <v>41789</v>
      </c>
      <c r="U2327" s="3">
        <v>1.75</v>
      </c>
      <c r="V2327" s="4">
        <f>IFERROR(Homes[[#This Row],[sqft_above]]+Homes[[#This Row],[sqft_basement]]," ")</f>
        <v>1510</v>
      </c>
      <c r="W2327" s="4">
        <v>44000</v>
      </c>
      <c r="X2327">
        <v>0</v>
      </c>
      <c r="Y2327">
        <v>0</v>
      </c>
      <c r="Z2327">
        <v>3</v>
      </c>
      <c r="AA2327" s="4">
        <v>1240</v>
      </c>
      <c r="AB2327" s="4">
        <v>270</v>
      </c>
      <c r="AC2327">
        <v>1989</v>
      </c>
      <c r="AD2327" t="s">
        <v>2451</v>
      </c>
      <c r="AE2327" t="s">
        <v>624</v>
      </c>
      <c r="AF2327" t="s">
        <v>625</v>
      </c>
    </row>
    <row r="2328" spans="1:32">
      <c r="A2328" t="str">
        <f>PROPER(TRIM(Homes[[#This Row],[street]]))</f>
        <v>27514 Ne 31St Ct</v>
      </c>
      <c r="B2328" t="str">
        <f>PROPER(TRIM(Homes[[#This Row],[city]]))</f>
        <v>Redmond</v>
      </c>
      <c r="C2328" t="str">
        <f>_xlfn.TEXTBEFORE(Homes[[#This Row],[statezip]]," ")</f>
        <v>WA</v>
      </c>
      <c r="D2328" s="6" t="str">
        <f>_xlfn.TEXTAFTER(Homes[[#This Row],[statezip]]," ")</f>
        <v>98053</v>
      </c>
      <c r="E2328" s="1">
        <v>425000</v>
      </c>
      <c r="F2328">
        <v>3</v>
      </c>
      <c r="G2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28" s="3" t="str">
        <f>Homes[[#This Row],[bedrooms]] &amp; " bd | " &amp; TEXT(Homes[[#This Row],[bathrooms]],"0.##") &amp; " ba"</f>
        <v>3 bd | 2.25 ba</v>
      </c>
      <c r="I2328" s="4">
        <v>1580</v>
      </c>
      <c r="J2328" s="1">
        <f>IFERROR(Homes[[#This Row],[price]]/Homes[[#This Row],[sqft_living]]," ")</f>
        <v>268.98734177215192</v>
      </c>
      <c r="K2328" s="4">
        <f>IFERROR(Homes[[#This Row],[sqft_lot]]/43560," ")</f>
        <v>0.89965564738292014</v>
      </c>
      <c r="L2328" t="str">
        <f>IF(Homes[[#This Row],[waterfront]]=1, "Yes","No")</f>
        <v>No</v>
      </c>
      <c r="M2328" s="4" t="str">
        <f>IF(Homes[[#This Row],[sqft_basement]]&gt;0, "Yes","No")</f>
        <v>Yes</v>
      </c>
      <c r="N2328" t="str">
        <f>CHOOSE(Homes[[#This Row],[view]]+1, "None","Fair","Good","Great","Excellent")</f>
        <v>None</v>
      </c>
      <c r="O2328" t="str">
        <f>CHOOSE(Homes[[#This Row],[condition]], "Poor","Fair","Average","Good","Excellent")</f>
        <v>Average</v>
      </c>
      <c r="P2328">
        <f ca="1">YEAR(TODAY())-Homes[[#This Row],[yr_built]]</f>
        <v>33</v>
      </c>
      <c r="Q2328">
        <v>0</v>
      </c>
      <c r="R2328">
        <f ca="1">IF(Homes[[#This Row],[yr_renovated]]&gt;0, YEAR(TODAY())-Homes[[#This Row],[yr_renovated]], YEAR(TODAY())-Homes[[#This Row],[yr_built]])</f>
        <v>33</v>
      </c>
      <c r="S2328">
        <v>1</v>
      </c>
      <c r="T2328" s="2">
        <v>41813</v>
      </c>
      <c r="U2328" s="3">
        <v>2.25</v>
      </c>
      <c r="V2328" s="4">
        <f>IFERROR(Homes[[#This Row],[sqft_above]]+Homes[[#This Row],[sqft_basement]]," ")</f>
        <v>1580</v>
      </c>
      <c r="W2328" s="4">
        <v>39189</v>
      </c>
      <c r="X2328">
        <v>0</v>
      </c>
      <c r="Y2328">
        <v>0</v>
      </c>
      <c r="Z2328">
        <v>3</v>
      </c>
      <c r="AA2328" s="4">
        <v>1180</v>
      </c>
      <c r="AB2328" s="4">
        <v>400</v>
      </c>
      <c r="AC2328">
        <v>1992</v>
      </c>
      <c r="AD2328" t="s">
        <v>2452</v>
      </c>
      <c r="AE2328" t="s">
        <v>137</v>
      </c>
      <c r="AF2328" t="s">
        <v>208</v>
      </c>
    </row>
    <row r="2329" spans="1:32">
      <c r="A2329" t="str">
        <f>PROPER(TRIM(Homes[[#This Row],[street]]))</f>
        <v>14011 Ne 71St Pl</v>
      </c>
      <c r="B2329" t="str">
        <f>PROPER(TRIM(Homes[[#This Row],[city]]))</f>
        <v>Redmond</v>
      </c>
      <c r="C2329" t="str">
        <f>_xlfn.TEXTBEFORE(Homes[[#This Row],[statezip]]," ")</f>
        <v>WA</v>
      </c>
      <c r="D2329" s="6" t="str">
        <f>_xlfn.TEXTAFTER(Homes[[#This Row],[statezip]]," ")</f>
        <v>98052</v>
      </c>
      <c r="E2329" s="1">
        <v>425000</v>
      </c>
      <c r="F2329">
        <v>3</v>
      </c>
      <c r="G2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29" s="3" t="str">
        <f>Homes[[#This Row],[bedrooms]] &amp; " bd | " &amp; TEXT(Homes[[#This Row],[bathrooms]],"0.##") &amp; " ba"</f>
        <v>3 bd | 1.5 ba</v>
      </c>
      <c r="I2329" s="4">
        <v>1300</v>
      </c>
      <c r="J2329" s="1">
        <f>IFERROR(Homes[[#This Row],[price]]/Homes[[#This Row],[sqft_living]]," ")</f>
        <v>326.92307692307691</v>
      </c>
      <c r="K2329" s="4">
        <f>IFERROR(Homes[[#This Row],[sqft_lot]]/43560," ")</f>
        <v>0.43992194674012858</v>
      </c>
      <c r="L2329" t="str">
        <f>IF(Homes[[#This Row],[waterfront]]=1, "Yes","No")</f>
        <v>No</v>
      </c>
      <c r="M2329" s="4" t="str">
        <f>IF(Homes[[#This Row],[sqft_basement]]&gt;0, "Yes","No")</f>
        <v>No</v>
      </c>
      <c r="N2329" t="str">
        <f>CHOOSE(Homes[[#This Row],[view]]+1, "None","Fair","Good","Great","Excellent")</f>
        <v>None</v>
      </c>
      <c r="O2329" t="str">
        <f>CHOOSE(Homes[[#This Row],[condition]], "Poor","Fair","Average","Good","Excellent")</f>
        <v>Average</v>
      </c>
      <c r="P2329">
        <f ca="1">YEAR(TODAY())-Homes[[#This Row],[yr_built]]</f>
        <v>61</v>
      </c>
      <c r="Q2329">
        <v>2000</v>
      </c>
      <c r="R2329">
        <f ca="1">IF(Homes[[#This Row],[yr_renovated]]&gt;0, YEAR(TODAY())-Homes[[#This Row],[yr_renovated]], YEAR(TODAY())-Homes[[#This Row],[yr_built]])</f>
        <v>25</v>
      </c>
      <c r="S2329">
        <v>1</v>
      </c>
      <c r="T2329" s="2">
        <v>41821</v>
      </c>
      <c r="U2329" s="3">
        <v>1.5</v>
      </c>
      <c r="V2329" s="4">
        <f>IFERROR(Homes[[#This Row],[sqft_above]]+Homes[[#This Row],[sqft_basement]]," ")</f>
        <v>1300</v>
      </c>
      <c r="W2329" s="4">
        <v>19163</v>
      </c>
      <c r="X2329">
        <v>0</v>
      </c>
      <c r="Y2329">
        <v>0</v>
      </c>
      <c r="Z2329">
        <v>3</v>
      </c>
      <c r="AA2329" s="4">
        <v>1300</v>
      </c>
      <c r="AB2329" s="4">
        <v>0</v>
      </c>
      <c r="AC2329">
        <v>1964</v>
      </c>
      <c r="AD2329" t="s">
        <v>2453</v>
      </c>
      <c r="AE2329" t="s">
        <v>137</v>
      </c>
      <c r="AF2329" t="s">
        <v>138</v>
      </c>
    </row>
    <row r="2330" spans="1:32">
      <c r="A2330" t="str">
        <f>PROPER(TRIM(Homes[[#This Row],[street]]))</f>
        <v>824 Chelan Pl Ne</v>
      </c>
      <c r="B2330" t="str">
        <f>PROPER(TRIM(Homes[[#This Row],[city]]))</f>
        <v>Renton</v>
      </c>
      <c r="C2330" t="str">
        <f>_xlfn.TEXTBEFORE(Homes[[#This Row],[statezip]]," ")</f>
        <v>WA</v>
      </c>
      <c r="D2330" s="6" t="str">
        <f>_xlfn.TEXTAFTER(Homes[[#This Row],[statezip]]," ")</f>
        <v>98059</v>
      </c>
      <c r="E2330" s="1">
        <v>425000</v>
      </c>
      <c r="F2330">
        <v>3</v>
      </c>
      <c r="G2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0" s="3" t="str">
        <f>Homes[[#This Row],[bedrooms]] &amp; " bd | " &amp; TEXT(Homes[[#This Row],[bathrooms]],"0.##") &amp; " ba"</f>
        <v>3 bd | 2.5 ba</v>
      </c>
      <c r="I2330" s="4">
        <v>2540</v>
      </c>
      <c r="J2330" s="1">
        <f>IFERROR(Homes[[#This Row],[price]]/Homes[[#This Row],[sqft_living]]," ")</f>
        <v>167.3228346456693</v>
      </c>
      <c r="K2330" s="4">
        <f>IFERROR(Homes[[#This Row],[sqft_lot]]/43560," ")</f>
        <v>0.12883379247015611</v>
      </c>
      <c r="L2330" t="str">
        <f>IF(Homes[[#This Row],[waterfront]]=1, "Yes","No")</f>
        <v>No</v>
      </c>
      <c r="M2330" s="4" t="str">
        <f>IF(Homes[[#This Row],[sqft_basement]]&gt;0, "Yes","No")</f>
        <v>No</v>
      </c>
      <c r="N2330" t="str">
        <f>CHOOSE(Homes[[#This Row],[view]]+1, "None","Fair","Good","Great","Excellent")</f>
        <v>None</v>
      </c>
      <c r="O2330" t="str">
        <f>CHOOSE(Homes[[#This Row],[condition]], "Poor","Fair","Average","Good","Excellent")</f>
        <v>Average</v>
      </c>
      <c r="P2330">
        <f ca="1">YEAR(TODAY())-Homes[[#This Row],[yr_built]]</f>
        <v>26</v>
      </c>
      <c r="Q2330">
        <v>0</v>
      </c>
      <c r="R2330">
        <f ca="1">IF(Homes[[#This Row],[yr_renovated]]&gt;0, YEAR(TODAY())-Homes[[#This Row],[yr_renovated]], YEAR(TODAY())-Homes[[#This Row],[yr_built]])</f>
        <v>26</v>
      </c>
      <c r="S2330">
        <v>2</v>
      </c>
      <c r="T2330" s="2">
        <v>41810</v>
      </c>
      <c r="U2330" s="3">
        <v>2.5</v>
      </c>
      <c r="V2330" s="4">
        <f>IFERROR(Homes[[#This Row],[sqft_above]]+Homes[[#This Row],[sqft_basement]]," ")</f>
        <v>2540</v>
      </c>
      <c r="W2330" s="4">
        <v>5612</v>
      </c>
      <c r="X2330">
        <v>0</v>
      </c>
      <c r="Y2330">
        <v>0</v>
      </c>
      <c r="Z2330">
        <v>3</v>
      </c>
      <c r="AA2330" s="4">
        <v>2540</v>
      </c>
      <c r="AB2330" s="4">
        <v>0</v>
      </c>
      <c r="AC2330">
        <v>1999</v>
      </c>
      <c r="AD2330" t="s">
        <v>2454</v>
      </c>
      <c r="AE2330" t="s">
        <v>319</v>
      </c>
      <c r="AF2330" t="s">
        <v>282</v>
      </c>
    </row>
    <row r="2331" spans="1:32">
      <c r="A2331" t="str">
        <f>PROPER(TRIM(Homes[[#This Row],[street]]))</f>
        <v>6311-6399 28Th Ave Nw</v>
      </c>
      <c r="B2331" t="str">
        <f>PROPER(TRIM(Homes[[#This Row],[city]]))</f>
        <v>Seattle</v>
      </c>
      <c r="C2331" t="str">
        <f>_xlfn.TEXTBEFORE(Homes[[#This Row],[statezip]]," ")</f>
        <v>WA</v>
      </c>
      <c r="D2331" s="6" t="str">
        <f>_xlfn.TEXTAFTER(Homes[[#This Row],[statezip]]," ")</f>
        <v>98107</v>
      </c>
      <c r="E2331" s="1">
        <v>425000</v>
      </c>
      <c r="F2331">
        <v>2</v>
      </c>
      <c r="G2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31" s="3" t="str">
        <f>Homes[[#This Row],[bedrooms]] &amp; " bd | " &amp; TEXT(Homes[[#This Row],[bathrooms]],"0.##") &amp; " ba"</f>
        <v>2 bd | 1. ba</v>
      </c>
      <c r="I2331" s="4">
        <v>910</v>
      </c>
      <c r="J2331" s="1">
        <f>IFERROR(Homes[[#This Row],[price]]/Homes[[#This Row],[sqft_living]]," ")</f>
        <v>467.03296703296701</v>
      </c>
      <c r="K2331" s="4">
        <f>IFERROR(Homes[[#This Row],[sqft_lot]]/43560," ")</f>
        <v>0.10640495867768596</v>
      </c>
      <c r="L2331" t="str">
        <f>IF(Homes[[#This Row],[waterfront]]=1, "Yes","No")</f>
        <v>No</v>
      </c>
      <c r="M2331" s="4" t="str">
        <f>IF(Homes[[#This Row],[sqft_basement]]&gt;0, "Yes","No")</f>
        <v>No</v>
      </c>
      <c r="N2331" t="str">
        <f>CHOOSE(Homes[[#This Row],[view]]+1, "None","Fair","Good","Great","Excellent")</f>
        <v>None</v>
      </c>
      <c r="O2331" t="str">
        <f>CHOOSE(Homes[[#This Row],[condition]], "Poor","Fair","Average","Good","Excellent")</f>
        <v>Good</v>
      </c>
      <c r="P2331">
        <f ca="1">YEAR(TODAY())-Homes[[#This Row],[yr_built]]</f>
        <v>120</v>
      </c>
      <c r="Q2331">
        <v>0</v>
      </c>
      <c r="R2331">
        <f ca="1">IF(Homes[[#This Row],[yr_renovated]]&gt;0, YEAR(TODAY())-Homes[[#This Row],[yr_renovated]], YEAR(TODAY())-Homes[[#This Row],[yr_built]])</f>
        <v>120</v>
      </c>
      <c r="S2331">
        <v>1</v>
      </c>
      <c r="T2331" s="2">
        <v>41799</v>
      </c>
      <c r="U2331" s="3">
        <v>1</v>
      </c>
      <c r="V2331" s="4">
        <f>IFERROR(Homes[[#This Row],[sqft_above]]+Homes[[#This Row],[sqft_basement]]," ")</f>
        <v>910</v>
      </c>
      <c r="W2331" s="4">
        <v>4635</v>
      </c>
      <c r="X2331">
        <v>0</v>
      </c>
      <c r="Y2331">
        <v>0</v>
      </c>
      <c r="Z2331">
        <v>4</v>
      </c>
      <c r="AA2331" s="4">
        <v>910</v>
      </c>
      <c r="AB2331" s="4">
        <v>0</v>
      </c>
      <c r="AC2331">
        <v>1905</v>
      </c>
      <c r="AD2331" t="s">
        <v>2455</v>
      </c>
      <c r="AE2331" t="s">
        <v>49</v>
      </c>
      <c r="AF2331" t="s">
        <v>62</v>
      </c>
    </row>
    <row r="2332" spans="1:32">
      <c r="A2332" t="str">
        <f>PROPER(TRIM(Homes[[#This Row],[street]]))</f>
        <v>2017 Nw 59Th St</v>
      </c>
      <c r="B2332" t="str">
        <f>PROPER(TRIM(Homes[[#This Row],[city]]))</f>
        <v>Seattle</v>
      </c>
      <c r="C2332" t="str">
        <f>_xlfn.TEXTBEFORE(Homes[[#This Row],[statezip]]," ")</f>
        <v>WA</v>
      </c>
      <c r="D2332" s="6" t="str">
        <f>_xlfn.TEXTAFTER(Homes[[#This Row],[statezip]]," ")</f>
        <v>98107</v>
      </c>
      <c r="E2332" s="1">
        <v>425000</v>
      </c>
      <c r="F2332">
        <v>2</v>
      </c>
      <c r="G2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2" s="3" t="str">
        <f>Homes[[#This Row],[bedrooms]] &amp; " bd | " &amp; TEXT(Homes[[#This Row],[bathrooms]],"0.##") &amp; " ba"</f>
        <v>2 bd | 2.5 ba</v>
      </c>
      <c r="I2332" s="4">
        <v>1140</v>
      </c>
      <c r="J2332" s="1">
        <f>IFERROR(Homes[[#This Row],[price]]/Homes[[#This Row],[sqft_living]]," ")</f>
        <v>372.80701754385967</v>
      </c>
      <c r="K2332" s="4">
        <f>IFERROR(Homes[[#This Row],[sqft_lot]]/43560," ")</f>
        <v>2.7134986225895316E-2</v>
      </c>
      <c r="L2332" t="str">
        <f>IF(Homes[[#This Row],[waterfront]]=1, "Yes","No")</f>
        <v>No</v>
      </c>
      <c r="M2332" s="4" t="str">
        <f>IF(Homes[[#This Row],[sqft_basement]]&gt;0, "Yes","No")</f>
        <v>No</v>
      </c>
      <c r="N2332" t="str">
        <f>CHOOSE(Homes[[#This Row],[view]]+1, "None","Fair","Good","Great","Excellent")</f>
        <v>None</v>
      </c>
      <c r="O2332" t="str">
        <f>CHOOSE(Homes[[#This Row],[condition]], "Poor","Fair","Average","Good","Excellent")</f>
        <v>Average</v>
      </c>
      <c r="P2332">
        <f ca="1">YEAR(TODAY())-Homes[[#This Row],[yr_built]]</f>
        <v>18</v>
      </c>
      <c r="Q2332">
        <v>0</v>
      </c>
      <c r="R2332">
        <f ca="1">IF(Homes[[#This Row],[yr_renovated]]&gt;0, YEAR(TODAY())-Homes[[#This Row],[yr_renovated]], YEAR(TODAY())-Homes[[#This Row],[yr_built]])</f>
        <v>18</v>
      </c>
      <c r="S2332">
        <v>3</v>
      </c>
      <c r="T2332" s="2">
        <v>41793</v>
      </c>
      <c r="U2332" s="3">
        <v>2.5</v>
      </c>
      <c r="V2332" s="4">
        <f>IFERROR(Homes[[#This Row],[sqft_above]]+Homes[[#This Row],[sqft_basement]]," ")</f>
        <v>1140</v>
      </c>
      <c r="W2332" s="4">
        <v>1182</v>
      </c>
      <c r="X2332">
        <v>0</v>
      </c>
      <c r="Y2332">
        <v>0</v>
      </c>
      <c r="Z2332">
        <v>3</v>
      </c>
      <c r="AA2332" s="4">
        <v>1140</v>
      </c>
      <c r="AB2332" s="4">
        <v>0</v>
      </c>
      <c r="AC2332">
        <v>2007</v>
      </c>
      <c r="AD2332" t="s">
        <v>2456</v>
      </c>
      <c r="AE2332" t="s">
        <v>49</v>
      </c>
      <c r="AF2332" t="s">
        <v>62</v>
      </c>
    </row>
    <row r="2333" spans="1:32">
      <c r="A2333" t="str">
        <f>PROPER(TRIM(Homes[[#This Row],[street]]))</f>
        <v>1018 Ne 96Th St</v>
      </c>
      <c r="B2333" t="str">
        <f>PROPER(TRIM(Homes[[#This Row],[city]]))</f>
        <v>Seattle</v>
      </c>
      <c r="C2333" t="str">
        <f>_xlfn.TEXTBEFORE(Homes[[#This Row],[statezip]]," ")</f>
        <v>WA</v>
      </c>
      <c r="D2333" s="6" t="str">
        <f>_xlfn.TEXTAFTER(Homes[[#This Row],[statezip]]," ")</f>
        <v>98115</v>
      </c>
      <c r="E2333" s="1">
        <v>425000</v>
      </c>
      <c r="F2333">
        <v>3</v>
      </c>
      <c r="G2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33" s="3" t="str">
        <f>Homes[[#This Row],[bedrooms]] &amp; " bd | " &amp; TEXT(Homes[[#This Row],[bathrooms]],"0.##") &amp; " ba"</f>
        <v>3 bd | 1.5 ba</v>
      </c>
      <c r="I2333" s="4">
        <v>1400</v>
      </c>
      <c r="J2333" s="1">
        <f>IFERROR(Homes[[#This Row],[price]]/Homes[[#This Row],[sqft_living]]," ")</f>
        <v>303.57142857142856</v>
      </c>
      <c r="K2333" s="4">
        <f>IFERROR(Homes[[#This Row],[sqft_lot]]/43560," ")</f>
        <v>2.3461891643709827E-2</v>
      </c>
      <c r="L2333" t="str">
        <f>IF(Homes[[#This Row],[waterfront]]=1, "Yes","No")</f>
        <v>No</v>
      </c>
      <c r="M2333" s="4" t="str">
        <f>IF(Homes[[#This Row],[sqft_basement]]&gt;0, "Yes","No")</f>
        <v>No</v>
      </c>
      <c r="N2333" t="str">
        <f>CHOOSE(Homes[[#This Row],[view]]+1, "None","Fair","Good","Great","Excellent")</f>
        <v>None</v>
      </c>
      <c r="O2333" t="str">
        <f>CHOOSE(Homes[[#This Row],[condition]], "Poor","Fair","Average","Good","Excellent")</f>
        <v>Average</v>
      </c>
      <c r="P2333">
        <f ca="1">YEAR(TODAY())-Homes[[#This Row],[yr_built]]</f>
        <v>18</v>
      </c>
      <c r="Q2333">
        <v>0</v>
      </c>
      <c r="R2333">
        <f ca="1">IF(Homes[[#This Row],[yr_renovated]]&gt;0, YEAR(TODAY())-Homes[[#This Row],[yr_renovated]], YEAR(TODAY())-Homes[[#This Row],[yr_built]])</f>
        <v>18</v>
      </c>
      <c r="S2333">
        <v>3</v>
      </c>
      <c r="T2333" s="2">
        <v>41823</v>
      </c>
      <c r="U2333" s="3">
        <v>1.5</v>
      </c>
      <c r="V2333" s="4">
        <f>IFERROR(Homes[[#This Row],[sqft_above]]+Homes[[#This Row],[sqft_basement]]," ")</f>
        <v>1400</v>
      </c>
      <c r="W2333" s="4">
        <v>1022</v>
      </c>
      <c r="X2333">
        <v>0</v>
      </c>
      <c r="Y2333">
        <v>0</v>
      </c>
      <c r="Z2333">
        <v>3</v>
      </c>
      <c r="AA2333" s="4">
        <v>1400</v>
      </c>
      <c r="AB2333" s="4">
        <v>0</v>
      </c>
      <c r="AC2333">
        <v>2007</v>
      </c>
      <c r="AD2333" t="s">
        <v>2457</v>
      </c>
      <c r="AE2333" t="s">
        <v>49</v>
      </c>
      <c r="AF2333" t="s">
        <v>154</v>
      </c>
    </row>
    <row r="2334" spans="1:32">
      <c r="A2334" t="str">
        <f>PROPER(TRIM(Homes[[#This Row],[street]]))</f>
        <v>3856 38Th Ave S</v>
      </c>
      <c r="B2334" t="str">
        <f>PROPER(TRIM(Homes[[#This Row],[city]]))</f>
        <v>Seattle</v>
      </c>
      <c r="C2334" t="str">
        <f>_xlfn.TEXTBEFORE(Homes[[#This Row],[statezip]]," ")</f>
        <v>WA</v>
      </c>
      <c r="D2334" s="6" t="str">
        <f>_xlfn.TEXTAFTER(Homes[[#This Row],[statezip]]," ")</f>
        <v>98118</v>
      </c>
      <c r="E2334" s="1">
        <v>425000</v>
      </c>
      <c r="F2334">
        <v>4</v>
      </c>
      <c r="G2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34" s="3" t="str">
        <f>Homes[[#This Row],[bedrooms]] &amp; " bd | " &amp; TEXT(Homes[[#This Row],[bathrooms]],"0.##") &amp; " ba"</f>
        <v>4 bd | 1.5 ba</v>
      </c>
      <c r="I2334" s="4">
        <v>1600</v>
      </c>
      <c r="J2334" s="1">
        <f>IFERROR(Homes[[#This Row],[price]]/Homes[[#This Row],[sqft_living]]," ")</f>
        <v>265.625</v>
      </c>
      <c r="K2334" s="4">
        <f>IFERROR(Homes[[#This Row],[sqft_lot]]/43560," ")</f>
        <v>0.14187327823691459</v>
      </c>
      <c r="L2334" t="str">
        <f>IF(Homes[[#This Row],[waterfront]]=1, "Yes","No")</f>
        <v>No</v>
      </c>
      <c r="M2334" s="4" t="str">
        <f>IF(Homes[[#This Row],[sqft_basement]]&gt;0, "Yes","No")</f>
        <v>No</v>
      </c>
      <c r="N2334" t="str">
        <f>CHOOSE(Homes[[#This Row],[view]]+1, "None","Fair","Good","Great","Excellent")</f>
        <v>None</v>
      </c>
      <c r="O2334" t="str">
        <f>CHOOSE(Homes[[#This Row],[condition]], "Poor","Fair","Average","Good","Excellent")</f>
        <v>Average</v>
      </c>
      <c r="P2334">
        <f ca="1">YEAR(TODAY())-Homes[[#This Row],[yr_built]]</f>
        <v>79</v>
      </c>
      <c r="Q2334">
        <v>0</v>
      </c>
      <c r="R2334">
        <f ca="1">IF(Homes[[#This Row],[yr_renovated]]&gt;0, YEAR(TODAY())-Homes[[#This Row],[yr_renovated]], YEAR(TODAY())-Homes[[#This Row],[yr_built]])</f>
        <v>79</v>
      </c>
      <c r="S2334">
        <v>1.5</v>
      </c>
      <c r="T2334" s="2">
        <v>41814</v>
      </c>
      <c r="U2334" s="3">
        <v>1.5</v>
      </c>
      <c r="V2334" s="4">
        <f>IFERROR(Homes[[#This Row],[sqft_above]]+Homes[[#This Row],[sqft_basement]]," ")</f>
        <v>1600</v>
      </c>
      <c r="W2334" s="4">
        <v>6180</v>
      </c>
      <c r="X2334">
        <v>0</v>
      </c>
      <c r="Y2334">
        <v>0</v>
      </c>
      <c r="Z2334">
        <v>3</v>
      </c>
      <c r="AA2334" s="4">
        <v>1600</v>
      </c>
      <c r="AB2334" s="4">
        <v>0</v>
      </c>
      <c r="AC2334">
        <v>1946</v>
      </c>
      <c r="AD2334" t="s">
        <v>2458</v>
      </c>
      <c r="AE2334" t="s">
        <v>49</v>
      </c>
      <c r="AF2334" t="s">
        <v>229</v>
      </c>
    </row>
    <row r="2335" spans="1:32">
      <c r="A2335" t="str">
        <f>PROPER(TRIM(Homes[[#This Row],[street]]))</f>
        <v>10134 Holman Rd Nw</v>
      </c>
      <c r="B2335" t="str">
        <f>PROPER(TRIM(Homes[[#This Row],[city]]))</f>
        <v>Seattle</v>
      </c>
      <c r="C2335" t="str">
        <f>_xlfn.TEXTBEFORE(Homes[[#This Row],[statezip]]," ")</f>
        <v>WA</v>
      </c>
      <c r="D2335" s="6" t="str">
        <f>_xlfn.TEXTAFTER(Homes[[#This Row],[statezip]]," ")</f>
        <v>98177</v>
      </c>
      <c r="E2335" s="1">
        <v>425000</v>
      </c>
      <c r="F2335">
        <v>3</v>
      </c>
      <c r="G2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5" s="3" t="str">
        <f>Homes[[#This Row],[bedrooms]] &amp; " bd | " &amp; TEXT(Homes[[#This Row],[bathrooms]],"0.##") &amp; " ba"</f>
        <v>3 bd | 2.5 ba</v>
      </c>
      <c r="I2335" s="4">
        <v>2320</v>
      </c>
      <c r="J2335" s="1">
        <f>IFERROR(Homes[[#This Row],[price]]/Homes[[#This Row],[sqft_living]]," ")</f>
        <v>183.18965517241378</v>
      </c>
      <c r="K2335" s="4">
        <f>IFERROR(Homes[[#This Row],[sqft_lot]]/43560," ")</f>
        <v>5.2043158861340678E-2</v>
      </c>
      <c r="L2335" t="str">
        <f>IF(Homes[[#This Row],[waterfront]]=1, "Yes","No")</f>
        <v>No</v>
      </c>
      <c r="M2335" s="4" t="str">
        <f>IF(Homes[[#This Row],[sqft_basement]]&gt;0, "Yes","No")</f>
        <v>No</v>
      </c>
      <c r="N2335" t="str">
        <f>CHOOSE(Homes[[#This Row],[view]]+1, "None","Fair","Good","Great","Excellent")</f>
        <v>None</v>
      </c>
      <c r="O2335" t="str">
        <f>CHOOSE(Homes[[#This Row],[condition]], "Poor","Fair","Average","Good","Excellent")</f>
        <v>Average</v>
      </c>
      <c r="P2335">
        <f ca="1">YEAR(TODAY())-Homes[[#This Row],[yr_built]]</f>
        <v>16</v>
      </c>
      <c r="Q2335">
        <v>0</v>
      </c>
      <c r="R2335">
        <f ca="1">IF(Homes[[#This Row],[yr_renovated]]&gt;0, YEAR(TODAY())-Homes[[#This Row],[yr_renovated]], YEAR(TODAY())-Homes[[#This Row],[yr_built]])</f>
        <v>16</v>
      </c>
      <c r="S2335">
        <v>3</v>
      </c>
      <c r="T2335" s="2">
        <v>41815</v>
      </c>
      <c r="U2335" s="3">
        <v>2.5</v>
      </c>
      <c r="V2335" s="4">
        <f>IFERROR(Homes[[#This Row],[sqft_above]]+Homes[[#This Row],[sqft_basement]]," ")</f>
        <v>2320</v>
      </c>
      <c r="W2335" s="4">
        <v>2267</v>
      </c>
      <c r="X2335">
        <v>0</v>
      </c>
      <c r="Y2335">
        <v>0</v>
      </c>
      <c r="Z2335">
        <v>3</v>
      </c>
      <c r="AA2335" s="4">
        <v>2320</v>
      </c>
      <c r="AB2335" s="4">
        <v>0</v>
      </c>
      <c r="AC2335">
        <v>2009</v>
      </c>
      <c r="AD2335" t="s">
        <v>2459</v>
      </c>
      <c r="AE2335" t="s">
        <v>49</v>
      </c>
      <c r="AF2335" t="s">
        <v>50</v>
      </c>
    </row>
    <row r="2336" spans="1:32">
      <c r="A2336" t="str">
        <f>PROPER(TRIM(Homes[[#This Row],[street]]))</f>
        <v>2603 36Th Ave W</v>
      </c>
      <c r="B2336" t="str">
        <f>PROPER(TRIM(Homes[[#This Row],[city]]))</f>
        <v>Seattle</v>
      </c>
      <c r="C2336" t="str">
        <f>_xlfn.TEXTBEFORE(Homes[[#This Row],[statezip]]," ")</f>
        <v>WA</v>
      </c>
      <c r="D2336" s="6" t="str">
        <f>_xlfn.TEXTAFTER(Homes[[#This Row],[statezip]]," ")</f>
        <v>98199</v>
      </c>
      <c r="E2336" s="1">
        <v>425000</v>
      </c>
      <c r="F2336">
        <v>2</v>
      </c>
      <c r="G2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36" s="3" t="str">
        <f>Homes[[#This Row],[bedrooms]] &amp; " bd | " &amp; TEXT(Homes[[#This Row],[bathrooms]],"0.##") &amp; " ba"</f>
        <v>2 bd | 1. ba</v>
      </c>
      <c r="I2336" s="4">
        <v>1320</v>
      </c>
      <c r="J2336" s="1">
        <f>IFERROR(Homes[[#This Row],[price]]/Homes[[#This Row],[sqft_living]]," ")</f>
        <v>321.969696969697</v>
      </c>
      <c r="K2336" s="4">
        <f>IFERROR(Homes[[#This Row],[sqft_lot]]/43560," ")</f>
        <v>0.2027089072543618</v>
      </c>
      <c r="L2336" t="str">
        <f>IF(Homes[[#This Row],[waterfront]]=1, "Yes","No")</f>
        <v>No</v>
      </c>
      <c r="M2336" s="4" t="str">
        <f>IF(Homes[[#This Row],[sqft_basement]]&gt;0, "Yes","No")</f>
        <v>Yes</v>
      </c>
      <c r="N2336" t="str">
        <f>CHOOSE(Homes[[#This Row],[view]]+1, "None","Fair","Good","Great","Excellent")</f>
        <v>None</v>
      </c>
      <c r="O2336" t="str">
        <f>CHOOSE(Homes[[#This Row],[condition]], "Poor","Fair","Average","Good","Excellent")</f>
        <v>Average</v>
      </c>
      <c r="P2336">
        <f ca="1">YEAR(TODAY())-Homes[[#This Row],[yr_built]]</f>
        <v>86</v>
      </c>
      <c r="Q2336">
        <v>1969</v>
      </c>
      <c r="R2336">
        <f ca="1">IF(Homes[[#This Row],[yr_renovated]]&gt;0, YEAR(TODAY())-Homes[[#This Row],[yr_renovated]], YEAR(TODAY())-Homes[[#This Row],[yr_built]])</f>
        <v>56</v>
      </c>
      <c r="S2336">
        <v>1</v>
      </c>
      <c r="T2336" s="2">
        <v>41829</v>
      </c>
      <c r="U2336" s="3">
        <v>1</v>
      </c>
      <c r="V2336" s="4">
        <f>IFERROR(Homes[[#This Row],[sqft_above]]+Homes[[#This Row],[sqft_basement]]," ")</f>
        <v>1320</v>
      </c>
      <c r="W2336" s="4">
        <v>8830</v>
      </c>
      <c r="X2336">
        <v>0</v>
      </c>
      <c r="Y2336">
        <v>0</v>
      </c>
      <c r="Z2336">
        <v>3</v>
      </c>
      <c r="AA2336" s="4">
        <v>1020</v>
      </c>
      <c r="AB2336" s="4">
        <v>300</v>
      </c>
      <c r="AC2336">
        <v>1939</v>
      </c>
      <c r="AD2336" t="s">
        <v>2460</v>
      </c>
      <c r="AE2336" t="s">
        <v>49</v>
      </c>
      <c r="AF2336" t="s">
        <v>58</v>
      </c>
    </row>
    <row r="2337" spans="1:32">
      <c r="A2337" t="str">
        <f>PROPER(TRIM(Homes[[#This Row],[street]]))</f>
        <v>942 27Th Ave</v>
      </c>
      <c r="B2337" t="str">
        <f>PROPER(TRIM(Homes[[#This Row],[city]]))</f>
        <v>Seattle</v>
      </c>
      <c r="C2337" t="str">
        <f>_xlfn.TEXTBEFORE(Homes[[#This Row],[statezip]]," ")</f>
        <v>WA</v>
      </c>
      <c r="D2337" s="6" t="str">
        <f>_xlfn.TEXTAFTER(Homes[[#This Row],[statezip]]," ")</f>
        <v>98122</v>
      </c>
      <c r="E2337" s="1">
        <v>425000</v>
      </c>
      <c r="F2337">
        <v>3</v>
      </c>
      <c r="G2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37" s="3" t="str">
        <f>Homes[[#This Row],[bedrooms]] &amp; " bd | " &amp; TEXT(Homes[[#This Row],[bathrooms]],"0.##") &amp; " ba"</f>
        <v>3 bd | 2.25 ba</v>
      </c>
      <c r="I2337" s="4">
        <v>1660</v>
      </c>
      <c r="J2337" s="1">
        <f>IFERROR(Homes[[#This Row],[price]]/Homes[[#This Row],[sqft_living]]," ")</f>
        <v>256.02409638554218</v>
      </c>
      <c r="K2337" s="4">
        <f>IFERROR(Homes[[#This Row],[sqft_lot]]/43560," ")</f>
        <v>0.13774104683195593</v>
      </c>
      <c r="L2337" t="str">
        <f>IF(Homes[[#This Row],[waterfront]]=1, "Yes","No")</f>
        <v>No</v>
      </c>
      <c r="M2337" s="4" t="str">
        <f>IF(Homes[[#This Row],[sqft_basement]]&gt;0, "Yes","No")</f>
        <v>Yes</v>
      </c>
      <c r="N2337" t="str">
        <f>CHOOSE(Homes[[#This Row],[view]]+1, "None","Fair","Good","Great","Excellent")</f>
        <v>None</v>
      </c>
      <c r="O2337" t="str">
        <f>CHOOSE(Homes[[#This Row],[condition]], "Poor","Fair","Average","Good","Excellent")</f>
        <v>Average</v>
      </c>
      <c r="P2337">
        <f ca="1">YEAR(TODAY())-Homes[[#This Row],[yr_built]]</f>
        <v>46</v>
      </c>
      <c r="Q2337">
        <v>2014</v>
      </c>
      <c r="R2337">
        <f ca="1">IF(Homes[[#This Row],[yr_renovated]]&gt;0, YEAR(TODAY())-Homes[[#This Row],[yr_renovated]], YEAR(TODAY())-Homes[[#This Row],[yr_built]])</f>
        <v>11</v>
      </c>
      <c r="S2337">
        <v>1</v>
      </c>
      <c r="T2337" s="2">
        <v>41793</v>
      </c>
      <c r="U2337" s="3">
        <v>2.25</v>
      </c>
      <c r="V2337" s="4">
        <f>IFERROR(Homes[[#This Row],[sqft_above]]+Homes[[#This Row],[sqft_basement]]," ")</f>
        <v>1660</v>
      </c>
      <c r="W2337" s="4">
        <v>6000</v>
      </c>
      <c r="X2337">
        <v>0</v>
      </c>
      <c r="Y2337">
        <v>0</v>
      </c>
      <c r="Z2337">
        <v>3</v>
      </c>
      <c r="AA2337" s="4">
        <v>1110</v>
      </c>
      <c r="AB2337" s="4">
        <v>550</v>
      </c>
      <c r="AC2337">
        <v>1979</v>
      </c>
      <c r="AD2337" t="s">
        <v>2461</v>
      </c>
      <c r="AE2337" t="s">
        <v>49</v>
      </c>
      <c r="AF2337" t="s">
        <v>302</v>
      </c>
    </row>
    <row r="2338" spans="1:32">
      <c r="A2338" t="str">
        <f>PROPER(TRIM(Homes[[#This Row],[street]]))</f>
        <v>9416 Templeton Ave Se</v>
      </c>
      <c r="B2338" t="str">
        <f>PROPER(TRIM(Homes[[#This Row],[city]]))</f>
        <v>Snoqualmie</v>
      </c>
      <c r="C2338" t="str">
        <f>_xlfn.TEXTBEFORE(Homes[[#This Row],[statezip]]," ")</f>
        <v>WA</v>
      </c>
      <c r="D2338" s="6" t="str">
        <f>_xlfn.TEXTAFTER(Homes[[#This Row],[statezip]]," ")</f>
        <v>98065</v>
      </c>
      <c r="E2338" s="1">
        <v>425000</v>
      </c>
      <c r="F2338">
        <v>3</v>
      </c>
      <c r="G2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38" s="3" t="str">
        <f>Homes[[#This Row],[bedrooms]] &amp; " bd | " &amp; TEXT(Homes[[#This Row],[bathrooms]],"0.##") &amp; " ba"</f>
        <v>3 bd | 2.5 ba</v>
      </c>
      <c r="I2338" s="4">
        <v>1950</v>
      </c>
      <c r="J2338" s="1">
        <f>IFERROR(Homes[[#This Row],[price]]/Homes[[#This Row],[sqft_living]]," ")</f>
        <v>217.94871794871796</v>
      </c>
      <c r="K2338" s="4">
        <f>IFERROR(Homes[[#This Row],[sqft_lot]]/43560," ")</f>
        <v>0.13060146923783286</v>
      </c>
      <c r="L2338" t="str">
        <f>IF(Homes[[#This Row],[waterfront]]=1, "Yes","No")</f>
        <v>No</v>
      </c>
      <c r="M2338" s="4" t="str">
        <f>IF(Homes[[#This Row],[sqft_basement]]&gt;0, "Yes","No")</f>
        <v>No</v>
      </c>
      <c r="N2338" t="str">
        <f>CHOOSE(Homes[[#This Row],[view]]+1, "None","Fair","Good","Great","Excellent")</f>
        <v>None</v>
      </c>
      <c r="O2338" t="str">
        <f>CHOOSE(Homes[[#This Row],[condition]], "Poor","Fair","Average","Good","Excellent")</f>
        <v>Average</v>
      </c>
      <c r="P2338">
        <f ca="1">YEAR(TODAY())-Homes[[#This Row],[yr_built]]</f>
        <v>16</v>
      </c>
      <c r="Q2338">
        <v>0</v>
      </c>
      <c r="R2338">
        <f ca="1">IF(Homes[[#This Row],[yr_renovated]]&gt;0, YEAR(TODAY())-Homes[[#This Row],[yr_renovated]], YEAR(TODAY())-Homes[[#This Row],[yr_built]])</f>
        <v>16</v>
      </c>
      <c r="S2338">
        <v>2</v>
      </c>
      <c r="T2338" s="2">
        <v>41821</v>
      </c>
      <c r="U2338" s="3">
        <v>2.5</v>
      </c>
      <c r="V2338" s="4">
        <f>IFERROR(Homes[[#This Row],[sqft_above]]+Homes[[#This Row],[sqft_basement]]," ")</f>
        <v>1950</v>
      </c>
      <c r="W2338" s="4">
        <v>5689</v>
      </c>
      <c r="X2338">
        <v>0</v>
      </c>
      <c r="Y2338">
        <v>0</v>
      </c>
      <c r="Z2338">
        <v>3</v>
      </c>
      <c r="AA2338" s="4">
        <v>1950</v>
      </c>
      <c r="AB2338" s="4">
        <v>0</v>
      </c>
      <c r="AC2338">
        <v>2009</v>
      </c>
      <c r="AD2338" t="s">
        <v>2462</v>
      </c>
      <c r="AE2338" t="s">
        <v>313</v>
      </c>
      <c r="AF2338" t="s">
        <v>314</v>
      </c>
    </row>
    <row r="2339" spans="1:32">
      <c r="A2339" t="str">
        <f>PROPER(TRIM(Homes[[#This Row],[street]]))</f>
        <v>16544 189Th Ave Ne</v>
      </c>
      <c r="B2339" t="str">
        <f>PROPER(TRIM(Homes[[#This Row],[city]]))</f>
        <v>Woodinville</v>
      </c>
      <c r="C2339" t="str">
        <f>_xlfn.TEXTBEFORE(Homes[[#This Row],[statezip]]," ")</f>
        <v>WA</v>
      </c>
      <c r="D2339" s="6" t="str">
        <f>_xlfn.TEXTAFTER(Homes[[#This Row],[statezip]]," ")</f>
        <v>98072</v>
      </c>
      <c r="E2339" s="1">
        <v>425000</v>
      </c>
      <c r="F2339">
        <v>3</v>
      </c>
      <c r="G2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39" s="3" t="str">
        <f>Homes[[#This Row],[bedrooms]] &amp; " bd | " &amp; TEXT(Homes[[#This Row],[bathrooms]],"0.##") &amp; " ba"</f>
        <v>3 bd | 2.25 ba</v>
      </c>
      <c r="I2339" s="4">
        <v>1790</v>
      </c>
      <c r="J2339" s="1">
        <f>IFERROR(Homes[[#This Row],[price]]/Homes[[#This Row],[sqft_living]]," ")</f>
        <v>237.43016759776538</v>
      </c>
      <c r="K2339" s="4">
        <f>IFERROR(Homes[[#This Row],[sqft_lot]]/43560," ")</f>
        <v>0.234366391184573</v>
      </c>
      <c r="L2339" t="str">
        <f>IF(Homes[[#This Row],[waterfront]]=1, "Yes","No")</f>
        <v>No</v>
      </c>
      <c r="M2339" s="4" t="str">
        <f>IF(Homes[[#This Row],[sqft_basement]]&gt;0, "Yes","No")</f>
        <v>Yes</v>
      </c>
      <c r="N2339" t="str">
        <f>CHOOSE(Homes[[#This Row],[view]]+1, "None","Fair","Good","Great","Excellent")</f>
        <v>None</v>
      </c>
      <c r="O2339" t="str">
        <f>CHOOSE(Homes[[#This Row],[condition]], "Poor","Fair","Average","Good","Excellent")</f>
        <v>Average</v>
      </c>
      <c r="P2339">
        <f ca="1">YEAR(TODAY())-Homes[[#This Row],[yr_built]]</f>
        <v>58</v>
      </c>
      <c r="Q2339">
        <v>2011</v>
      </c>
      <c r="R2339">
        <f ca="1">IF(Homes[[#This Row],[yr_renovated]]&gt;0, YEAR(TODAY())-Homes[[#This Row],[yr_renovated]], YEAR(TODAY())-Homes[[#This Row],[yr_built]])</f>
        <v>14</v>
      </c>
      <c r="S2339">
        <v>1</v>
      </c>
      <c r="T2339" s="2">
        <v>41810</v>
      </c>
      <c r="U2339" s="3">
        <v>2.25</v>
      </c>
      <c r="V2339" s="4">
        <f>IFERROR(Homes[[#This Row],[sqft_above]]+Homes[[#This Row],[sqft_basement]]," ")</f>
        <v>1790</v>
      </c>
      <c r="W2339" s="4">
        <v>10209</v>
      </c>
      <c r="X2339">
        <v>0</v>
      </c>
      <c r="Y2339">
        <v>0</v>
      </c>
      <c r="Z2339">
        <v>3</v>
      </c>
      <c r="AA2339" s="4">
        <v>1290</v>
      </c>
      <c r="AB2339" s="4">
        <v>500</v>
      </c>
      <c r="AC2339">
        <v>1967</v>
      </c>
      <c r="AD2339" t="s">
        <v>2463</v>
      </c>
      <c r="AE2339" t="s">
        <v>120</v>
      </c>
      <c r="AF2339" t="s">
        <v>275</v>
      </c>
    </row>
    <row r="2340" spans="1:32">
      <c r="A2340" t="str">
        <f>PROPER(TRIM(Homes[[#This Row],[street]]))</f>
        <v>10526 Ne 139Th St</v>
      </c>
      <c r="B2340" t="str">
        <f>PROPER(TRIM(Homes[[#This Row],[city]]))</f>
        <v>Kirkland</v>
      </c>
      <c r="C2340" t="str">
        <f>_xlfn.TEXTBEFORE(Homes[[#This Row],[statezip]]," ")</f>
        <v>WA</v>
      </c>
      <c r="D2340" s="6" t="str">
        <f>_xlfn.TEXTAFTER(Homes[[#This Row],[statezip]]," ")</f>
        <v>98034</v>
      </c>
      <c r="E2340" s="1">
        <v>424000</v>
      </c>
      <c r="F2340">
        <v>3</v>
      </c>
      <c r="G2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40" s="3" t="str">
        <f>Homes[[#This Row],[bedrooms]] &amp; " bd | " &amp; TEXT(Homes[[#This Row],[bathrooms]],"0.##") &amp; " ba"</f>
        <v>3 bd | 2. ba</v>
      </c>
      <c r="I2340" s="4">
        <v>1670</v>
      </c>
      <c r="J2340" s="1">
        <f>IFERROR(Homes[[#This Row],[price]]/Homes[[#This Row],[sqft_living]]," ")</f>
        <v>253.89221556886227</v>
      </c>
      <c r="K2340" s="4">
        <f>IFERROR(Homes[[#This Row],[sqft_lot]]/43560," ")</f>
        <v>0.17676767676767677</v>
      </c>
      <c r="L2340" t="str">
        <f>IF(Homes[[#This Row],[waterfront]]=1, "Yes","No")</f>
        <v>No</v>
      </c>
      <c r="M2340" s="4" t="str">
        <f>IF(Homes[[#This Row],[sqft_basement]]&gt;0, "Yes","No")</f>
        <v>Yes</v>
      </c>
      <c r="N2340" t="str">
        <f>CHOOSE(Homes[[#This Row],[view]]+1, "None","Fair","Good","Great","Excellent")</f>
        <v>None</v>
      </c>
      <c r="O2340" t="str">
        <f>CHOOSE(Homes[[#This Row],[condition]], "Poor","Fair","Average","Good","Excellent")</f>
        <v>Average</v>
      </c>
      <c r="P2340">
        <f ca="1">YEAR(TODAY())-Homes[[#This Row],[yr_built]]</f>
        <v>53</v>
      </c>
      <c r="Q2340">
        <v>2002</v>
      </c>
      <c r="R2340">
        <f ca="1">IF(Homes[[#This Row],[yr_renovated]]&gt;0, YEAR(TODAY())-Homes[[#This Row],[yr_renovated]], YEAR(TODAY())-Homes[[#This Row],[yr_built]])</f>
        <v>23</v>
      </c>
      <c r="S2340">
        <v>1</v>
      </c>
      <c r="T2340" s="2">
        <v>41808</v>
      </c>
      <c r="U2340" s="3">
        <v>2</v>
      </c>
      <c r="V2340" s="4">
        <f>IFERROR(Homes[[#This Row],[sqft_above]]+Homes[[#This Row],[sqft_basement]]," ")</f>
        <v>1670</v>
      </c>
      <c r="W2340" s="4">
        <v>7700</v>
      </c>
      <c r="X2340">
        <v>0</v>
      </c>
      <c r="Y2340">
        <v>0</v>
      </c>
      <c r="Z2340">
        <v>3</v>
      </c>
      <c r="AA2340" s="4">
        <v>1170</v>
      </c>
      <c r="AB2340" s="4">
        <v>500</v>
      </c>
      <c r="AC2340">
        <v>1972</v>
      </c>
      <c r="AD2340" t="s">
        <v>2464</v>
      </c>
      <c r="AE2340" t="s">
        <v>46</v>
      </c>
      <c r="AF2340" t="s">
        <v>47</v>
      </c>
    </row>
    <row r="2341" spans="1:32">
      <c r="A2341" t="str">
        <f>PROPER(TRIM(Homes[[#This Row],[street]]))</f>
        <v>332 Nw 84Th St</v>
      </c>
      <c r="B2341" t="str">
        <f>PROPER(TRIM(Homes[[#This Row],[city]]))</f>
        <v>Seattle</v>
      </c>
      <c r="C2341" t="str">
        <f>_xlfn.TEXTBEFORE(Homes[[#This Row],[statezip]]," ")</f>
        <v>WA</v>
      </c>
      <c r="D2341" s="6" t="str">
        <f>_xlfn.TEXTAFTER(Homes[[#This Row],[statezip]]," ")</f>
        <v>98117</v>
      </c>
      <c r="E2341" s="1">
        <v>423050.925926</v>
      </c>
      <c r="F2341">
        <v>2</v>
      </c>
      <c r="G2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41" s="3" t="str">
        <f>Homes[[#This Row],[bedrooms]] &amp; " bd | " &amp; TEXT(Homes[[#This Row],[bathrooms]],"0.##") &amp; " ba"</f>
        <v>2 bd | 1. ba</v>
      </c>
      <c r="I2341" s="4">
        <v>890</v>
      </c>
      <c r="J2341" s="1">
        <f>IFERROR(Homes[[#This Row],[price]]/Homes[[#This Row],[sqft_living]]," ")</f>
        <v>475.33811901797753</v>
      </c>
      <c r="K2341" s="4">
        <f>IFERROR(Homes[[#This Row],[sqft_lot]]/43560," ")</f>
        <v>0.10537190082644628</v>
      </c>
      <c r="L2341" t="str">
        <f>IF(Homes[[#This Row],[waterfront]]=1, "Yes","No")</f>
        <v>No</v>
      </c>
      <c r="M2341" s="4" t="str">
        <f>IF(Homes[[#This Row],[sqft_basement]]&gt;0, "Yes","No")</f>
        <v>No</v>
      </c>
      <c r="N2341" t="str">
        <f>CHOOSE(Homes[[#This Row],[view]]+1, "None","Fair","Good","Great","Excellent")</f>
        <v>None</v>
      </c>
      <c r="O2341" t="str">
        <f>CHOOSE(Homes[[#This Row],[condition]], "Poor","Fair","Average","Good","Excellent")</f>
        <v>Average</v>
      </c>
      <c r="P2341">
        <f ca="1">YEAR(TODAY())-Homes[[#This Row],[yr_built]]</f>
        <v>102</v>
      </c>
      <c r="Q2341">
        <v>1998</v>
      </c>
      <c r="R2341">
        <f ca="1">IF(Homes[[#This Row],[yr_renovated]]&gt;0, YEAR(TODAY())-Homes[[#This Row],[yr_renovated]], YEAR(TODAY())-Homes[[#This Row],[yr_built]])</f>
        <v>27</v>
      </c>
      <c r="S2341">
        <v>1</v>
      </c>
      <c r="T2341" s="2">
        <v>41796</v>
      </c>
      <c r="U2341" s="3">
        <v>1</v>
      </c>
      <c r="V2341" s="4">
        <f>IFERROR(Homes[[#This Row],[sqft_above]]+Homes[[#This Row],[sqft_basement]]," ")</f>
        <v>890</v>
      </c>
      <c r="W2341" s="4">
        <v>4590</v>
      </c>
      <c r="X2341">
        <v>0</v>
      </c>
      <c r="Y2341">
        <v>0</v>
      </c>
      <c r="Z2341">
        <v>3</v>
      </c>
      <c r="AA2341" s="4">
        <v>890</v>
      </c>
      <c r="AB2341" s="4">
        <v>0</v>
      </c>
      <c r="AC2341">
        <v>1923</v>
      </c>
      <c r="AD2341" t="s">
        <v>2465</v>
      </c>
      <c r="AE2341" t="s">
        <v>49</v>
      </c>
      <c r="AF2341" t="s">
        <v>204</v>
      </c>
    </row>
    <row r="2342" spans="1:32">
      <c r="A2342" t="str">
        <f>PROPER(TRIM(Homes[[#This Row],[street]]))</f>
        <v>10320 Ne 125Th Pl</v>
      </c>
      <c r="B2342" t="str">
        <f>PROPER(TRIM(Homes[[#This Row],[city]]))</f>
        <v>Kirkland</v>
      </c>
      <c r="C2342" t="str">
        <f>_xlfn.TEXTBEFORE(Homes[[#This Row],[statezip]]," ")</f>
        <v>WA</v>
      </c>
      <c r="D2342" s="6" t="str">
        <f>_xlfn.TEXTAFTER(Homes[[#This Row],[statezip]]," ")</f>
        <v>98034</v>
      </c>
      <c r="E2342" s="1">
        <v>423000</v>
      </c>
      <c r="F2342">
        <v>4</v>
      </c>
      <c r="G2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42" s="3" t="str">
        <f>Homes[[#This Row],[bedrooms]] &amp; " bd | " &amp; TEXT(Homes[[#This Row],[bathrooms]],"0.##") &amp; " ba"</f>
        <v>4 bd | 1.75 ba</v>
      </c>
      <c r="I2342" s="4">
        <v>1880</v>
      </c>
      <c r="J2342" s="1">
        <f>IFERROR(Homes[[#This Row],[price]]/Homes[[#This Row],[sqft_living]]," ")</f>
        <v>225</v>
      </c>
      <c r="K2342" s="4">
        <f>IFERROR(Homes[[#This Row],[sqft_lot]]/43560," ")</f>
        <v>0.16765381083562902</v>
      </c>
      <c r="L2342" t="str">
        <f>IF(Homes[[#This Row],[waterfront]]=1, "Yes","No")</f>
        <v>No</v>
      </c>
      <c r="M2342" s="4" t="str">
        <f>IF(Homes[[#This Row],[sqft_basement]]&gt;0, "Yes","No")</f>
        <v>Yes</v>
      </c>
      <c r="N2342" t="str">
        <f>CHOOSE(Homes[[#This Row],[view]]+1, "None","Fair","Good","Great","Excellent")</f>
        <v>None</v>
      </c>
      <c r="O2342" t="str">
        <f>CHOOSE(Homes[[#This Row],[condition]], "Poor","Fair","Average","Good","Excellent")</f>
        <v>Average</v>
      </c>
      <c r="P2342">
        <f ca="1">YEAR(TODAY())-Homes[[#This Row],[yr_built]]</f>
        <v>49</v>
      </c>
      <c r="Q2342">
        <v>0</v>
      </c>
      <c r="R2342">
        <f ca="1">IF(Homes[[#This Row],[yr_renovated]]&gt;0, YEAR(TODAY())-Homes[[#This Row],[yr_renovated]], YEAR(TODAY())-Homes[[#This Row],[yr_built]])</f>
        <v>49</v>
      </c>
      <c r="S2342">
        <v>1</v>
      </c>
      <c r="T2342" s="2">
        <v>41774</v>
      </c>
      <c r="U2342" s="3">
        <v>1.75</v>
      </c>
      <c r="V2342" s="4">
        <f>IFERROR(Homes[[#This Row],[sqft_above]]+Homes[[#This Row],[sqft_basement]]," ")</f>
        <v>1880</v>
      </c>
      <c r="W2342" s="4">
        <v>7303</v>
      </c>
      <c r="X2342">
        <v>0</v>
      </c>
      <c r="Y2342">
        <v>0</v>
      </c>
      <c r="Z2342">
        <v>3</v>
      </c>
      <c r="AA2342" s="4">
        <v>1010</v>
      </c>
      <c r="AB2342" s="4">
        <v>870</v>
      </c>
      <c r="AC2342">
        <v>1976</v>
      </c>
      <c r="AD2342" t="s">
        <v>2466</v>
      </c>
      <c r="AE2342" t="s">
        <v>46</v>
      </c>
      <c r="AF2342" t="s">
        <v>47</v>
      </c>
    </row>
    <row r="2343" spans="1:32">
      <c r="A2343" t="str">
        <f>PROPER(TRIM(Homes[[#This Row],[street]]))</f>
        <v>11207 Evanston Ave N</v>
      </c>
      <c r="B2343" t="str">
        <f>PROPER(TRIM(Homes[[#This Row],[city]]))</f>
        <v>Seattle</v>
      </c>
      <c r="C2343" t="str">
        <f>_xlfn.TEXTBEFORE(Homes[[#This Row],[statezip]]," ")</f>
        <v>WA</v>
      </c>
      <c r="D2343" s="6" t="str">
        <f>_xlfn.TEXTAFTER(Homes[[#This Row],[statezip]]," ")</f>
        <v>98133</v>
      </c>
      <c r="E2343" s="1">
        <v>423000</v>
      </c>
      <c r="F2343">
        <v>4</v>
      </c>
      <c r="G2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43" s="3" t="str">
        <f>Homes[[#This Row],[bedrooms]] &amp; " bd | " &amp; TEXT(Homes[[#This Row],[bathrooms]],"0.##") &amp; " ba"</f>
        <v>4 bd | 1.75 ba</v>
      </c>
      <c r="I2343" s="4">
        <v>1940</v>
      </c>
      <c r="J2343" s="1">
        <f>IFERROR(Homes[[#This Row],[price]]/Homes[[#This Row],[sqft_living]]," ")</f>
        <v>218.04123711340208</v>
      </c>
      <c r="K2343" s="4">
        <f>IFERROR(Homes[[#This Row],[sqft_lot]]/43560," ")</f>
        <v>0.15860881542699726</v>
      </c>
      <c r="L2343" t="str">
        <f>IF(Homes[[#This Row],[waterfront]]=1, "Yes","No")</f>
        <v>No</v>
      </c>
      <c r="M2343" s="4" t="str">
        <f>IF(Homes[[#This Row],[sqft_basement]]&gt;0, "Yes","No")</f>
        <v>Yes</v>
      </c>
      <c r="N2343" t="str">
        <f>CHOOSE(Homes[[#This Row],[view]]+1, "None","Fair","Good","Great","Excellent")</f>
        <v>None</v>
      </c>
      <c r="O2343" t="str">
        <f>CHOOSE(Homes[[#This Row],[condition]], "Poor","Fair","Average","Good","Excellent")</f>
        <v>Good</v>
      </c>
      <c r="P2343">
        <f ca="1">YEAR(TODAY())-Homes[[#This Row],[yr_built]]</f>
        <v>84</v>
      </c>
      <c r="Q2343">
        <v>1998</v>
      </c>
      <c r="R2343">
        <f ca="1">IF(Homes[[#This Row],[yr_renovated]]&gt;0, YEAR(TODAY())-Homes[[#This Row],[yr_renovated]], YEAR(TODAY())-Homes[[#This Row],[yr_built]])</f>
        <v>27</v>
      </c>
      <c r="S2343">
        <v>1</v>
      </c>
      <c r="T2343" s="2">
        <v>41779</v>
      </c>
      <c r="U2343" s="3">
        <v>1.75</v>
      </c>
      <c r="V2343" s="4">
        <f>IFERROR(Homes[[#This Row],[sqft_above]]+Homes[[#This Row],[sqft_basement]]," ")</f>
        <v>1940</v>
      </c>
      <c r="W2343" s="4">
        <v>6909</v>
      </c>
      <c r="X2343">
        <v>0</v>
      </c>
      <c r="Y2343">
        <v>0</v>
      </c>
      <c r="Z2343">
        <v>4</v>
      </c>
      <c r="AA2343" s="4">
        <v>970</v>
      </c>
      <c r="AB2343" s="4">
        <v>970</v>
      </c>
      <c r="AC2343">
        <v>1941</v>
      </c>
      <c r="AD2343" t="s">
        <v>2467</v>
      </c>
      <c r="AE2343" t="s">
        <v>49</v>
      </c>
      <c r="AF2343" t="s">
        <v>987</v>
      </c>
    </row>
    <row r="2344" spans="1:32">
      <c r="A2344" t="str">
        <f>PROPER(TRIM(Homes[[#This Row],[street]]))</f>
        <v>3717 S 189Th Pl</v>
      </c>
      <c r="B2344" t="str">
        <f>PROPER(TRIM(Homes[[#This Row],[city]]))</f>
        <v>Seatac</v>
      </c>
      <c r="C2344" t="str">
        <f>_xlfn.TEXTBEFORE(Homes[[#This Row],[statezip]]," ")</f>
        <v>WA</v>
      </c>
      <c r="D2344" s="6" t="str">
        <f>_xlfn.TEXTAFTER(Homes[[#This Row],[statezip]]," ")</f>
        <v>98188</v>
      </c>
      <c r="E2344" s="1">
        <v>421000</v>
      </c>
      <c r="F2344">
        <v>3</v>
      </c>
      <c r="G2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44" s="3" t="str">
        <f>Homes[[#This Row],[bedrooms]] &amp; " bd | " &amp; TEXT(Homes[[#This Row],[bathrooms]],"0.##") &amp; " ba"</f>
        <v>3 bd | 2.5 ba</v>
      </c>
      <c r="I2344" s="4">
        <v>2890</v>
      </c>
      <c r="J2344" s="1">
        <f>IFERROR(Homes[[#This Row],[price]]/Homes[[#This Row],[sqft_living]]," ")</f>
        <v>145.67474048442907</v>
      </c>
      <c r="K2344" s="4">
        <f>IFERROR(Homes[[#This Row],[sqft_lot]]/43560," ")</f>
        <v>0.5</v>
      </c>
      <c r="L2344" t="str">
        <f>IF(Homes[[#This Row],[waterfront]]=1, "Yes","No")</f>
        <v>No</v>
      </c>
      <c r="M2344" s="4" t="str">
        <f>IF(Homes[[#This Row],[sqft_basement]]&gt;0, "Yes","No")</f>
        <v>No</v>
      </c>
      <c r="N2344" t="str">
        <f>CHOOSE(Homes[[#This Row],[view]]+1, "None","Fair","Good","Great","Excellent")</f>
        <v>None</v>
      </c>
      <c r="O2344" t="str">
        <f>CHOOSE(Homes[[#This Row],[condition]], "Poor","Fair","Average","Good","Excellent")</f>
        <v>Average</v>
      </c>
      <c r="P2344">
        <f ca="1">YEAR(TODAY())-Homes[[#This Row],[yr_built]]</f>
        <v>25</v>
      </c>
      <c r="Q2344">
        <v>0</v>
      </c>
      <c r="R2344">
        <f ca="1">IF(Homes[[#This Row],[yr_renovated]]&gt;0, YEAR(TODAY())-Homes[[#This Row],[yr_renovated]], YEAR(TODAY())-Homes[[#This Row],[yr_built]])</f>
        <v>25</v>
      </c>
      <c r="S2344">
        <v>2</v>
      </c>
      <c r="T2344" s="2">
        <v>41807</v>
      </c>
      <c r="U2344" s="3">
        <v>2.5</v>
      </c>
      <c r="V2344" s="4">
        <f>IFERROR(Homes[[#This Row],[sqft_above]]+Homes[[#This Row],[sqft_basement]]," ")</f>
        <v>2890</v>
      </c>
      <c r="W2344" s="4">
        <v>21780</v>
      </c>
      <c r="X2344">
        <v>0</v>
      </c>
      <c r="Y2344">
        <v>0</v>
      </c>
      <c r="Z2344">
        <v>3</v>
      </c>
      <c r="AA2344" s="4">
        <v>2890</v>
      </c>
      <c r="AB2344" s="4">
        <v>0</v>
      </c>
      <c r="AC2344">
        <v>2000</v>
      </c>
      <c r="AD2344" t="s">
        <v>2468</v>
      </c>
      <c r="AE2344" t="s">
        <v>2001</v>
      </c>
      <c r="AF2344" t="s">
        <v>2002</v>
      </c>
    </row>
    <row r="2345" spans="1:32">
      <c r="A2345" t="str">
        <f>PROPER(TRIM(Homes[[#This Row],[street]]))</f>
        <v>10815 E Lake Joy Dr Ne</v>
      </c>
      <c r="B2345" t="str">
        <f>PROPER(TRIM(Homes[[#This Row],[city]]))</f>
        <v>Carnation</v>
      </c>
      <c r="C2345" t="str">
        <f>_xlfn.TEXTBEFORE(Homes[[#This Row],[statezip]]," ")</f>
        <v>WA</v>
      </c>
      <c r="D2345" s="6" t="str">
        <f>_xlfn.TEXTAFTER(Homes[[#This Row],[statezip]]," ")</f>
        <v>98014</v>
      </c>
      <c r="E2345" s="1">
        <v>420850</v>
      </c>
      <c r="F2345">
        <v>1</v>
      </c>
      <c r="G2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45" s="3" t="str">
        <f>Homes[[#This Row],[bedrooms]] &amp; " bd | " &amp; TEXT(Homes[[#This Row],[bathrooms]],"0.##") &amp; " ba"</f>
        <v>1 bd | 1. ba</v>
      </c>
      <c r="I2345" s="4">
        <v>960</v>
      </c>
      <c r="J2345" s="1">
        <f>IFERROR(Homes[[#This Row],[price]]/Homes[[#This Row],[sqft_living]]," ")</f>
        <v>438.38541666666669</v>
      </c>
      <c r="K2345" s="4">
        <f>IFERROR(Homes[[#This Row],[sqft_lot]]/43560," ")</f>
        <v>0.9399908172635445</v>
      </c>
      <c r="L2345" t="str">
        <f>IF(Homes[[#This Row],[waterfront]]=1, "Yes","No")</f>
        <v>No</v>
      </c>
      <c r="M2345" s="4" t="str">
        <f>IF(Homes[[#This Row],[sqft_basement]]&gt;0, "Yes","No")</f>
        <v>No</v>
      </c>
      <c r="N2345" t="str">
        <f>CHOOSE(Homes[[#This Row],[view]]+1, "None","Fair","Good","Great","Excellent")</f>
        <v>None</v>
      </c>
      <c r="O2345" t="str">
        <f>CHOOSE(Homes[[#This Row],[condition]], "Poor","Fair","Average","Good","Excellent")</f>
        <v>Excellent</v>
      </c>
      <c r="P2345">
        <f ca="1">YEAR(TODAY())-Homes[[#This Row],[yr_built]]</f>
        <v>80</v>
      </c>
      <c r="Q2345">
        <v>0</v>
      </c>
      <c r="R2345">
        <f ca="1">IF(Homes[[#This Row],[yr_renovated]]&gt;0, YEAR(TODAY())-Homes[[#This Row],[yr_renovated]], YEAR(TODAY())-Homes[[#This Row],[yr_built]])</f>
        <v>80</v>
      </c>
      <c r="S2345">
        <v>1</v>
      </c>
      <c r="T2345" s="2">
        <v>41780</v>
      </c>
      <c r="U2345" s="3">
        <v>1</v>
      </c>
      <c r="V2345" s="4">
        <f>IFERROR(Homes[[#This Row],[sqft_above]]+Homes[[#This Row],[sqft_basement]]," ")</f>
        <v>960</v>
      </c>
      <c r="W2345" s="4">
        <v>40946</v>
      </c>
      <c r="X2345">
        <v>0</v>
      </c>
      <c r="Y2345">
        <v>0</v>
      </c>
      <c r="Z2345">
        <v>5</v>
      </c>
      <c r="AA2345" s="4">
        <v>960</v>
      </c>
      <c r="AB2345" s="4">
        <v>0</v>
      </c>
      <c r="AC2345">
        <v>1945</v>
      </c>
      <c r="AD2345" t="s">
        <v>2469</v>
      </c>
      <c r="AE2345" t="s">
        <v>147</v>
      </c>
      <c r="AF2345" t="s">
        <v>148</v>
      </c>
    </row>
    <row r="2346" spans="1:32">
      <c r="A2346" t="str">
        <f>PROPER(TRIM(Homes[[#This Row],[street]]))</f>
        <v>13817 125Th Ave Ne</v>
      </c>
      <c r="B2346" t="str">
        <f>PROPER(TRIM(Homes[[#This Row],[city]]))</f>
        <v>Kirkland</v>
      </c>
      <c r="C2346" t="str">
        <f>_xlfn.TEXTBEFORE(Homes[[#This Row],[statezip]]," ")</f>
        <v>WA</v>
      </c>
      <c r="D2346" s="6" t="str">
        <f>_xlfn.TEXTAFTER(Homes[[#This Row],[statezip]]," ")</f>
        <v>98034</v>
      </c>
      <c r="E2346" s="1">
        <v>420642.857143</v>
      </c>
      <c r="F2346">
        <v>3</v>
      </c>
      <c r="G2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46" s="3" t="str">
        <f>Homes[[#This Row],[bedrooms]] &amp; " bd | " &amp; TEXT(Homes[[#This Row],[bathrooms]],"0.##") &amp; " ba"</f>
        <v>3 bd | 2. ba</v>
      </c>
      <c r="I2346" s="4">
        <v>1330</v>
      </c>
      <c r="J2346" s="1">
        <f>IFERROR(Homes[[#This Row],[price]]/Homes[[#This Row],[sqft_living]]," ")</f>
        <v>316.2728249195489</v>
      </c>
      <c r="K2346" s="4">
        <f>IFERROR(Homes[[#This Row],[sqft_lot]]/43560," ")</f>
        <v>0.18595041322314049</v>
      </c>
      <c r="L2346" t="str">
        <f>IF(Homes[[#This Row],[waterfront]]=1, "Yes","No")</f>
        <v>No</v>
      </c>
      <c r="M2346" s="4" t="str">
        <f>IF(Homes[[#This Row],[sqft_basement]]&gt;0, "Yes","No")</f>
        <v>No</v>
      </c>
      <c r="N2346" t="str">
        <f>CHOOSE(Homes[[#This Row],[view]]+1, "None","Fair","Good","Great","Excellent")</f>
        <v>None</v>
      </c>
      <c r="O2346" t="str">
        <f>CHOOSE(Homes[[#This Row],[condition]], "Poor","Fair","Average","Good","Excellent")</f>
        <v>Good</v>
      </c>
      <c r="P2346">
        <f ca="1">YEAR(TODAY())-Homes[[#This Row],[yr_built]]</f>
        <v>56</v>
      </c>
      <c r="Q2346">
        <v>0</v>
      </c>
      <c r="R2346">
        <f ca="1">IF(Homes[[#This Row],[yr_renovated]]&gt;0, YEAR(TODAY())-Homes[[#This Row],[yr_renovated]], YEAR(TODAY())-Homes[[#This Row],[yr_built]])</f>
        <v>56</v>
      </c>
      <c r="S2346">
        <v>1</v>
      </c>
      <c r="T2346" s="2">
        <v>41795</v>
      </c>
      <c r="U2346" s="3">
        <v>2</v>
      </c>
      <c r="V2346" s="4">
        <f>IFERROR(Homes[[#This Row],[sqft_above]]+Homes[[#This Row],[sqft_basement]]," ")</f>
        <v>1330</v>
      </c>
      <c r="W2346" s="4">
        <v>8100</v>
      </c>
      <c r="X2346">
        <v>0</v>
      </c>
      <c r="Y2346">
        <v>0</v>
      </c>
      <c r="Z2346">
        <v>4</v>
      </c>
      <c r="AA2346" s="4">
        <v>1330</v>
      </c>
      <c r="AB2346" s="4">
        <v>0</v>
      </c>
      <c r="AC2346">
        <v>1969</v>
      </c>
      <c r="AD2346" t="s">
        <v>2470</v>
      </c>
      <c r="AE2346" t="s">
        <v>46</v>
      </c>
      <c r="AF2346" t="s">
        <v>47</v>
      </c>
    </row>
    <row r="2347" spans="1:32">
      <c r="A2347" t="str">
        <f>PROPER(TRIM(Homes[[#This Row],[street]]))</f>
        <v>4620 Kennedy Ave Se</v>
      </c>
      <c r="B2347" t="str">
        <f>PROPER(TRIM(Homes[[#This Row],[city]]))</f>
        <v>Auburn</v>
      </c>
      <c r="C2347" t="str">
        <f>_xlfn.TEXTBEFORE(Homes[[#This Row],[statezip]]," ")</f>
        <v>WA</v>
      </c>
      <c r="D2347" s="6" t="str">
        <f>_xlfn.TEXTAFTER(Homes[[#This Row],[statezip]]," ")</f>
        <v>98092</v>
      </c>
      <c r="E2347" s="1">
        <v>420000</v>
      </c>
      <c r="F2347">
        <v>4</v>
      </c>
      <c r="G2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47" s="3" t="str">
        <f>Homes[[#This Row],[bedrooms]] &amp; " bd | " &amp; TEXT(Homes[[#This Row],[bathrooms]],"0.##") &amp; " ba"</f>
        <v>4 bd | 2.5 ba</v>
      </c>
      <c r="I2347" s="4">
        <v>3040</v>
      </c>
      <c r="J2347" s="1">
        <f>IFERROR(Homes[[#This Row],[price]]/Homes[[#This Row],[sqft_living]]," ")</f>
        <v>138.15789473684211</v>
      </c>
      <c r="K2347" s="4">
        <f>IFERROR(Homes[[#This Row],[sqft_lot]]/43560," ")</f>
        <v>0.55378787878787883</v>
      </c>
      <c r="L2347" t="str">
        <f>IF(Homes[[#This Row],[waterfront]]=1, "Yes","No")</f>
        <v>No</v>
      </c>
      <c r="M2347" s="4" t="str">
        <f>IF(Homes[[#This Row],[sqft_basement]]&gt;0, "Yes","No")</f>
        <v>No</v>
      </c>
      <c r="N2347" t="str">
        <f>CHOOSE(Homes[[#This Row],[view]]+1, "None","Fair","Good","Great","Excellent")</f>
        <v>None</v>
      </c>
      <c r="O2347" t="str">
        <f>CHOOSE(Homes[[#This Row],[condition]], "Poor","Fair","Average","Good","Excellent")</f>
        <v>Average</v>
      </c>
      <c r="P2347">
        <f ca="1">YEAR(TODAY())-Homes[[#This Row],[yr_built]]</f>
        <v>26</v>
      </c>
      <c r="Q2347">
        <v>0</v>
      </c>
      <c r="R2347">
        <f ca="1">IF(Homes[[#This Row],[yr_renovated]]&gt;0, YEAR(TODAY())-Homes[[#This Row],[yr_renovated]], YEAR(TODAY())-Homes[[#This Row],[yr_built]])</f>
        <v>26</v>
      </c>
      <c r="S2347">
        <v>2</v>
      </c>
      <c r="T2347" s="2">
        <v>41773</v>
      </c>
      <c r="U2347" s="3">
        <v>2.5</v>
      </c>
      <c r="V2347" s="4">
        <f>IFERROR(Homes[[#This Row],[sqft_above]]+Homes[[#This Row],[sqft_basement]]," ")</f>
        <v>3040</v>
      </c>
      <c r="W2347" s="4">
        <v>24123</v>
      </c>
      <c r="X2347">
        <v>0</v>
      </c>
      <c r="Y2347">
        <v>0</v>
      </c>
      <c r="Z2347">
        <v>3</v>
      </c>
      <c r="AA2347" s="4">
        <v>3040</v>
      </c>
      <c r="AB2347" s="4">
        <v>0</v>
      </c>
      <c r="AC2347">
        <v>1999</v>
      </c>
      <c r="AD2347" t="s">
        <v>2471</v>
      </c>
      <c r="AE2347" t="s">
        <v>519</v>
      </c>
      <c r="AF2347" t="s">
        <v>520</v>
      </c>
    </row>
    <row r="2348" spans="1:32">
      <c r="A2348" t="str">
        <f>PROPER(TRIM(Homes[[#This Row],[street]]))</f>
        <v>18223 129Th Pl Ne</v>
      </c>
      <c r="B2348" t="str">
        <f>PROPER(TRIM(Homes[[#This Row],[city]]))</f>
        <v>Bothell</v>
      </c>
      <c r="C2348" t="str">
        <f>_xlfn.TEXTBEFORE(Homes[[#This Row],[statezip]]," ")</f>
        <v>WA</v>
      </c>
      <c r="D2348" s="6" t="str">
        <f>_xlfn.TEXTAFTER(Homes[[#This Row],[statezip]]," ")</f>
        <v>98011</v>
      </c>
      <c r="E2348" s="1">
        <v>420000</v>
      </c>
      <c r="F2348">
        <v>3</v>
      </c>
      <c r="G2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48" s="3" t="str">
        <f>Homes[[#This Row],[bedrooms]] &amp; " bd | " &amp; TEXT(Homes[[#This Row],[bathrooms]],"0.##") &amp; " ba"</f>
        <v>3 bd | 1.75 ba</v>
      </c>
      <c r="I2348" s="4">
        <v>1660</v>
      </c>
      <c r="J2348" s="1">
        <f>IFERROR(Homes[[#This Row],[price]]/Homes[[#This Row],[sqft_living]]," ")</f>
        <v>253.01204819277109</v>
      </c>
      <c r="K2348" s="4">
        <f>IFERROR(Homes[[#This Row],[sqft_lot]]/43560," ")</f>
        <v>0.22038567493112948</v>
      </c>
      <c r="L2348" t="str">
        <f>IF(Homes[[#This Row],[waterfront]]=1, "Yes","No")</f>
        <v>No</v>
      </c>
      <c r="M2348" s="4" t="str">
        <f>IF(Homes[[#This Row],[sqft_basement]]&gt;0, "Yes","No")</f>
        <v>Yes</v>
      </c>
      <c r="N2348" t="str">
        <f>CHOOSE(Homes[[#This Row],[view]]+1, "None","Fair","Good","Great","Excellent")</f>
        <v>None</v>
      </c>
      <c r="O2348" t="str">
        <f>CHOOSE(Homes[[#This Row],[condition]], "Poor","Fair","Average","Good","Excellent")</f>
        <v>Average</v>
      </c>
      <c r="P2348">
        <f ca="1">YEAR(TODAY())-Homes[[#This Row],[yr_built]]</f>
        <v>44</v>
      </c>
      <c r="Q2348">
        <v>2013</v>
      </c>
      <c r="R2348">
        <f ca="1">IF(Homes[[#This Row],[yr_renovated]]&gt;0, YEAR(TODAY())-Homes[[#This Row],[yr_renovated]], YEAR(TODAY())-Homes[[#This Row],[yr_built]])</f>
        <v>12</v>
      </c>
      <c r="S2348">
        <v>1</v>
      </c>
      <c r="T2348" s="2">
        <v>41793</v>
      </c>
      <c r="U2348" s="3">
        <v>1.75</v>
      </c>
      <c r="V2348" s="4">
        <f>IFERROR(Homes[[#This Row],[sqft_above]]+Homes[[#This Row],[sqft_basement]]," ")</f>
        <v>1660</v>
      </c>
      <c r="W2348" s="4">
        <v>9600</v>
      </c>
      <c r="X2348">
        <v>0</v>
      </c>
      <c r="Y2348">
        <v>0</v>
      </c>
      <c r="Z2348">
        <v>3</v>
      </c>
      <c r="AA2348" s="4">
        <v>1380</v>
      </c>
      <c r="AB2348" s="4">
        <v>280</v>
      </c>
      <c r="AC2348">
        <v>1981</v>
      </c>
      <c r="AD2348" t="s">
        <v>2472</v>
      </c>
      <c r="AE2348" t="s">
        <v>841</v>
      </c>
      <c r="AF2348" t="s">
        <v>842</v>
      </c>
    </row>
    <row r="2349" spans="1:32">
      <c r="A2349" t="str">
        <f>PROPER(TRIM(Homes[[#This Row],[street]]))</f>
        <v>2971 Ne Marquette Way</v>
      </c>
      <c r="B2349" t="str">
        <f>PROPER(TRIM(Homes[[#This Row],[city]]))</f>
        <v>Issaquah</v>
      </c>
      <c r="C2349" t="str">
        <f>_xlfn.TEXTBEFORE(Homes[[#This Row],[statezip]]," ")</f>
        <v>WA</v>
      </c>
      <c r="D2349" s="6" t="str">
        <f>_xlfn.TEXTAFTER(Homes[[#This Row],[statezip]]," ")</f>
        <v>98029</v>
      </c>
      <c r="E2349" s="1">
        <v>420000</v>
      </c>
      <c r="F2349">
        <v>3</v>
      </c>
      <c r="G2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49" s="3" t="str">
        <f>Homes[[#This Row],[bedrooms]] &amp; " bd | " &amp; TEXT(Homes[[#This Row],[bathrooms]],"0.##") &amp; " ba"</f>
        <v>3 bd | 2.5 ba</v>
      </c>
      <c r="I2349" s="4">
        <v>2140</v>
      </c>
      <c r="J2349" s="1">
        <f>IFERROR(Homes[[#This Row],[price]]/Homes[[#This Row],[sqft_living]]," ")</f>
        <v>196.26168224299064</v>
      </c>
      <c r="K2349" s="4">
        <f>IFERROR(Homes[[#This Row],[sqft_lot]]/43560," ")</f>
        <v>8.7718089990817261E-2</v>
      </c>
      <c r="L2349" t="str">
        <f>IF(Homes[[#This Row],[waterfront]]=1, "Yes","No")</f>
        <v>No</v>
      </c>
      <c r="M2349" s="4" t="str">
        <f>IF(Homes[[#This Row],[sqft_basement]]&gt;0, "Yes","No")</f>
        <v>No</v>
      </c>
      <c r="N2349" t="str">
        <f>CHOOSE(Homes[[#This Row],[view]]+1, "None","Fair","Good","Great","Excellent")</f>
        <v>None</v>
      </c>
      <c r="O2349" t="str">
        <f>CHOOSE(Homes[[#This Row],[condition]], "Poor","Fair","Average","Good","Excellent")</f>
        <v>Average</v>
      </c>
      <c r="P2349">
        <f ca="1">YEAR(TODAY())-Homes[[#This Row],[yr_built]]</f>
        <v>20</v>
      </c>
      <c r="Q2349">
        <v>0</v>
      </c>
      <c r="R2349">
        <f ca="1">IF(Homes[[#This Row],[yr_renovated]]&gt;0, YEAR(TODAY())-Homes[[#This Row],[yr_renovated]], YEAR(TODAY())-Homes[[#This Row],[yr_built]])</f>
        <v>20</v>
      </c>
      <c r="S2349">
        <v>2</v>
      </c>
      <c r="T2349" s="2">
        <v>41814</v>
      </c>
      <c r="U2349" s="3">
        <v>2.5</v>
      </c>
      <c r="V2349" s="4">
        <f>IFERROR(Homes[[#This Row],[sqft_above]]+Homes[[#This Row],[sqft_basement]]," ")</f>
        <v>2140</v>
      </c>
      <c r="W2349" s="4">
        <v>3821</v>
      </c>
      <c r="X2349">
        <v>0</v>
      </c>
      <c r="Y2349">
        <v>0</v>
      </c>
      <c r="Z2349">
        <v>3</v>
      </c>
      <c r="AA2349" s="4">
        <v>2140</v>
      </c>
      <c r="AB2349" s="4">
        <v>0</v>
      </c>
      <c r="AC2349">
        <v>2005</v>
      </c>
      <c r="AD2349" t="s">
        <v>2473</v>
      </c>
      <c r="AE2349" t="s">
        <v>79</v>
      </c>
      <c r="AF2349" t="s">
        <v>80</v>
      </c>
    </row>
    <row r="2350" spans="1:32">
      <c r="A2350" t="str">
        <f>PROPER(TRIM(Homes[[#This Row],[street]]))</f>
        <v>8107 165Th Ave Ne</v>
      </c>
      <c r="B2350" t="str">
        <f>PROPER(TRIM(Homes[[#This Row],[city]]))</f>
        <v>Redmond</v>
      </c>
      <c r="C2350" t="str">
        <f>_xlfn.TEXTBEFORE(Homes[[#This Row],[statezip]]," ")</f>
        <v>WA</v>
      </c>
      <c r="D2350" s="6" t="str">
        <f>_xlfn.TEXTAFTER(Homes[[#This Row],[statezip]]," ")</f>
        <v>98052</v>
      </c>
      <c r="E2350" s="1">
        <v>420000</v>
      </c>
      <c r="F2350">
        <v>2</v>
      </c>
      <c r="G2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50" s="3" t="str">
        <f>Homes[[#This Row],[bedrooms]] &amp; " bd | " &amp; TEXT(Homes[[#This Row],[bathrooms]],"0.##") &amp; " ba"</f>
        <v>2 bd | 2.5 ba</v>
      </c>
      <c r="I2350" s="4">
        <v>1480</v>
      </c>
      <c r="J2350" s="1">
        <f>IFERROR(Homes[[#This Row],[price]]/Homes[[#This Row],[sqft_living]]," ")</f>
        <v>283.7837837837838</v>
      </c>
      <c r="K2350" s="4">
        <f>IFERROR(Homes[[#This Row],[sqft_lot]]/43560," ")</f>
        <v>3.1427915518824609E-2</v>
      </c>
      <c r="L2350" t="str">
        <f>IF(Homes[[#This Row],[waterfront]]=1, "Yes","No")</f>
        <v>No</v>
      </c>
      <c r="M2350" s="4" t="str">
        <f>IF(Homes[[#This Row],[sqft_basement]]&gt;0, "Yes","No")</f>
        <v>No</v>
      </c>
      <c r="N2350" t="str">
        <f>CHOOSE(Homes[[#This Row],[view]]+1, "None","Fair","Good","Great","Excellent")</f>
        <v>None</v>
      </c>
      <c r="O2350" t="str">
        <f>CHOOSE(Homes[[#This Row],[condition]], "Poor","Fair","Average","Good","Excellent")</f>
        <v>Average</v>
      </c>
      <c r="P2350">
        <f ca="1">YEAR(TODAY())-Homes[[#This Row],[yr_built]]</f>
        <v>16</v>
      </c>
      <c r="Q2350">
        <v>0</v>
      </c>
      <c r="R2350">
        <f ca="1">IF(Homes[[#This Row],[yr_renovated]]&gt;0, YEAR(TODAY())-Homes[[#This Row],[yr_renovated]], YEAR(TODAY())-Homes[[#This Row],[yr_built]])</f>
        <v>16</v>
      </c>
      <c r="S2350">
        <v>3</v>
      </c>
      <c r="T2350" s="2">
        <v>41771</v>
      </c>
      <c r="U2350" s="3">
        <v>2.5</v>
      </c>
      <c r="V2350" s="4">
        <f>IFERROR(Homes[[#This Row],[sqft_above]]+Homes[[#This Row],[sqft_basement]]," ")</f>
        <v>1480</v>
      </c>
      <c r="W2350" s="4">
        <v>1369</v>
      </c>
      <c r="X2350">
        <v>0</v>
      </c>
      <c r="Y2350">
        <v>0</v>
      </c>
      <c r="Z2350">
        <v>3</v>
      </c>
      <c r="AA2350" s="4">
        <v>1480</v>
      </c>
      <c r="AB2350" s="4">
        <v>0</v>
      </c>
      <c r="AC2350">
        <v>2009</v>
      </c>
      <c r="AD2350" t="s">
        <v>2474</v>
      </c>
      <c r="AE2350" t="s">
        <v>137</v>
      </c>
      <c r="AF2350" t="s">
        <v>138</v>
      </c>
    </row>
    <row r="2351" spans="1:32">
      <c r="A2351" t="str">
        <f>PROPER(TRIM(Homes[[#This Row],[street]]))</f>
        <v>4031 W Ames Lake Dr Ne</v>
      </c>
      <c r="B2351" t="str">
        <f>PROPER(TRIM(Homes[[#This Row],[city]]))</f>
        <v>Redmond</v>
      </c>
      <c r="C2351" t="str">
        <f>_xlfn.TEXTBEFORE(Homes[[#This Row],[statezip]]," ")</f>
        <v>WA</v>
      </c>
      <c r="D2351" s="6" t="str">
        <f>_xlfn.TEXTAFTER(Homes[[#This Row],[statezip]]," ")</f>
        <v>98053</v>
      </c>
      <c r="E2351" s="1">
        <v>420000</v>
      </c>
      <c r="F2351">
        <v>3</v>
      </c>
      <c r="G2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51" s="3" t="str">
        <f>Homes[[#This Row],[bedrooms]] &amp; " bd | " &amp; TEXT(Homes[[#This Row],[bathrooms]],"0.##") &amp; " ba"</f>
        <v>3 bd | 1.75 ba</v>
      </c>
      <c r="I2351" s="4">
        <v>1820</v>
      </c>
      <c r="J2351" s="1">
        <f>IFERROR(Homes[[#This Row],[price]]/Homes[[#This Row],[sqft_living]]," ")</f>
        <v>230.76923076923077</v>
      </c>
      <c r="K2351" s="4">
        <f>IFERROR(Homes[[#This Row],[sqft_lot]]/43560," ")</f>
        <v>0.51239669421487599</v>
      </c>
      <c r="L2351" t="str">
        <f>IF(Homes[[#This Row],[waterfront]]=1, "Yes","No")</f>
        <v>No</v>
      </c>
      <c r="M2351" s="4" t="str">
        <f>IF(Homes[[#This Row],[sqft_basement]]&gt;0, "Yes","No")</f>
        <v>Yes</v>
      </c>
      <c r="N2351" t="str">
        <f>CHOOSE(Homes[[#This Row],[view]]+1, "None","Fair","Good","Great","Excellent")</f>
        <v>None</v>
      </c>
      <c r="O2351" t="str">
        <f>CHOOSE(Homes[[#This Row],[condition]], "Poor","Fair","Average","Good","Excellent")</f>
        <v>Average</v>
      </c>
      <c r="P2351">
        <f ca="1">YEAR(TODAY())-Homes[[#This Row],[yr_built]]</f>
        <v>48</v>
      </c>
      <c r="Q2351">
        <v>2004</v>
      </c>
      <c r="R2351">
        <f ca="1">IF(Homes[[#This Row],[yr_renovated]]&gt;0, YEAR(TODAY())-Homes[[#This Row],[yr_renovated]], YEAR(TODAY())-Homes[[#This Row],[yr_built]])</f>
        <v>21</v>
      </c>
      <c r="S2351">
        <v>1</v>
      </c>
      <c r="T2351" s="2">
        <v>41787</v>
      </c>
      <c r="U2351" s="3">
        <v>1.75</v>
      </c>
      <c r="V2351" s="4">
        <f>IFERROR(Homes[[#This Row],[sqft_above]]+Homes[[#This Row],[sqft_basement]]," ")</f>
        <v>1820</v>
      </c>
      <c r="W2351" s="4">
        <v>22320</v>
      </c>
      <c r="X2351">
        <v>0</v>
      </c>
      <c r="Y2351">
        <v>0</v>
      </c>
      <c r="Z2351">
        <v>3</v>
      </c>
      <c r="AA2351" s="4">
        <v>1250</v>
      </c>
      <c r="AB2351" s="4">
        <v>570</v>
      </c>
      <c r="AC2351">
        <v>1977</v>
      </c>
      <c r="AD2351" t="s">
        <v>2475</v>
      </c>
      <c r="AE2351" t="s">
        <v>137</v>
      </c>
      <c r="AF2351" t="s">
        <v>208</v>
      </c>
    </row>
    <row r="2352" spans="1:32">
      <c r="A2352" t="str">
        <f>PROPER(TRIM(Homes[[#This Row],[street]]))</f>
        <v>3608 Ne Sunset Blvd</v>
      </c>
      <c r="B2352" t="str">
        <f>PROPER(TRIM(Homes[[#This Row],[city]]))</f>
        <v>Renton</v>
      </c>
      <c r="C2352" t="str">
        <f>_xlfn.TEXTBEFORE(Homes[[#This Row],[statezip]]," ")</f>
        <v>WA</v>
      </c>
      <c r="D2352" s="6" t="str">
        <f>_xlfn.TEXTAFTER(Homes[[#This Row],[statezip]]," ")</f>
        <v>98056</v>
      </c>
      <c r="E2352" s="1">
        <v>420000</v>
      </c>
      <c r="F2352">
        <v>5</v>
      </c>
      <c r="G2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52" s="3" t="str">
        <f>Homes[[#This Row],[bedrooms]] &amp; " bd | " &amp; TEXT(Homes[[#This Row],[bathrooms]],"0.##") &amp; " ba"</f>
        <v>5 bd | 3. ba</v>
      </c>
      <c r="I2352" s="4">
        <v>2630</v>
      </c>
      <c r="J2352" s="1">
        <f>IFERROR(Homes[[#This Row],[price]]/Homes[[#This Row],[sqft_living]]," ")</f>
        <v>159.69581749049431</v>
      </c>
      <c r="K2352" s="4">
        <f>IFERROR(Homes[[#This Row],[sqft_lot]]/43560," ")</f>
        <v>7.2291092745638205E-2</v>
      </c>
      <c r="L2352" t="str">
        <f>IF(Homes[[#This Row],[waterfront]]=1, "Yes","No")</f>
        <v>No</v>
      </c>
      <c r="M2352" s="4" t="str">
        <f>IF(Homes[[#This Row],[sqft_basement]]&gt;0, "Yes","No")</f>
        <v>Yes</v>
      </c>
      <c r="N2352" t="str">
        <f>CHOOSE(Homes[[#This Row],[view]]+1, "None","Fair","Good","Great","Excellent")</f>
        <v>None</v>
      </c>
      <c r="O2352" t="str">
        <f>CHOOSE(Homes[[#This Row],[condition]], "Poor","Fair","Average","Good","Excellent")</f>
        <v>Average</v>
      </c>
      <c r="P2352">
        <f ca="1">YEAR(TODAY())-Homes[[#This Row],[yr_built]]</f>
        <v>12</v>
      </c>
      <c r="Q2352">
        <v>1923</v>
      </c>
      <c r="R2352">
        <f ca="1">IF(Homes[[#This Row],[yr_renovated]]&gt;0, YEAR(TODAY())-Homes[[#This Row],[yr_renovated]], YEAR(TODAY())-Homes[[#This Row],[yr_built]])</f>
        <v>102</v>
      </c>
      <c r="S2352">
        <v>2</v>
      </c>
      <c r="T2352" s="2">
        <v>41810</v>
      </c>
      <c r="U2352" s="3">
        <v>3</v>
      </c>
      <c r="V2352" s="4">
        <f>IFERROR(Homes[[#This Row],[sqft_above]]+Homes[[#This Row],[sqft_basement]]," ")</f>
        <v>2630</v>
      </c>
      <c r="W2352" s="4">
        <v>3149</v>
      </c>
      <c r="X2352">
        <v>0</v>
      </c>
      <c r="Y2352">
        <v>0</v>
      </c>
      <c r="Z2352">
        <v>3</v>
      </c>
      <c r="AA2352" s="4">
        <v>1670</v>
      </c>
      <c r="AB2352" s="4">
        <v>960</v>
      </c>
      <c r="AC2352">
        <v>2013</v>
      </c>
      <c r="AD2352" t="s">
        <v>2476</v>
      </c>
      <c r="AE2352" t="s">
        <v>319</v>
      </c>
      <c r="AF2352" t="s">
        <v>672</v>
      </c>
    </row>
    <row r="2353" spans="1:32">
      <c r="A2353" t="str">
        <f>PROPER(TRIM(Homes[[#This Row],[street]]))</f>
        <v>7743 27Th Ave Nw</v>
      </c>
      <c r="B2353" t="str">
        <f>PROPER(TRIM(Homes[[#This Row],[city]]))</f>
        <v>Seattle</v>
      </c>
      <c r="C2353" t="str">
        <f>_xlfn.TEXTBEFORE(Homes[[#This Row],[statezip]]," ")</f>
        <v>WA</v>
      </c>
      <c r="D2353" s="6" t="str">
        <f>_xlfn.TEXTAFTER(Homes[[#This Row],[statezip]]," ")</f>
        <v>98117</v>
      </c>
      <c r="E2353" s="1">
        <v>420000</v>
      </c>
      <c r="F2353">
        <v>2</v>
      </c>
      <c r="G2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53" s="3" t="str">
        <f>Homes[[#This Row],[bedrooms]] &amp; " bd | " &amp; TEXT(Homes[[#This Row],[bathrooms]],"0.##") &amp; " ba"</f>
        <v>2 bd | 1. ba</v>
      </c>
      <c r="I2353" s="4">
        <v>860</v>
      </c>
      <c r="J2353" s="1">
        <f>IFERROR(Homes[[#This Row],[price]]/Homes[[#This Row],[sqft_living]]," ")</f>
        <v>488.37209302325579</v>
      </c>
      <c r="K2353" s="4">
        <f>IFERROR(Homes[[#This Row],[sqft_lot]]/43560," ")</f>
        <v>8.9072543617998157E-2</v>
      </c>
      <c r="L2353" t="str">
        <f>IF(Homes[[#This Row],[waterfront]]=1, "Yes","No")</f>
        <v>No</v>
      </c>
      <c r="M2353" s="4" t="str">
        <f>IF(Homes[[#This Row],[sqft_basement]]&gt;0, "Yes","No")</f>
        <v>No</v>
      </c>
      <c r="N2353" t="str">
        <f>CHOOSE(Homes[[#This Row],[view]]+1, "None","Fair","Good","Great","Excellent")</f>
        <v>None</v>
      </c>
      <c r="O2353" t="str">
        <f>CHOOSE(Homes[[#This Row],[condition]], "Poor","Fair","Average","Good","Excellent")</f>
        <v>Good</v>
      </c>
      <c r="P2353">
        <f ca="1">YEAR(TODAY())-Homes[[#This Row],[yr_built]]</f>
        <v>109</v>
      </c>
      <c r="Q2353">
        <v>0</v>
      </c>
      <c r="R2353">
        <f ca="1">IF(Homes[[#This Row],[yr_renovated]]&gt;0, YEAR(TODAY())-Homes[[#This Row],[yr_renovated]], YEAR(TODAY())-Homes[[#This Row],[yr_built]])</f>
        <v>109</v>
      </c>
      <c r="S2353">
        <v>1</v>
      </c>
      <c r="T2353" s="2">
        <v>41800</v>
      </c>
      <c r="U2353" s="3">
        <v>1</v>
      </c>
      <c r="V2353" s="4">
        <f>IFERROR(Homes[[#This Row],[sqft_above]]+Homes[[#This Row],[sqft_basement]]," ")</f>
        <v>860</v>
      </c>
      <c r="W2353" s="4">
        <v>3880</v>
      </c>
      <c r="X2353">
        <v>0</v>
      </c>
      <c r="Y2353">
        <v>0</v>
      </c>
      <c r="Z2353">
        <v>4</v>
      </c>
      <c r="AA2353" s="4">
        <v>860</v>
      </c>
      <c r="AB2353" s="4">
        <v>0</v>
      </c>
      <c r="AC2353">
        <v>1916</v>
      </c>
      <c r="AD2353" t="s">
        <v>2477</v>
      </c>
      <c r="AE2353" t="s">
        <v>49</v>
      </c>
      <c r="AF2353" t="s">
        <v>204</v>
      </c>
    </row>
    <row r="2354" spans="1:32">
      <c r="A2354" t="str">
        <f>PROPER(TRIM(Homes[[#This Row],[street]]))</f>
        <v>3049 Ne 90Th St</v>
      </c>
      <c r="B2354" t="str">
        <f>PROPER(TRIM(Homes[[#This Row],[city]]))</f>
        <v>Seattle</v>
      </c>
      <c r="C2354" t="str">
        <f>_xlfn.TEXTBEFORE(Homes[[#This Row],[statezip]]," ")</f>
        <v>WA</v>
      </c>
      <c r="D2354" s="6" t="str">
        <f>_xlfn.TEXTAFTER(Homes[[#This Row],[statezip]]," ")</f>
        <v>98115</v>
      </c>
      <c r="E2354" s="1">
        <v>420000</v>
      </c>
      <c r="F2354">
        <v>3</v>
      </c>
      <c r="G2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54" s="3" t="str">
        <f>Homes[[#This Row],[bedrooms]] &amp; " bd | " &amp; TEXT(Homes[[#This Row],[bathrooms]],"0.##") &amp; " ba"</f>
        <v>3 bd | 2. ba</v>
      </c>
      <c r="I2354" s="4">
        <v>1200</v>
      </c>
      <c r="J2354" s="1">
        <f>IFERROR(Homes[[#This Row],[price]]/Homes[[#This Row],[sqft_living]]," ")</f>
        <v>350</v>
      </c>
      <c r="K2354" s="4">
        <f>IFERROR(Homes[[#This Row],[sqft_lot]]/43560," ")</f>
        <v>0.11544995408631772</v>
      </c>
      <c r="L2354" t="str">
        <f>IF(Homes[[#This Row],[waterfront]]=1, "Yes","No")</f>
        <v>No</v>
      </c>
      <c r="M2354" s="4" t="str">
        <f>IF(Homes[[#This Row],[sqft_basement]]&gt;0, "Yes","No")</f>
        <v>Yes</v>
      </c>
      <c r="N2354" t="str">
        <f>CHOOSE(Homes[[#This Row],[view]]+1, "None","Fair","Good","Great","Excellent")</f>
        <v>None</v>
      </c>
      <c r="O2354" t="str">
        <f>CHOOSE(Homes[[#This Row],[condition]], "Poor","Fair","Average","Good","Excellent")</f>
        <v>Average</v>
      </c>
      <c r="P2354">
        <f ca="1">YEAR(TODAY())-Homes[[#This Row],[yr_built]]</f>
        <v>88</v>
      </c>
      <c r="Q2354">
        <v>1999</v>
      </c>
      <c r="R2354">
        <f ca="1">IF(Homes[[#This Row],[yr_renovated]]&gt;0, YEAR(TODAY())-Homes[[#This Row],[yr_renovated]], YEAR(TODAY())-Homes[[#This Row],[yr_built]])</f>
        <v>26</v>
      </c>
      <c r="S2354">
        <v>1</v>
      </c>
      <c r="T2354" s="2">
        <v>41813</v>
      </c>
      <c r="U2354" s="3">
        <v>2</v>
      </c>
      <c r="V2354" s="4">
        <f>IFERROR(Homes[[#This Row],[sqft_above]]+Homes[[#This Row],[sqft_basement]]," ")</f>
        <v>1200</v>
      </c>
      <c r="W2354" s="4">
        <v>5029</v>
      </c>
      <c r="X2354">
        <v>0</v>
      </c>
      <c r="Y2354">
        <v>0</v>
      </c>
      <c r="Z2354">
        <v>3</v>
      </c>
      <c r="AA2354" s="4">
        <v>880</v>
      </c>
      <c r="AB2354" s="4">
        <v>320</v>
      </c>
      <c r="AC2354">
        <v>1937</v>
      </c>
      <c r="AD2354" t="s">
        <v>2478</v>
      </c>
      <c r="AE2354" t="s">
        <v>49</v>
      </c>
      <c r="AF2354" t="s">
        <v>154</v>
      </c>
    </row>
    <row r="2355" spans="1:32">
      <c r="A2355" t="str">
        <f>PROPER(TRIM(Homes[[#This Row],[street]]))</f>
        <v>504 Nw 175Th Ct</v>
      </c>
      <c r="B2355" t="str">
        <f>PROPER(TRIM(Homes[[#This Row],[city]]))</f>
        <v>Shoreline</v>
      </c>
      <c r="C2355" t="str">
        <f>_xlfn.TEXTBEFORE(Homes[[#This Row],[statezip]]," ")</f>
        <v>WA</v>
      </c>
      <c r="D2355" s="6" t="str">
        <f>_xlfn.TEXTAFTER(Homes[[#This Row],[statezip]]," ")</f>
        <v>98177</v>
      </c>
      <c r="E2355" s="1">
        <v>420000</v>
      </c>
      <c r="F2355">
        <v>5</v>
      </c>
      <c r="G2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55" s="3" t="str">
        <f>Homes[[#This Row],[bedrooms]] &amp; " bd | " &amp; TEXT(Homes[[#This Row],[bathrooms]],"0.##") &amp; " ba"</f>
        <v>5 bd | 2.75 ba</v>
      </c>
      <c r="I2355" s="4">
        <v>2280</v>
      </c>
      <c r="J2355" s="1">
        <f>IFERROR(Homes[[#This Row],[price]]/Homes[[#This Row],[sqft_living]]," ")</f>
        <v>184.21052631578948</v>
      </c>
      <c r="K2355" s="4">
        <f>IFERROR(Homes[[#This Row],[sqft_lot]]/43560," ")</f>
        <v>0.23689164370982552</v>
      </c>
      <c r="L2355" t="str">
        <f>IF(Homes[[#This Row],[waterfront]]=1, "Yes","No")</f>
        <v>No</v>
      </c>
      <c r="M2355" s="4" t="str">
        <f>IF(Homes[[#This Row],[sqft_basement]]&gt;0, "Yes","No")</f>
        <v>Yes</v>
      </c>
      <c r="N2355" t="str">
        <f>CHOOSE(Homes[[#This Row],[view]]+1, "None","Fair","Good","Great","Excellent")</f>
        <v>None</v>
      </c>
      <c r="O2355" t="str">
        <f>CHOOSE(Homes[[#This Row],[condition]], "Poor","Fair","Average","Good","Excellent")</f>
        <v>Average</v>
      </c>
      <c r="P2355">
        <f ca="1">YEAR(TODAY())-Homes[[#This Row],[yr_built]]</f>
        <v>66</v>
      </c>
      <c r="Q2355">
        <v>1989</v>
      </c>
      <c r="R2355">
        <f ca="1">IF(Homes[[#This Row],[yr_renovated]]&gt;0, YEAR(TODAY())-Homes[[#This Row],[yr_renovated]], YEAR(TODAY())-Homes[[#This Row],[yr_built]])</f>
        <v>36</v>
      </c>
      <c r="S2355">
        <v>1</v>
      </c>
      <c r="T2355" s="2">
        <v>41810</v>
      </c>
      <c r="U2355" s="3">
        <v>2.75</v>
      </c>
      <c r="V2355" s="4">
        <f>IFERROR(Homes[[#This Row],[sqft_above]]+Homes[[#This Row],[sqft_basement]]," ")</f>
        <v>2280</v>
      </c>
      <c r="W2355" s="4">
        <v>10319</v>
      </c>
      <c r="X2355">
        <v>0</v>
      </c>
      <c r="Y2355">
        <v>0</v>
      </c>
      <c r="Z2355">
        <v>3</v>
      </c>
      <c r="AA2355" s="4">
        <v>1300</v>
      </c>
      <c r="AB2355" s="4">
        <v>980</v>
      </c>
      <c r="AC2355">
        <v>1959</v>
      </c>
      <c r="AD2355" t="s">
        <v>2479</v>
      </c>
      <c r="AE2355" t="s">
        <v>100</v>
      </c>
      <c r="AF2355" t="s">
        <v>50</v>
      </c>
    </row>
    <row r="2356" spans="1:32">
      <c r="A2356" t="str">
        <f>PROPER(TRIM(Homes[[#This Row],[street]]))</f>
        <v>21700-21712 119Th Ave Sw</v>
      </c>
      <c r="B2356" t="str">
        <f>PROPER(TRIM(Homes[[#This Row],[city]]))</f>
        <v>Vashon</v>
      </c>
      <c r="C2356" t="str">
        <f>_xlfn.TEXTBEFORE(Homes[[#This Row],[statezip]]," ")</f>
        <v>WA</v>
      </c>
      <c r="D2356" s="6" t="str">
        <f>_xlfn.TEXTAFTER(Homes[[#This Row],[statezip]]," ")</f>
        <v>98070</v>
      </c>
      <c r="E2356" s="1">
        <v>420000</v>
      </c>
      <c r="F2356">
        <v>3</v>
      </c>
      <c r="G2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56" s="3" t="str">
        <f>Homes[[#This Row],[bedrooms]] &amp; " bd | " &amp; TEXT(Homes[[#This Row],[bathrooms]],"0.##") &amp; " ba"</f>
        <v>3 bd | 1.75 ba</v>
      </c>
      <c r="I2356" s="4">
        <v>1444</v>
      </c>
      <c r="J2356" s="1">
        <f>IFERROR(Homes[[#This Row],[price]]/Homes[[#This Row],[sqft_living]]," ")</f>
        <v>290.85872576177286</v>
      </c>
      <c r="K2356" s="4">
        <f>IFERROR(Homes[[#This Row],[sqft_lot]]/43560," ")</f>
        <v>5.7191460055096419</v>
      </c>
      <c r="L2356" t="str">
        <f>IF(Homes[[#This Row],[waterfront]]=1, "Yes","No")</f>
        <v>No</v>
      </c>
      <c r="M2356" s="4" t="str">
        <f>IF(Homes[[#This Row],[sqft_basement]]&gt;0, "Yes","No")</f>
        <v>No</v>
      </c>
      <c r="N2356" t="str">
        <f>CHOOSE(Homes[[#This Row],[view]]+1, "None","Fair","Good","Great","Excellent")</f>
        <v>None</v>
      </c>
      <c r="O2356" t="str">
        <f>CHOOSE(Homes[[#This Row],[condition]], "Poor","Fair","Average","Good","Excellent")</f>
        <v>Average</v>
      </c>
      <c r="P2356">
        <f ca="1">YEAR(TODAY())-Homes[[#This Row],[yr_built]]</f>
        <v>17</v>
      </c>
      <c r="Q2356">
        <v>0</v>
      </c>
      <c r="R2356">
        <f ca="1">IF(Homes[[#This Row],[yr_renovated]]&gt;0, YEAR(TODAY())-Homes[[#This Row],[yr_renovated]], YEAR(TODAY())-Homes[[#This Row],[yr_built]])</f>
        <v>17</v>
      </c>
      <c r="S2356">
        <v>1.5</v>
      </c>
      <c r="T2356" s="2">
        <v>41816</v>
      </c>
      <c r="U2356" s="3">
        <v>1.75</v>
      </c>
      <c r="V2356" s="4">
        <f>IFERROR(Homes[[#This Row],[sqft_above]]+Homes[[#This Row],[sqft_basement]]," ")</f>
        <v>1444</v>
      </c>
      <c r="W2356" s="4">
        <v>249126</v>
      </c>
      <c r="X2356">
        <v>0</v>
      </c>
      <c r="Y2356">
        <v>0</v>
      </c>
      <c r="Z2356">
        <v>3</v>
      </c>
      <c r="AA2356" s="4">
        <v>1444</v>
      </c>
      <c r="AB2356" s="4">
        <v>0</v>
      </c>
      <c r="AC2356">
        <v>2008</v>
      </c>
      <c r="AD2356" t="s">
        <v>2480</v>
      </c>
      <c r="AE2356" t="s">
        <v>619</v>
      </c>
      <c r="AF2356" t="s">
        <v>620</v>
      </c>
    </row>
    <row r="2357" spans="1:32">
      <c r="A2357" t="str">
        <f>PROPER(TRIM(Homes[[#This Row],[street]]))</f>
        <v>13471 Adair Creek Way Ne</v>
      </c>
      <c r="B2357" t="str">
        <f>PROPER(TRIM(Homes[[#This Row],[city]]))</f>
        <v>Redmond</v>
      </c>
      <c r="C2357" t="str">
        <f>_xlfn.TEXTBEFORE(Homes[[#This Row],[statezip]]," ")</f>
        <v>WA</v>
      </c>
      <c r="D2357" s="6" t="str">
        <f>_xlfn.TEXTAFTER(Homes[[#This Row],[statezip]]," ")</f>
        <v>98053</v>
      </c>
      <c r="E2357" s="1">
        <v>419000</v>
      </c>
      <c r="F2357">
        <v>2</v>
      </c>
      <c r="G2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57" s="3" t="str">
        <f>Homes[[#This Row],[bedrooms]] &amp; " bd | " &amp; TEXT(Homes[[#This Row],[bathrooms]],"0.##") &amp; " ba"</f>
        <v>2 bd | 1.75 ba</v>
      </c>
      <c r="I2357" s="4">
        <v>1510</v>
      </c>
      <c r="J2357" s="1">
        <f>IFERROR(Homes[[#This Row],[price]]/Homes[[#This Row],[sqft_living]]," ")</f>
        <v>277.48344370860929</v>
      </c>
      <c r="K2357" s="4">
        <f>IFERROR(Homes[[#This Row],[sqft_lot]]/43560," ")</f>
        <v>0.11432506887052342</v>
      </c>
      <c r="L2357" t="str">
        <f>IF(Homes[[#This Row],[waterfront]]=1, "Yes","No")</f>
        <v>No</v>
      </c>
      <c r="M2357" s="4" t="str">
        <f>IF(Homes[[#This Row],[sqft_basement]]&gt;0, "Yes","No")</f>
        <v>No</v>
      </c>
      <c r="N2357" t="str">
        <f>CHOOSE(Homes[[#This Row],[view]]+1, "None","Fair","Good","Great","Excellent")</f>
        <v>None</v>
      </c>
      <c r="O2357" t="str">
        <f>CHOOSE(Homes[[#This Row],[condition]], "Poor","Fair","Average","Good","Excellent")</f>
        <v>Average</v>
      </c>
      <c r="P2357">
        <f ca="1">YEAR(TODAY())-Homes[[#This Row],[yr_built]]</f>
        <v>19</v>
      </c>
      <c r="Q2357">
        <v>0</v>
      </c>
      <c r="R2357">
        <f ca="1">IF(Homes[[#This Row],[yr_renovated]]&gt;0, YEAR(TODAY())-Homes[[#This Row],[yr_renovated]], YEAR(TODAY())-Homes[[#This Row],[yr_built]])</f>
        <v>19</v>
      </c>
      <c r="S2357">
        <v>1</v>
      </c>
      <c r="T2357" s="2">
        <v>41820</v>
      </c>
      <c r="U2357" s="3">
        <v>1.75</v>
      </c>
      <c r="V2357" s="4">
        <f>IFERROR(Homes[[#This Row],[sqft_above]]+Homes[[#This Row],[sqft_basement]]," ")</f>
        <v>1510</v>
      </c>
      <c r="W2357" s="4">
        <v>4980</v>
      </c>
      <c r="X2357">
        <v>0</v>
      </c>
      <c r="Y2357">
        <v>0</v>
      </c>
      <c r="Z2357">
        <v>3</v>
      </c>
      <c r="AA2357" s="4">
        <v>1510</v>
      </c>
      <c r="AB2357" s="4">
        <v>0</v>
      </c>
      <c r="AC2357">
        <v>2006</v>
      </c>
      <c r="AD2357" t="s">
        <v>2481</v>
      </c>
      <c r="AE2357" t="s">
        <v>137</v>
      </c>
      <c r="AF2357" t="s">
        <v>208</v>
      </c>
    </row>
    <row r="2358" spans="1:32">
      <c r="A2358" t="str">
        <f>PROPER(TRIM(Homes[[#This Row],[street]]))</f>
        <v>14114 Se 198Th St</v>
      </c>
      <c r="B2358" t="str">
        <f>PROPER(TRIM(Homes[[#This Row],[city]]))</f>
        <v>Renton</v>
      </c>
      <c r="C2358" t="str">
        <f>_xlfn.TEXTBEFORE(Homes[[#This Row],[statezip]]," ")</f>
        <v>WA</v>
      </c>
      <c r="D2358" s="6" t="str">
        <f>_xlfn.TEXTAFTER(Homes[[#This Row],[statezip]]," ")</f>
        <v>98058</v>
      </c>
      <c r="E2358" s="1">
        <v>419000</v>
      </c>
      <c r="F2358">
        <v>4</v>
      </c>
      <c r="G2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58" s="3" t="str">
        <f>Homes[[#This Row],[bedrooms]] &amp; " bd | " &amp; TEXT(Homes[[#This Row],[bathrooms]],"0.##") &amp; " ba"</f>
        <v>4 bd | 2.5 ba</v>
      </c>
      <c r="I2358" s="4">
        <v>2690</v>
      </c>
      <c r="J2358" s="1">
        <f>IFERROR(Homes[[#This Row],[price]]/Homes[[#This Row],[sqft_living]]," ")</f>
        <v>155.76208178438662</v>
      </c>
      <c r="K2358" s="4">
        <f>IFERROR(Homes[[#This Row],[sqft_lot]]/43560," ")</f>
        <v>0.18243801652892561</v>
      </c>
      <c r="L2358" t="str">
        <f>IF(Homes[[#This Row],[waterfront]]=1, "Yes","No")</f>
        <v>No</v>
      </c>
      <c r="M2358" s="4" t="str">
        <f>IF(Homes[[#This Row],[sqft_basement]]&gt;0, "Yes","No")</f>
        <v>No</v>
      </c>
      <c r="N2358" t="str">
        <f>CHOOSE(Homes[[#This Row],[view]]+1, "None","Fair","Good","Great","Excellent")</f>
        <v>None</v>
      </c>
      <c r="O2358" t="str">
        <f>CHOOSE(Homes[[#This Row],[condition]], "Poor","Fair","Average","Good","Excellent")</f>
        <v>Average</v>
      </c>
      <c r="P2358">
        <f ca="1">YEAR(TODAY())-Homes[[#This Row],[yr_built]]</f>
        <v>32</v>
      </c>
      <c r="Q2358">
        <v>0</v>
      </c>
      <c r="R2358">
        <f ca="1">IF(Homes[[#This Row],[yr_renovated]]&gt;0, YEAR(TODAY())-Homes[[#This Row],[yr_renovated]], YEAR(TODAY())-Homes[[#This Row],[yr_built]])</f>
        <v>32</v>
      </c>
      <c r="S2358">
        <v>2</v>
      </c>
      <c r="T2358" s="2">
        <v>41803</v>
      </c>
      <c r="U2358" s="3">
        <v>2.5</v>
      </c>
      <c r="V2358" s="4">
        <f>IFERROR(Homes[[#This Row],[sqft_above]]+Homes[[#This Row],[sqft_basement]]," ")</f>
        <v>2690</v>
      </c>
      <c r="W2358" s="4">
        <v>7947</v>
      </c>
      <c r="X2358">
        <v>0</v>
      </c>
      <c r="Y2358">
        <v>0</v>
      </c>
      <c r="Z2358">
        <v>3</v>
      </c>
      <c r="AA2358" s="4">
        <v>2690</v>
      </c>
      <c r="AB2358" s="4">
        <v>0</v>
      </c>
      <c r="AC2358">
        <v>1993</v>
      </c>
      <c r="AD2358" t="s">
        <v>2482</v>
      </c>
      <c r="AE2358" t="s">
        <v>319</v>
      </c>
      <c r="AF2358" t="s">
        <v>320</v>
      </c>
    </row>
    <row r="2359" spans="1:32">
      <c r="A2359" t="str">
        <f>PROPER(TRIM(Homes[[#This Row],[street]]))</f>
        <v>7422-7426 Ne 148Th Ln</v>
      </c>
      <c r="B2359" t="str">
        <f>PROPER(TRIM(Homes[[#This Row],[city]]))</f>
        <v>Kenmore</v>
      </c>
      <c r="C2359" t="str">
        <f>_xlfn.TEXTBEFORE(Homes[[#This Row],[statezip]]," ")</f>
        <v>WA</v>
      </c>
      <c r="D2359" s="6" t="str">
        <f>_xlfn.TEXTAFTER(Homes[[#This Row],[statezip]]," ")</f>
        <v>98028</v>
      </c>
      <c r="E2359" s="1">
        <v>418800</v>
      </c>
      <c r="F2359">
        <v>4</v>
      </c>
      <c r="G2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59" s="3" t="str">
        <f>Homes[[#This Row],[bedrooms]] &amp; " bd | " &amp; TEXT(Homes[[#This Row],[bathrooms]],"0.##") &amp; " ba"</f>
        <v>4 bd | 2.25 ba</v>
      </c>
      <c r="I2359" s="4">
        <v>2100</v>
      </c>
      <c r="J2359" s="1">
        <f>IFERROR(Homes[[#This Row],[price]]/Homes[[#This Row],[sqft_living]]," ")</f>
        <v>199.42857142857142</v>
      </c>
      <c r="K2359" s="4">
        <f>IFERROR(Homes[[#This Row],[sqft_lot]]/43560," ")</f>
        <v>0.22920110192837465</v>
      </c>
      <c r="L2359" t="str">
        <f>IF(Homes[[#This Row],[waterfront]]=1, "Yes","No")</f>
        <v>No</v>
      </c>
      <c r="M2359" s="4" t="str">
        <f>IF(Homes[[#This Row],[sqft_basement]]&gt;0, "Yes","No")</f>
        <v>Yes</v>
      </c>
      <c r="N2359" t="str">
        <f>CHOOSE(Homes[[#This Row],[view]]+1, "None","Fair","Good","Great","Excellent")</f>
        <v>None</v>
      </c>
      <c r="O2359" t="str">
        <f>CHOOSE(Homes[[#This Row],[condition]], "Poor","Fair","Average","Good","Excellent")</f>
        <v>Good</v>
      </c>
      <c r="P2359">
        <f ca="1">YEAR(TODAY())-Homes[[#This Row],[yr_built]]</f>
        <v>52</v>
      </c>
      <c r="Q2359">
        <v>0</v>
      </c>
      <c r="R2359">
        <f ca="1">IF(Homes[[#This Row],[yr_renovated]]&gt;0, YEAR(TODAY())-Homes[[#This Row],[yr_renovated]], YEAR(TODAY())-Homes[[#This Row],[yr_built]])</f>
        <v>52</v>
      </c>
      <c r="S2359">
        <v>1</v>
      </c>
      <c r="T2359" s="2">
        <v>41815</v>
      </c>
      <c r="U2359" s="3">
        <v>2.25</v>
      </c>
      <c r="V2359" s="4">
        <f>IFERROR(Homes[[#This Row],[sqft_above]]+Homes[[#This Row],[sqft_basement]]," ")</f>
        <v>2100</v>
      </c>
      <c r="W2359" s="4">
        <v>9984</v>
      </c>
      <c r="X2359">
        <v>0</v>
      </c>
      <c r="Y2359">
        <v>0</v>
      </c>
      <c r="Z2359">
        <v>4</v>
      </c>
      <c r="AA2359" s="4">
        <v>1290</v>
      </c>
      <c r="AB2359" s="4">
        <v>810</v>
      </c>
      <c r="AC2359">
        <v>1973</v>
      </c>
      <c r="AD2359" t="s">
        <v>2483</v>
      </c>
      <c r="AE2359" t="s">
        <v>329</v>
      </c>
      <c r="AF2359" t="s">
        <v>330</v>
      </c>
    </row>
    <row r="2360" spans="1:32">
      <c r="A2360" t="str">
        <f>PROPER(TRIM(Homes[[#This Row],[street]]))</f>
        <v>9957 Rainier Ave S</v>
      </c>
      <c r="B2360" t="str">
        <f>PROPER(TRIM(Homes[[#This Row],[city]]))</f>
        <v>Seattle</v>
      </c>
      <c r="C2360" t="str">
        <f>_xlfn.TEXTBEFORE(Homes[[#This Row],[statezip]]," ")</f>
        <v>WA</v>
      </c>
      <c r="D2360" s="6" t="str">
        <f>_xlfn.TEXTAFTER(Homes[[#This Row],[statezip]]," ")</f>
        <v>98118</v>
      </c>
      <c r="E2360" s="1">
        <v>418000</v>
      </c>
      <c r="F2360">
        <v>4</v>
      </c>
      <c r="G2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360" s="3" t="str">
        <f>Homes[[#This Row],[bedrooms]] &amp; " bd | " &amp; TEXT(Homes[[#This Row],[bathrooms]],"0.##") &amp; " ba"</f>
        <v>4 bd | 3. ba</v>
      </c>
      <c r="I2360" s="4">
        <v>2360</v>
      </c>
      <c r="J2360" s="1">
        <f>IFERROR(Homes[[#This Row],[price]]/Homes[[#This Row],[sqft_living]]," ")</f>
        <v>177.11864406779662</v>
      </c>
      <c r="K2360" s="4">
        <f>IFERROR(Homes[[#This Row],[sqft_lot]]/43560," ")</f>
        <v>0.14348025711662074</v>
      </c>
      <c r="L2360" t="str">
        <f>IF(Homes[[#This Row],[waterfront]]=1, "Yes","No")</f>
        <v>No</v>
      </c>
      <c r="M2360" s="4" t="str">
        <f>IF(Homes[[#This Row],[sqft_basement]]&gt;0, "Yes","No")</f>
        <v>Yes</v>
      </c>
      <c r="N2360" t="str">
        <f>CHOOSE(Homes[[#This Row],[view]]+1, "None","Fair","Good","Great","Excellent")</f>
        <v>Good</v>
      </c>
      <c r="O2360" t="str">
        <f>CHOOSE(Homes[[#This Row],[condition]], "Poor","Fair","Average","Good","Excellent")</f>
        <v>Average</v>
      </c>
      <c r="P2360">
        <f ca="1">YEAR(TODAY())-Homes[[#This Row],[yr_built]]</f>
        <v>65</v>
      </c>
      <c r="Q2360">
        <v>2012</v>
      </c>
      <c r="R2360">
        <f ca="1">IF(Homes[[#This Row],[yr_renovated]]&gt;0, YEAR(TODAY())-Homes[[#This Row],[yr_renovated]], YEAR(TODAY())-Homes[[#This Row],[yr_built]])</f>
        <v>13</v>
      </c>
      <c r="S2360">
        <v>1</v>
      </c>
      <c r="T2360" s="2">
        <v>41806</v>
      </c>
      <c r="U2360" s="3">
        <v>3</v>
      </c>
      <c r="V2360" s="4">
        <f>IFERROR(Homes[[#This Row],[sqft_above]]+Homes[[#This Row],[sqft_basement]]," ")</f>
        <v>2360</v>
      </c>
      <c r="W2360" s="4">
        <v>6250</v>
      </c>
      <c r="X2360">
        <v>0</v>
      </c>
      <c r="Y2360">
        <v>2</v>
      </c>
      <c r="Z2360">
        <v>3</v>
      </c>
      <c r="AA2360" s="4">
        <v>1460</v>
      </c>
      <c r="AB2360" s="4">
        <v>900</v>
      </c>
      <c r="AC2360">
        <v>1960</v>
      </c>
      <c r="AD2360" t="s">
        <v>2484</v>
      </c>
      <c r="AE2360" t="s">
        <v>49</v>
      </c>
      <c r="AF2360" t="s">
        <v>229</v>
      </c>
    </row>
    <row r="2361" spans="1:32">
      <c r="A2361" t="str">
        <f>PROPER(TRIM(Homes[[#This Row],[street]]))</f>
        <v>1212 168Th Ave Ne</v>
      </c>
      <c r="B2361" t="str">
        <f>PROPER(TRIM(Homes[[#This Row],[city]]))</f>
        <v>Bellevue</v>
      </c>
      <c r="C2361" t="str">
        <f>_xlfn.TEXTBEFORE(Homes[[#This Row],[statezip]]," ")</f>
        <v>WA</v>
      </c>
      <c r="D2361" s="6" t="str">
        <f>_xlfn.TEXTAFTER(Homes[[#This Row],[statezip]]," ")</f>
        <v>98008</v>
      </c>
      <c r="E2361" s="1">
        <v>418000</v>
      </c>
      <c r="F2361">
        <v>4</v>
      </c>
      <c r="G2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61" s="3" t="str">
        <f>Homes[[#This Row],[bedrooms]] &amp; " bd | " &amp; TEXT(Homes[[#This Row],[bathrooms]],"0.##") &amp; " ba"</f>
        <v>4 bd | 1.5 ba</v>
      </c>
      <c r="I2361" s="4">
        <v>1220</v>
      </c>
      <c r="J2361" s="1">
        <f>IFERROR(Homes[[#This Row],[price]]/Homes[[#This Row],[sqft_living]]," ")</f>
        <v>342.62295081967216</v>
      </c>
      <c r="K2361" s="4">
        <f>IFERROR(Homes[[#This Row],[sqft_lot]]/43560," ")</f>
        <v>0.24288337924701561</v>
      </c>
      <c r="L2361" t="str">
        <f>IF(Homes[[#This Row],[waterfront]]=1, "Yes","No")</f>
        <v>No</v>
      </c>
      <c r="M2361" s="4" t="str">
        <f>IF(Homes[[#This Row],[sqft_basement]]&gt;0, "Yes","No")</f>
        <v>No</v>
      </c>
      <c r="N2361" t="str">
        <f>CHOOSE(Homes[[#This Row],[view]]+1, "None","Fair","Good","Great","Excellent")</f>
        <v>None</v>
      </c>
      <c r="O2361" t="str">
        <f>CHOOSE(Homes[[#This Row],[condition]], "Poor","Fair","Average","Good","Excellent")</f>
        <v>Average</v>
      </c>
      <c r="P2361">
        <f ca="1">YEAR(TODAY())-Homes[[#This Row],[yr_built]]</f>
        <v>60</v>
      </c>
      <c r="Q2361">
        <v>1993</v>
      </c>
      <c r="R2361">
        <f ca="1">IF(Homes[[#This Row],[yr_renovated]]&gt;0, YEAR(TODAY())-Homes[[#This Row],[yr_renovated]], YEAR(TODAY())-Homes[[#This Row],[yr_built]])</f>
        <v>32</v>
      </c>
      <c r="S2361">
        <v>1</v>
      </c>
      <c r="T2361" s="2">
        <v>41806</v>
      </c>
      <c r="U2361" s="3">
        <v>1.5</v>
      </c>
      <c r="V2361" s="4">
        <f>IFERROR(Homes[[#This Row],[sqft_above]]+Homes[[#This Row],[sqft_basement]]," ")</f>
        <v>1220</v>
      </c>
      <c r="W2361" s="4">
        <v>10580</v>
      </c>
      <c r="X2361">
        <v>0</v>
      </c>
      <c r="Y2361">
        <v>0</v>
      </c>
      <c r="Z2361">
        <v>3</v>
      </c>
      <c r="AA2361" s="4">
        <v>1220</v>
      </c>
      <c r="AB2361" s="4">
        <v>0</v>
      </c>
      <c r="AC2361">
        <v>1965</v>
      </c>
      <c r="AD2361" t="s">
        <v>2485</v>
      </c>
      <c r="AE2361" t="s">
        <v>33</v>
      </c>
      <c r="AF2361" t="s">
        <v>53</v>
      </c>
    </row>
    <row r="2362" spans="1:32">
      <c r="A2362" t="str">
        <f>PROPER(TRIM(Homes[[#This Row],[street]]))</f>
        <v>1015 158Th Pl Se</v>
      </c>
      <c r="B2362" t="str">
        <f>PROPER(TRIM(Homes[[#This Row],[city]]))</f>
        <v>Bellevue</v>
      </c>
      <c r="C2362" t="str">
        <f>_xlfn.TEXTBEFORE(Homes[[#This Row],[statezip]]," ")</f>
        <v>WA</v>
      </c>
      <c r="D2362" s="6" t="str">
        <f>_xlfn.TEXTAFTER(Homes[[#This Row],[statezip]]," ")</f>
        <v>98008</v>
      </c>
      <c r="E2362" s="1">
        <v>418000</v>
      </c>
      <c r="F2362">
        <v>4</v>
      </c>
      <c r="G2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62" s="3" t="str">
        <f>Homes[[#This Row],[bedrooms]] &amp; " bd | " &amp; TEXT(Homes[[#This Row],[bathrooms]],"0.##") &amp; " ba"</f>
        <v>4 bd | 1.5 ba</v>
      </c>
      <c r="I2362" s="4">
        <v>1550</v>
      </c>
      <c r="J2362" s="1">
        <f>IFERROR(Homes[[#This Row],[price]]/Homes[[#This Row],[sqft_living]]," ")</f>
        <v>269.67741935483872</v>
      </c>
      <c r="K2362" s="4">
        <f>IFERROR(Homes[[#This Row],[sqft_lot]]/43560," ")</f>
        <v>0.21065197428833793</v>
      </c>
      <c r="L2362" t="str">
        <f>IF(Homes[[#This Row],[waterfront]]=1, "Yes","No")</f>
        <v>No</v>
      </c>
      <c r="M2362" s="4" t="str">
        <f>IF(Homes[[#This Row],[sqft_basement]]&gt;0, "Yes","No")</f>
        <v>Yes</v>
      </c>
      <c r="N2362" t="str">
        <f>CHOOSE(Homes[[#This Row],[view]]+1, "None","Fair","Good","Great","Excellent")</f>
        <v>None</v>
      </c>
      <c r="O2362" t="str">
        <f>CHOOSE(Homes[[#This Row],[condition]], "Poor","Fair","Average","Good","Excellent")</f>
        <v>Average</v>
      </c>
      <c r="P2362">
        <f ca="1">YEAR(TODAY())-Homes[[#This Row],[yr_built]]</f>
        <v>69</v>
      </c>
      <c r="Q2362">
        <v>2001</v>
      </c>
      <c r="R2362">
        <f ca="1">IF(Homes[[#This Row],[yr_renovated]]&gt;0, YEAR(TODAY())-Homes[[#This Row],[yr_renovated]], YEAR(TODAY())-Homes[[#This Row],[yr_built]])</f>
        <v>24</v>
      </c>
      <c r="S2362">
        <v>1</v>
      </c>
      <c r="T2362" s="2">
        <v>41811</v>
      </c>
      <c r="U2362" s="3">
        <v>1.5</v>
      </c>
      <c r="V2362" s="4">
        <f>IFERROR(Homes[[#This Row],[sqft_above]]+Homes[[#This Row],[sqft_basement]]," ")</f>
        <v>1550</v>
      </c>
      <c r="W2362" s="4">
        <v>9176</v>
      </c>
      <c r="X2362">
        <v>0</v>
      </c>
      <c r="Y2362">
        <v>0</v>
      </c>
      <c r="Z2362">
        <v>3</v>
      </c>
      <c r="AA2362" s="4">
        <v>1000</v>
      </c>
      <c r="AB2362" s="4">
        <v>550</v>
      </c>
      <c r="AC2362">
        <v>1956</v>
      </c>
      <c r="AD2362" t="s">
        <v>2486</v>
      </c>
      <c r="AE2362" t="s">
        <v>33</v>
      </c>
      <c r="AF2362" t="s">
        <v>53</v>
      </c>
    </row>
    <row r="2363" spans="1:32">
      <c r="A2363" t="str">
        <f>PROPER(TRIM(Homes[[#This Row],[street]]))</f>
        <v>14025 93Rd Ave Ne</v>
      </c>
      <c r="B2363" t="str">
        <f>PROPER(TRIM(Homes[[#This Row],[city]]))</f>
        <v>Kirkland</v>
      </c>
      <c r="C2363" t="str">
        <f>_xlfn.TEXTBEFORE(Homes[[#This Row],[statezip]]," ")</f>
        <v>WA</v>
      </c>
      <c r="D2363" s="6" t="str">
        <f>_xlfn.TEXTAFTER(Homes[[#This Row],[statezip]]," ")</f>
        <v>98034</v>
      </c>
      <c r="E2363" s="1">
        <v>417985.714286</v>
      </c>
      <c r="F2363">
        <v>4</v>
      </c>
      <c r="G2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63" s="3" t="str">
        <f>Homes[[#This Row],[bedrooms]] &amp; " bd | " &amp; TEXT(Homes[[#This Row],[bathrooms]],"0.##") &amp; " ba"</f>
        <v>4 bd | 2.25 ba</v>
      </c>
      <c r="I2363" s="4">
        <v>2070</v>
      </c>
      <c r="J2363" s="1">
        <f>IFERROR(Homes[[#This Row],[price]]/Homes[[#This Row],[sqft_living]]," ")</f>
        <v>201.92546583864734</v>
      </c>
      <c r="K2363" s="4">
        <f>IFERROR(Homes[[#This Row],[sqft_lot]]/43560," ")</f>
        <v>0.17217630853994489</v>
      </c>
      <c r="L2363" t="str">
        <f>IF(Homes[[#This Row],[waterfront]]=1, "Yes","No")</f>
        <v>No</v>
      </c>
      <c r="M2363" s="4" t="str">
        <f>IF(Homes[[#This Row],[sqft_basement]]&gt;0, "Yes","No")</f>
        <v>No</v>
      </c>
      <c r="N2363" t="str">
        <f>CHOOSE(Homes[[#This Row],[view]]+1, "None","Fair","Good","Great","Excellent")</f>
        <v>None</v>
      </c>
      <c r="O2363" t="str">
        <f>CHOOSE(Homes[[#This Row],[condition]], "Poor","Fair","Average","Good","Excellent")</f>
        <v>Good</v>
      </c>
      <c r="P2363">
        <f ca="1">YEAR(TODAY())-Homes[[#This Row],[yr_built]]</f>
        <v>48</v>
      </c>
      <c r="Q2363">
        <v>0</v>
      </c>
      <c r="R2363">
        <f ca="1">IF(Homes[[#This Row],[yr_renovated]]&gt;0, YEAR(TODAY())-Homes[[#This Row],[yr_renovated]], YEAR(TODAY())-Homes[[#This Row],[yr_built]])</f>
        <v>48</v>
      </c>
      <c r="S2363">
        <v>2</v>
      </c>
      <c r="T2363" s="2">
        <v>41796</v>
      </c>
      <c r="U2363" s="3">
        <v>2.25</v>
      </c>
      <c r="V2363" s="4">
        <f>IFERROR(Homes[[#This Row],[sqft_above]]+Homes[[#This Row],[sqft_basement]]," ")</f>
        <v>2070</v>
      </c>
      <c r="W2363" s="4">
        <v>7500</v>
      </c>
      <c r="X2363">
        <v>0</v>
      </c>
      <c r="Y2363">
        <v>0</v>
      </c>
      <c r="Z2363">
        <v>4</v>
      </c>
      <c r="AA2363" s="4">
        <v>2070</v>
      </c>
      <c r="AB2363" s="4">
        <v>0</v>
      </c>
      <c r="AC2363">
        <v>1977</v>
      </c>
      <c r="AD2363" t="s">
        <v>2487</v>
      </c>
      <c r="AE2363" t="s">
        <v>46</v>
      </c>
      <c r="AF2363" t="s">
        <v>47</v>
      </c>
    </row>
    <row r="2364" spans="1:32">
      <c r="A2364" t="str">
        <f>PROPER(TRIM(Homes[[#This Row],[street]]))</f>
        <v>27416 208Th Ave Se</v>
      </c>
      <c r="B2364" t="str">
        <f>PROPER(TRIM(Homes[[#This Row],[city]]))</f>
        <v>Maple Valley</v>
      </c>
      <c r="C2364" t="str">
        <f>_xlfn.TEXTBEFORE(Homes[[#This Row],[statezip]]," ")</f>
        <v>WA</v>
      </c>
      <c r="D2364" s="6" t="str">
        <f>_xlfn.TEXTAFTER(Homes[[#This Row],[statezip]]," ")</f>
        <v>98038</v>
      </c>
      <c r="E2364" s="1">
        <v>417838</v>
      </c>
      <c r="F2364">
        <v>4</v>
      </c>
      <c r="G2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64" s="3" t="str">
        <f>Homes[[#This Row],[bedrooms]] &amp; " bd | " &amp; TEXT(Homes[[#This Row],[bathrooms]],"0.##") &amp; " ba"</f>
        <v>4 bd | 2.5 ba</v>
      </c>
      <c r="I2364" s="4">
        <v>2530</v>
      </c>
      <c r="J2364" s="1">
        <f>IFERROR(Homes[[#This Row],[price]]/Homes[[#This Row],[sqft_living]]," ")</f>
        <v>165.15335968379446</v>
      </c>
      <c r="K2364" s="4">
        <f>IFERROR(Homes[[#This Row],[sqft_lot]]/43560," ")</f>
        <v>0.11588613406795226</v>
      </c>
      <c r="L2364" t="str">
        <f>IF(Homes[[#This Row],[waterfront]]=1, "Yes","No")</f>
        <v>No</v>
      </c>
      <c r="M2364" s="4" t="str">
        <f>IF(Homes[[#This Row],[sqft_basement]]&gt;0, "Yes","No")</f>
        <v>No</v>
      </c>
      <c r="N2364" t="str">
        <f>CHOOSE(Homes[[#This Row],[view]]+1, "None","Fair","Good","Great","Excellent")</f>
        <v>None</v>
      </c>
      <c r="O2364" t="str">
        <f>CHOOSE(Homes[[#This Row],[condition]], "Poor","Fair","Average","Good","Excellent")</f>
        <v>Average</v>
      </c>
      <c r="P2364">
        <f ca="1">YEAR(TODAY())-Homes[[#This Row],[yr_built]]</f>
        <v>11</v>
      </c>
      <c r="Q2364">
        <v>0</v>
      </c>
      <c r="R2364">
        <f ca="1">IF(Homes[[#This Row],[yr_renovated]]&gt;0, YEAR(TODAY())-Homes[[#This Row],[yr_renovated]], YEAR(TODAY())-Homes[[#This Row],[yr_built]])</f>
        <v>11</v>
      </c>
      <c r="S2364">
        <v>2</v>
      </c>
      <c r="T2364" s="2">
        <v>41821</v>
      </c>
      <c r="U2364" s="3">
        <v>2.5</v>
      </c>
      <c r="V2364" s="4">
        <f>IFERROR(Homes[[#This Row],[sqft_above]]+Homes[[#This Row],[sqft_basement]]," ")</f>
        <v>2530</v>
      </c>
      <c r="W2364" s="4">
        <v>5048</v>
      </c>
      <c r="X2364">
        <v>0</v>
      </c>
      <c r="Y2364">
        <v>0</v>
      </c>
      <c r="Z2364">
        <v>3</v>
      </c>
      <c r="AA2364" s="4">
        <v>2530</v>
      </c>
      <c r="AB2364" s="4">
        <v>0</v>
      </c>
      <c r="AC2364">
        <v>2014</v>
      </c>
      <c r="AD2364" t="s">
        <v>2488</v>
      </c>
      <c r="AE2364" t="s">
        <v>920</v>
      </c>
      <c r="AF2364" t="s">
        <v>921</v>
      </c>
    </row>
    <row r="2365" spans="1:32">
      <c r="A2365" t="str">
        <f>PROPER(TRIM(Homes[[#This Row],[street]]))</f>
        <v>115 Nw 132Nd St</v>
      </c>
      <c r="B2365" t="str">
        <f>PROPER(TRIM(Homes[[#This Row],[city]]))</f>
        <v>Seattle</v>
      </c>
      <c r="C2365" t="str">
        <f>_xlfn.TEXTBEFORE(Homes[[#This Row],[statezip]]," ")</f>
        <v>WA</v>
      </c>
      <c r="D2365" s="6" t="str">
        <f>_xlfn.TEXTAFTER(Homes[[#This Row],[statezip]]," ")</f>
        <v>98177</v>
      </c>
      <c r="E2365" s="1">
        <v>417500</v>
      </c>
      <c r="F2365">
        <v>4</v>
      </c>
      <c r="G2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65" s="3" t="str">
        <f>Homes[[#This Row],[bedrooms]] &amp; " bd | " &amp; TEXT(Homes[[#This Row],[bathrooms]],"0.##") &amp; " ba"</f>
        <v>4 bd | 1. ba</v>
      </c>
      <c r="I2365" s="4">
        <v>1390</v>
      </c>
      <c r="J2365" s="1">
        <f>IFERROR(Homes[[#This Row],[price]]/Homes[[#This Row],[sqft_living]]," ")</f>
        <v>300.35971223021585</v>
      </c>
      <c r="K2365" s="4">
        <f>IFERROR(Homes[[#This Row],[sqft_lot]]/43560," ")</f>
        <v>0.24793388429752067</v>
      </c>
      <c r="L2365" t="str">
        <f>IF(Homes[[#This Row],[waterfront]]=1, "Yes","No")</f>
        <v>No</v>
      </c>
      <c r="M2365" s="4" t="str">
        <f>IF(Homes[[#This Row],[sqft_basement]]&gt;0, "Yes","No")</f>
        <v>No</v>
      </c>
      <c r="N2365" t="str">
        <f>CHOOSE(Homes[[#This Row],[view]]+1, "None","Fair","Good","Great","Excellent")</f>
        <v>None</v>
      </c>
      <c r="O2365" t="str">
        <f>CHOOSE(Homes[[#This Row],[condition]], "Poor","Fair","Average","Good","Excellent")</f>
        <v>Good</v>
      </c>
      <c r="P2365">
        <f ca="1">YEAR(TODAY())-Homes[[#This Row],[yr_built]]</f>
        <v>84</v>
      </c>
      <c r="Q2365">
        <v>1998</v>
      </c>
      <c r="R2365">
        <f ca="1">IF(Homes[[#This Row],[yr_renovated]]&gt;0, YEAR(TODAY())-Homes[[#This Row],[yr_renovated]], YEAR(TODAY())-Homes[[#This Row],[yr_built]])</f>
        <v>27</v>
      </c>
      <c r="S2365">
        <v>1.5</v>
      </c>
      <c r="T2365" s="2">
        <v>41800</v>
      </c>
      <c r="U2365" s="3">
        <v>1</v>
      </c>
      <c r="V2365" s="4">
        <f>IFERROR(Homes[[#This Row],[sqft_above]]+Homes[[#This Row],[sqft_basement]]," ")</f>
        <v>1390</v>
      </c>
      <c r="W2365" s="4">
        <v>10800</v>
      </c>
      <c r="X2365">
        <v>0</v>
      </c>
      <c r="Y2365">
        <v>0</v>
      </c>
      <c r="Z2365">
        <v>4</v>
      </c>
      <c r="AA2365" s="4">
        <v>1390</v>
      </c>
      <c r="AB2365" s="4">
        <v>0</v>
      </c>
      <c r="AC2365">
        <v>1941</v>
      </c>
      <c r="AD2365" t="s">
        <v>2489</v>
      </c>
      <c r="AE2365" t="s">
        <v>49</v>
      </c>
      <c r="AF2365" t="s">
        <v>50</v>
      </c>
    </row>
    <row r="2366" spans="1:32">
      <c r="A2366" t="str">
        <f>PROPER(TRIM(Homes[[#This Row],[street]]))</f>
        <v>3825 138Th Ave Se</v>
      </c>
      <c r="B2366" t="str">
        <f>PROPER(TRIM(Homes[[#This Row],[city]]))</f>
        <v>Bellevue</v>
      </c>
      <c r="C2366" t="str">
        <f>_xlfn.TEXTBEFORE(Homes[[#This Row],[statezip]]," ")</f>
        <v>WA</v>
      </c>
      <c r="D2366" s="6" t="str">
        <f>_xlfn.TEXTAFTER(Homes[[#This Row],[statezip]]," ")</f>
        <v>98006</v>
      </c>
      <c r="E2366" s="1">
        <v>417000</v>
      </c>
      <c r="F2366">
        <v>3</v>
      </c>
      <c r="G2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66" s="3" t="str">
        <f>Homes[[#This Row],[bedrooms]] &amp; " bd | " &amp; TEXT(Homes[[#This Row],[bathrooms]],"0.##") &amp; " ba"</f>
        <v>3 bd | 1.5 ba</v>
      </c>
      <c r="I2366" s="4">
        <v>1340</v>
      </c>
      <c r="J2366" s="1">
        <f>IFERROR(Homes[[#This Row],[price]]/Homes[[#This Row],[sqft_living]]," ")</f>
        <v>311.19402985074629</v>
      </c>
      <c r="K2366" s="4">
        <f>IFERROR(Homes[[#This Row],[sqft_lot]]/43560," ")</f>
        <v>0.23471074380165288</v>
      </c>
      <c r="L2366" t="str">
        <f>IF(Homes[[#This Row],[waterfront]]=1, "Yes","No")</f>
        <v>No</v>
      </c>
      <c r="M2366" s="4" t="str">
        <f>IF(Homes[[#This Row],[sqft_basement]]&gt;0, "Yes","No")</f>
        <v>No</v>
      </c>
      <c r="N2366" t="str">
        <f>CHOOSE(Homes[[#This Row],[view]]+1, "None","Fair","Good","Great","Excellent")</f>
        <v>None</v>
      </c>
      <c r="O2366" t="str">
        <f>CHOOSE(Homes[[#This Row],[condition]], "Poor","Fair","Average","Good","Excellent")</f>
        <v>Good</v>
      </c>
      <c r="P2366">
        <f ca="1">YEAR(TODAY())-Homes[[#This Row],[yr_built]]</f>
        <v>69</v>
      </c>
      <c r="Q2366">
        <v>0</v>
      </c>
      <c r="R2366">
        <f ca="1">IF(Homes[[#This Row],[yr_renovated]]&gt;0, YEAR(TODAY())-Homes[[#This Row],[yr_renovated]], YEAR(TODAY())-Homes[[#This Row],[yr_built]])</f>
        <v>69</v>
      </c>
      <c r="S2366">
        <v>1</v>
      </c>
      <c r="T2366" s="2">
        <v>41774</v>
      </c>
      <c r="U2366" s="3">
        <v>1.5</v>
      </c>
      <c r="V2366" s="4">
        <f>IFERROR(Homes[[#This Row],[sqft_above]]+Homes[[#This Row],[sqft_basement]]," ")</f>
        <v>1340</v>
      </c>
      <c r="W2366" s="4">
        <v>10224</v>
      </c>
      <c r="X2366">
        <v>0</v>
      </c>
      <c r="Y2366">
        <v>0</v>
      </c>
      <c r="Z2366">
        <v>4</v>
      </c>
      <c r="AA2366" s="4">
        <v>1340</v>
      </c>
      <c r="AB2366" s="4">
        <v>0</v>
      </c>
      <c r="AC2366">
        <v>1956</v>
      </c>
      <c r="AD2366" t="s">
        <v>2490</v>
      </c>
      <c r="AE2366" t="s">
        <v>33</v>
      </c>
      <c r="AF2366" t="s">
        <v>91</v>
      </c>
    </row>
    <row r="2367" spans="1:32">
      <c r="A2367" t="str">
        <f>PROPER(TRIM(Homes[[#This Row],[street]]))</f>
        <v>535 Ne 117Th St</v>
      </c>
      <c r="B2367" t="str">
        <f>PROPER(TRIM(Homes[[#This Row],[city]]))</f>
        <v>Seattle</v>
      </c>
      <c r="C2367" t="str">
        <f>_xlfn.TEXTBEFORE(Homes[[#This Row],[statezip]]," ")</f>
        <v>WA</v>
      </c>
      <c r="D2367" s="6" t="str">
        <f>_xlfn.TEXTAFTER(Homes[[#This Row],[statezip]]," ")</f>
        <v>98125</v>
      </c>
      <c r="E2367" s="1">
        <v>417000</v>
      </c>
      <c r="F2367">
        <v>4</v>
      </c>
      <c r="G2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67" s="3" t="str">
        <f>Homes[[#This Row],[bedrooms]] &amp; " bd | " &amp; TEXT(Homes[[#This Row],[bathrooms]],"0.##") &amp; " ba"</f>
        <v>4 bd | 2.25 ba</v>
      </c>
      <c r="I2367" s="4">
        <v>2300</v>
      </c>
      <c r="J2367" s="1">
        <f>IFERROR(Homes[[#This Row],[price]]/Homes[[#This Row],[sqft_living]]," ")</f>
        <v>181.30434782608697</v>
      </c>
      <c r="K2367" s="4">
        <f>IFERROR(Homes[[#This Row],[sqft_lot]]/43560," ")</f>
        <v>0.17676767676767677</v>
      </c>
      <c r="L2367" t="str">
        <f>IF(Homes[[#This Row],[waterfront]]=1, "Yes","No")</f>
        <v>No</v>
      </c>
      <c r="M2367" s="4" t="str">
        <f>IF(Homes[[#This Row],[sqft_basement]]&gt;0, "Yes","No")</f>
        <v>Yes</v>
      </c>
      <c r="N2367" t="str">
        <f>CHOOSE(Homes[[#This Row],[view]]+1, "None","Fair","Good","Great","Excellent")</f>
        <v>None</v>
      </c>
      <c r="O2367" t="str">
        <f>CHOOSE(Homes[[#This Row],[condition]], "Poor","Fair","Average","Good","Excellent")</f>
        <v>Average</v>
      </c>
      <c r="P2367">
        <f ca="1">YEAR(TODAY())-Homes[[#This Row],[yr_built]]</f>
        <v>66</v>
      </c>
      <c r="Q2367">
        <v>1989</v>
      </c>
      <c r="R2367">
        <f ca="1">IF(Homes[[#This Row],[yr_renovated]]&gt;0, YEAR(TODAY())-Homes[[#This Row],[yr_renovated]], YEAR(TODAY())-Homes[[#This Row],[yr_built]])</f>
        <v>36</v>
      </c>
      <c r="S2367">
        <v>1</v>
      </c>
      <c r="T2367" s="2">
        <v>41817</v>
      </c>
      <c r="U2367" s="3">
        <v>2.25</v>
      </c>
      <c r="V2367" s="4">
        <f>IFERROR(Homes[[#This Row],[sqft_above]]+Homes[[#This Row],[sqft_basement]]," ")</f>
        <v>2300</v>
      </c>
      <c r="W2367" s="4">
        <v>7700</v>
      </c>
      <c r="X2367">
        <v>0</v>
      </c>
      <c r="Y2367">
        <v>0</v>
      </c>
      <c r="Z2367">
        <v>3</v>
      </c>
      <c r="AA2367" s="4">
        <v>1380</v>
      </c>
      <c r="AB2367" s="4">
        <v>920</v>
      </c>
      <c r="AC2367">
        <v>1959</v>
      </c>
      <c r="AD2367" t="s">
        <v>2491</v>
      </c>
      <c r="AE2367" t="s">
        <v>49</v>
      </c>
      <c r="AF2367" t="s">
        <v>150</v>
      </c>
    </row>
    <row r="2368" spans="1:32">
      <c r="A2368" t="str">
        <f>PROPER(TRIM(Homes[[#This Row],[street]]))</f>
        <v>6321 51St Ave S</v>
      </c>
      <c r="B2368" t="str">
        <f>PROPER(TRIM(Homes[[#This Row],[city]]))</f>
        <v>Seattle</v>
      </c>
      <c r="C2368" t="str">
        <f>_xlfn.TEXTBEFORE(Homes[[#This Row],[statezip]]," ")</f>
        <v>WA</v>
      </c>
      <c r="D2368" s="6" t="str">
        <f>_xlfn.TEXTAFTER(Homes[[#This Row],[statezip]]," ")</f>
        <v>98118</v>
      </c>
      <c r="E2368" s="1">
        <v>417000</v>
      </c>
      <c r="F2368">
        <v>2</v>
      </c>
      <c r="G2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68" s="3" t="str">
        <f>Homes[[#This Row],[bedrooms]] &amp; " bd | " &amp; TEXT(Homes[[#This Row],[bathrooms]],"0.##") &amp; " ba"</f>
        <v>2 bd | 1. ba</v>
      </c>
      <c r="I2368" s="4">
        <v>920</v>
      </c>
      <c r="J2368" s="1">
        <f>IFERROR(Homes[[#This Row],[price]]/Homes[[#This Row],[sqft_living]]," ")</f>
        <v>453.26086956521738</v>
      </c>
      <c r="K2368" s="4">
        <f>IFERROR(Homes[[#This Row],[sqft_lot]]/43560," ")</f>
        <v>0.15151515151515152</v>
      </c>
      <c r="L2368" t="str">
        <f>IF(Homes[[#This Row],[waterfront]]=1, "Yes","No")</f>
        <v>No</v>
      </c>
      <c r="M2368" s="4" t="str">
        <f>IF(Homes[[#This Row],[sqft_basement]]&gt;0, "Yes","No")</f>
        <v>No</v>
      </c>
      <c r="N2368" t="str">
        <f>CHOOSE(Homes[[#This Row],[view]]+1, "None","Fair","Good","Great","Excellent")</f>
        <v>None</v>
      </c>
      <c r="O2368" t="str">
        <f>CHOOSE(Homes[[#This Row],[condition]], "Poor","Fair","Average","Good","Excellent")</f>
        <v>Average</v>
      </c>
      <c r="P2368">
        <f ca="1">YEAR(TODAY())-Homes[[#This Row],[yr_built]]</f>
        <v>106</v>
      </c>
      <c r="Q2368">
        <v>2003</v>
      </c>
      <c r="R2368">
        <f ca="1">IF(Homes[[#This Row],[yr_renovated]]&gt;0, YEAR(TODAY())-Homes[[#This Row],[yr_renovated]], YEAR(TODAY())-Homes[[#This Row],[yr_built]])</f>
        <v>22</v>
      </c>
      <c r="S2368">
        <v>1</v>
      </c>
      <c r="T2368" s="2">
        <v>41799</v>
      </c>
      <c r="U2368" s="3">
        <v>1</v>
      </c>
      <c r="V2368" s="4">
        <f>IFERROR(Homes[[#This Row],[sqft_above]]+Homes[[#This Row],[sqft_basement]]," ")</f>
        <v>920</v>
      </c>
      <c r="W2368" s="4">
        <v>6600</v>
      </c>
      <c r="X2368">
        <v>0</v>
      </c>
      <c r="Y2368">
        <v>0</v>
      </c>
      <c r="Z2368">
        <v>3</v>
      </c>
      <c r="AA2368" s="4">
        <v>920</v>
      </c>
      <c r="AB2368" s="4">
        <v>0</v>
      </c>
      <c r="AC2368">
        <v>1919</v>
      </c>
      <c r="AD2368" t="s">
        <v>2492</v>
      </c>
      <c r="AE2368" t="s">
        <v>49</v>
      </c>
      <c r="AF2368" t="s">
        <v>229</v>
      </c>
    </row>
    <row r="2369" spans="1:32">
      <c r="A2369" t="str">
        <f>PROPER(TRIM(Homes[[#This Row],[street]]))</f>
        <v>759 Ilwaco Pl Ne</v>
      </c>
      <c r="B2369" t="str">
        <f>PROPER(TRIM(Homes[[#This Row],[city]]))</f>
        <v>Renton</v>
      </c>
      <c r="C2369" t="str">
        <f>_xlfn.TEXTBEFORE(Homes[[#This Row],[statezip]]," ")</f>
        <v>WA</v>
      </c>
      <c r="D2369" s="6" t="str">
        <f>_xlfn.TEXTAFTER(Homes[[#This Row],[statezip]]," ")</f>
        <v>98059</v>
      </c>
      <c r="E2369" s="1">
        <v>416904.16666699998</v>
      </c>
      <c r="F2369">
        <v>3</v>
      </c>
      <c r="G2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69" s="3" t="str">
        <f>Homes[[#This Row],[bedrooms]] &amp; " bd | " &amp; TEXT(Homes[[#This Row],[bathrooms]],"0.##") &amp; " ba"</f>
        <v>3 bd | 2.5 ba</v>
      </c>
      <c r="I2369" s="4">
        <v>3010</v>
      </c>
      <c r="J2369" s="1">
        <f>IFERROR(Homes[[#This Row],[price]]/Homes[[#This Row],[sqft_living]]," ")</f>
        <v>138.50636766345514</v>
      </c>
      <c r="K2369" s="4">
        <f>IFERROR(Homes[[#This Row],[sqft_lot]]/43560," ")</f>
        <v>0.16101928374655647</v>
      </c>
      <c r="L2369" t="str">
        <f>IF(Homes[[#This Row],[waterfront]]=1, "Yes","No")</f>
        <v>No</v>
      </c>
      <c r="M2369" s="4" t="str">
        <f>IF(Homes[[#This Row],[sqft_basement]]&gt;0, "Yes","No")</f>
        <v>No</v>
      </c>
      <c r="N2369" t="str">
        <f>CHOOSE(Homes[[#This Row],[view]]+1, "None","Fair","Good","Great","Excellent")</f>
        <v>None</v>
      </c>
      <c r="O2369" t="str">
        <f>CHOOSE(Homes[[#This Row],[condition]], "Poor","Fair","Average","Good","Excellent")</f>
        <v>Average</v>
      </c>
      <c r="P2369">
        <f ca="1">YEAR(TODAY())-Homes[[#This Row],[yr_built]]</f>
        <v>16</v>
      </c>
      <c r="Q2369">
        <v>0</v>
      </c>
      <c r="R2369">
        <f ca="1">IF(Homes[[#This Row],[yr_renovated]]&gt;0, YEAR(TODAY())-Homes[[#This Row],[yr_renovated]], YEAR(TODAY())-Homes[[#This Row],[yr_built]])</f>
        <v>16</v>
      </c>
      <c r="S2369">
        <v>2</v>
      </c>
      <c r="T2369" s="2">
        <v>41829</v>
      </c>
      <c r="U2369" s="3">
        <v>2.5</v>
      </c>
      <c r="V2369" s="4">
        <f>IFERROR(Homes[[#This Row],[sqft_above]]+Homes[[#This Row],[sqft_basement]]," ")</f>
        <v>3010</v>
      </c>
      <c r="W2369" s="4">
        <v>7014</v>
      </c>
      <c r="X2369">
        <v>0</v>
      </c>
      <c r="Y2369">
        <v>0</v>
      </c>
      <c r="Z2369">
        <v>3</v>
      </c>
      <c r="AA2369" s="4">
        <v>3010</v>
      </c>
      <c r="AB2369" s="4">
        <v>0</v>
      </c>
      <c r="AC2369">
        <v>2009</v>
      </c>
      <c r="AD2369" t="s">
        <v>2493</v>
      </c>
      <c r="AE2369" t="s">
        <v>319</v>
      </c>
      <c r="AF2369" t="s">
        <v>282</v>
      </c>
    </row>
    <row r="2370" spans="1:32">
      <c r="A2370" t="str">
        <f>PROPER(TRIM(Homes[[#This Row],[street]]))</f>
        <v>717 164Th Ave Se</v>
      </c>
      <c r="B2370" t="str">
        <f>PROPER(TRIM(Homes[[#This Row],[city]]))</f>
        <v>Bellevue</v>
      </c>
      <c r="C2370" t="str">
        <f>_xlfn.TEXTBEFORE(Homes[[#This Row],[statezip]]," ")</f>
        <v>WA</v>
      </c>
      <c r="D2370" s="6" t="str">
        <f>_xlfn.TEXTAFTER(Homes[[#This Row],[statezip]]," ")</f>
        <v>98008</v>
      </c>
      <c r="E2370" s="1">
        <v>416000</v>
      </c>
      <c r="F2370">
        <v>3</v>
      </c>
      <c r="G2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70" s="3" t="str">
        <f>Homes[[#This Row],[bedrooms]] &amp; " bd | " &amp; TEXT(Homes[[#This Row],[bathrooms]],"0.##") &amp; " ba"</f>
        <v>3 bd | 1. ba</v>
      </c>
      <c r="I2370" s="4">
        <v>1110</v>
      </c>
      <c r="J2370" s="1">
        <f>IFERROR(Homes[[#This Row],[price]]/Homes[[#This Row],[sqft_living]]," ")</f>
        <v>374.77477477477476</v>
      </c>
      <c r="K2370" s="4">
        <f>IFERROR(Homes[[#This Row],[sqft_lot]]/43560," ")</f>
        <v>0.27892561983471076</v>
      </c>
      <c r="L2370" t="str">
        <f>IF(Homes[[#This Row],[waterfront]]=1, "Yes","No")</f>
        <v>No</v>
      </c>
      <c r="M2370" s="4" t="str">
        <f>IF(Homes[[#This Row],[sqft_basement]]&gt;0, "Yes","No")</f>
        <v>No</v>
      </c>
      <c r="N2370" t="str">
        <f>CHOOSE(Homes[[#This Row],[view]]+1, "None","Fair","Good","Great","Excellent")</f>
        <v>None</v>
      </c>
      <c r="O2370" t="str">
        <f>CHOOSE(Homes[[#This Row],[condition]], "Poor","Fair","Average","Good","Excellent")</f>
        <v>Good</v>
      </c>
      <c r="P2370">
        <f ca="1">YEAR(TODAY())-Homes[[#This Row],[yr_built]]</f>
        <v>68</v>
      </c>
      <c r="Q2370">
        <v>2001</v>
      </c>
      <c r="R2370">
        <f ca="1">IF(Homes[[#This Row],[yr_renovated]]&gt;0, YEAR(TODAY())-Homes[[#This Row],[yr_renovated]], YEAR(TODAY())-Homes[[#This Row],[yr_built]])</f>
        <v>24</v>
      </c>
      <c r="S2370">
        <v>1</v>
      </c>
      <c r="T2370" s="2">
        <v>41805</v>
      </c>
      <c r="U2370" s="3">
        <v>1</v>
      </c>
      <c r="V2370" s="4">
        <f>IFERROR(Homes[[#This Row],[sqft_above]]+Homes[[#This Row],[sqft_basement]]," ")</f>
        <v>1110</v>
      </c>
      <c r="W2370" s="4">
        <v>12150</v>
      </c>
      <c r="X2370">
        <v>0</v>
      </c>
      <c r="Y2370">
        <v>0</v>
      </c>
      <c r="Z2370">
        <v>4</v>
      </c>
      <c r="AA2370" s="4">
        <v>1110</v>
      </c>
      <c r="AB2370" s="4">
        <v>0</v>
      </c>
      <c r="AC2370">
        <v>1957</v>
      </c>
      <c r="AD2370" t="s">
        <v>2494</v>
      </c>
      <c r="AE2370" t="s">
        <v>33</v>
      </c>
      <c r="AF2370" t="s">
        <v>53</v>
      </c>
    </row>
    <row r="2371" spans="1:32">
      <c r="A2371" t="str">
        <f>PROPER(TRIM(Homes[[#This Row],[street]]))</f>
        <v>14222 Ne 80Th Pl</v>
      </c>
      <c r="B2371" t="str">
        <f>PROPER(TRIM(Homes[[#This Row],[city]]))</f>
        <v>Redmond</v>
      </c>
      <c r="C2371" t="str">
        <f>_xlfn.TEXTBEFORE(Homes[[#This Row],[statezip]]," ")</f>
        <v>WA</v>
      </c>
      <c r="D2371" s="6" t="str">
        <f>_xlfn.TEXTAFTER(Homes[[#This Row],[statezip]]," ")</f>
        <v>98052</v>
      </c>
      <c r="E2371" s="1">
        <v>416000</v>
      </c>
      <c r="F2371">
        <v>3</v>
      </c>
      <c r="G2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71" s="3" t="str">
        <f>Homes[[#This Row],[bedrooms]] &amp; " bd | " &amp; TEXT(Homes[[#This Row],[bathrooms]],"0.##") &amp; " ba"</f>
        <v>3 bd | 1.5 ba</v>
      </c>
      <c r="I2371" s="4">
        <v>1110</v>
      </c>
      <c r="J2371" s="1">
        <f>IFERROR(Homes[[#This Row],[price]]/Homes[[#This Row],[sqft_living]]," ")</f>
        <v>374.77477477477476</v>
      </c>
      <c r="K2371" s="4">
        <f>IFERROR(Homes[[#This Row],[sqft_lot]]/43560," ")</f>
        <v>0.22410468319559229</v>
      </c>
      <c r="L2371" t="str">
        <f>IF(Homes[[#This Row],[waterfront]]=1, "Yes","No")</f>
        <v>No</v>
      </c>
      <c r="M2371" s="4" t="str">
        <f>IF(Homes[[#This Row],[sqft_basement]]&gt;0, "Yes","No")</f>
        <v>No</v>
      </c>
      <c r="N2371" t="str">
        <f>CHOOSE(Homes[[#This Row],[view]]+1, "None","Fair","Good","Great","Excellent")</f>
        <v>None</v>
      </c>
      <c r="O2371" t="str">
        <f>CHOOSE(Homes[[#This Row],[condition]], "Poor","Fair","Average","Good","Excellent")</f>
        <v>Good</v>
      </c>
      <c r="P2371">
        <f ca="1">YEAR(TODAY())-Homes[[#This Row],[yr_built]]</f>
        <v>62</v>
      </c>
      <c r="Q2371">
        <v>0</v>
      </c>
      <c r="R2371">
        <f ca="1">IF(Homes[[#This Row],[yr_renovated]]&gt;0, YEAR(TODAY())-Homes[[#This Row],[yr_renovated]], YEAR(TODAY())-Homes[[#This Row],[yr_built]])</f>
        <v>62</v>
      </c>
      <c r="S2371">
        <v>1</v>
      </c>
      <c r="T2371" s="2">
        <v>41782</v>
      </c>
      <c r="U2371" s="3">
        <v>1.5</v>
      </c>
      <c r="V2371" s="4">
        <f>IFERROR(Homes[[#This Row],[sqft_above]]+Homes[[#This Row],[sqft_basement]]," ")</f>
        <v>1110</v>
      </c>
      <c r="W2371" s="4">
        <v>9762</v>
      </c>
      <c r="X2371">
        <v>0</v>
      </c>
      <c r="Y2371">
        <v>0</v>
      </c>
      <c r="Z2371">
        <v>4</v>
      </c>
      <c r="AA2371" s="4">
        <v>1110</v>
      </c>
      <c r="AB2371" s="4">
        <v>0</v>
      </c>
      <c r="AC2371">
        <v>1963</v>
      </c>
      <c r="AD2371" t="s">
        <v>2495</v>
      </c>
      <c r="AE2371" t="s">
        <v>137</v>
      </c>
      <c r="AF2371" t="s">
        <v>138</v>
      </c>
    </row>
    <row r="2372" spans="1:32">
      <c r="A2372" t="str">
        <f>PROPER(TRIM(Homes[[#This Row],[street]]))</f>
        <v>8019 Ne 183Rd St</v>
      </c>
      <c r="B2372" t="str">
        <f>PROPER(TRIM(Homes[[#This Row],[city]]))</f>
        <v>Kenmore</v>
      </c>
      <c r="C2372" t="str">
        <f>_xlfn.TEXTBEFORE(Homes[[#This Row],[statezip]]," ")</f>
        <v>WA</v>
      </c>
      <c r="D2372" s="6" t="str">
        <f>_xlfn.TEXTAFTER(Homes[[#This Row],[statezip]]," ")</f>
        <v>98028</v>
      </c>
      <c r="E2372" s="1">
        <v>415500</v>
      </c>
      <c r="F2372">
        <v>4</v>
      </c>
      <c r="G2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72" s="3" t="str">
        <f>Homes[[#This Row],[bedrooms]] &amp; " bd | " &amp; TEXT(Homes[[#This Row],[bathrooms]],"0.##") &amp; " ba"</f>
        <v>4 bd | 2.5 ba</v>
      </c>
      <c r="I2372" s="4">
        <v>1750</v>
      </c>
      <c r="J2372" s="1">
        <f>IFERROR(Homes[[#This Row],[price]]/Homes[[#This Row],[sqft_living]]," ")</f>
        <v>237.42857142857142</v>
      </c>
      <c r="K2372" s="4">
        <f>IFERROR(Homes[[#This Row],[sqft_lot]]/43560," ")</f>
        <v>0.1097107438016529</v>
      </c>
      <c r="L2372" t="str">
        <f>IF(Homes[[#This Row],[waterfront]]=1, "Yes","No")</f>
        <v>No</v>
      </c>
      <c r="M2372" s="4" t="str">
        <f>IF(Homes[[#This Row],[sqft_basement]]&gt;0, "Yes","No")</f>
        <v>No</v>
      </c>
      <c r="N2372" t="str">
        <f>CHOOSE(Homes[[#This Row],[view]]+1, "None","Fair","Good","Great","Excellent")</f>
        <v>None</v>
      </c>
      <c r="O2372" t="str">
        <f>CHOOSE(Homes[[#This Row],[condition]], "Poor","Fair","Average","Good","Excellent")</f>
        <v>Average</v>
      </c>
      <c r="P2372">
        <f ca="1">YEAR(TODAY())-Homes[[#This Row],[yr_built]]</f>
        <v>16</v>
      </c>
      <c r="Q2372">
        <v>0</v>
      </c>
      <c r="R2372">
        <f ca="1">IF(Homes[[#This Row],[yr_renovated]]&gt;0, YEAR(TODAY())-Homes[[#This Row],[yr_renovated]], YEAR(TODAY())-Homes[[#This Row],[yr_built]])</f>
        <v>16</v>
      </c>
      <c r="S2372">
        <v>2</v>
      </c>
      <c r="T2372" s="2">
        <v>41803</v>
      </c>
      <c r="U2372" s="3">
        <v>2.5</v>
      </c>
      <c r="V2372" s="4">
        <f>IFERROR(Homes[[#This Row],[sqft_above]]+Homes[[#This Row],[sqft_basement]]," ")</f>
        <v>1750</v>
      </c>
      <c r="W2372" s="4">
        <v>4779</v>
      </c>
      <c r="X2372">
        <v>0</v>
      </c>
      <c r="Y2372">
        <v>0</v>
      </c>
      <c r="Z2372">
        <v>3</v>
      </c>
      <c r="AA2372" s="4">
        <v>1750</v>
      </c>
      <c r="AB2372" s="4">
        <v>0</v>
      </c>
      <c r="AC2372">
        <v>2009</v>
      </c>
      <c r="AD2372" t="s">
        <v>2496</v>
      </c>
      <c r="AE2372" t="s">
        <v>329</v>
      </c>
      <c r="AF2372" t="s">
        <v>330</v>
      </c>
    </row>
    <row r="2373" spans="1:32">
      <c r="A2373" t="str">
        <f>PROPER(TRIM(Homes[[#This Row],[street]]))</f>
        <v>10842 Garden Pl S</v>
      </c>
      <c r="B2373" t="str">
        <f>PROPER(TRIM(Homes[[#This Row],[city]]))</f>
        <v>Seattle</v>
      </c>
      <c r="C2373" t="str">
        <f>_xlfn.TEXTBEFORE(Homes[[#This Row],[statezip]]," ")</f>
        <v>WA</v>
      </c>
      <c r="D2373" s="6" t="str">
        <f>_xlfn.TEXTAFTER(Homes[[#This Row],[statezip]]," ")</f>
        <v>98178</v>
      </c>
      <c r="E2373" s="1">
        <v>415000</v>
      </c>
      <c r="F2373">
        <v>4</v>
      </c>
      <c r="G2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73" s="3" t="str">
        <f>Homes[[#This Row],[bedrooms]] &amp; " bd | " &amp; TEXT(Homes[[#This Row],[bathrooms]],"0.##") &amp; " ba"</f>
        <v>4 bd | 2.5 ba</v>
      </c>
      <c r="I2373" s="4">
        <v>2170</v>
      </c>
      <c r="J2373" s="1">
        <f>IFERROR(Homes[[#This Row],[price]]/Homes[[#This Row],[sqft_living]]," ")</f>
        <v>191.2442396313364</v>
      </c>
      <c r="K2373" s="4">
        <f>IFERROR(Homes[[#This Row],[sqft_lot]]/43560," ")</f>
        <v>0.19554637281910009</v>
      </c>
      <c r="L2373" t="str">
        <f>IF(Homes[[#This Row],[waterfront]]=1, "Yes","No")</f>
        <v>No</v>
      </c>
      <c r="M2373" s="4" t="str">
        <f>IF(Homes[[#This Row],[sqft_basement]]&gt;0, "Yes","No")</f>
        <v>Yes</v>
      </c>
      <c r="N2373" t="str">
        <f>CHOOSE(Homes[[#This Row],[view]]+1, "None","Fair","Good","Great","Excellent")</f>
        <v>Great</v>
      </c>
      <c r="O2373" t="str">
        <f>CHOOSE(Homes[[#This Row],[condition]], "Poor","Fair","Average","Good","Excellent")</f>
        <v>Average</v>
      </c>
      <c r="P2373">
        <f ca="1">YEAR(TODAY())-Homes[[#This Row],[yr_built]]</f>
        <v>70</v>
      </c>
      <c r="Q2373">
        <v>2005</v>
      </c>
      <c r="R2373">
        <f ca="1">IF(Homes[[#This Row],[yr_renovated]]&gt;0, YEAR(TODAY())-Homes[[#This Row],[yr_renovated]], YEAR(TODAY())-Homes[[#This Row],[yr_built]])</f>
        <v>20</v>
      </c>
      <c r="S2373">
        <v>1</v>
      </c>
      <c r="T2373" s="2">
        <v>41813</v>
      </c>
      <c r="U2373" s="3">
        <v>2.5</v>
      </c>
      <c r="V2373" s="4">
        <f>IFERROR(Homes[[#This Row],[sqft_above]]+Homes[[#This Row],[sqft_basement]]," ")</f>
        <v>2170</v>
      </c>
      <c r="W2373" s="4">
        <v>8518</v>
      </c>
      <c r="X2373">
        <v>0</v>
      </c>
      <c r="Y2373">
        <v>3</v>
      </c>
      <c r="Z2373">
        <v>3</v>
      </c>
      <c r="AA2373" s="4">
        <v>1350</v>
      </c>
      <c r="AB2373" s="4">
        <v>820</v>
      </c>
      <c r="AC2373">
        <v>1955</v>
      </c>
      <c r="AD2373" t="s">
        <v>2497</v>
      </c>
      <c r="AE2373" t="s">
        <v>49</v>
      </c>
      <c r="AF2373" t="s">
        <v>1123</v>
      </c>
    </row>
    <row r="2374" spans="1:32">
      <c r="A2374" t="str">
        <f>PROPER(TRIM(Homes[[#This Row],[street]]))</f>
        <v>3720 S 312Th Ln</v>
      </c>
      <c r="B2374" t="str">
        <f>PROPER(TRIM(Homes[[#This Row],[city]]))</f>
        <v>Auburn</v>
      </c>
      <c r="C2374" t="str">
        <f>_xlfn.TEXTBEFORE(Homes[[#This Row],[statezip]]," ")</f>
        <v>WA</v>
      </c>
      <c r="D2374" s="6" t="str">
        <f>_xlfn.TEXTAFTER(Homes[[#This Row],[statezip]]," ")</f>
        <v>98001</v>
      </c>
      <c r="E2374" s="1">
        <v>415000</v>
      </c>
      <c r="F2374">
        <v>2</v>
      </c>
      <c r="G2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74" s="3" t="str">
        <f>Homes[[#This Row],[bedrooms]] &amp; " bd | " &amp; TEXT(Homes[[#This Row],[bathrooms]],"0.##") &amp; " ba"</f>
        <v>2 bd | 1. ba</v>
      </c>
      <c r="I2374" s="4">
        <v>1050</v>
      </c>
      <c r="J2374" s="1">
        <f>IFERROR(Homes[[#This Row],[price]]/Homes[[#This Row],[sqft_living]]," ")</f>
        <v>395.23809523809524</v>
      </c>
      <c r="K2374" s="4">
        <f>IFERROR(Homes[[#This Row],[sqft_lot]]/43560," ")</f>
        <v>1.3800045913682277</v>
      </c>
      <c r="L2374" t="str">
        <f>IF(Homes[[#This Row],[waterfront]]=1, "Yes","No")</f>
        <v>No</v>
      </c>
      <c r="M2374" s="4" t="str">
        <f>IF(Homes[[#This Row],[sqft_basement]]&gt;0, "Yes","No")</f>
        <v>No</v>
      </c>
      <c r="N2374" t="str">
        <f>CHOOSE(Homes[[#This Row],[view]]+1, "None","Fair","Good","Great","Excellent")</f>
        <v>None</v>
      </c>
      <c r="O2374" t="str">
        <f>CHOOSE(Homes[[#This Row],[condition]], "Poor","Fair","Average","Good","Excellent")</f>
        <v>Good</v>
      </c>
      <c r="P2374">
        <f ca="1">YEAR(TODAY())-Homes[[#This Row],[yr_built]]</f>
        <v>82</v>
      </c>
      <c r="Q2374">
        <v>0</v>
      </c>
      <c r="R2374">
        <f ca="1">IF(Homes[[#This Row],[yr_renovated]]&gt;0, YEAR(TODAY())-Homes[[#This Row],[yr_renovated]], YEAR(TODAY())-Homes[[#This Row],[yr_built]])</f>
        <v>82</v>
      </c>
      <c r="S2374">
        <v>1</v>
      </c>
      <c r="T2374" s="2">
        <v>41779</v>
      </c>
      <c r="U2374" s="3">
        <v>1</v>
      </c>
      <c r="V2374" s="4">
        <f>IFERROR(Homes[[#This Row],[sqft_above]]+Homes[[#This Row],[sqft_basement]]," ")</f>
        <v>1050</v>
      </c>
      <c r="W2374" s="4">
        <v>60113</v>
      </c>
      <c r="X2374">
        <v>0</v>
      </c>
      <c r="Y2374">
        <v>0</v>
      </c>
      <c r="Z2374">
        <v>4</v>
      </c>
      <c r="AA2374" s="4">
        <v>1050</v>
      </c>
      <c r="AB2374" s="4">
        <v>0</v>
      </c>
      <c r="AC2374">
        <v>1943</v>
      </c>
      <c r="AD2374" t="s">
        <v>2498</v>
      </c>
      <c r="AE2374" t="s">
        <v>519</v>
      </c>
      <c r="AF2374" t="s">
        <v>1269</v>
      </c>
    </row>
    <row r="2375" spans="1:32">
      <c r="A2375" t="str">
        <f>PROPER(TRIM(Homes[[#This Row],[street]]))</f>
        <v>27927 Ne 147Th Cir</v>
      </c>
      <c r="B2375" t="str">
        <f>PROPER(TRIM(Homes[[#This Row],[city]]))</f>
        <v>Duvall</v>
      </c>
      <c r="C2375" t="str">
        <f>_xlfn.TEXTBEFORE(Homes[[#This Row],[statezip]]," ")</f>
        <v>WA</v>
      </c>
      <c r="D2375" s="6" t="str">
        <f>_xlfn.TEXTAFTER(Homes[[#This Row],[statezip]]," ")</f>
        <v>98019</v>
      </c>
      <c r="E2375" s="1">
        <v>415000</v>
      </c>
      <c r="F2375">
        <v>3</v>
      </c>
      <c r="G2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75" s="3" t="str">
        <f>Homes[[#This Row],[bedrooms]] &amp; " bd | " &amp; TEXT(Homes[[#This Row],[bathrooms]],"0.##") &amp; " ba"</f>
        <v>3 bd | 2.5 ba</v>
      </c>
      <c r="I2375" s="4">
        <v>2280</v>
      </c>
      <c r="J2375" s="1">
        <f>IFERROR(Homes[[#This Row],[price]]/Homes[[#This Row],[sqft_living]]," ")</f>
        <v>182.01754385964912</v>
      </c>
      <c r="K2375" s="4">
        <f>IFERROR(Homes[[#This Row],[sqft_lot]]/43560," ")</f>
        <v>0.13845270890725436</v>
      </c>
      <c r="L2375" t="str">
        <f>IF(Homes[[#This Row],[waterfront]]=1, "Yes","No")</f>
        <v>No</v>
      </c>
      <c r="M2375" s="4" t="str">
        <f>IF(Homes[[#This Row],[sqft_basement]]&gt;0, "Yes","No")</f>
        <v>No</v>
      </c>
      <c r="N2375" t="str">
        <f>CHOOSE(Homes[[#This Row],[view]]+1, "None","Fair","Good","Great","Excellent")</f>
        <v>None</v>
      </c>
      <c r="O2375" t="str">
        <f>CHOOSE(Homes[[#This Row],[condition]], "Poor","Fair","Average","Good","Excellent")</f>
        <v>Average</v>
      </c>
      <c r="P2375">
        <f ca="1">YEAR(TODAY())-Homes[[#This Row],[yr_built]]</f>
        <v>14</v>
      </c>
      <c r="Q2375">
        <v>0</v>
      </c>
      <c r="R2375">
        <f ca="1">IF(Homes[[#This Row],[yr_renovated]]&gt;0, YEAR(TODAY())-Homes[[#This Row],[yr_renovated]], YEAR(TODAY())-Homes[[#This Row],[yr_built]])</f>
        <v>14</v>
      </c>
      <c r="S2375">
        <v>2</v>
      </c>
      <c r="T2375" s="2">
        <v>41814</v>
      </c>
      <c r="U2375" s="3">
        <v>2.5</v>
      </c>
      <c r="V2375" s="4">
        <f>IFERROR(Homes[[#This Row],[sqft_above]]+Homes[[#This Row],[sqft_basement]]," ")</f>
        <v>2280</v>
      </c>
      <c r="W2375" s="4">
        <v>6031</v>
      </c>
      <c r="X2375">
        <v>0</v>
      </c>
      <c r="Y2375">
        <v>0</v>
      </c>
      <c r="Z2375">
        <v>3</v>
      </c>
      <c r="AA2375" s="4">
        <v>2280</v>
      </c>
      <c r="AB2375" s="4">
        <v>0</v>
      </c>
      <c r="AC2375">
        <v>2011</v>
      </c>
      <c r="AD2375" t="s">
        <v>2499</v>
      </c>
      <c r="AE2375" t="s">
        <v>451</v>
      </c>
      <c r="AF2375" t="s">
        <v>452</v>
      </c>
    </row>
    <row r="2376" spans="1:32">
      <c r="A2376" t="str">
        <f>PROPER(TRIM(Homes[[#This Row],[street]]))</f>
        <v>8605 Ne 137Th St</v>
      </c>
      <c r="B2376" t="str">
        <f>PROPER(TRIM(Homes[[#This Row],[city]]))</f>
        <v>Kirkland</v>
      </c>
      <c r="C2376" t="str">
        <f>_xlfn.TEXTBEFORE(Homes[[#This Row],[statezip]]," ")</f>
        <v>WA</v>
      </c>
      <c r="D2376" s="6" t="str">
        <f>_xlfn.TEXTAFTER(Homes[[#This Row],[statezip]]," ")</f>
        <v>98034</v>
      </c>
      <c r="E2376" s="1">
        <v>415000</v>
      </c>
      <c r="F2376">
        <v>5</v>
      </c>
      <c r="G2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76" s="3" t="str">
        <f>Homes[[#This Row],[bedrooms]] &amp; " bd | " &amp; TEXT(Homes[[#This Row],[bathrooms]],"0.##") &amp; " ba"</f>
        <v>5 bd | 1.5 ba</v>
      </c>
      <c r="I2376" s="4">
        <v>1900</v>
      </c>
      <c r="J2376" s="1">
        <f>IFERROR(Homes[[#This Row],[price]]/Homes[[#This Row],[sqft_living]]," ")</f>
        <v>218.42105263157896</v>
      </c>
      <c r="K2376" s="4">
        <f>IFERROR(Homes[[#This Row],[sqft_lot]]/43560," ")</f>
        <v>0.23475665748393021</v>
      </c>
      <c r="L2376" t="str">
        <f>IF(Homes[[#This Row],[waterfront]]=1, "Yes","No")</f>
        <v>No</v>
      </c>
      <c r="M2376" s="4" t="str">
        <f>IF(Homes[[#This Row],[sqft_basement]]&gt;0, "Yes","No")</f>
        <v>Yes</v>
      </c>
      <c r="N2376" t="str">
        <f>CHOOSE(Homes[[#This Row],[view]]+1, "None","Fair","Good","Great","Excellent")</f>
        <v>None</v>
      </c>
      <c r="O2376" t="str">
        <f>CHOOSE(Homes[[#This Row],[condition]], "Poor","Fair","Average","Good","Excellent")</f>
        <v>Average</v>
      </c>
      <c r="P2376">
        <f ca="1">YEAR(TODAY())-Homes[[#This Row],[yr_built]]</f>
        <v>64</v>
      </c>
      <c r="Q2376">
        <v>2004</v>
      </c>
      <c r="R2376">
        <f ca="1">IF(Homes[[#This Row],[yr_renovated]]&gt;0, YEAR(TODAY())-Homes[[#This Row],[yr_renovated]], YEAR(TODAY())-Homes[[#This Row],[yr_built]])</f>
        <v>21</v>
      </c>
      <c r="S2376">
        <v>1</v>
      </c>
      <c r="T2376" s="2">
        <v>41786</v>
      </c>
      <c r="U2376" s="3">
        <v>1.5</v>
      </c>
      <c r="V2376" s="4">
        <f>IFERROR(Homes[[#This Row],[sqft_above]]+Homes[[#This Row],[sqft_basement]]," ")</f>
        <v>1900</v>
      </c>
      <c r="W2376" s="4">
        <v>10226</v>
      </c>
      <c r="X2376">
        <v>0</v>
      </c>
      <c r="Y2376">
        <v>0</v>
      </c>
      <c r="Z2376">
        <v>3</v>
      </c>
      <c r="AA2376" s="4">
        <v>1130</v>
      </c>
      <c r="AB2376" s="4">
        <v>770</v>
      </c>
      <c r="AC2376">
        <v>1961</v>
      </c>
      <c r="AD2376" t="s">
        <v>2500</v>
      </c>
      <c r="AE2376" t="s">
        <v>46</v>
      </c>
      <c r="AF2376" t="s">
        <v>47</v>
      </c>
    </row>
    <row r="2377" spans="1:32">
      <c r="A2377" t="str">
        <f>PROPER(TRIM(Homes[[#This Row],[street]]))</f>
        <v>7815 116Th Ave Se</v>
      </c>
      <c r="B2377" t="str">
        <f>PROPER(TRIM(Homes[[#This Row],[city]]))</f>
        <v>Newcastle</v>
      </c>
      <c r="C2377" t="str">
        <f>_xlfn.TEXTBEFORE(Homes[[#This Row],[statezip]]," ")</f>
        <v>WA</v>
      </c>
      <c r="D2377" s="6" t="str">
        <f>_xlfn.TEXTAFTER(Homes[[#This Row],[statezip]]," ")</f>
        <v>98056</v>
      </c>
      <c r="E2377" s="1">
        <v>415000</v>
      </c>
      <c r="F2377">
        <v>4</v>
      </c>
      <c r="G2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77" s="3" t="str">
        <f>Homes[[#This Row],[bedrooms]] &amp; " bd | " &amp; TEXT(Homes[[#This Row],[bathrooms]],"0.##") &amp; " ba"</f>
        <v>4 bd | 2. ba</v>
      </c>
      <c r="I2377" s="4">
        <v>1610</v>
      </c>
      <c r="J2377" s="1">
        <f>IFERROR(Homes[[#This Row],[price]]/Homes[[#This Row],[sqft_living]]," ")</f>
        <v>257.76397515527952</v>
      </c>
      <c r="K2377" s="4">
        <f>IFERROR(Homes[[#This Row],[sqft_lot]]/43560," ")</f>
        <v>0.22038567493112948</v>
      </c>
      <c r="L2377" t="str">
        <f>IF(Homes[[#This Row],[waterfront]]=1, "Yes","No")</f>
        <v>No</v>
      </c>
      <c r="M2377" s="4" t="str">
        <f>IF(Homes[[#This Row],[sqft_basement]]&gt;0, "Yes","No")</f>
        <v>No</v>
      </c>
      <c r="N2377" t="str">
        <f>CHOOSE(Homes[[#This Row],[view]]+1, "None","Fair","Good","Great","Excellent")</f>
        <v>None</v>
      </c>
      <c r="O2377" t="str">
        <f>CHOOSE(Homes[[#This Row],[condition]], "Poor","Fair","Average","Good","Excellent")</f>
        <v>Excellent</v>
      </c>
      <c r="P2377">
        <f ca="1">YEAR(TODAY())-Homes[[#This Row],[yr_built]]</f>
        <v>58</v>
      </c>
      <c r="Q2377">
        <v>0</v>
      </c>
      <c r="R2377">
        <f ca="1">IF(Homes[[#This Row],[yr_renovated]]&gt;0, YEAR(TODAY())-Homes[[#This Row],[yr_renovated]], YEAR(TODAY())-Homes[[#This Row],[yr_built]])</f>
        <v>58</v>
      </c>
      <c r="S2377">
        <v>1</v>
      </c>
      <c r="T2377" s="2">
        <v>41807</v>
      </c>
      <c r="U2377" s="3">
        <v>2</v>
      </c>
      <c r="V2377" s="4">
        <f>IFERROR(Homes[[#This Row],[sqft_above]]+Homes[[#This Row],[sqft_basement]]," ")</f>
        <v>1610</v>
      </c>
      <c r="W2377" s="4">
        <v>9600</v>
      </c>
      <c r="X2377">
        <v>0</v>
      </c>
      <c r="Y2377">
        <v>0</v>
      </c>
      <c r="Z2377">
        <v>5</v>
      </c>
      <c r="AA2377" s="4">
        <v>1610</v>
      </c>
      <c r="AB2377" s="4">
        <v>0</v>
      </c>
      <c r="AC2377">
        <v>1967</v>
      </c>
      <c r="AD2377" t="s">
        <v>2501</v>
      </c>
      <c r="AE2377" t="s">
        <v>281</v>
      </c>
      <c r="AF2377" t="s">
        <v>672</v>
      </c>
    </row>
    <row r="2378" spans="1:32">
      <c r="A2378" t="str">
        <f>PROPER(TRIM(Homes[[#This Row],[street]]))</f>
        <v>7209 Se 70Th St</v>
      </c>
      <c r="B2378" t="str">
        <f>PROPER(TRIM(Homes[[#This Row],[city]]))</f>
        <v>Newcastle</v>
      </c>
      <c r="C2378" t="str">
        <f>_xlfn.TEXTBEFORE(Homes[[#This Row],[statezip]]," ")</f>
        <v>WA</v>
      </c>
      <c r="D2378" s="6" t="str">
        <f>_xlfn.TEXTAFTER(Homes[[#This Row],[statezip]]," ")</f>
        <v>98056</v>
      </c>
      <c r="E2378" s="1">
        <v>415000</v>
      </c>
      <c r="F2378">
        <v>4</v>
      </c>
      <c r="G2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78" s="3" t="str">
        <f>Homes[[#This Row],[bedrooms]] &amp; " bd | " &amp; TEXT(Homes[[#This Row],[bathrooms]],"0.##") &amp; " ba"</f>
        <v>4 bd | 1.75 ba</v>
      </c>
      <c r="I2378" s="4">
        <v>1920</v>
      </c>
      <c r="J2378" s="1">
        <f>IFERROR(Homes[[#This Row],[price]]/Homes[[#This Row],[sqft_living]]," ")</f>
        <v>216.14583333333334</v>
      </c>
      <c r="K2378" s="4">
        <f>IFERROR(Homes[[#This Row],[sqft_lot]]/43560," ")</f>
        <v>0.17676767676767677</v>
      </c>
      <c r="L2378" t="str">
        <f>IF(Homes[[#This Row],[waterfront]]=1, "Yes","No")</f>
        <v>No</v>
      </c>
      <c r="M2378" s="4" t="str">
        <f>IF(Homes[[#This Row],[sqft_basement]]&gt;0, "Yes","No")</f>
        <v>No</v>
      </c>
      <c r="N2378" t="str">
        <f>CHOOSE(Homes[[#This Row],[view]]+1, "None","Fair","Good","Great","Excellent")</f>
        <v>None</v>
      </c>
      <c r="O2378" t="str">
        <f>CHOOSE(Homes[[#This Row],[condition]], "Poor","Fair","Average","Good","Excellent")</f>
        <v>Good</v>
      </c>
      <c r="P2378">
        <f ca="1">YEAR(TODAY())-Homes[[#This Row],[yr_built]]</f>
        <v>55</v>
      </c>
      <c r="Q2378">
        <v>0</v>
      </c>
      <c r="R2378">
        <f ca="1">IF(Homes[[#This Row],[yr_renovated]]&gt;0, YEAR(TODAY())-Homes[[#This Row],[yr_renovated]], YEAR(TODAY())-Homes[[#This Row],[yr_built]])</f>
        <v>55</v>
      </c>
      <c r="S2378">
        <v>2</v>
      </c>
      <c r="T2378" s="2">
        <v>41828</v>
      </c>
      <c r="U2378" s="3">
        <v>1.75</v>
      </c>
      <c r="V2378" s="4">
        <f>IFERROR(Homes[[#This Row],[sqft_above]]+Homes[[#This Row],[sqft_basement]]," ")</f>
        <v>1920</v>
      </c>
      <c r="W2378" s="4">
        <v>7700</v>
      </c>
      <c r="X2378">
        <v>0</v>
      </c>
      <c r="Y2378">
        <v>0</v>
      </c>
      <c r="Z2378">
        <v>4</v>
      </c>
      <c r="AA2378" s="4">
        <v>1920</v>
      </c>
      <c r="AB2378" s="4">
        <v>0</v>
      </c>
      <c r="AC2378">
        <v>1970</v>
      </c>
      <c r="AD2378" t="s">
        <v>2502</v>
      </c>
      <c r="AE2378" t="s">
        <v>281</v>
      </c>
      <c r="AF2378" t="s">
        <v>672</v>
      </c>
    </row>
    <row r="2379" spans="1:32">
      <c r="A2379" t="str">
        <f>PROPER(TRIM(Homes[[#This Row],[street]]))</f>
        <v>13283 228Th Pl Ne</v>
      </c>
      <c r="B2379" t="str">
        <f>PROPER(TRIM(Homes[[#This Row],[city]]))</f>
        <v>Redmond</v>
      </c>
      <c r="C2379" t="str">
        <f>_xlfn.TEXTBEFORE(Homes[[#This Row],[statezip]]," ")</f>
        <v>WA</v>
      </c>
      <c r="D2379" s="6" t="str">
        <f>_xlfn.TEXTAFTER(Homes[[#This Row],[statezip]]," ")</f>
        <v>98053</v>
      </c>
      <c r="E2379" s="1">
        <v>415000</v>
      </c>
      <c r="F2379">
        <v>2</v>
      </c>
      <c r="G2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79" s="3" t="str">
        <f>Homes[[#This Row],[bedrooms]] &amp; " bd | " &amp; TEXT(Homes[[#This Row],[bathrooms]],"0.##") &amp; " ba"</f>
        <v>2 bd | 1.75 ba</v>
      </c>
      <c r="I2379" s="4">
        <v>1340</v>
      </c>
      <c r="J2379" s="1">
        <f>IFERROR(Homes[[#This Row],[price]]/Homes[[#This Row],[sqft_living]]," ")</f>
        <v>309.70149253731341</v>
      </c>
      <c r="K2379" s="4">
        <f>IFERROR(Homes[[#This Row],[sqft_lot]]/43560," ")</f>
        <v>0.10707070707070707</v>
      </c>
      <c r="L2379" t="str">
        <f>IF(Homes[[#This Row],[waterfront]]=1, "Yes","No")</f>
        <v>No</v>
      </c>
      <c r="M2379" s="4" t="str">
        <f>IF(Homes[[#This Row],[sqft_basement]]&gt;0, "Yes","No")</f>
        <v>No</v>
      </c>
      <c r="N2379" t="str">
        <f>CHOOSE(Homes[[#This Row],[view]]+1, "None","Fair","Good","Great","Excellent")</f>
        <v>None</v>
      </c>
      <c r="O2379" t="str">
        <f>CHOOSE(Homes[[#This Row],[condition]], "Poor","Fair","Average","Good","Excellent")</f>
        <v>Average</v>
      </c>
      <c r="P2379">
        <f ca="1">YEAR(TODAY())-Homes[[#This Row],[yr_built]]</f>
        <v>21</v>
      </c>
      <c r="Q2379">
        <v>2003</v>
      </c>
      <c r="R2379">
        <f ca="1">IF(Homes[[#This Row],[yr_renovated]]&gt;0, YEAR(TODAY())-Homes[[#This Row],[yr_renovated]], YEAR(TODAY())-Homes[[#This Row],[yr_built]])</f>
        <v>22</v>
      </c>
      <c r="S2379">
        <v>1</v>
      </c>
      <c r="T2379" s="2">
        <v>41789</v>
      </c>
      <c r="U2379" s="3">
        <v>1.75</v>
      </c>
      <c r="V2379" s="4">
        <f>IFERROR(Homes[[#This Row],[sqft_above]]+Homes[[#This Row],[sqft_basement]]," ")</f>
        <v>1340</v>
      </c>
      <c r="W2379" s="4">
        <v>4664</v>
      </c>
      <c r="X2379">
        <v>0</v>
      </c>
      <c r="Y2379">
        <v>0</v>
      </c>
      <c r="Z2379">
        <v>3</v>
      </c>
      <c r="AA2379" s="4">
        <v>1340</v>
      </c>
      <c r="AB2379" s="4">
        <v>0</v>
      </c>
      <c r="AC2379">
        <v>2004</v>
      </c>
      <c r="AD2379" t="s">
        <v>2503</v>
      </c>
      <c r="AE2379" t="s">
        <v>137</v>
      </c>
      <c r="AF2379" t="s">
        <v>208</v>
      </c>
    </row>
    <row r="2380" spans="1:32">
      <c r="A2380" t="str">
        <f>PROPER(TRIM(Homes[[#This Row],[street]]))</f>
        <v>10908 156Th Ct Ne</v>
      </c>
      <c r="B2380" t="str">
        <f>PROPER(TRIM(Homes[[#This Row],[city]]))</f>
        <v>Redmond</v>
      </c>
      <c r="C2380" t="str">
        <f>_xlfn.TEXTBEFORE(Homes[[#This Row],[statezip]]," ")</f>
        <v>WA</v>
      </c>
      <c r="D2380" s="6" t="str">
        <f>_xlfn.TEXTAFTER(Homes[[#This Row],[statezip]]," ")</f>
        <v>98052</v>
      </c>
      <c r="E2380" s="1">
        <v>415000</v>
      </c>
      <c r="F2380">
        <v>3</v>
      </c>
      <c r="G2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80" s="3" t="str">
        <f>Homes[[#This Row],[bedrooms]] &amp; " bd | " &amp; TEXT(Homes[[#This Row],[bathrooms]],"0.##") &amp; " ba"</f>
        <v>3 bd | 1.75 ba</v>
      </c>
      <c r="I2380" s="4">
        <v>1070</v>
      </c>
      <c r="J2380" s="1">
        <f>IFERROR(Homes[[#This Row],[price]]/Homes[[#This Row],[sqft_living]]," ")</f>
        <v>387.85046728971963</v>
      </c>
      <c r="K2380" s="4">
        <f>IFERROR(Homes[[#This Row],[sqft_lot]]/43560," ")</f>
        <v>0.18365472910927455</v>
      </c>
      <c r="L2380" t="str">
        <f>IF(Homes[[#This Row],[waterfront]]=1, "Yes","No")</f>
        <v>No</v>
      </c>
      <c r="M2380" s="4" t="str">
        <f>IF(Homes[[#This Row],[sqft_basement]]&gt;0, "Yes","No")</f>
        <v>No</v>
      </c>
      <c r="N2380" t="str">
        <f>CHOOSE(Homes[[#This Row],[view]]+1, "None","Fair","Good","Great","Excellent")</f>
        <v>None</v>
      </c>
      <c r="O2380" t="str">
        <f>CHOOSE(Homes[[#This Row],[condition]], "Poor","Fair","Average","Good","Excellent")</f>
        <v>Average</v>
      </c>
      <c r="P2380">
        <f ca="1">YEAR(TODAY())-Homes[[#This Row],[yr_built]]</f>
        <v>48</v>
      </c>
      <c r="Q2380">
        <v>2004</v>
      </c>
      <c r="R2380">
        <f ca="1">IF(Homes[[#This Row],[yr_renovated]]&gt;0, YEAR(TODAY())-Homes[[#This Row],[yr_renovated]], YEAR(TODAY())-Homes[[#This Row],[yr_built]])</f>
        <v>21</v>
      </c>
      <c r="S2380">
        <v>1</v>
      </c>
      <c r="T2380" s="2">
        <v>41814</v>
      </c>
      <c r="U2380" s="3">
        <v>1.75</v>
      </c>
      <c r="V2380" s="4">
        <f>IFERROR(Homes[[#This Row],[sqft_above]]+Homes[[#This Row],[sqft_basement]]," ")</f>
        <v>1070</v>
      </c>
      <c r="W2380" s="4">
        <v>8000</v>
      </c>
      <c r="X2380">
        <v>0</v>
      </c>
      <c r="Y2380">
        <v>0</v>
      </c>
      <c r="Z2380">
        <v>3</v>
      </c>
      <c r="AA2380" s="4">
        <v>1070</v>
      </c>
      <c r="AB2380" s="4">
        <v>0</v>
      </c>
      <c r="AC2380">
        <v>1977</v>
      </c>
      <c r="AD2380" t="s">
        <v>2504</v>
      </c>
      <c r="AE2380" t="s">
        <v>137</v>
      </c>
      <c r="AF2380" t="s">
        <v>138</v>
      </c>
    </row>
    <row r="2381" spans="1:32">
      <c r="A2381" t="str">
        <f>PROPER(TRIM(Homes[[#This Row],[street]]))</f>
        <v>681 Ilwaco Ave Ne</v>
      </c>
      <c r="B2381" t="str">
        <f>PROPER(TRIM(Homes[[#This Row],[city]]))</f>
        <v>Renton</v>
      </c>
      <c r="C2381" t="str">
        <f>_xlfn.TEXTBEFORE(Homes[[#This Row],[statezip]]," ")</f>
        <v>WA</v>
      </c>
      <c r="D2381" s="6" t="str">
        <f>_xlfn.TEXTAFTER(Homes[[#This Row],[statezip]]," ")</f>
        <v>98059</v>
      </c>
      <c r="E2381" s="1">
        <v>415000</v>
      </c>
      <c r="F2381">
        <v>4</v>
      </c>
      <c r="G2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1" s="3" t="str">
        <f>Homes[[#This Row],[bedrooms]] &amp; " bd | " &amp; TEXT(Homes[[#This Row],[bathrooms]],"0.##") &amp; " ba"</f>
        <v>4 bd | 2.5 ba</v>
      </c>
      <c r="I2381" s="4">
        <v>2020</v>
      </c>
      <c r="J2381" s="1">
        <f>IFERROR(Homes[[#This Row],[price]]/Homes[[#This Row],[sqft_living]]," ")</f>
        <v>205.44554455445544</v>
      </c>
      <c r="K2381" s="4">
        <f>IFERROR(Homes[[#This Row],[sqft_lot]]/43560," ")</f>
        <v>0.12628558310376492</v>
      </c>
      <c r="L2381" t="str">
        <f>IF(Homes[[#This Row],[waterfront]]=1, "Yes","No")</f>
        <v>No</v>
      </c>
      <c r="M2381" s="4" t="str">
        <f>IF(Homes[[#This Row],[sqft_basement]]&gt;0, "Yes","No")</f>
        <v>No</v>
      </c>
      <c r="N2381" t="str">
        <f>CHOOSE(Homes[[#This Row],[view]]+1, "None","Fair","Good","Great","Excellent")</f>
        <v>None</v>
      </c>
      <c r="O2381" t="str">
        <f>CHOOSE(Homes[[#This Row],[condition]], "Poor","Fair","Average","Good","Excellent")</f>
        <v>Average</v>
      </c>
      <c r="P2381">
        <f ca="1">YEAR(TODAY())-Homes[[#This Row],[yr_built]]</f>
        <v>15</v>
      </c>
      <c r="Q2381">
        <v>0</v>
      </c>
      <c r="R2381">
        <f ca="1">IF(Homes[[#This Row],[yr_renovated]]&gt;0, YEAR(TODAY())-Homes[[#This Row],[yr_renovated]], YEAR(TODAY())-Homes[[#This Row],[yr_built]])</f>
        <v>15</v>
      </c>
      <c r="S2381">
        <v>2</v>
      </c>
      <c r="T2381" s="2">
        <v>41808</v>
      </c>
      <c r="U2381" s="3">
        <v>2.5</v>
      </c>
      <c r="V2381" s="4">
        <f>IFERROR(Homes[[#This Row],[sqft_above]]+Homes[[#This Row],[sqft_basement]]," ")</f>
        <v>2020</v>
      </c>
      <c r="W2381" s="4">
        <v>5501</v>
      </c>
      <c r="X2381">
        <v>0</v>
      </c>
      <c r="Y2381">
        <v>0</v>
      </c>
      <c r="Z2381">
        <v>3</v>
      </c>
      <c r="AA2381" s="4">
        <v>2020</v>
      </c>
      <c r="AB2381" s="4">
        <v>0</v>
      </c>
      <c r="AC2381">
        <v>2010</v>
      </c>
      <c r="AD2381" t="s">
        <v>2505</v>
      </c>
      <c r="AE2381" t="s">
        <v>319</v>
      </c>
      <c r="AF2381" t="s">
        <v>282</v>
      </c>
    </row>
    <row r="2382" spans="1:32">
      <c r="A2382" t="str">
        <f>PROPER(TRIM(Homes[[#This Row],[street]]))</f>
        <v>3307 Ne 7Th St</v>
      </c>
      <c r="B2382" t="str">
        <f>PROPER(TRIM(Homes[[#This Row],[city]]))</f>
        <v>Renton</v>
      </c>
      <c r="C2382" t="str">
        <f>_xlfn.TEXTBEFORE(Homes[[#This Row],[statezip]]," ")</f>
        <v>WA</v>
      </c>
      <c r="D2382" s="6" t="str">
        <f>_xlfn.TEXTAFTER(Homes[[#This Row],[statezip]]," ")</f>
        <v>98056</v>
      </c>
      <c r="E2382" s="1">
        <v>415000</v>
      </c>
      <c r="F2382">
        <v>3</v>
      </c>
      <c r="G2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2" s="3" t="str">
        <f>Homes[[#This Row],[bedrooms]] &amp; " bd | " &amp; TEXT(Homes[[#This Row],[bathrooms]],"0.##") &amp; " ba"</f>
        <v>3 bd | 2.5 ba</v>
      </c>
      <c r="I2382" s="4">
        <v>2090</v>
      </c>
      <c r="J2382" s="1">
        <f>IFERROR(Homes[[#This Row],[price]]/Homes[[#This Row],[sqft_living]]," ")</f>
        <v>198.56459330143539</v>
      </c>
      <c r="K2382" s="4">
        <f>IFERROR(Homes[[#This Row],[sqft_lot]]/43560," ")</f>
        <v>0.13877410468319559</v>
      </c>
      <c r="L2382" t="str">
        <f>IF(Homes[[#This Row],[waterfront]]=1, "Yes","No")</f>
        <v>No</v>
      </c>
      <c r="M2382" s="4" t="str">
        <f>IF(Homes[[#This Row],[sqft_basement]]&gt;0, "Yes","No")</f>
        <v>No</v>
      </c>
      <c r="N2382" t="str">
        <f>CHOOSE(Homes[[#This Row],[view]]+1, "None","Fair","Good","Great","Excellent")</f>
        <v>None</v>
      </c>
      <c r="O2382" t="str">
        <f>CHOOSE(Homes[[#This Row],[condition]], "Poor","Fair","Average","Good","Excellent")</f>
        <v>Average</v>
      </c>
      <c r="P2382">
        <f ca="1">YEAR(TODAY())-Homes[[#This Row],[yr_built]]</f>
        <v>25</v>
      </c>
      <c r="Q2382">
        <v>0</v>
      </c>
      <c r="R2382">
        <f ca="1">IF(Homes[[#This Row],[yr_renovated]]&gt;0, YEAR(TODAY())-Homes[[#This Row],[yr_renovated]], YEAR(TODAY())-Homes[[#This Row],[yr_built]])</f>
        <v>25</v>
      </c>
      <c r="S2382">
        <v>2</v>
      </c>
      <c r="T2382" s="2">
        <v>41800</v>
      </c>
      <c r="U2382" s="3">
        <v>2.5</v>
      </c>
      <c r="V2382" s="4">
        <f>IFERROR(Homes[[#This Row],[sqft_above]]+Homes[[#This Row],[sqft_basement]]," ")</f>
        <v>2090</v>
      </c>
      <c r="W2382" s="4">
        <v>6045</v>
      </c>
      <c r="X2382">
        <v>0</v>
      </c>
      <c r="Y2382">
        <v>0</v>
      </c>
      <c r="Z2382">
        <v>3</v>
      </c>
      <c r="AA2382" s="4">
        <v>2090</v>
      </c>
      <c r="AB2382" s="4">
        <v>0</v>
      </c>
      <c r="AC2382">
        <v>2000</v>
      </c>
      <c r="AD2382" t="s">
        <v>2506</v>
      </c>
      <c r="AE2382" t="s">
        <v>319</v>
      </c>
      <c r="AF2382" t="s">
        <v>672</v>
      </c>
    </row>
    <row r="2383" spans="1:32">
      <c r="A2383" t="str">
        <f>PROPER(TRIM(Homes[[#This Row],[street]]))</f>
        <v>17051 151St Ave Se</v>
      </c>
      <c r="B2383" t="str">
        <f>PROPER(TRIM(Homes[[#This Row],[city]]))</f>
        <v>Renton</v>
      </c>
      <c r="C2383" t="str">
        <f>_xlfn.TEXTBEFORE(Homes[[#This Row],[statezip]]," ")</f>
        <v>WA</v>
      </c>
      <c r="D2383" s="6" t="str">
        <f>_xlfn.TEXTAFTER(Homes[[#This Row],[statezip]]," ")</f>
        <v>98058</v>
      </c>
      <c r="E2383" s="1">
        <v>415000</v>
      </c>
      <c r="F2383">
        <v>3</v>
      </c>
      <c r="G2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83" s="3" t="str">
        <f>Homes[[#This Row],[bedrooms]] &amp; " bd | " &amp; TEXT(Homes[[#This Row],[bathrooms]],"0.##") &amp; " ba"</f>
        <v>3 bd | 1.75 ba</v>
      </c>
      <c r="I2383" s="4">
        <v>2410</v>
      </c>
      <c r="J2383" s="1">
        <f>IFERROR(Homes[[#This Row],[price]]/Homes[[#This Row],[sqft_living]]," ")</f>
        <v>172.19917012448133</v>
      </c>
      <c r="K2383" s="4">
        <f>IFERROR(Homes[[#This Row],[sqft_lot]]/43560," ")</f>
        <v>0.20532598714416897</v>
      </c>
      <c r="L2383" t="str">
        <f>IF(Homes[[#This Row],[waterfront]]=1, "Yes","No")</f>
        <v>No</v>
      </c>
      <c r="M2383" s="4" t="str">
        <f>IF(Homes[[#This Row],[sqft_basement]]&gt;0, "Yes","No")</f>
        <v>Yes</v>
      </c>
      <c r="N2383" t="str">
        <f>CHOOSE(Homes[[#This Row],[view]]+1, "None","Fair","Good","Great","Excellent")</f>
        <v>None</v>
      </c>
      <c r="O2383" t="str">
        <f>CHOOSE(Homes[[#This Row],[condition]], "Poor","Fair","Average","Good","Excellent")</f>
        <v>Good</v>
      </c>
      <c r="P2383">
        <f ca="1">YEAR(TODAY())-Homes[[#This Row],[yr_built]]</f>
        <v>58</v>
      </c>
      <c r="Q2383">
        <v>0</v>
      </c>
      <c r="R2383">
        <f ca="1">IF(Homes[[#This Row],[yr_renovated]]&gt;0, YEAR(TODAY())-Homes[[#This Row],[yr_renovated]], YEAR(TODAY())-Homes[[#This Row],[yr_built]])</f>
        <v>58</v>
      </c>
      <c r="S2383">
        <v>1</v>
      </c>
      <c r="T2383" s="2">
        <v>41817</v>
      </c>
      <c r="U2383" s="3">
        <v>1.75</v>
      </c>
      <c r="V2383" s="4">
        <f>IFERROR(Homes[[#This Row],[sqft_above]]+Homes[[#This Row],[sqft_basement]]," ")</f>
        <v>2410</v>
      </c>
      <c r="W2383" s="4">
        <v>8944</v>
      </c>
      <c r="X2383">
        <v>0</v>
      </c>
      <c r="Y2383">
        <v>0</v>
      </c>
      <c r="Z2383">
        <v>4</v>
      </c>
      <c r="AA2383" s="4">
        <v>1860</v>
      </c>
      <c r="AB2383" s="4">
        <v>550</v>
      </c>
      <c r="AC2383">
        <v>1967</v>
      </c>
      <c r="AD2383" t="s">
        <v>2507</v>
      </c>
      <c r="AE2383" t="s">
        <v>319</v>
      </c>
      <c r="AF2383" t="s">
        <v>320</v>
      </c>
    </row>
    <row r="2384" spans="1:32">
      <c r="A2384" t="str">
        <f>PROPER(TRIM(Homes[[#This Row],[street]]))</f>
        <v>18303 155Th Pl Se</v>
      </c>
      <c r="B2384" t="str">
        <f>PROPER(TRIM(Homes[[#This Row],[city]]))</f>
        <v>Renton</v>
      </c>
      <c r="C2384" t="str">
        <f>_xlfn.TEXTBEFORE(Homes[[#This Row],[statezip]]," ")</f>
        <v>WA</v>
      </c>
      <c r="D2384" s="6" t="str">
        <f>_xlfn.TEXTAFTER(Homes[[#This Row],[statezip]]," ")</f>
        <v>98058</v>
      </c>
      <c r="E2384" s="1">
        <v>415000</v>
      </c>
      <c r="F2384">
        <v>3</v>
      </c>
      <c r="G2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4" s="3" t="str">
        <f>Homes[[#This Row],[bedrooms]] &amp; " bd | " &amp; TEXT(Homes[[#This Row],[bathrooms]],"0.##") &amp; " ba"</f>
        <v>3 bd | 2.5 ba</v>
      </c>
      <c r="I2384" s="4">
        <v>2480</v>
      </c>
      <c r="J2384" s="1">
        <f>IFERROR(Homes[[#This Row],[price]]/Homes[[#This Row],[sqft_living]]," ")</f>
        <v>167.33870967741936</v>
      </c>
      <c r="K2384" s="4">
        <f>IFERROR(Homes[[#This Row],[sqft_lot]]/43560," ")</f>
        <v>0.19150596877869605</v>
      </c>
      <c r="L2384" t="str">
        <f>IF(Homes[[#This Row],[waterfront]]=1, "Yes","No")</f>
        <v>No</v>
      </c>
      <c r="M2384" s="4" t="str">
        <f>IF(Homes[[#This Row],[sqft_basement]]&gt;0, "Yes","No")</f>
        <v>No</v>
      </c>
      <c r="N2384" t="str">
        <f>CHOOSE(Homes[[#This Row],[view]]+1, "None","Fair","Good","Great","Excellent")</f>
        <v>None</v>
      </c>
      <c r="O2384" t="str">
        <f>CHOOSE(Homes[[#This Row],[condition]], "Poor","Fair","Average","Good","Excellent")</f>
        <v>Average</v>
      </c>
      <c r="P2384">
        <f ca="1">YEAR(TODAY())-Homes[[#This Row],[yr_built]]</f>
        <v>39</v>
      </c>
      <c r="Q2384">
        <v>0</v>
      </c>
      <c r="R2384">
        <f ca="1">IF(Homes[[#This Row],[yr_renovated]]&gt;0, YEAR(TODAY())-Homes[[#This Row],[yr_renovated]], YEAR(TODAY())-Homes[[#This Row],[yr_built]])</f>
        <v>39</v>
      </c>
      <c r="S2384">
        <v>2</v>
      </c>
      <c r="T2384" s="2">
        <v>41777</v>
      </c>
      <c r="U2384" s="3">
        <v>2.5</v>
      </c>
      <c r="V2384" s="4">
        <f>IFERROR(Homes[[#This Row],[sqft_above]]+Homes[[#This Row],[sqft_basement]]," ")</f>
        <v>2480</v>
      </c>
      <c r="W2384" s="4">
        <v>8342</v>
      </c>
      <c r="X2384">
        <v>0</v>
      </c>
      <c r="Y2384">
        <v>0</v>
      </c>
      <c r="Z2384">
        <v>3</v>
      </c>
      <c r="AA2384" s="4">
        <v>2480</v>
      </c>
      <c r="AB2384" s="4">
        <v>0</v>
      </c>
      <c r="AC2384">
        <v>1986</v>
      </c>
      <c r="AD2384" t="s">
        <v>2508</v>
      </c>
      <c r="AE2384" t="s">
        <v>319</v>
      </c>
      <c r="AF2384" t="s">
        <v>320</v>
      </c>
    </row>
    <row r="2385" spans="1:32">
      <c r="A2385" t="str">
        <f>PROPER(TRIM(Homes[[#This Row],[street]]))</f>
        <v>564 Field Pl Ne</v>
      </c>
      <c r="B2385" t="str">
        <f>PROPER(TRIM(Homes[[#This Row],[city]]))</f>
        <v>Renton</v>
      </c>
      <c r="C2385" t="str">
        <f>_xlfn.TEXTBEFORE(Homes[[#This Row],[statezip]]," ")</f>
        <v>WA</v>
      </c>
      <c r="D2385" s="6" t="str">
        <f>_xlfn.TEXTAFTER(Homes[[#This Row],[statezip]]," ")</f>
        <v>98059</v>
      </c>
      <c r="E2385" s="1">
        <v>415000</v>
      </c>
      <c r="F2385">
        <v>4</v>
      </c>
      <c r="G2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5" s="3" t="str">
        <f>Homes[[#This Row],[bedrooms]] &amp; " bd | " &amp; TEXT(Homes[[#This Row],[bathrooms]],"0.##") &amp; " ba"</f>
        <v>4 bd | 2.5 ba</v>
      </c>
      <c r="I2385" s="4">
        <v>2550</v>
      </c>
      <c r="J2385" s="1">
        <f>IFERROR(Homes[[#This Row],[price]]/Homes[[#This Row],[sqft_living]]," ")</f>
        <v>162.74509803921569</v>
      </c>
      <c r="K2385" s="4">
        <f>IFERROR(Homes[[#This Row],[sqft_lot]]/43560," ")</f>
        <v>0.10330578512396695</v>
      </c>
      <c r="L2385" t="str">
        <f>IF(Homes[[#This Row],[waterfront]]=1, "Yes","No")</f>
        <v>No</v>
      </c>
      <c r="M2385" s="4" t="str">
        <f>IF(Homes[[#This Row],[sqft_basement]]&gt;0, "Yes","No")</f>
        <v>No</v>
      </c>
      <c r="N2385" t="str">
        <f>CHOOSE(Homes[[#This Row],[view]]+1, "None","Fair","Good","Great","Excellent")</f>
        <v>None</v>
      </c>
      <c r="O2385" t="str">
        <f>CHOOSE(Homes[[#This Row],[condition]], "Poor","Fair","Average","Good","Excellent")</f>
        <v>Average</v>
      </c>
      <c r="P2385">
        <f ca="1">YEAR(TODAY())-Homes[[#This Row],[yr_built]]</f>
        <v>16</v>
      </c>
      <c r="Q2385">
        <v>0</v>
      </c>
      <c r="R2385">
        <f ca="1">IF(Homes[[#This Row],[yr_renovated]]&gt;0, YEAR(TODAY())-Homes[[#This Row],[yr_renovated]], YEAR(TODAY())-Homes[[#This Row],[yr_built]])</f>
        <v>16</v>
      </c>
      <c r="S2385">
        <v>2</v>
      </c>
      <c r="T2385" s="2">
        <v>41801</v>
      </c>
      <c r="U2385" s="3">
        <v>2.5</v>
      </c>
      <c r="V2385" s="4">
        <f>IFERROR(Homes[[#This Row],[sqft_above]]+Homes[[#This Row],[sqft_basement]]," ")</f>
        <v>2550</v>
      </c>
      <c r="W2385" s="4">
        <v>4500</v>
      </c>
      <c r="X2385">
        <v>0</v>
      </c>
      <c r="Y2385">
        <v>0</v>
      </c>
      <c r="Z2385">
        <v>3</v>
      </c>
      <c r="AA2385" s="4">
        <v>2550</v>
      </c>
      <c r="AB2385" s="4">
        <v>0</v>
      </c>
      <c r="AC2385">
        <v>2009</v>
      </c>
      <c r="AD2385" t="s">
        <v>2509</v>
      </c>
      <c r="AE2385" t="s">
        <v>319</v>
      </c>
      <c r="AF2385" t="s">
        <v>282</v>
      </c>
    </row>
    <row r="2386" spans="1:32">
      <c r="A2386" t="str">
        <f>PROPER(TRIM(Homes[[#This Row],[street]]))</f>
        <v>2922 Nw 85Th St</v>
      </c>
      <c r="B2386" t="str">
        <f>PROPER(TRIM(Homes[[#This Row],[city]]))</f>
        <v>Seattle</v>
      </c>
      <c r="C2386" t="str">
        <f>_xlfn.TEXTBEFORE(Homes[[#This Row],[statezip]]," ")</f>
        <v>WA</v>
      </c>
      <c r="D2386" s="6" t="str">
        <f>_xlfn.TEXTAFTER(Homes[[#This Row],[statezip]]," ")</f>
        <v>98117</v>
      </c>
      <c r="E2386" s="1">
        <v>415000</v>
      </c>
      <c r="F2386">
        <v>3</v>
      </c>
      <c r="G2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86" s="3" t="str">
        <f>Homes[[#This Row],[bedrooms]] &amp; " bd | " &amp; TEXT(Homes[[#This Row],[bathrooms]],"0.##") &amp; " ba"</f>
        <v>3 bd | 2.5 ba</v>
      </c>
      <c r="I2386" s="4">
        <v>1060</v>
      </c>
      <c r="J2386" s="1">
        <f>IFERROR(Homes[[#This Row],[price]]/Homes[[#This Row],[sqft_living]]," ")</f>
        <v>391.50943396226415</v>
      </c>
      <c r="K2386" s="4">
        <f>IFERROR(Homes[[#This Row],[sqft_lot]]/43560," ")</f>
        <v>3.5261707988980713E-2</v>
      </c>
      <c r="L2386" t="str">
        <f>IF(Homes[[#This Row],[waterfront]]=1, "Yes","No")</f>
        <v>No</v>
      </c>
      <c r="M2386" s="4" t="str">
        <f>IF(Homes[[#This Row],[sqft_basement]]&gt;0, "Yes","No")</f>
        <v>No</v>
      </c>
      <c r="N2386" t="str">
        <f>CHOOSE(Homes[[#This Row],[view]]+1, "None","Fair","Good","Great","Excellent")</f>
        <v>None</v>
      </c>
      <c r="O2386" t="str">
        <f>CHOOSE(Homes[[#This Row],[condition]], "Poor","Fair","Average","Good","Excellent")</f>
        <v>Average</v>
      </c>
      <c r="P2386">
        <f ca="1">YEAR(TODAY())-Homes[[#This Row],[yr_built]]</f>
        <v>25</v>
      </c>
      <c r="Q2386">
        <v>0</v>
      </c>
      <c r="R2386">
        <f ca="1">IF(Homes[[#This Row],[yr_renovated]]&gt;0, YEAR(TODAY())-Homes[[#This Row],[yr_renovated]], YEAR(TODAY())-Homes[[#This Row],[yr_built]])</f>
        <v>25</v>
      </c>
      <c r="S2386">
        <v>2</v>
      </c>
      <c r="T2386" s="2">
        <v>41817</v>
      </c>
      <c r="U2386" s="3">
        <v>2.5</v>
      </c>
      <c r="V2386" s="4">
        <f>IFERROR(Homes[[#This Row],[sqft_above]]+Homes[[#This Row],[sqft_basement]]," ")</f>
        <v>1060</v>
      </c>
      <c r="W2386" s="4">
        <v>1536</v>
      </c>
      <c r="X2386">
        <v>0</v>
      </c>
      <c r="Y2386">
        <v>0</v>
      </c>
      <c r="Z2386">
        <v>3</v>
      </c>
      <c r="AA2386" s="4">
        <v>1060</v>
      </c>
      <c r="AB2386" s="4">
        <v>0</v>
      </c>
      <c r="AC2386">
        <v>2000</v>
      </c>
      <c r="AD2386" t="s">
        <v>2510</v>
      </c>
      <c r="AE2386" t="s">
        <v>49</v>
      </c>
      <c r="AF2386" t="s">
        <v>204</v>
      </c>
    </row>
    <row r="2387" spans="1:32">
      <c r="A2387" t="str">
        <f>PROPER(TRIM(Homes[[#This Row],[street]]))</f>
        <v>7502 15Th Ave Ne</v>
      </c>
      <c r="B2387" t="str">
        <f>PROPER(TRIM(Homes[[#This Row],[city]]))</f>
        <v>Seattle</v>
      </c>
      <c r="C2387" t="str">
        <f>_xlfn.TEXTBEFORE(Homes[[#This Row],[statezip]]," ")</f>
        <v>WA</v>
      </c>
      <c r="D2387" s="6" t="str">
        <f>_xlfn.TEXTAFTER(Homes[[#This Row],[statezip]]," ")</f>
        <v>98115</v>
      </c>
      <c r="E2387" s="1">
        <v>415000</v>
      </c>
      <c r="F2387">
        <v>4</v>
      </c>
      <c r="G2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87" s="3" t="str">
        <f>Homes[[#This Row],[bedrooms]] &amp; " bd | " &amp; TEXT(Homes[[#This Row],[bathrooms]],"0.##") &amp; " ba"</f>
        <v>4 bd | 2. ba</v>
      </c>
      <c r="I2387" s="4">
        <v>1800</v>
      </c>
      <c r="J2387" s="1">
        <f>IFERROR(Homes[[#This Row],[price]]/Homes[[#This Row],[sqft_living]]," ")</f>
        <v>230.55555555555554</v>
      </c>
      <c r="K2387" s="4">
        <f>IFERROR(Homes[[#This Row],[sqft_lot]]/43560," ")</f>
        <v>6.8181818181818177E-2</v>
      </c>
      <c r="L2387" t="str">
        <f>IF(Homes[[#This Row],[waterfront]]=1, "Yes","No")</f>
        <v>No</v>
      </c>
      <c r="M2387" s="4" t="str">
        <f>IF(Homes[[#This Row],[sqft_basement]]&gt;0, "Yes","No")</f>
        <v>Yes</v>
      </c>
      <c r="N2387" t="str">
        <f>CHOOSE(Homes[[#This Row],[view]]+1, "None","Fair","Good","Great","Excellent")</f>
        <v>None</v>
      </c>
      <c r="O2387" t="str">
        <f>CHOOSE(Homes[[#This Row],[condition]], "Poor","Fair","Average","Good","Excellent")</f>
        <v>Good</v>
      </c>
      <c r="P2387">
        <f ca="1">YEAR(TODAY())-Homes[[#This Row],[yr_built]]</f>
        <v>102</v>
      </c>
      <c r="Q2387">
        <v>0</v>
      </c>
      <c r="R2387">
        <f ca="1">IF(Homes[[#This Row],[yr_renovated]]&gt;0, YEAR(TODAY())-Homes[[#This Row],[yr_renovated]], YEAR(TODAY())-Homes[[#This Row],[yr_built]])</f>
        <v>102</v>
      </c>
      <c r="S2387">
        <v>1</v>
      </c>
      <c r="T2387" s="2">
        <v>41806</v>
      </c>
      <c r="U2387" s="3">
        <v>2</v>
      </c>
      <c r="V2387" s="4">
        <f>IFERROR(Homes[[#This Row],[sqft_above]]+Homes[[#This Row],[sqft_basement]]," ")</f>
        <v>1800</v>
      </c>
      <c r="W2387" s="4">
        <v>2970</v>
      </c>
      <c r="X2387">
        <v>0</v>
      </c>
      <c r="Y2387">
        <v>0</v>
      </c>
      <c r="Z2387">
        <v>4</v>
      </c>
      <c r="AA2387" s="4">
        <v>1000</v>
      </c>
      <c r="AB2387" s="4">
        <v>800</v>
      </c>
      <c r="AC2387">
        <v>1923</v>
      </c>
      <c r="AD2387" t="s">
        <v>2511</v>
      </c>
      <c r="AE2387" t="s">
        <v>49</v>
      </c>
      <c r="AF2387" t="s">
        <v>154</v>
      </c>
    </row>
    <row r="2388" spans="1:32">
      <c r="A2388" t="str">
        <f>PROPER(TRIM(Homes[[#This Row],[street]]))</f>
        <v>4351 Jill Pl S</v>
      </c>
      <c r="B2388" t="str">
        <f>PROPER(TRIM(Homes[[#This Row],[city]]))</f>
        <v>Seattle</v>
      </c>
      <c r="C2388" t="str">
        <f>_xlfn.TEXTBEFORE(Homes[[#This Row],[statezip]]," ")</f>
        <v>WA</v>
      </c>
      <c r="D2388" s="6" t="str">
        <f>_xlfn.TEXTAFTER(Homes[[#This Row],[statezip]]," ")</f>
        <v>98108</v>
      </c>
      <c r="E2388" s="1">
        <v>415000</v>
      </c>
      <c r="F2388">
        <v>3</v>
      </c>
      <c r="G2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88" s="3" t="str">
        <f>Homes[[#This Row],[bedrooms]] &amp; " bd | " &amp; TEXT(Homes[[#This Row],[bathrooms]],"0.##") &amp; " ba"</f>
        <v>3 bd | 2.25 ba</v>
      </c>
      <c r="I2388" s="4">
        <v>1970</v>
      </c>
      <c r="J2388" s="1">
        <f>IFERROR(Homes[[#This Row],[price]]/Homes[[#This Row],[sqft_living]]," ")</f>
        <v>210.65989847715736</v>
      </c>
      <c r="K2388" s="4">
        <f>IFERROR(Homes[[#This Row],[sqft_lot]]/43560," ")</f>
        <v>5.4568411386593206E-2</v>
      </c>
      <c r="L2388" t="str">
        <f>IF(Homes[[#This Row],[waterfront]]=1, "Yes","No")</f>
        <v>No</v>
      </c>
      <c r="M2388" s="4" t="str">
        <f>IF(Homes[[#This Row],[sqft_basement]]&gt;0, "Yes","No")</f>
        <v>Yes</v>
      </c>
      <c r="N2388" t="str">
        <f>CHOOSE(Homes[[#This Row],[view]]+1, "None","Fair","Good","Great","Excellent")</f>
        <v>None</v>
      </c>
      <c r="O2388" t="str">
        <f>CHOOSE(Homes[[#This Row],[condition]], "Poor","Fair","Average","Good","Excellent")</f>
        <v>Average</v>
      </c>
      <c r="P2388">
        <f ca="1">YEAR(TODAY())-Homes[[#This Row],[yr_built]]</f>
        <v>17</v>
      </c>
      <c r="Q2388">
        <v>0</v>
      </c>
      <c r="R2388">
        <f ca="1">IF(Homes[[#This Row],[yr_renovated]]&gt;0, YEAR(TODAY())-Homes[[#This Row],[yr_renovated]], YEAR(TODAY())-Homes[[#This Row],[yr_built]])</f>
        <v>17</v>
      </c>
      <c r="S2388">
        <v>2</v>
      </c>
      <c r="T2388" s="2">
        <v>41779</v>
      </c>
      <c r="U2388" s="3">
        <v>2.25</v>
      </c>
      <c r="V2388" s="4">
        <f>IFERROR(Homes[[#This Row],[sqft_above]]+Homes[[#This Row],[sqft_basement]]," ")</f>
        <v>1970</v>
      </c>
      <c r="W2388" s="4">
        <v>2377</v>
      </c>
      <c r="X2388">
        <v>0</v>
      </c>
      <c r="Y2388">
        <v>0</v>
      </c>
      <c r="Z2388">
        <v>3</v>
      </c>
      <c r="AA2388" s="4">
        <v>1680</v>
      </c>
      <c r="AB2388" s="4">
        <v>290</v>
      </c>
      <c r="AC2388">
        <v>2008</v>
      </c>
      <c r="AD2388" t="s">
        <v>2512</v>
      </c>
      <c r="AE2388" t="s">
        <v>49</v>
      </c>
      <c r="AF2388" t="s">
        <v>1536</v>
      </c>
    </row>
    <row r="2389" spans="1:32">
      <c r="A2389" t="str">
        <f>PROPER(TRIM(Homes[[#This Row],[street]]))</f>
        <v>4958 12Th Ave S</v>
      </c>
      <c r="B2389" t="str">
        <f>PROPER(TRIM(Homes[[#This Row],[city]]))</f>
        <v>Seattle</v>
      </c>
      <c r="C2389" t="str">
        <f>_xlfn.TEXTBEFORE(Homes[[#This Row],[statezip]]," ")</f>
        <v>WA</v>
      </c>
      <c r="D2389" s="6" t="str">
        <f>_xlfn.TEXTAFTER(Homes[[#This Row],[statezip]]," ")</f>
        <v>98108</v>
      </c>
      <c r="E2389" s="1">
        <v>415000</v>
      </c>
      <c r="F2389">
        <v>3</v>
      </c>
      <c r="G2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89" s="3" t="str">
        <f>Homes[[#This Row],[bedrooms]] &amp; " bd | " &amp; TEXT(Homes[[#This Row],[bathrooms]],"0.##") &amp; " ba"</f>
        <v>3 bd | 1.75 ba</v>
      </c>
      <c r="I2389" s="4">
        <v>1960</v>
      </c>
      <c r="J2389" s="1">
        <f>IFERROR(Homes[[#This Row],[price]]/Homes[[#This Row],[sqft_living]]," ")</f>
        <v>211.73469387755102</v>
      </c>
      <c r="K2389" s="4">
        <f>IFERROR(Homes[[#This Row],[sqft_lot]]/43560," ")</f>
        <v>0.1147842056932966</v>
      </c>
      <c r="L2389" t="str">
        <f>IF(Homes[[#This Row],[waterfront]]=1, "Yes","No")</f>
        <v>No</v>
      </c>
      <c r="M2389" s="4" t="str">
        <f>IF(Homes[[#This Row],[sqft_basement]]&gt;0, "Yes","No")</f>
        <v>Yes</v>
      </c>
      <c r="N2389" t="str">
        <f>CHOOSE(Homes[[#This Row],[view]]+1, "None","Fair","Good","Great","Excellent")</f>
        <v>None</v>
      </c>
      <c r="O2389" t="str">
        <f>CHOOSE(Homes[[#This Row],[condition]], "Poor","Fair","Average","Good","Excellent")</f>
        <v>Excellent</v>
      </c>
      <c r="P2389">
        <f ca="1">YEAR(TODAY())-Homes[[#This Row],[yr_built]]</f>
        <v>114</v>
      </c>
      <c r="Q2389">
        <v>1984</v>
      </c>
      <c r="R2389">
        <f ca="1">IF(Homes[[#This Row],[yr_renovated]]&gt;0, YEAR(TODAY())-Homes[[#This Row],[yr_renovated]], YEAR(TODAY())-Homes[[#This Row],[yr_built]])</f>
        <v>41</v>
      </c>
      <c r="S2389">
        <v>1</v>
      </c>
      <c r="T2389" s="2">
        <v>41772</v>
      </c>
      <c r="U2389" s="3">
        <v>1.75</v>
      </c>
      <c r="V2389" s="4">
        <f>IFERROR(Homes[[#This Row],[sqft_above]]+Homes[[#This Row],[sqft_basement]]," ")</f>
        <v>1960</v>
      </c>
      <c r="W2389" s="4">
        <v>5000</v>
      </c>
      <c r="X2389">
        <v>0</v>
      </c>
      <c r="Y2389">
        <v>0</v>
      </c>
      <c r="Z2389">
        <v>5</v>
      </c>
      <c r="AA2389" s="4">
        <v>980</v>
      </c>
      <c r="AB2389" s="4">
        <v>980</v>
      </c>
      <c r="AC2389">
        <v>1911</v>
      </c>
      <c r="AD2389" t="s">
        <v>2513</v>
      </c>
      <c r="AE2389" t="s">
        <v>49</v>
      </c>
      <c r="AF2389" t="s">
        <v>1536</v>
      </c>
    </row>
    <row r="2390" spans="1:32">
      <c r="A2390" t="str">
        <f>PROPER(TRIM(Homes[[#This Row],[street]]))</f>
        <v>3510 Ne 115Th St</v>
      </c>
      <c r="B2390" t="str">
        <f>PROPER(TRIM(Homes[[#This Row],[city]]))</f>
        <v>Seattle</v>
      </c>
      <c r="C2390" t="str">
        <f>_xlfn.TEXTBEFORE(Homes[[#This Row],[statezip]]," ")</f>
        <v>WA</v>
      </c>
      <c r="D2390" s="6" t="str">
        <f>_xlfn.TEXTAFTER(Homes[[#This Row],[statezip]]," ")</f>
        <v>98125</v>
      </c>
      <c r="E2390" s="1">
        <v>415000</v>
      </c>
      <c r="F2390">
        <v>3</v>
      </c>
      <c r="G2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90" s="3" t="str">
        <f>Homes[[#This Row],[bedrooms]] &amp; " bd | " &amp; TEXT(Homes[[#This Row],[bathrooms]],"0.##") &amp; " ba"</f>
        <v>3 bd | 1. ba</v>
      </c>
      <c r="I2390" s="4">
        <v>1170</v>
      </c>
      <c r="J2390" s="1">
        <f>IFERROR(Homes[[#This Row],[price]]/Homes[[#This Row],[sqft_living]]," ")</f>
        <v>354.70085470085468</v>
      </c>
      <c r="K2390" s="4">
        <f>IFERROR(Homes[[#This Row],[sqft_lot]]/43560," ")</f>
        <v>0.15381083562901746</v>
      </c>
      <c r="L2390" t="str">
        <f>IF(Homes[[#This Row],[waterfront]]=1, "Yes","No")</f>
        <v>No</v>
      </c>
      <c r="M2390" s="4" t="str">
        <f>IF(Homes[[#This Row],[sqft_basement]]&gt;0, "Yes","No")</f>
        <v>No</v>
      </c>
      <c r="N2390" t="str">
        <f>CHOOSE(Homes[[#This Row],[view]]+1, "None","Fair","Good","Great","Excellent")</f>
        <v>None</v>
      </c>
      <c r="O2390" t="str">
        <f>CHOOSE(Homes[[#This Row],[condition]], "Poor","Fair","Average","Good","Excellent")</f>
        <v>Average</v>
      </c>
      <c r="P2390">
        <f ca="1">YEAR(TODAY())-Homes[[#This Row],[yr_built]]</f>
        <v>68</v>
      </c>
      <c r="Q2390">
        <v>2000</v>
      </c>
      <c r="R2390">
        <f ca="1">IF(Homes[[#This Row],[yr_renovated]]&gt;0, YEAR(TODAY())-Homes[[#This Row],[yr_renovated]], YEAR(TODAY())-Homes[[#This Row],[yr_built]])</f>
        <v>25</v>
      </c>
      <c r="S2390">
        <v>1</v>
      </c>
      <c r="T2390" s="2">
        <v>41816</v>
      </c>
      <c r="U2390" s="3">
        <v>1</v>
      </c>
      <c r="V2390" s="4">
        <f>IFERROR(Homes[[#This Row],[sqft_above]]+Homes[[#This Row],[sqft_basement]]," ")</f>
        <v>1170</v>
      </c>
      <c r="W2390" s="4">
        <v>6700</v>
      </c>
      <c r="X2390">
        <v>0</v>
      </c>
      <c r="Y2390">
        <v>0</v>
      </c>
      <c r="Z2390">
        <v>3</v>
      </c>
      <c r="AA2390" s="4">
        <v>1170</v>
      </c>
      <c r="AB2390" s="4">
        <v>0</v>
      </c>
      <c r="AC2390">
        <v>1957</v>
      </c>
      <c r="AD2390" t="s">
        <v>2514</v>
      </c>
      <c r="AE2390" t="s">
        <v>49</v>
      </c>
      <c r="AF2390" t="s">
        <v>150</v>
      </c>
    </row>
    <row r="2391" spans="1:32">
      <c r="A2391" t="str">
        <f>PROPER(TRIM(Homes[[#This Row],[street]]))</f>
        <v>7340 35Th Ave Sw</v>
      </c>
      <c r="B2391" t="str">
        <f>PROPER(TRIM(Homes[[#This Row],[city]]))</f>
        <v>Seattle</v>
      </c>
      <c r="C2391" t="str">
        <f>_xlfn.TEXTBEFORE(Homes[[#This Row],[statezip]]," ")</f>
        <v>WA</v>
      </c>
      <c r="D2391" s="6" t="str">
        <f>_xlfn.TEXTAFTER(Homes[[#This Row],[statezip]]," ")</f>
        <v>98126</v>
      </c>
      <c r="E2391" s="1">
        <v>415000</v>
      </c>
      <c r="F2391">
        <v>3</v>
      </c>
      <c r="G2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91" s="3" t="str">
        <f>Homes[[#This Row],[bedrooms]] &amp; " bd | " &amp; TEXT(Homes[[#This Row],[bathrooms]],"0.##") &amp; " ba"</f>
        <v>3 bd | 1.75 ba</v>
      </c>
      <c r="I2391" s="4">
        <v>1270</v>
      </c>
      <c r="J2391" s="1">
        <f>IFERROR(Homes[[#This Row],[price]]/Homes[[#This Row],[sqft_living]]," ")</f>
        <v>326.77165354330708</v>
      </c>
      <c r="K2391" s="4">
        <f>IFERROR(Homes[[#This Row],[sqft_lot]]/43560," ")</f>
        <v>0.11019283746556474</v>
      </c>
      <c r="L2391" t="str">
        <f>IF(Homes[[#This Row],[waterfront]]=1, "Yes","No")</f>
        <v>No</v>
      </c>
      <c r="M2391" s="4" t="str">
        <f>IF(Homes[[#This Row],[sqft_basement]]&gt;0, "Yes","No")</f>
        <v>No</v>
      </c>
      <c r="N2391" t="str">
        <f>CHOOSE(Homes[[#This Row],[view]]+1, "None","Fair","Good","Great","Excellent")</f>
        <v>None</v>
      </c>
      <c r="O2391" t="str">
        <f>CHOOSE(Homes[[#This Row],[condition]], "Poor","Fair","Average","Good","Excellent")</f>
        <v>Average</v>
      </c>
      <c r="P2391">
        <f ca="1">YEAR(TODAY())-Homes[[#This Row],[yr_built]]</f>
        <v>73</v>
      </c>
      <c r="Q2391">
        <v>2014</v>
      </c>
      <c r="R2391">
        <f ca="1">IF(Homes[[#This Row],[yr_renovated]]&gt;0, YEAR(TODAY())-Homes[[#This Row],[yr_renovated]], YEAR(TODAY())-Homes[[#This Row],[yr_built]])</f>
        <v>11</v>
      </c>
      <c r="S2391">
        <v>1</v>
      </c>
      <c r="T2391" s="2">
        <v>41808</v>
      </c>
      <c r="U2391" s="3">
        <v>1.75</v>
      </c>
      <c r="V2391" s="4">
        <f>IFERROR(Homes[[#This Row],[sqft_above]]+Homes[[#This Row],[sqft_basement]]," ")</f>
        <v>1270</v>
      </c>
      <c r="W2391" s="4">
        <v>4800</v>
      </c>
      <c r="X2391">
        <v>0</v>
      </c>
      <c r="Y2391">
        <v>0</v>
      </c>
      <c r="Z2391">
        <v>3</v>
      </c>
      <c r="AA2391" s="4">
        <v>1270</v>
      </c>
      <c r="AB2391" s="4">
        <v>0</v>
      </c>
      <c r="AC2391">
        <v>1952</v>
      </c>
      <c r="AD2391" t="s">
        <v>2515</v>
      </c>
      <c r="AE2391" t="s">
        <v>49</v>
      </c>
      <c r="AF2391" t="s">
        <v>434</v>
      </c>
    </row>
    <row r="2392" spans="1:32">
      <c r="A2392" t="str">
        <f>PROPER(TRIM(Homes[[#This Row],[street]]))</f>
        <v>720 N 193Rd Pl</v>
      </c>
      <c r="B2392" t="str">
        <f>PROPER(TRIM(Homes[[#This Row],[city]]))</f>
        <v>Shoreline</v>
      </c>
      <c r="C2392" t="str">
        <f>_xlfn.TEXTBEFORE(Homes[[#This Row],[statezip]]," ")</f>
        <v>WA</v>
      </c>
      <c r="D2392" s="6" t="str">
        <f>_xlfn.TEXTAFTER(Homes[[#This Row],[statezip]]," ")</f>
        <v>98133</v>
      </c>
      <c r="E2392" s="1">
        <v>415000</v>
      </c>
      <c r="F2392">
        <v>4</v>
      </c>
      <c r="G2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92" s="3" t="str">
        <f>Homes[[#This Row],[bedrooms]] &amp; " bd | " &amp; TEXT(Homes[[#This Row],[bathrooms]],"0.##") &amp; " ba"</f>
        <v>4 bd | 2.5 ba</v>
      </c>
      <c r="I2392" s="4">
        <v>2000</v>
      </c>
      <c r="J2392" s="1">
        <f>IFERROR(Homes[[#This Row],[price]]/Homes[[#This Row],[sqft_living]]," ")</f>
        <v>207.5</v>
      </c>
      <c r="K2392" s="4">
        <f>IFERROR(Homes[[#This Row],[sqft_lot]]/43560," ")</f>
        <v>0.13686868686868686</v>
      </c>
      <c r="L2392" t="str">
        <f>IF(Homes[[#This Row],[waterfront]]=1, "Yes","No")</f>
        <v>No</v>
      </c>
      <c r="M2392" s="4" t="str">
        <f>IF(Homes[[#This Row],[sqft_basement]]&gt;0, "Yes","No")</f>
        <v>No</v>
      </c>
      <c r="N2392" t="str">
        <f>CHOOSE(Homes[[#This Row],[view]]+1, "None","Fair","Good","Great","Excellent")</f>
        <v>None</v>
      </c>
      <c r="O2392" t="str">
        <f>CHOOSE(Homes[[#This Row],[condition]], "Poor","Fair","Average","Good","Excellent")</f>
        <v>Average</v>
      </c>
      <c r="P2392">
        <f ca="1">YEAR(TODAY())-Homes[[#This Row],[yr_built]]</f>
        <v>26</v>
      </c>
      <c r="Q2392">
        <v>0</v>
      </c>
      <c r="R2392">
        <f ca="1">IF(Homes[[#This Row],[yr_renovated]]&gt;0, YEAR(TODAY())-Homes[[#This Row],[yr_renovated]], YEAR(TODAY())-Homes[[#This Row],[yr_built]])</f>
        <v>26</v>
      </c>
      <c r="S2392">
        <v>2</v>
      </c>
      <c r="T2392" s="2">
        <v>41794</v>
      </c>
      <c r="U2392" s="3">
        <v>2.5</v>
      </c>
      <c r="V2392" s="4">
        <f>IFERROR(Homes[[#This Row],[sqft_above]]+Homes[[#This Row],[sqft_basement]]," ")</f>
        <v>2000</v>
      </c>
      <c r="W2392" s="4">
        <v>5962</v>
      </c>
      <c r="X2392">
        <v>0</v>
      </c>
      <c r="Y2392">
        <v>0</v>
      </c>
      <c r="Z2392">
        <v>3</v>
      </c>
      <c r="AA2392" s="4">
        <v>2000</v>
      </c>
      <c r="AB2392" s="4">
        <v>0</v>
      </c>
      <c r="AC2392">
        <v>1999</v>
      </c>
      <c r="AD2392" t="s">
        <v>2516</v>
      </c>
      <c r="AE2392" t="s">
        <v>100</v>
      </c>
      <c r="AF2392" t="s">
        <v>987</v>
      </c>
    </row>
    <row r="2393" spans="1:32">
      <c r="A2393" t="str">
        <f>PROPER(TRIM(Homes[[#This Row],[street]]))</f>
        <v>18820 1St Ave Nw</v>
      </c>
      <c r="B2393" t="str">
        <f>PROPER(TRIM(Homes[[#This Row],[city]]))</f>
        <v>Shoreline</v>
      </c>
      <c r="C2393" t="str">
        <f>_xlfn.TEXTBEFORE(Homes[[#This Row],[statezip]]," ")</f>
        <v>WA</v>
      </c>
      <c r="D2393" s="6" t="str">
        <f>_xlfn.TEXTAFTER(Homes[[#This Row],[statezip]]," ")</f>
        <v>98177</v>
      </c>
      <c r="E2393" s="1">
        <v>415000</v>
      </c>
      <c r="F2393">
        <v>4</v>
      </c>
      <c r="G2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393" s="3" t="str">
        <f>Homes[[#This Row],[bedrooms]] &amp; " bd | " &amp; TEXT(Homes[[#This Row],[bathrooms]],"0.##") &amp; " ba"</f>
        <v>4 bd | 1.5 ba</v>
      </c>
      <c r="I2393" s="4">
        <v>1840</v>
      </c>
      <c r="J2393" s="1">
        <f>IFERROR(Homes[[#This Row],[price]]/Homes[[#This Row],[sqft_living]]," ")</f>
        <v>225.54347826086956</v>
      </c>
      <c r="K2393" s="4">
        <f>IFERROR(Homes[[#This Row],[sqft_lot]]/43560," ")</f>
        <v>0.2609504132231405</v>
      </c>
      <c r="L2393" t="str">
        <f>IF(Homes[[#This Row],[waterfront]]=1, "Yes","No")</f>
        <v>No</v>
      </c>
      <c r="M2393" s="4" t="str">
        <f>IF(Homes[[#This Row],[sqft_basement]]&gt;0, "Yes","No")</f>
        <v>No</v>
      </c>
      <c r="N2393" t="str">
        <f>CHOOSE(Homes[[#This Row],[view]]+1, "None","Fair","Good","Great","Excellent")</f>
        <v>None</v>
      </c>
      <c r="O2393" t="str">
        <f>CHOOSE(Homes[[#This Row],[condition]], "Poor","Fair","Average","Good","Excellent")</f>
        <v>Good</v>
      </c>
      <c r="P2393">
        <f ca="1">YEAR(TODAY())-Homes[[#This Row],[yr_built]]</f>
        <v>75</v>
      </c>
      <c r="Q2393">
        <v>1983</v>
      </c>
      <c r="R2393">
        <f ca="1">IF(Homes[[#This Row],[yr_renovated]]&gt;0, YEAR(TODAY())-Homes[[#This Row],[yr_renovated]], YEAR(TODAY())-Homes[[#This Row],[yr_built]])</f>
        <v>42</v>
      </c>
      <c r="S2393">
        <v>1.5</v>
      </c>
      <c r="T2393" s="2">
        <v>41829</v>
      </c>
      <c r="U2393" s="3">
        <v>1.5</v>
      </c>
      <c r="V2393" s="4">
        <f>IFERROR(Homes[[#This Row],[sqft_above]]+Homes[[#This Row],[sqft_basement]]," ")</f>
        <v>1840</v>
      </c>
      <c r="W2393" s="4">
        <v>11367</v>
      </c>
      <c r="X2393">
        <v>0</v>
      </c>
      <c r="Y2393">
        <v>0</v>
      </c>
      <c r="Z2393">
        <v>4</v>
      </c>
      <c r="AA2393" s="4">
        <v>1840</v>
      </c>
      <c r="AB2393" s="4">
        <v>0</v>
      </c>
      <c r="AC2393">
        <v>1950</v>
      </c>
      <c r="AD2393" t="s">
        <v>2517</v>
      </c>
      <c r="AE2393" t="s">
        <v>100</v>
      </c>
      <c r="AF2393" t="s">
        <v>50</v>
      </c>
    </row>
    <row r="2394" spans="1:32">
      <c r="A2394" t="str">
        <f>PROPER(TRIM(Homes[[#This Row],[street]]))</f>
        <v>1531 Ne 172Nd St</v>
      </c>
      <c r="B2394" t="str">
        <f>PROPER(TRIM(Homes[[#This Row],[city]]))</f>
        <v>Shoreline</v>
      </c>
      <c r="C2394" t="str">
        <f>_xlfn.TEXTBEFORE(Homes[[#This Row],[statezip]]," ")</f>
        <v>WA</v>
      </c>
      <c r="D2394" s="6" t="str">
        <f>_xlfn.TEXTAFTER(Homes[[#This Row],[statezip]]," ")</f>
        <v>98155</v>
      </c>
      <c r="E2394" s="1">
        <v>415000</v>
      </c>
      <c r="F2394">
        <v>3</v>
      </c>
      <c r="G2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394" s="3" t="str">
        <f>Homes[[#This Row],[bedrooms]] &amp; " bd | " &amp; TEXT(Homes[[#This Row],[bathrooms]],"0.##") &amp; " ba"</f>
        <v>3 bd | 2.25 ba</v>
      </c>
      <c r="I2394" s="4">
        <v>1950</v>
      </c>
      <c r="J2394" s="1">
        <f>IFERROR(Homes[[#This Row],[price]]/Homes[[#This Row],[sqft_living]]," ")</f>
        <v>212.82051282051282</v>
      </c>
      <c r="K2394" s="4">
        <f>IFERROR(Homes[[#This Row],[sqft_lot]]/43560," ")</f>
        <v>0.20358126721763084</v>
      </c>
      <c r="L2394" t="str">
        <f>IF(Homes[[#This Row],[waterfront]]=1, "Yes","No")</f>
        <v>No</v>
      </c>
      <c r="M2394" s="4" t="str">
        <f>IF(Homes[[#This Row],[sqft_basement]]&gt;0, "Yes","No")</f>
        <v>Yes</v>
      </c>
      <c r="N2394" t="str">
        <f>CHOOSE(Homes[[#This Row],[view]]+1, "None","Fair","Good","Great","Excellent")</f>
        <v>None</v>
      </c>
      <c r="O2394" t="str">
        <f>CHOOSE(Homes[[#This Row],[condition]], "Poor","Fair","Average","Good","Excellent")</f>
        <v>Average</v>
      </c>
      <c r="P2394">
        <f ca="1">YEAR(TODAY())-Homes[[#This Row],[yr_built]]</f>
        <v>61</v>
      </c>
      <c r="Q2394">
        <v>2000</v>
      </c>
      <c r="R2394">
        <f ca="1">IF(Homes[[#This Row],[yr_renovated]]&gt;0, YEAR(TODAY())-Homes[[#This Row],[yr_renovated]], YEAR(TODAY())-Homes[[#This Row],[yr_built]])</f>
        <v>25</v>
      </c>
      <c r="S2394">
        <v>1</v>
      </c>
      <c r="T2394" s="2">
        <v>41786</v>
      </c>
      <c r="U2394" s="3">
        <v>2.25</v>
      </c>
      <c r="V2394" s="4">
        <f>IFERROR(Homes[[#This Row],[sqft_above]]+Homes[[#This Row],[sqft_basement]]," ")</f>
        <v>1950</v>
      </c>
      <c r="W2394" s="4">
        <v>8868</v>
      </c>
      <c r="X2394">
        <v>0</v>
      </c>
      <c r="Y2394">
        <v>0</v>
      </c>
      <c r="Z2394">
        <v>3</v>
      </c>
      <c r="AA2394" s="4">
        <v>1350</v>
      </c>
      <c r="AB2394" s="4">
        <v>600</v>
      </c>
      <c r="AC2394">
        <v>1964</v>
      </c>
      <c r="AD2394" t="s">
        <v>2518</v>
      </c>
      <c r="AE2394" t="s">
        <v>100</v>
      </c>
      <c r="AF2394" t="s">
        <v>744</v>
      </c>
    </row>
    <row r="2395" spans="1:32">
      <c r="A2395" t="str">
        <f>PROPER(TRIM(Homes[[#This Row],[street]]))</f>
        <v>69506 Ne Money Creek Rd</v>
      </c>
      <c r="B2395" t="str">
        <f>PROPER(TRIM(Homes[[#This Row],[city]]))</f>
        <v>Skykomish</v>
      </c>
      <c r="C2395" t="str">
        <f>_xlfn.TEXTBEFORE(Homes[[#This Row],[statezip]]," ")</f>
        <v>WA</v>
      </c>
      <c r="D2395" s="6" t="str">
        <f>_xlfn.TEXTAFTER(Homes[[#This Row],[statezip]]," ")</f>
        <v>98288</v>
      </c>
      <c r="E2395" s="1">
        <v>415000</v>
      </c>
      <c r="F2395">
        <v>3</v>
      </c>
      <c r="G2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395" s="3" t="str">
        <f>Homes[[#This Row],[bedrooms]] &amp; " bd | " &amp; TEXT(Homes[[#This Row],[bathrooms]],"0.##") &amp; " ba"</f>
        <v>3 bd | 2.75 ba</v>
      </c>
      <c r="I2395" s="4">
        <v>2600</v>
      </c>
      <c r="J2395" s="1">
        <f>IFERROR(Homes[[#This Row],[price]]/Homes[[#This Row],[sqft_living]]," ")</f>
        <v>159.61538461538461</v>
      </c>
      <c r="K2395" s="4">
        <f>IFERROR(Homes[[#This Row],[sqft_lot]]/43560," ")</f>
        <v>1.4836088154269973</v>
      </c>
      <c r="L2395" t="str">
        <f>IF(Homes[[#This Row],[waterfront]]=1, "Yes","No")</f>
        <v>No</v>
      </c>
      <c r="M2395" s="4" t="str">
        <f>IF(Homes[[#This Row],[sqft_basement]]&gt;0, "Yes","No")</f>
        <v>No</v>
      </c>
      <c r="N2395" t="str">
        <f>CHOOSE(Homes[[#This Row],[view]]+1, "None","Fair","Good","Great","Excellent")</f>
        <v>None</v>
      </c>
      <c r="O2395" t="str">
        <f>CHOOSE(Homes[[#This Row],[condition]], "Poor","Fair","Average","Good","Excellent")</f>
        <v>Average</v>
      </c>
      <c r="P2395">
        <f ca="1">YEAR(TODAY())-Homes[[#This Row],[yr_built]]</f>
        <v>16</v>
      </c>
      <c r="Q2395">
        <v>0</v>
      </c>
      <c r="R2395">
        <f ca="1">IF(Homes[[#This Row],[yr_renovated]]&gt;0, YEAR(TODAY())-Homes[[#This Row],[yr_renovated]], YEAR(TODAY())-Homes[[#This Row],[yr_built]])</f>
        <v>16</v>
      </c>
      <c r="S2395">
        <v>1.5</v>
      </c>
      <c r="T2395" s="2">
        <v>41817</v>
      </c>
      <c r="U2395" s="3">
        <v>2.75</v>
      </c>
      <c r="V2395" s="4">
        <f>IFERROR(Homes[[#This Row],[sqft_above]]+Homes[[#This Row],[sqft_basement]]," ")</f>
        <v>2600</v>
      </c>
      <c r="W2395" s="4">
        <v>64626</v>
      </c>
      <c r="X2395">
        <v>0</v>
      </c>
      <c r="Y2395">
        <v>0</v>
      </c>
      <c r="Z2395">
        <v>3</v>
      </c>
      <c r="AA2395" s="4">
        <v>2600</v>
      </c>
      <c r="AB2395" s="4">
        <v>0</v>
      </c>
      <c r="AC2395">
        <v>2009</v>
      </c>
      <c r="AD2395" t="s">
        <v>2519</v>
      </c>
      <c r="AE2395" t="s">
        <v>2520</v>
      </c>
      <c r="AF2395" t="s">
        <v>2521</v>
      </c>
    </row>
    <row r="2396" spans="1:32">
      <c r="A2396" t="str">
        <f>PROPER(TRIM(Homes[[#This Row],[street]]))</f>
        <v>15505 180 Ave Ne</v>
      </c>
      <c r="B2396" t="str">
        <f>PROPER(TRIM(Homes[[#This Row],[city]]))</f>
        <v>Woodinville</v>
      </c>
      <c r="C2396" t="str">
        <f>_xlfn.TEXTBEFORE(Homes[[#This Row],[statezip]]," ")</f>
        <v>WA</v>
      </c>
      <c r="D2396" s="6" t="str">
        <f>_xlfn.TEXTAFTER(Homes[[#This Row],[statezip]]," ")</f>
        <v>98072</v>
      </c>
      <c r="E2396" s="1">
        <v>415000</v>
      </c>
      <c r="F2396">
        <v>3</v>
      </c>
      <c r="G2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396" s="3" t="str">
        <f>Homes[[#This Row],[bedrooms]] &amp; " bd | " &amp; TEXT(Homes[[#This Row],[bathrooms]],"0.##") &amp; " ba"</f>
        <v>3 bd | 1.75 ba</v>
      </c>
      <c r="I2396" s="4">
        <v>1910</v>
      </c>
      <c r="J2396" s="1">
        <f>IFERROR(Homes[[#This Row],[price]]/Homes[[#This Row],[sqft_living]]," ")</f>
        <v>217.27748691099475</v>
      </c>
      <c r="K2396" s="4">
        <f>IFERROR(Homes[[#This Row],[sqft_lot]]/43560," ")</f>
        <v>0.28916437098255282</v>
      </c>
      <c r="L2396" t="str">
        <f>IF(Homes[[#This Row],[waterfront]]=1, "Yes","No")</f>
        <v>No</v>
      </c>
      <c r="M2396" s="4" t="str">
        <f>IF(Homes[[#This Row],[sqft_basement]]&gt;0, "Yes","No")</f>
        <v>Yes</v>
      </c>
      <c r="N2396" t="str">
        <f>CHOOSE(Homes[[#This Row],[view]]+1, "None","Fair","Good","Great","Excellent")</f>
        <v>None</v>
      </c>
      <c r="O2396" t="str">
        <f>CHOOSE(Homes[[#This Row],[condition]], "Poor","Fair","Average","Good","Excellent")</f>
        <v>Average</v>
      </c>
      <c r="P2396">
        <f ca="1">YEAR(TODAY())-Homes[[#This Row],[yr_built]]</f>
        <v>48</v>
      </c>
      <c r="Q2396">
        <v>2004</v>
      </c>
      <c r="R2396">
        <f ca="1">IF(Homes[[#This Row],[yr_renovated]]&gt;0, YEAR(TODAY())-Homes[[#This Row],[yr_renovated]], YEAR(TODAY())-Homes[[#This Row],[yr_built]])</f>
        <v>21</v>
      </c>
      <c r="S2396">
        <v>1</v>
      </c>
      <c r="T2396" s="2">
        <v>41796</v>
      </c>
      <c r="U2396" s="3">
        <v>1.75</v>
      </c>
      <c r="V2396" s="4">
        <f>IFERROR(Homes[[#This Row],[sqft_above]]+Homes[[#This Row],[sqft_basement]]," ")</f>
        <v>1910</v>
      </c>
      <c r="W2396" s="4">
        <v>12596</v>
      </c>
      <c r="X2396">
        <v>0</v>
      </c>
      <c r="Y2396">
        <v>0</v>
      </c>
      <c r="Z2396">
        <v>3</v>
      </c>
      <c r="AA2396" s="4">
        <v>1340</v>
      </c>
      <c r="AB2396" s="4">
        <v>570</v>
      </c>
      <c r="AC2396">
        <v>1977</v>
      </c>
      <c r="AD2396" t="s">
        <v>2522</v>
      </c>
      <c r="AE2396" t="s">
        <v>120</v>
      </c>
      <c r="AF2396" t="s">
        <v>275</v>
      </c>
    </row>
    <row r="2397" spans="1:32">
      <c r="A2397" t="str">
        <f>PROPER(TRIM(Homes[[#This Row],[street]]))</f>
        <v>4724 Ne 14Th St</v>
      </c>
      <c r="B2397" t="str">
        <f>PROPER(TRIM(Homes[[#This Row],[city]]))</f>
        <v>Renton</v>
      </c>
      <c r="C2397" t="str">
        <f>_xlfn.TEXTBEFORE(Homes[[#This Row],[statezip]]," ")</f>
        <v>WA</v>
      </c>
      <c r="D2397" s="6" t="str">
        <f>_xlfn.TEXTAFTER(Homes[[#This Row],[statezip]]," ")</f>
        <v>98059</v>
      </c>
      <c r="E2397" s="1">
        <v>414000</v>
      </c>
      <c r="F2397">
        <v>3</v>
      </c>
      <c r="G2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397" s="3" t="str">
        <f>Homes[[#This Row],[bedrooms]] &amp; " bd | " &amp; TEXT(Homes[[#This Row],[bathrooms]],"0.##") &amp; " ba"</f>
        <v>3 bd | 2.5 ba</v>
      </c>
      <c r="I2397" s="4">
        <v>2490</v>
      </c>
      <c r="J2397" s="1">
        <f>IFERROR(Homes[[#This Row],[price]]/Homes[[#This Row],[sqft_living]]," ")</f>
        <v>166.26506024096386</v>
      </c>
      <c r="K2397" s="4">
        <f>IFERROR(Homes[[#This Row],[sqft_lot]]/43560," ")</f>
        <v>0.10422405876951331</v>
      </c>
      <c r="L2397" t="str">
        <f>IF(Homes[[#This Row],[waterfront]]=1, "Yes","No")</f>
        <v>No</v>
      </c>
      <c r="M2397" s="4" t="str">
        <f>IF(Homes[[#This Row],[sqft_basement]]&gt;0, "Yes","No")</f>
        <v>No</v>
      </c>
      <c r="N2397" t="str">
        <f>CHOOSE(Homes[[#This Row],[view]]+1, "None","Fair","Good","Great","Excellent")</f>
        <v>None</v>
      </c>
      <c r="O2397" t="str">
        <f>CHOOSE(Homes[[#This Row],[condition]], "Poor","Fair","Average","Good","Excellent")</f>
        <v>Average</v>
      </c>
      <c r="P2397">
        <f ca="1">YEAR(TODAY())-Homes[[#This Row],[yr_built]]</f>
        <v>13</v>
      </c>
      <c r="Q2397">
        <v>1912</v>
      </c>
      <c r="R2397">
        <f ca="1">IF(Homes[[#This Row],[yr_renovated]]&gt;0, YEAR(TODAY())-Homes[[#This Row],[yr_renovated]], YEAR(TODAY())-Homes[[#This Row],[yr_built]])</f>
        <v>113</v>
      </c>
      <c r="S2397">
        <v>2.5</v>
      </c>
      <c r="T2397" s="2">
        <v>41816</v>
      </c>
      <c r="U2397" s="3">
        <v>2.5</v>
      </c>
      <c r="V2397" s="4">
        <f>IFERROR(Homes[[#This Row],[sqft_above]]+Homes[[#This Row],[sqft_basement]]," ")</f>
        <v>2490</v>
      </c>
      <c r="W2397" s="4">
        <v>4540</v>
      </c>
      <c r="X2397">
        <v>0</v>
      </c>
      <c r="Y2397">
        <v>0</v>
      </c>
      <c r="Z2397">
        <v>3</v>
      </c>
      <c r="AA2397" s="4">
        <v>2490</v>
      </c>
      <c r="AB2397" s="4">
        <v>0</v>
      </c>
      <c r="AC2397">
        <v>2012</v>
      </c>
      <c r="AD2397" t="s">
        <v>2523</v>
      </c>
      <c r="AE2397" t="s">
        <v>319</v>
      </c>
      <c r="AF2397" t="s">
        <v>282</v>
      </c>
    </row>
    <row r="2398" spans="1:32">
      <c r="A2398" t="str">
        <f>PROPER(TRIM(Homes[[#This Row],[street]]))</f>
        <v>23571-23613 Ne Twinberry Way</v>
      </c>
      <c r="B2398" t="str">
        <f>PROPER(TRIM(Homes[[#This Row],[city]]))</f>
        <v>Redmond</v>
      </c>
      <c r="C2398" t="str">
        <f>_xlfn.TEXTBEFORE(Homes[[#This Row],[statezip]]," ")</f>
        <v>WA</v>
      </c>
      <c r="D2398" s="6" t="str">
        <f>_xlfn.TEXTAFTER(Homes[[#This Row],[statezip]]," ")</f>
        <v>98053</v>
      </c>
      <c r="E2398" s="1">
        <v>413800</v>
      </c>
      <c r="F2398">
        <v>3</v>
      </c>
      <c r="G2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398" s="3" t="str">
        <f>Homes[[#This Row],[bedrooms]] &amp; " bd | " &amp; TEXT(Homes[[#This Row],[bathrooms]],"0.##") &amp; " ba"</f>
        <v>3 bd | 2. ba</v>
      </c>
      <c r="I2398" s="4">
        <v>1440</v>
      </c>
      <c r="J2398" s="1">
        <f>IFERROR(Homes[[#This Row],[price]]/Homes[[#This Row],[sqft_living]]," ")</f>
        <v>287.36111111111109</v>
      </c>
      <c r="K2398" s="4">
        <f>IFERROR(Homes[[#This Row],[sqft_lot]]/43560," ")</f>
        <v>0.10149219467401285</v>
      </c>
      <c r="L2398" t="str">
        <f>IF(Homes[[#This Row],[waterfront]]=1, "Yes","No")</f>
        <v>No</v>
      </c>
      <c r="M2398" s="4" t="str">
        <f>IF(Homes[[#This Row],[sqft_basement]]&gt;0, "Yes","No")</f>
        <v>No</v>
      </c>
      <c r="N2398" t="str">
        <f>CHOOSE(Homes[[#This Row],[view]]+1, "None","Fair","Good","Great","Excellent")</f>
        <v>None</v>
      </c>
      <c r="O2398" t="str">
        <f>CHOOSE(Homes[[#This Row],[condition]], "Poor","Fair","Average","Good","Excellent")</f>
        <v>Average</v>
      </c>
      <c r="P2398">
        <f ca="1">YEAR(TODAY())-Homes[[#This Row],[yr_built]]</f>
        <v>18</v>
      </c>
      <c r="Q2398">
        <v>0</v>
      </c>
      <c r="R2398">
        <f ca="1">IF(Homes[[#This Row],[yr_renovated]]&gt;0, YEAR(TODAY())-Homes[[#This Row],[yr_renovated]], YEAR(TODAY())-Homes[[#This Row],[yr_built]])</f>
        <v>18</v>
      </c>
      <c r="S2398">
        <v>1</v>
      </c>
      <c r="T2398" s="2">
        <v>41780</v>
      </c>
      <c r="U2398" s="3">
        <v>2</v>
      </c>
      <c r="V2398" s="4">
        <f>IFERROR(Homes[[#This Row],[sqft_above]]+Homes[[#This Row],[sqft_basement]]," ")</f>
        <v>1440</v>
      </c>
      <c r="W2398" s="4">
        <v>4421</v>
      </c>
      <c r="X2398">
        <v>0</v>
      </c>
      <c r="Y2398">
        <v>0</v>
      </c>
      <c r="Z2398">
        <v>3</v>
      </c>
      <c r="AA2398" s="4">
        <v>1440</v>
      </c>
      <c r="AB2398" s="4">
        <v>0</v>
      </c>
      <c r="AC2398">
        <v>2007</v>
      </c>
      <c r="AD2398" t="s">
        <v>2524</v>
      </c>
      <c r="AE2398" t="s">
        <v>137</v>
      </c>
      <c r="AF2398" t="s">
        <v>208</v>
      </c>
    </row>
    <row r="2399" spans="1:32">
      <c r="A2399" t="str">
        <f>PROPER(TRIM(Homes[[#This Row],[street]]))</f>
        <v>615 Nw 92Nd St</v>
      </c>
      <c r="B2399" t="str">
        <f>PROPER(TRIM(Homes[[#This Row],[city]]))</f>
        <v>Seattle</v>
      </c>
      <c r="C2399" t="str">
        <f>_xlfn.TEXTBEFORE(Homes[[#This Row],[statezip]]," ")</f>
        <v>WA</v>
      </c>
      <c r="D2399" s="6" t="str">
        <f>_xlfn.TEXTAFTER(Homes[[#This Row],[statezip]]," ")</f>
        <v>98117</v>
      </c>
      <c r="E2399" s="1">
        <v>413500</v>
      </c>
      <c r="F2399">
        <v>2</v>
      </c>
      <c r="G2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399" s="3" t="str">
        <f>Homes[[#This Row],[bedrooms]] &amp; " bd | " &amp; TEXT(Homes[[#This Row],[bathrooms]],"0.##") &amp; " ba"</f>
        <v>2 bd | 1. ba</v>
      </c>
      <c r="I2399" s="4">
        <v>770</v>
      </c>
      <c r="J2399" s="1">
        <f>IFERROR(Homes[[#This Row],[price]]/Homes[[#This Row],[sqft_living]]," ")</f>
        <v>537.01298701298697</v>
      </c>
      <c r="K2399" s="4">
        <f>IFERROR(Homes[[#This Row],[sqft_lot]]/43560," ")</f>
        <v>9.1827364554637275E-2</v>
      </c>
      <c r="L2399" t="str">
        <f>IF(Homes[[#This Row],[waterfront]]=1, "Yes","No")</f>
        <v>No</v>
      </c>
      <c r="M2399" s="4" t="str">
        <f>IF(Homes[[#This Row],[sqft_basement]]&gt;0, "Yes","No")</f>
        <v>No</v>
      </c>
      <c r="N2399" t="str">
        <f>CHOOSE(Homes[[#This Row],[view]]+1, "None","Fair","Good","Great","Excellent")</f>
        <v>None</v>
      </c>
      <c r="O2399" t="str">
        <f>CHOOSE(Homes[[#This Row],[condition]], "Poor","Fair","Average","Good","Excellent")</f>
        <v>Excellent</v>
      </c>
      <c r="P2399">
        <f ca="1">YEAR(TODAY())-Homes[[#This Row],[yr_built]]</f>
        <v>101</v>
      </c>
      <c r="Q2399">
        <v>1956</v>
      </c>
      <c r="R2399">
        <f ca="1">IF(Homes[[#This Row],[yr_renovated]]&gt;0, YEAR(TODAY())-Homes[[#This Row],[yr_renovated]], YEAR(TODAY())-Homes[[#This Row],[yr_built]])</f>
        <v>69</v>
      </c>
      <c r="S2399">
        <v>1</v>
      </c>
      <c r="T2399" s="2">
        <v>41778</v>
      </c>
      <c r="U2399" s="3">
        <v>1</v>
      </c>
      <c r="V2399" s="4">
        <f>IFERROR(Homes[[#This Row],[sqft_above]]+Homes[[#This Row],[sqft_basement]]," ")</f>
        <v>770</v>
      </c>
      <c r="W2399" s="4">
        <v>4000</v>
      </c>
      <c r="X2399">
        <v>0</v>
      </c>
      <c r="Y2399">
        <v>0</v>
      </c>
      <c r="Z2399">
        <v>5</v>
      </c>
      <c r="AA2399" s="4">
        <v>770</v>
      </c>
      <c r="AB2399" s="4">
        <v>0</v>
      </c>
      <c r="AC2399">
        <v>1924</v>
      </c>
      <c r="AD2399" t="s">
        <v>1189</v>
      </c>
      <c r="AE2399" t="s">
        <v>49</v>
      </c>
      <c r="AF2399" t="s">
        <v>204</v>
      </c>
    </row>
    <row r="2400" spans="1:32">
      <c r="A2400" t="str">
        <f>PROPER(TRIM(Homes[[#This Row],[street]]))</f>
        <v>4118 32Nd Ave Sw</v>
      </c>
      <c r="B2400" t="str">
        <f>PROPER(TRIM(Homes[[#This Row],[city]]))</f>
        <v>Seattle</v>
      </c>
      <c r="C2400" t="str">
        <f>_xlfn.TEXTBEFORE(Homes[[#This Row],[statezip]]," ")</f>
        <v>WA</v>
      </c>
      <c r="D2400" s="6" t="str">
        <f>_xlfn.TEXTAFTER(Homes[[#This Row],[statezip]]," ")</f>
        <v>98126</v>
      </c>
      <c r="E2400" s="1">
        <v>413000</v>
      </c>
      <c r="F2400">
        <v>4</v>
      </c>
      <c r="G2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00" s="3" t="str">
        <f>Homes[[#This Row],[bedrooms]] &amp; " bd | " &amp; TEXT(Homes[[#This Row],[bathrooms]],"0.##") &amp; " ba"</f>
        <v>4 bd | 1. ba</v>
      </c>
      <c r="I2400" s="4">
        <v>1410</v>
      </c>
      <c r="J2400" s="1">
        <f>IFERROR(Homes[[#This Row],[price]]/Homes[[#This Row],[sqft_living]]," ")</f>
        <v>292.9078014184397</v>
      </c>
      <c r="K2400" s="4">
        <f>IFERROR(Homes[[#This Row],[sqft_lot]]/43560," ")</f>
        <v>0.13774104683195593</v>
      </c>
      <c r="L2400" t="str">
        <f>IF(Homes[[#This Row],[waterfront]]=1, "Yes","No")</f>
        <v>No</v>
      </c>
      <c r="M2400" s="4" t="str">
        <f>IF(Homes[[#This Row],[sqft_basement]]&gt;0, "Yes","No")</f>
        <v>Yes</v>
      </c>
      <c r="N2400" t="str">
        <f>CHOOSE(Homes[[#This Row],[view]]+1, "None","Fair","Good","Great","Excellent")</f>
        <v>None</v>
      </c>
      <c r="O2400" t="str">
        <f>CHOOSE(Homes[[#This Row],[condition]], "Poor","Fair","Average","Good","Excellent")</f>
        <v>Average</v>
      </c>
      <c r="P2400">
        <f ca="1">YEAR(TODAY())-Homes[[#This Row],[yr_built]]</f>
        <v>100</v>
      </c>
      <c r="Q2400">
        <v>2002</v>
      </c>
      <c r="R2400">
        <f ca="1">IF(Homes[[#This Row],[yr_renovated]]&gt;0, YEAR(TODAY())-Homes[[#This Row],[yr_renovated]], YEAR(TODAY())-Homes[[#This Row],[yr_built]])</f>
        <v>23</v>
      </c>
      <c r="S2400">
        <v>1</v>
      </c>
      <c r="T2400" s="2">
        <v>41772</v>
      </c>
      <c r="U2400" s="3">
        <v>1</v>
      </c>
      <c r="V2400" s="4">
        <f>IFERROR(Homes[[#This Row],[sqft_above]]+Homes[[#This Row],[sqft_basement]]," ")</f>
        <v>1410</v>
      </c>
      <c r="W2400" s="4">
        <v>6000</v>
      </c>
      <c r="X2400">
        <v>0</v>
      </c>
      <c r="Y2400">
        <v>0</v>
      </c>
      <c r="Z2400">
        <v>3</v>
      </c>
      <c r="AA2400" s="4">
        <v>810</v>
      </c>
      <c r="AB2400" s="4">
        <v>600</v>
      </c>
      <c r="AC2400">
        <v>1925</v>
      </c>
      <c r="AD2400" t="s">
        <v>2525</v>
      </c>
      <c r="AE2400" t="s">
        <v>49</v>
      </c>
      <c r="AF2400" t="s">
        <v>434</v>
      </c>
    </row>
    <row r="2401" spans="1:32">
      <c r="A2401" t="str">
        <f>PROPER(TRIM(Homes[[#This Row],[street]]))</f>
        <v>5419 156Th Ave Ne</v>
      </c>
      <c r="B2401" t="str">
        <f>PROPER(TRIM(Homes[[#This Row],[city]]))</f>
        <v>Redmond</v>
      </c>
      <c r="C2401" t="str">
        <f>_xlfn.TEXTBEFORE(Homes[[#This Row],[statezip]]," ")</f>
        <v>WA</v>
      </c>
      <c r="D2401" s="6" t="str">
        <f>_xlfn.TEXTAFTER(Homes[[#This Row],[statezip]]," ")</f>
        <v>98052</v>
      </c>
      <c r="E2401" s="1">
        <v>412500</v>
      </c>
      <c r="F2401">
        <v>3</v>
      </c>
      <c r="G2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01" s="3" t="str">
        <f>Homes[[#This Row],[bedrooms]] &amp; " bd | " &amp; TEXT(Homes[[#This Row],[bathrooms]],"0.##") &amp; " ba"</f>
        <v>3 bd | 1.5 ba</v>
      </c>
      <c r="I2401" s="4">
        <v>1490</v>
      </c>
      <c r="J2401" s="1">
        <f>IFERROR(Homes[[#This Row],[price]]/Homes[[#This Row],[sqft_living]]," ")</f>
        <v>276.8456375838926</v>
      </c>
      <c r="K2401" s="4">
        <f>IFERROR(Homes[[#This Row],[sqft_lot]]/43560," ")</f>
        <v>0.19455922865013775</v>
      </c>
      <c r="L2401" t="str">
        <f>IF(Homes[[#This Row],[waterfront]]=1, "Yes","No")</f>
        <v>No</v>
      </c>
      <c r="M2401" s="4" t="str">
        <f>IF(Homes[[#This Row],[sqft_basement]]&gt;0, "Yes","No")</f>
        <v>No</v>
      </c>
      <c r="N2401" t="str">
        <f>CHOOSE(Homes[[#This Row],[view]]+1, "None","Fair","Good","Great","Excellent")</f>
        <v>None</v>
      </c>
      <c r="O2401" t="str">
        <f>CHOOSE(Homes[[#This Row],[condition]], "Poor","Fair","Average","Good","Excellent")</f>
        <v>Good</v>
      </c>
      <c r="P2401">
        <f ca="1">YEAR(TODAY())-Homes[[#This Row],[yr_built]]</f>
        <v>62</v>
      </c>
      <c r="Q2401">
        <v>0</v>
      </c>
      <c r="R2401">
        <f ca="1">IF(Homes[[#This Row],[yr_renovated]]&gt;0, YEAR(TODAY())-Homes[[#This Row],[yr_renovated]], YEAR(TODAY())-Homes[[#This Row],[yr_built]])</f>
        <v>62</v>
      </c>
      <c r="S2401">
        <v>1</v>
      </c>
      <c r="T2401" s="2">
        <v>41774</v>
      </c>
      <c r="U2401" s="3">
        <v>1.5</v>
      </c>
      <c r="V2401" s="4">
        <f>IFERROR(Homes[[#This Row],[sqft_above]]+Homes[[#This Row],[sqft_basement]]," ")</f>
        <v>1490</v>
      </c>
      <c r="W2401" s="4">
        <v>8475</v>
      </c>
      <c r="X2401">
        <v>0</v>
      </c>
      <c r="Y2401">
        <v>0</v>
      </c>
      <c r="Z2401">
        <v>4</v>
      </c>
      <c r="AA2401" s="4">
        <v>1490</v>
      </c>
      <c r="AB2401" s="4">
        <v>0</v>
      </c>
      <c r="AC2401">
        <v>1963</v>
      </c>
      <c r="AD2401" t="s">
        <v>2526</v>
      </c>
      <c r="AE2401" t="s">
        <v>137</v>
      </c>
      <c r="AF2401" t="s">
        <v>138</v>
      </c>
    </row>
    <row r="2402" spans="1:32">
      <c r="A2402" t="str">
        <f>PROPER(TRIM(Homes[[#This Row],[street]]))</f>
        <v>32648-33020 10Th Ave Sw</v>
      </c>
      <c r="B2402" t="str">
        <f>PROPER(TRIM(Homes[[#This Row],[city]]))</f>
        <v>Federal Way</v>
      </c>
      <c r="C2402" t="str">
        <f>_xlfn.TEXTBEFORE(Homes[[#This Row],[statezip]]," ")</f>
        <v>WA</v>
      </c>
      <c r="D2402" s="6" t="str">
        <f>_xlfn.TEXTAFTER(Homes[[#This Row],[statezip]]," ")</f>
        <v>98023</v>
      </c>
      <c r="E2402" s="1">
        <v>412000</v>
      </c>
      <c r="F2402">
        <v>4</v>
      </c>
      <c r="G2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402" s="3" t="str">
        <f>Homes[[#This Row],[bedrooms]] &amp; " bd | " &amp; TEXT(Homes[[#This Row],[bathrooms]],"0.##") &amp; " ba"</f>
        <v>4 bd | 3.5 ba</v>
      </c>
      <c r="I2402" s="4">
        <v>3360</v>
      </c>
      <c r="J2402" s="1">
        <f>IFERROR(Homes[[#This Row],[price]]/Homes[[#This Row],[sqft_living]]," ")</f>
        <v>122.61904761904762</v>
      </c>
      <c r="K2402" s="4">
        <f>IFERROR(Homes[[#This Row],[sqft_lot]]/43560," ")</f>
        <v>0.22421946740128559</v>
      </c>
      <c r="L2402" t="str">
        <f>IF(Homes[[#This Row],[waterfront]]=1, "Yes","No")</f>
        <v>No</v>
      </c>
      <c r="M2402" s="4" t="str">
        <f>IF(Homes[[#This Row],[sqft_basement]]&gt;0, "Yes","No")</f>
        <v>Yes</v>
      </c>
      <c r="N2402" t="str">
        <f>CHOOSE(Homes[[#This Row],[view]]+1, "None","Fair","Good","Great","Excellent")</f>
        <v>None</v>
      </c>
      <c r="O2402" t="str">
        <f>CHOOSE(Homes[[#This Row],[condition]], "Poor","Fair","Average","Good","Excellent")</f>
        <v>Average</v>
      </c>
      <c r="P2402">
        <f ca="1">YEAR(TODAY())-Homes[[#This Row],[yr_built]]</f>
        <v>35</v>
      </c>
      <c r="Q2402">
        <v>2009</v>
      </c>
      <c r="R2402">
        <f ca="1">IF(Homes[[#This Row],[yr_renovated]]&gt;0, YEAR(TODAY())-Homes[[#This Row],[yr_renovated]], YEAR(TODAY())-Homes[[#This Row],[yr_built]])</f>
        <v>16</v>
      </c>
      <c r="S2402">
        <v>2</v>
      </c>
      <c r="T2402" s="2">
        <v>41829</v>
      </c>
      <c r="U2402" s="3">
        <v>3.5</v>
      </c>
      <c r="V2402" s="4">
        <f>IFERROR(Homes[[#This Row],[sqft_above]]+Homes[[#This Row],[sqft_basement]]," ")</f>
        <v>3360</v>
      </c>
      <c r="W2402" s="4">
        <v>9767</v>
      </c>
      <c r="X2402">
        <v>0</v>
      </c>
      <c r="Y2402">
        <v>0</v>
      </c>
      <c r="Z2402">
        <v>3</v>
      </c>
      <c r="AA2402" s="4">
        <v>2450</v>
      </c>
      <c r="AB2402" s="4">
        <v>910</v>
      </c>
      <c r="AC2402">
        <v>1990</v>
      </c>
      <c r="AD2402" t="s">
        <v>2527</v>
      </c>
      <c r="AE2402" t="s">
        <v>675</v>
      </c>
      <c r="AF2402" t="s">
        <v>1267</v>
      </c>
    </row>
    <row r="2403" spans="1:32">
      <c r="A2403" t="str">
        <f>PROPER(TRIM(Homes[[#This Row],[street]]))</f>
        <v>32119 199Th Ave Se</v>
      </c>
      <c r="B2403" t="str">
        <f>PROPER(TRIM(Homes[[#This Row],[city]]))</f>
        <v>Kent</v>
      </c>
      <c r="C2403" t="str">
        <f>_xlfn.TEXTBEFORE(Homes[[#This Row],[statezip]]," ")</f>
        <v>WA</v>
      </c>
      <c r="D2403" s="6" t="str">
        <f>_xlfn.TEXTAFTER(Homes[[#This Row],[statezip]]," ")</f>
        <v>98042</v>
      </c>
      <c r="E2403" s="1">
        <v>412000</v>
      </c>
      <c r="F2403">
        <v>3</v>
      </c>
      <c r="G2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03" s="3" t="str">
        <f>Homes[[#This Row],[bedrooms]] &amp; " bd | " &amp; TEXT(Homes[[#This Row],[bathrooms]],"0.##") &amp; " ba"</f>
        <v>3 bd | 1.75 ba</v>
      </c>
      <c r="I2403" s="4">
        <v>1950</v>
      </c>
      <c r="J2403" s="1">
        <f>IFERROR(Homes[[#This Row],[price]]/Homes[[#This Row],[sqft_living]]," ")</f>
        <v>211.28205128205127</v>
      </c>
      <c r="K2403" s="4">
        <f>IFERROR(Homes[[#This Row],[sqft_lot]]/43560," ")</f>
        <v>1.1996326905417813</v>
      </c>
      <c r="L2403" t="str">
        <f>IF(Homes[[#This Row],[waterfront]]=1, "Yes","No")</f>
        <v>No</v>
      </c>
      <c r="M2403" s="4" t="str">
        <f>IF(Homes[[#This Row],[sqft_basement]]&gt;0, "Yes","No")</f>
        <v>No</v>
      </c>
      <c r="N2403" t="str">
        <f>CHOOSE(Homes[[#This Row],[view]]+1, "None","Fair","Good","Great","Excellent")</f>
        <v>None</v>
      </c>
      <c r="O2403" t="str">
        <f>CHOOSE(Homes[[#This Row],[condition]], "Poor","Fair","Average","Good","Excellent")</f>
        <v>Good</v>
      </c>
      <c r="P2403">
        <f ca="1">YEAR(TODAY())-Homes[[#This Row],[yr_built]]</f>
        <v>40</v>
      </c>
      <c r="Q2403">
        <v>0</v>
      </c>
      <c r="R2403">
        <f ca="1">IF(Homes[[#This Row],[yr_renovated]]&gt;0, YEAR(TODAY())-Homes[[#This Row],[yr_renovated]], YEAR(TODAY())-Homes[[#This Row],[yr_built]])</f>
        <v>40</v>
      </c>
      <c r="S2403">
        <v>1</v>
      </c>
      <c r="T2403" s="2">
        <v>41788</v>
      </c>
      <c r="U2403" s="3">
        <v>1.75</v>
      </c>
      <c r="V2403" s="4">
        <f>IFERROR(Homes[[#This Row],[sqft_above]]+Homes[[#This Row],[sqft_basement]]," ")</f>
        <v>1950</v>
      </c>
      <c r="W2403" s="4">
        <v>52256</v>
      </c>
      <c r="X2403">
        <v>0</v>
      </c>
      <c r="Y2403">
        <v>0</v>
      </c>
      <c r="Z2403">
        <v>4</v>
      </c>
      <c r="AA2403" s="4">
        <v>1950</v>
      </c>
      <c r="AB2403" s="4">
        <v>0</v>
      </c>
      <c r="AC2403">
        <v>1985</v>
      </c>
      <c r="AD2403" t="s">
        <v>2528</v>
      </c>
      <c r="AE2403" t="s">
        <v>1392</v>
      </c>
      <c r="AF2403" t="s">
        <v>85</v>
      </c>
    </row>
    <row r="2404" spans="1:32">
      <c r="A2404" t="str">
        <f>PROPER(TRIM(Homes[[#This Row],[street]]))</f>
        <v>8329 27Th Ave Nw</v>
      </c>
      <c r="B2404" t="str">
        <f>PROPER(TRIM(Homes[[#This Row],[city]]))</f>
        <v>Seattle</v>
      </c>
      <c r="C2404" t="str">
        <f>_xlfn.TEXTBEFORE(Homes[[#This Row],[statezip]]," ")</f>
        <v>WA</v>
      </c>
      <c r="D2404" s="6" t="str">
        <f>_xlfn.TEXTAFTER(Homes[[#This Row],[statezip]]," ")</f>
        <v>98117</v>
      </c>
      <c r="E2404" s="1">
        <v>412000</v>
      </c>
      <c r="F2404">
        <v>2</v>
      </c>
      <c r="G2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04" s="3" t="str">
        <f>Homes[[#This Row],[bedrooms]] &amp; " bd | " &amp; TEXT(Homes[[#This Row],[bathrooms]],"0.##") &amp; " ba"</f>
        <v>2 bd | 1. ba</v>
      </c>
      <c r="I2404" s="4">
        <v>1260</v>
      </c>
      <c r="J2404" s="1">
        <f>IFERROR(Homes[[#This Row],[price]]/Homes[[#This Row],[sqft_living]]," ")</f>
        <v>326.98412698412699</v>
      </c>
      <c r="K2404" s="4">
        <f>IFERROR(Homes[[#This Row],[sqft_lot]]/43560," ")</f>
        <v>9.0909090909090912E-2</v>
      </c>
      <c r="L2404" t="str">
        <f>IF(Homes[[#This Row],[waterfront]]=1, "Yes","No")</f>
        <v>No</v>
      </c>
      <c r="M2404" s="4" t="str">
        <f>IF(Homes[[#This Row],[sqft_basement]]&gt;0, "Yes","No")</f>
        <v>Yes</v>
      </c>
      <c r="N2404" t="str">
        <f>CHOOSE(Homes[[#This Row],[view]]+1, "None","Fair","Good","Great","Excellent")</f>
        <v>None</v>
      </c>
      <c r="O2404" t="str">
        <f>CHOOSE(Homes[[#This Row],[condition]], "Poor","Fair","Average","Good","Excellent")</f>
        <v>Average</v>
      </c>
      <c r="P2404">
        <f ca="1">YEAR(TODAY())-Homes[[#This Row],[yr_built]]</f>
        <v>100</v>
      </c>
      <c r="Q2404">
        <v>2002</v>
      </c>
      <c r="R2404">
        <f ca="1">IF(Homes[[#This Row],[yr_renovated]]&gt;0, YEAR(TODAY())-Homes[[#This Row],[yr_renovated]], YEAR(TODAY())-Homes[[#This Row],[yr_built]])</f>
        <v>23</v>
      </c>
      <c r="S2404">
        <v>1</v>
      </c>
      <c r="T2404" s="2">
        <v>41810</v>
      </c>
      <c r="U2404" s="3">
        <v>1</v>
      </c>
      <c r="V2404" s="4">
        <f>IFERROR(Homes[[#This Row],[sqft_above]]+Homes[[#This Row],[sqft_basement]]," ")</f>
        <v>1260</v>
      </c>
      <c r="W2404" s="4">
        <v>3960</v>
      </c>
      <c r="X2404">
        <v>0</v>
      </c>
      <c r="Y2404">
        <v>0</v>
      </c>
      <c r="Z2404">
        <v>3</v>
      </c>
      <c r="AA2404" s="4">
        <v>690</v>
      </c>
      <c r="AB2404" s="4">
        <v>570</v>
      </c>
      <c r="AC2404">
        <v>1925</v>
      </c>
      <c r="AD2404" t="s">
        <v>2529</v>
      </c>
      <c r="AE2404" t="s">
        <v>49</v>
      </c>
      <c r="AF2404" t="s">
        <v>204</v>
      </c>
    </row>
    <row r="2405" spans="1:32">
      <c r="A2405" t="str">
        <f>PROPER(TRIM(Homes[[#This Row],[street]]))</f>
        <v>4902 12Th Ave S</v>
      </c>
      <c r="B2405" t="str">
        <f>PROPER(TRIM(Homes[[#This Row],[city]]))</f>
        <v>Seattle</v>
      </c>
      <c r="C2405" t="str">
        <f>_xlfn.TEXTBEFORE(Homes[[#This Row],[statezip]]," ")</f>
        <v>WA</v>
      </c>
      <c r="D2405" s="6" t="str">
        <f>_xlfn.TEXTAFTER(Homes[[#This Row],[statezip]]," ")</f>
        <v>98108</v>
      </c>
      <c r="E2405" s="1">
        <v>411715</v>
      </c>
      <c r="F2405">
        <v>3</v>
      </c>
      <c r="G2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05" s="3" t="str">
        <f>Homes[[#This Row],[bedrooms]] &amp; " bd | " &amp; TEXT(Homes[[#This Row],[bathrooms]],"0.##") &amp; " ba"</f>
        <v>3 bd | 1.75 ba</v>
      </c>
      <c r="I2405" s="4">
        <v>1840</v>
      </c>
      <c r="J2405" s="1">
        <f>IFERROR(Homes[[#This Row],[price]]/Homes[[#This Row],[sqft_living]]," ")</f>
        <v>223.75815217391303</v>
      </c>
      <c r="K2405" s="4">
        <f>IFERROR(Homes[[#This Row],[sqft_lot]]/43560," ")</f>
        <v>0.11710284664830119</v>
      </c>
      <c r="L2405" t="str">
        <f>IF(Homes[[#This Row],[waterfront]]=1, "Yes","No")</f>
        <v>No</v>
      </c>
      <c r="M2405" s="4" t="str">
        <f>IF(Homes[[#This Row],[sqft_basement]]&gt;0, "Yes","No")</f>
        <v>Yes</v>
      </c>
      <c r="N2405" t="str">
        <f>CHOOSE(Homes[[#This Row],[view]]+1, "None","Fair","Good","Great","Excellent")</f>
        <v>None</v>
      </c>
      <c r="O2405" t="str">
        <f>CHOOSE(Homes[[#This Row],[condition]], "Poor","Fair","Average","Good","Excellent")</f>
        <v>Excellent</v>
      </c>
      <c r="P2405">
        <f ca="1">YEAR(TODAY())-Homes[[#This Row],[yr_built]]</f>
        <v>73</v>
      </c>
      <c r="Q2405">
        <v>1998</v>
      </c>
      <c r="R2405">
        <f ca="1">IF(Homes[[#This Row],[yr_renovated]]&gt;0, YEAR(TODAY())-Homes[[#This Row],[yr_renovated]], YEAR(TODAY())-Homes[[#This Row],[yr_built]])</f>
        <v>27</v>
      </c>
      <c r="S2405">
        <v>1</v>
      </c>
      <c r="T2405" s="2">
        <v>41794</v>
      </c>
      <c r="U2405" s="3">
        <v>1.75</v>
      </c>
      <c r="V2405" s="4">
        <f>IFERROR(Homes[[#This Row],[sqft_above]]+Homes[[#This Row],[sqft_basement]]," ")</f>
        <v>1840</v>
      </c>
      <c r="W2405" s="4">
        <v>5101</v>
      </c>
      <c r="X2405">
        <v>0</v>
      </c>
      <c r="Y2405">
        <v>0</v>
      </c>
      <c r="Z2405">
        <v>5</v>
      </c>
      <c r="AA2405" s="4">
        <v>1040</v>
      </c>
      <c r="AB2405" s="4">
        <v>800</v>
      </c>
      <c r="AC2405">
        <v>1952</v>
      </c>
      <c r="AD2405" t="s">
        <v>2530</v>
      </c>
      <c r="AE2405" t="s">
        <v>49</v>
      </c>
      <c r="AF2405" t="s">
        <v>1536</v>
      </c>
    </row>
    <row r="2406" spans="1:32">
      <c r="A2406" t="str">
        <f>PROPER(TRIM(Homes[[#This Row],[street]]))</f>
        <v>2723 55Th St Se</v>
      </c>
      <c r="B2406" t="str">
        <f>PROPER(TRIM(Homes[[#This Row],[city]]))</f>
        <v>Auburn</v>
      </c>
      <c r="C2406" t="str">
        <f>_xlfn.TEXTBEFORE(Homes[[#This Row],[statezip]]," ")</f>
        <v>WA</v>
      </c>
      <c r="D2406" s="6" t="str">
        <f>_xlfn.TEXTAFTER(Homes[[#This Row],[statezip]]," ")</f>
        <v>98092</v>
      </c>
      <c r="E2406" s="1">
        <v>411605</v>
      </c>
      <c r="F2406">
        <v>4</v>
      </c>
      <c r="G2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06" s="3" t="str">
        <f>Homes[[#This Row],[bedrooms]] &amp; " bd | " &amp; TEXT(Homes[[#This Row],[bathrooms]],"0.##") &amp; " ba"</f>
        <v>4 bd | 2.5 ba</v>
      </c>
      <c r="I2406" s="4">
        <v>2658</v>
      </c>
      <c r="J2406" s="1">
        <f>IFERROR(Homes[[#This Row],[price]]/Homes[[#This Row],[sqft_living]]," ")</f>
        <v>154.85515425131678</v>
      </c>
      <c r="K2406" s="4">
        <f>IFERROR(Homes[[#This Row],[sqft_lot]]/43560," ")</f>
        <v>9.0909090909090912E-2</v>
      </c>
      <c r="L2406" t="str">
        <f>IF(Homes[[#This Row],[waterfront]]=1, "Yes","No")</f>
        <v>No</v>
      </c>
      <c r="M2406" s="4" t="str">
        <f>IF(Homes[[#This Row],[sqft_basement]]&gt;0, "Yes","No")</f>
        <v>No</v>
      </c>
      <c r="N2406" t="str">
        <f>CHOOSE(Homes[[#This Row],[view]]+1, "None","Fair","Good","Great","Excellent")</f>
        <v>None</v>
      </c>
      <c r="O2406" t="str">
        <f>CHOOSE(Homes[[#This Row],[condition]], "Poor","Fair","Average","Good","Excellent")</f>
        <v>Average</v>
      </c>
      <c r="P2406">
        <f ca="1">YEAR(TODAY())-Homes[[#This Row],[yr_built]]</f>
        <v>11</v>
      </c>
      <c r="Q2406">
        <v>0</v>
      </c>
      <c r="R2406">
        <f ca="1">IF(Homes[[#This Row],[yr_renovated]]&gt;0, YEAR(TODAY())-Homes[[#This Row],[yr_renovated]], YEAR(TODAY())-Homes[[#This Row],[yr_built]])</f>
        <v>11</v>
      </c>
      <c r="S2406">
        <v>2</v>
      </c>
      <c r="T2406" s="2">
        <v>41795</v>
      </c>
      <c r="U2406" s="3">
        <v>2.5</v>
      </c>
      <c r="V2406" s="4">
        <f>IFERROR(Homes[[#This Row],[sqft_above]]+Homes[[#This Row],[sqft_basement]]," ")</f>
        <v>2658</v>
      </c>
      <c r="W2406" s="4">
        <v>3960</v>
      </c>
      <c r="X2406">
        <v>0</v>
      </c>
      <c r="Y2406">
        <v>0</v>
      </c>
      <c r="Z2406">
        <v>3</v>
      </c>
      <c r="AA2406" s="4">
        <v>2658</v>
      </c>
      <c r="AB2406" s="4">
        <v>0</v>
      </c>
      <c r="AC2406">
        <v>2014</v>
      </c>
      <c r="AD2406" t="s">
        <v>2531</v>
      </c>
      <c r="AE2406" t="s">
        <v>519</v>
      </c>
      <c r="AF2406" t="s">
        <v>520</v>
      </c>
    </row>
    <row r="2407" spans="1:32">
      <c r="A2407" t="str">
        <f>PROPER(TRIM(Homes[[#This Row],[street]]))</f>
        <v>35516 44Th Ave S</v>
      </c>
      <c r="B2407" t="str">
        <f>PROPER(TRIM(Homes[[#This Row],[city]]))</f>
        <v>Auburn</v>
      </c>
      <c r="C2407" t="str">
        <f>_xlfn.TEXTBEFORE(Homes[[#This Row],[statezip]]," ")</f>
        <v>WA</v>
      </c>
      <c r="D2407" s="6" t="str">
        <f>_xlfn.TEXTAFTER(Homes[[#This Row],[statezip]]," ")</f>
        <v>98001</v>
      </c>
      <c r="E2407" s="1">
        <v>411000</v>
      </c>
      <c r="F2407">
        <v>4</v>
      </c>
      <c r="G2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07" s="3" t="str">
        <f>Homes[[#This Row],[bedrooms]] &amp; " bd | " &amp; TEXT(Homes[[#This Row],[bathrooms]],"0.##") &amp; " ba"</f>
        <v>4 bd | 2. ba</v>
      </c>
      <c r="I2407" s="4">
        <v>2370</v>
      </c>
      <c r="J2407" s="1">
        <f>IFERROR(Homes[[#This Row],[price]]/Homes[[#This Row],[sqft_living]]," ")</f>
        <v>173.41772151898735</v>
      </c>
      <c r="K2407" s="4">
        <f>IFERROR(Homes[[#This Row],[sqft_lot]]/43560," ")</f>
        <v>1.7599862258953167</v>
      </c>
      <c r="L2407" t="str">
        <f>IF(Homes[[#This Row],[waterfront]]=1, "Yes","No")</f>
        <v>No</v>
      </c>
      <c r="M2407" s="4" t="str">
        <f>IF(Homes[[#This Row],[sqft_basement]]&gt;0, "Yes","No")</f>
        <v>No</v>
      </c>
      <c r="N2407" t="str">
        <f>CHOOSE(Homes[[#This Row],[view]]+1, "None","Fair","Good","Great","Excellent")</f>
        <v>None</v>
      </c>
      <c r="O2407" t="str">
        <f>CHOOSE(Homes[[#This Row],[condition]], "Poor","Fair","Average","Good","Excellent")</f>
        <v>Good</v>
      </c>
      <c r="P2407">
        <f ca="1">YEAR(TODAY())-Homes[[#This Row],[yr_built]]</f>
        <v>47</v>
      </c>
      <c r="Q2407">
        <v>2000</v>
      </c>
      <c r="R2407">
        <f ca="1">IF(Homes[[#This Row],[yr_renovated]]&gt;0, YEAR(TODAY())-Homes[[#This Row],[yr_renovated]], YEAR(TODAY())-Homes[[#This Row],[yr_built]])</f>
        <v>25</v>
      </c>
      <c r="S2407">
        <v>2</v>
      </c>
      <c r="T2407" s="2">
        <v>41822</v>
      </c>
      <c r="U2407" s="3">
        <v>2</v>
      </c>
      <c r="V2407" s="4">
        <f>IFERROR(Homes[[#This Row],[sqft_above]]+Homes[[#This Row],[sqft_basement]]," ")</f>
        <v>2370</v>
      </c>
      <c r="W2407" s="4">
        <v>76665</v>
      </c>
      <c r="X2407">
        <v>0</v>
      </c>
      <c r="Y2407">
        <v>0</v>
      </c>
      <c r="Z2407">
        <v>4</v>
      </c>
      <c r="AA2407" s="4">
        <v>2370</v>
      </c>
      <c r="AB2407" s="4">
        <v>0</v>
      </c>
      <c r="AC2407">
        <v>1978</v>
      </c>
      <c r="AD2407" t="s">
        <v>2532</v>
      </c>
      <c r="AE2407" t="s">
        <v>519</v>
      </c>
      <c r="AF2407" t="s">
        <v>1269</v>
      </c>
    </row>
    <row r="2408" spans="1:32">
      <c r="A2408" t="str">
        <f>PROPER(TRIM(Homes[[#This Row],[street]]))</f>
        <v>7302 127Th Pl Se</v>
      </c>
      <c r="B2408" t="str">
        <f>PROPER(TRIM(Homes[[#This Row],[city]]))</f>
        <v>Newcastle</v>
      </c>
      <c r="C2408" t="str">
        <f>_xlfn.TEXTBEFORE(Homes[[#This Row],[statezip]]," ")</f>
        <v>WA</v>
      </c>
      <c r="D2408" s="6" t="str">
        <f>_xlfn.TEXTAFTER(Homes[[#This Row],[statezip]]," ")</f>
        <v>98056</v>
      </c>
      <c r="E2408" s="1">
        <v>411000</v>
      </c>
      <c r="F2408">
        <v>4</v>
      </c>
      <c r="G2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08" s="3" t="str">
        <f>Homes[[#This Row],[bedrooms]] &amp; " bd | " &amp; TEXT(Homes[[#This Row],[bathrooms]],"0.##") &amp; " ba"</f>
        <v>4 bd | 2.75 ba</v>
      </c>
      <c r="I2408" s="4">
        <v>2150</v>
      </c>
      <c r="J2408" s="1">
        <f>IFERROR(Homes[[#This Row],[price]]/Homes[[#This Row],[sqft_living]]," ")</f>
        <v>191.16279069767441</v>
      </c>
      <c r="K2408" s="4">
        <f>IFERROR(Homes[[#This Row],[sqft_lot]]/43560," ")</f>
        <v>0.22761707988980717</v>
      </c>
      <c r="L2408" t="str">
        <f>IF(Homes[[#This Row],[waterfront]]=1, "Yes","No")</f>
        <v>No</v>
      </c>
      <c r="M2408" s="4" t="str">
        <f>IF(Homes[[#This Row],[sqft_basement]]&gt;0, "Yes","No")</f>
        <v>Yes</v>
      </c>
      <c r="N2408" t="str">
        <f>CHOOSE(Homes[[#This Row],[view]]+1, "None","Fair","Good","Great","Excellent")</f>
        <v>None</v>
      </c>
      <c r="O2408" t="str">
        <f>CHOOSE(Homes[[#This Row],[condition]], "Poor","Fair","Average","Good","Excellent")</f>
        <v>Excellent</v>
      </c>
      <c r="P2408">
        <f ca="1">YEAR(TODAY())-Homes[[#This Row],[yr_built]]</f>
        <v>49</v>
      </c>
      <c r="Q2408">
        <v>0</v>
      </c>
      <c r="R2408">
        <f ca="1">IF(Homes[[#This Row],[yr_renovated]]&gt;0, YEAR(TODAY())-Homes[[#This Row],[yr_renovated]], YEAR(TODAY())-Homes[[#This Row],[yr_built]])</f>
        <v>49</v>
      </c>
      <c r="S2408">
        <v>1</v>
      </c>
      <c r="T2408" s="2">
        <v>41792</v>
      </c>
      <c r="U2408" s="3">
        <v>2.75</v>
      </c>
      <c r="V2408" s="4">
        <f>IFERROR(Homes[[#This Row],[sqft_above]]+Homes[[#This Row],[sqft_basement]]," ")</f>
        <v>2150</v>
      </c>
      <c r="W2408" s="4">
        <v>9915</v>
      </c>
      <c r="X2408">
        <v>0</v>
      </c>
      <c r="Y2408">
        <v>0</v>
      </c>
      <c r="Z2408">
        <v>5</v>
      </c>
      <c r="AA2408" s="4">
        <v>1240</v>
      </c>
      <c r="AB2408" s="4">
        <v>910</v>
      </c>
      <c r="AC2408">
        <v>1976</v>
      </c>
      <c r="AD2408" t="s">
        <v>2533</v>
      </c>
      <c r="AE2408" t="s">
        <v>281</v>
      </c>
      <c r="AF2408" t="s">
        <v>672</v>
      </c>
    </row>
    <row r="2409" spans="1:32">
      <c r="A2409" t="str">
        <f>PROPER(TRIM(Homes[[#This Row],[street]]))</f>
        <v>8309 36Th Ave S</v>
      </c>
      <c r="B2409" t="str">
        <f>PROPER(TRIM(Homes[[#This Row],[city]]))</f>
        <v>Seattle</v>
      </c>
      <c r="C2409" t="str">
        <f>_xlfn.TEXTBEFORE(Homes[[#This Row],[statezip]]," ")</f>
        <v>WA</v>
      </c>
      <c r="D2409" s="6" t="str">
        <f>_xlfn.TEXTAFTER(Homes[[#This Row],[statezip]]," ")</f>
        <v>98118</v>
      </c>
      <c r="E2409" s="1">
        <v>411000</v>
      </c>
      <c r="F2409">
        <v>4</v>
      </c>
      <c r="G2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09" s="3" t="str">
        <f>Homes[[#This Row],[bedrooms]] &amp; " bd | " &amp; TEXT(Homes[[#This Row],[bathrooms]],"0.##") &amp; " ba"</f>
        <v>4 bd | 2.75 ba</v>
      </c>
      <c r="I2409" s="4">
        <v>2500</v>
      </c>
      <c r="J2409" s="1">
        <f>IFERROR(Homes[[#This Row],[price]]/Homes[[#This Row],[sqft_living]]," ")</f>
        <v>164.4</v>
      </c>
      <c r="K2409" s="4">
        <f>IFERROR(Homes[[#This Row],[sqft_lot]]/43560," ")</f>
        <v>0.12068411386593204</v>
      </c>
      <c r="L2409" t="str">
        <f>IF(Homes[[#This Row],[waterfront]]=1, "Yes","No")</f>
        <v>No</v>
      </c>
      <c r="M2409" s="4" t="str">
        <f>IF(Homes[[#This Row],[sqft_basement]]&gt;0, "Yes","No")</f>
        <v>No</v>
      </c>
      <c r="N2409" t="str">
        <f>CHOOSE(Homes[[#This Row],[view]]+1, "None","Fair","Good","Great","Excellent")</f>
        <v>None</v>
      </c>
      <c r="O2409" t="str">
        <f>CHOOSE(Homes[[#This Row],[condition]], "Poor","Fair","Average","Good","Excellent")</f>
        <v>Average</v>
      </c>
      <c r="P2409">
        <f ca="1">YEAR(TODAY())-Homes[[#This Row],[yr_built]]</f>
        <v>59</v>
      </c>
      <c r="Q2409">
        <v>1963</v>
      </c>
      <c r="R2409">
        <f ca="1">IF(Homes[[#This Row],[yr_renovated]]&gt;0, YEAR(TODAY())-Homes[[#This Row],[yr_renovated]], YEAR(TODAY())-Homes[[#This Row],[yr_built]])</f>
        <v>62</v>
      </c>
      <c r="S2409">
        <v>2</v>
      </c>
      <c r="T2409" s="2">
        <v>41778</v>
      </c>
      <c r="U2409" s="3">
        <v>2.75</v>
      </c>
      <c r="V2409" s="4">
        <f>IFERROR(Homes[[#This Row],[sqft_above]]+Homes[[#This Row],[sqft_basement]]," ")</f>
        <v>2500</v>
      </c>
      <c r="W2409" s="4">
        <v>5257</v>
      </c>
      <c r="X2409">
        <v>0</v>
      </c>
      <c r="Y2409">
        <v>0</v>
      </c>
      <c r="Z2409">
        <v>3</v>
      </c>
      <c r="AA2409" s="4">
        <v>2500</v>
      </c>
      <c r="AB2409" s="4">
        <v>0</v>
      </c>
      <c r="AC2409">
        <v>1966</v>
      </c>
      <c r="AD2409" t="s">
        <v>2534</v>
      </c>
      <c r="AE2409" t="s">
        <v>49</v>
      </c>
      <c r="AF2409" t="s">
        <v>229</v>
      </c>
    </row>
    <row r="2410" spans="1:32">
      <c r="A2410" t="str">
        <f>PROPER(TRIM(Homes[[#This Row],[street]]))</f>
        <v>17449 Sylvester Rd Sw</v>
      </c>
      <c r="B2410" t="str">
        <f>PROPER(TRIM(Homes[[#This Row],[city]]))</f>
        <v>Burien</v>
      </c>
      <c r="C2410" t="str">
        <f>_xlfn.TEXTBEFORE(Homes[[#This Row],[statezip]]," ")</f>
        <v>WA</v>
      </c>
      <c r="D2410" s="6" t="str">
        <f>_xlfn.TEXTAFTER(Homes[[#This Row],[statezip]]," ")</f>
        <v>98166</v>
      </c>
      <c r="E2410" s="1">
        <v>410000</v>
      </c>
      <c r="F2410">
        <v>3</v>
      </c>
      <c r="G2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10" s="3" t="str">
        <f>Homes[[#This Row],[bedrooms]] &amp; " bd | " &amp; TEXT(Homes[[#This Row],[bathrooms]],"0.##") &amp; " ba"</f>
        <v>3 bd | 1. ba</v>
      </c>
      <c r="I2410" s="4">
        <v>2710</v>
      </c>
      <c r="J2410" s="1">
        <f>IFERROR(Homes[[#This Row],[price]]/Homes[[#This Row],[sqft_living]]," ")</f>
        <v>151.29151291512915</v>
      </c>
      <c r="K2410" s="4">
        <f>IFERROR(Homes[[#This Row],[sqft_lot]]/43560," ")</f>
        <v>0.43617998163452709</v>
      </c>
      <c r="L2410" t="str">
        <f>IF(Homes[[#This Row],[waterfront]]=1, "Yes","No")</f>
        <v>No</v>
      </c>
      <c r="M2410" s="4" t="str">
        <f>IF(Homes[[#This Row],[sqft_basement]]&gt;0, "Yes","No")</f>
        <v>No</v>
      </c>
      <c r="N2410" t="str">
        <f>CHOOSE(Homes[[#This Row],[view]]+1, "None","Fair","Good","Great","Excellent")</f>
        <v>Great</v>
      </c>
      <c r="O2410" t="str">
        <f>CHOOSE(Homes[[#This Row],[condition]], "Poor","Fair","Average","Good","Excellent")</f>
        <v>Good</v>
      </c>
      <c r="P2410">
        <f ca="1">YEAR(TODAY())-Homes[[#This Row],[yr_built]]</f>
        <v>75</v>
      </c>
      <c r="Q2410">
        <v>1983</v>
      </c>
      <c r="R2410">
        <f ca="1">IF(Homes[[#This Row],[yr_renovated]]&gt;0, YEAR(TODAY())-Homes[[#This Row],[yr_renovated]], YEAR(TODAY())-Homes[[#This Row],[yr_built]])</f>
        <v>42</v>
      </c>
      <c r="S2410">
        <v>2</v>
      </c>
      <c r="T2410" s="2">
        <v>41817</v>
      </c>
      <c r="U2410" s="3">
        <v>1</v>
      </c>
      <c r="V2410" s="4">
        <f>IFERROR(Homes[[#This Row],[sqft_above]]+Homes[[#This Row],[sqft_basement]]," ")</f>
        <v>2710</v>
      </c>
      <c r="W2410" s="4">
        <v>19000</v>
      </c>
      <c r="X2410">
        <v>0</v>
      </c>
      <c r="Y2410">
        <v>3</v>
      </c>
      <c r="Z2410">
        <v>4</v>
      </c>
      <c r="AA2410" s="4">
        <v>2710</v>
      </c>
      <c r="AB2410" s="4">
        <v>0</v>
      </c>
      <c r="AC2410">
        <v>1950</v>
      </c>
      <c r="AD2410" t="s">
        <v>2535</v>
      </c>
      <c r="AE2410" t="s">
        <v>379</v>
      </c>
      <c r="AF2410" t="s">
        <v>227</v>
      </c>
    </row>
    <row r="2411" spans="1:32">
      <c r="A2411" t="str">
        <f>PROPER(TRIM(Homes[[#This Row],[street]]))</f>
        <v>14429 22Nd Ave Sw</v>
      </c>
      <c r="B2411" t="str">
        <f>PROPER(TRIM(Homes[[#This Row],[city]]))</f>
        <v>Burien</v>
      </c>
      <c r="C2411" t="str">
        <f>_xlfn.TEXTBEFORE(Homes[[#This Row],[statezip]]," ")</f>
        <v>WA</v>
      </c>
      <c r="D2411" s="6" t="str">
        <f>_xlfn.TEXTAFTER(Homes[[#This Row],[statezip]]," ")</f>
        <v>98166</v>
      </c>
      <c r="E2411" s="1">
        <v>410000</v>
      </c>
      <c r="F2411">
        <v>3</v>
      </c>
      <c r="G2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11" s="3" t="str">
        <f>Homes[[#This Row],[bedrooms]] &amp; " bd | " &amp; TEXT(Homes[[#This Row],[bathrooms]],"0.##") &amp; " ba"</f>
        <v>3 bd | 1. ba</v>
      </c>
      <c r="I2411" s="4">
        <v>1470</v>
      </c>
      <c r="J2411" s="1">
        <f>IFERROR(Homes[[#This Row],[price]]/Homes[[#This Row],[sqft_living]]," ")</f>
        <v>278.91156462585036</v>
      </c>
      <c r="K2411" s="4">
        <f>IFERROR(Homes[[#This Row],[sqft_lot]]/43560," ")</f>
        <v>0.14921946740128558</v>
      </c>
      <c r="L2411" t="str">
        <f>IF(Homes[[#This Row],[waterfront]]=1, "Yes","No")</f>
        <v>No</v>
      </c>
      <c r="M2411" s="4" t="str">
        <f>IF(Homes[[#This Row],[sqft_basement]]&gt;0, "Yes","No")</f>
        <v>No</v>
      </c>
      <c r="N2411" t="str">
        <f>CHOOSE(Homes[[#This Row],[view]]+1, "None","Fair","Good","Great","Excellent")</f>
        <v>None</v>
      </c>
      <c r="O2411" t="str">
        <f>CHOOSE(Homes[[#This Row],[condition]], "Poor","Fair","Average","Good","Excellent")</f>
        <v>Good</v>
      </c>
      <c r="P2411">
        <f ca="1">YEAR(TODAY())-Homes[[#This Row],[yr_built]]</f>
        <v>72</v>
      </c>
      <c r="Q2411">
        <v>1983</v>
      </c>
      <c r="R2411">
        <f ca="1">IF(Homes[[#This Row],[yr_renovated]]&gt;0, YEAR(TODAY())-Homes[[#This Row],[yr_renovated]], YEAR(TODAY())-Homes[[#This Row],[yr_built]])</f>
        <v>42</v>
      </c>
      <c r="S2411">
        <v>1</v>
      </c>
      <c r="T2411" s="2">
        <v>41830</v>
      </c>
      <c r="U2411" s="3">
        <v>1</v>
      </c>
      <c r="V2411" s="4">
        <f>IFERROR(Homes[[#This Row],[sqft_above]]+Homes[[#This Row],[sqft_basement]]," ")</f>
        <v>1470</v>
      </c>
      <c r="W2411" s="4">
        <v>6500</v>
      </c>
      <c r="X2411">
        <v>0</v>
      </c>
      <c r="Y2411">
        <v>0</v>
      </c>
      <c r="Z2411">
        <v>4</v>
      </c>
      <c r="AA2411" s="4">
        <v>1470</v>
      </c>
      <c r="AB2411" s="4">
        <v>0</v>
      </c>
      <c r="AC2411">
        <v>1953</v>
      </c>
      <c r="AD2411" t="s">
        <v>2536</v>
      </c>
      <c r="AE2411" t="s">
        <v>379</v>
      </c>
      <c r="AF2411" t="s">
        <v>227</v>
      </c>
    </row>
    <row r="2412" spans="1:32">
      <c r="A2412" t="str">
        <f>PROPER(TRIM(Homes[[#This Row],[street]]))</f>
        <v>13666 17Th Ave Sw</v>
      </c>
      <c r="B2412" t="str">
        <f>PROPER(TRIM(Homes[[#This Row],[city]]))</f>
        <v>Burien</v>
      </c>
      <c r="C2412" t="str">
        <f>_xlfn.TEXTBEFORE(Homes[[#This Row],[statezip]]," ")</f>
        <v>WA</v>
      </c>
      <c r="D2412" s="6" t="str">
        <f>_xlfn.TEXTAFTER(Homes[[#This Row],[statezip]]," ")</f>
        <v>98166</v>
      </c>
      <c r="E2412" s="1">
        <v>410000</v>
      </c>
      <c r="F2412">
        <v>4</v>
      </c>
      <c r="G2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12" s="3" t="str">
        <f>Homes[[#This Row],[bedrooms]] &amp; " bd | " &amp; TEXT(Homes[[#This Row],[bathrooms]],"0.##") &amp; " ba"</f>
        <v>4 bd | 2. ba</v>
      </c>
      <c r="I2412" s="4">
        <v>1970</v>
      </c>
      <c r="J2412" s="1">
        <f>IFERROR(Homes[[#This Row],[price]]/Homes[[#This Row],[sqft_living]]," ")</f>
        <v>208.12182741116752</v>
      </c>
      <c r="K2412" s="4">
        <f>IFERROR(Homes[[#This Row],[sqft_lot]]/43560," ")</f>
        <v>0.24104683195592286</v>
      </c>
      <c r="L2412" t="str">
        <f>IF(Homes[[#This Row],[waterfront]]=1, "Yes","No")</f>
        <v>No</v>
      </c>
      <c r="M2412" s="4" t="str">
        <f>IF(Homes[[#This Row],[sqft_basement]]&gt;0, "Yes","No")</f>
        <v>Yes</v>
      </c>
      <c r="N2412" t="str">
        <f>CHOOSE(Homes[[#This Row],[view]]+1, "None","Fair","Good","Great","Excellent")</f>
        <v>None</v>
      </c>
      <c r="O2412" t="str">
        <f>CHOOSE(Homes[[#This Row],[condition]], "Poor","Fair","Average","Good","Excellent")</f>
        <v>Average</v>
      </c>
      <c r="P2412">
        <f ca="1">YEAR(TODAY())-Homes[[#This Row],[yr_built]]</f>
        <v>64</v>
      </c>
      <c r="Q2412">
        <v>2004</v>
      </c>
      <c r="R2412">
        <f ca="1">IF(Homes[[#This Row],[yr_renovated]]&gt;0, YEAR(TODAY())-Homes[[#This Row],[yr_renovated]], YEAR(TODAY())-Homes[[#This Row],[yr_built]])</f>
        <v>21</v>
      </c>
      <c r="S2412">
        <v>1</v>
      </c>
      <c r="T2412" s="2">
        <v>41808</v>
      </c>
      <c r="U2412" s="3">
        <v>2</v>
      </c>
      <c r="V2412" s="4">
        <f>IFERROR(Homes[[#This Row],[sqft_above]]+Homes[[#This Row],[sqft_basement]]," ")</f>
        <v>1970</v>
      </c>
      <c r="W2412" s="4">
        <v>10500</v>
      </c>
      <c r="X2412">
        <v>0</v>
      </c>
      <c r="Y2412">
        <v>0</v>
      </c>
      <c r="Z2412">
        <v>3</v>
      </c>
      <c r="AA2412" s="4">
        <v>1820</v>
      </c>
      <c r="AB2412" s="4">
        <v>150</v>
      </c>
      <c r="AC2412">
        <v>1961</v>
      </c>
      <c r="AD2412" t="s">
        <v>2537</v>
      </c>
      <c r="AE2412" t="s">
        <v>379</v>
      </c>
      <c r="AF2412" t="s">
        <v>227</v>
      </c>
    </row>
    <row r="2413" spans="1:32">
      <c r="A2413" t="str">
        <f>PROPER(TRIM(Homes[[#This Row],[street]]))</f>
        <v>560 Sw Fernwood St</v>
      </c>
      <c r="B2413" t="str">
        <f>PROPER(TRIM(Homes[[#This Row],[city]]))</f>
        <v>Issaquah</v>
      </c>
      <c r="C2413" t="str">
        <f>_xlfn.TEXTBEFORE(Homes[[#This Row],[statezip]]," ")</f>
        <v>WA</v>
      </c>
      <c r="D2413" s="6" t="str">
        <f>_xlfn.TEXTAFTER(Homes[[#This Row],[statezip]]," ")</f>
        <v>98027</v>
      </c>
      <c r="E2413" s="1">
        <v>410000</v>
      </c>
      <c r="F2413">
        <v>4</v>
      </c>
      <c r="G2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13" s="3" t="str">
        <f>Homes[[#This Row],[bedrooms]] &amp; " bd | " &amp; TEXT(Homes[[#This Row],[bathrooms]],"0.##") &amp; " ba"</f>
        <v>4 bd | 1.75 ba</v>
      </c>
      <c r="I2413" s="4">
        <v>1790</v>
      </c>
      <c r="J2413" s="1">
        <f>IFERROR(Homes[[#This Row],[price]]/Homes[[#This Row],[sqft_living]]," ")</f>
        <v>229.05027932960894</v>
      </c>
      <c r="K2413" s="4">
        <f>IFERROR(Homes[[#This Row],[sqft_lot]]/43560," ")</f>
        <v>0.27261248852157943</v>
      </c>
      <c r="L2413" t="str">
        <f>IF(Homes[[#This Row],[waterfront]]=1, "Yes","No")</f>
        <v>No</v>
      </c>
      <c r="M2413" s="4" t="str">
        <f>IF(Homes[[#This Row],[sqft_basement]]&gt;0, "Yes","No")</f>
        <v>Yes</v>
      </c>
      <c r="N2413" t="str">
        <f>CHOOSE(Homes[[#This Row],[view]]+1, "None","Fair","Good","Great","Excellent")</f>
        <v>None</v>
      </c>
      <c r="O2413" t="str">
        <f>CHOOSE(Homes[[#This Row],[condition]], "Poor","Fair","Average","Good","Excellent")</f>
        <v>Good</v>
      </c>
      <c r="P2413">
        <f ca="1">YEAR(TODAY())-Homes[[#This Row],[yr_built]]</f>
        <v>56</v>
      </c>
      <c r="Q2413">
        <v>0</v>
      </c>
      <c r="R2413">
        <f ca="1">IF(Homes[[#This Row],[yr_renovated]]&gt;0, YEAR(TODAY())-Homes[[#This Row],[yr_renovated]], YEAR(TODAY())-Homes[[#This Row],[yr_built]])</f>
        <v>56</v>
      </c>
      <c r="S2413">
        <v>1</v>
      </c>
      <c r="T2413" s="2">
        <v>41792</v>
      </c>
      <c r="U2413" s="3">
        <v>1.75</v>
      </c>
      <c r="V2413" s="4">
        <f>IFERROR(Homes[[#This Row],[sqft_above]]+Homes[[#This Row],[sqft_basement]]," ")</f>
        <v>1790</v>
      </c>
      <c r="W2413" s="4">
        <v>11875</v>
      </c>
      <c r="X2413">
        <v>0</v>
      </c>
      <c r="Y2413">
        <v>0</v>
      </c>
      <c r="Z2413">
        <v>4</v>
      </c>
      <c r="AA2413" s="4">
        <v>1490</v>
      </c>
      <c r="AB2413" s="4">
        <v>300</v>
      </c>
      <c r="AC2413">
        <v>1969</v>
      </c>
      <c r="AD2413" t="s">
        <v>2538</v>
      </c>
      <c r="AE2413" t="s">
        <v>79</v>
      </c>
      <c r="AF2413" t="s">
        <v>82</v>
      </c>
    </row>
    <row r="2414" spans="1:32">
      <c r="A2414" t="str">
        <f>PROPER(TRIM(Homes[[#This Row],[street]]))</f>
        <v>10221 132Nd Ave Ne</v>
      </c>
      <c r="B2414" t="str">
        <f>PROPER(TRIM(Homes[[#This Row],[city]]))</f>
        <v>Kirkland</v>
      </c>
      <c r="C2414" t="str">
        <f>_xlfn.TEXTBEFORE(Homes[[#This Row],[statezip]]," ")</f>
        <v>WA</v>
      </c>
      <c r="D2414" s="6" t="str">
        <f>_xlfn.TEXTAFTER(Homes[[#This Row],[statezip]]," ")</f>
        <v>98033</v>
      </c>
      <c r="E2414" s="1">
        <v>410000</v>
      </c>
      <c r="F2414">
        <v>4</v>
      </c>
      <c r="G2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14" s="3" t="str">
        <f>Homes[[#This Row],[bedrooms]] &amp; " bd | " &amp; TEXT(Homes[[#This Row],[bathrooms]],"0.##") &amp; " ba"</f>
        <v>4 bd | 2. ba</v>
      </c>
      <c r="I2414" s="4">
        <v>1580</v>
      </c>
      <c r="J2414" s="1">
        <f>IFERROR(Homes[[#This Row],[price]]/Homes[[#This Row],[sqft_living]]," ")</f>
        <v>259.49367088607596</v>
      </c>
      <c r="K2414" s="4">
        <f>IFERROR(Homes[[#This Row],[sqft_lot]]/43560," ")</f>
        <v>0.21994949494949495</v>
      </c>
      <c r="L2414" t="str">
        <f>IF(Homes[[#This Row],[waterfront]]=1, "Yes","No")</f>
        <v>No</v>
      </c>
      <c r="M2414" s="4" t="str">
        <f>IF(Homes[[#This Row],[sqft_basement]]&gt;0, "Yes","No")</f>
        <v>No</v>
      </c>
      <c r="N2414" t="str">
        <f>CHOOSE(Homes[[#This Row],[view]]+1, "None","Fair","Good","Great","Excellent")</f>
        <v>None</v>
      </c>
      <c r="O2414" t="str">
        <f>CHOOSE(Homes[[#This Row],[condition]], "Poor","Fair","Average","Good","Excellent")</f>
        <v>Average</v>
      </c>
      <c r="P2414">
        <f ca="1">YEAR(TODAY())-Homes[[#This Row],[yr_built]]</f>
        <v>72</v>
      </c>
      <c r="Q2414">
        <v>0</v>
      </c>
      <c r="R2414">
        <f ca="1">IF(Homes[[#This Row],[yr_renovated]]&gt;0, YEAR(TODAY())-Homes[[#This Row],[yr_renovated]], YEAR(TODAY())-Homes[[#This Row],[yr_built]])</f>
        <v>72</v>
      </c>
      <c r="S2414">
        <v>1</v>
      </c>
      <c r="T2414" s="2">
        <v>41806</v>
      </c>
      <c r="U2414" s="3">
        <v>2</v>
      </c>
      <c r="V2414" s="4">
        <f>IFERROR(Homes[[#This Row],[sqft_above]]+Homes[[#This Row],[sqft_basement]]," ")</f>
        <v>1580</v>
      </c>
      <c r="W2414" s="4">
        <v>9581</v>
      </c>
      <c r="X2414">
        <v>0</v>
      </c>
      <c r="Y2414">
        <v>0</v>
      </c>
      <c r="Z2414">
        <v>3</v>
      </c>
      <c r="AA2414" s="4">
        <v>1580</v>
      </c>
      <c r="AB2414" s="4">
        <v>0</v>
      </c>
      <c r="AC2414">
        <v>1953</v>
      </c>
      <c r="AD2414" t="s">
        <v>2539</v>
      </c>
      <c r="AE2414" t="s">
        <v>46</v>
      </c>
      <c r="AF2414" t="s">
        <v>55</v>
      </c>
    </row>
    <row r="2415" spans="1:32">
      <c r="A2415" t="str">
        <f>PROPER(TRIM(Homes[[#This Row],[street]]))</f>
        <v>14214 81St Ave Ne</v>
      </c>
      <c r="B2415" t="str">
        <f>PROPER(TRIM(Homes[[#This Row],[city]]))</f>
        <v>Kirkland</v>
      </c>
      <c r="C2415" t="str">
        <f>_xlfn.TEXTBEFORE(Homes[[#This Row],[statezip]]," ")</f>
        <v>WA</v>
      </c>
      <c r="D2415" s="6" t="str">
        <f>_xlfn.TEXTAFTER(Homes[[#This Row],[statezip]]," ")</f>
        <v>98034</v>
      </c>
      <c r="E2415" s="1">
        <v>410000</v>
      </c>
      <c r="F2415">
        <v>4</v>
      </c>
      <c r="G2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15" s="3" t="str">
        <f>Homes[[#This Row],[bedrooms]] &amp; " bd | " &amp; TEXT(Homes[[#This Row],[bathrooms]],"0.##") &amp; " ba"</f>
        <v>4 bd | 2.5 ba</v>
      </c>
      <c r="I2415" s="4">
        <v>1700</v>
      </c>
      <c r="J2415" s="1">
        <f>IFERROR(Homes[[#This Row],[price]]/Homes[[#This Row],[sqft_living]]," ")</f>
        <v>241.1764705882353</v>
      </c>
      <c r="K2415" s="4">
        <f>IFERROR(Homes[[#This Row],[sqft_lot]]/43560," ")</f>
        <v>0.20661157024793389</v>
      </c>
      <c r="L2415" t="str">
        <f>IF(Homes[[#This Row],[waterfront]]=1, "Yes","No")</f>
        <v>No</v>
      </c>
      <c r="M2415" s="4" t="str">
        <f>IF(Homes[[#This Row],[sqft_basement]]&gt;0, "Yes","No")</f>
        <v>No</v>
      </c>
      <c r="N2415" t="str">
        <f>CHOOSE(Homes[[#This Row],[view]]+1, "None","Fair","Good","Great","Excellent")</f>
        <v>None</v>
      </c>
      <c r="O2415" t="str">
        <f>CHOOSE(Homes[[#This Row],[condition]], "Poor","Fair","Average","Good","Excellent")</f>
        <v>Excellent</v>
      </c>
      <c r="P2415">
        <f ca="1">YEAR(TODAY())-Homes[[#This Row],[yr_built]]</f>
        <v>53</v>
      </c>
      <c r="Q2415">
        <v>0</v>
      </c>
      <c r="R2415">
        <f ca="1">IF(Homes[[#This Row],[yr_renovated]]&gt;0, YEAR(TODAY())-Homes[[#This Row],[yr_renovated]], YEAR(TODAY())-Homes[[#This Row],[yr_built]])</f>
        <v>53</v>
      </c>
      <c r="S2415">
        <v>1</v>
      </c>
      <c r="T2415" s="2">
        <v>41823</v>
      </c>
      <c r="U2415" s="3">
        <v>2.5</v>
      </c>
      <c r="V2415" s="4">
        <f>IFERROR(Homes[[#This Row],[sqft_above]]+Homes[[#This Row],[sqft_basement]]," ")</f>
        <v>1700</v>
      </c>
      <c r="W2415" s="4">
        <v>9000</v>
      </c>
      <c r="X2415">
        <v>0</v>
      </c>
      <c r="Y2415">
        <v>0</v>
      </c>
      <c r="Z2415">
        <v>5</v>
      </c>
      <c r="AA2415" s="4">
        <v>1700</v>
      </c>
      <c r="AB2415" s="4">
        <v>0</v>
      </c>
      <c r="AC2415">
        <v>1972</v>
      </c>
      <c r="AD2415" t="s">
        <v>2540</v>
      </c>
      <c r="AE2415" t="s">
        <v>46</v>
      </c>
      <c r="AF2415" t="s">
        <v>47</v>
      </c>
    </row>
    <row r="2416" spans="1:32">
      <c r="A2416" t="str">
        <f>PROPER(TRIM(Homes[[#This Row],[street]]))</f>
        <v>12721 83Rd Ct Ne</v>
      </c>
      <c r="B2416" t="str">
        <f>PROPER(TRIM(Homes[[#This Row],[city]]))</f>
        <v>Kirkland</v>
      </c>
      <c r="C2416" t="str">
        <f>_xlfn.TEXTBEFORE(Homes[[#This Row],[statezip]]," ")</f>
        <v>WA</v>
      </c>
      <c r="D2416" s="6" t="str">
        <f>_xlfn.TEXTAFTER(Homes[[#This Row],[statezip]]," ")</f>
        <v>98034</v>
      </c>
      <c r="E2416" s="1">
        <v>410000</v>
      </c>
      <c r="F2416">
        <v>3</v>
      </c>
      <c r="G2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16" s="3" t="str">
        <f>Homes[[#This Row],[bedrooms]] &amp; " bd | " &amp; TEXT(Homes[[#This Row],[bathrooms]],"0.##") &amp; " ba"</f>
        <v>3 bd | 2. ba</v>
      </c>
      <c r="I2416" s="4">
        <v>1650</v>
      </c>
      <c r="J2416" s="1">
        <f>IFERROR(Homes[[#This Row],[price]]/Homes[[#This Row],[sqft_living]]," ")</f>
        <v>248.4848484848485</v>
      </c>
      <c r="K2416" s="4">
        <f>IFERROR(Homes[[#This Row],[sqft_lot]]/43560," ")</f>
        <v>0.2213269054178145</v>
      </c>
      <c r="L2416" t="str">
        <f>IF(Homes[[#This Row],[waterfront]]=1, "Yes","No")</f>
        <v>No</v>
      </c>
      <c r="M2416" s="4" t="str">
        <f>IF(Homes[[#This Row],[sqft_basement]]&gt;0, "Yes","No")</f>
        <v>No</v>
      </c>
      <c r="N2416" t="str">
        <f>CHOOSE(Homes[[#This Row],[view]]+1, "None","Fair","Good","Great","Excellent")</f>
        <v>None</v>
      </c>
      <c r="O2416" t="str">
        <f>CHOOSE(Homes[[#This Row],[condition]], "Poor","Fair","Average","Good","Excellent")</f>
        <v>Average</v>
      </c>
      <c r="P2416">
        <f ca="1">YEAR(TODAY())-Homes[[#This Row],[yr_built]]</f>
        <v>42</v>
      </c>
      <c r="Q2416">
        <v>2009</v>
      </c>
      <c r="R2416">
        <f ca="1">IF(Homes[[#This Row],[yr_renovated]]&gt;0, YEAR(TODAY())-Homes[[#This Row],[yr_renovated]], YEAR(TODAY())-Homes[[#This Row],[yr_built]])</f>
        <v>16</v>
      </c>
      <c r="S2416">
        <v>1.5</v>
      </c>
      <c r="T2416" s="2">
        <v>41782</v>
      </c>
      <c r="U2416" s="3">
        <v>2</v>
      </c>
      <c r="V2416" s="4">
        <f>IFERROR(Homes[[#This Row],[sqft_above]]+Homes[[#This Row],[sqft_basement]]," ")</f>
        <v>1650</v>
      </c>
      <c r="W2416" s="4">
        <v>9641</v>
      </c>
      <c r="X2416">
        <v>0</v>
      </c>
      <c r="Y2416">
        <v>0</v>
      </c>
      <c r="Z2416">
        <v>3</v>
      </c>
      <c r="AA2416" s="4">
        <v>1650</v>
      </c>
      <c r="AB2416" s="4">
        <v>0</v>
      </c>
      <c r="AC2416">
        <v>1983</v>
      </c>
      <c r="AD2416" t="s">
        <v>2541</v>
      </c>
      <c r="AE2416" t="s">
        <v>46</v>
      </c>
      <c r="AF2416" t="s">
        <v>47</v>
      </c>
    </row>
    <row r="2417" spans="1:32">
      <c r="A2417" t="str">
        <f>PROPER(TRIM(Homes[[#This Row],[street]]))</f>
        <v>3306 Ne 185Th St</v>
      </c>
      <c r="B2417" t="str">
        <f>PROPER(TRIM(Homes[[#This Row],[city]]))</f>
        <v>Lake Forest Park</v>
      </c>
      <c r="C2417" t="str">
        <f>_xlfn.TEXTBEFORE(Homes[[#This Row],[statezip]]," ")</f>
        <v>WA</v>
      </c>
      <c r="D2417" s="6" t="str">
        <f>_xlfn.TEXTAFTER(Homes[[#This Row],[statezip]]," ")</f>
        <v>98155</v>
      </c>
      <c r="E2417" s="1">
        <v>410000</v>
      </c>
      <c r="F2417">
        <v>6</v>
      </c>
      <c r="G2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17" s="3" t="str">
        <f>Homes[[#This Row],[bedrooms]] &amp; " bd | " &amp; TEXT(Homes[[#This Row],[bathrooms]],"0.##") &amp; " ba"</f>
        <v>6 bd | 2.75 ba</v>
      </c>
      <c r="I2417" s="4">
        <v>2520</v>
      </c>
      <c r="J2417" s="1">
        <f>IFERROR(Homes[[#This Row],[price]]/Homes[[#This Row],[sqft_living]]," ")</f>
        <v>162.69841269841271</v>
      </c>
      <c r="K2417" s="4">
        <f>IFERROR(Homes[[#This Row],[sqft_lot]]/43560," ")</f>
        <v>0.21404958677685951</v>
      </c>
      <c r="L2417" t="str">
        <f>IF(Homes[[#This Row],[waterfront]]=1, "Yes","No")</f>
        <v>No</v>
      </c>
      <c r="M2417" s="4" t="str">
        <f>IF(Homes[[#This Row],[sqft_basement]]&gt;0, "Yes","No")</f>
        <v>Yes</v>
      </c>
      <c r="N2417" t="str">
        <f>CHOOSE(Homes[[#This Row],[view]]+1, "None","Fair","Good","Great","Excellent")</f>
        <v>None</v>
      </c>
      <c r="O2417" t="str">
        <f>CHOOSE(Homes[[#This Row],[condition]], "Poor","Fair","Average","Good","Excellent")</f>
        <v>Good</v>
      </c>
      <c r="P2417">
        <f ca="1">YEAR(TODAY())-Homes[[#This Row],[yr_built]]</f>
        <v>63</v>
      </c>
      <c r="Q2417">
        <v>0</v>
      </c>
      <c r="R2417">
        <f ca="1">IF(Homes[[#This Row],[yr_renovated]]&gt;0, YEAR(TODAY())-Homes[[#This Row],[yr_renovated]], YEAR(TODAY())-Homes[[#This Row],[yr_built]])</f>
        <v>63</v>
      </c>
      <c r="S2417">
        <v>1</v>
      </c>
      <c r="T2417" s="2">
        <v>41809</v>
      </c>
      <c r="U2417" s="3">
        <v>2.75</v>
      </c>
      <c r="V2417" s="4">
        <f>IFERROR(Homes[[#This Row],[sqft_above]]+Homes[[#This Row],[sqft_basement]]," ")</f>
        <v>2520</v>
      </c>
      <c r="W2417" s="4">
        <v>9324</v>
      </c>
      <c r="X2417">
        <v>0</v>
      </c>
      <c r="Y2417">
        <v>0</v>
      </c>
      <c r="Z2417">
        <v>4</v>
      </c>
      <c r="AA2417" s="4">
        <v>1320</v>
      </c>
      <c r="AB2417" s="4">
        <v>1200</v>
      </c>
      <c r="AC2417">
        <v>1962</v>
      </c>
      <c r="AD2417" t="s">
        <v>2542</v>
      </c>
      <c r="AE2417" t="s">
        <v>743</v>
      </c>
      <c r="AF2417" t="s">
        <v>744</v>
      </c>
    </row>
    <row r="2418" spans="1:32">
      <c r="A2418" t="str">
        <f>PROPER(TRIM(Homes[[#This Row],[street]]))</f>
        <v>27645 236Th Ct Se</v>
      </c>
      <c r="B2418" t="str">
        <f>PROPER(TRIM(Homes[[#This Row],[city]]))</f>
        <v>Maple Valley</v>
      </c>
      <c r="C2418" t="str">
        <f>_xlfn.TEXTBEFORE(Homes[[#This Row],[statezip]]," ")</f>
        <v>WA</v>
      </c>
      <c r="D2418" s="6" t="str">
        <f>_xlfn.TEXTAFTER(Homes[[#This Row],[statezip]]," ")</f>
        <v>98038</v>
      </c>
      <c r="E2418" s="1">
        <v>410000</v>
      </c>
      <c r="F2418">
        <v>4</v>
      </c>
      <c r="G2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18" s="3" t="str">
        <f>Homes[[#This Row],[bedrooms]] &amp; " bd | " &amp; TEXT(Homes[[#This Row],[bathrooms]],"0.##") &amp; " ba"</f>
        <v>4 bd | 2.5 ba</v>
      </c>
      <c r="I2418" s="4">
        <v>2560</v>
      </c>
      <c r="J2418" s="1">
        <f>IFERROR(Homes[[#This Row],[price]]/Homes[[#This Row],[sqft_living]]," ")</f>
        <v>160.15625</v>
      </c>
      <c r="K2418" s="4">
        <f>IFERROR(Homes[[#This Row],[sqft_lot]]/43560," ")</f>
        <v>9.2286501377410471E-2</v>
      </c>
      <c r="L2418" t="str">
        <f>IF(Homes[[#This Row],[waterfront]]=1, "Yes","No")</f>
        <v>No</v>
      </c>
      <c r="M2418" s="4" t="str">
        <f>IF(Homes[[#This Row],[sqft_basement]]&gt;0, "Yes","No")</f>
        <v>No</v>
      </c>
      <c r="N2418" t="str">
        <f>CHOOSE(Homes[[#This Row],[view]]+1, "None","Fair","Good","Great","Excellent")</f>
        <v>None</v>
      </c>
      <c r="O2418" t="str">
        <f>CHOOSE(Homes[[#This Row],[condition]], "Poor","Fair","Average","Good","Excellent")</f>
        <v>Average</v>
      </c>
      <c r="P2418">
        <f ca="1">YEAR(TODAY())-Homes[[#This Row],[yr_built]]</f>
        <v>19</v>
      </c>
      <c r="Q2418">
        <v>0</v>
      </c>
      <c r="R2418">
        <f ca="1">IF(Homes[[#This Row],[yr_renovated]]&gt;0, YEAR(TODAY())-Homes[[#This Row],[yr_renovated]], YEAR(TODAY())-Homes[[#This Row],[yr_built]])</f>
        <v>19</v>
      </c>
      <c r="S2418">
        <v>2</v>
      </c>
      <c r="T2418" s="2">
        <v>41828</v>
      </c>
      <c r="U2418" s="3">
        <v>2.5</v>
      </c>
      <c r="V2418" s="4">
        <f>IFERROR(Homes[[#This Row],[sqft_above]]+Homes[[#This Row],[sqft_basement]]," ")</f>
        <v>2560</v>
      </c>
      <c r="W2418" s="4">
        <v>4020</v>
      </c>
      <c r="X2418">
        <v>0</v>
      </c>
      <c r="Y2418">
        <v>0</v>
      </c>
      <c r="Z2418">
        <v>3</v>
      </c>
      <c r="AA2418" s="4">
        <v>2560</v>
      </c>
      <c r="AB2418" s="4">
        <v>0</v>
      </c>
      <c r="AC2418">
        <v>2006</v>
      </c>
      <c r="AD2418" t="s">
        <v>2543</v>
      </c>
      <c r="AE2418" t="s">
        <v>920</v>
      </c>
      <c r="AF2418" t="s">
        <v>921</v>
      </c>
    </row>
    <row r="2419" spans="1:32">
      <c r="A2419" t="str">
        <f>PROPER(TRIM(Homes[[#This Row],[street]]))</f>
        <v>21709 Se 255Th Pl</v>
      </c>
      <c r="B2419" t="str">
        <f>PROPER(TRIM(Homes[[#This Row],[city]]))</f>
        <v>Maple Valley</v>
      </c>
      <c r="C2419" t="str">
        <f>_xlfn.TEXTBEFORE(Homes[[#This Row],[statezip]]," ")</f>
        <v>WA</v>
      </c>
      <c r="D2419" s="6" t="str">
        <f>_xlfn.TEXTAFTER(Homes[[#This Row],[statezip]]," ")</f>
        <v>98038</v>
      </c>
      <c r="E2419" s="1">
        <v>410000</v>
      </c>
      <c r="F2419">
        <v>3</v>
      </c>
      <c r="G2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19" s="3" t="str">
        <f>Homes[[#This Row],[bedrooms]] &amp; " bd | " &amp; TEXT(Homes[[#This Row],[bathrooms]],"0.##") &amp; " ba"</f>
        <v>3 bd | 2.25 ba</v>
      </c>
      <c r="I2419" s="4">
        <v>2200</v>
      </c>
      <c r="J2419" s="1">
        <f>IFERROR(Homes[[#This Row],[price]]/Homes[[#This Row],[sqft_living]]," ")</f>
        <v>186.36363636363637</v>
      </c>
      <c r="K2419" s="4">
        <f>IFERROR(Homes[[#This Row],[sqft_lot]]/43560," ")</f>
        <v>0.38845270890725436</v>
      </c>
      <c r="L2419" t="str">
        <f>IF(Homes[[#This Row],[waterfront]]=1, "Yes","No")</f>
        <v>No</v>
      </c>
      <c r="M2419" s="4" t="str">
        <f>IF(Homes[[#This Row],[sqft_basement]]&gt;0, "Yes","No")</f>
        <v>No</v>
      </c>
      <c r="N2419" t="str">
        <f>CHOOSE(Homes[[#This Row],[view]]+1, "None","Fair","Good","Great","Excellent")</f>
        <v>None</v>
      </c>
      <c r="O2419" t="str">
        <f>CHOOSE(Homes[[#This Row],[condition]], "Poor","Fair","Average","Good","Excellent")</f>
        <v>Average</v>
      </c>
      <c r="P2419">
        <f ca="1">YEAR(TODAY())-Homes[[#This Row],[yr_built]]</f>
        <v>38</v>
      </c>
      <c r="Q2419">
        <v>2000</v>
      </c>
      <c r="R2419">
        <f ca="1">IF(Homes[[#This Row],[yr_renovated]]&gt;0, YEAR(TODAY())-Homes[[#This Row],[yr_renovated]], YEAR(TODAY())-Homes[[#This Row],[yr_built]])</f>
        <v>25</v>
      </c>
      <c r="S2419">
        <v>2</v>
      </c>
      <c r="T2419" s="2">
        <v>41771</v>
      </c>
      <c r="U2419" s="3">
        <v>2.25</v>
      </c>
      <c r="V2419" s="4">
        <f>IFERROR(Homes[[#This Row],[sqft_above]]+Homes[[#This Row],[sqft_basement]]," ")</f>
        <v>2200</v>
      </c>
      <c r="W2419" s="4">
        <v>16921</v>
      </c>
      <c r="X2419">
        <v>0</v>
      </c>
      <c r="Y2419">
        <v>0</v>
      </c>
      <c r="Z2419">
        <v>3</v>
      </c>
      <c r="AA2419" s="4">
        <v>2200</v>
      </c>
      <c r="AB2419" s="4">
        <v>0</v>
      </c>
      <c r="AC2419">
        <v>1987</v>
      </c>
      <c r="AD2419" t="s">
        <v>2544</v>
      </c>
      <c r="AE2419" t="s">
        <v>920</v>
      </c>
      <c r="AF2419" t="s">
        <v>921</v>
      </c>
    </row>
    <row r="2420" spans="1:32">
      <c r="A2420" t="str">
        <f>PROPER(TRIM(Homes[[#This Row],[street]]))</f>
        <v>7202 121St Pl Se</v>
      </c>
      <c r="B2420" t="str">
        <f>PROPER(TRIM(Homes[[#This Row],[city]]))</f>
        <v>Newcastle</v>
      </c>
      <c r="C2420" t="str">
        <f>_xlfn.TEXTBEFORE(Homes[[#This Row],[statezip]]," ")</f>
        <v>WA</v>
      </c>
      <c r="D2420" s="6" t="str">
        <f>_xlfn.TEXTAFTER(Homes[[#This Row],[statezip]]," ")</f>
        <v>98056</v>
      </c>
      <c r="E2420" s="1">
        <v>410000</v>
      </c>
      <c r="F2420">
        <v>3</v>
      </c>
      <c r="G2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20" s="3" t="str">
        <f>Homes[[#This Row],[bedrooms]] &amp; " bd | " &amp; TEXT(Homes[[#This Row],[bathrooms]],"0.##") &amp; " ba"</f>
        <v>3 bd | 1.5 ba</v>
      </c>
      <c r="I2420" s="4">
        <v>1250</v>
      </c>
      <c r="J2420" s="1">
        <f>IFERROR(Homes[[#This Row],[price]]/Homes[[#This Row],[sqft_living]]," ")</f>
        <v>328</v>
      </c>
      <c r="K2420" s="4">
        <f>IFERROR(Homes[[#This Row],[sqft_lot]]/43560," ")</f>
        <v>0.17676767676767677</v>
      </c>
      <c r="L2420" t="str">
        <f>IF(Homes[[#This Row],[waterfront]]=1, "Yes","No")</f>
        <v>No</v>
      </c>
      <c r="M2420" s="4" t="str">
        <f>IF(Homes[[#This Row],[sqft_basement]]&gt;0, "Yes","No")</f>
        <v>No</v>
      </c>
      <c r="N2420" t="str">
        <f>CHOOSE(Homes[[#This Row],[view]]+1, "None","Fair","Good","Great","Excellent")</f>
        <v>None</v>
      </c>
      <c r="O2420" t="str">
        <f>CHOOSE(Homes[[#This Row],[condition]], "Poor","Fair","Average","Good","Excellent")</f>
        <v>Excellent</v>
      </c>
      <c r="P2420">
        <f ca="1">YEAR(TODAY())-Homes[[#This Row],[yr_built]]</f>
        <v>57</v>
      </c>
      <c r="Q2420">
        <v>0</v>
      </c>
      <c r="R2420">
        <f ca="1">IF(Homes[[#This Row],[yr_renovated]]&gt;0, YEAR(TODAY())-Homes[[#This Row],[yr_renovated]], YEAR(TODAY())-Homes[[#This Row],[yr_built]])</f>
        <v>57</v>
      </c>
      <c r="S2420">
        <v>1</v>
      </c>
      <c r="T2420" s="2">
        <v>41815</v>
      </c>
      <c r="U2420" s="3">
        <v>1.5</v>
      </c>
      <c r="V2420" s="4">
        <f>IFERROR(Homes[[#This Row],[sqft_above]]+Homes[[#This Row],[sqft_basement]]," ")</f>
        <v>1250</v>
      </c>
      <c r="W2420" s="4">
        <v>7700</v>
      </c>
      <c r="X2420">
        <v>0</v>
      </c>
      <c r="Y2420">
        <v>0</v>
      </c>
      <c r="Z2420">
        <v>5</v>
      </c>
      <c r="AA2420" s="4">
        <v>1250</v>
      </c>
      <c r="AB2420" s="4">
        <v>0</v>
      </c>
      <c r="AC2420">
        <v>1968</v>
      </c>
      <c r="AD2420" t="s">
        <v>2545</v>
      </c>
      <c r="AE2420" t="s">
        <v>281</v>
      </c>
      <c r="AF2420" t="s">
        <v>672</v>
      </c>
    </row>
    <row r="2421" spans="1:32">
      <c r="A2421" t="str">
        <f>PROPER(TRIM(Homes[[#This Row],[street]]))</f>
        <v>1107 216Th Ave Ne</v>
      </c>
      <c r="B2421" t="str">
        <f>PROPER(TRIM(Homes[[#This Row],[city]]))</f>
        <v>Sammamish</v>
      </c>
      <c r="C2421" t="str">
        <f>_xlfn.TEXTBEFORE(Homes[[#This Row],[statezip]]," ")</f>
        <v>WA</v>
      </c>
      <c r="D2421" s="6" t="str">
        <f>_xlfn.TEXTAFTER(Homes[[#This Row],[statezip]]," ")</f>
        <v>98074</v>
      </c>
      <c r="E2421" s="1">
        <v>410000</v>
      </c>
      <c r="F2421">
        <v>3</v>
      </c>
      <c r="G2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21" s="3" t="str">
        <f>Homes[[#This Row],[bedrooms]] &amp; " bd | " &amp; TEXT(Homes[[#This Row],[bathrooms]],"0.##") &amp; " ba"</f>
        <v>3 bd | 2.25 ba</v>
      </c>
      <c r="I2421" s="4">
        <v>1450</v>
      </c>
      <c r="J2421" s="1">
        <f>IFERROR(Homes[[#This Row],[price]]/Homes[[#This Row],[sqft_living]]," ")</f>
        <v>282.75862068965517</v>
      </c>
      <c r="K2421" s="4">
        <f>IFERROR(Homes[[#This Row],[sqft_lot]]/43560," ")</f>
        <v>0.44090909090909092</v>
      </c>
      <c r="L2421" t="str">
        <f>IF(Homes[[#This Row],[waterfront]]=1, "Yes","No")</f>
        <v>No</v>
      </c>
      <c r="M2421" s="4" t="str">
        <f>IF(Homes[[#This Row],[sqft_basement]]&gt;0, "Yes","No")</f>
        <v>No</v>
      </c>
      <c r="N2421" t="str">
        <f>CHOOSE(Homes[[#This Row],[view]]+1, "None","Fair","Good","Great","Excellent")</f>
        <v>None</v>
      </c>
      <c r="O2421" t="str">
        <f>CHOOSE(Homes[[#This Row],[condition]], "Poor","Fair","Average","Good","Excellent")</f>
        <v>Average</v>
      </c>
      <c r="P2421">
        <f ca="1">YEAR(TODAY())-Homes[[#This Row],[yr_built]]</f>
        <v>36</v>
      </c>
      <c r="Q2421">
        <v>0</v>
      </c>
      <c r="R2421">
        <f ca="1">IF(Homes[[#This Row],[yr_renovated]]&gt;0, YEAR(TODAY())-Homes[[#This Row],[yr_renovated]], YEAR(TODAY())-Homes[[#This Row],[yr_built]])</f>
        <v>36</v>
      </c>
      <c r="S2421">
        <v>2</v>
      </c>
      <c r="T2421" s="2">
        <v>41827</v>
      </c>
      <c r="U2421" s="3">
        <v>2.25</v>
      </c>
      <c r="V2421" s="4">
        <f>IFERROR(Homes[[#This Row],[sqft_above]]+Homes[[#This Row],[sqft_basement]]," ")</f>
        <v>1450</v>
      </c>
      <c r="W2421" s="4">
        <v>19206</v>
      </c>
      <c r="X2421">
        <v>0</v>
      </c>
      <c r="Y2421">
        <v>0</v>
      </c>
      <c r="Z2421">
        <v>3</v>
      </c>
      <c r="AA2421" s="4">
        <v>1450</v>
      </c>
      <c r="AB2421" s="4">
        <v>0</v>
      </c>
      <c r="AC2421">
        <v>1989</v>
      </c>
      <c r="AD2421" t="s">
        <v>2546</v>
      </c>
      <c r="AE2421" t="s">
        <v>102</v>
      </c>
      <c r="AF2421" t="s">
        <v>266</v>
      </c>
    </row>
    <row r="2422" spans="1:32">
      <c r="A2422" t="str">
        <f>PROPER(TRIM(Homes[[#This Row],[street]]))</f>
        <v>2200 S Hanford St</v>
      </c>
      <c r="B2422" t="str">
        <f>PROPER(TRIM(Homes[[#This Row],[city]]))</f>
        <v>Seattle</v>
      </c>
      <c r="C2422" t="str">
        <f>_xlfn.TEXTBEFORE(Homes[[#This Row],[statezip]]," ")</f>
        <v>WA</v>
      </c>
      <c r="D2422" s="6" t="str">
        <f>_xlfn.TEXTAFTER(Homes[[#This Row],[statezip]]," ")</f>
        <v>98144</v>
      </c>
      <c r="E2422" s="1">
        <v>410000</v>
      </c>
      <c r="F2422">
        <v>3</v>
      </c>
      <c r="G2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22" s="3" t="str">
        <f>Homes[[#This Row],[bedrooms]] &amp; " bd | " &amp; TEXT(Homes[[#This Row],[bathrooms]],"0.##") &amp; " ba"</f>
        <v>3 bd | 2. ba</v>
      </c>
      <c r="I2422" s="4">
        <v>1320</v>
      </c>
      <c r="J2422" s="1">
        <f>IFERROR(Homes[[#This Row],[price]]/Homes[[#This Row],[sqft_living]]," ")</f>
        <v>310.60606060606062</v>
      </c>
      <c r="K2422" s="4">
        <f>IFERROR(Homes[[#This Row],[sqft_lot]]/43560," ")</f>
        <v>0.13774104683195593</v>
      </c>
      <c r="L2422" t="str">
        <f>IF(Homes[[#This Row],[waterfront]]=1, "Yes","No")</f>
        <v>No</v>
      </c>
      <c r="M2422" s="4" t="str">
        <f>IF(Homes[[#This Row],[sqft_basement]]&gt;0, "Yes","No")</f>
        <v>No</v>
      </c>
      <c r="N2422" t="str">
        <f>CHOOSE(Homes[[#This Row],[view]]+1, "None","Fair","Good","Great","Excellent")</f>
        <v>None</v>
      </c>
      <c r="O2422" t="str">
        <f>CHOOSE(Homes[[#This Row],[condition]], "Poor","Fair","Average","Good","Excellent")</f>
        <v>Good</v>
      </c>
      <c r="P2422">
        <f ca="1">YEAR(TODAY())-Homes[[#This Row],[yr_built]]</f>
        <v>105</v>
      </c>
      <c r="Q2422">
        <v>0</v>
      </c>
      <c r="R2422">
        <f ca="1">IF(Homes[[#This Row],[yr_renovated]]&gt;0, YEAR(TODAY())-Homes[[#This Row],[yr_renovated]], YEAR(TODAY())-Homes[[#This Row],[yr_built]])</f>
        <v>105</v>
      </c>
      <c r="S2422">
        <v>1.5</v>
      </c>
      <c r="T2422" s="2">
        <v>41828</v>
      </c>
      <c r="U2422" s="3">
        <v>2</v>
      </c>
      <c r="V2422" s="4">
        <f>IFERROR(Homes[[#This Row],[sqft_above]]+Homes[[#This Row],[sqft_basement]]," ")</f>
        <v>1320</v>
      </c>
      <c r="W2422" s="4">
        <v>6000</v>
      </c>
      <c r="X2422">
        <v>0</v>
      </c>
      <c r="Y2422">
        <v>0</v>
      </c>
      <c r="Z2422">
        <v>4</v>
      </c>
      <c r="AA2422" s="4">
        <v>1320</v>
      </c>
      <c r="AB2422" s="4">
        <v>0</v>
      </c>
      <c r="AC2422">
        <v>1920</v>
      </c>
      <c r="AD2422" t="s">
        <v>2547</v>
      </c>
      <c r="AE2422" t="s">
        <v>49</v>
      </c>
      <c r="AF2422" t="s">
        <v>110</v>
      </c>
    </row>
    <row r="2423" spans="1:32">
      <c r="A2423" t="str">
        <f>PROPER(TRIM(Homes[[#This Row],[street]]))</f>
        <v>10711 Ashworth Ave N</v>
      </c>
      <c r="B2423" t="str">
        <f>PROPER(TRIM(Homes[[#This Row],[city]]))</f>
        <v>Seattle</v>
      </c>
      <c r="C2423" t="str">
        <f>_xlfn.TEXTBEFORE(Homes[[#This Row],[statezip]]," ")</f>
        <v>WA</v>
      </c>
      <c r="D2423" s="6" t="str">
        <f>_xlfn.TEXTAFTER(Homes[[#This Row],[statezip]]," ")</f>
        <v>98133</v>
      </c>
      <c r="E2423" s="1">
        <v>410000</v>
      </c>
      <c r="F2423">
        <v>3</v>
      </c>
      <c r="G2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23" s="3" t="str">
        <f>Homes[[#This Row],[bedrooms]] &amp; " bd | " &amp; TEXT(Homes[[#This Row],[bathrooms]],"0.##") &amp; " ba"</f>
        <v>3 bd | 1. ba</v>
      </c>
      <c r="I2423" s="4">
        <v>1410</v>
      </c>
      <c r="J2423" s="1">
        <f>IFERROR(Homes[[#This Row],[price]]/Homes[[#This Row],[sqft_living]]," ")</f>
        <v>290.78014184397165</v>
      </c>
      <c r="K2423" s="4">
        <f>IFERROR(Homes[[#This Row],[sqft_lot]]/43560," ")</f>
        <v>0.11616161616161616</v>
      </c>
      <c r="L2423" t="str">
        <f>IF(Homes[[#This Row],[waterfront]]=1, "Yes","No")</f>
        <v>No</v>
      </c>
      <c r="M2423" s="4" t="str">
        <f>IF(Homes[[#This Row],[sqft_basement]]&gt;0, "Yes","No")</f>
        <v>Yes</v>
      </c>
      <c r="N2423" t="str">
        <f>CHOOSE(Homes[[#This Row],[view]]+1, "None","Fair","Good","Great","Excellent")</f>
        <v>None</v>
      </c>
      <c r="O2423" t="str">
        <f>CHOOSE(Homes[[#This Row],[condition]], "Poor","Fair","Average","Good","Excellent")</f>
        <v>Good</v>
      </c>
      <c r="P2423">
        <f ca="1">YEAR(TODAY())-Homes[[#This Row],[yr_built]]</f>
        <v>69</v>
      </c>
      <c r="Q2423">
        <v>0</v>
      </c>
      <c r="R2423">
        <f ca="1">IF(Homes[[#This Row],[yr_renovated]]&gt;0, YEAR(TODAY())-Homes[[#This Row],[yr_renovated]], YEAR(TODAY())-Homes[[#This Row],[yr_built]])</f>
        <v>69</v>
      </c>
      <c r="S2423">
        <v>1</v>
      </c>
      <c r="T2423" s="2">
        <v>41799</v>
      </c>
      <c r="U2423" s="3">
        <v>1</v>
      </c>
      <c r="V2423" s="4">
        <f>IFERROR(Homes[[#This Row],[sqft_above]]+Homes[[#This Row],[sqft_basement]]," ")</f>
        <v>1410</v>
      </c>
      <c r="W2423" s="4">
        <v>5060</v>
      </c>
      <c r="X2423">
        <v>0</v>
      </c>
      <c r="Y2423">
        <v>0</v>
      </c>
      <c r="Z2423">
        <v>4</v>
      </c>
      <c r="AA2423" s="4">
        <v>910</v>
      </c>
      <c r="AB2423" s="4">
        <v>500</v>
      </c>
      <c r="AC2423">
        <v>1956</v>
      </c>
      <c r="AD2423" t="s">
        <v>2548</v>
      </c>
      <c r="AE2423" t="s">
        <v>49</v>
      </c>
      <c r="AF2423" t="s">
        <v>987</v>
      </c>
    </row>
    <row r="2424" spans="1:32">
      <c r="A2424" t="str">
        <f>PROPER(TRIM(Homes[[#This Row],[street]]))</f>
        <v>1919 42Nd Ave Sw</v>
      </c>
      <c r="B2424" t="str">
        <f>PROPER(TRIM(Homes[[#This Row],[city]]))</f>
        <v>Seattle</v>
      </c>
      <c r="C2424" t="str">
        <f>_xlfn.TEXTBEFORE(Homes[[#This Row],[statezip]]," ")</f>
        <v>WA</v>
      </c>
      <c r="D2424" s="6" t="str">
        <f>_xlfn.TEXTAFTER(Homes[[#This Row],[statezip]]," ")</f>
        <v>98116</v>
      </c>
      <c r="E2424" s="1">
        <v>410000</v>
      </c>
      <c r="F2424">
        <v>3</v>
      </c>
      <c r="G2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24" s="3" t="str">
        <f>Homes[[#This Row],[bedrooms]] &amp; " bd | " &amp; TEXT(Homes[[#This Row],[bathrooms]],"0.##") &amp; " ba"</f>
        <v>3 bd | 1.75 ba</v>
      </c>
      <c r="I2424" s="4">
        <v>1660</v>
      </c>
      <c r="J2424" s="1">
        <f>IFERROR(Homes[[#This Row],[price]]/Homes[[#This Row],[sqft_living]]," ")</f>
        <v>246.98795180722891</v>
      </c>
      <c r="K2424" s="4">
        <f>IFERROR(Homes[[#This Row],[sqft_lot]]/43560," ")</f>
        <v>0.14348025711662074</v>
      </c>
      <c r="L2424" t="str">
        <f>IF(Homes[[#This Row],[waterfront]]=1, "Yes","No")</f>
        <v>No</v>
      </c>
      <c r="M2424" s="4" t="str">
        <f>IF(Homes[[#This Row],[sqft_basement]]&gt;0, "Yes","No")</f>
        <v>Yes</v>
      </c>
      <c r="N2424" t="str">
        <f>CHOOSE(Homes[[#This Row],[view]]+1, "None","Fair","Good","Great","Excellent")</f>
        <v>None</v>
      </c>
      <c r="O2424" t="str">
        <f>CHOOSE(Homes[[#This Row],[condition]], "Poor","Fair","Average","Good","Excellent")</f>
        <v>Average</v>
      </c>
      <c r="P2424">
        <f ca="1">YEAR(TODAY())-Homes[[#This Row],[yr_built]]</f>
        <v>45</v>
      </c>
      <c r="Q2424">
        <v>0</v>
      </c>
      <c r="R2424">
        <f ca="1">IF(Homes[[#This Row],[yr_renovated]]&gt;0, YEAR(TODAY())-Homes[[#This Row],[yr_renovated]], YEAR(TODAY())-Homes[[#This Row],[yr_built]])</f>
        <v>45</v>
      </c>
      <c r="S2424">
        <v>1</v>
      </c>
      <c r="T2424" s="2">
        <v>41829</v>
      </c>
      <c r="U2424" s="3">
        <v>1.75</v>
      </c>
      <c r="V2424" s="4">
        <f>IFERROR(Homes[[#This Row],[sqft_above]]+Homes[[#This Row],[sqft_basement]]," ")</f>
        <v>1660</v>
      </c>
      <c r="W2424" s="4">
        <v>6250</v>
      </c>
      <c r="X2424">
        <v>0</v>
      </c>
      <c r="Y2424">
        <v>0</v>
      </c>
      <c r="Z2424">
        <v>3</v>
      </c>
      <c r="AA2424" s="4">
        <v>830</v>
      </c>
      <c r="AB2424" s="4">
        <v>830</v>
      </c>
      <c r="AC2424">
        <v>1980</v>
      </c>
      <c r="AD2424" t="s">
        <v>2549</v>
      </c>
      <c r="AE2424" t="s">
        <v>49</v>
      </c>
      <c r="AF2424" t="s">
        <v>192</v>
      </c>
    </row>
    <row r="2425" spans="1:32">
      <c r="A2425" t="str">
        <f>PROPER(TRIM(Homes[[#This Row],[street]]))</f>
        <v>2204 W Emerson St</v>
      </c>
      <c r="B2425" t="str">
        <f>PROPER(TRIM(Homes[[#This Row],[city]]))</f>
        <v>Seattle</v>
      </c>
      <c r="C2425" t="str">
        <f>_xlfn.TEXTBEFORE(Homes[[#This Row],[statezip]]," ")</f>
        <v>WA</v>
      </c>
      <c r="D2425" s="6" t="str">
        <f>_xlfn.TEXTAFTER(Homes[[#This Row],[statezip]]," ")</f>
        <v>98199</v>
      </c>
      <c r="E2425" s="1">
        <v>410000</v>
      </c>
      <c r="F2425">
        <v>3</v>
      </c>
      <c r="G2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25" s="3" t="str">
        <f>Homes[[#This Row],[bedrooms]] &amp; " bd | " &amp; TEXT(Homes[[#This Row],[bathrooms]],"0.##") &amp; " ba"</f>
        <v>3 bd | 2. ba</v>
      </c>
      <c r="I2425" s="4">
        <v>1700</v>
      </c>
      <c r="J2425" s="1">
        <f>IFERROR(Homes[[#This Row],[price]]/Homes[[#This Row],[sqft_living]]," ")</f>
        <v>241.1764705882353</v>
      </c>
      <c r="K2425" s="4">
        <f>IFERROR(Homes[[#This Row],[sqft_lot]]/43560," ")</f>
        <v>9.7566574839302117E-2</v>
      </c>
      <c r="L2425" t="str">
        <f>IF(Homes[[#This Row],[waterfront]]=1, "Yes","No")</f>
        <v>No</v>
      </c>
      <c r="M2425" s="4" t="str">
        <f>IF(Homes[[#This Row],[sqft_basement]]&gt;0, "Yes","No")</f>
        <v>Yes</v>
      </c>
      <c r="N2425" t="str">
        <f>CHOOSE(Homes[[#This Row],[view]]+1, "None","Fair","Good","Great","Excellent")</f>
        <v>None</v>
      </c>
      <c r="O2425" t="str">
        <f>CHOOSE(Homes[[#This Row],[condition]], "Poor","Fair","Average","Good","Excellent")</f>
        <v>Average</v>
      </c>
      <c r="P2425">
        <f ca="1">YEAR(TODAY())-Homes[[#This Row],[yr_built]]</f>
        <v>81</v>
      </c>
      <c r="Q2425">
        <v>0</v>
      </c>
      <c r="R2425">
        <f ca="1">IF(Homes[[#This Row],[yr_renovated]]&gt;0, YEAR(TODAY())-Homes[[#This Row],[yr_renovated]], YEAR(TODAY())-Homes[[#This Row],[yr_built]])</f>
        <v>81</v>
      </c>
      <c r="S2425">
        <v>1</v>
      </c>
      <c r="T2425" s="2">
        <v>41776</v>
      </c>
      <c r="U2425" s="3">
        <v>2</v>
      </c>
      <c r="V2425" s="4">
        <f>IFERROR(Homes[[#This Row],[sqft_above]]+Homes[[#This Row],[sqft_basement]]," ")</f>
        <v>1700</v>
      </c>
      <c r="W2425" s="4">
        <v>4250</v>
      </c>
      <c r="X2425">
        <v>0</v>
      </c>
      <c r="Y2425">
        <v>0</v>
      </c>
      <c r="Z2425">
        <v>3</v>
      </c>
      <c r="AA2425" s="4">
        <v>890</v>
      </c>
      <c r="AB2425" s="4">
        <v>810</v>
      </c>
      <c r="AC2425">
        <v>1944</v>
      </c>
      <c r="AD2425" t="s">
        <v>2550</v>
      </c>
      <c r="AE2425" t="s">
        <v>49</v>
      </c>
      <c r="AF2425" t="s">
        <v>58</v>
      </c>
    </row>
    <row r="2426" spans="1:32">
      <c r="A2426" t="str">
        <f>PROPER(TRIM(Homes[[#This Row],[street]]))</f>
        <v>4611 Sw Maple Way</v>
      </c>
      <c r="B2426" t="str">
        <f>PROPER(TRIM(Homes[[#This Row],[city]]))</f>
        <v>Seattle</v>
      </c>
      <c r="C2426" t="str">
        <f>_xlfn.TEXTBEFORE(Homes[[#This Row],[statezip]]," ")</f>
        <v>WA</v>
      </c>
      <c r="D2426" s="6" t="str">
        <f>_xlfn.TEXTAFTER(Homes[[#This Row],[statezip]]," ")</f>
        <v>98136</v>
      </c>
      <c r="E2426" s="1">
        <v>410000</v>
      </c>
      <c r="F2426">
        <v>1</v>
      </c>
      <c r="G2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26" s="3" t="str">
        <f>Homes[[#This Row],[bedrooms]] &amp; " bd | " &amp; TEXT(Homes[[#This Row],[bathrooms]],"0.##") &amp; " ba"</f>
        <v>1 bd | 1.5 ba</v>
      </c>
      <c r="I2426" s="4">
        <v>1010</v>
      </c>
      <c r="J2426" s="1">
        <f>IFERROR(Homes[[#This Row],[price]]/Homes[[#This Row],[sqft_living]]," ")</f>
        <v>405.94059405940595</v>
      </c>
      <c r="K2426" s="4">
        <f>IFERROR(Homes[[#This Row],[sqft_lot]]/43560," ")</f>
        <v>0.13200183654729108</v>
      </c>
      <c r="L2426" t="str">
        <f>IF(Homes[[#This Row],[waterfront]]=1, "Yes","No")</f>
        <v>No</v>
      </c>
      <c r="M2426" s="4" t="str">
        <f>IF(Homes[[#This Row],[sqft_basement]]&gt;0, "Yes","No")</f>
        <v>No</v>
      </c>
      <c r="N2426" t="str">
        <f>CHOOSE(Homes[[#This Row],[view]]+1, "None","Fair","Good","Great","Excellent")</f>
        <v>None</v>
      </c>
      <c r="O2426" t="str">
        <f>CHOOSE(Homes[[#This Row],[condition]], "Poor","Fair","Average","Good","Excellent")</f>
        <v>Average</v>
      </c>
      <c r="P2426">
        <f ca="1">YEAR(TODAY())-Homes[[#This Row],[yr_built]]</f>
        <v>114</v>
      </c>
      <c r="Q2426">
        <v>1948</v>
      </c>
      <c r="R2426">
        <f ca="1">IF(Homes[[#This Row],[yr_renovated]]&gt;0, YEAR(TODAY())-Homes[[#This Row],[yr_renovated]], YEAR(TODAY())-Homes[[#This Row],[yr_built]])</f>
        <v>77</v>
      </c>
      <c r="S2426">
        <v>1</v>
      </c>
      <c r="T2426" s="2">
        <v>41820</v>
      </c>
      <c r="U2426" s="3">
        <v>1.5</v>
      </c>
      <c r="V2426" s="4">
        <f>IFERROR(Homes[[#This Row],[sqft_above]]+Homes[[#This Row],[sqft_basement]]," ")</f>
        <v>1010</v>
      </c>
      <c r="W2426" s="4">
        <v>5750</v>
      </c>
      <c r="X2426">
        <v>0</v>
      </c>
      <c r="Y2426">
        <v>0</v>
      </c>
      <c r="Z2426">
        <v>3</v>
      </c>
      <c r="AA2426" s="4">
        <v>1010</v>
      </c>
      <c r="AB2426" s="4">
        <v>0</v>
      </c>
      <c r="AC2426">
        <v>1911</v>
      </c>
      <c r="AD2426" t="s">
        <v>2551</v>
      </c>
      <c r="AE2426" t="s">
        <v>49</v>
      </c>
      <c r="AF2426" t="s">
        <v>298</v>
      </c>
    </row>
    <row r="2427" spans="1:32">
      <c r="A2427" t="str">
        <f>PROPER(TRIM(Homes[[#This Row],[street]]))</f>
        <v>15568 11Th Ave Ne</v>
      </c>
      <c r="B2427" t="str">
        <f>PROPER(TRIM(Homes[[#This Row],[city]]))</f>
        <v>Shoreline</v>
      </c>
      <c r="C2427" t="str">
        <f>_xlfn.TEXTBEFORE(Homes[[#This Row],[statezip]]," ")</f>
        <v>WA</v>
      </c>
      <c r="D2427" s="6" t="str">
        <f>_xlfn.TEXTAFTER(Homes[[#This Row],[statezip]]," ")</f>
        <v>98155</v>
      </c>
      <c r="E2427" s="1">
        <v>410000</v>
      </c>
      <c r="F2427">
        <v>4</v>
      </c>
      <c r="G2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27" s="3" t="str">
        <f>Homes[[#This Row],[bedrooms]] &amp; " bd | " &amp; TEXT(Homes[[#This Row],[bathrooms]],"0.##") &amp; " ba"</f>
        <v>4 bd | 2.25 ba</v>
      </c>
      <c r="I2427" s="4">
        <v>2060</v>
      </c>
      <c r="J2427" s="1">
        <f>IFERROR(Homes[[#This Row],[price]]/Homes[[#This Row],[sqft_living]]," ")</f>
        <v>199.02912621359224</v>
      </c>
      <c r="K2427" s="4">
        <f>IFERROR(Homes[[#This Row],[sqft_lot]]/43560," ")</f>
        <v>0.16719467401285584</v>
      </c>
      <c r="L2427" t="str">
        <f>IF(Homes[[#This Row],[waterfront]]=1, "Yes","No")</f>
        <v>No</v>
      </c>
      <c r="M2427" s="4" t="str">
        <f>IF(Homes[[#This Row],[sqft_basement]]&gt;0, "Yes","No")</f>
        <v>Yes</v>
      </c>
      <c r="N2427" t="str">
        <f>CHOOSE(Homes[[#This Row],[view]]+1, "None","Fair","Good","Great","Excellent")</f>
        <v>None</v>
      </c>
      <c r="O2427" t="str">
        <f>CHOOSE(Homes[[#This Row],[condition]], "Poor","Fair","Average","Good","Excellent")</f>
        <v>Average</v>
      </c>
      <c r="P2427">
        <f ca="1">YEAR(TODAY())-Homes[[#This Row],[yr_built]]</f>
        <v>62</v>
      </c>
      <c r="Q2427">
        <v>2013</v>
      </c>
      <c r="R2427">
        <f ca="1">IF(Homes[[#This Row],[yr_renovated]]&gt;0, YEAR(TODAY())-Homes[[#This Row],[yr_renovated]], YEAR(TODAY())-Homes[[#This Row],[yr_built]])</f>
        <v>12</v>
      </c>
      <c r="S2427">
        <v>1</v>
      </c>
      <c r="T2427" s="2">
        <v>41828</v>
      </c>
      <c r="U2427" s="3">
        <v>2.25</v>
      </c>
      <c r="V2427" s="4">
        <f>IFERROR(Homes[[#This Row],[sqft_above]]+Homes[[#This Row],[sqft_basement]]," ")</f>
        <v>2060</v>
      </c>
      <c r="W2427" s="4">
        <v>7283</v>
      </c>
      <c r="X2427">
        <v>0</v>
      </c>
      <c r="Y2427">
        <v>0</v>
      </c>
      <c r="Z2427">
        <v>3</v>
      </c>
      <c r="AA2427" s="4">
        <v>1220</v>
      </c>
      <c r="AB2427" s="4">
        <v>840</v>
      </c>
      <c r="AC2427">
        <v>1963</v>
      </c>
      <c r="AD2427" t="s">
        <v>2552</v>
      </c>
      <c r="AE2427" t="s">
        <v>100</v>
      </c>
      <c r="AF2427" t="s">
        <v>744</v>
      </c>
    </row>
    <row r="2428" spans="1:32">
      <c r="A2428" t="str">
        <f>PROPER(TRIM(Homes[[#This Row],[street]]))</f>
        <v>33823 Se Odell St</v>
      </c>
      <c r="B2428" t="str">
        <f>PROPER(TRIM(Homes[[#This Row],[city]]))</f>
        <v>Snoqualmie</v>
      </c>
      <c r="C2428" t="str">
        <f>_xlfn.TEXTBEFORE(Homes[[#This Row],[statezip]]," ")</f>
        <v>WA</v>
      </c>
      <c r="D2428" s="6" t="str">
        <f>_xlfn.TEXTAFTER(Homes[[#This Row],[statezip]]," ")</f>
        <v>98065</v>
      </c>
      <c r="E2428" s="1">
        <v>410000</v>
      </c>
      <c r="F2428">
        <v>3</v>
      </c>
      <c r="G2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28" s="3" t="str">
        <f>Homes[[#This Row],[bedrooms]] &amp; " bd | " &amp; TEXT(Homes[[#This Row],[bathrooms]],"0.##") &amp; " ba"</f>
        <v>3 bd | 2.5 ba</v>
      </c>
      <c r="I2428" s="4">
        <v>1960</v>
      </c>
      <c r="J2428" s="1">
        <f>IFERROR(Homes[[#This Row],[price]]/Homes[[#This Row],[sqft_living]]," ")</f>
        <v>209.18367346938774</v>
      </c>
      <c r="K2428" s="4">
        <f>IFERROR(Homes[[#This Row],[sqft_lot]]/43560," ")</f>
        <v>0.10101010101010101</v>
      </c>
      <c r="L2428" t="str">
        <f>IF(Homes[[#This Row],[waterfront]]=1, "Yes","No")</f>
        <v>No</v>
      </c>
      <c r="M2428" s="4" t="str">
        <f>IF(Homes[[#This Row],[sqft_basement]]&gt;0, "Yes","No")</f>
        <v>No</v>
      </c>
      <c r="N2428" t="str">
        <f>CHOOSE(Homes[[#This Row],[view]]+1, "None","Fair","Good","Great","Excellent")</f>
        <v>None</v>
      </c>
      <c r="O2428" t="str">
        <f>CHOOSE(Homes[[#This Row],[condition]], "Poor","Fair","Average","Good","Excellent")</f>
        <v>Average</v>
      </c>
      <c r="P2428">
        <f ca="1">YEAR(TODAY())-Homes[[#This Row],[yr_built]]</f>
        <v>19</v>
      </c>
      <c r="Q2428">
        <v>0</v>
      </c>
      <c r="R2428">
        <f ca="1">IF(Homes[[#This Row],[yr_renovated]]&gt;0, YEAR(TODAY())-Homes[[#This Row],[yr_renovated]], YEAR(TODAY())-Homes[[#This Row],[yr_built]])</f>
        <v>19</v>
      </c>
      <c r="S2428">
        <v>2</v>
      </c>
      <c r="T2428" s="2">
        <v>41799</v>
      </c>
      <c r="U2428" s="3">
        <v>2.5</v>
      </c>
      <c r="V2428" s="4">
        <f>IFERROR(Homes[[#This Row],[sqft_above]]+Homes[[#This Row],[sqft_basement]]," ")</f>
        <v>1960</v>
      </c>
      <c r="W2428" s="4">
        <v>4400</v>
      </c>
      <c r="X2428">
        <v>0</v>
      </c>
      <c r="Y2428">
        <v>0</v>
      </c>
      <c r="Z2428">
        <v>3</v>
      </c>
      <c r="AA2428" s="4">
        <v>1960</v>
      </c>
      <c r="AB2428" s="4">
        <v>0</v>
      </c>
      <c r="AC2428">
        <v>2006</v>
      </c>
      <c r="AD2428" t="s">
        <v>2553</v>
      </c>
      <c r="AE2428" t="s">
        <v>313</v>
      </c>
      <c r="AF2428" t="s">
        <v>314</v>
      </c>
    </row>
    <row r="2429" spans="1:32">
      <c r="A2429" t="str">
        <f>PROPER(TRIM(Homes[[#This Row],[street]]))</f>
        <v>26907 94Th Ave Sw</v>
      </c>
      <c r="B2429" t="str">
        <f>PROPER(TRIM(Homes[[#This Row],[city]]))</f>
        <v>Vashon</v>
      </c>
      <c r="C2429" t="str">
        <f>_xlfn.TEXTBEFORE(Homes[[#This Row],[statezip]]," ")</f>
        <v>WA</v>
      </c>
      <c r="D2429" s="6" t="str">
        <f>_xlfn.TEXTAFTER(Homes[[#This Row],[statezip]]," ")</f>
        <v>98070</v>
      </c>
      <c r="E2429" s="1">
        <v>410000</v>
      </c>
      <c r="F2429">
        <v>3</v>
      </c>
      <c r="G2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29" s="3" t="str">
        <f>Homes[[#This Row],[bedrooms]] &amp; " bd | " &amp; TEXT(Homes[[#This Row],[bathrooms]],"0.##") &amp; " ba"</f>
        <v>3 bd | 2. ba</v>
      </c>
      <c r="I2429" s="4">
        <v>1400</v>
      </c>
      <c r="J2429" s="1">
        <f>IFERROR(Homes[[#This Row],[price]]/Homes[[#This Row],[sqft_living]]," ")</f>
        <v>292.85714285714283</v>
      </c>
      <c r="K2429" s="4">
        <f>IFERROR(Homes[[#This Row],[sqft_lot]]/43560," ")</f>
        <v>1.05</v>
      </c>
      <c r="L2429" t="str">
        <f>IF(Homes[[#This Row],[waterfront]]=1, "Yes","No")</f>
        <v>No</v>
      </c>
      <c r="M2429" s="4" t="str">
        <f>IF(Homes[[#This Row],[sqft_basement]]&gt;0, "Yes","No")</f>
        <v>No</v>
      </c>
      <c r="N2429" t="str">
        <f>CHOOSE(Homes[[#This Row],[view]]+1, "None","Fair","Good","Great","Excellent")</f>
        <v>None</v>
      </c>
      <c r="O2429" t="str">
        <f>CHOOSE(Homes[[#This Row],[condition]], "Poor","Fair","Average","Good","Excellent")</f>
        <v>Good</v>
      </c>
      <c r="P2429">
        <f ca="1">YEAR(TODAY())-Homes[[#This Row],[yr_built]]</f>
        <v>44</v>
      </c>
      <c r="Q2429">
        <v>0</v>
      </c>
      <c r="R2429">
        <f ca="1">IF(Homes[[#This Row],[yr_renovated]]&gt;0, YEAR(TODAY())-Homes[[#This Row],[yr_renovated]], YEAR(TODAY())-Homes[[#This Row],[yr_built]])</f>
        <v>44</v>
      </c>
      <c r="S2429">
        <v>2</v>
      </c>
      <c r="T2429" s="2">
        <v>41817</v>
      </c>
      <c r="U2429" s="3">
        <v>2</v>
      </c>
      <c r="V2429" s="4">
        <f>IFERROR(Homes[[#This Row],[sqft_above]]+Homes[[#This Row],[sqft_basement]]," ")</f>
        <v>1400</v>
      </c>
      <c r="W2429" s="4">
        <v>45738</v>
      </c>
      <c r="X2429">
        <v>0</v>
      </c>
      <c r="Y2429">
        <v>0</v>
      </c>
      <c r="Z2429">
        <v>4</v>
      </c>
      <c r="AA2429" s="4">
        <v>1400</v>
      </c>
      <c r="AB2429" s="4">
        <v>0</v>
      </c>
      <c r="AC2429">
        <v>1981</v>
      </c>
      <c r="AD2429" t="s">
        <v>2554</v>
      </c>
      <c r="AE2429" t="s">
        <v>619</v>
      </c>
      <c r="AF2429" t="s">
        <v>620</v>
      </c>
    </row>
    <row r="2430" spans="1:32">
      <c r="A2430" t="str">
        <f>PROPER(TRIM(Homes[[#This Row],[street]]))</f>
        <v>929 N 88Th St</v>
      </c>
      <c r="B2430" t="str">
        <f>PROPER(TRIM(Homes[[#This Row],[city]]))</f>
        <v>Seattle</v>
      </c>
      <c r="C2430" t="str">
        <f>_xlfn.TEXTBEFORE(Homes[[#This Row],[statezip]]," ")</f>
        <v>WA</v>
      </c>
      <c r="D2430" s="6" t="str">
        <f>_xlfn.TEXTAFTER(Homes[[#This Row],[statezip]]," ")</f>
        <v>98103</v>
      </c>
      <c r="E2430" s="1">
        <v>409950</v>
      </c>
      <c r="F2430">
        <v>2</v>
      </c>
      <c r="G2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30" s="3" t="str">
        <f>Homes[[#This Row],[bedrooms]] &amp; " bd | " &amp; TEXT(Homes[[#This Row],[bathrooms]],"0.##") &amp; " ba"</f>
        <v>2 bd | 1.75 ba</v>
      </c>
      <c r="I2430" s="4">
        <v>1370</v>
      </c>
      <c r="J2430" s="1">
        <f>IFERROR(Homes[[#This Row],[price]]/Homes[[#This Row],[sqft_living]]," ")</f>
        <v>299.23357664233578</v>
      </c>
      <c r="K2430" s="4">
        <f>IFERROR(Homes[[#This Row],[sqft_lot]]/43560," ")</f>
        <v>0.11765381083562902</v>
      </c>
      <c r="L2430" t="str">
        <f>IF(Homes[[#This Row],[waterfront]]=1, "Yes","No")</f>
        <v>No</v>
      </c>
      <c r="M2430" s="4" t="str">
        <f>IF(Homes[[#This Row],[sqft_basement]]&gt;0, "Yes","No")</f>
        <v>No</v>
      </c>
      <c r="N2430" t="str">
        <f>CHOOSE(Homes[[#This Row],[view]]+1, "None","Fair","Good","Great","Excellent")</f>
        <v>None</v>
      </c>
      <c r="O2430" t="str">
        <f>CHOOSE(Homes[[#This Row],[condition]], "Poor","Fair","Average","Good","Excellent")</f>
        <v>Excellent</v>
      </c>
      <c r="P2430">
        <f ca="1">YEAR(TODAY())-Homes[[#This Row],[yr_built]]</f>
        <v>81</v>
      </c>
      <c r="Q2430">
        <v>0</v>
      </c>
      <c r="R2430">
        <f ca="1">IF(Homes[[#This Row],[yr_renovated]]&gt;0, YEAR(TODAY())-Homes[[#This Row],[yr_renovated]], YEAR(TODAY())-Homes[[#This Row],[yr_built]])</f>
        <v>81</v>
      </c>
      <c r="S2430">
        <v>1</v>
      </c>
      <c r="T2430" s="2">
        <v>41793</v>
      </c>
      <c r="U2430" s="3">
        <v>1.75</v>
      </c>
      <c r="V2430" s="4">
        <f>IFERROR(Homes[[#This Row],[sqft_above]]+Homes[[#This Row],[sqft_basement]]," ")</f>
        <v>1370</v>
      </c>
      <c r="W2430" s="4">
        <v>5125</v>
      </c>
      <c r="X2430">
        <v>0</v>
      </c>
      <c r="Y2430">
        <v>0</v>
      </c>
      <c r="Z2430">
        <v>5</v>
      </c>
      <c r="AA2430" s="4">
        <v>1370</v>
      </c>
      <c r="AB2430" s="4">
        <v>0</v>
      </c>
      <c r="AC2430">
        <v>1944</v>
      </c>
      <c r="AD2430" t="s">
        <v>2555</v>
      </c>
      <c r="AE2430" t="s">
        <v>49</v>
      </c>
      <c r="AF2430" t="s">
        <v>172</v>
      </c>
    </row>
    <row r="2431" spans="1:32">
      <c r="A2431" t="str">
        <f>PROPER(TRIM(Homes[[#This Row],[street]]))</f>
        <v>7416 Better Way Loop Se</v>
      </c>
      <c r="B2431" t="str">
        <f>PROPER(TRIM(Homes[[#This Row],[city]]))</f>
        <v>Snoqualmie</v>
      </c>
      <c r="C2431" t="str">
        <f>_xlfn.TEXTBEFORE(Homes[[#This Row],[statezip]]," ")</f>
        <v>WA</v>
      </c>
      <c r="D2431" s="6" t="str">
        <f>_xlfn.TEXTAFTER(Homes[[#This Row],[statezip]]," ")</f>
        <v>98065</v>
      </c>
      <c r="E2431" s="1">
        <v>409316</v>
      </c>
      <c r="F2431">
        <v>3</v>
      </c>
      <c r="G2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31" s="3" t="str">
        <f>Homes[[#This Row],[bedrooms]] &amp; " bd | " &amp; TEXT(Homes[[#This Row],[bathrooms]],"0.##") &amp; " ba"</f>
        <v>3 bd | 2.5 ba</v>
      </c>
      <c r="I2431" s="4">
        <v>1800</v>
      </c>
      <c r="J2431" s="1">
        <f>IFERROR(Homes[[#This Row],[price]]/Homes[[#This Row],[sqft_living]]," ")</f>
        <v>227.39777777777778</v>
      </c>
      <c r="K2431" s="4">
        <f>IFERROR(Homes[[#This Row],[sqft_lot]]/43560," ")</f>
        <v>7.2727272727272724E-2</v>
      </c>
      <c r="L2431" t="str">
        <f>IF(Homes[[#This Row],[waterfront]]=1, "Yes","No")</f>
        <v>No</v>
      </c>
      <c r="M2431" s="4" t="str">
        <f>IF(Homes[[#This Row],[sqft_basement]]&gt;0, "Yes","No")</f>
        <v>No</v>
      </c>
      <c r="N2431" t="str">
        <f>CHOOSE(Homes[[#This Row],[view]]+1, "None","Fair","Good","Great","Excellent")</f>
        <v>None</v>
      </c>
      <c r="O2431" t="str">
        <f>CHOOSE(Homes[[#This Row],[condition]], "Poor","Fair","Average","Good","Excellent")</f>
        <v>Average</v>
      </c>
      <c r="P2431">
        <f ca="1">YEAR(TODAY())-Homes[[#This Row],[yr_built]]</f>
        <v>11</v>
      </c>
      <c r="Q2431">
        <v>0</v>
      </c>
      <c r="R2431">
        <f ca="1">IF(Homes[[#This Row],[yr_renovated]]&gt;0, YEAR(TODAY())-Homes[[#This Row],[yr_renovated]], YEAR(TODAY())-Homes[[#This Row],[yr_built]])</f>
        <v>11</v>
      </c>
      <c r="S2431">
        <v>2</v>
      </c>
      <c r="T2431" s="2">
        <v>41779</v>
      </c>
      <c r="U2431" s="3">
        <v>2.5</v>
      </c>
      <c r="V2431" s="4">
        <f>IFERROR(Homes[[#This Row],[sqft_above]]+Homes[[#This Row],[sqft_basement]]," ")</f>
        <v>1800</v>
      </c>
      <c r="W2431" s="4">
        <v>3168</v>
      </c>
      <c r="X2431">
        <v>0</v>
      </c>
      <c r="Y2431">
        <v>0</v>
      </c>
      <c r="Z2431">
        <v>3</v>
      </c>
      <c r="AA2431" s="4">
        <v>1800</v>
      </c>
      <c r="AB2431" s="4">
        <v>0</v>
      </c>
      <c r="AC2431">
        <v>2014</v>
      </c>
      <c r="AD2431" t="s">
        <v>2556</v>
      </c>
      <c r="AE2431" t="s">
        <v>313</v>
      </c>
      <c r="AF2431" t="s">
        <v>314</v>
      </c>
    </row>
    <row r="2432" spans="1:32">
      <c r="A2432" t="str">
        <f>PROPER(TRIM(Homes[[#This Row],[street]]))</f>
        <v>14014 Se 236Th Pl</v>
      </c>
      <c r="B2432" t="str">
        <f>PROPER(TRIM(Homes[[#This Row],[city]]))</f>
        <v>Kent</v>
      </c>
      <c r="C2432" t="str">
        <f>_xlfn.TEXTBEFORE(Homes[[#This Row],[statezip]]," ")</f>
        <v>WA</v>
      </c>
      <c r="D2432" s="6" t="str">
        <f>_xlfn.TEXTAFTER(Homes[[#This Row],[statezip]]," ")</f>
        <v>98042</v>
      </c>
      <c r="E2432" s="1">
        <v>409124</v>
      </c>
      <c r="F2432">
        <v>5</v>
      </c>
      <c r="G2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32" s="3" t="str">
        <f>Homes[[#This Row],[bedrooms]] &amp; " bd | " &amp; TEXT(Homes[[#This Row],[bathrooms]],"0.##") &amp; " ba"</f>
        <v>5 bd | 3.25 ba</v>
      </c>
      <c r="I2432" s="4">
        <v>3320</v>
      </c>
      <c r="J2432" s="1">
        <f>IFERROR(Homes[[#This Row],[price]]/Homes[[#This Row],[sqft_living]]," ")</f>
        <v>123.23012048192771</v>
      </c>
      <c r="K2432" s="4">
        <f>IFERROR(Homes[[#This Row],[sqft_lot]]/43560," ")</f>
        <v>0.26033057851239672</v>
      </c>
      <c r="L2432" t="str">
        <f>IF(Homes[[#This Row],[waterfront]]=1, "Yes","No")</f>
        <v>No</v>
      </c>
      <c r="M2432" s="4" t="str">
        <f>IF(Homes[[#This Row],[sqft_basement]]&gt;0, "Yes","No")</f>
        <v>Yes</v>
      </c>
      <c r="N2432" t="str">
        <f>CHOOSE(Homes[[#This Row],[view]]+1, "None","Fair","Good","Great","Excellent")</f>
        <v>None</v>
      </c>
      <c r="O2432" t="str">
        <f>CHOOSE(Homes[[#This Row],[condition]], "Poor","Fair","Average","Good","Excellent")</f>
        <v>Good</v>
      </c>
      <c r="P2432">
        <f ca="1">YEAR(TODAY())-Homes[[#This Row],[yr_built]]</f>
        <v>26</v>
      </c>
      <c r="Q2432">
        <v>0</v>
      </c>
      <c r="R2432">
        <f ca="1">IF(Homes[[#This Row],[yr_renovated]]&gt;0, YEAR(TODAY())-Homes[[#This Row],[yr_renovated]], YEAR(TODAY())-Homes[[#This Row],[yr_built]])</f>
        <v>26</v>
      </c>
      <c r="S2432">
        <v>2</v>
      </c>
      <c r="T2432" s="2">
        <v>41829</v>
      </c>
      <c r="U2432" s="3">
        <v>3.25</v>
      </c>
      <c r="V2432" s="4">
        <f>IFERROR(Homes[[#This Row],[sqft_above]]+Homes[[#This Row],[sqft_basement]]," ")</f>
        <v>3320</v>
      </c>
      <c r="W2432" s="4">
        <v>11340</v>
      </c>
      <c r="X2432">
        <v>0</v>
      </c>
      <c r="Y2432">
        <v>0</v>
      </c>
      <c r="Z2432">
        <v>4</v>
      </c>
      <c r="AA2432" s="4">
        <v>2480</v>
      </c>
      <c r="AB2432" s="4">
        <v>840</v>
      </c>
      <c r="AC2432">
        <v>1999</v>
      </c>
      <c r="AD2432" t="s">
        <v>2557</v>
      </c>
      <c r="AE2432" t="s">
        <v>1392</v>
      </c>
      <c r="AF2432" t="s">
        <v>85</v>
      </c>
    </row>
    <row r="2433" spans="1:32">
      <c r="A2433" t="str">
        <f>PROPER(TRIM(Homes[[#This Row],[street]]))</f>
        <v>12542 Ne 160Th Pl</v>
      </c>
      <c r="B2433" t="str">
        <f>PROPER(TRIM(Homes[[#This Row],[city]]))</f>
        <v>Woodinville</v>
      </c>
      <c r="C2433" t="str">
        <f>_xlfn.TEXTBEFORE(Homes[[#This Row],[statezip]]," ")</f>
        <v>WA</v>
      </c>
      <c r="D2433" s="6" t="str">
        <f>_xlfn.TEXTAFTER(Homes[[#This Row],[statezip]]," ")</f>
        <v>98072</v>
      </c>
      <c r="E2433" s="1">
        <v>408900</v>
      </c>
      <c r="F2433">
        <v>3</v>
      </c>
      <c r="G2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33" s="3" t="str">
        <f>Homes[[#This Row],[bedrooms]] &amp; " bd | " &amp; TEXT(Homes[[#This Row],[bathrooms]],"0.##") &amp; " ba"</f>
        <v>3 bd | 1.75 ba</v>
      </c>
      <c r="I2433" s="4">
        <v>2930</v>
      </c>
      <c r="J2433" s="1">
        <f>IFERROR(Homes[[#This Row],[price]]/Homes[[#This Row],[sqft_living]]," ")</f>
        <v>139.55631399317406</v>
      </c>
      <c r="K2433" s="4">
        <f>IFERROR(Homes[[#This Row],[sqft_lot]]/43560," ")</f>
        <v>0.45629017447199266</v>
      </c>
      <c r="L2433" t="str">
        <f>IF(Homes[[#This Row],[waterfront]]=1, "Yes","No")</f>
        <v>No</v>
      </c>
      <c r="M2433" s="4" t="str">
        <f>IF(Homes[[#This Row],[sqft_basement]]&gt;0, "Yes","No")</f>
        <v>Yes</v>
      </c>
      <c r="N2433" t="str">
        <f>CHOOSE(Homes[[#This Row],[view]]+1, "None","Fair","Good","Great","Excellent")</f>
        <v>None</v>
      </c>
      <c r="O2433" t="str">
        <f>CHOOSE(Homes[[#This Row],[condition]], "Poor","Fair","Average","Good","Excellent")</f>
        <v>Average</v>
      </c>
      <c r="P2433">
        <f ca="1">YEAR(TODAY())-Homes[[#This Row],[yr_built]]</f>
        <v>32</v>
      </c>
      <c r="Q2433">
        <v>0</v>
      </c>
      <c r="R2433">
        <f ca="1">IF(Homes[[#This Row],[yr_renovated]]&gt;0, YEAR(TODAY())-Homes[[#This Row],[yr_renovated]], YEAR(TODAY())-Homes[[#This Row],[yr_built]])</f>
        <v>32</v>
      </c>
      <c r="S2433">
        <v>1</v>
      </c>
      <c r="T2433" s="2">
        <v>41788</v>
      </c>
      <c r="U2433" s="3">
        <v>1.75</v>
      </c>
      <c r="V2433" s="4">
        <f>IFERROR(Homes[[#This Row],[sqft_above]]+Homes[[#This Row],[sqft_basement]]," ")</f>
        <v>2930</v>
      </c>
      <c r="W2433" s="4">
        <v>19876</v>
      </c>
      <c r="X2433">
        <v>0</v>
      </c>
      <c r="Y2433">
        <v>0</v>
      </c>
      <c r="Z2433">
        <v>3</v>
      </c>
      <c r="AA2433" s="4">
        <v>2030</v>
      </c>
      <c r="AB2433" s="4">
        <v>900</v>
      </c>
      <c r="AC2433">
        <v>1993</v>
      </c>
      <c r="AD2433" t="s">
        <v>2558</v>
      </c>
      <c r="AE2433" t="s">
        <v>120</v>
      </c>
      <c r="AF2433" t="s">
        <v>275</v>
      </c>
    </row>
    <row r="2434" spans="1:32">
      <c r="A2434" t="str">
        <f>PROPER(TRIM(Homes[[#This Row],[street]]))</f>
        <v>8124 24Th Ave Sw</v>
      </c>
      <c r="B2434" t="str">
        <f>PROPER(TRIM(Homes[[#This Row],[city]]))</f>
        <v>Seattle</v>
      </c>
      <c r="C2434" t="str">
        <f>_xlfn.TEXTBEFORE(Homes[[#This Row],[statezip]]," ")</f>
        <v>WA</v>
      </c>
      <c r="D2434" s="6" t="str">
        <f>_xlfn.TEXTAFTER(Homes[[#This Row],[statezip]]," ")</f>
        <v>98106</v>
      </c>
      <c r="E2434" s="1">
        <v>408200</v>
      </c>
      <c r="F2434">
        <v>3</v>
      </c>
      <c r="G2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34" s="3" t="str">
        <f>Homes[[#This Row],[bedrooms]] &amp; " bd | " &amp; TEXT(Homes[[#This Row],[bathrooms]],"0.##") &amp; " ba"</f>
        <v>3 bd | 2.5 ba</v>
      </c>
      <c r="I2434" s="4">
        <v>1800</v>
      </c>
      <c r="J2434" s="1">
        <f>IFERROR(Homes[[#This Row],[price]]/Homes[[#This Row],[sqft_living]]," ")</f>
        <v>226.77777777777777</v>
      </c>
      <c r="K2434" s="4">
        <f>IFERROR(Homes[[#This Row],[sqft_lot]]/43560," ")</f>
        <v>0.13225436179981634</v>
      </c>
      <c r="L2434" t="str">
        <f>IF(Homes[[#This Row],[waterfront]]=1, "Yes","No")</f>
        <v>No</v>
      </c>
      <c r="M2434" s="4" t="str">
        <f>IF(Homes[[#This Row],[sqft_basement]]&gt;0, "Yes","No")</f>
        <v>No</v>
      </c>
      <c r="N2434" t="str">
        <f>CHOOSE(Homes[[#This Row],[view]]+1, "None","Fair","Good","Great","Excellent")</f>
        <v>None</v>
      </c>
      <c r="O2434" t="str">
        <f>CHOOSE(Homes[[#This Row],[condition]], "Poor","Fair","Average","Good","Excellent")</f>
        <v>Good</v>
      </c>
      <c r="P2434">
        <f ca="1">YEAR(TODAY())-Homes[[#This Row],[yr_built]]</f>
        <v>35</v>
      </c>
      <c r="Q2434">
        <v>0</v>
      </c>
      <c r="R2434">
        <f ca="1">IF(Homes[[#This Row],[yr_renovated]]&gt;0, YEAR(TODAY())-Homes[[#This Row],[yr_renovated]], YEAR(TODAY())-Homes[[#This Row],[yr_built]])</f>
        <v>35</v>
      </c>
      <c r="S2434">
        <v>2</v>
      </c>
      <c r="T2434" s="2">
        <v>41775</v>
      </c>
      <c r="U2434" s="3">
        <v>2.5</v>
      </c>
      <c r="V2434" s="4">
        <f>IFERROR(Homes[[#This Row],[sqft_above]]+Homes[[#This Row],[sqft_basement]]," ")</f>
        <v>1800</v>
      </c>
      <c r="W2434" s="4">
        <v>5761</v>
      </c>
      <c r="X2434">
        <v>0</v>
      </c>
      <c r="Y2434">
        <v>0</v>
      </c>
      <c r="Z2434">
        <v>4</v>
      </c>
      <c r="AA2434" s="4">
        <v>1800</v>
      </c>
      <c r="AB2434" s="4">
        <v>0</v>
      </c>
      <c r="AC2434">
        <v>1990</v>
      </c>
      <c r="AD2434" t="s">
        <v>2559</v>
      </c>
      <c r="AE2434" t="s">
        <v>49</v>
      </c>
      <c r="AF2434" t="s">
        <v>1278</v>
      </c>
    </row>
    <row r="2435" spans="1:32">
      <c r="A2435" t="str">
        <f>PROPER(TRIM(Homes[[#This Row],[street]]))</f>
        <v>3742 S 192Nd St</v>
      </c>
      <c r="B2435" t="str">
        <f>PROPER(TRIM(Homes[[#This Row],[city]]))</f>
        <v>Seatac</v>
      </c>
      <c r="C2435" t="str">
        <f>_xlfn.TEXTBEFORE(Homes[[#This Row],[statezip]]," ")</f>
        <v>WA</v>
      </c>
      <c r="D2435" s="6" t="str">
        <f>_xlfn.TEXTAFTER(Homes[[#This Row],[statezip]]," ")</f>
        <v>98188</v>
      </c>
      <c r="E2435" s="1">
        <v>408000</v>
      </c>
      <c r="F2435">
        <v>3</v>
      </c>
      <c r="G2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35" s="3" t="str">
        <f>Homes[[#This Row],[bedrooms]] &amp; " bd | " &amp; TEXT(Homes[[#This Row],[bathrooms]],"0.##") &amp; " ba"</f>
        <v>3 bd | 2.25 ba</v>
      </c>
      <c r="I2435" s="4">
        <v>1950</v>
      </c>
      <c r="J2435" s="1">
        <f>IFERROR(Homes[[#This Row],[price]]/Homes[[#This Row],[sqft_living]]," ")</f>
        <v>209.23076923076923</v>
      </c>
      <c r="K2435" s="4">
        <f>IFERROR(Homes[[#This Row],[sqft_lot]]/43560," ")</f>
        <v>0.16577134986225894</v>
      </c>
      <c r="L2435" t="str">
        <f>IF(Homes[[#This Row],[waterfront]]=1, "Yes","No")</f>
        <v>No</v>
      </c>
      <c r="M2435" s="4" t="str">
        <f>IF(Homes[[#This Row],[sqft_basement]]&gt;0, "Yes","No")</f>
        <v>No</v>
      </c>
      <c r="N2435" t="str">
        <f>CHOOSE(Homes[[#This Row],[view]]+1, "None","Fair","Good","Great","Excellent")</f>
        <v>None</v>
      </c>
      <c r="O2435" t="str">
        <f>CHOOSE(Homes[[#This Row],[condition]], "Poor","Fair","Average","Good","Excellent")</f>
        <v>Good</v>
      </c>
      <c r="P2435">
        <f ca="1">YEAR(TODAY())-Homes[[#This Row],[yr_built]]</f>
        <v>19</v>
      </c>
      <c r="Q2435">
        <v>0</v>
      </c>
      <c r="R2435">
        <f ca="1">IF(Homes[[#This Row],[yr_renovated]]&gt;0, YEAR(TODAY())-Homes[[#This Row],[yr_renovated]], YEAR(TODAY())-Homes[[#This Row],[yr_built]])</f>
        <v>19</v>
      </c>
      <c r="S2435">
        <v>1</v>
      </c>
      <c r="T2435" s="2">
        <v>41781</v>
      </c>
      <c r="U2435" s="3">
        <v>2.25</v>
      </c>
      <c r="V2435" s="4">
        <f>IFERROR(Homes[[#This Row],[sqft_above]]+Homes[[#This Row],[sqft_basement]]," ")</f>
        <v>1950</v>
      </c>
      <c r="W2435" s="4">
        <v>7221</v>
      </c>
      <c r="X2435">
        <v>0</v>
      </c>
      <c r="Y2435">
        <v>0</v>
      </c>
      <c r="Z2435">
        <v>4</v>
      </c>
      <c r="AA2435" s="4">
        <v>1950</v>
      </c>
      <c r="AB2435" s="4">
        <v>0</v>
      </c>
      <c r="AC2435">
        <v>2006</v>
      </c>
      <c r="AD2435" t="s">
        <v>2560</v>
      </c>
      <c r="AE2435" t="s">
        <v>2001</v>
      </c>
      <c r="AF2435" t="s">
        <v>2002</v>
      </c>
    </row>
    <row r="2436" spans="1:32">
      <c r="A2436" t="str">
        <f>PROPER(TRIM(Homes[[#This Row],[street]]))</f>
        <v>7403 48Th Ave S</v>
      </c>
      <c r="B2436" t="str">
        <f>PROPER(TRIM(Homes[[#This Row],[city]]))</f>
        <v>Seattle</v>
      </c>
      <c r="C2436" t="str">
        <f>_xlfn.TEXTBEFORE(Homes[[#This Row],[statezip]]," ")</f>
        <v>WA</v>
      </c>
      <c r="D2436" s="6" t="str">
        <f>_xlfn.TEXTAFTER(Homes[[#This Row],[statezip]]," ")</f>
        <v>98118</v>
      </c>
      <c r="E2436" s="1">
        <v>408000</v>
      </c>
      <c r="F2436">
        <v>5</v>
      </c>
      <c r="G2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36" s="3" t="str">
        <f>Homes[[#This Row],[bedrooms]] &amp; " bd | " &amp; TEXT(Homes[[#This Row],[bathrooms]],"0.##") &amp; " ba"</f>
        <v>5 bd | 3.25 ba</v>
      </c>
      <c r="I2436" s="4">
        <v>2820</v>
      </c>
      <c r="J2436" s="1">
        <f>IFERROR(Homes[[#This Row],[price]]/Homes[[#This Row],[sqft_living]]," ")</f>
        <v>144.68085106382978</v>
      </c>
      <c r="K2436" s="4">
        <f>IFERROR(Homes[[#This Row],[sqft_lot]]/43560," ")</f>
        <v>0.15126262626262627</v>
      </c>
      <c r="L2436" t="str">
        <f>IF(Homes[[#This Row],[waterfront]]=1, "Yes","No")</f>
        <v>No</v>
      </c>
      <c r="M2436" s="4" t="str">
        <f>IF(Homes[[#This Row],[sqft_basement]]&gt;0, "Yes","No")</f>
        <v>Yes</v>
      </c>
      <c r="N2436" t="str">
        <f>CHOOSE(Homes[[#This Row],[view]]+1, "None","Fair","Good","Great","Excellent")</f>
        <v>None</v>
      </c>
      <c r="O2436" t="str">
        <f>CHOOSE(Homes[[#This Row],[condition]], "Poor","Fair","Average","Good","Excellent")</f>
        <v>Average</v>
      </c>
      <c r="P2436">
        <f ca="1">YEAR(TODAY())-Homes[[#This Row],[yr_built]]</f>
        <v>119</v>
      </c>
      <c r="Q2436">
        <v>2014</v>
      </c>
      <c r="R2436">
        <f ca="1">IF(Homes[[#This Row],[yr_renovated]]&gt;0, YEAR(TODAY())-Homes[[#This Row],[yr_renovated]], YEAR(TODAY())-Homes[[#This Row],[yr_built]])</f>
        <v>11</v>
      </c>
      <c r="S2436">
        <v>1.5</v>
      </c>
      <c r="T2436" s="2">
        <v>41820</v>
      </c>
      <c r="U2436" s="3">
        <v>3.25</v>
      </c>
      <c r="V2436" s="4">
        <f>IFERROR(Homes[[#This Row],[sqft_above]]+Homes[[#This Row],[sqft_basement]]," ")</f>
        <v>2820</v>
      </c>
      <c r="W2436" s="4">
        <v>6589</v>
      </c>
      <c r="X2436">
        <v>0</v>
      </c>
      <c r="Y2436">
        <v>0</v>
      </c>
      <c r="Z2436">
        <v>3</v>
      </c>
      <c r="AA2436" s="4">
        <v>2320</v>
      </c>
      <c r="AB2436" s="4">
        <v>500</v>
      </c>
      <c r="AC2436">
        <v>1906</v>
      </c>
      <c r="AD2436" t="s">
        <v>2561</v>
      </c>
      <c r="AE2436" t="s">
        <v>49</v>
      </c>
      <c r="AF2436" t="s">
        <v>229</v>
      </c>
    </row>
    <row r="2437" spans="1:32">
      <c r="A2437" t="str">
        <f>PROPER(TRIM(Homes[[#This Row],[street]]))</f>
        <v>31229 Ne 111Th St</v>
      </c>
      <c r="B2437" t="str">
        <f>PROPER(TRIM(Homes[[#This Row],[city]]))</f>
        <v>Carnation</v>
      </c>
      <c r="C2437" t="str">
        <f>_xlfn.TEXTBEFORE(Homes[[#This Row],[statezip]]," ")</f>
        <v>WA</v>
      </c>
      <c r="D2437" s="6" t="str">
        <f>_xlfn.TEXTAFTER(Homes[[#This Row],[statezip]]," ")</f>
        <v>98014</v>
      </c>
      <c r="E2437" s="1">
        <v>407193</v>
      </c>
      <c r="F2437">
        <v>4</v>
      </c>
      <c r="G2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37" s="3" t="str">
        <f>Homes[[#This Row],[bedrooms]] &amp; " bd | " &amp; TEXT(Homes[[#This Row],[bathrooms]],"0.##") &amp; " ba"</f>
        <v>4 bd | 2. ba</v>
      </c>
      <c r="I2437" s="4">
        <v>1880</v>
      </c>
      <c r="J2437" s="1">
        <f>IFERROR(Homes[[#This Row],[price]]/Homes[[#This Row],[sqft_living]]," ")</f>
        <v>216.59202127659574</v>
      </c>
      <c r="K2437" s="4">
        <f>IFERROR(Homes[[#This Row],[sqft_lot]]/43560," ")</f>
        <v>0.33638659320477504</v>
      </c>
      <c r="L2437" t="str">
        <f>IF(Homes[[#This Row],[waterfront]]=1, "Yes","No")</f>
        <v>No</v>
      </c>
      <c r="M2437" s="4" t="str">
        <f>IF(Homes[[#This Row],[sqft_basement]]&gt;0, "Yes","No")</f>
        <v>No</v>
      </c>
      <c r="N2437" t="str">
        <f>CHOOSE(Homes[[#This Row],[view]]+1, "None","Fair","Good","Great","Excellent")</f>
        <v>None</v>
      </c>
      <c r="O2437" t="str">
        <f>CHOOSE(Homes[[#This Row],[condition]], "Poor","Fair","Average","Good","Excellent")</f>
        <v>Average</v>
      </c>
      <c r="P2437">
        <f ca="1">YEAR(TODAY())-Homes[[#This Row],[yr_built]]</f>
        <v>47</v>
      </c>
      <c r="Q2437">
        <v>0</v>
      </c>
      <c r="R2437">
        <f ca="1">IF(Homes[[#This Row],[yr_renovated]]&gt;0, YEAR(TODAY())-Homes[[#This Row],[yr_renovated]], YEAR(TODAY())-Homes[[#This Row],[yr_built]])</f>
        <v>47</v>
      </c>
      <c r="S2437">
        <v>2</v>
      </c>
      <c r="T2437" s="2">
        <v>41796</v>
      </c>
      <c r="U2437" s="3">
        <v>2</v>
      </c>
      <c r="V2437" s="4">
        <f>IFERROR(Homes[[#This Row],[sqft_above]]+Homes[[#This Row],[sqft_basement]]," ")</f>
        <v>1880</v>
      </c>
      <c r="W2437" s="4">
        <v>14653</v>
      </c>
      <c r="X2437">
        <v>0</v>
      </c>
      <c r="Y2437">
        <v>0</v>
      </c>
      <c r="Z2437">
        <v>3</v>
      </c>
      <c r="AA2437" s="4">
        <v>1880</v>
      </c>
      <c r="AB2437" s="4">
        <v>0</v>
      </c>
      <c r="AC2437">
        <v>1978</v>
      </c>
      <c r="AD2437" t="s">
        <v>2562</v>
      </c>
      <c r="AE2437" t="s">
        <v>147</v>
      </c>
      <c r="AF2437" t="s">
        <v>148</v>
      </c>
    </row>
    <row r="2438" spans="1:32">
      <c r="A2438" t="str">
        <f>PROPER(TRIM(Homes[[#This Row],[street]]))</f>
        <v>4437 49Th Ave Sw</v>
      </c>
      <c r="B2438" t="str">
        <f>PROPER(TRIM(Homes[[#This Row],[city]]))</f>
        <v>Seattle</v>
      </c>
      <c r="C2438" t="str">
        <f>_xlfn.TEXTBEFORE(Homes[[#This Row],[statezip]]," ")</f>
        <v>WA</v>
      </c>
      <c r="D2438" s="6" t="str">
        <f>_xlfn.TEXTAFTER(Homes[[#This Row],[statezip]]," ")</f>
        <v>98116</v>
      </c>
      <c r="E2438" s="1">
        <v>406500</v>
      </c>
      <c r="F2438">
        <v>2</v>
      </c>
      <c r="G2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38" s="3" t="str">
        <f>Homes[[#This Row],[bedrooms]] &amp; " bd | " &amp; TEXT(Homes[[#This Row],[bathrooms]],"0.##") &amp; " ba"</f>
        <v>2 bd | 1. ba</v>
      </c>
      <c r="I2438" s="4">
        <v>870</v>
      </c>
      <c r="J2438" s="1">
        <f>IFERROR(Homes[[#This Row],[price]]/Homes[[#This Row],[sqft_living]]," ")</f>
        <v>467.24137931034483</v>
      </c>
      <c r="K2438" s="4">
        <f>IFERROR(Homes[[#This Row],[sqft_lot]]/43560," ")</f>
        <v>0.13200183654729108</v>
      </c>
      <c r="L2438" t="str">
        <f>IF(Homes[[#This Row],[waterfront]]=1, "Yes","No")</f>
        <v>No</v>
      </c>
      <c r="M2438" s="4" t="str">
        <f>IF(Homes[[#This Row],[sqft_basement]]&gt;0, "Yes","No")</f>
        <v>No</v>
      </c>
      <c r="N2438" t="str">
        <f>CHOOSE(Homes[[#This Row],[view]]+1, "None","Fair","Good","Great","Excellent")</f>
        <v>None</v>
      </c>
      <c r="O2438" t="str">
        <f>CHOOSE(Homes[[#This Row],[condition]], "Poor","Fair","Average","Good","Excellent")</f>
        <v>Good</v>
      </c>
      <c r="P2438">
        <f ca="1">YEAR(TODAY())-Homes[[#This Row],[yr_built]]</f>
        <v>78</v>
      </c>
      <c r="Q2438">
        <v>1988</v>
      </c>
      <c r="R2438">
        <f ca="1">IF(Homes[[#This Row],[yr_renovated]]&gt;0, YEAR(TODAY())-Homes[[#This Row],[yr_renovated]], YEAR(TODAY())-Homes[[#This Row],[yr_built]])</f>
        <v>37</v>
      </c>
      <c r="S2438">
        <v>1</v>
      </c>
      <c r="T2438" s="2">
        <v>41820</v>
      </c>
      <c r="U2438" s="3">
        <v>1</v>
      </c>
      <c r="V2438" s="4">
        <f>IFERROR(Homes[[#This Row],[sqft_above]]+Homes[[#This Row],[sqft_basement]]," ")</f>
        <v>870</v>
      </c>
      <c r="W2438" s="4">
        <v>5750</v>
      </c>
      <c r="X2438">
        <v>0</v>
      </c>
      <c r="Y2438">
        <v>0</v>
      </c>
      <c r="Z2438">
        <v>4</v>
      </c>
      <c r="AA2438" s="4">
        <v>870</v>
      </c>
      <c r="AB2438" s="4">
        <v>0</v>
      </c>
      <c r="AC2438">
        <v>1947</v>
      </c>
      <c r="AD2438" t="s">
        <v>2563</v>
      </c>
      <c r="AE2438" t="s">
        <v>49</v>
      </c>
      <c r="AF2438" t="s">
        <v>192</v>
      </c>
    </row>
    <row r="2439" spans="1:32">
      <c r="A2439" t="str">
        <f>PROPER(TRIM(Homes[[#This Row],[street]]))</f>
        <v>312 Ne 81St St</v>
      </c>
      <c r="B2439" t="str">
        <f>PROPER(TRIM(Homes[[#This Row],[city]]))</f>
        <v>Seattle</v>
      </c>
      <c r="C2439" t="str">
        <f>_xlfn.TEXTBEFORE(Homes[[#This Row],[statezip]]," ")</f>
        <v>WA</v>
      </c>
      <c r="D2439" s="6" t="str">
        <f>_xlfn.TEXTAFTER(Homes[[#This Row],[statezip]]," ")</f>
        <v>98115</v>
      </c>
      <c r="E2439" s="1">
        <v>406062.5</v>
      </c>
      <c r="F2439">
        <v>2</v>
      </c>
      <c r="G2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39" s="3" t="str">
        <f>Homes[[#This Row],[bedrooms]] &amp; " bd | " &amp; TEXT(Homes[[#This Row],[bathrooms]],"0.##") &amp; " ba"</f>
        <v>2 bd | 1. ba</v>
      </c>
      <c r="I2439" s="4">
        <v>1290</v>
      </c>
      <c r="J2439" s="1">
        <f>IFERROR(Homes[[#This Row],[price]]/Homes[[#This Row],[sqft_living]]," ")</f>
        <v>314.77713178294573</v>
      </c>
      <c r="K2439" s="4">
        <f>IFERROR(Homes[[#This Row],[sqft_lot]]/43560," ")</f>
        <v>0.10674931129476584</v>
      </c>
      <c r="L2439" t="str">
        <f>IF(Homes[[#This Row],[waterfront]]=1, "Yes","No")</f>
        <v>No</v>
      </c>
      <c r="M2439" s="4" t="str">
        <f>IF(Homes[[#This Row],[sqft_basement]]&gt;0, "Yes","No")</f>
        <v>No</v>
      </c>
      <c r="N2439" t="str">
        <f>CHOOSE(Homes[[#This Row],[view]]+1, "None","Fair","Good","Great","Excellent")</f>
        <v>None</v>
      </c>
      <c r="O2439" t="str">
        <f>CHOOSE(Homes[[#This Row],[condition]], "Poor","Fair","Average","Good","Excellent")</f>
        <v>Good</v>
      </c>
      <c r="P2439">
        <f ca="1">YEAR(TODAY())-Homes[[#This Row],[yr_built]]</f>
        <v>119</v>
      </c>
      <c r="Q2439">
        <v>1990</v>
      </c>
      <c r="R2439">
        <f ca="1">IF(Homes[[#This Row],[yr_renovated]]&gt;0, YEAR(TODAY())-Homes[[#This Row],[yr_renovated]], YEAR(TODAY())-Homes[[#This Row],[yr_built]])</f>
        <v>35</v>
      </c>
      <c r="S2439">
        <v>1</v>
      </c>
      <c r="T2439" s="2">
        <v>41827</v>
      </c>
      <c r="U2439" s="3">
        <v>1</v>
      </c>
      <c r="V2439" s="4">
        <f>IFERROR(Homes[[#This Row],[sqft_above]]+Homes[[#This Row],[sqft_basement]]," ")</f>
        <v>1290</v>
      </c>
      <c r="W2439" s="4">
        <v>4650</v>
      </c>
      <c r="X2439">
        <v>0</v>
      </c>
      <c r="Y2439">
        <v>0</v>
      </c>
      <c r="Z2439">
        <v>4</v>
      </c>
      <c r="AA2439" s="4">
        <v>1290</v>
      </c>
      <c r="AB2439" s="4">
        <v>0</v>
      </c>
      <c r="AC2439">
        <v>1906</v>
      </c>
      <c r="AD2439" t="s">
        <v>2564</v>
      </c>
      <c r="AE2439" t="s">
        <v>49</v>
      </c>
      <c r="AF2439" t="s">
        <v>154</v>
      </c>
    </row>
    <row r="2440" spans="1:32">
      <c r="A2440" t="str">
        <f>PROPER(TRIM(Homes[[#This Row],[street]]))</f>
        <v>10041 64Th Ave S</v>
      </c>
      <c r="B2440" t="str">
        <f>PROPER(TRIM(Homes[[#This Row],[city]]))</f>
        <v>Seattle</v>
      </c>
      <c r="C2440" t="str">
        <f>_xlfn.TEXTBEFORE(Homes[[#This Row],[statezip]]," ")</f>
        <v>WA</v>
      </c>
      <c r="D2440" s="6" t="str">
        <f>_xlfn.TEXTAFTER(Homes[[#This Row],[statezip]]," ")</f>
        <v>98178</v>
      </c>
      <c r="E2440" s="1">
        <v>406000</v>
      </c>
      <c r="F2440">
        <v>4</v>
      </c>
      <c r="G2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40" s="3" t="str">
        <f>Homes[[#This Row],[bedrooms]] &amp; " bd | " &amp; TEXT(Homes[[#This Row],[bathrooms]],"0.##") &amp; " ba"</f>
        <v>4 bd | 1. ba</v>
      </c>
      <c r="I2440" s="4">
        <v>1580</v>
      </c>
      <c r="J2440" s="1">
        <f>IFERROR(Homes[[#This Row],[price]]/Homes[[#This Row],[sqft_living]]," ")</f>
        <v>256.96202531645571</v>
      </c>
      <c r="K2440" s="4">
        <f>IFERROR(Homes[[#This Row],[sqft_lot]]/43560," ")</f>
        <v>0.19455922865013775</v>
      </c>
      <c r="L2440" t="str">
        <f>IF(Homes[[#This Row],[waterfront]]=1, "Yes","No")</f>
        <v>No</v>
      </c>
      <c r="M2440" s="4" t="str">
        <f>IF(Homes[[#This Row],[sqft_basement]]&gt;0, "Yes","No")</f>
        <v>No</v>
      </c>
      <c r="N2440" t="str">
        <f>CHOOSE(Homes[[#This Row],[view]]+1, "None","Fair","Good","Great","Excellent")</f>
        <v>Good</v>
      </c>
      <c r="O2440" t="str">
        <f>CHOOSE(Homes[[#This Row],[condition]], "Poor","Fair","Average","Good","Excellent")</f>
        <v>Good</v>
      </c>
      <c r="P2440">
        <f ca="1">YEAR(TODAY())-Homes[[#This Row],[yr_built]]</f>
        <v>97</v>
      </c>
      <c r="Q2440">
        <v>0</v>
      </c>
      <c r="R2440">
        <f ca="1">IF(Homes[[#This Row],[yr_renovated]]&gt;0, YEAR(TODAY())-Homes[[#This Row],[yr_renovated]], YEAR(TODAY())-Homes[[#This Row],[yr_built]])</f>
        <v>97</v>
      </c>
      <c r="S2440">
        <v>1.5</v>
      </c>
      <c r="T2440" s="2">
        <v>41821</v>
      </c>
      <c r="U2440" s="3">
        <v>1</v>
      </c>
      <c r="V2440" s="4">
        <f>IFERROR(Homes[[#This Row],[sqft_above]]+Homes[[#This Row],[sqft_basement]]," ")</f>
        <v>1580</v>
      </c>
      <c r="W2440" s="4">
        <v>8475</v>
      </c>
      <c r="X2440">
        <v>0</v>
      </c>
      <c r="Y2440">
        <v>2</v>
      </c>
      <c r="Z2440">
        <v>4</v>
      </c>
      <c r="AA2440" s="4">
        <v>1580</v>
      </c>
      <c r="AB2440" s="4">
        <v>0</v>
      </c>
      <c r="AC2440">
        <v>1928</v>
      </c>
      <c r="AD2440" t="s">
        <v>2565</v>
      </c>
      <c r="AE2440" t="s">
        <v>49</v>
      </c>
      <c r="AF2440" t="s">
        <v>1123</v>
      </c>
    </row>
    <row r="2441" spans="1:32">
      <c r="A2441" t="str">
        <f>PROPER(TRIM(Homes[[#This Row],[street]]))</f>
        <v>9126 45Th Ave Sw</v>
      </c>
      <c r="B2441" t="str">
        <f>PROPER(TRIM(Homes[[#This Row],[city]]))</f>
        <v>Seattle</v>
      </c>
      <c r="C2441" t="str">
        <f>_xlfn.TEXTBEFORE(Homes[[#This Row],[statezip]]," ")</f>
        <v>WA</v>
      </c>
      <c r="D2441" s="6" t="str">
        <f>_xlfn.TEXTAFTER(Homes[[#This Row],[statezip]]," ")</f>
        <v>98136</v>
      </c>
      <c r="E2441" s="1">
        <v>405500</v>
      </c>
      <c r="F2441">
        <v>2</v>
      </c>
      <c r="G2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41" s="3" t="str">
        <f>Homes[[#This Row],[bedrooms]] &amp; " bd | " &amp; TEXT(Homes[[#This Row],[bathrooms]],"0.##") &amp; " ba"</f>
        <v>2 bd | 2.75 ba</v>
      </c>
      <c r="I2441" s="4">
        <v>1350</v>
      </c>
      <c r="J2441" s="1">
        <f>IFERROR(Homes[[#This Row],[price]]/Homes[[#This Row],[sqft_living]]," ")</f>
        <v>300.37037037037038</v>
      </c>
      <c r="K2441" s="4">
        <f>IFERROR(Homes[[#This Row],[sqft_lot]]/43560," ")</f>
        <v>2.874196510560147E-2</v>
      </c>
      <c r="L2441" t="str">
        <f>IF(Homes[[#This Row],[waterfront]]=1, "Yes","No")</f>
        <v>No</v>
      </c>
      <c r="M2441" s="4" t="str">
        <f>IF(Homes[[#This Row],[sqft_basement]]&gt;0, "Yes","No")</f>
        <v>Yes</v>
      </c>
      <c r="N2441" t="str">
        <f>CHOOSE(Homes[[#This Row],[view]]+1, "None","Fair","Good","Great","Excellent")</f>
        <v>None</v>
      </c>
      <c r="O2441" t="str">
        <f>CHOOSE(Homes[[#This Row],[condition]], "Poor","Fair","Average","Good","Excellent")</f>
        <v>Average</v>
      </c>
      <c r="P2441">
        <f ca="1">YEAR(TODAY())-Homes[[#This Row],[yr_built]]</f>
        <v>19</v>
      </c>
      <c r="Q2441">
        <v>0</v>
      </c>
      <c r="R2441">
        <f ca="1">IF(Homes[[#This Row],[yr_renovated]]&gt;0, YEAR(TODAY())-Homes[[#This Row],[yr_renovated]], YEAR(TODAY())-Homes[[#This Row],[yr_built]])</f>
        <v>19</v>
      </c>
      <c r="S2441">
        <v>2</v>
      </c>
      <c r="T2441" s="2">
        <v>41823</v>
      </c>
      <c r="U2441" s="3">
        <v>2.75</v>
      </c>
      <c r="V2441" s="4">
        <f>IFERROR(Homes[[#This Row],[sqft_above]]+Homes[[#This Row],[sqft_basement]]," ")</f>
        <v>1350</v>
      </c>
      <c r="W2441" s="4">
        <v>1252</v>
      </c>
      <c r="X2441">
        <v>0</v>
      </c>
      <c r="Y2441">
        <v>0</v>
      </c>
      <c r="Z2441">
        <v>3</v>
      </c>
      <c r="AA2441" s="4">
        <v>1120</v>
      </c>
      <c r="AB2441" s="4">
        <v>230</v>
      </c>
      <c r="AC2441">
        <v>2006</v>
      </c>
      <c r="AD2441" t="s">
        <v>2566</v>
      </c>
      <c r="AE2441" t="s">
        <v>49</v>
      </c>
      <c r="AF2441" t="s">
        <v>298</v>
      </c>
    </row>
    <row r="2442" spans="1:32">
      <c r="A2442" t="str">
        <f>PROPER(TRIM(Homes[[#This Row],[street]]))</f>
        <v>14323-14347 155Th Ave Ne</v>
      </c>
      <c r="B2442" t="str">
        <f>PROPER(TRIM(Homes[[#This Row],[city]]))</f>
        <v>Woodinville</v>
      </c>
      <c r="C2442" t="str">
        <f>_xlfn.TEXTBEFORE(Homes[[#This Row],[statezip]]," ")</f>
        <v>WA</v>
      </c>
      <c r="D2442" s="6" t="str">
        <f>_xlfn.TEXTAFTER(Homes[[#This Row],[statezip]]," ")</f>
        <v>98072</v>
      </c>
      <c r="E2442" s="1">
        <v>405125</v>
      </c>
      <c r="F2442">
        <v>4</v>
      </c>
      <c r="G2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42" s="3" t="str">
        <f>Homes[[#This Row],[bedrooms]] &amp; " bd | " &amp; TEXT(Homes[[#This Row],[bathrooms]],"0.##") &amp; " ba"</f>
        <v>4 bd | 2.75 ba</v>
      </c>
      <c r="I2442" s="4">
        <v>4230</v>
      </c>
      <c r="J2442" s="1">
        <f>IFERROR(Homes[[#This Row],[price]]/Homes[[#This Row],[sqft_living]]," ")</f>
        <v>95.774231678486998</v>
      </c>
      <c r="K2442" s="4">
        <f>IFERROR(Homes[[#This Row],[sqft_lot]]/43560," ")</f>
        <v>0.72881083562901749</v>
      </c>
      <c r="L2442" t="str">
        <f>IF(Homes[[#This Row],[waterfront]]=1, "Yes","No")</f>
        <v>No</v>
      </c>
      <c r="M2442" s="4" t="str">
        <f>IF(Homes[[#This Row],[sqft_basement]]&gt;0, "Yes","No")</f>
        <v>No</v>
      </c>
      <c r="N2442" t="str">
        <f>CHOOSE(Homes[[#This Row],[view]]+1, "None","Fair","Good","Great","Excellent")</f>
        <v>None</v>
      </c>
      <c r="O2442" t="str">
        <f>CHOOSE(Homes[[#This Row],[condition]], "Poor","Fair","Average","Good","Excellent")</f>
        <v>Good</v>
      </c>
      <c r="P2442">
        <f ca="1">YEAR(TODAY())-Homes[[#This Row],[yr_built]]</f>
        <v>40</v>
      </c>
      <c r="Q2442">
        <v>0</v>
      </c>
      <c r="R2442">
        <f ca="1">IF(Homes[[#This Row],[yr_renovated]]&gt;0, YEAR(TODAY())-Homes[[#This Row],[yr_renovated]], YEAR(TODAY())-Homes[[#This Row],[yr_built]])</f>
        <v>40</v>
      </c>
      <c r="S2442">
        <v>2</v>
      </c>
      <c r="T2442" s="2">
        <v>41816</v>
      </c>
      <c r="U2442" s="3">
        <v>2.75</v>
      </c>
      <c r="V2442" s="4">
        <f>IFERROR(Homes[[#This Row],[sqft_above]]+Homes[[#This Row],[sqft_basement]]," ")</f>
        <v>4230</v>
      </c>
      <c r="W2442" s="4">
        <v>31747</v>
      </c>
      <c r="X2442">
        <v>0</v>
      </c>
      <c r="Y2442">
        <v>0</v>
      </c>
      <c r="Z2442">
        <v>4</v>
      </c>
      <c r="AA2442" s="4">
        <v>4230</v>
      </c>
      <c r="AB2442" s="4">
        <v>0</v>
      </c>
      <c r="AC2442">
        <v>1985</v>
      </c>
      <c r="AD2442" t="s">
        <v>2567</v>
      </c>
      <c r="AE2442" t="s">
        <v>120</v>
      </c>
      <c r="AF2442" t="s">
        <v>275</v>
      </c>
    </row>
    <row r="2443" spans="1:32">
      <c r="A2443" t="str">
        <f>PROPER(TRIM(Homes[[#This Row],[street]]))</f>
        <v>2901 W Elmore St</v>
      </c>
      <c r="B2443" t="str">
        <f>PROPER(TRIM(Homes[[#This Row],[city]]))</f>
        <v>Seattle</v>
      </c>
      <c r="C2443" t="str">
        <f>_xlfn.TEXTBEFORE(Homes[[#This Row],[statezip]]," ")</f>
        <v>WA</v>
      </c>
      <c r="D2443" s="6" t="str">
        <f>_xlfn.TEXTAFTER(Homes[[#This Row],[statezip]]," ")</f>
        <v>98199</v>
      </c>
      <c r="E2443" s="1">
        <v>405100</v>
      </c>
      <c r="F2443">
        <v>2</v>
      </c>
      <c r="G2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43" s="3" t="str">
        <f>Homes[[#This Row],[bedrooms]] &amp; " bd | " &amp; TEXT(Homes[[#This Row],[bathrooms]],"0.##") &amp; " ba"</f>
        <v>2 bd | 1. ba</v>
      </c>
      <c r="I2443" s="4">
        <v>840</v>
      </c>
      <c r="J2443" s="1">
        <f>IFERROR(Homes[[#This Row],[price]]/Homes[[#This Row],[sqft_living]]," ")</f>
        <v>482.26190476190476</v>
      </c>
      <c r="K2443" s="4">
        <f>IFERROR(Homes[[#This Row],[sqft_lot]]/43560," ")</f>
        <v>8.0853994490358128E-2</v>
      </c>
      <c r="L2443" t="str">
        <f>IF(Homes[[#This Row],[waterfront]]=1, "Yes","No")</f>
        <v>No</v>
      </c>
      <c r="M2443" s="4" t="str">
        <f>IF(Homes[[#This Row],[sqft_basement]]&gt;0, "Yes","No")</f>
        <v>No</v>
      </c>
      <c r="N2443" t="str">
        <f>CHOOSE(Homes[[#This Row],[view]]+1, "None","Fair","Good","Great","Excellent")</f>
        <v>None</v>
      </c>
      <c r="O2443" t="str">
        <f>CHOOSE(Homes[[#This Row],[condition]], "Poor","Fair","Average","Good","Excellent")</f>
        <v>Average</v>
      </c>
      <c r="P2443">
        <f ca="1">YEAR(TODAY())-Homes[[#This Row],[yr_built]]</f>
        <v>78</v>
      </c>
      <c r="Q2443">
        <v>2012</v>
      </c>
      <c r="R2443">
        <f ca="1">IF(Homes[[#This Row],[yr_renovated]]&gt;0, YEAR(TODAY())-Homes[[#This Row],[yr_renovated]], YEAR(TODAY())-Homes[[#This Row],[yr_built]])</f>
        <v>13</v>
      </c>
      <c r="S2443">
        <v>1</v>
      </c>
      <c r="T2443" s="2">
        <v>41773</v>
      </c>
      <c r="U2443" s="3">
        <v>1</v>
      </c>
      <c r="V2443" s="4">
        <f>IFERROR(Homes[[#This Row],[sqft_above]]+Homes[[#This Row],[sqft_basement]]," ")</f>
        <v>840</v>
      </c>
      <c r="W2443" s="4">
        <v>3522</v>
      </c>
      <c r="X2443">
        <v>0</v>
      </c>
      <c r="Y2443">
        <v>0</v>
      </c>
      <c r="Z2443">
        <v>3</v>
      </c>
      <c r="AA2443" s="4">
        <v>840</v>
      </c>
      <c r="AB2443" s="4">
        <v>0</v>
      </c>
      <c r="AC2443">
        <v>1947</v>
      </c>
      <c r="AD2443" t="s">
        <v>2568</v>
      </c>
      <c r="AE2443" t="s">
        <v>49</v>
      </c>
      <c r="AF2443" t="s">
        <v>58</v>
      </c>
    </row>
    <row r="2444" spans="1:32">
      <c r="A2444" t="str">
        <f>PROPER(TRIM(Homes[[#This Row],[street]]))</f>
        <v>1018 S 226Th St</v>
      </c>
      <c r="B2444" t="str">
        <f>PROPER(TRIM(Homes[[#This Row],[city]]))</f>
        <v>Des Moines</v>
      </c>
      <c r="C2444" t="str">
        <f>_xlfn.TEXTBEFORE(Homes[[#This Row],[statezip]]," ")</f>
        <v>WA</v>
      </c>
      <c r="D2444" s="6" t="str">
        <f>_xlfn.TEXTAFTER(Homes[[#This Row],[statezip]]," ")</f>
        <v>98198</v>
      </c>
      <c r="E2444" s="1">
        <v>405000</v>
      </c>
      <c r="F2444">
        <v>3</v>
      </c>
      <c r="G2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44" s="3" t="str">
        <f>Homes[[#This Row],[bedrooms]] &amp; " bd | " &amp; TEXT(Homes[[#This Row],[bathrooms]],"0.##") &amp; " ba"</f>
        <v>3 bd | 1.75 ba</v>
      </c>
      <c r="I2444" s="4">
        <v>2470</v>
      </c>
      <c r="J2444" s="1">
        <f>IFERROR(Homes[[#This Row],[price]]/Homes[[#This Row],[sqft_living]]," ")</f>
        <v>163.96761133603238</v>
      </c>
      <c r="K2444" s="4">
        <f>IFERROR(Homes[[#This Row],[sqft_lot]]/43560," ")</f>
        <v>0.22084481175390266</v>
      </c>
      <c r="L2444" t="str">
        <f>IF(Homes[[#This Row],[waterfront]]=1, "Yes","No")</f>
        <v>No</v>
      </c>
      <c r="M2444" s="4" t="str">
        <f>IF(Homes[[#This Row],[sqft_basement]]&gt;0, "Yes","No")</f>
        <v>Yes</v>
      </c>
      <c r="N2444" t="str">
        <f>CHOOSE(Homes[[#This Row],[view]]+1, "None","Fair","Good","Great","Excellent")</f>
        <v>Fair</v>
      </c>
      <c r="O2444" t="str">
        <f>CHOOSE(Homes[[#This Row],[condition]], "Poor","Fair","Average","Good","Excellent")</f>
        <v>Good</v>
      </c>
      <c r="P2444">
        <f ca="1">YEAR(TODAY())-Homes[[#This Row],[yr_built]]</f>
        <v>63</v>
      </c>
      <c r="Q2444">
        <v>0</v>
      </c>
      <c r="R2444">
        <f ca="1">IF(Homes[[#This Row],[yr_renovated]]&gt;0, YEAR(TODAY())-Homes[[#This Row],[yr_renovated]], YEAR(TODAY())-Homes[[#This Row],[yr_built]])</f>
        <v>63</v>
      </c>
      <c r="S2444">
        <v>1</v>
      </c>
      <c r="T2444" s="2">
        <v>41780</v>
      </c>
      <c r="U2444" s="3">
        <v>1.75</v>
      </c>
      <c r="V2444" s="4">
        <f>IFERROR(Homes[[#This Row],[sqft_above]]+Homes[[#This Row],[sqft_basement]]," ")</f>
        <v>2470</v>
      </c>
      <c r="W2444" s="4">
        <v>9620</v>
      </c>
      <c r="X2444">
        <v>0</v>
      </c>
      <c r="Y2444">
        <v>1</v>
      </c>
      <c r="Z2444">
        <v>4</v>
      </c>
      <c r="AA2444" s="4">
        <v>1570</v>
      </c>
      <c r="AB2444" s="4">
        <v>900</v>
      </c>
      <c r="AC2444">
        <v>1962</v>
      </c>
      <c r="AD2444" t="s">
        <v>2569</v>
      </c>
      <c r="AE2444" t="s">
        <v>459</v>
      </c>
      <c r="AF2444" t="s">
        <v>460</v>
      </c>
    </row>
    <row r="2445" spans="1:32">
      <c r="A2445" t="str">
        <f>PROPER(TRIM(Homes[[#This Row],[street]]))</f>
        <v>29414 2Nd Ave Sw</v>
      </c>
      <c r="B2445" t="str">
        <f>PROPER(TRIM(Homes[[#This Row],[city]]))</f>
        <v>Federal Way</v>
      </c>
      <c r="C2445" t="str">
        <f>_xlfn.TEXTBEFORE(Homes[[#This Row],[statezip]]," ")</f>
        <v>WA</v>
      </c>
      <c r="D2445" s="6" t="str">
        <f>_xlfn.TEXTAFTER(Homes[[#This Row],[statezip]]," ")</f>
        <v>98023</v>
      </c>
      <c r="E2445" s="1">
        <v>405000</v>
      </c>
      <c r="F2445">
        <v>3</v>
      </c>
      <c r="G2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45" s="3" t="str">
        <f>Homes[[#This Row],[bedrooms]] &amp; " bd | " &amp; TEXT(Homes[[#This Row],[bathrooms]],"0.##") &amp; " ba"</f>
        <v>3 bd | 2.5 ba</v>
      </c>
      <c r="I2445" s="4">
        <v>3170</v>
      </c>
      <c r="J2445" s="1">
        <f>IFERROR(Homes[[#This Row],[price]]/Homes[[#This Row],[sqft_living]]," ")</f>
        <v>127.7602523659306</v>
      </c>
      <c r="K2445" s="4">
        <f>IFERROR(Homes[[#This Row],[sqft_lot]]/43560," ")</f>
        <v>0.29269972451790632</v>
      </c>
      <c r="L2445" t="str">
        <f>IF(Homes[[#This Row],[waterfront]]=1, "Yes","No")</f>
        <v>No</v>
      </c>
      <c r="M2445" s="4" t="str">
        <f>IF(Homes[[#This Row],[sqft_basement]]&gt;0, "Yes","No")</f>
        <v>Yes</v>
      </c>
      <c r="N2445" t="str">
        <f>CHOOSE(Homes[[#This Row],[view]]+1, "None","Fair","Good","Great","Excellent")</f>
        <v>None</v>
      </c>
      <c r="O2445" t="str">
        <f>CHOOSE(Homes[[#This Row],[condition]], "Poor","Fair","Average","Good","Excellent")</f>
        <v>Average</v>
      </c>
      <c r="P2445">
        <f ca="1">YEAR(TODAY())-Homes[[#This Row],[yr_built]]</f>
        <v>30</v>
      </c>
      <c r="Q2445">
        <v>0</v>
      </c>
      <c r="R2445">
        <f ca="1">IF(Homes[[#This Row],[yr_renovated]]&gt;0, YEAR(TODAY())-Homes[[#This Row],[yr_renovated]], YEAR(TODAY())-Homes[[#This Row],[yr_built]])</f>
        <v>30</v>
      </c>
      <c r="S2445">
        <v>2</v>
      </c>
      <c r="T2445" s="2">
        <v>41814</v>
      </c>
      <c r="U2445" s="3">
        <v>2.5</v>
      </c>
      <c r="V2445" s="4">
        <f>IFERROR(Homes[[#This Row],[sqft_above]]+Homes[[#This Row],[sqft_basement]]," ")</f>
        <v>3170</v>
      </c>
      <c r="W2445" s="4">
        <v>12750</v>
      </c>
      <c r="X2445">
        <v>0</v>
      </c>
      <c r="Y2445">
        <v>0</v>
      </c>
      <c r="Z2445">
        <v>3</v>
      </c>
      <c r="AA2445" s="4">
        <v>2360</v>
      </c>
      <c r="AB2445" s="4">
        <v>810</v>
      </c>
      <c r="AC2445">
        <v>1995</v>
      </c>
      <c r="AD2445" t="s">
        <v>2570</v>
      </c>
      <c r="AE2445" t="s">
        <v>675</v>
      </c>
      <c r="AF2445" t="s">
        <v>1267</v>
      </c>
    </row>
    <row r="2446" spans="1:32">
      <c r="A2446" t="str">
        <f>PROPER(TRIM(Homes[[#This Row],[street]]))</f>
        <v>10414 Ne 131St St</v>
      </c>
      <c r="B2446" t="str">
        <f>PROPER(TRIM(Homes[[#This Row],[city]]))</f>
        <v>Kirkland</v>
      </c>
      <c r="C2446" t="str">
        <f>_xlfn.TEXTBEFORE(Homes[[#This Row],[statezip]]," ")</f>
        <v>WA</v>
      </c>
      <c r="D2446" s="6" t="str">
        <f>_xlfn.TEXTAFTER(Homes[[#This Row],[statezip]]," ")</f>
        <v>98034</v>
      </c>
      <c r="E2446" s="1">
        <v>405000</v>
      </c>
      <c r="F2446">
        <v>5</v>
      </c>
      <c r="G2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46" s="3" t="str">
        <f>Homes[[#This Row],[bedrooms]] &amp; " bd | " &amp; TEXT(Homes[[#This Row],[bathrooms]],"0.##") &amp; " ba"</f>
        <v>5 bd | 1.75 ba</v>
      </c>
      <c r="I2446" s="4">
        <v>1880</v>
      </c>
      <c r="J2446" s="1">
        <f>IFERROR(Homes[[#This Row],[price]]/Homes[[#This Row],[sqft_living]]," ")</f>
        <v>215.42553191489361</v>
      </c>
      <c r="K2446" s="4">
        <f>IFERROR(Homes[[#This Row],[sqft_lot]]/43560," ")</f>
        <v>0.2295684113865932</v>
      </c>
      <c r="L2446" t="str">
        <f>IF(Homes[[#This Row],[waterfront]]=1, "Yes","No")</f>
        <v>No</v>
      </c>
      <c r="M2446" s="4" t="str">
        <f>IF(Homes[[#This Row],[sqft_basement]]&gt;0, "Yes","No")</f>
        <v>Yes</v>
      </c>
      <c r="N2446" t="str">
        <f>CHOOSE(Homes[[#This Row],[view]]+1, "None","Fair","Good","Great","Excellent")</f>
        <v>None</v>
      </c>
      <c r="O2446" t="str">
        <f>CHOOSE(Homes[[#This Row],[condition]], "Poor","Fair","Average","Good","Excellent")</f>
        <v>Average</v>
      </c>
      <c r="P2446">
        <f ca="1">YEAR(TODAY())-Homes[[#This Row],[yr_built]]</f>
        <v>62</v>
      </c>
      <c r="Q2446">
        <v>2008</v>
      </c>
      <c r="R2446">
        <f ca="1">IF(Homes[[#This Row],[yr_renovated]]&gt;0, YEAR(TODAY())-Homes[[#This Row],[yr_renovated]], YEAR(TODAY())-Homes[[#This Row],[yr_built]])</f>
        <v>17</v>
      </c>
      <c r="S2446">
        <v>1</v>
      </c>
      <c r="T2446" s="2">
        <v>41788</v>
      </c>
      <c r="U2446" s="3">
        <v>1.75</v>
      </c>
      <c r="V2446" s="4">
        <f>IFERROR(Homes[[#This Row],[sqft_above]]+Homes[[#This Row],[sqft_basement]]," ")</f>
        <v>1880</v>
      </c>
      <c r="W2446" s="4">
        <v>10000</v>
      </c>
      <c r="X2446">
        <v>0</v>
      </c>
      <c r="Y2446">
        <v>0</v>
      </c>
      <c r="Z2446">
        <v>3</v>
      </c>
      <c r="AA2446" s="4">
        <v>960</v>
      </c>
      <c r="AB2446" s="4">
        <v>920</v>
      </c>
      <c r="AC2446">
        <v>1963</v>
      </c>
      <c r="AD2446" t="s">
        <v>2571</v>
      </c>
      <c r="AE2446" t="s">
        <v>46</v>
      </c>
      <c r="AF2446" t="s">
        <v>47</v>
      </c>
    </row>
    <row r="2447" spans="1:32">
      <c r="A2447" t="str">
        <f>PROPER(TRIM(Homes[[#This Row],[street]]))</f>
        <v>5471 Ne 200Th Pl</v>
      </c>
      <c r="B2447" t="str">
        <f>PROPER(TRIM(Homes[[#This Row],[city]]))</f>
        <v>Lake Forest Park</v>
      </c>
      <c r="C2447" t="str">
        <f>_xlfn.TEXTBEFORE(Homes[[#This Row],[statezip]]," ")</f>
        <v>WA</v>
      </c>
      <c r="D2447" s="6" t="str">
        <f>_xlfn.TEXTAFTER(Homes[[#This Row],[statezip]]," ")</f>
        <v>98155</v>
      </c>
      <c r="E2447" s="1">
        <v>405000</v>
      </c>
      <c r="F2447">
        <v>3</v>
      </c>
      <c r="G2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47" s="3" t="str">
        <f>Homes[[#This Row],[bedrooms]] &amp; " bd | " &amp; TEXT(Homes[[#This Row],[bathrooms]],"0.##") &amp; " ba"</f>
        <v>3 bd | 1.5 ba</v>
      </c>
      <c r="I2447" s="4">
        <v>1880</v>
      </c>
      <c r="J2447" s="1">
        <f>IFERROR(Homes[[#This Row],[price]]/Homes[[#This Row],[sqft_living]]," ")</f>
        <v>215.42553191489361</v>
      </c>
      <c r="K2447" s="4">
        <f>IFERROR(Homes[[#This Row],[sqft_lot]]/43560," ")</f>
        <v>0.16988062442607896</v>
      </c>
      <c r="L2447" t="str">
        <f>IF(Homes[[#This Row],[waterfront]]=1, "Yes","No")</f>
        <v>No</v>
      </c>
      <c r="M2447" s="4" t="str">
        <f>IF(Homes[[#This Row],[sqft_basement]]&gt;0, "Yes","No")</f>
        <v>Yes</v>
      </c>
      <c r="N2447" t="str">
        <f>CHOOSE(Homes[[#This Row],[view]]+1, "None","Fair","Good","Great","Excellent")</f>
        <v>None</v>
      </c>
      <c r="O2447" t="str">
        <f>CHOOSE(Homes[[#This Row],[condition]], "Poor","Fair","Average","Good","Excellent")</f>
        <v>Average</v>
      </c>
      <c r="P2447">
        <f ca="1">YEAR(TODAY())-Homes[[#This Row],[yr_built]]</f>
        <v>57</v>
      </c>
      <c r="Q2447">
        <v>1997</v>
      </c>
      <c r="R2447">
        <f ca="1">IF(Homes[[#This Row],[yr_renovated]]&gt;0, YEAR(TODAY())-Homes[[#This Row],[yr_renovated]], YEAR(TODAY())-Homes[[#This Row],[yr_built]])</f>
        <v>28</v>
      </c>
      <c r="S2447">
        <v>1</v>
      </c>
      <c r="T2447" s="2">
        <v>41807</v>
      </c>
      <c r="U2447" s="3">
        <v>1.5</v>
      </c>
      <c r="V2447" s="4">
        <f>IFERROR(Homes[[#This Row],[sqft_above]]+Homes[[#This Row],[sqft_basement]]," ")</f>
        <v>1880</v>
      </c>
      <c r="W2447" s="4">
        <v>7400</v>
      </c>
      <c r="X2447">
        <v>0</v>
      </c>
      <c r="Y2447">
        <v>0</v>
      </c>
      <c r="Z2447">
        <v>3</v>
      </c>
      <c r="AA2447" s="4">
        <v>1480</v>
      </c>
      <c r="AB2447" s="4">
        <v>400</v>
      </c>
      <c r="AC2447">
        <v>1968</v>
      </c>
      <c r="AD2447" t="s">
        <v>2572</v>
      </c>
      <c r="AE2447" t="s">
        <v>743</v>
      </c>
      <c r="AF2447" t="s">
        <v>744</v>
      </c>
    </row>
    <row r="2448" spans="1:32">
      <c r="A2448" t="str">
        <f>PROPER(TRIM(Homes[[#This Row],[street]]))</f>
        <v>16722 32Nd Pl Ne</v>
      </c>
      <c r="B2448" t="str">
        <f>PROPER(TRIM(Homes[[#This Row],[city]]))</f>
        <v>Lake Forest Park</v>
      </c>
      <c r="C2448" t="str">
        <f>_xlfn.TEXTBEFORE(Homes[[#This Row],[statezip]]," ")</f>
        <v>WA</v>
      </c>
      <c r="D2448" s="6" t="str">
        <f>_xlfn.TEXTAFTER(Homes[[#This Row],[statezip]]," ")</f>
        <v>98155</v>
      </c>
      <c r="E2448" s="1">
        <v>405000</v>
      </c>
      <c r="F2448">
        <v>4</v>
      </c>
      <c r="G2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48" s="3" t="str">
        <f>Homes[[#This Row],[bedrooms]] &amp; " bd | " &amp; TEXT(Homes[[#This Row],[bathrooms]],"0.##") &amp; " ba"</f>
        <v>4 bd | 1.75 ba</v>
      </c>
      <c r="I2448" s="4">
        <v>2180</v>
      </c>
      <c r="J2448" s="1">
        <f>IFERROR(Homes[[#This Row],[price]]/Homes[[#This Row],[sqft_living]]," ")</f>
        <v>185.77981651376146</v>
      </c>
      <c r="K2448" s="4">
        <f>IFERROR(Homes[[#This Row],[sqft_lot]]/43560," ")</f>
        <v>0.31058310376492193</v>
      </c>
      <c r="L2448" t="str">
        <f>IF(Homes[[#This Row],[waterfront]]=1, "Yes","No")</f>
        <v>No</v>
      </c>
      <c r="M2448" s="4" t="str">
        <f>IF(Homes[[#This Row],[sqft_basement]]&gt;0, "Yes","No")</f>
        <v>Yes</v>
      </c>
      <c r="N2448" t="str">
        <f>CHOOSE(Homes[[#This Row],[view]]+1, "None","Fair","Good","Great","Excellent")</f>
        <v>None</v>
      </c>
      <c r="O2448" t="str">
        <f>CHOOSE(Homes[[#This Row],[condition]], "Poor","Fair","Average","Good","Excellent")</f>
        <v>Average</v>
      </c>
      <c r="P2448">
        <f ca="1">YEAR(TODAY())-Homes[[#This Row],[yr_built]]</f>
        <v>69</v>
      </c>
      <c r="Q2448">
        <v>2001</v>
      </c>
      <c r="R2448">
        <f ca="1">IF(Homes[[#This Row],[yr_renovated]]&gt;0, YEAR(TODAY())-Homes[[#This Row],[yr_renovated]], YEAR(TODAY())-Homes[[#This Row],[yr_built]])</f>
        <v>24</v>
      </c>
      <c r="S2448">
        <v>1</v>
      </c>
      <c r="T2448" s="2">
        <v>41772</v>
      </c>
      <c r="U2448" s="3">
        <v>1.75</v>
      </c>
      <c r="V2448" s="4">
        <f>IFERROR(Homes[[#This Row],[sqft_above]]+Homes[[#This Row],[sqft_basement]]," ")</f>
        <v>2180</v>
      </c>
      <c r="W2448" s="4">
        <v>13529</v>
      </c>
      <c r="X2448">
        <v>0</v>
      </c>
      <c r="Y2448">
        <v>0</v>
      </c>
      <c r="Z2448">
        <v>3</v>
      </c>
      <c r="AA2448" s="4">
        <v>1090</v>
      </c>
      <c r="AB2448" s="4">
        <v>1090</v>
      </c>
      <c r="AC2448">
        <v>1956</v>
      </c>
      <c r="AD2448" t="s">
        <v>2573</v>
      </c>
      <c r="AE2448" t="s">
        <v>743</v>
      </c>
      <c r="AF2448" t="s">
        <v>744</v>
      </c>
    </row>
    <row r="2449" spans="1:32">
      <c r="A2449" t="str">
        <f>PROPER(TRIM(Homes[[#This Row],[street]]))</f>
        <v>6019 210Th Ave Ne</v>
      </c>
      <c r="B2449" t="str">
        <f>PROPER(TRIM(Homes[[#This Row],[city]]))</f>
        <v>Redmond</v>
      </c>
      <c r="C2449" t="str">
        <f>_xlfn.TEXTBEFORE(Homes[[#This Row],[statezip]]," ")</f>
        <v>WA</v>
      </c>
      <c r="D2449" s="6" t="str">
        <f>_xlfn.TEXTAFTER(Homes[[#This Row],[statezip]]," ")</f>
        <v>98053</v>
      </c>
      <c r="E2449" s="1">
        <v>405000</v>
      </c>
      <c r="F2449">
        <v>3</v>
      </c>
      <c r="G2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49" s="3" t="str">
        <f>Homes[[#This Row],[bedrooms]] &amp; " bd | " &amp; TEXT(Homes[[#This Row],[bathrooms]],"0.##") &amp; " ba"</f>
        <v>3 bd | 2. ba</v>
      </c>
      <c r="I2449" s="4">
        <v>1240</v>
      </c>
      <c r="J2449" s="1">
        <f>IFERROR(Homes[[#This Row],[price]]/Homes[[#This Row],[sqft_living]]," ")</f>
        <v>326.61290322580646</v>
      </c>
      <c r="K2449" s="4">
        <f>IFERROR(Homes[[#This Row],[sqft_lot]]/43560," ")</f>
        <v>0.33067033976124888</v>
      </c>
      <c r="L2449" t="str">
        <f>IF(Homes[[#This Row],[waterfront]]=1, "Yes","No")</f>
        <v>No</v>
      </c>
      <c r="M2449" s="4" t="str">
        <f>IF(Homes[[#This Row],[sqft_basement]]&gt;0, "Yes","No")</f>
        <v>No</v>
      </c>
      <c r="N2449" t="str">
        <f>CHOOSE(Homes[[#This Row],[view]]+1, "None","Fair","Good","Great","Excellent")</f>
        <v>None</v>
      </c>
      <c r="O2449" t="str">
        <f>CHOOSE(Homes[[#This Row],[condition]], "Poor","Fair","Average","Good","Excellent")</f>
        <v>Average</v>
      </c>
      <c r="P2449">
        <f ca="1">YEAR(TODAY())-Homes[[#This Row],[yr_built]]</f>
        <v>37</v>
      </c>
      <c r="Q2449">
        <v>2000</v>
      </c>
      <c r="R2449">
        <f ca="1">IF(Homes[[#This Row],[yr_renovated]]&gt;0, YEAR(TODAY())-Homes[[#This Row],[yr_renovated]], YEAR(TODAY())-Homes[[#This Row],[yr_built]])</f>
        <v>25</v>
      </c>
      <c r="S2449">
        <v>1</v>
      </c>
      <c r="T2449" s="2">
        <v>41788</v>
      </c>
      <c r="U2449" s="3">
        <v>2</v>
      </c>
      <c r="V2449" s="4">
        <f>IFERROR(Homes[[#This Row],[sqft_above]]+Homes[[#This Row],[sqft_basement]]," ")</f>
        <v>1240</v>
      </c>
      <c r="W2449" s="4">
        <v>14404</v>
      </c>
      <c r="X2449">
        <v>0</v>
      </c>
      <c r="Y2449">
        <v>0</v>
      </c>
      <c r="Z2449">
        <v>3</v>
      </c>
      <c r="AA2449" s="4">
        <v>1240</v>
      </c>
      <c r="AB2449" s="4">
        <v>0</v>
      </c>
      <c r="AC2449">
        <v>1988</v>
      </c>
      <c r="AD2449" t="s">
        <v>2574</v>
      </c>
      <c r="AE2449" t="s">
        <v>137</v>
      </c>
      <c r="AF2449" t="s">
        <v>208</v>
      </c>
    </row>
    <row r="2450" spans="1:32">
      <c r="A2450" t="str">
        <f>PROPER(TRIM(Homes[[#This Row],[street]]))</f>
        <v>4839 Ne 5Th St</v>
      </c>
      <c r="B2450" t="str">
        <f>PROPER(TRIM(Homes[[#This Row],[city]]))</f>
        <v>Renton</v>
      </c>
      <c r="C2450" t="str">
        <f>_xlfn.TEXTBEFORE(Homes[[#This Row],[statezip]]," ")</f>
        <v>WA</v>
      </c>
      <c r="D2450" s="6" t="str">
        <f>_xlfn.TEXTAFTER(Homes[[#This Row],[statezip]]," ")</f>
        <v>98059</v>
      </c>
      <c r="E2450" s="1">
        <v>405000</v>
      </c>
      <c r="F2450">
        <v>4</v>
      </c>
      <c r="G2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50" s="3" t="str">
        <f>Homes[[#This Row],[bedrooms]] &amp; " bd | " &amp; TEXT(Homes[[#This Row],[bathrooms]],"0.##") &amp; " ba"</f>
        <v>4 bd | 2.5 ba</v>
      </c>
      <c r="I2450" s="4">
        <v>2220</v>
      </c>
      <c r="J2450" s="1">
        <f>IFERROR(Homes[[#This Row],[price]]/Homes[[#This Row],[sqft_living]]," ")</f>
        <v>182.43243243243242</v>
      </c>
      <c r="K2450" s="4">
        <f>IFERROR(Homes[[#This Row],[sqft_lot]]/43560," ")</f>
        <v>0.10679522497704316</v>
      </c>
      <c r="L2450" t="str">
        <f>IF(Homes[[#This Row],[waterfront]]=1, "Yes","No")</f>
        <v>No</v>
      </c>
      <c r="M2450" s="4" t="str">
        <f>IF(Homes[[#This Row],[sqft_basement]]&gt;0, "Yes","No")</f>
        <v>No</v>
      </c>
      <c r="N2450" t="str">
        <f>CHOOSE(Homes[[#This Row],[view]]+1, "None","Fair","Good","Great","Excellent")</f>
        <v>None</v>
      </c>
      <c r="O2450" t="str">
        <f>CHOOSE(Homes[[#This Row],[condition]], "Poor","Fair","Average","Good","Excellent")</f>
        <v>Average</v>
      </c>
      <c r="P2450">
        <f ca="1">YEAR(TODAY())-Homes[[#This Row],[yr_built]]</f>
        <v>24</v>
      </c>
      <c r="Q2450">
        <v>0</v>
      </c>
      <c r="R2450">
        <f ca="1">IF(Homes[[#This Row],[yr_renovated]]&gt;0, YEAR(TODAY())-Homes[[#This Row],[yr_renovated]], YEAR(TODAY())-Homes[[#This Row],[yr_built]])</f>
        <v>24</v>
      </c>
      <c r="S2450">
        <v>2</v>
      </c>
      <c r="T2450" s="2">
        <v>41816</v>
      </c>
      <c r="U2450" s="3">
        <v>2.5</v>
      </c>
      <c r="V2450" s="4">
        <f>IFERROR(Homes[[#This Row],[sqft_above]]+Homes[[#This Row],[sqft_basement]]," ")</f>
        <v>2220</v>
      </c>
      <c r="W2450" s="4">
        <v>4652</v>
      </c>
      <c r="X2450">
        <v>0</v>
      </c>
      <c r="Y2450">
        <v>0</v>
      </c>
      <c r="Z2450">
        <v>3</v>
      </c>
      <c r="AA2450" s="4">
        <v>2220</v>
      </c>
      <c r="AB2450" s="4">
        <v>0</v>
      </c>
      <c r="AC2450">
        <v>2001</v>
      </c>
      <c r="AD2450" t="s">
        <v>2575</v>
      </c>
      <c r="AE2450" t="s">
        <v>319</v>
      </c>
      <c r="AF2450" t="s">
        <v>282</v>
      </c>
    </row>
    <row r="2451" spans="1:32">
      <c r="A2451" t="str">
        <f>PROPER(TRIM(Homes[[#This Row],[street]]))</f>
        <v>16819 Se 171St Pl</v>
      </c>
      <c r="B2451" t="str">
        <f>PROPER(TRIM(Homes[[#This Row],[city]]))</f>
        <v>Renton</v>
      </c>
      <c r="C2451" t="str">
        <f>_xlfn.TEXTBEFORE(Homes[[#This Row],[statezip]]," ")</f>
        <v>WA</v>
      </c>
      <c r="D2451" s="6" t="str">
        <f>_xlfn.TEXTAFTER(Homes[[#This Row],[statezip]]," ")</f>
        <v>98058</v>
      </c>
      <c r="E2451" s="1">
        <v>405000</v>
      </c>
      <c r="F2451">
        <v>5</v>
      </c>
      <c r="G2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51" s="3" t="str">
        <f>Homes[[#This Row],[bedrooms]] &amp; " bd | " &amp; TEXT(Homes[[#This Row],[bathrooms]],"0.##") &amp; " ba"</f>
        <v>5 bd | 2.5 ba</v>
      </c>
      <c r="I2451" s="4">
        <v>2430</v>
      </c>
      <c r="J2451" s="1">
        <f>IFERROR(Homes[[#This Row],[price]]/Homes[[#This Row],[sqft_living]]," ")</f>
        <v>166.66666666666666</v>
      </c>
      <c r="K2451" s="4">
        <f>IFERROR(Homes[[#This Row],[sqft_lot]]/43560," ")</f>
        <v>0.10975665748393021</v>
      </c>
      <c r="L2451" t="str">
        <f>IF(Homes[[#This Row],[waterfront]]=1, "Yes","No")</f>
        <v>No</v>
      </c>
      <c r="M2451" s="4" t="str">
        <f>IF(Homes[[#This Row],[sqft_basement]]&gt;0, "Yes","No")</f>
        <v>No</v>
      </c>
      <c r="N2451" t="str">
        <f>CHOOSE(Homes[[#This Row],[view]]+1, "None","Fair","Good","Great","Excellent")</f>
        <v>None</v>
      </c>
      <c r="O2451" t="str">
        <f>CHOOSE(Homes[[#This Row],[condition]], "Poor","Fair","Average","Good","Excellent")</f>
        <v>Average</v>
      </c>
      <c r="P2451">
        <f ca="1">YEAR(TODAY())-Homes[[#This Row],[yr_built]]</f>
        <v>24</v>
      </c>
      <c r="Q2451">
        <v>0</v>
      </c>
      <c r="R2451">
        <f ca="1">IF(Homes[[#This Row],[yr_renovated]]&gt;0, YEAR(TODAY())-Homes[[#This Row],[yr_renovated]], YEAR(TODAY())-Homes[[#This Row],[yr_built]])</f>
        <v>24</v>
      </c>
      <c r="S2451">
        <v>2</v>
      </c>
      <c r="T2451" s="2">
        <v>41779</v>
      </c>
      <c r="U2451" s="3">
        <v>2.5</v>
      </c>
      <c r="V2451" s="4">
        <f>IFERROR(Homes[[#This Row],[sqft_above]]+Homes[[#This Row],[sqft_basement]]," ")</f>
        <v>2430</v>
      </c>
      <c r="W2451" s="4">
        <v>4781</v>
      </c>
      <c r="X2451">
        <v>0</v>
      </c>
      <c r="Y2451">
        <v>0</v>
      </c>
      <c r="Z2451">
        <v>3</v>
      </c>
      <c r="AA2451" s="4">
        <v>2430</v>
      </c>
      <c r="AB2451" s="4">
        <v>0</v>
      </c>
      <c r="AC2451">
        <v>2001</v>
      </c>
      <c r="AD2451" t="s">
        <v>2576</v>
      </c>
      <c r="AE2451" t="s">
        <v>319</v>
      </c>
      <c r="AF2451" t="s">
        <v>320</v>
      </c>
    </row>
    <row r="2452" spans="1:32">
      <c r="A2452" t="str">
        <f>PROPER(TRIM(Homes[[#This Row],[street]]))</f>
        <v>3009 229Th Pl Ne</v>
      </c>
      <c r="B2452" t="str">
        <f>PROPER(TRIM(Homes[[#This Row],[city]]))</f>
        <v>Sammamish</v>
      </c>
      <c r="C2452" t="str">
        <f>_xlfn.TEXTBEFORE(Homes[[#This Row],[statezip]]," ")</f>
        <v>WA</v>
      </c>
      <c r="D2452" s="6" t="str">
        <f>_xlfn.TEXTAFTER(Homes[[#This Row],[statezip]]," ")</f>
        <v>98074</v>
      </c>
      <c r="E2452" s="1">
        <v>405000</v>
      </c>
      <c r="F2452">
        <v>3</v>
      </c>
      <c r="G2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2" s="3" t="str">
        <f>Homes[[#This Row],[bedrooms]] &amp; " bd | " &amp; TEXT(Homes[[#This Row],[bathrooms]],"0.##") &amp; " ba"</f>
        <v>3 bd | 1. ba</v>
      </c>
      <c r="I2452" s="4">
        <v>1330</v>
      </c>
      <c r="J2452" s="1">
        <f>IFERROR(Homes[[#This Row],[price]]/Homes[[#This Row],[sqft_living]]," ")</f>
        <v>304.51127819548873</v>
      </c>
      <c r="K2452" s="4">
        <f>IFERROR(Homes[[#This Row],[sqft_lot]]/43560," ")</f>
        <v>0.35991735537190084</v>
      </c>
      <c r="L2452" t="str">
        <f>IF(Homes[[#This Row],[waterfront]]=1, "Yes","No")</f>
        <v>No</v>
      </c>
      <c r="M2452" s="4" t="str">
        <f>IF(Homes[[#This Row],[sqft_basement]]&gt;0, "Yes","No")</f>
        <v>Yes</v>
      </c>
      <c r="N2452" t="str">
        <f>CHOOSE(Homes[[#This Row],[view]]+1, "None","Fair","Good","Great","Excellent")</f>
        <v>None</v>
      </c>
      <c r="O2452" t="str">
        <f>CHOOSE(Homes[[#This Row],[condition]], "Poor","Fair","Average","Good","Excellent")</f>
        <v>Average</v>
      </c>
      <c r="P2452">
        <f ca="1">YEAR(TODAY())-Homes[[#This Row],[yr_built]]</f>
        <v>41</v>
      </c>
      <c r="Q2452">
        <v>0</v>
      </c>
      <c r="R2452">
        <f ca="1">IF(Homes[[#This Row],[yr_renovated]]&gt;0, YEAR(TODAY())-Homes[[#This Row],[yr_renovated]], YEAR(TODAY())-Homes[[#This Row],[yr_built]])</f>
        <v>41</v>
      </c>
      <c r="S2452">
        <v>1</v>
      </c>
      <c r="T2452" s="2">
        <v>41802</v>
      </c>
      <c r="U2452" s="3">
        <v>1</v>
      </c>
      <c r="V2452" s="4">
        <f>IFERROR(Homes[[#This Row],[sqft_above]]+Homes[[#This Row],[sqft_basement]]," ")</f>
        <v>1330</v>
      </c>
      <c r="W2452" s="4">
        <v>15678</v>
      </c>
      <c r="X2452">
        <v>0</v>
      </c>
      <c r="Y2452">
        <v>0</v>
      </c>
      <c r="Z2452">
        <v>3</v>
      </c>
      <c r="AA2452" s="4">
        <v>900</v>
      </c>
      <c r="AB2452" s="4">
        <v>430</v>
      </c>
      <c r="AC2452">
        <v>1984</v>
      </c>
      <c r="AD2452" t="s">
        <v>2577</v>
      </c>
      <c r="AE2452" t="s">
        <v>102</v>
      </c>
      <c r="AF2452" t="s">
        <v>266</v>
      </c>
    </row>
    <row r="2453" spans="1:32">
      <c r="A2453" t="str">
        <f>PROPER(TRIM(Homes[[#This Row],[street]]))</f>
        <v>1321 208Th Ave Ne</v>
      </c>
      <c r="B2453" t="str">
        <f>PROPER(TRIM(Homes[[#This Row],[city]]))</f>
        <v>Sammamish</v>
      </c>
      <c r="C2453" t="str">
        <f>_xlfn.TEXTBEFORE(Homes[[#This Row],[statezip]]," ")</f>
        <v>WA</v>
      </c>
      <c r="D2453" s="6" t="str">
        <f>_xlfn.TEXTAFTER(Homes[[#This Row],[statezip]]," ")</f>
        <v>98074</v>
      </c>
      <c r="E2453" s="1">
        <v>405000</v>
      </c>
      <c r="F2453">
        <v>3</v>
      </c>
      <c r="G2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3" s="3" t="str">
        <f>Homes[[#This Row],[bedrooms]] &amp; " bd | " &amp; TEXT(Homes[[#This Row],[bathrooms]],"0.##") &amp; " ba"</f>
        <v>3 bd | 1. ba</v>
      </c>
      <c r="I2453" s="4">
        <v>1460</v>
      </c>
      <c r="J2453" s="1">
        <f>IFERROR(Homes[[#This Row],[price]]/Homes[[#This Row],[sqft_living]]," ")</f>
        <v>277.39726027397262</v>
      </c>
      <c r="K2453" s="4">
        <f>IFERROR(Homes[[#This Row],[sqft_lot]]/43560," ")</f>
        <v>0.2295684113865932</v>
      </c>
      <c r="L2453" t="str">
        <f>IF(Homes[[#This Row],[waterfront]]=1, "Yes","No")</f>
        <v>No</v>
      </c>
      <c r="M2453" s="4" t="str">
        <f>IF(Homes[[#This Row],[sqft_basement]]&gt;0, "Yes","No")</f>
        <v>No</v>
      </c>
      <c r="N2453" t="str">
        <f>CHOOSE(Homes[[#This Row],[view]]+1, "None","Fair","Good","Great","Excellent")</f>
        <v>None</v>
      </c>
      <c r="O2453" t="str">
        <f>CHOOSE(Homes[[#This Row],[condition]], "Poor","Fair","Average","Good","Excellent")</f>
        <v>Average</v>
      </c>
      <c r="P2453">
        <f ca="1">YEAR(TODAY())-Homes[[#This Row],[yr_built]]</f>
        <v>23</v>
      </c>
      <c r="Q2453">
        <v>0</v>
      </c>
      <c r="R2453">
        <f ca="1">IF(Homes[[#This Row],[yr_renovated]]&gt;0, YEAR(TODAY())-Homes[[#This Row],[yr_renovated]], YEAR(TODAY())-Homes[[#This Row],[yr_built]])</f>
        <v>23</v>
      </c>
      <c r="S2453">
        <v>1.5</v>
      </c>
      <c r="T2453" s="2">
        <v>41810</v>
      </c>
      <c r="U2453" s="3">
        <v>1</v>
      </c>
      <c r="V2453" s="4">
        <f>IFERROR(Homes[[#This Row],[sqft_above]]+Homes[[#This Row],[sqft_basement]]," ")</f>
        <v>1460</v>
      </c>
      <c r="W2453" s="4">
        <v>10000</v>
      </c>
      <c r="X2453">
        <v>0</v>
      </c>
      <c r="Y2453">
        <v>0</v>
      </c>
      <c r="Z2453">
        <v>3</v>
      </c>
      <c r="AA2453" s="4">
        <v>1460</v>
      </c>
      <c r="AB2453" s="4">
        <v>0</v>
      </c>
      <c r="AC2453">
        <v>2002</v>
      </c>
      <c r="AD2453" t="s">
        <v>2578</v>
      </c>
      <c r="AE2453" t="s">
        <v>102</v>
      </c>
      <c r="AF2453" t="s">
        <v>266</v>
      </c>
    </row>
    <row r="2454" spans="1:32">
      <c r="A2454" t="str">
        <f>PROPER(TRIM(Homes[[#This Row],[street]]))</f>
        <v>6301-6399 17Th Ave Nw</v>
      </c>
      <c r="B2454" t="str">
        <f>PROPER(TRIM(Homes[[#This Row],[city]]))</f>
        <v>Seattle</v>
      </c>
      <c r="C2454" t="str">
        <f>_xlfn.TEXTBEFORE(Homes[[#This Row],[statezip]]," ")</f>
        <v>WA</v>
      </c>
      <c r="D2454" s="6" t="str">
        <f>_xlfn.TEXTAFTER(Homes[[#This Row],[statezip]]," ")</f>
        <v>98107</v>
      </c>
      <c r="E2454" s="1">
        <v>405000</v>
      </c>
      <c r="F2454">
        <v>2</v>
      </c>
      <c r="G2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4" s="3" t="str">
        <f>Homes[[#This Row],[bedrooms]] &amp; " bd | " &amp; TEXT(Homes[[#This Row],[bathrooms]],"0.##") &amp; " ba"</f>
        <v>2 bd | 1. ba</v>
      </c>
      <c r="I2454" s="4">
        <v>860</v>
      </c>
      <c r="J2454" s="1">
        <f>IFERROR(Homes[[#This Row],[price]]/Homes[[#This Row],[sqft_living]]," ")</f>
        <v>470.93023255813955</v>
      </c>
      <c r="K2454" s="4">
        <f>IFERROR(Homes[[#This Row],[sqft_lot]]/43560," ")</f>
        <v>5.9664830119375574E-2</v>
      </c>
      <c r="L2454" t="str">
        <f>IF(Homes[[#This Row],[waterfront]]=1, "Yes","No")</f>
        <v>No</v>
      </c>
      <c r="M2454" s="4" t="str">
        <f>IF(Homes[[#This Row],[sqft_basement]]&gt;0, "Yes","No")</f>
        <v>No</v>
      </c>
      <c r="N2454" t="str">
        <f>CHOOSE(Homes[[#This Row],[view]]+1, "None","Fair","Good","Great","Excellent")</f>
        <v>None</v>
      </c>
      <c r="O2454" t="str">
        <f>CHOOSE(Homes[[#This Row],[condition]], "Poor","Fair","Average","Good","Excellent")</f>
        <v>Good</v>
      </c>
      <c r="P2454">
        <f ca="1">YEAR(TODAY())-Homes[[#This Row],[yr_built]]</f>
        <v>124</v>
      </c>
      <c r="Q2454">
        <v>0</v>
      </c>
      <c r="R2454">
        <f ca="1">IF(Homes[[#This Row],[yr_renovated]]&gt;0, YEAR(TODAY())-Homes[[#This Row],[yr_renovated]], YEAR(TODAY())-Homes[[#This Row],[yr_built]])</f>
        <v>124</v>
      </c>
      <c r="S2454">
        <v>1</v>
      </c>
      <c r="T2454" s="2">
        <v>41813</v>
      </c>
      <c r="U2454" s="3">
        <v>1</v>
      </c>
      <c r="V2454" s="4">
        <f>IFERROR(Homes[[#This Row],[sqft_above]]+Homes[[#This Row],[sqft_basement]]," ")</f>
        <v>860</v>
      </c>
      <c r="W2454" s="4">
        <v>2599</v>
      </c>
      <c r="X2454">
        <v>0</v>
      </c>
      <c r="Y2454">
        <v>0</v>
      </c>
      <c r="Z2454">
        <v>4</v>
      </c>
      <c r="AA2454" s="4">
        <v>860</v>
      </c>
      <c r="AB2454" s="4">
        <v>0</v>
      </c>
      <c r="AC2454">
        <v>1901</v>
      </c>
      <c r="AD2454" t="s">
        <v>2579</v>
      </c>
      <c r="AE2454" t="s">
        <v>49</v>
      </c>
      <c r="AF2454" t="s">
        <v>62</v>
      </c>
    </row>
    <row r="2455" spans="1:32">
      <c r="A2455" t="str">
        <f>PROPER(TRIM(Homes[[#This Row],[street]]))</f>
        <v>12500-12578 10Th Ave Ne</v>
      </c>
      <c r="B2455" t="str">
        <f>PROPER(TRIM(Homes[[#This Row],[city]]))</f>
        <v>Seattle</v>
      </c>
      <c r="C2455" t="str">
        <f>_xlfn.TEXTBEFORE(Homes[[#This Row],[statezip]]," ")</f>
        <v>WA</v>
      </c>
      <c r="D2455" s="6" t="str">
        <f>_xlfn.TEXTAFTER(Homes[[#This Row],[statezip]]," ")</f>
        <v>98125</v>
      </c>
      <c r="E2455" s="1">
        <v>405000</v>
      </c>
      <c r="F2455">
        <v>3</v>
      </c>
      <c r="G2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55" s="3" t="str">
        <f>Homes[[#This Row],[bedrooms]] &amp; " bd | " &amp; TEXT(Homes[[#This Row],[bathrooms]],"0.##") &amp; " ba"</f>
        <v>3 bd | 1.5 ba</v>
      </c>
      <c r="I2455" s="4">
        <v>1010</v>
      </c>
      <c r="J2455" s="1">
        <f>IFERROR(Homes[[#This Row],[price]]/Homes[[#This Row],[sqft_living]]," ")</f>
        <v>400.99009900990097</v>
      </c>
      <c r="K2455" s="4">
        <f>IFERROR(Homes[[#This Row],[sqft_lot]]/43560," ")</f>
        <v>0.17637741046831956</v>
      </c>
      <c r="L2455" t="str">
        <f>IF(Homes[[#This Row],[waterfront]]=1, "Yes","No")</f>
        <v>No</v>
      </c>
      <c r="M2455" s="4" t="str">
        <f>IF(Homes[[#This Row],[sqft_basement]]&gt;0, "Yes","No")</f>
        <v>No</v>
      </c>
      <c r="N2455" t="str">
        <f>CHOOSE(Homes[[#This Row],[view]]+1, "None","Fair","Good","Great","Excellent")</f>
        <v>None</v>
      </c>
      <c r="O2455" t="str">
        <f>CHOOSE(Homes[[#This Row],[condition]], "Poor","Fair","Average","Good","Excellent")</f>
        <v>Excellent</v>
      </c>
      <c r="P2455">
        <f ca="1">YEAR(TODAY())-Homes[[#This Row],[yr_built]]</f>
        <v>72</v>
      </c>
      <c r="Q2455">
        <v>0</v>
      </c>
      <c r="R2455">
        <f ca="1">IF(Homes[[#This Row],[yr_renovated]]&gt;0, YEAR(TODAY())-Homes[[#This Row],[yr_renovated]], YEAR(TODAY())-Homes[[#This Row],[yr_built]])</f>
        <v>72</v>
      </c>
      <c r="S2455">
        <v>1.5</v>
      </c>
      <c r="T2455" s="2">
        <v>41828</v>
      </c>
      <c r="U2455" s="3">
        <v>1.5</v>
      </c>
      <c r="V2455" s="4">
        <f>IFERROR(Homes[[#This Row],[sqft_above]]+Homes[[#This Row],[sqft_basement]]," ")</f>
        <v>1010</v>
      </c>
      <c r="W2455" s="4">
        <v>7683</v>
      </c>
      <c r="X2455">
        <v>0</v>
      </c>
      <c r="Y2455">
        <v>0</v>
      </c>
      <c r="Z2455">
        <v>5</v>
      </c>
      <c r="AA2455" s="4">
        <v>1010</v>
      </c>
      <c r="AB2455" s="4">
        <v>0</v>
      </c>
      <c r="AC2455">
        <v>1953</v>
      </c>
      <c r="AD2455" t="s">
        <v>2580</v>
      </c>
      <c r="AE2455" t="s">
        <v>49</v>
      </c>
      <c r="AF2455" t="s">
        <v>150</v>
      </c>
    </row>
    <row r="2456" spans="1:32">
      <c r="A2456" t="str">
        <f>PROPER(TRIM(Homes[[#This Row],[street]]))</f>
        <v>1111 29Th Ave</v>
      </c>
      <c r="B2456" t="str">
        <f>PROPER(TRIM(Homes[[#This Row],[city]]))</f>
        <v>Seattle</v>
      </c>
      <c r="C2456" t="str">
        <f>_xlfn.TEXTBEFORE(Homes[[#This Row],[statezip]]," ")</f>
        <v>WA</v>
      </c>
      <c r="D2456" s="6" t="str">
        <f>_xlfn.TEXTAFTER(Homes[[#This Row],[statezip]]," ")</f>
        <v>98122</v>
      </c>
      <c r="E2456" s="1">
        <v>405000</v>
      </c>
      <c r="F2456">
        <v>2</v>
      </c>
      <c r="G2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56" s="3" t="str">
        <f>Homes[[#This Row],[bedrooms]] &amp; " bd | " &amp; TEXT(Homes[[#This Row],[bathrooms]],"0.##") &amp; " ba"</f>
        <v>2 bd | 2. ba</v>
      </c>
      <c r="I2456" s="4">
        <v>1405</v>
      </c>
      <c r="J2456" s="1">
        <f>IFERROR(Homes[[#This Row],[price]]/Homes[[#This Row],[sqft_living]]," ")</f>
        <v>288.25622775800713</v>
      </c>
      <c r="K2456" s="4">
        <f>IFERROR(Homes[[#This Row],[sqft_lot]]/43560," ")</f>
        <v>2.4632690541781452E-2</v>
      </c>
      <c r="L2456" t="str">
        <f>IF(Homes[[#This Row],[waterfront]]=1, "Yes","No")</f>
        <v>No</v>
      </c>
      <c r="M2456" s="4" t="str">
        <f>IF(Homes[[#This Row],[sqft_basement]]&gt;0, "Yes","No")</f>
        <v>Yes</v>
      </c>
      <c r="N2456" t="str">
        <f>CHOOSE(Homes[[#This Row],[view]]+1, "None","Fair","Good","Great","Excellent")</f>
        <v>None</v>
      </c>
      <c r="O2456" t="str">
        <f>CHOOSE(Homes[[#This Row],[condition]], "Poor","Fair","Average","Good","Excellent")</f>
        <v>Average</v>
      </c>
      <c r="P2456">
        <f ca="1">YEAR(TODAY())-Homes[[#This Row],[yr_built]]</f>
        <v>18</v>
      </c>
      <c r="Q2456">
        <v>0</v>
      </c>
      <c r="R2456">
        <f ca="1">IF(Homes[[#This Row],[yr_renovated]]&gt;0, YEAR(TODAY())-Homes[[#This Row],[yr_renovated]], YEAR(TODAY())-Homes[[#This Row],[yr_built]])</f>
        <v>18</v>
      </c>
      <c r="S2456">
        <v>2</v>
      </c>
      <c r="T2456" s="2">
        <v>41796</v>
      </c>
      <c r="U2456" s="3">
        <v>2</v>
      </c>
      <c r="V2456" s="4">
        <f>IFERROR(Homes[[#This Row],[sqft_above]]+Homes[[#This Row],[sqft_basement]]," ")</f>
        <v>1405</v>
      </c>
      <c r="W2456" s="4">
        <v>1073</v>
      </c>
      <c r="X2456">
        <v>0</v>
      </c>
      <c r="Y2456">
        <v>0</v>
      </c>
      <c r="Z2456">
        <v>3</v>
      </c>
      <c r="AA2456" s="4">
        <v>1140</v>
      </c>
      <c r="AB2456" s="4">
        <v>265</v>
      </c>
      <c r="AC2456">
        <v>2007</v>
      </c>
      <c r="AD2456" t="s">
        <v>2581</v>
      </c>
      <c r="AE2456" t="s">
        <v>49</v>
      </c>
      <c r="AF2456" t="s">
        <v>302</v>
      </c>
    </row>
    <row r="2457" spans="1:32">
      <c r="A2457" t="str">
        <f>PROPER(TRIM(Homes[[#This Row],[street]]))</f>
        <v>4131 Sw Kenyon St</v>
      </c>
      <c r="B2457" t="str">
        <f>PROPER(TRIM(Homes[[#This Row],[city]]))</f>
        <v>Seattle</v>
      </c>
      <c r="C2457" t="str">
        <f>_xlfn.TEXTBEFORE(Homes[[#This Row],[statezip]]," ")</f>
        <v>WA</v>
      </c>
      <c r="D2457" s="6" t="str">
        <f>_xlfn.TEXTAFTER(Homes[[#This Row],[statezip]]," ")</f>
        <v>98136</v>
      </c>
      <c r="E2457" s="1">
        <v>405000</v>
      </c>
      <c r="F2457">
        <v>2</v>
      </c>
      <c r="G2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57" s="3" t="str">
        <f>Homes[[#This Row],[bedrooms]] &amp; " bd | " &amp; TEXT(Homes[[#This Row],[bathrooms]],"0.##") &amp; " ba"</f>
        <v>2 bd | 1.75 ba</v>
      </c>
      <c r="I2457" s="4">
        <v>1710</v>
      </c>
      <c r="J2457" s="1">
        <f>IFERROR(Homes[[#This Row],[price]]/Homes[[#This Row],[sqft_living]]," ")</f>
        <v>236.84210526315789</v>
      </c>
      <c r="K2457" s="4">
        <f>IFERROR(Homes[[#This Row],[sqft_lot]]/43560," ")</f>
        <v>9.7199265381083561E-2</v>
      </c>
      <c r="L2457" t="str">
        <f>IF(Homes[[#This Row],[waterfront]]=1, "Yes","No")</f>
        <v>No</v>
      </c>
      <c r="M2457" s="4" t="str">
        <f>IF(Homes[[#This Row],[sqft_basement]]&gt;0, "Yes","No")</f>
        <v>Yes</v>
      </c>
      <c r="N2457" t="str">
        <f>CHOOSE(Homes[[#This Row],[view]]+1, "None","Fair","Good","Great","Excellent")</f>
        <v>None</v>
      </c>
      <c r="O2457" t="str">
        <f>CHOOSE(Homes[[#This Row],[condition]], "Poor","Fair","Average","Good","Excellent")</f>
        <v>Average</v>
      </c>
      <c r="P2457">
        <f ca="1">YEAR(TODAY())-Homes[[#This Row],[yr_built]]</f>
        <v>105</v>
      </c>
      <c r="Q2457">
        <v>1979</v>
      </c>
      <c r="R2457">
        <f ca="1">IF(Homes[[#This Row],[yr_renovated]]&gt;0, YEAR(TODAY())-Homes[[#This Row],[yr_renovated]], YEAR(TODAY())-Homes[[#This Row],[yr_built]])</f>
        <v>46</v>
      </c>
      <c r="S2457">
        <v>2</v>
      </c>
      <c r="T2457" s="2">
        <v>41792</v>
      </c>
      <c r="U2457" s="3">
        <v>1.75</v>
      </c>
      <c r="V2457" s="4">
        <f>IFERROR(Homes[[#This Row],[sqft_above]]+Homes[[#This Row],[sqft_basement]]," ")</f>
        <v>1710</v>
      </c>
      <c r="W2457" s="4">
        <v>4234</v>
      </c>
      <c r="X2457">
        <v>0</v>
      </c>
      <c r="Y2457">
        <v>0</v>
      </c>
      <c r="Z2457">
        <v>3</v>
      </c>
      <c r="AA2457" s="4">
        <v>1330</v>
      </c>
      <c r="AB2457" s="4">
        <v>380</v>
      </c>
      <c r="AC2457">
        <v>1920</v>
      </c>
      <c r="AD2457" t="s">
        <v>2582</v>
      </c>
      <c r="AE2457" t="s">
        <v>49</v>
      </c>
      <c r="AF2457" t="s">
        <v>298</v>
      </c>
    </row>
    <row r="2458" spans="1:32">
      <c r="A2458" t="str">
        <f>PROPER(TRIM(Homes[[#This Row],[street]]))</f>
        <v>9532 Phinney Ave N</v>
      </c>
      <c r="B2458" t="str">
        <f>PROPER(TRIM(Homes[[#This Row],[city]]))</f>
        <v>Seattle</v>
      </c>
      <c r="C2458" t="str">
        <f>_xlfn.TEXTBEFORE(Homes[[#This Row],[statezip]]," ")</f>
        <v>WA</v>
      </c>
      <c r="D2458" s="6" t="str">
        <f>_xlfn.TEXTAFTER(Homes[[#This Row],[statezip]]," ")</f>
        <v>98103</v>
      </c>
      <c r="E2458" s="1">
        <v>405000</v>
      </c>
      <c r="F2458">
        <v>2</v>
      </c>
      <c r="G2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58" s="3" t="str">
        <f>Homes[[#This Row],[bedrooms]] &amp; " bd | " &amp; TEXT(Homes[[#This Row],[bathrooms]],"0.##") &amp; " ba"</f>
        <v>2 bd | 1. ba</v>
      </c>
      <c r="I2458" s="4">
        <v>1260</v>
      </c>
      <c r="J2458" s="1">
        <f>IFERROR(Homes[[#This Row],[price]]/Homes[[#This Row],[sqft_living]]," ")</f>
        <v>321.42857142857144</v>
      </c>
      <c r="K2458" s="4">
        <f>IFERROR(Homes[[#This Row],[sqft_lot]]/43560," ")</f>
        <v>0.10048209366391185</v>
      </c>
      <c r="L2458" t="str">
        <f>IF(Homes[[#This Row],[waterfront]]=1, "Yes","No")</f>
        <v>No</v>
      </c>
      <c r="M2458" s="4" t="str">
        <f>IF(Homes[[#This Row],[sqft_basement]]&gt;0, "Yes","No")</f>
        <v>No</v>
      </c>
      <c r="N2458" t="str">
        <f>CHOOSE(Homes[[#This Row],[view]]+1, "None","Fair","Good","Great","Excellent")</f>
        <v>None</v>
      </c>
      <c r="O2458" t="str">
        <f>CHOOSE(Homes[[#This Row],[condition]], "Poor","Fair","Average","Good","Excellent")</f>
        <v>Good</v>
      </c>
      <c r="P2458">
        <f ca="1">YEAR(TODAY())-Homes[[#This Row],[yr_built]]</f>
        <v>78</v>
      </c>
      <c r="Q2458">
        <v>1988</v>
      </c>
      <c r="R2458">
        <f ca="1">IF(Homes[[#This Row],[yr_renovated]]&gt;0, YEAR(TODAY())-Homes[[#This Row],[yr_renovated]], YEAR(TODAY())-Homes[[#This Row],[yr_built]])</f>
        <v>37</v>
      </c>
      <c r="S2458">
        <v>1</v>
      </c>
      <c r="T2458" s="2">
        <v>41809</v>
      </c>
      <c r="U2458" s="3">
        <v>1</v>
      </c>
      <c r="V2458" s="4">
        <f>IFERROR(Homes[[#This Row],[sqft_above]]+Homes[[#This Row],[sqft_basement]]," ")</f>
        <v>1260</v>
      </c>
      <c r="W2458" s="4">
        <v>4377</v>
      </c>
      <c r="X2458">
        <v>0</v>
      </c>
      <c r="Y2458">
        <v>0</v>
      </c>
      <c r="Z2458">
        <v>4</v>
      </c>
      <c r="AA2458" s="4">
        <v>1260</v>
      </c>
      <c r="AB2458" s="4">
        <v>0</v>
      </c>
      <c r="AC2458">
        <v>1947</v>
      </c>
      <c r="AD2458" t="s">
        <v>2583</v>
      </c>
      <c r="AE2458" t="s">
        <v>49</v>
      </c>
      <c r="AF2458" t="s">
        <v>172</v>
      </c>
    </row>
    <row r="2459" spans="1:32">
      <c r="A2459" t="str">
        <f>PROPER(TRIM(Homes[[#This Row],[street]]))</f>
        <v>12711 37Th Ave Ne</v>
      </c>
      <c r="B2459" t="str">
        <f>PROPER(TRIM(Homes[[#This Row],[city]]))</f>
        <v>Seattle</v>
      </c>
      <c r="C2459" t="str">
        <f>_xlfn.TEXTBEFORE(Homes[[#This Row],[statezip]]," ")</f>
        <v>WA</v>
      </c>
      <c r="D2459" s="6" t="str">
        <f>_xlfn.TEXTAFTER(Homes[[#This Row],[statezip]]," ")</f>
        <v>98125</v>
      </c>
      <c r="E2459" s="1">
        <v>405000</v>
      </c>
      <c r="F2459">
        <v>3</v>
      </c>
      <c r="G2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59" s="3" t="str">
        <f>Homes[[#This Row],[bedrooms]] &amp; " bd | " &amp; TEXT(Homes[[#This Row],[bathrooms]],"0.##") &amp; " ba"</f>
        <v>3 bd | 2. ba</v>
      </c>
      <c r="I2459" s="4">
        <v>1640</v>
      </c>
      <c r="J2459" s="1">
        <f>IFERROR(Homes[[#This Row],[price]]/Homes[[#This Row],[sqft_living]]," ")</f>
        <v>246.95121951219511</v>
      </c>
      <c r="K2459" s="4">
        <f>IFERROR(Homes[[#This Row],[sqft_lot]]/43560," ")</f>
        <v>0.16531221303948576</v>
      </c>
      <c r="L2459" t="str">
        <f>IF(Homes[[#This Row],[waterfront]]=1, "Yes","No")</f>
        <v>No</v>
      </c>
      <c r="M2459" s="4" t="str">
        <f>IF(Homes[[#This Row],[sqft_basement]]&gt;0, "Yes","No")</f>
        <v>No</v>
      </c>
      <c r="N2459" t="str">
        <f>CHOOSE(Homes[[#This Row],[view]]+1, "None","Fair","Good","Great","Excellent")</f>
        <v>None</v>
      </c>
      <c r="O2459" t="str">
        <f>CHOOSE(Homes[[#This Row],[condition]], "Poor","Fair","Average","Good","Excellent")</f>
        <v>Average</v>
      </c>
      <c r="P2459">
        <f ca="1">YEAR(TODAY())-Homes[[#This Row],[yr_built]]</f>
        <v>77</v>
      </c>
      <c r="Q2459">
        <v>1994</v>
      </c>
      <c r="R2459">
        <f ca="1">IF(Homes[[#This Row],[yr_renovated]]&gt;0, YEAR(TODAY())-Homes[[#This Row],[yr_renovated]], YEAR(TODAY())-Homes[[#This Row],[yr_built]])</f>
        <v>31</v>
      </c>
      <c r="S2459">
        <v>1</v>
      </c>
      <c r="T2459" s="2">
        <v>41801</v>
      </c>
      <c r="U2459" s="3">
        <v>2</v>
      </c>
      <c r="V2459" s="4">
        <f>IFERROR(Homes[[#This Row],[sqft_above]]+Homes[[#This Row],[sqft_basement]]," ")</f>
        <v>1640</v>
      </c>
      <c r="W2459" s="4">
        <v>7201</v>
      </c>
      <c r="X2459">
        <v>0</v>
      </c>
      <c r="Y2459">
        <v>0</v>
      </c>
      <c r="Z2459">
        <v>3</v>
      </c>
      <c r="AA2459" s="4">
        <v>1640</v>
      </c>
      <c r="AB2459" s="4">
        <v>0</v>
      </c>
      <c r="AC2459">
        <v>1948</v>
      </c>
      <c r="AD2459" t="s">
        <v>2584</v>
      </c>
      <c r="AE2459" t="s">
        <v>49</v>
      </c>
      <c r="AF2459" t="s">
        <v>150</v>
      </c>
    </row>
    <row r="2460" spans="1:32">
      <c r="A2460" t="str">
        <f>PROPER(TRIM(Homes[[#This Row],[street]]))</f>
        <v>8221 21St Ave Ne</v>
      </c>
      <c r="B2460" t="str">
        <f>PROPER(TRIM(Homes[[#This Row],[city]]))</f>
        <v>Seattle</v>
      </c>
      <c r="C2460" t="str">
        <f>_xlfn.TEXTBEFORE(Homes[[#This Row],[statezip]]," ")</f>
        <v>WA</v>
      </c>
      <c r="D2460" s="6" t="str">
        <f>_xlfn.TEXTAFTER(Homes[[#This Row],[statezip]]," ")</f>
        <v>98115</v>
      </c>
      <c r="E2460" s="1">
        <v>405000</v>
      </c>
      <c r="F2460">
        <v>2</v>
      </c>
      <c r="G2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0" s="3" t="str">
        <f>Homes[[#This Row],[bedrooms]] &amp; " bd | " &amp; TEXT(Homes[[#This Row],[bathrooms]],"0.##") &amp; " ba"</f>
        <v>2 bd | 1. ba</v>
      </c>
      <c r="I2460" s="4">
        <v>910</v>
      </c>
      <c r="J2460" s="1">
        <f>IFERROR(Homes[[#This Row],[price]]/Homes[[#This Row],[sqft_living]]," ")</f>
        <v>445.05494505494505</v>
      </c>
      <c r="K2460" s="4">
        <f>IFERROR(Homes[[#This Row],[sqft_lot]]/43560," ")</f>
        <v>0.14898989898989898</v>
      </c>
      <c r="L2460" t="str">
        <f>IF(Homes[[#This Row],[waterfront]]=1, "Yes","No")</f>
        <v>No</v>
      </c>
      <c r="M2460" s="4" t="str">
        <f>IF(Homes[[#This Row],[sqft_basement]]&gt;0, "Yes","No")</f>
        <v>No</v>
      </c>
      <c r="N2460" t="str">
        <f>CHOOSE(Homes[[#This Row],[view]]+1, "None","Fair","Good","Great","Excellent")</f>
        <v>None</v>
      </c>
      <c r="O2460" t="str">
        <f>CHOOSE(Homes[[#This Row],[condition]], "Poor","Fair","Average","Good","Excellent")</f>
        <v>Average</v>
      </c>
      <c r="P2460">
        <f ca="1">YEAR(TODAY())-Homes[[#This Row],[yr_built]]</f>
        <v>83</v>
      </c>
      <c r="Q2460">
        <v>1999</v>
      </c>
      <c r="R2460">
        <f ca="1">IF(Homes[[#This Row],[yr_renovated]]&gt;0, YEAR(TODAY())-Homes[[#This Row],[yr_renovated]], YEAR(TODAY())-Homes[[#This Row],[yr_built]])</f>
        <v>26</v>
      </c>
      <c r="S2460">
        <v>1</v>
      </c>
      <c r="T2460" s="2">
        <v>41786</v>
      </c>
      <c r="U2460" s="3">
        <v>1</v>
      </c>
      <c r="V2460" s="4">
        <f>IFERROR(Homes[[#This Row],[sqft_above]]+Homes[[#This Row],[sqft_basement]]," ")</f>
        <v>910</v>
      </c>
      <c r="W2460" s="4">
        <v>6490</v>
      </c>
      <c r="X2460">
        <v>0</v>
      </c>
      <c r="Y2460">
        <v>0</v>
      </c>
      <c r="Z2460">
        <v>3</v>
      </c>
      <c r="AA2460" s="4">
        <v>910</v>
      </c>
      <c r="AB2460" s="4">
        <v>0</v>
      </c>
      <c r="AC2460">
        <v>1942</v>
      </c>
      <c r="AD2460" t="s">
        <v>2585</v>
      </c>
      <c r="AE2460" t="s">
        <v>49</v>
      </c>
      <c r="AF2460" t="s">
        <v>154</v>
      </c>
    </row>
    <row r="2461" spans="1:32">
      <c r="A2461" t="str">
        <f>PROPER(TRIM(Homes[[#This Row],[street]]))</f>
        <v>8502 Interlake Ave N</v>
      </c>
      <c r="B2461" t="str">
        <f>PROPER(TRIM(Homes[[#This Row],[city]]))</f>
        <v>Seattle</v>
      </c>
      <c r="C2461" t="str">
        <f>_xlfn.TEXTBEFORE(Homes[[#This Row],[statezip]]," ")</f>
        <v>WA</v>
      </c>
      <c r="D2461" s="6" t="str">
        <f>_xlfn.TEXTAFTER(Homes[[#This Row],[statezip]]," ")</f>
        <v>98103</v>
      </c>
      <c r="E2461" s="1">
        <v>405000</v>
      </c>
      <c r="F2461">
        <v>3</v>
      </c>
      <c r="G2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61" s="3" t="str">
        <f>Homes[[#This Row],[bedrooms]] &amp; " bd | " &amp; TEXT(Homes[[#This Row],[bathrooms]],"0.##") &amp; " ba"</f>
        <v>3 bd | 2.25 ba</v>
      </c>
      <c r="I2461" s="4">
        <v>1520</v>
      </c>
      <c r="J2461" s="1">
        <f>IFERROR(Homes[[#This Row],[price]]/Homes[[#This Row],[sqft_living]]," ")</f>
        <v>266.44736842105266</v>
      </c>
      <c r="K2461" s="4">
        <f>IFERROR(Homes[[#This Row],[sqft_lot]]/43560," ")</f>
        <v>2.8581267217630855E-2</v>
      </c>
      <c r="L2461" t="str">
        <f>IF(Homes[[#This Row],[waterfront]]=1, "Yes","No")</f>
        <v>No</v>
      </c>
      <c r="M2461" s="4" t="str">
        <f>IF(Homes[[#This Row],[sqft_basement]]&gt;0, "Yes","No")</f>
        <v>No</v>
      </c>
      <c r="N2461" t="str">
        <f>CHOOSE(Homes[[#This Row],[view]]+1, "None","Fair","Good","Great","Excellent")</f>
        <v>None</v>
      </c>
      <c r="O2461" t="str">
        <f>CHOOSE(Homes[[#This Row],[condition]], "Poor","Fair","Average","Good","Excellent")</f>
        <v>Average</v>
      </c>
      <c r="P2461">
        <f ca="1">YEAR(TODAY())-Homes[[#This Row],[yr_built]]</f>
        <v>21</v>
      </c>
      <c r="Q2461">
        <v>2003</v>
      </c>
      <c r="R2461">
        <f ca="1">IF(Homes[[#This Row],[yr_renovated]]&gt;0, YEAR(TODAY())-Homes[[#This Row],[yr_renovated]], YEAR(TODAY())-Homes[[#This Row],[yr_built]])</f>
        <v>22</v>
      </c>
      <c r="S2461">
        <v>3</v>
      </c>
      <c r="T2461" s="2">
        <v>41813</v>
      </c>
      <c r="U2461" s="3">
        <v>2.25</v>
      </c>
      <c r="V2461" s="4">
        <f>IFERROR(Homes[[#This Row],[sqft_above]]+Homes[[#This Row],[sqft_basement]]," ")</f>
        <v>1520</v>
      </c>
      <c r="W2461" s="4">
        <v>1245</v>
      </c>
      <c r="X2461">
        <v>0</v>
      </c>
      <c r="Y2461">
        <v>0</v>
      </c>
      <c r="Z2461">
        <v>3</v>
      </c>
      <c r="AA2461" s="4">
        <v>1520</v>
      </c>
      <c r="AB2461" s="4">
        <v>0</v>
      </c>
      <c r="AC2461">
        <v>2004</v>
      </c>
      <c r="AD2461" t="s">
        <v>2586</v>
      </c>
      <c r="AE2461" t="s">
        <v>49</v>
      </c>
      <c r="AF2461" t="s">
        <v>172</v>
      </c>
    </row>
    <row r="2462" spans="1:32">
      <c r="A2462" t="str">
        <f>PROPER(TRIM(Homes[[#This Row],[street]]))</f>
        <v>2317 N 147Th St</v>
      </c>
      <c r="B2462" t="str">
        <f>PROPER(TRIM(Homes[[#This Row],[city]]))</f>
        <v>Shoreline</v>
      </c>
      <c r="C2462" t="str">
        <f>_xlfn.TEXTBEFORE(Homes[[#This Row],[statezip]]," ")</f>
        <v>WA</v>
      </c>
      <c r="D2462" s="6" t="str">
        <f>_xlfn.TEXTAFTER(Homes[[#This Row],[statezip]]," ")</f>
        <v>98133</v>
      </c>
      <c r="E2462" s="1">
        <v>405000</v>
      </c>
      <c r="F2462">
        <v>3</v>
      </c>
      <c r="G2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62" s="3" t="str">
        <f>Homes[[#This Row],[bedrooms]] &amp; " bd | " &amp; TEXT(Homes[[#This Row],[bathrooms]],"0.##") &amp; " ba"</f>
        <v>3 bd | 1.75 ba</v>
      </c>
      <c r="I2462" s="4">
        <v>1980</v>
      </c>
      <c r="J2462" s="1">
        <f>IFERROR(Homes[[#This Row],[price]]/Homes[[#This Row],[sqft_living]]," ")</f>
        <v>204.54545454545453</v>
      </c>
      <c r="K2462" s="4">
        <f>IFERROR(Homes[[#This Row],[sqft_lot]]/43560," ")</f>
        <v>0.18595041322314049</v>
      </c>
      <c r="L2462" t="str">
        <f>IF(Homes[[#This Row],[waterfront]]=1, "Yes","No")</f>
        <v>No</v>
      </c>
      <c r="M2462" s="4" t="str">
        <f>IF(Homes[[#This Row],[sqft_basement]]&gt;0, "Yes","No")</f>
        <v>Yes</v>
      </c>
      <c r="N2462" t="str">
        <f>CHOOSE(Homes[[#This Row],[view]]+1, "None","Fair","Good","Great","Excellent")</f>
        <v>None</v>
      </c>
      <c r="O2462" t="str">
        <f>CHOOSE(Homes[[#This Row],[condition]], "Poor","Fair","Average","Good","Excellent")</f>
        <v>Good</v>
      </c>
      <c r="P2462">
        <f ca="1">YEAR(TODAY())-Homes[[#This Row],[yr_built]]</f>
        <v>76</v>
      </c>
      <c r="Q2462">
        <v>1985</v>
      </c>
      <c r="R2462">
        <f ca="1">IF(Homes[[#This Row],[yr_renovated]]&gt;0, YEAR(TODAY())-Homes[[#This Row],[yr_renovated]], YEAR(TODAY())-Homes[[#This Row],[yr_built]])</f>
        <v>40</v>
      </c>
      <c r="S2462">
        <v>1</v>
      </c>
      <c r="T2462" s="2">
        <v>41786</v>
      </c>
      <c r="U2462" s="3">
        <v>1.75</v>
      </c>
      <c r="V2462" s="4">
        <f>IFERROR(Homes[[#This Row],[sqft_above]]+Homes[[#This Row],[sqft_basement]]," ")</f>
        <v>1980</v>
      </c>
      <c r="W2462" s="4">
        <v>8100</v>
      </c>
      <c r="X2462">
        <v>0</v>
      </c>
      <c r="Y2462">
        <v>0</v>
      </c>
      <c r="Z2462">
        <v>4</v>
      </c>
      <c r="AA2462" s="4">
        <v>1310</v>
      </c>
      <c r="AB2462" s="4">
        <v>670</v>
      </c>
      <c r="AC2462">
        <v>1949</v>
      </c>
      <c r="AD2462" t="s">
        <v>2587</v>
      </c>
      <c r="AE2462" t="s">
        <v>100</v>
      </c>
      <c r="AF2462" t="s">
        <v>987</v>
      </c>
    </row>
    <row r="2463" spans="1:32">
      <c r="A2463" t="str">
        <f>PROPER(TRIM(Homes[[#This Row],[street]]))</f>
        <v>19415 Se 342Nd St</v>
      </c>
      <c r="B2463" t="str">
        <f>PROPER(TRIM(Homes[[#This Row],[city]]))</f>
        <v>Auburn</v>
      </c>
      <c r="C2463" t="str">
        <f>_xlfn.TEXTBEFORE(Homes[[#This Row],[statezip]]," ")</f>
        <v>WA</v>
      </c>
      <c r="D2463" s="6" t="str">
        <f>_xlfn.TEXTAFTER(Homes[[#This Row],[statezip]]," ")</f>
        <v>98092</v>
      </c>
      <c r="E2463" s="1">
        <v>404950</v>
      </c>
      <c r="F2463">
        <v>4</v>
      </c>
      <c r="G2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63" s="3" t="str">
        <f>Homes[[#This Row],[bedrooms]] &amp; " bd | " &amp; TEXT(Homes[[#This Row],[bathrooms]],"0.##") &amp; " ba"</f>
        <v>4 bd | 2.25 ba</v>
      </c>
      <c r="I2463" s="4">
        <v>2340</v>
      </c>
      <c r="J2463" s="1">
        <f>IFERROR(Homes[[#This Row],[price]]/Homes[[#This Row],[sqft_living]]," ")</f>
        <v>173.05555555555554</v>
      </c>
      <c r="K2463" s="4">
        <f>IFERROR(Homes[[#This Row],[sqft_lot]]/43560," ")</f>
        <v>4.9819559228650139</v>
      </c>
      <c r="L2463" t="str">
        <f>IF(Homes[[#This Row],[waterfront]]=1, "Yes","No")</f>
        <v>No</v>
      </c>
      <c r="M2463" s="4" t="str">
        <f>IF(Homes[[#This Row],[sqft_basement]]&gt;0, "Yes","No")</f>
        <v>No</v>
      </c>
      <c r="N2463" t="str">
        <f>CHOOSE(Homes[[#This Row],[view]]+1, "None","Fair","Good","Great","Excellent")</f>
        <v>None</v>
      </c>
      <c r="O2463" t="str">
        <f>CHOOSE(Homes[[#This Row],[condition]], "Poor","Fair","Average","Good","Excellent")</f>
        <v>Good</v>
      </c>
      <c r="P2463">
        <f ca="1">YEAR(TODAY())-Homes[[#This Row],[yr_built]]</f>
        <v>43</v>
      </c>
      <c r="Q2463">
        <v>2011</v>
      </c>
      <c r="R2463">
        <f ca="1">IF(Homes[[#This Row],[yr_renovated]]&gt;0, YEAR(TODAY())-Homes[[#This Row],[yr_renovated]], YEAR(TODAY())-Homes[[#This Row],[yr_built]])</f>
        <v>14</v>
      </c>
      <c r="S2463">
        <v>1</v>
      </c>
      <c r="T2463" s="2">
        <v>41827</v>
      </c>
      <c r="U2463" s="3">
        <v>2.25</v>
      </c>
      <c r="V2463" s="4">
        <f>IFERROR(Homes[[#This Row],[sqft_above]]+Homes[[#This Row],[sqft_basement]]," ")</f>
        <v>2340</v>
      </c>
      <c r="W2463" s="4">
        <v>217014</v>
      </c>
      <c r="X2463">
        <v>0</v>
      </c>
      <c r="Y2463">
        <v>0</v>
      </c>
      <c r="Z2463">
        <v>4</v>
      </c>
      <c r="AA2463" s="4">
        <v>2340</v>
      </c>
      <c r="AB2463" s="4">
        <v>0</v>
      </c>
      <c r="AC2463">
        <v>1982</v>
      </c>
      <c r="AD2463" t="s">
        <v>2588</v>
      </c>
      <c r="AE2463" t="s">
        <v>519</v>
      </c>
      <c r="AF2463" t="s">
        <v>520</v>
      </c>
    </row>
    <row r="2464" spans="1:32">
      <c r="A2464" t="str">
        <f>PROPER(TRIM(Homes[[#This Row],[street]]))</f>
        <v>4915 17Th Ave S</v>
      </c>
      <c r="B2464" t="str">
        <f>PROPER(TRIM(Homes[[#This Row],[city]]))</f>
        <v>Seattle</v>
      </c>
      <c r="C2464" t="str">
        <f>_xlfn.TEXTBEFORE(Homes[[#This Row],[statezip]]," ")</f>
        <v>WA</v>
      </c>
      <c r="D2464" s="6" t="str">
        <f>_xlfn.TEXTAFTER(Homes[[#This Row],[statezip]]," ")</f>
        <v>98108</v>
      </c>
      <c r="E2464" s="1">
        <v>404000</v>
      </c>
      <c r="F2464">
        <v>3</v>
      </c>
      <c r="G2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64" s="3" t="str">
        <f>Homes[[#This Row],[bedrooms]] &amp; " bd | " &amp; TEXT(Homes[[#This Row],[bathrooms]],"0.##") &amp; " ba"</f>
        <v>3 bd | 1.5 ba</v>
      </c>
      <c r="I2464" s="4">
        <v>2030</v>
      </c>
      <c r="J2464" s="1">
        <f>IFERROR(Homes[[#This Row],[price]]/Homes[[#This Row],[sqft_living]]," ")</f>
        <v>199.01477832512316</v>
      </c>
      <c r="K2464" s="4">
        <f>IFERROR(Homes[[#This Row],[sqft_lot]]/43560," ")</f>
        <v>0.20385674931129477</v>
      </c>
      <c r="L2464" t="str">
        <f>IF(Homes[[#This Row],[waterfront]]=1, "Yes","No")</f>
        <v>No</v>
      </c>
      <c r="M2464" s="4" t="str">
        <f>IF(Homes[[#This Row],[sqft_basement]]&gt;0, "Yes","No")</f>
        <v>Yes</v>
      </c>
      <c r="N2464" t="str">
        <f>CHOOSE(Homes[[#This Row],[view]]+1, "None","Fair","Good","Great","Excellent")</f>
        <v>None</v>
      </c>
      <c r="O2464" t="str">
        <f>CHOOSE(Homes[[#This Row],[condition]], "Poor","Fair","Average","Good","Excellent")</f>
        <v>Average</v>
      </c>
      <c r="P2464">
        <f ca="1">YEAR(TODAY())-Homes[[#This Row],[yr_built]]</f>
        <v>62</v>
      </c>
      <c r="Q2464">
        <v>2008</v>
      </c>
      <c r="R2464">
        <f ca="1">IF(Homes[[#This Row],[yr_renovated]]&gt;0, YEAR(TODAY())-Homes[[#This Row],[yr_renovated]], YEAR(TODAY())-Homes[[#This Row],[yr_built]])</f>
        <v>17</v>
      </c>
      <c r="S2464">
        <v>1</v>
      </c>
      <c r="T2464" s="2">
        <v>41792</v>
      </c>
      <c r="U2464" s="3">
        <v>1.5</v>
      </c>
      <c r="V2464" s="4">
        <f>IFERROR(Homes[[#This Row],[sqft_above]]+Homes[[#This Row],[sqft_basement]]," ")</f>
        <v>2030</v>
      </c>
      <c r="W2464" s="4">
        <v>8880</v>
      </c>
      <c r="X2464">
        <v>0</v>
      </c>
      <c r="Y2464">
        <v>0</v>
      </c>
      <c r="Z2464">
        <v>3</v>
      </c>
      <c r="AA2464" s="4">
        <v>1330</v>
      </c>
      <c r="AB2464" s="4">
        <v>700</v>
      </c>
      <c r="AC2464">
        <v>1963</v>
      </c>
      <c r="AD2464" t="s">
        <v>2589</v>
      </c>
      <c r="AE2464" t="s">
        <v>49</v>
      </c>
      <c r="AF2464" t="s">
        <v>1536</v>
      </c>
    </row>
    <row r="2465" spans="1:32">
      <c r="A2465" t="str">
        <f>PROPER(TRIM(Homes[[#This Row],[street]]))</f>
        <v>2360 Fairview Ave E</v>
      </c>
      <c r="B2465" t="str">
        <f>PROPER(TRIM(Homes[[#This Row],[city]]))</f>
        <v>Seattle</v>
      </c>
      <c r="C2465" t="str">
        <f>_xlfn.TEXTBEFORE(Homes[[#This Row],[statezip]]," ")</f>
        <v>WA</v>
      </c>
      <c r="D2465" s="6" t="str">
        <f>_xlfn.TEXTAFTER(Homes[[#This Row],[statezip]]," ")</f>
        <v>98102</v>
      </c>
      <c r="E2465" s="1">
        <v>403950</v>
      </c>
      <c r="F2465">
        <v>2</v>
      </c>
      <c r="G2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5" s="3" t="str">
        <f>Homes[[#This Row],[bedrooms]] &amp; " bd | " &amp; TEXT(Homes[[#This Row],[bathrooms]],"0.##") &amp; " ba"</f>
        <v>2 bd | 1. ba</v>
      </c>
      <c r="I2465" s="4">
        <v>710</v>
      </c>
      <c r="J2465" s="1">
        <f>IFERROR(Homes[[#This Row],[price]]/Homes[[#This Row],[sqft_living]]," ")</f>
        <v>568.94366197183103</v>
      </c>
      <c r="K2465" s="4">
        <f>IFERROR(Homes[[#This Row],[sqft_lot]]/43560," ")</f>
        <v>2.6078971533516987E-2</v>
      </c>
      <c r="L2465" t="str">
        <f>IF(Homes[[#This Row],[waterfront]]=1, "Yes","No")</f>
        <v>No</v>
      </c>
      <c r="M2465" s="4" t="str">
        <f>IF(Homes[[#This Row],[sqft_basement]]&gt;0, "Yes","No")</f>
        <v>No</v>
      </c>
      <c r="N2465" t="str">
        <f>CHOOSE(Homes[[#This Row],[view]]+1, "None","Fair","Good","Great","Excellent")</f>
        <v>None</v>
      </c>
      <c r="O2465" t="str">
        <f>CHOOSE(Homes[[#This Row],[condition]], "Poor","Fair","Average","Good","Excellent")</f>
        <v>Good</v>
      </c>
      <c r="P2465">
        <f ca="1">YEAR(TODAY())-Homes[[#This Row],[yr_built]]</f>
        <v>82</v>
      </c>
      <c r="Q2465">
        <v>0</v>
      </c>
      <c r="R2465">
        <f ca="1">IF(Homes[[#This Row],[yr_renovated]]&gt;0, YEAR(TODAY())-Homes[[#This Row],[yr_renovated]], YEAR(TODAY())-Homes[[#This Row],[yr_built]])</f>
        <v>82</v>
      </c>
      <c r="S2465">
        <v>2</v>
      </c>
      <c r="T2465" s="2">
        <v>41799</v>
      </c>
      <c r="U2465" s="3">
        <v>1</v>
      </c>
      <c r="V2465" s="4">
        <f>IFERROR(Homes[[#This Row],[sqft_above]]+Homes[[#This Row],[sqft_basement]]," ")</f>
        <v>710</v>
      </c>
      <c r="W2465" s="4">
        <v>1136</v>
      </c>
      <c r="X2465">
        <v>0</v>
      </c>
      <c r="Y2465">
        <v>0</v>
      </c>
      <c r="Z2465">
        <v>4</v>
      </c>
      <c r="AA2465" s="4">
        <v>710</v>
      </c>
      <c r="AB2465" s="4">
        <v>0</v>
      </c>
      <c r="AC2465">
        <v>1943</v>
      </c>
      <c r="AD2465" t="s">
        <v>2590</v>
      </c>
      <c r="AE2465" t="s">
        <v>49</v>
      </c>
      <c r="AF2465" t="s">
        <v>89</v>
      </c>
    </row>
    <row r="2466" spans="1:32">
      <c r="A2466" t="str">
        <f>PROPER(TRIM(Homes[[#This Row],[street]]))</f>
        <v>427 Sw 174Th St</v>
      </c>
      <c r="B2466" t="str">
        <f>PROPER(TRIM(Homes[[#This Row],[city]]))</f>
        <v>Normandy Park</v>
      </c>
      <c r="C2466" t="str">
        <f>_xlfn.TEXTBEFORE(Homes[[#This Row],[statezip]]," ")</f>
        <v>WA</v>
      </c>
      <c r="D2466" s="6" t="str">
        <f>_xlfn.TEXTAFTER(Homes[[#This Row],[statezip]]," ")</f>
        <v>98166</v>
      </c>
      <c r="E2466" s="1">
        <v>403500</v>
      </c>
      <c r="F2466">
        <v>5</v>
      </c>
      <c r="G2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66" s="3" t="str">
        <f>Homes[[#This Row],[bedrooms]] &amp; " bd | " &amp; TEXT(Homes[[#This Row],[bathrooms]],"0.##") &amp; " ba"</f>
        <v>5 bd | 2.5 ba</v>
      </c>
      <c r="I2466" s="4">
        <v>3600</v>
      </c>
      <c r="J2466" s="1">
        <f>IFERROR(Homes[[#This Row],[price]]/Homes[[#This Row],[sqft_living]]," ")</f>
        <v>112.08333333333333</v>
      </c>
      <c r="K2466" s="4">
        <f>IFERROR(Homes[[#This Row],[sqft_lot]]/43560," ")</f>
        <v>0.39715335169880622</v>
      </c>
      <c r="L2466" t="str">
        <f>IF(Homes[[#This Row],[waterfront]]=1, "Yes","No")</f>
        <v>No</v>
      </c>
      <c r="M2466" s="4" t="str">
        <f>IF(Homes[[#This Row],[sqft_basement]]&gt;0, "Yes","No")</f>
        <v>Yes</v>
      </c>
      <c r="N2466" t="str">
        <f>CHOOSE(Homes[[#This Row],[view]]+1, "None","Fair","Good","Great","Excellent")</f>
        <v>None</v>
      </c>
      <c r="O2466" t="str">
        <f>CHOOSE(Homes[[#This Row],[condition]], "Poor","Fair","Average","Good","Excellent")</f>
        <v>Good</v>
      </c>
      <c r="P2466">
        <f ca="1">YEAR(TODAY())-Homes[[#This Row],[yr_built]]</f>
        <v>57</v>
      </c>
      <c r="Q2466">
        <v>0</v>
      </c>
      <c r="R2466">
        <f ca="1">IF(Homes[[#This Row],[yr_renovated]]&gt;0, YEAR(TODAY())-Homes[[#This Row],[yr_renovated]], YEAR(TODAY())-Homes[[#This Row],[yr_built]])</f>
        <v>57</v>
      </c>
      <c r="S2466">
        <v>1</v>
      </c>
      <c r="T2466" s="2">
        <v>41808</v>
      </c>
      <c r="U2466" s="3">
        <v>2.5</v>
      </c>
      <c r="V2466" s="4">
        <f>IFERROR(Homes[[#This Row],[sqft_above]]+Homes[[#This Row],[sqft_basement]]," ")</f>
        <v>3600</v>
      </c>
      <c r="W2466" s="4">
        <v>17300</v>
      </c>
      <c r="X2466">
        <v>0</v>
      </c>
      <c r="Y2466">
        <v>0</v>
      </c>
      <c r="Z2466">
        <v>4</v>
      </c>
      <c r="AA2466" s="4">
        <v>2410</v>
      </c>
      <c r="AB2466" s="4">
        <v>1190</v>
      </c>
      <c r="AC2466">
        <v>1968</v>
      </c>
      <c r="AD2466" t="s">
        <v>2591</v>
      </c>
      <c r="AE2466" t="s">
        <v>226</v>
      </c>
      <c r="AF2466" t="s">
        <v>227</v>
      </c>
    </row>
    <row r="2467" spans="1:32">
      <c r="A2467" t="str">
        <f>PROPER(TRIM(Homes[[#This Row],[street]]))</f>
        <v>13337 30Th Ave Ne</v>
      </c>
      <c r="B2467" t="str">
        <f>PROPER(TRIM(Homes[[#This Row],[city]]))</f>
        <v>Seattle</v>
      </c>
      <c r="C2467" t="str">
        <f>_xlfn.TEXTBEFORE(Homes[[#This Row],[statezip]]," ")</f>
        <v>WA</v>
      </c>
      <c r="D2467" s="6" t="str">
        <f>_xlfn.TEXTAFTER(Homes[[#This Row],[statezip]]," ")</f>
        <v>98125</v>
      </c>
      <c r="E2467" s="1">
        <v>403500</v>
      </c>
      <c r="F2467">
        <v>3</v>
      </c>
      <c r="G2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7" s="3" t="str">
        <f>Homes[[#This Row],[bedrooms]] &amp; " bd | " &amp; TEXT(Homes[[#This Row],[bathrooms]],"0.##") &amp; " ba"</f>
        <v>3 bd | 1. ba</v>
      </c>
      <c r="I2467" s="4">
        <v>1830</v>
      </c>
      <c r="J2467" s="1">
        <f>IFERROR(Homes[[#This Row],[price]]/Homes[[#This Row],[sqft_living]]," ")</f>
        <v>220.49180327868854</v>
      </c>
      <c r="K2467" s="4">
        <f>IFERROR(Homes[[#This Row],[sqft_lot]]/43560," ")</f>
        <v>0.1837465564738292</v>
      </c>
      <c r="L2467" t="str">
        <f>IF(Homes[[#This Row],[waterfront]]=1, "Yes","No")</f>
        <v>No</v>
      </c>
      <c r="M2467" s="4" t="str">
        <f>IF(Homes[[#This Row],[sqft_basement]]&gt;0, "Yes","No")</f>
        <v>Yes</v>
      </c>
      <c r="N2467" t="str">
        <f>CHOOSE(Homes[[#This Row],[view]]+1, "None","Fair","Good","Great","Excellent")</f>
        <v>None</v>
      </c>
      <c r="O2467" t="str">
        <f>CHOOSE(Homes[[#This Row],[condition]], "Poor","Fair","Average","Good","Excellent")</f>
        <v>Average</v>
      </c>
      <c r="P2467">
        <f ca="1">YEAR(TODAY())-Homes[[#This Row],[yr_built]]</f>
        <v>65</v>
      </c>
      <c r="Q2467">
        <v>2012</v>
      </c>
      <c r="R2467">
        <f ca="1">IF(Homes[[#This Row],[yr_renovated]]&gt;0, YEAR(TODAY())-Homes[[#This Row],[yr_renovated]], YEAR(TODAY())-Homes[[#This Row],[yr_built]])</f>
        <v>13</v>
      </c>
      <c r="S2467">
        <v>1</v>
      </c>
      <c r="T2467" s="2">
        <v>41813</v>
      </c>
      <c r="U2467" s="3">
        <v>1</v>
      </c>
      <c r="V2467" s="4">
        <f>IFERROR(Homes[[#This Row],[sqft_above]]+Homes[[#This Row],[sqft_basement]]," ")</f>
        <v>1830</v>
      </c>
      <c r="W2467" s="4">
        <v>8004</v>
      </c>
      <c r="X2467">
        <v>0</v>
      </c>
      <c r="Y2467">
        <v>0</v>
      </c>
      <c r="Z2467">
        <v>3</v>
      </c>
      <c r="AA2467" s="4">
        <v>1200</v>
      </c>
      <c r="AB2467" s="4">
        <v>630</v>
      </c>
      <c r="AC2467">
        <v>1960</v>
      </c>
      <c r="AD2467" t="s">
        <v>2592</v>
      </c>
      <c r="AE2467" t="s">
        <v>49</v>
      </c>
      <c r="AF2467" t="s">
        <v>150</v>
      </c>
    </row>
    <row r="2468" spans="1:32">
      <c r="A2468" t="str">
        <f>PROPER(TRIM(Homes[[#This Row],[street]]))</f>
        <v>3242 15Th Ave S</v>
      </c>
      <c r="B2468" t="str">
        <f>PROPER(TRIM(Homes[[#This Row],[city]]))</f>
        <v>Seattle</v>
      </c>
      <c r="C2468" t="str">
        <f>_xlfn.TEXTBEFORE(Homes[[#This Row],[statezip]]," ")</f>
        <v>WA</v>
      </c>
      <c r="D2468" s="6" t="str">
        <f>_xlfn.TEXTAFTER(Homes[[#This Row],[statezip]]," ")</f>
        <v>98144</v>
      </c>
      <c r="E2468" s="1">
        <v>403000</v>
      </c>
      <c r="F2468">
        <v>2</v>
      </c>
      <c r="G2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68" s="3" t="str">
        <f>Homes[[#This Row],[bedrooms]] &amp; " bd | " &amp; TEXT(Homes[[#This Row],[bathrooms]],"0.##") &amp; " ba"</f>
        <v>2 bd | 1. ba</v>
      </c>
      <c r="I2468" s="4">
        <v>1100</v>
      </c>
      <c r="J2468" s="1">
        <f>IFERROR(Homes[[#This Row],[price]]/Homes[[#This Row],[sqft_living]]," ")</f>
        <v>366.36363636363637</v>
      </c>
      <c r="K2468" s="4">
        <f>IFERROR(Homes[[#This Row],[sqft_lot]]/43560," ")</f>
        <v>8.259871441689623E-2</v>
      </c>
      <c r="L2468" t="str">
        <f>IF(Homes[[#This Row],[waterfront]]=1, "Yes","No")</f>
        <v>No</v>
      </c>
      <c r="M2468" s="4" t="str">
        <f>IF(Homes[[#This Row],[sqft_basement]]&gt;0, "Yes","No")</f>
        <v>No</v>
      </c>
      <c r="N2468" t="str">
        <f>CHOOSE(Homes[[#This Row],[view]]+1, "None","Fair","Good","Great","Excellent")</f>
        <v>None</v>
      </c>
      <c r="O2468" t="str">
        <f>CHOOSE(Homes[[#This Row],[condition]], "Poor","Fair","Average","Good","Excellent")</f>
        <v>Good</v>
      </c>
      <c r="P2468">
        <f ca="1">YEAR(TODAY())-Homes[[#This Row],[yr_built]]</f>
        <v>99</v>
      </c>
      <c r="Q2468">
        <v>1993</v>
      </c>
      <c r="R2468">
        <f ca="1">IF(Homes[[#This Row],[yr_renovated]]&gt;0, YEAR(TODAY())-Homes[[#This Row],[yr_renovated]], YEAR(TODAY())-Homes[[#This Row],[yr_built]])</f>
        <v>32</v>
      </c>
      <c r="S2468">
        <v>1</v>
      </c>
      <c r="T2468" s="2">
        <v>41800</v>
      </c>
      <c r="U2468" s="3">
        <v>1</v>
      </c>
      <c r="V2468" s="4">
        <f>IFERROR(Homes[[#This Row],[sqft_above]]+Homes[[#This Row],[sqft_basement]]," ")</f>
        <v>1100</v>
      </c>
      <c r="W2468" s="4">
        <v>3598</v>
      </c>
      <c r="X2468">
        <v>0</v>
      </c>
      <c r="Y2468">
        <v>0</v>
      </c>
      <c r="Z2468">
        <v>4</v>
      </c>
      <c r="AA2468" s="4">
        <v>1100</v>
      </c>
      <c r="AB2468" s="4">
        <v>0</v>
      </c>
      <c r="AC2468">
        <v>1926</v>
      </c>
      <c r="AD2468" t="s">
        <v>2593</v>
      </c>
      <c r="AE2468" t="s">
        <v>49</v>
      </c>
      <c r="AF2468" t="s">
        <v>110</v>
      </c>
    </row>
    <row r="2469" spans="1:32">
      <c r="A2469" t="str">
        <f>PROPER(TRIM(Homes[[#This Row],[street]]))</f>
        <v>14806 279Th Ln Ne</v>
      </c>
      <c r="B2469" t="str">
        <f>PROPER(TRIM(Homes[[#This Row],[city]]))</f>
        <v>Duvall</v>
      </c>
      <c r="C2469" t="str">
        <f>_xlfn.TEXTBEFORE(Homes[[#This Row],[statezip]]," ")</f>
        <v>WA</v>
      </c>
      <c r="D2469" s="6" t="str">
        <f>_xlfn.TEXTAFTER(Homes[[#This Row],[statezip]]," ")</f>
        <v>98019</v>
      </c>
      <c r="E2469" s="1">
        <v>402500</v>
      </c>
      <c r="F2469">
        <v>3</v>
      </c>
      <c r="G2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469" s="3" t="str">
        <f>Homes[[#This Row],[bedrooms]] &amp; " bd | " &amp; TEXT(Homes[[#This Row],[bathrooms]],"0.##") &amp; " ba"</f>
        <v>3 bd | 3.25 ba</v>
      </c>
      <c r="I2469" s="4">
        <v>2780</v>
      </c>
      <c r="J2469" s="1">
        <f>IFERROR(Homes[[#This Row],[price]]/Homes[[#This Row],[sqft_living]]," ")</f>
        <v>144.78417266187051</v>
      </c>
      <c r="K2469" s="4">
        <f>IFERROR(Homes[[#This Row],[sqft_lot]]/43560," ")</f>
        <v>9.1873278236914602E-2</v>
      </c>
      <c r="L2469" t="str">
        <f>IF(Homes[[#This Row],[waterfront]]=1, "Yes","No")</f>
        <v>No</v>
      </c>
      <c r="M2469" s="4" t="str">
        <f>IF(Homes[[#This Row],[sqft_basement]]&gt;0, "Yes","No")</f>
        <v>No</v>
      </c>
      <c r="N2469" t="str">
        <f>CHOOSE(Homes[[#This Row],[view]]+1, "None","Fair","Good","Great","Excellent")</f>
        <v>None</v>
      </c>
      <c r="O2469" t="str">
        <f>CHOOSE(Homes[[#This Row],[condition]], "Poor","Fair","Average","Good","Excellent")</f>
        <v>Average</v>
      </c>
      <c r="P2469">
        <f ca="1">YEAR(TODAY())-Homes[[#This Row],[yr_built]]</f>
        <v>16</v>
      </c>
      <c r="Q2469">
        <v>0</v>
      </c>
      <c r="R2469">
        <f ca="1">IF(Homes[[#This Row],[yr_renovated]]&gt;0, YEAR(TODAY())-Homes[[#This Row],[yr_renovated]], YEAR(TODAY())-Homes[[#This Row],[yr_built]])</f>
        <v>16</v>
      </c>
      <c r="S2469">
        <v>2</v>
      </c>
      <c r="T2469" s="2">
        <v>41793</v>
      </c>
      <c r="U2469" s="3">
        <v>3.25</v>
      </c>
      <c r="V2469" s="4">
        <f>IFERROR(Homes[[#This Row],[sqft_above]]+Homes[[#This Row],[sqft_basement]]," ")</f>
        <v>2780</v>
      </c>
      <c r="W2469" s="4">
        <v>4002</v>
      </c>
      <c r="X2469">
        <v>0</v>
      </c>
      <c r="Y2469">
        <v>0</v>
      </c>
      <c r="Z2469">
        <v>3</v>
      </c>
      <c r="AA2469" s="4">
        <v>2780</v>
      </c>
      <c r="AB2469" s="4">
        <v>0</v>
      </c>
      <c r="AC2469">
        <v>2009</v>
      </c>
      <c r="AD2469" t="s">
        <v>2594</v>
      </c>
      <c r="AE2469" t="s">
        <v>451</v>
      </c>
      <c r="AF2469" t="s">
        <v>452</v>
      </c>
    </row>
    <row r="2470" spans="1:32">
      <c r="A2470" t="str">
        <f>PROPER(TRIM(Homes[[#This Row],[street]]))</f>
        <v>4235 4Th Ave Nw</v>
      </c>
      <c r="B2470" t="str">
        <f>PROPER(TRIM(Homes[[#This Row],[city]]))</f>
        <v>Seattle</v>
      </c>
      <c r="C2470" t="str">
        <f>_xlfn.TEXTBEFORE(Homes[[#This Row],[statezip]]," ")</f>
        <v>WA</v>
      </c>
      <c r="D2470" s="6" t="str">
        <f>_xlfn.TEXTAFTER(Homes[[#This Row],[statezip]]," ")</f>
        <v>98107</v>
      </c>
      <c r="E2470" s="1">
        <v>402500</v>
      </c>
      <c r="F2470">
        <v>2</v>
      </c>
      <c r="G2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70" s="3" t="str">
        <f>Homes[[#This Row],[bedrooms]] &amp; " bd | " &amp; TEXT(Homes[[#This Row],[bathrooms]],"0.##") &amp; " ba"</f>
        <v>2 bd | 1. ba</v>
      </c>
      <c r="I2470" s="4">
        <v>800</v>
      </c>
      <c r="J2470" s="1">
        <f>IFERROR(Homes[[#This Row],[price]]/Homes[[#This Row],[sqft_living]]," ")</f>
        <v>503.125</v>
      </c>
      <c r="K2470" s="4">
        <f>IFERROR(Homes[[#This Row],[sqft_lot]]/43560," ")</f>
        <v>5.2341597796143252E-2</v>
      </c>
      <c r="L2470" t="str">
        <f>IF(Homes[[#This Row],[waterfront]]=1, "Yes","No")</f>
        <v>No</v>
      </c>
      <c r="M2470" s="4" t="str">
        <f>IF(Homes[[#This Row],[sqft_basement]]&gt;0, "Yes","No")</f>
        <v>No</v>
      </c>
      <c r="N2470" t="str">
        <f>CHOOSE(Homes[[#This Row],[view]]+1, "None","Fair","Good","Great","Excellent")</f>
        <v>None</v>
      </c>
      <c r="O2470" t="str">
        <f>CHOOSE(Homes[[#This Row],[condition]], "Poor","Fair","Average","Good","Excellent")</f>
        <v>Excellent</v>
      </c>
      <c r="P2470">
        <f ca="1">YEAR(TODAY())-Homes[[#This Row],[yr_built]]</f>
        <v>79</v>
      </c>
      <c r="Q2470">
        <v>0</v>
      </c>
      <c r="R2470">
        <f ca="1">IF(Homes[[#This Row],[yr_renovated]]&gt;0, YEAR(TODAY())-Homes[[#This Row],[yr_renovated]], YEAR(TODAY())-Homes[[#This Row],[yr_built]])</f>
        <v>79</v>
      </c>
      <c r="S2470">
        <v>1</v>
      </c>
      <c r="T2470" s="2">
        <v>41821</v>
      </c>
      <c r="U2470" s="3">
        <v>1</v>
      </c>
      <c r="V2470" s="4">
        <f>IFERROR(Homes[[#This Row],[sqft_above]]+Homes[[#This Row],[sqft_basement]]," ")</f>
        <v>800</v>
      </c>
      <c r="W2470" s="4">
        <v>2280</v>
      </c>
      <c r="X2470">
        <v>0</v>
      </c>
      <c r="Y2470">
        <v>0</v>
      </c>
      <c r="Z2470">
        <v>5</v>
      </c>
      <c r="AA2470" s="4">
        <v>800</v>
      </c>
      <c r="AB2470" s="4">
        <v>0</v>
      </c>
      <c r="AC2470">
        <v>1946</v>
      </c>
      <c r="AD2470" t="s">
        <v>2595</v>
      </c>
      <c r="AE2470" t="s">
        <v>49</v>
      </c>
      <c r="AF2470" t="s">
        <v>62</v>
      </c>
    </row>
    <row r="2471" spans="1:32">
      <c r="A2471" t="str">
        <f>PROPER(TRIM(Homes[[#This Row],[street]]))</f>
        <v>22728 10Th Ave S</v>
      </c>
      <c r="B2471" t="str">
        <f>PROPER(TRIM(Homes[[#This Row],[city]]))</f>
        <v>Des Moines</v>
      </c>
      <c r="C2471" t="str">
        <f>_xlfn.TEXTBEFORE(Homes[[#This Row],[statezip]]," ")</f>
        <v>WA</v>
      </c>
      <c r="D2471" s="6" t="str">
        <f>_xlfn.TEXTAFTER(Homes[[#This Row],[statezip]]," ")</f>
        <v>98198</v>
      </c>
      <c r="E2471" s="1">
        <v>402000</v>
      </c>
      <c r="F2471">
        <v>3</v>
      </c>
      <c r="G2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71" s="3" t="str">
        <f>Homes[[#This Row],[bedrooms]] &amp; " bd | " &amp; TEXT(Homes[[#This Row],[bathrooms]],"0.##") &amp; " ba"</f>
        <v>3 bd | 2.5 ba</v>
      </c>
      <c r="I2471" s="4">
        <v>2700</v>
      </c>
      <c r="J2471" s="1">
        <f>IFERROR(Homes[[#This Row],[price]]/Homes[[#This Row],[sqft_living]]," ")</f>
        <v>148.88888888888889</v>
      </c>
      <c r="K2471" s="4">
        <f>IFERROR(Homes[[#This Row],[sqft_lot]]/43560," ")</f>
        <v>0.22943067033976125</v>
      </c>
      <c r="L2471" t="str">
        <f>IF(Homes[[#This Row],[waterfront]]=1, "Yes","No")</f>
        <v>No</v>
      </c>
      <c r="M2471" s="4" t="str">
        <f>IF(Homes[[#This Row],[sqft_basement]]&gt;0, "Yes","No")</f>
        <v>Yes</v>
      </c>
      <c r="N2471" t="str">
        <f>CHOOSE(Homes[[#This Row],[view]]+1, "None","Fair","Good","Great","Excellent")</f>
        <v>Great</v>
      </c>
      <c r="O2471" t="str">
        <f>CHOOSE(Homes[[#This Row],[condition]], "Poor","Fair","Average","Good","Excellent")</f>
        <v>Good</v>
      </c>
      <c r="P2471">
        <f ca="1">YEAR(TODAY())-Homes[[#This Row],[yr_built]]</f>
        <v>66</v>
      </c>
      <c r="Q2471">
        <v>0</v>
      </c>
      <c r="R2471">
        <f ca="1">IF(Homes[[#This Row],[yr_renovated]]&gt;0, YEAR(TODAY())-Homes[[#This Row],[yr_renovated]], YEAR(TODAY())-Homes[[#This Row],[yr_built]])</f>
        <v>66</v>
      </c>
      <c r="S2471">
        <v>1</v>
      </c>
      <c r="T2471" s="2">
        <v>41796</v>
      </c>
      <c r="U2471" s="3">
        <v>2.5</v>
      </c>
      <c r="V2471" s="4">
        <f>IFERROR(Homes[[#This Row],[sqft_above]]+Homes[[#This Row],[sqft_basement]]," ")</f>
        <v>2700</v>
      </c>
      <c r="W2471" s="4">
        <v>9994</v>
      </c>
      <c r="X2471">
        <v>0</v>
      </c>
      <c r="Y2471">
        <v>3</v>
      </c>
      <c r="Z2471">
        <v>4</v>
      </c>
      <c r="AA2471" s="4">
        <v>1350</v>
      </c>
      <c r="AB2471" s="4">
        <v>1350</v>
      </c>
      <c r="AC2471">
        <v>1959</v>
      </c>
      <c r="AD2471" t="s">
        <v>2596</v>
      </c>
      <c r="AE2471" t="s">
        <v>459</v>
      </c>
      <c r="AF2471" t="s">
        <v>460</v>
      </c>
    </row>
    <row r="2472" spans="1:32">
      <c r="A2472" t="str">
        <f>PROPER(TRIM(Homes[[#This Row],[street]]))</f>
        <v>2460 Ne Park Dr</v>
      </c>
      <c r="B2472" t="str">
        <f>PROPER(TRIM(Homes[[#This Row],[city]]))</f>
        <v>Issaquah</v>
      </c>
      <c r="C2472" t="str">
        <f>_xlfn.TEXTBEFORE(Homes[[#This Row],[statezip]]," ")</f>
        <v>WA</v>
      </c>
      <c r="D2472" s="6" t="str">
        <f>_xlfn.TEXTAFTER(Homes[[#This Row],[statezip]]," ")</f>
        <v>98029</v>
      </c>
      <c r="E2472" s="1">
        <v>402000</v>
      </c>
      <c r="F2472">
        <v>3</v>
      </c>
      <c r="G2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72" s="3" t="str">
        <f>Homes[[#This Row],[bedrooms]] &amp; " bd | " &amp; TEXT(Homes[[#This Row],[bathrooms]],"0.##") &amp; " ba"</f>
        <v>3 bd | 2. ba</v>
      </c>
      <c r="I2472" s="4">
        <v>1540</v>
      </c>
      <c r="J2472" s="1">
        <f>IFERROR(Homes[[#This Row],[price]]/Homes[[#This Row],[sqft_living]]," ")</f>
        <v>261.03896103896102</v>
      </c>
      <c r="K2472" s="4">
        <f>IFERROR(Homes[[#This Row],[sqft_lot]]/43560," ")</f>
        <v>4.1942148760330582E-2</v>
      </c>
      <c r="L2472" t="str">
        <f>IF(Homes[[#This Row],[waterfront]]=1, "Yes","No")</f>
        <v>No</v>
      </c>
      <c r="M2472" s="4" t="str">
        <f>IF(Homes[[#This Row],[sqft_basement]]&gt;0, "Yes","No")</f>
        <v>No</v>
      </c>
      <c r="N2472" t="str">
        <f>CHOOSE(Homes[[#This Row],[view]]+1, "None","Fair","Good","Great","Excellent")</f>
        <v>None</v>
      </c>
      <c r="O2472" t="str">
        <f>CHOOSE(Homes[[#This Row],[condition]], "Poor","Fair","Average","Good","Excellent")</f>
        <v>Average</v>
      </c>
      <c r="P2472">
        <f ca="1">YEAR(TODAY())-Homes[[#This Row],[yr_built]]</f>
        <v>20</v>
      </c>
      <c r="Q2472">
        <v>0</v>
      </c>
      <c r="R2472">
        <f ca="1">IF(Homes[[#This Row],[yr_renovated]]&gt;0, YEAR(TODAY())-Homes[[#This Row],[yr_renovated]], YEAR(TODAY())-Homes[[#This Row],[yr_built]])</f>
        <v>20</v>
      </c>
      <c r="S2472">
        <v>2</v>
      </c>
      <c r="T2472" s="2">
        <v>41782</v>
      </c>
      <c r="U2472" s="3">
        <v>2</v>
      </c>
      <c r="V2472" s="4">
        <f>IFERROR(Homes[[#This Row],[sqft_above]]+Homes[[#This Row],[sqft_basement]]," ")</f>
        <v>1540</v>
      </c>
      <c r="W2472" s="4">
        <v>1827</v>
      </c>
      <c r="X2472">
        <v>0</v>
      </c>
      <c r="Y2472">
        <v>0</v>
      </c>
      <c r="Z2472">
        <v>3</v>
      </c>
      <c r="AA2472" s="4">
        <v>1540</v>
      </c>
      <c r="AB2472" s="4">
        <v>0</v>
      </c>
      <c r="AC2472">
        <v>2005</v>
      </c>
      <c r="AD2472" t="s">
        <v>2597</v>
      </c>
      <c r="AE2472" t="s">
        <v>79</v>
      </c>
      <c r="AF2472" t="s">
        <v>80</v>
      </c>
    </row>
    <row r="2473" spans="1:32">
      <c r="A2473" t="str">
        <f>PROPER(TRIM(Homes[[#This Row],[street]]))</f>
        <v>24204-24298 142Nd Ave Se</v>
      </c>
      <c r="B2473" t="str">
        <f>PROPER(TRIM(Homes[[#This Row],[city]]))</f>
        <v>Kent</v>
      </c>
      <c r="C2473" t="str">
        <f>_xlfn.TEXTBEFORE(Homes[[#This Row],[statezip]]," ")</f>
        <v>WA</v>
      </c>
      <c r="D2473" s="6" t="str">
        <f>_xlfn.TEXTAFTER(Homes[[#This Row],[statezip]]," ")</f>
        <v>98042</v>
      </c>
      <c r="E2473" s="1">
        <v>402000</v>
      </c>
      <c r="F2473">
        <v>4</v>
      </c>
      <c r="G2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473" s="3" t="str">
        <f>Homes[[#This Row],[bedrooms]] &amp; " bd | " &amp; TEXT(Homes[[#This Row],[bathrooms]],"0.##") &amp; " ba"</f>
        <v>4 bd | 2.75 ba</v>
      </c>
      <c r="I2473" s="4">
        <v>2950</v>
      </c>
      <c r="J2473" s="1">
        <f>IFERROR(Homes[[#This Row],[price]]/Homes[[#This Row],[sqft_living]]," ")</f>
        <v>136.27118644067798</v>
      </c>
      <c r="K2473" s="4">
        <f>IFERROR(Homes[[#This Row],[sqft_lot]]/43560," ")</f>
        <v>0.35674931129476584</v>
      </c>
      <c r="L2473" t="str">
        <f>IF(Homes[[#This Row],[waterfront]]=1, "Yes","No")</f>
        <v>No</v>
      </c>
      <c r="M2473" s="4" t="str">
        <f>IF(Homes[[#This Row],[sqft_basement]]&gt;0, "Yes","No")</f>
        <v>Yes</v>
      </c>
      <c r="N2473" t="str">
        <f>CHOOSE(Homes[[#This Row],[view]]+1, "None","Fair","Good","Great","Excellent")</f>
        <v>None</v>
      </c>
      <c r="O2473" t="str">
        <f>CHOOSE(Homes[[#This Row],[condition]], "Poor","Fair","Average","Good","Excellent")</f>
        <v>Good</v>
      </c>
      <c r="P2473">
        <f ca="1">YEAR(TODAY())-Homes[[#This Row],[yr_built]]</f>
        <v>51</v>
      </c>
      <c r="Q2473">
        <v>0</v>
      </c>
      <c r="R2473">
        <f ca="1">IF(Homes[[#This Row],[yr_renovated]]&gt;0, YEAR(TODAY())-Homes[[#This Row],[yr_renovated]], YEAR(TODAY())-Homes[[#This Row],[yr_built]])</f>
        <v>51</v>
      </c>
      <c r="S2473">
        <v>1</v>
      </c>
      <c r="T2473" s="2">
        <v>41819</v>
      </c>
      <c r="U2473" s="3">
        <v>2.75</v>
      </c>
      <c r="V2473" s="4">
        <f>IFERROR(Homes[[#This Row],[sqft_above]]+Homes[[#This Row],[sqft_basement]]," ")</f>
        <v>2950</v>
      </c>
      <c r="W2473" s="4">
        <v>15540</v>
      </c>
      <c r="X2473">
        <v>0</v>
      </c>
      <c r="Y2473">
        <v>0</v>
      </c>
      <c r="Z2473">
        <v>4</v>
      </c>
      <c r="AA2473" s="4">
        <v>2120</v>
      </c>
      <c r="AB2473" s="4">
        <v>830</v>
      </c>
      <c r="AC2473">
        <v>1974</v>
      </c>
      <c r="AD2473" t="s">
        <v>2598</v>
      </c>
      <c r="AE2473" t="s">
        <v>1392</v>
      </c>
      <c r="AF2473" t="s">
        <v>85</v>
      </c>
    </row>
    <row r="2474" spans="1:32">
      <c r="A2474" t="str">
        <f>PROPER(TRIM(Homes[[#This Row],[street]]))</f>
        <v>13420 121St Ave Ne</v>
      </c>
      <c r="B2474" t="str">
        <f>PROPER(TRIM(Homes[[#This Row],[city]]))</f>
        <v>Kirkland</v>
      </c>
      <c r="C2474" t="str">
        <f>_xlfn.TEXTBEFORE(Homes[[#This Row],[statezip]]," ")</f>
        <v>WA</v>
      </c>
      <c r="D2474" s="6" t="str">
        <f>_xlfn.TEXTAFTER(Homes[[#This Row],[statezip]]," ")</f>
        <v>98034</v>
      </c>
      <c r="E2474" s="1">
        <v>402000</v>
      </c>
      <c r="F2474">
        <v>3</v>
      </c>
      <c r="G2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74" s="3" t="str">
        <f>Homes[[#This Row],[bedrooms]] &amp; " bd | " &amp; TEXT(Homes[[#This Row],[bathrooms]],"0.##") &amp; " ba"</f>
        <v>3 bd | 1.5 ba</v>
      </c>
      <c r="I2474" s="4">
        <v>1450</v>
      </c>
      <c r="J2474" s="1">
        <f>IFERROR(Homes[[#This Row],[price]]/Homes[[#This Row],[sqft_living]]," ")</f>
        <v>277.24137931034483</v>
      </c>
      <c r="K2474" s="4">
        <f>IFERROR(Homes[[#This Row],[sqft_lot]]/43560," ")</f>
        <v>0.1693067033976125</v>
      </c>
      <c r="L2474" t="str">
        <f>IF(Homes[[#This Row],[waterfront]]=1, "Yes","No")</f>
        <v>No</v>
      </c>
      <c r="M2474" s="4" t="str">
        <f>IF(Homes[[#This Row],[sqft_basement]]&gt;0, "Yes","No")</f>
        <v>Yes</v>
      </c>
      <c r="N2474" t="str">
        <f>CHOOSE(Homes[[#This Row],[view]]+1, "None","Fair","Good","Great","Excellent")</f>
        <v>None</v>
      </c>
      <c r="O2474" t="str">
        <f>CHOOSE(Homes[[#This Row],[condition]], "Poor","Fair","Average","Good","Excellent")</f>
        <v>Average</v>
      </c>
      <c r="P2474">
        <f ca="1">YEAR(TODAY())-Homes[[#This Row],[yr_built]]</f>
        <v>57</v>
      </c>
      <c r="Q2474">
        <v>1997</v>
      </c>
      <c r="R2474">
        <f ca="1">IF(Homes[[#This Row],[yr_renovated]]&gt;0, YEAR(TODAY())-Homes[[#This Row],[yr_renovated]], YEAR(TODAY())-Homes[[#This Row],[yr_built]])</f>
        <v>28</v>
      </c>
      <c r="S2474">
        <v>1</v>
      </c>
      <c r="T2474" s="2">
        <v>41807</v>
      </c>
      <c r="U2474" s="3">
        <v>1.5</v>
      </c>
      <c r="V2474" s="4">
        <f>IFERROR(Homes[[#This Row],[sqft_above]]+Homes[[#This Row],[sqft_basement]]," ")</f>
        <v>1450</v>
      </c>
      <c r="W2474" s="4">
        <v>7375</v>
      </c>
      <c r="X2474">
        <v>0</v>
      </c>
      <c r="Y2474">
        <v>0</v>
      </c>
      <c r="Z2474">
        <v>3</v>
      </c>
      <c r="AA2474" s="4">
        <v>1010</v>
      </c>
      <c r="AB2474" s="4">
        <v>440</v>
      </c>
      <c r="AC2474">
        <v>1968</v>
      </c>
      <c r="AD2474" t="s">
        <v>2599</v>
      </c>
      <c r="AE2474" t="s">
        <v>46</v>
      </c>
      <c r="AF2474" t="s">
        <v>47</v>
      </c>
    </row>
    <row r="2475" spans="1:32">
      <c r="A2475" t="str">
        <f>PROPER(TRIM(Homes[[#This Row],[street]]))</f>
        <v>2348 Fairview Ave E</v>
      </c>
      <c r="B2475" t="str">
        <f>PROPER(TRIM(Homes[[#This Row],[city]]))</f>
        <v>Seattle</v>
      </c>
      <c r="C2475" t="str">
        <f>_xlfn.TEXTBEFORE(Homes[[#This Row],[statezip]]," ")</f>
        <v>WA</v>
      </c>
      <c r="D2475" s="6" t="str">
        <f>_xlfn.TEXTAFTER(Homes[[#This Row],[statezip]]," ")</f>
        <v>98102</v>
      </c>
      <c r="E2475" s="1">
        <v>402000</v>
      </c>
      <c r="F2475">
        <v>2</v>
      </c>
      <c r="G2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75" s="3" t="str">
        <f>Homes[[#This Row],[bedrooms]] &amp; " bd | " &amp; TEXT(Homes[[#This Row],[bathrooms]],"0.##") &amp; " ba"</f>
        <v>2 bd | 1. ba</v>
      </c>
      <c r="I2475" s="4">
        <v>710</v>
      </c>
      <c r="J2475" s="1">
        <f>IFERROR(Homes[[#This Row],[price]]/Homes[[#This Row],[sqft_living]]," ")</f>
        <v>566.19718309859149</v>
      </c>
      <c r="K2475" s="4">
        <f>IFERROR(Homes[[#This Row],[sqft_lot]]/43560," ")</f>
        <v>2.6928374655647382E-2</v>
      </c>
      <c r="L2475" t="str">
        <f>IF(Homes[[#This Row],[waterfront]]=1, "Yes","No")</f>
        <v>No</v>
      </c>
      <c r="M2475" s="4" t="str">
        <f>IF(Homes[[#This Row],[sqft_basement]]&gt;0, "Yes","No")</f>
        <v>No</v>
      </c>
      <c r="N2475" t="str">
        <f>CHOOSE(Homes[[#This Row],[view]]+1, "None","Fair","Good","Great","Excellent")</f>
        <v>None</v>
      </c>
      <c r="O2475" t="str">
        <f>CHOOSE(Homes[[#This Row],[condition]], "Poor","Fair","Average","Good","Excellent")</f>
        <v>Good</v>
      </c>
      <c r="P2475">
        <f ca="1">YEAR(TODAY())-Homes[[#This Row],[yr_built]]</f>
        <v>82</v>
      </c>
      <c r="Q2475">
        <v>0</v>
      </c>
      <c r="R2475">
        <f ca="1">IF(Homes[[#This Row],[yr_renovated]]&gt;0, YEAR(TODAY())-Homes[[#This Row],[yr_renovated]], YEAR(TODAY())-Homes[[#This Row],[yr_built]])</f>
        <v>82</v>
      </c>
      <c r="S2475">
        <v>2</v>
      </c>
      <c r="T2475" s="2">
        <v>41788</v>
      </c>
      <c r="U2475" s="3">
        <v>1</v>
      </c>
      <c r="V2475" s="4">
        <f>IFERROR(Homes[[#This Row],[sqft_above]]+Homes[[#This Row],[sqft_basement]]," ")</f>
        <v>710</v>
      </c>
      <c r="W2475" s="4">
        <v>1173</v>
      </c>
      <c r="X2475">
        <v>0</v>
      </c>
      <c r="Y2475">
        <v>0</v>
      </c>
      <c r="Z2475">
        <v>4</v>
      </c>
      <c r="AA2475" s="4">
        <v>710</v>
      </c>
      <c r="AB2475" s="4">
        <v>0</v>
      </c>
      <c r="AC2475">
        <v>1943</v>
      </c>
      <c r="AD2475" t="s">
        <v>2600</v>
      </c>
      <c r="AE2475" t="s">
        <v>49</v>
      </c>
      <c r="AF2475" t="s">
        <v>89</v>
      </c>
    </row>
    <row r="2476" spans="1:32">
      <c r="A2476" t="str">
        <f>PROPER(TRIM(Homes[[#This Row],[street]]))</f>
        <v>6530 21St Ave Nw</v>
      </c>
      <c r="B2476" t="str">
        <f>PROPER(TRIM(Homes[[#This Row],[city]]))</f>
        <v>Seattle</v>
      </c>
      <c r="C2476" t="str">
        <f>_xlfn.TEXTBEFORE(Homes[[#This Row],[statezip]]," ")</f>
        <v>WA</v>
      </c>
      <c r="D2476" s="6" t="str">
        <f>_xlfn.TEXTAFTER(Homes[[#This Row],[statezip]]," ")</f>
        <v>98117</v>
      </c>
      <c r="E2476" s="1">
        <v>402000</v>
      </c>
      <c r="F2476">
        <v>4</v>
      </c>
      <c r="G2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76" s="3" t="str">
        <f>Homes[[#This Row],[bedrooms]] &amp; " bd | " &amp; TEXT(Homes[[#This Row],[bathrooms]],"0.##") &amp; " ba"</f>
        <v>4 bd | 2.25 ba</v>
      </c>
      <c r="I2476" s="4">
        <v>2000</v>
      </c>
      <c r="J2476" s="1">
        <f>IFERROR(Homes[[#This Row],[price]]/Homes[[#This Row],[sqft_living]]," ")</f>
        <v>201</v>
      </c>
      <c r="K2476" s="4">
        <f>IFERROR(Homes[[#This Row],[sqft_lot]]/43560," ")</f>
        <v>8.4297520661157019E-2</v>
      </c>
      <c r="L2476" t="str">
        <f>IF(Homes[[#This Row],[waterfront]]=1, "Yes","No")</f>
        <v>No</v>
      </c>
      <c r="M2476" s="4" t="str">
        <f>IF(Homes[[#This Row],[sqft_basement]]&gt;0, "Yes","No")</f>
        <v>Yes</v>
      </c>
      <c r="N2476" t="str">
        <f>CHOOSE(Homes[[#This Row],[view]]+1, "None","Fair","Good","Great","Excellent")</f>
        <v>None</v>
      </c>
      <c r="O2476" t="str">
        <f>CHOOSE(Homes[[#This Row],[condition]], "Poor","Fair","Average","Good","Excellent")</f>
        <v>Excellent</v>
      </c>
      <c r="P2476">
        <f ca="1">YEAR(TODAY())-Homes[[#This Row],[yr_built]]</f>
        <v>99</v>
      </c>
      <c r="Q2476">
        <v>0</v>
      </c>
      <c r="R2476">
        <f ca="1">IF(Homes[[#This Row],[yr_renovated]]&gt;0, YEAR(TODAY())-Homes[[#This Row],[yr_renovated]], YEAR(TODAY())-Homes[[#This Row],[yr_built]])</f>
        <v>99</v>
      </c>
      <c r="S2476">
        <v>2</v>
      </c>
      <c r="T2476" s="2">
        <v>41815</v>
      </c>
      <c r="U2476" s="3">
        <v>2.25</v>
      </c>
      <c r="V2476" s="4">
        <f>IFERROR(Homes[[#This Row],[sqft_above]]+Homes[[#This Row],[sqft_basement]]," ")</f>
        <v>2000</v>
      </c>
      <c r="W2476" s="4">
        <v>3672</v>
      </c>
      <c r="X2476">
        <v>0</v>
      </c>
      <c r="Y2476">
        <v>0</v>
      </c>
      <c r="Z2476">
        <v>5</v>
      </c>
      <c r="AA2476" s="4">
        <v>1650</v>
      </c>
      <c r="AB2476" s="4">
        <v>350</v>
      </c>
      <c r="AC2476">
        <v>1926</v>
      </c>
      <c r="AD2476" t="s">
        <v>2601</v>
      </c>
      <c r="AE2476" t="s">
        <v>49</v>
      </c>
      <c r="AF2476" t="s">
        <v>204</v>
      </c>
    </row>
    <row r="2477" spans="1:32">
      <c r="A2477" t="str">
        <f>PROPER(TRIM(Homes[[#This Row],[street]]))</f>
        <v>5001-5099 11Th Ave Nw</v>
      </c>
      <c r="B2477" t="str">
        <f>PROPER(TRIM(Homes[[#This Row],[city]]))</f>
        <v>Seattle</v>
      </c>
      <c r="C2477" t="str">
        <f>_xlfn.TEXTBEFORE(Homes[[#This Row],[statezip]]," ")</f>
        <v>WA</v>
      </c>
      <c r="D2477" s="6" t="str">
        <f>_xlfn.TEXTAFTER(Homes[[#This Row],[statezip]]," ")</f>
        <v>98107</v>
      </c>
      <c r="E2477" s="1">
        <v>402000</v>
      </c>
      <c r="F2477">
        <v>2</v>
      </c>
      <c r="G2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77" s="3" t="str">
        <f>Homes[[#This Row],[bedrooms]] &amp; " bd | " &amp; TEXT(Homes[[#This Row],[bathrooms]],"0.##") &amp; " ba"</f>
        <v>2 bd | 1. ba</v>
      </c>
      <c r="I2477" s="4">
        <v>620</v>
      </c>
      <c r="J2477" s="1">
        <f>IFERROR(Homes[[#This Row],[price]]/Homes[[#This Row],[sqft_living]]," ")</f>
        <v>648.38709677419354</v>
      </c>
      <c r="K2477" s="4">
        <f>IFERROR(Homes[[#This Row],[sqft_lot]]/43560," ")</f>
        <v>5.6818181818181816E-2</v>
      </c>
      <c r="L2477" t="str">
        <f>IF(Homes[[#This Row],[waterfront]]=1, "Yes","No")</f>
        <v>No</v>
      </c>
      <c r="M2477" s="4" t="str">
        <f>IF(Homes[[#This Row],[sqft_basement]]&gt;0, "Yes","No")</f>
        <v>No</v>
      </c>
      <c r="N2477" t="str">
        <f>CHOOSE(Homes[[#This Row],[view]]+1, "None","Fair","Good","Great","Excellent")</f>
        <v>None</v>
      </c>
      <c r="O2477" t="str">
        <f>CHOOSE(Homes[[#This Row],[condition]], "Poor","Fair","Average","Good","Excellent")</f>
        <v>Excellent</v>
      </c>
      <c r="P2477">
        <f ca="1">YEAR(TODAY())-Homes[[#This Row],[yr_built]]</f>
        <v>114</v>
      </c>
      <c r="Q2477">
        <v>1984</v>
      </c>
      <c r="R2477">
        <f ca="1">IF(Homes[[#This Row],[yr_renovated]]&gt;0, YEAR(TODAY())-Homes[[#This Row],[yr_renovated]], YEAR(TODAY())-Homes[[#This Row],[yr_built]])</f>
        <v>41</v>
      </c>
      <c r="S2477">
        <v>1</v>
      </c>
      <c r="T2477" s="2">
        <v>41816</v>
      </c>
      <c r="U2477" s="3">
        <v>1</v>
      </c>
      <c r="V2477" s="4">
        <f>IFERROR(Homes[[#This Row],[sqft_above]]+Homes[[#This Row],[sqft_basement]]," ")</f>
        <v>620</v>
      </c>
      <c r="W2477" s="4">
        <v>2475</v>
      </c>
      <c r="X2477">
        <v>0</v>
      </c>
      <c r="Y2477">
        <v>0</v>
      </c>
      <c r="Z2477">
        <v>5</v>
      </c>
      <c r="AA2477" s="4">
        <v>620</v>
      </c>
      <c r="AB2477" s="4">
        <v>0</v>
      </c>
      <c r="AC2477">
        <v>1911</v>
      </c>
      <c r="AD2477" t="s">
        <v>2602</v>
      </c>
      <c r="AE2477" t="s">
        <v>49</v>
      </c>
      <c r="AF2477" t="s">
        <v>62</v>
      </c>
    </row>
    <row r="2478" spans="1:32">
      <c r="A2478" t="str">
        <f>PROPER(TRIM(Homes[[#This Row],[street]]))</f>
        <v>3027 230Th Pl Ne</v>
      </c>
      <c r="B2478" t="str">
        <f>PROPER(TRIM(Homes[[#This Row],[city]]))</f>
        <v>Sammamish</v>
      </c>
      <c r="C2478" t="str">
        <f>_xlfn.TEXTBEFORE(Homes[[#This Row],[statezip]]," ")</f>
        <v>WA</v>
      </c>
      <c r="D2478" s="6" t="str">
        <f>_xlfn.TEXTAFTER(Homes[[#This Row],[statezip]]," ")</f>
        <v>98074</v>
      </c>
      <c r="E2478" s="1">
        <v>401000</v>
      </c>
      <c r="F2478">
        <v>3</v>
      </c>
      <c r="G2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78" s="3" t="str">
        <f>Homes[[#This Row],[bedrooms]] &amp; " bd | " &amp; TEXT(Homes[[#This Row],[bathrooms]],"0.##") &amp; " ba"</f>
        <v>3 bd | 2. ba</v>
      </c>
      <c r="I2478" s="4">
        <v>1240</v>
      </c>
      <c r="J2478" s="1">
        <f>IFERROR(Homes[[#This Row],[price]]/Homes[[#This Row],[sqft_living]]," ")</f>
        <v>323.38709677419354</v>
      </c>
      <c r="K2478" s="4">
        <f>IFERROR(Homes[[#This Row],[sqft_lot]]/43560," ")</f>
        <v>0.25647382920110195</v>
      </c>
      <c r="L2478" t="str">
        <f>IF(Homes[[#This Row],[waterfront]]=1, "Yes","No")</f>
        <v>No</v>
      </c>
      <c r="M2478" s="4" t="str">
        <f>IF(Homes[[#This Row],[sqft_basement]]&gt;0, "Yes","No")</f>
        <v>Yes</v>
      </c>
      <c r="N2478" t="str">
        <f>CHOOSE(Homes[[#This Row],[view]]+1, "None","Fair","Good","Great","Excellent")</f>
        <v>None</v>
      </c>
      <c r="O2478" t="str">
        <f>CHOOSE(Homes[[#This Row],[condition]], "Poor","Fair","Average","Good","Excellent")</f>
        <v>Average</v>
      </c>
      <c r="P2478">
        <f ca="1">YEAR(TODAY())-Homes[[#This Row],[yr_built]]</f>
        <v>41</v>
      </c>
      <c r="Q2478">
        <v>0</v>
      </c>
      <c r="R2478">
        <f ca="1">IF(Homes[[#This Row],[yr_renovated]]&gt;0, YEAR(TODAY())-Homes[[#This Row],[yr_renovated]], YEAR(TODAY())-Homes[[#This Row],[yr_built]])</f>
        <v>41</v>
      </c>
      <c r="S2478">
        <v>1</v>
      </c>
      <c r="T2478" s="2">
        <v>41821</v>
      </c>
      <c r="U2478" s="3">
        <v>2</v>
      </c>
      <c r="V2478" s="4">
        <f>IFERROR(Homes[[#This Row],[sqft_above]]+Homes[[#This Row],[sqft_basement]]," ")</f>
        <v>1240</v>
      </c>
      <c r="W2478" s="4">
        <v>11172</v>
      </c>
      <c r="X2478">
        <v>0</v>
      </c>
      <c r="Y2478">
        <v>0</v>
      </c>
      <c r="Z2478">
        <v>3</v>
      </c>
      <c r="AA2478" s="4">
        <v>1000</v>
      </c>
      <c r="AB2478" s="4">
        <v>240</v>
      </c>
      <c r="AC2478">
        <v>1984</v>
      </c>
      <c r="AD2478" t="s">
        <v>2603</v>
      </c>
      <c r="AE2478" t="s">
        <v>102</v>
      </c>
      <c r="AF2478" t="s">
        <v>266</v>
      </c>
    </row>
    <row r="2479" spans="1:32">
      <c r="A2479" t="str">
        <f>PROPER(TRIM(Homes[[#This Row],[street]]))</f>
        <v>38107 212Th Ave Se</v>
      </c>
      <c r="B2479" t="str">
        <f>PROPER(TRIM(Homes[[#This Row],[city]]))</f>
        <v>Auburn</v>
      </c>
      <c r="C2479" t="str">
        <f>_xlfn.TEXTBEFORE(Homes[[#This Row],[statezip]]," ")</f>
        <v>WA</v>
      </c>
      <c r="D2479" s="6" t="str">
        <f>_xlfn.TEXTAFTER(Homes[[#This Row],[statezip]]," ")</f>
        <v>98092</v>
      </c>
      <c r="E2479" s="1">
        <v>400000</v>
      </c>
      <c r="F2479">
        <v>4</v>
      </c>
      <c r="G2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79" s="3" t="str">
        <f>Homes[[#This Row],[bedrooms]] &amp; " bd | " &amp; TEXT(Homes[[#This Row],[bathrooms]],"0.##") &amp; " ba"</f>
        <v>4 bd | 1.75 ba</v>
      </c>
      <c r="I2479" s="4">
        <v>2670</v>
      </c>
      <c r="J2479" s="1">
        <f>IFERROR(Homes[[#This Row],[price]]/Homes[[#This Row],[sqft_living]]," ")</f>
        <v>149.81273408239701</v>
      </c>
      <c r="K2479" s="4">
        <f>IFERROR(Homes[[#This Row],[sqft_lot]]/43560," ")</f>
        <v>4.3499999999999996</v>
      </c>
      <c r="L2479" t="str">
        <f>IF(Homes[[#This Row],[waterfront]]=1, "Yes","No")</f>
        <v>No</v>
      </c>
      <c r="M2479" s="4" t="str">
        <f>IF(Homes[[#This Row],[sqft_basement]]&gt;0, "Yes","No")</f>
        <v>No</v>
      </c>
      <c r="N2479" t="str">
        <f>CHOOSE(Homes[[#This Row],[view]]+1, "None","Fair","Good","Great","Excellent")</f>
        <v>Excellent</v>
      </c>
      <c r="O2479" t="str">
        <f>CHOOSE(Homes[[#This Row],[condition]], "Poor","Fair","Average","Good","Excellent")</f>
        <v>Average</v>
      </c>
      <c r="P2479">
        <f ca="1">YEAR(TODAY())-Homes[[#This Row],[yr_built]]</f>
        <v>53</v>
      </c>
      <c r="Q2479">
        <v>2002</v>
      </c>
      <c r="R2479">
        <f ca="1">IF(Homes[[#This Row],[yr_renovated]]&gt;0, YEAR(TODAY())-Homes[[#This Row],[yr_renovated]], YEAR(TODAY())-Homes[[#This Row],[yr_built]])</f>
        <v>23</v>
      </c>
      <c r="S2479">
        <v>2</v>
      </c>
      <c r="T2479" s="2">
        <v>41810</v>
      </c>
      <c r="U2479" s="3">
        <v>1.75</v>
      </c>
      <c r="V2479" s="4">
        <f>IFERROR(Homes[[#This Row],[sqft_above]]+Homes[[#This Row],[sqft_basement]]," ")</f>
        <v>2670</v>
      </c>
      <c r="W2479" s="4">
        <v>189486</v>
      </c>
      <c r="X2479">
        <v>0</v>
      </c>
      <c r="Y2479">
        <v>4</v>
      </c>
      <c r="Z2479">
        <v>3</v>
      </c>
      <c r="AA2479" s="4">
        <v>2670</v>
      </c>
      <c r="AB2479" s="4">
        <v>0</v>
      </c>
      <c r="AC2479">
        <v>1972</v>
      </c>
      <c r="AD2479" t="s">
        <v>2604</v>
      </c>
      <c r="AE2479" t="s">
        <v>519</v>
      </c>
      <c r="AF2479" t="s">
        <v>520</v>
      </c>
    </row>
    <row r="2480" spans="1:32">
      <c r="A2480" t="str">
        <f>PROPER(TRIM(Homes[[#This Row],[street]]))</f>
        <v>27200-27218 52Nd Ave S</v>
      </c>
      <c r="B2480" t="str">
        <f>PROPER(TRIM(Homes[[#This Row],[city]]))</f>
        <v>Kent</v>
      </c>
      <c r="C2480" t="str">
        <f>_xlfn.TEXTBEFORE(Homes[[#This Row],[statezip]]," ")</f>
        <v>WA</v>
      </c>
      <c r="D2480" s="6" t="str">
        <f>_xlfn.TEXTAFTER(Homes[[#This Row],[statezip]]," ")</f>
        <v>98032</v>
      </c>
      <c r="E2480" s="1">
        <v>400000</v>
      </c>
      <c r="F2480">
        <v>3</v>
      </c>
      <c r="G2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80" s="3" t="str">
        <f>Homes[[#This Row],[bedrooms]] &amp; " bd | " &amp; TEXT(Homes[[#This Row],[bathrooms]],"0.##") &amp; " ba"</f>
        <v>3 bd | 2.5 ba</v>
      </c>
      <c r="I2480" s="4">
        <v>2740</v>
      </c>
      <c r="J2480" s="1">
        <f>IFERROR(Homes[[#This Row],[price]]/Homes[[#This Row],[sqft_living]]," ")</f>
        <v>145.98540145985402</v>
      </c>
      <c r="K2480" s="4">
        <f>IFERROR(Homes[[#This Row],[sqft_lot]]/43560," ")</f>
        <v>1.9099862258953169</v>
      </c>
      <c r="L2480" t="str">
        <f>IF(Homes[[#This Row],[waterfront]]=1, "Yes","No")</f>
        <v>No</v>
      </c>
      <c r="M2480" s="4" t="str">
        <f>IF(Homes[[#This Row],[sqft_basement]]&gt;0, "Yes","No")</f>
        <v>No</v>
      </c>
      <c r="N2480" t="str">
        <f>CHOOSE(Homes[[#This Row],[view]]+1, "None","Fair","Good","Great","Excellent")</f>
        <v>Excellent</v>
      </c>
      <c r="O2480" t="str">
        <f>CHOOSE(Homes[[#This Row],[condition]], "Poor","Fair","Average","Good","Excellent")</f>
        <v>Average</v>
      </c>
      <c r="P2480">
        <f ca="1">YEAR(TODAY())-Homes[[#This Row],[yr_built]]</f>
        <v>52</v>
      </c>
      <c r="Q2480">
        <v>2013</v>
      </c>
      <c r="R2480">
        <f ca="1">IF(Homes[[#This Row],[yr_renovated]]&gt;0, YEAR(TODAY())-Homes[[#This Row],[yr_renovated]], YEAR(TODAY())-Homes[[#This Row],[yr_built]])</f>
        <v>12</v>
      </c>
      <c r="S2480">
        <v>2</v>
      </c>
      <c r="T2480" s="2">
        <v>41775</v>
      </c>
      <c r="U2480" s="3">
        <v>2.5</v>
      </c>
      <c r="V2480" s="4">
        <f>IFERROR(Homes[[#This Row],[sqft_above]]+Homes[[#This Row],[sqft_basement]]," ")</f>
        <v>2740</v>
      </c>
      <c r="W2480" s="4">
        <v>83199</v>
      </c>
      <c r="X2480">
        <v>0</v>
      </c>
      <c r="Y2480">
        <v>4</v>
      </c>
      <c r="Z2480">
        <v>3</v>
      </c>
      <c r="AA2480" s="4">
        <v>2740</v>
      </c>
      <c r="AB2480" s="4">
        <v>0</v>
      </c>
      <c r="AC2480">
        <v>1973</v>
      </c>
      <c r="AD2480" t="s">
        <v>2605</v>
      </c>
      <c r="AE2480" t="s">
        <v>1392</v>
      </c>
      <c r="AF2480" t="s">
        <v>2606</v>
      </c>
    </row>
    <row r="2481" spans="1:32">
      <c r="A2481" t="str">
        <f>PROPER(TRIM(Homes[[#This Row],[street]]))</f>
        <v>15226 Se 1St Pl</v>
      </c>
      <c r="B2481" t="str">
        <f>PROPER(TRIM(Homes[[#This Row],[city]]))</f>
        <v>Bellevue</v>
      </c>
      <c r="C2481" t="str">
        <f>_xlfn.TEXTBEFORE(Homes[[#This Row],[statezip]]," ")</f>
        <v>WA</v>
      </c>
      <c r="D2481" s="6" t="str">
        <f>_xlfn.TEXTAFTER(Homes[[#This Row],[statezip]]," ")</f>
        <v>98007</v>
      </c>
      <c r="E2481" s="1">
        <v>400000</v>
      </c>
      <c r="F2481">
        <v>3</v>
      </c>
      <c r="G2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81" s="3" t="str">
        <f>Homes[[#This Row],[bedrooms]] &amp; " bd | " &amp; TEXT(Homes[[#This Row],[bathrooms]],"0.##") &amp; " ba"</f>
        <v>3 bd | 1.5 ba</v>
      </c>
      <c r="I2481" s="4">
        <v>1200</v>
      </c>
      <c r="J2481" s="1">
        <f>IFERROR(Homes[[#This Row],[price]]/Homes[[#This Row],[sqft_living]]," ")</f>
        <v>333.33333333333331</v>
      </c>
      <c r="K2481" s="4">
        <f>IFERROR(Homes[[#This Row],[sqft_lot]]/43560," ")</f>
        <v>0.11019283746556474</v>
      </c>
      <c r="L2481" t="str">
        <f>IF(Homes[[#This Row],[waterfront]]=1, "Yes","No")</f>
        <v>No</v>
      </c>
      <c r="M2481" s="4" t="str">
        <f>IF(Homes[[#This Row],[sqft_basement]]&gt;0, "Yes","No")</f>
        <v>No</v>
      </c>
      <c r="N2481" t="str">
        <f>CHOOSE(Homes[[#This Row],[view]]+1, "None","Fair","Good","Great","Excellent")</f>
        <v>None</v>
      </c>
      <c r="O2481" t="str">
        <f>CHOOSE(Homes[[#This Row],[condition]], "Poor","Fair","Average","Good","Excellent")</f>
        <v>Good</v>
      </c>
      <c r="P2481">
        <f ca="1">YEAR(TODAY())-Homes[[#This Row],[yr_built]]</f>
        <v>63</v>
      </c>
      <c r="Q2481">
        <v>0</v>
      </c>
      <c r="R2481">
        <f ca="1">IF(Homes[[#This Row],[yr_renovated]]&gt;0, YEAR(TODAY())-Homes[[#This Row],[yr_renovated]], YEAR(TODAY())-Homes[[#This Row],[yr_built]])</f>
        <v>63</v>
      </c>
      <c r="S2481">
        <v>1</v>
      </c>
      <c r="T2481" s="2">
        <v>41793</v>
      </c>
      <c r="U2481" s="3">
        <v>1.5</v>
      </c>
      <c r="V2481" s="4">
        <f>IFERROR(Homes[[#This Row],[sqft_above]]+Homes[[#This Row],[sqft_basement]]," ")</f>
        <v>1200</v>
      </c>
      <c r="W2481" s="4">
        <v>4800</v>
      </c>
      <c r="X2481">
        <v>0</v>
      </c>
      <c r="Y2481">
        <v>0</v>
      </c>
      <c r="Z2481">
        <v>4</v>
      </c>
      <c r="AA2481" s="4">
        <v>1200</v>
      </c>
      <c r="AB2481" s="4">
        <v>0</v>
      </c>
      <c r="AC2481">
        <v>1962</v>
      </c>
      <c r="AD2481" t="s">
        <v>2607</v>
      </c>
      <c r="AE2481" t="s">
        <v>33</v>
      </c>
      <c r="AF2481" t="s">
        <v>264</v>
      </c>
    </row>
    <row r="2482" spans="1:32">
      <c r="A2482" t="str">
        <f>PROPER(TRIM(Homes[[#This Row],[street]]))</f>
        <v>9808 Ne 204Th Pl</v>
      </c>
      <c r="B2482" t="str">
        <f>PROPER(TRIM(Homes[[#This Row],[city]]))</f>
        <v>Bothell</v>
      </c>
      <c r="C2482" t="str">
        <f>_xlfn.TEXTBEFORE(Homes[[#This Row],[statezip]]," ")</f>
        <v>WA</v>
      </c>
      <c r="D2482" s="6" t="str">
        <f>_xlfn.TEXTAFTER(Homes[[#This Row],[statezip]]," ")</f>
        <v>98011</v>
      </c>
      <c r="E2482" s="1">
        <v>400000</v>
      </c>
      <c r="F2482">
        <v>4</v>
      </c>
      <c r="G2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82" s="3" t="str">
        <f>Homes[[#This Row],[bedrooms]] &amp; " bd | " &amp; TEXT(Homes[[#This Row],[bathrooms]],"0.##") &amp; " ba"</f>
        <v>4 bd | 2.5 ba</v>
      </c>
      <c r="I2482" s="4">
        <v>2530</v>
      </c>
      <c r="J2482" s="1">
        <f>IFERROR(Homes[[#This Row],[price]]/Homes[[#This Row],[sqft_living]]," ")</f>
        <v>158.10276679841897</v>
      </c>
      <c r="K2482" s="4">
        <f>IFERROR(Homes[[#This Row],[sqft_lot]]/43560," ")</f>
        <v>0.17362258953168044</v>
      </c>
      <c r="L2482" t="str">
        <f>IF(Homes[[#This Row],[waterfront]]=1, "Yes","No")</f>
        <v>No</v>
      </c>
      <c r="M2482" s="4" t="str">
        <f>IF(Homes[[#This Row],[sqft_basement]]&gt;0, "Yes","No")</f>
        <v>Yes</v>
      </c>
      <c r="N2482" t="str">
        <f>CHOOSE(Homes[[#This Row],[view]]+1, "None","Fair","Good","Great","Excellent")</f>
        <v>None</v>
      </c>
      <c r="O2482" t="str">
        <f>CHOOSE(Homes[[#This Row],[condition]], "Poor","Fair","Average","Good","Excellent")</f>
        <v>Average</v>
      </c>
      <c r="P2482">
        <f ca="1">YEAR(TODAY())-Homes[[#This Row],[yr_built]]</f>
        <v>47</v>
      </c>
      <c r="Q2482">
        <v>0</v>
      </c>
      <c r="R2482">
        <f ca="1">IF(Homes[[#This Row],[yr_renovated]]&gt;0, YEAR(TODAY())-Homes[[#This Row],[yr_renovated]], YEAR(TODAY())-Homes[[#This Row],[yr_built]])</f>
        <v>47</v>
      </c>
      <c r="S2482">
        <v>1</v>
      </c>
      <c r="T2482" s="2">
        <v>41800</v>
      </c>
      <c r="U2482" s="3">
        <v>2.5</v>
      </c>
      <c r="V2482" s="4">
        <f>IFERROR(Homes[[#This Row],[sqft_above]]+Homes[[#This Row],[sqft_basement]]," ")</f>
        <v>2530</v>
      </c>
      <c r="W2482" s="4">
        <v>7563</v>
      </c>
      <c r="X2482">
        <v>0</v>
      </c>
      <c r="Y2482">
        <v>0</v>
      </c>
      <c r="Z2482">
        <v>3</v>
      </c>
      <c r="AA2482" s="4">
        <v>1440</v>
      </c>
      <c r="AB2482" s="4">
        <v>1090</v>
      </c>
      <c r="AC2482">
        <v>1978</v>
      </c>
      <c r="AD2482" t="s">
        <v>2608</v>
      </c>
      <c r="AE2482" t="s">
        <v>841</v>
      </c>
      <c r="AF2482" t="s">
        <v>842</v>
      </c>
    </row>
    <row r="2483" spans="1:32">
      <c r="A2483" t="str">
        <f>PROPER(TRIM(Homes[[#This Row],[street]]))</f>
        <v>27818 Ne 141St St</v>
      </c>
      <c r="B2483" t="str">
        <f>PROPER(TRIM(Homes[[#This Row],[city]]))</f>
        <v>Duvall</v>
      </c>
      <c r="C2483" t="str">
        <f>_xlfn.TEXTBEFORE(Homes[[#This Row],[statezip]]," ")</f>
        <v>WA</v>
      </c>
      <c r="D2483" s="6" t="str">
        <f>_xlfn.TEXTAFTER(Homes[[#This Row],[statezip]]," ")</f>
        <v>98019</v>
      </c>
      <c r="E2483" s="1">
        <v>400000</v>
      </c>
      <c r="F2483">
        <v>3</v>
      </c>
      <c r="G2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83" s="3" t="str">
        <f>Homes[[#This Row],[bedrooms]] &amp; " bd | " &amp; TEXT(Homes[[#This Row],[bathrooms]],"0.##") &amp; " ba"</f>
        <v>3 bd | 2.25 ba</v>
      </c>
      <c r="I2483" s="4">
        <v>2140</v>
      </c>
      <c r="J2483" s="1">
        <f>IFERROR(Homes[[#This Row],[price]]/Homes[[#This Row],[sqft_living]]," ")</f>
        <v>186.9158878504673</v>
      </c>
      <c r="K2483" s="4">
        <f>IFERROR(Homes[[#This Row],[sqft_lot]]/43560," ")</f>
        <v>0.25863177226813588</v>
      </c>
      <c r="L2483" t="str">
        <f>IF(Homes[[#This Row],[waterfront]]=1, "Yes","No")</f>
        <v>No</v>
      </c>
      <c r="M2483" s="4" t="str">
        <f>IF(Homes[[#This Row],[sqft_basement]]&gt;0, "Yes","No")</f>
        <v>No</v>
      </c>
      <c r="N2483" t="str">
        <f>CHOOSE(Homes[[#This Row],[view]]+1, "None","Fair","Good","Great","Excellent")</f>
        <v>None</v>
      </c>
      <c r="O2483" t="str">
        <f>CHOOSE(Homes[[#This Row],[condition]], "Poor","Fair","Average","Good","Excellent")</f>
        <v>Average</v>
      </c>
      <c r="P2483">
        <f ca="1">YEAR(TODAY())-Homes[[#This Row],[yr_built]]</f>
        <v>39</v>
      </c>
      <c r="Q2483">
        <v>0</v>
      </c>
      <c r="R2483">
        <f ca="1">IF(Homes[[#This Row],[yr_renovated]]&gt;0, YEAR(TODAY())-Homes[[#This Row],[yr_renovated]], YEAR(TODAY())-Homes[[#This Row],[yr_built]])</f>
        <v>39</v>
      </c>
      <c r="S2483">
        <v>2</v>
      </c>
      <c r="T2483" s="2">
        <v>41807</v>
      </c>
      <c r="U2483" s="3">
        <v>2.25</v>
      </c>
      <c r="V2483" s="4">
        <f>IFERROR(Homes[[#This Row],[sqft_above]]+Homes[[#This Row],[sqft_basement]]," ")</f>
        <v>2140</v>
      </c>
      <c r="W2483" s="4">
        <v>11266</v>
      </c>
      <c r="X2483">
        <v>0</v>
      </c>
      <c r="Y2483">
        <v>0</v>
      </c>
      <c r="Z2483">
        <v>3</v>
      </c>
      <c r="AA2483" s="4">
        <v>2140</v>
      </c>
      <c r="AB2483" s="4">
        <v>0</v>
      </c>
      <c r="AC2483">
        <v>1986</v>
      </c>
      <c r="AD2483" t="s">
        <v>2609</v>
      </c>
      <c r="AE2483" t="s">
        <v>451</v>
      </c>
      <c r="AF2483" t="s">
        <v>452</v>
      </c>
    </row>
    <row r="2484" spans="1:32">
      <c r="A2484" t="str">
        <f>PROPER(TRIM(Homes[[#This Row],[street]]))</f>
        <v>19744 324Th Ave Ne</v>
      </c>
      <c r="B2484" t="str">
        <f>PROPER(TRIM(Homes[[#This Row],[city]]))</f>
        <v>Duvall</v>
      </c>
      <c r="C2484" t="str">
        <f>_xlfn.TEXTBEFORE(Homes[[#This Row],[statezip]]," ")</f>
        <v>WA</v>
      </c>
      <c r="D2484" s="6" t="str">
        <f>_xlfn.TEXTAFTER(Homes[[#This Row],[statezip]]," ")</f>
        <v>98019</v>
      </c>
      <c r="E2484" s="1">
        <v>400000</v>
      </c>
      <c r="F2484">
        <v>4</v>
      </c>
      <c r="G2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84" s="3" t="str">
        <f>Homes[[#This Row],[bedrooms]] &amp; " bd | " &amp; TEXT(Homes[[#This Row],[bathrooms]],"0.##") &amp; " ba"</f>
        <v>4 bd | 1.75 ba</v>
      </c>
      <c r="I2484" s="4">
        <v>1700</v>
      </c>
      <c r="J2484" s="1">
        <f>IFERROR(Homes[[#This Row],[price]]/Homes[[#This Row],[sqft_living]]," ")</f>
        <v>235.29411764705881</v>
      </c>
      <c r="K2484" s="4">
        <f>IFERROR(Homes[[#This Row],[sqft_lot]]/43560," ")</f>
        <v>0.46563360881542698</v>
      </c>
      <c r="L2484" t="str">
        <f>IF(Homes[[#This Row],[waterfront]]=1, "Yes","No")</f>
        <v>No</v>
      </c>
      <c r="M2484" s="4" t="str">
        <f>IF(Homes[[#This Row],[sqft_basement]]&gt;0, "Yes","No")</f>
        <v>Yes</v>
      </c>
      <c r="N2484" t="str">
        <f>CHOOSE(Homes[[#This Row],[view]]+1, "None","Fair","Good","Great","Excellent")</f>
        <v>None</v>
      </c>
      <c r="O2484" t="str">
        <f>CHOOSE(Homes[[#This Row],[condition]], "Poor","Fair","Average","Good","Excellent")</f>
        <v>Average</v>
      </c>
      <c r="P2484">
        <f ca="1">YEAR(TODAY())-Homes[[#This Row],[yr_built]]</f>
        <v>60</v>
      </c>
      <c r="Q2484">
        <v>1993</v>
      </c>
      <c r="R2484">
        <f ca="1">IF(Homes[[#This Row],[yr_renovated]]&gt;0, YEAR(TODAY())-Homes[[#This Row],[yr_renovated]], YEAR(TODAY())-Homes[[#This Row],[yr_built]])</f>
        <v>32</v>
      </c>
      <c r="S2484">
        <v>1.5</v>
      </c>
      <c r="T2484" s="2">
        <v>41813</v>
      </c>
      <c r="U2484" s="3">
        <v>1.75</v>
      </c>
      <c r="V2484" s="4">
        <f>IFERROR(Homes[[#This Row],[sqft_above]]+Homes[[#This Row],[sqft_basement]]," ")</f>
        <v>1700</v>
      </c>
      <c r="W2484" s="4">
        <v>20283</v>
      </c>
      <c r="X2484">
        <v>0</v>
      </c>
      <c r="Y2484">
        <v>0</v>
      </c>
      <c r="Z2484">
        <v>3</v>
      </c>
      <c r="AA2484" s="4">
        <v>1340</v>
      </c>
      <c r="AB2484" s="4">
        <v>360</v>
      </c>
      <c r="AC2484">
        <v>1965</v>
      </c>
      <c r="AD2484" t="s">
        <v>2610</v>
      </c>
      <c r="AE2484" t="s">
        <v>451</v>
      </c>
      <c r="AF2484" t="s">
        <v>452</v>
      </c>
    </row>
    <row r="2485" spans="1:32">
      <c r="A2485" t="str">
        <f>PROPER(TRIM(Homes[[#This Row],[street]]))</f>
        <v>8018 Ne 183Rd St</v>
      </c>
      <c r="B2485" t="str">
        <f>PROPER(TRIM(Homes[[#This Row],[city]]))</f>
        <v>Kenmore</v>
      </c>
      <c r="C2485" t="str">
        <f>_xlfn.TEXTBEFORE(Homes[[#This Row],[statezip]]," ")</f>
        <v>WA</v>
      </c>
      <c r="D2485" s="6" t="str">
        <f>_xlfn.TEXTAFTER(Homes[[#This Row],[statezip]]," ")</f>
        <v>98028</v>
      </c>
      <c r="E2485" s="1">
        <v>400000</v>
      </c>
      <c r="F2485">
        <v>3</v>
      </c>
      <c r="G2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485" s="3" t="str">
        <f>Homes[[#This Row],[bedrooms]] &amp; " bd | " &amp; TEXT(Homes[[#This Row],[bathrooms]],"0.##") &amp; " ba"</f>
        <v>3 bd | 2.25 ba</v>
      </c>
      <c r="I2485" s="4">
        <v>1450</v>
      </c>
      <c r="J2485" s="1">
        <f>IFERROR(Homes[[#This Row],[price]]/Homes[[#This Row],[sqft_living]]," ")</f>
        <v>275.86206896551727</v>
      </c>
      <c r="K2485" s="4">
        <f>IFERROR(Homes[[#This Row],[sqft_lot]]/43560," ")</f>
        <v>0.10803489439853076</v>
      </c>
      <c r="L2485" t="str">
        <f>IF(Homes[[#This Row],[waterfront]]=1, "Yes","No")</f>
        <v>No</v>
      </c>
      <c r="M2485" s="4" t="str">
        <f>IF(Homes[[#This Row],[sqft_basement]]&gt;0, "Yes","No")</f>
        <v>No</v>
      </c>
      <c r="N2485" t="str">
        <f>CHOOSE(Homes[[#This Row],[view]]+1, "None","Fair","Good","Great","Excellent")</f>
        <v>None</v>
      </c>
      <c r="O2485" t="str">
        <f>CHOOSE(Homes[[#This Row],[condition]], "Poor","Fair","Average","Good","Excellent")</f>
        <v>Average</v>
      </c>
      <c r="P2485">
        <f ca="1">YEAR(TODAY())-Homes[[#This Row],[yr_built]]</f>
        <v>16</v>
      </c>
      <c r="Q2485">
        <v>0</v>
      </c>
      <c r="R2485">
        <f ca="1">IF(Homes[[#This Row],[yr_renovated]]&gt;0, YEAR(TODAY())-Homes[[#This Row],[yr_renovated]], YEAR(TODAY())-Homes[[#This Row],[yr_built]])</f>
        <v>16</v>
      </c>
      <c r="S2485">
        <v>2</v>
      </c>
      <c r="T2485" s="2">
        <v>41793</v>
      </c>
      <c r="U2485" s="3">
        <v>2.25</v>
      </c>
      <c r="V2485" s="4">
        <f>IFERROR(Homes[[#This Row],[sqft_above]]+Homes[[#This Row],[sqft_basement]]," ")</f>
        <v>1450</v>
      </c>
      <c r="W2485" s="4">
        <v>4706</v>
      </c>
      <c r="X2485">
        <v>0</v>
      </c>
      <c r="Y2485">
        <v>0</v>
      </c>
      <c r="Z2485">
        <v>3</v>
      </c>
      <c r="AA2485" s="4">
        <v>1450</v>
      </c>
      <c r="AB2485" s="4">
        <v>0</v>
      </c>
      <c r="AC2485">
        <v>2009</v>
      </c>
      <c r="AD2485" t="s">
        <v>2611</v>
      </c>
      <c r="AE2485" t="s">
        <v>329</v>
      </c>
      <c r="AF2485" t="s">
        <v>330</v>
      </c>
    </row>
    <row r="2486" spans="1:32">
      <c r="A2486" t="str">
        <f>PROPER(TRIM(Homes[[#This Row],[street]]))</f>
        <v>18917 72Nd Ct Ne</v>
      </c>
      <c r="B2486" t="str">
        <f>PROPER(TRIM(Homes[[#This Row],[city]]))</f>
        <v>Kenmore</v>
      </c>
      <c r="C2486" t="str">
        <f>_xlfn.TEXTBEFORE(Homes[[#This Row],[statezip]]," ")</f>
        <v>WA</v>
      </c>
      <c r="D2486" s="6" t="str">
        <f>_xlfn.TEXTAFTER(Homes[[#This Row],[statezip]]," ")</f>
        <v>98028</v>
      </c>
      <c r="E2486" s="1">
        <v>400000</v>
      </c>
      <c r="F2486">
        <v>3</v>
      </c>
      <c r="G2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86" s="3" t="str">
        <f>Homes[[#This Row],[bedrooms]] &amp; " bd | " &amp; TEXT(Homes[[#This Row],[bathrooms]],"0.##") &amp; " ba"</f>
        <v>3 bd | 1.75 ba</v>
      </c>
      <c r="I2486" s="4">
        <v>1530</v>
      </c>
      <c r="J2486" s="1">
        <f>IFERROR(Homes[[#This Row],[price]]/Homes[[#This Row],[sqft_living]]," ")</f>
        <v>261.43790849673201</v>
      </c>
      <c r="K2486" s="4">
        <f>IFERROR(Homes[[#This Row],[sqft_lot]]/43560," ")</f>
        <v>0.24634986225895317</v>
      </c>
      <c r="L2486" t="str">
        <f>IF(Homes[[#This Row],[waterfront]]=1, "Yes","No")</f>
        <v>No</v>
      </c>
      <c r="M2486" s="4" t="str">
        <f>IF(Homes[[#This Row],[sqft_basement]]&gt;0, "Yes","No")</f>
        <v>No</v>
      </c>
      <c r="N2486" t="str">
        <f>CHOOSE(Homes[[#This Row],[view]]+1, "None","Fair","Good","Great","Excellent")</f>
        <v>None</v>
      </c>
      <c r="O2486" t="str">
        <f>CHOOSE(Homes[[#This Row],[condition]], "Poor","Fair","Average","Good","Excellent")</f>
        <v>Average</v>
      </c>
      <c r="P2486">
        <f ca="1">YEAR(TODAY())-Homes[[#This Row],[yr_built]]</f>
        <v>39</v>
      </c>
      <c r="Q2486">
        <v>0</v>
      </c>
      <c r="R2486">
        <f ca="1">IF(Homes[[#This Row],[yr_renovated]]&gt;0, YEAR(TODAY())-Homes[[#This Row],[yr_renovated]], YEAR(TODAY())-Homes[[#This Row],[yr_built]])</f>
        <v>39</v>
      </c>
      <c r="S2486">
        <v>1</v>
      </c>
      <c r="T2486" s="2">
        <v>41794</v>
      </c>
      <c r="U2486" s="3">
        <v>1.75</v>
      </c>
      <c r="V2486" s="4">
        <f>IFERROR(Homes[[#This Row],[sqft_above]]+Homes[[#This Row],[sqft_basement]]," ")</f>
        <v>1530</v>
      </c>
      <c r="W2486" s="4">
        <v>10731</v>
      </c>
      <c r="X2486">
        <v>0</v>
      </c>
      <c r="Y2486">
        <v>0</v>
      </c>
      <c r="Z2486">
        <v>3</v>
      </c>
      <c r="AA2486" s="4">
        <v>1530</v>
      </c>
      <c r="AB2486" s="4">
        <v>0</v>
      </c>
      <c r="AC2486">
        <v>1986</v>
      </c>
      <c r="AD2486" t="s">
        <v>2612</v>
      </c>
      <c r="AE2486" t="s">
        <v>329</v>
      </c>
      <c r="AF2486" t="s">
        <v>330</v>
      </c>
    </row>
    <row r="2487" spans="1:32">
      <c r="A2487" t="str">
        <f>PROPER(TRIM(Homes[[#This Row],[street]]))</f>
        <v>20210 78Th Pl Ne</v>
      </c>
      <c r="B2487" t="str">
        <f>PROPER(TRIM(Homes[[#This Row],[city]]))</f>
        <v>Kenmore</v>
      </c>
      <c r="C2487" t="str">
        <f>_xlfn.TEXTBEFORE(Homes[[#This Row],[statezip]]," ")</f>
        <v>WA</v>
      </c>
      <c r="D2487" s="6" t="str">
        <f>_xlfn.TEXTAFTER(Homes[[#This Row],[statezip]]," ")</f>
        <v>98028</v>
      </c>
      <c r="E2487" s="1">
        <v>400000</v>
      </c>
      <c r="F2487">
        <v>5</v>
      </c>
      <c r="G2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87" s="3" t="str">
        <f>Homes[[#This Row],[bedrooms]] &amp; " bd | " &amp; TEXT(Homes[[#This Row],[bathrooms]],"0.##") &amp; " ba"</f>
        <v>5 bd | 2. ba</v>
      </c>
      <c r="I2487" s="4">
        <v>1930</v>
      </c>
      <c r="J2487" s="1">
        <f>IFERROR(Homes[[#This Row],[price]]/Homes[[#This Row],[sqft_living]]," ")</f>
        <v>207.25388601036269</v>
      </c>
      <c r="K2487" s="4">
        <f>IFERROR(Homes[[#This Row],[sqft_lot]]/43560," ")</f>
        <v>0.22376033057851238</v>
      </c>
      <c r="L2487" t="str">
        <f>IF(Homes[[#This Row],[waterfront]]=1, "Yes","No")</f>
        <v>No</v>
      </c>
      <c r="M2487" s="4" t="str">
        <f>IF(Homes[[#This Row],[sqft_basement]]&gt;0, "Yes","No")</f>
        <v>Yes</v>
      </c>
      <c r="N2487" t="str">
        <f>CHOOSE(Homes[[#This Row],[view]]+1, "None","Fair","Good","Great","Excellent")</f>
        <v>None</v>
      </c>
      <c r="O2487" t="str">
        <f>CHOOSE(Homes[[#This Row],[condition]], "Poor","Fair","Average","Good","Excellent")</f>
        <v>Good</v>
      </c>
      <c r="P2487">
        <f ca="1">YEAR(TODAY())-Homes[[#This Row],[yr_built]]</f>
        <v>63</v>
      </c>
      <c r="Q2487">
        <v>0</v>
      </c>
      <c r="R2487">
        <f ca="1">IF(Homes[[#This Row],[yr_renovated]]&gt;0, YEAR(TODAY())-Homes[[#This Row],[yr_renovated]], YEAR(TODAY())-Homes[[#This Row],[yr_built]])</f>
        <v>63</v>
      </c>
      <c r="S2487">
        <v>1</v>
      </c>
      <c r="T2487" s="2">
        <v>41788</v>
      </c>
      <c r="U2487" s="3">
        <v>2</v>
      </c>
      <c r="V2487" s="4">
        <f>IFERROR(Homes[[#This Row],[sqft_above]]+Homes[[#This Row],[sqft_basement]]," ")</f>
        <v>1930</v>
      </c>
      <c r="W2487" s="4">
        <v>9747</v>
      </c>
      <c r="X2487">
        <v>0</v>
      </c>
      <c r="Y2487">
        <v>0</v>
      </c>
      <c r="Z2487">
        <v>4</v>
      </c>
      <c r="AA2487" s="4">
        <v>1020</v>
      </c>
      <c r="AB2487" s="4">
        <v>910</v>
      </c>
      <c r="AC2487">
        <v>1962</v>
      </c>
      <c r="AD2487" t="s">
        <v>2613</v>
      </c>
      <c r="AE2487" t="s">
        <v>329</v>
      </c>
      <c r="AF2487" t="s">
        <v>330</v>
      </c>
    </row>
    <row r="2488" spans="1:32">
      <c r="A2488" t="str">
        <f>PROPER(TRIM(Homes[[#This Row],[street]]))</f>
        <v>7221 Ne 156Th St</v>
      </c>
      <c r="B2488" t="str">
        <f>PROPER(TRIM(Homes[[#This Row],[city]]))</f>
        <v>Kenmore</v>
      </c>
      <c r="C2488" t="str">
        <f>_xlfn.TEXTBEFORE(Homes[[#This Row],[statezip]]," ")</f>
        <v>WA</v>
      </c>
      <c r="D2488" s="6" t="str">
        <f>_xlfn.TEXTAFTER(Homes[[#This Row],[statezip]]," ")</f>
        <v>98028</v>
      </c>
      <c r="E2488" s="1">
        <v>400000</v>
      </c>
      <c r="F2488">
        <v>4</v>
      </c>
      <c r="G2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88" s="3" t="str">
        <f>Homes[[#This Row],[bedrooms]] &amp; " bd | " &amp; TEXT(Homes[[#This Row],[bathrooms]],"0.##") &amp; " ba"</f>
        <v>4 bd | 2. ba</v>
      </c>
      <c r="I2488" s="4">
        <v>1670</v>
      </c>
      <c r="J2488" s="1">
        <f>IFERROR(Homes[[#This Row],[price]]/Homes[[#This Row],[sqft_living]]," ")</f>
        <v>239.52095808383234</v>
      </c>
      <c r="K2488" s="4">
        <f>IFERROR(Homes[[#This Row],[sqft_lot]]/43560," ")</f>
        <v>0.27676767676767677</v>
      </c>
      <c r="L2488" t="str">
        <f>IF(Homes[[#This Row],[waterfront]]=1, "Yes","No")</f>
        <v>No</v>
      </c>
      <c r="M2488" s="4" t="str">
        <f>IF(Homes[[#This Row],[sqft_basement]]&gt;0, "Yes","No")</f>
        <v>No</v>
      </c>
      <c r="N2488" t="str">
        <f>CHOOSE(Homes[[#This Row],[view]]+1, "None","Fair","Good","Great","Excellent")</f>
        <v>None</v>
      </c>
      <c r="O2488" t="str">
        <f>CHOOSE(Homes[[#This Row],[condition]], "Poor","Fair","Average","Good","Excellent")</f>
        <v>Average</v>
      </c>
      <c r="P2488">
        <f ca="1">YEAR(TODAY())-Homes[[#This Row],[yr_built]]</f>
        <v>70</v>
      </c>
      <c r="Q2488">
        <v>2005</v>
      </c>
      <c r="R2488">
        <f ca="1">IF(Homes[[#This Row],[yr_renovated]]&gt;0, YEAR(TODAY())-Homes[[#This Row],[yr_renovated]], YEAR(TODAY())-Homes[[#This Row],[yr_built]])</f>
        <v>20</v>
      </c>
      <c r="S2488">
        <v>1</v>
      </c>
      <c r="T2488" s="2">
        <v>41788</v>
      </c>
      <c r="U2488" s="3">
        <v>2</v>
      </c>
      <c r="V2488" s="4">
        <f>IFERROR(Homes[[#This Row],[sqft_above]]+Homes[[#This Row],[sqft_basement]]," ")</f>
        <v>1670</v>
      </c>
      <c r="W2488" s="4">
        <v>12056</v>
      </c>
      <c r="X2488">
        <v>0</v>
      </c>
      <c r="Y2488">
        <v>0</v>
      </c>
      <c r="Z2488">
        <v>3</v>
      </c>
      <c r="AA2488" s="4">
        <v>1670</v>
      </c>
      <c r="AB2488" s="4">
        <v>0</v>
      </c>
      <c r="AC2488">
        <v>1955</v>
      </c>
      <c r="AD2488" t="s">
        <v>2614</v>
      </c>
      <c r="AE2488" t="s">
        <v>329</v>
      </c>
      <c r="AF2488" t="s">
        <v>330</v>
      </c>
    </row>
    <row r="2489" spans="1:32">
      <c r="A2489" t="str">
        <f>PROPER(TRIM(Homes[[#This Row],[street]]))</f>
        <v>2811 Mill Ave S</v>
      </c>
      <c r="B2489" t="str">
        <f>PROPER(TRIM(Homes[[#This Row],[city]]))</f>
        <v>Renton</v>
      </c>
      <c r="C2489" t="str">
        <f>_xlfn.TEXTBEFORE(Homes[[#This Row],[statezip]]," ")</f>
        <v>WA</v>
      </c>
      <c r="D2489" s="6" t="str">
        <f>_xlfn.TEXTAFTER(Homes[[#This Row],[statezip]]," ")</f>
        <v>98055</v>
      </c>
      <c r="E2489" s="1">
        <v>400000</v>
      </c>
      <c r="F2489">
        <v>3</v>
      </c>
      <c r="G2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89" s="3" t="str">
        <f>Homes[[#This Row],[bedrooms]] &amp; " bd | " &amp; TEXT(Homes[[#This Row],[bathrooms]],"0.##") &amp; " ba"</f>
        <v>3 bd | 2. ba</v>
      </c>
      <c r="I2489" s="4">
        <v>2260</v>
      </c>
      <c r="J2489" s="1">
        <f>IFERROR(Homes[[#This Row],[price]]/Homes[[#This Row],[sqft_living]]," ")</f>
        <v>176.99115044247787</v>
      </c>
      <c r="K2489" s="4">
        <f>IFERROR(Homes[[#This Row],[sqft_lot]]/43560," ")</f>
        <v>0.25952708907254363</v>
      </c>
      <c r="L2489" t="str">
        <f>IF(Homes[[#This Row],[waterfront]]=1, "Yes","No")</f>
        <v>No</v>
      </c>
      <c r="M2489" s="4" t="str">
        <f>IF(Homes[[#This Row],[sqft_basement]]&gt;0, "Yes","No")</f>
        <v>Yes</v>
      </c>
      <c r="N2489" t="str">
        <f>CHOOSE(Homes[[#This Row],[view]]+1, "None","Fair","Good","Great","Excellent")</f>
        <v>None</v>
      </c>
      <c r="O2489" t="str">
        <f>CHOOSE(Homes[[#This Row],[condition]], "Poor","Fair","Average","Good","Excellent")</f>
        <v>Average</v>
      </c>
      <c r="P2489">
        <f ca="1">YEAR(TODAY())-Homes[[#This Row],[yr_built]]</f>
        <v>39</v>
      </c>
      <c r="Q2489">
        <v>0</v>
      </c>
      <c r="R2489">
        <f ca="1">IF(Homes[[#This Row],[yr_renovated]]&gt;0, YEAR(TODAY())-Homes[[#This Row],[yr_renovated]], YEAR(TODAY())-Homes[[#This Row],[yr_built]])</f>
        <v>39</v>
      </c>
      <c r="S2489">
        <v>1</v>
      </c>
      <c r="T2489" s="2">
        <v>41794</v>
      </c>
      <c r="U2489" s="3">
        <v>2</v>
      </c>
      <c r="V2489" s="4">
        <f>IFERROR(Homes[[#This Row],[sqft_above]]+Homes[[#This Row],[sqft_basement]]," ")</f>
        <v>2260</v>
      </c>
      <c r="W2489" s="4">
        <v>11305</v>
      </c>
      <c r="X2489">
        <v>0</v>
      </c>
      <c r="Y2489">
        <v>0</v>
      </c>
      <c r="Z2489">
        <v>3</v>
      </c>
      <c r="AA2489" s="4">
        <v>1130</v>
      </c>
      <c r="AB2489" s="4">
        <v>1130</v>
      </c>
      <c r="AC2489">
        <v>1986</v>
      </c>
      <c r="AD2489" t="s">
        <v>2615</v>
      </c>
      <c r="AE2489" t="s">
        <v>319</v>
      </c>
      <c r="AF2489" t="s">
        <v>1614</v>
      </c>
    </row>
    <row r="2490" spans="1:32">
      <c r="A2490" t="str">
        <f>PROPER(TRIM(Homes[[#This Row],[street]]))</f>
        <v>3704 Ne 14Th St</v>
      </c>
      <c r="B2490" t="str">
        <f>PROPER(TRIM(Homes[[#This Row],[city]]))</f>
        <v>Renton</v>
      </c>
      <c r="C2490" t="str">
        <f>_xlfn.TEXTBEFORE(Homes[[#This Row],[statezip]]," ")</f>
        <v>WA</v>
      </c>
      <c r="D2490" s="6" t="str">
        <f>_xlfn.TEXTAFTER(Homes[[#This Row],[statezip]]," ")</f>
        <v>98056</v>
      </c>
      <c r="E2490" s="1">
        <v>400000</v>
      </c>
      <c r="F2490">
        <v>4</v>
      </c>
      <c r="G2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490" s="3" t="str">
        <f>Homes[[#This Row],[bedrooms]] &amp; " bd | " &amp; TEXT(Homes[[#This Row],[bathrooms]],"0.##") &amp; " ba"</f>
        <v>4 bd | 3.5 ba</v>
      </c>
      <c r="I2490" s="4">
        <v>2370</v>
      </c>
      <c r="J2490" s="1">
        <f>IFERROR(Homes[[#This Row],[price]]/Homes[[#This Row],[sqft_living]]," ")</f>
        <v>168.77637130801688</v>
      </c>
      <c r="K2490" s="4">
        <f>IFERROR(Homes[[#This Row],[sqft_lot]]/43560," ")</f>
        <v>8.4756657483930214E-2</v>
      </c>
      <c r="L2490" t="str">
        <f>IF(Homes[[#This Row],[waterfront]]=1, "Yes","No")</f>
        <v>No</v>
      </c>
      <c r="M2490" s="4" t="str">
        <f>IF(Homes[[#This Row],[sqft_basement]]&gt;0, "Yes","No")</f>
        <v>No</v>
      </c>
      <c r="N2490" t="str">
        <f>CHOOSE(Homes[[#This Row],[view]]+1, "None","Fair","Good","Great","Excellent")</f>
        <v>None</v>
      </c>
      <c r="O2490" t="str">
        <f>CHOOSE(Homes[[#This Row],[condition]], "Poor","Fair","Average","Good","Excellent")</f>
        <v>Average</v>
      </c>
      <c r="P2490">
        <f ca="1">YEAR(TODAY())-Homes[[#This Row],[yr_built]]</f>
        <v>12</v>
      </c>
      <c r="Q2490">
        <v>1923</v>
      </c>
      <c r="R2490">
        <f ca="1">IF(Homes[[#This Row],[yr_renovated]]&gt;0, YEAR(TODAY())-Homes[[#This Row],[yr_renovated]], YEAR(TODAY())-Homes[[#This Row],[yr_built]])</f>
        <v>102</v>
      </c>
      <c r="S2490">
        <v>2.5</v>
      </c>
      <c r="T2490" s="2">
        <v>41799</v>
      </c>
      <c r="U2490" s="3">
        <v>3.5</v>
      </c>
      <c r="V2490" s="4">
        <f>IFERROR(Homes[[#This Row],[sqft_above]]+Homes[[#This Row],[sqft_basement]]," ")</f>
        <v>2370</v>
      </c>
      <c r="W2490" s="4">
        <v>3692</v>
      </c>
      <c r="X2490">
        <v>0</v>
      </c>
      <c r="Y2490">
        <v>0</v>
      </c>
      <c r="Z2490">
        <v>3</v>
      </c>
      <c r="AA2490" s="4">
        <v>2370</v>
      </c>
      <c r="AB2490" s="4">
        <v>0</v>
      </c>
      <c r="AC2490">
        <v>2013</v>
      </c>
      <c r="AD2490" t="s">
        <v>2616</v>
      </c>
      <c r="AE2490" t="s">
        <v>319</v>
      </c>
      <c r="AF2490" t="s">
        <v>672</v>
      </c>
    </row>
    <row r="2491" spans="1:32">
      <c r="A2491" t="str">
        <f>PROPER(TRIM(Homes[[#This Row],[street]]))</f>
        <v>22834 Ne 25Th Way</v>
      </c>
      <c r="B2491" t="str">
        <f>PROPER(TRIM(Homes[[#This Row],[city]]))</f>
        <v>Sammamish</v>
      </c>
      <c r="C2491" t="str">
        <f>_xlfn.TEXTBEFORE(Homes[[#This Row],[statezip]]," ")</f>
        <v>WA</v>
      </c>
      <c r="D2491" s="6" t="str">
        <f>_xlfn.TEXTAFTER(Homes[[#This Row],[statezip]]," ")</f>
        <v>98074</v>
      </c>
      <c r="E2491" s="1">
        <v>400000</v>
      </c>
      <c r="F2491">
        <v>3</v>
      </c>
      <c r="G2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491" s="3" t="str">
        <f>Homes[[#This Row],[bedrooms]] &amp; " bd | " &amp; TEXT(Homes[[#This Row],[bathrooms]],"0.##") &amp; " ba"</f>
        <v>3 bd | 2. ba</v>
      </c>
      <c r="I2491" s="4">
        <v>1230</v>
      </c>
      <c r="J2491" s="1">
        <f>IFERROR(Homes[[#This Row],[price]]/Homes[[#This Row],[sqft_living]]," ")</f>
        <v>325.20325203252031</v>
      </c>
      <c r="K2491" s="4">
        <f>IFERROR(Homes[[#This Row],[sqft_lot]]/43560," ")</f>
        <v>0.26200642791551881</v>
      </c>
      <c r="L2491" t="str">
        <f>IF(Homes[[#This Row],[waterfront]]=1, "Yes","No")</f>
        <v>No</v>
      </c>
      <c r="M2491" s="4" t="str">
        <f>IF(Homes[[#This Row],[sqft_basement]]&gt;0, "Yes","No")</f>
        <v>Yes</v>
      </c>
      <c r="N2491" t="str">
        <f>CHOOSE(Homes[[#This Row],[view]]+1, "None","Fair","Good","Great","Excellent")</f>
        <v>None</v>
      </c>
      <c r="O2491" t="str">
        <f>CHOOSE(Homes[[#This Row],[condition]], "Poor","Fair","Average","Good","Excellent")</f>
        <v>Average</v>
      </c>
      <c r="P2491">
        <f ca="1">YEAR(TODAY())-Homes[[#This Row],[yr_built]]</f>
        <v>41</v>
      </c>
      <c r="Q2491">
        <v>0</v>
      </c>
      <c r="R2491">
        <f ca="1">IF(Homes[[#This Row],[yr_renovated]]&gt;0, YEAR(TODAY())-Homes[[#This Row],[yr_renovated]], YEAR(TODAY())-Homes[[#This Row],[yr_built]])</f>
        <v>41</v>
      </c>
      <c r="S2491">
        <v>1</v>
      </c>
      <c r="T2491" s="2">
        <v>41814</v>
      </c>
      <c r="U2491" s="3">
        <v>2</v>
      </c>
      <c r="V2491" s="4">
        <f>IFERROR(Homes[[#This Row],[sqft_above]]+Homes[[#This Row],[sqft_basement]]," ")</f>
        <v>1230</v>
      </c>
      <c r="W2491" s="4">
        <v>11413</v>
      </c>
      <c r="X2491">
        <v>0</v>
      </c>
      <c r="Y2491">
        <v>0</v>
      </c>
      <c r="Z2491">
        <v>3</v>
      </c>
      <c r="AA2491" s="4">
        <v>990</v>
      </c>
      <c r="AB2491" s="4">
        <v>240</v>
      </c>
      <c r="AC2491">
        <v>1984</v>
      </c>
      <c r="AD2491" t="s">
        <v>2617</v>
      </c>
      <c r="AE2491" t="s">
        <v>102</v>
      </c>
      <c r="AF2491" t="s">
        <v>266</v>
      </c>
    </row>
    <row r="2492" spans="1:32">
      <c r="A2492" t="str">
        <f>PROPER(TRIM(Homes[[#This Row],[street]]))</f>
        <v>3617 48Th Ave Sw</v>
      </c>
      <c r="B2492" t="str">
        <f>PROPER(TRIM(Homes[[#This Row],[city]]))</f>
        <v>Seattle</v>
      </c>
      <c r="C2492" t="str">
        <f>_xlfn.TEXTBEFORE(Homes[[#This Row],[statezip]]," ")</f>
        <v>WA</v>
      </c>
      <c r="D2492" s="6" t="str">
        <f>_xlfn.TEXTAFTER(Homes[[#This Row],[statezip]]," ")</f>
        <v>98116</v>
      </c>
      <c r="E2492" s="1">
        <v>400000</v>
      </c>
      <c r="F2492">
        <v>3</v>
      </c>
      <c r="G2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492" s="3" t="str">
        <f>Homes[[#This Row],[bedrooms]] &amp; " bd | " &amp; TEXT(Homes[[#This Row],[bathrooms]],"0.##") &amp; " ba"</f>
        <v>3 bd | 1.75 ba</v>
      </c>
      <c r="I2492" s="4">
        <v>1050</v>
      </c>
      <c r="J2492" s="1">
        <f>IFERROR(Homes[[#This Row],[price]]/Homes[[#This Row],[sqft_living]]," ")</f>
        <v>380.95238095238096</v>
      </c>
      <c r="K2492" s="4">
        <f>IFERROR(Homes[[#This Row],[sqft_lot]]/43560," ")</f>
        <v>0.14118457300275483</v>
      </c>
      <c r="L2492" t="str">
        <f>IF(Homes[[#This Row],[waterfront]]=1, "Yes","No")</f>
        <v>No</v>
      </c>
      <c r="M2492" s="4" t="str">
        <f>IF(Homes[[#This Row],[sqft_basement]]&gt;0, "Yes","No")</f>
        <v>Yes</v>
      </c>
      <c r="N2492" t="str">
        <f>CHOOSE(Homes[[#This Row],[view]]+1, "None","Fair","Good","Great","Excellent")</f>
        <v>None</v>
      </c>
      <c r="O2492" t="str">
        <f>CHOOSE(Homes[[#This Row],[condition]], "Poor","Fair","Average","Good","Excellent")</f>
        <v>Good</v>
      </c>
      <c r="P2492">
        <f ca="1">YEAR(TODAY())-Homes[[#This Row],[yr_built]]</f>
        <v>97</v>
      </c>
      <c r="Q2492">
        <v>0</v>
      </c>
      <c r="R2492">
        <f ca="1">IF(Homes[[#This Row],[yr_renovated]]&gt;0, YEAR(TODAY())-Homes[[#This Row],[yr_renovated]], YEAR(TODAY())-Homes[[#This Row],[yr_built]])</f>
        <v>97</v>
      </c>
      <c r="S2492">
        <v>1.5</v>
      </c>
      <c r="T2492" s="2">
        <v>41808</v>
      </c>
      <c r="U2492" s="3">
        <v>1.75</v>
      </c>
      <c r="V2492" s="4">
        <f>IFERROR(Homes[[#This Row],[sqft_above]]+Homes[[#This Row],[sqft_basement]]," ")</f>
        <v>1050</v>
      </c>
      <c r="W2492" s="4">
        <v>6150</v>
      </c>
      <c r="X2492">
        <v>0</v>
      </c>
      <c r="Y2492">
        <v>0</v>
      </c>
      <c r="Z2492">
        <v>4</v>
      </c>
      <c r="AA2492" s="4">
        <v>950</v>
      </c>
      <c r="AB2492" s="4">
        <v>100</v>
      </c>
      <c r="AC2492">
        <v>1928</v>
      </c>
      <c r="AD2492" t="s">
        <v>2618</v>
      </c>
      <c r="AE2492" t="s">
        <v>49</v>
      </c>
      <c r="AF2492" t="s">
        <v>192</v>
      </c>
    </row>
    <row r="2493" spans="1:32">
      <c r="A2493" t="str">
        <f>PROPER(TRIM(Homes[[#This Row],[street]]))</f>
        <v>3825 Ne 87Th St</v>
      </c>
      <c r="B2493" t="str">
        <f>PROPER(TRIM(Homes[[#This Row],[city]]))</f>
        <v>Seattle</v>
      </c>
      <c r="C2493" t="str">
        <f>_xlfn.TEXTBEFORE(Homes[[#This Row],[statezip]]," ")</f>
        <v>WA</v>
      </c>
      <c r="D2493" s="6" t="str">
        <f>_xlfn.TEXTAFTER(Homes[[#This Row],[statezip]]," ")</f>
        <v>98115</v>
      </c>
      <c r="E2493" s="1">
        <v>400000</v>
      </c>
      <c r="F2493">
        <v>2</v>
      </c>
      <c r="G2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3" s="3" t="str">
        <f>Homes[[#This Row],[bedrooms]] &amp; " bd | " &amp; TEXT(Homes[[#This Row],[bathrooms]],"0.##") &amp; " ba"</f>
        <v>2 bd | 1. ba</v>
      </c>
      <c r="I2493" s="4">
        <v>1470</v>
      </c>
      <c r="J2493" s="1">
        <f>IFERROR(Homes[[#This Row],[price]]/Homes[[#This Row],[sqft_living]]," ")</f>
        <v>272.10884353741494</v>
      </c>
      <c r="K2493" s="4">
        <f>IFERROR(Homes[[#This Row],[sqft_lot]]/43560," ")</f>
        <v>0.14049586776859505</v>
      </c>
      <c r="L2493" t="str">
        <f>IF(Homes[[#This Row],[waterfront]]=1, "Yes","No")</f>
        <v>No</v>
      </c>
      <c r="M2493" s="4" t="str">
        <f>IF(Homes[[#This Row],[sqft_basement]]&gt;0, "Yes","No")</f>
        <v>No</v>
      </c>
      <c r="N2493" t="str">
        <f>CHOOSE(Homes[[#This Row],[view]]+1, "None","Fair","Good","Great","Excellent")</f>
        <v>None</v>
      </c>
      <c r="O2493" t="str">
        <f>CHOOSE(Homes[[#This Row],[condition]], "Poor","Fair","Average","Good","Excellent")</f>
        <v>Fair</v>
      </c>
      <c r="P2493">
        <f ca="1">YEAR(TODAY())-Homes[[#This Row],[yr_built]]</f>
        <v>85</v>
      </c>
      <c r="Q2493">
        <v>0</v>
      </c>
      <c r="R2493">
        <f ca="1">IF(Homes[[#This Row],[yr_renovated]]&gt;0, YEAR(TODAY())-Homes[[#This Row],[yr_renovated]], YEAR(TODAY())-Homes[[#This Row],[yr_built]])</f>
        <v>85</v>
      </c>
      <c r="S2493">
        <v>1</v>
      </c>
      <c r="T2493" s="2">
        <v>41786</v>
      </c>
      <c r="U2493" s="3">
        <v>1</v>
      </c>
      <c r="V2493" s="4">
        <f>IFERROR(Homes[[#This Row],[sqft_above]]+Homes[[#This Row],[sqft_basement]]," ")</f>
        <v>1470</v>
      </c>
      <c r="W2493" s="4">
        <v>6120</v>
      </c>
      <c r="X2493">
        <v>0</v>
      </c>
      <c r="Y2493">
        <v>0</v>
      </c>
      <c r="Z2493">
        <v>2</v>
      </c>
      <c r="AA2493" s="4">
        <v>1470</v>
      </c>
      <c r="AB2493" s="4">
        <v>0</v>
      </c>
      <c r="AC2493">
        <v>1940</v>
      </c>
      <c r="AD2493" t="s">
        <v>2619</v>
      </c>
      <c r="AE2493" t="s">
        <v>49</v>
      </c>
      <c r="AF2493" t="s">
        <v>154</v>
      </c>
    </row>
    <row r="2494" spans="1:32">
      <c r="A2494" t="str">
        <f>PROPER(TRIM(Homes[[#This Row],[street]]))</f>
        <v>1108 29Th Ave S</v>
      </c>
      <c r="B2494" t="str">
        <f>PROPER(TRIM(Homes[[#This Row],[city]]))</f>
        <v>Seattle</v>
      </c>
      <c r="C2494" t="str">
        <f>_xlfn.TEXTBEFORE(Homes[[#This Row],[statezip]]," ")</f>
        <v>WA</v>
      </c>
      <c r="D2494" s="6" t="str">
        <f>_xlfn.TEXTAFTER(Homes[[#This Row],[statezip]]," ")</f>
        <v>98144</v>
      </c>
      <c r="E2494" s="1">
        <v>400000</v>
      </c>
      <c r="F2494">
        <v>3</v>
      </c>
      <c r="G2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494" s="3" t="str">
        <f>Homes[[#This Row],[bedrooms]] &amp; " bd | " &amp; TEXT(Homes[[#This Row],[bathrooms]],"0.##") &amp; " ba"</f>
        <v>3 bd | 2.5 ba</v>
      </c>
      <c r="I2494" s="4">
        <v>1495</v>
      </c>
      <c r="J2494" s="1">
        <f>IFERROR(Homes[[#This Row],[price]]/Homes[[#This Row],[sqft_living]]," ")</f>
        <v>267.55852842809367</v>
      </c>
      <c r="K2494" s="4">
        <f>IFERROR(Homes[[#This Row],[sqft_lot]]/43560," ")</f>
        <v>2.1487603305785124E-2</v>
      </c>
      <c r="L2494" t="str">
        <f>IF(Homes[[#This Row],[waterfront]]=1, "Yes","No")</f>
        <v>No</v>
      </c>
      <c r="M2494" s="4" t="str">
        <f>IF(Homes[[#This Row],[sqft_basement]]&gt;0, "Yes","No")</f>
        <v>Yes</v>
      </c>
      <c r="N2494" t="str">
        <f>CHOOSE(Homes[[#This Row],[view]]+1, "None","Fair","Good","Great","Excellent")</f>
        <v>None</v>
      </c>
      <c r="O2494" t="str">
        <f>CHOOSE(Homes[[#This Row],[condition]], "Poor","Fair","Average","Good","Excellent")</f>
        <v>Average</v>
      </c>
      <c r="P2494">
        <f ca="1">YEAR(TODAY())-Homes[[#This Row],[yr_built]]</f>
        <v>19</v>
      </c>
      <c r="Q2494">
        <v>0</v>
      </c>
      <c r="R2494">
        <f ca="1">IF(Homes[[#This Row],[yr_renovated]]&gt;0, YEAR(TODAY())-Homes[[#This Row],[yr_renovated]], YEAR(TODAY())-Homes[[#This Row],[yr_built]])</f>
        <v>19</v>
      </c>
      <c r="S2494">
        <v>3</v>
      </c>
      <c r="T2494" s="2">
        <v>41792</v>
      </c>
      <c r="U2494" s="3">
        <v>2.5</v>
      </c>
      <c r="V2494" s="4">
        <f>IFERROR(Homes[[#This Row],[sqft_above]]+Homes[[#This Row],[sqft_basement]]," ")</f>
        <v>1495</v>
      </c>
      <c r="W2494" s="4">
        <v>936</v>
      </c>
      <c r="X2494">
        <v>0</v>
      </c>
      <c r="Y2494">
        <v>0</v>
      </c>
      <c r="Z2494">
        <v>3</v>
      </c>
      <c r="AA2494" s="4">
        <v>1405</v>
      </c>
      <c r="AB2494" s="4">
        <v>90</v>
      </c>
      <c r="AC2494">
        <v>2006</v>
      </c>
      <c r="AD2494" t="s">
        <v>2620</v>
      </c>
      <c r="AE2494" t="s">
        <v>49</v>
      </c>
      <c r="AF2494" t="s">
        <v>110</v>
      </c>
    </row>
    <row r="2495" spans="1:32">
      <c r="A2495" t="str">
        <f>PROPER(TRIM(Homes[[#This Row],[street]]))</f>
        <v>6520-6588 8Th Ave Nw</v>
      </c>
      <c r="B2495" t="str">
        <f>PROPER(TRIM(Homes[[#This Row],[city]]))</f>
        <v>Seattle</v>
      </c>
      <c r="C2495" t="str">
        <f>_xlfn.TEXTBEFORE(Homes[[#This Row],[statezip]]," ")</f>
        <v>WA</v>
      </c>
      <c r="D2495" s="6" t="str">
        <f>_xlfn.TEXTAFTER(Homes[[#This Row],[statezip]]," ")</f>
        <v>98117</v>
      </c>
      <c r="E2495" s="1">
        <v>400000</v>
      </c>
      <c r="F2495">
        <v>2</v>
      </c>
      <c r="G2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5" s="3" t="str">
        <f>Homes[[#This Row],[bedrooms]] &amp; " bd | " &amp; TEXT(Homes[[#This Row],[bathrooms]],"0.##") &amp; " ba"</f>
        <v>2 bd | 1. ba</v>
      </c>
      <c r="I2495" s="4">
        <v>980</v>
      </c>
      <c r="J2495" s="1">
        <f>IFERROR(Homes[[#This Row],[price]]/Homes[[#This Row],[sqft_living]]," ")</f>
        <v>408.16326530612247</v>
      </c>
      <c r="K2495" s="4">
        <f>IFERROR(Homes[[#This Row],[sqft_lot]]/43560," ")</f>
        <v>4.8898071625344354E-2</v>
      </c>
      <c r="L2495" t="str">
        <f>IF(Homes[[#This Row],[waterfront]]=1, "Yes","No")</f>
        <v>No</v>
      </c>
      <c r="M2495" s="4" t="str">
        <f>IF(Homes[[#This Row],[sqft_basement]]&gt;0, "Yes","No")</f>
        <v>Yes</v>
      </c>
      <c r="N2495" t="str">
        <f>CHOOSE(Homes[[#This Row],[view]]+1, "None","Fair","Good","Great","Excellent")</f>
        <v>None</v>
      </c>
      <c r="O2495" t="str">
        <f>CHOOSE(Homes[[#This Row],[condition]], "Poor","Fair","Average","Good","Excellent")</f>
        <v>Good</v>
      </c>
      <c r="P2495">
        <f ca="1">YEAR(TODAY())-Homes[[#This Row],[yr_built]]</f>
        <v>107</v>
      </c>
      <c r="Q2495">
        <v>1974</v>
      </c>
      <c r="R2495">
        <f ca="1">IF(Homes[[#This Row],[yr_renovated]]&gt;0, YEAR(TODAY())-Homes[[#This Row],[yr_renovated]], YEAR(TODAY())-Homes[[#This Row],[yr_built]])</f>
        <v>51</v>
      </c>
      <c r="S2495">
        <v>1</v>
      </c>
      <c r="T2495" s="2">
        <v>41773</v>
      </c>
      <c r="U2495" s="3">
        <v>1</v>
      </c>
      <c r="V2495" s="4">
        <f>IFERROR(Homes[[#This Row],[sqft_above]]+Homes[[#This Row],[sqft_basement]]," ")</f>
        <v>980</v>
      </c>
      <c r="W2495" s="4">
        <v>2130</v>
      </c>
      <c r="X2495">
        <v>0</v>
      </c>
      <c r="Y2495">
        <v>0</v>
      </c>
      <c r="Z2495">
        <v>4</v>
      </c>
      <c r="AA2495" s="4">
        <v>860</v>
      </c>
      <c r="AB2495" s="4">
        <v>120</v>
      </c>
      <c r="AC2495">
        <v>1918</v>
      </c>
      <c r="AD2495" t="s">
        <v>2410</v>
      </c>
      <c r="AE2495" t="s">
        <v>49</v>
      </c>
      <c r="AF2495" t="s">
        <v>204</v>
      </c>
    </row>
    <row r="2496" spans="1:32">
      <c r="A2496" t="str">
        <f>PROPER(TRIM(Homes[[#This Row],[street]]))</f>
        <v>12231 Densmore Ave N</v>
      </c>
      <c r="B2496" t="str">
        <f>PROPER(TRIM(Homes[[#This Row],[city]]))</f>
        <v>Seattle</v>
      </c>
      <c r="C2496" t="str">
        <f>_xlfn.TEXTBEFORE(Homes[[#This Row],[statezip]]," ")</f>
        <v>WA</v>
      </c>
      <c r="D2496" s="6" t="str">
        <f>_xlfn.TEXTAFTER(Homes[[#This Row],[statezip]]," ")</f>
        <v>98133</v>
      </c>
      <c r="E2496" s="1">
        <v>400000</v>
      </c>
      <c r="F2496">
        <v>3</v>
      </c>
      <c r="G2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6" s="3" t="str">
        <f>Homes[[#This Row],[bedrooms]] &amp; " bd | " &amp; TEXT(Homes[[#This Row],[bathrooms]],"0.##") &amp; " ba"</f>
        <v>3 bd | 1. ba</v>
      </c>
      <c r="I2496" s="4">
        <v>1430</v>
      </c>
      <c r="J2496" s="1">
        <f>IFERROR(Homes[[#This Row],[price]]/Homes[[#This Row],[sqft_living]]," ")</f>
        <v>279.72027972027973</v>
      </c>
      <c r="K2496" s="4">
        <f>IFERROR(Homes[[#This Row],[sqft_lot]]/43560," ")</f>
        <v>0.2296831955922865</v>
      </c>
      <c r="L2496" t="str">
        <f>IF(Homes[[#This Row],[waterfront]]=1, "Yes","No")</f>
        <v>No</v>
      </c>
      <c r="M2496" s="4" t="str">
        <f>IF(Homes[[#This Row],[sqft_basement]]&gt;0, "Yes","No")</f>
        <v>No</v>
      </c>
      <c r="N2496" t="str">
        <f>CHOOSE(Homes[[#This Row],[view]]+1, "None","Fair","Good","Great","Excellent")</f>
        <v>None</v>
      </c>
      <c r="O2496" t="str">
        <f>CHOOSE(Homes[[#This Row],[condition]], "Poor","Fair","Average","Good","Excellent")</f>
        <v>Good</v>
      </c>
      <c r="P2496">
        <f ca="1">YEAR(TODAY())-Homes[[#This Row],[yr_built]]</f>
        <v>75</v>
      </c>
      <c r="Q2496">
        <v>1983</v>
      </c>
      <c r="R2496">
        <f ca="1">IF(Homes[[#This Row],[yr_renovated]]&gt;0, YEAR(TODAY())-Homes[[#This Row],[yr_renovated]], YEAR(TODAY())-Homes[[#This Row],[yr_built]])</f>
        <v>42</v>
      </c>
      <c r="S2496">
        <v>1.5</v>
      </c>
      <c r="T2496" s="2">
        <v>41810</v>
      </c>
      <c r="U2496" s="3">
        <v>1</v>
      </c>
      <c r="V2496" s="4">
        <f>IFERROR(Homes[[#This Row],[sqft_above]]+Homes[[#This Row],[sqft_basement]]," ")</f>
        <v>1430</v>
      </c>
      <c r="W2496" s="4">
        <v>10005</v>
      </c>
      <c r="X2496">
        <v>0</v>
      </c>
      <c r="Y2496">
        <v>0</v>
      </c>
      <c r="Z2496">
        <v>4</v>
      </c>
      <c r="AA2496" s="4">
        <v>1430</v>
      </c>
      <c r="AB2496" s="4">
        <v>0</v>
      </c>
      <c r="AC2496">
        <v>1950</v>
      </c>
      <c r="AD2496" t="s">
        <v>2621</v>
      </c>
      <c r="AE2496" t="s">
        <v>49</v>
      </c>
      <c r="AF2496" t="s">
        <v>987</v>
      </c>
    </row>
    <row r="2497" spans="1:32">
      <c r="A2497" t="str">
        <f>PROPER(TRIM(Homes[[#This Row],[street]]))</f>
        <v>2150 N 128Th St</v>
      </c>
      <c r="B2497" t="str">
        <f>PROPER(TRIM(Homes[[#This Row],[city]]))</f>
        <v>Seattle</v>
      </c>
      <c r="C2497" t="str">
        <f>_xlfn.TEXTBEFORE(Homes[[#This Row],[statezip]]," ")</f>
        <v>WA</v>
      </c>
      <c r="D2497" s="6" t="str">
        <f>_xlfn.TEXTAFTER(Homes[[#This Row],[statezip]]," ")</f>
        <v>98133</v>
      </c>
      <c r="E2497" s="1">
        <v>400000</v>
      </c>
      <c r="F2497">
        <v>4</v>
      </c>
      <c r="G2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497" s="3" t="str">
        <f>Homes[[#This Row],[bedrooms]] &amp; " bd | " &amp; TEXT(Homes[[#This Row],[bathrooms]],"0.##") &amp; " ba"</f>
        <v>4 bd | 1.5 ba</v>
      </c>
      <c r="I2497" s="4">
        <v>1390</v>
      </c>
      <c r="J2497" s="1">
        <f>IFERROR(Homes[[#This Row],[price]]/Homes[[#This Row],[sqft_living]]," ")</f>
        <v>287.76978417266184</v>
      </c>
      <c r="K2497" s="4">
        <f>IFERROR(Homes[[#This Row],[sqft_lot]]/43560," ")</f>
        <v>0.16528925619834711</v>
      </c>
      <c r="L2497" t="str">
        <f>IF(Homes[[#This Row],[waterfront]]=1, "Yes","No")</f>
        <v>No</v>
      </c>
      <c r="M2497" s="4" t="str">
        <f>IF(Homes[[#This Row],[sqft_basement]]&gt;0, "Yes","No")</f>
        <v>Yes</v>
      </c>
      <c r="N2497" t="str">
        <f>CHOOSE(Homes[[#This Row],[view]]+1, "None","Fair","Good","Great","Excellent")</f>
        <v>None</v>
      </c>
      <c r="O2497" t="str">
        <f>CHOOSE(Homes[[#This Row],[condition]], "Poor","Fair","Average","Good","Excellent")</f>
        <v>Average</v>
      </c>
      <c r="P2497">
        <f ca="1">YEAR(TODAY())-Homes[[#This Row],[yr_built]]</f>
        <v>60</v>
      </c>
      <c r="Q2497">
        <v>1993</v>
      </c>
      <c r="R2497">
        <f ca="1">IF(Homes[[#This Row],[yr_renovated]]&gt;0, YEAR(TODAY())-Homes[[#This Row],[yr_renovated]], YEAR(TODAY())-Homes[[#This Row],[yr_built]])</f>
        <v>32</v>
      </c>
      <c r="S2497">
        <v>1</v>
      </c>
      <c r="T2497" s="2">
        <v>41788</v>
      </c>
      <c r="U2497" s="3">
        <v>1.5</v>
      </c>
      <c r="V2497" s="4">
        <f>IFERROR(Homes[[#This Row],[sqft_above]]+Homes[[#This Row],[sqft_basement]]," ")</f>
        <v>1390</v>
      </c>
      <c r="W2497" s="4">
        <v>7200</v>
      </c>
      <c r="X2497">
        <v>0</v>
      </c>
      <c r="Y2497">
        <v>0</v>
      </c>
      <c r="Z2497">
        <v>3</v>
      </c>
      <c r="AA2497" s="4">
        <v>1140</v>
      </c>
      <c r="AB2497" s="4">
        <v>250</v>
      </c>
      <c r="AC2497">
        <v>1965</v>
      </c>
      <c r="AD2497" t="s">
        <v>2622</v>
      </c>
      <c r="AE2497" t="s">
        <v>49</v>
      </c>
      <c r="AF2497" t="s">
        <v>987</v>
      </c>
    </row>
    <row r="2498" spans="1:32">
      <c r="A2498" t="str">
        <f>PROPER(TRIM(Homes[[#This Row],[street]]))</f>
        <v>5440 42Nd Ave Sw</v>
      </c>
      <c r="B2498" t="str">
        <f>PROPER(TRIM(Homes[[#This Row],[city]]))</f>
        <v>Seattle</v>
      </c>
      <c r="C2498" t="str">
        <f>_xlfn.TEXTBEFORE(Homes[[#This Row],[statezip]]," ")</f>
        <v>WA</v>
      </c>
      <c r="D2498" s="6" t="str">
        <f>_xlfn.TEXTAFTER(Homes[[#This Row],[statezip]]," ")</f>
        <v>98136</v>
      </c>
      <c r="E2498" s="1">
        <v>400000</v>
      </c>
      <c r="F2498">
        <v>3</v>
      </c>
      <c r="G2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8" s="3" t="str">
        <f>Homes[[#This Row],[bedrooms]] &amp; " bd | " &amp; TEXT(Homes[[#This Row],[bathrooms]],"0.##") &amp; " ba"</f>
        <v>3 bd | 1. ba</v>
      </c>
      <c r="I2498" s="4">
        <v>1040</v>
      </c>
      <c r="J2498" s="1">
        <f>IFERROR(Homes[[#This Row],[price]]/Homes[[#This Row],[sqft_living]]," ")</f>
        <v>384.61538461538464</v>
      </c>
      <c r="K2498" s="4">
        <f>IFERROR(Homes[[#This Row],[sqft_lot]]/43560," ")</f>
        <v>0.14348025711662074</v>
      </c>
      <c r="L2498" t="str">
        <f>IF(Homes[[#This Row],[waterfront]]=1, "Yes","No")</f>
        <v>No</v>
      </c>
      <c r="M2498" s="4" t="str">
        <f>IF(Homes[[#This Row],[sqft_basement]]&gt;0, "Yes","No")</f>
        <v>No</v>
      </c>
      <c r="N2498" t="str">
        <f>CHOOSE(Homes[[#This Row],[view]]+1, "None","Fair","Good","Great","Excellent")</f>
        <v>None</v>
      </c>
      <c r="O2498" t="str">
        <f>CHOOSE(Homes[[#This Row],[condition]], "Poor","Fair","Average","Good","Excellent")</f>
        <v>Average</v>
      </c>
      <c r="P2498">
        <f ca="1">YEAR(TODAY())-Homes[[#This Row],[yr_built]]</f>
        <v>83</v>
      </c>
      <c r="Q2498">
        <v>1999</v>
      </c>
      <c r="R2498">
        <f ca="1">IF(Homes[[#This Row],[yr_renovated]]&gt;0, YEAR(TODAY())-Homes[[#This Row],[yr_renovated]], YEAR(TODAY())-Homes[[#This Row],[yr_built]])</f>
        <v>26</v>
      </c>
      <c r="S2498">
        <v>1</v>
      </c>
      <c r="T2498" s="2">
        <v>41781</v>
      </c>
      <c r="U2498" s="3">
        <v>1</v>
      </c>
      <c r="V2498" s="4">
        <f>IFERROR(Homes[[#This Row],[sqft_above]]+Homes[[#This Row],[sqft_basement]]," ")</f>
        <v>1040</v>
      </c>
      <c r="W2498" s="4">
        <v>6250</v>
      </c>
      <c r="X2498">
        <v>0</v>
      </c>
      <c r="Y2498">
        <v>0</v>
      </c>
      <c r="Z2498">
        <v>3</v>
      </c>
      <c r="AA2498" s="4">
        <v>1040</v>
      </c>
      <c r="AB2498" s="4">
        <v>0</v>
      </c>
      <c r="AC2498">
        <v>1942</v>
      </c>
      <c r="AD2498" t="s">
        <v>2623</v>
      </c>
      <c r="AE2498" t="s">
        <v>49</v>
      </c>
      <c r="AF2498" t="s">
        <v>298</v>
      </c>
    </row>
    <row r="2499" spans="1:32">
      <c r="A2499" t="str">
        <f>PROPER(TRIM(Homes[[#This Row],[street]]))</f>
        <v>3922 Sw Kenyon St</v>
      </c>
      <c r="B2499" t="str">
        <f>PROPER(TRIM(Homes[[#This Row],[city]]))</f>
        <v>Seattle</v>
      </c>
      <c r="C2499" t="str">
        <f>_xlfn.TEXTBEFORE(Homes[[#This Row],[statezip]]," ")</f>
        <v>WA</v>
      </c>
      <c r="D2499" s="6" t="str">
        <f>_xlfn.TEXTAFTER(Homes[[#This Row],[statezip]]," ")</f>
        <v>98136</v>
      </c>
      <c r="E2499" s="1">
        <v>400000</v>
      </c>
      <c r="F2499">
        <v>2</v>
      </c>
      <c r="G2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499" s="3" t="str">
        <f>Homes[[#This Row],[bedrooms]] &amp; " bd | " &amp; TEXT(Homes[[#This Row],[bathrooms]],"0.##") &amp; " ba"</f>
        <v>2 bd | 1. ba</v>
      </c>
      <c r="I2499" s="4">
        <v>1140</v>
      </c>
      <c r="J2499" s="1">
        <f>IFERROR(Homes[[#This Row],[price]]/Homes[[#This Row],[sqft_living]]," ")</f>
        <v>350.87719298245617</v>
      </c>
      <c r="K2499" s="4">
        <f>IFERROR(Homes[[#This Row],[sqft_lot]]/43560," ")</f>
        <v>0.11707988980716254</v>
      </c>
      <c r="L2499" t="str">
        <f>IF(Homes[[#This Row],[waterfront]]=1, "Yes","No")</f>
        <v>No</v>
      </c>
      <c r="M2499" s="4" t="str">
        <f>IF(Homes[[#This Row],[sqft_basement]]&gt;0, "Yes","No")</f>
        <v>No</v>
      </c>
      <c r="N2499" t="str">
        <f>CHOOSE(Homes[[#This Row],[view]]+1, "None","Fair","Good","Great","Excellent")</f>
        <v>None</v>
      </c>
      <c r="O2499" t="str">
        <f>CHOOSE(Homes[[#This Row],[condition]], "Poor","Fair","Average","Good","Excellent")</f>
        <v>Average</v>
      </c>
      <c r="P2499">
        <f ca="1">YEAR(TODAY())-Homes[[#This Row],[yr_built]]</f>
        <v>83</v>
      </c>
      <c r="Q2499">
        <v>1999</v>
      </c>
      <c r="R2499">
        <f ca="1">IF(Homes[[#This Row],[yr_renovated]]&gt;0, YEAR(TODAY())-Homes[[#This Row],[yr_renovated]], YEAR(TODAY())-Homes[[#This Row],[yr_built]])</f>
        <v>26</v>
      </c>
      <c r="S2499">
        <v>1</v>
      </c>
      <c r="T2499" s="2">
        <v>41799</v>
      </c>
      <c r="U2499" s="3">
        <v>1</v>
      </c>
      <c r="V2499" s="4">
        <f>IFERROR(Homes[[#This Row],[sqft_above]]+Homes[[#This Row],[sqft_basement]]," ")</f>
        <v>1140</v>
      </c>
      <c r="W2499" s="4">
        <v>5100</v>
      </c>
      <c r="X2499">
        <v>0</v>
      </c>
      <c r="Y2499">
        <v>0</v>
      </c>
      <c r="Z2499">
        <v>3</v>
      </c>
      <c r="AA2499" s="4">
        <v>1140</v>
      </c>
      <c r="AB2499" s="4">
        <v>0</v>
      </c>
      <c r="AC2499">
        <v>1942</v>
      </c>
      <c r="AD2499" t="s">
        <v>2624</v>
      </c>
      <c r="AE2499" t="s">
        <v>49</v>
      </c>
      <c r="AF2499" t="s">
        <v>298</v>
      </c>
    </row>
    <row r="2500" spans="1:32">
      <c r="A2500" t="str">
        <f>PROPER(TRIM(Homes[[#This Row],[street]]))</f>
        <v>12001 Bartlett Ave Ne</v>
      </c>
      <c r="B2500" t="str">
        <f>PROPER(TRIM(Homes[[#This Row],[city]]))</f>
        <v>Seattle</v>
      </c>
      <c r="C2500" t="str">
        <f>_xlfn.TEXTBEFORE(Homes[[#This Row],[statezip]]," ")</f>
        <v>WA</v>
      </c>
      <c r="D2500" s="6" t="str">
        <f>_xlfn.TEXTAFTER(Homes[[#This Row],[statezip]]," ")</f>
        <v>98125</v>
      </c>
      <c r="E2500" s="1">
        <v>400000</v>
      </c>
      <c r="F2500">
        <v>4</v>
      </c>
      <c r="G2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00" s="3" t="str">
        <f>Homes[[#This Row],[bedrooms]] &amp; " bd | " &amp; TEXT(Homes[[#This Row],[bathrooms]],"0.##") &amp; " ba"</f>
        <v>4 bd | 2.75 ba</v>
      </c>
      <c r="I2500" s="4">
        <v>1240</v>
      </c>
      <c r="J2500" s="1">
        <f>IFERROR(Homes[[#This Row],[price]]/Homes[[#This Row],[sqft_living]]," ")</f>
        <v>322.58064516129031</v>
      </c>
      <c r="K2500" s="4">
        <f>IFERROR(Homes[[#This Row],[sqft_lot]]/43560," ")</f>
        <v>8.877410468319559E-2</v>
      </c>
      <c r="L2500" t="str">
        <f>IF(Homes[[#This Row],[waterfront]]=1, "Yes","No")</f>
        <v>No</v>
      </c>
      <c r="M2500" s="4" t="str">
        <f>IF(Homes[[#This Row],[sqft_basement]]&gt;0, "Yes","No")</f>
        <v>Yes</v>
      </c>
      <c r="N2500" t="str">
        <f>CHOOSE(Homes[[#This Row],[view]]+1, "None","Fair","Good","Great","Excellent")</f>
        <v>None</v>
      </c>
      <c r="O2500" t="str">
        <f>CHOOSE(Homes[[#This Row],[condition]], "Poor","Fair","Average","Good","Excellent")</f>
        <v>Average</v>
      </c>
      <c r="P2500">
        <f ca="1">YEAR(TODAY())-Homes[[#This Row],[yr_built]]</f>
        <v>38</v>
      </c>
      <c r="Q2500">
        <v>2000</v>
      </c>
      <c r="R2500">
        <f ca="1">IF(Homes[[#This Row],[yr_renovated]]&gt;0, YEAR(TODAY())-Homes[[#This Row],[yr_renovated]], YEAR(TODAY())-Homes[[#This Row],[yr_built]])</f>
        <v>25</v>
      </c>
      <c r="S2500">
        <v>1</v>
      </c>
      <c r="T2500" s="2">
        <v>41788</v>
      </c>
      <c r="U2500" s="3">
        <v>2.75</v>
      </c>
      <c r="V2500" s="4">
        <f>IFERROR(Homes[[#This Row],[sqft_above]]+Homes[[#This Row],[sqft_basement]]," ")</f>
        <v>1240</v>
      </c>
      <c r="W2500" s="4">
        <v>3867</v>
      </c>
      <c r="X2500">
        <v>0</v>
      </c>
      <c r="Y2500">
        <v>0</v>
      </c>
      <c r="Z2500">
        <v>3</v>
      </c>
      <c r="AA2500" s="4">
        <v>800</v>
      </c>
      <c r="AB2500" s="4">
        <v>440</v>
      </c>
      <c r="AC2500">
        <v>1987</v>
      </c>
      <c r="AD2500" t="s">
        <v>2625</v>
      </c>
      <c r="AE2500" t="s">
        <v>49</v>
      </c>
      <c r="AF2500" t="s">
        <v>150</v>
      </c>
    </row>
    <row r="2501" spans="1:32">
      <c r="A2501" t="str">
        <f>PROPER(TRIM(Homes[[#This Row],[street]]))</f>
        <v>17228 11Th Ave Ne</v>
      </c>
      <c r="B2501" t="str">
        <f>PROPER(TRIM(Homes[[#This Row],[city]]))</f>
        <v>Shoreline</v>
      </c>
      <c r="C2501" t="str">
        <f>_xlfn.TEXTBEFORE(Homes[[#This Row],[statezip]]," ")</f>
        <v>WA</v>
      </c>
      <c r="D2501" s="6" t="str">
        <f>_xlfn.TEXTAFTER(Homes[[#This Row],[statezip]]," ")</f>
        <v>98155</v>
      </c>
      <c r="E2501" s="1">
        <v>400000</v>
      </c>
      <c r="F2501">
        <v>3</v>
      </c>
      <c r="G2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01" s="3" t="str">
        <f>Homes[[#This Row],[bedrooms]] &amp; " bd | " &amp; TEXT(Homes[[#This Row],[bathrooms]],"0.##") &amp; " ba"</f>
        <v>3 bd | 1. ba</v>
      </c>
      <c r="I2501" s="4">
        <v>1630</v>
      </c>
      <c r="J2501" s="1">
        <f>IFERROR(Homes[[#This Row],[price]]/Homes[[#This Row],[sqft_living]]," ")</f>
        <v>245.39877300613497</v>
      </c>
      <c r="K2501" s="4">
        <f>IFERROR(Homes[[#This Row],[sqft_lot]]/43560," ")</f>
        <v>0.23654729109274564</v>
      </c>
      <c r="L2501" t="str">
        <f>IF(Homes[[#This Row],[waterfront]]=1, "Yes","No")</f>
        <v>No</v>
      </c>
      <c r="M2501" s="4" t="str">
        <f>IF(Homes[[#This Row],[sqft_basement]]&gt;0, "Yes","No")</f>
        <v>No</v>
      </c>
      <c r="N2501" t="str">
        <f>CHOOSE(Homes[[#This Row],[view]]+1, "None","Fair","Good","Great","Excellent")</f>
        <v>None</v>
      </c>
      <c r="O2501" t="str">
        <f>CHOOSE(Homes[[#This Row],[condition]], "Poor","Fair","Average","Good","Excellent")</f>
        <v>Excellent</v>
      </c>
      <c r="P2501">
        <f ca="1">YEAR(TODAY())-Homes[[#This Row],[yr_built]]</f>
        <v>72</v>
      </c>
      <c r="Q2501">
        <v>0</v>
      </c>
      <c r="R2501">
        <f ca="1">IF(Homes[[#This Row],[yr_renovated]]&gt;0, YEAR(TODAY())-Homes[[#This Row],[yr_renovated]], YEAR(TODAY())-Homes[[#This Row],[yr_built]])</f>
        <v>72</v>
      </c>
      <c r="S2501">
        <v>1</v>
      </c>
      <c r="T2501" s="2">
        <v>41774</v>
      </c>
      <c r="U2501" s="3">
        <v>1</v>
      </c>
      <c r="V2501" s="4">
        <f>IFERROR(Homes[[#This Row],[sqft_above]]+Homes[[#This Row],[sqft_basement]]," ")</f>
        <v>1630</v>
      </c>
      <c r="W2501" s="4">
        <v>10304</v>
      </c>
      <c r="X2501">
        <v>0</v>
      </c>
      <c r="Y2501">
        <v>0</v>
      </c>
      <c r="Z2501">
        <v>5</v>
      </c>
      <c r="AA2501" s="4">
        <v>1630</v>
      </c>
      <c r="AB2501" s="4">
        <v>0</v>
      </c>
      <c r="AC2501">
        <v>1953</v>
      </c>
      <c r="AD2501" t="s">
        <v>2626</v>
      </c>
      <c r="AE2501" t="s">
        <v>100</v>
      </c>
      <c r="AF2501" t="s">
        <v>744</v>
      </c>
    </row>
    <row r="2502" spans="1:32">
      <c r="A2502" t="str">
        <f>PROPER(TRIM(Homes[[#This Row],[street]]))</f>
        <v>18032 Burke Ave N</v>
      </c>
      <c r="B2502" t="str">
        <f>PROPER(TRIM(Homes[[#This Row],[city]]))</f>
        <v>Shoreline</v>
      </c>
      <c r="C2502" t="str">
        <f>_xlfn.TEXTBEFORE(Homes[[#This Row],[statezip]]," ")</f>
        <v>WA</v>
      </c>
      <c r="D2502" s="6" t="str">
        <f>_xlfn.TEXTAFTER(Homes[[#This Row],[statezip]]," ")</f>
        <v>98133</v>
      </c>
      <c r="E2502" s="1">
        <v>400000</v>
      </c>
      <c r="F2502">
        <v>3</v>
      </c>
      <c r="G2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02" s="3" t="str">
        <f>Homes[[#This Row],[bedrooms]] &amp; " bd | " &amp; TEXT(Homes[[#This Row],[bathrooms]],"0.##") &amp; " ba"</f>
        <v>3 bd | 2.5 ba</v>
      </c>
      <c r="I2502" s="4">
        <v>2180</v>
      </c>
      <c r="J2502" s="1">
        <f>IFERROR(Homes[[#This Row],[price]]/Homes[[#This Row],[sqft_living]]," ")</f>
        <v>183.48623853211009</v>
      </c>
      <c r="K2502" s="4">
        <f>IFERROR(Homes[[#This Row],[sqft_lot]]/43560," ")</f>
        <v>0.17235996326905417</v>
      </c>
      <c r="L2502" t="str">
        <f>IF(Homes[[#This Row],[waterfront]]=1, "Yes","No")</f>
        <v>No</v>
      </c>
      <c r="M2502" s="4" t="str">
        <f>IF(Homes[[#This Row],[sqft_basement]]&gt;0, "Yes","No")</f>
        <v>Yes</v>
      </c>
      <c r="N2502" t="str">
        <f>CHOOSE(Homes[[#This Row],[view]]+1, "None","Fair","Good","Great","Excellent")</f>
        <v>None</v>
      </c>
      <c r="O2502" t="str">
        <f>CHOOSE(Homes[[#This Row],[condition]], "Poor","Fair","Average","Good","Excellent")</f>
        <v>Good</v>
      </c>
      <c r="P2502">
        <f ca="1">YEAR(TODAY())-Homes[[#This Row],[yr_built]]</f>
        <v>63</v>
      </c>
      <c r="Q2502">
        <v>0</v>
      </c>
      <c r="R2502">
        <f ca="1">IF(Homes[[#This Row],[yr_renovated]]&gt;0, YEAR(TODAY())-Homes[[#This Row],[yr_renovated]], YEAR(TODAY())-Homes[[#This Row],[yr_built]])</f>
        <v>63</v>
      </c>
      <c r="S2502">
        <v>1</v>
      </c>
      <c r="T2502" s="2">
        <v>41815</v>
      </c>
      <c r="U2502" s="3">
        <v>2.5</v>
      </c>
      <c r="V2502" s="4">
        <f>IFERROR(Homes[[#This Row],[sqft_above]]+Homes[[#This Row],[sqft_basement]]," ")</f>
        <v>2180</v>
      </c>
      <c r="W2502" s="4">
        <v>7508</v>
      </c>
      <c r="X2502">
        <v>0</v>
      </c>
      <c r="Y2502">
        <v>0</v>
      </c>
      <c r="Z2502">
        <v>4</v>
      </c>
      <c r="AA2502" s="4">
        <v>1420</v>
      </c>
      <c r="AB2502" s="4">
        <v>760</v>
      </c>
      <c r="AC2502">
        <v>1962</v>
      </c>
      <c r="AD2502" t="s">
        <v>2627</v>
      </c>
      <c r="AE2502" t="s">
        <v>100</v>
      </c>
      <c r="AF2502" t="s">
        <v>987</v>
      </c>
    </row>
    <row r="2503" spans="1:32">
      <c r="A2503" t="str">
        <f>PROPER(TRIM(Homes[[#This Row],[street]]))</f>
        <v>2357 N 187Th St</v>
      </c>
      <c r="B2503" t="str">
        <f>PROPER(TRIM(Homes[[#This Row],[city]]))</f>
        <v>Shoreline</v>
      </c>
      <c r="C2503" t="str">
        <f>_xlfn.TEXTBEFORE(Homes[[#This Row],[statezip]]," ")</f>
        <v>WA</v>
      </c>
      <c r="D2503" s="6" t="str">
        <f>_xlfn.TEXTAFTER(Homes[[#This Row],[statezip]]," ")</f>
        <v>98133</v>
      </c>
      <c r="E2503" s="1">
        <v>400000</v>
      </c>
      <c r="F2503">
        <v>4</v>
      </c>
      <c r="G2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03" s="3" t="str">
        <f>Homes[[#This Row],[bedrooms]] &amp; " bd | " &amp; TEXT(Homes[[#This Row],[bathrooms]],"0.##") &amp; " ba"</f>
        <v>4 bd | 2.25 ba</v>
      </c>
      <c r="I2503" s="4">
        <v>2230</v>
      </c>
      <c r="J2503" s="1">
        <f>IFERROR(Homes[[#This Row],[price]]/Homes[[#This Row],[sqft_living]]," ")</f>
        <v>179.37219730941703</v>
      </c>
      <c r="K2503" s="4">
        <f>IFERROR(Homes[[#This Row],[sqft_lot]]/43560," ")</f>
        <v>0.16528925619834711</v>
      </c>
      <c r="L2503" t="str">
        <f>IF(Homes[[#This Row],[waterfront]]=1, "Yes","No")</f>
        <v>No</v>
      </c>
      <c r="M2503" s="4" t="str">
        <f>IF(Homes[[#This Row],[sqft_basement]]&gt;0, "Yes","No")</f>
        <v>Yes</v>
      </c>
      <c r="N2503" t="str">
        <f>CHOOSE(Homes[[#This Row],[view]]+1, "None","Fair","Good","Great","Excellent")</f>
        <v>None</v>
      </c>
      <c r="O2503" t="str">
        <f>CHOOSE(Homes[[#This Row],[condition]], "Poor","Fair","Average","Good","Excellent")</f>
        <v>Good</v>
      </c>
      <c r="P2503">
        <f ca="1">YEAR(TODAY())-Homes[[#This Row],[yr_built]]</f>
        <v>62</v>
      </c>
      <c r="Q2503">
        <v>0</v>
      </c>
      <c r="R2503">
        <f ca="1">IF(Homes[[#This Row],[yr_renovated]]&gt;0, YEAR(TODAY())-Homes[[#This Row],[yr_renovated]], YEAR(TODAY())-Homes[[#This Row],[yr_built]])</f>
        <v>62</v>
      </c>
      <c r="S2503">
        <v>1</v>
      </c>
      <c r="T2503" s="2">
        <v>41823</v>
      </c>
      <c r="U2503" s="3">
        <v>2.25</v>
      </c>
      <c r="V2503" s="4">
        <f>IFERROR(Homes[[#This Row],[sqft_above]]+Homes[[#This Row],[sqft_basement]]," ")</f>
        <v>2230</v>
      </c>
      <c r="W2503" s="4">
        <v>7200</v>
      </c>
      <c r="X2503">
        <v>0</v>
      </c>
      <c r="Y2503">
        <v>0</v>
      </c>
      <c r="Z2503">
        <v>4</v>
      </c>
      <c r="AA2503" s="4">
        <v>1300</v>
      </c>
      <c r="AB2503" s="4">
        <v>930</v>
      </c>
      <c r="AC2503">
        <v>1963</v>
      </c>
      <c r="AD2503" t="s">
        <v>2628</v>
      </c>
      <c r="AE2503" t="s">
        <v>100</v>
      </c>
      <c r="AF2503" t="s">
        <v>987</v>
      </c>
    </row>
    <row r="2504" spans="1:32">
      <c r="A2504" t="str">
        <f>PROPER(TRIM(Homes[[#This Row],[street]]))</f>
        <v>17812-17818 Stone Ave N</v>
      </c>
      <c r="B2504" t="str">
        <f>PROPER(TRIM(Homes[[#This Row],[city]]))</f>
        <v>Shoreline</v>
      </c>
      <c r="C2504" t="str">
        <f>_xlfn.TEXTBEFORE(Homes[[#This Row],[statezip]]," ")</f>
        <v>WA</v>
      </c>
      <c r="D2504" s="6" t="str">
        <f>_xlfn.TEXTAFTER(Homes[[#This Row],[statezip]]," ")</f>
        <v>98133</v>
      </c>
      <c r="E2504" s="1">
        <v>400000</v>
      </c>
      <c r="F2504">
        <v>4</v>
      </c>
      <c r="G2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04" s="3" t="str">
        <f>Homes[[#This Row],[bedrooms]] &amp; " bd | " &amp; TEXT(Homes[[#This Row],[bathrooms]],"0.##") &amp; " ba"</f>
        <v>4 bd | 2.25 ba</v>
      </c>
      <c r="I2504" s="4">
        <v>2420</v>
      </c>
      <c r="J2504" s="1">
        <f>IFERROR(Homes[[#This Row],[price]]/Homes[[#This Row],[sqft_living]]," ")</f>
        <v>165.28925619834712</v>
      </c>
      <c r="K2504" s="4">
        <f>IFERROR(Homes[[#This Row],[sqft_lot]]/43560," ")</f>
        <v>0.18197887970615242</v>
      </c>
      <c r="L2504" t="str">
        <f>IF(Homes[[#This Row],[waterfront]]=1, "Yes","No")</f>
        <v>No</v>
      </c>
      <c r="M2504" s="4" t="str">
        <f>IF(Homes[[#This Row],[sqft_basement]]&gt;0, "Yes","No")</f>
        <v>Yes</v>
      </c>
      <c r="N2504" t="str">
        <f>CHOOSE(Homes[[#This Row],[view]]+1, "None","Fair","Good","Great","Excellent")</f>
        <v>None</v>
      </c>
      <c r="O2504" t="str">
        <f>CHOOSE(Homes[[#This Row],[condition]], "Poor","Fair","Average","Good","Excellent")</f>
        <v>Good</v>
      </c>
      <c r="P2504">
        <f ca="1">YEAR(TODAY())-Homes[[#This Row],[yr_built]]</f>
        <v>52</v>
      </c>
      <c r="Q2504">
        <v>0</v>
      </c>
      <c r="R2504">
        <f ca="1">IF(Homes[[#This Row],[yr_renovated]]&gt;0, YEAR(TODAY())-Homes[[#This Row],[yr_renovated]], YEAR(TODAY())-Homes[[#This Row],[yr_built]])</f>
        <v>52</v>
      </c>
      <c r="S2504">
        <v>1</v>
      </c>
      <c r="T2504" s="2">
        <v>41810</v>
      </c>
      <c r="U2504" s="3">
        <v>2.25</v>
      </c>
      <c r="V2504" s="4">
        <f>IFERROR(Homes[[#This Row],[sqft_above]]+Homes[[#This Row],[sqft_basement]]," ")</f>
        <v>2420</v>
      </c>
      <c r="W2504" s="4">
        <v>7927</v>
      </c>
      <c r="X2504">
        <v>0</v>
      </c>
      <c r="Y2504">
        <v>0</v>
      </c>
      <c r="Z2504">
        <v>4</v>
      </c>
      <c r="AA2504" s="4">
        <v>1400</v>
      </c>
      <c r="AB2504" s="4">
        <v>1020</v>
      </c>
      <c r="AC2504">
        <v>1973</v>
      </c>
      <c r="AD2504" t="s">
        <v>2629</v>
      </c>
      <c r="AE2504" t="s">
        <v>100</v>
      </c>
      <c r="AF2504" t="s">
        <v>987</v>
      </c>
    </row>
    <row r="2505" spans="1:32">
      <c r="A2505" t="str">
        <f>PROPER(TRIM(Homes[[#This Row],[street]]))</f>
        <v>Brooktrails Trail 14</v>
      </c>
      <c r="B2505" t="str">
        <f>PROPER(TRIM(Homes[[#This Row],[city]]))</f>
        <v>Woodinville</v>
      </c>
      <c r="C2505" t="str">
        <f>_xlfn.TEXTBEFORE(Homes[[#This Row],[statezip]]," ")</f>
        <v>WA</v>
      </c>
      <c r="D2505" s="6" t="str">
        <f>_xlfn.TEXTAFTER(Homes[[#This Row],[statezip]]," ")</f>
        <v>98072</v>
      </c>
      <c r="E2505" s="1">
        <v>400000</v>
      </c>
      <c r="F2505">
        <v>3</v>
      </c>
      <c r="G2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05" s="3" t="str">
        <f>Homes[[#This Row],[bedrooms]] &amp; " bd | " &amp; TEXT(Homes[[#This Row],[bathrooms]],"0.##") &amp; " ba"</f>
        <v>3 bd | 2. ba</v>
      </c>
      <c r="I2505" s="4">
        <v>1760</v>
      </c>
      <c r="J2505" s="1">
        <f>IFERROR(Homes[[#This Row],[price]]/Homes[[#This Row],[sqft_living]]," ")</f>
        <v>227.27272727272728</v>
      </c>
      <c r="K2505" s="4">
        <f>IFERROR(Homes[[#This Row],[sqft_lot]]/43560," ")</f>
        <v>0.15782828282828282</v>
      </c>
      <c r="L2505" t="str">
        <f>IF(Homes[[#This Row],[waterfront]]=1, "Yes","No")</f>
        <v>No</v>
      </c>
      <c r="M2505" s="4" t="str">
        <f>IF(Homes[[#This Row],[sqft_basement]]&gt;0, "Yes","No")</f>
        <v>No</v>
      </c>
      <c r="N2505" t="str">
        <f>CHOOSE(Homes[[#This Row],[view]]+1, "None","Fair","Good","Great","Excellent")</f>
        <v>None</v>
      </c>
      <c r="O2505" t="str">
        <f>CHOOSE(Homes[[#This Row],[condition]], "Poor","Fair","Average","Good","Excellent")</f>
        <v>Good</v>
      </c>
      <c r="P2505">
        <f ca="1">YEAR(TODAY())-Homes[[#This Row],[yr_built]]</f>
        <v>58</v>
      </c>
      <c r="Q2505">
        <v>0</v>
      </c>
      <c r="R2505">
        <f ca="1">IF(Homes[[#This Row],[yr_renovated]]&gt;0, YEAR(TODAY())-Homes[[#This Row],[yr_renovated]], YEAR(TODAY())-Homes[[#This Row],[yr_built]])</f>
        <v>58</v>
      </c>
      <c r="S2505">
        <v>1</v>
      </c>
      <c r="T2505" s="2">
        <v>41829</v>
      </c>
      <c r="U2505" s="3">
        <v>2</v>
      </c>
      <c r="V2505" s="4">
        <f>IFERROR(Homes[[#This Row],[sqft_above]]+Homes[[#This Row],[sqft_basement]]," ")</f>
        <v>1760</v>
      </c>
      <c r="W2505" s="4">
        <v>6875</v>
      </c>
      <c r="X2505">
        <v>0</v>
      </c>
      <c r="Y2505">
        <v>0</v>
      </c>
      <c r="Z2505">
        <v>4</v>
      </c>
      <c r="AA2505" s="4">
        <v>1760</v>
      </c>
      <c r="AB2505" s="4">
        <v>0</v>
      </c>
      <c r="AC2505">
        <v>1967</v>
      </c>
      <c r="AD2505" t="s">
        <v>2630</v>
      </c>
      <c r="AE2505" t="s">
        <v>120</v>
      </c>
      <c r="AF2505" t="s">
        <v>275</v>
      </c>
    </row>
    <row r="2506" spans="1:32">
      <c r="A2506" t="str">
        <f>PROPER(TRIM(Homes[[#This Row],[street]]))</f>
        <v>15351 Ne 202Nd St</v>
      </c>
      <c r="B2506" t="str">
        <f>PROPER(TRIM(Homes[[#This Row],[city]]))</f>
        <v>Woodinville</v>
      </c>
      <c r="C2506" t="str">
        <f>_xlfn.TEXTBEFORE(Homes[[#This Row],[statezip]]," ")</f>
        <v>WA</v>
      </c>
      <c r="D2506" s="6" t="str">
        <f>_xlfn.TEXTAFTER(Homes[[#This Row],[statezip]]," ")</f>
        <v>98072</v>
      </c>
      <c r="E2506" s="1">
        <v>400000</v>
      </c>
      <c r="F2506">
        <v>3</v>
      </c>
      <c r="G2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06" s="3" t="str">
        <f>Homes[[#This Row],[bedrooms]] &amp; " bd | " &amp; TEXT(Homes[[#This Row],[bathrooms]],"0.##") &amp; " ba"</f>
        <v>3 bd | 2.5 ba</v>
      </c>
      <c r="I2506" s="4">
        <v>2970</v>
      </c>
      <c r="J2506" s="1">
        <f>IFERROR(Homes[[#This Row],[price]]/Homes[[#This Row],[sqft_living]]," ")</f>
        <v>134.68013468013467</v>
      </c>
      <c r="K2506" s="4">
        <f>IFERROR(Homes[[#This Row],[sqft_lot]]/43560," ")</f>
        <v>0.53030303030303028</v>
      </c>
      <c r="L2506" t="str">
        <f>IF(Homes[[#This Row],[waterfront]]=1, "Yes","No")</f>
        <v>No</v>
      </c>
      <c r="M2506" s="4" t="str">
        <f>IF(Homes[[#This Row],[sqft_basement]]&gt;0, "Yes","No")</f>
        <v>Yes</v>
      </c>
      <c r="N2506" t="str">
        <f>CHOOSE(Homes[[#This Row],[view]]+1, "None","Fair","Good","Great","Excellent")</f>
        <v>None</v>
      </c>
      <c r="O2506" t="str">
        <f>CHOOSE(Homes[[#This Row],[condition]], "Poor","Fair","Average","Good","Excellent")</f>
        <v>Average</v>
      </c>
      <c r="P2506">
        <f ca="1">YEAR(TODAY())-Homes[[#This Row],[yr_built]]</f>
        <v>58</v>
      </c>
      <c r="Q2506">
        <v>2011</v>
      </c>
      <c r="R2506">
        <f ca="1">IF(Homes[[#This Row],[yr_renovated]]&gt;0, YEAR(TODAY())-Homes[[#This Row],[yr_renovated]], YEAR(TODAY())-Homes[[#This Row],[yr_built]])</f>
        <v>14</v>
      </c>
      <c r="S2506">
        <v>1</v>
      </c>
      <c r="T2506" s="2">
        <v>41814</v>
      </c>
      <c r="U2506" s="3">
        <v>2.5</v>
      </c>
      <c r="V2506" s="4">
        <f>IFERROR(Homes[[#This Row],[sqft_above]]+Homes[[#This Row],[sqft_basement]]," ")</f>
        <v>2970</v>
      </c>
      <c r="W2506" s="4">
        <v>23100</v>
      </c>
      <c r="X2506">
        <v>0</v>
      </c>
      <c r="Y2506">
        <v>0</v>
      </c>
      <c r="Z2506">
        <v>3</v>
      </c>
      <c r="AA2506" s="4">
        <v>1510</v>
      </c>
      <c r="AB2506" s="4">
        <v>1460</v>
      </c>
      <c r="AC2506">
        <v>1967</v>
      </c>
      <c r="AD2506" t="s">
        <v>2631</v>
      </c>
      <c r="AE2506" t="s">
        <v>120</v>
      </c>
      <c r="AF2506" t="s">
        <v>275</v>
      </c>
    </row>
    <row r="2507" spans="1:32">
      <c r="A2507" t="str">
        <f>PROPER(TRIM(Homes[[#This Row],[street]]))</f>
        <v>9531 S 204Th Pl</v>
      </c>
      <c r="B2507" t="str">
        <f>PROPER(TRIM(Homes[[#This Row],[city]]))</f>
        <v>Kent</v>
      </c>
      <c r="C2507" t="str">
        <f>_xlfn.TEXTBEFORE(Homes[[#This Row],[statezip]]," ")</f>
        <v>WA</v>
      </c>
      <c r="D2507" s="6" t="str">
        <f>_xlfn.TEXTAFTER(Homes[[#This Row],[statezip]]," ")</f>
        <v>98031</v>
      </c>
      <c r="E2507" s="1">
        <v>399950</v>
      </c>
      <c r="F2507">
        <v>3</v>
      </c>
      <c r="G2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07" s="3" t="str">
        <f>Homes[[#This Row],[bedrooms]] &amp; " bd | " &amp; TEXT(Homes[[#This Row],[bathrooms]],"0.##") &amp; " ba"</f>
        <v>3 bd | 2.5 ba</v>
      </c>
      <c r="I2507" s="4">
        <v>2570</v>
      </c>
      <c r="J2507" s="1">
        <f>IFERROR(Homes[[#This Row],[price]]/Homes[[#This Row],[sqft_living]]," ")</f>
        <v>155.62256809338521</v>
      </c>
      <c r="K2507" s="4">
        <f>IFERROR(Homes[[#This Row],[sqft_lot]]/43560," ")</f>
        <v>0.23946280991735538</v>
      </c>
      <c r="L2507" t="str">
        <f>IF(Homes[[#This Row],[waterfront]]=1, "Yes","No")</f>
        <v>No</v>
      </c>
      <c r="M2507" s="4" t="str">
        <f>IF(Homes[[#This Row],[sqft_basement]]&gt;0, "Yes","No")</f>
        <v>No</v>
      </c>
      <c r="N2507" t="str">
        <f>CHOOSE(Homes[[#This Row],[view]]+1, "None","Fair","Good","Great","Excellent")</f>
        <v>None</v>
      </c>
      <c r="O2507" t="str">
        <f>CHOOSE(Homes[[#This Row],[condition]], "Poor","Fair","Average","Good","Excellent")</f>
        <v>Average</v>
      </c>
      <c r="P2507">
        <f ca="1">YEAR(TODAY())-Homes[[#This Row],[yr_built]]</f>
        <v>36</v>
      </c>
      <c r="Q2507">
        <v>0</v>
      </c>
      <c r="R2507">
        <f ca="1">IF(Homes[[#This Row],[yr_renovated]]&gt;0, YEAR(TODAY())-Homes[[#This Row],[yr_renovated]], YEAR(TODAY())-Homes[[#This Row],[yr_built]])</f>
        <v>36</v>
      </c>
      <c r="S2507">
        <v>2</v>
      </c>
      <c r="T2507" s="2">
        <v>41817</v>
      </c>
      <c r="U2507" s="3">
        <v>2.5</v>
      </c>
      <c r="V2507" s="4">
        <f>IFERROR(Homes[[#This Row],[sqft_above]]+Homes[[#This Row],[sqft_basement]]," ")</f>
        <v>2570</v>
      </c>
      <c r="W2507" s="4">
        <v>10431</v>
      </c>
      <c r="X2507">
        <v>0</v>
      </c>
      <c r="Y2507">
        <v>0</v>
      </c>
      <c r="Z2507">
        <v>3</v>
      </c>
      <c r="AA2507" s="4">
        <v>2570</v>
      </c>
      <c r="AB2507" s="4">
        <v>0</v>
      </c>
      <c r="AC2507">
        <v>1989</v>
      </c>
      <c r="AD2507" t="s">
        <v>2632</v>
      </c>
      <c r="AE2507" t="s">
        <v>1392</v>
      </c>
      <c r="AF2507" t="s">
        <v>2406</v>
      </c>
    </row>
    <row r="2508" spans="1:32">
      <c r="A2508" t="str">
        <f>PROPER(TRIM(Homes[[#This Row],[street]]))</f>
        <v>2358 Fairview Ave E</v>
      </c>
      <c r="B2508" t="str">
        <f>PROPER(TRIM(Homes[[#This Row],[city]]))</f>
        <v>Seattle</v>
      </c>
      <c r="C2508" t="str">
        <f>_xlfn.TEXTBEFORE(Homes[[#This Row],[statezip]]," ")</f>
        <v>WA</v>
      </c>
      <c r="D2508" s="6" t="str">
        <f>_xlfn.TEXTAFTER(Homes[[#This Row],[statezip]]," ")</f>
        <v>98102</v>
      </c>
      <c r="E2508" s="1">
        <v>399950</v>
      </c>
      <c r="F2508">
        <v>2</v>
      </c>
      <c r="G2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08" s="3" t="str">
        <f>Homes[[#This Row],[bedrooms]] &amp; " bd | " &amp; TEXT(Homes[[#This Row],[bathrooms]],"0.##") &amp; " ba"</f>
        <v>2 bd | 1. ba</v>
      </c>
      <c r="I2508" s="4">
        <v>710</v>
      </c>
      <c r="J2508" s="1">
        <f>IFERROR(Homes[[#This Row],[price]]/Homes[[#This Row],[sqft_living]]," ")</f>
        <v>563.30985915492954</v>
      </c>
      <c r="K2508" s="4">
        <f>IFERROR(Homes[[#This Row],[sqft_lot]]/43560," ")</f>
        <v>2.6561065197428835E-2</v>
      </c>
      <c r="L2508" t="str">
        <f>IF(Homes[[#This Row],[waterfront]]=1, "Yes","No")</f>
        <v>No</v>
      </c>
      <c r="M2508" s="4" t="str">
        <f>IF(Homes[[#This Row],[sqft_basement]]&gt;0, "Yes","No")</f>
        <v>No</v>
      </c>
      <c r="N2508" t="str">
        <f>CHOOSE(Homes[[#This Row],[view]]+1, "None","Fair","Good","Great","Excellent")</f>
        <v>None</v>
      </c>
      <c r="O2508" t="str">
        <f>CHOOSE(Homes[[#This Row],[condition]], "Poor","Fair","Average","Good","Excellent")</f>
        <v>Good</v>
      </c>
      <c r="P2508">
        <f ca="1">YEAR(TODAY())-Homes[[#This Row],[yr_built]]</f>
        <v>82</v>
      </c>
      <c r="Q2508">
        <v>0</v>
      </c>
      <c r="R2508">
        <f ca="1">IF(Homes[[#This Row],[yr_renovated]]&gt;0, YEAR(TODAY())-Homes[[#This Row],[yr_renovated]], YEAR(TODAY())-Homes[[#This Row],[yr_built]])</f>
        <v>82</v>
      </c>
      <c r="S2508">
        <v>2</v>
      </c>
      <c r="T2508" s="2">
        <v>41800</v>
      </c>
      <c r="U2508" s="3">
        <v>1</v>
      </c>
      <c r="V2508" s="4">
        <f>IFERROR(Homes[[#This Row],[sqft_above]]+Homes[[#This Row],[sqft_basement]]," ")</f>
        <v>710</v>
      </c>
      <c r="W2508" s="4">
        <v>1157</v>
      </c>
      <c r="X2508">
        <v>0</v>
      </c>
      <c r="Y2508">
        <v>0</v>
      </c>
      <c r="Z2508">
        <v>4</v>
      </c>
      <c r="AA2508" s="4">
        <v>710</v>
      </c>
      <c r="AB2508" s="4">
        <v>0</v>
      </c>
      <c r="AC2508">
        <v>1943</v>
      </c>
      <c r="AD2508" t="s">
        <v>2633</v>
      </c>
      <c r="AE2508" t="s">
        <v>49</v>
      </c>
      <c r="AF2508" t="s">
        <v>89</v>
      </c>
    </row>
    <row r="2509" spans="1:32">
      <c r="A2509" t="str">
        <f>PROPER(TRIM(Homes[[#This Row],[street]]))</f>
        <v>12303 Sand Point Way Ne</v>
      </c>
      <c r="B2509" t="str">
        <f>PROPER(TRIM(Homes[[#This Row],[city]]))</f>
        <v>Seattle</v>
      </c>
      <c r="C2509" t="str">
        <f>_xlfn.TEXTBEFORE(Homes[[#This Row],[statezip]]," ")</f>
        <v>WA</v>
      </c>
      <c r="D2509" s="6" t="str">
        <f>_xlfn.TEXTAFTER(Homes[[#This Row],[statezip]]," ")</f>
        <v>98125</v>
      </c>
      <c r="E2509" s="1">
        <v>399950</v>
      </c>
      <c r="F2509">
        <v>3</v>
      </c>
      <c r="G2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09" s="3" t="str">
        <f>Homes[[#This Row],[bedrooms]] &amp; " bd | " &amp; TEXT(Homes[[#This Row],[bathrooms]],"0.##") &amp; " ba"</f>
        <v>3 bd | 3. ba</v>
      </c>
      <c r="I2509" s="4">
        <v>1296</v>
      </c>
      <c r="J2509" s="1">
        <f>IFERROR(Homes[[#This Row],[price]]/Homes[[#This Row],[sqft_living]]," ")</f>
        <v>308.60339506172841</v>
      </c>
      <c r="K2509" s="4">
        <f>IFERROR(Homes[[#This Row],[sqft_lot]]/43560," ")</f>
        <v>2.4127640036730947E-2</v>
      </c>
      <c r="L2509" t="str">
        <f>IF(Homes[[#This Row],[waterfront]]=1, "Yes","No")</f>
        <v>No</v>
      </c>
      <c r="M2509" s="4" t="str">
        <f>IF(Homes[[#This Row],[sqft_basement]]&gt;0, "Yes","No")</f>
        <v>No</v>
      </c>
      <c r="N2509" t="str">
        <f>CHOOSE(Homes[[#This Row],[view]]+1, "None","Fair","Good","Great","Excellent")</f>
        <v>None</v>
      </c>
      <c r="O2509" t="str">
        <f>CHOOSE(Homes[[#This Row],[condition]], "Poor","Fair","Average","Good","Excellent")</f>
        <v>Average</v>
      </c>
      <c r="P2509">
        <f ca="1">YEAR(TODAY())-Homes[[#This Row],[yr_built]]</f>
        <v>16</v>
      </c>
      <c r="Q2509">
        <v>0</v>
      </c>
      <c r="R2509">
        <f ca="1">IF(Homes[[#This Row],[yr_renovated]]&gt;0, YEAR(TODAY())-Homes[[#This Row],[yr_renovated]], YEAR(TODAY())-Homes[[#This Row],[yr_built]])</f>
        <v>16</v>
      </c>
      <c r="S2509">
        <v>3</v>
      </c>
      <c r="T2509" s="2">
        <v>41786</v>
      </c>
      <c r="U2509" s="3">
        <v>3</v>
      </c>
      <c r="V2509" s="4">
        <f>IFERROR(Homes[[#This Row],[sqft_above]]+Homes[[#This Row],[sqft_basement]]," ")</f>
        <v>1296</v>
      </c>
      <c r="W2509" s="4">
        <v>1051</v>
      </c>
      <c r="X2509">
        <v>0</v>
      </c>
      <c r="Y2509">
        <v>0</v>
      </c>
      <c r="Z2509">
        <v>3</v>
      </c>
      <c r="AA2509" s="4">
        <v>1296</v>
      </c>
      <c r="AB2509" s="4">
        <v>0</v>
      </c>
      <c r="AC2509">
        <v>2009</v>
      </c>
      <c r="AD2509" t="s">
        <v>2634</v>
      </c>
      <c r="AE2509" t="s">
        <v>49</v>
      </c>
      <c r="AF2509" t="s">
        <v>150</v>
      </c>
    </row>
    <row r="2510" spans="1:32">
      <c r="A2510" t="str">
        <f>PROPER(TRIM(Homes[[#This Row],[street]]))</f>
        <v>1770 19Th Ave S</v>
      </c>
      <c r="B2510" t="str">
        <f>PROPER(TRIM(Homes[[#This Row],[city]]))</f>
        <v>Seattle</v>
      </c>
      <c r="C2510" t="str">
        <f>_xlfn.TEXTBEFORE(Homes[[#This Row],[statezip]]," ")</f>
        <v>WA</v>
      </c>
      <c r="D2510" s="6" t="str">
        <f>_xlfn.TEXTAFTER(Homes[[#This Row],[statezip]]," ")</f>
        <v>98144</v>
      </c>
      <c r="E2510" s="1">
        <v>399950</v>
      </c>
      <c r="F2510">
        <v>5</v>
      </c>
      <c r="G2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10" s="3" t="str">
        <f>Homes[[#This Row],[bedrooms]] &amp; " bd | " &amp; TEXT(Homes[[#This Row],[bathrooms]],"0.##") &amp; " ba"</f>
        <v>5 bd | 2.75 ba</v>
      </c>
      <c r="I2510" s="4">
        <v>1970</v>
      </c>
      <c r="J2510" s="1">
        <f>IFERROR(Homes[[#This Row],[price]]/Homes[[#This Row],[sqft_living]]," ")</f>
        <v>203.02030456852791</v>
      </c>
      <c r="K2510" s="4">
        <f>IFERROR(Homes[[#This Row],[sqft_lot]]/43560," ")</f>
        <v>0.12396694214876033</v>
      </c>
      <c r="L2510" t="str">
        <f>IF(Homes[[#This Row],[waterfront]]=1, "Yes","No")</f>
        <v>No</v>
      </c>
      <c r="M2510" s="4" t="str">
        <f>IF(Homes[[#This Row],[sqft_basement]]&gt;0, "Yes","No")</f>
        <v>Yes</v>
      </c>
      <c r="N2510" t="str">
        <f>CHOOSE(Homes[[#This Row],[view]]+1, "None","Fair","Good","Great","Excellent")</f>
        <v>None</v>
      </c>
      <c r="O2510" t="str">
        <f>CHOOSE(Homes[[#This Row],[condition]], "Poor","Fair","Average","Good","Excellent")</f>
        <v>Average</v>
      </c>
      <c r="P2510">
        <f ca="1">YEAR(TODAY())-Homes[[#This Row],[yr_built]]</f>
        <v>39</v>
      </c>
      <c r="Q2510">
        <v>0</v>
      </c>
      <c r="R2510">
        <f ca="1">IF(Homes[[#This Row],[yr_renovated]]&gt;0, YEAR(TODAY())-Homes[[#This Row],[yr_renovated]], YEAR(TODAY())-Homes[[#This Row],[yr_built]])</f>
        <v>39</v>
      </c>
      <c r="S2510">
        <v>1</v>
      </c>
      <c r="T2510" s="2">
        <v>41829</v>
      </c>
      <c r="U2510" s="3">
        <v>2.75</v>
      </c>
      <c r="V2510" s="4">
        <f>IFERROR(Homes[[#This Row],[sqft_above]]+Homes[[#This Row],[sqft_basement]]," ")</f>
        <v>1970</v>
      </c>
      <c r="W2510" s="4">
        <v>5400</v>
      </c>
      <c r="X2510">
        <v>0</v>
      </c>
      <c r="Y2510">
        <v>0</v>
      </c>
      <c r="Z2510">
        <v>3</v>
      </c>
      <c r="AA2510" s="4">
        <v>1320</v>
      </c>
      <c r="AB2510" s="4">
        <v>650</v>
      </c>
      <c r="AC2510">
        <v>1986</v>
      </c>
      <c r="AD2510" t="s">
        <v>2635</v>
      </c>
      <c r="AE2510" t="s">
        <v>49</v>
      </c>
      <c r="AF2510" t="s">
        <v>110</v>
      </c>
    </row>
    <row r="2511" spans="1:32">
      <c r="A2511" t="str">
        <f>PROPER(TRIM(Homes[[#This Row],[street]]))</f>
        <v>11812 33Rd Ave Ne</v>
      </c>
      <c r="B2511" t="str">
        <f>PROPER(TRIM(Homes[[#This Row],[city]]))</f>
        <v>Seattle</v>
      </c>
      <c r="C2511" t="str">
        <f>_xlfn.TEXTBEFORE(Homes[[#This Row],[statezip]]," ")</f>
        <v>WA</v>
      </c>
      <c r="D2511" s="6" t="str">
        <f>_xlfn.TEXTAFTER(Homes[[#This Row],[statezip]]," ")</f>
        <v>98125</v>
      </c>
      <c r="E2511" s="1">
        <v>399950</v>
      </c>
      <c r="F2511">
        <v>3</v>
      </c>
      <c r="G2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11" s="3" t="str">
        <f>Homes[[#This Row],[bedrooms]] &amp; " bd | " &amp; TEXT(Homes[[#This Row],[bathrooms]],"0.##") &amp; " ba"</f>
        <v>3 bd | 1.5 ba</v>
      </c>
      <c r="I2511" s="4">
        <v>2080</v>
      </c>
      <c r="J2511" s="1">
        <f>IFERROR(Homes[[#This Row],[price]]/Homes[[#This Row],[sqft_living]]," ")</f>
        <v>192.28365384615384</v>
      </c>
      <c r="K2511" s="4">
        <f>IFERROR(Homes[[#This Row],[sqft_lot]]/43560," ")</f>
        <v>0.12038567493112948</v>
      </c>
      <c r="L2511" t="str">
        <f>IF(Homes[[#This Row],[waterfront]]=1, "Yes","No")</f>
        <v>No</v>
      </c>
      <c r="M2511" s="4" t="str">
        <f>IF(Homes[[#This Row],[sqft_basement]]&gt;0, "Yes","No")</f>
        <v>Yes</v>
      </c>
      <c r="N2511" t="str">
        <f>CHOOSE(Homes[[#This Row],[view]]+1, "None","Fair","Good","Great","Excellent")</f>
        <v>None</v>
      </c>
      <c r="O2511" t="str">
        <f>CHOOSE(Homes[[#This Row],[condition]], "Poor","Fair","Average","Good","Excellent")</f>
        <v>Average</v>
      </c>
      <c r="P2511">
        <f ca="1">YEAR(TODAY())-Homes[[#This Row],[yr_built]]</f>
        <v>66</v>
      </c>
      <c r="Q2511">
        <v>1989</v>
      </c>
      <c r="R2511">
        <f ca="1">IF(Homes[[#This Row],[yr_renovated]]&gt;0, YEAR(TODAY())-Homes[[#This Row],[yr_renovated]], YEAR(TODAY())-Homes[[#This Row],[yr_built]])</f>
        <v>36</v>
      </c>
      <c r="S2511">
        <v>1</v>
      </c>
      <c r="T2511" s="2">
        <v>41794</v>
      </c>
      <c r="U2511" s="3">
        <v>1.5</v>
      </c>
      <c r="V2511" s="4">
        <f>IFERROR(Homes[[#This Row],[sqft_above]]+Homes[[#This Row],[sqft_basement]]," ")</f>
        <v>2080</v>
      </c>
      <c r="W2511" s="4">
        <v>5244</v>
      </c>
      <c r="X2511">
        <v>0</v>
      </c>
      <c r="Y2511">
        <v>0</v>
      </c>
      <c r="Z2511">
        <v>3</v>
      </c>
      <c r="AA2511" s="4">
        <v>1190</v>
      </c>
      <c r="AB2511" s="4">
        <v>890</v>
      </c>
      <c r="AC2511">
        <v>1959</v>
      </c>
      <c r="AD2511" t="s">
        <v>2636</v>
      </c>
      <c r="AE2511" t="s">
        <v>49</v>
      </c>
      <c r="AF2511" t="s">
        <v>150</v>
      </c>
    </row>
    <row r="2512" spans="1:32">
      <c r="A2512" t="str">
        <f>PROPER(TRIM(Homes[[#This Row],[street]]))</f>
        <v>3630 Ne 123Rd St</v>
      </c>
      <c r="B2512" t="str">
        <f>PROPER(TRIM(Homes[[#This Row],[city]]))</f>
        <v>Seattle</v>
      </c>
      <c r="C2512" t="str">
        <f>_xlfn.TEXTBEFORE(Homes[[#This Row],[statezip]]," ")</f>
        <v>WA</v>
      </c>
      <c r="D2512" s="6" t="str">
        <f>_xlfn.TEXTAFTER(Homes[[#This Row],[statezip]]," ")</f>
        <v>98125</v>
      </c>
      <c r="E2512" s="1">
        <v>399950</v>
      </c>
      <c r="F2512">
        <v>3</v>
      </c>
      <c r="G2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2" s="3" t="str">
        <f>Homes[[#This Row],[bedrooms]] &amp; " bd | " &amp; TEXT(Homes[[#This Row],[bathrooms]],"0.##") &amp; " ba"</f>
        <v>3 bd | 1.75 ba</v>
      </c>
      <c r="I2512" s="4">
        <v>1560</v>
      </c>
      <c r="J2512" s="1">
        <f>IFERROR(Homes[[#This Row],[price]]/Homes[[#This Row],[sqft_living]]," ")</f>
        <v>256.37820512820514</v>
      </c>
      <c r="K2512" s="4">
        <f>IFERROR(Homes[[#This Row],[sqft_lot]]/43560," ")</f>
        <v>0.11990358126721763</v>
      </c>
      <c r="L2512" t="str">
        <f>IF(Homes[[#This Row],[waterfront]]=1, "Yes","No")</f>
        <v>No</v>
      </c>
      <c r="M2512" s="4" t="str">
        <f>IF(Homes[[#This Row],[sqft_basement]]&gt;0, "Yes","No")</f>
        <v>Yes</v>
      </c>
      <c r="N2512" t="str">
        <f>CHOOSE(Homes[[#This Row],[view]]+1, "None","Fair","Good","Great","Excellent")</f>
        <v>None</v>
      </c>
      <c r="O2512" t="str">
        <f>CHOOSE(Homes[[#This Row],[condition]], "Poor","Fair","Average","Good","Excellent")</f>
        <v>Good</v>
      </c>
      <c r="P2512">
        <f ca="1">YEAR(TODAY())-Homes[[#This Row],[yr_built]]</f>
        <v>85</v>
      </c>
      <c r="Q2512">
        <v>2001</v>
      </c>
      <c r="R2512">
        <f ca="1">IF(Homes[[#This Row],[yr_renovated]]&gt;0, YEAR(TODAY())-Homes[[#This Row],[yr_renovated]], YEAR(TODAY())-Homes[[#This Row],[yr_built]])</f>
        <v>24</v>
      </c>
      <c r="S2512">
        <v>1</v>
      </c>
      <c r="T2512" s="2">
        <v>41813</v>
      </c>
      <c r="U2512" s="3">
        <v>1.75</v>
      </c>
      <c r="V2512" s="4">
        <f>IFERROR(Homes[[#This Row],[sqft_above]]+Homes[[#This Row],[sqft_basement]]," ")</f>
        <v>1560</v>
      </c>
      <c r="W2512" s="4">
        <v>5223</v>
      </c>
      <c r="X2512">
        <v>0</v>
      </c>
      <c r="Y2512">
        <v>0</v>
      </c>
      <c r="Z2512">
        <v>4</v>
      </c>
      <c r="AA2512" s="4">
        <v>810</v>
      </c>
      <c r="AB2512" s="4">
        <v>750</v>
      </c>
      <c r="AC2512">
        <v>1940</v>
      </c>
      <c r="AD2512" t="s">
        <v>2637</v>
      </c>
      <c r="AE2512" t="s">
        <v>49</v>
      </c>
      <c r="AF2512" t="s">
        <v>150</v>
      </c>
    </row>
    <row r="2513" spans="1:32">
      <c r="A2513" t="str">
        <f>PROPER(TRIM(Homes[[#This Row],[street]]))</f>
        <v>932-968 Ne High St</v>
      </c>
      <c r="B2513" t="str">
        <f>PROPER(TRIM(Homes[[#This Row],[city]]))</f>
        <v>Issaquah</v>
      </c>
      <c r="C2513" t="str">
        <f>_xlfn.TEXTBEFORE(Homes[[#This Row],[statezip]]," ")</f>
        <v>WA</v>
      </c>
      <c r="D2513" s="6" t="str">
        <f>_xlfn.TEXTAFTER(Homes[[#This Row],[statezip]]," ")</f>
        <v>98029</v>
      </c>
      <c r="E2513" s="1">
        <v>399900</v>
      </c>
      <c r="F2513">
        <v>2</v>
      </c>
      <c r="G2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3" s="3" t="str">
        <f>Homes[[#This Row],[bedrooms]] &amp; " bd | " &amp; TEXT(Homes[[#This Row],[bathrooms]],"0.##") &amp; " ba"</f>
        <v>2 bd | 1.75 ba</v>
      </c>
      <c r="I2513" s="4">
        <v>1410</v>
      </c>
      <c r="J2513" s="1">
        <f>IFERROR(Homes[[#This Row],[price]]/Homes[[#This Row],[sqft_living]]," ")</f>
        <v>283.61702127659572</v>
      </c>
      <c r="K2513" s="4">
        <f>IFERROR(Homes[[#This Row],[sqft_lot]]/43560," ")</f>
        <v>2.3071625344352618E-2</v>
      </c>
      <c r="L2513" t="str">
        <f>IF(Homes[[#This Row],[waterfront]]=1, "Yes","No")</f>
        <v>No</v>
      </c>
      <c r="M2513" s="4" t="str">
        <f>IF(Homes[[#This Row],[sqft_basement]]&gt;0, "Yes","No")</f>
        <v>Yes</v>
      </c>
      <c r="N2513" t="str">
        <f>CHOOSE(Homes[[#This Row],[view]]+1, "None","Fair","Good","Great","Excellent")</f>
        <v>None</v>
      </c>
      <c r="O2513" t="str">
        <f>CHOOSE(Homes[[#This Row],[condition]], "Poor","Fair","Average","Good","Excellent")</f>
        <v>Average</v>
      </c>
      <c r="P2513">
        <f ca="1">YEAR(TODAY())-Homes[[#This Row],[yr_built]]</f>
        <v>14</v>
      </c>
      <c r="Q2513">
        <v>0</v>
      </c>
      <c r="R2513">
        <f ca="1">IF(Homes[[#This Row],[yr_renovated]]&gt;0, YEAR(TODAY())-Homes[[#This Row],[yr_renovated]], YEAR(TODAY())-Homes[[#This Row],[yr_built]])</f>
        <v>14</v>
      </c>
      <c r="S2513">
        <v>1.5</v>
      </c>
      <c r="T2513" s="2">
        <v>41823</v>
      </c>
      <c r="U2513" s="3">
        <v>1.75</v>
      </c>
      <c r="V2513" s="4">
        <f>IFERROR(Homes[[#This Row],[sqft_above]]+Homes[[#This Row],[sqft_basement]]," ")</f>
        <v>1410</v>
      </c>
      <c r="W2513" s="4">
        <v>1005</v>
      </c>
      <c r="X2513">
        <v>0</v>
      </c>
      <c r="Y2513">
        <v>0</v>
      </c>
      <c r="Z2513">
        <v>3</v>
      </c>
      <c r="AA2513" s="4">
        <v>900</v>
      </c>
      <c r="AB2513" s="4">
        <v>510</v>
      </c>
      <c r="AC2513">
        <v>2011</v>
      </c>
      <c r="AD2513" t="s">
        <v>2638</v>
      </c>
      <c r="AE2513" t="s">
        <v>79</v>
      </c>
      <c r="AF2513" t="s">
        <v>80</v>
      </c>
    </row>
    <row r="2514" spans="1:32">
      <c r="A2514" t="str">
        <f>PROPER(TRIM(Homes[[#This Row],[street]]))</f>
        <v>5535 Elaine Ave Se</v>
      </c>
      <c r="B2514" t="str">
        <f>PROPER(TRIM(Homes[[#This Row],[city]]))</f>
        <v>Auburn</v>
      </c>
      <c r="C2514" t="str">
        <f>_xlfn.TEXTBEFORE(Homes[[#This Row],[statezip]]," ")</f>
        <v>WA</v>
      </c>
      <c r="D2514" s="6" t="str">
        <f>_xlfn.TEXTAFTER(Homes[[#This Row],[statezip]]," ")</f>
        <v>98092</v>
      </c>
      <c r="E2514" s="1">
        <v>399895</v>
      </c>
      <c r="F2514">
        <v>4</v>
      </c>
      <c r="G2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14" s="3" t="str">
        <f>Homes[[#This Row],[bedrooms]] &amp; " bd | " &amp; TEXT(Homes[[#This Row],[bathrooms]],"0.##") &amp; " ba"</f>
        <v>4 bd | 2.5 ba</v>
      </c>
      <c r="I2514" s="4">
        <v>2701</v>
      </c>
      <c r="J2514" s="1">
        <f>IFERROR(Homes[[#This Row],[price]]/Homes[[#This Row],[sqft_living]]," ")</f>
        <v>148.054424287301</v>
      </c>
      <c r="K2514" s="4">
        <f>IFERROR(Homes[[#This Row],[sqft_lot]]/43560," ")</f>
        <v>0.10330578512396695</v>
      </c>
      <c r="L2514" t="str">
        <f>IF(Homes[[#This Row],[waterfront]]=1, "Yes","No")</f>
        <v>No</v>
      </c>
      <c r="M2514" s="4" t="str">
        <f>IF(Homes[[#This Row],[sqft_basement]]&gt;0, "Yes","No")</f>
        <v>No</v>
      </c>
      <c r="N2514" t="str">
        <f>CHOOSE(Homes[[#This Row],[view]]+1, "None","Fair","Good","Great","Excellent")</f>
        <v>None</v>
      </c>
      <c r="O2514" t="str">
        <f>CHOOSE(Homes[[#This Row],[condition]], "Poor","Fair","Average","Good","Excellent")</f>
        <v>Average</v>
      </c>
      <c r="P2514">
        <f ca="1">YEAR(TODAY())-Homes[[#This Row],[yr_built]]</f>
        <v>11</v>
      </c>
      <c r="Q2514">
        <v>0</v>
      </c>
      <c r="R2514">
        <f ca="1">IF(Homes[[#This Row],[yr_renovated]]&gt;0, YEAR(TODAY())-Homes[[#This Row],[yr_renovated]], YEAR(TODAY())-Homes[[#This Row],[yr_built]])</f>
        <v>11</v>
      </c>
      <c r="S2514">
        <v>2</v>
      </c>
      <c r="T2514" s="2">
        <v>41821</v>
      </c>
      <c r="U2514" s="3">
        <v>2.5</v>
      </c>
      <c r="V2514" s="4">
        <f>IFERROR(Homes[[#This Row],[sqft_above]]+Homes[[#This Row],[sqft_basement]]," ")</f>
        <v>2701</v>
      </c>
      <c r="W2514" s="4">
        <v>4500</v>
      </c>
      <c r="X2514">
        <v>0</v>
      </c>
      <c r="Y2514">
        <v>0</v>
      </c>
      <c r="Z2514">
        <v>3</v>
      </c>
      <c r="AA2514" s="4">
        <v>2701</v>
      </c>
      <c r="AB2514" s="4">
        <v>0</v>
      </c>
      <c r="AC2514">
        <v>2014</v>
      </c>
      <c r="AD2514" t="s">
        <v>2639</v>
      </c>
      <c r="AE2514" t="s">
        <v>519</v>
      </c>
      <c r="AF2514" t="s">
        <v>520</v>
      </c>
    </row>
    <row r="2515" spans="1:32">
      <c r="A2515" t="str">
        <f>PROPER(TRIM(Homes[[#This Row],[street]]))</f>
        <v>1559 N 130Th St</v>
      </c>
      <c r="B2515" t="str">
        <f>PROPER(TRIM(Homes[[#This Row],[city]]))</f>
        <v>Seattle</v>
      </c>
      <c r="C2515" t="str">
        <f>_xlfn.TEXTBEFORE(Homes[[#This Row],[statezip]]," ")</f>
        <v>WA</v>
      </c>
      <c r="D2515" s="6" t="str">
        <f>_xlfn.TEXTAFTER(Homes[[#This Row],[statezip]]," ")</f>
        <v>98133</v>
      </c>
      <c r="E2515" s="1">
        <v>399888</v>
      </c>
      <c r="F2515">
        <v>4</v>
      </c>
      <c r="G2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15" s="3" t="str">
        <f>Homes[[#This Row],[bedrooms]] &amp; " bd | " &amp; TEXT(Homes[[#This Row],[bathrooms]],"0.##") &amp; " ba"</f>
        <v>4 bd | 2.25 ba</v>
      </c>
      <c r="I2515" s="4">
        <v>1820</v>
      </c>
      <c r="J2515" s="1">
        <f>IFERROR(Homes[[#This Row],[price]]/Homes[[#This Row],[sqft_living]]," ")</f>
        <v>219.71868131868132</v>
      </c>
      <c r="K2515" s="4">
        <f>IFERROR(Homes[[#This Row],[sqft_lot]]/43560," ")</f>
        <v>0.18950872359963269</v>
      </c>
      <c r="L2515" t="str">
        <f>IF(Homes[[#This Row],[waterfront]]=1, "Yes","No")</f>
        <v>No</v>
      </c>
      <c r="M2515" s="4" t="str">
        <f>IF(Homes[[#This Row],[sqft_basement]]&gt;0, "Yes","No")</f>
        <v>Yes</v>
      </c>
      <c r="N2515" t="str">
        <f>CHOOSE(Homes[[#This Row],[view]]+1, "None","Fair","Good","Great","Excellent")</f>
        <v>None</v>
      </c>
      <c r="O2515" t="str">
        <f>CHOOSE(Homes[[#This Row],[condition]], "Poor","Fair","Average","Good","Excellent")</f>
        <v>Good</v>
      </c>
      <c r="P2515">
        <f ca="1">YEAR(TODAY())-Homes[[#This Row],[yr_built]]</f>
        <v>95</v>
      </c>
      <c r="Q2515">
        <v>0</v>
      </c>
      <c r="R2515">
        <f ca="1">IF(Homes[[#This Row],[yr_renovated]]&gt;0, YEAR(TODAY())-Homes[[#This Row],[yr_renovated]], YEAR(TODAY())-Homes[[#This Row],[yr_built]])</f>
        <v>95</v>
      </c>
      <c r="S2515">
        <v>1.5</v>
      </c>
      <c r="T2515" s="2">
        <v>41809</v>
      </c>
      <c r="U2515" s="3">
        <v>2.25</v>
      </c>
      <c r="V2515" s="4">
        <f>IFERROR(Homes[[#This Row],[sqft_above]]+Homes[[#This Row],[sqft_basement]]," ")</f>
        <v>1820</v>
      </c>
      <c r="W2515" s="4">
        <v>8255</v>
      </c>
      <c r="X2515">
        <v>0</v>
      </c>
      <c r="Y2515">
        <v>0</v>
      </c>
      <c r="Z2515">
        <v>4</v>
      </c>
      <c r="AA2515" s="4">
        <v>1320</v>
      </c>
      <c r="AB2515" s="4">
        <v>500</v>
      </c>
      <c r="AC2515">
        <v>1930</v>
      </c>
      <c r="AD2515" t="s">
        <v>2640</v>
      </c>
      <c r="AE2515" t="s">
        <v>49</v>
      </c>
      <c r="AF2515" t="s">
        <v>987</v>
      </c>
    </row>
    <row r="2516" spans="1:32">
      <c r="A2516" t="str">
        <f>PROPER(TRIM(Homes[[#This Row],[street]]))</f>
        <v>227 W Park St</v>
      </c>
      <c r="B2516" t="str">
        <f>PROPER(TRIM(Homes[[#This Row],[city]]))</f>
        <v>North Bend</v>
      </c>
      <c r="C2516" t="str">
        <f>_xlfn.TEXTBEFORE(Homes[[#This Row],[statezip]]," ")</f>
        <v>WA</v>
      </c>
      <c r="D2516" s="6" t="str">
        <f>_xlfn.TEXTAFTER(Homes[[#This Row],[statezip]]," ")</f>
        <v>98045</v>
      </c>
      <c r="E2516" s="1">
        <v>399500</v>
      </c>
      <c r="F2516">
        <v>3</v>
      </c>
      <c r="G2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6" s="3" t="str">
        <f>Homes[[#This Row],[bedrooms]] &amp; " bd | " &amp; TEXT(Homes[[#This Row],[bathrooms]],"0.##") &amp; " ba"</f>
        <v>3 bd | 1.75 ba</v>
      </c>
      <c r="I2516" s="4">
        <v>2420</v>
      </c>
      <c r="J2516" s="1">
        <f>IFERROR(Homes[[#This Row],[price]]/Homes[[#This Row],[sqft_living]]," ")</f>
        <v>165.08264462809916</v>
      </c>
      <c r="K2516" s="4">
        <f>IFERROR(Homes[[#This Row],[sqft_lot]]/43560," ")</f>
        <v>0.29100091827364555</v>
      </c>
      <c r="L2516" t="str">
        <f>IF(Homes[[#This Row],[waterfront]]=1, "Yes","No")</f>
        <v>No</v>
      </c>
      <c r="M2516" s="4" t="str">
        <f>IF(Homes[[#This Row],[sqft_basement]]&gt;0, "Yes","No")</f>
        <v>No</v>
      </c>
      <c r="N2516" t="str">
        <f>CHOOSE(Homes[[#This Row],[view]]+1, "None","Fair","Good","Great","Excellent")</f>
        <v>None</v>
      </c>
      <c r="O2516" t="str">
        <f>CHOOSE(Homes[[#This Row],[condition]], "Poor","Fair","Average","Good","Excellent")</f>
        <v>Average</v>
      </c>
      <c r="P2516">
        <f ca="1">YEAR(TODAY())-Homes[[#This Row],[yr_built]]</f>
        <v>114</v>
      </c>
      <c r="Q2516">
        <v>1986</v>
      </c>
      <c r="R2516">
        <f ca="1">IF(Homes[[#This Row],[yr_renovated]]&gt;0, YEAR(TODAY())-Homes[[#This Row],[yr_renovated]], YEAR(TODAY())-Homes[[#This Row],[yr_built]])</f>
        <v>39</v>
      </c>
      <c r="S2516">
        <v>2</v>
      </c>
      <c r="T2516" s="2">
        <v>41782</v>
      </c>
      <c r="U2516" s="3">
        <v>1.75</v>
      </c>
      <c r="V2516" s="4">
        <f>IFERROR(Homes[[#This Row],[sqft_above]]+Homes[[#This Row],[sqft_basement]]," ")</f>
        <v>2420</v>
      </c>
      <c r="W2516" s="4">
        <v>12676</v>
      </c>
      <c r="X2516">
        <v>0</v>
      </c>
      <c r="Y2516">
        <v>0</v>
      </c>
      <c r="Z2516">
        <v>3</v>
      </c>
      <c r="AA2516" s="4">
        <v>2420</v>
      </c>
      <c r="AB2516" s="4">
        <v>0</v>
      </c>
      <c r="AC2516">
        <v>1911</v>
      </c>
      <c r="AD2516" t="s">
        <v>2641</v>
      </c>
      <c r="AE2516" t="s">
        <v>624</v>
      </c>
      <c r="AF2516" t="s">
        <v>625</v>
      </c>
    </row>
    <row r="2517" spans="1:32">
      <c r="A2517" t="str">
        <f>PROPER(TRIM(Homes[[#This Row],[street]]))</f>
        <v>5048 35Th Ave Sw</v>
      </c>
      <c r="B2517" t="str">
        <f>PROPER(TRIM(Homes[[#This Row],[city]]))</f>
        <v>Seattle</v>
      </c>
      <c r="C2517" t="str">
        <f>_xlfn.TEXTBEFORE(Homes[[#This Row],[statezip]]," ")</f>
        <v>WA</v>
      </c>
      <c r="D2517" s="6" t="str">
        <f>_xlfn.TEXTAFTER(Homes[[#This Row],[statezip]]," ")</f>
        <v>98126</v>
      </c>
      <c r="E2517" s="1">
        <v>399500</v>
      </c>
      <c r="F2517">
        <v>4</v>
      </c>
      <c r="G2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17" s="3" t="str">
        <f>Homes[[#This Row],[bedrooms]] &amp; " bd | " &amp; TEXT(Homes[[#This Row],[bathrooms]],"0.##") &amp; " ba"</f>
        <v>4 bd | 1.75 ba</v>
      </c>
      <c r="I2517" s="4">
        <v>1360</v>
      </c>
      <c r="J2517" s="1">
        <f>IFERROR(Homes[[#This Row],[price]]/Homes[[#This Row],[sqft_living]]," ")</f>
        <v>293.75</v>
      </c>
      <c r="K2517" s="4">
        <f>IFERROR(Homes[[#This Row],[sqft_lot]]/43560," ")</f>
        <v>0.1111111111111111</v>
      </c>
      <c r="L2517" t="str">
        <f>IF(Homes[[#This Row],[waterfront]]=1, "Yes","No")</f>
        <v>No</v>
      </c>
      <c r="M2517" s="4" t="str">
        <f>IF(Homes[[#This Row],[sqft_basement]]&gt;0, "Yes","No")</f>
        <v>No</v>
      </c>
      <c r="N2517" t="str">
        <f>CHOOSE(Homes[[#This Row],[view]]+1, "None","Fair","Good","Great","Excellent")</f>
        <v>None</v>
      </c>
      <c r="O2517" t="str">
        <f>CHOOSE(Homes[[#This Row],[condition]], "Poor","Fair","Average","Good","Excellent")</f>
        <v>Good</v>
      </c>
      <c r="P2517">
        <f ca="1">YEAR(TODAY())-Homes[[#This Row],[yr_built]]</f>
        <v>97</v>
      </c>
      <c r="Q2517">
        <v>0</v>
      </c>
      <c r="R2517">
        <f ca="1">IF(Homes[[#This Row],[yr_renovated]]&gt;0, YEAR(TODAY())-Homes[[#This Row],[yr_renovated]], YEAR(TODAY())-Homes[[#This Row],[yr_built]])</f>
        <v>97</v>
      </c>
      <c r="S2517">
        <v>1.5</v>
      </c>
      <c r="T2517" s="2">
        <v>41828</v>
      </c>
      <c r="U2517" s="3">
        <v>1.75</v>
      </c>
      <c r="V2517" s="4">
        <f>IFERROR(Homes[[#This Row],[sqft_above]]+Homes[[#This Row],[sqft_basement]]," ")</f>
        <v>1360</v>
      </c>
      <c r="W2517" s="4">
        <v>4840</v>
      </c>
      <c r="X2517">
        <v>0</v>
      </c>
      <c r="Y2517">
        <v>0</v>
      </c>
      <c r="Z2517">
        <v>4</v>
      </c>
      <c r="AA2517" s="4">
        <v>1360</v>
      </c>
      <c r="AB2517" s="4">
        <v>0</v>
      </c>
      <c r="AC2517">
        <v>1928</v>
      </c>
      <c r="AD2517" t="s">
        <v>2642</v>
      </c>
      <c r="AE2517" t="s">
        <v>49</v>
      </c>
      <c r="AF2517" t="s">
        <v>434</v>
      </c>
    </row>
    <row r="2518" spans="1:32">
      <c r="A2518" t="str">
        <f>PROPER(TRIM(Homes[[#This Row],[street]]))</f>
        <v>16126 Se 249Th Pl</v>
      </c>
      <c r="B2518" t="str">
        <f>PROPER(TRIM(Homes[[#This Row],[city]]))</f>
        <v>Covington</v>
      </c>
      <c r="C2518" t="str">
        <f>_xlfn.TEXTBEFORE(Homes[[#This Row],[statezip]]," ")</f>
        <v>WA</v>
      </c>
      <c r="D2518" s="6" t="str">
        <f>_xlfn.TEXTAFTER(Homes[[#This Row],[statezip]]," ")</f>
        <v>98042</v>
      </c>
      <c r="E2518" s="1">
        <v>399000</v>
      </c>
      <c r="F2518">
        <v>4</v>
      </c>
      <c r="G2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18" s="3" t="str">
        <f>Homes[[#This Row],[bedrooms]] &amp; " bd | " &amp; TEXT(Homes[[#This Row],[bathrooms]],"0.##") &amp; " ba"</f>
        <v>4 bd | 3. ba</v>
      </c>
      <c r="I2518" s="4">
        <v>3060</v>
      </c>
      <c r="J2518" s="1">
        <f>IFERROR(Homes[[#This Row],[price]]/Homes[[#This Row],[sqft_living]]," ")</f>
        <v>130.39215686274511</v>
      </c>
      <c r="K2518" s="4">
        <f>IFERROR(Homes[[#This Row],[sqft_lot]]/43560," ")</f>
        <v>0.1147842056932966</v>
      </c>
      <c r="L2518" t="str">
        <f>IF(Homes[[#This Row],[waterfront]]=1, "Yes","No")</f>
        <v>No</v>
      </c>
      <c r="M2518" s="4" t="str">
        <f>IF(Homes[[#This Row],[sqft_basement]]&gt;0, "Yes","No")</f>
        <v>No</v>
      </c>
      <c r="N2518" t="str">
        <f>CHOOSE(Homes[[#This Row],[view]]+1, "None","Fair","Good","Great","Excellent")</f>
        <v>None</v>
      </c>
      <c r="O2518" t="str">
        <f>CHOOSE(Homes[[#This Row],[condition]], "Poor","Fair","Average","Good","Excellent")</f>
        <v>Average</v>
      </c>
      <c r="P2518">
        <f ca="1">YEAR(TODAY())-Homes[[#This Row],[yr_built]]</f>
        <v>24</v>
      </c>
      <c r="Q2518">
        <v>0</v>
      </c>
      <c r="R2518">
        <f ca="1">IF(Homes[[#This Row],[yr_renovated]]&gt;0, YEAR(TODAY())-Homes[[#This Row],[yr_renovated]], YEAR(TODAY())-Homes[[#This Row],[yr_built]])</f>
        <v>24</v>
      </c>
      <c r="S2518">
        <v>2</v>
      </c>
      <c r="T2518" s="2">
        <v>41816</v>
      </c>
      <c r="U2518" s="3">
        <v>3</v>
      </c>
      <c r="V2518" s="4">
        <f>IFERROR(Homes[[#This Row],[sqft_above]]+Homes[[#This Row],[sqft_basement]]," ")</f>
        <v>3060</v>
      </c>
      <c r="W2518" s="4">
        <v>5000</v>
      </c>
      <c r="X2518">
        <v>0</v>
      </c>
      <c r="Y2518">
        <v>0</v>
      </c>
      <c r="Z2518">
        <v>3</v>
      </c>
      <c r="AA2518" s="4">
        <v>3060</v>
      </c>
      <c r="AB2518" s="4">
        <v>0</v>
      </c>
      <c r="AC2518">
        <v>2001</v>
      </c>
      <c r="AD2518" t="s">
        <v>2643</v>
      </c>
      <c r="AE2518" t="s">
        <v>84</v>
      </c>
      <c r="AF2518" t="s">
        <v>85</v>
      </c>
    </row>
    <row r="2519" spans="1:32">
      <c r="A2519" t="str">
        <f>PROPER(TRIM(Homes[[#This Row],[street]]))</f>
        <v>16727 163Rd Pl Se</v>
      </c>
      <c r="B2519" t="str">
        <f>PROPER(TRIM(Homes[[#This Row],[city]]))</f>
        <v>Renton</v>
      </c>
      <c r="C2519" t="str">
        <f>_xlfn.TEXTBEFORE(Homes[[#This Row],[statezip]]," ")</f>
        <v>WA</v>
      </c>
      <c r="D2519" s="6" t="str">
        <f>_xlfn.TEXTAFTER(Homes[[#This Row],[statezip]]," ")</f>
        <v>98058</v>
      </c>
      <c r="E2519" s="1">
        <v>399000</v>
      </c>
      <c r="F2519">
        <v>4</v>
      </c>
      <c r="G2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19" s="3" t="str">
        <f>Homes[[#This Row],[bedrooms]] &amp; " bd | " &amp; TEXT(Homes[[#This Row],[bathrooms]],"0.##") &amp; " ba"</f>
        <v>4 bd | 2.5 ba</v>
      </c>
      <c r="I2519" s="4">
        <v>2870</v>
      </c>
      <c r="J2519" s="1">
        <f>IFERROR(Homes[[#This Row],[price]]/Homes[[#This Row],[sqft_living]]," ")</f>
        <v>139.02439024390245</v>
      </c>
      <c r="K2519" s="4">
        <f>IFERROR(Homes[[#This Row],[sqft_lot]]/43560," ")</f>
        <v>0.21331496786042239</v>
      </c>
      <c r="L2519" t="str">
        <f>IF(Homes[[#This Row],[waterfront]]=1, "Yes","No")</f>
        <v>No</v>
      </c>
      <c r="M2519" s="4" t="str">
        <f>IF(Homes[[#This Row],[sqft_basement]]&gt;0, "Yes","No")</f>
        <v>Yes</v>
      </c>
      <c r="N2519" t="str">
        <f>CHOOSE(Homes[[#This Row],[view]]+1, "None","Fair","Good","Great","Excellent")</f>
        <v>None</v>
      </c>
      <c r="O2519" t="str">
        <f>CHOOSE(Homes[[#This Row],[condition]], "Poor","Fair","Average","Good","Excellent")</f>
        <v>Average</v>
      </c>
      <c r="P2519">
        <f ca="1">YEAR(TODAY())-Homes[[#This Row],[yr_built]]</f>
        <v>46</v>
      </c>
      <c r="Q2519">
        <v>2014</v>
      </c>
      <c r="R2519">
        <f ca="1">IF(Homes[[#This Row],[yr_renovated]]&gt;0, YEAR(TODAY())-Homes[[#This Row],[yr_renovated]], YEAR(TODAY())-Homes[[#This Row],[yr_built]])</f>
        <v>11</v>
      </c>
      <c r="S2519">
        <v>2</v>
      </c>
      <c r="T2519" s="2">
        <v>41786</v>
      </c>
      <c r="U2519" s="3">
        <v>2.5</v>
      </c>
      <c r="V2519" s="4">
        <f>IFERROR(Homes[[#This Row],[sqft_above]]+Homes[[#This Row],[sqft_basement]]," ")</f>
        <v>2870</v>
      </c>
      <c r="W2519" s="4">
        <v>9292</v>
      </c>
      <c r="X2519">
        <v>0</v>
      </c>
      <c r="Y2519">
        <v>0</v>
      </c>
      <c r="Z2519">
        <v>3</v>
      </c>
      <c r="AA2519" s="4">
        <v>2540</v>
      </c>
      <c r="AB2519" s="4">
        <v>330</v>
      </c>
      <c r="AC2519">
        <v>1979</v>
      </c>
      <c r="AD2519" t="s">
        <v>2644</v>
      </c>
      <c r="AE2519" t="s">
        <v>319</v>
      </c>
      <c r="AF2519" t="s">
        <v>320</v>
      </c>
    </row>
    <row r="2520" spans="1:32">
      <c r="A2520" t="str">
        <f>PROPER(TRIM(Homes[[#This Row],[street]]))</f>
        <v>3209 63Rd Ave Sw</v>
      </c>
      <c r="B2520" t="str">
        <f>PROPER(TRIM(Homes[[#This Row],[city]]))</f>
        <v>Seattle</v>
      </c>
      <c r="C2520" t="str">
        <f>_xlfn.TEXTBEFORE(Homes[[#This Row],[statezip]]," ")</f>
        <v>WA</v>
      </c>
      <c r="D2520" s="6" t="str">
        <f>_xlfn.TEXTAFTER(Homes[[#This Row],[statezip]]," ")</f>
        <v>98116</v>
      </c>
      <c r="E2520" s="1">
        <v>399000</v>
      </c>
      <c r="F2520">
        <v>2</v>
      </c>
      <c r="G2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0" s="3" t="str">
        <f>Homes[[#This Row],[bedrooms]] &amp; " bd | " &amp; TEXT(Homes[[#This Row],[bathrooms]],"0.##") &amp; " ba"</f>
        <v>2 bd | 1. ba</v>
      </c>
      <c r="I2520" s="4">
        <v>940</v>
      </c>
      <c r="J2520" s="1">
        <f>IFERROR(Homes[[#This Row],[price]]/Homes[[#This Row],[sqft_living]]," ")</f>
        <v>424.468085106383</v>
      </c>
      <c r="K2520" s="4">
        <f>IFERROR(Homes[[#This Row],[sqft_lot]]/43560," ")</f>
        <v>0.11019283746556474</v>
      </c>
      <c r="L2520" t="str">
        <f>IF(Homes[[#This Row],[waterfront]]=1, "Yes","No")</f>
        <v>No</v>
      </c>
      <c r="M2520" s="4" t="str">
        <f>IF(Homes[[#This Row],[sqft_basement]]&gt;0, "Yes","No")</f>
        <v>No</v>
      </c>
      <c r="N2520" t="str">
        <f>CHOOSE(Homes[[#This Row],[view]]+1, "None","Fair","Good","Great","Excellent")</f>
        <v>None</v>
      </c>
      <c r="O2520" t="str">
        <f>CHOOSE(Homes[[#This Row],[condition]], "Poor","Fair","Average","Good","Excellent")</f>
        <v>Good</v>
      </c>
      <c r="P2520">
        <f ca="1">YEAR(TODAY())-Homes[[#This Row],[yr_built]]</f>
        <v>114</v>
      </c>
      <c r="Q2520">
        <v>1955</v>
      </c>
      <c r="R2520">
        <f ca="1">IF(Homes[[#This Row],[yr_renovated]]&gt;0, YEAR(TODAY())-Homes[[#This Row],[yr_renovated]], YEAR(TODAY())-Homes[[#This Row],[yr_built]])</f>
        <v>70</v>
      </c>
      <c r="S2520">
        <v>1</v>
      </c>
      <c r="T2520" s="2">
        <v>41789</v>
      </c>
      <c r="U2520" s="3">
        <v>1</v>
      </c>
      <c r="V2520" s="4">
        <f>IFERROR(Homes[[#This Row],[sqft_above]]+Homes[[#This Row],[sqft_basement]]," ")</f>
        <v>940</v>
      </c>
      <c r="W2520" s="4">
        <v>4800</v>
      </c>
      <c r="X2520">
        <v>0</v>
      </c>
      <c r="Y2520">
        <v>0</v>
      </c>
      <c r="Z2520">
        <v>4</v>
      </c>
      <c r="AA2520" s="4">
        <v>940</v>
      </c>
      <c r="AB2520" s="4">
        <v>0</v>
      </c>
      <c r="AC2520">
        <v>1911</v>
      </c>
      <c r="AD2520" t="s">
        <v>2645</v>
      </c>
      <c r="AE2520" t="s">
        <v>49</v>
      </c>
      <c r="AF2520" t="s">
        <v>192</v>
      </c>
    </row>
    <row r="2521" spans="1:32">
      <c r="A2521" t="str">
        <f>PROPER(TRIM(Homes[[#This Row],[street]]))</f>
        <v>29613-29615 232Nd Ave Se</v>
      </c>
      <c r="B2521" t="str">
        <f>PROPER(TRIM(Homes[[#This Row],[city]]))</f>
        <v>Black Diamond</v>
      </c>
      <c r="C2521" t="str">
        <f>_xlfn.TEXTBEFORE(Homes[[#This Row],[statezip]]," ")</f>
        <v>WA</v>
      </c>
      <c r="D2521" s="6" t="str">
        <f>_xlfn.TEXTAFTER(Homes[[#This Row],[statezip]]," ")</f>
        <v>98010</v>
      </c>
      <c r="E2521" s="1">
        <v>398000</v>
      </c>
      <c r="F2521">
        <v>2</v>
      </c>
      <c r="G2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1" s="3" t="str">
        <f>Homes[[#This Row],[bedrooms]] &amp; " bd | " &amp; TEXT(Homes[[#This Row],[bathrooms]],"0.##") &amp; " ba"</f>
        <v>2 bd | 1. ba</v>
      </c>
      <c r="I2521" s="4">
        <v>590</v>
      </c>
      <c r="J2521" s="1">
        <f>IFERROR(Homes[[#This Row],[price]]/Homes[[#This Row],[sqft_living]]," ")</f>
        <v>674.57627118644064</v>
      </c>
      <c r="K2521" s="4">
        <f>IFERROR(Homes[[#This Row],[sqft_lot]]/43560," ")</f>
        <v>0.25126262626262624</v>
      </c>
      <c r="L2521" t="str">
        <f>IF(Homes[[#This Row],[waterfront]]=1, "Yes","No")</f>
        <v>No</v>
      </c>
      <c r="M2521" s="4" t="str">
        <f>IF(Homes[[#This Row],[sqft_basement]]&gt;0, "Yes","No")</f>
        <v>No</v>
      </c>
      <c r="N2521" t="str">
        <f>CHOOSE(Homes[[#This Row],[view]]+1, "None","Fair","Good","Great","Excellent")</f>
        <v>None</v>
      </c>
      <c r="O2521" t="str">
        <f>CHOOSE(Homes[[#This Row],[condition]], "Poor","Fair","Average","Good","Excellent")</f>
        <v>Average</v>
      </c>
      <c r="P2521">
        <f ca="1">YEAR(TODAY())-Homes[[#This Row],[yr_built]]</f>
        <v>42</v>
      </c>
      <c r="Q2521">
        <v>2009</v>
      </c>
      <c r="R2521">
        <f ca="1">IF(Homes[[#This Row],[yr_renovated]]&gt;0, YEAR(TODAY())-Homes[[#This Row],[yr_renovated]], YEAR(TODAY())-Homes[[#This Row],[yr_built]])</f>
        <v>16</v>
      </c>
      <c r="S2521">
        <v>1.5</v>
      </c>
      <c r="T2521" s="2">
        <v>41781</v>
      </c>
      <c r="U2521" s="3">
        <v>1</v>
      </c>
      <c r="V2521" s="4">
        <f>IFERROR(Homes[[#This Row],[sqft_above]]+Homes[[#This Row],[sqft_basement]]," ")</f>
        <v>590</v>
      </c>
      <c r="W2521" s="4">
        <v>10945</v>
      </c>
      <c r="X2521">
        <v>0</v>
      </c>
      <c r="Y2521">
        <v>0</v>
      </c>
      <c r="Z2521">
        <v>3</v>
      </c>
      <c r="AA2521" s="4">
        <v>590</v>
      </c>
      <c r="AB2521" s="4">
        <v>0</v>
      </c>
      <c r="AC2521">
        <v>1983</v>
      </c>
      <c r="AD2521" t="s">
        <v>2646</v>
      </c>
      <c r="AE2521" t="s">
        <v>1178</v>
      </c>
      <c r="AF2521" t="s">
        <v>1179</v>
      </c>
    </row>
    <row r="2522" spans="1:32">
      <c r="A2522" t="str">
        <f>PROPER(TRIM(Homes[[#This Row],[street]]))</f>
        <v>6006 41St Ave Sw</v>
      </c>
      <c r="B2522" t="str">
        <f>PROPER(TRIM(Homes[[#This Row],[city]]))</f>
        <v>Seattle</v>
      </c>
      <c r="C2522" t="str">
        <f>_xlfn.TEXTBEFORE(Homes[[#This Row],[statezip]]," ")</f>
        <v>WA</v>
      </c>
      <c r="D2522" s="6" t="str">
        <f>_xlfn.TEXTAFTER(Homes[[#This Row],[statezip]]," ")</f>
        <v>98136</v>
      </c>
      <c r="E2522" s="1">
        <v>398000</v>
      </c>
      <c r="F2522">
        <v>3</v>
      </c>
      <c r="G2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22" s="3" t="str">
        <f>Homes[[#This Row],[bedrooms]] &amp; " bd | " &amp; TEXT(Homes[[#This Row],[bathrooms]],"0.##") &amp; " ba"</f>
        <v>3 bd | 2.5 ba</v>
      </c>
      <c r="I2522" s="4">
        <v>1720</v>
      </c>
      <c r="J2522" s="1">
        <f>IFERROR(Homes[[#This Row],[price]]/Homes[[#This Row],[sqft_living]]," ")</f>
        <v>231.3953488372093</v>
      </c>
      <c r="K2522" s="4">
        <f>IFERROR(Homes[[#This Row],[sqft_lot]]/43560," ")</f>
        <v>3.9370982552800735E-2</v>
      </c>
      <c r="L2522" t="str">
        <f>IF(Homes[[#This Row],[waterfront]]=1, "Yes","No")</f>
        <v>No</v>
      </c>
      <c r="M2522" s="4" t="str">
        <f>IF(Homes[[#This Row],[sqft_basement]]&gt;0, "Yes","No")</f>
        <v>Yes</v>
      </c>
      <c r="N2522" t="str">
        <f>CHOOSE(Homes[[#This Row],[view]]+1, "None","Fair","Good","Great","Excellent")</f>
        <v>None</v>
      </c>
      <c r="O2522" t="str">
        <f>CHOOSE(Homes[[#This Row],[condition]], "Poor","Fair","Average","Good","Excellent")</f>
        <v>Average</v>
      </c>
      <c r="P2522">
        <f ca="1">YEAR(TODAY())-Homes[[#This Row],[yr_built]]</f>
        <v>21</v>
      </c>
      <c r="Q2522">
        <v>2003</v>
      </c>
      <c r="R2522">
        <f ca="1">IF(Homes[[#This Row],[yr_renovated]]&gt;0, YEAR(TODAY())-Homes[[#This Row],[yr_renovated]], YEAR(TODAY())-Homes[[#This Row],[yr_built]])</f>
        <v>22</v>
      </c>
      <c r="S2522">
        <v>2</v>
      </c>
      <c r="T2522" s="2">
        <v>41799</v>
      </c>
      <c r="U2522" s="3">
        <v>2.5</v>
      </c>
      <c r="V2522" s="4">
        <f>IFERROR(Homes[[#This Row],[sqft_above]]+Homes[[#This Row],[sqft_basement]]," ")</f>
        <v>1720</v>
      </c>
      <c r="W2522" s="4">
        <v>1715</v>
      </c>
      <c r="X2522">
        <v>0</v>
      </c>
      <c r="Y2522">
        <v>0</v>
      </c>
      <c r="Z2522">
        <v>3</v>
      </c>
      <c r="AA2522" s="4">
        <v>1240</v>
      </c>
      <c r="AB2522" s="4">
        <v>480</v>
      </c>
      <c r="AC2522">
        <v>2004</v>
      </c>
      <c r="AD2522" t="s">
        <v>2647</v>
      </c>
      <c r="AE2522" t="s">
        <v>49</v>
      </c>
      <c r="AF2522" t="s">
        <v>298</v>
      </c>
    </row>
    <row r="2523" spans="1:32">
      <c r="A2523" t="str">
        <f>PROPER(TRIM(Homes[[#This Row],[street]]))</f>
        <v>11739 4Th Ave Nw</v>
      </c>
      <c r="B2523" t="str">
        <f>PROPER(TRIM(Homes[[#This Row],[city]]))</f>
        <v>Seattle</v>
      </c>
      <c r="C2523" t="str">
        <f>_xlfn.TEXTBEFORE(Homes[[#This Row],[statezip]]," ")</f>
        <v>WA</v>
      </c>
      <c r="D2523" s="6" t="str">
        <f>_xlfn.TEXTAFTER(Homes[[#This Row],[statezip]]," ")</f>
        <v>98177</v>
      </c>
      <c r="E2523" s="1">
        <v>397990</v>
      </c>
      <c r="F2523">
        <v>3</v>
      </c>
      <c r="G2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3" s="3" t="str">
        <f>Homes[[#This Row],[bedrooms]] &amp; " bd | " &amp; TEXT(Homes[[#This Row],[bathrooms]],"0.##") &amp; " ba"</f>
        <v>3 bd | 1. ba</v>
      </c>
      <c r="I2523" s="4">
        <v>1180</v>
      </c>
      <c r="J2523" s="1">
        <f>IFERROR(Homes[[#This Row],[price]]/Homes[[#This Row],[sqft_living]]," ")</f>
        <v>337.27966101694915</v>
      </c>
      <c r="K2523" s="4">
        <f>IFERROR(Homes[[#This Row],[sqft_lot]]/43560," ")</f>
        <v>0.27231404958677685</v>
      </c>
      <c r="L2523" t="str">
        <f>IF(Homes[[#This Row],[waterfront]]=1, "Yes","No")</f>
        <v>No</v>
      </c>
      <c r="M2523" s="4" t="str">
        <f>IF(Homes[[#This Row],[sqft_basement]]&gt;0, "Yes","No")</f>
        <v>No</v>
      </c>
      <c r="N2523" t="str">
        <f>CHOOSE(Homes[[#This Row],[view]]+1, "None","Fair","Good","Great","Excellent")</f>
        <v>None</v>
      </c>
      <c r="O2523" t="str">
        <f>CHOOSE(Homes[[#This Row],[condition]], "Poor","Fair","Average","Good","Excellent")</f>
        <v>Good</v>
      </c>
      <c r="P2523">
        <f ca="1">YEAR(TODAY())-Homes[[#This Row],[yr_built]]</f>
        <v>77</v>
      </c>
      <c r="Q2523">
        <v>0</v>
      </c>
      <c r="R2523">
        <f ca="1">IF(Homes[[#This Row],[yr_renovated]]&gt;0, YEAR(TODAY())-Homes[[#This Row],[yr_renovated]], YEAR(TODAY())-Homes[[#This Row],[yr_built]])</f>
        <v>77</v>
      </c>
      <c r="S2523">
        <v>1</v>
      </c>
      <c r="T2523" s="2">
        <v>41802</v>
      </c>
      <c r="U2523" s="3">
        <v>1</v>
      </c>
      <c r="V2523" s="4">
        <f>IFERROR(Homes[[#This Row],[sqft_above]]+Homes[[#This Row],[sqft_basement]]," ")</f>
        <v>1180</v>
      </c>
      <c r="W2523" s="4">
        <v>11862</v>
      </c>
      <c r="X2523">
        <v>0</v>
      </c>
      <c r="Y2523">
        <v>0</v>
      </c>
      <c r="Z2523">
        <v>4</v>
      </c>
      <c r="AA2523" s="4">
        <v>1180</v>
      </c>
      <c r="AB2523" s="4">
        <v>0</v>
      </c>
      <c r="AC2523">
        <v>1948</v>
      </c>
      <c r="AD2523" t="s">
        <v>2648</v>
      </c>
      <c r="AE2523" t="s">
        <v>49</v>
      </c>
      <c r="AF2523" t="s">
        <v>50</v>
      </c>
    </row>
    <row r="2524" spans="1:32">
      <c r="A2524" t="str">
        <f>PROPER(TRIM(Homes[[#This Row],[street]]))</f>
        <v>9325 Ne 133Rd St</v>
      </c>
      <c r="B2524" t="str">
        <f>PROPER(TRIM(Homes[[#This Row],[city]]))</f>
        <v>Kirkland</v>
      </c>
      <c r="C2524" t="str">
        <f>_xlfn.TEXTBEFORE(Homes[[#This Row],[statezip]]," ")</f>
        <v>WA</v>
      </c>
      <c r="D2524" s="6" t="str">
        <f>_xlfn.TEXTAFTER(Homes[[#This Row],[statezip]]," ")</f>
        <v>98034</v>
      </c>
      <c r="E2524" s="1">
        <v>397500</v>
      </c>
      <c r="F2524">
        <v>3</v>
      </c>
      <c r="G2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24" s="3" t="str">
        <f>Homes[[#This Row],[bedrooms]] &amp; " bd | " &amp; TEXT(Homes[[#This Row],[bathrooms]],"0.##") &amp; " ba"</f>
        <v>3 bd | 2. ba</v>
      </c>
      <c r="I2524" s="4">
        <v>1510</v>
      </c>
      <c r="J2524" s="1">
        <f>IFERROR(Homes[[#This Row],[price]]/Homes[[#This Row],[sqft_living]]," ")</f>
        <v>263.2450331125828</v>
      </c>
      <c r="K2524" s="4">
        <f>IFERROR(Homes[[#This Row],[sqft_lot]]/43560," ")</f>
        <v>0.15404040404040403</v>
      </c>
      <c r="L2524" t="str">
        <f>IF(Homes[[#This Row],[waterfront]]=1, "Yes","No")</f>
        <v>No</v>
      </c>
      <c r="M2524" s="4" t="str">
        <f>IF(Homes[[#This Row],[sqft_basement]]&gt;0, "Yes","No")</f>
        <v>Yes</v>
      </c>
      <c r="N2524" t="str">
        <f>CHOOSE(Homes[[#This Row],[view]]+1, "None","Fair","Good","Great","Excellent")</f>
        <v>None</v>
      </c>
      <c r="O2524" t="str">
        <f>CHOOSE(Homes[[#This Row],[condition]], "Poor","Fair","Average","Good","Excellent")</f>
        <v>Average</v>
      </c>
      <c r="P2524">
        <f ca="1">YEAR(TODAY())-Homes[[#This Row],[yr_built]]</f>
        <v>53</v>
      </c>
      <c r="Q2524">
        <v>2002</v>
      </c>
      <c r="R2524">
        <f ca="1">IF(Homes[[#This Row],[yr_renovated]]&gt;0, YEAR(TODAY())-Homes[[#This Row],[yr_renovated]], YEAR(TODAY())-Homes[[#This Row],[yr_built]])</f>
        <v>23</v>
      </c>
      <c r="S2524">
        <v>1</v>
      </c>
      <c r="T2524" s="2">
        <v>41804</v>
      </c>
      <c r="U2524" s="3">
        <v>2</v>
      </c>
      <c r="V2524" s="4">
        <f>IFERROR(Homes[[#This Row],[sqft_above]]+Homes[[#This Row],[sqft_basement]]," ")</f>
        <v>1510</v>
      </c>
      <c r="W2524" s="4">
        <v>6710</v>
      </c>
      <c r="X2524">
        <v>0</v>
      </c>
      <c r="Y2524">
        <v>0</v>
      </c>
      <c r="Z2524">
        <v>3</v>
      </c>
      <c r="AA2524" s="4">
        <v>1070</v>
      </c>
      <c r="AB2524" s="4">
        <v>440</v>
      </c>
      <c r="AC2524">
        <v>1972</v>
      </c>
      <c r="AD2524" t="s">
        <v>2649</v>
      </c>
      <c r="AE2524" t="s">
        <v>46</v>
      </c>
      <c r="AF2524" t="s">
        <v>47</v>
      </c>
    </row>
    <row r="2525" spans="1:32">
      <c r="A2525" t="str">
        <f>PROPER(TRIM(Homes[[#This Row],[street]]))</f>
        <v>22200 Se 255Th St</v>
      </c>
      <c r="B2525" t="str">
        <f>PROPER(TRIM(Homes[[#This Row],[city]]))</f>
        <v>Maple Valley</v>
      </c>
      <c r="C2525" t="str">
        <f>_xlfn.TEXTBEFORE(Homes[[#This Row],[statezip]]," ")</f>
        <v>WA</v>
      </c>
      <c r="D2525" s="6" t="str">
        <f>_xlfn.TEXTAFTER(Homes[[#This Row],[statezip]]," ")</f>
        <v>98038</v>
      </c>
      <c r="E2525" s="1">
        <v>397500</v>
      </c>
      <c r="F2525">
        <v>4</v>
      </c>
      <c r="G2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25" s="3" t="str">
        <f>Homes[[#This Row],[bedrooms]] &amp; " bd | " &amp; TEXT(Homes[[#This Row],[bathrooms]],"0.##") &amp; " ba"</f>
        <v>4 bd | 2.5 ba</v>
      </c>
      <c r="I2525" s="4">
        <v>2570</v>
      </c>
      <c r="J2525" s="1">
        <f>IFERROR(Homes[[#This Row],[price]]/Homes[[#This Row],[sqft_living]]," ")</f>
        <v>154.66926070038912</v>
      </c>
      <c r="K2525" s="4">
        <f>IFERROR(Homes[[#This Row],[sqft_lot]]/43560," ")</f>
        <v>0.1804178145087236</v>
      </c>
      <c r="L2525" t="str">
        <f>IF(Homes[[#This Row],[waterfront]]=1, "Yes","No")</f>
        <v>No</v>
      </c>
      <c r="M2525" s="4" t="str">
        <f>IF(Homes[[#This Row],[sqft_basement]]&gt;0, "Yes","No")</f>
        <v>No</v>
      </c>
      <c r="N2525" t="str">
        <f>CHOOSE(Homes[[#This Row],[view]]+1, "None","Fair","Good","Great","Excellent")</f>
        <v>None</v>
      </c>
      <c r="O2525" t="str">
        <f>CHOOSE(Homes[[#This Row],[condition]], "Poor","Fair","Average","Good","Excellent")</f>
        <v>Average</v>
      </c>
      <c r="P2525">
        <f ca="1">YEAR(TODAY())-Homes[[#This Row],[yr_built]]</f>
        <v>33</v>
      </c>
      <c r="Q2525">
        <v>0</v>
      </c>
      <c r="R2525">
        <f ca="1">IF(Homes[[#This Row],[yr_renovated]]&gt;0, YEAR(TODAY())-Homes[[#This Row],[yr_renovated]], YEAR(TODAY())-Homes[[#This Row],[yr_built]])</f>
        <v>33</v>
      </c>
      <c r="S2525">
        <v>2</v>
      </c>
      <c r="T2525" s="2">
        <v>41820</v>
      </c>
      <c r="U2525" s="3">
        <v>2.5</v>
      </c>
      <c r="V2525" s="4">
        <f>IFERROR(Homes[[#This Row],[sqft_above]]+Homes[[#This Row],[sqft_basement]]," ")</f>
        <v>2570</v>
      </c>
      <c r="W2525" s="4">
        <v>7859</v>
      </c>
      <c r="X2525">
        <v>0</v>
      </c>
      <c r="Y2525">
        <v>0</v>
      </c>
      <c r="Z2525">
        <v>3</v>
      </c>
      <c r="AA2525" s="4">
        <v>2570</v>
      </c>
      <c r="AB2525" s="4">
        <v>0</v>
      </c>
      <c r="AC2525">
        <v>1992</v>
      </c>
      <c r="AD2525" t="s">
        <v>2650</v>
      </c>
      <c r="AE2525" t="s">
        <v>920</v>
      </c>
      <c r="AF2525" t="s">
        <v>921</v>
      </c>
    </row>
    <row r="2526" spans="1:32">
      <c r="A2526" t="str">
        <f>PROPER(TRIM(Homes[[#This Row],[street]]))</f>
        <v>1000 Mountain View Blvd Se</v>
      </c>
      <c r="B2526" t="str">
        <f>PROPER(TRIM(Homes[[#This Row],[city]]))</f>
        <v>North Bend</v>
      </c>
      <c r="C2526" t="str">
        <f>_xlfn.TEXTBEFORE(Homes[[#This Row],[statezip]]," ")</f>
        <v>WA</v>
      </c>
      <c r="D2526" s="6" t="str">
        <f>_xlfn.TEXTAFTER(Homes[[#This Row],[statezip]]," ")</f>
        <v>98045</v>
      </c>
      <c r="E2526" s="1">
        <v>397000</v>
      </c>
      <c r="F2526">
        <v>4</v>
      </c>
      <c r="G2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26" s="3" t="str">
        <f>Homes[[#This Row],[bedrooms]] &amp; " bd | " &amp; TEXT(Homes[[#This Row],[bathrooms]],"0.##") &amp; " ba"</f>
        <v>4 bd | 2.5 ba</v>
      </c>
      <c r="I2526" s="4">
        <v>2320</v>
      </c>
      <c r="J2526" s="1">
        <f>IFERROR(Homes[[#This Row],[price]]/Homes[[#This Row],[sqft_living]]," ")</f>
        <v>171.12068965517241</v>
      </c>
      <c r="K2526" s="4">
        <f>IFERROR(Homes[[#This Row],[sqft_lot]]/43560," ")</f>
        <v>0.26898530762167128</v>
      </c>
      <c r="L2526" t="str">
        <f>IF(Homes[[#This Row],[waterfront]]=1, "Yes","No")</f>
        <v>No</v>
      </c>
      <c r="M2526" s="4" t="str">
        <f>IF(Homes[[#This Row],[sqft_basement]]&gt;0, "Yes","No")</f>
        <v>No</v>
      </c>
      <c r="N2526" t="str">
        <f>CHOOSE(Homes[[#This Row],[view]]+1, "None","Fair","Good","Great","Excellent")</f>
        <v>None</v>
      </c>
      <c r="O2526" t="str">
        <f>CHOOSE(Homes[[#This Row],[condition]], "Poor","Fair","Average","Good","Excellent")</f>
        <v>Average</v>
      </c>
      <c r="P2526">
        <f ca="1">YEAR(TODAY())-Homes[[#This Row],[yr_built]]</f>
        <v>28</v>
      </c>
      <c r="Q2526">
        <v>0</v>
      </c>
      <c r="R2526">
        <f ca="1">IF(Homes[[#This Row],[yr_renovated]]&gt;0, YEAR(TODAY())-Homes[[#This Row],[yr_renovated]], YEAR(TODAY())-Homes[[#This Row],[yr_built]])</f>
        <v>28</v>
      </c>
      <c r="S2526">
        <v>2</v>
      </c>
      <c r="T2526" s="2">
        <v>41810</v>
      </c>
      <c r="U2526" s="3">
        <v>2.5</v>
      </c>
      <c r="V2526" s="4">
        <f>IFERROR(Homes[[#This Row],[sqft_above]]+Homes[[#This Row],[sqft_basement]]," ")</f>
        <v>2320</v>
      </c>
      <c r="W2526" s="4">
        <v>11717</v>
      </c>
      <c r="X2526">
        <v>0</v>
      </c>
      <c r="Y2526">
        <v>0</v>
      </c>
      <c r="Z2526">
        <v>3</v>
      </c>
      <c r="AA2526" s="4">
        <v>2320</v>
      </c>
      <c r="AB2526" s="4">
        <v>0</v>
      </c>
      <c r="AC2526">
        <v>1997</v>
      </c>
      <c r="AD2526" t="s">
        <v>2651</v>
      </c>
      <c r="AE2526" t="s">
        <v>624</v>
      </c>
      <c r="AF2526" t="s">
        <v>625</v>
      </c>
    </row>
    <row r="2527" spans="1:32">
      <c r="A2527" t="str">
        <f>PROPER(TRIM(Homes[[#This Row],[street]]))</f>
        <v>14327 24Th Ave Ne</v>
      </c>
      <c r="B2527" t="str">
        <f>PROPER(TRIM(Homes[[#This Row],[city]]))</f>
        <v>Seattle</v>
      </c>
      <c r="C2527" t="str">
        <f>_xlfn.TEXTBEFORE(Homes[[#This Row],[statezip]]," ")</f>
        <v>WA</v>
      </c>
      <c r="D2527" s="6" t="str">
        <f>_xlfn.TEXTAFTER(Homes[[#This Row],[statezip]]," ")</f>
        <v>98125</v>
      </c>
      <c r="E2527" s="1">
        <v>397000</v>
      </c>
      <c r="F2527">
        <v>5</v>
      </c>
      <c r="G2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7" s="3" t="str">
        <f>Homes[[#This Row],[bedrooms]] &amp; " bd | " &amp; TEXT(Homes[[#This Row],[bathrooms]],"0.##") &amp; " ba"</f>
        <v>5 bd | 1. ba</v>
      </c>
      <c r="I2527" s="4">
        <v>1170</v>
      </c>
      <c r="J2527" s="1">
        <f>IFERROR(Homes[[#This Row],[price]]/Homes[[#This Row],[sqft_living]]," ")</f>
        <v>339.31623931623932</v>
      </c>
      <c r="K2527" s="4">
        <f>IFERROR(Homes[[#This Row],[sqft_lot]]/43560," ")</f>
        <v>0.15511937557392103</v>
      </c>
      <c r="L2527" t="str">
        <f>IF(Homes[[#This Row],[waterfront]]=1, "Yes","No")</f>
        <v>No</v>
      </c>
      <c r="M2527" s="4" t="str">
        <f>IF(Homes[[#This Row],[sqft_basement]]&gt;0, "Yes","No")</f>
        <v>Yes</v>
      </c>
      <c r="N2527" t="str">
        <f>CHOOSE(Homes[[#This Row],[view]]+1, "None","Fair","Good","Great","Excellent")</f>
        <v>None</v>
      </c>
      <c r="O2527" t="str">
        <f>CHOOSE(Homes[[#This Row],[condition]], "Poor","Fair","Average","Good","Excellent")</f>
        <v>Good</v>
      </c>
      <c r="P2527">
        <f ca="1">YEAR(TODAY())-Homes[[#This Row],[yr_built]]</f>
        <v>81</v>
      </c>
      <c r="Q2527">
        <v>0</v>
      </c>
      <c r="R2527">
        <f ca="1">IF(Homes[[#This Row],[yr_renovated]]&gt;0, YEAR(TODAY())-Homes[[#This Row],[yr_renovated]], YEAR(TODAY())-Homes[[#This Row],[yr_built]])</f>
        <v>81</v>
      </c>
      <c r="S2527">
        <v>1</v>
      </c>
      <c r="T2527" s="2">
        <v>41817</v>
      </c>
      <c r="U2527" s="3">
        <v>1</v>
      </c>
      <c r="V2527" s="4">
        <f>IFERROR(Homes[[#This Row],[sqft_above]]+Homes[[#This Row],[sqft_basement]]," ")</f>
        <v>1170</v>
      </c>
      <c r="W2527" s="4">
        <v>6757</v>
      </c>
      <c r="X2527">
        <v>0</v>
      </c>
      <c r="Y2527">
        <v>0</v>
      </c>
      <c r="Z2527">
        <v>4</v>
      </c>
      <c r="AA2527" s="4">
        <v>800</v>
      </c>
      <c r="AB2527" s="4">
        <v>370</v>
      </c>
      <c r="AC2527">
        <v>1944</v>
      </c>
      <c r="AD2527" t="s">
        <v>2652</v>
      </c>
      <c r="AE2527" t="s">
        <v>49</v>
      </c>
      <c r="AF2527" t="s">
        <v>150</v>
      </c>
    </row>
    <row r="2528" spans="1:32">
      <c r="A2528" t="str">
        <f>PROPER(TRIM(Homes[[#This Row],[street]]))</f>
        <v>1337 14Th Ave S</v>
      </c>
      <c r="B2528" t="str">
        <f>PROPER(TRIM(Homes[[#This Row],[city]]))</f>
        <v>Seattle</v>
      </c>
      <c r="C2528" t="str">
        <f>_xlfn.TEXTBEFORE(Homes[[#This Row],[statezip]]," ")</f>
        <v>WA</v>
      </c>
      <c r="D2528" s="6" t="str">
        <f>_xlfn.TEXTAFTER(Homes[[#This Row],[statezip]]," ")</f>
        <v>98144</v>
      </c>
      <c r="E2528" s="1">
        <v>397000</v>
      </c>
      <c r="F2528">
        <v>3</v>
      </c>
      <c r="G2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528" s="3" t="str">
        <f>Homes[[#This Row],[bedrooms]] &amp; " bd | " &amp; TEXT(Homes[[#This Row],[bathrooms]],"0.##") &amp; " ba"</f>
        <v>3 bd | 3.5 ba</v>
      </c>
      <c r="I2528" s="4">
        <v>1360</v>
      </c>
      <c r="J2528" s="1">
        <f>IFERROR(Homes[[#This Row],[price]]/Homes[[#This Row],[sqft_living]]," ")</f>
        <v>291.91176470588238</v>
      </c>
      <c r="K2528" s="4">
        <f>IFERROR(Homes[[#This Row],[sqft_lot]]/43560," ")</f>
        <v>2.9269972451790634E-2</v>
      </c>
      <c r="L2528" t="str">
        <f>IF(Homes[[#This Row],[waterfront]]=1, "Yes","No")</f>
        <v>No</v>
      </c>
      <c r="M2528" s="4" t="str">
        <f>IF(Homes[[#This Row],[sqft_basement]]&gt;0, "Yes","No")</f>
        <v>Yes</v>
      </c>
      <c r="N2528" t="str">
        <f>CHOOSE(Homes[[#This Row],[view]]+1, "None","Fair","Good","Great","Excellent")</f>
        <v>None</v>
      </c>
      <c r="O2528" t="str">
        <f>CHOOSE(Homes[[#This Row],[condition]], "Poor","Fair","Average","Good","Excellent")</f>
        <v>Average</v>
      </c>
      <c r="P2528">
        <f ca="1">YEAR(TODAY())-Homes[[#This Row],[yr_built]]</f>
        <v>18</v>
      </c>
      <c r="Q2528">
        <v>0</v>
      </c>
      <c r="R2528">
        <f ca="1">IF(Homes[[#This Row],[yr_renovated]]&gt;0, YEAR(TODAY())-Homes[[#This Row],[yr_renovated]], YEAR(TODAY())-Homes[[#This Row],[yr_built]])</f>
        <v>18</v>
      </c>
      <c r="S2528">
        <v>2</v>
      </c>
      <c r="T2528" s="2">
        <v>41819</v>
      </c>
      <c r="U2528" s="3">
        <v>3.5</v>
      </c>
      <c r="V2528" s="4">
        <f>IFERROR(Homes[[#This Row],[sqft_above]]+Homes[[#This Row],[sqft_basement]]," ")</f>
        <v>1360</v>
      </c>
      <c r="W2528" s="4">
        <v>1275</v>
      </c>
      <c r="X2528">
        <v>0</v>
      </c>
      <c r="Y2528">
        <v>0</v>
      </c>
      <c r="Z2528">
        <v>3</v>
      </c>
      <c r="AA2528" s="4">
        <v>1240</v>
      </c>
      <c r="AB2528" s="4">
        <v>120</v>
      </c>
      <c r="AC2528">
        <v>2007</v>
      </c>
      <c r="AD2528" t="s">
        <v>2653</v>
      </c>
      <c r="AE2528" t="s">
        <v>49</v>
      </c>
      <c r="AF2528" t="s">
        <v>110</v>
      </c>
    </row>
    <row r="2529" spans="1:32">
      <c r="A2529" t="str">
        <f>PROPER(TRIM(Homes[[#This Row],[street]]))</f>
        <v>7358 28Th Ave Sw</v>
      </c>
      <c r="B2529" t="str">
        <f>PROPER(TRIM(Homes[[#This Row],[city]]))</f>
        <v>Seattle</v>
      </c>
      <c r="C2529" t="str">
        <f>_xlfn.TEXTBEFORE(Homes[[#This Row],[statezip]]," ")</f>
        <v>WA</v>
      </c>
      <c r="D2529" s="6" t="str">
        <f>_xlfn.TEXTAFTER(Homes[[#This Row],[statezip]]," ")</f>
        <v>98126</v>
      </c>
      <c r="E2529" s="1">
        <v>396675</v>
      </c>
      <c r="F2529">
        <v>2</v>
      </c>
      <c r="G2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29" s="3" t="str">
        <f>Homes[[#This Row],[bedrooms]] &amp; " bd | " &amp; TEXT(Homes[[#This Row],[bathrooms]],"0.##") &amp; " ba"</f>
        <v>2 bd | 1. ba</v>
      </c>
      <c r="I2529" s="4">
        <v>1730</v>
      </c>
      <c r="J2529" s="1">
        <f>IFERROR(Homes[[#This Row],[price]]/Homes[[#This Row],[sqft_living]]," ")</f>
        <v>229.29190751445086</v>
      </c>
      <c r="K2529" s="4">
        <f>IFERROR(Homes[[#This Row],[sqft_lot]]/43560," ")</f>
        <v>0.14634986225895316</v>
      </c>
      <c r="L2529" t="str">
        <f>IF(Homes[[#This Row],[waterfront]]=1, "Yes","No")</f>
        <v>No</v>
      </c>
      <c r="M2529" s="4" t="str">
        <f>IF(Homes[[#This Row],[sqft_basement]]&gt;0, "Yes","No")</f>
        <v>No</v>
      </c>
      <c r="N2529" t="str">
        <f>CHOOSE(Homes[[#This Row],[view]]+1, "None","Fair","Good","Great","Excellent")</f>
        <v>None</v>
      </c>
      <c r="O2529" t="str">
        <f>CHOOSE(Homes[[#This Row],[condition]], "Poor","Fair","Average","Good","Excellent")</f>
        <v>Good</v>
      </c>
      <c r="P2529">
        <f ca="1">YEAR(TODAY())-Homes[[#This Row],[yr_built]]</f>
        <v>80</v>
      </c>
      <c r="Q2529">
        <v>0</v>
      </c>
      <c r="R2529">
        <f ca="1">IF(Homes[[#This Row],[yr_renovated]]&gt;0, YEAR(TODAY())-Homes[[#This Row],[yr_renovated]], YEAR(TODAY())-Homes[[#This Row],[yr_built]])</f>
        <v>80</v>
      </c>
      <c r="S2529">
        <v>2</v>
      </c>
      <c r="T2529" s="2">
        <v>41779</v>
      </c>
      <c r="U2529" s="3">
        <v>1</v>
      </c>
      <c r="V2529" s="4">
        <f>IFERROR(Homes[[#This Row],[sqft_above]]+Homes[[#This Row],[sqft_basement]]," ")</f>
        <v>1730</v>
      </c>
      <c r="W2529" s="4">
        <v>6375</v>
      </c>
      <c r="X2529">
        <v>0</v>
      </c>
      <c r="Y2529">
        <v>0</v>
      </c>
      <c r="Z2529">
        <v>4</v>
      </c>
      <c r="AA2529" s="4">
        <v>1730</v>
      </c>
      <c r="AB2529" s="4">
        <v>0</v>
      </c>
      <c r="AC2529">
        <v>1945</v>
      </c>
      <c r="AD2529" t="s">
        <v>2654</v>
      </c>
      <c r="AE2529" t="s">
        <v>49</v>
      </c>
      <c r="AF2529" t="s">
        <v>434</v>
      </c>
    </row>
    <row r="2530" spans="1:32">
      <c r="A2530" t="str">
        <f>PROPER(TRIM(Homes[[#This Row],[street]]))</f>
        <v>24292 141St Pl Se</v>
      </c>
      <c r="B2530" t="str">
        <f>PROPER(TRIM(Homes[[#This Row],[city]]))</f>
        <v>Kent</v>
      </c>
      <c r="C2530" t="str">
        <f>_xlfn.TEXTBEFORE(Homes[[#This Row],[statezip]]," ")</f>
        <v>WA</v>
      </c>
      <c r="D2530" s="6" t="str">
        <f>_xlfn.TEXTAFTER(Homes[[#This Row],[statezip]]," ")</f>
        <v>98042</v>
      </c>
      <c r="E2530" s="1">
        <v>396500</v>
      </c>
      <c r="F2530">
        <v>3</v>
      </c>
      <c r="G2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30" s="3" t="str">
        <f>Homes[[#This Row],[bedrooms]] &amp; " bd | " &amp; TEXT(Homes[[#This Row],[bathrooms]],"0.##") &amp; " ba"</f>
        <v>3 bd | 2.5 ba</v>
      </c>
      <c r="I2530" s="4">
        <v>2590</v>
      </c>
      <c r="J2530" s="1">
        <f>IFERROR(Homes[[#This Row],[price]]/Homes[[#This Row],[sqft_living]]," ")</f>
        <v>153.08880308880308</v>
      </c>
      <c r="K2530" s="4">
        <f>IFERROR(Homes[[#This Row],[sqft_lot]]/43560," ")</f>
        <v>0.43572084481175388</v>
      </c>
      <c r="L2530" t="str">
        <f>IF(Homes[[#This Row],[waterfront]]=1, "Yes","No")</f>
        <v>No</v>
      </c>
      <c r="M2530" s="4" t="str">
        <f>IF(Homes[[#This Row],[sqft_basement]]&gt;0, "Yes","No")</f>
        <v>No</v>
      </c>
      <c r="N2530" t="str">
        <f>CHOOSE(Homes[[#This Row],[view]]+1, "None","Fair","Good","Great","Excellent")</f>
        <v>None</v>
      </c>
      <c r="O2530" t="str">
        <f>CHOOSE(Homes[[#This Row],[condition]], "Poor","Fair","Average","Good","Excellent")</f>
        <v>Good</v>
      </c>
      <c r="P2530">
        <f ca="1">YEAR(TODAY())-Homes[[#This Row],[yr_built]]</f>
        <v>49</v>
      </c>
      <c r="Q2530">
        <v>1992</v>
      </c>
      <c r="R2530">
        <f ca="1">IF(Homes[[#This Row],[yr_renovated]]&gt;0, YEAR(TODAY())-Homes[[#This Row],[yr_renovated]], YEAR(TODAY())-Homes[[#This Row],[yr_built]])</f>
        <v>33</v>
      </c>
      <c r="S2530">
        <v>1</v>
      </c>
      <c r="T2530" s="2">
        <v>41814</v>
      </c>
      <c r="U2530" s="3">
        <v>2.5</v>
      </c>
      <c r="V2530" s="4">
        <f>IFERROR(Homes[[#This Row],[sqft_above]]+Homes[[#This Row],[sqft_basement]]," ")</f>
        <v>2590</v>
      </c>
      <c r="W2530" s="4">
        <v>18980</v>
      </c>
      <c r="X2530">
        <v>0</v>
      </c>
      <c r="Y2530">
        <v>0</v>
      </c>
      <c r="Z2530">
        <v>4</v>
      </c>
      <c r="AA2530" s="4">
        <v>2590</v>
      </c>
      <c r="AB2530" s="4">
        <v>0</v>
      </c>
      <c r="AC2530">
        <v>1976</v>
      </c>
      <c r="AD2530" t="s">
        <v>2655</v>
      </c>
      <c r="AE2530" t="s">
        <v>1392</v>
      </c>
      <c r="AF2530" t="s">
        <v>85</v>
      </c>
    </row>
    <row r="2531" spans="1:32">
      <c r="A2531" t="str">
        <f>PROPER(TRIM(Homes[[#This Row],[street]]))</f>
        <v>13040 3Rd Ave Ne</v>
      </c>
      <c r="B2531" t="str">
        <f>PROPER(TRIM(Homes[[#This Row],[city]]))</f>
        <v>Seattle</v>
      </c>
      <c r="C2531" t="str">
        <f>_xlfn.TEXTBEFORE(Homes[[#This Row],[statezip]]," ")</f>
        <v>WA</v>
      </c>
      <c r="D2531" s="6" t="str">
        <f>_xlfn.TEXTAFTER(Homes[[#This Row],[statezip]]," ")</f>
        <v>98125</v>
      </c>
      <c r="E2531" s="1">
        <v>396500</v>
      </c>
      <c r="F2531">
        <v>3</v>
      </c>
      <c r="G2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1" s="3" t="str">
        <f>Homes[[#This Row],[bedrooms]] &amp; " bd | " &amp; TEXT(Homes[[#This Row],[bathrooms]],"0.##") &amp; " ba"</f>
        <v>3 bd | 1.75 ba</v>
      </c>
      <c r="I2531" s="4">
        <v>2390</v>
      </c>
      <c r="J2531" s="1">
        <f>IFERROR(Homes[[#This Row],[price]]/Homes[[#This Row],[sqft_living]]," ")</f>
        <v>165.89958158995816</v>
      </c>
      <c r="K2531" s="4">
        <f>IFERROR(Homes[[#This Row],[sqft_lot]]/43560," ")</f>
        <v>0.16411845730027549</v>
      </c>
      <c r="L2531" t="str">
        <f>IF(Homes[[#This Row],[waterfront]]=1, "Yes","No")</f>
        <v>No</v>
      </c>
      <c r="M2531" s="4" t="str">
        <f>IF(Homes[[#This Row],[sqft_basement]]&gt;0, "Yes","No")</f>
        <v>Yes</v>
      </c>
      <c r="N2531" t="str">
        <f>CHOOSE(Homes[[#This Row],[view]]+1, "None","Fair","Good","Great","Excellent")</f>
        <v>None</v>
      </c>
      <c r="O2531" t="str">
        <f>CHOOSE(Homes[[#This Row],[condition]], "Poor","Fair","Average","Good","Excellent")</f>
        <v>Average</v>
      </c>
      <c r="P2531">
        <f ca="1">YEAR(TODAY())-Homes[[#This Row],[yr_built]]</f>
        <v>70</v>
      </c>
      <c r="Q2531">
        <v>2005</v>
      </c>
      <c r="R2531">
        <f ca="1">IF(Homes[[#This Row],[yr_renovated]]&gt;0, YEAR(TODAY())-Homes[[#This Row],[yr_renovated]], YEAR(TODAY())-Homes[[#This Row],[yr_built]])</f>
        <v>20</v>
      </c>
      <c r="S2531">
        <v>1</v>
      </c>
      <c r="T2531" s="2">
        <v>41813</v>
      </c>
      <c r="U2531" s="3">
        <v>1.75</v>
      </c>
      <c r="V2531" s="4">
        <f>IFERROR(Homes[[#This Row],[sqft_above]]+Homes[[#This Row],[sqft_basement]]," ")</f>
        <v>2390</v>
      </c>
      <c r="W2531" s="4">
        <v>7149</v>
      </c>
      <c r="X2531">
        <v>0</v>
      </c>
      <c r="Y2531">
        <v>0</v>
      </c>
      <c r="Z2531">
        <v>3</v>
      </c>
      <c r="AA2531" s="4">
        <v>1350</v>
      </c>
      <c r="AB2531" s="4">
        <v>1040</v>
      </c>
      <c r="AC2531">
        <v>1955</v>
      </c>
      <c r="AD2531" t="s">
        <v>2656</v>
      </c>
      <c r="AE2531" t="s">
        <v>49</v>
      </c>
      <c r="AF2531" t="s">
        <v>150</v>
      </c>
    </row>
    <row r="2532" spans="1:32">
      <c r="A2532" t="str">
        <f>PROPER(TRIM(Homes[[#This Row],[street]]))</f>
        <v>1106-1128 Lewis Ln Se</v>
      </c>
      <c r="B2532" t="str">
        <f>PROPER(TRIM(Homes[[#This Row],[city]]))</f>
        <v>Issaquah</v>
      </c>
      <c r="C2532" t="str">
        <f>_xlfn.TEXTBEFORE(Homes[[#This Row],[statezip]]," ")</f>
        <v>WA</v>
      </c>
      <c r="D2532" s="6" t="str">
        <f>_xlfn.TEXTAFTER(Homes[[#This Row],[statezip]]," ")</f>
        <v>98027</v>
      </c>
      <c r="E2532" s="1">
        <v>396450</v>
      </c>
      <c r="F2532">
        <v>3</v>
      </c>
      <c r="G2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2" s="3" t="str">
        <f>Homes[[#This Row],[bedrooms]] &amp; " bd | " &amp; TEXT(Homes[[#This Row],[bathrooms]],"0.##") &amp; " ba"</f>
        <v>3 bd | 1.75 ba</v>
      </c>
      <c r="I2532" s="4">
        <v>1540</v>
      </c>
      <c r="J2532" s="1">
        <f>IFERROR(Homes[[#This Row],[price]]/Homes[[#This Row],[sqft_living]]," ")</f>
        <v>257.43506493506493</v>
      </c>
      <c r="K2532" s="4">
        <f>IFERROR(Homes[[#This Row],[sqft_lot]]/43560," ")</f>
        <v>0.28572084481175392</v>
      </c>
      <c r="L2532" t="str">
        <f>IF(Homes[[#This Row],[waterfront]]=1, "Yes","No")</f>
        <v>No</v>
      </c>
      <c r="M2532" s="4" t="str">
        <f>IF(Homes[[#This Row],[sqft_basement]]&gt;0, "Yes","No")</f>
        <v>No</v>
      </c>
      <c r="N2532" t="str">
        <f>CHOOSE(Homes[[#This Row],[view]]+1, "None","Fair","Good","Great","Excellent")</f>
        <v>None</v>
      </c>
      <c r="O2532" t="str">
        <f>CHOOSE(Homes[[#This Row],[condition]], "Poor","Fair","Average","Good","Excellent")</f>
        <v>Excellent</v>
      </c>
      <c r="P2532">
        <f ca="1">YEAR(TODAY())-Homes[[#This Row],[yr_built]]</f>
        <v>58</v>
      </c>
      <c r="Q2532">
        <v>0</v>
      </c>
      <c r="R2532">
        <f ca="1">IF(Homes[[#This Row],[yr_renovated]]&gt;0, YEAR(TODAY())-Homes[[#This Row],[yr_renovated]], YEAR(TODAY())-Homes[[#This Row],[yr_built]])</f>
        <v>58</v>
      </c>
      <c r="S2532">
        <v>1</v>
      </c>
      <c r="T2532" s="2">
        <v>41780</v>
      </c>
      <c r="U2532" s="3">
        <v>1.75</v>
      </c>
      <c r="V2532" s="4">
        <f>IFERROR(Homes[[#This Row],[sqft_above]]+Homes[[#This Row],[sqft_basement]]," ")</f>
        <v>1540</v>
      </c>
      <c r="W2532" s="4">
        <v>12446</v>
      </c>
      <c r="X2532">
        <v>0</v>
      </c>
      <c r="Y2532">
        <v>0</v>
      </c>
      <c r="Z2532">
        <v>5</v>
      </c>
      <c r="AA2532" s="4">
        <v>1540</v>
      </c>
      <c r="AB2532" s="4">
        <v>0</v>
      </c>
      <c r="AC2532">
        <v>1967</v>
      </c>
      <c r="AD2532" t="s">
        <v>2657</v>
      </c>
      <c r="AE2532" t="s">
        <v>79</v>
      </c>
      <c r="AF2532" t="s">
        <v>82</v>
      </c>
    </row>
    <row r="2533" spans="1:32">
      <c r="A2533" t="str">
        <f>PROPER(TRIM(Homes[[#This Row],[street]]))</f>
        <v>3529 Sw Webster St</v>
      </c>
      <c r="B2533" t="str">
        <f>PROPER(TRIM(Homes[[#This Row],[city]]))</f>
        <v>Seattle</v>
      </c>
      <c r="C2533" t="str">
        <f>_xlfn.TEXTBEFORE(Homes[[#This Row],[statezip]]," ")</f>
        <v>WA</v>
      </c>
      <c r="D2533" s="6" t="str">
        <f>_xlfn.TEXTAFTER(Homes[[#This Row],[statezip]]," ")</f>
        <v>98126</v>
      </c>
      <c r="E2533" s="1">
        <v>396166.66666699998</v>
      </c>
      <c r="F2533">
        <v>3</v>
      </c>
      <c r="G2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3" s="3" t="str">
        <f>Homes[[#This Row],[bedrooms]] &amp; " bd | " &amp; TEXT(Homes[[#This Row],[bathrooms]],"0.##") &amp; " ba"</f>
        <v>3 bd | 1.75 ba</v>
      </c>
      <c r="I2533" s="4">
        <v>1880</v>
      </c>
      <c r="J2533" s="1">
        <f>IFERROR(Homes[[#This Row],[price]]/Homes[[#This Row],[sqft_living]]," ")</f>
        <v>210.72695035478722</v>
      </c>
      <c r="K2533" s="4">
        <f>IFERROR(Homes[[#This Row],[sqft_lot]]/43560," ")</f>
        <v>0.13204775022956841</v>
      </c>
      <c r="L2533" t="str">
        <f>IF(Homes[[#This Row],[waterfront]]=1, "Yes","No")</f>
        <v>No</v>
      </c>
      <c r="M2533" s="4" t="str">
        <f>IF(Homes[[#This Row],[sqft_basement]]&gt;0, "Yes","No")</f>
        <v>Yes</v>
      </c>
      <c r="N2533" t="str">
        <f>CHOOSE(Homes[[#This Row],[view]]+1, "None","Fair","Good","Great","Excellent")</f>
        <v>None</v>
      </c>
      <c r="O2533" t="str">
        <f>CHOOSE(Homes[[#This Row],[condition]], "Poor","Fair","Average","Good","Excellent")</f>
        <v>Good</v>
      </c>
      <c r="P2533">
        <f ca="1">YEAR(TODAY())-Homes[[#This Row],[yr_built]]</f>
        <v>80</v>
      </c>
      <c r="Q2533">
        <v>0</v>
      </c>
      <c r="R2533">
        <f ca="1">IF(Homes[[#This Row],[yr_renovated]]&gt;0, YEAR(TODAY())-Homes[[#This Row],[yr_renovated]], YEAR(TODAY())-Homes[[#This Row],[yr_built]])</f>
        <v>80</v>
      </c>
      <c r="S2533">
        <v>1</v>
      </c>
      <c r="T2533" s="2">
        <v>41828</v>
      </c>
      <c r="U2533" s="3">
        <v>1.75</v>
      </c>
      <c r="V2533" s="4">
        <f>IFERROR(Homes[[#This Row],[sqft_above]]+Homes[[#This Row],[sqft_basement]]," ")</f>
        <v>1880</v>
      </c>
      <c r="W2533" s="4">
        <v>5752</v>
      </c>
      <c r="X2533">
        <v>0</v>
      </c>
      <c r="Y2533">
        <v>0</v>
      </c>
      <c r="Z2533">
        <v>4</v>
      </c>
      <c r="AA2533" s="4">
        <v>940</v>
      </c>
      <c r="AB2533" s="4">
        <v>940</v>
      </c>
      <c r="AC2533">
        <v>1945</v>
      </c>
      <c r="AD2533" t="s">
        <v>2658</v>
      </c>
      <c r="AE2533" t="s">
        <v>49</v>
      </c>
      <c r="AF2533" t="s">
        <v>434</v>
      </c>
    </row>
    <row r="2534" spans="1:32">
      <c r="A2534" t="str">
        <f>PROPER(TRIM(Homes[[#This Row],[street]]))</f>
        <v>1323 145Th Ave Se</v>
      </c>
      <c r="B2534" t="str">
        <f>PROPER(TRIM(Homes[[#This Row],[city]]))</f>
        <v>Bellevue</v>
      </c>
      <c r="C2534" t="str">
        <f>_xlfn.TEXTBEFORE(Homes[[#This Row],[statezip]]," ")</f>
        <v>WA</v>
      </c>
      <c r="D2534" s="6" t="str">
        <f>_xlfn.TEXTAFTER(Homes[[#This Row],[statezip]]," ")</f>
        <v>98007</v>
      </c>
      <c r="E2534" s="1">
        <v>395300</v>
      </c>
      <c r="F2534">
        <v>3</v>
      </c>
      <c r="G2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34" s="3" t="str">
        <f>Homes[[#This Row],[bedrooms]] &amp; " bd | " &amp; TEXT(Homes[[#This Row],[bathrooms]],"0.##") &amp; " ba"</f>
        <v>3 bd | 1.5 ba</v>
      </c>
      <c r="I2534" s="4">
        <v>1120</v>
      </c>
      <c r="J2534" s="1">
        <f>IFERROR(Homes[[#This Row],[price]]/Homes[[#This Row],[sqft_living]]," ")</f>
        <v>352.94642857142856</v>
      </c>
      <c r="K2534" s="4">
        <f>IFERROR(Homes[[#This Row],[sqft_lot]]/43560," ")</f>
        <v>0.16069788797061524</v>
      </c>
      <c r="L2534" t="str">
        <f>IF(Homes[[#This Row],[waterfront]]=1, "Yes","No")</f>
        <v>No</v>
      </c>
      <c r="M2534" s="4" t="str">
        <f>IF(Homes[[#This Row],[sqft_basement]]&gt;0, "Yes","No")</f>
        <v>No</v>
      </c>
      <c r="N2534" t="str">
        <f>CHOOSE(Homes[[#This Row],[view]]+1, "None","Fair","Good","Great","Excellent")</f>
        <v>None</v>
      </c>
      <c r="O2534" t="str">
        <f>CHOOSE(Homes[[#This Row],[condition]], "Poor","Fair","Average","Good","Excellent")</f>
        <v>Average</v>
      </c>
      <c r="P2534">
        <f ca="1">YEAR(TODAY())-Homes[[#This Row],[yr_built]]</f>
        <v>70</v>
      </c>
      <c r="Q2534">
        <v>2005</v>
      </c>
      <c r="R2534">
        <f ca="1">IF(Homes[[#This Row],[yr_renovated]]&gt;0, YEAR(TODAY())-Homes[[#This Row],[yr_renovated]], YEAR(TODAY())-Homes[[#This Row],[yr_built]])</f>
        <v>20</v>
      </c>
      <c r="S2534">
        <v>1</v>
      </c>
      <c r="T2534" s="2">
        <v>41774</v>
      </c>
      <c r="U2534" s="3">
        <v>1.5</v>
      </c>
      <c r="V2534" s="4">
        <f>IFERROR(Homes[[#This Row],[sqft_above]]+Homes[[#This Row],[sqft_basement]]," ")</f>
        <v>1120</v>
      </c>
      <c r="W2534" s="4">
        <v>7000</v>
      </c>
      <c r="X2534">
        <v>0</v>
      </c>
      <c r="Y2534">
        <v>0</v>
      </c>
      <c r="Z2534">
        <v>3</v>
      </c>
      <c r="AA2534" s="4">
        <v>1120</v>
      </c>
      <c r="AB2534" s="4">
        <v>0</v>
      </c>
      <c r="AC2534">
        <v>1955</v>
      </c>
      <c r="AD2534" t="s">
        <v>2659</v>
      </c>
      <c r="AE2534" t="s">
        <v>33</v>
      </c>
      <c r="AF2534" t="s">
        <v>264</v>
      </c>
    </row>
    <row r="2535" spans="1:32">
      <c r="A2535" t="str">
        <f>PROPER(TRIM(Homes[[#This Row],[street]]))</f>
        <v>2716 Sw 170Th St</v>
      </c>
      <c r="B2535" t="str">
        <f>PROPER(TRIM(Homes[[#This Row],[city]]))</f>
        <v>Burien</v>
      </c>
      <c r="C2535" t="str">
        <f>_xlfn.TEXTBEFORE(Homes[[#This Row],[statezip]]," ")</f>
        <v>WA</v>
      </c>
      <c r="D2535" s="6" t="str">
        <f>_xlfn.TEXTAFTER(Homes[[#This Row],[statezip]]," ")</f>
        <v>98166</v>
      </c>
      <c r="E2535" s="1">
        <v>395000</v>
      </c>
      <c r="F2535">
        <v>5</v>
      </c>
      <c r="G2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5" s="3" t="str">
        <f>Homes[[#This Row],[bedrooms]] &amp; " bd | " &amp; TEXT(Homes[[#This Row],[bathrooms]],"0.##") &amp; " ba"</f>
        <v>5 bd | 1.75 ba</v>
      </c>
      <c r="I2535" s="4">
        <v>1840</v>
      </c>
      <c r="J2535" s="1">
        <f>IFERROR(Homes[[#This Row],[price]]/Homes[[#This Row],[sqft_living]]," ")</f>
        <v>214.67391304347825</v>
      </c>
      <c r="K2535" s="4">
        <f>IFERROR(Homes[[#This Row],[sqft_lot]]/43560," ")</f>
        <v>0.23996786042240587</v>
      </c>
      <c r="L2535" t="str">
        <f>IF(Homes[[#This Row],[waterfront]]=1, "Yes","No")</f>
        <v>No</v>
      </c>
      <c r="M2535" s="4" t="str">
        <f>IF(Homes[[#This Row],[sqft_basement]]&gt;0, "Yes","No")</f>
        <v>Yes</v>
      </c>
      <c r="N2535" t="str">
        <f>CHOOSE(Homes[[#This Row],[view]]+1, "None","Fair","Good","Great","Excellent")</f>
        <v>Good</v>
      </c>
      <c r="O2535" t="str">
        <f>CHOOSE(Homes[[#This Row],[condition]], "Poor","Fair","Average","Good","Excellent")</f>
        <v>Average</v>
      </c>
      <c r="P2535">
        <f ca="1">YEAR(TODAY())-Homes[[#This Row],[yr_built]]</f>
        <v>77</v>
      </c>
      <c r="Q2535">
        <v>1994</v>
      </c>
      <c r="R2535">
        <f ca="1">IF(Homes[[#This Row],[yr_renovated]]&gt;0, YEAR(TODAY())-Homes[[#This Row],[yr_renovated]], YEAR(TODAY())-Homes[[#This Row],[yr_built]])</f>
        <v>31</v>
      </c>
      <c r="S2535">
        <v>1</v>
      </c>
      <c r="T2535" s="2">
        <v>41823</v>
      </c>
      <c r="U2535" s="3">
        <v>1.75</v>
      </c>
      <c r="V2535" s="4">
        <f>IFERROR(Homes[[#This Row],[sqft_above]]+Homes[[#This Row],[sqft_basement]]," ")</f>
        <v>1840</v>
      </c>
      <c r="W2535" s="4">
        <v>10453</v>
      </c>
      <c r="X2535">
        <v>0</v>
      </c>
      <c r="Y2535">
        <v>2</v>
      </c>
      <c r="Z2535">
        <v>3</v>
      </c>
      <c r="AA2535" s="4">
        <v>1360</v>
      </c>
      <c r="AB2535" s="4">
        <v>480</v>
      </c>
      <c r="AC2535">
        <v>1948</v>
      </c>
      <c r="AD2535" t="s">
        <v>2660</v>
      </c>
      <c r="AE2535" t="s">
        <v>379</v>
      </c>
      <c r="AF2535" t="s">
        <v>227</v>
      </c>
    </row>
    <row r="2536" spans="1:32">
      <c r="A2536" t="str">
        <f>PROPER(TRIM(Homes[[#This Row],[street]]))</f>
        <v>24923 161St Pl Se</v>
      </c>
      <c r="B2536" t="str">
        <f>PROPER(TRIM(Homes[[#This Row],[city]]))</f>
        <v>Covington</v>
      </c>
      <c r="C2536" t="str">
        <f>_xlfn.TEXTBEFORE(Homes[[#This Row],[statezip]]," ")</f>
        <v>WA</v>
      </c>
      <c r="D2536" s="6" t="str">
        <f>_xlfn.TEXTAFTER(Homes[[#This Row],[statezip]]," ")</f>
        <v>98042</v>
      </c>
      <c r="E2536" s="1">
        <v>395000</v>
      </c>
      <c r="F2536">
        <v>4</v>
      </c>
      <c r="G2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36" s="3" t="str">
        <f>Homes[[#This Row],[bedrooms]] &amp; " bd | " &amp; TEXT(Homes[[#This Row],[bathrooms]],"0.##") &amp; " ba"</f>
        <v>4 bd | 2.5 ba</v>
      </c>
      <c r="I2536" s="4">
        <v>2910</v>
      </c>
      <c r="J2536" s="1">
        <f>IFERROR(Homes[[#This Row],[price]]/Homes[[#This Row],[sqft_living]]," ")</f>
        <v>135.73883161512026</v>
      </c>
      <c r="K2536" s="4">
        <f>IFERROR(Homes[[#This Row],[sqft_lot]]/43560," ")</f>
        <v>0.1147842056932966</v>
      </c>
      <c r="L2536" t="str">
        <f>IF(Homes[[#This Row],[waterfront]]=1, "Yes","No")</f>
        <v>No</v>
      </c>
      <c r="M2536" s="4" t="str">
        <f>IF(Homes[[#This Row],[sqft_basement]]&gt;0, "Yes","No")</f>
        <v>No</v>
      </c>
      <c r="N2536" t="str">
        <f>CHOOSE(Homes[[#This Row],[view]]+1, "None","Fair","Good","Great","Excellent")</f>
        <v>None</v>
      </c>
      <c r="O2536" t="str">
        <f>CHOOSE(Homes[[#This Row],[condition]], "Poor","Fair","Average","Good","Excellent")</f>
        <v>Average</v>
      </c>
      <c r="P2536">
        <f ca="1">YEAR(TODAY())-Homes[[#This Row],[yr_built]]</f>
        <v>23</v>
      </c>
      <c r="Q2536">
        <v>0</v>
      </c>
      <c r="R2536">
        <f ca="1">IF(Homes[[#This Row],[yr_renovated]]&gt;0, YEAR(TODAY())-Homes[[#This Row],[yr_renovated]], YEAR(TODAY())-Homes[[#This Row],[yr_built]])</f>
        <v>23</v>
      </c>
      <c r="S2536">
        <v>2</v>
      </c>
      <c r="T2536" s="2">
        <v>41789</v>
      </c>
      <c r="U2536" s="3">
        <v>2.5</v>
      </c>
      <c r="V2536" s="4">
        <f>IFERROR(Homes[[#This Row],[sqft_above]]+Homes[[#This Row],[sqft_basement]]," ")</f>
        <v>2910</v>
      </c>
      <c r="W2536" s="4">
        <v>5000</v>
      </c>
      <c r="X2536">
        <v>0</v>
      </c>
      <c r="Y2536">
        <v>0</v>
      </c>
      <c r="Z2536">
        <v>3</v>
      </c>
      <c r="AA2536" s="4">
        <v>2910</v>
      </c>
      <c r="AB2536" s="4">
        <v>0</v>
      </c>
      <c r="AC2536">
        <v>2002</v>
      </c>
      <c r="AD2536" t="s">
        <v>2661</v>
      </c>
      <c r="AE2536" t="s">
        <v>84</v>
      </c>
      <c r="AF2536" t="s">
        <v>85</v>
      </c>
    </row>
    <row r="2537" spans="1:32">
      <c r="A2537" t="str">
        <f>PROPER(TRIM(Homes[[#This Row],[street]]))</f>
        <v>475 Sw Forest Dr</v>
      </c>
      <c r="B2537" t="str">
        <f>PROPER(TRIM(Homes[[#This Row],[city]]))</f>
        <v>Issaquah</v>
      </c>
      <c r="C2537" t="str">
        <f>_xlfn.TEXTBEFORE(Homes[[#This Row],[statezip]]," ")</f>
        <v>WA</v>
      </c>
      <c r="D2537" s="6" t="str">
        <f>_xlfn.TEXTAFTER(Homes[[#This Row],[statezip]]," ")</f>
        <v>98027</v>
      </c>
      <c r="E2537" s="1">
        <v>395000</v>
      </c>
      <c r="F2537">
        <v>4</v>
      </c>
      <c r="G2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37" s="3" t="str">
        <f>Homes[[#This Row],[bedrooms]] &amp; " bd | " &amp; TEXT(Homes[[#This Row],[bathrooms]],"0.##") &amp; " ba"</f>
        <v>4 bd | 1. ba</v>
      </c>
      <c r="I2537" s="4">
        <v>1980</v>
      </c>
      <c r="J2537" s="1">
        <f>IFERROR(Homes[[#This Row],[price]]/Homes[[#This Row],[sqft_living]]," ")</f>
        <v>199.49494949494951</v>
      </c>
      <c r="K2537" s="4">
        <f>IFERROR(Homes[[#This Row],[sqft_lot]]/43560," ")</f>
        <v>0.23760330578512398</v>
      </c>
      <c r="L2537" t="str">
        <f>IF(Homes[[#This Row],[waterfront]]=1, "Yes","No")</f>
        <v>No</v>
      </c>
      <c r="M2537" s="4" t="str">
        <f>IF(Homes[[#This Row],[sqft_basement]]&gt;0, "Yes","No")</f>
        <v>Yes</v>
      </c>
      <c r="N2537" t="str">
        <f>CHOOSE(Homes[[#This Row],[view]]+1, "None","Fair","Good","Great","Excellent")</f>
        <v>None</v>
      </c>
      <c r="O2537" t="str">
        <f>CHOOSE(Homes[[#This Row],[condition]], "Poor","Fair","Average","Good","Excellent")</f>
        <v>Good</v>
      </c>
      <c r="P2537">
        <f ca="1">YEAR(TODAY())-Homes[[#This Row],[yr_built]]</f>
        <v>57</v>
      </c>
      <c r="Q2537">
        <v>0</v>
      </c>
      <c r="R2537">
        <f ca="1">IF(Homes[[#This Row],[yr_renovated]]&gt;0, YEAR(TODAY())-Homes[[#This Row],[yr_renovated]], YEAR(TODAY())-Homes[[#This Row],[yr_built]])</f>
        <v>57</v>
      </c>
      <c r="S2537">
        <v>1</v>
      </c>
      <c r="T2537" s="2">
        <v>41809</v>
      </c>
      <c r="U2537" s="3">
        <v>1</v>
      </c>
      <c r="V2537" s="4">
        <f>IFERROR(Homes[[#This Row],[sqft_above]]+Homes[[#This Row],[sqft_basement]]," ")</f>
        <v>1980</v>
      </c>
      <c r="W2537" s="4">
        <v>10350</v>
      </c>
      <c r="X2537">
        <v>0</v>
      </c>
      <c r="Y2537">
        <v>0</v>
      </c>
      <c r="Z2537">
        <v>4</v>
      </c>
      <c r="AA2537" s="4">
        <v>1430</v>
      </c>
      <c r="AB2537" s="4">
        <v>550</v>
      </c>
      <c r="AC2537">
        <v>1968</v>
      </c>
      <c r="AD2537" t="s">
        <v>2662</v>
      </c>
      <c r="AE2537" t="s">
        <v>79</v>
      </c>
      <c r="AF2537" t="s">
        <v>82</v>
      </c>
    </row>
    <row r="2538" spans="1:32">
      <c r="A2538" t="str">
        <f>PROPER(TRIM(Homes[[#This Row],[street]]))</f>
        <v>12921 231St Ave Se</v>
      </c>
      <c r="B2538" t="str">
        <f>PROPER(TRIM(Homes[[#This Row],[city]]))</f>
        <v>Issaquah</v>
      </c>
      <c r="C2538" t="str">
        <f>_xlfn.TEXTBEFORE(Homes[[#This Row],[statezip]]," ")</f>
        <v>WA</v>
      </c>
      <c r="D2538" s="6" t="str">
        <f>_xlfn.TEXTAFTER(Homes[[#This Row],[statezip]]," ")</f>
        <v>98027</v>
      </c>
      <c r="E2538" s="1">
        <v>395000</v>
      </c>
      <c r="F2538">
        <v>3</v>
      </c>
      <c r="G2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38" s="3" t="str">
        <f>Homes[[#This Row],[bedrooms]] &amp; " bd | " &amp; TEXT(Homes[[#This Row],[bathrooms]],"0.##") &amp; " ba"</f>
        <v>3 bd | 1.75 ba</v>
      </c>
      <c r="I2538" s="4">
        <v>1460</v>
      </c>
      <c r="J2538" s="1">
        <f>IFERROR(Homes[[#This Row],[price]]/Homes[[#This Row],[sqft_living]]," ")</f>
        <v>270.54794520547944</v>
      </c>
      <c r="K2538" s="4">
        <f>IFERROR(Homes[[#This Row],[sqft_lot]]/43560," ")</f>
        <v>0.51999540863177229</v>
      </c>
      <c r="L2538" t="str">
        <f>IF(Homes[[#This Row],[waterfront]]=1, "Yes","No")</f>
        <v>No</v>
      </c>
      <c r="M2538" s="4" t="str">
        <f>IF(Homes[[#This Row],[sqft_basement]]&gt;0, "Yes","No")</f>
        <v>No</v>
      </c>
      <c r="N2538" t="str">
        <f>CHOOSE(Homes[[#This Row],[view]]+1, "None","Fair","Good","Great","Excellent")</f>
        <v>None</v>
      </c>
      <c r="O2538" t="str">
        <f>CHOOSE(Homes[[#This Row],[condition]], "Poor","Fair","Average","Good","Excellent")</f>
        <v>Good</v>
      </c>
      <c r="P2538">
        <f ca="1">YEAR(TODAY())-Homes[[#This Row],[yr_built]]</f>
        <v>64</v>
      </c>
      <c r="Q2538">
        <v>2001</v>
      </c>
      <c r="R2538">
        <f ca="1">IF(Homes[[#This Row],[yr_renovated]]&gt;0, YEAR(TODAY())-Homes[[#This Row],[yr_renovated]], YEAR(TODAY())-Homes[[#This Row],[yr_built]])</f>
        <v>24</v>
      </c>
      <c r="S2538">
        <v>1</v>
      </c>
      <c r="T2538" s="2">
        <v>41795</v>
      </c>
      <c r="U2538" s="3">
        <v>1.75</v>
      </c>
      <c r="V2538" s="4">
        <f>IFERROR(Homes[[#This Row],[sqft_above]]+Homes[[#This Row],[sqft_basement]]," ")</f>
        <v>1460</v>
      </c>
      <c r="W2538" s="4">
        <v>22651</v>
      </c>
      <c r="X2538">
        <v>0</v>
      </c>
      <c r="Y2538">
        <v>0</v>
      </c>
      <c r="Z2538">
        <v>4</v>
      </c>
      <c r="AA2538" s="4">
        <v>1460</v>
      </c>
      <c r="AB2538" s="4">
        <v>0</v>
      </c>
      <c r="AC2538">
        <v>1961</v>
      </c>
      <c r="AD2538" t="s">
        <v>2663</v>
      </c>
      <c r="AE2538" t="s">
        <v>79</v>
      </c>
      <c r="AF2538" t="s">
        <v>82</v>
      </c>
    </row>
    <row r="2539" spans="1:32">
      <c r="A2539" t="str">
        <f>PROPER(TRIM(Homes[[#This Row],[street]]))</f>
        <v>19803 121St Ave Se</v>
      </c>
      <c r="B2539" t="str">
        <f>PROPER(TRIM(Homes[[#This Row],[city]]))</f>
        <v>Kent</v>
      </c>
      <c r="C2539" t="str">
        <f>_xlfn.TEXTBEFORE(Homes[[#This Row],[statezip]]," ")</f>
        <v>WA</v>
      </c>
      <c r="D2539" s="6" t="str">
        <f>_xlfn.TEXTAFTER(Homes[[#This Row],[statezip]]," ")</f>
        <v>98031</v>
      </c>
      <c r="E2539" s="1">
        <v>395000</v>
      </c>
      <c r="F2539">
        <v>4</v>
      </c>
      <c r="G2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39" s="3" t="str">
        <f>Homes[[#This Row],[bedrooms]] &amp; " bd | " &amp; TEXT(Homes[[#This Row],[bathrooms]],"0.##") &amp; " ba"</f>
        <v>4 bd | 2.75 ba</v>
      </c>
      <c r="I2539" s="4">
        <v>2640</v>
      </c>
      <c r="J2539" s="1">
        <f>IFERROR(Homes[[#This Row],[price]]/Homes[[#This Row],[sqft_living]]," ")</f>
        <v>149.62121212121212</v>
      </c>
      <c r="K2539" s="4">
        <f>IFERROR(Homes[[#This Row],[sqft_lot]]/43560," ")</f>
        <v>0.80509641873278237</v>
      </c>
      <c r="L2539" t="str">
        <f>IF(Homes[[#This Row],[waterfront]]=1, "Yes","No")</f>
        <v>No</v>
      </c>
      <c r="M2539" s="4" t="str">
        <f>IF(Homes[[#This Row],[sqft_basement]]&gt;0, "Yes","No")</f>
        <v>No</v>
      </c>
      <c r="N2539" t="str">
        <f>CHOOSE(Homes[[#This Row],[view]]+1, "None","Fair","Good","Great","Excellent")</f>
        <v>None</v>
      </c>
      <c r="O2539" t="str">
        <f>CHOOSE(Homes[[#This Row],[condition]], "Poor","Fair","Average","Good","Excellent")</f>
        <v>Average</v>
      </c>
      <c r="P2539">
        <f ca="1">YEAR(TODAY())-Homes[[#This Row],[yr_built]]</f>
        <v>62</v>
      </c>
      <c r="Q2539">
        <v>2008</v>
      </c>
      <c r="R2539">
        <f ca="1">IF(Homes[[#This Row],[yr_renovated]]&gt;0, YEAR(TODAY())-Homes[[#This Row],[yr_renovated]], YEAR(TODAY())-Homes[[#This Row],[yr_built]])</f>
        <v>17</v>
      </c>
      <c r="S2539">
        <v>1.5</v>
      </c>
      <c r="T2539" s="2">
        <v>41823</v>
      </c>
      <c r="U2539" s="3">
        <v>2.75</v>
      </c>
      <c r="V2539" s="4">
        <f>IFERROR(Homes[[#This Row],[sqft_above]]+Homes[[#This Row],[sqft_basement]]," ")</f>
        <v>2640</v>
      </c>
      <c r="W2539" s="4">
        <v>35070</v>
      </c>
      <c r="X2539">
        <v>0</v>
      </c>
      <c r="Y2539">
        <v>0</v>
      </c>
      <c r="Z2539">
        <v>3</v>
      </c>
      <c r="AA2539" s="4">
        <v>2640</v>
      </c>
      <c r="AB2539" s="4">
        <v>0</v>
      </c>
      <c r="AC2539">
        <v>1963</v>
      </c>
      <c r="AD2539" t="s">
        <v>2664</v>
      </c>
      <c r="AE2539" t="s">
        <v>1392</v>
      </c>
      <c r="AF2539" t="s">
        <v>2406</v>
      </c>
    </row>
    <row r="2540" spans="1:32">
      <c r="A2540" t="str">
        <f>PROPER(TRIM(Homes[[#This Row],[street]]))</f>
        <v>13547 104Th Pl Ne</v>
      </c>
      <c r="B2540" t="str">
        <f>PROPER(TRIM(Homes[[#This Row],[city]]))</f>
        <v>Kirkland</v>
      </c>
      <c r="C2540" t="str">
        <f>_xlfn.TEXTBEFORE(Homes[[#This Row],[statezip]]," ")</f>
        <v>WA</v>
      </c>
      <c r="D2540" s="6" t="str">
        <f>_xlfn.TEXTAFTER(Homes[[#This Row],[statezip]]," ")</f>
        <v>98034</v>
      </c>
      <c r="E2540" s="1">
        <v>395000</v>
      </c>
      <c r="F2540">
        <v>3</v>
      </c>
      <c r="G2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40" s="3" t="str">
        <f>Homes[[#This Row],[bedrooms]] &amp; " bd | " &amp; TEXT(Homes[[#This Row],[bathrooms]],"0.##") &amp; " ba"</f>
        <v>3 bd | 1.75 ba</v>
      </c>
      <c r="I2540" s="4">
        <v>1480</v>
      </c>
      <c r="J2540" s="1">
        <f>IFERROR(Homes[[#This Row],[price]]/Homes[[#This Row],[sqft_living]]," ")</f>
        <v>266.89189189189187</v>
      </c>
      <c r="K2540" s="4">
        <f>IFERROR(Homes[[#This Row],[sqft_lot]]/43560," ")</f>
        <v>0.17676767676767677</v>
      </c>
      <c r="L2540" t="str">
        <f>IF(Homes[[#This Row],[waterfront]]=1, "Yes","No")</f>
        <v>No</v>
      </c>
      <c r="M2540" s="4" t="str">
        <f>IF(Homes[[#This Row],[sqft_basement]]&gt;0, "Yes","No")</f>
        <v>No</v>
      </c>
      <c r="N2540" t="str">
        <f>CHOOSE(Homes[[#This Row],[view]]+1, "None","Fair","Good","Great","Excellent")</f>
        <v>None</v>
      </c>
      <c r="O2540" t="str">
        <f>CHOOSE(Homes[[#This Row],[condition]], "Poor","Fair","Average","Good","Excellent")</f>
        <v>Average</v>
      </c>
      <c r="P2540">
        <f ca="1">YEAR(TODAY())-Homes[[#This Row],[yr_built]]</f>
        <v>50</v>
      </c>
      <c r="Q2540">
        <v>0</v>
      </c>
      <c r="R2540">
        <f ca="1">IF(Homes[[#This Row],[yr_renovated]]&gt;0, YEAR(TODAY())-Homes[[#This Row],[yr_renovated]], YEAR(TODAY())-Homes[[#This Row],[yr_built]])</f>
        <v>50</v>
      </c>
      <c r="S2540">
        <v>1</v>
      </c>
      <c r="T2540" s="2">
        <v>41826</v>
      </c>
      <c r="U2540" s="3">
        <v>1.75</v>
      </c>
      <c r="V2540" s="4">
        <f>IFERROR(Homes[[#This Row],[sqft_above]]+Homes[[#This Row],[sqft_basement]]," ")</f>
        <v>1480</v>
      </c>
      <c r="W2540" s="4">
        <v>7700</v>
      </c>
      <c r="X2540">
        <v>0</v>
      </c>
      <c r="Y2540">
        <v>0</v>
      </c>
      <c r="Z2540">
        <v>3</v>
      </c>
      <c r="AA2540" s="4">
        <v>1480</v>
      </c>
      <c r="AB2540" s="4">
        <v>0</v>
      </c>
      <c r="AC2540">
        <v>1975</v>
      </c>
      <c r="AD2540" t="s">
        <v>2665</v>
      </c>
      <c r="AE2540" t="s">
        <v>46</v>
      </c>
      <c r="AF2540" t="s">
        <v>47</v>
      </c>
    </row>
    <row r="2541" spans="1:32">
      <c r="A2541" t="str">
        <f>PROPER(TRIM(Homes[[#This Row],[street]]))</f>
        <v>6730 Se 5Th St</v>
      </c>
      <c r="B2541" t="str">
        <f>PROPER(TRIM(Homes[[#This Row],[city]]))</f>
        <v>Renton</v>
      </c>
      <c r="C2541" t="str">
        <f>_xlfn.TEXTBEFORE(Homes[[#This Row],[statezip]]," ")</f>
        <v>WA</v>
      </c>
      <c r="D2541" s="6" t="str">
        <f>_xlfn.TEXTAFTER(Homes[[#This Row],[statezip]]," ")</f>
        <v>98059</v>
      </c>
      <c r="E2541" s="1">
        <v>395000</v>
      </c>
      <c r="F2541">
        <v>3</v>
      </c>
      <c r="G2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41" s="3" t="str">
        <f>Homes[[#This Row],[bedrooms]] &amp; " bd | " &amp; TEXT(Homes[[#This Row],[bathrooms]],"0.##") &amp; " ba"</f>
        <v>3 bd | 2.5 ba</v>
      </c>
      <c r="I2541" s="4">
        <v>2250</v>
      </c>
      <c r="J2541" s="1">
        <f>IFERROR(Homes[[#This Row],[price]]/Homes[[#This Row],[sqft_living]]," ")</f>
        <v>175.55555555555554</v>
      </c>
      <c r="K2541" s="4">
        <f>IFERROR(Homes[[#This Row],[sqft_lot]]/43560," ")</f>
        <v>8.6248852157943062E-2</v>
      </c>
      <c r="L2541" t="str">
        <f>IF(Homes[[#This Row],[waterfront]]=1, "Yes","No")</f>
        <v>No</v>
      </c>
      <c r="M2541" s="4" t="str">
        <f>IF(Homes[[#This Row],[sqft_basement]]&gt;0, "Yes","No")</f>
        <v>No</v>
      </c>
      <c r="N2541" t="str">
        <f>CHOOSE(Homes[[#This Row],[view]]+1, "None","Fair","Good","Great","Excellent")</f>
        <v>None</v>
      </c>
      <c r="O2541" t="str">
        <f>CHOOSE(Homes[[#This Row],[condition]], "Poor","Fair","Average","Good","Excellent")</f>
        <v>Average</v>
      </c>
      <c r="P2541">
        <f ca="1">YEAR(TODAY())-Homes[[#This Row],[yr_built]]</f>
        <v>19</v>
      </c>
      <c r="Q2541">
        <v>0</v>
      </c>
      <c r="R2541">
        <f ca="1">IF(Homes[[#This Row],[yr_renovated]]&gt;0, YEAR(TODAY())-Homes[[#This Row],[yr_renovated]], YEAR(TODAY())-Homes[[#This Row],[yr_built]])</f>
        <v>19</v>
      </c>
      <c r="S2541">
        <v>2</v>
      </c>
      <c r="T2541" s="2">
        <v>41787</v>
      </c>
      <c r="U2541" s="3">
        <v>2.5</v>
      </c>
      <c r="V2541" s="4">
        <f>IFERROR(Homes[[#This Row],[sqft_above]]+Homes[[#This Row],[sqft_basement]]," ")</f>
        <v>2250</v>
      </c>
      <c r="W2541" s="4">
        <v>3757</v>
      </c>
      <c r="X2541">
        <v>0</v>
      </c>
      <c r="Y2541">
        <v>0</v>
      </c>
      <c r="Z2541">
        <v>3</v>
      </c>
      <c r="AA2541" s="4">
        <v>2250</v>
      </c>
      <c r="AB2541" s="4">
        <v>0</v>
      </c>
      <c r="AC2541">
        <v>2006</v>
      </c>
      <c r="AD2541" t="s">
        <v>2666</v>
      </c>
      <c r="AE2541" t="s">
        <v>319</v>
      </c>
      <c r="AF2541" t="s">
        <v>282</v>
      </c>
    </row>
    <row r="2542" spans="1:32">
      <c r="A2542" t="str">
        <f>PROPER(TRIM(Homes[[#This Row],[street]]))</f>
        <v>7505 Ravenna Ave Ne</v>
      </c>
      <c r="B2542" t="str">
        <f>PROPER(TRIM(Homes[[#This Row],[city]]))</f>
        <v>Seattle</v>
      </c>
      <c r="C2542" t="str">
        <f>_xlfn.TEXTBEFORE(Homes[[#This Row],[statezip]]," ")</f>
        <v>WA</v>
      </c>
      <c r="D2542" s="6" t="str">
        <f>_xlfn.TEXTAFTER(Homes[[#This Row],[statezip]]," ")</f>
        <v>98115</v>
      </c>
      <c r="E2542" s="1">
        <v>395000</v>
      </c>
      <c r="F2542">
        <v>3</v>
      </c>
      <c r="G2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42" s="3" t="str">
        <f>Homes[[#This Row],[bedrooms]] &amp; " bd | " &amp; TEXT(Homes[[#This Row],[bathrooms]],"0.##") &amp; " ba"</f>
        <v>3 bd | 1.5 ba</v>
      </c>
      <c r="I2542" s="4">
        <v>1080</v>
      </c>
      <c r="J2542" s="1">
        <f>IFERROR(Homes[[#This Row],[price]]/Homes[[#This Row],[sqft_living]]," ")</f>
        <v>365.74074074074076</v>
      </c>
      <c r="K2542" s="4">
        <f>IFERROR(Homes[[#This Row],[sqft_lot]]/43560," ")</f>
        <v>6.7493112947658404E-2</v>
      </c>
      <c r="L2542" t="str">
        <f>IF(Homes[[#This Row],[waterfront]]=1, "Yes","No")</f>
        <v>No</v>
      </c>
      <c r="M2542" s="4" t="str">
        <f>IF(Homes[[#This Row],[sqft_basement]]&gt;0, "Yes","No")</f>
        <v>No</v>
      </c>
      <c r="N2542" t="str">
        <f>CHOOSE(Homes[[#This Row],[view]]+1, "None","Fair","Good","Great","Excellent")</f>
        <v>None</v>
      </c>
      <c r="O2542" t="str">
        <f>CHOOSE(Homes[[#This Row],[condition]], "Poor","Fair","Average","Good","Excellent")</f>
        <v>Good</v>
      </c>
      <c r="P2542">
        <f ca="1">YEAR(TODAY())-Homes[[#This Row],[yr_built]]</f>
        <v>105</v>
      </c>
      <c r="Q2542">
        <v>0</v>
      </c>
      <c r="R2542">
        <f ca="1">IF(Homes[[#This Row],[yr_renovated]]&gt;0, YEAR(TODAY())-Homes[[#This Row],[yr_renovated]], YEAR(TODAY())-Homes[[#This Row],[yr_built]])</f>
        <v>105</v>
      </c>
      <c r="S2542">
        <v>1.5</v>
      </c>
      <c r="T2542" s="2">
        <v>41779</v>
      </c>
      <c r="U2542" s="3">
        <v>1.5</v>
      </c>
      <c r="V2542" s="4">
        <f>IFERROR(Homes[[#This Row],[sqft_above]]+Homes[[#This Row],[sqft_basement]]," ")</f>
        <v>1080</v>
      </c>
      <c r="W2542" s="4">
        <v>2940</v>
      </c>
      <c r="X2542">
        <v>0</v>
      </c>
      <c r="Y2542">
        <v>0</v>
      </c>
      <c r="Z2542">
        <v>4</v>
      </c>
      <c r="AA2542" s="4">
        <v>1080</v>
      </c>
      <c r="AB2542" s="4">
        <v>0</v>
      </c>
      <c r="AC2542">
        <v>1920</v>
      </c>
      <c r="AD2542" t="s">
        <v>2667</v>
      </c>
      <c r="AE2542" t="s">
        <v>49</v>
      </c>
      <c r="AF2542" t="s">
        <v>154</v>
      </c>
    </row>
    <row r="2543" spans="1:32">
      <c r="A2543" t="str">
        <f>PROPER(TRIM(Homes[[#This Row],[street]]))</f>
        <v>4313 Sw Willow St</v>
      </c>
      <c r="B2543" t="str">
        <f>PROPER(TRIM(Homes[[#This Row],[city]]))</f>
        <v>Seattle</v>
      </c>
      <c r="C2543" t="str">
        <f>_xlfn.TEXTBEFORE(Homes[[#This Row],[statezip]]," ")</f>
        <v>WA</v>
      </c>
      <c r="D2543" s="6" t="str">
        <f>_xlfn.TEXTAFTER(Homes[[#This Row],[statezip]]," ")</f>
        <v>98136</v>
      </c>
      <c r="E2543" s="1">
        <v>395000</v>
      </c>
      <c r="F2543">
        <v>2</v>
      </c>
      <c r="G2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43" s="3" t="str">
        <f>Homes[[#This Row],[bedrooms]] &amp; " bd | " &amp; TEXT(Homes[[#This Row],[bathrooms]],"0.##") &amp; " ba"</f>
        <v>2 bd | 2.25 ba</v>
      </c>
      <c r="I2543" s="4">
        <v>1350</v>
      </c>
      <c r="J2543" s="1">
        <f>IFERROR(Homes[[#This Row],[price]]/Homes[[#This Row],[sqft_living]]," ")</f>
        <v>292.59259259259261</v>
      </c>
      <c r="K2543" s="4">
        <f>IFERROR(Homes[[#This Row],[sqft_lot]]/43560," ")</f>
        <v>3.4274563820018367E-2</v>
      </c>
      <c r="L2543" t="str">
        <f>IF(Homes[[#This Row],[waterfront]]=1, "Yes","No")</f>
        <v>No</v>
      </c>
      <c r="M2543" s="4" t="str">
        <f>IF(Homes[[#This Row],[sqft_basement]]&gt;0, "Yes","No")</f>
        <v>Yes</v>
      </c>
      <c r="N2543" t="str">
        <f>CHOOSE(Homes[[#This Row],[view]]+1, "None","Fair","Good","Great","Excellent")</f>
        <v>None</v>
      </c>
      <c r="O2543" t="str">
        <f>CHOOSE(Homes[[#This Row],[condition]], "Poor","Fair","Average","Good","Excellent")</f>
        <v>Average</v>
      </c>
      <c r="P2543">
        <f ca="1">YEAR(TODAY())-Homes[[#This Row],[yr_built]]</f>
        <v>18</v>
      </c>
      <c r="Q2543">
        <v>0</v>
      </c>
      <c r="R2543">
        <f ca="1">IF(Homes[[#This Row],[yr_renovated]]&gt;0, YEAR(TODAY())-Homes[[#This Row],[yr_renovated]], YEAR(TODAY())-Homes[[#This Row],[yr_built]])</f>
        <v>18</v>
      </c>
      <c r="S2543">
        <v>2</v>
      </c>
      <c r="T2543" s="2">
        <v>41815</v>
      </c>
      <c r="U2543" s="3">
        <v>2.25</v>
      </c>
      <c r="V2543" s="4">
        <f>IFERROR(Homes[[#This Row],[sqft_above]]+Homes[[#This Row],[sqft_basement]]," ")</f>
        <v>1350</v>
      </c>
      <c r="W2543" s="4">
        <v>1493</v>
      </c>
      <c r="X2543">
        <v>0</v>
      </c>
      <c r="Y2543">
        <v>0</v>
      </c>
      <c r="Z2543">
        <v>3</v>
      </c>
      <c r="AA2543" s="4">
        <v>1050</v>
      </c>
      <c r="AB2543" s="4">
        <v>300</v>
      </c>
      <c r="AC2543">
        <v>2007</v>
      </c>
      <c r="AD2543" t="s">
        <v>2668</v>
      </c>
      <c r="AE2543" t="s">
        <v>49</v>
      </c>
      <c r="AF2543" t="s">
        <v>298</v>
      </c>
    </row>
    <row r="2544" spans="1:32">
      <c r="A2544" t="str">
        <f>PROPER(TRIM(Homes[[#This Row],[street]]))</f>
        <v>7350 31St Ave Sw</v>
      </c>
      <c r="B2544" t="str">
        <f>PROPER(TRIM(Homes[[#This Row],[city]]))</f>
        <v>Seattle</v>
      </c>
      <c r="C2544" t="str">
        <f>_xlfn.TEXTBEFORE(Homes[[#This Row],[statezip]]," ")</f>
        <v>WA</v>
      </c>
      <c r="D2544" s="6" t="str">
        <f>_xlfn.TEXTAFTER(Homes[[#This Row],[statezip]]," ")</f>
        <v>98126</v>
      </c>
      <c r="E2544" s="1">
        <v>395000</v>
      </c>
      <c r="F2544">
        <v>4</v>
      </c>
      <c r="G2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44" s="3" t="str">
        <f>Homes[[#This Row],[bedrooms]] &amp; " bd | " &amp; TEXT(Homes[[#This Row],[bathrooms]],"0.##") &amp; " ba"</f>
        <v>4 bd | 1.75 ba</v>
      </c>
      <c r="I2544" s="4">
        <v>1540</v>
      </c>
      <c r="J2544" s="1">
        <f>IFERROR(Homes[[#This Row],[price]]/Homes[[#This Row],[sqft_living]]," ")</f>
        <v>256.49350649350652</v>
      </c>
      <c r="K2544" s="4">
        <f>IFERROR(Homes[[#This Row],[sqft_lot]]/43560," ")</f>
        <v>0.11753902662993572</v>
      </c>
      <c r="L2544" t="str">
        <f>IF(Homes[[#This Row],[waterfront]]=1, "Yes","No")</f>
        <v>No</v>
      </c>
      <c r="M2544" s="4" t="str">
        <f>IF(Homes[[#This Row],[sqft_basement]]&gt;0, "Yes","No")</f>
        <v>Yes</v>
      </c>
      <c r="N2544" t="str">
        <f>CHOOSE(Homes[[#This Row],[view]]+1, "None","Fair","Good","Great","Excellent")</f>
        <v>None</v>
      </c>
      <c r="O2544" t="str">
        <f>CHOOSE(Homes[[#This Row],[condition]], "Poor","Fair","Average","Good","Excellent")</f>
        <v>Excellent</v>
      </c>
      <c r="P2544">
        <f ca="1">YEAR(TODAY())-Homes[[#This Row],[yr_built]]</f>
        <v>82</v>
      </c>
      <c r="Q2544">
        <v>0</v>
      </c>
      <c r="R2544">
        <f ca="1">IF(Homes[[#This Row],[yr_renovated]]&gt;0, YEAR(TODAY())-Homes[[#This Row],[yr_renovated]], YEAR(TODAY())-Homes[[#This Row],[yr_built]])</f>
        <v>82</v>
      </c>
      <c r="S2544">
        <v>1</v>
      </c>
      <c r="T2544" s="2">
        <v>41814</v>
      </c>
      <c r="U2544" s="3">
        <v>1.75</v>
      </c>
      <c r="V2544" s="4">
        <f>IFERROR(Homes[[#This Row],[sqft_above]]+Homes[[#This Row],[sqft_basement]]," ")</f>
        <v>1540</v>
      </c>
      <c r="W2544" s="4">
        <v>5120</v>
      </c>
      <c r="X2544">
        <v>0</v>
      </c>
      <c r="Y2544">
        <v>0</v>
      </c>
      <c r="Z2544">
        <v>5</v>
      </c>
      <c r="AA2544" s="4">
        <v>770</v>
      </c>
      <c r="AB2544" s="4">
        <v>770</v>
      </c>
      <c r="AC2544">
        <v>1943</v>
      </c>
      <c r="AD2544" t="s">
        <v>2669</v>
      </c>
      <c r="AE2544" t="s">
        <v>49</v>
      </c>
      <c r="AF2544" t="s">
        <v>434</v>
      </c>
    </row>
    <row r="2545" spans="1:32">
      <c r="A2545" t="str">
        <f>PROPER(TRIM(Homes[[#This Row],[street]]))</f>
        <v>4517-4529 S Genesee St</v>
      </c>
      <c r="B2545" t="str">
        <f>PROPER(TRIM(Homes[[#This Row],[city]]))</f>
        <v>Seattle</v>
      </c>
      <c r="C2545" t="str">
        <f>_xlfn.TEXTBEFORE(Homes[[#This Row],[statezip]]," ")</f>
        <v>WA</v>
      </c>
      <c r="D2545" s="6" t="str">
        <f>_xlfn.TEXTAFTER(Homes[[#This Row],[statezip]]," ")</f>
        <v>98108</v>
      </c>
      <c r="E2545" s="1">
        <v>395000</v>
      </c>
      <c r="F2545">
        <v>3</v>
      </c>
      <c r="G2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45" s="3" t="str">
        <f>Homes[[#This Row],[bedrooms]] &amp; " bd | " &amp; TEXT(Homes[[#This Row],[bathrooms]],"0.##") &amp; " ba"</f>
        <v>3 bd | 2.5 ba</v>
      </c>
      <c r="I2545" s="4">
        <v>1600</v>
      </c>
      <c r="J2545" s="1">
        <f>IFERROR(Homes[[#This Row],[price]]/Homes[[#This Row],[sqft_living]]," ")</f>
        <v>246.875</v>
      </c>
      <c r="K2545" s="4">
        <f>IFERROR(Homes[[#This Row],[sqft_lot]]/43560," ")</f>
        <v>4.4444444444444446E-2</v>
      </c>
      <c r="L2545" t="str">
        <f>IF(Homes[[#This Row],[waterfront]]=1, "Yes","No")</f>
        <v>No</v>
      </c>
      <c r="M2545" s="4" t="str">
        <f>IF(Homes[[#This Row],[sqft_basement]]&gt;0, "Yes","No")</f>
        <v>No</v>
      </c>
      <c r="N2545" t="str">
        <f>CHOOSE(Homes[[#This Row],[view]]+1, "None","Fair","Good","Great","Excellent")</f>
        <v>None</v>
      </c>
      <c r="O2545" t="str">
        <f>CHOOSE(Homes[[#This Row],[condition]], "Poor","Fair","Average","Good","Excellent")</f>
        <v>Average</v>
      </c>
      <c r="P2545">
        <f ca="1">YEAR(TODAY())-Homes[[#This Row],[yr_built]]</f>
        <v>18</v>
      </c>
      <c r="Q2545">
        <v>0</v>
      </c>
      <c r="R2545">
        <f ca="1">IF(Homes[[#This Row],[yr_renovated]]&gt;0, YEAR(TODAY())-Homes[[#This Row],[yr_renovated]], YEAR(TODAY())-Homes[[#This Row],[yr_built]])</f>
        <v>18</v>
      </c>
      <c r="S2545">
        <v>2</v>
      </c>
      <c r="T2545" s="2">
        <v>41814</v>
      </c>
      <c r="U2545" s="3">
        <v>2.5</v>
      </c>
      <c r="V2545" s="4">
        <f>IFERROR(Homes[[#This Row],[sqft_above]]+Homes[[#This Row],[sqft_basement]]," ")</f>
        <v>1600</v>
      </c>
      <c r="W2545" s="4">
        <v>1936</v>
      </c>
      <c r="X2545">
        <v>0</v>
      </c>
      <c r="Y2545">
        <v>0</v>
      </c>
      <c r="Z2545">
        <v>3</v>
      </c>
      <c r="AA2545" s="4">
        <v>1600</v>
      </c>
      <c r="AB2545" s="4">
        <v>0</v>
      </c>
      <c r="AC2545">
        <v>2007</v>
      </c>
      <c r="AD2545" t="s">
        <v>2670</v>
      </c>
      <c r="AE2545" t="s">
        <v>49</v>
      </c>
      <c r="AF2545" t="s">
        <v>1536</v>
      </c>
    </row>
    <row r="2546" spans="1:32">
      <c r="A2546" t="str">
        <f>PROPER(TRIM(Homes[[#This Row],[street]]))</f>
        <v>6215 30Th Ave Nw</v>
      </c>
      <c r="B2546" t="str">
        <f>PROPER(TRIM(Homes[[#This Row],[city]]))</f>
        <v>Seattle</v>
      </c>
      <c r="C2546" t="str">
        <f>_xlfn.TEXTBEFORE(Homes[[#This Row],[statezip]]," ")</f>
        <v>WA</v>
      </c>
      <c r="D2546" s="6" t="str">
        <f>_xlfn.TEXTAFTER(Homes[[#This Row],[statezip]]," ")</f>
        <v>98107</v>
      </c>
      <c r="E2546" s="1">
        <v>395000</v>
      </c>
      <c r="F2546">
        <v>1</v>
      </c>
      <c r="G2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6" s="3" t="str">
        <f>Homes[[#This Row],[bedrooms]] &amp; " bd | " &amp; TEXT(Homes[[#This Row],[bathrooms]],"0.##") &amp; " ba"</f>
        <v>1 bd | 1. ba</v>
      </c>
      <c r="I2546" s="4">
        <v>730</v>
      </c>
      <c r="J2546" s="1">
        <f>IFERROR(Homes[[#This Row],[price]]/Homes[[#This Row],[sqft_living]]," ")</f>
        <v>541.09589041095887</v>
      </c>
      <c r="K2546" s="4">
        <f>IFERROR(Homes[[#This Row],[sqft_lot]]/43560," ")</f>
        <v>6.8870523415977963E-2</v>
      </c>
      <c r="L2546" t="str">
        <f>IF(Homes[[#This Row],[waterfront]]=1, "Yes","No")</f>
        <v>No</v>
      </c>
      <c r="M2546" s="4" t="str">
        <f>IF(Homes[[#This Row],[sqft_basement]]&gt;0, "Yes","No")</f>
        <v>No</v>
      </c>
      <c r="N2546" t="str">
        <f>CHOOSE(Homes[[#This Row],[view]]+1, "None","Fair","Good","Great","Excellent")</f>
        <v>None</v>
      </c>
      <c r="O2546" t="str">
        <f>CHOOSE(Homes[[#This Row],[condition]], "Poor","Fair","Average","Good","Excellent")</f>
        <v>Average</v>
      </c>
      <c r="P2546">
        <f ca="1">YEAR(TODAY())-Homes[[#This Row],[yr_built]]</f>
        <v>114</v>
      </c>
      <c r="Q2546">
        <v>1979</v>
      </c>
      <c r="R2546">
        <f ca="1">IF(Homes[[#This Row],[yr_renovated]]&gt;0, YEAR(TODAY())-Homes[[#This Row],[yr_renovated]], YEAR(TODAY())-Homes[[#This Row],[yr_built]])</f>
        <v>46</v>
      </c>
      <c r="S2546">
        <v>1</v>
      </c>
      <c r="T2546" s="2">
        <v>41792</v>
      </c>
      <c r="U2546" s="3">
        <v>1</v>
      </c>
      <c r="V2546" s="4">
        <f>IFERROR(Homes[[#This Row],[sqft_above]]+Homes[[#This Row],[sqft_basement]]," ")</f>
        <v>730</v>
      </c>
      <c r="W2546" s="4">
        <v>3000</v>
      </c>
      <c r="X2546">
        <v>0</v>
      </c>
      <c r="Y2546">
        <v>0</v>
      </c>
      <c r="Z2546">
        <v>3</v>
      </c>
      <c r="AA2546" s="4">
        <v>730</v>
      </c>
      <c r="AB2546" s="4">
        <v>0</v>
      </c>
      <c r="AC2546">
        <v>1911</v>
      </c>
      <c r="AD2546" t="s">
        <v>2671</v>
      </c>
      <c r="AE2546" t="s">
        <v>49</v>
      </c>
      <c r="AF2546" t="s">
        <v>62</v>
      </c>
    </row>
    <row r="2547" spans="1:32">
      <c r="A2547" t="str">
        <f>PROPER(TRIM(Homes[[#This Row],[street]]))</f>
        <v>2000 30Th Ave S</v>
      </c>
      <c r="B2547" t="str">
        <f>PROPER(TRIM(Homes[[#This Row],[city]]))</f>
        <v>Seattle</v>
      </c>
      <c r="C2547" t="str">
        <f>_xlfn.TEXTBEFORE(Homes[[#This Row],[statezip]]," ")</f>
        <v>WA</v>
      </c>
      <c r="D2547" s="6" t="str">
        <f>_xlfn.TEXTAFTER(Homes[[#This Row],[statezip]]," ")</f>
        <v>98144</v>
      </c>
      <c r="E2547" s="1">
        <v>395000</v>
      </c>
      <c r="F2547">
        <v>2</v>
      </c>
      <c r="G2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7" s="3" t="str">
        <f>Homes[[#This Row],[bedrooms]] &amp; " bd | " &amp; TEXT(Homes[[#This Row],[bathrooms]],"0.##") &amp; " ba"</f>
        <v>2 bd | 1. ba</v>
      </c>
      <c r="I2547" s="4">
        <v>1320</v>
      </c>
      <c r="J2547" s="1">
        <f>IFERROR(Homes[[#This Row],[price]]/Homes[[#This Row],[sqft_living]]," ")</f>
        <v>299.24242424242425</v>
      </c>
      <c r="K2547" s="4">
        <f>IFERROR(Homes[[#This Row],[sqft_lot]]/43560," ")</f>
        <v>4.1873278236914599E-2</v>
      </c>
      <c r="L2547" t="str">
        <f>IF(Homes[[#This Row],[waterfront]]=1, "Yes","No")</f>
        <v>No</v>
      </c>
      <c r="M2547" s="4" t="str">
        <f>IF(Homes[[#This Row],[sqft_basement]]&gt;0, "Yes","No")</f>
        <v>No</v>
      </c>
      <c r="N2547" t="str">
        <f>CHOOSE(Homes[[#This Row],[view]]+1, "None","Fair","Good","Great","Excellent")</f>
        <v>None</v>
      </c>
      <c r="O2547" t="str">
        <f>CHOOSE(Homes[[#This Row],[condition]], "Poor","Fair","Average","Good","Excellent")</f>
        <v>Good</v>
      </c>
      <c r="P2547">
        <f ca="1">YEAR(TODAY())-Homes[[#This Row],[yr_built]]</f>
        <v>116</v>
      </c>
      <c r="Q2547">
        <v>1989</v>
      </c>
      <c r="R2547">
        <f ca="1">IF(Homes[[#This Row],[yr_renovated]]&gt;0, YEAR(TODAY())-Homes[[#This Row],[yr_renovated]], YEAR(TODAY())-Homes[[#This Row],[yr_built]])</f>
        <v>36</v>
      </c>
      <c r="S2547">
        <v>1.5</v>
      </c>
      <c r="T2547" s="2">
        <v>41788</v>
      </c>
      <c r="U2547" s="3">
        <v>1</v>
      </c>
      <c r="V2547" s="4">
        <f>IFERROR(Homes[[#This Row],[sqft_above]]+Homes[[#This Row],[sqft_basement]]," ")</f>
        <v>1320</v>
      </c>
      <c r="W2547" s="4">
        <v>1824</v>
      </c>
      <c r="X2547">
        <v>0</v>
      </c>
      <c r="Y2547">
        <v>0</v>
      </c>
      <c r="Z2547">
        <v>4</v>
      </c>
      <c r="AA2547" s="4">
        <v>1320</v>
      </c>
      <c r="AB2547" s="4">
        <v>0</v>
      </c>
      <c r="AC2547">
        <v>1909</v>
      </c>
      <c r="AD2547" t="s">
        <v>2672</v>
      </c>
      <c r="AE2547" t="s">
        <v>49</v>
      </c>
      <c r="AF2547" t="s">
        <v>110</v>
      </c>
    </row>
    <row r="2548" spans="1:32">
      <c r="A2548" t="str">
        <f>PROPER(TRIM(Homes[[#This Row],[street]]))</f>
        <v>548 Ne 86Th St</v>
      </c>
      <c r="B2548" t="str">
        <f>PROPER(TRIM(Homes[[#This Row],[city]]))</f>
        <v>Seattle</v>
      </c>
      <c r="C2548" t="str">
        <f>_xlfn.TEXTBEFORE(Homes[[#This Row],[statezip]]," ")</f>
        <v>WA</v>
      </c>
      <c r="D2548" s="6" t="str">
        <f>_xlfn.TEXTAFTER(Homes[[#This Row],[statezip]]," ")</f>
        <v>98115</v>
      </c>
      <c r="E2548" s="1">
        <v>395000</v>
      </c>
      <c r="F2548">
        <v>2</v>
      </c>
      <c r="G2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8" s="3" t="str">
        <f>Homes[[#This Row],[bedrooms]] &amp; " bd | " &amp; TEXT(Homes[[#This Row],[bathrooms]],"0.##") &amp; " ba"</f>
        <v>2 bd | 1. ba</v>
      </c>
      <c r="I2548" s="4">
        <v>930</v>
      </c>
      <c r="J2548" s="1">
        <f>IFERROR(Homes[[#This Row],[price]]/Homes[[#This Row],[sqft_living]]," ")</f>
        <v>424.73118279569894</v>
      </c>
      <c r="K2548" s="4">
        <f>IFERROR(Homes[[#This Row],[sqft_lot]]/43560," ")</f>
        <v>0.14646464646464646</v>
      </c>
      <c r="L2548" t="str">
        <f>IF(Homes[[#This Row],[waterfront]]=1, "Yes","No")</f>
        <v>No</v>
      </c>
      <c r="M2548" s="4" t="str">
        <f>IF(Homes[[#This Row],[sqft_basement]]&gt;0, "Yes","No")</f>
        <v>No</v>
      </c>
      <c r="N2548" t="str">
        <f>CHOOSE(Homes[[#This Row],[view]]+1, "None","Fair","Good","Great","Excellent")</f>
        <v>None</v>
      </c>
      <c r="O2548" t="str">
        <f>CHOOSE(Homes[[#This Row],[condition]], "Poor","Fair","Average","Good","Excellent")</f>
        <v>Good</v>
      </c>
      <c r="P2548">
        <f ca="1">YEAR(TODAY())-Homes[[#This Row],[yr_built]]</f>
        <v>85</v>
      </c>
      <c r="Q2548">
        <v>2001</v>
      </c>
      <c r="R2548">
        <f ca="1">IF(Homes[[#This Row],[yr_renovated]]&gt;0, YEAR(TODAY())-Homes[[#This Row],[yr_renovated]], YEAR(TODAY())-Homes[[#This Row],[yr_built]])</f>
        <v>24</v>
      </c>
      <c r="S2548">
        <v>1</v>
      </c>
      <c r="T2548" s="2">
        <v>41829</v>
      </c>
      <c r="U2548" s="3">
        <v>1</v>
      </c>
      <c r="V2548" s="4">
        <f>IFERROR(Homes[[#This Row],[sqft_above]]+Homes[[#This Row],[sqft_basement]]," ")</f>
        <v>930</v>
      </c>
      <c r="W2548" s="4">
        <v>6380</v>
      </c>
      <c r="X2548">
        <v>0</v>
      </c>
      <c r="Y2548">
        <v>0</v>
      </c>
      <c r="Z2548">
        <v>4</v>
      </c>
      <c r="AA2548" s="4">
        <v>930</v>
      </c>
      <c r="AB2548" s="4">
        <v>0</v>
      </c>
      <c r="AC2548">
        <v>1940</v>
      </c>
      <c r="AD2548" t="s">
        <v>2673</v>
      </c>
      <c r="AE2548" t="s">
        <v>49</v>
      </c>
      <c r="AF2548" t="s">
        <v>154</v>
      </c>
    </row>
    <row r="2549" spans="1:32">
      <c r="A2549" t="str">
        <f>PROPER(TRIM(Homes[[#This Row],[street]]))</f>
        <v>8548 18Th Ave Nw</v>
      </c>
      <c r="B2549" t="str">
        <f>PROPER(TRIM(Homes[[#This Row],[city]]))</f>
        <v>Seattle</v>
      </c>
      <c r="C2549" t="str">
        <f>_xlfn.TEXTBEFORE(Homes[[#This Row],[statezip]]," ")</f>
        <v>WA</v>
      </c>
      <c r="D2549" s="6" t="str">
        <f>_xlfn.TEXTAFTER(Homes[[#This Row],[statezip]]," ")</f>
        <v>98117</v>
      </c>
      <c r="E2549" s="1">
        <v>395000</v>
      </c>
      <c r="F2549">
        <v>3</v>
      </c>
      <c r="G2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49" s="3" t="str">
        <f>Homes[[#This Row],[bedrooms]] &amp; " bd | " &amp; TEXT(Homes[[#This Row],[bathrooms]],"0.##") &amp; " ba"</f>
        <v>3 bd | 1. ba</v>
      </c>
      <c r="I2549" s="4">
        <v>1500</v>
      </c>
      <c r="J2549" s="1">
        <f>IFERROR(Homes[[#This Row],[price]]/Homes[[#This Row],[sqft_living]]," ")</f>
        <v>263.33333333333331</v>
      </c>
      <c r="K2549" s="4">
        <f>IFERROR(Homes[[#This Row],[sqft_lot]]/43560," ")</f>
        <v>9.1827364554637275E-2</v>
      </c>
      <c r="L2549" t="str">
        <f>IF(Homes[[#This Row],[waterfront]]=1, "Yes","No")</f>
        <v>No</v>
      </c>
      <c r="M2549" s="4" t="str">
        <f>IF(Homes[[#This Row],[sqft_basement]]&gt;0, "Yes","No")</f>
        <v>Yes</v>
      </c>
      <c r="N2549" t="str">
        <f>CHOOSE(Homes[[#This Row],[view]]+1, "None","Fair","Good","Great","Excellent")</f>
        <v>None</v>
      </c>
      <c r="O2549" t="str">
        <f>CHOOSE(Homes[[#This Row],[condition]], "Poor","Fair","Average","Good","Excellent")</f>
        <v>Average</v>
      </c>
      <c r="P2549">
        <f ca="1">YEAR(TODAY())-Homes[[#This Row],[yr_built]]</f>
        <v>100</v>
      </c>
      <c r="Q2549">
        <v>2002</v>
      </c>
      <c r="R2549">
        <f ca="1">IF(Homes[[#This Row],[yr_renovated]]&gt;0, YEAR(TODAY())-Homes[[#This Row],[yr_renovated]], YEAR(TODAY())-Homes[[#This Row],[yr_built]])</f>
        <v>23</v>
      </c>
      <c r="S2549">
        <v>1</v>
      </c>
      <c r="T2549" s="2">
        <v>41810</v>
      </c>
      <c r="U2549" s="3">
        <v>1</v>
      </c>
      <c r="V2549" s="4">
        <f>IFERROR(Homes[[#This Row],[sqft_above]]+Homes[[#This Row],[sqft_basement]]," ")</f>
        <v>1500</v>
      </c>
      <c r="W2549" s="4">
        <v>4000</v>
      </c>
      <c r="X2549">
        <v>0</v>
      </c>
      <c r="Y2549">
        <v>0</v>
      </c>
      <c r="Z2549">
        <v>3</v>
      </c>
      <c r="AA2549" s="4">
        <v>900</v>
      </c>
      <c r="AB2549" s="4">
        <v>600</v>
      </c>
      <c r="AC2549">
        <v>1925</v>
      </c>
      <c r="AD2549" t="s">
        <v>2674</v>
      </c>
      <c r="AE2549" t="s">
        <v>49</v>
      </c>
      <c r="AF2549" t="s">
        <v>204</v>
      </c>
    </row>
    <row r="2550" spans="1:32">
      <c r="A2550" t="str">
        <f>PROPER(TRIM(Homes[[#This Row],[street]]))</f>
        <v>16723 Corliss Pl N</v>
      </c>
      <c r="B2550" t="str">
        <f>PROPER(TRIM(Homes[[#This Row],[city]]))</f>
        <v>Shoreline</v>
      </c>
      <c r="C2550" t="str">
        <f>_xlfn.TEXTBEFORE(Homes[[#This Row],[statezip]]," ")</f>
        <v>WA</v>
      </c>
      <c r="D2550" s="6" t="str">
        <f>_xlfn.TEXTAFTER(Homes[[#This Row],[statezip]]," ")</f>
        <v>98133</v>
      </c>
      <c r="E2550" s="1">
        <v>395000</v>
      </c>
      <c r="F2550">
        <v>4</v>
      </c>
      <c r="G2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550" s="3" t="str">
        <f>Homes[[#This Row],[bedrooms]] &amp; " bd | " &amp; TEXT(Homes[[#This Row],[bathrooms]],"0.##") &amp; " ba"</f>
        <v>4 bd | 3. ba</v>
      </c>
      <c r="I2550" s="4">
        <v>1980</v>
      </c>
      <c r="J2550" s="1">
        <f>IFERROR(Homes[[#This Row],[price]]/Homes[[#This Row],[sqft_living]]," ")</f>
        <v>199.49494949494951</v>
      </c>
      <c r="K2550" s="4">
        <f>IFERROR(Homes[[#This Row],[sqft_lot]]/43560," ")</f>
        <v>0.18207070707070708</v>
      </c>
      <c r="L2550" t="str">
        <f>IF(Homes[[#This Row],[waterfront]]=1, "Yes","No")</f>
        <v>No</v>
      </c>
      <c r="M2550" s="4" t="str">
        <f>IF(Homes[[#This Row],[sqft_basement]]&gt;0, "Yes","No")</f>
        <v>Yes</v>
      </c>
      <c r="N2550" t="str">
        <f>CHOOSE(Homes[[#This Row],[view]]+1, "None","Fair","Good","Great","Excellent")</f>
        <v>None</v>
      </c>
      <c r="O2550" t="str">
        <f>CHOOSE(Homes[[#This Row],[condition]], "Poor","Fair","Average","Good","Excellent")</f>
        <v>Good</v>
      </c>
      <c r="P2550">
        <f ca="1">YEAR(TODAY())-Homes[[#This Row],[yr_built]]</f>
        <v>42</v>
      </c>
      <c r="Q2550">
        <v>0</v>
      </c>
      <c r="R2550">
        <f ca="1">IF(Homes[[#This Row],[yr_renovated]]&gt;0, YEAR(TODAY())-Homes[[#This Row],[yr_renovated]], YEAR(TODAY())-Homes[[#This Row],[yr_built]])</f>
        <v>42</v>
      </c>
      <c r="S2550">
        <v>1</v>
      </c>
      <c r="T2550" s="2">
        <v>41795</v>
      </c>
      <c r="U2550" s="3">
        <v>3</v>
      </c>
      <c r="V2550" s="4">
        <f>IFERROR(Homes[[#This Row],[sqft_above]]+Homes[[#This Row],[sqft_basement]]," ")</f>
        <v>1980</v>
      </c>
      <c r="W2550" s="4">
        <v>7931</v>
      </c>
      <c r="X2550">
        <v>0</v>
      </c>
      <c r="Y2550">
        <v>0</v>
      </c>
      <c r="Z2550">
        <v>4</v>
      </c>
      <c r="AA2550" s="4">
        <v>1160</v>
      </c>
      <c r="AB2550" s="4">
        <v>820</v>
      </c>
      <c r="AC2550">
        <v>1983</v>
      </c>
      <c r="AD2550" t="s">
        <v>2675</v>
      </c>
      <c r="AE2550" t="s">
        <v>100</v>
      </c>
      <c r="AF2550" t="s">
        <v>987</v>
      </c>
    </row>
    <row r="2551" spans="1:32">
      <c r="A2551" t="str">
        <f>PROPER(TRIM(Homes[[#This Row],[street]]))</f>
        <v>18625 Ridge Rd Sw</v>
      </c>
      <c r="B2551" t="str">
        <f>PROPER(TRIM(Homes[[#This Row],[city]]))</f>
        <v>Vashon</v>
      </c>
      <c r="C2551" t="str">
        <f>_xlfn.TEXTBEFORE(Homes[[#This Row],[statezip]]," ")</f>
        <v>WA</v>
      </c>
      <c r="D2551" s="6" t="str">
        <f>_xlfn.TEXTAFTER(Homes[[#This Row],[statezip]]," ")</f>
        <v>98070</v>
      </c>
      <c r="E2551" s="1">
        <v>395000</v>
      </c>
      <c r="F2551">
        <v>4</v>
      </c>
      <c r="G2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51" s="3" t="str">
        <f>Homes[[#This Row],[bedrooms]] &amp; " bd | " &amp; TEXT(Homes[[#This Row],[bathrooms]],"0.##") &amp; " ba"</f>
        <v>4 bd | 2.75 ba</v>
      </c>
      <c r="I2551" s="4">
        <v>1970</v>
      </c>
      <c r="J2551" s="1">
        <f>IFERROR(Homes[[#This Row],[price]]/Homes[[#This Row],[sqft_living]]," ")</f>
        <v>200.50761421319797</v>
      </c>
      <c r="K2551" s="4">
        <f>IFERROR(Homes[[#This Row],[sqft_lot]]/43560," ")</f>
        <v>0.85</v>
      </c>
      <c r="L2551" t="str">
        <f>IF(Homes[[#This Row],[waterfront]]=1, "Yes","No")</f>
        <v>No</v>
      </c>
      <c r="M2551" s="4" t="str">
        <f>IF(Homes[[#This Row],[sqft_basement]]&gt;0, "Yes","No")</f>
        <v>No</v>
      </c>
      <c r="N2551" t="str">
        <f>CHOOSE(Homes[[#This Row],[view]]+1, "None","Fair","Good","Great","Excellent")</f>
        <v>None</v>
      </c>
      <c r="O2551" t="str">
        <f>CHOOSE(Homes[[#This Row],[condition]], "Poor","Fair","Average","Good","Excellent")</f>
        <v>Good</v>
      </c>
      <c r="P2551">
        <f ca="1">YEAR(TODAY())-Homes[[#This Row],[yr_built]]</f>
        <v>64</v>
      </c>
      <c r="Q2551">
        <v>2001</v>
      </c>
      <c r="R2551">
        <f ca="1">IF(Homes[[#This Row],[yr_renovated]]&gt;0, YEAR(TODAY())-Homes[[#This Row],[yr_renovated]], YEAR(TODAY())-Homes[[#This Row],[yr_built]])</f>
        <v>24</v>
      </c>
      <c r="S2551">
        <v>1</v>
      </c>
      <c r="T2551" s="2">
        <v>41829</v>
      </c>
      <c r="U2551" s="3">
        <v>2.75</v>
      </c>
      <c r="V2551" s="4">
        <f>IFERROR(Homes[[#This Row],[sqft_above]]+Homes[[#This Row],[sqft_basement]]," ")</f>
        <v>1970</v>
      </c>
      <c r="W2551" s="4">
        <v>37026</v>
      </c>
      <c r="X2551">
        <v>0</v>
      </c>
      <c r="Y2551">
        <v>0</v>
      </c>
      <c r="Z2551">
        <v>4</v>
      </c>
      <c r="AA2551" s="4">
        <v>1970</v>
      </c>
      <c r="AB2551" s="4">
        <v>0</v>
      </c>
      <c r="AC2551">
        <v>1961</v>
      </c>
      <c r="AD2551" t="s">
        <v>2676</v>
      </c>
      <c r="AE2551" t="s">
        <v>619</v>
      </c>
      <c r="AF2551" t="s">
        <v>620</v>
      </c>
    </row>
    <row r="2552" spans="1:32">
      <c r="A2552" t="str">
        <f>PROPER(TRIM(Homes[[#This Row],[street]]))</f>
        <v>5940 California Ave Sw</v>
      </c>
      <c r="B2552" t="str">
        <f>PROPER(TRIM(Homes[[#This Row],[city]]))</f>
        <v>Seattle</v>
      </c>
      <c r="C2552" t="str">
        <f>_xlfn.TEXTBEFORE(Homes[[#This Row],[statezip]]," ")</f>
        <v>WA</v>
      </c>
      <c r="D2552" s="6" t="str">
        <f>_xlfn.TEXTAFTER(Homes[[#This Row],[statezip]]," ")</f>
        <v>98136</v>
      </c>
      <c r="E2552" s="1">
        <v>394950</v>
      </c>
      <c r="F2552">
        <v>3</v>
      </c>
      <c r="G2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2" s="3" t="str">
        <f>Homes[[#This Row],[bedrooms]] &amp; " bd | " &amp; TEXT(Homes[[#This Row],[bathrooms]],"0.##") &amp; " ba"</f>
        <v>3 bd | 2.5 ba</v>
      </c>
      <c r="I2552" s="4">
        <v>1350</v>
      </c>
      <c r="J2552" s="1">
        <f>IFERROR(Homes[[#This Row],[price]]/Homes[[#This Row],[sqft_living]]," ")</f>
        <v>292.55555555555554</v>
      </c>
      <c r="K2552" s="4">
        <f>IFERROR(Homes[[#This Row],[sqft_lot]]/43560," ")</f>
        <v>2.869605142332415E-2</v>
      </c>
      <c r="L2552" t="str">
        <f>IF(Homes[[#This Row],[waterfront]]=1, "Yes","No")</f>
        <v>No</v>
      </c>
      <c r="M2552" s="4" t="str">
        <f>IF(Homes[[#This Row],[sqft_basement]]&gt;0, "Yes","No")</f>
        <v>Yes</v>
      </c>
      <c r="N2552" t="str">
        <f>CHOOSE(Homes[[#This Row],[view]]+1, "None","Fair","Good","Great","Excellent")</f>
        <v>None</v>
      </c>
      <c r="O2552" t="str">
        <f>CHOOSE(Homes[[#This Row],[condition]], "Poor","Fair","Average","Good","Excellent")</f>
        <v>Average</v>
      </c>
      <c r="P2552">
        <f ca="1">YEAR(TODAY())-Homes[[#This Row],[yr_built]]</f>
        <v>19</v>
      </c>
      <c r="Q2552">
        <v>0</v>
      </c>
      <c r="R2552">
        <f ca="1">IF(Homes[[#This Row],[yr_renovated]]&gt;0, YEAR(TODAY())-Homes[[#This Row],[yr_renovated]], YEAR(TODAY())-Homes[[#This Row],[yr_built]])</f>
        <v>19</v>
      </c>
      <c r="S2552">
        <v>3</v>
      </c>
      <c r="T2552" s="2">
        <v>41769</v>
      </c>
      <c r="U2552" s="3">
        <v>2.5</v>
      </c>
      <c r="V2552" s="4">
        <f>IFERROR(Homes[[#This Row],[sqft_above]]+Homes[[#This Row],[sqft_basement]]," ")</f>
        <v>1350</v>
      </c>
      <c r="W2552" s="4">
        <v>1250</v>
      </c>
      <c r="X2552">
        <v>0</v>
      </c>
      <c r="Y2552">
        <v>0</v>
      </c>
      <c r="Z2552">
        <v>3</v>
      </c>
      <c r="AA2552" s="4">
        <v>1270</v>
      </c>
      <c r="AB2552" s="4">
        <v>80</v>
      </c>
      <c r="AC2552">
        <v>2006</v>
      </c>
      <c r="AD2552" t="s">
        <v>2677</v>
      </c>
      <c r="AE2552" t="s">
        <v>49</v>
      </c>
      <c r="AF2552" t="s">
        <v>298</v>
      </c>
    </row>
    <row r="2553" spans="1:32">
      <c r="A2553" t="str">
        <f>PROPER(TRIM(Homes[[#This Row],[street]]))</f>
        <v>11619 Se 200Th St</v>
      </c>
      <c r="B2553" t="str">
        <f>PROPER(TRIM(Homes[[#This Row],[city]]))</f>
        <v>Kent</v>
      </c>
      <c r="C2553" t="str">
        <f>_xlfn.TEXTBEFORE(Homes[[#This Row],[statezip]]," ")</f>
        <v>WA</v>
      </c>
      <c r="D2553" s="6" t="str">
        <f>_xlfn.TEXTAFTER(Homes[[#This Row],[statezip]]," ")</f>
        <v>98031</v>
      </c>
      <c r="E2553" s="1">
        <v>394500</v>
      </c>
      <c r="F2553">
        <v>4</v>
      </c>
      <c r="G2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3" s="3" t="str">
        <f>Homes[[#This Row],[bedrooms]] &amp; " bd | " &amp; TEXT(Homes[[#This Row],[bathrooms]],"0.##") &amp; " ba"</f>
        <v>4 bd | 2.5 ba</v>
      </c>
      <c r="I2553" s="4">
        <v>3002</v>
      </c>
      <c r="J2553" s="1">
        <f>IFERROR(Homes[[#This Row],[price]]/Homes[[#This Row],[sqft_living]]," ")</f>
        <v>131.41239173884077</v>
      </c>
      <c r="K2553" s="4">
        <f>IFERROR(Homes[[#This Row],[sqft_lot]]/43560," ")</f>
        <v>0.13870523415977962</v>
      </c>
      <c r="L2553" t="str">
        <f>IF(Homes[[#This Row],[waterfront]]=1, "Yes","No")</f>
        <v>No</v>
      </c>
      <c r="M2553" s="4" t="str">
        <f>IF(Homes[[#This Row],[sqft_basement]]&gt;0, "Yes","No")</f>
        <v>No</v>
      </c>
      <c r="N2553" t="str">
        <f>CHOOSE(Homes[[#This Row],[view]]+1, "None","Fair","Good","Great","Excellent")</f>
        <v>None</v>
      </c>
      <c r="O2553" t="str">
        <f>CHOOSE(Homes[[#This Row],[condition]], "Poor","Fair","Average","Good","Excellent")</f>
        <v>Average</v>
      </c>
      <c r="P2553">
        <f ca="1">YEAR(TODAY())-Homes[[#This Row],[yr_built]]</f>
        <v>21</v>
      </c>
      <c r="Q2553">
        <v>2003</v>
      </c>
      <c r="R2553">
        <f ca="1">IF(Homes[[#This Row],[yr_renovated]]&gt;0, YEAR(TODAY())-Homes[[#This Row],[yr_renovated]], YEAR(TODAY())-Homes[[#This Row],[yr_built]])</f>
        <v>22</v>
      </c>
      <c r="S2553">
        <v>2</v>
      </c>
      <c r="T2553" s="2">
        <v>41822</v>
      </c>
      <c r="U2553" s="3">
        <v>2.5</v>
      </c>
      <c r="V2553" s="4">
        <f>IFERROR(Homes[[#This Row],[sqft_above]]+Homes[[#This Row],[sqft_basement]]," ")</f>
        <v>3002</v>
      </c>
      <c r="W2553" s="4">
        <v>6042</v>
      </c>
      <c r="X2553">
        <v>0</v>
      </c>
      <c r="Y2553">
        <v>0</v>
      </c>
      <c r="Z2553">
        <v>3</v>
      </c>
      <c r="AA2553" s="4">
        <v>3002</v>
      </c>
      <c r="AB2553" s="4">
        <v>0</v>
      </c>
      <c r="AC2553">
        <v>2004</v>
      </c>
      <c r="AD2553" t="s">
        <v>2678</v>
      </c>
      <c r="AE2553" t="s">
        <v>1392</v>
      </c>
      <c r="AF2553" t="s">
        <v>2406</v>
      </c>
    </row>
    <row r="2554" spans="1:32">
      <c r="A2554" t="str">
        <f>PROPER(TRIM(Homes[[#This Row],[street]]))</f>
        <v>8715 17Th Ave Nw</v>
      </c>
      <c r="B2554" t="str">
        <f>PROPER(TRIM(Homes[[#This Row],[city]]))</f>
        <v>Seattle</v>
      </c>
      <c r="C2554" t="str">
        <f>_xlfn.TEXTBEFORE(Homes[[#This Row],[statezip]]," ")</f>
        <v>WA</v>
      </c>
      <c r="D2554" s="6" t="str">
        <f>_xlfn.TEXTAFTER(Homes[[#This Row],[statezip]]," ")</f>
        <v>98117</v>
      </c>
      <c r="E2554" s="1">
        <v>394475</v>
      </c>
      <c r="F2554">
        <v>2</v>
      </c>
      <c r="G2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54" s="3" t="str">
        <f>Homes[[#This Row],[bedrooms]] &amp; " bd | " &amp; TEXT(Homes[[#This Row],[bathrooms]],"0.##") &amp; " ba"</f>
        <v>2 bd | 1. ba</v>
      </c>
      <c r="I2554" s="4">
        <v>830</v>
      </c>
      <c r="J2554" s="1">
        <f>IFERROR(Homes[[#This Row],[price]]/Homes[[#This Row],[sqft_living]]," ")</f>
        <v>475.27108433734941</v>
      </c>
      <c r="K2554" s="4">
        <f>IFERROR(Homes[[#This Row],[sqft_lot]]/43560," ")</f>
        <v>9.1827364554637275E-2</v>
      </c>
      <c r="L2554" t="str">
        <f>IF(Homes[[#This Row],[waterfront]]=1, "Yes","No")</f>
        <v>No</v>
      </c>
      <c r="M2554" s="4" t="str">
        <f>IF(Homes[[#This Row],[sqft_basement]]&gt;0, "Yes","No")</f>
        <v>No</v>
      </c>
      <c r="N2554" t="str">
        <f>CHOOSE(Homes[[#This Row],[view]]+1, "None","Fair","Good","Great","Excellent")</f>
        <v>None</v>
      </c>
      <c r="O2554" t="str">
        <f>CHOOSE(Homes[[#This Row],[condition]], "Poor","Fair","Average","Good","Excellent")</f>
        <v>Average</v>
      </c>
      <c r="P2554">
        <f ca="1">YEAR(TODAY())-Homes[[#This Row],[yr_built]]</f>
        <v>70</v>
      </c>
      <c r="Q2554">
        <v>2005</v>
      </c>
      <c r="R2554">
        <f ca="1">IF(Homes[[#This Row],[yr_renovated]]&gt;0, YEAR(TODAY())-Homes[[#This Row],[yr_renovated]], YEAR(TODAY())-Homes[[#This Row],[yr_built]])</f>
        <v>20</v>
      </c>
      <c r="S2554">
        <v>1</v>
      </c>
      <c r="T2554" s="2">
        <v>41773</v>
      </c>
      <c r="U2554" s="3">
        <v>1</v>
      </c>
      <c r="V2554" s="4">
        <f>IFERROR(Homes[[#This Row],[sqft_above]]+Homes[[#This Row],[sqft_basement]]," ")</f>
        <v>830</v>
      </c>
      <c r="W2554" s="4">
        <v>4000</v>
      </c>
      <c r="X2554">
        <v>0</v>
      </c>
      <c r="Y2554">
        <v>0</v>
      </c>
      <c r="Z2554">
        <v>3</v>
      </c>
      <c r="AA2554" s="4">
        <v>830</v>
      </c>
      <c r="AB2554" s="4">
        <v>0</v>
      </c>
      <c r="AC2554">
        <v>1955</v>
      </c>
      <c r="AD2554" t="s">
        <v>2679</v>
      </c>
      <c r="AE2554" t="s">
        <v>49</v>
      </c>
      <c r="AF2554" t="s">
        <v>204</v>
      </c>
    </row>
    <row r="2555" spans="1:32">
      <c r="A2555" t="str">
        <f>PROPER(TRIM(Homes[[#This Row],[street]]))</f>
        <v>26309 235Th Ave Se</v>
      </c>
      <c r="B2555" t="str">
        <f>PROPER(TRIM(Homes[[#This Row],[city]]))</f>
        <v>Maple Valley</v>
      </c>
      <c r="C2555" t="str">
        <f>_xlfn.TEXTBEFORE(Homes[[#This Row],[statezip]]," ")</f>
        <v>WA</v>
      </c>
      <c r="D2555" s="6" t="str">
        <f>_xlfn.TEXTAFTER(Homes[[#This Row],[statezip]]," ")</f>
        <v>98038</v>
      </c>
      <c r="E2555" s="1">
        <v>394000</v>
      </c>
      <c r="F2555">
        <v>4</v>
      </c>
      <c r="G2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5" s="3" t="str">
        <f>Homes[[#This Row],[bedrooms]] &amp; " bd | " &amp; TEXT(Homes[[#This Row],[bathrooms]],"0.##") &amp; " ba"</f>
        <v>4 bd | 2.5 ba</v>
      </c>
      <c r="I2555" s="4">
        <v>3000</v>
      </c>
      <c r="J2555" s="1">
        <f>IFERROR(Homes[[#This Row],[price]]/Homes[[#This Row],[sqft_living]]," ")</f>
        <v>131.33333333333334</v>
      </c>
      <c r="K2555" s="4">
        <f>IFERROR(Homes[[#This Row],[sqft_lot]]/43560," ")</f>
        <v>0.22481634527089073</v>
      </c>
      <c r="L2555" t="str">
        <f>IF(Homes[[#This Row],[waterfront]]=1, "Yes","No")</f>
        <v>No</v>
      </c>
      <c r="M2555" s="4" t="str">
        <f>IF(Homes[[#This Row],[sqft_basement]]&gt;0, "Yes","No")</f>
        <v>No</v>
      </c>
      <c r="N2555" t="str">
        <f>CHOOSE(Homes[[#This Row],[view]]+1, "None","Fair","Good","Great","Excellent")</f>
        <v>None</v>
      </c>
      <c r="O2555" t="str">
        <f>CHOOSE(Homes[[#This Row],[condition]], "Poor","Fair","Average","Good","Excellent")</f>
        <v>Average</v>
      </c>
      <c r="P2555">
        <f ca="1">YEAR(TODAY())-Homes[[#This Row],[yr_built]]</f>
        <v>23</v>
      </c>
      <c r="Q2555">
        <v>0</v>
      </c>
      <c r="R2555">
        <f ca="1">IF(Homes[[#This Row],[yr_renovated]]&gt;0, YEAR(TODAY())-Homes[[#This Row],[yr_renovated]], YEAR(TODAY())-Homes[[#This Row],[yr_built]])</f>
        <v>23</v>
      </c>
      <c r="S2555">
        <v>2</v>
      </c>
      <c r="T2555" s="2">
        <v>41817</v>
      </c>
      <c r="U2555" s="3">
        <v>2.5</v>
      </c>
      <c r="V2555" s="4">
        <f>IFERROR(Homes[[#This Row],[sqft_above]]+Homes[[#This Row],[sqft_basement]]," ")</f>
        <v>3000</v>
      </c>
      <c r="W2555" s="4">
        <v>9793</v>
      </c>
      <c r="X2555">
        <v>0</v>
      </c>
      <c r="Y2555">
        <v>0</v>
      </c>
      <c r="Z2555">
        <v>3</v>
      </c>
      <c r="AA2555" s="4">
        <v>3000</v>
      </c>
      <c r="AB2555" s="4">
        <v>0</v>
      </c>
      <c r="AC2555">
        <v>2002</v>
      </c>
      <c r="AD2555" t="s">
        <v>2680</v>
      </c>
      <c r="AE2555" t="s">
        <v>920</v>
      </c>
      <c r="AF2555" t="s">
        <v>921</v>
      </c>
    </row>
    <row r="2556" spans="1:32">
      <c r="A2556" t="str">
        <f>PROPER(TRIM(Homes[[#This Row],[street]]))</f>
        <v>2709 Ne 22Nd St</v>
      </c>
      <c r="B2556" t="str">
        <f>PROPER(TRIM(Homes[[#This Row],[city]]))</f>
        <v>Renton</v>
      </c>
      <c r="C2556" t="str">
        <f>_xlfn.TEXTBEFORE(Homes[[#This Row],[statezip]]," ")</f>
        <v>WA</v>
      </c>
      <c r="D2556" s="6" t="str">
        <f>_xlfn.TEXTAFTER(Homes[[#This Row],[statezip]]," ")</f>
        <v>98056</v>
      </c>
      <c r="E2556" s="1">
        <v>392500</v>
      </c>
      <c r="F2556">
        <v>4</v>
      </c>
      <c r="G2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6" s="3" t="str">
        <f>Homes[[#This Row],[bedrooms]] &amp; " bd | " &amp; TEXT(Homes[[#This Row],[bathrooms]],"0.##") &amp; " ba"</f>
        <v>4 bd | 2.5 ba</v>
      </c>
      <c r="I2556" s="4">
        <v>2150</v>
      </c>
      <c r="J2556" s="1">
        <f>IFERROR(Homes[[#This Row],[price]]/Homes[[#This Row],[sqft_living]]," ")</f>
        <v>182.55813953488371</v>
      </c>
      <c r="K2556" s="4">
        <f>IFERROR(Homes[[#This Row],[sqft_lot]]/43560," ")</f>
        <v>0.16765381083562902</v>
      </c>
      <c r="L2556" t="str">
        <f>IF(Homes[[#This Row],[waterfront]]=1, "Yes","No")</f>
        <v>No</v>
      </c>
      <c r="M2556" s="4" t="str">
        <f>IF(Homes[[#This Row],[sqft_basement]]&gt;0, "Yes","No")</f>
        <v>No</v>
      </c>
      <c r="N2556" t="str">
        <f>CHOOSE(Homes[[#This Row],[view]]+1, "None","Fair","Good","Great","Excellent")</f>
        <v>None</v>
      </c>
      <c r="O2556" t="str">
        <f>CHOOSE(Homes[[#This Row],[condition]], "Poor","Fair","Average","Good","Excellent")</f>
        <v>Average</v>
      </c>
      <c r="P2556">
        <f ca="1">YEAR(TODAY())-Homes[[#This Row],[yr_built]]</f>
        <v>20</v>
      </c>
      <c r="Q2556">
        <v>0</v>
      </c>
      <c r="R2556">
        <f ca="1">IF(Homes[[#This Row],[yr_renovated]]&gt;0, YEAR(TODAY())-Homes[[#This Row],[yr_renovated]], YEAR(TODAY())-Homes[[#This Row],[yr_built]])</f>
        <v>20</v>
      </c>
      <c r="S2556">
        <v>2</v>
      </c>
      <c r="T2556" s="2">
        <v>41794</v>
      </c>
      <c r="U2556" s="3">
        <v>2.5</v>
      </c>
      <c r="V2556" s="4">
        <f>IFERROR(Homes[[#This Row],[sqft_above]]+Homes[[#This Row],[sqft_basement]]," ")</f>
        <v>2150</v>
      </c>
      <c r="W2556" s="4">
        <v>7303</v>
      </c>
      <c r="X2556">
        <v>0</v>
      </c>
      <c r="Y2556">
        <v>0</v>
      </c>
      <c r="Z2556">
        <v>3</v>
      </c>
      <c r="AA2556" s="4">
        <v>2150</v>
      </c>
      <c r="AB2556" s="4">
        <v>0</v>
      </c>
      <c r="AC2556">
        <v>2005</v>
      </c>
      <c r="AD2556" t="s">
        <v>2681</v>
      </c>
      <c r="AE2556" t="s">
        <v>319</v>
      </c>
      <c r="AF2556" t="s">
        <v>672</v>
      </c>
    </row>
    <row r="2557" spans="1:32">
      <c r="A2557" t="str">
        <f>PROPER(TRIM(Homes[[#This Row],[street]]))</f>
        <v>22835 16Th Ave S</v>
      </c>
      <c r="B2557" t="str">
        <f>PROPER(TRIM(Homes[[#This Row],[city]]))</f>
        <v>Des Moines</v>
      </c>
      <c r="C2557" t="str">
        <f>_xlfn.TEXTBEFORE(Homes[[#This Row],[statezip]]," ")</f>
        <v>WA</v>
      </c>
      <c r="D2557" s="6" t="str">
        <f>_xlfn.TEXTAFTER(Homes[[#This Row],[statezip]]," ")</f>
        <v>98198</v>
      </c>
      <c r="E2557" s="1">
        <v>392000</v>
      </c>
      <c r="F2557">
        <v>5</v>
      </c>
      <c r="G2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57" s="3" t="str">
        <f>Homes[[#This Row],[bedrooms]] &amp; " bd | " &amp; TEXT(Homes[[#This Row],[bathrooms]],"0.##") &amp; " ba"</f>
        <v>5 bd | 2.25 ba</v>
      </c>
      <c r="I2557" s="4">
        <v>3740</v>
      </c>
      <c r="J2557" s="1">
        <f>IFERROR(Homes[[#This Row],[price]]/Homes[[#This Row],[sqft_living]]," ")</f>
        <v>104.81283422459893</v>
      </c>
      <c r="K2557" s="4">
        <f>IFERROR(Homes[[#This Row],[sqft_lot]]/43560," ")</f>
        <v>0.74566115702479341</v>
      </c>
      <c r="L2557" t="str">
        <f>IF(Homes[[#This Row],[waterfront]]=1, "Yes","No")</f>
        <v>No</v>
      </c>
      <c r="M2557" s="4" t="str">
        <f>IF(Homes[[#This Row],[sqft_basement]]&gt;0, "Yes","No")</f>
        <v>Yes</v>
      </c>
      <c r="N2557" t="str">
        <f>CHOOSE(Homes[[#This Row],[view]]+1, "None","Fair","Good","Great","Excellent")</f>
        <v>None</v>
      </c>
      <c r="O2557" t="str">
        <f>CHOOSE(Homes[[#This Row],[condition]], "Poor","Fair","Average","Good","Excellent")</f>
        <v>Average</v>
      </c>
      <c r="P2557">
        <f ca="1">YEAR(TODAY())-Homes[[#This Row],[yr_built]]</f>
        <v>67</v>
      </c>
      <c r="Q2557">
        <v>2004</v>
      </c>
      <c r="R2557">
        <f ca="1">IF(Homes[[#This Row],[yr_renovated]]&gt;0, YEAR(TODAY())-Homes[[#This Row],[yr_renovated]], YEAR(TODAY())-Homes[[#This Row],[yr_built]])</f>
        <v>21</v>
      </c>
      <c r="S2557">
        <v>1.5</v>
      </c>
      <c r="T2557" s="2">
        <v>41821</v>
      </c>
      <c r="U2557" s="3">
        <v>2.25</v>
      </c>
      <c r="V2557" s="4">
        <f>IFERROR(Homes[[#This Row],[sqft_above]]+Homes[[#This Row],[sqft_basement]]," ")</f>
        <v>3740</v>
      </c>
      <c r="W2557" s="4">
        <v>32481</v>
      </c>
      <c r="X2557">
        <v>0</v>
      </c>
      <c r="Y2557">
        <v>0</v>
      </c>
      <c r="Z2557">
        <v>3</v>
      </c>
      <c r="AA2557" s="4">
        <v>2240</v>
      </c>
      <c r="AB2557" s="4">
        <v>1500</v>
      </c>
      <c r="AC2557">
        <v>1958</v>
      </c>
      <c r="AD2557" t="s">
        <v>2682</v>
      </c>
      <c r="AE2557" t="s">
        <v>459</v>
      </c>
      <c r="AF2557" t="s">
        <v>460</v>
      </c>
    </row>
    <row r="2558" spans="1:32">
      <c r="A2558" t="str">
        <f>PROPER(TRIM(Homes[[#This Row],[street]]))</f>
        <v>25804-25810 Lake Wilderness Country Club Dr Se</v>
      </c>
      <c r="B2558" t="str">
        <f>PROPER(TRIM(Homes[[#This Row],[city]]))</f>
        <v>Maple Valley</v>
      </c>
      <c r="C2558" t="str">
        <f>_xlfn.TEXTBEFORE(Homes[[#This Row],[statezip]]," ")</f>
        <v>WA</v>
      </c>
      <c r="D2558" s="6" t="str">
        <f>_xlfn.TEXTAFTER(Homes[[#This Row],[statezip]]," ")</f>
        <v>98038</v>
      </c>
      <c r="E2558" s="1">
        <v>392000</v>
      </c>
      <c r="F2558">
        <v>4</v>
      </c>
      <c r="G2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58" s="3" t="str">
        <f>Homes[[#This Row],[bedrooms]] &amp; " bd | " &amp; TEXT(Homes[[#This Row],[bathrooms]],"0.##") &amp; " ba"</f>
        <v>4 bd | 2.75 ba</v>
      </c>
      <c r="I2558" s="4">
        <v>1940</v>
      </c>
      <c r="J2558" s="1">
        <f>IFERROR(Homes[[#This Row],[price]]/Homes[[#This Row],[sqft_living]]," ")</f>
        <v>202.06185567010309</v>
      </c>
      <c r="K2558" s="4">
        <f>IFERROR(Homes[[#This Row],[sqft_lot]]/43560," ")</f>
        <v>0.15048209366391185</v>
      </c>
      <c r="L2558" t="str">
        <f>IF(Homes[[#This Row],[waterfront]]=1, "Yes","No")</f>
        <v>No</v>
      </c>
      <c r="M2558" s="4" t="str">
        <f>IF(Homes[[#This Row],[sqft_basement]]&gt;0, "Yes","No")</f>
        <v>No</v>
      </c>
      <c r="N2558" t="str">
        <f>CHOOSE(Homes[[#This Row],[view]]+1, "None","Fair","Good","Great","Excellent")</f>
        <v>None</v>
      </c>
      <c r="O2558" t="str">
        <f>CHOOSE(Homes[[#This Row],[condition]], "Poor","Fair","Average","Good","Excellent")</f>
        <v>Average</v>
      </c>
      <c r="P2558">
        <f ca="1">YEAR(TODAY())-Homes[[#This Row],[yr_built]]</f>
        <v>35</v>
      </c>
      <c r="Q2558">
        <v>2009</v>
      </c>
      <c r="R2558">
        <f ca="1">IF(Homes[[#This Row],[yr_renovated]]&gt;0, YEAR(TODAY())-Homes[[#This Row],[yr_renovated]], YEAR(TODAY())-Homes[[#This Row],[yr_built]])</f>
        <v>16</v>
      </c>
      <c r="S2558">
        <v>2</v>
      </c>
      <c r="T2558" s="2">
        <v>41800</v>
      </c>
      <c r="U2558" s="3">
        <v>2.75</v>
      </c>
      <c r="V2558" s="4">
        <f>IFERROR(Homes[[#This Row],[sqft_above]]+Homes[[#This Row],[sqft_basement]]," ")</f>
        <v>1940</v>
      </c>
      <c r="W2558" s="4">
        <v>6555</v>
      </c>
      <c r="X2558">
        <v>0</v>
      </c>
      <c r="Y2558">
        <v>0</v>
      </c>
      <c r="Z2558">
        <v>3</v>
      </c>
      <c r="AA2558" s="4">
        <v>1940</v>
      </c>
      <c r="AB2558" s="4">
        <v>0</v>
      </c>
      <c r="AC2558">
        <v>1990</v>
      </c>
      <c r="AD2558" t="s">
        <v>2683</v>
      </c>
      <c r="AE2558" t="s">
        <v>920</v>
      </c>
      <c r="AF2558" t="s">
        <v>921</v>
      </c>
    </row>
    <row r="2559" spans="1:32">
      <c r="A2559" t="str">
        <f>PROPER(TRIM(Homes[[#This Row],[street]]))</f>
        <v>955 11Th Ct Sw</v>
      </c>
      <c r="B2559" t="str">
        <f>PROPER(TRIM(Homes[[#This Row],[city]]))</f>
        <v>North Bend</v>
      </c>
      <c r="C2559" t="str">
        <f>_xlfn.TEXTBEFORE(Homes[[#This Row],[statezip]]," ")</f>
        <v>WA</v>
      </c>
      <c r="D2559" s="6" t="str">
        <f>_xlfn.TEXTAFTER(Homes[[#This Row],[statezip]]," ")</f>
        <v>98045</v>
      </c>
      <c r="E2559" s="1">
        <v>391500</v>
      </c>
      <c r="F2559">
        <v>3</v>
      </c>
      <c r="G2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59" s="3" t="str">
        <f>Homes[[#This Row],[bedrooms]] &amp; " bd | " &amp; TEXT(Homes[[#This Row],[bathrooms]],"0.##") &amp; " ba"</f>
        <v>3 bd | 2.5 ba</v>
      </c>
      <c r="I2559" s="4">
        <v>1920</v>
      </c>
      <c r="J2559" s="1">
        <f>IFERROR(Homes[[#This Row],[price]]/Homes[[#This Row],[sqft_living]]," ")</f>
        <v>203.90625</v>
      </c>
      <c r="K2559" s="4">
        <f>IFERROR(Homes[[#This Row],[sqft_lot]]/43560," ")</f>
        <v>0.22095959595959597</v>
      </c>
      <c r="L2559" t="str">
        <f>IF(Homes[[#This Row],[waterfront]]=1, "Yes","No")</f>
        <v>No</v>
      </c>
      <c r="M2559" s="4" t="str">
        <f>IF(Homes[[#This Row],[sqft_basement]]&gt;0, "Yes","No")</f>
        <v>No</v>
      </c>
      <c r="N2559" t="str">
        <f>CHOOSE(Homes[[#This Row],[view]]+1, "None","Fair","Good","Great","Excellent")</f>
        <v>None</v>
      </c>
      <c r="O2559" t="str">
        <f>CHOOSE(Homes[[#This Row],[condition]], "Poor","Fair","Average","Good","Excellent")</f>
        <v>Average</v>
      </c>
      <c r="P2559">
        <f ca="1">YEAR(TODAY())-Homes[[#This Row],[yr_built]]</f>
        <v>32</v>
      </c>
      <c r="Q2559">
        <v>0</v>
      </c>
      <c r="R2559">
        <f ca="1">IF(Homes[[#This Row],[yr_renovated]]&gt;0, YEAR(TODAY())-Homes[[#This Row],[yr_renovated]], YEAR(TODAY())-Homes[[#This Row],[yr_built]])</f>
        <v>32</v>
      </c>
      <c r="S2559">
        <v>2</v>
      </c>
      <c r="T2559" s="2">
        <v>41827</v>
      </c>
      <c r="U2559" s="3">
        <v>2.5</v>
      </c>
      <c r="V2559" s="4">
        <f>IFERROR(Homes[[#This Row],[sqft_above]]+Homes[[#This Row],[sqft_basement]]," ")</f>
        <v>1920</v>
      </c>
      <c r="W2559" s="4">
        <v>9625</v>
      </c>
      <c r="X2559">
        <v>0</v>
      </c>
      <c r="Y2559">
        <v>0</v>
      </c>
      <c r="Z2559">
        <v>3</v>
      </c>
      <c r="AA2559" s="4">
        <v>1920</v>
      </c>
      <c r="AB2559" s="4">
        <v>0</v>
      </c>
      <c r="AC2559">
        <v>1993</v>
      </c>
      <c r="AD2559" t="s">
        <v>2684</v>
      </c>
      <c r="AE2559" t="s">
        <v>624</v>
      </c>
      <c r="AF2559" t="s">
        <v>625</v>
      </c>
    </row>
    <row r="2560" spans="1:32">
      <c r="A2560" t="str">
        <f>PROPER(TRIM(Homes[[#This Row],[street]]))</f>
        <v>1039 165Th Pl Ne</v>
      </c>
      <c r="B2560" t="str">
        <f>PROPER(TRIM(Homes[[#This Row],[city]]))</f>
        <v>Bellevue</v>
      </c>
      <c r="C2560" t="str">
        <f>_xlfn.TEXTBEFORE(Homes[[#This Row],[statezip]]," ")</f>
        <v>WA</v>
      </c>
      <c r="D2560" s="6" t="str">
        <f>_xlfn.TEXTAFTER(Homes[[#This Row],[statezip]]," ")</f>
        <v>98008</v>
      </c>
      <c r="E2560" s="1">
        <v>391400</v>
      </c>
      <c r="F2560">
        <v>4</v>
      </c>
      <c r="G2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60" s="3" t="str">
        <f>Homes[[#This Row],[bedrooms]] &amp; " bd | " &amp; TEXT(Homes[[#This Row],[bathrooms]],"0.##") &amp; " ba"</f>
        <v>4 bd | 1.75 ba</v>
      </c>
      <c r="I2560" s="4">
        <v>1250</v>
      </c>
      <c r="J2560" s="1">
        <f>IFERROR(Homes[[#This Row],[price]]/Homes[[#This Row],[sqft_living]]," ")</f>
        <v>313.12</v>
      </c>
      <c r="K2560" s="4">
        <f>IFERROR(Homes[[#This Row],[sqft_lot]]/43560," ")</f>
        <v>0.16988062442607896</v>
      </c>
      <c r="L2560" t="str">
        <f>IF(Homes[[#This Row],[waterfront]]=1, "Yes","No")</f>
        <v>No</v>
      </c>
      <c r="M2560" s="4" t="str">
        <f>IF(Homes[[#This Row],[sqft_basement]]&gt;0, "Yes","No")</f>
        <v>No</v>
      </c>
      <c r="N2560" t="str">
        <f>CHOOSE(Homes[[#This Row],[view]]+1, "None","Fair","Good","Great","Excellent")</f>
        <v>None</v>
      </c>
      <c r="O2560" t="str">
        <f>CHOOSE(Homes[[#This Row],[condition]], "Poor","Fair","Average","Good","Excellent")</f>
        <v>Excellent</v>
      </c>
      <c r="P2560">
        <f ca="1">YEAR(TODAY())-Homes[[#This Row],[yr_built]]</f>
        <v>66</v>
      </c>
      <c r="Q2560">
        <v>0</v>
      </c>
      <c r="R2560">
        <f ca="1">IF(Homes[[#This Row],[yr_renovated]]&gt;0, YEAR(TODAY())-Homes[[#This Row],[yr_renovated]], YEAR(TODAY())-Homes[[#This Row],[yr_built]])</f>
        <v>66</v>
      </c>
      <c r="S2560">
        <v>1</v>
      </c>
      <c r="T2560" s="2">
        <v>41814</v>
      </c>
      <c r="U2560" s="3">
        <v>1.75</v>
      </c>
      <c r="V2560" s="4">
        <f>IFERROR(Homes[[#This Row],[sqft_above]]+Homes[[#This Row],[sqft_basement]]," ")</f>
        <v>1250</v>
      </c>
      <c r="W2560" s="4">
        <v>7400</v>
      </c>
      <c r="X2560">
        <v>0</v>
      </c>
      <c r="Y2560">
        <v>0</v>
      </c>
      <c r="Z2560">
        <v>5</v>
      </c>
      <c r="AA2560" s="4">
        <v>1250</v>
      </c>
      <c r="AB2560" s="4">
        <v>0</v>
      </c>
      <c r="AC2560">
        <v>1959</v>
      </c>
      <c r="AD2560" t="s">
        <v>2685</v>
      </c>
      <c r="AE2560" t="s">
        <v>33</v>
      </c>
      <c r="AF2560" t="s">
        <v>53</v>
      </c>
    </row>
    <row r="2561" spans="1:32">
      <c r="A2561" t="str">
        <f>PROPER(TRIM(Homes[[#This Row],[street]]))</f>
        <v>2134 Nw Boulder Way Dr</v>
      </c>
      <c r="B2561" t="str">
        <f>PROPER(TRIM(Homes[[#This Row],[city]]))</f>
        <v>Issaquah</v>
      </c>
      <c r="C2561" t="str">
        <f>_xlfn.TEXTBEFORE(Homes[[#This Row],[statezip]]," ")</f>
        <v>WA</v>
      </c>
      <c r="D2561" s="6" t="str">
        <f>_xlfn.TEXTAFTER(Homes[[#This Row],[statezip]]," ")</f>
        <v>98027</v>
      </c>
      <c r="E2561" s="1">
        <v>391000</v>
      </c>
      <c r="F2561">
        <v>3</v>
      </c>
      <c r="G2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61" s="3" t="str">
        <f>Homes[[#This Row],[bedrooms]] &amp; " bd | " &amp; TEXT(Homes[[#This Row],[bathrooms]],"0.##") &amp; " ba"</f>
        <v>3 bd | 2.25 ba</v>
      </c>
      <c r="I2561" s="4">
        <v>1410</v>
      </c>
      <c r="J2561" s="1">
        <f>IFERROR(Homes[[#This Row],[price]]/Homes[[#This Row],[sqft_living]]," ")</f>
        <v>277.30496453900707</v>
      </c>
      <c r="K2561" s="4">
        <f>IFERROR(Homes[[#This Row],[sqft_lot]]/43560," ")</f>
        <v>2.9614325068870524E-2</v>
      </c>
      <c r="L2561" t="str">
        <f>IF(Homes[[#This Row],[waterfront]]=1, "Yes","No")</f>
        <v>No</v>
      </c>
      <c r="M2561" s="4" t="str">
        <f>IF(Homes[[#This Row],[sqft_basement]]&gt;0, "Yes","No")</f>
        <v>Yes</v>
      </c>
      <c r="N2561" t="str">
        <f>CHOOSE(Homes[[#This Row],[view]]+1, "None","Fair","Good","Great","Excellent")</f>
        <v>None</v>
      </c>
      <c r="O2561" t="str">
        <f>CHOOSE(Homes[[#This Row],[condition]], "Poor","Fair","Average","Good","Excellent")</f>
        <v>Average</v>
      </c>
      <c r="P2561">
        <f ca="1">YEAR(TODAY())-Homes[[#This Row],[yr_built]]</f>
        <v>21</v>
      </c>
      <c r="Q2561">
        <v>2003</v>
      </c>
      <c r="R2561">
        <f ca="1">IF(Homes[[#This Row],[yr_renovated]]&gt;0, YEAR(TODAY())-Homes[[#This Row],[yr_renovated]], YEAR(TODAY())-Homes[[#This Row],[yr_built]])</f>
        <v>22</v>
      </c>
      <c r="S2561">
        <v>2</v>
      </c>
      <c r="T2561" s="2">
        <v>41792</v>
      </c>
      <c r="U2561" s="3">
        <v>2.25</v>
      </c>
      <c r="V2561" s="4">
        <f>IFERROR(Homes[[#This Row],[sqft_above]]+Homes[[#This Row],[sqft_basement]]," ")</f>
        <v>1410</v>
      </c>
      <c r="W2561" s="4">
        <v>1290</v>
      </c>
      <c r="X2561">
        <v>0</v>
      </c>
      <c r="Y2561">
        <v>0</v>
      </c>
      <c r="Z2561">
        <v>3</v>
      </c>
      <c r="AA2561" s="4">
        <v>1290</v>
      </c>
      <c r="AB2561" s="4">
        <v>120</v>
      </c>
      <c r="AC2561">
        <v>2004</v>
      </c>
      <c r="AD2561" t="s">
        <v>2686</v>
      </c>
      <c r="AE2561" t="s">
        <v>79</v>
      </c>
      <c r="AF2561" t="s">
        <v>82</v>
      </c>
    </row>
    <row r="2562" spans="1:32">
      <c r="A2562" t="str">
        <f>PROPER(TRIM(Homes[[#This Row],[street]]))</f>
        <v>30271 129Th Ave Se</v>
      </c>
      <c r="B2562" t="str">
        <f>PROPER(TRIM(Homes[[#This Row],[city]]))</f>
        <v>Auburn</v>
      </c>
      <c r="C2562" t="str">
        <f>_xlfn.TEXTBEFORE(Homes[[#This Row],[statezip]]," ")</f>
        <v>WA</v>
      </c>
      <c r="D2562" s="6" t="str">
        <f>_xlfn.TEXTAFTER(Homes[[#This Row],[statezip]]," ")</f>
        <v>98092</v>
      </c>
      <c r="E2562" s="1">
        <v>390000</v>
      </c>
      <c r="F2562">
        <v>4</v>
      </c>
      <c r="G2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62" s="3" t="str">
        <f>Homes[[#This Row],[bedrooms]] &amp; " bd | " &amp; TEXT(Homes[[#This Row],[bathrooms]],"0.##") &amp; " ba"</f>
        <v>4 bd | 2.5 ba</v>
      </c>
      <c r="I2562" s="4">
        <v>2490</v>
      </c>
      <c r="J2562" s="1">
        <f>IFERROR(Homes[[#This Row],[price]]/Homes[[#This Row],[sqft_living]]," ")</f>
        <v>156.62650602409639</v>
      </c>
      <c r="K2562" s="4">
        <f>IFERROR(Homes[[#This Row],[sqft_lot]]/43560," ")</f>
        <v>0.19031221303948576</v>
      </c>
      <c r="L2562" t="str">
        <f>IF(Homes[[#This Row],[waterfront]]=1, "Yes","No")</f>
        <v>No</v>
      </c>
      <c r="M2562" s="4" t="str">
        <f>IF(Homes[[#This Row],[sqft_basement]]&gt;0, "Yes","No")</f>
        <v>No</v>
      </c>
      <c r="N2562" t="str">
        <f>CHOOSE(Homes[[#This Row],[view]]+1, "None","Fair","Good","Great","Excellent")</f>
        <v>None</v>
      </c>
      <c r="O2562" t="str">
        <f>CHOOSE(Homes[[#This Row],[condition]], "Poor","Fair","Average","Good","Excellent")</f>
        <v>Average</v>
      </c>
      <c r="P2562">
        <f ca="1">YEAR(TODAY())-Homes[[#This Row],[yr_built]]</f>
        <v>26</v>
      </c>
      <c r="Q2562">
        <v>0</v>
      </c>
      <c r="R2562">
        <f ca="1">IF(Homes[[#This Row],[yr_renovated]]&gt;0, YEAR(TODAY())-Homes[[#This Row],[yr_renovated]], YEAR(TODAY())-Homes[[#This Row],[yr_built]])</f>
        <v>26</v>
      </c>
      <c r="S2562">
        <v>2</v>
      </c>
      <c r="T2562" s="2">
        <v>41778</v>
      </c>
      <c r="U2562" s="3">
        <v>2.5</v>
      </c>
      <c r="V2562" s="4">
        <f>IFERROR(Homes[[#This Row],[sqft_above]]+Homes[[#This Row],[sqft_basement]]," ")</f>
        <v>2490</v>
      </c>
      <c r="W2562" s="4">
        <v>8290</v>
      </c>
      <c r="X2562">
        <v>0</v>
      </c>
      <c r="Y2562">
        <v>0</v>
      </c>
      <c r="Z2562">
        <v>3</v>
      </c>
      <c r="AA2562" s="4">
        <v>2490</v>
      </c>
      <c r="AB2562" s="4">
        <v>0</v>
      </c>
      <c r="AC2562">
        <v>1999</v>
      </c>
      <c r="AD2562" t="s">
        <v>2687</v>
      </c>
      <c r="AE2562" t="s">
        <v>519</v>
      </c>
      <c r="AF2562" t="s">
        <v>520</v>
      </c>
    </row>
    <row r="2563" spans="1:32">
      <c r="A2563" t="str">
        <f>PROPER(TRIM(Homes[[#This Row],[street]]))</f>
        <v>15839 84Th Ave Ne</v>
      </c>
      <c r="B2563" t="str">
        <f>PROPER(TRIM(Homes[[#This Row],[city]]))</f>
        <v>Kenmore</v>
      </c>
      <c r="C2563" t="str">
        <f>_xlfn.TEXTBEFORE(Homes[[#This Row],[statezip]]," ")</f>
        <v>WA</v>
      </c>
      <c r="D2563" s="6" t="str">
        <f>_xlfn.TEXTAFTER(Homes[[#This Row],[statezip]]," ")</f>
        <v>98028</v>
      </c>
      <c r="E2563" s="1">
        <v>390000</v>
      </c>
      <c r="F2563">
        <v>3</v>
      </c>
      <c r="G2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63" s="3" t="str">
        <f>Homes[[#This Row],[bedrooms]] &amp; " bd | " &amp; TEXT(Homes[[#This Row],[bathrooms]],"0.##") &amp; " ba"</f>
        <v>3 bd | 2.5 ba</v>
      </c>
      <c r="I2563" s="4">
        <v>2240</v>
      </c>
      <c r="J2563" s="1">
        <f>IFERROR(Homes[[#This Row],[price]]/Homes[[#This Row],[sqft_living]]," ")</f>
        <v>174.10714285714286</v>
      </c>
      <c r="K2563" s="4">
        <f>IFERROR(Homes[[#This Row],[sqft_lot]]/43560," ")</f>
        <v>0.24793388429752067</v>
      </c>
      <c r="L2563" t="str">
        <f>IF(Homes[[#This Row],[waterfront]]=1, "Yes","No")</f>
        <v>No</v>
      </c>
      <c r="M2563" s="4" t="str">
        <f>IF(Homes[[#This Row],[sqft_basement]]&gt;0, "Yes","No")</f>
        <v>No</v>
      </c>
      <c r="N2563" t="str">
        <f>CHOOSE(Homes[[#This Row],[view]]+1, "None","Fair","Good","Great","Excellent")</f>
        <v>None</v>
      </c>
      <c r="O2563" t="str">
        <f>CHOOSE(Homes[[#This Row],[condition]], "Poor","Fair","Average","Good","Excellent")</f>
        <v>Average</v>
      </c>
      <c r="P2563">
        <f ca="1">YEAR(TODAY())-Homes[[#This Row],[yr_built]]</f>
        <v>29</v>
      </c>
      <c r="Q2563">
        <v>0</v>
      </c>
      <c r="R2563">
        <f ca="1">IF(Homes[[#This Row],[yr_renovated]]&gt;0, YEAR(TODAY())-Homes[[#This Row],[yr_renovated]], YEAR(TODAY())-Homes[[#This Row],[yr_built]])</f>
        <v>29</v>
      </c>
      <c r="S2563">
        <v>2</v>
      </c>
      <c r="T2563" s="2">
        <v>41774</v>
      </c>
      <c r="U2563" s="3">
        <v>2.5</v>
      </c>
      <c r="V2563" s="4">
        <f>IFERROR(Homes[[#This Row],[sqft_above]]+Homes[[#This Row],[sqft_basement]]," ")</f>
        <v>2240</v>
      </c>
      <c r="W2563" s="4">
        <v>10800</v>
      </c>
      <c r="X2563">
        <v>0</v>
      </c>
      <c r="Y2563">
        <v>0</v>
      </c>
      <c r="Z2563">
        <v>3</v>
      </c>
      <c r="AA2563" s="4">
        <v>2240</v>
      </c>
      <c r="AB2563" s="4">
        <v>0</v>
      </c>
      <c r="AC2563">
        <v>1996</v>
      </c>
      <c r="AD2563" t="s">
        <v>2688</v>
      </c>
      <c r="AE2563" t="s">
        <v>329</v>
      </c>
      <c r="AF2563" t="s">
        <v>330</v>
      </c>
    </row>
    <row r="2564" spans="1:32">
      <c r="A2564" t="str">
        <f>PROPER(TRIM(Homes[[#This Row],[street]]))</f>
        <v>17116 Se Covington Sawyer Rd</v>
      </c>
      <c r="B2564" t="str">
        <f>PROPER(TRIM(Homes[[#This Row],[city]]))</f>
        <v>Kent</v>
      </c>
      <c r="C2564" t="str">
        <f>_xlfn.TEXTBEFORE(Homes[[#This Row],[statezip]]," ")</f>
        <v>WA</v>
      </c>
      <c r="D2564" s="6" t="str">
        <f>_xlfn.TEXTAFTER(Homes[[#This Row],[statezip]]," ")</f>
        <v>98042</v>
      </c>
      <c r="E2564" s="1">
        <v>390000</v>
      </c>
      <c r="F2564">
        <v>4</v>
      </c>
      <c r="G2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64" s="3" t="str">
        <f>Homes[[#This Row],[bedrooms]] &amp; " bd | " &amp; TEXT(Homes[[#This Row],[bathrooms]],"0.##") &amp; " ba"</f>
        <v>4 bd | 2. ba</v>
      </c>
      <c r="I2564" s="4">
        <v>1900</v>
      </c>
      <c r="J2564" s="1">
        <f>IFERROR(Homes[[#This Row],[price]]/Homes[[#This Row],[sqft_living]]," ")</f>
        <v>205.26315789473685</v>
      </c>
      <c r="K2564" s="4">
        <f>IFERROR(Homes[[#This Row],[sqft_lot]]/43560," ")</f>
        <v>1.7648530762167125</v>
      </c>
      <c r="L2564" t="str">
        <f>IF(Homes[[#This Row],[waterfront]]=1, "Yes","No")</f>
        <v>No</v>
      </c>
      <c r="M2564" s="4" t="str">
        <f>IF(Homes[[#This Row],[sqft_basement]]&gt;0, "Yes","No")</f>
        <v>No</v>
      </c>
      <c r="N2564" t="str">
        <f>CHOOSE(Homes[[#This Row],[view]]+1, "None","Fair","Good","Great","Excellent")</f>
        <v>None</v>
      </c>
      <c r="O2564" t="str">
        <f>CHOOSE(Homes[[#This Row],[condition]], "Poor","Fair","Average","Good","Excellent")</f>
        <v>Average</v>
      </c>
      <c r="P2564">
        <f ca="1">YEAR(TODAY())-Homes[[#This Row],[yr_built]]</f>
        <v>21</v>
      </c>
      <c r="Q2564">
        <v>2003</v>
      </c>
      <c r="R2564">
        <f ca="1">IF(Homes[[#This Row],[yr_renovated]]&gt;0, YEAR(TODAY())-Homes[[#This Row],[yr_renovated]], YEAR(TODAY())-Homes[[#This Row],[yr_built]])</f>
        <v>22</v>
      </c>
      <c r="S2564">
        <v>1</v>
      </c>
      <c r="T2564" s="2">
        <v>41823</v>
      </c>
      <c r="U2564" s="3">
        <v>2</v>
      </c>
      <c r="V2564" s="4">
        <f>IFERROR(Homes[[#This Row],[sqft_above]]+Homes[[#This Row],[sqft_basement]]," ")</f>
        <v>1900</v>
      </c>
      <c r="W2564" s="4">
        <v>76877</v>
      </c>
      <c r="X2564">
        <v>0</v>
      </c>
      <c r="Y2564">
        <v>0</v>
      </c>
      <c r="Z2564">
        <v>3</v>
      </c>
      <c r="AA2564" s="4">
        <v>1900</v>
      </c>
      <c r="AB2564" s="4">
        <v>0</v>
      </c>
      <c r="AC2564">
        <v>2004</v>
      </c>
      <c r="AD2564" t="s">
        <v>2689</v>
      </c>
      <c r="AE2564" t="s">
        <v>1392</v>
      </c>
      <c r="AF2564" t="s">
        <v>85</v>
      </c>
    </row>
    <row r="2565" spans="1:32">
      <c r="A2565" t="str">
        <f>PROPER(TRIM(Homes[[#This Row],[street]]))</f>
        <v>14102 81St Pl Ne</v>
      </c>
      <c r="B2565" t="str">
        <f>PROPER(TRIM(Homes[[#This Row],[city]]))</f>
        <v>Kirkland</v>
      </c>
      <c r="C2565" t="str">
        <f>_xlfn.TEXTBEFORE(Homes[[#This Row],[statezip]]," ")</f>
        <v>WA</v>
      </c>
      <c r="D2565" s="6" t="str">
        <f>_xlfn.TEXTAFTER(Homes[[#This Row],[statezip]]," ")</f>
        <v>98034</v>
      </c>
      <c r="E2565" s="1">
        <v>390000</v>
      </c>
      <c r="F2565">
        <v>3</v>
      </c>
      <c r="G2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65" s="3" t="str">
        <f>Homes[[#This Row],[bedrooms]] &amp; " bd | " &amp; TEXT(Homes[[#This Row],[bathrooms]],"0.##") &amp; " ba"</f>
        <v>3 bd | 2.25 ba</v>
      </c>
      <c r="I2565" s="4">
        <v>1600</v>
      </c>
      <c r="J2565" s="1">
        <f>IFERROR(Homes[[#This Row],[price]]/Homes[[#This Row],[sqft_living]]," ")</f>
        <v>243.75</v>
      </c>
      <c r="K2565" s="4">
        <f>IFERROR(Homes[[#This Row],[sqft_lot]]/43560," ")</f>
        <v>0.23507805325987144</v>
      </c>
      <c r="L2565" t="str">
        <f>IF(Homes[[#This Row],[waterfront]]=1, "Yes","No")</f>
        <v>No</v>
      </c>
      <c r="M2565" s="4" t="str">
        <f>IF(Homes[[#This Row],[sqft_basement]]&gt;0, "Yes","No")</f>
        <v>Yes</v>
      </c>
      <c r="N2565" t="str">
        <f>CHOOSE(Homes[[#This Row],[view]]+1, "None","Fair","Good","Great","Excellent")</f>
        <v>None</v>
      </c>
      <c r="O2565" t="str">
        <f>CHOOSE(Homes[[#This Row],[condition]], "Poor","Fair","Average","Good","Excellent")</f>
        <v>Average</v>
      </c>
      <c r="P2565">
        <f ca="1">YEAR(TODAY())-Homes[[#This Row],[yr_built]]</f>
        <v>46</v>
      </c>
      <c r="Q2565">
        <v>2014</v>
      </c>
      <c r="R2565">
        <f ca="1">IF(Homes[[#This Row],[yr_renovated]]&gt;0, YEAR(TODAY())-Homes[[#This Row],[yr_renovated]], YEAR(TODAY())-Homes[[#This Row],[yr_built]])</f>
        <v>11</v>
      </c>
      <c r="S2565">
        <v>1</v>
      </c>
      <c r="T2565" s="2">
        <v>41809</v>
      </c>
      <c r="U2565" s="3">
        <v>2.25</v>
      </c>
      <c r="V2565" s="4">
        <f>IFERROR(Homes[[#This Row],[sqft_above]]+Homes[[#This Row],[sqft_basement]]," ")</f>
        <v>1600</v>
      </c>
      <c r="W2565" s="4">
        <v>10240</v>
      </c>
      <c r="X2565">
        <v>0</v>
      </c>
      <c r="Y2565">
        <v>0</v>
      </c>
      <c r="Z2565">
        <v>3</v>
      </c>
      <c r="AA2565" s="4">
        <v>1090</v>
      </c>
      <c r="AB2565" s="4">
        <v>510</v>
      </c>
      <c r="AC2565">
        <v>1979</v>
      </c>
      <c r="AD2565" t="s">
        <v>2690</v>
      </c>
      <c r="AE2565" t="s">
        <v>46</v>
      </c>
      <c r="AF2565" t="s">
        <v>47</v>
      </c>
    </row>
    <row r="2566" spans="1:32">
      <c r="A2566" t="str">
        <f>PROPER(TRIM(Homes[[#This Row],[street]]))</f>
        <v>1348 Sw 175Th St</v>
      </c>
      <c r="B2566" t="str">
        <f>PROPER(TRIM(Homes[[#This Row],[city]]))</f>
        <v>Normandy Park</v>
      </c>
      <c r="C2566" t="str">
        <f>_xlfn.TEXTBEFORE(Homes[[#This Row],[statezip]]," ")</f>
        <v>WA</v>
      </c>
      <c r="D2566" s="6" t="str">
        <f>_xlfn.TEXTAFTER(Homes[[#This Row],[statezip]]," ")</f>
        <v>98166</v>
      </c>
      <c r="E2566" s="1">
        <v>390000</v>
      </c>
      <c r="F2566">
        <v>3</v>
      </c>
      <c r="G2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66" s="3" t="str">
        <f>Homes[[#This Row],[bedrooms]] &amp; " bd | " &amp; TEXT(Homes[[#This Row],[bathrooms]],"0.##") &amp; " ba"</f>
        <v>3 bd | 1. ba</v>
      </c>
      <c r="I2566" s="4">
        <v>1240</v>
      </c>
      <c r="J2566" s="1">
        <f>IFERROR(Homes[[#This Row],[price]]/Homes[[#This Row],[sqft_living]]," ")</f>
        <v>314.51612903225805</v>
      </c>
      <c r="K2566" s="4">
        <f>IFERROR(Homes[[#This Row],[sqft_lot]]/43560," ")</f>
        <v>0.25500459136822773</v>
      </c>
      <c r="L2566" t="str">
        <f>IF(Homes[[#This Row],[waterfront]]=1, "Yes","No")</f>
        <v>No</v>
      </c>
      <c r="M2566" s="4" t="str">
        <f>IF(Homes[[#This Row],[sqft_basement]]&gt;0, "Yes","No")</f>
        <v>No</v>
      </c>
      <c r="N2566" t="str">
        <f>CHOOSE(Homes[[#This Row],[view]]+1, "None","Fair","Good","Great","Excellent")</f>
        <v>None</v>
      </c>
      <c r="O2566" t="str">
        <f>CHOOSE(Homes[[#This Row],[condition]], "Poor","Fair","Average","Good","Excellent")</f>
        <v>Good</v>
      </c>
      <c r="P2566">
        <f ca="1">YEAR(TODAY())-Homes[[#This Row],[yr_built]]</f>
        <v>73</v>
      </c>
      <c r="Q2566">
        <v>0</v>
      </c>
      <c r="R2566">
        <f ca="1">IF(Homes[[#This Row],[yr_renovated]]&gt;0, YEAR(TODAY())-Homes[[#This Row],[yr_renovated]], YEAR(TODAY())-Homes[[#This Row],[yr_built]])</f>
        <v>73</v>
      </c>
      <c r="S2566">
        <v>1</v>
      </c>
      <c r="T2566" s="2">
        <v>41794</v>
      </c>
      <c r="U2566" s="3">
        <v>1</v>
      </c>
      <c r="V2566" s="4">
        <f>IFERROR(Homes[[#This Row],[sqft_above]]+Homes[[#This Row],[sqft_basement]]," ")</f>
        <v>1240</v>
      </c>
      <c r="W2566" s="4">
        <v>11108</v>
      </c>
      <c r="X2566">
        <v>0</v>
      </c>
      <c r="Y2566">
        <v>0</v>
      </c>
      <c r="Z2566">
        <v>4</v>
      </c>
      <c r="AA2566" s="4">
        <v>1240</v>
      </c>
      <c r="AB2566" s="4">
        <v>0</v>
      </c>
      <c r="AC2566">
        <v>1952</v>
      </c>
      <c r="AD2566" t="s">
        <v>2691</v>
      </c>
      <c r="AE2566" t="s">
        <v>226</v>
      </c>
      <c r="AF2566" t="s">
        <v>227</v>
      </c>
    </row>
    <row r="2567" spans="1:32">
      <c r="A2567" t="str">
        <f>PROPER(TRIM(Homes[[#This Row],[street]]))</f>
        <v>14223 Se 179Th Pl</v>
      </c>
      <c r="B2567" t="str">
        <f>PROPER(TRIM(Homes[[#This Row],[city]]))</f>
        <v>Renton</v>
      </c>
      <c r="C2567" t="str">
        <f>_xlfn.TEXTBEFORE(Homes[[#This Row],[statezip]]," ")</f>
        <v>WA</v>
      </c>
      <c r="D2567" s="6" t="str">
        <f>_xlfn.TEXTAFTER(Homes[[#This Row],[statezip]]," ")</f>
        <v>98058</v>
      </c>
      <c r="E2567" s="1">
        <v>390000</v>
      </c>
      <c r="F2567">
        <v>4</v>
      </c>
      <c r="G2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67" s="3" t="str">
        <f>Homes[[#This Row],[bedrooms]] &amp; " bd | " &amp; TEXT(Homes[[#This Row],[bathrooms]],"0.##") &amp; " ba"</f>
        <v>4 bd | 2.25 ba</v>
      </c>
      <c r="I2567" s="4">
        <v>1770</v>
      </c>
      <c r="J2567" s="1">
        <f>IFERROR(Homes[[#This Row],[price]]/Homes[[#This Row],[sqft_living]]," ")</f>
        <v>220.33898305084745</v>
      </c>
      <c r="K2567" s="4">
        <f>IFERROR(Homes[[#This Row],[sqft_lot]]/43560," ")</f>
        <v>0.76060606060606062</v>
      </c>
      <c r="L2567" t="str">
        <f>IF(Homes[[#This Row],[waterfront]]=1, "Yes","No")</f>
        <v>No</v>
      </c>
      <c r="M2567" s="4" t="str">
        <f>IF(Homes[[#This Row],[sqft_basement]]&gt;0, "Yes","No")</f>
        <v>Yes</v>
      </c>
      <c r="N2567" t="str">
        <f>CHOOSE(Homes[[#This Row],[view]]+1, "None","Fair","Good","Great","Excellent")</f>
        <v>None</v>
      </c>
      <c r="O2567" t="str">
        <f>CHOOSE(Homes[[#This Row],[condition]], "Poor","Fair","Average","Good","Excellent")</f>
        <v>Good</v>
      </c>
      <c r="P2567">
        <f ca="1">YEAR(TODAY())-Homes[[#This Row],[yr_built]]</f>
        <v>60</v>
      </c>
      <c r="Q2567">
        <v>0</v>
      </c>
      <c r="R2567">
        <f ca="1">IF(Homes[[#This Row],[yr_renovated]]&gt;0, YEAR(TODAY())-Homes[[#This Row],[yr_renovated]], YEAR(TODAY())-Homes[[#This Row],[yr_built]])</f>
        <v>60</v>
      </c>
      <c r="S2567">
        <v>1</v>
      </c>
      <c r="T2567" s="2">
        <v>41779</v>
      </c>
      <c r="U2567" s="3">
        <v>2.25</v>
      </c>
      <c r="V2567" s="4">
        <f>IFERROR(Homes[[#This Row],[sqft_above]]+Homes[[#This Row],[sqft_basement]]," ")</f>
        <v>1770</v>
      </c>
      <c r="W2567" s="4">
        <v>33132</v>
      </c>
      <c r="X2567">
        <v>0</v>
      </c>
      <c r="Y2567">
        <v>0</v>
      </c>
      <c r="Z2567">
        <v>4</v>
      </c>
      <c r="AA2567" s="4">
        <v>1190</v>
      </c>
      <c r="AB2567" s="4">
        <v>580</v>
      </c>
      <c r="AC2567">
        <v>1965</v>
      </c>
      <c r="AD2567" t="s">
        <v>2692</v>
      </c>
      <c r="AE2567" t="s">
        <v>319</v>
      </c>
      <c r="AF2567" t="s">
        <v>320</v>
      </c>
    </row>
    <row r="2568" spans="1:32">
      <c r="A2568" t="str">
        <f>PROPER(TRIM(Homes[[#This Row],[street]]))</f>
        <v>16518-16526 147Th Ave Se</v>
      </c>
      <c r="B2568" t="str">
        <f>PROPER(TRIM(Homes[[#This Row],[city]]))</f>
        <v>Renton</v>
      </c>
      <c r="C2568" t="str">
        <f>_xlfn.TEXTBEFORE(Homes[[#This Row],[statezip]]," ")</f>
        <v>WA</v>
      </c>
      <c r="D2568" s="6" t="str">
        <f>_xlfn.TEXTAFTER(Homes[[#This Row],[statezip]]," ")</f>
        <v>98058</v>
      </c>
      <c r="E2568" s="1">
        <v>390000</v>
      </c>
      <c r="F2568">
        <v>4</v>
      </c>
      <c r="G2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68" s="3" t="str">
        <f>Homes[[#This Row],[bedrooms]] &amp; " bd | " &amp; TEXT(Homes[[#This Row],[bathrooms]],"0.##") &amp; " ba"</f>
        <v>4 bd | 1.75 ba</v>
      </c>
      <c r="I2568" s="4">
        <v>2700</v>
      </c>
      <c r="J2568" s="1">
        <f>IFERROR(Homes[[#This Row],[price]]/Homes[[#This Row],[sqft_living]]," ")</f>
        <v>144.44444444444446</v>
      </c>
      <c r="K2568" s="4">
        <f>IFERROR(Homes[[#This Row],[sqft_lot]]/43560," ")</f>
        <v>0.18078512396694216</v>
      </c>
      <c r="L2568" t="str">
        <f>IF(Homes[[#This Row],[waterfront]]=1, "Yes","No")</f>
        <v>No</v>
      </c>
      <c r="M2568" s="4" t="str">
        <f>IF(Homes[[#This Row],[sqft_basement]]&gt;0, "Yes","No")</f>
        <v>No</v>
      </c>
      <c r="N2568" t="str">
        <f>CHOOSE(Homes[[#This Row],[view]]+1, "None","Fair","Good","Great","Excellent")</f>
        <v>None</v>
      </c>
      <c r="O2568" t="str">
        <f>CHOOSE(Homes[[#This Row],[condition]], "Poor","Fair","Average","Good","Excellent")</f>
        <v>Good</v>
      </c>
      <c r="P2568">
        <f ca="1">YEAR(TODAY())-Homes[[#This Row],[yr_built]]</f>
        <v>57</v>
      </c>
      <c r="Q2568">
        <v>0</v>
      </c>
      <c r="R2568">
        <f ca="1">IF(Homes[[#This Row],[yr_renovated]]&gt;0, YEAR(TODAY())-Homes[[#This Row],[yr_renovated]], YEAR(TODAY())-Homes[[#This Row],[yr_built]])</f>
        <v>57</v>
      </c>
      <c r="S2568">
        <v>1.5</v>
      </c>
      <c r="T2568" s="2">
        <v>41799</v>
      </c>
      <c r="U2568" s="3">
        <v>1.75</v>
      </c>
      <c r="V2568" s="4">
        <f>IFERROR(Homes[[#This Row],[sqft_above]]+Homes[[#This Row],[sqft_basement]]," ")</f>
        <v>2700</v>
      </c>
      <c r="W2568" s="4">
        <v>7875</v>
      </c>
      <c r="X2568">
        <v>0</v>
      </c>
      <c r="Y2568">
        <v>0</v>
      </c>
      <c r="Z2568">
        <v>4</v>
      </c>
      <c r="AA2568" s="4">
        <v>2700</v>
      </c>
      <c r="AB2568" s="4">
        <v>0</v>
      </c>
      <c r="AC2568">
        <v>1968</v>
      </c>
      <c r="AD2568" t="s">
        <v>2693</v>
      </c>
      <c r="AE2568" t="s">
        <v>319</v>
      </c>
      <c r="AF2568" t="s">
        <v>320</v>
      </c>
    </row>
    <row r="2569" spans="1:32">
      <c r="A2569" t="str">
        <f>PROPER(TRIM(Homes[[#This Row],[street]]))</f>
        <v>808 Ne 117Th St</v>
      </c>
      <c r="B2569" t="str">
        <f>PROPER(TRIM(Homes[[#This Row],[city]]))</f>
        <v>Seattle</v>
      </c>
      <c r="C2569" t="str">
        <f>_xlfn.TEXTBEFORE(Homes[[#This Row],[statezip]]," ")</f>
        <v>WA</v>
      </c>
      <c r="D2569" s="6" t="str">
        <f>_xlfn.TEXTAFTER(Homes[[#This Row],[statezip]]," ")</f>
        <v>98125</v>
      </c>
      <c r="E2569" s="1">
        <v>390000</v>
      </c>
      <c r="F2569">
        <v>3</v>
      </c>
      <c r="G2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69" s="3" t="str">
        <f>Homes[[#This Row],[bedrooms]] &amp; " bd | " &amp; TEXT(Homes[[#This Row],[bathrooms]],"0.##") &amp; " ba"</f>
        <v>3 bd | 2. ba</v>
      </c>
      <c r="I2569" s="4">
        <v>1080</v>
      </c>
      <c r="J2569" s="1">
        <f>IFERROR(Homes[[#This Row],[price]]/Homes[[#This Row],[sqft_living]]," ")</f>
        <v>361.11111111111109</v>
      </c>
      <c r="K2569" s="4">
        <f>IFERROR(Homes[[#This Row],[sqft_lot]]/43560," ")</f>
        <v>0.16611570247933885</v>
      </c>
      <c r="L2569" t="str">
        <f>IF(Homes[[#This Row],[waterfront]]=1, "Yes","No")</f>
        <v>No</v>
      </c>
      <c r="M2569" s="4" t="str">
        <f>IF(Homes[[#This Row],[sqft_basement]]&gt;0, "Yes","No")</f>
        <v>No</v>
      </c>
      <c r="N2569" t="str">
        <f>CHOOSE(Homes[[#This Row],[view]]+1, "None","Fair","Good","Great","Excellent")</f>
        <v>None</v>
      </c>
      <c r="O2569" t="str">
        <f>CHOOSE(Homes[[#This Row],[condition]], "Poor","Fair","Average","Good","Excellent")</f>
        <v>Excellent</v>
      </c>
      <c r="P2569">
        <f ca="1">YEAR(TODAY())-Homes[[#This Row],[yr_built]]</f>
        <v>78</v>
      </c>
      <c r="Q2569">
        <v>0</v>
      </c>
      <c r="R2569">
        <f ca="1">IF(Homes[[#This Row],[yr_renovated]]&gt;0, YEAR(TODAY())-Homes[[#This Row],[yr_renovated]], YEAR(TODAY())-Homes[[#This Row],[yr_built]])</f>
        <v>78</v>
      </c>
      <c r="S2569">
        <v>1</v>
      </c>
      <c r="T2569" s="2">
        <v>41793</v>
      </c>
      <c r="U2569" s="3">
        <v>2</v>
      </c>
      <c r="V2569" s="4">
        <f>IFERROR(Homes[[#This Row],[sqft_above]]+Homes[[#This Row],[sqft_basement]]," ")</f>
        <v>1080</v>
      </c>
      <c r="W2569" s="4">
        <v>7236</v>
      </c>
      <c r="X2569">
        <v>0</v>
      </c>
      <c r="Y2569">
        <v>0</v>
      </c>
      <c r="Z2569">
        <v>5</v>
      </c>
      <c r="AA2569" s="4">
        <v>1080</v>
      </c>
      <c r="AB2569" s="4">
        <v>0</v>
      </c>
      <c r="AC2569">
        <v>1947</v>
      </c>
      <c r="AD2569" t="s">
        <v>2694</v>
      </c>
      <c r="AE2569" t="s">
        <v>49</v>
      </c>
      <c r="AF2569" t="s">
        <v>150</v>
      </c>
    </row>
    <row r="2570" spans="1:32">
      <c r="A2570" t="str">
        <f>PROPER(TRIM(Homes[[#This Row],[street]]))</f>
        <v>10111 32Nd Pl Sw</v>
      </c>
      <c r="B2570" t="str">
        <f>PROPER(TRIM(Homes[[#This Row],[city]]))</f>
        <v>Seattle</v>
      </c>
      <c r="C2570" t="str">
        <f>_xlfn.TEXTBEFORE(Homes[[#This Row],[statezip]]," ")</f>
        <v>WA</v>
      </c>
      <c r="D2570" s="6" t="str">
        <f>_xlfn.TEXTAFTER(Homes[[#This Row],[statezip]]," ")</f>
        <v>98146</v>
      </c>
      <c r="E2570" s="1">
        <v>390000</v>
      </c>
      <c r="F2570">
        <v>3</v>
      </c>
      <c r="G2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70" s="3" t="str">
        <f>Homes[[#This Row],[bedrooms]] &amp; " bd | " &amp; TEXT(Homes[[#This Row],[bathrooms]],"0.##") &amp; " ba"</f>
        <v>3 bd | 2.25 ba</v>
      </c>
      <c r="I2570" s="4">
        <v>1250</v>
      </c>
      <c r="J2570" s="1">
        <f>IFERROR(Homes[[#This Row],[price]]/Homes[[#This Row],[sqft_living]]," ")</f>
        <v>312</v>
      </c>
      <c r="K2570" s="4">
        <f>IFERROR(Homes[[#This Row],[sqft_lot]]/43560," ")</f>
        <v>0.17217630853994489</v>
      </c>
      <c r="L2570" t="str">
        <f>IF(Homes[[#This Row],[waterfront]]=1, "Yes","No")</f>
        <v>No</v>
      </c>
      <c r="M2570" s="4" t="str">
        <f>IF(Homes[[#This Row],[sqft_basement]]&gt;0, "Yes","No")</f>
        <v>No</v>
      </c>
      <c r="N2570" t="str">
        <f>CHOOSE(Homes[[#This Row],[view]]+1, "None","Fair","Good","Great","Excellent")</f>
        <v>None</v>
      </c>
      <c r="O2570" t="str">
        <f>CHOOSE(Homes[[#This Row],[condition]], "Poor","Fair","Average","Good","Excellent")</f>
        <v>Excellent</v>
      </c>
      <c r="P2570">
        <f ca="1">YEAR(TODAY())-Homes[[#This Row],[yr_built]]</f>
        <v>83</v>
      </c>
      <c r="Q2570">
        <v>0</v>
      </c>
      <c r="R2570">
        <f ca="1">IF(Homes[[#This Row],[yr_renovated]]&gt;0, YEAR(TODAY())-Homes[[#This Row],[yr_renovated]], YEAR(TODAY())-Homes[[#This Row],[yr_built]])</f>
        <v>83</v>
      </c>
      <c r="S2570">
        <v>1</v>
      </c>
      <c r="T2570" s="2">
        <v>41794</v>
      </c>
      <c r="U2570" s="3">
        <v>2.25</v>
      </c>
      <c r="V2570" s="4">
        <f>IFERROR(Homes[[#This Row],[sqft_above]]+Homes[[#This Row],[sqft_basement]]," ")</f>
        <v>1250</v>
      </c>
      <c r="W2570" s="4">
        <v>7500</v>
      </c>
      <c r="X2570">
        <v>0</v>
      </c>
      <c r="Y2570">
        <v>0</v>
      </c>
      <c r="Z2570">
        <v>5</v>
      </c>
      <c r="AA2570" s="4">
        <v>1250</v>
      </c>
      <c r="AB2570" s="4">
        <v>0</v>
      </c>
      <c r="AC2570">
        <v>1942</v>
      </c>
      <c r="AD2570" t="s">
        <v>2695</v>
      </c>
      <c r="AE2570" t="s">
        <v>49</v>
      </c>
      <c r="AF2570" t="s">
        <v>422</v>
      </c>
    </row>
    <row r="2571" spans="1:32">
      <c r="A2571" t="str">
        <f>PROPER(TRIM(Homes[[#This Row],[street]]))</f>
        <v>4438 44Th Ave Sw</v>
      </c>
      <c r="B2571" t="str">
        <f>PROPER(TRIM(Homes[[#This Row],[city]]))</f>
        <v>Seattle</v>
      </c>
      <c r="C2571" t="str">
        <f>_xlfn.TEXTBEFORE(Homes[[#This Row],[statezip]]," ")</f>
        <v>WA</v>
      </c>
      <c r="D2571" s="6" t="str">
        <f>_xlfn.TEXTAFTER(Homes[[#This Row],[statezip]]," ")</f>
        <v>98116</v>
      </c>
      <c r="E2571" s="1">
        <v>390000</v>
      </c>
      <c r="F2571">
        <v>3</v>
      </c>
      <c r="G2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571" s="3" t="str">
        <f>Homes[[#This Row],[bedrooms]] &amp; " bd | " &amp; TEXT(Homes[[#This Row],[bathrooms]],"0.##") &amp; " ba"</f>
        <v>3 bd | 3.25 ba</v>
      </c>
      <c r="I2571" s="4">
        <v>1370</v>
      </c>
      <c r="J2571" s="1">
        <f>IFERROR(Homes[[#This Row],[price]]/Homes[[#This Row],[sqft_living]]," ")</f>
        <v>284.67153284671531</v>
      </c>
      <c r="K2571" s="4">
        <f>IFERROR(Homes[[#This Row],[sqft_lot]]/43560," ")</f>
        <v>2.0959595959595959E-2</v>
      </c>
      <c r="L2571" t="str">
        <f>IF(Homes[[#This Row],[waterfront]]=1, "Yes","No")</f>
        <v>No</v>
      </c>
      <c r="M2571" s="4" t="str">
        <f>IF(Homes[[#This Row],[sqft_basement]]&gt;0, "Yes","No")</f>
        <v>Yes</v>
      </c>
      <c r="N2571" t="str">
        <f>CHOOSE(Homes[[#This Row],[view]]+1, "None","Fair","Good","Great","Excellent")</f>
        <v>None</v>
      </c>
      <c r="O2571" t="str">
        <f>CHOOSE(Homes[[#This Row],[condition]], "Poor","Fair","Average","Good","Excellent")</f>
        <v>Average</v>
      </c>
      <c r="P2571">
        <f ca="1">YEAR(TODAY())-Homes[[#This Row],[yr_built]]</f>
        <v>19</v>
      </c>
      <c r="Q2571">
        <v>0</v>
      </c>
      <c r="R2571">
        <f ca="1">IF(Homes[[#This Row],[yr_renovated]]&gt;0, YEAR(TODAY())-Homes[[#This Row],[yr_renovated]], YEAR(TODAY())-Homes[[#This Row],[yr_built]])</f>
        <v>19</v>
      </c>
      <c r="S2571">
        <v>2</v>
      </c>
      <c r="T2571" s="2">
        <v>41816</v>
      </c>
      <c r="U2571" s="3">
        <v>3.25</v>
      </c>
      <c r="V2571" s="4">
        <f>IFERROR(Homes[[#This Row],[sqft_above]]+Homes[[#This Row],[sqft_basement]]," ")</f>
        <v>1370</v>
      </c>
      <c r="W2571" s="4">
        <v>913</v>
      </c>
      <c r="X2571">
        <v>0</v>
      </c>
      <c r="Y2571">
        <v>0</v>
      </c>
      <c r="Z2571">
        <v>3</v>
      </c>
      <c r="AA2571" s="4">
        <v>1100</v>
      </c>
      <c r="AB2571" s="4">
        <v>270</v>
      </c>
      <c r="AC2571">
        <v>2006</v>
      </c>
      <c r="AD2571" t="s">
        <v>2696</v>
      </c>
      <c r="AE2571" t="s">
        <v>49</v>
      </c>
      <c r="AF2571" t="s">
        <v>192</v>
      </c>
    </row>
    <row r="2572" spans="1:32">
      <c r="A2572" t="str">
        <f>PROPER(TRIM(Homes[[#This Row],[street]]))</f>
        <v>7538 Roosevelt Way Ne</v>
      </c>
      <c r="B2572" t="str">
        <f>PROPER(TRIM(Homes[[#This Row],[city]]))</f>
        <v>Seattle</v>
      </c>
      <c r="C2572" t="str">
        <f>_xlfn.TEXTBEFORE(Homes[[#This Row],[statezip]]," ")</f>
        <v>WA</v>
      </c>
      <c r="D2572" s="6" t="str">
        <f>_xlfn.TEXTAFTER(Homes[[#This Row],[statezip]]," ")</f>
        <v>98115</v>
      </c>
      <c r="E2572" s="1">
        <v>390000</v>
      </c>
      <c r="F2572">
        <v>3</v>
      </c>
      <c r="G2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72" s="3" t="str">
        <f>Homes[[#This Row],[bedrooms]] &amp; " bd | " &amp; TEXT(Homes[[#This Row],[bathrooms]],"0.##") &amp; " ba"</f>
        <v>3 bd | 2. ba</v>
      </c>
      <c r="I2572" s="4">
        <v>1463</v>
      </c>
      <c r="J2572" s="1">
        <f>IFERROR(Homes[[#This Row],[price]]/Homes[[#This Row],[sqft_living]]," ")</f>
        <v>266.57552973342445</v>
      </c>
      <c r="K2572" s="4">
        <f>IFERROR(Homes[[#This Row],[sqft_lot]]/43560," ")</f>
        <v>1.992653810835629E-2</v>
      </c>
      <c r="L2572" t="str">
        <f>IF(Homes[[#This Row],[waterfront]]=1, "Yes","No")</f>
        <v>No</v>
      </c>
      <c r="M2572" s="4" t="str">
        <f>IF(Homes[[#This Row],[sqft_basement]]&gt;0, "Yes","No")</f>
        <v>No</v>
      </c>
      <c r="N2572" t="str">
        <f>CHOOSE(Homes[[#This Row],[view]]+1, "None","Fair","Good","Great","Excellent")</f>
        <v>None</v>
      </c>
      <c r="O2572" t="str">
        <f>CHOOSE(Homes[[#This Row],[condition]], "Poor","Fair","Average","Good","Excellent")</f>
        <v>Average</v>
      </c>
      <c r="P2572">
        <f ca="1">YEAR(TODAY())-Homes[[#This Row],[yr_built]]</f>
        <v>22</v>
      </c>
      <c r="Q2572">
        <v>0</v>
      </c>
      <c r="R2572">
        <f ca="1">IF(Homes[[#This Row],[yr_renovated]]&gt;0, YEAR(TODAY())-Homes[[#This Row],[yr_renovated]], YEAR(TODAY())-Homes[[#This Row],[yr_built]])</f>
        <v>22</v>
      </c>
      <c r="S2572">
        <v>3</v>
      </c>
      <c r="T2572" s="2">
        <v>41795</v>
      </c>
      <c r="U2572" s="3">
        <v>2</v>
      </c>
      <c r="V2572" s="4">
        <f>IFERROR(Homes[[#This Row],[sqft_above]]+Homes[[#This Row],[sqft_basement]]," ")</f>
        <v>1463</v>
      </c>
      <c r="W2572" s="4">
        <v>868</v>
      </c>
      <c r="X2572">
        <v>0</v>
      </c>
      <c r="Y2572">
        <v>0</v>
      </c>
      <c r="Z2572">
        <v>3</v>
      </c>
      <c r="AA2572" s="4">
        <v>1463</v>
      </c>
      <c r="AB2572" s="4">
        <v>0</v>
      </c>
      <c r="AC2572">
        <v>2003</v>
      </c>
      <c r="AD2572" t="s">
        <v>2697</v>
      </c>
      <c r="AE2572" t="s">
        <v>49</v>
      </c>
      <c r="AF2572" t="s">
        <v>154</v>
      </c>
    </row>
    <row r="2573" spans="1:32">
      <c r="A2573" t="str">
        <f>PROPER(TRIM(Homes[[#This Row],[street]]))</f>
        <v>4146 20Th Ave Sw</v>
      </c>
      <c r="B2573" t="str">
        <f>PROPER(TRIM(Homes[[#This Row],[city]]))</f>
        <v>Seattle</v>
      </c>
      <c r="C2573" t="str">
        <f>_xlfn.TEXTBEFORE(Homes[[#This Row],[statezip]]," ")</f>
        <v>WA</v>
      </c>
      <c r="D2573" s="6" t="str">
        <f>_xlfn.TEXTAFTER(Homes[[#This Row],[statezip]]," ")</f>
        <v>98106</v>
      </c>
      <c r="E2573" s="1">
        <v>390000</v>
      </c>
      <c r="F2573">
        <v>3</v>
      </c>
      <c r="G2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73" s="3" t="str">
        <f>Homes[[#This Row],[bedrooms]] &amp; " bd | " &amp; TEXT(Homes[[#This Row],[bathrooms]],"0.##") &amp; " ba"</f>
        <v>3 bd | 1. ba</v>
      </c>
      <c r="I2573" s="4">
        <v>1160</v>
      </c>
      <c r="J2573" s="1">
        <f>IFERROR(Homes[[#This Row],[price]]/Homes[[#This Row],[sqft_living]]," ")</f>
        <v>336.20689655172413</v>
      </c>
      <c r="K2573" s="4">
        <f>IFERROR(Homes[[#This Row],[sqft_lot]]/43560," ")</f>
        <v>8.6088154269972447E-2</v>
      </c>
      <c r="L2573" t="str">
        <f>IF(Homes[[#This Row],[waterfront]]=1, "Yes","No")</f>
        <v>No</v>
      </c>
      <c r="M2573" s="4" t="str">
        <f>IF(Homes[[#This Row],[sqft_basement]]&gt;0, "Yes","No")</f>
        <v>No</v>
      </c>
      <c r="N2573" t="str">
        <f>CHOOSE(Homes[[#This Row],[view]]+1, "None","Fair","Good","Great","Excellent")</f>
        <v>None</v>
      </c>
      <c r="O2573" t="str">
        <f>CHOOSE(Homes[[#This Row],[condition]], "Poor","Fair","Average","Good","Excellent")</f>
        <v>Average</v>
      </c>
      <c r="P2573">
        <f ca="1">YEAR(TODAY())-Homes[[#This Row],[yr_built]]</f>
        <v>115</v>
      </c>
      <c r="Q2573">
        <v>2006</v>
      </c>
      <c r="R2573">
        <f ca="1">IF(Homes[[#This Row],[yr_renovated]]&gt;0, YEAR(TODAY())-Homes[[#This Row],[yr_renovated]], YEAR(TODAY())-Homes[[#This Row],[yr_built]])</f>
        <v>19</v>
      </c>
      <c r="S2573">
        <v>1.5</v>
      </c>
      <c r="T2573" s="2">
        <v>41810</v>
      </c>
      <c r="U2573" s="3">
        <v>1</v>
      </c>
      <c r="V2573" s="4">
        <f>IFERROR(Homes[[#This Row],[sqft_above]]+Homes[[#This Row],[sqft_basement]]," ")</f>
        <v>1160</v>
      </c>
      <c r="W2573" s="4">
        <v>3750</v>
      </c>
      <c r="X2573">
        <v>0</v>
      </c>
      <c r="Y2573">
        <v>0</v>
      </c>
      <c r="Z2573">
        <v>3</v>
      </c>
      <c r="AA2573" s="4">
        <v>1160</v>
      </c>
      <c r="AB2573" s="4">
        <v>0</v>
      </c>
      <c r="AC2573">
        <v>1910</v>
      </c>
      <c r="AD2573" t="s">
        <v>2698</v>
      </c>
      <c r="AE2573" t="s">
        <v>49</v>
      </c>
      <c r="AF2573" t="s">
        <v>1278</v>
      </c>
    </row>
    <row r="2574" spans="1:32">
      <c r="A2574" t="str">
        <f>PROPER(TRIM(Homes[[#This Row],[street]]))</f>
        <v>16714 Ne 158Th St</v>
      </c>
      <c r="B2574" t="str">
        <f>PROPER(TRIM(Homes[[#This Row],[city]]))</f>
        <v>Woodinville</v>
      </c>
      <c r="C2574" t="str">
        <f>_xlfn.TEXTBEFORE(Homes[[#This Row],[statezip]]," ")</f>
        <v>WA</v>
      </c>
      <c r="D2574" s="6" t="str">
        <f>_xlfn.TEXTAFTER(Homes[[#This Row],[statezip]]," ")</f>
        <v>98072</v>
      </c>
      <c r="E2574" s="1">
        <v>390000</v>
      </c>
      <c r="F2574">
        <v>3</v>
      </c>
      <c r="G2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74" s="3" t="str">
        <f>Homes[[#This Row],[bedrooms]] &amp; " bd | " &amp; TEXT(Homes[[#This Row],[bathrooms]],"0.##") &amp; " ba"</f>
        <v>3 bd | 1.75 ba</v>
      </c>
      <c r="I2574" s="4">
        <v>1180</v>
      </c>
      <c r="J2574" s="1">
        <f>IFERROR(Homes[[#This Row],[price]]/Homes[[#This Row],[sqft_living]]," ")</f>
        <v>330.50847457627117</v>
      </c>
      <c r="K2574" s="4">
        <f>IFERROR(Homes[[#This Row],[sqft_lot]]/43560," ")</f>
        <v>0.37998163452708905</v>
      </c>
      <c r="L2574" t="str">
        <f>IF(Homes[[#This Row],[waterfront]]=1, "Yes","No")</f>
        <v>No</v>
      </c>
      <c r="M2574" s="4" t="str">
        <f>IF(Homes[[#This Row],[sqft_basement]]&gt;0, "Yes","No")</f>
        <v>No</v>
      </c>
      <c r="N2574" t="str">
        <f>CHOOSE(Homes[[#This Row],[view]]+1, "None","Fair","Good","Great","Excellent")</f>
        <v>None</v>
      </c>
      <c r="O2574" t="str">
        <f>CHOOSE(Homes[[#This Row],[condition]], "Poor","Fair","Average","Good","Excellent")</f>
        <v>Good</v>
      </c>
      <c r="P2574">
        <f ca="1">YEAR(TODAY())-Homes[[#This Row],[yr_built]]</f>
        <v>58</v>
      </c>
      <c r="Q2574">
        <v>0</v>
      </c>
      <c r="R2574">
        <f ca="1">IF(Homes[[#This Row],[yr_renovated]]&gt;0, YEAR(TODAY())-Homes[[#This Row],[yr_renovated]], YEAR(TODAY())-Homes[[#This Row],[yr_built]])</f>
        <v>58</v>
      </c>
      <c r="S2574">
        <v>1</v>
      </c>
      <c r="T2574" s="2">
        <v>41828</v>
      </c>
      <c r="U2574" s="3">
        <v>1.75</v>
      </c>
      <c r="V2574" s="4">
        <f>IFERROR(Homes[[#This Row],[sqft_above]]+Homes[[#This Row],[sqft_basement]]," ")</f>
        <v>1180</v>
      </c>
      <c r="W2574" s="4">
        <v>16552</v>
      </c>
      <c r="X2574">
        <v>0</v>
      </c>
      <c r="Y2574">
        <v>0</v>
      </c>
      <c r="Z2574">
        <v>4</v>
      </c>
      <c r="AA2574" s="4">
        <v>1180</v>
      </c>
      <c r="AB2574" s="4">
        <v>0</v>
      </c>
      <c r="AC2574">
        <v>1967</v>
      </c>
      <c r="AD2574" t="s">
        <v>2699</v>
      </c>
      <c r="AE2574" t="s">
        <v>120</v>
      </c>
      <c r="AF2574" t="s">
        <v>275</v>
      </c>
    </row>
    <row r="2575" spans="1:32">
      <c r="A2575" t="str">
        <f>PROPER(TRIM(Homes[[#This Row],[street]]))</f>
        <v>206 Lingering Pine Dr Nw</v>
      </c>
      <c r="B2575" t="str">
        <f>PROPER(TRIM(Homes[[#This Row],[city]]))</f>
        <v>Issaquah</v>
      </c>
      <c r="C2575" t="str">
        <f>_xlfn.TEXTBEFORE(Homes[[#This Row],[statezip]]," ")</f>
        <v>WA</v>
      </c>
      <c r="D2575" s="6" t="str">
        <f>_xlfn.TEXTAFTER(Homes[[#This Row],[statezip]]," ")</f>
        <v>98027</v>
      </c>
      <c r="E2575" s="1">
        <v>389999</v>
      </c>
      <c r="F2575">
        <v>3</v>
      </c>
      <c r="G2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75" s="3" t="str">
        <f>Homes[[#This Row],[bedrooms]] &amp; " bd | " &amp; TEXT(Homes[[#This Row],[bathrooms]],"0.##") &amp; " ba"</f>
        <v>3 bd | 2.25 ba</v>
      </c>
      <c r="I2575" s="4">
        <v>1445</v>
      </c>
      <c r="J2575" s="1">
        <f>IFERROR(Homes[[#This Row],[price]]/Homes[[#This Row],[sqft_living]]," ")</f>
        <v>269.89550173010383</v>
      </c>
      <c r="K2575" s="4">
        <f>IFERROR(Homes[[#This Row],[sqft_lot]]/43560," ")</f>
        <v>3.3769513314967858E-2</v>
      </c>
      <c r="L2575" t="str">
        <f>IF(Homes[[#This Row],[waterfront]]=1, "Yes","No")</f>
        <v>No</v>
      </c>
      <c r="M2575" s="4" t="str">
        <f>IF(Homes[[#This Row],[sqft_basement]]&gt;0, "Yes","No")</f>
        <v>Yes</v>
      </c>
      <c r="N2575" t="str">
        <f>CHOOSE(Homes[[#This Row],[view]]+1, "None","Fair","Good","Great","Excellent")</f>
        <v>None</v>
      </c>
      <c r="O2575" t="str">
        <f>CHOOSE(Homes[[#This Row],[condition]], "Poor","Fair","Average","Good","Excellent")</f>
        <v>Average</v>
      </c>
      <c r="P2575">
        <f ca="1">YEAR(TODAY())-Homes[[#This Row],[yr_built]]</f>
        <v>22</v>
      </c>
      <c r="Q2575">
        <v>0</v>
      </c>
      <c r="R2575">
        <f ca="1">IF(Homes[[#This Row],[yr_renovated]]&gt;0, YEAR(TODAY())-Homes[[#This Row],[yr_renovated]], YEAR(TODAY())-Homes[[#This Row],[yr_built]])</f>
        <v>22</v>
      </c>
      <c r="S2575">
        <v>2</v>
      </c>
      <c r="T2575" s="2">
        <v>41780</v>
      </c>
      <c r="U2575" s="3">
        <v>2.25</v>
      </c>
      <c r="V2575" s="4">
        <f>IFERROR(Homes[[#This Row],[sqft_above]]+Homes[[#This Row],[sqft_basement]]," ")</f>
        <v>1445</v>
      </c>
      <c r="W2575" s="4">
        <v>1471</v>
      </c>
      <c r="X2575">
        <v>0</v>
      </c>
      <c r="Y2575">
        <v>0</v>
      </c>
      <c r="Z2575">
        <v>3</v>
      </c>
      <c r="AA2575" s="4">
        <v>1300</v>
      </c>
      <c r="AB2575" s="4">
        <v>145</v>
      </c>
      <c r="AC2575">
        <v>2003</v>
      </c>
      <c r="AD2575" t="s">
        <v>2700</v>
      </c>
      <c r="AE2575" t="s">
        <v>79</v>
      </c>
      <c r="AF2575" t="s">
        <v>82</v>
      </c>
    </row>
    <row r="2576" spans="1:32">
      <c r="A2576" t="str">
        <f>PROPER(TRIM(Homes[[#This Row],[street]]))</f>
        <v>32800 7Th Ave Sw</v>
      </c>
      <c r="B2576" t="str">
        <f>PROPER(TRIM(Homes[[#This Row],[city]]))</f>
        <v>Federal Way</v>
      </c>
      <c r="C2576" t="str">
        <f>_xlfn.TEXTBEFORE(Homes[[#This Row],[statezip]]," ")</f>
        <v>WA</v>
      </c>
      <c r="D2576" s="6" t="str">
        <f>_xlfn.TEXTAFTER(Homes[[#This Row],[statezip]]," ")</f>
        <v>98023</v>
      </c>
      <c r="E2576" s="1">
        <v>389950</v>
      </c>
      <c r="F2576">
        <v>4</v>
      </c>
      <c r="G2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76" s="3" t="str">
        <f>Homes[[#This Row],[bedrooms]] &amp; " bd | " &amp; TEXT(Homes[[#This Row],[bathrooms]],"0.##") &amp; " ba"</f>
        <v>4 bd | 2.5 ba</v>
      </c>
      <c r="I2576" s="4">
        <v>3140</v>
      </c>
      <c r="J2576" s="1">
        <f>IFERROR(Homes[[#This Row],[price]]/Homes[[#This Row],[sqft_living]]," ")</f>
        <v>124.18789808917198</v>
      </c>
      <c r="K2576" s="4">
        <f>IFERROR(Homes[[#This Row],[sqft_lot]]/43560," ")</f>
        <v>0.18503213957759412</v>
      </c>
      <c r="L2576" t="str">
        <f>IF(Homes[[#This Row],[waterfront]]=1, "Yes","No")</f>
        <v>No</v>
      </c>
      <c r="M2576" s="4" t="str">
        <f>IF(Homes[[#This Row],[sqft_basement]]&gt;0, "Yes","No")</f>
        <v>No</v>
      </c>
      <c r="N2576" t="str">
        <f>CHOOSE(Homes[[#This Row],[view]]+1, "None","Fair","Good","Great","Excellent")</f>
        <v>None</v>
      </c>
      <c r="O2576" t="str">
        <f>CHOOSE(Homes[[#This Row],[condition]], "Poor","Fair","Average","Good","Excellent")</f>
        <v>Average</v>
      </c>
      <c r="P2576">
        <f ca="1">YEAR(TODAY())-Homes[[#This Row],[yr_built]]</f>
        <v>34</v>
      </c>
      <c r="Q2576">
        <v>0</v>
      </c>
      <c r="R2576">
        <f ca="1">IF(Homes[[#This Row],[yr_renovated]]&gt;0, YEAR(TODAY())-Homes[[#This Row],[yr_renovated]], YEAR(TODAY())-Homes[[#This Row],[yr_built]])</f>
        <v>34</v>
      </c>
      <c r="S2576">
        <v>2</v>
      </c>
      <c r="T2576" s="2">
        <v>41781</v>
      </c>
      <c r="U2576" s="3">
        <v>2.5</v>
      </c>
      <c r="V2576" s="4">
        <f>IFERROR(Homes[[#This Row],[sqft_above]]+Homes[[#This Row],[sqft_basement]]," ")</f>
        <v>3140</v>
      </c>
      <c r="W2576" s="4">
        <v>8060</v>
      </c>
      <c r="X2576">
        <v>0</v>
      </c>
      <c r="Y2576">
        <v>0</v>
      </c>
      <c r="Z2576">
        <v>3</v>
      </c>
      <c r="AA2576" s="4">
        <v>3140</v>
      </c>
      <c r="AB2576" s="4">
        <v>0</v>
      </c>
      <c r="AC2576">
        <v>1991</v>
      </c>
      <c r="AD2576" t="s">
        <v>2701</v>
      </c>
      <c r="AE2576" t="s">
        <v>675</v>
      </c>
      <c r="AF2576" t="s">
        <v>1267</v>
      </c>
    </row>
    <row r="2577" spans="1:32">
      <c r="A2577" t="str">
        <f>PROPER(TRIM(Homes[[#This Row],[street]]))</f>
        <v>2310 Ne 191St St</v>
      </c>
      <c r="B2577" t="str">
        <f>PROPER(TRIM(Homes[[#This Row],[city]]))</f>
        <v>Lake Forest Park</v>
      </c>
      <c r="C2577" t="str">
        <f>_xlfn.TEXTBEFORE(Homes[[#This Row],[statezip]]," ")</f>
        <v>WA</v>
      </c>
      <c r="D2577" s="6" t="str">
        <f>_xlfn.TEXTAFTER(Homes[[#This Row],[statezip]]," ")</f>
        <v>98155</v>
      </c>
      <c r="E2577" s="1">
        <v>389800</v>
      </c>
      <c r="F2577">
        <v>3</v>
      </c>
      <c r="G2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77" s="3" t="str">
        <f>Homes[[#This Row],[bedrooms]] &amp; " bd | " &amp; TEXT(Homes[[#This Row],[bathrooms]],"0.##") &amp; " ba"</f>
        <v>3 bd | 1.75 ba</v>
      </c>
      <c r="I2577" s="4">
        <v>1880</v>
      </c>
      <c r="J2577" s="1">
        <f>IFERROR(Homes[[#This Row],[price]]/Homes[[#This Row],[sqft_living]]," ")</f>
        <v>207.34042553191489</v>
      </c>
      <c r="K2577" s="4">
        <f>IFERROR(Homes[[#This Row],[sqft_lot]]/43560," ")</f>
        <v>0.29432966023875112</v>
      </c>
      <c r="L2577" t="str">
        <f>IF(Homes[[#This Row],[waterfront]]=1, "Yes","No")</f>
        <v>No</v>
      </c>
      <c r="M2577" s="4" t="str">
        <f>IF(Homes[[#This Row],[sqft_basement]]&gt;0, "Yes","No")</f>
        <v>No</v>
      </c>
      <c r="N2577" t="str">
        <f>CHOOSE(Homes[[#This Row],[view]]+1, "None","Fair","Good","Great","Excellent")</f>
        <v>None</v>
      </c>
      <c r="O2577" t="str">
        <f>CHOOSE(Homes[[#This Row],[condition]], "Poor","Fair","Average","Good","Excellent")</f>
        <v>Average</v>
      </c>
      <c r="P2577">
        <f ca="1">YEAR(TODAY())-Homes[[#This Row],[yr_built]]</f>
        <v>66</v>
      </c>
      <c r="Q2577">
        <v>1989</v>
      </c>
      <c r="R2577">
        <f ca="1">IF(Homes[[#This Row],[yr_renovated]]&gt;0, YEAR(TODAY())-Homes[[#This Row],[yr_renovated]], YEAR(TODAY())-Homes[[#This Row],[yr_built]])</f>
        <v>36</v>
      </c>
      <c r="S2577">
        <v>1</v>
      </c>
      <c r="T2577" s="2">
        <v>41813</v>
      </c>
      <c r="U2577" s="3">
        <v>1.75</v>
      </c>
      <c r="V2577" s="4">
        <f>IFERROR(Homes[[#This Row],[sqft_above]]+Homes[[#This Row],[sqft_basement]]," ")</f>
        <v>1880</v>
      </c>
      <c r="W2577" s="4">
        <v>12821</v>
      </c>
      <c r="X2577">
        <v>0</v>
      </c>
      <c r="Y2577">
        <v>0</v>
      </c>
      <c r="Z2577">
        <v>3</v>
      </c>
      <c r="AA2577" s="4">
        <v>1880</v>
      </c>
      <c r="AB2577" s="4">
        <v>0</v>
      </c>
      <c r="AC2577">
        <v>1959</v>
      </c>
      <c r="AD2577" t="s">
        <v>2702</v>
      </c>
      <c r="AE2577" t="s">
        <v>743</v>
      </c>
      <c r="AF2577" t="s">
        <v>744</v>
      </c>
    </row>
    <row r="2578" spans="1:32">
      <c r="A2578" t="str">
        <f>PROPER(TRIM(Homes[[#This Row],[street]]))</f>
        <v>3738 Sw Ida St</v>
      </c>
      <c r="B2578" t="str">
        <f>PROPER(TRIM(Homes[[#This Row],[city]]))</f>
        <v>Seattle</v>
      </c>
      <c r="C2578" t="str">
        <f>_xlfn.TEXTBEFORE(Homes[[#This Row],[statezip]]," ")</f>
        <v>WA</v>
      </c>
      <c r="D2578" s="6" t="str">
        <f>_xlfn.TEXTAFTER(Homes[[#This Row],[statezip]]," ")</f>
        <v>98126</v>
      </c>
      <c r="E2578" s="1">
        <v>389250</v>
      </c>
      <c r="F2578">
        <v>2</v>
      </c>
      <c r="G2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78" s="3" t="str">
        <f>Homes[[#This Row],[bedrooms]] &amp; " bd | " &amp; TEXT(Homes[[#This Row],[bathrooms]],"0.##") &amp; " ba"</f>
        <v>2 bd | 1.5 ba</v>
      </c>
      <c r="I2578" s="4">
        <v>1490</v>
      </c>
      <c r="J2578" s="1">
        <f>IFERROR(Homes[[#This Row],[price]]/Homes[[#This Row],[sqft_living]]," ")</f>
        <v>261.24161073825502</v>
      </c>
      <c r="K2578" s="4">
        <f>IFERROR(Homes[[#This Row],[sqft_lot]]/43560," ")</f>
        <v>9.366391184573003E-2</v>
      </c>
      <c r="L2578" t="str">
        <f>IF(Homes[[#This Row],[waterfront]]=1, "Yes","No")</f>
        <v>No</v>
      </c>
      <c r="M2578" s="4" t="str">
        <f>IF(Homes[[#This Row],[sqft_basement]]&gt;0, "Yes","No")</f>
        <v>Yes</v>
      </c>
      <c r="N2578" t="str">
        <f>CHOOSE(Homes[[#This Row],[view]]+1, "None","Fair","Good","Great","Excellent")</f>
        <v>None</v>
      </c>
      <c r="O2578" t="str">
        <f>CHOOSE(Homes[[#This Row],[condition]], "Poor","Fair","Average","Good","Excellent")</f>
        <v>Average</v>
      </c>
      <c r="P2578">
        <f ca="1">YEAR(TODAY())-Homes[[#This Row],[yr_built]]</f>
        <v>69</v>
      </c>
      <c r="Q2578">
        <v>2001</v>
      </c>
      <c r="R2578">
        <f ca="1">IF(Homes[[#This Row],[yr_renovated]]&gt;0, YEAR(TODAY())-Homes[[#This Row],[yr_renovated]], YEAR(TODAY())-Homes[[#This Row],[yr_built]])</f>
        <v>24</v>
      </c>
      <c r="S2578">
        <v>1</v>
      </c>
      <c r="T2578" s="2">
        <v>41796</v>
      </c>
      <c r="U2578" s="3">
        <v>1.5</v>
      </c>
      <c r="V2578" s="4">
        <f>IFERROR(Homes[[#This Row],[sqft_above]]+Homes[[#This Row],[sqft_basement]]," ")</f>
        <v>1490</v>
      </c>
      <c r="W2578" s="4">
        <v>4080</v>
      </c>
      <c r="X2578">
        <v>0</v>
      </c>
      <c r="Y2578">
        <v>0</v>
      </c>
      <c r="Z2578">
        <v>3</v>
      </c>
      <c r="AA2578" s="4">
        <v>930</v>
      </c>
      <c r="AB2578" s="4">
        <v>560</v>
      </c>
      <c r="AC2578">
        <v>1956</v>
      </c>
      <c r="AD2578" t="s">
        <v>2703</v>
      </c>
      <c r="AE2578" t="s">
        <v>49</v>
      </c>
      <c r="AF2578" t="s">
        <v>434</v>
      </c>
    </row>
    <row r="2579" spans="1:32">
      <c r="A2579" t="str">
        <f>PROPER(TRIM(Homes[[#This Row],[street]]))</f>
        <v>14323 73Rd Ave Ne</v>
      </c>
      <c r="B2579" t="str">
        <f>PROPER(TRIM(Homes[[#This Row],[city]]))</f>
        <v>Kenmore</v>
      </c>
      <c r="C2579" t="str">
        <f>_xlfn.TEXTBEFORE(Homes[[#This Row],[statezip]]," ")</f>
        <v>WA</v>
      </c>
      <c r="D2579" s="6" t="str">
        <f>_xlfn.TEXTAFTER(Homes[[#This Row],[statezip]]," ")</f>
        <v>98028</v>
      </c>
      <c r="E2579" s="1">
        <v>389000</v>
      </c>
      <c r="F2579">
        <v>5</v>
      </c>
      <c r="G2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79" s="3" t="str">
        <f>Homes[[#This Row],[bedrooms]] &amp; " bd | " &amp; TEXT(Homes[[#This Row],[bathrooms]],"0.##") &amp; " ba"</f>
        <v>5 bd | 2. ba</v>
      </c>
      <c r="I2579" s="4">
        <v>2330</v>
      </c>
      <c r="J2579" s="1">
        <f>IFERROR(Homes[[#This Row],[price]]/Homes[[#This Row],[sqft_living]]," ")</f>
        <v>166.95278969957081</v>
      </c>
      <c r="K2579" s="4">
        <f>IFERROR(Homes[[#This Row],[sqft_lot]]/43560," ")</f>
        <v>0.2467860422405877</v>
      </c>
      <c r="L2579" t="str">
        <f>IF(Homes[[#This Row],[waterfront]]=1, "Yes","No")</f>
        <v>No</v>
      </c>
      <c r="M2579" s="4" t="str">
        <f>IF(Homes[[#This Row],[sqft_basement]]&gt;0, "Yes","No")</f>
        <v>Yes</v>
      </c>
      <c r="N2579" t="str">
        <f>CHOOSE(Homes[[#This Row],[view]]+1, "None","Fair","Good","Great","Excellent")</f>
        <v>None</v>
      </c>
      <c r="O2579" t="str">
        <f>CHOOSE(Homes[[#This Row],[condition]], "Poor","Fair","Average","Good","Excellent")</f>
        <v>Good</v>
      </c>
      <c r="P2579">
        <f ca="1">YEAR(TODAY())-Homes[[#This Row],[yr_built]]</f>
        <v>63</v>
      </c>
      <c r="Q2579">
        <v>0</v>
      </c>
      <c r="R2579">
        <f ca="1">IF(Homes[[#This Row],[yr_renovated]]&gt;0, YEAR(TODAY())-Homes[[#This Row],[yr_renovated]], YEAR(TODAY())-Homes[[#This Row],[yr_built]])</f>
        <v>63</v>
      </c>
      <c r="S2579">
        <v>1</v>
      </c>
      <c r="T2579" s="2">
        <v>41786</v>
      </c>
      <c r="U2579" s="3">
        <v>2</v>
      </c>
      <c r="V2579" s="4">
        <f>IFERROR(Homes[[#This Row],[sqft_above]]+Homes[[#This Row],[sqft_basement]]," ")</f>
        <v>2330</v>
      </c>
      <c r="W2579" s="4">
        <v>10750</v>
      </c>
      <c r="X2579">
        <v>0</v>
      </c>
      <c r="Y2579">
        <v>0</v>
      </c>
      <c r="Z2579">
        <v>4</v>
      </c>
      <c r="AA2579" s="4">
        <v>1190</v>
      </c>
      <c r="AB2579" s="4">
        <v>1140</v>
      </c>
      <c r="AC2579">
        <v>1962</v>
      </c>
      <c r="AD2579" t="s">
        <v>2704</v>
      </c>
      <c r="AE2579" t="s">
        <v>329</v>
      </c>
      <c r="AF2579" t="s">
        <v>330</v>
      </c>
    </row>
    <row r="2580" spans="1:32">
      <c r="A2580" t="str">
        <f>PROPER(TRIM(Homes[[#This Row],[street]]))</f>
        <v>2148 N 115Th St</v>
      </c>
      <c r="B2580" t="str">
        <f>PROPER(TRIM(Homes[[#This Row],[city]]))</f>
        <v>Seattle</v>
      </c>
      <c r="C2580" t="str">
        <f>_xlfn.TEXTBEFORE(Homes[[#This Row],[statezip]]," ")</f>
        <v>WA</v>
      </c>
      <c r="D2580" s="6" t="str">
        <f>_xlfn.TEXTAFTER(Homes[[#This Row],[statezip]]," ")</f>
        <v>98133</v>
      </c>
      <c r="E2580" s="1">
        <v>389000</v>
      </c>
      <c r="F2580">
        <v>4</v>
      </c>
      <c r="G2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80" s="3" t="str">
        <f>Homes[[#This Row],[bedrooms]] &amp; " bd | " &amp; TEXT(Homes[[#This Row],[bathrooms]],"0.##") &amp; " ba"</f>
        <v>4 bd | 1.75 ba</v>
      </c>
      <c r="I2580" s="4">
        <v>2400</v>
      </c>
      <c r="J2580" s="1">
        <f>IFERROR(Homes[[#This Row],[price]]/Homes[[#This Row],[sqft_living]]," ")</f>
        <v>162.08333333333334</v>
      </c>
      <c r="K2580" s="4">
        <f>IFERROR(Homes[[#This Row],[sqft_lot]]/43560," ")</f>
        <v>0.17676767676767677</v>
      </c>
      <c r="L2580" t="str">
        <f>IF(Homes[[#This Row],[waterfront]]=1, "Yes","No")</f>
        <v>No</v>
      </c>
      <c r="M2580" s="4" t="str">
        <f>IF(Homes[[#This Row],[sqft_basement]]&gt;0, "Yes","No")</f>
        <v>Yes</v>
      </c>
      <c r="N2580" t="str">
        <f>CHOOSE(Homes[[#This Row],[view]]+1, "None","Fair","Good","Great","Excellent")</f>
        <v>None</v>
      </c>
      <c r="O2580" t="str">
        <f>CHOOSE(Homes[[#This Row],[condition]], "Poor","Fair","Average","Good","Excellent")</f>
        <v>Good</v>
      </c>
      <c r="P2580">
        <f ca="1">YEAR(TODAY())-Homes[[#This Row],[yr_built]]</f>
        <v>98</v>
      </c>
      <c r="Q2580">
        <v>0</v>
      </c>
      <c r="R2580">
        <f ca="1">IF(Homes[[#This Row],[yr_renovated]]&gt;0, YEAR(TODAY())-Homes[[#This Row],[yr_renovated]], YEAR(TODAY())-Homes[[#This Row],[yr_built]])</f>
        <v>98</v>
      </c>
      <c r="S2580">
        <v>1.5</v>
      </c>
      <c r="T2580" s="2">
        <v>41822</v>
      </c>
      <c r="U2580" s="3">
        <v>1.75</v>
      </c>
      <c r="V2580" s="4">
        <f>IFERROR(Homes[[#This Row],[sqft_above]]+Homes[[#This Row],[sqft_basement]]," ")</f>
        <v>2400</v>
      </c>
      <c r="W2580" s="4">
        <v>7700</v>
      </c>
      <c r="X2580">
        <v>0</v>
      </c>
      <c r="Y2580">
        <v>0</v>
      </c>
      <c r="Z2580">
        <v>4</v>
      </c>
      <c r="AA2580" s="4">
        <v>1500</v>
      </c>
      <c r="AB2580" s="4">
        <v>900</v>
      </c>
      <c r="AC2580">
        <v>1927</v>
      </c>
      <c r="AD2580" t="s">
        <v>2705</v>
      </c>
      <c r="AE2580" t="s">
        <v>49</v>
      </c>
      <c r="AF2580" t="s">
        <v>987</v>
      </c>
    </row>
    <row r="2581" spans="1:32">
      <c r="A2581" t="str">
        <f>PROPER(TRIM(Homes[[#This Row],[street]]))</f>
        <v>2043 Ne 98Th St</v>
      </c>
      <c r="B2581" t="str">
        <f>PROPER(TRIM(Homes[[#This Row],[city]]))</f>
        <v>Seattle</v>
      </c>
      <c r="C2581" t="str">
        <f>_xlfn.TEXTBEFORE(Homes[[#This Row],[statezip]]," ")</f>
        <v>WA</v>
      </c>
      <c r="D2581" s="6" t="str">
        <f>_xlfn.TEXTAFTER(Homes[[#This Row],[statezip]]," ")</f>
        <v>98115</v>
      </c>
      <c r="E2581" s="1">
        <v>389000</v>
      </c>
      <c r="F2581">
        <v>2</v>
      </c>
      <c r="G2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81" s="3" t="str">
        <f>Homes[[#This Row],[bedrooms]] &amp; " bd | " &amp; TEXT(Homes[[#This Row],[bathrooms]],"0.##") &amp; " ba"</f>
        <v>2 bd | 1. ba</v>
      </c>
      <c r="I2581" s="4">
        <v>910</v>
      </c>
      <c r="J2581" s="1">
        <f>IFERROR(Homes[[#This Row],[price]]/Homes[[#This Row],[sqft_living]]," ")</f>
        <v>427.47252747252747</v>
      </c>
      <c r="K2581" s="4">
        <f>IFERROR(Homes[[#This Row],[sqft_lot]]/43560," ")</f>
        <v>0.16069788797061524</v>
      </c>
      <c r="L2581" t="str">
        <f>IF(Homes[[#This Row],[waterfront]]=1, "Yes","No")</f>
        <v>No</v>
      </c>
      <c r="M2581" s="4" t="str">
        <f>IF(Homes[[#This Row],[sqft_basement]]&gt;0, "Yes","No")</f>
        <v>No</v>
      </c>
      <c r="N2581" t="str">
        <f>CHOOSE(Homes[[#This Row],[view]]+1, "None","Fair","Good","Great","Excellent")</f>
        <v>None</v>
      </c>
      <c r="O2581" t="str">
        <f>CHOOSE(Homes[[#This Row],[condition]], "Poor","Fair","Average","Good","Excellent")</f>
        <v>Average</v>
      </c>
      <c r="P2581">
        <f ca="1">YEAR(TODAY())-Homes[[#This Row],[yr_built]]</f>
        <v>73</v>
      </c>
      <c r="Q2581">
        <v>2008</v>
      </c>
      <c r="R2581">
        <f ca="1">IF(Homes[[#This Row],[yr_renovated]]&gt;0, YEAR(TODAY())-Homes[[#This Row],[yr_renovated]], YEAR(TODAY())-Homes[[#This Row],[yr_built]])</f>
        <v>17</v>
      </c>
      <c r="S2581">
        <v>1</v>
      </c>
      <c r="T2581" s="2">
        <v>41788</v>
      </c>
      <c r="U2581" s="3">
        <v>1</v>
      </c>
      <c r="V2581" s="4">
        <f>IFERROR(Homes[[#This Row],[sqft_above]]+Homes[[#This Row],[sqft_basement]]," ")</f>
        <v>910</v>
      </c>
      <c r="W2581" s="4">
        <v>7000</v>
      </c>
      <c r="X2581">
        <v>0</v>
      </c>
      <c r="Y2581">
        <v>0</v>
      </c>
      <c r="Z2581">
        <v>3</v>
      </c>
      <c r="AA2581" s="4">
        <v>910</v>
      </c>
      <c r="AB2581" s="4">
        <v>0</v>
      </c>
      <c r="AC2581">
        <v>1952</v>
      </c>
      <c r="AD2581" t="s">
        <v>2706</v>
      </c>
      <c r="AE2581" t="s">
        <v>49</v>
      </c>
      <c r="AF2581" t="s">
        <v>154</v>
      </c>
    </row>
    <row r="2582" spans="1:32">
      <c r="A2582" t="str">
        <f>PROPER(TRIM(Homes[[#This Row],[street]]))</f>
        <v>16032 Se 170Th Pl</v>
      </c>
      <c r="B2582" t="str">
        <f>PROPER(TRIM(Homes[[#This Row],[city]]))</f>
        <v>Renton</v>
      </c>
      <c r="C2582" t="str">
        <f>_xlfn.TEXTBEFORE(Homes[[#This Row],[statezip]]," ")</f>
        <v>WA</v>
      </c>
      <c r="D2582" s="6" t="str">
        <f>_xlfn.TEXTAFTER(Homes[[#This Row],[statezip]]," ")</f>
        <v>98058</v>
      </c>
      <c r="E2582" s="1">
        <v>388000</v>
      </c>
      <c r="F2582">
        <v>4</v>
      </c>
      <c r="G2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82" s="3" t="str">
        <f>Homes[[#This Row],[bedrooms]] &amp; " bd | " &amp; TEXT(Homes[[#This Row],[bathrooms]],"0.##") &amp; " ba"</f>
        <v>4 bd | 2.5 ba</v>
      </c>
      <c r="I2582" s="4">
        <v>2440</v>
      </c>
      <c r="J2582" s="1">
        <f>IFERROR(Homes[[#This Row],[price]]/Homes[[#This Row],[sqft_living]]," ")</f>
        <v>159.01639344262296</v>
      </c>
      <c r="K2582" s="4">
        <f>IFERROR(Homes[[#This Row],[sqft_lot]]/43560," ")</f>
        <v>0.16425619834710745</v>
      </c>
      <c r="L2582" t="str">
        <f>IF(Homes[[#This Row],[waterfront]]=1, "Yes","No")</f>
        <v>No</v>
      </c>
      <c r="M2582" s="4" t="str">
        <f>IF(Homes[[#This Row],[sqft_basement]]&gt;0, "Yes","No")</f>
        <v>No</v>
      </c>
      <c r="N2582" t="str">
        <f>CHOOSE(Homes[[#This Row],[view]]+1, "None","Fair","Good","Great","Excellent")</f>
        <v>None</v>
      </c>
      <c r="O2582" t="str">
        <f>CHOOSE(Homes[[#This Row],[condition]], "Poor","Fair","Average","Good","Excellent")</f>
        <v>Average</v>
      </c>
      <c r="P2582">
        <f ca="1">YEAR(TODAY())-Homes[[#This Row],[yr_built]]</f>
        <v>32</v>
      </c>
      <c r="Q2582">
        <v>0</v>
      </c>
      <c r="R2582">
        <f ca="1">IF(Homes[[#This Row],[yr_renovated]]&gt;0, YEAR(TODAY())-Homes[[#This Row],[yr_renovated]], YEAR(TODAY())-Homes[[#This Row],[yr_built]])</f>
        <v>32</v>
      </c>
      <c r="S2582">
        <v>2</v>
      </c>
      <c r="T2582" s="2">
        <v>41782</v>
      </c>
      <c r="U2582" s="3">
        <v>2.5</v>
      </c>
      <c r="V2582" s="4">
        <f>IFERROR(Homes[[#This Row],[sqft_above]]+Homes[[#This Row],[sqft_basement]]," ")</f>
        <v>2440</v>
      </c>
      <c r="W2582" s="4">
        <v>7155</v>
      </c>
      <c r="X2582">
        <v>0</v>
      </c>
      <c r="Y2582">
        <v>0</v>
      </c>
      <c r="Z2582">
        <v>3</v>
      </c>
      <c r="AA2582" s="4">
        <v>2440</v>
      </c>
      <c r="AB2582" s="4">
        <v>0</v>
      </c>
      <c r="AC2582">
        <v>1993</v>
      </c>
      <c r="AD2582" t="s">
        <v>2707</v>
      </c>
      <c r="AE2582" t="s">
        <v>319</v>
      </c>
      <c r="AF2582" t="s">
        <v>320</v>
      </c>
    </row>
    <row r="2583" spans="1:32">
      <c r="A2583" t="str">
        <f>PROPER(TRIM(Homes[[#This Row],[street]]))</f>
        <v>12632 93Rd Pl Ne</v>
      </c>
      <c r="B2583" t="str">
        <f>PROPER(TRIM(Homes[[#This Row],[city]]))</f>
        <v>Kirkland</v>
      </c>
      <c r="C2583" t="str">
        <f>_xlfn.TEXTBEFORE(Homes[[#This Row],[statezip]]," ")</f>
        <v>WA</v>
      </c>
      <c r="D2583" s="6" t="str">
        <f>_xlfn.TEXTAFTER(Homes[[#This Row],[statezip]]," ")</f>
        <v>98034</v>
      </c>
      <c r="E2583" s="1">
        <v>387884.61538500001</v>
      </c>
      <c r="F2583">
        <v>3</v>
      </c>
      <c r="G2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583" s="3" t="str">
        <f>Homes[[#This Row],[bedrooms]] &amp; " bd | " &amp; TEXT(Homes[[#This Row],[bathrooms]],"0.##") &amp; " ba"</f>
        <v>3 bd | 1.75 ba</v>
      </c>
      <c r="I2583" s="4">
        <v>1590</v>
      </c>
      <c r="J2583" s="1">
        <f>IFERROR(Homes[[#This Row],[price]]/Homes[[#This Row],[sqft_living]]," ")</f>
        <v>243.95258829245284</v>
      </c>
      <c r="K2583" s="4">
        <f>IFERROR(Homes[[#This Row],[sqft_lot]]/43560," ")</f>
        <v>0.18868227731864096</v>
      </c>
      <c r="L2583" t="str">
        <f>IF(Homes[[#This Row],[waterfront]]=1, "Yes","No")</f>
        <v>No</v>
      </c>
      <c r="M2583" s="4" t="str">
        <f>IF(Homes[[#This Row],[sqft_basement]]&gt;0, "Yes","No")</f>
        <v>Yes</v>
      </c>
      <c r="N2583" t="str">
        <f>CHOOSE(Homes[[#This Row],[view]]+1, "None","Fair","Good","Great","Excellent")</f>
        <v>None</v>
      </c>
      <c r="O2583" t="str">
        <f>CHOOSE(Homes[[#This Row],[condition]], "Poor","Fair","Average","Good","Excellent")</f>
        <v>Excellent</v>
      </c>
      <c r="P2583">
        <f ca="1">YEAR(TODAY())-Homes[[#This Row],[yr_built]]</f>
        <v>87</v>
      </c>
      <c r="Q2583">
        <v>0</v>
      </c>
      <c r="R2583">
        <f ca="1">IF(Homes[[#This Row],[yr_renovated]]&gt;0, YEAR(TODAY())-Homes[[#This Row],[yr_renovated]], YEAR(TODAY())-Homes[[#This Row],[yr_built]])</f>
        <v>87</v>
      </c>
      <c r="S2583">
        <v>1.5</v>
      </c>
      <c r="T2583" s="2">
        <v>41802</v>
      </c>
      <c r="U2583" s="3">
        <v>1.75</v>
      </c>
      <c r="V2583" s="4">
        <f>IFERROR(Homes[[#This Row],[sqft_above]]+Homes[[#This Row],[sqft_basement]]," ")</f>
        <v>1590</v>
      </c>
      <c r="W2583" s="4">
        <v>8219</v>
      </c>
      <c r="X2583">
        <v>0</v>
      </c>
      <c r="Y2583">
        <v>0</v>
      </c>
      <c r="Z2583">
        <v>5</v>
      </c>
      <c r="AA2583" s="4">
        <v>970</v>
      </c>
      <c r="AB2583" s="4">
        <v>620</v>
      </c>
      <c r="AC2583">
        <v>1938</v>
      </c>
      <c r="AD2583" t="s">
        <v>2708</v>
      </c>
      <c r="AE2583" t="s">
        <v>46</v>
      </c>
      <c r="AF2583" t="s">
        <v>47</v>
      </c>
    </row>
    <row r="2584" spans="1:32">
      <c r="A2584" t="str">
        <f>PROPER(TRIM(Homes[[#This Row],[street]]))</f>
        <v>18975 Marine View Dr Sw</v>
      </c>
      <c r="B2584" t="str">
        <f>PROPER(TRIM(Homes[[#This Row],[city]]))</f>
        <v>Normandy Park</v>
      </c>
      <c r="C2584" t="str">
        <f>_xlfn.TEXTBEFORE(Homes[[#This Row],[statezip]]," ")</f>
        <v>WA</v>
      </c>
      <c r="D2584" s="6" t="str">
        <f>_xlfn.TEXTAFTER(Homes[[#This Row],[statezip]]," ")</f>
        <v>98166</v>
      </c>
      <c r="E2584" s="1">
        <v>387500</v>
      </c>
      <c r="F2584">
        <v>3</v>
      </c>
      <c r="G2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84" s="3" t="str">
        <f>Homes[[#This Row],[bedrooms]] &amp; " bd | " &amp; TEXT(Homes[[#This Row],[bathrooms]],"0.##") &amp; " ba"</f>
        <v>3 bd | 1. ba</v>
      </c>
      <c r="I2584" s="4">
        <v>1560</v>
      </c>
      <c r="J2584" s="1">
        <f>IFERROR(Homes[[#This Row],[price]]/Homes[[#This Row],[sqft_living]]," ")</f>
        <v>248.39743589743588</v>
      </c>
      <c r="K2584" s="4">
        <f>IFERROR(Homes[[#This Row],[sqft_lot]]/43560," ")</f>
        <v>0.32904040404040402</v>
      </c>
      <c r="L2584" t="str">
        <f>IF(Homes[[#This Row],[waterfront]]=1, "Yes","No")</f>
        <v>No</v>
      </c>
      <c r="M2584" s="4" t="str">
        <f>IF(Homes[[#This Row],[sqft_basement]]&gt;0, "Yes","No")</f>
        <v>No</v>
      </c>
      <c r="N2584" t="str">
        <f>CHOOSE(Homes[[#This Row],[view]]+1, "None","Fair","Good","Great","Excellent")</f>
        <v>None</v>
      </c>
      <c r="O2584" t="str">
        <f>CHOOSE(Homes[[#This Row],[condition]], "Poor","Fair","Average","Good","Excellent")</f>
        <v>Good</v>
      </c>
      <c r="P2584">
        <f ca="1">YEAR(TODAY())-Homes[[#This Row],[yr_built]]</f>
        <v>72</v>
      </c>
      <c r="Q2584">
        <v>1983</v>
      </c>
      <c r="R2584">
        <f ca="1">IF(Homes[[#This Row],[yr_renovated]]&gt;0, YEAR(TODAY())-Homes[[#This Row],[yr_renovated]], YEAR(TODAY())-Homes[[#This Row],[yr_built]])</f>
        <v>42</v>
      </c>
      <c r="S2584">
        <v>1</v>
      </c>
      <c r="T2584" s="2">
        <v>41796</v>
      </c>
      <c r="U2584" s="3">
        <v>1</v>
      </c>
      <c r="V2584" s="4">
        <f>IFERROR(Homes[[#This Row],[sqft_above]]+Homes[[#This Row],[sqft_basement]]," ")</f>
        <v>1560</v>
      </c>
      <c r="W2584" s="4">
        <v>14333</v>
      </c>
      <c r="X2584">
        <v>0</v>
      </c>
      <c r="Y2584">
        <v>0</v>
      </c>
      <c r="Z2584">
        <v>4</v>
      </c>
      <c r="AA2584" s="4">
        <v>1560</v>
      </c>
      <c r="AB2584" s="4">
        <v>0</v>
      </c>
      <c r="AC2584">
        <v>1953</v>
      </c>
      <c r="AD2584" t="s">
        <v>2709</v>
      </c>
      <c r="AE2584" t="s">
        <v>226</v>
      </c>
      <c r="AF2584" t="s">
        <v>227</v>
      </c>
    </row>
    <row r="2585" spans="1:32">
      <c r="A2585" t="str">
        <f>PROPER(TRIM(Homes[[#This Row],[street]]))</f>
        <v>1505 29Th Ave</v>
      </c>
      <c r="B2585" t="str">
        <f>PROPER(TRIM(Homes[[#This Row],[city]]))</f>
        <v>Seattle</v>
      </c>
      <c r="C2585" t="str">
        <f>_xlfn.TEXTBEFORE(Homes[[#This Row],[statezip]]," ")</f>
        <v>WA</v>
      </c>
      <c r="D2585" s="6" t="str">
        <f>_xlfn.TEXTAFTER(Homes[[#This Row],[statezip]]," ")</f>
        <v>98122</v>
      </c>
      <c r="E2585" s="1">
        <v>387500</v>
      </c>
      <c r="F2585">
        <v>4</v>
      </c>
      <c r="G2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85" s="3" t="str">
        <f>Homes[[#This Row],[bedrooms]] &amp; " bd | " &amp; TEXT(Homes[[#This Row],[bathrooms]],"0.##") &amp; " ba"</f>
        <v>4 bd | 1. ba</v>
      </c>
      <c r="I2585" s="4">
        <v>1320</v>
      </c>
      <c r="J2585" s="1">
        <f>IFERROR(Homes[[#This Row],[price]]/Homes[[#This Row],[sqft_living]]," ")</f>
        <v>293.56060606060606</v>
      </c>
      <c r="K2585" s="4">
        <f>IFERROR(Homes[[#This Row],[sqft_lot]]/43560," ")</f>
        <v>0.10192837465564739</v>
      </c>
      <c r="L2585" t="str">
        <f>IF(Homes[[#This Row],[waterfront]]=1, "Yes","No")</f>
        <v>No</v>
      </c>
      <c r="M2585" s="4" t="str">
        <f>IF(Homes[[#This Row],[sqft_basement]]&gt;0, "Yes","No")</f>
        <v>No</v>
      </c>
      <c r="N2585" t="str">
        <f>CHOOSE(Homes[[#This Row],[view]]+1, "None","Fair","Good","Great","Excellent")</f>
        <v>None</v>
      </c>
      <c r="O2585" t="str">
        <f>CHOOSE(Homes[[#This Row],[condition]], "Poor","Fair","Average","Good","Excellent")</f>
        <v>Average</v>
      </c>
      <c r="P2585">
        <f ca="1">YEAR(TODAY())-Homes[[#This Row],[yr_built]]</f>
        <v>96</v>
      </c>
      <c r="Q2585">
        <v>0</v>
      </c>
      <c r="R2585">
        <f ca="1">IF(Homes[[#This Row],[yr_renovated]]&gt;0, YEAR(TODAY())-Homes[[#This Row],[yr_renovated]], YEAR(TODAY())-Homes[[#This Row],[yr_built]])</f>
        <v>96</v>
      </c>
      <c r="S2585">
        <v>1.5</v>
      </c>
      <c r="T2585" s="2">
        <v>41779</v>
      </c>
      <c r="U2585" s="3">
        <v>1</v>
      </c>
      <c r="V2585" s="4">
        <f>IFERROR(Homes[[#This Row],[sqft_above]]+Homes[[#This Row],[sqft_basement]]," ")</f>
        <v>1320</v>
      </c>
      <c r="W2585" s="4">
        <v>4440</v>
      </c>
      <c r="X2585">
        <v>0</v>
      </c>
      <c r="Y2585">
        <v>0</v>
      </c>
      <c r="Z2585">
        <v>3</v>
      </c>
      <c r="AA2585" s="4">
        <v>1320</v>
      </c>
      <c r="AB2585" s="4">
        <v>0</v>
      </c>
      <c r="AC2585">
        <v>1929</v>
      </c>
      <c r="AD2585" t="s">
        <v>2710</v>
      </c>
      <c r="AE2585" t="s">
        <v>49</v>
      </c>
      <c r="AF2585" t="s">
        <v>302</v>
      </c>
    </row>
    <row r="2586" spans="1:32">
      <c r="A2586" t="str">
        <f>PROPER(TRIM(Homes[[#This Row],[street]]))</f>
        <v>801-921 Martin Luther King Jr Way S</v>
      </c>
      <c r="B2586" t="str">
        <f>PROPER(TRIM(Homes[[#This Row],[city]]))</f>
        <v>Seattle</v>
      </c>
      <c r="C2586" t="str">
        <f>_xlfn.TEXTBEFORE(Homes[[#This Row],[statezip]]," ")</f>
        <v>WA</v>
      </c>
      <c r="D2586" s="6" t="str">
        <f>_xlfn.TEXTAFTER(Homes[[#This Row],[statezip]]," ")</f>
        <v>98144</v>
      </c>
      <c r="E2586" s="1">
        <v>387000</v>
      </c>
      <c r="F2586">
        <v>2</v>
      </c>
      <c r="G2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86" s="3" t="str">
        <f>Homes[[#This Row],[bedrooms]] &amp; " bd | " &amp; TEXT(Homes[[#This Row],[bathrooms]],"0.##") &amp; " ba"</f>
        <v>2 bd | 2.25 ba</v>
      </c>
      <c r="I2586" s="4">
        <v>1230</v>
      </c>
      <c r="J2586" s="1">
        <f>IFERROR(Homes[[#This Row],[price]]/Homes[[#This Row],[sqft_living]]," ")</f>
        <v>314.63414634146341</v>
      </c>
      <c r="K2586" s="4">
        <f>IFERROR(Homes[[#This Row],[sqft_lot]]/43560," ")</f>
        <v>2.938475665748393E-2</v>
      </c>
      <c r="L2586" t="str">
        <f>IF(Homes[[#This Row],[waterfront]]=1, "Yes","No")</f>
        <v>No</v>
      </c>
      <c r="M2586" s="4" t="str">
        <f>IF(Homes[[#This Row],[sqft_basement]]&gt;0, "Yes","No")</f>
        <v>Yes</v>
      </c>
      <c r="N2586" t="str">
        <f>CHOOSE(Homes[[#This Row],[view]]+1, "None","Fair","Good","Great","Excellent")</f>
        <v>None</v>
      </c>
      <c r="O2586" t="str">
        <f>CHOOSE(Homes[[#This Row],[condition]], "Poor","Fair","Average","Good","Excellent")</f>
        <v>Average</v>
      </c>
      <c r="P2586">
        <f ca="1">YEAR(TODAY())-Homes[[#This Row],[yr_built]]</f>
        <v>13</v>
      </c>
      <c r="Q2586">
        <v>1912</v>
      </c>
      <c r="R2586">
        <f ca="1">IF(Homes[[#This Row],[yr_renovated]]&gt;0, YEAR(TODAY())-Homes[[#This Row],[yr_renovated]], YEAR(TODAY())-Homes[[#This Row],[yr_built]])</f>
        <v>113</v>
      </c>
      <c r="S2586">
        <v>2</v>
      </c>
      <c r="T2586" s="2">
        <v>41779</v>
      </c>
      <c r="U2586" s="3">
        <v>2.25</v>
      </c>
      <c r="V2586" s="4">
        <f>IFERROR(Homes[[#This Row],[sqft_above]]+Homes[[#This Row],[sqft_basement]]," ")</f>
        <v>1230</v>
      </c>
      <c r="W2586" s="4">
        <v>1280</v>
      </c>
      <c r="X2586">
        <v>0</v>
      </c>
      <c r="Y2586">
        <v>0</v>
      </c>
      <c r="Z2586">
        <v>3</v>
      </c>
      <c r="AA2586" s="4">
        <v>960</v>
      </c>
      <c r="AB2586" s="4">
        <v>270</v>
      </c>
      <c r="AC2586">
        <v>2012</v>
      </c>
      <c r="AD2586" t="s">
        <v>2711</v>
      </c>
      <c r="AE2586" t="s">
        <v>49</v>
      </c>
      <c r="AF2586" t="s">
        <v>110</v>
      </c>
    </row>
    <row r="2587" spans="1:32">
      <c r="A2587" t="str">
        <f>PROPER(TRIM(Homes[[#This Row],[street]]))</f>
        <v>9881 244Th Pl Ne</v>
      </c>
      <c r="B2587" t="str">
        <f>PROPER(TRIM(Homes[[#This Row],[city]]))</f>
        <v>Redmond</v>
      </c>
      <c r="C2587" t="str">
        <f>_xlfn.TEXTBEFORE(Homes[[#This Row],[statezip]]," ")</f>
        <v>WA</v>
      </c>
      <c r="D2587" s="6" t="str">
        <f>_xlfn.TEXTAFTER(Homes[[#This Row],[statezip]]," ")</f>
        <v>98053</v>
      </c>
      <c r="E2587" s="1">
        <v>386380</v>
      </c>
      <c r="F2587">
        <v>3</v>
      </c>
      <c r="G2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87" s="3" t="str">
        <f>Homes[[#This Row],[bedrooms]] &amp; " bd | " &amp; TEXT(Homes[[#This Row],[bathrooms]],"0.##") &amp; " ba"</f>
        <v>3 bd | 2.5 ba</v>
      </c>
      <c r="I2587" s="4">
        <v>1720</v>
      </c>
      <c r="J2587" s="1">
        <f>IFERROR(Homes[[#This Row],[price]]/Homes[[#This Row],[sqft_living]]," ")</f>
        <v>224.63953488372093</v>
      </c>
      <c r="K2587" s="4">
        <f>IFERROR(Homes[[#This Row],[sqft_lot]]/43560," ")</f>
        <v>8.2644628099173556E-2</v>
      </c>
      <c r="L2587" t="str">
        <f>IF(Homes[[#This Row],[waterfront]]=1, "Yes","No")</f>
        <v>No</v>
      </c>
      <c r="M2587" s="4" t="str">
        <f>IF(Homes[[#This Row],[sqft_basement]]&gt;0, "Yes","No")</f>
        <v>No</v>
      </c>
      <c r="N2587" t="str">
        <f>CHOOSE(Homes[[#This Row],[view]]+1, "None","Fair","Good","Great","Excellent")</f>
        <v>None</v>
      </c>
      <c r="O2587" t="str">
        <f>CHOOSE(Homes[[#This Row],[condition]], "Poor","Fair","Average","Good","Excellent")</f>
        <v>Average</v>
      </c>
      <c r="P2587">
        <f ca="1">YEAR(TODAY())-Homes[[#This Row],[yr_built]]</f>
        <v>15</v>
      </c>
      <c r="Q2587">
        <v>0</v>
      </c>
      <c r="R2587">
        <f ca="1">IF(Homes[[#This Row],[yr_renovated]]&gt;0, YEAR(TODAY())-Homes[[#This Row],[yr_renovated]], YEAR(TODAY())-Homes[[#This Row],[yr_built]])</f>
        <v>15</v>
      </c>
      <c r="S2587">
        <v>2</v>
      </c>
      <c r="T2587" s="2">
        <v>41774</v>
      </c>
      <c r="U2587" s="3">
        <v>2.5</v>
      </c>
      <c r="V2587" s="4">
        <f>IFERROR(Homes[[#This Row],[sqft_above]]+Homes[[#This Row],[sqft_basement]]," ")</f>
        <v>1720</v>
      </c>
      <c r="W2587" s="4">
        <v>3600</v>
      </c>
      <c r="X2587">
        <v>0</v>
      </c>
      <c r="Y2587">
        <v>0</v>
      </c>
      <c r="Z2587">
        <v>3</v>
      </c>
      <c r="AA2587" s="4">
        <v>1720</v>
      </c>
      <c r="AB2587" s="4">
        <v>0</v>
      </c>
      <c r="AC2587">
        <v>2010</v>
      </c>
      <c r="AD2587" t="s">
        <v>2712</v>
      </c>
      <c r="AE2587" t="s">
        <v>137</v>
      </c>
      <c r="AF2587" t="s">
        <v>208</v>
      </c>
    </row>
    <row r="2588" spans="1:32">
      <c r="A2588" t="str">
        <f>PROPER(TRIM(Homes[[#This Row],[street]]))</f>
        <v>22500-22614 16Th Ave S</v>
      </c>
      <c r="B2588" t="str">
        <f>PROPER(TRIM(Homes[[#This Row],[city]]))</f>
        <v>Des Moines</v>
      </c>
      <c r="C2588" t="str">
        <f>_xlfn.TEXTBEFORE(Homes[[#This Row],[statezip]]," ")</f>
        <v>WA</v>
      </c>
      <c r="D2588" s="6" t="str">
        <f>_xlfn.TEXTAFTER(Homes[[#This Row],[statezip]]," ")</f>
        <v>98198</v>
      </c>
      <c r="E2588" s="1">
        <v>386000</v>
      </c>
      <c r="F2588">
        <v>4</v>
      </c>
      <c r="G2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88" s="3" t="str">
        <f>Homes[[#This Row],[bedrooms]] &amp; " bd | " &amp; TEXT(Homes[[#This Row],[bathrooms]],"0.##") &amp; " ba"</f>
        <v>4 bd | 2.25 ba</v>
      </c>
      <c r="I2588" s="4">
        <v>2050</v>
      </c>
      <c r="J2588" s="1">
        <f>IFERROR(Homes[[#This Row],[price]]/Homes[[#This Row],[sqft_living]]," ")</f>
        <v>188.29268292682926</v>
      </c>
      <c r="K2588" s="4">
        <f>IFERROR(Homes[[#This Row],[sqft_lot]]/43560," ")</f>
        <v>0.21999540863177228</v>
      </c>
      <c r="L2588" t="str">
        <f>IF(Homes[[#This Row],[waterfront]]=1, "Yes","No")</f>
        <v>No</v>
      </c>
      <c r="M2588" s="4" t="str">
        <f>IF(Homes[[#This Row],[sqft_basement]]&gt;0, "Yes","No")</f>
        <v>Yes</v>
      </c>
      <c r="N2588" t="str">
        <f>CHOOSE(Homes[[#This Row],[view]]+1, "None","Fair","Good","Great","Excellent")</f>
        <v>Good</v>
      </c>
      <c r="O2588" t="str">
        <f>CHOOSE(Homes[[#This Row],[condition]], "Poor","Fair","Average","Good","Excellent")</f>
        <v>Average</v>
      </c>
      <c r="P2588">
        <f ca="1">YEAR(TODAY())-Homes[[#This Row],[yr_built]]</f>
        <v>60</v>
      </c>
      <c r="Q2588">
        <v>1993</v>
      </c>
      <c r="R2588">
        <f ca="1">IF(Homes[[#This Row],[yr_renovated]]&gt;0, YEAR(TODAY())-Homes[[#This Row],[yr_renovated]], YEAR(TODAY())-Homes[[#This Row],[yr_built]])</f>
        <v>32</v>
      </c>
      <c r="S2588">
        <v>2</v>
      </c>
      <c r="T2588" s="2">
        <v>41815</v>
      </c>
      <c r="U2588" s="3">
        <v>2.25</v>
      </c>
      <c r="V2588" s="4">
        <f>IFERROR(Homes[[#This Row],[sqft_above]]+Homes[[#This Row],[sqft_basement]]," ")</f>
        <v>2050</v>
      </c>
      <c r="W2588" s="4">
        <v>9583</v>
      </c>
      <c r="X2588">
        <v>0</v>
      </c>
      <c r="Y2588">
        <v>2</v>
      </c>
      <c r="Z2588">
        <v>3</v>
      </c>
      <c r="AA2588" s="4">
        <v>1770</v>
      </c>
      <c r="AB2588" s="4">
        <v>280</v>
      </c>
      <c r="AC2588">
        <v>1965</v>
      </c>
      <c r="AD2588" t="s">
        <v>2713</v>
      </c>
      <c r="AE2588" t="s">
        <v>459</v>
      </c>
      <c r="AF2588" t="s">
        <v>460</v>
      </c>
    </row>
    <row r="2589" spans="1:32">
      <c r="A2589" t="str">
        <f>PROPER(TRIM(Homes[[#This Row],[street]]))</f>
        <v>3613 Gilman Ave W</v>
      </c>
      <c r="B2589" t="str">
        <f>PROPER(TRIM(Homes[[#This Row],[city]]))</f>
        <v>Seattle</v>
      </c>
      <c r="C2589" t="str">
        <f>_xlfn.TEXTBEFORE(Homes[[#This Row],[statezip]]," ")</f>
        <v>WA</v>
      </c>
      <c r="D2589" s="6" t="str">
        <f>_xlfn.TEXTAFTER(Homes[[#This Row],[statezip]]," ")</f>
        <v>98199</v>
      </c>
      <c r="E2589" s="1">
        <v>386000</v>
      </c>
      <c r="F2589">
        <v>3</v>
      </c>
      <c r="G2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89" s="3" t="str">
        <f>Homes[[#This Row],[bedrooms]] &amp; " bd | " &amp; TEXT(Homes[[#This Row],[bathrooms]],"0.##") &amp; " ba"</f>
        <v>3 bd | 1.5 ba</v>
      </c>
      <c r="I2589" s="4">
        <v>1270</v>
      </c>
      <c r="J2589" s="1">
        <f>IFERROR(Homes[[#This Row],[price]]/Homes[[#This Row],[sqft_living]]," ")</f>
        <v>303.93700787401576</v>
      </c>
      <c r="K2589" s="4">
        <f>IFERROR(Homes[[#This Row],[sqft_lot]]/43560," ")</f>
        <v>3.0257116620752984E-2</v>
      </c>
      <c r="L2589" t="str">
        <f>IF(Homes[[#This Row],[waterfront]]=1, "Yes","No")</f>
        <v>No</v>
      </c>
      <c r="M2589" s="4" t="str">
        <f>IF(Homes[[#This Row],[sqft_basement]]&gt;0, "Yes","No")</f>
        <v>Yes</v>
      </c>
      <c r="N2589" t="str">
        <f>CHOOSE(Homes[[#This Row],[view]]+1, "None","Fair","Good","Great","Excellent")</f>
        <v>None</v>
      </c>
      <c r="O2589" t="str">
        <f>CHOOSE(Homes[[#This Row],[condition]], "Poor","Fair","Average","Good","Excellent")</f>
        <v>Average</v>
      </c>
      <c r="P2589">
        <f ca="1">YEAR(TODAY())-Homes[[#This Row],[yr_built]]</f>
        <v>21</v>
      </c>
      <c r="Q2589">
        <v>2003</v>
      </c>
      <c r="R2589">
        <f ca="1">IF(Homes[[#This Row],[yr_renovated]]&gt;0, YEAR(TODAY())-Homes[[#This Row],[yr_renovated]], YEAR(TODAY())-Homes[[#This Row],[yr_built]])</f>
        <v>22</v>
      </c>
      <c r="S2589">
        <v>2</v>
      </c>
      <c r="T2589" s="2">
        <v>41801</v>
      </c>
      <c r="U2589" s="3">
        <v>1.5</v>
      </c>
      <c r="V2589" s="4">
        <f>IFERROR(Homes[[#This Row],[sqft_above]]+Homes[[#This Row],[sqft_basement]]," ")</f>
        <v>1270</v>
      </c>
      <c r="W2589" s="4">
        <v>1318</v>
      </c>
      <c r="X2589">
        <v>0</v>
      </c>
      <c r="Y2589">
        <v>0</v>
      </c>
      <c r="Z2589">
        <v>3</v>
      </c>
      <c r="AA2589" s="4">
        <v>1080</v>
      </c>
      <c r="AB2589" s="4">
        <v>190</v>
      </c>
      <c r="AC2589">
        <v>2004</v>
      </c>
      <c r="AD2589" t="s">
        <v>2714</v>
      </c>
      <c r="AE2589" t="s">
        <v>49</v>
      </c>
      <c r="AF2589" t="s">
        <v>58</v>
      </c>
    </row>
    <row r="2590" spans="1:32">
      <c r="A2590" t="str">
        <f>PROPER(TRIM(Homes[[#This Row],[street]]))</f>
        <v>9225-9305 Mitten Ave Se</v>
      </c>
      <c r="B2590" t="str">
        <f>PROPER(TRIM(Homes[[#This Row],[city]]))</f>
        <v>Snoqualmie</v>
      </c>
      <c r="C2590" t="str">
        <f>_xlfn.TEXTBEFORE(Homes[[#This Row],[statezip]]," ")</f>
        <v>WA</v>
      </c>
      <c r="D2590" s="6" t="str">
        <f>_xlfn.TEXTAFTER(Homes[[#This Row],[statezip]]," ")</f>
        <v>98065</v>
      </c>
      <c r="E2590" s="1">
        <v>386000</v>
      </c>
      <c r="F2590">
        <v>2</v>
      </c>
      <c r="G2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90" s="3" t="str">
        <f>Homes[[#This Row],[bedrooms]] &amp; " bd | " &amp; TEXT(Homes[[#This Row],[bathrooms]],"0.##") &amp; " ba"</f>
        <v>2 bd | 2.5 ba</v>
      </c>
      <c r="I2590" s="4">
        <v>1620</v>
      </c>
      <c r="J2590" s="1">
        <f>IFERROR(Homes[[#This Row],[price]]/Homes[[#This Row],[sqft_living]]," ")</f>
        <v>238.27160493827159</v>
      </c>
      <c r="K2590" s="4">
        <f>IFERROR(Homes[[#This Row],[sqft_lot]]/43560," ")</f>
        <v>7.3370064279155184E-2</v>
      </c>
      <c r="L2590" t="str">
        <f>IF(Homes[[#This Row],[waterfront]]=1, "Yes","No")</f>
        <v>No</v>
      </c>
      <c r="M2590" s="4" t="str">
        <f>IF(Homes[[#This Row],[sqft_basement]]&gt;0, "Yes","No")</f>
        <v>No</v>
      </c>
      <c r="N2590" t="str">
        <f>CHOOSE(Homes[[#This Row],[view]]+1, "None","Fair","Good","Great","Excellent")</f>
        <v>None</v>
      </c>
      <c r="O2590" t="str">
        <f>CHOOSE(Homes[[#This Row],[condition]], "Poor","Fair","Average","Good","Excellent")</f>
        <v>Average</v>
      </c>
      <c r="P2590">
        <f ca="1">YEAR(TODAY())-Homes[[#This Row],[yr_built]]</f>
        <v>17</v>
      </c>
      <c r="Q2590">
        <v>0</v>
      </c>
      <c r="R2590">
        <f ca="1">IF(Homes[[#This Row],[yr_renovated]]&gt;0, YEAR(TODAY())-Homes[[#This Row],[yr_renovated]], YEAR(TODAY())-Homes[[#This Row],[yr_built]])</f>
        <v>17</v>
      </c>
      <c r="S2590">
        <v>2</v>
      </c>
      <c r="T2590" s="2">
        <v>41807</v>
      </c>
      <c r="U2590" s="3">
        <v>2.5</v>
      </c>
      <c r="V2590" s="4">
        <f>IFERROR(Homes[[#This Row],[sqft_above]]+Homes[[#This Row],[sqft_basement]]," ")</f>
        <v>1620</v>
      </c>
      <c r="W2590" s="4">
        <v>3196</v>
      </c>
      <c r="X2590">
        <v>0</v>
      </c>
      <c r="Y2590">
        <v>0</v>
      </c>
      <c r="Z2590">
        <v>3</v>
      </c>
      <c r="AA2590" s="4">
        <v>1620</v>
      </c>
      <c r="AB2590" s="4">
        <v>0</v>
      </c>
      <c r="AC2590">
        <v>2008</v>
      </c>
      <c r="AD2590" t="s">
        <v>2715</v>
      </c>
      <c r="AE2590" t="s">
        <v>313</v>
      </c>
      <c r="AF2590" t="s">
        <v>314</v>
      </c>
    </row>
    <row r="2591" spans="1:32">
      <c r="A2591" t="str">
        <f>PROPER(TRIM(Homes[[#This Row],[street]]))</f>
        <v>9215 Ne 183Rd St</v>
      </c>
      <c r="B2591" t="str">
        <f>PROPER(TRIM(Homes[[#This Row],[city]]))</f>
        <v>Bothell</v>
      </c>
      <c r="C2591" t="str">
        <f>_xlfn.TEXTBEFORE(Homes[[#This Row],[statezip]]," ")</f>
        <v>WA</v>
      </c>
      <c r="D2591" s="6" t="str">
        <f>_xlfn.TEXTAFTER(Homes[[#This Row],[statezip]]," ")</f>
        <v>98011</v>
      </c>
      <c r="E2591" s="1">
        <v>385500</v>
      </c>
      <c r="F2591">
        <v>3</v>
      </c>
      <c r="G2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91" s="3" t="str">
        <f>Homes[[#This Row],[bedrooms]] &amp; " bd | " &amp; TEXT(Homes[[#This Row],[bathrooms]],"0.##") &amp; " ba"</f>
        <v>3 bd | 2. ba</v>
      </c>
      <c r="I2591" s="4">
        <v>1540</v>
      </c>
      <c r="J2591" s="1">
        <f>IFERROR(Homes[[#This Row],[price]]/Homes[[#This Row],[sqft_living]]," ")</f>
        <v>250.32467532467533</v>
      </c>
      <c r="K2591" s="4">
        <f>IFERROR(Homes[[#This Row],[sqft_lot]]/43560," ")</f>
        <v>0.18243801652892561</v>
      </c>
      <c r="L2591" t="str">
        <f>IF(Homes[[#This Row],[waterfront]]=1, "Yes","No")</f>
        <v>No</v>
      </c>
      <c r="M2591" s="4" t="str">
        <f>IF(Homes[[#This Row],[sqft_basement]]&gt;0, "Yes","No")</f>
        <v>Yes</v>
      </c>
      <c r="N2591" t="str">
        <f>CHOOSE(Homes[[#This Row],[view]]+1, "None","Fair","Good","Great","Excellent")</f>
        <v>None</v>
      </c>
      <c r="O2591" t="str">
        <f>CHOOSE(Homes[[#This Row],[condition]], "Poor","Fair","Average","Good","Excellent")</f>
        <v>Average</v>
      </c>
      <c r="P2591">
        <f ca="1">YEAR(TODAY())-Homes[[#This Row],[yr_built]]</f>
        <v>64</v>
      </c>
      <c r="Q2591">
        <v>2004</v>
      </c>
      <c r="R2591">
        <f ca="1">IF(Homes[[#This Row],[yr_renovated]]&gt;0, YEAR(TODAY())-Homes[[#This Row],[yr_renovated]], YEAR(TODAY())-Homes[[#This Row],[yr_built]])</f>
        <v>21</v>
      </c>
      <c r="S2591">
        <v>1</v>
      </c>
      <c r="T2591" s="2">
        <v>41780</v>
      </c>
      <c r="U2591" s="3">
        <v>2</v>
      </c>
      <c r="V2591" s="4">
        <f>IFERROR(Homes[[#This Row],[sqft_above]]+Homes[[#This Row],[sqft_basement]]," ")</f>
        <v>1540</v>
      </c>
      <c r="W2591" s="4">
        <v>7947</v>
      </c>
      <c r="X2591">
        <v>0</v>
      </c>
      <c r="Y2591">
        <v>0</v>
      </c>
      <c r="Z2591">
        <v>3</v>
      </c>
      <c r="AA2591" s="4">
        <v>1120</v>
      </c>
      <c r="AB2591" s="4">
        <v>420</v>
      </c>
      <c r="AC2591">
        <v>1961</v>
      </c>
      <c r="AD2591" t="s">
        <v>2716</v>
      </c>
      <c r="AE2591" t="s">
        <v>841</v>
      </c>
      <c r="AF2591" t="s">
        <v>842</v>
      </c>
    </row>
    <row r="2592" spans="1:32">
      <c r="A2592" t="str">
        <f>PROPER(TRIM(Homes[[#This Row],[street]]))</f>
        <v>9014 34Th Ave Sw</v>
      </c>
      <c r="B2592" t="str">
        <f>PROPER(TRIM(Homes[[#This Row],[city]]))</f>
        <v>Seattle</v>
      </c>
      <c r="C2592" t="str">
        <f>_xlfn.TEXTBEFORE(Homes[[#This Row],[statezip]]," ")</f>
        <v>WA</v>
      </c>
      <c r="D2592" s="6" t="str">
        <f>_xlfn.TEXTAFTER(Homes[[#This Row],[statezip]]," ")</f>
        <v>98126</v>
      </c>
      <c r="E2592" s="1">
        <v>385200</v>
      </c>
      <c r="F2592">
        <v>4</v>
      </c>
      <c r="G2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92" s="3" t="str">
        <f>Homes[[#This Row],[bedrooms]] &amp; " bd | " &amp; TEXT(Homes[[#This Row],[bathrooms]],"0.##") &amp; " ba"</f>
        <v>4 bd | 1. ba</v>
      </c>
      <c r="I2592" s="4">
        <v>1550</v>
      </c>
      <c r="J2592" s="1">
        <f>IFERROR(Homes[[#This Row],[price]]/Homes[[#This Row],[sqft_living]]," ")</f>
        <v>248.51612903225808</v>
      </c>
      <c r="K2592" s="4">
        <f>IFERROR(Homes[[#This Row],[sqft_lot]]/43560," ")</f>
        <v>0.17768595041322313</v>
      </c>
      <c r="L2592" t="str">
        <f>IF(Homes[[#This Row],[waterfront]]=1, "Yes","No")</f>
        <v>No</v>
      </c>
      <c r="M2592" s="4" t="str">
        <f>IF(Homes[[#This Row],[sqft_basement]]&gt;0, "Yes","No")</f>
        <v>No</v>
      </c>
      <c r="N2592" t="str">
        <f>CHOOSE(Homes[[#This Row],[view]]+1, "None","Fair","Good","Great","Excellent")</f>
        <v>None</v>
      </c>
      <c r="O2592" t="str">
        <f>CHOOSE(Homes[[#This Row],[condition]], "Poor","Fair","Average","Good","Excellent")</f>
        <v>Average</v>
      </c>
      <c r="P2592">
        <f ca="1">YEAR(TODAY())-Homes[[#This Row],[yr_built]]</f>
        <v>71</v>
      </c>
      <c r="Q2592">
        <v>2005</v>
      </c>
      <c r="R2592">
        <f ca="1">IF(Homes[[#This Row],[yr_renovated]]&gt;0, YEAR(TODAY())-Homes[[#This Row],[yr_renovated]], YEAR(TODAY())-Homes[[#This Row],[yr_built]])</f>
        <v>20</v>
      </c>
      <c r="S2592">
        <v>1.5</v>
      </c>
      <c r="T2592" s="2">
        <v>41796</v>
      </c>
      <c r="U2592" s="3">
        <v>1</v>
      </c>
      <c r="V2592" s="4">
        <f>IFERROR(Homes[[#This Row],[sqft_above]]+Homes[[#This Row],[sqft_basement]]," ")</f>
        <v>1550</v>
      </c>
      <c r="W2592" s="4">
        <v>7740</v>
      </c>
      <c r="X2592">
        <v>0</v>
      </c>
      <c r="Y2592">
        <v>0</v>
      </c>
      <c r="Z2592">
        <v>3</v>
      </c>
      <c r="AA2592" s="4">
        <v>1550</v>
      </c>
      <c r="AB2592" s="4">
        <v>0</v>
      </c>
      <c r="AC2592">
        <v>1954</v>
      </c>
      <c r="AD2592" t="s">
        <v>2717</v>
      </c>
      <c r="AE2592" t="s">
        <v>49</v>
      </c>
      <c r="AF2592" t="s">
        <v>434</v>
      </c>
    </row>
    <row r="2593" spans="1:32">
      <c r="A2593" t="str">
        <f>PROPER(TRIM(Homes[[#This Row],[street]]))</f>
        <v>7310 Sw Maury Park Rd</v>
      </c>
      <c r="B2593" t="str">
        <f>PROPER(TRIM(Homes[[#This Row],[city]]))</f>
        <v>Vashon</v>
      </c>
      <c r="C2593" t="str">
        <f>_xlfn.TEXTBEFORE(Homes[[#This Row],[statezip]]," ")</f>
        <v>WA</v>
      </c>
      <c r="D2593" s="6" t="str">
        <f>_xlfn.TEXTAFTER(Homes[[#This Row],[statezip]]," ")</f>
        <v>98070</v>
      </c>
      <c r="E2593" s="1">
        <v>385000</v>
      </c>
      <c r="F2593">
        <v>2</v>
      </c>
      <c r="G2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93" s="3" t="str">
        <f>Homes[[#This Row],[bedrooms]] &amp; " bd | " &amp; TEXT(Homes[[#This Row],[bathrooms]],"0.##") &amp; " ba"</f>
        <v>2 bd | 1. ba</v>
      </c>
      <c r="I2593" s="4">
        <v>830</v>
      </c>
      <c r="J2593" s="1">
        <f>IFERROR(Homes[[#This Row],[price]]/Homes[[#This Row],[sqft_living]]," ")</f>
        <v>463.85542168674698</v>
      </c>
      <c r="K2593" s="4">
        <f>IFERROR(Homes[[#This Row],[sqft_lot]]/43560," ")</f>
        <v>0.60443067033976128</v>
      </c>
      <c r="L2593" t="str">
        <f>IF(Homes[[#This Row],[waterfront]]=1, "Yes","No")</f>
        <v>Yes</v>
      </c>
      <c r="M2593" s="4" t="str">
        <f>IF(Homes[[#This Row],[sqft_basement]]&gt;0, "Yes","No")</f>
        <v>No</v>
      </c>
      <c r="N2593" t="str">
        <f>CHOOSE(Homes[[#This Row],[view]]+1, "None","Fair","Good","Great","Excellent")</f>
        <v>Great</v>
      </c>
      <c r="O2593" t="str">
        <f>CHOOSE(Homes[[#This Row],[condition]], "Poor","Fair","Average","Good","Excellent")</f>
        <v>Good</v>
      </c>
      <c r="P2593">
        <f ca="1">YEAR(TODAY())-Homes[[#This Row],[yr_built]]</f>
        <v>97</v>
      </c>
      <c r="Q2593">
        <v>0</v>
      </c>
      <c r="R2593">
        <f ca="1">IF(Homes[[#This Row],[yr_renovated]]&gt;0, YEAR(TODAY())-Homes[[#This Row],[yr_renovated]], YEAR(TODAY())-Homes[[#This Row],[yr_built]])</f>
        <v>97</v>
      </c>
      <c r="S2593">
        <v>1</v>
      </c>
      <c r="T2593" s="2">
        <v>41806</v>
      </c>
      <c r="U2593" s="3">
        <v>1</v>
      </c>
      <c r="V2593" s="4">
        <f>IFERROR(Homes[[#This Row],[sqft_above]]+Homes[[#This Row],[sqft_basement]]," ")</f>
        <v>830</v>
      </c>
      <c r="W2593" s="4">
        <v>26329</v>
      </c>
      <c r="X2593">
        <v>1</v>
      </c>
      <c r="Y2593">
        <v>3</v>
      </c>
      <c r="Z2593">
        <v>4</v>
      </c>
      <c r="AA2593" s="4">
        <v>830</v>
      </c>
      <c r="AB2593" s="4">
        <v>0</v>
      </c>
      <c r="AC2593">
        <v>1928</v>
      </c>
      <c r="AD2593" t="s">
        <v>2718</v>
      </c>
      <c r="AE2593" t="s">
        <v>619</v>
      </c>
      <c r="AF2593" t="s">
        <v>620</v>
      </c>
    </row>
    <row r="2594" spans="1:32">
      <c r="A2594" t="str">
        <f>PROPER(TRIM(Homes[[#This Row],[street]]))</f>
        <v>4115 Sw 106Th St</v>
      </c>
      <c r="B2594" t="str">
        <f>PROPER(TRIM(Homes[[#This Row],[city]]))</f>
        <v>Seattle</v>
      </c>
      <c r="C2594" t="str">
        <f>_xlfn.TEXTBEFORE(Homes[[#This Row],[statezip]]," ")</f>
        <v>WA</v>
      </c>
      <c r="D2594" s="6" t="str">
        <f>_xlfn.TEXTAFTER(Homes[[#This Row],[statezip]]," ")</f>
        <v>98146</v>
      </c>
      <c r="E2594" s="1">
        <v>385000</v>
      </c>
      <c r="F2594">
        <v>3</v>
      </c>
      <c r="G2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594" s="3" t="str">
        <f>Homes[[#This Row],[bedrooms]] &amp; " bd | " &amp; TEXT(Homes[[#This Row],[bathrooms]],"0.##") &amp; " ba"</f>
        <v>3 bd | 2. ba</v>
      </c>
      <c r="I2594" s="4">
        <v>1480</v>
      </c>
      <c r="J2594" s="1">
        <f>IFERROR(Homes[[#This Row],[price]]/Homes[[#This Row],[sqft_living]]," ")</f>
        <v>260.13513513513516</v>
      </c>
      <c r="K2594" s="4">
        <f>IFERROR(Homes[[#This Row],[sqft_lot]]/43560," ")</f>
        <v>0.15151515151515152</v>
      </c>
      <c r="L2594" t="str">
        <f>IF(Homes[[#This Row],[waterfront]]=1, "Yes","No")</f>
        <v>No</v>
      </c>
      <c r="M2594" s="4" t="str">
        <f>IF(Homes[[#This Row],[sqft_basement]]&gt;0, "Yes","No")</f>
        <v>Yes</v>
      </c>
      <c r="N2594" t="str">
        <f>CHOOSE(Homes[[#This Row],[view]]+1, "None","Fair","Good","Great","Excellent")</f>
        <v>Good</v>
      </c>
      <c r="O2594" t="str">
        <f>CHOOSE(Homes[[#This Row],[condition]], "Poor","Fair","Average","Good","Excellent")</f>
        <v>Average</v>
      </c>
      <c r="P2594">
        <f ca="1">YEAR(TODAY())-Homes[[#This Row],[yr_built]]</f>
        <v>82</v>
      </c>
      <c r="Q2594">
        <v>2002</v>
      </c>
      <c r="R2594">
        <f ca="1">IF(Homes[[#This Row],[yr_renovated]]&gt;0, YEAR(TODAY())-Homes[[#This Row],[yr_renovated]], YEAR(TODAY())-Homes[[#This Row],[yr_built]])</f>
        <v>23</v>
      </c>
      <c r="S2594">
        <v>1</v>
      </c>
      <c r="T2594" s="2">
        <v>41772</v>
      </c>
      <c r="U2594" s="3">
        <v>2</v>
      </c>
      <c r="V2594" s="4">
        <f>IFERROR(Homes[[#This Row],[sqft_above]]+Homes[[#This Row],[sqft_basement]]," ")</f>
        <v>1480</v>
      </c>
      <c r="W2594" s="4">
        <v>6600</v>
      </c>
      <c r="X2594">
        <v>0</v>
      </c>
      <c r="Y2594">
        <v>2</v>
      </c>
      <c r="Z2594">
        <v>3</v>
      </c>
      <c r="AA2594" s="4">
        <v>740</v>
      </c>
      <c r="AB2594" s="4">
        <v>740</v>
      </c>
      <c r="AC2594">
        <v>1943</v>
      </c>
      <c r="AD2594" t="s">
        <v>2719</v>
      </c>
      <c r="AE2594" t="s">
        <v>49</v>
      </c>
      <c r="AF2594" t="s">
        <v>422</v>
      </c>
    </row>
    <row r="2595" spans="1:32">
      <c r="A2595" t="str">
        <f>PROPER(TRIM(Homes[[#This Row],[street]]))</f>
        <v>16204 Se 8Th St</v>
      </c>
      <c r="B2595" t="str">
        <f>PROPER(TRIM(Homes[[#This Row],[city]]))</f>
        <v>Bellevue</v>
      </c>
      <c r="C2595" t="str">
        <f>_xlfn.TEXTBEFORE(Homes[[#This Row],[statezip]]," ")</f>
        <v>WA</v>
      </c>
      <c r="D2595" s="6" t="str">
        <f>_xlfn.TEXTAFTER(Homes[[#This Row],[statezip]]," ")</f>
        <v>98008</v>
      </c>
      <c r="E2595" s="1">
        <v>385000</v>
      </c>
      <c r="F2595">
        <v>3</v>
      </c>
      <c r="G2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595" s="3" t="str">
        <f>Homes[[#This Row],[bedrooms]] &amp; " bd | " &amp; TEXT(Homes[[#This Row],[bathrooms]],"0.##") &amp; " ba"</f>
        <v>3 bd | 1. ba</v>
      </c>
      <c r="I2595" s="4">
        <v>1250</v>
      </c>
      <c r="J2595" s="1">
        <f>IFERROR(Homes[[#This Row],[price]]/Homes[[#This Row],[sqft_living]]," ")</f>
        <v>308</v>
      </c>
      <c r="K2595" s="4">
        <f>IFERROR(Homes[[#This Row],[sqft_lot]]/43560," ")</f>
        <v>0.16758494031221305</v>
      </c>
      <c r="L2595" t="str">
        <f>IF(Homes[[#This Row],[waterfront]]=1, "Yes","No")</f>
        <v>No</v>
      </c>
      <c r="M2595" s="4" t="str">
        <f>IF(Homes[[#This Row],[sqft_basement]]&gt;0, "Yes","No")</f>
        <v>No</v>
      </c>
      <c r="N2595" t="str">
        <f>CHOOSE(Homes[[#This Row],[view]]+1, "None","Fair","Good","Great","Excellent")</f>
        <v>None</v>
      </c>
      <c r="O2595" t="str">
        <f>CHOOSE(Homes[[#This Row],[condition]], "Poor","Fair","Average","Good","Excellent")</f>
        <v>Good</v>
      </c>
      <c r="P2595">
        <f ca="1">YEAR(TODAY())-Homes[[#This Row],[yr_built]]</f>
        <v>69</v>
      </c>
      <c r="Q2595">
        <v>0</v>
      </c>
      <c r="R2595">
        <f ca="1">IF(Homes[[#This Row],[yr_renovated]]&gt;0, YEAR(TODAY())-Homes[[#This Row],[yr_renovated]], YEAR(TODAY())-Homes[[#This Row],[yr_built]])</f>
        <v>69</v>
      </c>
      <c r="S2595">
        <v>1</v>
      </c>
      <c r="T2595" s="2">
        <v>41781</v>
      </c>
      <c r="U2595" s="3">
        <v>1</v>
      </c>
      <c r="V2595" s="4">
        <f>IFERROR(Homes[[#This Row],[sqft_above]]+Homes[[#This Row],[sqft_basement]]," ")</f>
        <v>1250</v>
      </c>
      <c r="W2595" s="4">
        <v>7300</v>
      </c>
      <c r="X2595">
        <v>0</v>
      </c>
      <c r="Y2595">
        <v>0</v>
      </c>
      <c r="Z2595">
        <v>4</v>
      </c>
      <c r="AA2595" s="4">
        <v>1250</v>
      </c>
      <c r="AB2595" s="4">
        <v>0</v>
      </c>
      <c r="AC2595">
        <v>1956</v>
      </c>
      <c r="AD2595" t="s">
        <v>2720</v>
      </c>
      <c r="AE2595" t="s">
        <v>33</v>
      </c>
      <c r="AF2595" t="s">
        <v>53</v>
      </c>
    </row>
    <row r="2596" spans="1:32">
      <c r="A2596" t="str">
        <f>PROPER(TRIM(Homes[[#This Row],[street]]))</f>
        <v>6428 Ne 184Th St</v>
      </c>
      <c r="B2596" t="str">
        <f>PROPER(TRIM(Homes[[#This Row],[city]]))</f>
        <v>Kenmore</v>
      </c>
      <c r="C2596" t="str">
        <f>_xlfn.TEXTBEFORE(Homes[[#This Row],[statezip]]," ")</f>
        <v>WA</v>
      </c>
      <c r="D2596" s="6" t="str">
        <f>_xlfn.TEXTAFTER(Homes[[#This Row],[statezip]]," ")</f>
        <v>98028</v>
      </c>
      <c r="E2596" s="1">
        <v>385000</v>
      </c>
      <c r="F2596">
        <v>3</v>
      </c>
      <c r="G2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596" s="3" t="str">
        <f>Homes[[#This Row],[bedrooms]] &amp; " bd | " &amp; TEXT(Homes[[#This Row],[bathrooms]],"0.##") &amp; " ba"</f>
        <v>3 bd | 1.5 ba</v>
      </c>
      <c r="I2596" s="4">
        <v>1490</v>
      </c>
      <c r="J2596" s="1">
        <f>IFERROR(Homes[[#This Row],[price]]/Homes[[#This Row],[sqft_living]]," ")</f>
        <v>258.38926174496646</v>
      </c>
      <c r="K2596" s="4">
        <f>IFERROR(Homes[[#This Row],[sqft_lot]]/43560," ")</f>
        <v>0.22107438016528927</v>
      </c>
      <c r="L2596" t="str">
        <f>IF(Homes[[#This Row],[waterfront]]=1, "Yes","No")</f>
        <v>No</v>
      </c>
      <c r="M2596" s="4" t="str">
        <f>IF(Homes[[#This Row],[sqft_basement]]&gt;0, "Yes","No")</f>
        <v>No</v>
      </c>
      <c r="N2596" t="str">
        <f>CHOOSE(Homes[[#This Row],[view]]+1, "None","Fair","Good","Great","Excellent")</f>
        <v>None</v>
      </c>
      <c r="O2596" t="str">
        <f>CHOOSE(Homes[[#This Row],[condition]], "Poor","Fair","Average","Good","Excellent")</f>
        <v>Good</v>
      </c>
      <c r="P2596">
        <f ca="1">YEAR(TODAY())-Homes[[#This Row],[yr_built]]</f>
        <v>66</v>
      </c>
      <c r="Q2596">
        <v>0</v>
      </c>
      <c r="R2596">
        <f ca="1">IF(Homes[[#This Row],[yr_renovated]]&gt;0, YEAR(TODAY())-Homes[[#This Row],[yr_renovated]], YEAR(TODAY())-Homes[[#This Row],[yr_built]])</f>
        <v>66</v>
      </c>
      <c r="S2596">
        <v>1</v>
      </c>
      <c r="T2596" s="2">
        <v>41779</v>
      </c>
      <c r="U2596" s="3">
        <v>1.5</v>
      </c>
      <c r="V2596" s="4">
        <f>IFERROR(Homes[[#This Row],[sqft_above]]+Homes[[#This Row],[sqft_basement]]," ")</f>
        <v>1490</v>
      </c>
      <c r="W2596" s="4">
        <v>9630</v>
      </c>
      <c r="X2596">
        <v>0</v>
      </c>
      <c r="Y2596">
        <v>0</v>
      </c>
      <c r="Z2596">
        <v>4</v>
      </c>
      <c r="AA2596" s="4">
        <v>1490</v>
      </c>
      <c r="AB2596" s="4">
        <v>0</v>
      </c>
      <c r="AC2596">
        <v>1959</v>
      </c>
      <c r="AD2596" t="s">
        <v>2721</v>
      </c>
      <c r="AE2596" t="s">
        <v>329</v>
      </c>
      <c r="AF2596" t="s">
        <v>330</v>
      </c>
    </row>
    <row r="2597" spans="1:32">
      <c r="A2597" t="str">
        <f>PROPER(TRIM(Homes[[#This Row],[street]]))</f>
        <v>19215 58Th Ave Ne</v>
      </c>
      <c r="B2597" t="str">
        <f>PROPER(TRIM(Homes[[#This Row],[city]]))</f>
        <v>Kenmore</v>
      </c>
      <c r="C2597" t="str">
        <f>_xlfn.TEXTBEFORE(Homes[[#This Row],[statezip]]," ")</f>
        <v>WA</v>
      </c>
      <c r="D2597" s="6" t="str">
        <f>_xlfn.TEXTAFTER(Homes[[#This Row],[statezip]]," ")</f>
        <v>98028</v>
      </c>
      <c r="E2597" s="1">
        <v>385000</v>
      </c>
      <c r="F2597">
        <v>3</v>
      </c>
      <c r="G2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597" s="3" t="str">
        <f>Homes[[#This Row],[bedrooms]] &amp; " bd | " &amp; TEXT(Homes[[#This Row],[bathrooms]],"0.##") &amp; " ba"</f>
        <v>3 bd | 2.25 ba</v>
      </c>
      <c r="I2597" s="4">
        <v>1710</v>
      </c>
      <c r="J2597" s="1">
        <f>IFERROR(Homes[[#This Row],[price]]/Homes[[#This Row],[sqft_living]]," ")</f>
        <v>225.14619883040936</v>
      </c>
      <c r="K2597" s="4">
        <f>IFERROR(Homes[[#This Row],[sqft_lot]]/43560," ")</f>
        <v>0.26400367309458217</v>
      </c>
      <c r="L2597" t="str">
        <f>IF(Homes[[#This Row],[waterfront]]=1, "Yes","No")</f>
        <v>No</v>
      </c>
      <c r="M2597" s="4" t="str">
        <f>IF(Homes[[#This Row],[sqft_basement]]&gt;0, "Yes","No")</f>
        <v>Yes</v>
      </c>
      <c r="N2597" t="str">
        <f>CHOOSE(Homes[[#This Row],[view]]+1, "None","Fair","Good","Great","Excellent")</f>
        <v>None</v>
      </c>
      <c r="O2597" t="str">
        <f>CHOOSE(Homes[[#This Row],[condition]], "Poor","Fair","Average","Good","Excellent")</f>
        <v>Average</v>
      </c>
      <c r="P2597">
        <f ca="1">YEAR(TODAY())-Homes[[#This Row],[yr_built]]</f>
        <v>47</v>
      </c>
      <c r="Q2597">
        <v>0</v>
      </c>
      <c r="R2597">
        <f ca="1">IF(Homes[[#This Row],[yr_renovated]]&gt;0, YEAR(TODAY())-Homes[[#This Row],[yr_renovated]], YEAR(TODAY())-Homes[[#This Row],[yr_built]])</f>
        <v>47</v>
      </c>
      <c r="S2597">
        <v>1</v>
      </c>
      <c r="T2597" s="2">
        <v>41795</v>
      </c>
      <c r="U2597" s="3">
        <v>2.25</v>
      </c>
      <c r="V2597" s="4">
        <f>IFERROR(Homes[[#This Row],[sqft_above]]+Homes[[#This Row],[sqft_basement]]," ")</f>
        <v>1710</v>
      </c>
      <c r="W2597" s="4">
        <v>11500</v>
      </c>
      <c r="X2597">
        <v>0</v>
      </c>
      <c r="Y2597">
        <v>0</v>
      </c>
      <c r="Z2597">
        <v>3</v>
      </c>
      <c r="AA2597" s="4">
        <v>1210</v>
      </c>
      <c r="AB2597" s="4">
        <v>500</v>
      </c>
      <c r="AC2597">
        <v>1978</v>
      </c>
      <c r="AD2597" t="s">
        <v>2722</v>
      </c>
      <c r="AE2597" t="s">
        <v>329</v>
      </c>
      <c r="AF2597" t="s">
        <v>330</v>
      </c>
    </row>
    <row r="2598" spans="1:32">
      <c r="A2598" t="str">
        <f>PROPER(TRIM(Homes[[#This Row],[street]]))</f>
        <v>18901 Se 281St St</v>
      </c>
      <c r="B2598" t="str">
        <f>PROPER(TRIM(Homes[[#This Row],[city]]))</f>
        <v>Kent</v>
      </c>
      <c r="C2598" t="str">
        <f>_xlfn.TEXTBEFORE(Homes[[#This Row],[statezip]]," ")</f>
        <v>WA</v>
      </c>
      <c r="D2598" s="6" t="str">
        <f>_xlfn.TEXTAFTER(Homes[[#This Row],[statezip]]," ")</f>
        <v>98042</v>
      </c>
      <c r="E2598" s="1">
        <v>385000</v>
      </c>
      <c r="F2598">
        <v>4</v>
      </c>
      <c r="G2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598" s="3" t="str">
        <f>Homes[[#This Row],[bedrooms]] &amp; " bd | " &amp; TEXT(Homes[[#This Row],[bathrooms]],"0.##") &amp; " ba"</f>
        <v>4 bd | 2.75 ba</v>
      </c>
      <c r="I2598" s="4">
        <v>2700</v>
      </c>
      <c r="J2598" s="1">
        <f>IFERROR(Homes[[#This Row],[price]]/Homes[[#This Row],[sqft_living]]," ")</f>
        <v>142.59259259259258</v>
      </c>
      <c r="K2598" s="4">
        <f>IFERROR(Homes[[#This Row],[sqft_lot]]/43560," ")</f>
        <v>0.8496556473829201</v>
      </c>
      <c r="L2598" t="str">
        <f>IF(Homes[[#This Row],[waterfront]]=1, "Yes","No")</f>
        <v>No</v>
      </c>
      <c r="M2598" s="4" t="str">
        <f>IF(Homes[[#This Row],[sqft_basement]]&gt;0, "Yes","No")</f>
        <v>No</v>
      </c>
      <c r="N2598" t="str">
        <f>CHOOSE(Homes[[#This Row],[view]]+1, "None","Fair","Good","Great","Excellent")</f>
        <v>None</v>
      </c>
      <c r="O2598" t="str">
        <f>CHOOSE(Homes[[#This Row],[condition]], "Poor","Fair","Average","Good","Excellent")</f>
        <v>Average</v>
      </c>
      <c r="P2598">
        <f ca="1">YEAR(TODAY())-Homes[[#This Row],[yr_built]]</f>
        <v>41</v>
      </c>
      <c r="Q2598">
        <v>0</v>
      </c>
      <c r="R2598">
        <f ca="1">IF(Homes[[#This Row],[yr_renovated]]&gt;0, YEAR(TODAY())-Homes[[#This Row],[yr_renovated]], YEAR(TODAY())-Homes[[#This Row],[yr_built]])</f>
        <v>41</v>
      </c>
      <c r="S2598">
        <v>2</v>
      </c>
      <c r="T2598" s="2">
        <v>41813</v>
      </c>
      <c r="U2598" s="3">
        <v>2.75</v>
      </c>
      <c r="V2598" s="4">
        <f>IFERROR(Homes[[#This Row],[sqft_above]]+Homes[[#This Row],[sqft_basement]]," ")</f>
        <v>2700</v>
      </c>
      <c r="W2598" s="4">
        <v>37011</v>
      </c>
      <c r="X2598">
        <v>0</v>
      </c>
      <c r="Y2598">
        <v>0</v>
      </c>
      <c r="Z2598">
        <v>3</v>
      </c>
      <c r="AA2598" s="4">
        <v>2700</v>
      </c>
      <c r="AB2598" s="4">
        <v>0</v>
      </c>
      <c r="AC2598">
        <v>1984</v>
      </c>
      <c r="AD2598" t="s">
        <v>2723</v>
      </c>
      <c r="AE2598" t="s">
        <v>1392</v>
      </c>
      <c r="AF2598" t="s">
        <v>85</v>
      </c>
    </row>
    <row r="2599" spans="1:32">
      <c r="A2599" t="str">
        <f>PROPER(TRIM(Homes[[#This Row],[street]]))</f>
        <v>23310 118Th Pl Se</v>
      </c>
      <c r="B2599" t="str">
        <f>PROPER(TRIM(Homes[[#This Row],[city]]))</f>
        <v>Kent</v>
      </c>
      <c r="C2599" t="str">
        <f>_xlfn.TEXTBEFORE(Homes[[#This Row],[statezip]]," ")</f>
        <v>WA</v>
      </c>
      <c r="D2599" s="6" t="str">
        <f>_xlfn.TEXTAFTER(Homes[[#This Row],[statezip]]," ")</f>
        <v>98031</v>
      </c>
      <c r="E2599" s="1">
        <v>385000</v>
      </c>
      <c r="F2599">
        <v>4</v>
      </c>
      <c r="G2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599" s="3" t="str">
        <f>Homes[[#This Row],[bedrooms]] &amp; " bd | " &amp; TEXT(Homes[[#This Row],[bathrooms]],"0.##") &amp; " ba"</f>
        <v>4 bd | 2.5 ba</v>
      </c>
      <c r="I2599" s="4">
        <v>3200</v>
      </c>
      <c r="J2599" s="1">
        <f>IFERROR(Homes[[#This Row],[price]]/Homes[[#This Row],[sqft_living]]," ")</f>
        <v>120.3125</v>
      </c>
      <c r="K2599" s="4">
        <f>IFERROR(Homes[[#This Row],[sqft_lot]]/43560," ")</f>
        <v>0.51999540863177229</v>
      </c>
      <c r="L2599" t="str">
        <f>IF(Homes[[#This Row],[waterfront]]=1, "Yes","No")</f>
        <v>No</v>
      </c>
      <c r="M2599" s="4" t="str">
        <f>IF(Homes[[#This Row],[sqft_basement]]&gt;0, "Yes","No")</f>
        <v>Yes</v>
      </c>
      <c r="N2599" t="str">
        <f>CHOOSE(Homes[[#This Row],[view]]+1, "None","Fair","Good","Great","Excellent")</f>
        <v>None</v>
      </c>
      <c r="O2599" t="str">
        <f>CHOOSE(Homes[[#This Row],[condition]], "Poor","Fair","Average","Good","Excellent")</f>
        <v>Excellent</v>
      </c>
      <c r="P2599">
        <f ca="1">YEAR(TODAY())-Homes[[#This Row],[yr_built]]</f>
        <v>55</v>
      </c>
      <c r="Q2599">
        <v>0</v>
      </c>
      <c r="R2599">
        <f ca="1">IF(Homes[[#This Row],[yr_renovated]]&gt;0, YEAR(TODAY())-Homes[[#This Row],[yr_renovated]], YEAR(TODAY())-Homes[[#This Row],[yr_built]])</f>
        <v>55</v>
      </c>
      <c r="S2599">
        <v>1</v>
      </c>
      <c r="T2599" s="2">
        <v>41816</v>
      </c>
      <c r="U2599" s="3">
        <v>2.5</v>
      </c>
      <c r="V2599" s="4">
        <f>IFERROR(Homes[[#This Row],[sqft_above]]+Homes[[#This Row],[sqft_basement]]," ")</f>
        <v>3200</v>
      </c>
      <c r="W2599" s="4">
        <v>22651</v>
      </c>
      <c r="X2599">
        <v>0</v>
      </c>
      <c r="Y2599">
        <v>0</v>
      </c>
      <c r="Z2599">
        <v>5</v>
      </c>
      <c r="AA2599" s="4">
        <v>1610</v>
      </c>
      <c r="AB2599" s="4">
        <v>1590</v>
      </c>
      <c r="AC2599">
        <v>1970</v>
      </c>
      <c r="AD2599" t="s">
        <v>2724</v>
      </c>
      <c r="AE2599" t="s">
        <v>1392</v>
      </c>
      <c r="AF2599" t="s">
        <v>2406</v>
      </c>
    </row>
    <row r="2600" spans="1:32">
      <c r="A2600" t="str">
        <f>PROPER(TRIM(Homes[[#This Row],[street]]))</f>
        <v>26525 Woodland Way S</v>
      </c>
      <c r="B2600" t="str">
        <f>PROPER(TRIM(Homes[[#This Row],[city]]))</f>
        <v>Kent</v>
      </c>
      <c r="C2600" t="str">
        <f>_xlfn.TEXTBEFORE(Homes[[#This Row],[statezip]]," ")</f>
        <v>WA</v>
      </c>
      <c r="D2600" s="6" t="str">
        <f>_xlfn.TEXTAFTER(Homes[[#This Row],[statezip]]," ")</f>
        <v>98030</v>
      </c>
      <c r="E2600" s="1">
        <v>385000</v>
      </c>
      <c r="F2600">
        <v>3</v>
      </c>
      <c r="G2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0" s="3" t="str">
        <f>Homes[[#This Row],[bedrooms]] &amp; " bd | " &amp; TEXT(Homes[[#This Row],[bathrooms]],"0.##") &amp; " ba"</f>
        <v>3 bd | 1.75 ba</v>
      </c>
      <c r="I2600" s="4">
        <v>2310</v>
      </c>
      <c r="J2600" s="1">
        <f>IFERROR(Homes[[#This Row],[price]]/Homes[[#This Row],[sqft_living]]," ")</f>
        <v>166.66666666666666</v>
      </c>
      <c r="K2600" s="4">
        <f>IFERROR(Homes[[#This Row],[sqft_lot]]/43560," ")</f>
        <v>0.25711662075298441</v>
      </c>
      <c r="L2600" t="str">
        <f>IF(Homes[[#This Row],[waterfront]]=1, "Yes","No")</f>
        <v>No</v>
      </c>
      <c r="M2600" s="4" t="str">
        <f>IF(Homes[[#This Row],[sqft_basement]]&gt;0, "Yes","No")</f>
        <v>Yes</v>
      </c>
      <c r="N2600" t="str">
        <f>CHOOSE(Homes[[#This Row],[view]]+1, "None","Fair","Good","Great","Excellent")</f>
        <v>None</v>
      </c>
      <c r="O2600" t="str">
        <f>CHOOSE(Homes[[#This Row],[condition]], "Poor","Fair","Average","Good","Excellent")</f>
        <v>Good</v>
      </c>
      <c r="P2600">
        <f ca="1">YEAR(TODAY())-Homes[[#This Row],[yr_built]]</f>
        <v>47</v>
      </c>
      <c r="Q2600">
        <v>2000</v>
      </c>
      <c r="R2600">
        <f ca="1">IF(Homes[[#This Row],[yr_renovated]]&gt;0, YEAR(TODAY())-Homes[[#This Row],[yr_renovated]], YEAR(TODAY())-Homes[[#This Row],[yr_built]])</f>
        <v>25</v>
      </c>
      <c r="S2600">
        <v>1</v>
      </c>
      <c r="T2600" s="2">
        <v>41809</v>
      </c>
      <c r="U2600" s="3">
        <v>1.75</v>
      </c>
      <c r="V2600" s="4">
        <f>IFERROR(Homes[[#This Row],[sqft_above]]+Homes[[#This Row],[sqft_basement]]," ")</f>
        <v>2310</v>
      </c>
      <c r="W2600" s="4">
        <v>11200</v>
      </c>
      <c r="X2600">
        <v>0</v>
      </c>
      <c r="Y2600">
        <v>0</v>
      </c>
      <c r="Z2600">
        <v>4</v>
      </c>
      <c r="AA2600" s="4">
        <v>1630</v>
      </c>
      <c r="AB2600" s="4">
        <v>680</v>
      </c>
      <c r="AC2600">
        <v>1978</v>
      </c>
      <c r="AD2600" t="s">
        <v>2725</v>
      </c>
      <c r="AE2600" t="s">
        <v>1392</v>
      </c>
      <c r="AF2600" t="s">
        <v>1554</v>
      </c>
    </row>
    <row r="2601" spans="1:32">
      <c r="A2601" t="str">
        <f>PROPER(TRIM(Homes[[#This Row],[street]]))</f>
        <v>9813 Ne 140Th St</v>
      </c>
      <c r="B2601" t="str">
        <f>PROPER(TRIM(Homes[[#This Row],[city]]))</f>
        <v>Kirkland</v>
      </c>
      <c r="C2601" t="str">
        <f>_xlfn.TEXTBEFORE(Homes[[#This Row],[statezip]]," ")</f>
        <v>WA</v>
      </c>
      <c r="D2601" s="6" t="str">
        <f>_xlfn.TEXTAFTER(Homes[[#This Row],[statezip]]," ")</f>
        <v>98034</v>
      </c>
      <c r="E2601" s="1">
        <v>385000</v>
      </c>
      <c r="F2601">
        <v>4</v>
      </c>
      <c r="G2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1" s="3" t="str">
        <f>Homes[[#This Row],[bedrooms]] &amp; " bd | " &amp; TEXT(Homes[[#This Row],[bathrooms]],"0.##") &amp; " ba"</f>
        <v>4 bd | 1.75 ba</v>
      </c>
      <c r="I2601" s="4">
        <v>1720</v>
      </c>
      <c r="J2601" s="1">
        <f>IFERROR(Homes[[#This Row],[price]]/Homes[[#This Row],[sqft_living]]," ")</f>
        <v>223.83720930232559</v>
      </c>
      <c r="K2601" s="4">
        <f>IFERROR(Homes[[#This Row],[sqft_lot]]/43560," ")</f>
        <v>0.20087235996326905</v>
      </c>
      <c r="L2601" t="str">
        <f>IF(Homes[[#This Row],[waterfront]]=1, "Yes","No")</f>
        <v>No</v>
      </c>
      <c r="M2601" s="4" t="str">
        <f>IF(Homes[[#This Row],[sqft_basement]]&gt;0, "Yes","No")</f>
        <v>Yes</v>
      </c>
      <c r="N2601" t="str">
        <f>CHOOSE(Homes[[#This Row],[view]]+1, "None","Fair","Good","Great","Excellent")</f>
        <v>None</v>
      </c>
      <c r="O2601" t="str">
        <f>CHOOSE(Homes[[#This Row],[condition]], "Poor","Fair","Average","Good","Excellent")</f>
        <v>Average</v>
      </c>
      <c r="P2601">
        <f ca="1">YEAR(TODAY())-Homes[[#This Row],[yr_built]]</f>
        <v>54</v>
      </c>
      <c r="Q2601">
        <v>0</v>
      </c>
      <c r="R2601">
        <f ca="1">IF(Homes[[#This Row],[yr_renovated]]&gt;0, YEAR(TODAY())-Homes[[#This Row],[yr_renovated]], YEAR(TODAY())-Homes[[#This Row],[yr_built]])</f>
        <v>54</v>
      </c>
      <c r="S2601">
        <v>1</v>
      </c>
      <c r="T2601" s="2">
        <v>41800</v>
      </c>
      <c r="U2601" s="3">
        <v>1.75</v>
      </c>
      <c r="V2601" s="4">
        <f>IFERROR(Homes[[#This Row],[sqft_above]]+Homes[[#This Row],[sqft_basement]]," ")</f>
        <v>1720</v>
      </c>
      <c r="W2601" s="4">
        <v>8750</v>
      </c>
      <c r="X2601">
        <v>0</v>
      </c>
      <c r="Y2601">
        <v>0</v>
      </c>
      <c r="Z2601">
        <v>3</v>
      </c>
      <c r="AA2601" s="4">
        <v>860</v>
      </c>
      <c r="AB2601" s="4">
        <v>860</v>
      </c>
      <c r="AC2601">
        <v>1971</v>
      </c>
      <c r="AD2601" t="s">
        <v>2726</v>
      </c>
      <c r="AE2601" t="s">
        <v>46</v>
      </c>
      <c r="AF2601" t="s">
        <v>47</v>
      </c>
    </row>
    <row r="2602" spans="1:32">
      <c r="A2602" t="str">
        <f>PROPER(TRIM(Homes[[#This Row],[street]]))</f>
        <v>14407 88Th Ave Ne</v>
      </c>
      <c r="B2602" t="str">
        <f>PROPER(TRIM(Homes[[#This Row],[city]]))</f>
        <v>Kirkland</v>
      </c>
      <c r="C2602" t="str">
        <f>_xlfn.TEXTBEFORE(Homes[[#This Row],[statezip]]," ")</f>
        <v>WA</v>
      </c>
      <c r="D2602" s="6" t="str">
        <f>_xlfn.TEXTAFTER(Homes[[#This Row],[statezip]]," ")</f>
        <v>98034</v>
      </c>
      <c r="E2602" s="1">
        <v>385000</v>
      </c>
      <c r="F2602">
        <v>3</v>
      </c>
      <c r="G2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2" s="3" t="str">
        <f>Homes[[#This Row],[bedrooms]] &amp; " bd | " &amp; TEXT(Homes[[#This Row],[bathrooms]],"0.##") &amp; " ba"</f>
        <v>3 bd | 1.75 ba</v>
      </c>
      <c r="I2602" s="4">
        <v>1230</v>
      </c>
      <c r="J2602" s="1">
        <f>IFERROR(Homes[[#This Row],[price]]/Homes[[#This Row],[sqft_living]]," ")</f>
        <v>313.00813008130081</v>
      </c>
      <c r="K2602" s="4">
        <f>IFERROR(Homes[[#This Row],[sqft_lot]]/43560," ")</f>
        <v>0.17217630853994489</v>
      </c>
      <c r="L2602" t="str">
        <f>IF(Homes[[#This Row],[waterfront]]=1, "Yes","No")</f>
        <v>No</v>
      </c>
      <c r="M2602" s="4" t="str">
        <f>IF(Homes[[#This Row],[sqft_basement]]&gt;0, "Yes","No")</f>
        <v>No</v>
      </c>
      <c r="N2602" t="str">
        <f>CHOOSE(Homes[[#This Row],[view]]+1, "None","Fair","Good","Great","Excellent")</f>
        <v>None</v>
      </c>
      <c r="O2602" t="str">
        <f>CHOOSE(Homes[[#This Row],[condition]], "Poor","Fair","Average","Good","Excellent")</f>
        <v>Average</v>
      </c>
      <c r="P2602">
        <f ca="1">YEAR(TODAY())-Homes[[#This Row],[yr_built]]</f>
        <v>38</v>
      </c>
      <c r="Q2602">
        <v>2000</v>
      </c>
      <c r="R2602">
        <f ca="1">IF(Homes[[#This Row],[yr_renovated]]&gt;0, YEAR(TODAY())-Homes[[#This Row],[yr_renovated]], YEAR(TODAY())-Homes[[#This Row],[yr_built]])</f>
        <v>25</v>
      </c>
      <c r="S2602">
        <v>1</v>
      </c>
      <c r="T2602" s="2">
        <v>41799</v>
      </c>
      <c r="U2602" s="3">
        <v>1.75</v>
      </c>
      <c r="V2602" s="4">
        <f>IFERROR(Homes[[#This Row],[sqft_above]]+Homes[[#This Row],[sqft_basement]]," ")</f>
        <v>1230</v>
      </c>
      <c r="W2602" s="4">
        <v>7500</v>
      </c>
      <c r="X2602">
        <v>0</v>
      </c>
      <c r="Y2602">
        <v>0</v>
      </c>
      <c r="Z2602">
        <v>3</v>
      </c>
      <c r="AA2602" s="4">
        <v>1230</v>
      </c>
      <c r="AB2602" s="4">
        <v>0</v>
      </c>
      <c r="AC2602">
        <v>1987</v>
      </c>
      <c r="AD2602" t="s">
        <v>2727</v>
      </c>
      <c r="AE2602" t="s">
        <v>46</v>
      </c>
      <c r="AF2602" t="s">
        <v>47</v>
      </c>
    </row>
    <row r="2603" spans="1:32">
      <c r="A2603" t="str">
        <f>PROPER(TRIM(Homes[[#This Row],[street]]))</f>
        <v>26920 229Th Pl Se</v>
      </c>
      <c r="B2603" t="str">
        <f>PROPER(TRIM(Homes[[#This Row],[city]]))</f>
        <v>Maple Valley</v>
      </c>
      <c r="C2603" t="str">
        <f>_xlfn.TEXTBEFORE(Homes[[#This Row],[statezip]]," ")</f>
        <v>WA</v>
      </c>
      <c r="D2603" s="6" t="str">
        <f>_xlfn.TEXTAFTER(Homes[[#This Row],[statezip]]," ")</f>
        <v>98038</v>
      </c>
      <c r="E2603" s="1">
        <v>385000</v>
      </c>
      <c r="F2603">
        <v>4</v>
      </c>
      <c r="G2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03" s="3" t="str">
        <f>Homes[[#This Row],[bedrooms]] &amp; " bd | " &amp; TEXT(Homes[[#This Row],[bathrooms]],"0.##") &amp; " ba"</f>
        <v>4 bd | 2.5 ba</v>
      </c>
      <c r="I2603" s="4">
        <v>2960</v>
      </c>
      <c r="J2603" s="1">
        <f>IFERROR(Homes[[#This Row],[price]]/Homes[[#This Row],[sqft_living]]," ")</f>
        <v>130.06756756756758</v>
      </c>
      <c r="K2603" s="4">
        <f>IFERROR(Homes[[#This Row],[sqft_lot]]/43560," ")</f>
        <v>0.11602387511478421</v>
      </c>
      <c r="L2603" t="str">
        <f>IF(Homes[[#This Row],[waterfront]]=1, "Yes","No")</f>
        <v>No</v>
      </c>
      <c r="M2603" s="4" t="str">
        <f>IF(Homes[[#This Row],[sqft_basement]]&gt;0, "Yes","No")</f>
        <v>No</v>
      </c>
      <c r="N2603" t="str">
        <f>CHOOSE(Homes[[#This Row],[view]]+1, "None","Fair","Good","Great","Excellent")</f>
        <v>None</v>
      </c>
      <c r="O2603" t="str">
        <f>CHOOSE(Homes[[#This Row],[condition]], "Poor","Fair","Average","Good","Excellent")</f>
        <v>Average</v>
      </c>
      <c r="P2603">
        <f ca="1">YEAR(TODAY())-Homes[[#This Row],[yr_built]]</f>
        <v>19</v>
      </c>
      <c r="Q2603">
        <v>0</v>
      </c>
      <c r="R2603">
        <f ca="1">IF(Homes[[#This Row],[yr_renovated]]&gt;0, YEAR(TODAY())-Homes[[#This Row],[yr_renovated]], YEAR(TODAY())-Homes[[#This Row],[yr_built]])</f>
        <v>19</v>
      </c>
      <c r="S2603">
        <v>2</v>
      </c>
      <c r="T2603" s="2">
        <v>41806</v>
      </c>
      <c r="U2603" s="3">
        <v>2.5</v>
      </c>
      <c r="V2603" s="4">
        <f>IFERROR(Homes[[#This Row],[sqft_above]]+Homes[[#This Row],[sqft_basement]]," ")</f>
        <v>2960</v>
      </c>
      <c r="W2603" s="4">
        <v>5054</v>
      </c>
      <c r="X2603">
        <v>0</v>
      </c>
      <c r="Y2603">
        <v>0</v>
      </c>
      <c r="Z2603">
        <v>3</v>
      </c>
      <c r="AA2603" s="4">
        <v>2960</v>
      </c>
      <c r="AB2603" s="4">
        <v>0</v>
      </c>
      <c r="AC2603">
        <v>2006</v>
      </c>
      <c r="AD2603" t="s">
        <v>2728</v>
      </c>
      <c r="AE2603" t="s">
        <v>920</v>
      </c>
      <c r="AF2603" t="s">
        <v>921</v>
      </c>
    </row>
    <row r="2604" spans="1:32">
      <c r="A2604" t="str">
        <f>PROPER(TRIM(Homes[[#This Row],[street]]))</f>
        <v>5115 Ne 5Th Pl</v>
      </c>
      <c r="B2604" t="str">
        <f>PROPER(TRIM(Homes[[#This Row],[city]]))</f>
        <v>Renton</v>
      </c>
      <c r="C2604" t="str">
        <f>_xlfn.TEXTBEFORE(Homes[[#This Row],[statezip]]," ")</f>
        <v>WA</v>
      </c>
      <c r="D2604" s="6" t="str">
        <f>_xlfn.TEXTAFTER(Homes[[#This Row],[statezip]]," ")</f>
        <v>98059</v>
      </c>
      <c r="E2604" s="1">
        <v>385000</v>
      </c>
      <c r="F2604">
        <v>4</v>
      </c>
      <c r="G2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04" s="3" t="str">
        <f>Homes[[#This Row],[bedrooms]] &amp; " bd | " &amp; TEXT(Homes[[#This Row],[bathrooms]],"0.##") &amp; " ba"</f>
        <v>4 bd | 2.5 ba</v>
      </c>
      <c r="I2604" s="4">
        <v>2050</v>
      </c>
      <c r="J2604" s="1">
        <f>IFERROR(Homes[[#This Row],[price]]/Homes[[#This Row],[sqft_living]]," ")</f>
        <v>187.80487804878049</v>
      </c>
      <c r="K2604" s="4">
        <f>IFERROR(Homes[[#This Row],[sqft_lot]]/43560," ")</f>
        <v>0.12112029384756658</v>
      </c>
      <c r="L2604" t="str">
        <f>IF(Homes[[#This Row],[waterfront]]=1, "Yes","No")</f>
        <v>No</v>
      </c>
      <c r="M2604" s="4" t="str">
        <f>IF(Homes[[#This Row],[sqft_basement]]&gt;0, "Yes","No")</f>
        <v>No</v>
      </c>
      <c r="N2604" t="str">
        <f>CHOOSE(Homes[[#This Row],[view]]+1, "None","Fair","Good","Great","Excellent")</f>
        <v>None</v>
      </c>
      <c r="O2604" t="str">
        <f>CHOOSE(Homes[[#This Row],[condition]], "Poor","Fair","Average","Good","Excellent")</f>
        <v>Average</v>
      </c>
      <c r="P2604">
        <f ca="1">YEAR(TODAY())-Homes[[#This Row],[yr_built]]</f>
        <v>19</v>
      </c>
      <c r="Q2604">
        <v>0</v>
      </c>
      <c r="R2604">
        <f ca="1">IF(Homes[[#This Row],[yr_renovated]]&gt;0, YEAR(TODAY())-Homes[[#This Row],[yr_renovated]], YEAR(TODAY())-Homes[[#This Row],[yr_built]])</f>
        <v>19</v>
      </c>
      <c r="S2604">
        <v>2</v>
      </c>
      <c r="T2604" s="2">
        <v>41803</v>
      </c>
      <c r="U2604" s="3">
        <v>2.5</v>
      </c>
      <c r="V2604" s="4">
        <f>IFERROR(Homes[[#This Row],[sqft_above]]+Homes[[#This Row],[sqft_basement]]," ")</f>
        <v>2050</v>
      </c>
      <c r="W2604" s="4">
        <v>5276</v>
      </c>
      <c r="X2604">
        <v>0</v>
      </c>
      <c r="Y2604">
        <v>0</v>
      </c>
      <c r="Z2604">
        <v>3</v>
      </c>
      <c r="AA2604" s="4">
        <v>2050</v>
      </c>
      <c r="AB2604" s="4">
        <v>0</v>
      </c>
      <c r="AC2604">
        <v>2006</v>
      </c>
      <c r="AD2604" t="s">
        <v>2729</v>
      </c>
      <c r="AE2604" t="s">
        <v>319</v>
      </c>
      <c r="AF2604" t="s">
        <v>282</v>
      </c>
    </row>
    <row r="2605" spans="1:32">
      <c r="A2605" t="str">
        <f>PROPER(TRIM(Homes[[#This Row],[street]]))</f>
        <v>23013 Ne 28Th St</v>
      </c>
      <c r="B2605" t="str">
        <f>PROPER(TRIM(Homes[[#This Row],[city]]))</f>
        <v>Sammamish</v>
      </c>
      <c r="C2605" t="str">
        <f>_xlfn.TEXTBEFORE(Homes[[#This Row],[statezip]]," ")</f>
        <v>WA</v>
      </c>
      <c r="D2605" s="6" t="str">
        <f>_xlfn.TEXTAFTER(Homes[[#This Row],[statezip]]," ")</f>
        <v>98074</v>
      </c>
      <c r="E2605" s="1">
        <v>385000</v>
      </c>
      <c r="F2605">
        <v>3</v>
      </c>
      <c r="G2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5" s="3" t="str">
        <f>Homes[[#This Row],[bedrooms]] &amp; " bd | " &amp; TEXT(Homes[[#This Row],[bathrooms]],"0.##") &amp; " ba"</f>
        <v>3 bd | 1.75 ba</v>
      </c>
      <c r="I2605" s="4">
        <v>1180</v>
      </c>
      <c r="J2605" s="1">
        <f>IFERROR(Homes[[#This Row],[price]]/Homes[[#This Row],[sqft_living]]," ")</f>
        <v>326.27118644067798</v>
      </c>
      <c r="K2605" s="4">
        <f>IFERROR(Homes[[#This Row],[sqft_lot]]/43560," ")</f>
        <v>0.2419880624426079</v>
      </c>
      <c r="L2605" t="str">
        <f>IF(Homes[[#This Row],[waterfront]]=1, "Yes","No")</f>
        <v>No</v>
      </c>
      <c r="M2605" s="4" t="str">
        <f>IF(Homes[[#This Row],[sqft_basement]]&gt;0, "Yes","No")</f>
        <v>Yes</v>
      </c>
      <c r="N2605" t="str">
        <f>CHOOSE(Homes[[#This Row],[view]]+1, "None","Fair","Good","Great","Excellent")</f>
        <v>None</v>
      </c>
      <c r="O2605" t="str">
        <f>CHOOSE(Homes[[#This Row],[condition]], "Poor","Fair","Average","Good","Excellent")</f>
        <v>Good</v>
      </c>
      <c r="P2605">
        <f ca="1">YEAR(TODAY())-Homes[[#This Row],[yr_built]]</f>
        <v>44</v>
      </c>
      <c r="Q2605">
        <v>0</v>
      </c>
      <c r="R2605">
        <f ca="1">IF(Homes[[#This Row],[yr_renovated]]&gt;0, YEAR(TODAY())-Homes[[#This Row],[yr_renovated]], YEAR(TODAY())-Homes[[#This Row],[yr_built]])</f>
        <v>44</v>
      </c>
      <c r="S2605">
        <v>1</v>
      </c>
      <c r="T2605" s="2">
        <v>41775</v>
      </c>
      <c r="U2605" s="3">
        <v>1.75</v>
      </c>
      <c r="V2605" s="4">
        <f>IFERROR(Homes[[#This Row],[sqft_above]]+Homes[[#This Row],[sqft_basement]]," ")</f>
        <v>1180</v>
      </c>
      <c r="W2605" s="4">
        <v>10541</v>
      </c>
      <c r="X2605">
        <v>0</v>
      </c>
      <c r="Y2605">
        <v>0</v>
      </c>
      <c r="Z2605">
        <v>4</v>
      </c>
      <c r="AA2605" s="4">
        <v>940</v>
      </c>
      <c r="AB2605" s="4">
        <v>240</v>
      </c>
      <c r="AC2605">
        <v>1981</v>
      </c>
      <c r="AD2605" t="s">
        <v>2730</v>
      </c>
      <c r="AE2605" t="s">
        <v>102</v>
      </c>
      <c r="AF2605" t="s">
        <v>266</v>
      </c>
    </row>
    <row r="2606" spans="1:32">
      <c r="A2606" t="str">
        <f>PROPER(TRIM(Homes[[#This Row],[street]]))</f>
        <v>1915 E Marion St</v>
      </c>
      <c r="B2606" t="str">
        <f>PROPER(TRIM(Homes[[#This Row],[city]]))</f>
        <v>Seattle</v>
      </c>
      <c r="C2606" t="str">
        <f>_xlfn.TEXTBEFORE(Homes[[#This Row],[statezip]]," ")</f>
        <v>WA</v>
      </c>
      <c r="D2606" s="6" t="str">
        <f>_xlfn.TEXTAFTER(Homes[[#This Row],[statezip]]," ")</f>
        <v>98122</v>
      </c>
      <c r="E2606" s="1">
        <v>385000</v>
      </c>
      <c r="F2606">
        <v>3</v>
      </c>
      <c r="G2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06" s="3" t="str">
        <f>Homes[[#This Row],[bedrooms]] &amp; " bd | " &amp; TEXT(Homes[[#This Row],[bathrooms]],"0.##") &amp; " ba"</f>
        <v>3 bd | 1. ba</v>
      </c>
      <c r="I2606" s="4">
        <v>1220</v>
      </c>
      <c r="J2606" s="1">
        <f>IFERROR(Homes[[#This Row],[price]]/Homes[[#This Row],[sqft_living]]," ")</f>
        <v>315.57377049180326</v>
      </c>
      <c r="K2606" s="4">
        <f>IFERROR(Homes[[#This Row],[sqft_lot]]/43560," ")</f>
        <v>0.11019283746556474</v>
      </c>
      <c r="L2606" t="str">
        <f>IF(Homes[[#This Row],[waterfront]]=1, "Yes","No")</f>
        <v>No</v>
      </c>
      <c r="M2606" s="4" t="str">
        <f>IF(Homes[[#This Row],[sqft_basement]]&gt;0, "Yes","No")</f>
        <v>No</v>
      </c>
      <c r="N2606" t="str">
        <f>CHOOSE(Homes[[#This Row],[view]]+1, "None","Fair","Good","Great","Excellent")</f>
        <v>None</v>
      </c>
      <c r="O2606" t="str">
        <f>CHOOSE(Homes[[#This Row],[condition]], "Poor","Fair","Average","Good","Excellent")</f>
        <v>Average</v>
      </c>
      <c r="P2606">
        <f ca="1">YEAR(TODAY())-Homes[[#This Row],[yr_built]]</f>
        <v>124</v>
      </c>
      <c r="Q2606">
        <v>0</v>
      </c>
      <c r="R2606">
        <f ca="1">IF(Homes[[#This Row],[yr_renovated]]&gt;0, YEAR(TODAY())-Homes[[#This Row],[yr_renovated]], YEAR(TODAY())-Homes[[#This Row],[yr_built]])</f>
        <v>124</v>
      </c>
      <c r="S2606">
        <v>1</v>
      </c>
      <c r="T2606" s="2">
        <v>41789</v>
      </c>
      <c r="U2606" s="3">
        <v>1</v>
      </c>
      <c r="V2606" s="4">
        <f>IFERROR(Homes[[#This Row],[sqft_above]]+Homes[[#This Row],[sqft_basement]]," ")</f>
        <v>1220</v>
      </c>
      <c r="W2606" s="4">
        <v>4800</v>
      </c>
      <c r="X2606">
        <v>0</v>
      </c>
      <c r="Y2606">
        <v>0</v>
      </c>
      <c r="Z2606">
        <v>3</v>
      </c>
      <c r="AA2606" s="4">
        <v>1220</v>
      </c>
      <c r="AB2606" s="4">
        <v>0</v>
      </c>
      <c r="AC2606">
        <v>1901</v>
      </c>
      <c r="AD2606" t="s">
        <v>2731</v>
      </c>
      <c r="AE2606" t="s">
        <v>49</v>
      </c>
      <c r="AF2606" t="s">
        <v>302</v>
      </c>
    </row>
    <row r="2607" spans="1:32">
      <c r="A2607" t="str">
        <f>PROPER(TRIM(Homes[[#This Row],[street]]))</f>
        <v>3405 35Th Ave S</v>
      </c>
      <c r="B2607" t="str">
        <f>PROPER(TRIM(Homes[[#This Row],[city]]))</f>
        <v>Seattle</v>
      </c>
      <c r="C2607" t="str">
        <f>_xlfn.TEXTBEFORE(Homes[[#This Row],[statezip]]," ")</f>
        <v>WA</v>
      </c>
      <c r="D2607" s="6" t="str">
        <f>_xlfn.TEXTAFTER(Homes[[#This Row],[statezip]]," ")</f>
        <v>98144</v>
      </c>
      <c r="E2607" s="1">
        <v>385000</v>
      </c>
      <c r="F2607">
        <v>4</v>
      </c>
      <c r="G2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7" s="3" t="str">
        <f>Homes[[#This Row],[bedrooms]] &amp; " bd | " &amp; TEXT(Homes[[#This Row],[bathrooms]],"0.##") &amp; " ba"</f>
        <v>4 bd | 1.75 ba</v>
      </c>
      <c r="I2607" s="4">
        <v>1690</v>
      </c>
      <c r="J2607" s="1">
        <f>IFERROR(Homes[[#This Row],[price]]/Homes[[#This Row],[sqft_living]]," ")</f>
        <v>227.81065088757396</v>
      </c>
      <c r="K2607" s="4">
        <f>IFERROR(Homes[[#This Row],[sqft_lot]]/43560," ")</f>
        <v>9.366391184573003E-2</v>
      </c>
      <c r="L2607" t="str">
        <f>IF(Homes[[#This Row],[waterfront]]=1, "Yes","No")</f>
        <v>No</v>
      </c>
      <c r="M2607" s="4" t="str">
        <f>IF(Homes[[#This Row],[sqft_basement]]&gt;0, "Yes","No")</f>
        <v>Yes</v>
      </c>
      <c r="N2607" t="str">
        <f>CHOOSE(Homes[[#This Row],[view]]+1, "None","Fair","Good","Great","Excellent")</f>
        <v>None</v>
      </c>
      <c r="O2607" t="str">
        <f>CHOOSE(Homes[[#This Row],[condition]], "Poor","Fair","Average","Good","Excellent")</f>
        <v>Good</v>
      </c>
      <c r="P2607">
        <f ca="1">YEAR(TODAY())-Homes[[#This Row],[yr_built]]</f>
        <v>41</v>
      </c>
      <c r="Q2607">
        <v>0</v>
      </c>
      <c r="R2607">
        <f ca="1">IF(Homes[[#This Row],[yr_renovated]]&gt;0, YEAR(TODAY())-Homes[[#This Row],[yr_renovated]], YEAR(TODAY())-Homes[[#This Row],[yr_built]])</f>
        <v>41</v>
      </c>
      <c r="S2607">
        <v>1</v>
      </c>
      <c r="T2607" s="2">
        <v>41806</v>
      </c>
      <c r="U2607" s="3">
        <v>1.75</v>
      </c>
      <c r="V2607" s="4">
        <f>IFERROR(Homes[[#This Row],[sqft_above]]+Homes[[#This Row],[sqft_basement]]," ")</f>
        <v>1690</v>
      </c>
      <c r="W2607" s="4">
        <v>4080</v>
      </c>
      <c r="X2607">
        <v>0</v>
      </c>
      <c r="Y2607">
        <v>0</v>
      </c>
      <c r="Z2607">
        <v>4</v>
      </c>
      <c r="AA2607" s="4">
        <v>870</v>
      </c>
      <c r="AB2607" s="4">
        <v>820</v>
      </c>
      <c r="AC2607">
        <v>1984</v>
      </c>
      <c r="AD2607" t="s">
        <v>2732</v>
      </c>
      <c r="AE2607" t="s">
        <v>49</v>
      </c>
      <c r="AF2607" t="s">
        <v>110</v>
      </c>
    </row>
    <row r="2608" spans="1:32">
      <c r="A2608" t="str">
        <f>PROPER(TRIM(Homes[[#This Row],[street]]))</f>
        <v>10559 Evanston Ave N</v>
      </c>
      <c r="B2608" t="str">
        <f>PROPER(TRIM(Homes[[#This Row],[city]]))</f>
        <v>Seattle</v>
      </c>
      <c r="C2608" t="str">
        <f>_xlfn.TEXTBEFORE(Homes[[#This Row],[statezip]]," ")</f>
        <v>WA</v>
      </c>
      <c r="D2608" s="6" t="str">
        <f>_xlfn.TEXTAFTER(Homes[[#This Row],[statezip]]," ")</f>
        <v>98133</v>
      </c>
      <c r="E2608" s="1">
        <v>385000</v>
      </c>
      <c r="F2608">
        <v>3</v>
      </c>
      <c r="G2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08" s="3" t="str">
        <f>Homes[[#This Row],[bedrooms]] &amp; " bd | " &amp; TEXT(Homes[[#This Row],[bathrooms]],"0.##") &amp; " ba"</f>
        <v>3 bd | 2.25 ba</v>
      </c>
      <c r="I2608" s="4">
        <v>1920</v>
      </c>
      <c r="J2608" s="1">
        <f>IFERROR(Homes[[#This Row],[price]]/Homes[[#This Row],[sqft_living]]," ")</f>
        <v>200.52083333333334</v>
      </c>
      <c r="K2608" s="4">
        <f>IFERROR(Homes[[#This Row],[sqft_lot]]/43560," ")</f>
        <v>0.11095041322314049</v>
      </c>
      <c r="L2608" t="str">
        <f>IF(Homes[[#This Row],[waterfront]]=1, "Yes","No")</f>
        <v>No</v>
      </c>
      <c r="M2608" s="4" t="str">
        <f>IF(Homes[[#This Row],[sqft_basement]]&gt;0, "Yes","No")</f>
        <v>Yes</v>
      </c>
      <c r="N2608" t="str">
        <f>CHOOSE(Homes[[#This Row],[view]]+1, "None","Fair","Good","Great","Excellent")</f>
        <v>None</v>
      </c>
      <c r="O2608" t="str">
        <f>CHOOSE(Homes[[#This Row],[condition]], "Poor","Fair","Average","Good","Excellent")</f>
        <v>Good</v>
      </c>
      <c r="P2608">
        <f ca="1">YEAR(TODAY())-Homes[[#This Row],[yr_built]]</f>
        <v>104</v>
      </c>
      <c r="Q2608">
        <v>0</v>
      </c>
      <c r="R2608">
        <f ca="1">IF(Homes[[#This Row],[yr_renovated]]&gt;0, YEAR(TODAY())-Homes[[#This Row],[yr_renovated]], YEAR(TODAY())-Homes[[#This Row],[yr_built]])</f>
        <v>104</v>
      </c>
      <c r="S2608">
        <v>1</v>
      </c>
      <c r="T2608" s="2">
        <v>41803</v>
      </c>
      <c r="U2608" s="3">
        <v>2.25</v>
      </c>
      <c r="V2608" s="4">
        <f>IFERROR(Homes[[#This Row],[sqft_above]]+Homes[[#This Row],[sqft_basement]]," ")</f>
        <v>1920</v>
      </c>
      <c r="W2608" s="4">
        <v>4833</v>
      </c>
      <c r="X2608">
        <v>0</v>
      </c>
      <c r="Y2608">
        <v>0</v>
      </c>
      <c r="Z2608">
        <v>4</v>
      </c>
      <c r="AA2608" s="4">
        <v>1060</v>
      </c>
      <c r="AB2608" s="4">
        <v>860</v>
      </c>
      <c r="AC2608">
        <v>1921</v>
      </c>
      <c r="AD2608" t="s">
        <v>2733</v>
      </c>
      <c r="AE2608" t="s">
        <v>49</v>
      </c>
      <c r="AF2608" t="s">
        <v>987</v>
      </c>
    </row>
    <row r="2609" spans="1:32">
      <c r="A2609" t="str">
        <f>PROPER(TRIM(Homes[[#This Row],[street]]))</f>
        <v>10037 Interlake Ave N</v>
      </c>
      <c r="B2609" t="str">
        <f>PROPER(TRIM(Homes[[#This Row],[city]]))</f>
        <v>Seattle</v>
      </c>
      <c r="C2609" t="str">
        <f>_xlfn.TEXTBEFORE(Homes[[#This Row],[statezip]]," ")</f>
        <v>WA</v>
      </c>
      <c r="D2609" s="6" t="str">
        <f>_xlfn.TEXTAFTER(Homes[[#This Row],[statezip]]," ")</f>
        <v>98133</v>
      </c>
      <c r="E2609" s="1">
        <v>385000</v>
      </c>
      <c r="F2609">
        <v>4</v>
      </c>
      <c r="G2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09" s="3" t="str">
        <f>Homes[[#This Row],[bedrooms]] &amp; " bd | " &amp; TEXT(Homes[[#This Row],[bathrooms]],"0.##") &amp; " ba"</f>
        <v>4 bd | 1.75 ba</v>
      </c>
      <c r="I2609" s="4">
        <v>1620</v>
      </c>
      <c r="J2609" s="1">
        <f>IFERROR(Homes[[#This Row],[price]]/Homes[[#This Row],[sqft_living]]," ")</f>
        <v>237.65432098765433</v>
      </c>
      <c r="K2609" s="4">
        <f>IFERROR(Homes[[#This Row],[sqft_lot]]/43560," ")</f>
        <v>0.11432506887052342</v>
      </c>
      <c r="L2609" t="str">
        <f>IF(Homes[[#This Row],[waterfront]]=1, "Yes","No")</f>
        <v>No</v>
      </c>
      <c r="M2609" s="4" t="str">
        <f>IF(Homes[[#This Row],[sqft_basement]]&gt;0, "Yes","No")</f>
        <v>Yes</v>
      </c>
      <c r="N2609" t="str">
        <f>CHOOSE(Homes[[#This Row],[view]]+1, "None","Fair","Good","Great","Excellent")</f>
        <v>None</v>
      </c>
      <c r="O2609" t="str">
        <f>CHOOSE(Homes[[#This Row],[condition]], "Poor","Fair","Average","Good","Excellent")</f>
        <v>Good</v>
      </c>
      <c r="P2609">
        <f ca="1">YEAR(TODAY())-Homes[[#This Row],[yr_built]]</f>
        <v>78</v>
      </c>
      <c r="Q2609">
        <v>1988</v>
      </c>
      <c r="R2609">
        <f ca="1">IF(Homes[[#This Row],[yr_renovated]]&gt;0, YEAR(TODAY())-Homes[[#This Row],[yr_renovated]], YEAR(TODAY())-Homes[[#This Row],[yr_built]])</f>
        <v>37</v>
      </c>
      <c r="S2609">
        <v>1</v>
      </c>
      <c r="T2609" s="2">
        <v>41773</v>
      </c>
      <c r="U2609" s="3">
        <v>1.75</v>
      </c>
      <c r="V2609" s="4">
        <f>IFERROR(Homes[[#This Row],[sqft_above]]+Homes[[#This Row],[sqft_basement]]," ")</f>
        <v>1620</v>
      </c>
      <c r="W2609" s="4">
        <v>4980</v>
      </c>
      <c r="X2609">
        <v>0</v>
      </c>
      <c r="Y2609">
        <v>0</v>
      </c>
      <c r="Z2609">
        <v>4</v>
      </c>
      <c r="AA2609" s="4">
        <v>860</v>
      </c>
      <c r="AB2609" s="4">
        <v>760</v>
      </c>
      <c r="AC2609">
        <v>1947</v>
      </c>
      <c r="AD2609" t="s">
        <v>2734</v>
      </c>
      <c r="AE2609" t="s">
        <v>49</v>
      </c>
      <c r="AF2609" t="s">
        <v>987</v>
      </c>
    </row>
    <row r="2610" spans="1:32">
      <c r="A2610" t="str">
        <f>PROPER(TRIM(Homes[[#This Row],[street]]))</f>
        <v>7612 Sw 258Th Ct</v>
      </c>
      <c r="B2610" t="str">
        <f>PROPER(TRIM(Homes[[#This Row],[city]]))</f>
        <v>Vashon</v>
      </c>
      <c r="C2610" t="str">
        <f>_xlfn.TEXTBEFORE(Homes[[#This Row],[statezip]]," ")</f>
        <v>WA</v>
      </c>
      <c r="D2610" s="6" t="str">
        <f>_xlfn.TEXTAFTER(Homes[[#This Row],[statezip]]," ")</f>
        <v>98070</v>
      </c>
      <c r="E2610" s="1">
        <v>385000</v>
      </c>
      <c r="F2610">
        <v>3</v>
      </c>
      <c r="G2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10" s="3" t="str">
        <f>Homes[[#This Row],[bedrooms]] &amp; " bd | " &amp; TEXT(Homes[[#This Row],[bathrooms]],"0.##") &amp; " ba"</f>
        <v>3 bd | 2. ba</v>
      </c>
      <c r="I2610" s="4">
        <v>1590</v>
      </c>
      <c r="J2610" s="1">
        <f>IFERROR(Homes[[#This Row],[price]]/Homes[[#This Row],[sqft_living]]," ")</f>
        <v>242.13836477987422</v>
      </c>
      <c r="K2610" s="4">
        <f>IFERROR(Homes[[#This Row],[sqft_lot]]/43560," ")</f>
        <v>0.2275482093663912</v>
      </c>
      <c r="L2610" t="str">
        <f>IF(Homes[[#This Row],[waterfront]]=1, "Yes","No")</f>
        <v>No</v>
      </c>
      <c r="M2610" s="4" t="str">
        <f>IF(Homes[[#This Row],[sqft_basement]]&gt;0, "Yes","No")</f>
        <v>No</v>
      </c>
      <c r="N2610" t="str">
        <f>CHOOSE(Homes[[#This Row],[view]]+1, "None","Fair","Good","Great","Excellent")</f>
        <v>None</v>
      </c>
      <c r="O2610" t="str">
        <f>CHOOSE(Homes[[#This Row],[condition]], "Poor","Fair","Average","Good","Excellent")</f>
        <v>Average</v>
      </c>
      <c r="P2610">
        <f ca="1">YEAR(TODAY())-Homes[[#This Row],[yr_built]]</f>
        <v>25</v>
      </c>
      <c r="Q2610">
        <v>0</v>
      </c>
      <c r="R2610">
        <f ca="1">IF(Homes[[#This Row],[yr_renovated]]&gt;0, YEAR(TODAY())-Homes[[#This Row],[yr_renovated]], YEAR(TODAY())-Homes[[#This Row],[yr_built]])</f>
        <v>25</v>
      </c>
      <c r="S2610">
        <v>2</v>
      </c>
      <c r="T2610" s="2">
        <v>41806</v>
      </c>
      <c r="U2610" s="3">
        <v>2</v>
      </c>
      <c r="V2610" s="4">
        <f>IFERROR(Homes[[#This Row],[sqft_above]]+Homes[[#This Row],[sqft_basement]]," ")</f>
        <v>1590</v>
      </c>
      <c r="W2610" s="4">
        <v>9912</v>
      </c>
      <c r="X2610">
        <v>0</v>
      </c>
      <c r="Y2610">
        <v>0</v>
      </c>
      <c r="Z2610">
        <v>3</v>
      </c>
      <c r="AA2610" s="4">
        <v>1590</v>
      </c>
      <c r="AB2610" s="4">
        <v>0</v>
      </c>
      <c r="AC2610">
        <v>2000</v>
      </c>
      <c r="AD2610" t="s">
        <v>2735</v>
      </c>
      <c r="AE2610" t="s">
        <v>619</v>
      </c>
      <c r="AF2610" t="s">
        <v>620</v>
      </c>
    </row>
    <row r="2611" spans="1:32">
      <c r="A2611" t="str">
        <f>PROPER(TRIM(Homes[[#This Row],[street]]))</f>
        <v>7556 Ne 203Rd St</v>
      </c>
      <c r="B2611" t="str">
        <f>PROPER(TRIM(Homes[[#This Row],[city]]))</f>
        <v>Kenmore</v>
      </c>
      <c r="C2611" t="str">
        <f>_xlfn.TEXTBEFORE(Homes[[#This Row],[statezip]]," ")</f>
        <v>WA</v>
      </c>
      <c r="D2611" s="6" t="str">
        <f>_xlfn.TEXTAFTER(Homes[[#This Row],[statezip]]," ")</f>
        <v>98028</v>
      </c>
      <c r="E2611" s="1">
        <v>384950</v>
      </c>
      <c r="F2611">
        <v>3</v>
      </c>
      <c r="G2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1" s="3" t="str">
        <f>Homes[[#This Row],[bedrooms]] &amp; " bd | " &amp; TEXT(Homes[[#This Row],[bathrooms]],"0.##") &amp; " ba"</f>
        <v>3 bd | 2.5 ba</v>
      </c>
      <c r="I2611" s="4">
        <v>1860</v>
      </c>
      <c r="J2611" s="1">
        <f>IFERROR(Homes[[#This Row],[price]]/Homes[[#This Row],[sqft_living]]," ")</f>
        <v>206.96236559139786</v>
      </c>
      <c r="K2611" s="4">
        <f>IFERROR(Homes[[#This Row],[sqft_lot]]/43560," ")</f>
        <v>8.4710743801652888E-2</v>
      </c>
      <c r="L2611" t="str">
        <f>IF(Homes[[#This Row],[waterfront]]=1, "Yes","No")</f>
        <v>No</v>
      </c>
      <c r="M2611" s="4" t="str">
        <f>IF(Homes[[#This Row],[sqft_basement]]&gt;0, "Yes","No")</f>
        <v>No</v>
      </c>
      <c r="N2611" t="str">
        <f>CHOOSE(Homes[[#This Row],[view]]+1, "None","Fair","Good","Great","Excellent")</f>
        <v>None</v>
      </c>
      <c r="O2611" t="str">
        <f>CHOOSE(Homes[[#This Row],[condition]], "Poor","Fair","Average","Good","Excellent")</f>
        <v>Average</v>
      </c>
      <c r="P2611">
        <f ca="1">YEAR(TODAY())-Homes[[#This Row],[yr_built]]</f>
        <v>25</v>
      </c>
      <c r="Q2611">
        <v>0</v>
      </c>
      <c r="R2611">
        <f ca="1">IF(Homes[[#This Row],[yr_renovated]]&gt;0, YEAR(TODAY())-Homes[[#This Row],[yr_renovated]], YEAR(TODAY())-Homes[[#This Row],[yr_built]])</f>
        <v>25</v>
      </c>
      <c r="S2611">
        <v>2</v>
      </c>
      <c r="T2611" s="2">
        <v>41789</v>
      </c>
      <c r="U2611" s="3">
        <v>2.5</v>
      </c>
      <c r="V2611" s="4">
        <f>IFERROR(Homes[[#This Row],[sqft_above]]+Homes[[#This Row],[sqft_basement]]," ")</f>
        <v>1860</v>
      </c>
      <c r="W2611" s="4">
        <v>3690</v>
      </c>
      <c r="X2611">
        <v>0</v>
      </c>
      <c r="Y2611">
        <v>0</v>
      </c>
      <c r="Z2611">
        <v>3</v>
      </c>
      <c r="AA2611" s="4">
        <v>1860</v>
      </c>
      <c r="AB2611" s="4">
        <v>0</v>
      </c>
      <c r="AC2611">
        <v>2000</v>
      </c>
      <c r="AD2611" t="s">
        <v>2736</v>
      </c>
      <c r="AE2611" t="s">
        <v>329</v>
      </c>
      <c r="AF2611" t="s">
        <v>330</v>
      </c>
    </row>
    <row r="2612" spans="1:32">
      <c r="A2612" t="str">
        <f>PROPER(TRIM(Homes[[#This Row],[street]]))</f>
        <v>1021 Ne 123Rd St</v>
      </c>
      <c r="B2612" t="str">
        <f>PROPER(TRIM(Homes[[#This Row],[city]]))</f>
        <v>Seattle</v>
      </c>
      <c r="C2612" t="str">
        <f>_xlfn.TEXTBEFORE(Homes[[#This Row],[statezip]]," ")</f>
        <v>WA</v>
      </c>
      <c r="D2612" s="6" t="str">
        <f>_xlfn.TEXTAFTER(Homes[[#This Row],[statezip]]," ")</f>
        <v>98125</v>
      </c>
      <c r="E2612" s="1">
        <v>384400</v>
      </c>
      <c r="F2612">
        <v>3</v>
      </c>
      <c r="G2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12" s="3" t="str">
        <f>Homes[[#This Row],[bedrooms]] &amp; " bd | " &amp; TEXT(Homes[[#This Row],[bathrooms]],"0.##") &amp; " ba"</f>
        <v>3 bd | 3.25 ba</v>
      </c>
      <c r="I2612" s="4">
        <v>1689</v>
      </c>
      <c r="J2612" s="1">
        <f>IFERROR(Homes[[#This Row],[price]]/Homes[[#This Row],[sqft_living]]," ")</f>
        <v>227.5902901124926</v>
      </c>
      <c r="K2612" s="4">
        <f>IFERROR(Homes[[#This Row],[sqft_lot]]/43560," ")</f>
        <v>3.1864095500459134E-2</v>
      </c>
      <c r="L2612" t="str">
        <f>IF(Homes[[#This Row],[waterfront]]=1, "Yes","No")</f>
        <v>No</v>
      </c>
      <c r="M2612" s="4" t="str">
        <f>IF(Homes[[#This Row],[sqft_basement]]&gt;0, "Yes","No")</f>
        <v>No</v>
      </c>
      <c r="N2612" t="str">
        <f>CHOOSE(Homes[[#This Row],[view]]+1, "None","Fair","Good","Great","Excellent")</f>
        <v>None</v>
      </c>
      <c r="O2612" t="str">
        <f>CHOOSE(Homes[[#This Row],[condition]], "Poor","Fair","Average","Good","Excellent")</f>
        <v>Average</v>
      </c>
      <c r="P2612">
        <f ca="1">YEAR(TODAY())-Homes[[#This Row],[yr_built]]</f>
        <v>17</v>
      </c>
      <c r="Q2612">
        <v>0</v>
      </c>
      <c r="R2612">
        <f ca="1">IF(Homes[[#This Row],[yr_renovated]]&gt;0, YEAR(TODAY())-Homes[[#This Row],[yr_renovated]], YEAR(TODAY())-Homes[[#This Row],[yr_built]])</f>
        <v>17</v>
      </c>
      <c r="S2612">
        <v>3</v>
      </c>
      <c r="T2612" s="2">
        <v>41808</v>
      </c>
      <c r="U2612" s="3">
        <v>3.25</v>
      </c>
      <c r="V2612" s="4">
        <f>IFERROR(Homes[[#This Row],[sqft_above]]+Homes[[#This Row],[sqft_basement]]," ")</f>
        <v>1689</v>
      </c>
      <c r="W2612" s="4">
        <v>1388</v>
      </c>
      <c r="X2612">
        <v>0</v>
      </c>
      <c r="Y2612">
        <v>0</v>
      </c>
      <c r="Z2612">
        <v>3</v>
      </c>
      <c r="AA2612" s="4">
        <v>1689</v>
      </c>
      <c r="AB2612" s="4">
        <v>0</v>
      </c>
      <c r="AC2612">
        <v>2008</v>
      </c>
      <c r="AD2612" t="s">
        <v>2737</v>
      </c>
      <c r="AE2612" t="s">
        <v>49</v>
      </c>
      <c r="AF2612" t="s">
        <v>150</v>
      </c>
    </row>
    <row r="2613" spans="1:32">
      <c r="A2613" t="str">
        <f>PROPER(TRIM(Homes[[#This Row],[street]]))</f>
        <v>35131 Se Ridge St</v>
      </c>
      <c r="B2613" t="str">
        <f>PROPER(TRIM(Homes[[#This Row],[city]]))</f>
        <v>Snoqualmie</v>
      </c>
      <c r="C2613" t="str">
        <f>_xlfn.TEXTBEFORE(Homes[[#This Row],[statezip]]," ")</f>
        <v>WA</v>
      </c>
      <c r="D2613" s="6" t="str">
        <f>_xlfn.TEXTAFTER(Homes[[#This Row],[statezip]]," ")</f>
        <v>98065</v>
      </c>
      <c r="E2613" s="1">
        <v>384000</v>
      </c>
      <c r="F2613">
        <v>3</v>
      </c>
      <c r="G2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3" s="3" t="str">
        <f>Homes[[#This Row],[bedrooms]] &amp; " bd | " &amp; TEXT(Homes[[#This Row],[bathrooms]],"0.##") &amp; " ba"</f>
        <v>3 bd | 2.5 ba</v>
      </c>
      <c r="I2613" s="4">
        <v>1700</v>
      </c>
      <c r="J2613" s="1">
        <f>IFERROR(Homes[[#This Row],[price]]/Homes[[#This Row],[sqft_living]]," ")</f>
        <v>225.88235294117646</v>
      </c>
      <c r="K2613" s="4">
        <f>IFERROR(Homes[[#This Row],[sqft_lot]]/43560," ")</f>
        <v>9.1827364554637275E-2</v>
      </c>
      <c r="L2613" t="str">
        <f>IF(Homes[[#This Row],[waterfront]]=1, "Yes","No")</f>
        <v>No</v>
      </c>
      <c r="M2613" s="4" t="str">
        <f>IF(Homes[[#This Row],[sqft_basement]]&gt;0, "Yes","No")</f>
        <v>No</v>
      </c>
      <c r="N2613" t="str">
        <f>CHOOSE(Homes[[#This Row],[view]]+1, "None","Fair","Good","Great","Excellent")</f>
        <v>None</v>
      </c>
      <c r="O2613" t="str">
        <f>CHOOSE(Homes[[#This Row],[condition]], "Poor","Fair","Average","Good","Excellent")</f>
        <v>Average</v>
      </c>
      <c r="P2613">
        <f ca="1">YEAR(TODAY())-Homes[[#This Row],[yr_built]]</f>
        <v>22</v>
      </c>
      <c r="Q2613">
        <v>0</v>
      </c>
      <c r="R2613">
        <f ca="1">IF(Homes[[#This Row],[yr_renovated]]&gt;0, YEAR(TODAY())-Homes[[#This Row],[yr_renovated]], YEAR(TODAY())-Homes[[#This Row],[yr_built]])</f>
        <v>22</v>
      </c>
      <c r="S2613">
        <v>2</v>
      </c>
      <c r="T2613" s="2">
        <v>41779</v>
      </c>
      <c r="U2613" s="3">
        <v>2.5</v>
      </c>
      <c r="V2613" s="4">
        <f>IFERROR(Homes[[#This Row],[sqft_above]]+Homes[[#This Row],[sqft_basement]]," ")</f>
        <v>1700</v>
      </c>
      <c r="W2613" s="4">
        <v>4000</v>
      </c>
      <c r="X2613">
        <v>0</v>
      </c>
      <c r="Y2613">
        <v>0</v>
      </c>
      <c r="Z2613">
        <v>3</v>
      </c>
      <c r="AA2613" s="4">
        <v>1700</v>
      </c>
      <c r="AB2613" s="4">
        <v>0</v>
      </c>
      <c r="AC2613">
        <v>2003</v>
      </c>
      <c r="AD2613" t="s">
        <v>2738</v>
      </c>
      <c r="AE2613" t="s">
        <v>313</v>
      </c>
      <c r="AF2613" t="s">
        <v>314</v>
      </c>
    </row>
    <row r="2614" spans="1:32">
      <c r="A2614" t="str">
        <f>PROPER(TRIM(Homes[[#This Row],[street]]))</f>
        <v>14911 57Th Ave S</v>
      </c>
      <c r="B2614" t="str">
        <f>PROPER(TRIM(Homes[[#This Row],[city]]))</f>
        <v>Tukwila</v>
      </c>
      <c r="C2614" t="str">
        <f>_xlfn.TEXTBEFORE(Homes[[#This Row],[statezip]]," ")</f>
        <v>WA</v>
      </c>
      <c r="D2614" s="6" t="str">
        <f>_xlfn.TEXTAFTER(Homes[[#This Row],[statezip]]," ")</f>
        <v>98168</v>
      </c>
      <c r="E2614" s="1">
        <v>383962</v>
      </c>
      <c r="F2614">
        <v>4</v>
      </c>
      <c r="G2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4" s="3" t="str">
        <f>Homes[[#This Row],[bedrooms]] &amp; " bd | " &amp; TEXT(Homes[[#This Row],[bathrooms]],"0.##") &amp; " ba"</f>
        <v>4 bd | 2.5 ba</v>
      </c>
      <c r="I2614" s="4">
        <v>2700</v>
      </c>
      <c r="J2614" s="1">
        <f>IFERROR(Homes[[#This Row],[price]]/Homes[[#This Row],[sqft_living]]," ")</f>
        <v>142.20814814814815</v>
      </c>
      <c r="K2614" s="4">
        <f>IFERROR(Homes[[#This Row],[sqft_lot]]/43560," ")</f>
        <v>0.16065197428833791</v>
      </c>
      <c r="L2614" t="str">
        <f>IF(Homes[[#This Row],[waterfront]]=1, "Yes","No")</f>
        <v>No</v>
      </c>
      <c r="M2614" s="4" t="str">
        <f>IF(Homes[[#This Row],[sqft_basement]]&gt;0, "Yes","No")</f>
        <v>No</v>
      </c>
      <c r="N2614" t="str">
        <f>CHOOSE(Homes[[#This Row],[view]]+1, "None","Fair","Good","Great","Excellent")</f>
        <v>None</v>
      </c>
      <c r="O2614" t="str">
        <f>CHOOSE(Homes[[#This Row],[condition]], "Poor","Fair","Average","Good","Excellent")</f>
        <v>Average</v>
      </c>
      <c r="P2614">
        <f ca="1">YEAR(TODAY())-Homes[[#This Row],[yr_built]]</f>
        <v>24</v>
      </c>
      <c r="Q2614">
        <v>0</v>
      </c>
      <c r="R2614">
        <f ca="1">IF(Homes[[#This Row],[yr_renovated]]&gt;0, YEAR(TODAY())-Homes[[#This Row],[yr_renovated]], YEAR(TODAY())-Homes[[#This Row],[yr_built]])</f>
        <v>24</v>
      </c>
      <c r="S2614">
        <v>2</v>
      </c>
      <c r="T2614" s="2">
        <v>41820</v>
      </c>
      <c r="U2614" s="3">
        <v>2.5</v>
      </c>
      <c r="V2614" s="4">
        <f>IFERROR(Homes[[#This Row],[sqft_above]]+Homes[[#This Row],[sqft_basement]]," ")</f>
        <v>2700</v>
      </c>
      <c r="W2614" s="4">
        <v>6998</v>
      </c>
      <c r="X2614">
        <v>0</v>
      </c>
      <c r="Y2614">
        <v>0</v>
      </c>
      <c r="Z2614">
        <v>3</v>
      </c>
      <c r="AA2614" s="4">
        <v>2700</v>
      </c>
      <c r="AB2614" s="4">
        <v>0</v>
      </c>
      <c r="AC2614">
        <v>2001</v>
      </c>
      <c r="AD2614" t="s">
        <v>2739</v>
      </c>
      <c r="AE2614" t="s">
        <v>93</v>
      </c>
      <c r="AF2614" t="s">
        <v>94</v>
      </c>
    </row>
    <row r="2615" spans="1:32">
      <c r="A2615" t="str">
        <f>PROPER(TRIM(Homes[[#This Row],[street]]))</f>
        <v>22442-22446 Southeast 281St Court</v>
      </c>
      <c r="B2615" t="str">
        <f>PROPER(TRIM(Homes[[#This Row],[city]]))</f>
        <v>Maple Valley</v>
      </c>
      <c r="C2615" t="str">
        <f>_xlfn.TEXTBEFORE(Homes[[#This Row],[statezip]]," ")</f>
        <v>WA</v>
      </c>
      <c r="D2615" s="6" t="str">
        <f>_xlfn.TEXTAFTER(Homes[[#This Row],[statezip]]," ")</f>
        <v>98038</v>
      </c>
      <c r="E2615" s="1">
        <v>383000</v>
      </c>
      <c r="F2615">
        <v>4</v>
      </c>
      <c r="G2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15" s="3" t="str">
        <f>Homes[[#This Row],[bedrooms]] &amp; " bd | " &amp; TEXT(Homes[[#This Row],[bathrooms]],"0.##") &amp; " ba"</f>
        <v>4 bd | 2.5 ba</v>
      </c>
      <c r="I2615" s="4">
        <v>2160</v>
      </c>
      <c r="J2615" s="1">
        <f>IFERROR(Homes[[#This Row],[price]]/Homes[[#This Row],[sqft_living]]," ")</f>
        <v>177.31481481481481</v>
      </c>
      <c r="K2615" s="4">
        <f>IFERROR(Homes[[#This Row],[sqft_lot]]/43560," ")</f>
        <v>0.14286042240587696</v>
      </c>
      <c r="L2615" t="str">
        <f>IF(Homes[[#This Row],[waterfront]]=1, "Yes","No")</f>
        <v>No</v>
      </c>
      <c r="M2615" s="4" t="str">
        <f>IF(Homes[[#This Row],[sqft_basement]]&gt;0, "Yes","No")</f>
        <v>No</v>
      </c>
      <c r="N2615" t="str">
        <f>CHOOSE(Homes[[#This Row],[view]]+1, "None","Fair","Good","Great","Excellent")</f>
        <v>None</v>
      </c>
      <c r="O2615" t="str">
        <f>CHOOSE(Homes[[#This Row],[condition]], "Poor","Fair","Average","Good","Excellent")</f>
        <v>Average</v>
      </c>
      <c r="P2615">
        <f ca="1">YEAR(TODAY())-Homes[[#This Row],[yr_built]]</f>
        <v>15</v>
      </c>
      <c r="Q2615">
        <v>0</v>
      </c>
      <c r="R2615">
        <f ca="1">IF(Homes[[#This Row],[yr_renovated]]&gt;0, YEAR(TODAY())-Homes[[#This Row],[yr_renovated]], YEAR(TODAY())-Homes[[#This Row],[yr_built]])</f>
        <v>15</v>
      </c>
      <c r="S2615">
        <v>2</v>
      </c>
      <c r="T2615" s="2">
        <v>41771</v>
      </c>
      <c r="U2615" s="3">
        <v>2.5</v>
      </c>
      <c r="V2615" s="4">
        <f>IFERROR(Homes[[#This Row],[sqft_above]]+Homes[[#This Row],[sqft_basement]]," ")</f>
        <v>2160</v>
      </c>
      <c r="W2615" s="4">
        <v>6223</v>
      </c>
      <c r="X2615">
        <v>0</v>
      </c>
      <c r="Y2615">
        <v>0</v>
      </c>
      <c r="Z2615">
        <v>3</v>
      </c>
      <c r="AA2615" s="4">
        <v>2160</v>
      </c>
      <c r="AB2615" s="4">
        <v>0</v>
      </c>
      <c r="AC2615">
        <v>2010</v>
      </c>
      <c r="AD2615" t="s">
        <v>2740</v>
      </c>
      <c r="AE2615" t="s">
        <v>920</v>
      </c>
      <c r="AF2615" t="s">
        <v>921</v>
      </c>
    </row>
    <row r="2616" spans="1:32">
      <c r="A2616" t="str">
        <f>PROPER(TRIM(Homes[[#This Row],[street]]))</f>
        <v>608 Riverside Dr Se</v>
      </c>
      <c r="B2616" t="str">
        <f>PROPER(TRIM(Homes[[#This Row],[city]]))</f>
        <v>North Bend</v>
      </c>
      <c r="C2616" t="str">
        <f>_xlfn.TEXTBEFORE(Homes[[#This Row],[statezip]]," ")</f>
        <v>WA</v>
      </c>
      <c r="D2616" s="6" t="str">
        <f>_xlfn.TEXTAFTER(Homes[[#This Row],[statezip]]," ")</f>
        <v>98045</v>
      </c>
      <c r="E2616" s="1">
        <v>383000</v>
      </c>
      <c r="F2616">
        <v>3</v>
      </c>
      <c r="G2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16" s="3" t="str">
        <f>Homes[[#This Row],[bedrooms]] &amp; " bd | " &amp; TEXT(Homes[[#This Row],[bathrooms]],"0.##") &amp; " ba"</f>
        <v>3 bd | 2.25 ba</v>
      </c>
      <c r="I2616" s="4">
        <v>2090</v>
      </c>
      <c r="J2616" s="1">
        <f>IFERROR(Homes[[#This Row],[price]]/Homes[[#This Row],[sqft_living]]," ")</f>
        <v>183.25358851674642</v>
      </c>
      <c r="K2616" s="4">
        <f>IFERROR(Homes[[#This Row],[sqft_lot]]/43560," ")</f>
        <v>0.34435261707988979</v>
      </c>
      <c r="L2616" t="str">
        <f>IF(Homes[[#This Row],[waterfront]]=1, "Yes","No")</f>
        <v>No</v>
      </c>
      <c r="M2616" s="4" t="str">
        <f>IF(Homes[[#This Row],[sqft_basement]]&gt;0, "Yes","No")</f>
        <v>No</v>
      </c>
      <c r="N2616" t="str">
        <f>CHOOSE(Homes[[#This Row],[view]]+1, "None","Fair","Good","Great","Excellent")</f>
        <v>None</v>
      </c>
      <c r="O2616" t="str">
        <f>CHOOSE(Homes[[#This Row],[condition]], "Poor","Fair","Average","Good","Excellent")</f>
        <v>Average</v>
      </c>
      <c r="P2616">
        <f ca="1">YEAR(TODAY())-Homes[[#This Row],[yr_built]]</f>
        <v>64</v>
      </c>
      <c r="Q2616">
        <v>2004</v>
      </c>
      <c r="R2616">
        <f ca="1">IF(Homes[[#This Row],[yr_renovated]]&gt;0, YEAR(TODAY())-Homes[[#This Row],[yr_renovated]], YEAR(TODAY())-Homes[[#This Row],[yr_built]])</f>
        <v>21</v>
      </c>
      <c r="S2616">
        <v>1</v>
      </c>
      <c r="T2616" s="2">
        <v>41828</v>
      </c>
      <c r="U2616" s="3">
        <v>2.25</v>
      </c>
      <c r="V2616" s="4">
        <f>IFERROR(Homes[[#This Row],[sqft_above]]+Homes[[#This Row],[sqft_basement]]," ")</f>
        <v>2090</v>
      </c>
      <c r="W2616" s="4">
        <v>15000</v>
      </c>
      <c r="X2616">
        <v>0</v>
      </c>
      <c r="Y2616">
        <v>0</v>
      </c>
      <c r="Z2616">
        <v>3</v>
      </c>
      <c r="AA2616" s="4">
        <v>2090</v>
      </c>
      <c r="AB2616" s="4">
        <v>0</v>
      </c>
      <c r="AC2616">
        <v>1961</v>
      </c>
      <c r="AD2616" t="s">
        <v>2741</v>
      </c>
      <c r="AE2616" t="s">
        <v>624</v>
      </c>
      <c r="AF2616" t="s">
        <v>625</v>
      </c>
    </row>
    <row r="2617" spans="1:32">
      <c r="A2617" t="str">
        <f>PROPER(TRIM(Homes[[#This Row],[street]]))</f>
        <v>8639 36Th Ave Sw</v>
      </c>
      <c r="B2617" t="str">
        <f>PROPER(TRIM(Homes[[#This Row],[city]]))</f>
        <v>Seattle</v>
      </c>
      <c r="C2617" t="str">
        <f>_xlfn.TEXTBEFORE(Homes[[#This Row],[statezip]]," ")</f>
        <v>WA</v>
      </c>
      <c r="D2617" s="6" t="str">
        <f>_xlfn.TEXTAFTER(Homes[[#This Row],[statezip]]," ")</f>
        <v>98126</v>
      </c>
      <c r="E2617" s="1">
        <v>383000</v>
      </c>
      <c r="F2617">
        <v>3</v>
      </c>
      <c r="G2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17" s="3" t="str">
        <f>Homes[[#This Row],[bedrooms]] &amp; " bd | " &amp; TEXT(Homes[[#This Row],[bathrooms]],"0.##") &amp; " ba"</f>
        <v>3 bd | 1. ba</v>
      </c>
      <c r="I2617" s="4">
        <v>1800</v>
      </c>
      <c r="J2617" s="1">
        <f>IFERROR(Homes[[#This Row],[price]]/Homes[[#This Row],[sqft_living]]," ")</f>
        <v>212.77777777777777</v>
      </c>
      <c r="K2617" s="4">
        <f>IFERROR(Homes[[#This Row],[sqft_lot]]/43560," ")</f>
        <v>0.12883379247015611</v>
      </c>
      <c r="L2617" t="str">
        <f>IF(Homes[[#This Row],[waterfront]]=1, "Yes","No")</f>
        <v>No</v>
      </c>
      <c r="M2617" s="4" t="str">
        <f>IF(Homes[[#This Row],[sqft_basement]]&gt;0, "Yes","No")</f>
        <v>Yes</v>
      </c>
      <c r="N2617" t="str">
        <f>CHOOSE(Homes[[#This Row],[view]]+1, "None","Fair","Good","Great","Excellent")</f>
        <v>None</v>
      </c>
      <c r="O2617" t="str">
        <f>CHOOSE(Homes[[#This Row],[condition]], "Poor","Fair","Average","Good","Excellent")</f>
        <v>Good</v>
      </c>
      <c r="P2617">
        <f ca="1">YEAR(TODAY())-Homes[[#This Row],[yr_built]]</f>
        <v>83</v>
      </c>
      <c r="Q2617">
        <v>1982</v>
      </c>
      <c r="R2617">
        <f ca="1">IF(Homes[[#This Row],[yr_renovated]]&gt;0, YEAR(TODAY())-Homes[[#This Row],[yr_renovated]], YEAR(TODAY())-Homes[[#This Row],[yr_built]])</f>
        <v>43</v>
      </c>
      <c r="S2617">
        <v>1</v>
      </c>
      <c r="T2617" s="2">
        <v>41782</v>
      </c>
      <c r="U2617" s="3">
        <v>1</v>
      </c>
      <c r="V2617" s="4">
        <f>IFERROR(Homes[[#This Row],[sqft_above]]+Homes[[#This Row],[sqft_basement]]," ")</f>
        <v>1800</v>
      </c>
      <c r="W2617" s="4">
        <v>5612</v>
      </c>
      <c r="X2617">
        <v>0</v>
      </c>
      <c r="Y2617">
        <v>0</v>
      </c>
      <c r="Z2617">
        <v>4</v>
      </c>
      <c r="AA2617" s="4">
        <v>1200</v>
      </c>
      <c r="AB2617" s="4">
        <v>600</v>
      </c>
      <c r="AC2617">
        <v>1942</v>
      </c>
      <c r="AD2617" t="s">
        <v>2742</v>
      </c>
      <c r="AE2617" t="s">
        <v>49</v>
      </c>
      <c r="AF2617" t="s">
        <v>434</v>
      </c>
    </row>
    <row r="2618" spans="1:32">
      <c r="A2618" t="str">
        <f>PROPER(TRIM(Homes[[#This Row],[street]]))</f>
        <v>19121 Ne 173Rd St</v>
      </c>
      <c r="B2618" t="str">
        <f>PROPER(TRIM(Homes[[#This Row],[city]]))</f>
        <v>Woodinville</v>
      </c>
      <c r="C2618" t="str">
        <f>_xlfn.TEXTBEFORE(Homes[[#This Row],[statezip]]," ")</f>
        <v>WA</v>
      </c>
      <c r="D2618" s="6" t="str">
        <f>_xlfn.TEXTAFTER(Homes[[#This Row],[statezip]]," ")</f>
        <v>98072</v>
      </c>
      <c r="E2618" s="1">
        <v>383000</v>
      </c>
      <c r="F2618">
        <v>3</v>
      </c>
      <c r="G2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18" s="3" t="str">
        <f>Homes[[#This Row],[bedrooms]] &amp; " bd | " &amp; TEXT(Homes[[#This Row],[bathrooms]],"0.##") &amp; " ba"</f>
        <v>3 bd | 1.75 ba</v>
      </c>
      <c r="I2618" s="4">
        <v>1500</v>
      </c>
      <c r="J2618" s="1">
        <f>IFERROR(Homes[[#This Row],[price]]/Homes[[#This Row],[sqft_living]]," ")</f>
        <v>255.33333333333334</v>
      </c>
      <c r="K2618" s="4">
        <f>IFERROR(Homes[[#This Row],[sqft_lot]]/43560," ")</f>
        <v>0.30831037649219467</v>
      </c>
      <c r="L2618" t="str">
        <f>IF(Homes[[#This Row],[waterfront]]=1, "Yes","No")</f>
        <v>No</v>
      </c>
      <c r="M2618" s="4" t="str">
        <f>IF(Homes[[#This Row],[sqft_basement]]&gt;0, "Yes","No")</f>
        <v>No</v>
      </c>
      <c r="N2618" t="str">
        <f>CHOOSE(Homes[[#This Row],[view]]+1, "None","Fair","Good","Great","Excellent")</f>
        <v>None</v>
      </c>
      <c r="O2618" t="str">
        <f>CHOOSE(Homes[[#This Row],[condition]], "Poor","Fair","Average","Good","Excellent")</f>
        <v>Average</v>
      </c>
      <c r="P2618">
        <f ca="1">YEAR(TODAY())-Homes[[#This Row],[yr_built]]</f>
        <v>48</v>
      </c>
      <c r="Q2618">
        <v>2004</v>
      </c>
      <c r="R2618">
        <f ca="1">IF(Homes[[#This Row],[yr_renovated]]&gt;0, YEAR(TODAY())-Homes[[#This Row],[yr_renovated]], YEAR(TODAY())-Homes[[#This Row],[yr_built]])</f>
        <v>21</v>
      </c>
      <c r="S2618">
        <v>1</v>
      </c>
      <c r="T2618" s="2">
        <v>41815</v>
      </c>
      <c r="U2618" s="3">
        <v>1.75</v>
      </c>
      <c r="V2618" s="4">
        <f>IFERROR(Homes[[#This Row],[sqft_above]]+Homes[[#This Row],[sqft_basement]]," ")</f>
        <v>1500</v>
      </c>
      <c r="W2618" s="4">
        <v>13430</v>
      </c>
      <c r="X2618">
        <v>0</v>
      </c>
      <c r="Y2618">
        <v>0</v>
      </c>
      <c r="Z2618">
        <v>3</v>
      </c>
      <c r="AA2618" s="4">
        <v>1500</v>
      </c>
      <c r="AB2618" s="4">
        <v>0</v>
      </c>
      <c r="AC2618">
        <v>1977</v>
      </c>
      <c r="AD2618" t="s">
        <v>2743</v>
      </c>
      <c r="AE2618" t="s">
        <v>120</v>
      </c>
      <c r="AF2618" t="s">
        <v>275</v>
      </c>
    </row>
    <row r="2619" spans="1:32">
      <c r="A2619" t="str">
        <f>PROPER(TRIM(Homes[[#This Row],[street]]))</f>
        <v>425-445 Mt Defiance Cir Sw</v>
      </c>
      <c r="B2619" t="str">
        <f>PROPER(TRIM(Homes[[#This Row],[city]]))</f>
        <v>Issaquah</v>
      </c>
      <c r="C2619" t="str">
        <f>_xlfn.TEXTBEFORE(Homes[[#This Row],[statezip]]," ")</f>
        <v>WA</v>
      </c>
      <c r="D2619" s="6" t="str">
        <f>_xlfn.TEXTAFTER(Homes[[#This Row],[statezip]]," ")</f>
        <v>98027</v>
      </c>
      <c r="E2619" s="1">
        <v>382500</v>
      </c>
      <c r="F2619">
        <v>3</v>
      </c>
      <c r="G2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19" s="3" t="str">
        <f>Homes[[#This Row],[bedrooms]] &amp; " bd | " &amp; TEXT(Homes[[#This Row],[bathrooms]],"0.##") &amp; " ba"</f>
        <v>3 bd | 1.75 ba</v>
      </c>
      <c r="I2619" s="4">
        <v>1040</v>
      </c>
      <c r="J2619" s="1">
        <f>IFERROR(Homes[[#This Row],[price]]/Homes[[#This Row],[sqft_living]]," ")</f>
        <v>367.78846153846155</v>
      </c>
      <c r="K2619" s="4">
        <f>IFERROR(Homes[[#This Row],[sqft_lot]]/43560," ")</f>
        <v>0.20661157024793389</v>
      </c>
      <c r="L2619" t="str">
        <f>IF(Homes[[#This Row],[waterfront]]=1, "Yes","No")</f>
        <v>No</v>
      </c>
      <c r="M2619" s="4" t="str">
        <f>IF(Homes[[#This Row],[sqft_basement]]&gt;0, "Yes","No")</f>
        <v>No</v>
      </c>
      <c r="N2619" t="str">
        <f>CHOOSE(Homes[[#This Row],[view]]+1, "None","Fair","Good","Great","Excellent")</f>
        <v>None</v>
      </c>
      <c r="O2619" t="str">
        <f>CHOOSE(Homes[[#This Row],[condition]], "Poor","Fair","Average","Good","Excellent")</f>
        <v>Good</v>
      </c>
      <c r="P2619">
        <f ca="1">YEAR(TODAY())-Homes[[#This Row],[yr_built]]</f>
        <v>58</v>
      </c>
      <c r="Q2619">
        <v>0</v>
      </c>
      <c r="R2619">
        <f ca="1">IF(Homes[[#This Row],[yr_renovated]]&gt;0, YEAR(TODAY())-Homes[[#This Row],[yr_renovated]], YEAR(TODAY())-Homes[[#This Row],[yr_built]])</f>
        <v>58</v>
      </c>
      <c r="S2619">
        <v>1</v>
      </c>
      <c r="T2619" s="2">
        <v>41821</v>
      </c>
      <c r="U2619" s="3">
        <v>1.75</v>
      </c>
      <c r="V2619" s="4">
        <f>IFERROR(Homes[[#This Row],[sqft_above]]+Homes[[#This Row],[sqft_basement]]," ")</f>
        <v>1040</v>
      </c>
      <c r="W2619" s="4">
        <v>9000</v>
      </c>
      <c r="X2619">
        <v>0</v>
      </c>
      <c r="Y2619">
        <v>0</v>
      </c>
      <c r="Z2619">
        <v>4</v>
      </c>
      <c r="AA2619" s="4">
        <v>1040</v>
      </c>
      <c r="AB2619" s="4">
        <v>0</v>
      </c>
      <c r="AC2619">
        <v>1967</v>
      </c>
      <c r="AD2619" t="s">
        <v>2744</v>
      </c>
      <c r="AE2619" t="s">
        <v>79</v>
      </c>
      <c r="AF2619" t="s">
        <v>82</v>
      </c>
    </row>
    <row r="2620" spans="1:32">
      <c r="A2620" t="str">
        <f>PROPER(TRIM(Homes[[#This Row],[street]]))</f>
        <v>11824 Se 203Rd St</v>
      </c>
      <c r="B2620" t="str">
        <f>PROPER(TRIM(Homes[[#This Row],[city]]))</f>
        <v>Kent</v>
      </c>
      <c r="C2620" t="str">
        <f>_xlfn.TEXTBEFORE(Homes[[#This Row],[statezip]]," ")</f>
        <v>WA</v>
      </c>
      <c r="D2620" s="6" t="str">
        <f>_xlfn.TEXTAFTER(Homes[[#This Row],[statezip]]," ")</f>
        <v>98031</v>
      </c>
      <c r="E2620" s="1">
        <v>382500</v>
      </c>
      <c r="F2620">
        <v>4</v>
      </c>
      <c r="G2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0" s="3" t="str">
        <f>Homes[[#This Row],[bedrooms]] &amp; " bd | " &amp; TEXT(Homes[[#This Row],[bathrooms]],"0.##") &amp; " ba"</f>
        <v>4 bd | 2.5 ba</v>
      </c>
      <c r="I2620" s="4">
        <v>2210</v>
      </c>
      <c r="J2620" s="1">
        <f>IFERROR(Homes[[#This Row],[price]]/Homes[[#This Row],[sqft_living]]," ")</f>
        <v>173.07692307692307</v>
      </c>
      <c r="K2620" s="4">
        <f>IFERROR(Homes[[#This Row],[sqft_lot]]/43560," ")</f>
        <v>0.16251147842056932</v>
      </c>
      <c r="L2620" t="str">
        <f>IF(Homes[[#This Row],[waterfront]]=1, "Yes","No")</f>
        <v>No</v>
      </c>
      <c r="M2620" s="4" t="str">
        <f>IF(Homes[[#This Row],[sqft_basement]]&gt;0, "Yes","No")</f>
        <v>No</v>
      </c>
      <c r="N2620" t="str">
        <f>CHOOSE(Homes[[#This Row],[view]]+1, "None","Fair","Good","Great","Excellent")</f>
        <v>None</v>
      </c>
      <c r="O2620" t="str">
        <f>CHOOSE(Homes[[#This Row],[condition]], "Poor","Fair","Average","Good","Excellent")</f>
        <v>Average</v>
      </c>
      <c r="P2620">
        <f ca="1">YEAR(TODAY())-Homes[[#This Row],[yr_built]]</f>
        <v>32</v>
      </c>
      <c r="Q2620">
        <v>0</v>
      </c>
      <c r="R2620">
        <f ca="1">IF(Homes[[#This Row],[yr_renovated]]&gt;0, YEAR(TODAY())-Homes[[#This Row],[yr_renovated]], YEAR(TODAY())-Homes[[#This Row],[yr_built]])</f>
        <v>32</v>
      </c>
      <c r="S2620">
        <v>2</v>
      </c>
      <c r="T2620" s="2">
        <v>41807</v>
      </c>
      <c r="U2620" s="3">
        <v>2.5</v>
      </c>
      <c r="V2620" s="4">
        <f>IFERROR(Homes[[#This Row],[sqft_above]]+Homes[[#This Row],[sqft_basement]]," ")</f>
        <v>2210</v>
      </c>
      <c r="W2620" s="4">
        <v>7079</v>
      </c>
      <c r="X2620">
        <v>0</v>
      </c>
      <c r="Y2620">
        <v>0</v>
      </c>
      <c r="Z2620">
        <v>3</v>
      </c>
      <c r="AA2620" s="4">
        <v>2210</v>
      </c>
      <c r="AB2620" s="4">
        <v>0</v>
      </c>
      <c r="AC2620">
        <v>1993</v>
      </c>
      <c r="AD2620" t="s">
        <v>2745</v>
      </c>
      <c r="AE2620" t="s">
        <v>1392</v>
      </c>
      <c r="AF2620" t="s">
        <v>2406</v>
      </c>
    </row>
    <row r="2621" spans="1:32">
      <c r="A2621" t="str">
        <f>PROPER(TRIM(Homes[[#This Row],[street]]))</f>
        <v>3825 Ne 117Th St</v>
      </c>
      <c r="B2621" t="str">
        <f>PROPER(TRIM(Homes[[#This Row],[city]]))</f>
        <v>Seattle</v>
      </c>
      <c r="C2621" t="str">
        <f>_xlfn.TEXTBEFORE(Homes[[#This Row],[statezip]]," ")</f>
        <v>WA</v>
      </c>
      <c r="D2621" s="6" t="str">
        <f>_xlfn.TEXTAFTER(Homes[[#This Row],[statezip]]," ")</f>
        <v>98125</v>
      </c>
      <c r="E2621" s="1">
        <v>382500</v>
      </c>
      <c r="F2621">
        <v>2</v>
      </c>
      <c r="G2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21" s="3" t="str">
        <f>Homes[[#This Row],[bedrooms]] &amp; " bd | " &amp; TEXT(Homes[[#This Row],[bathrooms]],"0.##") &amp; " ba"</f>
        <v>2 bd | 1. ba</v>
      </c>
      <c r="I2621" s="4">
        <v>1190</v>
      </c>
      <c r="J2621" s="1">
        <f>IFERROR(Homes[[#This Row],[price]]/Homes[[#This Row],[sqft_living]]," ")</f>
        <v>321.42857142857144</v>
      </c>
      <c r="K2621" s="4">
        <f>IFERROR(Homes[[#This Row],[sqft_lot]]/43560," ")</f>
        <v>0.10192837465564739</v>
      </c>
      <c r="L2621" t="str">
        <f>IF(Homes[[#This Row],[waterfront]]=1, "Yes","No")</f>
        <v>No</v>
      </c>
      <c r="M2621" s="4" t="str">
        <f>IF(Homes[[#This Row],[sqft_basement]]&gt;0, "Yes","No")</f>
        <v>No</v>
      </c>
      <c r="N2621" t="str">
        <f>CHOOSE(Homes[[#This Row],[view]]+1, "None","Fair","Good","Great","Excellent")</f>
        <v>None</v>
      </c>
      <c r="O2621" t="str">
        <f>CHOOSE(Homes[[#This Row],[condition]], "Poor","Fair","Average","Good","Excellent")</f>
        <v>Average</v>
      </c>
      <c r="P2621">
        <f ca="1">YEAR(TODAY())-Homes[[#This Row],[yr_built]]</f>
        <v>44</v>
      </c>
      <c r="Q2621">
        <v>2013</v>
      </c>
      <c r="R2621">
        <f ca="1">IF(Homes[[#This Row],[yr_renovated]]&gt;0, YEAR(TODAY())-Homes[[#This Row],[yr_renovated]], YEAR(TODAY())-Homes[[#This Row],[yr_built]])</f>
        <v>12</v>
      </c>
      <c r="S2621">
        <v>1</v>
      </c>
      <c r="T2621" s="2">
        <v>41827</v>
      </c>
      <c r="U2621" s="3">
        <v>1</v>
      </c>
      <c r="V2621" s="4">
        <f>IFERROR(Homes[[#This Row],[sqft_above]]+Homes[[#This Row],[sqft_basement]]," ")</f>
        <v>1190</v>
      </c>
      <c r="W2621" s="4">
        <v>4440</v>
      </c>
      <c r="X2621">
        <v>0</v>
      </c>
      <c r="Y2621">
        <v>0</v>
      </c>
      <c r="Z2621">
        <v>3</v>
      </c>
      <c r="AA2621" s="4">
        <v>1190</v>
      </c>
      <c r="AB2621" s="4">
        <v>0</v>
      </c>
      <c r="AC2621">
        <v>1981</v>
      </c>
      <c r="AD2621" t="s">
        <v>2746</v>
      </c>
      <c r="AE2621" t="s">
        <v>49</v>
      </c>
      <c r="AF2621" t="s">
        <v>150</v>
      </c>
    </row>
    <row r="2622" spans="1:32">
      <c r="A2622" t="str">
        <f>PROPER(TRIM(Homes[[#This Row],[street]]))</f>
        <v>519 Ne 79Th St</v>
      </c>
      <c r="B2622" t="str">
        <f>PROPER(TRIM(Homes[[#This Row],[city]]))</f>
        <v>Seattle</v>
      </c>
      <c r="C2622" t="str">
        <f>_xlfn.TEXTBEFORE(Homes[[#This Row],[statezip]]," ")</f>
        <v>WA</v>
      </c>
      <c r="D2622" s="6" t="str">
        <f>_xlfn.TEXTAFTER(Homes[[#This Row],[statezip]]," ")</f>
        <v>98115</v>
      </c>
      <c r="E2622" s="1">
        <v>381500</v>
      </c>
      <c r="F2622">
        <v>2</v>
      </c>
      <c r="G2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22" s="3" t="str">
        <f>Homes[[#This Row],[bedrooms]] &amp; " bd | " &amp; TEXT(Homes[[#This Row],[bathrooms]],"0.##") &amp; " ba"</f>
        <v>2 bd | 1. ba</v>
      </c>
      <c r="I2622" s="4">
        <v>900</v>
      </c>
      <c r="J2622" s="1">
        <f>IFERROR(Homes[[#This Row],[price]]/Homes[[#This Row],[sqft_living]]," ")</f>
        <v>423.88888888888891</v>
      </c>
      <c r="K2622" s="4">
        <f>IFERROR(Homes[[#This Row],[sqft_lot]]/43560," ")</f>
        <v>6.6804407713498618E-2</v>
      </c>
      <c r="L2622" t="str">
        <f>IF(Homes[[#This Row],[waterfront]]=1, "Yes","No")</f>
        <v>No</v>
      </c>
      <c r="M2622" s="4" t="str">
        <f>IF(Homes[[#This Row],[sqft_basement]]&gt;0, "Yes","No")</f>
        <v>No</v>
      </c>
      <c r="N2622" t="str">
        <f>CHOOSE(Homes[[#This Row],[view]]+1, "None","Fair","Good","Great","Excellent")</f>
        <v>None</v>
      </c>
      <c r="O2622" t="str">
        <f>CHOOSE(Homes[[#This Row],[condition]], "Poor","Fair","Average","Good","Excellent")</f>
        <v>Excellent</v>
      </c>
      <c r="P2622">
        <f ca="1">YEAR(TODAY())-Homes[[#This Row],[yr_built]]</f>
        <v>101</v>
      </c>
      <c r="Q2622">
        <v>1956</v>
      </c>
      <c r="R2622">
        <f ca="1">IF(Homes[[#This Row],[yr_renovated]]&gt;0, YEAR(TODAY())-Homes[[#This Row],[yr_renovated]], YEAR(TODAY())-Homes[[#This Row],[yr_built]])</f>
        <v>69</v>
      </c>
      <c r="S2622">
        <v>1</v>
      </c>
      <c r="T2622" s="2">
        <v>41815</v>
      </c>
      <c r="U2622" s="3">
        <v>1</v>
      </c>
      <c r="V2622" s="4">
        <f>IFERROR(Homes[[#This Row],[sqft_above]]+Homes[[#This Row],[sqft_basement]]," ")</f>
        <v>900</v>
      </c>
      <c r="W2622" s="4">
        <v>2910</v>
      </c>
      <c r="X2622">
        <v>0</v>
      </c>
      <c r="Y2622">
        <v>0</v>
      </c>
      <c r="Z2622">
        <v>5</v>
      </c>
      <c r="AA2622" s="4">
        <v>900</v>
      </c>
      <c r="AB2622" s="4">
        <v>0</v>
      </c>
      <c r="AC2622">
        <v>1924</v>
      </c>
      <c r="AD2622" t="s">
        <v>2747</v>
      </c>
      <c r="AE2622" t="s">
        <v>49</v>
      </c>
      <c r="AF2622" t="s">
        <v>154</v>
      </c>
    </row>
    <row r="2623" spans="1:32">
      <c r="A2623" t="str">
        <f>PROPER(TRIM(Homes[[#This Row],[street]]))</f>
        <v>16044 33Rd Ave Ne</v>
      </c>
      <c r="B2623" t="str">
        <f>PROPER(TRIM(Homes[[#This Row],[city]]))</f>
        <v>Lake Forest Park</v>
      </c>
      <c r="C2623" t="str">
        <f>_xlfn.TEXTBEFORE(Homes[[#This Row],[statezip]]," ")</f>
        <v>WA</v>
      </c>
      <c r="D2623" s="6" t="str">
        <f>_xlfn.TEXTAFTER(Homes[[#This Row],[statezip]]," ")</f>
        <v>98155</v>
      </c>
      <c r="E2623" s="1">
        <v>381000</v>
      </c>
      <c r="F2623">
        <v>3</v>
      </c>
      <c r="G2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23" s="3" t="str">
        <f>Homes[[#This Row],[bedrooms]] &amp; " bd | " &amp; TEXT(Homes[[#This Row],[bathrooms]],"0.##") &amp; " ba"</f>
        <v>3 bd | 1.5 ba</v>
      </c>
      <c r="I2623" s="4">
        <v>1460</v>
      </c>
      <c r="J2623" s="1">
        <f>IFERROR(Homes[[#This Row],[price]]/Homes[[#This Row],[sqft_living]]," ")</f>
        <v>260.95890410958901</v>
      </c>
      <c r="K2623" s="4">
        <f>IFERROR(Homes[[#This Row],[sqft_lot]]/43560," ")</f>
        <v>0.26186868686868686</v>
      </c>
      <c r="L2623" t="str">
        <f>IF(Homes[[#This Row],[waterfront]]=1, "Yes","No")</f>
        <v>No</v>
      </c>
      <c r="M2623" s="4" t="str">
        <f>IF(Homes[[#This Row],[sqft_basement]]&gt;0, "Yes","No")</f>
        <v>No</v>
      </c>
      <c r="N2623" t="str">
        <f>CHOOSE(Homes[[#This Row],[view]]+1, "None","Fair","Good","Great","Excellent")</f>
        <v>None</v>
      </c>
      <c r="O2623" t="str">
        <f>CHOOSE(Homes[[#This Row],[condition]], "Poor","Fair","Average","Good","Excellent")</f>
        <v>Average</v>
      </c>
      <c r="P2623">
        <f ca="1">YEAR(TODAY())-Homes[[#This Row],[yr_built]]</f>
        <v>71</v>
      </c>
      <c r="Q2623">
        <v>2005</v>
      </c>
      <c r="R2623">
        <f ca="1">IF(Homes[[#This Row],[yr_renovated]]&gt;0, YEAR(TODAY())-Homes[[#This Row],[yr_renovated]], YEAR(TODAY())-Homes[[#This Row],[yr_built]])</f>
        <v>20</v>
      </c>
      <c r="S2623">
        <v>1</v>
      </c>
      <c r="T2623" s="2">
        <v>41801</v>
      </c>
      <c r="U2623" s="3">
        <v>1.5</v>
      </c>
      <c r="V2623" s="4">
        <f>IFERROR(Homes[[#This Row],[sqft_above]]+Homes[[#This Row],[sqft_basement]]," ")</f>
        <v>1460</v>
      </c>
      <c r="W2623" s="4">
        <v>11407</v>
      </c>
      <c r="X2623">
        <v>0</v>
      </c>
      <c r="Y2623">
        <v>0</v>
      </c>
      <c r="Z2623">
        <v>3</v>
      </c>
      <c r="AA2623" s="4">
        <v>1460</v>
      </c>
      <c r="AB2623" s="4">
        <v>0</v>
      </c>
      <c r="AC2623">
        <v>1954</v>
      </c>
      <c r="AD2623" t="s">
        <v>2748</v>
      </c>
      <c r="AE2623" t="s">
        <v>743</v>
      </c>
      <c r="AF2623" t="s">
        <v>744</v>
      </c>
    </row>
    <row r="2624" spans="1:32">
      <c r="A2624" t="str">
        <f>PROPER(TRIM(Homes[[#This Row],[street]]))</f>
        <v>1115 Ne 168Th St</v>
      </c>
      <c r="B2624" t="str">
        <f>PROPER(TRIM(Homes[[#This Row],[city]]))</f>
        <v>Shoreline</v>
      </c>
      <c r="C2624" t="str">
        <f>_xlfn.TEXTBEFORE(Homes[[#This Row],[statezip]]," ")</f>
        <v>WA</v>
      </c>
      <c r="D2624" s="6" t="str">
        <f>_xlfn.TEXTAFTER(Homes[[#This Row],[statezip]]," ")</f>
        <v>98155</v>
      </c>
      <c r="E2624" s="1">
        <v>381000</v>
      </c>
      <c r="F2624">
        <v>3</v>
      </c>
      <c r="G2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24" s="3" t="str">
        <f>Homes[[#This Row],[bedrooms]] &amp; " bd | " &amp; TEXT(Homes[[#This Row],[bathrooms]],"0.##") &amp; " ba"</f>
        <v>3 bd | 1.75 ba</v>
      </c>
      <c r="I2624" s="4">
        <v>1800</v>
      </c>
      <c r="J2624" s="1">
        <f>IFERROR(Homes[[#This Row],[price]]/Homes[[#This Row],[sqft_living]]," ")</f>
        <v>211.66666666666666</v>
      </c>
      <c r="K2624" s="4">
        <f>IFERROR(Homes[[#This Row],[sqft_lot]]/43560," ")</f>
        <v>0.13774104683195593</v>
      </c>
      <c r="L2624" t="str">
        <f>IF(Homes[[#This Row],[waterfront]]=1, "Yes","No")</f>
        <v>No</v>
      </c>
      <c r="M2624" s="4" t="str">
        <f>IF(Homes[[#This Row],[sqft_basement]]&gt;0, "Yes","No")</f>
        <v>Yes</v>
      </c>
      <c r="N2624" t="str">
        <f>CHOOSE(Homes[[#This Row],[view]]+1, "None","Fair","Good","Great","Excellent")</f>
        <v>None</v>
      </c>
      <c r="O2624" t="str">
        <f>CHOOSE(Homes[[#This Row],[condition]], "Poor","Fair","Average","Good","Excellent")</f>
        <v>Excellent</v>
      </c>
      <c r="P2624">
        <f ca="1">YEAR(TODAY())-Homes[[#This Row],[yr_built]]</f>
        <v>75</v>
      </c>
      <c r="Q2624">
        <v>0</v>
      </c>
      <c r="R2624">
        <f ca="1">IF(Homes[[#This Row],[yr_renovated]]&gt;0, YEAR(TODAY())-Homes[[#This Row],[yr_renovated]], YEAR(TODAY())-Homes[[#This Row],[yr_built]])</f>
        <v>75</v>
      </c>
      <c r="S2624">
        <v>1</v>
      </c>
      <c r="T2624" s="2">
        <v>41802</v>
      </c>
      <c r="U2624" s="3">
        <v>1.75</v>
      </c>
      <c r="V2624" s="4">
        <f>IFERROR(Homes[[#This Row],[sqft_above]]+Homes[[#This Row],[sqft_basement]]," ")</f>
        <v>1800</v>
      </c>
      <c r="W2624" s="4">
        <v>6000</v>
      </c>
      <c r="X2624">
        <v>0</v>
      </c>
      <c r="Y2624">
        <v>0</v>
      </c>
      <c r="Z2624">
        <v>5</v>
      </c>
      <c r="AA2624" s="4">
        <v>900</v>
      </c>
      <c r="AB2624" s="4">
        <v>900</v>
      </c>
      <c r="AC2624">
        <v>1950</v>
      </c>
      <c r="AD2624" t="s">
        <v>2749</v>
      </c>
      <c r="AE2624" t="s">
        <v>100</v>
      </c>
      <c r="AF2624" t="s">
        <v>744</v>
      </c>
    </row>
    <row r="2625" spans="1:32">
      <c r="A2625" t="str">
        <f>PROPER(TRIM(Homes[[#This Row],[street]]))</f>
        <v>13602 Se 186Th Pl</v>
      </c>
      <c r="B2625" t="str">
        <f>PROPER(TRIM(Homes[[#This Row],[city]]))</f>
        <v>Renton</v>
      </c>
      <c r="C2625" t="str">
        <f>_xlfn.TEXTBEFORE(Homes[[#This Row],[statezip]]," ")</f>
        <v>WA</v>
      </c>
      <c r="D2625" s="6" t="str">
        <f>_xlfn.TEXTAFTER(Homes[[#This Row],[statezip]]," ")</f>
        <v>98058</v>
      </c>
      <c r="E2625" s="1">
        <v>380680.55555599998</v>
      </c>
      <c r="F2625">
        <v>4</v>
      </c>
      <c r="G2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5" s="3" t="str">
        <f>Homes[[#This Row],[bedrooms]] &amp; " bd | " &amp; TEXT(Homes[[#This Row],[bathrooms]],"0.##") &amp; " ba"</f>
        <v>4 bd | 2.5 ba</v>
      </c>
      <c r="I2625" s="4">
        <v>2620</v>
      </c>
      <c r="J2625" s="1">
        <f>IFERROR(Homes[[#This Row],[price]]/Homes[[#This Row],[sqft_living]]," ")</f>
        <v>145.29792196793892</v>
      </c>
      <c r="K2625" s="4">
        <f>IFERROR(Homes[[#This Row],[sqft_lot]]/43560," ")</f>
        <v>0.1912534435261708</v>
      </c>
      <c r="L2625" t="str">
        <f>IF(Homes[[#This Row],[waterfront]]=1, "Yes","No")</f>
        <v>No</v>
      </c>
      <c r="M2625" s="4" t="str">
        <f>IF(Homes[[#This Row],[sqft_basement]]&gt;0, "Yes","No")</f>
        <v>No</v>
      </c>
      <c r="N2625" t="str">
        <f>CHOOSE(Homes[[#This Row],[view]]+1, "None","Fair","Good","Great","Excellent")</f>
        <v>None</v>
      </c>
      <c r="O2625" t="str">
        <f>CHOOSE(Homes[[#This Row],[condition]], "Poor","Fair","Average","Good","Excellent")</f>
        <v>Average</v>
      </c>
      <c r="P2625">
        <f ca="1">YEAR(TODAY())-Homes[[#This Row],[yr_built]]</f>
        <v>34</v>
      </c>
      <c r="Q2625">
        <v>0</v>
      </c>
      <c r="R2625">
        <f ca="1">IF(Homes[[#This Row],[yr_renovated]]&gt;0, YEAR(TODAY())-Homes[[#This Row],[yr_renovated]], YEAR(TODAY())-Homes[[#This Row],[yr_built]])</f>
        <v>34</v>
      </c>
      <c r="S2625">
        <v>2</v>
      </c>
      <c r="T2625" s="2">
        <v>41828</v>
      </c>
      <c r="U2625" s="3">
        <v>2.5</v>
      </c>
      <c r="V2625" s="4">
        <f>IFERROR(Homes[[#This Row],[sqft_above]]+Homes[[#This Row],[sqft_basement]]," ")</f>
        <v>2620</v>
      </c>
      <c r="W2625" s="4">
        <v>8331</v>
      </c>
      <c r="X2625">
        <v>0</v>
      </c>
      <c r="Y2625">
        <v>0</v>
      </c>
      <c r="Z2625">
        <v>3</v>
      </c>
      <c r="AA2625" s="4">
        <v>2620</v>
      </c>
      <c r="AB2625" s="4">
        <v>0</v>
      </c>
      <c r="AC2625">
        <v>1991</v>
      </c>
      <c r="AD2625" t="s">
        <v>2750</v>
      </c>
      <c r="AE2625" t="s">
        <v>319</v>
      </c>
      <c r="AF2625" t="s">
        <v>320</v>
      </c>
    </row>
    <row r="2626" spans="1:32">
      <c r="A2626" t="str">
        <f>PROPER(TRIM(Homes[[#This Row],[street]]))</f>
        <v>26856 12Th Ave S</v>
      </c>
      <c r="B2626" t="str">
        <f>PROPER(TRIM(Homes[[#This Row],[city]]))</f>
        <v>Des Moines</v>
      </c>
      <c r="C2626" t="str">
        <f>_xlfn.TEXTBEFORE(Homes[[#This Row],[statezip]]," ")</f>
        <v>WA</v>
      </c>
      <c r="D2626" s="6" t="str">
        <f>_xlfn.TEXTAFTER(Homes[[#This Row],[statezip]]," ")</f>
        <v>98198</v>
      </c>
      <c r="E2626" s="1">
        <v>380000</v>
      </c>
      <c r="F2626">
        <v>4</v>
      </c>
      <c r="G2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6" s="3" t="str">
        <f>Homes[[#This Row],[bedrooms]] &amp; " bd | " &amp; TEXT(Homes[[#This Row],[bathrooms]],"0.##") &amp; " ba"</f>
        <v>4 bd | 2.5 ba</v>
      </c>
      <c r="I2626" s="4">
        <v>1984</v>
      </c>
      <c r="J2626" s="1">
        <f>IFERROR(Homes[[#This Row],[price]]/Homes[[#This Row],[sqft_living]]," ")</f>
        <v>191.53225806451613</v>
      </c>
      <c r="K2626" s="4">
        <f>IFERROR(Homes[[#This Row],[sqft_lot]]/43560," ")</f>
        <v>0.74380165289256195</v>
      </c>
      <c r="L2626" t="str">
        <f>IF(Homes[[#This Row],[waterfront]]=1, "Yes","No")</f>
        <v>No</v>
      </c>
      <c r="M2626" s="4" t="str">
        <f>IF(Homes[[#This Row],[sqft_basement]]&gt;0, "Yes","No")</f>
        <v>Yes</v>
      </c>
      <c r="N2626" t="str">
        <f>CHOOSE(Homes[[#This Row],[view]]+1, "None","Fair","Good","Great","Excellent")</f>
        <v>None</v>
      </c>
      <c r="O2626" t="str">
        <f>CHOOSE(Homes[[#This Row],[condition]], "Poor","Fair","Average","Good","Excellent")</f>
        <v>Average</v>
      </c>
      <c r="P2626">
        <f ca="1">YEAR(TODAY())-Homes[[#This Row],[yr_built]]</f>
        <v>63</v>
      </c>
      <c r="Q2626">
        <v>2003</v>
      </c>
      <c r="R2626">
        <f ca="1">IF(Homes[[#This Row],[yr_renovated]]&gt;0, YEAR(TODAY())-Homes[[#This Row],[yr_renovated]], YEAR(TODAY())-Homes[[#This Row],[yr_built]])</f>
        <v>22</v>
      </c>
      <c r="S2626">
        <v>1</v>
      </c>
      <c r="T2626" s="2">
        <v>41828</v>
      </c>
      <c r="U2626" s="3">
        <v>2.5</v>
      </c>
      <c r="V2626" s="4">
        <f>IFERROR(Homes[[#This Row],[sqft_above]]+Homes[[#This Row],[sqft_basement]]," ")</f>
        <v>1984</v>
      </c>
      <c r="W2626" s="4">
        <v>32400</v>
      </c>
      <c r="X2626">
        <v>0</v>
      </c>
      <c r="Y2626">
        <v>0</v>
      </c>
      <c r="Z2626">
        <v>3</v>
      </c>
      <c r="AA2626" s="4">
        <v>1564</v>
      </c>
      <c r="AB2626" s="4">
        <v>420</v>
      </c>
      <c r="AC2626">
        <v>1962</v>
      </c>
      <c r="AD2626" t="s">
        <v>2751</v>
      </c>
      <c r="AE2626" t="s">
        <v>459</v>
      </c>
      <c r="AF2626" t="s">
        <v>460</v>
      </c>
    </row>
    <row r="2627" spans="1:32">
      <c r="A2627" t="str">
        <f>PROPER(TRIM(Homes[[#This Row],[street]]))</f>
        <v>52435 Se 496Th Pl</v>
      </c>
      <c r="B2627" t="str">
        <f>PROPER(TRIM(Homes[[#This Row],[city]]))</f>
        <v>Enumclaw</v>
      </c>
      <c r="C2627" t="str">
        <f>_xlfn.TEXTBEFORE(Homes[[#This Row],[statezip]]," ")</f>
        <v>WA</v>
      </c>
      <c r="D2627" s="6" t="str">
        <f>_xlfn.TEXTAFTER(Homes[[#This Row],[statezip]]," ")</f>
        <v>98022</v>
      </c>
      <c r="E2627" s="1">
        <v>380000</v>
      </c>
      <c r="F2627">
        <v>3</v>
      </c>
      <c r="G2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27" s="3" t="str">
        <f>Homes[[#This Row],[bedrooms]] &amp; " bd | " &amp; TEXT(Homes[[#This Row],[bathrooms]],"0.##") &amp; " ba"</f>
        <v>3 bd | 2.25 ba</v>
      </c>
      <c r="I2627" s="4">
        <v>1860</v>
      </c>
      <c r="J2627" s="1">
        <f>IFERROR(Homes[[#This Row],[price]]/Homes[[#This Row],[sqft_living]]," ")</f>
        <v>204.30107526881721</v>
      </c>
      <c r="K2627" s="4">
        <f>IFERROR(Homes[[#This Row],[sqft_lot]]/43560," ")</f>
        <v>0.35718549127640037</v>
      </c>
      <c r="L2627" t="str">
        <f>IF(Homes[[#This Row],[waterfront]]=1, "Yes","No")</f>
        <v>No</v>
      </c>
      <c r="M2627" s="4" t="str">
        <f>IF(Homes[[#This Row],[sqft_basement]]&gt;0, "Yes","No")</f>
        <v>No</v>
      </c>
      <c r="N2627" t="str">
        <f>CHOOSE(Homes[[#This Row],[view]]+1, "None","Fair","Good","Great","Excellent")</f>
        <v>None</v>
      </c>
      <c r="O2627" t="str">
        <f>CHOOSE(Homes[[#This Row],[condition]], "Poor","Fair","Average","Good","Excellent")</f>
        <v>Good</v>
      </c>
      <c r="P2627">
        <f ca="1">YEAR(TODAY())-Homes[[#This Row],[yr_built]]</f>
        <v>62</v>
      </c>
      <c r="Q2627">
        <v>0</v>
      </c>
      <c r="R2627">
        <f ca="1">IF(Homes[[#This Row],[yr_renovated]]&gt;0, YEAR(TODAY())-Homes[[#This Row],[yr_renovated]], YEAR(TODAY())-Homes[[#This Row],[yr_built]])</f>
        <v>62</v>
      </c>
      <c r="S2627">
        <v>2</v>
      </c>
      <c r="T2627" s="2">
        <v>41814</v>
      </c>
      <c r="U2627" s="3">
        <v>2.25</v>
      </c>
      <c r="V2627" s="4">
        <f>IFERROR(Homes[[#This Row],[sqft_above]]+Homes[[#This Row],[sqft_basement]]," ")</f>
        <v>1860</v>
      </c>
      <c r="W2627" s="4">
        <v>15559</v>
      </c>
      <c r="X2627">
        <v>0</v>
      </c>
      <c r="Y2627">
        <v>0</v>
      </c>
      <c r="Z2627">
        <v>4</v>
      </c>
      <c r="AA2627" s="4">
        <v>1860</v>
      </c>
      <c r="AB2627" s="4">
        <v>0</v>
      </c>
      <c r="AC2627">
        <v>1963</v>
      </c>
      <c r="AD2627" t="s">
        <v>2752</v>
      </c>
      <c r="AE2627" t="s">
        <v>1035</v>
      </c>
      <c r="AF2627" t="s">
        <v>1036</v>
      </c>
    </row>
    <row r="2628" spans="1:32">
      <c r="A2628" t="str">
        <f>PROPER(TRIM(Homes[[#This Row],[street]]))</f>
        <v>18507 71St Ave Ne</v>
      </c>
      <c r="B2628" t="str">
        <f>PROPER(TRIM(Homes[[#This Row],[city]]))</f>
        <v>Kenmore</v>
      </c>
      <c r="C2628" t="str">
        <f>_xlfn.TEXTBEFORE(Homes[[#This Row],[statezip]]," ")</f>
        <v>WA</v>
      </c>
      <c r="D2628" s="6" t="str">
        <f>_xlfn.TEXTAFTER(Homes[[#This Row],[statezip]]," ")</f>
        <v>98028</v>
      </c>
      <c r="E2628" s="1">
        <v>380000</v>
      </c>
      <c r="F2628">
        <v>4</v>
      </c>
      <c r="G2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28" s="3" t="str">
        <f>Homes[[#This Row],[bedrooms]] &amp; " bd | " &amp; TEXT(Homes[[#This Row],[bathrooms]],"0.##") &amp; " ba"</f>
        <v>4 bd | 2.25 ba</v>
      </c>
      <c r="I2628" s="4">
        <v>2150</v>
      </c>
      <c r="J2628" s="1">
        <f>IFERROR(Homes[[#This Row],[price]]/Homes[[#This Row],[sqft_living]]," ")</f>
        <v>176.74418604651163</v>
      </c>
      <c r="K2628" s="4">
        <f>IFERROR(Homes[[#This Row],[sqft_lot]]/43560," ")</f>
        <v>0.46329201101928374</v>
      </c>
      <c r="L2628" t="str">
        <f>IF(Homes[[#This Row],[waterfront]]=1, "Yes","No")</f>
        <v>No</v>
      </c>
      <c r="M2628" s="4" t="str">
        <f>IF(Homes[[#This Row],[sqft_basement]]&gt;0, "Yes","No")</f>
        <v>Yes</v>
      </c>
      <c r="N2628" t="str">
        <f>CHOOSE(Homes[[#This Row],[view]]+1, "None","Fair","Good","Great","Excellent")</f>
        <v>None</v>
      </c>
      <c r="O2628" t="str">
        <f>CHOOSE(Homes[[#This Row],[condition]], "Poor","Fair","Average","Good","Excellent")</f>
        <v>Average</v>
      </c>
      <c r="P2628">
        <f ca="1">YEAR(TODAY())-Homes[[#This Row],[yr_built]]</f>
        <v>62</v>
      </c>
      <c r="Q2628">
        <v>2008</v>
      </c>
      <c r="R2628">
        <f ca="1">IF(Homes[[#This Row],[yr_renovated]]&gt;0, YEAR(TODAY())-Homes[[#This Row],[yr_renovated]], YEAR(TODAY())-Homes[[#This Row],[yr_built]])</f>
        <v>17</v>
      </c>
      <c r="S2628">
        <v>1</v>
      </c>
      <c r="T2628" s="2">
        <v>41809</v>
      </c>
      <c r="U2628" s="3">
        <v>2.25</v>
      </c>
      <c r="V2628" s="4">
        <f>IFERROR(Homes[[#This Row],[sqft_above]]+Homes[[#This Row],[sqft_basement]]," ")</f>
        <v>2150</v>
      </c>
      <c r="W2628" s="4">
        <v>20181</v>
      </c>
      <c r="X2628">
        <v>0</v>
      </c>
      <c r="Y2628">
        <v>0</v>
      </c>
      <c r="Z2628">
        <v>3</v>
      </c>
      <c r="AA2628" s="4">
        <v>1090</v>
      </c>
      <c r="AB2628" s="4">
        <v>1060</v>
      </c>
      <c r="AC2628">
        <v>1963</v>
      </c>
      <c r="AD2628" t="s">
        <v>2753</v>
      </c>
      <c r="AE2628" t="s">
        <v>329</v>
      </c>
      <c r="AF2628" t="s">
        <v>330</v>
      </c>
    </row>
    <row r="2629" spans="1:32">
      <c r="A2629" t="str">
        <f>PROPER(TRIM(Homes[[#This Row],[street]]))</f>
        <v>19504 Se 324Th St</v>
      </c>
      <c r="B2629" t="str">
        <f>PROPER(TRIM(Homes[[#This Row],[city]]))</f>
        <v>Kent</v>
      </c>
      <c r="C2629" t="str">
        <f>_xlfn.TEXTBEFORE(Homes[[#This Row],[statezip]]," ")</f>
        <v>WA</v>
      </c>
      <c r="D2629" s="6" t="str">
        <f>_xlfn.TEXTAFTER(Homes[[#This Row],[statezip]]," ")</f>
        <v>98042</v>
      </c>
      <c r="E2629" s="1">
        <v>380000</v>
      </c>
      <c r="F2629">
        <v>4</v>
      </c>
      <c r="G2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29" s="3" t="str">
        <f>Homes[[#This Row],[bedrooms]] &amp; " bd | " &amp; TEXT(Homes[[#This Row],[bathrooms]],"0.##") &amp; " ba"</f>
        <v>4 bd | 2.5 ba</v>
      </c>
      <c r="I2629" s="4">
        <v>2150</v>
      </c>
      <c r="J2629" s="1">
        <f>IFERROR(Homes[[#This Row],[price]]/Homes[[#This Row],[sqft_living]]," ")</f>
        <v>176.74418604651163</v>
      </c>
      <c r="K2629" s="4">
        <f>IFERROR(Homes[[#This Row],[sqft_lot]]/43560," ")</f>
        <v>0.86425619834710743</v>
      </c>
      <c r="L2629" t="str">
        <f>IF(Homes[[#This Row],[waterfront]]=1, "Yes","No")</f>
        <v>No</v>
      </c>
      <c r="M2629" s="4" t="str">
        <f>IF(Homes[[#This Row],[sqft_basement]]&gt;0, "Yes","No")</f>
        <v>No</v>
      </c>
      <c r="N2629" t="str">
        <f>CHOOSE(Homes[[#This Row],[view]]+1, "None","Fair","Good","Great","Excellent")</f>
        <v>None</v>
      </c>
      <c r="O2629" t="str">
        <f>CHOOSE(Homes[[#This Row],[condition]], "Poor","Fair","Average","Good","Excellent")</f>
        <v>Average</v>
      </c>
      <c r="P2629">
        <f ca="1">YEAR(TODAY())-Homes[[#This Row],[yr_built]]</f>
        <v>34</v>
      </c>
      <c r="Q2629">
        <v>0</v>
      </c>
      <c r="R2629">
        <f ca="1">IF(Homes[[#This Row],[yr_renovated]]&gt;0, YEAR(TODAY())-Homes[[#This Row],[yr_renovated]], YEAR(TODAY())-Homes[[#This Row],[yr_built]])</f>
        <v>34</v>
      </c>
      <c r="S2629">
        <v>2</v>
      </c>
      <c r="T2629" s="2">
        <v>41807</v>
      </c>
      <c r="U2629" s="3">
        <v>2.5</v>
      </c>
      <c r="V2629" s="4">
        <f>IFERROR(Homes[[#This Row],[sqft_above]]+Homes[[#This Row],[sqft_basement]]," ")</f>
        <v>2150</v>
      </c>
      <c r="W2629" s="4">
        <v>37647</v>
      </c>
      <c r="X2629">
        <v>0</v>
      </c>
      <c r="Y2629">
        <v>0</v>
      </c>
      <c r="Z2629">
        <v>3</v>
      </c>
      <c r="AA2629" s="4">
        <v>2150</v>
      </c>
      <c r="AB2629" s="4">
        <v>0</v>
      </c>
      <c r="AC2629">
        <v>1991</v>
      </c>
      <c r="AD2629" t="s">
        <v>2754</v>
      </c>
      <c r="AE2629" t="s">
        <v>1392</v>
      </c>
      <c r="AF2629" t="s">
        <v>85</v>
      </c>
    </row>
    <row r="2630" spans="1:32">
      <c r="A2630" t="str">
        <f>PROPER(TRIM(Homes[[#This Row],[street]]))</f>
        <v>24729 Se 276Th Pl</v>
      </c>
      <c r="B2630" t="str">
        <f>PROPER(TRIM(Homes[[#This Row],[city]]))</f>
        <v>Maple Valley</v>
      </c>
      <c r="C2630" t="str">
        <f>_xlfn.TEXTBEFORE(Homes[[#This Row],[statezip]]," ")</f>
        <v>WA</v>
      </c>
      <c r="D2630" s="6" t="str">
        <f>_xlfn.TEXTAFTER(Homes[[#This Row],[statezip]]," ")</f>
        <v>98038</v>
      </c>
      <c r="E2630" s="1">
        <v>380000</v>
      </c>
      <c r="F2630">
        <v>4</v>
      </c>
      <c r="G2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630" s="3" t="str">
        <f>Homes[[#This Row],[bedrooms]] &amp; " bd | " &amp; TEXT(Homes[[#This Row],[bathrooms]],"0.##") &amp; " ba"</f>
        <v>4 bd | 3. ba</v>
      </c>
      <c r="I2630" s="4">
        <v>2800</v>
      </c>
      <c r="J2630" s="1">
        <f>IFERROR(Homes[[#This Row],[price]]/Homes[[#This Row],[sqft_living]]," ")</f>
        <v>135.71428571428572</v>
      </c>
      <c r="K2630" s="4">
        <f>IFERROR(Homes[[#This Row],[sqft_lot]]/43560," ")</f>
        <v>0.22415059687786962</v>
      </c>
      <c r="L2630" t="str">
        <f>IF(Homes[[#This Row],[waterfront]]=1, "Yes","No")</f>
        <v>No</v>
      </c>
      <c r="M2630" s="4" t="str">
        <f>IF(Homes[[#This Row],[sqft_basement]]&gt;0, "Yes","No")</f>
        <v>No</v>
      </c>
      <c r="N2630" t="str">
        <f>CHOOSE(Homes[[#This Row],[view]]+1, "None","Fair","Good","Great","Excellent")</f>
        <v>None</v>
      </c>
      <c r="O2630" t="str">
        <f>CHOOSE(Homes[[#This Row],[condition]], "Poor","Fair","Average","Good","Excellent")</f>
        <v>Average</v>
      </c>
      <c r="P2630">
        <f ca="1">YEAR(TODAY())-Homes[[#This Row],[yr_built]]</f>
        <v>23</v>
      </c>
      <c r="Q2630">
        <v>0</v>
      </c>
      <c r="R2630">
        <f ca="1">IF(Homes[[#This Row],[yr_renovated]]&gt;0, YEAR(TODAY())-Homes[[#This Row],[yr_renovated]], YEAR(TODAY())-Homes[[#This Row],[yr_built]])</f>
        <v>23</v>
      </c>
      <c r="S2630">
        <v>2</v>
      </c>
      <c r="T2630" s="2">
        <v>41779</v>
      </c>
      <c r="U2630" s="3">
        <v>3</v>
      </c>
      <c r="V2630" s="4">
        <f>IFERROR(Homes[[#This Row],[sqft_above]]+Homes[[#This Row],[sqft_basement]]," ")</f>
        <v>2800</v>
      </c>
      <c r="W2630" s="4">
        <v>9764</v>
      </c>
      <c r="X2630">
        <v>0</v>
      </c>
      <c r="Y2630">
        <v>0</v>
      </c>
      <c r="Z2630">
        <v>3</v>
      </c>
      <c r="AA2630" s="4">
        <v>2800</v>
      </c>
      <c r="AB2630" s="4">
        <v>0</v>
      </c>
      <c r="AC2630">
        <v>2002</v>
      </c>
      <c r="AD2630" t="s">
        <v>2755</v>
      </c>
      <c r="AE2630" t="s">
        <v>920</v>
      </c>
      <c r="AF2630" t="s">
        <v>921</v>
      </c>
    </row>
    <row r="2631" spans="1:32">
      <c r="A2631" t="str">
        <f>PROPER(TRIM(Homes[[#This Row],[street]]))</f>
        <v>2107 Davis Ave S</v>
      </c>
      <c r="B2631" t="str">
        <f>PROPER(TRIM(Homes[[#This Row],[city]]))</f>
        <v>Renton</v>
      </c>
      <c r="C2631" t="str">
        <f>_xlfn.TEXTBEFORE(Homes[[#This Row],[statezip]]," ")</f>
        <v>WA</v>
      </c>
      <c r="D2631" s="6" t="str">
        <f>_xlfn.TEXTAFTER(Homes[[#This Row],[statezip]]," ")</f>
        <v>98055</v>
      </c>
      <c r="E2631" s="1">
        <v>380000</v>
      </c>
      <c r="F2631">
        <v>4</v>
      </c>
      <c r="G2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31" s="3" t="str">
        <f>Homes[[#This Row],[bedrooms]] &amp; " bd | " &amp; TEXT(Homes[[#This Row],[bathrooms]],"0.##") &amp; " ba"</f>
        <v>4 bd | 2.5 ba</v>
      </c>
      <c r="I2631" s="4">
        <v>2540</v>
      </c>
      <c r="J2631" s="1">
        <f>IFERROR(Homes[[#This Row],[price]]/Homes[[#This Row],[sqft_living]]," ")</f>
        <v>149.60629921259843</v>
      </c>
      <c r="K2631" s="4">
        <f>IFERROR(Homes[[#This Row],[sqft_lot]]/43560," ")</f>
        <v>0.14612029384756658</v>
      </c>
      <c r="L2631" t="str">
        <f>IF(Homes[[#This Row],[waterfront]]=1, "Yes","No")</f>
        <v>No</v>
      </c>
      <c r="M2631" s="4" t="str">
        <f>IF(Homes[[#This Row],[sqft_basement]]&gt;0, "Yes","No")</f>
        <v>Yes</v>
      </c>
      <c r="N2631" t="str">
        <f>CHOOSE(Homes[[#This Row],[view]]+1, "None","Fair","Good","Great","Excellent")</f>
        <v>None</v>
      </c>
      <c r="O2631" t="str">
        <f>CHOOSE(Homes[[#This Row],[condition]], "Poor","Fair","Average","Good","Excellent")</f>
        <v>Average</v>
      </c>
      <c r="P2631">
        <f ca="1">YEAR(TODAY())-Homes[[#This Row],[yr_built]]</f>
        <v>25</v>
      </c>
      <c r="Q2631">
        <v>0</v>
      </c>
      <c r="R2631">
        <f ca="1">IF(Homes[[#This Row],[yr_renovated]]&gt;0, YEAR(TODAY())-Homes[[#This Row],[yr_renovated]], YEAR(TODAY())-Homes[[#This Row],[yr_built]])</f>
        <v>25</v>
      </c>
      <c r="S2631">
        <v>2</v>
      </c>
      <c r="T2631" s="2">
        <v>41803</v>
      </c>
      <c r="U2631" s="3">
        <v>2.5</v>
      </c>
      <c r="V2631" s="4">
        <f>IFERROR(Homes[[#This Row],[sqft_above]]+Homes[[#This Row],[sqft_basement]]," ")</f>
        <v>2540</v>
      </c>
      <c r="W2631" s="4">
        <v>6365</v>
      </c>
      <c r="X2631">
        <v>0</v>
      </c>
      <c r="Y2631">
        <v>0</v>
      </c>
      <c r="Z2631">
        <v>3</v>
      </c>
      <c r="AA2631" s="4">
        <v>1870</v>
      </c>
      <c r="AB2631" s="4">
        <v>670</v>
      </c>
      <c r="AC2631">
        <v>2000</v>
      </c>
      <c r="AD2631" t="s">
        <v>2756</v>
      </c>
      <c r="AE2631" t="s">
        <v>319</v>
      </c>
      <c r="AF2631" t="s">
        <v>1614</v>
      </c>
    </row>
    <row r="2632" spans="1:32">
      <c r="A2632" t="str">
        <f>PROPER(TRIM(Homes[[#This Row],[street]]))</f>
        <v>4112 38Th Ave Sw</v>
      </c>
      <c r="B2632" t="str">
        <f>PROPER(TRIM(Homes[[#This Row],[city]]))</f>
        <v>Seattle</v>
      </c>
      <c r="C2632" t="str">
        <f>_xlfn.TEXTBEFORE(Homes[[#This Row],[statezip]]," ")</f>
        <v>WA</v>
      </c>
      <c r="D2632" s="6" t="str">
        <f>_xlfn.TEXTAFTER(Homes[[#This Row],[statezip]]," ")</f>
        <v>98126</v>
      </c>
      <c r="E2632" s="1">
        <v>380000</v>
      </c>
      <c r="F2632">
        <v>2</v>
      </c>
      <c r="G2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32" s="3" t="str">
        <f>Homes[[#This Row],[bedrooms]] &amp; " bd | " &amp; TEXT(Homes[[#This Row],[bathrooms]],"0.##") &amp; " ba"</f>
        <v>2 bd | 1. ba</v>
      </c>
      <c r="I2632" s="4">
        <v>780</v>
      </c>
      <c r="J2632" s="1">
        <f>IFERROR(Homes[[#This Row],[price]]/Homes[[#This Row],[sqft_living]]," ")</f>
        <v>487.17948717948718</v>
      </c>
      <c r="K2632" s="4">
        <f>IFERROR(Homes[[#This Row],[sqft_lot]]/43560," ")</f>
        <v>8.9761248852157943E-2</v>
      </c>
      <c r="L2632" t="str">
        <f>IF(Homes[[#This Row],[waterfront]]=1, "Yes","No")</f>
        <v>No</v>
      </c>
      <c r="M2632" s="4" t="str">
        <f>IF(Homes[[#This Row],[sqft_basement]]&gt;0, "Yes","No")</f>
        <v>No</v>
      </c>
      <c r="N2632" t="str">
        <f>CHOOSE(Homes[[#This Row],[view]]+1, "None","Fair","Good","Great","Excellent")</f>
        <v>None</v>
      </c>
      <c r="O2632" t="str">
        <f>CHOOSE(Homes[[#This Row],[condition]], "Poor","Fair","Average","Good","Excellent")</f>
        <v>Average</v>
      </c>
      <c r="P2632">
        <f ca="1">YEAR(TODAY())-Homes[[#This Row],[yr_built]]</f>
        <v>107</v>
      </c>
      <c r="Q2632">
        <v>0</v>
      </c>
      <c r="R2632">
        <f ca="1">IF(Homes[[#This Row],[yr_renovated]]&gt;0, YEAR(TODAY())-Homes[[#This Row],[yr_renovated]], YEAR(TODAY())-Homes[[#This Row],[yr_built]])</f>
        <v>107</v>
      </c>
      <c r="S2632">
        <v>1</v>
      </c>
      <c r="T2632" s="2">
        <v>41829</v>
      </c>
      <c r="U2632" s="3">
        <v>1</v>
      </c>
      <c r="V2632" s="4">
        <f>IFERROR(Homes[[#This Row],[sqft_above]]+Homes[[#This Row],[sqft_basement]]," ")</f>
        <v>780</v>
      </c>
      <c r="W2632" s="4">
        <v>3910</v>
      </c>
      <c r="X2632">
        <v>0</v>
      </c>
      <c r="Y2632">
        <v>0</v>
      </c>
      <c r="Z2632">
        <v>3</v>
      </c>
      <c r="AA2632" s="4">
        <v>780</v>
      </c>
      <c r="AB2632" s="4">
        <v>0</v>
      </c>
      <c r="AC2632">
        <v>1918</v>
      </c>
      <c r="AD2632" t="s">
        <v>2757</v>
      </c>
      <c r="AE2632" t="s">
        <v>49</v>
      </c>
      <c r="AF2632" t="s">
        <v>434</v>
      </c>
    </row>
    <row r="2633" spans="1:32">
      <c r="A2633" t="str">
        <f>PROPER(TRIM(Homes[[#This Row],[street]]))</f>
        <v>2031 S Washington St</v>
      </c>
      <c r="B2633" t="str">
        <f>PROPER(TRIM(Homes[[#This Row],[city]]))</f>
        <v>Seattle</v>
      </c>
      <c r="C2633" t="str">
        <f>_xlfn.TEXTBEFORE(Homes[[#This Row],[statezip]]," ")</f>
        <v>WA</v>
      </c>
      <c r="D2633" s="6" t="str">
        <f>_xlfn.TEXTAFTER(Homes[[#This Row],[statezip]]," ")</f>
        <v>98144</v>
      </c>
      <c r="E2633" s="1">
        <v>380000</v>
      </c>
      <c r="F2633">
        <v>2</v>
      </c>
      <c r="G2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33" s="3" t="str">
        <f>Homes[[#This Row],[bedrooms]] &amp; " bd | " &amp; TEXT(Homes[[#This Row],[bathrooms]],"0.##") &amp; " ba"</f>
        <v>2 bd | 2.5 ba</v>
      </c>
      <c r="I2633" s="4">
        <v>1230</v>
      </c>
      <c r="J2633" s="1">
        <f>IFERROR(Homes[[#This Row],[price]]/Homes[[#This Row],[sqft_living]]," ")</f>
        <v>308.9430894308943</v>
      </c>
      <c r="K2633" s="4">
        <f>IFERROR(Homes[[#This Row],[sqft_lot]]/43560," ")</f>
        <v>2.2658402203856749E-2</v>
      </c>
      <c r="L2633" t="str">
        <f>IF(Homes[[#This Row],[waterfront]]=1, "Yes","No")</f>
        <v>No</v>
      </c>
      <c r="M2633" s="4" t="str">
        <f>IF(Homes[[#This Row],[sqft_basement]]&gt;0, "Yes","No")</f>
        <v>Yes</v>
      </c>
      <c r="N2633" t="str">
        <f>CHOOSE(Homes[[#This Row],[view]]+1, "None","Fair","Good","Great","Excellent")</f>
        <v>None</v>
      </c>
      <c r="O2633" t="str">
        <f>CHOOSE(Homes[[#This Row],[condition]], "Poor","Fair","Average","Good","Excellent")</f>
        <v>Average</v>
      </c>
      <c r="P2633">
        <f ca="1">YEAR(TODAY())-Homes[[#This Row],[yr_built]]</f>
        <v>14</v>
      </c>
      <c r="Q2633">
        <v>0</v>
      </c>
      <c r="R2633">
        <f ca="1">IF(Homes[[#This Row],[yr_renovated]]&gt;0, YEAR(TODAY())-Homes[[#This Row],[yr_renovated]], YEAR(TODAY())-Homes[[#This Row],[yr_built]])</f>
        <v>14</v>
      </c>
      <c r="S2633">
        <v>2</v>
      </c>
      <c r="T2633" s="2">
        <v>41781</v>
      </c>
      <c r="U2633" s="3">
        <v>2.5</v>
      </c>
      <c r="V2633" s="4">
        <f>IFERROR(Homes[[#This Row],[sqft_above]]+Homes[[#This Row],[sqft_basement]]," ")</f>
        <v>1230</v>
      </c>
      <c r="W2633" s="4">
        <v>987</v>
      </c>
      <c r="X2633">
        <v>0</v>
      </c>
      <c r="Y2633">
        <v>0</v>
      </c>
      <c r="Z2633">
        <v>3</v>
      </c>
      <c r="AA2633" s="4">
        <v>1060</v>
      </c>
      <c r="AB2633" s="4">
        <v>170</v>
      </c>
      <c r="AC2633">
        <v>2011</v>
      </c>
      <c r="AD2633" t="s">
        <v>2758</v>
      </c>
      <c r="AE2633" t="s">
        <v>49</v>
      </c>
      <c r="AF2633" t="s">
        <v>110</v>
      </c>
    </row>
    <row r="2634" spans="1:32">
      <c r="A2634" t="str">
        <f>PROPER(TRIM(Homes[[#This Row],[street]]))</f>
        <v>4355 Jill Pl S</v>
      </c>
      <c r="B2634" t="str">
        <f>PROPER(TRIM(Homes[[#This Row],[city]]))</f>
        <v>Seattle</v>
      </c>
      <c r="C2634" t="str">
        <f>_xlfn.TEXTBEFORE(Homes[[#This Row],[statezip]]," ")</f>
        <v>WA</v>
      </c>
      <c r="D2634" s="6" t="str">
        <f>_xlfn.TEXTAFTER(Homes[[#This Row],[statezip]]," ")</f>
        <v>98108</v>
      </c>
      <c r="E2634" s="1">
        <v>380000</v>
      </c>
      <c r="F2634">
        <v>3</v>
      </c>
      <c r="G2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34" s="3" t="str">
        <f>Homes[[#This Row],[bedrooms]] &amp; " bd | " &amp; TEXT(Homes[[#This Row],[bathrooms]],"0.##") &amp; " ba"</f>
        <v>3 bd | 1.75 ba</v>
      </c>
      <c r="I2634" s="4">
        <v>1690</v>
      </c>
      <c r="J2634" s="1">
        <f>IFERROR(Homes[[#This Row],[price]]/Homes[[#This Row],[sqft_living]]," ")</f>
        <v>224.85207100591717</v>
      </c>
      <c r="K2634" s="4">
        <f>IFERROR(Homes[[#This Row],[sqft_lot]]/43560," ")</f>
        <v>3.3700642791551882E-2</v>
      </c>
      <c r="L2634" t="str">
        <f>IF(Homes[[#This Row],[waterfront]]=1, "Yes","No")</f>
        <v>No</v>
      </c>
      <c r="M2634" s="4" t="str">
        <f>IF(Homes[[#This Row],[sqft_basement]]&gt;0, "Yes","No")</f>
        <v>Yes</v>
      </c>
      <c r="N2634" t="str">
        <f>CHOOSE(Homes[[#This Row],[view]]+1, "None","Fair","Good","Great","Excellent")</f>
        <v>None</v>
      </c>
      <c r="O2634" t="str">
        <f>CHOOSE(Homes[[#This Row],[condition]], "Poor","Fair","Average","Good","Excellent")</f>
        <v>Average</v>
      </c>
      <c r="P2634">
        <f ca="1">YEAR(TODAY())-Homes[[#This Row],[yr_built]]</f>
        <v>17</v>
      </c>
      <c r="Q2634">
        <v>0</v>
      </c>
      <c r="R2634">
        <f ca="1">IF(Homes[[#This Row],[yr_renovated]]&gt;0, YEAR(TODAY())-Homes[[#This Row],[yr_renovated]], YEAR(TODAY())-Homes[[#This Row],[yr_built]])</f>
        <v>17</v>
      </c>
      <c r="S2634">
        <v>2</v>
      </c>
      <c r="T2634" s="2">
        <v>41779</v>
      </c>
      <c r="U2634" s="3">
        <v>1.75</v>
      </c>
      <c r="V2634" s="4">
        <f>IFERROR(Homes[[#This Row],[sqft_above]]+Homes[[#This Row],[sqft_basement]]," ")</f>
        <v>1690</v>
      </c>
      <c r="W2634" s="4">
        <v>1468</v>
      </c>
      <c r="X2634">
        <v>0</v>
      </c>
      <c r="Y2634">
        <v>0</v>
      </c>
      <c r="Z2634">
        <v>3</v>
      </c>
      <c r="AA2634" s="4">
        <v>1380</v>
      </c>
      <c r="AB2634" s="4">
        <v>310</v>
      </c>
      <c r="AC2634">
        <v>2008</v>
      </c>
      <c r="AD2634" t="s">
        <v>2759</v>
      </c>
      <c r="AE2634" t="s">
        <v>49</v>
      </c>
      <c r="AF2634" t="s">
        <v>1536</v>
      </c>
    </row>
    <row r="2635" spans="1:32">
      <c r="A2635" t="str">
        <f>PROPER(TRIM(Homes[[#This Row],[street]]))</f>
        <v>8803 38Th Ave S</v>
      </c>
      <c r="B2635" t="str">
        <f>PROPER(TRIM(Homes[[#This Row],[city]]))</f>
        <v>Seattle</v>
      </c>
      <c r="C2635" t="str">
        <f>_xlfn.TEXTBEFORE(Homes[[#This Row],[statezip]]," ")</f>
        <v>WA</v>
      </c>
      <c r="D2635" s="6" t="str">
        <f>_xlfn.TEXTAFTER(Homes[[#This Row],[statezip]]," ")</f>
        <v>98118</v>
      </c>
      <c r="E2635" s="1">
        <v>380000</v>
      </c>
      <c r="F2635">
        <v>5</v>
      </c>
      <c r="G2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35" s="3" t="str">
        <f>Homes[[#This Row],[bedrooms]] &amp; " bd | " &amp; TEXT(Homes[[#This Row],[bathrooms]],"0.##") &amp; " ba"</f>
        <v>5 bd | 3.5 ba</v>
      </c>
      <c r="I2635" s="4">
        <v>2420</v>
      </c>
      <c r="J2635" s="1">
        <f>IFERROR(Homes[[#This Row],[price]]/Homes[[#This Row],[sqft_living]]," ")</f>
        <v>157.02479338842974</v>
      </c>
      <c r="K2635" s="4">
        <f>IFERROR(Homes[[#This Row],[sqft_lot]]/43560," ")</f>
        <v>0.10720844811753903</v>
      </c>
      <c r="L2635" t="str">
        <f>IF(Homes[[#This Row],[waterfront]]=1, "Yes","No")</f>
        <v>No</v>
      </c>
      <c r="M2635" s="4" t="str">
        <f>IF(Homes[[#This Row],[sqft_basement]]&gt;0, "Yes","No")</f>
        <v>No</v>
      </c>
      <c r="N2635" t="str">
        <f>CHOOSE(Homes[[#This Row],[view]]+1, "None","Fair","Good","Great","Excellent")</f>
        <v>None</v>
      </c>
      <c r="O2635" t="str">
        <f>CHOOSE(Homes[[#This Row],[condition]], "Poor","Fair","Average","Good","Excellent")</f>
        <v>Average</v>
      </c>
      <c r="P2635">
        <f ca="1">YEAR(TODAY())-Homes[[#This Row],[yr_built]]</f>
        <v>12</v>
      </c>
      <c r="Q2635">
        <v>1923</v>
      </c>
      <c r="R2635">
        <f ca="1">IF(Homes[[#This Row],[yr_renovated]]&gt;0, YEAR(TODAY())-Homes[[#This Row],[yr_renovated]], YEAR(TODAY())-Homes[[#This Row],[yr_built]])</f>
        <v>102</v>
      </c>
      <c r="S2635">
        <v>2</v>
      </c>
      <c r="T2635" s="2">
        <v>41781</v>
      </c>
      <c r="U2635" s="3">
        <v>3.5</v>
      </c>
      <c r="V2635" s="4">
        <f>IFERROR(Homes[[#This Row],[sqft_above]]+Homes[[#This Row],[sqft_basement]]," ")</f>
        <v>2420</v>
      </c>
      <c r="W2635" s="4">
        <v>4670</v>
      </c>
      <c r="X2635">
        <v>0</v>
      </c>
      <c r="Y2635">
        <v>0</v>
      </c>
      <c r="Z2635">
        <v>3</v>
      </c>
      <c r="AA2635" s="4">
        <v>2420</v>
      </c>
      <c r="AB2635" s="4">
        <v>0</v>
      </c>
      <c r="AC2635">
        <v>2013</v>
      </c>
      <c r="AD2635" t="s">
        <v>2760</v>
      </c>
      <c r="AE2635" t="s">
        <v>49</v>
      </c>
      <c r="AF2635" t="s">
        <v>229</v>
      </c>
    </row>
    <row r="2636" spans="1:32">
      <c r="A2636" t="str">
        <f>PROPER(TRIM(Homes[[#This Row],[street]]))</f>
        <v>4218 Sw Sullivan St</v>
      </c>
      <c r="B2636" t="str">
        <f>PROPER(TRIM(Homes[[#This Row],[city]]))</f>
        <v>Seattle</v>
      </c>
      <c r="C2636" t="str">
        <f>_xlfn.TEXTBEFORE(Homes[[#This Row],[statezip]]," ")</f>
        <v>WA</v>
      </c>
      <c r="D2636" s="6" t="str">
        <f>_xlfn.TEXTAFTER(Homes[[#This Row],[statezip]]," ")</f>
        <v>98136</v>
      </c>
      <c r="E2636" s="1">
        <v>380000</v>
      </c>
      <c r="F2636">
        <v>3</v>
      </c>
      <c r="G2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36" s="3" t="str">
        <f>Homes[[#This Row],[bedrooms]] &amp; " bd | " &amp; TEXT(Homes[[#This Row],[bathrooms]],"0.##") &amp; " ba"</f>
        <v>3 bd | 1.5 ba</v>
      </c>
      <c r="I2636" s="4">
        <v>1520</v>
      </c>
      <c r="J2636" s="1">
        <f>IFERROR(Homes[[#This Row],[price]]/Homes[[#This Row],[sqft_living]]," ")</f>
        <v>250</v>
      </c>
      <c r="K2636" s="4">
        <f>IFERROR(Homes[[#This Row],[sqft_lot]]/43560," ")</f>
        <v>9.8438934802571168E-2</v>
      </c>
      <c r="L2636" t="str">
        <f>IF(Homes[[#This Row],[waterfront]]=1, "Yes","No")</f>
        <v>No</v>
      </c>
      <c r="M2636" s="4" t="str">
        <f>IF(Homes[[#This Row],[sqft_basement]]&gt;0, "Yes","No")</f>
        <v>Yes</v>
      </c>
      <c r="N2636" t="str">
        <f>CHOOSE(Homes[[#This Row],[view]]+1, "None","Fair","Good","Great","Excellent")</f>
        <v>None</v>
      </c>
      <c r="O2636" t="str">
        <f>CHOOSE(Homes[[#This Row],[condition]], "Poor","Fair","Average","Good","Excellent")</f>
        <v>Average</v>
      </c>
      <c r="P2636">
        <f ca="1">YEAR(TODAY())-Homes[[#This Row],[yr_built]]</f>
        <v>76</v>
      </c>
      <c r="Q2636">
        <v>1998</v>
      </c>
      <c r="R2636">
        <f ca="1">IF(Homes[[#This Row],[yr_renovated]]&gt;0, YEAR(TODAY())-Homes[[#This Row],[yr_renovated]], YEAR(TODAY())-Homes[[#This Row],[yr_built]])</f>
        <v>27</v>
      </c>
      <c r="S2636">
        <v>1</v>
      </c>
      <c r="T2636" s="2">
        <v>41810</v>
      </c>
      <c r="U2636" s="3">
        <v>1.5</v>
      </c>
      <c r="V2636" s="4">
        <f>IFERROR(Homes[[#This Row],[sqft_above]]+Homes[[#This Row],[sqft_basement]]," ")</f>
        <v>1520</v>
      </c>
      <c r="W2636" s="4">
        <v>4288</v>
      </c>
      <c r="X2636">
        <v>0</v>
      </c>
      <c r="Y2636">
        <v>0</v>
      </c>
      <c r="Z2636">
        <v>3</v>
      </c>
      <c r="AA2636" s="4">
        <v>1020</v>
      </c>
      <c r="AB2636" s="4">
        <v>500</v>
      </c>
      <c r="AC2636">
        <v>1949</v>
      </c>
      <c r="AD2636" t="s">
        <v>2761</v>
      </c>
      <c r="AE2636" t="s">
        <v>49</v>
      </c>
      <c r="AF2636" t="s">
        <v>298</v>
      </c>
    </row>
    <row r="2637" spans="1:32">
      <c r="A2637" t="str">
        <f>PROPER(TRIM(Homes[[#This Row],[street]]))</f>
        <v>5021 Fauntleroy Way Sw</v>
      </c>
      <c r="B2637" t="str">
        <f>PROPER(TRIM(Homes[[#This Row],[city]]))</f>
        <v>Seattle</v>
      </c>
      <c r="C2637" t="str">
        <f>_xlfn.TEXTBEFORE(Homes[[#This Row],[statezip]]," ")</f>
        <v>WA</v>
      </c>
      <c r="D2637" s="6" t="str">
        <f>_xlfn.TEXTAFTER(Homes[[#This Row],[statezip]]," ")</f>
        <v>98136</v>
      </c>
      <c r="E2637" s="1">
        <v>380000</v>
      </c>
      <c r="F2637">
        <v>3</v>
      </c>
      <c r="G2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37" s="3" t="str">
        <f>Homes[[#This Row],[bedrooms]] &amp; " bd | " &amp; TEXT(Homes[[#This Row],[bathrooms]],"0.##") &amp; " ba"</f>
        <v>3 bd | 2. ba</v>
      </c>
      <c r="I2637" s="4">
        <v>1660</v>
      </c>
      <c r="J2637" s="1">
        <f>IFERROR(Homes[[#This Row],[price]]/Homes[[#This Row],[sqft_living]]," ")</f>
        <v>228.9156626506024</v>
      </c>
      <c r="K2637" s="4">
        <f>IFERROR(Homes[[#This Row],[sqft_lot]]/43560," ")</f>
        <v>0.19010560146923783</v>
      </c>
      <c r="L2637" t="str">
        <f>IF(Homes[[#This Row],[waterfront]]=1, "Yes","No")</f>
        <v>No</v>
      </c>
      <c r="M2637" s="4" t="str">
        <f>IF(Homes[[#This Row],[sqft_basement]]&gt;0, "Yes","No")</f>
        <v>No</v>
      </c>
      <c r="N2637" t="str">
        <f>CHOOSE(Homes[[#This Row],[view]]+1, "None","Fair","Good","Great","Excellent")</f>
        <v>None</v>
      </c>
      <c r="O2637" t="str">
        <f>CHOOSE(Homes[[#This Row],[condition]], "Poor","Fair","Average","Good","Excellent")</f>
        <v>Average</v>
      </c>
      <c r="P2637">
        <f ca="1">YEAR(TODAY())-Homes[[#This Row],[yr_built]]</f>
        <v>76</v>
      </c>
      <c r="Q2637">
        <v>1998</v>
      </c>
      <c r="R2637">
        <f ca="1">IF(Homes[[#This Row],[yr_renovated]]&gt;0, YEAR(TODAY())-Homes[[#This Row],[yr_renovated]], YEAR(TODAY())-Homes[[#This Row],[yr_built]])</f>
        <v>27</v>
      </c>
      <c r="S2637">
        <v>1</v>
      </c>
      <c r="T2637" s="2">
        <v>41787</v>
      </c>
      <c r="U2637" s="3">
        <v>2</v>
      </c>
      <c r="V2637" s="4">
        <f>IFERROR(Homes[[#This Row],[sqft_above]]+Homes[[#This Row],[sqft_basement]]," ")</f>
        <v>1660</v>
      </c>
      <c r="W2637" s="4">
        <v>8281</v>
      </c>
      <c r="X2637">
        <v>0</v>
      </c>
      <c r="Y2637">
        <v>0</v>
      </c>
      <c r="Z2637">
        <v>3</v>
      </c>
      <c r="AA2637" s="4">
        <v>1660</v>
      </c>
      <c r="AB2637" s="4">
        <v>0</v>
      </c>
      <c r="AC2637">
        <v>1949</v>
      </c>
      <c r="AD2637" t="s">
        <v>2762</v>
      </c>
      <c r="AE2637" t="s">
        <v>49</v>
      </c>
      <c r="AF2637" t="s">
        <v>298</v>
      </c>
    </row>
    <row r="2638" spans="1:32">
      <c r="A2638" t="str">
        <f>PROPER(TRIM(Homes[[#This Row],[street]]))</f>
        <v>4532 13Th Ave S</v>
      </c>
      <c r="B2638" t="str">
        <f>PROPER(TRIM(Homes[[#This Row],[city]]))</f>
        <v>Seattle</v>
      </c>
      <c r="C2638" t="str">
        <f>_xlfn.TEXTBEFORE(Homes[[#This Row],[statezip]]," ")</f>
        <v>WA</v>
      </c>
      <c r="D2638" s="6" t="str">
        <f>_xlfn.TEXTAFTER(Homes[[#This Row],[statezip]]," ")</f>
        <v>98108</v>
      </c>
      <c r="E2638" s="1">
        <v>380000</v>
      </c>
      <c r="F2638">
        <v>2</v>
      </c>
      <c r="G2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38" s="3" t="str">
        <f>Homes[[#This Row],[bedrooms]] &amp; " bd | " &amp; TEXT(Homes[[#This Row],[bathrooms]],"0.##") &amp; " ba"</f>
        <v>2 bd | 1. ba</v>
      </c>
      <c r="I2638" s="4">
        <v>1210</v>
      </c>
      <c r="J2638" s="1">
        <f>IFERROR(Homes[[#This Row],[price]]/Homes[[#This Row],[sqft_living]]," ")</f>
        <v>314.04958677685948</v>
      </c>
      <c r="K2638" s="4">
        <f>IFERROR(Homes[[#This Row],[sqft_lot]]/43560," ")</f>
        <v>0.11019283746556474</v>
      </c>
      <c r="L2638" t="str">
        <f>IF(Homes[[#This Row],[waterfront]]=1, "Yes","No")</f>
        <v>No</v>
      </c>
      <c r="M2638" s="4" t="str">
        <f>IF(Homes[[#This Row],[sqft_basement]]&gt;0, "Yes","No")</f>
        <v>Yes</v>
      </c>
      <c r="N2638" t="str">
        <f>CHOOSE(Homes[[#This Row],[view]]+1, "None","Fair","Good","Great","Excellent")</f>
        <v>None</v>
      </c>
      <c r="O2638" t="str">
        <f>CHOOSE(Homes[[#This Row],[condition]], "Poor","Fair","Average","Good","Excellent")</f>
        <v>Average</v>
      </c>
      <c r="P2638">
        <f ca="1">YEAR(TODAY())-Homes[[#This Row],[yr_built]]</f>
        <v>75</v>
      </c>
      <c r="Q2638">
        <v>2005</v>
      </c>
      <c r="R2638">
        <f ca="1">IF(Homes[[#This Row],[yr_renovated]]&gt;0, YEAR(TODAY())-Homes[[#This Row],[yr_renovated]], YEAR(TODAY())-Homes[[#This Row],[yr_built]])</f>
        <v>20</v>
      </c>
      <c r="S2638">
        <v>1</v>
      </c>
      <c r="T2638" s="2">
        <v>41792</v>
      </c>
      <c r="U2638" s="3">
        <v>1</v>
      </c>
      <c r="V2638" s="4">
        <f>IFERROR(Homes[[#This Row],[sqft_above]]+Homes[[#This Row],[sqft_basement]]," ")</f>
        <v>1210</v>
      </c>
      <c r="W2638" s="4">
        <v>4800</v>
      </c>
      <c r="X2638">
        <v>0</v>
      </c>
      <c r="Y2638">
        <v>0</v>
      </c>
      <c r="Z2638">
        <v>3</v>
      </c>
      <c r="AA2638" s="4">
        <v>1060</v>
      </c>
      <c r="AB2638" s="4">
        <v>150</v>
      </c>
      <c r="AC2638">
        <v>1950</v>
      </c>
      <c r="AD2638" t="s">
        <v>2763</v>
      </c>
      <c r="AE2638" t="s">
        <v>49</v>
      </c>
      <c r="AF2638" t="s">
        <v>1536</v>
      </c>
    </row>
    <row r="2639" spans="1:32">
      <c r="A2639" t="str">
        <f>PROPER(TRIM(Homes[[#This Row],[street]]))</f>
        <v>236 Nw 176Th Pl</v>
      </c>
      <c r="B2639" t="str">
        <f>PROPER(TRIM(Homes[[#This Row],[city]]))</f>
        <v>Shoreline</v>
      </c>
      <c r="C2639" t="str">
        <f>_xlfn.TEXTBEFORE(Homes[[#This Row],[statezip]]," ")</f>
        <v>WA</v>
      </c>
      <c r="D2639" s="6" t="str">
        <f>_xlfn.TEXTAFTER(Homes[[#This Row],[statezip]]," ")</f>
        <v>98177</v>
      </c>
      <c r="E2639" s="1">
        <v>380000</v>
      </c>
      <c r="F2639">
        <v>4</v>
      </c>
      <c r="G2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39" s="3" t="str">
        <f>Homes[[#This Row],[bedrooms]] &amp; " bd | " &amp; TEXT(Homes[[#This Row],[bathrooms]],"0.##") &amp; " ba"</f>
        <v>4 bd | 1.5 ba</v>
      </c>
      <c r="I2639" s="4">
        <v>1680</v>
      </c>
      <c r="J2639" s="1">
        <f>IFERROR(Homes[[#This Row],[price]]/Homes[[#This Row],[sqft_living]]," ")</f>
        <v>226.1904761904762</v>
      </c>
      <c r="K2639" s="4">
        <f>IFERROR(Homes[[#This Row],[sqft_lot]]/43560," ")</f>
        <v>0.25534894398530761</v>
      </c>
      <c r="L2639" t="str">
        <f>IF(Homes[[#This Row],[waterfront]]=1, "Yes","No")</f>
        <v>No</v>
      </c>
      <c r="M2639" s="4" t="str">
        <f>IF(Homes[[#This Row],[sqft_basement]]&gt;0, "Yes","No")</f>
        <v>Yes</v>
      </c>
      <c r="N2639" t="str">
        <f>CHOOSE(Homes[[#This Row],[view]]+1, "None","Fair","Good","Great","Excellent")</f>
        <v>None</v>
      </c>
      <c r="O2639" t="str">
        <f>CHOOSE(Homes[[#This Row],[condition]], "Poor","Fair","Average","Good","Excellent")</f>
        <v>Average</v>
      </c>
      <c r="P2639">
        <f ca="1">YEAR(TODAY())-Homes[[#This Row],[yr_built]]</f>
        <v>66</v>
      </c>
      <c r="Q2639">
        <v>1989</v>
      </c>
      <c r="R2639">
        <f ca="1">IF(Homes[[#This Row],[yr_renovated]]&gt;0, YEAR(TODAY())-Homes[[#This Row],[yr_renovated]], YEAR(TODAY())-Homes[[#This Row],[yr_built]])</f>
        <v>36</v>
      </c>
      <c r="S2639">
        <v>1</v>
      </c>
      <c r="T2639" s="2">
        <v>41800</v>
      </c>
      <c r="U2639" s="3">
        <v>1.5</v>
      </c>
      <c r="V2639" s="4">
        <f>IFERROR(Homes[[#This Row],[sqft_above]]+Homes[[#This Row],[sqft_basement]]," ")</f>
        <v>1680</v>
      </c>
      <c r="W2639" s="4">
        <v>11123</v>
      </c>
      <c r="X2639">
        <v>0</v>
      </c>
      <c r="Y2639">
        <v>0</v>
      </c>
      <c r="Z2639">
        <v>3</v>
      </c>
      <c r="AA2639" s="4">
        <v>1130</v>
      </c>
      <c r="AB2639" s="4">
        <v>550</v>
      </c>
      <c r="AC2639">
        <v>1959</v>
      </c>
      <c r="AD2639" t="s">
        <v>2764</v>
      </c>
      <c r="AE2639" t="s">
        <v>100</v>
      </c>
      <c r="AF2639" t="s">
        <v>50</v>
      </c>
    </row>
    <row r="2640" spans="1:32">
      <c r="A2640" t="str">
        <f>PROPER(TRIM(Homes[[#This Row],[street]]))</f>
        <v>6601 Ne 153Rd Pl</v>
      </c>
      <c r="B2640" t="str">
        <f>PROPER(TRIM(Homes[[#This Row],[city]]))</f>
        <v>Kenmore</v>
      </c>
      <c r="C2640" t="str">
        <f>_xlfn.TEXTBEFORE(Homes[[#This Row],[statezip]]," ")</f>
        <v>WA</v>
      </c>
      <c r="D2640" s="6" t="str">
        <f>_xlfn.TEXTAFTER(Homes[[#This Row],[statezip]]," ")</f>
        <v>98028</v>
      </c>
      <c r="E2640" s="1">
        <v>379950</v>
      </c>
      <c r="F2640">
        <v>3</v>
      </c>
      <c r="G2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40" s="3" t="str">
        <f>Homes[[#This Row],[bedrooms]] &amp; " bd | " &amp; TEXT(Homes[[#This Row],[bathrooms]],"0.##") &amp; " ba"</f>
        <v>3 bd | 1.5 ba</v>
      </c>
      <c r="I2640" s="4">
        <v>1690</v>
      </c>
      <c r="J2640" s="1">
        <f>IFERROR(Homes[[#This Row],[price]]/Homes[[#This Row],[sqft_living]]," ")</f>
        <v>224.82248520710058</v>
      </c>
      <c r="K2640" s="4">
        <f>IFERROR(Homes[[#This Row],[sqft_lot]]/43560," ")</f>
        <v>0.20991735537190082</v>
      </c>
      <c r="L2640" t="str">
        <f>IF(Homes[[#This Row],[waterfront]]=1, "Yes","No")</f>
        <v>No</v>
      </c>
      <c r="M2640" s="4" t="str">
        <f>IF(Homes[[#This Row],[sqft_basement]]&gt;0, "Yes","No")</f>
        <v>Yes</v>
      </c>
      <c r="N2640" t="str">
        <f>CHOOSE(Homes[[#This Row],[view]]+1, "None","Fair","Good","Great","Excellent")</f>
        <v>None</v>
      </c>
      <c r="O2640" t="str">
        <f>CHOOSE(Homes[[#This Row],[condition]], "Poor","Fair","Average","Good","Excellent")</f>
        <v>Good</v>
      </c>
      <c r="P2640">
        <f ca="1">YEAR(TODAY())-Homes[[#This Row],[yr_built]]</f>
        <v>69</v>
      </c>
      <c r="Q2640">
        <v>0</v>
      </c>
      <c r="R2640">
        <f ca="1">IF(Homes[[#This Row],[yr_renovated]]&gt;0, YEAR(TODAY())-Homes[[#This Row],[yr_renovated]], YEAR(TODAY())-Homes[[#This Row],[yr_built]])</f>
        <v>69</v>
      </c>
      <c r="S2640">
        <v>1</v>
      </c>
      <c r="T2640" s="2">
        <v>41785</v>
      </c>
      <c r="U2640" s="3">
        <v>1.5</v>
      </c>
      <c r="V2640" s="4">
        <f>IFERROR(Homes[[#This Row],[sqft_above]]+Homes[[#This Row],[sqft_basement]]," ")</f>
        <v>1690</v>
      </c>
      <c r="W2640" s="4">
        <v>9144</v>
      </c>
      <c r="X2640">
        <v>0</v>
      </c>
      <c r="Y2640">
        <v>0</v>
      </c>
      <c r="Z2640">
        <v>4</v>
      </c>
      <c r="AA2640" s="4">
        <v>1140</v>
      </c>
      <c r="AB2640" s="4">
        <v>550</v>
      </c>
      <c r="AC2640">
        <v>1956</v>
      </c>
      <c r="AD2640" t="s">
        <v>2765</v>
      </c>
      <c r="AE2640" t="s">
        <v>329</v>
      </c>
      <c r="AF2640" t="s">
        <v>330</v>
      </c>
    </row>
    <row r="2641" spans="1:32">
      <c r="A2641" t="str">
        <f>PROPER(TRIM(Homes[[#This Row],[street]]))</f>
        <v>17510 12Th Ave Ne</v>
      </c>
      <c r="B2641" t="str">
        <f>PROPER(TRIM(Homes[[#This Row],[city]]))</f>
        <v>Shoreline</v>
      </c>
      <c r="C2641" t="str">
        <f>_xlfn.TEXTBEFORE(Homes[[#This Row],[statezip]]," ")</f>
        <v>WA</v>
      </c>
      <c r="D2641" s="6" t="str">
        <f>_xlfn.TEXTAFTER(Homes[[#This Row],[statezip]]," ")</f>
        <v>98155</v>
      </c>
      <c r="E2641" s="1">
        <v>379950</v>
      </c>
      <c r="F2641">
        <v>3</v>
      </c>
      <c r="G2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41" s="3" t="str">
        <f>Homes[[#This Row],[bedrooms]] &amp; " bd | " &amp; TEXT(Homes[[#This Row],[bathrooms]],"0.##") &amp; " ba"</f>
        <v>3 bd | 3.25 ba</v>
      </c>
      <c r="I2641" s="4">
        <v>1860</v>
      </c>
      <c r="J2641" s="1">
        <f>IFERROR(Homes[[#This Row],[price]]/Homes[[#This Row],[sqft_living]]," ")</f>
        <v>204.2741935483871</v>
      </c>
      <c r="K2641" s="4">
        <f>IFERROR(Homes[[#This Row],[sqft_lot]]/43560," ")</f>
        <v>4.1023875114784204E-2</v>
      </c>
      <c r="L2641" t="str">
        <f>IF(Homes[[#This Row],[waterfront]]=1, "Yes","No")</f>
        <v>No</v>
      </c>
      <c r="M2641" s="4" t="str">
        <f>IF(Homes[[#This Row],[sqft_basement]]&gt;0, "Yes","No")</f>
        <v>No</v>
      </c>
      <c r="N2641" t="str">
        <f>CHOOSE(Homes[[#This Row],[view]]+1, "None","Fair","Good","Great","Excellent")</f>
        <v>None</v>
      </c>
      <c r="O2641" t="str">
        <f>CHOOSE(Homes[[#This Row],[condition]], "Poor","Fair","Average","Good","Excellent")</f>
        <v>Average</v>
      </c>
      <c r="P2641">
        <f ca="1">YEAR(TODAY())-Homes[[#This Row],[yr_built]]</f>
        <v>18</v>
      </c>
      <c r="Q2641">
        <v>0</v>
      </c>
      <c r="R2641">
        <f ca="1">IF(Homes[[#This Row],[yr_renovated]]&gt;0, YEAR(TODAY())-Homes[[#This Row],[yr_renovated]], YEAR(TODAY())-Homes[[#This Row],[yr_built]])</f>
        <v>18</v>
      </c>
      <c r="S2641">
        <v>3</v>
      </c>
      <c r="T2641" s="2">
        <v>41775</v>
      </c>
      <c r="U2641" s="3">
        <v>3.25</v>
      </c>
      <c r="V2641" s="4">
        <f>IFERROR(Homes[[#This Row],[sqft_above]]+Homes[[#This Row],[sqft_basement]]," ")</f>
        <v>1860</v>
      </c>
      <c r="W2641" s="4">
        <v>1787</v>
      </c>
      <c r="X2641">
        <v>0</v>
      </c>
      <c r="Y2641">
        <v>0</v>
      </c>
      <c r="Z2641">
        <v>3</v>
      </c>
      <c r="AA2641" s="4">
        <v>1860</v>
      </c>
      <c r="AB2641" s="4">
        <v>0</v>
      </c>
      <c r="AC2641">
        <v>2007</v>
      </c>
      <c r="AD2641" t="s">
        <v>2766</v>
      </c>
      <c r="AE2641" t="s">
        <v>100</v>
      </c>
      <c r="AF2641" t="s">
        <v>744</v>
      </c>
    </row>
    <row r="2642" spans="1:32">
      <c r="A2642" t="str">
        <f>PROPER(TRIM(Homes[[#This Row],[street]]))</f>
        <v>8430 8Th Ave Sw</v>
      </c>
      <c r="B2642" t="str">
        <f>PROPER(TRIM(Homes[[#This Row],[city]]))</f>
        <v>Seattle</v>
      </c>
      <c r="C2642" t="str">
        <f>_xlfn.TEXTBEFORE(Homes[[#This Row],[statezip]]," ")</f>
        <v>WA</v>
      </c>
      <c r="D2642" s="6" t="str">
        <f>_xlfn.TEXTAFTER(Homes[[#This Row],[statezip]]," ")</f>
        <v>98106</v>
      </c>
      <c r="E2642" s="1">
        <v>379900</v>
      </c>
      <c r="F2642">
        <v>5</v>
      </c>
      <c r="G2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642" s="3" t="str">
        <f>Homes[[#This Row],[bedrooms]] &amp; " bd | " &amp; TEXT(Homes[[#This Row],[bathrooms]],"0.##") &amp; " ba"</f>
        <v>5 bd | 3.5 ba</v>
      </c>
      <c r="I2642" s="4">
        <v>2800</v>
      </c>
      <c r="J2642" s="1">
        <f>IFERROR(Homes[[#This Row],[price]]/Homes[[#This Row],[sqft_living]]," ")</f>
        <v>135.67857142857142</v>
      </c>
      <c r="K2642" s="4">
        <f>IFERROR(Homes[[#This Row],[sqft_lot]]/43560," ")</f>
        <v>0.16873278236914602</v>
      </c>
      <c r="L2642" t="str">
        <f>IF(Homes[[#This Row],[waterfront]]=1, "Yes","No")</f>
        <v>No</v>
      </c>
      <c r="M2642" s="4" t="str">
        <f>IF(Homes[[#This Row],[sqft_basement]]&gt;0, "Yes","No")</f>
        <v>No</v>
      </c>
      <c r="N2642" t="str">
        <f>CHOOSE(Homes[[#This Row],[view]]+1, "None","Fair","Good","Great","Excellent")</f>
        <v>None</v>
      </c>
      <c r="O2642" t="str">
        <f>CHOOSE(Homes[[#This Row],[condition]], "Poor","Fair","Average","Good","Excellent")</f>
        <v>Average</v>
      </c>
      <c r="P2642">
        <f ca="1">YEAR(TODAY())-Homes[[#This Row],[yr_built]]</f>
        <v>30</v>
      </c>
      <c r="Q2642">
        <v>0</v>
      </c>
      <c r="R2642">
        <f ca="1">IF(Homes[[#This Row],[yr_renovated]]&gt;0, YEAR(TODAY())-Homes[[#This Row],[yr_renovated]], YEAR(TODAY())-Homes[[#This Row],[yr_built]])</f>
        <v>30</v>
      </c>
      <c r="S2642">
        <v>2</v>
      </c>
      <c r="T2642" s="2">
        <v>41807</v>
      </c>
      <c r="U2642" s="3">
        <v>3.5</v>
      </c>
      <c r="V2642" s="4">
        <f>IFERROR(Homes[[#This Row],[sqft_above]]+Homes[[#This Row],[sqft_basement]]," ")</f>
        <v>2800</v>
      </c>
      <c r="W2642" s="4">
        <v>7350</v>
      </c>
      <c r="X2642">
        <v>0</v>
      </c>
      <c r="Y2642">
        <v>0</v>
      </c>
      <c r="Z2642">
        <v>3</v>
      </c>
      <c r="AA2642" s="4">
        <v>2800</v>
      </c>
      <c r="AB2642" s="4">
        <v>0</v>
      </c>
      <c r="AC2642">
        <v>1995</v>
      </c>
      <c r="AD2642" t="s">
        <v>2767</v>
      </c>
      <c r="AE2642" t="s">
        <v>49</v>
      </c>
      <c r="AF2642" t="s">
        <v>1278</v>
      </c>
    </row>
    <row r="2643" spans="1:32">
      <c r="A2643" t="str">
        <f>PROPER(TRIM(Homes[[#This Row],[street]]))</f>
        <v>3429 49Th Ave Sw</v>
      </c>
      <c r="B2643" t="str">
        <f>PROPER(TRIM(Homes[[#This Row],[city]]))</f>
        <v>Seattle</v>
      </c>
      <c r="C2643" t="str">
        <f>_xlfn.TEXTBEFORE(Homes[[#This Row],[statezip]]," ")</f>
        <v>WA</v>
      </c>
      <c r="D2643" s="6" t="str">
        <f>_xlfn.TEXTAFTER(Homes[[#This Row],[statezip]]," ")</f>
        <v>98116</v>
      </c>
      <c r="E2643" s="1">
        <v>379509.16666699998</v>
      </c>
      <c r="F2643">
        <v>2</v>
      </c>
      <c r="G2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43" s="3" t="str">
        <f>Homes[[#This Row],[bedrooms]] &amp; " bd | " &amp; TEXT(Homes[[#This Row],[bathrooms]],"0.##") &amp; " ba"</f>
        <v>2 bd | 1. ba</v>
      </c>
      <c r="I2643" s="4">
        <v>880</v>
      </c>
      <c r="J2643" s="1">
        <f>IFERROR(Homes[[#This Row],[price]]/Homes[[#This Row],[sqft_living]]," ")</f>
        <v>431.26041666704543</v>
      </c>
      <c r="K2643" s="4">
        <f>IFERROR(Homes[[#This Row],[sqft_lot]]/43560," ")</f>
        <v>0.14722222222222223</v>
      </c>
      <c r="L2643" t="str">
        <f>IF(Homes[[#This Row],[waterfront]]=1, "Yes","No")</f>
        <v>No</v>
      </c>
      <c r="M2643" s="4" t="str">
        <f>IF(Homes[[#This Row],[sqft_basement]]&gt;0, "Yes","No")</f>
        <v>No</v>
      </c>
      <c r="N2643" t="str">
        <f>CHOOSE(Homes[[#This Row],[view]]+1, "None","Fair","Good","Great","Excellent")</f>
        <v>None</v>
      </c>
      <c r="O2643" t="str">
        <f>CHOOSE(Homes[[#This Row],[condition]], "Poor","Fair","Average","Good","Excellent")</f>
        <v>Average</v>
      </c>
      <c r="P2643">
        <f ca="1">YEAR(TODAY())-Homes[[#This Row],[yr_built]]</f>
        <v>75</v>
      </c>
      <c r="Q2643">
        <v>2005</v>
      </c>
      <c r="R2643">
        <f ca="1">IF(Homes[[#This Row],[yr_renovated]]&gt;0, YEAR(TODAY())-Homes[[#This Row],[yr_renovated]], YEAR(TODAY())-Homes[[#This Row],[yr_built]])</f>
        <v>20</v>
      </c>
      <c r="S2643">
        <v>1</v>
      </c>
      <c r="T2643" s="2">
        <v>41813</v>
      </c>
      <c r="U2643" s="3">
        <v>1</v>
      </c>
      <c r="V2643" s="4">
        <f>IFERROR(Homes[[#This Row],[sqft_above]]+Homes[[#This Row],[sqft_basement]]," ")</f>
        <v>880</v>
      </c>
      <c r="W2643" s="4">
        <v>6413</v>
      </c>
      <c r="X2643">
        <v>0</v>
      </c>
      <c r="Y2643">
        <v>0</v>
      </c>
      <c r="Z2643">
        <v>3</v>
      </c>
      <c r="AA2643" s="4">
        <v>880</v>
      </c>
      <c r="AB2643" s="4">
        <v>0</v>
      </c>
      <c r="AC2643">
        <v>1950</v>
      </c>
      <c r="AD2643" t="s">
        <v>2768</v>
      </c>
      <c r="AE2643" t="s">
        <v>49</v>
      </c>
      <c r="AF2643" t="s">
        <v>192</v>
      </c>
    </row>
    <row r="2644" spans="1:32">
      <c r="A2644" t="str">
        <f>PROPER(TRIM(Homes[[#This Row],[street]]))</f>
        <v>2082 Nw Boulder Way Dr</v>
      </c>
      <c r="B2644" t="str">
        <f>PROPER(TRIM(Homes[[#This Row],[city]]))</f>
        <v>Issaquah</v>
      </c>
      <c r="C2644" t="str">
        <f>_xlfn.TEXTBEFORE(Homes[[#This Row],[statezip]]," ")</f>
        <v>WA</v>
      </c>
      <c r="D2644" s="6" t="str">
        <f>_xlfn.TEXTAFTER(Homes[[#This Row],[statezip]]," ")</f>
        <v>98027</v>
      </c>
      <c r="E2644" s="1">
        <v>379500</v>
      </c>
      <c r="F2644">
        <v>3</v>
      </c>
      <c r="G2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44" s="3" t="str">
        <f>Homes[[#This Row],[bedrooms]] &amp; " bd | " &amp; TEXT(Homes[[#This Row],[bathrooms]],"0.##") &amp; " ba"</f>
        <v>3 bd | 2.25 ba</v>
      </c>
      <c r="I2644" s="4">
        <v>1410</v>
      </c>
      <c r="J2644" s="1">
        <f>IFERROR(Homes[[#This Row],[price]]/Homes[[#This Row],[sqft_living]]," ")</f>
        <v>269.14893617021278</v>
      </c>
      <c r="K2644" s="4">
        <f>IFERROR(Homes[[#This Row],[sqft_lot]]/43560," ")</f>
        <v>2.9545454545454545E-2</v>
      </c>
      <c r="L2644" t="str">
        <f>IF(Homes[[#This Row],[waterfront]]=1, "Yes","No")</f>
        <v>No</v>
      </c>
      <c r="M2644" s="4" t="str">
        <f>IF(Homes[[#This Row],[sqft_basement]]&gt;0, "Yes","No")</f>
        <v>Yes</v>
      </c>
      <c r="N2644" t="str">
        <f>CHOOSE(Homes[[#This Row],[view]]+1, "None","Fair","Good","Great","Excellent")</f>
        <v>None</v>
      </c>
      <c r="O2644" t="str">
        <f>CHOOSE(Homes[[#This Row],[condition]], "Poor","Fair","Average","Good","Excellent")</f>
        <v>Average</v>
      </c>
      <c r="P2644">
        <f ca="1">YEAR(TODAY())-Homes[[#This Row],[yr_built]]</f>
        <v>20</v>
      </c>
      <c r="Q2644">
        <v>0</v>
      </c>
      <c r="R2644">
        <f ca="1">IF(Homes[[#This Row],[yr_renovated]]&gt;0, YEAR(TODAY())-Homes[[#This Row],[yr_renovated]], YEAR(TODAY())-Homes[[#This Row],[yr_built]])</f>
        <v>20</v>
      </c>
      <c r="S2644">
        <v>2</v>
      </c>
      <c r="T2644" s="2">
        <v>41803</v>
      </c>
      <c r="U2644" s="3">
        <v>2.25</v>
      </c>
      <c r="V2644" s="4">
        <f>IFERROR(Homes[[#This Row],[sqft_above]]+Homes[[#This Row],[sqft_basement]]," ")</f>
        <v>1410</v>
      </c>
      <c r="W2644" s="4">
        <v>1287</v>
      </c>
      <c r="X2644">
        <v>0</v>
      </c>
      <c r="Y2644">
        <v>0</v>
      </c>
      <c r="Z2644">
        <v>3</v>
      </c>
      <c r="AA2644" s="4">
        <v>1290</v>
      </c>
      <c r="AB2644" s="4">
        <v>120</v>
      </c>
      <c r="AC2644">
        <v>2005</v>
      </c>
      <c r="AD2644" t="s">
        <v>2769</v>
      </c>
      <c r="AE2644" t="s">
        <v>79</v>
      </c>
      <c r="AF2644" t="s">
        <v>82</v>
      </c>
    </row>
    <row r="2645" spans="1:32">
      <c r="A2645" t="str">
        <f>PROPER(TRIM(Homes[[#This Row],[street]]))</f>
        <v>1709 Ne 86Th St</v>
      </c>
      <c r="B2645" t="str">
        <f>PROPER(TRIM(Homes[[#This Row],[city]]))</f>
        <v>Seattle</v>
      </c>
      <c r="C2645" t="str">
        <f>_xlfn.TEXTBEFORE(Homes[[#This Row],[statezip]]," ")</f>
        <v>WA</v>
      </c>
      <c r="D2645" s="6" t="str">
        <f>_xlfn.TEXTAFTER(Homes[[#This Row],[statezip]]," ")</f>
        <v>98115</v>
      </c>
      <c r="E2645" s="1">
        <v>379000</v>
      </c>
      <c r="F2645">
        <v>2</v>
      </c>
      <c r="G2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45" s="3" t="str">
        <f>Homes[[#This Row],[bedrooms]] &amp; " bd | " &amp; TEXT(Homes[[#This Row],[bathrooms]],"0.##") &amp; " ba"</f>
        <v>2 bd | 1. ba</v>
      </c>
      <c r="I2645" s="4">
        <v>800</v>
      </c>
      <c r="J2645" s="1">
        <f>IFERROR(Homes[[#This Row],[price]]/Homes[[#This Row],[sqft_living]]," ")</f>
        <v>473.75</v>
      </c>
      <c r="K2645" s="4">
        <f>IFERROR(Homes[[#This Row],[sqft_lot]]/43560," ")</f>
        <v>0.14646464646464646</v>
      </c>
      <c r="L2645" t="str">
        <f>IF(Homes[[#This Row],[waterfront]]=1, "Yes","No")</f>
        <v>No</v>
      </c>
      <c r="M2645" s="4" t="str">
        <f>IF(Homes[[#This Row],[sqft_basement]]&gt;0, "Yes","No")</f>
        <v>No</v>
      </c>
      <c r="N2645" t="str">
        <f>CHOOSE(Homes[[#This Row],[view]]+1, "None","Fair","Good","Great","Excellent")</f>
        <v>Good</v>
      </c>
      <c r="O2645" t="str">
        <f>CHOOSE(Homes[[#This Row],[condition]], "Poor","Fair","Average","Good","Excellent")</f>
        <v>Average</v>
      </c>
      <c r="P2645">
        <f ca="1">YEAR(TODAY())-Homes[[#This Row],[yr_built]]</f>
        <v>85</v>
      </c>
      <c r="Q2645">
        <v>1996</v>
      </c>
      <c r="R2645">
        <f ca="1">IF(Homes[[#This Row],[yr_renovated]]&gt;0, YEAR(TODAY())-Homes[[#This Row],[yr_renovated]], YEAR(TODAY())-Homes[[#This Row],[yr_built]])</f>
        <v>29</v>
      </c>
      <c r="S2645">
        <v>1</v>
      </c>
      <c r="T2645" s="2">
        <v>41782</v>
      </c>
      <c r="U2645" s="3">
        <v>1</v>
      </c>
      <c r="V2645" s="4">
        <f>IFERROR(Homes[[#This Row],[sqft_above]]+Homes[[#This Row],[sqft_basement]]," ")</f>
        <v>800</v>
      </c>
      <c r="W2645" s="4">
        <v>6380</v>
      </c>
      <c r="X2645">
        <v>0</v>
      </c>
      <c r="Y2645">
        <v>2</v>
      </c>
      <c r="Z2645">
        <v>3</v>
      </c>
      <c r="AA2645" s="4">
        <v>800</v>
      </c>
      <c r="AB2645" s="4">
        <v>0</v>
      </c>
      <c r="AC2645">
        <v>1940</v>
      </c>
      <c r="AD2645" t="s">
        <v>2770</v>
      </c>
      <c r="AE2645" t="s">
        <v>49</v>
      </c>
      <c r="AF2645" t="s">
        <v>154</v>
      </c>
    </row>
    <row r="2646" spans="1:32">
      <c r="A2646" t="str">
        <f>PROPER(TRIM(Homes[[#This Row],[street]]))</f>
        <v>11807 Ne 105Th Ct</v>
      </c>
      <c r="B2646" t="str">
        <f>PROPER(TRIM(Homes[[#This Row],[city]]))</f>
        <v>Kirkland</v>
      </c>
      <c r="C2646" t="str">
        <f>_xlfn.TEXTBEFORE(Homes[[#This Row],[statezip]]," ")</f>
        <v>WA</v>
      </c>
      <c r="D2646" s="6" t="str">
        <f>_xlfn.TEXTAFTER(Homes[[#This Row],[statezip]]," ")</f>
        <v>98033</v>
      </c>
      <c r="E2646" s="1">
        <v>379000</v>
      </c>
      <c r="F2646">
        <v>3</v>
      </c>
      <c r="G2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46" s="3" t="str">
        <f>Homes[[#This Row],[bedrooms]] &amp; " bd | " &amp; TEXT(Homes[[#This Row],[bathrooms]],"0.##") &amp; " ba"</f>
        <v>3 bd | 2.5 ba</v>
      </c>
      <c r="I2646" s="4">
        <v>1530</v>
      </c>
      <c r="J2646" s="1">
        <f>IFERROR(Homes[[#This Row],[price]]/Homes[[#This Row],[sqft_living]]," ")</f>
        <v>247.71241830065358</v>
      </c>
      <c r="K2646" s="4">
        <f>IFERROR(Homes[[#This Row],[sqft_lot]]/43560," ")</f>
        <v>6.6873278236914607E-2</v>
      </c>
      <c r="L2646" t="str">
        <f>IF(Homes[[#This Row],[waterfront]]=1, "Yes","No")</f>
        <v>No</v>
      </c>
      <c r="M2646" s="4" t="str">
        <f>IF(Homes[[#This Row],[sqft_basement]]&gt;0, "Yes","No")</f>
        <v>No</v>
      </c>
      <c r="N2646" t="str">
        <f>CHOOSE(Homes[[#This Row],[view]]+1, "None","Fair","Good","Great","Excellent")</f>
        <v>None</v>
      </c>
      <c r="O2646" t="str">
        <f>CHOOSE(Homes[[#This Row],[condition]], "Poor","Fair","Average","Good","Excellent")</f>
        <v>Good</v>
      </c>
      <c r="P2646">
        <f ca="1">YEAR(TODAY())-Homes[[#This Row],[yr_built]]</f>
        <v>39</v>
      </c>
      <c r="Q2646">
        <v>0</v>
      </c>
      <c r="R2646">
        <f ca="1">IF(Homes[[#This Row],[yr_renovated]]&gt;0, YEAR(TODAY())-Homes[[#This Row],[yr_renovated]], YEAR(TODAY())-Homes[[#This Row],[yr_built]])</f>
        <v>39</v>
      </c>
      <c r="S2646">
        <v>2</v>
      </c>
      <c r="T2646" s="2">
        <v>41829</v>
      </c>
      <c r="U2646" s="3">
        <v>2.5</v>
      </c>
      <c r="V2646" s="4">
        <f>IFERROR(Homes[[#This Row],[sqft_above]]+Homes[[#This Row],[sqft_basement]]," ")</f>
        <v>1530</v>
      </c>
      <c r="W2646" s="4">
        <v>2913</v>
      </c>
      <c r="X2646">
        <v>0</v>
      </c>
      <c r="Y2646">
        <v>0</v>
      </c>
      <c r="Z2646">
        <v>4</v>
      </c>
      <c r="AA2646" s="4">
        <v>1530</v>
      </c>
      <c r="AB2646" s="4">
        <v>0</v>
      </c>
      <c r="AC2646">
        <v>1986</v>
      </c>
      <c r="AD2646" t="s">
        <v>2771</v>
      </c>
      <c r="AE2646" t="s">
        <v>46</v>
      </c>
      <c r="AF2646" t="s">
        <v>55</v>
      </c>
    </row>
    <row r="2647" spans="1:32">
      <c r="A2647" t="str">
        <f>PROPER(TRIM(Homes[[#This Row],[street]]))</f>
        <v>47518 Se 153Rd St</v>
      </c>
      <c r="B2647" t="str">
        <f>PROPER(TRIM(Homes[[#This Row],[city]]))</f>
        <v>North Bend</v>
      </c>
      <c r="C2647" t="str">
        <f>_xlfn.TEXTBEFORE(Homes[[#This Row],[statezip]]," ")</f>
        <v>WA</v>
      </c>
      <c r="D2647" s="6" t="str">
        <f>_xlfn.TEXTAFTER(Homes[[#This Row],[statezip]]," ")</f>
        <v>98045</v>
      </c>
      <c r="E2647" s="1">
        <v>379000</v>
      </c>
      <c r="F2647">
        <v>3</v>
      </c>
      <c r="G2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47" s="3" t="str">
        <f>Homes[[#This Row],[bedrooms]] &amp; " bd | " &amp; TEXT(Homes[[#This Row],[bathrooms]],"0.##") &amp; " ba"</f>
        <v>3 bd | 2.5 ba</v>
      </c>
      <c r="I2647" s="4">
        <v>1740</v>
      </c>
      <c r="J2647" s="1">
        <f>IFERROR(Homes[[#This Row],[price]]/Homes[[#This Row],[sqft_living]]," ")</f>
        <v>217.81609195402299</v>
      </c>
      <c r="K2647" s="4">
        <f>IFERROR(Homes[[#This Row],[sqft_lot]]/43560," ")</f>
        <v>0.70904499540863175</v>
      </c>
      <c r="L2647" t="str">
        <f>IF(Homes[[#This Row],[waterfront]]=1, "Yes","No")</f>
        <v>No</v>
      </c>
      <c r="M2647" s="4" t="str">
        <f>IF(Homes[[#This Row],[sqft_basement]]&gt;0, "Yes","No")</f>
        <v>No</v>
      </c>
      <c r="N2647" t="str">
        <f>CHOOSE(Homes[[#This Row],[view]]+1, "None","Fair","Good","Great","Excellent")</f>
        <v>None</v>
      </c>
      <c r="O2647" t="str">
        <f>CHOOSE(Homes[[#This Row],[condition]], "Poor","Fair","Average","Good","Excellent")</f>
        <v>Average</v>
      </c>
      <c r="P2647">
        <f ca="1">YEAR(TODAY())-Homes[[#This Row],[yr_built]]</f>
        <v>33</v>
      </c>
      <c r="Q2647">
        <v>0</v>
      </c>
      <c r="R2647">
        <f ca="1">IF(Homes[[#This Row],[yr_renovated]]&gt;0, YEAR(TODAY())-Homes[[#This Row],[yr_renovated]], YEAR(TODAY())-Homes[[#This Row],[yr_built]])</f>
        <v>33</v>
      </c>
      <c r="S2647">
        <v>2</v>
      </c>
      <c r="T2647" s="2">
        <v>41814</v>
      </c>
      <c r="U2647" s="3">
        <v>2.5</v>
      </c>
      <c r="V2647" s="4">
        <f>IFERROR(Homes[[#This Row],[sqft_above]]+Homes[[#This Row],[sqft_basement]]," ")</f>
        <v>1740</v>
      </c>
      <c r="W2647" s="4">
        <v>30886</v>
      </c>
      <c r="X2647">
        <v>0</v>
      </c>
      <c r="Y2647">
        <v>0</v>
      </c>
      <c r="Z2647">
        <v>3</v>
      </c>
      <c r="AA2647" s="4">
        <v>1740</v>
      </c>
      <c r="AB2647" s="4">
        <v>0</v>
      </c>
      <c r="AC2647">
        <v>1992</v>
      </c>
      <c r="AD2647" t="s">
        <v>2772</v>
      </c>
      <c r="AE2647" t="s">
        <v>624</v>
      </c>
      <c r="AF2647" t="s">
        <v>625</v>
      </c>
    </row>
    <row r="2648" spans="1:32">
      <c r="A2648" t="str">
        <f>PROPER(TRIM(Homes[[#This Row],[street]]))</f>
        <v>11303 146Th Ave Se</v>
      </c>
      <c r="B2648" t="str">
        <f>PROPER(TRIM(Homes[[#This Row],[city]]))</f>
        <v>Renton</v>
      </c>
      <c r="C2648" t="str">
        <f>_xlfn.TEXTBEFORE(Homes[[#This Row],[statezip]]," ")</f>
        <v>WA</v>
      </c>
      <c r="D2648" s="6" t="str">
        <f>_xlfn.TEXTAFTER(Homes[[#This Row],[statezip]]," ")</f>
        <v>98059</v>
      </c>
      <c r="E2648" s="1">
        <v>379000</v>
      </c>
      <c r="F2648">
        <v>4</v>
      </c>
      <c r="G2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48" s="3" t="str">
        <f>Homes[[#This Row],[bedrooms]] &amp; " bd | " &amp; TEXT(Homes[[#This Row],[bathrooms]],"0.##") &amp; " ba"</f>
        <v>4 bd | 1.5 ba</v>
      </c>
      <c r="I2648" s="4">
        <v>2020</v>
      </c>
      <c r="J2648" s="1">
        <f>IFERROR(Homes[[#This Row],[price]]/Homes[[#This Row],[sqft_living]]," ")</f>
        <v>187.62376237623764</v>
      </c>
      <c r="K2648" s="4">
        <f>IFERROR(Homes[[#This Row],[sqft_lot]]/43560," ")</f>
        <v>0.17355371900826447</v>
      </c>
      <c r="L2648" t="str">
        <f>IF(Homes[[#This Row],[waterfront]]=1, "Yes","No")</f>
        <v>No</v>
      </c>
      <c r="M2648" s="4" t="str">
        <f>IF(Homes[[#This Row],[sqft_basement]]&gt;0, "Yes","No")</f>
        <v>No</v>
      </c>
      <c r="N2648" t="str">
        <f>CHOOSE(Homes[[#This Row],[view]]+1, "None","Fair","Good","Great","Excellent")</f>
        <v>None</v>
      </c>
      <c r="O2648" t="str">
        <f>CHOOSE(Homes[[#This Row],[condition]], "Poor","Fair","Average","Good","Excellent")</f>
        <v>Good</v>
      </c>
      <c r="P2648">
        <f ca="1">YEAR(TODAY())-Homes[[#This Row],[yr_built]]</f>
        <v>65</v>
      </c>
      <c r="Q2648">
        <v>2001</v>
      </c>
      <c r="R2648">
        <f ca="1">IF(Homes[[#This Row],[yr_renovated]]&gt;0, YEAR(TODAY())-Homes[[#This Row],[yr_renovated]], YEAR(TODAY())-Homes[[#This Row],[yr_built]])</f>
        <v>24</v>
      </c>
      <c r="S2648">
        <v>1</v>
      </c>
      <c r="T2648" s="2">
        <v>41799</v>
      </c>
      <c r="U2648" s="3">
        <v>1.5</v>
      </c>
      <c r="V2648" s="4">
        <f>IFERROR(Homes[[#This Row],[sqft_above]]+Homes[[#This Row],[sqft_basement]]," ")</f>
        <v>2020</v>
      </c>
      <c r="W2648" s="4">
        <v>7560</v>
      </c>
      <c r="X2648">
        <v>0</v>
      </c>
      <c r="Y2648">
        <v>0</v>
      </c>
      <c r="Z2648">
        <v>4</v>
      </c>
      <c r="AA2648" s="4">
        <v>2020</v>
      </c>
      <c r="AB2648" s="4">
        <v>0</v>
      </c>
      <c r="AC2648">
        <v>1960</v>
      </c>
      <c r="AD2648" t="s">
        <v>2773</v>
      </c>
      <c r="AE2648" t="s">
        <v>319</v>
      </c>
      <c r="AF2648" t="s">
        <v>282</v>
      </c>
    </row>
    <row r="2649" spans="1:32">
      <c r="A2649" t="str">
        <f>PROPER(TRIM(Homes[[#This Row],[street]]))</f>
        <v>3508 S Genesee St</v>
      </c>
      <c r="B2649" t="str">
        <f>PROPER(TRIM(Homes[[#This Row],[city]]))</f>
        <v>Seattle</v>
      </c>
      <c r="C2649" t="str">
        <f>_xlfn.TEXTBEFORE(Homes[[#This Row],[statezip]]," ")</f>
        <v>WA</v>
      </c>
      <c r="D2649" s="6" t="str">
        <f>_xlfn.TEXTAFTER(Homes[[#This Row],[statezip]]," ")</f>
        <v>98118</v>
      </c>
      <c r="E2649" s="1">
        <v>378750</v>
      </c>
      <c r="F2649">
        <v>3</v>
      </c>
      <c r="G2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49" s="3" t="str">
        <f>Homes[[#This Row],[bedrooms]] &amp; " bd | " &amp; TEXT(Homes[[#This Row],[bathrooms]],"0.##") &amp; " ba"</f>
        <v>3 bd | 2.5 ba</v>
      </c>
      <c r="I2649" s="4">
        <v>2160</v>
      </c>
      <c r="J2649" s="1">
        <f>IFERROR(Homes[[#This Row],[price]]/Homes[[#This Row],[sqft_living]]," ")</f>
        <v>175.34722222222223</v>
      </c>
      <c r="K2649" s="4">
        <f>IFERROR(Homes[[#This Row],[sqft_lot]]/43560," ")</f>
        <v>6.8870523415977963E-2</v>
      </c>
      <c r="L2649" t="str">
        <f>IF(Homes[[#This Row],[waterfront]]=1, "Yes","No")</f>
        <v>No</v>
      </c>
      <c r="M2649" s="4" t="str">
        <f>IF(Homes[[#This Row],[sqft_basement]]&gt;0, "Yes","No")</f>
        <v>Yes</v>
      </c>
      <c r="N2649" t="str">
        <f>CHOOSE(Homes[[#This Row],[view]]+1, "None","Fair","Good","Great","Excellent")</f>
        <v>None</v>
      </c>
      <c r="O2649" t="str">
        <f>CHOOSE(Homes[[#This Row],[condition]], "Poor","Fair","Average","Good","Excellent")</f>
        <v>Average</v>
      </c>
      <c r="P2649">
        <f ca="1">YEAR(TODAY())-Homes[[#This Row],[yr_built]]</f>
        <v>116</v>
      </c>
      <c r="Q2649">
        <v>2011</v>
      </c>
      <c r="R2649">
        <f ca="1">IF(Homes[[#This Row],[yr_renovated]]&gt;0, YEAR(TODAY())-Homes[[#This Row],[yr_renovated]], YEAR(TODAY())-Homes[[#This Row],[yr_built]])</f>
        <v>14</v>
      </c>
      <c r="S2649">
        <v>1.5</v>
      </c>
      <c r="T2649" s="2">
        <v>41809</v>
      </c>
      <c r="U2649" s="3">
        <v>2.5</v>
      </c>
      <c r="V2649" s="4">
        <f>IFERROR(Homes[[#This Row],[sqft_above]]+Homes[[#This Row],[sqft_basement]]," ")</f>
        <v>2160</v>
      </c>
      <c r="W2649" s="4">
        <v>3000</v>
      </c>
      <c r="X2649">
        <v>0</v>
      </c>
      <c r="Y2649">
        <v>0</v>
      </c>
      <c r="Z2649">
        <v>3</v>
      </c>
      <c r="AA2649" s="4">
        <v>1260</v>
      </c>
      <c r="AB2649" s="4">
        <v>900</v>
      </c>
      <c r="AC2649">
        <v>1909</v>
      </c>
      <c r="AD2649" t="s">
        <v>2774</v>
      </c>
      <c r="AE2649" t="s">
        <v>49</v>
      </c>
      <c r="AF2649" t="s">
        <v>229</v>
      </c>
    </row>
    <row r="2650" spans="1:32">
      <c r="A2650" t="str">
        <f>PROPER(TRIM(Homes[[#This Row],[street]]))</f>
        <v>14921 Se Auburn-Black Diamond Rd</v>
      </c>
      <c r="B2650" t="str">
        <f>PROPER(TRIM(Homes[[#This Row],[city]]))</f>
        <v>Auburn</v>
      </c>
      <c r="C2650" t="str">
        <f>_xlfn.TEXTBEFORE(Homes[[#This Row],[statezip]]," ")</f>
        <v>WA</v>
      </c>
      <c r="D2650" s="6" t="str">
        <f>_xlfn.TEXTAFTER(Homes[[#This Row],[statezip]]," ")</f>
        <v>98092</v>
      </c>
      <c r="E2650" s="1">
        <v>378500</v>
      </c>
      <c r="F2650">
        <v>3</v>
      </c>
      <c r="G2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0" s="3" t="str">
        <f>Homes[[#This Row],[bedrooms]] &amp; " bd | " &amp; TEXT(Homes[[#This Row],[bathrooms]],"0.##") &amp; " ba"</f>
        <v>3 bd | 2.5 ba</v>
      </c>
      <c r="I2650" s="4">
        <v>2860</v>
      </c>
      <c r="J2650" s="1">
        <f>IFERROR(Homes[[#This Row],[price]]/Homes[[#This Row],[sqft_living]]," ")</f>
        <v>132.34265734265733</v>
      </c>
      <c r="K2650" s="4">
        <f>IFERROR(Homes[[#This Row],[sqft_lot]]/43560," ")</f>
        <v>1.0059917355371901</v>
      </c>
      <c r="L2650" t="str">
        <f>IF(Homes[[#This Row],[waterfront]]=1, "Yes","No")</f>
        <v>No</v>
      </c>
      <c r="M2650" s="4" t="str">
        <f>IF(Homes[[#This Row],[sqft_basement]]&gt;0, "Yes","No")</f>
        <v>No</v>
      </c>
      <c r="N2650" t="str">
        <f>CHOOSE(Homes[[#This Row],[view]]+1, "None","Fair","Good","Great","Excellent")</f>
        <v>None</v>
      </c>
      <c r="O2650" t="str">
        <f>CHOOSE(Homes[[#This Row],[condition]], "Poor","Fair","Average","Good","Excellent")</f>
        <v>Good</v>
      </c>
      <c r="P2650">
        <f ca="1">YEAR(TODAY())-Homes[[#This Row],[yr_built]]</f>
        <v>35</v>
      </c>
      <c r="Q2650">
        <v>0</v>
      </c>
      <c r="R2650">
        <f ca="1">IF(Homes[[#This Row],[yr_renovated]]&gt;0, YEAR(TODAY())-Homes[[#This Row],[yr_renovated]], YEAR(TODAY())-Homes[[#This Row],[yr_built]])</f>
        <v>35</v>
      </c>
      <c r="S2650">
        <v>2</v>
      </c>
      <c r="T2650" s="2">
        <v>41828</v>
      </c>
      <c r="U2650" s="3">
        <v>2.5</v>
      </c>
      <c r="V2650" s="4">
        <f>IFERROR(Homes[[#This Row],[sqft_above]]+Homes[[#This Row],[sqft_basement]]," ")</f>
        <v>2860</v>
      </c>
      <c r="W2650" s="4">
        <v>43821</v>
      </c>
      <c r="X2650">
        <v>0</v>
      </c>
      <c r="Y2650">
        <v>0</v>
      </c>
      <c r="Z2650">
        <v>4</v>
      </c>
      <c r="AA2650" s="4">
        <v>2860</v>
      </c>
      <c r="AB2650" s="4">
        <v>0</v>
      </c>
      <c r="AC2650">
        <v>1990</v>
      </c>
      <c r="AD2650" t="s">
        <v>2775</v>
      </c>
      <c r="AE2650" t="s">
        <v>519</v>
      </c>
      <c r="AF2650" t="s">
        <v>520</v>
      </c>
    </row>
    <row r="2651" spans="1:32">
      <c r="A2651" t="str">
        <f>PROPER(TRIM(Homes[[#This Row],[street]]))</f>
        <v>2048 Ne 97Th St</v>
      </c>
      <c r="B2651" t="str">
        <f>PROPER(TRIM(Homes[[#This Row],[city]]))</f>
        <v>Seattle</v>
      </c>
      <c r="C2651" t="str">
        <f>_xlfn.TEXTBEFORE(Homes[[#This Row],[statezip]]," ")</f>
        <v>WA</v>
      </c>
      <c r="D2651" s="6" t="str">
        <f>_xlfn.TEXTAFTER(Homes[[#This Row],[statezip]]," ")</f>
        <v>98115</v>
      </c>
      <c r="E2651" s="1">
        <v>378500</v>
      </c>
      <c r="F2651">
        <v>2</v>
      </c>
      <c r="G2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51" s="3" t="str">
        <f>Homes[[#This Row],[bedrooms]] &amp; " bd | " &amp; TEXT(Homes[[#This Row],[bathrooms]],"0.##") &amp; " ba"</f>
        <v>2 bd | 1. ba</v>
      </c>
      <c r="I2651" s="4">
        <v>730</v>
      </c>
      <c r="J2651" s="1">
        <f>IFERROR(Homes[[#This Row],[price]]/Homes[[#This Row],[sqft_living]]," ")</f>
        <v>518.49315068493149</v>
      </c>
      <c r="K2651" s="4">
        <f>IFERROR(Homes[[#This Row],[sqft_lot]]/43560," ")</f>
        <v>0.17281910009182735</v>
      </c>
      <c r="L2651" t="str">
        <f>IF(Homes[[#This Row],[waterfront]]=1, "Yes","No")</f>
        <v>No</v>
      </c>
      <c r="M2651" s="4" t="str">
        <f>IF(Homes[[#This Row],[sqft_basement]]&gt;0, "Yes","No")</f>
        <v>No</v>
      </c>
      <c r="N2651" t="str">
        <f>CHOOSE(Homes[[#This Row],[view]]+1, "None","Fair","Good","Great","Excellent")</f>
        <v>None</v>
      </c>
      <c r="O2651" t="str">
        <f>CHOOSE(Homes[[#This Row],[condition]], "Poor","Fair","Average","Good","Excellent")</f>
        <v>Average</v>
      </c>
      <c r="P2651">
        <f ca="1">YEAR(TODAY())-Homes[[#This Row],[yr_built]]</f>
        <v>79</v>
      </c>
      <c r="Q2651">
        <v>0</v>
      </c>
      <c r="R2651">
        <f ca="1">IF(Homes[[#This Row],[yr_renovated]]&gt;0, YEAR(TODAY())-Homes[[#This Row],[yr_renovated]], YEAR(TODAY())-Homes[[#This Row],[yr_built]])</f>
        <v>79</v>
      </c>
      <c r="S2651">
        <v>1</v>
      </c>
      <c r="T2651" s="2">
        <v>41799</v>
      </c>
      <c r="U2651" s="3">
        <v>1</v>
      </c>
      <c r="V2651" s="4">
        <f>IFERROR(Homes[[#This Row],[sqft_above]]+Homes[[#This Row],[sqft_basement]]," ")</f>
        <v>730</v>
      </c>
      <c r="W2651" s="4">
        <v>7528</v>
      </c>
      <c r="X2651">
        <v>0</v>
      </c>
      <c r="Y2651">
        <v>0</v>
      </c>
      <c r="Z2651">
        <v>3</v>
      </c>
      <c r="AA2651" s="4">
        <v>730</v>
      </c>
      <c r="AB2651" s="4">
        <v>0</v>
      </c>
      <c r="AC2651">
        <v>1946</v>
      </c>
      <c r="AD2651" t="s">
        <v>2776</v>
      </c>
      <c r="AE2651" t="s">
        <v>49</v>
      </c>
      <c r="AF2651" t="s">
        <v>154</v>
      </c>
    </row>
    <row r="2652" spans="1:32">
      <c r="A2652" t="str">
        <f>PROPER(TRIM(Homes[[#This Row],[street]]))</f>
        <v>41936 Se 168Th St</v>
      </c>
      <c r="B2652" t="str">
        <f>PROPER(TRIM(Homes[[#This Row],[city]]))</f>
        <v>North Bend</v>
      </c>
      <c r="C2652" t="str">
        <f>_xlfn.TEXTBEFORE(Homes[[#This Row],[statezip]]," ")</f>
        <v>WA</v>
      </c>
      <c r="D2652" s="6" t="str">
        <f>_xlfn.TEXTAFTER(Homes[[#This Row],[statezip]]," ")</f>
        <v>98045</v>
      </c>
      <c r="E2652" s="1">
        <v>378000</v>
      </c>
      <c r="F2652">
        <v>4</v>
      </c>
      <c r="G2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2" s="3" t="str">
        <f>Homes[[#This Row],[bedrooms]] &amp; " bd | " &amp; TEXT(Homes[[#This Row],[bathrooms]],"0.##") &amp; " ba"</f>
        <v>4 bd | 2.5 ba</v>
      </c>
      <c r="I2652" s="4">
        <v>1890</v>
      </c>
      <c r="J2652" s="1">
        <f>IFERROR(Homes[[#This Row],[price]]/Homes[[#This Row],[sqft_living]]," ")</f>
        <v>200</v>
      </c>
      <c r="K2652" s="4">
        <f>IFERROR(Homes[[#This Row],[sqft_lot]]/43560," ")</f>
        <v>0.28089990817263544</v>
      </c>
      <c r="L2652" t="str">
        <f>IF(Homes[[#This Row],[waterfront]]=1, "Yes","No")</f>
        <v>No</v>
      </c>
      <c r="M2652" s="4" t="str">
        <f>IF(Homes[[#This Row],[sqft_basement]]&gt;0, "Yes","No")</f>
        <v>Yes</v>
      </c>
      <c r="N2652" t="str">
        <f>CHOOSE(Homes[[#This Row],[view]]+1, "None","Fair","Good","Great","Excellent")</f>
        <v>None</v>
      </c>
      <c r="O2652" t="str">
        <f>CHOOSE(Homes[[#This Row],[condition]], "Poor","Fair","Average","Good","Excellent")</f>
        <v>Average</v>
      </c>
      <c r="P2652">
        <f ca="1">YEAR(TODAY())-Homes[[#This Row],[yr_built]]</f>
        <v>47</v>
      </c>
      <c r="Q2652">
        <v>0</v>
      </c>
      <c r="R2652">
        <f ca="1">IF(Homes[[#This Row],[yr_renovated]]&gt;0, YEAR(TODAY())-Homes[[#This Row],[yr_renovated]], YEAR(TODAY())-Homes[[#This Row],[yr_built]])</f>
        <v>47</v>
      </c>
      <c r="S2652">
        <v>1</v>
      </c>
      <c r="T2652" s="2">
        <v>41810</v>
      </c>
      <c r="U2652" s="3">
        <v>2.5</v>
      </c>
      <c r="V2652" s="4">
        <f>IFERROR(Homes[[#This Row],[sqft_above]]+Homes[[#This Row],[sqft_basement]]," ")</f>
        <v>1890</v>
      </c>
      <c r="W2652" s="4">
        <v>12236</v>
      </c>
      <c r="X2652">
        <v>0</v>
      </c>
      <c r="Y2652">
        <v>0</v>
      </c>
      <c r="Z2652">
        <v>3</v>
      </c>
      <c r="AA2652" s="4">
        <v>1230</v>
      </c>
      <c r="AB2652" s="4">
        <v>660</v>
      </c>
      <c r="AC2652">
        <v>1978</v>
      </c>
      <c r="AD2652" t="s">
        <v>2777</v>
      </c>
      <c r="AE2652" t="s">
        <v>624</v>
      </c>
      <c r="AF2652" t="s">
        <v>625</v>
      </c>
    </row>
    <row r="2653" spans="1:32">
      <c r="A2653" t="str">
        <f>PROPER(TRIM(Homes[[#This Row],[street]]))</f>
        <v>12341 10Th Pl Ne</v>
      </c>
      <c r="B2653" t="str">
        <f>PROPER(TRIM(Homes[[#This Row],[city]]))</f>
        <v>Seattle</v>
      </c>
      <c r="C2653" t="str">
        <f>_xlfn.TEXTBEFORE(Homes[[#This Row],[statezip]]," ")</f>
        <v>WA</v>
      </c>
      <c r="D2653" s="6" t="str">
        <f>_xlfn.TEXTAFTER(Homes[[#This Row],[statezip]]," ")</f>
        <v>98125</v>
      </c>
      <c r="E2653" s="1">
        <v>378000</v>
      </c>
      <c r="F2653">
        <v>3</v>
      </c>
      <c r="G2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3" s="3" t="str">
        <f>Homes[[#This Row],[bedrooms]] &amp; " bd | " &amp; TEXT(Homes[[#This Row],[bathrooms]],"0.##") &amp; " ba"</f>
        <v>3 bd | 2.5 ba</v>
      </c>
      <c r="I2653" s="4">
        <v>1601</v>
      </c>
      <c r="J2653" s="1">
        <f>IFERROR(Homes[[#This Row],[price]]/Homes[[#This Row],[sqft_living]]," ")</f>
        <v>236.10243597751406</v>
      </c>
      <c r="K2653" s="4">
        <f>IFERROR(Homes[[#This Row],[sqft_lot]]/43560," ")</f>
        <v>5.7185491276400366E-2</v>
      </c>
      <c r="L2653" t="str">
        <f>IF(Homes[[#This Row],[waterfront]]=1, "Yes","No")</f>
        <v>No</v>
      </c>
      <c r="M2653" s="4" t="str">
        <f>IF(Homes[[#This Row],[sqft_basement]]&gt;0, "Yes","No")</f>
        <v>Yes</v>
      </c>
      <c r="N2653" t="str">
        <f>CHOOSE(Homes[[#This Row],[view]]+1, "None","Fair","Good","Great","Excellent")</f>
        <v>None</v>
      </c>
      <c r="O2653" t="str">
        <f>CHOOSE(Homes[[#This Row],[condition]], "Poor","Fair","Average","Good","Excellent")</f>
        <v>Average</v>
      </c>
      <c r="P2653">
        <f ca="1">YEAR(TODAY())-Homes[[#This Row],[yr_built]]</f>
        <v>18</v>
      </c>
      <c r="Q2653">
        <v>0</v>
      </c>
      <c r="R2653">
        <f ca="1">IF(Homes[[#This Row],[yr_renovated]]&gt;0, YEAR(TODAY())-Homes[[#This Row],[yr_renovated]], YEAR(TODAY())-Homes[[#This Row],[yr_built]])</f>
        <v>18</v>
      </c>
      <c r="S2653">
        <v>3</v>
      </c>
      <c r="T2653" s="2">
        <v>41827</v>
      </c>
      <c r="U2653" s="3">
        <v>2.5</v>
      </c>
      <c r="V2653" s="4">
        <f>IFERROR(Homes[[#This Row],[sqft_above]]+Homes[[#This Row],[sqft_basement]]," ")</f>
        <v>1601</v>
      </c>
      <c r="W2653" s="4">
        <v>2491</v>
      </c>
      <c r="X2653">
        <v>0</v>
      </c>
      <c r="Y2653">
        <v>0</v>
      </c>
      <c r="Z2653">
        <v>3</v>
      </c>
      <c r="AA2653" s="4">
        <v>1536</v>
      </c>
      <c r="AB2653" s="4">
        <v>65</v>
      </c>
      <c r="AC2653">
        <v>2007</v>
      </c>
      <c r="AD2653" t="s">
        <v>2778</v>
      </c>
      <c r="AE2653" t="s">
        <v>49</v>
      </c>
      <c r="AF2653" t="s">
        <v>150</v>
      </c>
    </row>
    <row r="2654" spans="1:32">
      <c r="A2654" t="str">
        <f>PROPER(TRIM(Homes[[#This Row],[street]]))</f>
        <v>13327 30Th Ave Ne</v>
      </c>
      <c r="B2654" t="str">
        <f>PROPER(TRIM(Homes[[#This Row],[city]]))</f>
        <v>Seattle</v>
      </c>
      <c r="C2654" t="str">
        <f>_xlfn.TEXTBEFORE(Homes[[#This Row],[statezip]]," ")</f>
        <v>WA</v>
      </c>
      <c r="D2654" s="6" t="str">
        <f>_xlfn.TEXTAFTER(Homes[[#This Row],[statezip]]," ")</f>
        <v>98125</v>
      </c>
      <c r="E2654" s="1">
        <v>378000</v>
      </c>
      <c r="F2654">
        <v>5</v>
      </c>
      <c r="G2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54" s="3" t="str">
        <f>Homes[[#This Row],[bedrooms]] &amp; " bd | " &amp; TEXT(Homes[[#This Row],[bathrooms]],"0.##") &amp; " ba"</f>
        <v>5 bd | 2.5 ba</v>
      </c>
      <c r="I2654" s="4">
        <v>2760</v>
      </c>
      <c r="J2654" s="1">
        <f>IFERROR(Homes[[#This Row],[price]]/Homes[[#This Row],[sqft_living]]," ")</f>
        <v>136.95652173913044</v>
      </c>
      <c r="K2654" s="4">
        <f>IFERROR(Homes[[#This Row],[sqft_lot]]/43560," ")</f>
        <v>0.18399908172635446</v>
      </c>
      <c r="L2654" t="str">
        <f>IF(Homes[[#This Row],[waterfront]]=1, "Yes","No")</f>
        <v>No</v>
      </c>
      <c r="M2654" s="4" t="str">
        <f>IF(Homes[[#This Row],[sqft_basement]]&gt;0, "Yes","No")</f>
        <v>Yes</v>
      </c>
      <c r="N2654" t="str">
        <f>CHOOSE(Homes[[#This Row],[view]]+1, "None","Fair","Good","Great","Excellent")</f>
        <v>None</v>
      </c>
      <c r="O2654" t="str">
        <f>CHOOSE(Homes[[#This Row],[condition]], "Poor","Fair","Average","Good","Excellent")</f>
        <v>Good</v>
      </c>
      <c r="P2654">
        <f ca="1">YEAR(TODAY())-Homes[[#This Row],[yr_built]]</f>
        <v>65</v>
      </c>
      <c r="Q2654">
        <v>2001</v>
      </c>
      <c r="R2654">
        <f ca="1">IF(Homes[[#This Row],[yr_renovated]]&gt;0, YEAR(TODAY())-Homes[[#This Row],[yr_renovated]], YEAR(TODAY())-Homes[[#This Row],[yr_built]])</f>
        <v>24</v>
      </c>
      <c r="S2654">
        <v>1</v>
      </c>
      <c r="T2654" s="2">
        <v>41806</v>
      </c>
      <c r="U2654" s="3">
        <v>2.5</v>
      </c>
      <c r="V2654" s="4">
        <f>IFERROR(Homes[[#This Row],[sqft_above]]+Homes[[#This Row],[sqft_basement]]," ")</f>
        <v>2760</v>
      </c>
      <c r="W2654" s="4">
        <v>8015</v>
      </c>
      <c r="X2654">
        <v>0</v>
      </c>
      <c r="Y2654">
        <v>0</v>
      </c>
      <c r="Z2654">
        <v>4</v>
      </c>
      <c r="AA2654" s="4">
        <v>1600</v>
      </c>
      <c r="AB2654" s="4">
        <v>1160</v>
      </c>
      <c r="AC2654">
        <v>1960</v>
      </c>
      <c r="AD2654" t="s">
        <v>2779</v>
      </c>
      <c r="AE2654" t="s">
        <v>49</v>
      </c>
      <c r="AF2654" t="s">
        <v>150</v>
      </c>
    </row>
    <row r="2655" spans="1:32">
      <c r="A2655" t="str">
        <f>PROPER(TRIM(Homes[[#This Row],[street]]))</f>
        <v>18318 Meridian Ave N</v>
      </c>
      <c r="B2655" t="str">
        <f>PROPER(TRIM(Homes[[#This Row],[city]]))</f>
        <v>Shoreline</v>
      </c>
      <c r="C2655" t="str">
        <f>_xlfn.TEXTBEFORE(Homes[[#This Row],[statezip]]," ")</f>
        <v>WA</v>
      </c>
      <c r="D2655" s="6" t="str">
        <f>_xlfn.TEXTAFTER(Homes[[#This Row],[statezip]]," ")</f>
        <v>98133</v>
      </c>
      <c r="E2655" s="1">
        <v>377691</v>
      </c>
      <c r="F2655">
        <v>5</v>
      </c>
      <c r="G2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55" s="3" t="str">
        <f>Homes[[#This Row],[bedrooms]] &amp; " bd | " &amp; TEXT(Homes[[#This Row],[bathrooms]],"0.##") &amp; " ba"</f>
        <v>5 bd | 1.75 ba</v>
      </c>
      <c r="I2655" s="4">
        <v>2120</v>
      </c>
      <c r="J2655" s="1">
        <f>IFERROR(Homes[[#This Row],[price]]/Homes[[#This Row],[sqft_living]]," ")</f>
        <v>178.1561320754717</v>
      </c>
      <c r="K2655" s="4">
        <f>IFERROR(Homes[[#This Row],[sqft_lot]]/43560," ")</f>
        <v>0.19281450872359962</v>
      </c>
      <c r="L2655" t="str">
        <f>IF(Homes[[#This Row],[waterfront]]=1, "Yes","No")</f>
        <v>No</v>
      </c>
      <c r="M2655" s="4" t="str">
        <f>IF(Homes[[#This Row],[sqft_basement]]&gt;0, "Yes","No")</f>
        <v>Yes</v>
      </c>
      <c r="N2655" t="str">
        <f>CHOOSE(Homes[[#This Row],[view]]+1, "None","Fair","Good","Great","Excellent")</f>
        <v>None</v>
      </c>
      <c r="O2655" t="str">
        <f>CHOOSE(Homes[[#This Row],[condition]], "Poor","Fair","Average","Good","Excellent")</f>
        <v>Good</v>
      </c>
      <c r="P2655">
        <f ca="1">YEAR(TODAY())-Homes[[#This Row],[yr_built]]</f>
        <v>83</v>
      </c>
      <c r="Q2655">
        <v>1982</v>
      </c>
      <c r="R2655">
        <f ca="1">IF(Homes[[#This Row],[yr_renovated]]&gt;0, YEAR(TODAY())-Homes[[#This Row],[yr_renovated]], YEAR(TODAY())-Homes[[#This Row],[yr_built]])</f>
        <v>43</v>
      </c>
      <c r="S2655">
        <v>1</v>
      </c>
      <c r="T2655" s="2">
        <v>41782</v>
      </c>
      <c r="U2655" s="3">
        <v>1.75</v>
      </c>
      <c r="V2655" s="4">
        <f>IFERROR(Homes[[#This Row],[sqft_above]]+Homes[[#This Row],[sqft_basement]]," ")</f>
        <v>2120</v>
      </c>
      <c r="W2655" s="4">
        <v>8399</v>
      </c>
      <c r="X2655">
        <v>0</v>
      </c>
      <c r="Y2655">
        <v>0</v>
      </c>
      <c r="Z2655">
        <v>4</v>
      </c>
      <c r="AA2655" s="4">
        <v>1320</v>
      </c>
      <c r="AB2655" s="4">
        <v>800</v>
      </c>
      <c r="AC2655">
        <v>1942</v>
      </c>
      <c r="AD2655" t="s">
        <v>2780</v>
      </c>
      <c r="AE2655" t="s">
        <v>100</v>
      </c>
      <c r="AF2655" t="s">
        <v>987</v>
      </c>
    </row>
    <row r="2656" spans="1:32">
      <c r="A2656" t="str">
        <f>PROPER(TRIM(Homes[[#This Row],[street]]))</f>
        <v>2012 Nw Boulder Way Dr</v>
      </c>
      <c r="B2656" t="str">
        <f>PROPER(TRIM(Homes[[#This Row],[city]]))</f>
        <v>Issaquah</v>
      </c>
      <c r="C2656" t="str">
        <f>_xlfn.TEXTBEFORE(Homes[[#This Row],[statezip]]," ")</f>
        <v>WA</v>
      </c>
      <c r="D2656" s="6" t="str">
        <f>_xlfn.TEXTAFTER(Homes[[#This Row],[statezip]]," ")</f>
        <v>98027</v>
      </c>
      <c r="E2656" s="1">
        <v>377500</v>
      </c>
      <c r="F2656">
        <v>3</v>
      </c>
      <c r="G2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56" s="3" t="str">
        <f>Homes[[#This Row],[bedrooms]] &amp; " bd | " &amp; TEXT(Homes[[#This Row],[bathrooms]],"0.##") &amp; " ba"</f>
        <v>3 bd | 2.25 ba</v>
      </c>
      <c r="I2656" s="4">
        <v>1410</v>
      </c>
      <c r="J2656" s="1">
        <f>IFERROR(Homes[[#This Row],[price]]/Homes[[#This Row],[sqft_living]]," ")</f>
        <v>267.73049645390068</v>
      </c>
      <c r="K2656" s="4">
        <f>IFERROR(Homes[[#This Row],[sqft_lot]]/43560," ")</f>
        <v>3.1611570247933887E-2</v>
      </c>
      <c r="L2656" t="str">
        <f>IF(Homes[[#This Row],[waterfront]]=1, "Yes","No")</f>
        <v>No</v>
      </c>
      <c r="M2656" s="4" t="str">
        <f>IF(Homes[[#This Row],[sqft_basement]]&gt;0, "Yes","No")</f>
        <v>Yes</v>
      </c>
      <c r="N2656" t="str">
        <f>CHOOSE(Homes[[#This Row],[view]]+1, "None","Fair","Good","Great","Excellent")</f>
        <v>None</v>
      </c>
      <c r="O2656" t="str">
        <f>CHOOSE(Homes[[#This Row],[condition]], "Poor","Fair","Average","Good","Excellent")</f>
        <v>Average</v>
      </c>
      <c r="P2656">
        <f ca="1">YEAR(TODAY())-Homes[[#This Row],[yr_built]]</f>
        <v>20</v>
      </c>
      <c r="Q2656">
        <v>0</v>
      </c>
      <c r="R2656">
        <f ca="1">IF(Homes[[#This Row],[yr_renovated]]&gt;0, YEAR(TODAY())-Homes[[#This Row],[yr_renovated]], YEAR(TODAY())-Homes[[#This Row],[yr_built]])</f>
        <v>20</v>
      </c>
      <c r="S2656">
        <v>2</v>
      </c>
      <c r="T2656" s="2">
        <v>41775</v>
      </c>
      <c r="U2656" s="3">
        <v>2.25</v>
      </c>
      <c r="V2656" s="4">
        <f>IFERROR(Homes[[#This Row],[sqft_above]]+Homes[[#This Row],[sqft_basement]]," ")</f>
        <v>1410</v>
      </c>
      <c r="W2656" s="4">
        <v>1377</v>
      </c>
      <c r="X2656">
        <v>0</v>
      </c>
      <c r="Y2656">
        <v>0</v>
      </c>
      <c r="Z2656">
        <v>3</v>
      </c>
      <c r="AA2656" s="4">
        <v>1290</v>
      </c>
      <c r="AB2656" s="4">
        <v>120</v>
      </c>
      <c r="AC2656">
        <v>2005</v>
      </c>
      <c r="AD2656" t="s">
        <v>2781</v>
      </c>
      <c r="AE2656" t="s">
        <v>79</v>
      </c>
      <c r="AF2656" t="s">
        <v>82</v>
      </c>
    </row>
    <row r="2657" spans="1:32">
      <c r="A2657" t="str">
        <f>PROPER(TRIM(Homes[[#This Row],[street]]))</f>
        <v>25025 234Th Pl Se</v>
      </c>
      <c r="B2657" t="str">
        <f>PROPER(TRIM(Homes[[#This Row],[city]]))</f>
        <v>Maple Valley</v>
      </c>
      <c r="C2657" t="str">
        <f>_xlfn.TEXTBEFORE(Homes[[#This Row],[statezip]]," ")</f>
        <v>WA</v>
      </c>
      <c r="D2657" s="6" t="str">
        <f>_xlfn.TEXTAFTER(Homes[[#This Row],[statezip]]," ")</f>
        <v>98038</v>
      </c>
      <c r="E2657" s="1">
        <v>376000</v>
      </c>
      <c r="F2657">
        <v>4</v>
      </c>
      <c r="G2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657" s="3" t="str">
        <f>Homes[[#This Row],[bedrooms]] &amp; " bd | " &amp; TEXT(Homes[[#This Row],[bathrooms]],"0.##") &amp; " ba"</f>
        <v>4 bd | 2.75 ba</v>
      </c>
      <c r="I2657" s="4">
        <v>2420</v>
      </c>
      <c r="J2657" s="1">
        <f>IFERROR(Homes[[#This Row],[price]]/Homes[[#This Row],[sqft_living]]," ")</f>
        <v>155.37190082644628</v>
      </c>
      <c r="K2657" s="4">
        <f>IFERROR(Homes[[#This Row],[sqft_lot]]/43560," ")</f>
        <v>0.13252984389348027</v>
      </c>
      <c r="L2657" t="str">
        <f>IF(Homes[[#This Row],[waterfront]]=1, "Yes","No")</f>
        <v>No</v>
      </c>
      <c r="M2657" s="4" t="str">
        <f>IF(Homes[[#This Row],[sqft_basement]]&gt;0, "Yes","No")</f>
        <v>No</v>
      </c>
      <c r="N2657" t="str">
        <f>CHOOSE(Homes[[#This Row],[view]]+1, "None","Fair","Good","Great","Excellent")</f>
        <v>None</v>
      </c>
      <c r="O2657" t="str">
        <f>CHOOSE(Homes[[#This Row],[condition]], "Poor","Fair","Average","Good","Excellent")</f>
        <v>Average</v>
      </c>
      <c r="P2657">
        <f ca="1">YEAR(TODAY())-Homes[[#This Row],[yr_built]]</f>
        <v>20</v>
      </c>
      <c r="Q2657">
        <v>0</v>
      </c>
      <c r="R2657">
        <f ca="1">IF(Homes[[#This Row],[yr_renovated]]&gt;0, YEAR(TODAY())-Homes[[#This Row],[yr_renovated]], YEAR(TODAY())-Homes[[#This Row],[yr_built]])</f>
        <v>20</v>
      </c>
      <c r="S2657">
        <v>2</v>
      </c>
      <c r="T2657" s="2">
        <v>41795</v>
      </c>
      <c r="U2657" s="3">
        <v>2.75</v>
      </c>
      <c r="V2657" s="4">
        <f>IFERROR(Homes[[#This Row],[sqft_above]]+Homes[[#This Row],[sqft_basement]]," ")</f>
        <v>2420</v>
      </c>
      <c r="W2657" s="4">
        <v>5773</v>
      </c>
      <c r="X2657">
        <v>0</v>
      </c>
      <c r="Y2657">
        <v>0</v>
      </c>
      <c r="Z2657">
        <v>3</v>
      </c>
      <c r="AA2657" s="4">
        <v>2420</v>
      </c>
      <c r="AB2657" s="4">
        <v>0</v>
      </c>
      <c r="AC2657">
        <v>2005</v>
      </c>
      <c r="AD2657" t="s">
        <v>2782</v>
      </c>
      <c r="AE2657" t="s">
        <v>920</v>
      </c>
      <c r="AF2657" t="s">
        <v>921</v>
      </c>
    </row>
    <row r="2658" spans="1:32">
      <c r="A2658" t="str">
        <f>PROPER(TRIM(Homes[[#This Row],[street]]))</f>
        <v>9245-9249 Fremont Ave N</v>
      </c>
      <c r="B2658" t="str">
        <f>PROPER(TRIM(Homes[[#This Row],[city]]))</f>
        <v>Seattle</v>
      </c>
      <c r="C2658" t="str">
        <f>_xlfn.TEXTBEFORE(Homes[[#This Row],[statezip]]," ")</f>
        <v>WA</v>
      </c>
      <c r="D2658" s="6" t="str">
        <f>_xlfn.TEXTAFTER(Homes[[#This Row],[statezip]]," ")</f>
        <v>98103</v>
      </c>
      <c r="E2658" s="1">
        <v>376000</v>
      </c>
      <c r="F2658">
        <v>3</v>
      </c>
      <c r="G2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58" s="3" t="str">
        <f>Homes[[#This Row],[bedrooms]] &amp; " bd | " &amp; TEXT(Homes[[#This Row],[bathrooms]],"0.##") &amp; " ba"</f>
        <v>3 bd | 2. ba</v>
      </c>
      <c r="I2658" s="4">
        <v>1340</v>
      </c>
      <c r="J2658" s="1">
        <f>IFERROR(Homes[[#This Row],[price]]/Homes[[#This Row],[sqft_living]]," ")</f>
        <v>280.59701492537312</v>
      </c>
      <c r="K2658" s="4">
        <f>IFERROR(Homes[[#This Row],[sqft_lot]]/43560," ")</f>
        <v>3.1772268135904502E-2</v>
      </c>
      <c r="L2658" t="str">
        <f>IF(Homes[[#This Row],[waterfront]]=1, "Yes","No")</f>
        <v>No</v>
      </c>
      <c r="M2658" s="7" t="str">
        <f>IF(Homes[[#This Row],[sqft_basement]]&gt;0, "Yes","No")</f>
        <v>No</v>
      </c>
      <c r="N2658" t="str">
        <f>CHOOSE(Homes[[#This Row],[view]]+1, "None","Fair","Good","Great","Excellent")</f>
        <v>None</v>
      </c>
      <c r="O2658" t="str">
        <f>CHOOSE(Homes[[#This Row],[condition]], "Poor","Fair","Average","Good","Excellent")</f>
        <v>Average</v>
      </c>
      <c r="P2658">
        <f ca="1">YEAR(TODAY())-Homes[[#This Row],[yr_built]]</f>
        <v>17</v>
      </c>
      <c r="Q2658">
        <v>0</v>
      </c>
      <c r="R2658">
        <f ca="1">IF(Homes[[#This Row],[yr_renovated]]&gt;0, YEAR(TODAY())-Homes[[#This Row],[yr_renovated]], YEAR(TODAY())-Homes[[#This Row],[yr_built]])</f>
        <v>17</v>
      </c>
      <c r="S2658">
        <v>3</v>
      </c>
      <c r="T2658" s="2">
        <v>41768</v>
      </c>
      <c r="U2658" s="3">
        <v>2</v>
      </c>
      <c r="V2658" s="4">
        <f>IFERROR(Homes[[#This Row],[sqft_above]]+Homes[[#This Row],[sqft_basement]]," ")</f>
        <v>1340</v>
      </c>
      <c r="W2658" s="4">
        <v>1384</v>
      </c>
      <c r="X2658">
        <v>0</v>
      </c>
      <c r="Y2658">
        <v>0</v>
      </c>
      <c r="Z2658">
        <v>3</v>
      </c>
      <c r="AA2658" s="4">
        <v>1340</v>
      </c>
      <c r="AB2658" s="4">
        <v>0</v>
      </c>
      <c r="AC2658">
        <v>2008</v>
      </c>
      <c r="AD2658" t="s">
        <v>2783</v>
      </c>
      <c r="AE2658" t="s">
        <v>49</v>
      </c>
      <c r="AF2658" t="s">
        <v>172</v>
      </c>
    </row>
    <row r="2659" spans="1:32">
      <c r="A2659" t="str">
        <f>PROPER(TRIM(Homes[[#This Row],[street]]))</f>
        <v>2825 W Elmore St</v>
      </c>
      <c r="B2659" t="str">
        <f>PROPER(TRIM(Homes[[#This Row],[city]]))</f>
        <v>Seattle</v>
      </c>
      <c r="C2659" t="str">
        <f>_xlfn.TEXTBEFORE(Homes[[#This Row],[statezip]]," ")</f>
        <v>WA</v>
      </c>
      <c r="D2659" s="6" t="str">
        <f>_xlfn.TEXTAFTER(Homes[[#This Row],[statezip]]," ")</f>
        <v>98199</v>
      </c>
      <c r="E2659" s="1">
        <v>376000</v>
      </c>
      <c r="F2659">
        <v>2</v>
      </c>
      <c r="G2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59" s="3" t="str">
        <f>Homes[[#This Row],[bedrooms]] &amp; " bd | " &amp; TEXT(Homes[[#This Row],[bathrooms]],"0.##") &amp; " ba"</f>
        <v>2 bd | 1. ba</v>
      </c>
      <c r="I2659" s="4">
        <v>1150</v>
      </c>
      <c r="J2659" s="1">
        <f>IFERROR(Homes[[#This Row],[price]]/Homes[[#This Row],[sqft_living]]," ")</f>
        <v>326.95652173913044</v>
      </c>
      <c r="K2659" s="4">
        <f>IFERROR(Homes[[#This Row],[sqft_lot]]/43560," ")</f>
        <v>9.1827364554637275E-2</v>
      </c>
      <c r="L2659" t="str">
        <f>IF(Homes[[#This Row],[waterfront]]=1, "Yes","No")</f>
        <v>No</v>
      </c>
      <c r="M2659" s="4" t="str">
        <f>IF(Homes[[#This Row],[sqft_basement]]&gt;0, "Yes","No")</f>
        <v>No</v>
      </c>
      <c r="N2659" t="str">
        <f>CHOOSE(Homes[[#This Row],[view]]+1, "None","Fair","Good","Great","Excellent")</f>
        <v>None</v>
      </c>
      <c r="O2659" t="str">
        <f>CHOOSE(Homes[[#This Row],[condition]], "Poor","Fair","Average","Good","Excellent")</f>
        <v>Average</v>
      </c>
      <c r="P2659">
        <f ca="1">YEAR(TODAY())-Homes[[#This Row],[yr_built]]</f>
        <v>78</v>
      </c>
      <c r="Q2659">
        <v>2012</v>
      </c>
      <c r="R2659">
        <f ca="1">IF(Homes[[#This Row],[yr_renovated]]&gt;0, YEAR(TODAY())-Homes[[#This Row],[yr_renovated]], YEAR(TODAY())-Homes[[#This Row],[yr_built]])</f>
        <v>13</v>
      </c>
      <c r="S2659">
        <v>1</v>
      </c>
      <c r="T2659" s="2">
        <v>41779</v>
      </c>
      <c r="U2659" s="3">
        <v>1</v>
      </c>
      <c r="V2659" s="4">
        <f>IFERROR(Homes[[#This Row],[sqft_above]]+Homes[[#This Row],[sqft_basement]]," ")</f>
        <v>1150</v>
      </c>
      <c r="W2659" s="4">
        <v>4000</v>
      </c>
      <c r="X2659">
        <v>0</v>
      </c>
      <c r="Y2659">
        <v>0</v>
      </c>
      <c r="Z2659">
        <v>3</v>
      </c>
      <c r="AA2659" s="4">
        <v>1150</v>
      </c>
      <c r="AB2659" s="4">
        <v>0</v>
      </c>
      <c r="AC2659">
        <v>1947</v>
      </c>
      <c r="AD2659" t="s">
        <v>2784</v>
      </c>
      <c r="AE2659" t="s">
        <v>49</v>
      </c>
      <c r="AF2659" t="s">
        <v>58</v>
      </c>
    </row>
    <row r="2660" spans="1:32">
      <c r="A2660" t="str">
        <f>PROPER(TRIM(Homes[[#This Row],[street]]))</f>
        <v>31207 22Nd Ave Sw</v>
      </c>
      <c r="B2660" t="str">
        <f>PROPER(TRIM(Homes[[#This Row],[city]]))</f>
        <v>Federal Way</v>
      </c>
      <c r="C2660" t="str">
        <f>_xlfn.TEXTBEFORE(Homes[[#This Row],[statezip]]," ")</f>
        <v>WA</v>
      </c>
      <c r="D2660" s="6" t="str">
        <f>_xlfn.TEXTAFTER(Homes[[#This Row],[statezip]]," ")</f>
        <v>98023</v>
      </c>
      <c r="E2660" s="1">
        <v>375900</v>
      </c>
      <c r="F2660">
        <v>6</v>
      </c>
      <c r="G2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60" s="3" t="str">
        <f>Homes[[#This Row],[bedrooms]] &amp; " bd | " &amp; TEXT(Homes[[#This Row],[bathrooms]],"0.##") &amp; " ba"</f>
        <v>6 bd | 1.5 ba</v>
      </c>
      <c r="I2660" s="4">
        <v>2550</v>
      </c>
      <c r="J2660" s="1">
        <f>IFERROR(Homes[[#This Row],[price]]/Homes[[#This Row],[sqft_living]]," ")</f>
        <v>147.41176470588235</v>
      </c>
      <c r="K2660" s="4">
        <f>IFERROR(Homes[[#This Row],[sqft_lot]]/43560," ")</f>
        <v>0.77456382001836543</v>
      </c>
      <c r="L2660" t="str">
        <f>IF(Homes[[#This Row],[waterfront]]=1, "Yes","No")</f>
        <v>No</v>
      </c>
      <c r="M2660" s="4" t="str">
        <f>IF(Homes[[#This Row],[sqft_basement]]&gt;0, "Yes","No")</f>
        <v>Yes</v>
      </c>
      <c r="N2660" t="str">
        <f>CHOOSE(Homes[[#This Row],[view]]+1, "None","Fair","Good","Great","Excellent")</f>
        <v>None</v>
      </c>
      <c r="O2660" t="str">
        <f>CHOOSE(Homes[[#This Row],[condition]], "Poor","Fair","Average","Good","Excellent")</f>
        <v>Good</v>
      </c>
      <c r="P2660">
        <f ca="1">YEAR(TODAY())-Homes[[#This Row],[yr_built]]</f>
        <v>67</v>
      </c>
      <c r="Q2660">
        <v>1972</v>
      </c>
      <c r="R2660">
        <f ca="1">IF(Homes[[#This Row],[yr_renovated]]&gt;0, YEAR(TODAY())-Homes[[#This Row],[yr_renovated]], YEAR(TODAY())-Homes[[#This Row],[yr_built]])</f>
        <v>53</v>
      </c>
      <c r="S2660">
        <v>1</v>
      </c>
      <c r="T2660" s="2">
        <v>41793</v>
      </c>
      <c r="U2660" s="3">
        <v>1.5</v>
      </c>
      <c r="V2660" s="4">
        <f>IFERROR(Homes[[#This Row],[sqft_above]]+Homes[[#This Row],[sqft_basement]]," ")</f>
        <v>2550</v>
      </c>
      <c r="W2660" s="4">
        <v>33740</v>
      </c>
      <c r="X2660">
        <v>0</v>
      </c>
      <c r="Y2660">
        <v>0</v>
      </c>
      <c r="Z2660">
        <v>4</v>
      </c>
      <c r="AA2660" s="4">
        <v>1750</v>
      </c>
      <c r="AB2660" s="4">
        <v>800</v>
      </c>
      <c r="AC2660">
        <v>1958</v>
      </c>
      <c r="AD2660" t="s">
        <v>2785</v>
      </c>
      <c r="AE2660" t="s">
        <v>675</v>
      </c>
      <c r="AF2660" t="s">
        <v>1267</v>
      </c>
    </row>
    <row r="2661" spans="1:32">
      <c r="A2661" t="str">
        <f>PROPER(TRIM(Homes[[#This Row],[street]]))</f>
        <v>3005 Ne 194Th St</v>
      </c>
      <c r="B2661" t="str">
        <f>PROPER(TRIM(Homes[[#This Row],[city]]))</f>
        <v>Lake Forest Park</v>
      </c>
      <c r="C2661" t="str">
        <f>_xlfn.TEXTBEFORE(Homes[[#This Row],[statezip]]," ")</f>
        <v>WA</v>
      </c>
      <c r="D2661" s="6" t="str">
        <f>_xlfn.TEXTAFTER(Homes[[#This Row],[statezip]]," ")</f>
        <v>98155</v>
      </c>
      <c r="E2661" s="1">
        <v>375500</v>
      </c>
      <c r="F2661">
        <v>3</v>
      </c>
      <c r="G2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61" s="3" t="str">
        <f>Homes[[#This Row],[bedrooms]] &amp; " bd | " &amp; TEXT(Homes[[#This Row],[bathrooms]],"0.##") &amp; " ba"</f>
        <v>3 bd | 1.5 ba</v>
      </c>
      <c r="I2661" s="4">
        <v>1530</v>
      </c>
      <c r="J2661" s="1">
        <f>IFERROR(Homes[[#This Row],[price]]/Homes[[#This Row],[sqft_living]]," ")</f>
        <v>245.42483660130719</v>
      </c>
      <c r="K2661" s="4">
        <f>IFERROR(Homes[[#This Row],[sqft_lot]]/43560," ")</f>
        <v>0.16528925619834711</v>
      </c>
      <c r="L2661" t="str">
        <f>IF(Homes[[#This Row],[waterfront]]=1, "Yes","No")</f>
        <v>No</v>
      </c>
      <c r="M2661" s="4" t="str">
        <f>IF(Homes[[#This Row],[sqft_basement]]&gt;0, "Yes","No")</f>
        <v>No</v>
      </c>
      <c r="N2661" t="str">
        <f>CHOOSE(Homes[[#This Row],[view]]+1, "None","Fair","Good","Great","Excellent")</f>
        <v>None</v>
      </c>
      <c r="O2661" t="str">
        <f>CHOOSE(Homes[[#This Row],[condition]], "Poor","Fair","Average","Good","Excellent")</f>
        <v>Average</v>
      </c>
      <c r="P2661">
        <f ca="1">YEAR(TODAY())-Homes[[#This Row],[yr_built]]</f>
        <v>50</v>
      </c>
      <c r="Q2661">
        <v>0</v>
      </c>
      <c r="R2661">
        <f ca="1">IF(Homes[[#This Row],[yr_renovated]]&gt;0, YEAR(TODAY())-Homes[[#This Row],[yr_renovated]], YEAR(TODAY())-Homes[[#This Row],[yr_built]])</f>
        <v>50</v>
      </c>
      <c r="S2661">
        <v>1</v>
      </c>
      <c r="T2661" s="2">
        <v>41800</v>
      </c>
      <c r="U2661" s="3">
        <v>1.5</v>
      </c>
      <c r="V2661" s="4">
        <f>IFERROR(Homes[[#This Row],[sqft_above]]+Homes[[#This Row],[sqft_basement]]," ")</f>
        <v>1530</v>
      </c>
      <c r="W2661" s="4">
        <v>7200</v>
      </c>
      <c r="X2661">
        <v>0</v>
      </c>
      <c r="Y2661">
        <v>0</v>
      </c>
      <c r="Z2661">
        <v>3</v>
      </c>
      <c r="AA2661" s="4">
        <v>1530</v>
      </c>
      <c r="AB2661" s="4">
        <v>0</v>
      </c>
      <c r="AC2661">
        <v>1975</v>
      </c>
      <c r="AD2661" t="s">
        <v>2786</v>
      </c>
      <c r="AE2661" t="s">
        <v>743</v>
      </c>
      <c r="AF2661" t="s">
        <v>744</v>
      </c>
    </row>
    <row r="2662" spans="1:32">
      <c r="A2662" t="str">
        <f>PROPER(TRIM(Homes[[#This Row],[street]]))</f>
        <v>9801-9999 Ne 183Rd St</v>
      </c>
      <c r="B2662" t="str">
        <f>PROPER(TRIM(Homes[[#This Row],[city]]))</f>
        <v>Bothell</v>
      </c>
      <c r="C2662" t="str">
        <f>_xlfn.TEXTBEFORE(Homes[[#This Row],[statezip]]," ")</f>
        <v>WA</v>
      </c>
      <c r="D2662" s="6" t="str">
        <f>_xlfn.TEXTAFTER(Homes[[#This Row],[statezip]]," ")</f>
        <v>98011</v>
      </c>
      <c r="E2662" s="1">
        <v>375000</v>
      </c>
      <c r="F2662">
        <v>4</v>
      </c>
      <c r="G2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62" s="3" t="str">
        <f>Homes[[#This Row],[bedrooms]] &amp; " bd | " &amp; TEXT(Homes[[#This Row],[bathrooms]],"0.##") &amp; " ba"</f>
        <v>4 bd | 2. ba</v>
      </c>
      <c r="I2662" s="4">
        <v>2400</v>
      </c>
      <c r="J2662" s="1">
        <f>IFERROR(Homes[[#This Row],[price]]/Homes[[#This Row],[sqft_living]]," ")</f>
        <v>156.25</v>
      </c>
      <c r="K2662" s="4">
        <f>IFERROR(Homes[[#This Row],[sqft_lot]]/43560," ")</f>
        <v>0.13774104683195593</v>
      </c>
      <c r="L2662" t="str">
        <f>IF(Homes[[#This Row],[waterfront]]=1, "Yes","No")</f>
        <v>No</v>
      </c>
      <c r="M2662" s="4" t="str">
        <f>IF(Homes[[#This Row],[sqft_basement]]&gt;0, "Yes","No")</f>
        <v>No</v>
      </c>
      <c r="N2662" t="str">
        <f>CHOOSE(Homes[[#This Row],[view]]+1, "None","Fair","Good","Great","Excellent")</f>
        <v>None</v>
      </c>
      <c r="O2662" t="str">
        <f>CHOOSE(Homes[[#This Row],[condition]], "Poor","Fair","Average","Good","Excellent")</f>
        <v>Average</v>
      </c>
      <c r="P2662">
        <f ca="1">YEAR(TODAY())-Homes[[#This Row],[yr_built]]</f>
        <v>112</v>
      </c>
      <c r="Q2662">
        <v>1945</v>
      </c>
      <c r="R2662">
        <f ca="1">IF(Homes[[#This Row],[yr_renovated]]&gt;0, YEAR(TODAY())-Homes[[#This Row],[yr_renovated]], YEAR(TODAY())-Homes[[#This Row],[yr_built]])</f>
        <v>80</v>
      </c>
      <c r="S2662">
        <v>2</v>
      </c>
      <c r="T2662" s="2">
        <v>41806</v>
      </c>
      <c r="U2662" s="3">
        <v>2</v>
      </c>
      <c r="V2662" s="4">
        <f>IFERROR(Homes[[#This Row],[sqft_above]]+Homes[[#This Row],[sqft_basement]]," ")</f>
        <v>2400</v>
      </c>
      <c r="W2662" s="4">
        <v>6000</v>
      </c>
      <c r="X2662">
        <v>0</v>
      </c>
      <c r="Y2662">
        <v>0</v>
      </c>
      <c r="Z2662">
        <v>3</v>
      </c>
      <c r="AA2662" s="4">
        <v>2400</v>
      </c>
      <c r="AB2662" s="4">
        <v>0</v>
      </c>
      <c r="AC2662">
        <v>1913</v>
      </c>
      <c r="AD2662" t="s">
        <v>2787</v>
      </c>
      <c r="AE2662" t="s">
        <v>841</v>
      </c>
      <c r="AF2662" t="s">
        <v>842</v>
      </c>
    </row>
    <row r="2663" spans="1:32">
      <c r="A2663" t="str">
        <f>PROPER(TRIM(Homes[[#This Row],[street]]))</f>
        <v>475 S 190Th St</v>
      </c>
      <c r="B2663" t="str">
        <f>PROPER(TRIM(Homes[[#This Row],[city]]))</f>
        <v>Burien</v>
      </c>
      <c r="C2663" t="str">
        <f>_xlfn.TEXTBEFORE(Homes[[#This Row],[statezip]]," ")</f>
        <v>WA</v>
      </c>
      <c r="D2663" s="6" t="str">
        <f>_xlfn.TEXTAFTER(Homes[[#This Row],[statezip]]," ")</f>
        <v>98148</v>
      </c>
      <c r="E2663" s="1">
        <v>375000</v>
      </c>
      <c r="F2663">
        <v>4</v>
      </c>
      <c r="G2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63" s="3" t="str">
        <f>Homes[[#This Row],[bedrooms]] &amp; " bd | " &amp; TEXT(Homes[[#This Row],[bathrooms]],"0.##") &amp; " ba"</f>
        <v>4 bd | 2.5 ba</v>
      </c>
      <c r="I2663" s="4">
        <v>2210</v>
      </c>
      <c r="J2663" s="1">
        <f>IFERROR(Homes[[#This Row],[price]]/Homes[[#This Row],[sqft_living]]," ")</f>
        <v>169.68325791855204</v>
      </c>
      <c r="K2663" s="4">
        <f>IFERROR(Homes[[#This Row],[sqft_lot]]/43560," ")</f>
        <v>0.21641414141414142</v>
      </c>
      <c r="L2663" t="str">
        <f>IF(Homes[[#This Row],[waterfront]]=1, "Yes","No")</f>
        <v>No</v>
      </c>
      <c r="M2663" s="4" t="str">
        <f>IF(Homes[[#This Row],[sqft_basement]]&gt;0, "Yes","No")</f>
        <v>No</v>
      </c>
      <c r="N2663" t="str">
        <f>CHOOSE(Homes[[#This Row],[view]]+1, "None","Fair","Good","Great","Excellent")</f>
        <v>None</v>
      </c>
      <c r="O2663" t="str">
        <f>CHOOSE(Homes[[#This Row],[condition]], "Poor","Fair","Average","Good","Excellent")</f>
        <v>Average</v>
      </c>
      <c r="P2663">
        <f ca="1">YEAR(TODAY())-Homes[[#This Row],[yr_built]]</f>
        <v>26</v>
      </c>
      <c r="Q2663">
        <v>0</v>
      </c>
      <c r="R2663">
        <f ca="1">IF(Homes[[#This Row],[yr_renovated]]&gt;0, YEAR(TODAY())-Homes[[#This Row],[yr_renovated]], YEAR(TODAY())-Homes[[#This Row],[yr_built]])</f>
        <v>26</v>
      </c>
      <c r="S2663">
        <v>2</v>
      </c>
      <c r="T2663" s="2">
        <v>41800</v>
      </c>
      <c r="U2663" s="3">
        <v>2.5</v>
      </c>
      <c r="V2663" s="4">
        <f>IFERROR(Homes[[#This Row],[sqft_above]]+Homes[[#This Row],[sqft_basement]]," ")</f>
        <v>2210</v>
      </c>
      <c r="W2663" s="4">
        <v>9427</v>
      </c>
      <c r="X2663">
        <v>0</v>
      </c>
      <c r="Y2663">
        <v>0</v>
      </c>
      <c r="Z2663">
        <v>3</v>
      </c>
      <c r="AA2663" s="4">
        <v>2210</v>
      </c>
      <c r="AB2663" s="4">
        <v>0</v>
      </c>
      <c r="AC2663">
        <v>1999</v>
      </c>
      <c r="AD2663" t="s">
        <v>2788</v>
      </c>
      <c r="AE2663" t="s">
        <v>379</v>
      </c>
      <c r="AF2663" t="s">
        <v>1701</v>
      </c>
    </row>
    <row r="2664" spans="1:32">
      <c r="A2664" t="str">
        <f>PROPER(TRIM(Homes[[#This Row],[street]]))</f>
        <v>26004 18Th Ave S</v>
      </c>
      <c r="B2664" t="str">
        <f>PROPER(TRIM(Homes[[#This Row],[city]]))</f>
        <v>Des Moines</v>
      </c>
      <c r="C2664" t="str">
        <f>_xlfn.TEXTBEFORE(Homes[[#This Row],[statezip]]," ")</f>
        <v>WA</v>
      </c>
      <c r="D2664" s="6" t="str">
        <f>_xlfn.TEXTAFTER(Homes[[#This Row],[statezip]]," ")</f>
        <v>98198</v>
      </c>
      <c r="E2664" s="1">
        <v>375000</v>
      </c>
      <c r="F2664">
        <v>4</v>
      </c>
      <c r="G2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64" s="3" t="str">
        <f>Homes[[#This Row],[bedrooms]] &amp; " bd | " &amp; TEXT(Homes[[#This Row],[bathrooms]],"0.##") &amp; " ba"</f>
        <v>4 bd | 2.5 ba</v>
      </c>
      <c r="I2664" s="4">
        <v>2790</v>
      </c>
      <c r="J2664" s="1">
        <f>IFERROR(Homes[[#This Row],[price]]/Homes[[#This Row],[sqft_living]]," ")</f>
        <v>134.40860215053763</v>
      </c>
      <c r="K2664" s="4">
        <f>IFERROR(Homes[[#This Row],[sqft_lot]]/43560," ")</f>
        <v>0.18264462809917356</v>
      </c>
      <c r="L2664" t="str">
        <f>IF(Homes[[#This Row],[waterfront]]=1, "Yes","No")</f>
        <v>No</v>
      </c>
      <c r="M2664" s="4" t="str">
        <f>IF(Homes[[#This Row],[sqft_basement]]&gt;0, "Yes","No")</f>
        <v>No</v>
      </c>
      <c r="N2664" t="str">
        <f>CHOOSE(Homes[[#This Row],[view]]+1, "None","Fair","Good","Great","Excellent")</f>
        <v>None</v>
      </c>
      <c r="O2664" t="str">
        <f>CHOOSE(Homes[[#This Row],[condition]], "Poor","Fair","Average","Good","Excellent")</f>
        <v>Average</v>
      </c>
      <c r="P2664">
        <f ca="1">YEAR(TODAY())-Homes[[#This Row],[yr_built]]</f>
        <v>20</v>
      </c>
      <c r="Q2664">
        <v>0</v>
      </c>
      <c r="R2664">
        <f ca="1">IF(Homes[[#This Row],[yr_renovated]]&gt;0, YEAR(TODAY())-Homes[[#This Row],[yr_renovated]], YEAR(TODAY())-Homes[[#This Row],[yr_built]])</f>
        <v>20</v>
      </c>
      <c r="S2664">
        <v>2</v>
      </c>
      <c r="T2664" s="2">
        <v>41775</v>
      </c>
      <c r="U2664" s="3">
        <v>2.5</v>
      </c>
      <c r="V2664" s="4">
        <f>IFERROR(Homes[[#This Row],[sqft_above]]+Homes[[#This Row],[sqft_basement]]," ")</f>
        <v>2790</v>
      </c>
      <c r="W2664" s="4">
        <v>7956</v>
      </c>
      <c r="X2664">
        <v>0</v>
      </c>
      <c r="Y2664">
        <v>0</v>
      </c>
      <c r="Z2664">
        <v>3</v>
      </c>
      <c r="AA2664" s="4">
        <v>2790</v>
      </c>
      <c r="AB2664" s="4">
        <v>0</v>
      </c>
      <c r="AC2664">
        <v>2005</v>
      </c>
      <c r="AD2664" t="s">
        <v>2789</v>
      </c>
      <c r="AE2664" t="s">
        <v>459</v>
      </c>
      <c r="AF2664" t="s">
        <v>460</v>
      </c>
    </row>
    <row r="2665" spans="1:32">
      <c r="A2665" t="str">
        <f>PROPER(TRIM(Homes[[#This Row],[street]]))</f>
        <v>16621 Se 235Th St</v>
      </c>
      <c r="B2665" t="str">
        <f>PROPER(TRIM(Homes[[#This Row],[city]]))</f>
        <v>Kent</v>
      </c>
      <c r="C2665" t="str">
        <f>_xlfn.TEXTBEFORE(Homes[[#This Row],[statezip]]," ")</f>
        <v>WA</v>
      </c>
      <c r="D2665" s="6" t="str">
        <f>_xlfn.TEXTAFTER(Homes[[#This Row],[statezip]]," ")</f>
        <v>98042</v>
      </c>
      <c r="E2665" s="1">
        <v>375000</v>
      </c>
      <c r="F2665">
        <v>3</v>
      </c>
      <c r="G2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65" s="3" t="str">
        <f>Homes[[#This Row],[bedrooms]] &amp; " bd | " &amp; TEXT(Homes[[#This Row],[bathrooms]],"0.##") &amp; " ba"</f>
        <v>3 bd | 1.75 ba</v>
      </c>
      <c r="I2665" s="4">
        <v>2530</v>
      </c>
      <c r="J2665" s="1">
        <f>IFERROR(Homes[[#This Row],[price]]/Homes[[#This Row],[sqft_living]]," ")</f>
        <v>148.22134387351778</v>
      </c>
      <c r="K2665" s="4">
        <f>IFERROR(Homes[[#This Row],[sqft_lot]]/43560," ")</f>
        <v>0.8069329660238751</v>
      </c>
      <c r="L2665" t="str">
        <f>IF(Homes[[#This Row],[waterfront]]=1, "Yes","No")</f>
        <v>No</v>
      </c>
      <c r="M2665" s="4" t="str">
        <f>IF(Homes[[#This Row],[sqft_basement]]&gt;0, "Yes","No")</f>
        <v>Yes</v>
      </c>
      <c r="N2665" t="str">
        <f>CHOOSE(Homes[[#This Row],[view]]+1, "None","Fair","Good","Great","Excellent")</f>
        <v>None</v>
      </c>
      <c r="O2665" t="str">
        <f>CHOOSE(Homes[[#This Row],[condition]], "Poor","Fair","Average","Good","Excellent")</f>
        <v>Good</v>
      </c>
      <c r="P2665">
        <f ca="1">YEAR(TODAY())-Homes[[#This Row],[yr_built]]</f>
        <v>48</v>
      </c>
      <c r="Q2665">
        <v>0</v>
      </c>
      <c r="R2665">
        <f ca="1">IF(Homes[[#This Row],[yr_renovated]]&gt;0, YEAR(TODAY())-Homes[[#This Row],[yr_renovated]], YEAR(TODAY())-Homes[[#This Row],[yr_built]])</f>
        <v>48</v>
      </c>
      <c r="S2665">
        <v>1</v>
      </c>
      <c r="T2665" s="2">
        <v>41821</v>
      </c>
      <c r="U2665" s="3">
        <v>1.75</v>
      </c>
      <c r="V2665" s="4">
        <f>IFERROR(Homes[[#This Row],[sqft_above]]+Homes[[#This Row],[sqft_basement]]," ")</f>
        <v>2530</v>
      </c>
      <c r="W2665" s="4">
        <v>35150</v>
      </c>
      <c r="X2665">
        <v>0</v>
      </c>
      <c r="Y2665">
        <v>0</v>
      </c>
      <c r="Z2665">
        <v>4</v>
      </c>
      <c r="AA2665" s="4">
        <v>1800</v>
      </c>
      <c r="AB2665" s="4">
        <v>730</v>
      </c>
      <c r="AC2665">
        <v>1977</v>
      </c>
      <c r="AD2665" t="s">
        <v>2790</v>
      </c>
      <c r="AE2665" t="s">
        <v>1392</v>
      </c>
      <c r="AF2665" t="s">
        <v>85</v>
      </c>
    </row>
    <row r="2666" spans="1:32">
      <c r="A2666" t="str">
        <f>PROPER(TRIM(Homes[[#This Row],[street]]))</f>
        <v>25921-25929 35Th Pl S</v>
      </c>
      <c r="B2666" t="str">
        <f>PROPER(TRIM(Homes[[#This Row],[city]]))</f>
        <v>Kent</v>
      </c>
      <c r="C2666" t="str">
        <f>_xlfn.TEXTBEFORE(Homes[[#This Row],[statezip]]," ")</f>
        <v>WA</v>
      </c>
      <c r="D2666" s="6" t="str">
        <f>_xlfn.TEXTAFTER(Homes[[#This Row],[statezip]]," ")</f>
        <v>98032</v>
      </c>
      <c r="E2666" s="1">
        <v>375000</v>
      </c>
      <c r="F2666">
        <v>6</v>
      </c>
      <c r="G2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66" s="3" t="str">
        <f>Homes[[#This Row],[bedrooms]] &amp; " bd | " &amp; TEXT(Homes[[#This Row],[bathrooms]],"0.##") &amp; " ba"</f>
        <v>6 bd | 2.25 ba</v>
      </c>
      <c r="I2666" s="4">
        <v>3206</v>
      </c>
      <c r="J2666" s="1">
        <f>IFERROR(Homes[[#This Row],[price]]/Homes[[#This Row],[sqft_living]]," ")</f>
        <v>116.96818465377417</v>
      </c>
      <c r="K2666" s="4">
        <f>IFERROR(Homes[[#This Row],[sqft_lot]]/43560," ")</f>
        <v>0.13298898071625345</v>
      </c>
      <c r="L2666" t="str">
        <f>IF(Homes[[#This Row],[waterfront]]=1, "Yes","No")</f>
        <v>No</v>
      </c>
      <c r="M2666" s="4" t="str">
        <f>IF(Homes[[#This Row],[sqft_basement]]&gt;0, "Yes","No")</f>
        <v>No</v>
      </c>
      <c r="N2666" t="str">
        <f>CHOOSE(Homes[[#This Row],[view]]+1, "None","Fair","Good","Great","Excellent")</f>
        <v>None</v>
      </c>
      <c r="O2666" t="str">
        <f>CHOOSE(Homes[[#This Row],[condition]], "Poor","Fair","Average","Good","Excellent")</f>
        <v>Average</v>
      </c>
      <c r="P2666">
        <f ca="1">YEAR(TODAY())-Homes[[#This Row],[yr_built]]</f>
        <v>13</v>
      </c>
      <c r="Q2666">
        <v>1912</v>
      </c>
      <c r="R2666">
        <f ca="1">IF(Homes[[#This Row],[yr_renovated]]&gt;0, YEAR(TODAY())-Homes[[#This Row],[yr_renovated]], YEAR(TODAY())-Homes[[#This Row],[yr_built]])</f>
        <v>113</v>
      </c>
      <c r="S2666">
        <v>2</v>
      </c>
      <c r="T2666" s="2">
        <v>41767</v>
      </c>
      <c r="U2666" s="3">
        <v>2.25</v>
      </c>
      <c r="V2666" s="4">
        <f>IFERROR(Homes[[#This Row],[sqft_above]]+Homes[[#This Row],[sqft_basement]]," ")</f>
        <v>3206</v>
      </c>
      <c r="W2666" s="4">
        <v>5793</v>
      </c>
      <c r="X2666">
        <v>0</v>
      </c>
      <c r="Y2666">
        <v>0</v>
      </c>
      <c r="Z2666">
        <v>3</v>
      </c>
      <c r="AA2666" s="4">
        <v>3206</v>
      </c>
      <c r="AB2666" s="4">
        <v>0</v>
      </c>
      <c r="AC2666">
        <v>2012</v>
      </c>
      <c r="AD2666" t="s">
        <v>2791</v>
      </c>
      <c r="AE2666" t="s">
        <v>1392</v>
      </c>
      <c r="AF2666" t="s">
        <v>2606</v>
      </c>
    </row>
    <row r="2667" spans="1:32">
      <c r="A2667" t="str">
        <f>PROPER(TRIM(Homes[[#This Row],[street]]))</f>
        <v>1826 4Th St</v>
      </c>
      <c r="B2667" t="str">
        <f>PROPER(TRIM(Homes[[#This Row],[city]]))</f>
        <v>Kirkland</v>
      </c>
      <c r="C2667" t="str">
        <f>_xlfn.TEXTBEFORE(Homes[[#This Row],[statezip]]," ")</f>
        <v>WA</v>
      </c>
      <c r="D2667" s="6" t="str">
        <f>_xlfn.TEXTAFTER(Homes[[#This Row],[statezip]]," ")</f>
        <v>98033</v>
      </c>
      <c r="E2667" s="1">
        <v>375000</v>
      </c>
      <c r="F2667">
        <v>5</v>
      </c>
      <c r="G2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667" s="3" t="str">
        <f>Homes[[#This Row],[bedrooms]] &amp; " bd | " &amp; TEXT(Homes[[#This Row],[bathrooms]],"0.##") &amp; " ba"</f>
        <v>5 bd | 3.25 ba</v>
      </c>
      <c r="I2667" s="4">
        <v>3370</v>
      </c>
      <c r="J2667" s="1">
        <f>IFERROR(Homes[[#This Row],[price]]/Homes[[#This Row],[sqft_living]]," ")</f>
        <v>111.27596439169139</v>
      </c>
      <c r="K2667" s="4">
        <f>IFERROR(Homes[[#This Row],[sqft_lot]]/43560," ")</f>
        <v>0.18243801652892561</v>
      </c>
      <c r="L2667" t="str">
        <f>IF(Homes[[#This Row],[waterfront]]=1, "Yes","No")</f>
        <v>No</v>
      </c>
      <c r="M2667" s="4" t="str">
        <f>IF(Homes[[#This Row],[sqft_basement]]&gt;0, "Yes","No")</f>
        <v>No</v>
      </c>
      <c r="N2667" t="str">
        <f>CHOOSE(Homes[[#This Row],[view]]+1, "None","Fair","Good","Great","Excellent")</f>
        <v>None</v>
      </c>
      <c r="O2667" t="str">
        <f>CHOOSE(Homes[[#This Row],[condition]], "Poor","Fair","Average","Good","Excellent")</f>
        <v>Average</v>
      </c>
      <c r="P2667">
        <f ca="1">YEAR(TODAY())-Homes[[#This Row],[yr_built]]</f>
        <v>24</v>
      </c>
      <c r="Q2667">
        <v>0</v>
      </c>
      <c r="R2667">
        <f ca="1">IF(Homes[[#This Row],[yr_renovated]]&gt;0, YEAR(TODAY())-Homes[[#This Row],[yr_renovated]], YEAR(TODAY())-Homes[[#This Row],[yr_built]])</f>
        <v>24</v>
      </c>
      <c r="S2667">
        <v>2</v>
      </c>
      <c r="T2667" s="2">
        <v>41815</v>
      </c>
      <c r="U2667" s="3">
        <v>3.25</v>
      </c>
      <c r="V2667" s="4">
        <f>IFERROR(Homes[[#This Row],[sqft_above]]+Homes[[#This Row],[sqft_basement]]," ")</f>
        <v>3370</v>
      </c>
      <c r="W2667" s="4">
        <v>7947</v>
      </c>
      <c r="X2667">
        <v>0</v>
      </c>
      <c r="Y2667">
        <v>0</v>
      </c>
      <c r="Z2667">
        <v>3</v>
      </c>
      <c r="AA2667" s="4">
        <v>3370</v>
      </c>
      <c r="AB2667" s="4">
        <v>0</v>
      </c>
      <c r="AC2667">
        <v>2001</v>
      </c>
      <c r="AD2667" t="s">
        <v>2792</v>
      </c>
      <c r="AE2667" t="s">
        <v>46</v>
      </c>
      <c r="AF2667" t="s">
        <v>55</v>
      </c>
    </row>
    <row r="2668" spans="1:32">
      <c r="A2668" t="str">
        <f>PROPER(TRIM(Homes[[#This Row],[street]]))</f>
        <v>13607 128Th Ave Ne</v>
      </c>
      <c r="B2668" t="str">
        <f>PROPER(TRIM(Homes[[#This Row],[city]]))</f>
        <v>Kirkland</v>
      </c>
      <c r="C2668" t="str">
        <f>_xlfn.TEXTBEFORE(Homes[[#This Row],[statezip]]," ")</f>
        <v>WA</v>
      </c>
      <c r="D2668" s="6" t="str">
        <f>_xlfn.TEXTAFTER(Homes[[#This Row],[statezip]]," ")</f>
        <v>98034</v>
      </c>
      <c r="E2668" s="1">
        <v>375000</v>
      </c>
      <c r="F2668">
        <v>3</v>
      </c>
      <c r="G2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68" s="3" t="str">
        <f>Homes[[#This Row],[bedrooms]] &amp; " bd | " &amp; TEXT(Homes[[#This Row],[bathrooms]],"0.##") &amp; " ba"</f>
        <v>3 bd | 1.75 ba</v>
      </c>
      <c r="I2668" s="4">
        <v>1440</v>
      </c>
      <c r="J2668" s="1">
        <f>IFERROR(Homes[[#This Row],[price]]/Homes[[#This Row],[sqft_living]]," ")</f>
        <v>260.41666666666669</v>
      </c>
      <c r="K2668" s="4">
        <f>IFERROR(Homes[[#This Row],[sqft_lot]]/43560," ")</f>
        <v>0.20144628099173553</v>
      </c>
      <c r="L2668" t="str">
        <f>IF(Homes[[#This Row],[waterfront]]=1, "Yes","No")</f>
        <v>No</v>
      </c>
      <c r="M2668" s="4" t="str">
        <f>IF(Homes[[#This Row],[sqft_basement]]&gt;0, "Yes","No")</f>
        <v>No</v>
      </c>
      <c r="N2668" t="str">
        <f>CHOOSE(Homes[[#This Row],[view]]+1, "None","Fair","Good","Great","Excellent")</f>
        <v>None</v>
      </c>
      <c r="O2668" t="str">
        <f>CHOOSE(Homes[[#This Row],[condition]], "Poor","Fair","Average","Good","Excellent")</f>
        <v>Average</v>
      </c>
      <c r="P2668">
        <f ca="1">YEAR(TODAY())-Homes[[#This Row],[yr_built]]</f>
        <v>52</v>
      </c>
      <c r="Q2668">
        <v>2013</v>
      </c>
      <c r="R2668">
        <f ca="1">IF(Homes[[#This Row],[yr_renovated]]&gt;0, YEAR(TODAY())-Homes[[#This Row],[yr_renovated]], YEAR(TODAY())-Homes[[#This Row],[yr_built]])</f>
        <v>12</v>
      </c>
      <c r="S2668">
        <v>1</v>
      </c>
      <c r="T2668" s="2">
        <v>41786</v>
      </c>
      <c r="U2668" s="3">
        <v>1.75</v>
      </c>
      <c r="V2668" s="4">
        <f>IFERROR(Homes[[#This Row],[sqft_above]]+Homes[[#This Row],[sqft_basement]]," ")</f>
        <v>1440</v>
      </c>
      <c r="W2668" s="4">
        <v>8775</v>
      </c>
      <c r="X2668">
        <v>0</v>
      </c>
      <c r="Y2668">
        <v>0</v>
      </c>
      <c r="Z2668">
        <v>3</v>
      </c>
      <c r="AA2668" s="4">
        <v>1440</v>
      </c>
      <c r="AB2668" s="4">
        <v>0</v>
      </c>
      <c r="AC2668">
        <v>1973</v>
      </c>
      <c r="AD2668" t="s">
        <v>2793</v>
      </c>
      <c r="AE2668" t="s">
        <v>46</v>
      </c>
      <c r="AF2668" t="s">
        <v>47</v>
      </c>
    </row>
    <row r="2669" spans="1:32">
      <c r="A2669" t="str">
        <f>PROPER(TRIM(Homes[[#This Row],[street]]))</f>
        <v>20404 289Th Ave Se</v>
      </c>
      <c r="B2669" t="str">
        <f>PROPER(TRIM(Homes[[#This Row],[city]]))</f>
        <v>Maple Valley</v>
      </c>
      <c r="C2669" t="str">
        <f>_xlfn.TEXTBEFORE(Homes[[#This Row],[statezip]]," ")</f>
        <v>WA</v>
      </c>
      <c r="D2669" s="6" t="str">
        <f>_xlfn.TEXTAFTER(Homes[[#This Row],[statezip]]," ")</f>
        <v>98038</v>
      </c>
      <c r="E2669" s="1">
        <v>375000</v>
      </c>
      <c r="F2669">
        <v>4</v>
      </c>
      <c r="G2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69" s="3" t="str">
        <f>Homes[[#This Row],[bedrooms]] &amp; " bd | " &amp; TEXT(Homes[[#This Row],[bathrooms]],"0.##") &amp; " ba"</f>
        <v>4 bd | 2.5 ba</v>
      </c>
      <c r="I2669" s="4">
        <v>2040</v>
      </c>
      <c r="J2669" s="1">
        <f>IFERROR(Homes[[#This Row],[price]]/Homes[[#This Row],[sqft_living]]," ")</f>
        <v>183.8235294117647</v>
      </c>
      <c r="K2669" s="4">
        <f>IFERROR(Homes[[#This Row],[sqft_lot]]/43560," ")</f>
        <v>2.5100091827364555</v>
      </c>
      <c r="L2669" t="str">
        <f>IF(Homes[[#This Row],[waterfront]]=1, "Yes","No")</f>
        <v>No</v>
      </c>
      <c r="M2669" s="4" t="str">
        <f>IF(Homes[[#This Row],[sqft_basement]]&gt;0, "Yes","No")</f>
        <v>No</v>
      </c>
      <c r="N2669" t="str">
        <f>CHOOSE(Homes[[#This Row],[view]]+1, "None","Fair","Good","Great","Excellent")</f>
        <v>None</v>
      </c>
      <c r="O2669" t="str">
        <f>CHOOSE(Homes[[#This Row],[condition]], "Poor","Fair","Average","Good","Excellent")</f>
        <v>Good</v>
      </c>
      <c r="P2669">
        <f ca="1">YEAR(TODAY())-Homes[[#This Row],[yr_built]]</f>
        <v>52</v>
      </c>
      <c r="Q2669">
        <v>0</v>
      </c>
      <c r="R2669">
        <f ca="1">IF(Homes[[#This Row],[yr_renovated]]&gt;0, YEAR(TODAY())-Homes[[#This Row],[yr_renovated]], YEAR(TODAY())-Homes[[#This Row],[yr_built]])</f>
        <v>52</v>
      </c>
      <c r="S2669">
        <v>1.5</v>
      </c>
      <c r="T2669" s="2">
        <v>41806</v>
      </c>
      <c r="U2669" s="3">
        <v>2.5</v>
      </c>
      <c r="V2669" s="4">
        <f>IFERROR(Homes[[#This Row],[sqft_above]]+Homes[[#This Row],[sqft_basement]]," ")</f>
        <v>2040</v>
      </c>
      <c r="W2669" s="4">
        <v>109336</v>
      </c>
      <c r="X2669">
        <v>0</v>
      </c>
      <c r="Y2669">
        <v>0</v>
      </c>
      <c r="Z2669">
        <v>4</v>
      </c>
      <c r="AA2669" s="4">
        <v>2040</v>
      </c>
      <c r="AB2669" s="4">
        <v>0</v>
      </c>
      <c r="AC2669">
        <v>1973</v>
      </c>
      <c r="AD2669" t="s">
        <v>2794</v>
      </c>
      <c r="AE2669" t="s">
        <v>920</v>
      </c>
      <c r="AF2669" t="s">
        <v>921</v>
      </c>
    </row>
    <row r="2670" spans="1:32">
      <c r="A2670" t="str">
        <f>PROPER(TRIM(Homes[[#This Row],[street]]))</f>
        <v>217 Sw 191St St</v>
      </c>
      <c r="B2670" t="str">
        <f>PROPER(TRIM(Homes[[#This Row],[city]]))</f>
        <v>Normandy Park</v>
      </c>
      <c r="C2670" t="str">
        <f>_xlfn.TEXTBEFORE(Homes[[#This Row],[statezip]]," ")</f>
        <v>WA</v>
      </c>
      <c r="D2670" s="6" t="str">
        <f>_xlfn.TEXTAFTER(Homes[[#This Row],[statezip]]," ")</f>
        <v>98166</v>
      </c>
      <c r="E2670" s="1">
        <v>375000</v>
      </c>
      <c r="F2670">
        <v>3</v>
      </c>
      <c r="G2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70" s="3" t="str">
        <f>Homes[[#This Row],[bedrooms]] &amp; " bd | " &amp; TEXT(Homes[[#This Row],[bathrooms]],"0.##") &amp; " ba"</f>
        <v>3 bd | 1. ba</v>
      </c>
      <c r="I2670" s="4">
        <v>1190</v>
      </c>
      <c r="J2670" s="1">
        <f>IFERROR(Homes[[#This Row],[price]]/Homes[[#This Row],[sqft_living]]," ")</f>
        <v>315.12605042016804</v>
      </c>
      <c r="K2670" s="4">
        <f>IFERROR(Homes[[#This Row],[sqft_lot]]/43560," ")</f>
        <v>0.21776859504132232</v>
      </c>
      <c r="L2670" t="str">
        <f>IF(Homes[[#This Row],[waterfront]]=1, "Yes","No")</f>
        <v>No</v>
      </c>
      <c r="M2670" s="4" t="str">
        <f>IF(Homes[[#This Row],[sqft_basement]]&gt;0, "Yes","No")</f>
        <v>No</v>
      </c>
      <c r="N2670" t="str">
        <f>CHOOSE(Homes[[#This Row],[view]]+1, "None","Fair","Good","Great","Excellent")</f>
        <v>None</v>
      </c>
      <c r="O2670" t="str">
        <f>CHOOSE(Homes[[#This Row],[condition]], "Poor","Fair","Average","Good","Excellent")</f>
        <v>Good</v>
      </c>
      <c r="P2670">
        <f ca="1">YEAR(TODAY())-Homes[[#This Row],[yr_built]]</f>
        <v>72</v>
      </c>
      <c r="Q2670">
        <v>1983</v>
      </c>
      <c r="R2670">
        <f ca="1">IF(Homes[[#This Row],[yr_renovated]]&gt;0, YEAR(TODAY())-Homes[[#This Row],[yr_renovated]], YEAR(TODAY())-Homes[[#This Row],[yr_built]])</f>
        <v>42</v>
      </c>
      <c r="S2670">
        <v>1</v>
      </c>
      <c r="T2670" s="2">
        <v>41772</v>
      </c>
      <c r="U2670" s="3">
        <v>1</v>
      </c>
      <c r="V2670" s="4">
        <f>IFERROR(Homes[[#This Row],[sqft_above]]+Homes[[#This Row],[sqft_basement]]," ")</f>
        <v>1190</v>
      </c>
      <c r="W2670" s="4">
        <v>9486</v>
      </c>
      <c r="X2670">
        <v>0</v>
      </c>
      <c r="Y2670">
        <v>0</v>
      </c>
      <c r="Z2670">
        <v>4</v>
      </c>
      <c r="AA2670" s="4">
        <v>1190</v>
      </c>
      <c r="AB2670" s="4">
        <v>0</v>
      </c>
      <c r="AC2670">
        <v>1953</v>
      </c>
      <c r="AD2670" t="s">
        <v>2795</v>
      </c>
      <c r="AE2670" t="s">
        <v>226</v>
      </c>
      <c r="AF2670" t="s">
        <v>227</v>
      </c>
    </row>
    <row r="2671" spans="1:32">
      <c r="A2671" t="str">
        <f>PROPER(TRIM(Homes[[#This Row],[street]]))</f>
        <v>13780 Ne 77Th Pl</v>
      </c>
      <c r="B2671" t="str">
        <f>PROPER(TRIM(Homes[[#This Row],[city]]))</f>
        <v>Redmond</v>
      </c>
      <c r="C2671" t="str">
        <f>_xlfn.TEXTBEFORE(Homes[[#This Row],[statezip]]," ")</f>
        <v>WA</v>
      </c>
      <c r="D2671" s="6" t="str">
        <f>_xlfn.TEXTAFTER(Homes[[#This Row],[statezip]]," ")</f>
        <v>98052</v>
      </c>
      <c r="E2671" s="1">
        <v>375000</v>
      </c>
      <c r="F2671">
        <v>3</v>
      </c>
      <c r="G2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71" s="3" t="str">
        <f>Homes[[#This Row],[bedrooms]] &amp; " bd | " &amp; TEXT(Homes[[#This Row],[bathrooms]],"0.##") &amp; " ba"</f>
        <v>3 bd | 1.75 ba</v>
      </c>
      <c r="I2671" s="4">
        <v>960</v>
      </c>
      <c r="J2671" s="1">
        <f>IFERROR(Homes[[#This Row],[price]]/Homes[[#This Row],[sqft_living]]," ")</f>
        <v>390.625</v>
      </c>
      <c r="K2671" s="4">
        <f>IFERROR(Homes[[#This Row],[sqft_lot]]/43560," ")</f>
        <v>0.18608815426997244</v>
      </c>
      <c r="L2671" t="str">
        <f>IF(Homes[[#This Row],[waterfront]]=1, "Yes","No")</f>
        <v>No</v>
      </c>
      <c r="M2671" s="4" t="str">
        <f>IF(Homes[[#This Row],[sqft_basement]]&gt;0, "Yes","No")</f>
        <v>No</v>
      </c>
      <c r="N2671" t="str">
        <f>CHOOSE(Homes[[#This Row],[view]]+1, "None","Fair","Good","Great","Excellent")</f>
        <v>None</v>
      </c>
      <c r="O2671" t="str">
        <f>CHOOSE(Homes[[#This Row],[condition]], "Poor","Fair","Average","Good","Excellent")</f>
        <v>Average</v>
      </c>
      <c r="P2671">
        <f ca="1">YEAR(TODAY())-Homes[[#This Row],[yr_built]]</f>
        <v>63</v>
      </c>
      <c r="Q2671">
        <v>2003</v>
      </c>
      <c r="R2671">
        <f ca="1">IF(Homes[[#This Row],[yr_renovated]]&gt;0, YEAR(TODAY())-Homes[[#This Row],[yr_renovated]], YEAR(TODAY())-Homes[[#This Row],[yr_built]])</f>
        <v>22</v>
      </c>
      <c r="S2671">
        <v>1</v>
      </c>
      <c r="T2671" s="2">
        <v>41795</v>
      </c>
      <c r="U2671" s="3">
        <v>1.75</v>
      </c>
      <c r="V2671" s="4">
        <f>IFERROR(Homes[[#This Row],[sqft_above]]+Homes[[#This Row],[sqft_basement]]," ")</f>
        <v>960</v>
      </c>
      <c r="W2671" s="4">
        <v>8106</v>
      </c>
      <c r="X2671">
        <v>0</v>
      </c>
      <c r="Y2671">
        <v>0</v>
      </c>
      <c r="Z2671">
        <v>3</v>
      </c>
      <c r="AA2671" s="4">
        <v>960</v>
      </c>
      <c r="AB2671" s="4">
        <v>0</v>
      </c>
      <c r="AC2671">
        <v>1962</v>
      </c>
      <c r="AD2671" t="s">
        <v>2796</v>
      </c>
      <c r="AE2671" t="s">
        <v>137</v>
      </c>
      <c r="AF2671" t="s">
        <v>138</v>
      </c>
    </row>
    <row r="2672" spans="1:32">
      <c r="A2672" t="str">
        <f>PROPER(TRIM(Homes[[#This Row],[street]]))</f>
        <v>10309 Se 190Th Pl</v>
      </c>
      <c r="B2672" t="str">
        <f>PROPER(TRIM(Homes[[#This Row],[city]]))</f>
        <v>Renton</v>
      </c>
      <c r="C2672" t="str">
        <f>_xlfn.TEXTBEFORE(Homes[[#This Row],[statezip]]," ")</f>
        <v>WA</v>
      </c>
      <c r="D2672" s="6" t="str">
        <f>_xlfn.TEXTAFTER(Homes[[#This Row],[statezip]]," ")</f>
        <v>98055</v>
      </c>
      <c r="E2672" s="1">
        <v>375000</v>
      </c>
      <c r="F2672">
        <v>4</v>
      </c>
      <c r="G2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72" s="3" t="str">
        <f>Homes[[#This Row],[bedrooms]] &amp; " bd | " &amp; TEXT(Homes[[#This Row],[bathrooms]],"0.##") &amp; " ba"</f>
        <v>4 bd | 2.5 ba</v>
      </c>
      <c r="I2672" s="4">
        <v>1870</v>
      </c>
      <c r="J2672" s="1">
        <f>IFERROR(Homes[[#This Row],[price]]/Homes[[#This Row],[sqft_living]]," ")</f>
        <v>200.53475935828877</v>
      </c>
      <c r="K2672" s="4">
        <f>IFERROR(Homes[[#This Row],[sqft_lot]]/43560," ")</f>
        <v>0.17151056014692379</v>
      </c>
      <c r="L2672" t="str">
        <f>IF(Homes[[#This Row],[waterfront]]=1, "Yes","No")</f>
        <v>No</v>
      </c>
      <c r="M2672" s="4" t="str">
        <f>IF(Homes[[#This Row],[sqft_basement]]&gt;0, "Yes","No")</f>
        <v>No</v>
      </c>
      <c r="N2672" t="str">
        <f>CHOOSE(Homes[[#This Row],[view]]+1, "None","Fair","Good","Great","Excellent")</f>
        <v>None</v>
      </c>
      <c r="O2672" t="str">
        <f>CHOOSE(Homes[[#This Row],[condition]], "Poor","Fair","Average","Good","Excellent")</f>
        <v>Average</v>
      </c>
      <c r="P2672">
        <f ca="1">YEAR(TODAY())-Homes[[#This Row],[yr_built]]</f>
        <v>35</v>
      </c>
      <c r="Q2672">
        <v>2009</v>
      </c>
      <c r="R2672">
        <f ca="1">IF(Homes[[#This Row],[yr_renovated]]&gt;0, YEAR(TODAY())-Homes[[#This Row],[yr_renovated]], YEAR(TODAY())-Homes[[#This Row],[yr_built]])</f>
        <v>16</v>
      </c>
      <c r="S2672">
        <v>2</v>
      </c>
      <c r="T2672" s="2">
        <v>41813</v>
      </c>
      <c r="U2672" s="3">
        <v>2.5</v>
      </c>
      <c r="V2672" s="4">
        <f>IFERROR(Homes[[#This Row],[sqft_above]]+Homes[[#This Row],[sqft_basement]]," ")</f>
        <v>1870</v>
      </c>
      <c r="W2672" s="4">
        <v>7471</v>
      </c>
      <c r="X2672">
        <v>0</v>
      </c>
      <c r="Y2672">
        <v>0</v>
      </c>
      <c r="Z2672">
        <v>3</v>
      </c>
      <c r="AA2672" s="4">
        <v>1870</v>
      </c>
      <c r="AB2672" s="4">
        <v>0</v>
      </c>
      <c r="AC2672">
        <v>1990</v>
      </c>
      <c r="AD2672" t="s">
        <v>2797</v>
      </c>
      <c r="AE2672" t="s">
        <v>319</v>
      </c>
      <c r="AF2672" t="s">
        <v>1614</v>
      </c>
    </row>
    <row r="2673" spans="1:32">
      <c r="A2673" t="str">
        <f>PROPER(TRIM(Homes[[#This Row],[street]]))</f>
        <v>1700 E Columbia St</v>
      </c>
      <c r="B2673" t="str">
        <f>PROPER(TRIM(Homes[[#This Row],[city]]))</f>
        <v>Seattle</v>
      </c>
      <c r="C2673" t="str">
        <f>_xlfn.TEXTBEFORE(Homes[[#This Row],[statezip]]," ")</f>
        <v>WA</v>
      </c>
      <c r="D2673" s="6" t="str">
        <f>_xlfn.TEXTAFTER(Homes[[#This Row],[statezip]]," ")</f>
        <v>98122</v>
      </c>
      <c r="E2673" s="1">
        <v>375000</v>
      </c>
      <c r="F2673">
        <v>2</v>
      </c>
      <c r="G2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73" s="3" t="str">
        <f>Homes[[#This Row],[bedrooms]] &amp; " bd | " &amp; TEXT(Homes[[#This Row],[bathrooms]],"0.##") &amp; " ba"</f>
        <v>2 bd | 2.5 ba</v>
      </c>
      <c r="I2673" s="4">
        <v>750</v>
      </c>
      <c r="J2673" s="1">
        <f>IFERROR(Homes[[#This Row],[price]]/Homes[[#This Row],[sqft_living]]," ")</f>
        <v>500</v>
      </c>
      <c r="K2673" s="4">
        <f>IFERROR(Homes[[#This Row],[sqft_lot]]/43560," ")</f>
        <v>3.2828282828282832E-2</v>
      </c>
      <c r="L2673" t="str">
        <f>IF(Homes[[#This Row],[waterfront]]=1, "Yes","No")</f>
        <v>No</v>
      </c>
      <c r="M2673" s="4" t="str">
        <f>IF(Homes[[#This Row],[sqft_basement]]&gt;0, "Yes","No")</f>
        <v>No</v>
      </c>
      <c r="N2673" t="str">
        <f>CHOOSE(Homes[[#This Row],[view]]+1, "None","Fair","Good","Great","Excellent")</f>
        <v>None</v>
      </c>
      <c r="O2673" t="str">
        <f>CHOOSE(Homes[[#This Row],[condition]], "Poor","Fair","Average","Good","Excellent")</f>
        <v>Average</v>
      </c>
      <c r="P2673">
        <f ca="1">YEAR(TODAY())-Homes[[#This Row],[yr_built]]</f>
        <v>19</v>
      </c>
      <c r="Q2673">
        <v>0</v>
      </c>
      <c r="R2673">
        <f ca="1">IF(Homes[[#This Row],[yr_renovated]]&gt;0, YEAR(TODAY())-Homes[[#This Row],[yr_renovated]], YEAR(TODAY())-Homes[[#This Row],[yr_built]])</f>
        <v>19</v>
      </c>
      <c r="S2673">
        <v>2</v>
      </c>
      <c r="T2673" s="2">
        <v>41782</v>
      </c>
      <c r="U2673" s="3">
        <v>2.5</v>
      </c>
      <c r="V2673" s="4">
        <f>IFERROR(Homes[[#This Row],[sqft_above]]+Homes[[#This Row],[sqft_basement]]," ")</f>
        <v>750</v>
      </c>
      <c r="W2673" s="4">
        <v>1430</v>
      </c>
      <c r="X2673">
        <v>0</v>
      </c>
      <c r="Y2673">
        <v>0</v>
      </c>
      <c r="Z2673">
        <v>3</v>
      </c>
      <c r="AA2673" s="4">
        <v>750</v>
      </c>
      <c r="AB2673" s="4">
        <v>0</v>
      </c>
      <c r="AC2673">
        <v>2006</v>
      </c>
      <c r="AD2673" t="s">
        <v>2798</v>
      </c>
      <c r="AE2673" t="s">
        <v>49</v>
      </c>
      <c r="AF2673" t="s">
        <v>302</v>
      </c>
    </row>
    <row r="2674" spans="1:32">
      <c r="A2674" t="str">
        <f>PROPER(TRIM(Homes[[#This Row],[street]]))</f>
        <v>6018 41St Ave Sw</v>
      </c>
      <c r="B2674" t="str">
        <f>PROPER(TRIM(Homes[[#This Row],[city]]))</f>
        <v>Seattle</v>
      </c>
      <c r="C2674" t="str">
        <f>_xlfn.TEXTBEFORE(Homes[[#This Row],[statezip]]," ")</f>
        <v>WA</v>
      </c>
      <c r="D2674" s="6" t="str">
        <f>_xlfn.TEXTAFTER(Homes[[#This Row],[statezip]]," ")</f>
        <v>98136</v>
      </c>
      <c r="E2674" s="1">
        <v>375000</v>
      </c>
      <c r="F2674">
        <v>2</v>
      </c>
      <c r="G2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74" s="3" t="str">
        <f>Homes[[#This Row],[bedrooms]] &amp; " bd | " &amp; TEXT(Homes[[#This Row],[bathrooms]],"0.##") &amp; " ba"</f>
        <v>2 bd | 1. ba</v>
      </c>
      <c r="I2674" s="4">
        <v>820</v>
      </c>
      <c r="J2674" s="1">
        <f>IFERROR(Homes[[#This Row],[price]]/Homes[[#This Row],[sqft_living]]," ")</f>
        <v>457.3170731707317</v>
      </c>
      <c r="K2674" s="4">
        <f>IFERROR(Homes[[#This Row],[sqft_lot]]/43560," ")</f>
        <v>0.14348025711662074</v>
      </c>
      <c r="L2674" t="str">
        <f>IF(Homes[[#This Row],[waterfront]]=1, "Yes","No")</f>
        <v>No</v>
      </c>
      <c r="M2674" s="4" t="str">
        <f>IF(Homes[[#This Row],[sqft_basement]]&gt;0, "Yes","No")</f>
        <v>No</v>
      </c>
      <c r="N2674" t="str">
        <f>CHOOSE(Homes[[#This Row],[view]]+1, "None","Fair","Good","Great","Excellent")</f>
        <v>None</v>
      </c>
      <c r="O2674" t="str">
        <f>CHOOSE(Homes[[#This Row],[condition]], "Poor","Fair","Average","Good","Excellent")</f>
        <v>Good</v>
      </c>
      <c r="P2674">
        <f ca="1">YEAR(TODAY())-Homes[[#This Row],[yr_built]]</f>
        <v>103</v>
      </c>
      <c r="Q2674">
        <v>0</v>
      </c>
      <c r="R2674">
        <f ca="1">IF(Homes[[#This Row],[yr_renovated]]&gt;0, YEAR(TODAY())-Homes[[#This Row],[yr_renovated]], YEAR(TODAY())-Homes[[#This Row],[yr_built]])</f>
        <v>103</v>
      </c>
      <c r="S2674">
        <v>1</v>
      </c>
      <c r="T2674" s="2">
        <v>41794</v>
      </c>
      <c r="U2674" s="3">
        <v>1</v>
      </c>
      <c r="V2674" s="4">
        <f>IFERROR(Homes[[#This Row],[sqft_above]]+Homes[[#This Row],[sqft_basement]]," ")</f>
        <v>820</v>
      </c>
      <c r="W2674" s="4">
        <v>6250</v>
      </c>
      <c r="X2674">
        <v>0</v>
      </c>
      <c r="Y2674">
        <v>0</v>
      </c>
      <c r="Z2674">
        <v>4</v>
      </c>
      <c r="AA2674" s="4">
        <v>820</v>
      </c>
      <c r="AB2674" s="4">
        <v>0</v>
      </c>
      <c r="AC2674">
        <v>1922</v>
      </c>
      <c r="AD2674" t="s">
        <v>2799</v>
      </c>
      <c r="AE2674" t="s">
        <v>49</v>
      </c>
      <c r="AF2674" t="s">
        <v>298</v>
      </c>
    </row>
    <row r="2675" spans="1:32">
      <c r="A2675" t="str">
        <f>PROPER(TRIM(Homes[[#This Row],[street]]))</f>
        <v>2001 S Norman St</v>
      </c>
      <c r="B2675" t="str">
        <f>PROPER(TRIM(Homes[[#This Row],[city]]))</f>
        <v>Seattle</v>
      </c>
      <c r="C2675" t="str">
        <f>_xlfn.TEXTBEFORE(Homes[[#This Row],[statezip]]," ")</f>
        <v>WA</v>
      </c>
      <c r="D2675" s="6" t="str">
        <f>_xlfn.TEXTAFTER(Homes[[#This Row],[statezip]]," ")</f>
        <v>98144</v>
      </c>
      <c r="E2675" s="1">
        <v>375000</v>
      </c>
      <c r="F2675">
        <v>3</v>
      </c>
      <c r="G2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75" s="3" t="str">
        <f>Homes[[#This Row],[bedrooms]] &amp; " bd | " &amp; TEXT(Homes[[#This Row],[bathrooms]],"0.##") &amp; " ba"</f>
        <v>3 bd | 1.5 ba</v>
      </c>
      <c r="I2675" s="4">
        <v>1100</v>
      </c>
      <c r="J2675" s="1">
        <f>IFERROR(Homes[[#This Row],[price]]/Homes[[#This Row],[sqft_living]]," ")</f>
        <v>340.90909090909093</v>
      </c>
      <c r="K2675" s="4">
        <f>IFERROR(Homes[[#This Row],[sqft_lot]]/43560," ")</f>
        <v>4.0197428833792473E-2</v>
      </c>
      <c r="L2675" t="str">
        <f>IF(Homes[[#This Row],[waterfront]]=1, "Yes","No")</f>
        <v>No</v>
      </c>
      <c r="M2675" s="4" t="str">
        <f>IF(Homes[[#This Row],[sqft_basement]]&gt;0, "Yes","No")</f>
        <v>Yes</v>
      </c>
      <c r="N2675" t="str">
        <f>CHOOSE(Homes[[#This Row],[view]]+1, "None","Fair","Good","Great","Excellent")</f>
        <v>None</v>
      </c>
      <c r="O2675" t="str">
        <f>CHOOSE(Homes[[#This Row],[condition]], "Poor","Fair","Average","Good","Excellent")</f>
        <v>Average</v>
      </c>
      <c r="P2675">
        <f ca="1">YEAR(TODAY())-Homes[[#This Row],[yr_built]]</f>
        <v>18</v>
      </c>
      <c r="Q2675">
        <v>0</v>
      </c>
      <c r="R2675">
        <f ca="1">IF(Homes[[#This Row],[yr_renovated]]&gt;0, YEAR(TODAY())-Homes[[#This Row],[yr_renovated]], YEAR(TODAY())-Homes[[#This Row],[yr_built]])</f>
        <v>18</v>
      </c>
      <c r="S2675">
        <v>2</v>
      </c>
      <c r="T2675" s="2">
        <v>41775</v>
      </c>
      <c r="U2675" s="3">
        <v>1.5</v>
      </c>
      <c r="V2675" s="4">
        <f>IFERROR(Homes[[#This Row],[sqft_above]]+Homes[[#This Row],[sqft_basement]]," ")</f>
        <v>1100</v>
      </c>
      <c r="W2675" s="4">
        <v>1751</v>
      </c>
      <c r="X2675">
        <v>0</v>
      </c>
      <c r="Y2675">
        <v>0</v>
      </c>
      <c r="Z2675">
        <v>3</v>
      </c>
      <c r="AA2675" s="4">
        <v>940</v>
      </c>
      <c r="AB2675" s="4">
        <v>160</v>
      </c>
      <c r="AC2675">
        <v>2007</v>
      </c>
      <c r="AD2675" t="s">
        <v>2800</v>
      </c>
      <c r="AE2675" t="s">
        <v>49</v>
      </c>
      <c r="AF2675" t="s">
        <v>110</v>
      </c>
    </row>
    <row r="2676" spans="1:32">
      <c r="A2676" t="str">
        <f>PROPER(TRIM(Homes[[#This Row],[street]]))</f>
        <v>3257 Nw Market St</v>
      </c>
      <c r="B2676" t="str">
        <f>PROPER(TRIM(Homes[[#This Row],[city]]))</f>
        <v>Seattle</v>
      </c>
      <c r="C2676" t="str">
        <f>_xlfn.TEXTBEFORE(Homes[[#This Row],[statezip]]," ")</f>
        <v>WA</v>
      </c>
      <c r="D2676" s="6" t="str">
        <f>_xlfn.TEXTAFTER(Homes[[#This Row],[statezip]]," ")</f>
        <v>98107</v>
      </c>
      <c r="E2676" s="1">
        <v>375000</v>
      </c>
      <c r="F2676">
        <v>2</v>
      </c>
      <c r="G2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76" s="3" t="str">
        <f>Homes[[#This Row],[bedrooms]] &amp; " bd | " &amp; TEXT(Homes[[#This Row],[bathrooms]],"0.##") &amp; " ba"</f>
        <v>2 bd | 1. ba</v>
      </c>
      <c r="I2676" s="4">
        <v>1230</v>
      </c>
      <c r="J2676" s="1">
        <f>IFERROR(Homes[[#This Row],[price]]/Homes[[#This Row],[sqft_living]]," ")</f>
        <v>304.8780487804878</v>
      </c>
      <c r="K2676" s="4">
        <f>IFERROR(Homes[[#This Row],[sqft_lot]]/43560," ")</f>
        <v>4.178145087235996E-2</v>
      </c>
      <c r="L2676" t="str">
        <f>IF(Homes[[#This Row],[waterfront]]=1, "Yes","No")</f>
        <v>No</v>
      </c>
      <c r="M2676" s="4" t="str">
        <f>IF(Homes[[#This Row],[sqft_basement]]&gt;0, "Yes","No")</f>
        <v>Yes</v>
      </c>
      <c r="N2676" t="str">
        <f>CHOOSE(Homes[[#This Row],[view]]+1, "None","Fair","Good","Great","Excellent")</f>
        <v>None</v>
      </c>
      <c r="O2676" t="str">
        <f>CHOOSE(Homes[[#This Row],[condition]], "Poor","Fair","Average","Good","Excellent")</f>
        <v>Good</v>
      </c>
      <c r="P2676">
        <f ca="1">YEAR(TODAY())-Homes[[#This Row],[yr_built]]</f>
        <v>77</v>
      </c>
      <c r="Q2676">
        <v>0</v>
      </c>
      <c r="R2676">
        <f ca="1">IF(Homes[[#This Row],[yr_renovated]]&gt;0, YEAR(TODAY())-Homes[[#This Row],[yr_renovated]], YEAR(TODAY())-Homes[[#This Row],[yr_built]])</f>
        <v>77</v>
      </c>
      <c r="S2676">
        <v>2</v>
      </c>
      <c r="T2676" s="2">
        <v>41811</v>
      </c>
      <c r="U2676" s="3">
        <v>1</v>
      </c>
      <c r="V2676" s="4">
        <f>IFERROR(Homes[[#This Row],[sqft_above]]+Homes[[#This Row],[sqft_basement]]," ")</f>
        <v>1230</v>
      </c>
      <c r="W2676" s="4">
        <v>1820</v>
      </c>
      <c r="X2676">
        <v>0</v>
      </c>
      <c r="Y2676">
        <v>0</v>
      </c>
      <c r="Z2676">
        <v>4</v>
      </c>
      <c r="AA2676" s="4">
        <v>830</v>
      </c>
      <c r="AB2676" s="4">
        <v>400</v>
      </c>
      <c r="AC2676">
        <v>1948</v>
      </c>
      <c r="AD2676" t="s">
        <v>2801</v>
      </c>
      <c r="AE2676" t="s">
        <v>49</v>
      </c>
      <c r="AF2676" t="s">
        <v>62</v>
      </c>
    </row>
    <row r="2677" spans="1:32">
      <c r="A2677" t="str">
        <f>PROPER(TRIM(Homes[[#This Row],[street]]))</f>
        <v>6609 43Rd Ave S</v>
      </c>
      <c r="B2677" t="str">
        <f>PROPER(TRIM(Homes[[#This Row],[city]]))</f>
        <v>Seattle</v>
      </c>
      <c r="C2677" t="str">
        <f>_xlfn.TEXTBEFORE(Homes[[#This Row],[statezip]]," ")</f>
        <v>WA</v>
      </c>
      <c r="D2677" s="6" t="str">
        <f>_xlfn.TEXTAFTER(Homes[[#This Row],[statezip]]," ")</f>
        <v>98118</v>
      </c>
      <c r="E2677" s="1">
        <v>375000</v>
      </c>
      <c r="F2677">
        <v>4</v>
      </c>
      <c r="G2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77" s="3" t="str">
        <f>Homes[[#This Row],[bedrooms]] &amp; " bd | " &amp; TEXT(Homes[[#This Row],[bathrooms]],"0.##") &amp; " ba"</f>
        <v>4 bd | 1.75 ba</v>
      </c>
      <c r="I2677" s="4">
        <v>2200</v>
      </c>
      <c r="J2677" s="1">
        <f>IFERROR(Homes[[#This Row],[price]]/Homes[[#This Row],[sqft_living]]," ")</f>
        <v>170.45454545454547</v>
      </c>
      <c r="K2677" s="4">
        <f>IFERROR(Homes[[#This Row],[sqft_lot]]/43560," ")</f>
        <v>0.17160238751147841</v>
      </c>
      <c r="L2677" t="str">
        <f>IF(Homes[[#This Row],[waterfront]]=1, "Yes","No")</f>
        <v>No</v>
      </c>
      <c r="M2677" s="4" t="str">
        <f>IF(Homes[[#This Row],[sqft_basement]]&gt;0, "Yes","No")</f>
        <v>Yes</v>
      </c>
      <c r="N2677" t="str">
        <f>CHOOSE(Homes[[#This Row],[view]]+1, "None","Fair","Good","Great","Excellent")</f>
        <v>None</v>
      </c>
      <c r="O2677" t="str">
        <f>CHOOSE(Homes[[#This Row],[condition]], "Poor","Fair","Average","Good","Excellent")</f>
        <v>Excellent</v>
      </c>
      <c r="P2677">
        <f ca="1">YEAR(TODAY())-Homes[[#This Row],[yr_built]]</f>
        <v>70</v>
      </c>
      <c r="Q2677">
        <v>0</v>
      </c>
      <c r="R2677">
        <f ca="1">IF(Homes[[#This Row],[yr_renovated]]&gt;0, YEAR(TODAY())-Homes[[#This Row],[yr_renovated]], YEAR(TODAY())-Homes[[#This Row],[yr_built]])</f>
        <v>70</v>
      </c>
      <c r="S2677">
        <v>1</v>
      </c>
      <c r="T2677" s="2">
        <v>41794</v>
      </c>
      <c r="U2677" s="3">
        <v>1.75</v>
      </c>
      <c r="V2677" s="4">
        <f>IFERROR(Homes[[#This Row],[sqft_above]]+Homes[[#This Row],[sqft_basement]]," ")</f>
        <v>2200</v>
      </c>
      <c r="W2677" s="4">
        <v>7475</v>
      </c>
      <c r="X2677">
        <v>0</v>
      </c>
      <c r="Y2677">
        <v>0</v>
      </c>
      <c r="Z2677">
        <v>5</v>
      </c>
      <c r="AA2677" s="4">
        <v>1100</v>
      </c>
      <c r="AB2677" s="4">
        <v>1100</v>
      </c>
      <c r="AC2677">
        <v>1955</v>
      </c>
      <c r="AD2677" t="s">
        <v>2802</v>
      </c>
      <c r="AE2677" t="s">
        <v>49</v>
      </c>
      <c r="AF2677" t="s">
        <v>229</v>
      </c>
    </row>
    <row r="2678" spans="1:32">
      <c r="A2678" t="str">
        <f>PROPER(TRIM(Homes[[#This Row],[street]]))</f>
        <v>549 27Th Ave</v>
      </c>
      <c r="B2678" t="str">
        <f>PROPER(TRIM(Homes[[#This Row],[city]]))</f>
        <v>Seattle</v>
      </c>
      <c r="C2678" t="str">
        <f>_xlfn.TEXTBEFORE(Homes[[#This Row],[statezip]]," ")</f>
        <v>WA</v>
      </c>
      <c r="D2678" s="6" t="str">
        <f>_xlfn.TEXTAFTER(Homes[[#This Row],[statezip]]," ")</f>
        <v>98122</v>
      </c>
      <c r="E2678" s="1">
        <v>375000</v>
      </c>
      <c r="F2678">
        <v>4</v>
      </c>
      <c r="G2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678" s="3" t="str">
        <f>Homes[[#This Row],[bedrooms]] &amp; " bd | " &amp; TEXT(Homes[[#This Row],[bathrooms]],"0.##") &amp; " ba"</f>
        <v>4 bd | 2. ba</v>
      </c>
      <c r="I2678" s="4">
        <v>1240</v>
      </c>
      <c r="J2678" s="1">
        <f>IFERROR(Homes[[#This Row],[price]]/Homes[[#This Row],[sqft_living]]," ")</f>
        <v>302.41935483870969</v>
      </c>
      <c r="K2678" s="4">
        <f>IFERROR(Homes[[#This Row],[sqft_lot]]/43560," ")</f>
        <v>6.8870523415977963E-2</v>
      </c>
      <c r="L2678" t="str">
        <f>IF(Homes[[#This Row],[waterfront]]=1, "Yes","No")</f>
        <v>No</v>
      </c>
      <c r="M2678" s="4" t="str">
        <f>IF(Homes[[#This Row],[sqft_basement]]&gt;0, "Yes","No")</f>
        <v>Yes</v>
      </c>
      <c r="N2678" t="str">
        <f>CHOOSE(Homes[[#This Row],[view]]+1, "None","Fair","Good","Great","Excellent")</f>
        <v>None</v>
      </c>
      <c r="O2678" t="str">
        <f>CHOOSE(Homes[[#This Row],[condition]], "Poor","Fair","Average","Good","Excellent")</f>
        <v>Average</v>
      </c>
      <c r="P2678">
        <f ca="1">YEAR(TODAY())-Homes[[#This Row],[yr_built]]</f>
        <v>117</v>
      </c>
      <c r="Q2678">
        <v>1988</v>
      </c>
      <c r="R2678">
        <f ca="1">IF(Homes[[#This Row],[yr_renovated]]&gt;0, YEAR(TODAY())-Homes[[#This Row],[yr_renovated]], YEAR(TODAY())-Homes[[#This Row],[yr_built]])</f>
        <v>37</v>
      </c>
      <c r="S2678">
        <v>1</v>
      </c>
      <c r="T2678" s="2">
        <v>41806</v>
      </c>
      <c r="U2678" s="3">
        <v>2</v>
      </c>
      <c r="V2678" s="4">
        <f>IFERROR(Homes[[#This Row],[sqft_above]]+Homes[[#This Row],[sqft_basement]]," ")</f>
        <v>1240</v>
      </c>
      <c r="W2678" s="4">
        <v>3000</v>
      </c>
      <c r="X2678">
        <v>0</v>
      </c>
      <c r="Y2678">
        <v>0</v>
      </c>
      <c r="Z2678">
        <v>3</v>
      </c>
      <c r="AA2678" s="4">
        <v>1040</v>
      </c>
      <c r="AB2678" s="4">
        <v>200</v>
      </c>
      <c r="AC2678">
        <v>1908</v>
      </c>
      <c r="AD2678" t="s">
        <v>2803</v>
      </c>
      <c r="AE2678" t="s">
        <v>49</v>
      </c>
      <c r="AF2678" t="s">
        <v>302</v>
      </c>
    </row>
    <row r="2679" spans="1:32">
      <c r="A2679" t="str">
        <f>PROPER(TRIM(Homes[[#This Row],[street]]))</f>
        <v>5230 S Rose St</v>
      </c>
      <c r="B2679" t="str">
        <f>PROPER(TRIM(Homes[[#This Row],[city]]))</f>
        <v>Seattle</v>
      </c>
      <c r="C2679" t="str">
        <f>_xlfn.TEXTBEFORE(Homes[[#This Row],[statezip]]," ")</f>
        <v>WA</v>
      </c>
      <c r="D2679" s="6" t="str">
        <f>_xlfn.TEXTAFTER(Homes[[#This Row],[statezip]]," ")</f>
        <v>98118</v>
      </c>
      <c r="E2679" s="1">
        <v>375000</v>
      </c>
      <c r="F2679">
        <v>3</v>
      </c>
      <c r="G2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79" s="3" t="str">
        <f>Homes[[#This Row],[bedrooms]] &amp; " bd | " &amp; TEXT(Homes[[#This Row],[bathrooms]],"0.##") &amp; " ba"</f>
        <v>3 bd | 1.5 ba</v>
      </c>
      <c r="I2679" s="4">
        <v>2000</v>
      </c>
      <c r="J2679" s="1">
        <f>IFERROR(Homes[[#This Row],[price]]/Homes[[#This Row],[sqft_living]]," ")</f>
        <v>187.5</v>
      </c>
      <c r="K2679" s="4">
        <f>IFERROR(Homes[[#This Row],[sqft_lot]]/43560," ")</f>
        <v>0.1674471992653811</v>
      </c>
      <c r="L2679" t="str">
        <f>IF(Homes[[#This Row],[waterfront]]=1, "Yes","No")</f>
        <v>No</v>
      </c>
      <c r="M2679" s="4" t="str">
        <f>IF(Homes[[#This Row],[sqft_basement]]&gt;0, "Yes","No")</f>
        <v>Yes</v>
      </c>
      <c r="N2679" t="str">
        <f>CHOOSE(Homes[[#This Row],[view]]+1, "None","Fair","Good","Great","Excellent")</f>
        <v>None</v>
      </c>
      <c r="O2679" t="str">
        <f>CHOOSE(Homes[[#This Row],[condition]], "Poor","Fair","Average","Good","Excellent")</f>
        <v>Average</v>
      </c>
      <c r="P2679">
        <f ca="1">YEAR(TODAY())-Homes[[#This Row],[yr_built]]</f>
        <v>60</v>
      </c>
      <c r="Q2679">
        <v>1993</v>
      </c>
      <c r="R2679">
        <f ca="1">IF(Homes[[#This Row],[yr_renovated]]&gt;0, YEAR(TODAY())-Homes[[#This Row],[yr_renovated]], YEAR(TODAY())-Homes[[#This Row],[yr_built]])</f>
        <v>32</v>
      </c>
      <c r="S2679">
        <v>1</v>
      </c>
      <c r="T2679" s="2">
        <v>41786</v>
      </c>
      <c r="U2679" s="3">
        <v>1.5</v>
      </c>
      <c r="V2679" s="4">
        <f>IFERROR(Homes[[#This Row],[sqft_above]]+Homes[[#This Row],[sqft_basement]]," ")</f>
        <v>2000</v>
      </c>
      <c r="W2679" s="4">
        <v>7294</v>
      </c>
      <c r="X2679">
        <v>0</v>
      </c>
      <c r="Y2679">
        <v>0</v>
      </c>
      <c r="Z2679">
        <v>3</v>
      </c>
      <c r="AA2679" s="4">
        <v>1520</v>
      </c>
      <c r="AB2679" s="4">
        <v>480</v>
      </c>
      <c r="AC2679">
        <v>1965</v>
      </c>
      <c r="AD2679" t="s">
        <v>2804</v>
      </c>
      <c r="AE2679" t="s">
        <v>49</v>
      </c>
      <c r="AF2679" t="s">
        <v>229</v>
      </c>
    </row>
    <row r="2680" spans="1:32">
      <c r="A2680" t="str">
        <f>PROPER(TRIM(Homes[[#This Row],[street]]))</f>
        <v>2475 Ne 182Nd Ct</v>
      </c>
      <c r="B2680" t="str">
        <f>PROPER(TRIM(Homes[[#This Row],[city]]))</f>
        <v>Shoreline</v>
      </c>
      <c r="C2680" t="str">
        <f>_xlfn.TEXTBEFORE(Homes[[#This Row],[statezip]]," ")</f>
        <v>WA</v>
      </c>
      <c r="D2680" s="6" t="str">
        <f>_xlfn.TEXTAFTER(Homes[[#This Row],[statezip]]," ")</f>
        <v>98155</v>
      </c>
      <c r="E2680" s="1">
        <v>375000</v>
      </c>
      <c r="F2680">
        <v>3</v>
      </c>
      <c r="G2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80" s="3" t="str">
        <f>Homes[[#This Row],[bedrooms]] &amp; " bd | " &amp; TEXT(Homes[[#This Row],[bathrooms]],"0.##") &amp; " ba"</f>
        <v>3 bd | 2.5 ba</v>
      </c>
      <c r="I2680" s="4">
        <v>1950</v>
      </c>
      <c r="J2680" s="1">
        <f>IFERROR(Homes[[#This Row],[price]]/Homes[[#This Row],[sqft_living]]," ")</f>
        <v>192.30769230769232</v>
      </c>
      <c r="K2680" s="4">
        <f>IFERROR(Homes[[#This Row],[sqft_lot]]/43560," ")</f>
        <v>0.15773645546372819</v>
      </c>
      <c r="L2680" t="str">
        <f>IF(Homes[[#This Row],[waterfront]]=1, "Yes","No")</f>
        <v>No</v>
      </c>
      <c r="M2680" s="4" t="str">
        <f>IF(Homes[[#This Row],[sqft_basement]]&gt;0, "Yes","No")</f>
        <v>No</v>
      </c>
      <c r="N2680" t="str">
        <f>CHOOSE(Homes[[#This Row],[view]]+1, "None","Fair","Good","Great","Excellent")</f>
        <v>None</v>
      </c>
      <c r="O2680" t="str">
        <f>CHOOSE(Homes[[#This Row],[condition]], "Poor","Fair","Average","Good","Excellent")</f>
        <v>Average</v>
      </c>
      <c r="P2680">
        <f ca="1">YEAR(TODAY())-Homes[[#This Row],[yr_built]]</f>
        <v>28</v>
      </c>
      <c r="Q2680">
        <v>0</v>
      </c>
      <c r="R2680">
        <f ca="1">IF(Homes[[#This Row],[yr_renovated]]&gt;0, YEAR(TODAY())-Homes[[#This Row],[yr_renovated]], YEAR(TODAY())-Homes[[#This Row],[yr_built]])</f>
        <v>28</v>
      </c>
      <c r="S2680">
        <v>2</v>
      </c>
      <c r="T2680" s="2">
        <v>41808</v>
      </c>
      <c r="U2680" s="3">
        <v>2.5</v>
      </c>
      <c r="V2680" s="4">
        <f>IFERROR(Homes[[#This Row],[sqft_above]]+Homes[[#This Row],[sqft_basement]]," ")</f>
        <v>1950</v>
      </c>
      <c r="W2680" s="4">
        <v>6871</v>
      </c>
      <c r="X2680">
        <v>0</v>
      </c>
      <c r="Y2680">
        <v>0</v>
      </c>
      <c r="Z2680">
        <v>3</v>
      </c>
      <c r="AA2680" s="4">
        <v>1950</v>
      </c>
      <c r="AB2680" s="4">
        <v>0</v>
      </c>
      <c r="AC2680">
        <v>1997</v>
      </c>
      <c r="AD2680" t="s">
        <v>2805</v>
      </c>
      <c r="AE2680" t="s">
        <v>100</v>
      </c>
      <c r="AF2680" t="s">
        <v>744</v>
      </c>
    </row>
    <row r="2681" spans="1:32">
      <c r="A2681" t="str">
        <f>PROPER(TRIM(Homes[[#This Row],[street]]))</f>
        <v>2145 N 178Th St</v>
      </c>
      <c r="B2681" t="str">
        <f>PROPER(TRIM(Homes[[#This Row],[city]]))</f>
        <v>Shoreline</v>
      </c>
      <c r="C2681" t="str">
        <f>_xlfn.TEXTBEFORE(Homes[[#This Row],[statezip]]," ")</f>
        <v>WA</v>
      </c>
      <c r="D2681" s="6" t="str">
        <f>_xlfn.TEXTAFTER(Homes[[#This Row],[statezip]]," ")</f>
        <v>98133</v>
      </c>
      <c r="E2681" s="1">
        <v>375000</v>
      </c>
      <c r="F2681">
        <v>4</v>
      </c>
      <c r="G2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81" s="3" t="str">
        <f>Homes[[#This Row],[bedrooms]] &amp; " bd | " &amp; TEXT(Homes[[#This Row],[bathrooms]],"0.##") &amp; " ba"</f>
        <v>4 bd | 1.75 ba</v>
      </c>
      <c r="I2681" s="4">
        <v>1890</v>
      </c>
      <c r="J2681" s="1">
        <f>IFERROR(Homes[[#This Row],[price]]/Homes[[#This Row],[sqft_living]]," ")</f>
        <v>198.4126984126984</v>
      </c>
      <c r="K2681" s="4">
        <f>IFERROR(Homes[[#This Row],[sqft_lot]]/43560," ")</f>
        <v>0.18365472910927455</v>
      </c>
      <c r="L2681" t="str">
        <f>IF(Homes[[#This Row],[waterfront]]=1, "Yes","No")</f>
        <v>No</v>
      </c>
      <c r="M2681" s="4" t="str">
        <f>IF(Homes[[#This Row],[sqft_basement]]&gt;0, "Yes","No")</f>
        <v>Yes</v>
      </c>
      <c r="N2681" t="str">
        <f>CHOOSE(Homes[[#This Row],[view]]+1, "None","Fair","Good","Great","Excellent")</f>
        <v>None</v>
      </c>
      <c r="O2681" t="str">
        <f>CHOOSE(Homes[[#This Row],[condition]], "Poor","Fair","Average","Good","Excellent")</f>
        <v>Good</v>
      </c>
      <c r="P2681">
        <f ca="1">YEAR(TODAY())-Homes[[#This Row],[yr_built]]</f>
        <v>65</v>
      </c>
      <c r="Q2681">
        <v>2001</v>
      </c>
      <c r="R2681">
        <f ca="1">IF(Homes[[#This Row],[yr_renovated]]&gt;0, YEAR(TODAY())-Homes[[#This Row],[yr_renovated]], YEAR(TODAY())-Homes[[#This Row],[yr_built]])</f>
        <v>24</v>
      </c>
      <c r="S2681">
        <v>1</v>
      </c>
      <c r="T2681" s="2">
        <v>41774</v>
      </c>
      <c r="U2681" s="3">
        <v>1.75</v>
      </c>
      <c r="V2681" s="4">
        <f>IFERROR(Homes[[#This Row],[sqft_above]]+Homes[[#This Row],[sqft_basement]]," ")</f>
        <v>1890</v>
      </c>
      <c r="W2681" s="4">
        <v>8000</v>
      </c>
      <c r="X2681">
        <v>0</v>
      </c>
      <c r="Y2681">
        <v>0</v>
      </c>
      <c r="Z2681">
        <v>4</v>
      </c>
      <c r="AA2681" s="4">
        <v>1250</v>
      </c>
      <c r="AB2681" s="4">
        <v>640</v>
      </c>
      <c r="AC2681">
        <v>1960</v>
      </c>
      <c r="AD2681" t="s">
        <v>2806</v>
      </c>
      <c r="AE2681" t="s">
        <v>100</v>
      </c>
      <c r="AF2681" t="s">
        <v>987</v>
      </c>
    </row>
    <row r="2682" spans="1:32">
      <c r="A2682" t="str">
        <f>PROPER(TRIM(Homes[[#This Row],[street]]))</f>
        <v>13300 Ne 186Th St</v>
      </c>
      <c r="B2682" t="str">
        <f>PROPER(TRIM(Homes[[#This Row],[city]]))</f>
        <v>Woodinville</v>
      </c>
      <c r="C2682" t="str">
        <f>_xlfn.TEXTBEFORE(Homes[[#This Row],[statezip]]," ")</f>
        <v>WA</v>
      </c>
      <c r="D2682" s="6" t="str">
        <f>_xlfn.TEXTAFTER(Homes[[#This Row],[statezip]]," ")</f>
        <v>98072</v>
      </c>
      <c r="E2682" s="1">
        <v>375000</v>
      </c>
      <c r="F2682">
        <v>3</v>
      </c>
      <c r="G2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82" s="3" t="str">
        <f>Homes[[#This Row],[bedrooms]] &amp; " bd | " &amp; TEXT(Homes[[#This Row],[bathrooms]],"0.##") &amp; " ba"</f>
        <v>3 bd | 1.75 ba</v>
      </c>
      <c r="I2682" s="4">
        <v>1660</v>
      </c>
      <c r="J2682" s="1">
        <f>IFERROR(Homes[[#This Row],[price]]/Homes[[#This Row],[sqft_living]]," ")</f>
        <v>225.90361445783134</v>
      </c>
      <c r="K2682" s="4">
        <f>IFERROR(Homes[[#This Row],[sqft_lot]]/43560," ")</f>
        <v>0.22206152433425161</v>
      </c>
      <c r="L2682" t="str">
        <f>IF(Homes[[#This Row],[waterfront]]=1, "Yes","No")</f>
        <v>No</v>
      </c>
      <c r="M2682" s="4" t="str">
        <f>IF(Homes[[#This Row],[sqft_basement]]&gt;0, "Yes","No")</f>
        <v>Yes</v>
      </c>
      <c r="N2682" t="str">
        <f>CHOOSE(Homes[[#This Row],[view]]+1, "None","Fair","Good","Great","Excellent")</f>
        <v>None</v>
      </c>
      <c r="O2682" t="str">
        <f>CHOOSE(Homes[[#This Row],[condition]], "Poor","Fair","Average","Good","Excellent")</f>
        <v>Average</v>
      </c>
      <c r="P2682">
        <f ca="1">YEAR(TODAY())-Homes[[#This Row],[yr_built]]</f>
        <v>49</v>
      </c>
      <c r="Q2682">
        <v>0</v>
      </c>
      <c r="R2682">
        <f ca="1">IF(Homes[[#This Row],[yr_renovated]]&gt;0, YEAR(TODAY())-Homes[[#This Row],[yr_renovated]], YEAR(TODAY())-Homes[[#This Row],[yr_built]])</f>
        <v>49</v>
      </c>
      <c r="S2682">
        <v>1</v>
      </c>
      <c r="T2682" s="2">
        <v>41828</v>
      </c>
      <c r="U2682" s="3">
        <v>1.75</v>
      </c>
      <c r="V2682" s="4">
        <f>IFERROR(Homes[[#This Row],[sqft_above]]+Homes[[#This Row],[sqft_basement]]," ")</f>
        <v>1660</v>
      </c>
      <c r="W2682" s="4">
        <v>9673</v>
      </c>
      <c r="X2682">
        <v>0</v>
      </c>
      <c r="Y2682">
        <v>0</v>
      </c>
      <c r="Z2682">
        <v>3</v>
      </c>
      <c r="AA2682" s="4">
        <v>1130</v>
      </c>
      <c r="AB2682" s="4">
        <v>530</v>
      </c>
      <c r="AC2682">
        <v>1976</v>
      </c>
      <c r="AD2682" t="s">
        <v>2807</v>
      </c>
      <c r="AE2682" t="s">
        <v>120</v>
      </c>
      <c r="AF2682" t="s">
        <v>275</v>
      </c>
    </row>
    <row r="2683" spans="1:32">
      <c r="A2683" t="str">
        <f>PROPER(TRIM(Homes[[#This Row],[street]]))</f>
        <v>8548 Nesbit Ave N</v>
      </c>
      <c r="B2683" t="str">
        <f>PROPER(TRIM(Homes[[#This Row],[city]]))</f>
        <v>Seattle</v>
      </c>
      <c r="C2683" t="str">
        <f>_xlfn.TEXTBEFORE(Homes[[#This Row],[statezip]]," ")</f>
        <v>WA</v>
      </c>
      <c r="D2683" s="6" t="str">
        <f>_xlfn.TEXTAFTER(Homes[[#This Row],[statezip]]," ")</f>
        <v>98103</v>
      </c>
      <c r="E2683" s="1">
        <v>374950</v>
      </c>
      <c r="F2683">
        <v>3</v>
      </c>
      <c r="G2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83" s="3" t="str">
        <f>Homes[[#This Row],[bedrooms]] &amp; " bd | " &amp; TEXT(Homes[[#This Row],[bathrooms]],"0.##") &amp; " ba"</f>
        <v>3 bd | 2.25 ba</v>
      </c>
      <c r="I2683" s="4">
        <v>1390</v>
      </c>
      <c r="J2683" s="1">
        <f>IFERROR(Homes[[#This Row],[price]]/Homes[[#This Row],[sqft_living]]," ")</f>
        <v>269.74820143884892</v>
      </c>
      <c r="K2683" s="4">
        <f>IFERROR(Homes[[#This Row],[sqft_lot]]/43560," ")</f>
        <v>3.4067952249770432E-2</v>
      </c>
      <c r="L2683" t="str">
        <f>IF(Homes[[#This Row],[waterfront]]=1, "Yes","No")</f>
        <v>No</v>
      </c>
      <c r="M2683" s="4" t="str">
        <f>IF(Homes[[#This Row],[sqft_basement]]&gt;0, "Yes","No")</f>
        <v>No</v>
      </c>
      <c r="N2683" t="str">
        <f>CHOOSE(Homes[[#This Row],[view]]+1, "None","Fair","Good","Great","Excellent")</f>
        <v>None</v>
      </c>
      <c r="O2683" t="str">
        <f>CHOOSE(Homes[[#This Row],[condition]], "Poor","Fair","Average","Good","Excellent")</f>
        <v>Average</v>
      </c>
      <c r="P2683">
        <f ca="1">YEAR(TODAY())-Homes[[#This Row],[yr_built]]</f>
        <v>18</v>
      </c>
      <c r="Q2683">
        <v>0</v>
      </c>
      <c r="R2683">
        <f ca="1">IF(Homes[[#This Row],[yr_renovated]]&gt;0, YEAR(TODAY())-Homes[[#This Row],[yr_renovated]], YEAR(TODAY())-Homes[[#This Row],[yr_built]])</f>
        <v>18</v>
      </c>
      <c r="S2683">
        <v>3</v>
      </c>
      <c r="T2683" s="2">
        <v>41829</v>
      </c>
      <c r="U2683" s="3">
        <v>2.25</v>
      </c>
      <c r="V2683" s="4">
        <f>IFERROR(Homes[[#This Row],[sqft_above]]+Homes[[#This Row],[sqft_basement]]," ")</f>
        <v>1390</v>
      </c>
      <c r="W2683" s="4">
        <v>1484</v>
      </c>
      <c r="X2683">
        <v>0</v>
      </c>
      <c r="Y2683">
        <v>0</v>
      </c>
      <c r="Z2683">
        <v>3</v>
      </c>
      <c r="AA2683" s="4">
        <v>1390</v>
      </c>
      <c r="AB2683" s="4">
        <v>0</v>
      </c>
      <c r="AC2683">
        <v>2007</v>
      </c>
      <c r="AD2683" t="s">
        <v>2808</v>
      </c>
      <c r="AE2683" t="s">
        <v>49</v>
      </c>
      <c r="AF2683" t="s">
        <v>172</v>
      </c>
    </row>
    <row r="2684" spans="1:32">
      <c r="A2684" t="str">
        <f>PROPER(TRIM(Homes[[#This Row],[street]]))</f>
        <v>8133 Ne 158Th St</v>
      </c>
      <c r="B2684" t="str">
        <f>PROPER(TRIM(Homes[[#This Row],[city]]))</f>
        <v>Kenmore</v>
      </c>
      <c r="C2684" t="str">
        <f>_xlfn.TEXTBEFORE(Homes[[#This Row],[statezip]]," ")</f>
        <v>WA</v>
      </c>
      <c r="D2684" s="6" t="str">
        <f>_xlfn.TEXTAFTER(Homes[[#This Row],[statezip]]," ")</f>
        <v>98028</v>
      </c>
      <c r="E2684" s="1">
        <v>374500</v>
      </c>
      <c r="F2684">
        <v>3</v>
      </c>
      <c r="G2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684" s="3" t="str">
        <f>Homes[[#This Row],[bedrooms]] &amp; " bd | " &amp; TEXT(Homes[[#This Row],[bathrooms]],"0.##") &amp; " ba"</f>
        <v>3 bd | 2.25 ba</v>
      </c>
      <c r="I2684" s="4">
        <v>1400</v>
      </c>
      <c r="J2684" s="1">
        <f>IFERROR(Homes[[#This Row],[price]]/Homes[[#This Row],[sqft_living]]," ")</f>
        <v>267.5</v>
      </c>
      <c r="K2684" s="4">
        <f>IFERROR(Homes[[#This Row],[sqft_lot]]/43560," ")</f>
        <v>0.26170798898071623</v>
      </c>
      <c r="L2684" t="str">
        <f>IF(Homes[[#This Row],[waterfront]]=1, "Yes","No")</f>
        <v>No</v>
      </c>
      <c r="M2684" s="4" t="str">
        <f>IF(Homes[[#This Row],[sqft_basement]]&gt;0, "Yes","No")</f>
        <v>No</v>
      </c>
      <c r="N2684" t="str">
        <f>CHOOSE(Homes[[#This Row],[view]]+1, "None","Fair","Good","Great","Excellent")</f>
        <v>None</v>
      </c>
      <c r="O2684" t="str">
        <f>CHOOSE(Homes[[#This Row],[condition]], "Poor","Fair","Average","Good","Excellent")</f>
        <v>Average</v>
      </c>
      <c r="P2684">
        <f ca="1">YEAR(TODAY())-Homes[[#This Row],[yr_built]]</f>
        <v>41</v>
      </c>
      <c r="Q2684">
        <v>0</v>
      </c>
      <c r="R2684">
        <f ca="1">IF(Homes[[#This Row],[yr_renovated]]&gt;0, YEAR(TODAY())-Homes[[#This Row],[yr_renovated]], YEAR(TODAY())-Homes[[#This Row],[yr_built]])</f>
        <v>41</v>
      </c>
      <c r="S2684">
        <v>2</v>
      </c>
      <c r="T2684" s="2">
        <v>41815</v>
      </c>
      <c r="U2684" s="3">
        <v>2.25</v>
      </c>
      <c r="V2684" s="4">
        <f>IFERROR(Homes[[#This Row],[sqft_above]]+Homes[[#This Row],[sqft_basement]]," ")</f>
        <v>1400</v>
      </c>
      <c r="W2684" s="4">
        <v>11400</v>
      </c>
      <c r="X2684">
        <v>0</v>
      </c>
      <c r="Y2684">
        <v>0</v>
      </c>
      <c r="Z2684">
        <v>3</v>
      </c>
      <c r="AA2684" s="4">
        <v>1400</v>
      </c>
      <c r="AB2684" s="4">
        <v>0</v>
      </c>
      <c r="AC2684">
        <v>1984</v>
      </c>
      <c r="AD2684" t="s">
        <v>2809</v>
      </c>
      <c r="AE2684" t="s">
        <v>329</v>
      </c>
      <c r="AF2684" t="s">
        <v>330</v>
      </c>
    </row>
    <row r="2685" spans="1:32">
      <c r="A2685" t="str">
        <f>PROPER(TRIM(Homes[[#This Row],[street]]))</f>
        <v>12401 Ne 108Th Ln</v>
      </c>
      <c r="B2685" t="str">
        <f>PROPER(TRIM(Homes[[#This Row],[city]]))</f>
        <v>Kirkland</v>
      </c>
      <c r="C2685" t="str">
        <f>_xlfn.TEXTBEFORE(Homes[[#This Row],[statezip]]," ")</f>
        <v>WA</v>
      </c>
      <c r="D2685" s="6" t="str">
        <f>_xlfn.TEXTAFTER(Homes[[#This Row],[statezip]]," ")</f>
        <v>98033</v>
      </c>
      <c r="E2685" s="1">
        <v>374000</v>
      </c>
      <c r="F2685">
        <v>3</v>
      </c>
      <c r="G2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85" s="3" t="str">
        <f>Homes[[#This Row],[bedrooms]] &amp; " bd | " &amp; TEXT(Homes[[#This Row],[bathrooms]],"0.##") &amp; " ba"</f>
        <v>3 bd | 1.75 ba</v>
      </c>
      <c r="I2685" s="4">
        <v>2000</v>
      </c>
      <c r="J2685" s="1">
        <f>IFERROR(Homes[[#This Row],[price]]/Homes[[#This Row],[sqft_living]]," ")</f>
        <v>187</v>
      </c>
      <c r="K2685" s="4">
        <f>IFERROR(Homes[[#This Row],[sqft_lot]]/43560," ")</f>
        <v>0.21616161616161617</v>
      </c>
      <c r="L2685" t="str">
        <f>IF(Homes[[#This Row],[waterfront]]=1, "Yes","No")</f>
        <v>No</v>
      </c>
      <c r="M2685" s="4" t="str">
        <f>IF(Homes[[#This Row],[sqft_basement]]&gt;0, "Yes","No")</f>
        <v>No</v>
      </c>
      <c r="N2685" t="str">
        <f>CHOOSE(Homes[[#This Row],[view]]+1, "None","Fair","Good","Great","Excellent")</f>
        <v>None</v>
      </c>
      <c r="O2685" t="str">
        <f>CHOOSE(Homes[[#This Row],[condition]], "Poor","Fair","Average","Good","Excellent")</f>
        <v>Good</v>
      </c>
      <c r="P2685">
        <f ca="1">YEAR(TODAY())-Homes[[#This Row],[yr_built]]</f>
        <v>64</v>
      </c>
      <c r="Q2685">
        <v>2001</v>
      </c>
      <c r="R2685">
        <f ca="1">IF(Homes[[#This Row],[yr_renovated]]&gt;0, YEAR(TODAY())-Homes[[#This Row],[yr_renovated]], YEAR(TODAY())-Homes[[#This Row],[yr_built]])</f>
        <v>24</v>
      </c>
      <c r="S2685">
        <v>1</v>
      </c>
      <c r="T2685" s="2">
        <v>41780</v>
      </c>
      <c r="U2685" s="3">
        <v>1.75</v>
      </c>
      <c r="V2685" s="4">
        <f>IFERROR(Homes[[#This Row],[sqft_above]]+Homes[[#This Row],[sqft_basement]]," ")</f>
        <v>2000</v>
      </c>
      <c r="W2685" s="4">
        <v>9416</v>
      </c>
      <c r="X2685">
        <v>0</v>
      </c>
      <c r="Y2685">
        <v>0</v>
      </c>
      <c r="Z2685">
        <v>4</v>
      </c>
      <c r="AA2685" s="4">
        <v>2000</v>
      </c>
      <c r="AB2685" s="4">
        <v>0</v>
      </c>
      <c r="AC2685">
        <v>1961</v>
      </c>
      <c r="AD2685" t="s">
        <v>2810</v>
      </c>
      <c r="AE2685" t="s">
        <v>46</v>
      </c>
      <c r="AF2685" t="s">
        <v>55</v>
      </c>
    </row>
    <row r="2686" spans="1:32">
      <c r="A2686" t="str">
        <f>PROPER(TRIM(Homes[[#This Row],[street]]))</f>
        <v>243 Edmonds Pl Ne</v>
      </c>
      <c r="B2686" t="str">
        <f>PROPER(TRIM(Homes[[#This Row],[city]]))</f>
        <v>Renton</v>
      </c>
      <c r="C2686" t="str">
        <f>_xlfn.TEXTBEFORE(Homes[[#This Row],[statezip]]," ")</f>
        <v>WA</v>
      </c>
      <c r="D2686" s="6" t="str">
        <f>_xlfn.TEXTAFTER(Homes[[#This Row],[statezip]]," ")</f>
        <v>98056</v>
      </c>
      <c r="E2686" s="1">
        <v>374000</v>
      </c>
      <c r="F2686">
        <v>4</v>
      </c>
      <c r="G2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86" s="3" t="str">
        <f>Homes[[#This Row],[bedrooms]] &amp; " bd | " &amp; TEXT(Homes[[#This Row],[bathrooms]],"0.##") &amp; " ba"</f>
        <v>4 bd | 2.5 ba</v>
      </c>
      <c r="I2686" s="4">
        <v>2580</v>
      </c>
      <c r="J2686" s="1">
        <f>IFERROR(Homes[[#This Row],[price]]/Homes[[#This Row],[sqft_living]]," ")</f>
        <v>144.96124031007753</v>
      </c>
      <c r="K2686" s="4">
        <f>IFERROR(Homes[[#This Row],[sqft_lot]]/43560," ")</f>
        <v>0.14370982552800735</v>
      </c>
      <c r="L2686" t="str">
        <f>IF(Homes[[#This Row],[waterfront]]=1, "Yes","No")</f>
        <v>No</v>
      </c>
      <c r="M2686" s="4" t="str">
        <f>IF(Homes[[#This Row],[sqft_basement]]&gt;0, "Yes","No")</f>
        <v>No</v>
      </c>
      <c r="N2686" t="str">
        <f>CHOOSE(Homes[[#This Row],[view]]+1, "None","Fair","Good","Great","Excellent")</f>
        <v>None</v>
      </c>
      <c r="O2686" t="str">
        <f>CHOOSE(Homes[[#This Row],[condition]], "Poor","Fair","Average","Good","Excellent")</f>
        <v>Average</v>
      </c>
      <c r="P2686">
        <f ca="1">YEAR(TODAY())-Homes[[#This Row],[yr_built]]</f>
        <v>21</v>
      </c>
      <c r="Q2686">
        <v>2003</v>
      </c>
      <c r="R2686">
        <f ca="1">IF(Homes[[#This Row],[yr_renovated]]&gt;0, YEAR(TODAY())-Homes[[#This Row],[yr_renovated]], YEAR(TODAY())-Homes[[#This Row],[yr_built]])</f>
        <v>22</v>
      </c>
      <c r="S2686">
        <v>2</v>
      </c>
      <c r="T2686" s="2">
        <v>41812</v>
      </c>
      <c r="U2686" s="3">
        <v>2.5</v>
      </c>
      <c r="V2686" s="4">
        <f>IFERROR(Homes[[#This Row],[sqft_above]]+Homes[[#This Row],[sqft_basement]]," ")</f>
        <v>2580</v>
      </c>
      <c r="W2686" s="4">
        <v>6260</v>
      </c>
      <c r="X2686">
        <v>0</v>
      </c>
      <c r="Y2686">
        <v>0</v>
      </c>
      <c r="Z2686">
        <v>3</v>
      </c>
      <c r="AA2686" s="4">
        <v>2580</v>
      </c>
      <c r="AB2686" s="4">
        <v>0</v>
      </c>
      <c r="AC2686">
        <v>2004</v>
      </c>
      <c r="AD2686" t="s">
        <v>2811</v>
      </c>
      <c r="AE2686" t="s">
        <v>319</v>
      </c>
      <c r="AF2686" t="s">
        <v>672</v>
      </c>
    </row>
    <row r="2687" spans="1:32">
      <c r="A2687" t="str">
        <f>PROPER(TRIM(Homes[[#This Row],[street]]))</f>
        <v>2900-2948 S Irving St</v>
      </c>
      <c r="B2687" t="str">
        <f>PROPER(TRIM(Homes[[#This Row],[city]]))</f>
        <v>Seattle</v>
      </c>
      <c r="C2687" t="str">
        <f>_xlfn.TEXTBEFORE(Homes[[#This Row],[statezip]]," ")</f>
        <v>WA</v>
      </c>
      <c r="D2687" s="6" t="str">
        <f>_xlfn.TEXTAFTER(Homes[[#This Row],[statezip]]," ")</f>
        <v>98144</v>
      </c>
      <c r="E2687" s="1">
        <v>374000</v>
      </c>
      <c r="F2687">
        <v>2</v>
      </c>
      <c r="G2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87" s="3" t="str">
        <f>Homes[[#This Row],[bedrooms]] &amp; " bd | " &amp; TEXT(Homes[[#This Row],[bathrooms]],"0.##") &amp; " ba"</f>
        <v>2 bd | 1.5 ba</v>
      </c>
      <c r="I2687" s="4">
        <v>1260</v>
      </c>
      <c r="J2687" s="1">
        <f>IFERROR(Homes[[#This Row],[price]]/Homes[[#This Row],[sqft_living]]," ")</f>
        <v>296.82539682539681</v>
      </c>
      <c r="K2687" s="4">
        <f>IFERROR(Homes[[#This Row],[sqft_lot]]/43560," ")</f>
        <v>3.6157024793388427E-2</v>
      </c>
      <c r="L2687" t="str">
        <f>IF(Homes[[#This Row],[waterfront]]=1, "Yes","No")</f>
        <v>No</v>
      </c>
      <c r="M2687" s="4" t="str">
        <f>IF(Homes[[#This Row],[sqft_basement]]&gt;0, "Yes","No")</f>
        <v>No</v>
      </c>
      <c r="N2687" t="str">
        <f>CHOOSE(Homes[[#This Row],[view]]+1, "None","Fair","Good","Great","Excellent")</f>
        <v>None</v>
      </c>
      <c r="O2687" t="str">
        <f>CHOOSE(Homes[[#This Row],[condition]], "Poor","Fair","Average","Good","Excellent")</f>
        <v>Average</v>
      </c>
      <c r="P2687">
        <f ca="1">YEAR(TODAY())-Homes[[#This Row],[yr_built]]</f>
        <v>24</v>
      </c>
      <c r="Q2687">
        <v>0</v>
      </c>
      <c r="R2687">
        <f ca="1">IF(Homes[[#This Row],[yr_renovated]]&gt;0, YEAR(TODAY())-Homes[[#This Row],[yr_renovated]], YEAR(TODAY())-Homes[[#This Row],[yr_built]])</f>
        <v>24</v>
      </c>
      <c r="S2687">
        <v>2</v>
      </c>
      <c r="T2687" s="2">
        <v>41827</v>
      </c>
      <c r="U2687" s="3">
        <v>1.5</v>
      </c>
      <c r="V2687" s="4">
        <f>IFERROR(Homes[[#This Row],[sqft_above]]+Homes[[#This Row],[sqft_basement]]," ")</f>
        <v>1260</v>
      </c>
      <c r="W2687" s="4">
        <v>1575</v>
      </c>
      <c r="X2687">
        <v>0</v>
      </c>
      <c r="Y2687">
        <v>0</v>
      </c>
      <c r="Z2687">
        <v>3</v>
      </c>
      <c r="AA2687" s="4">
        <v>1260</v>
      </c>
      <c r="AB2687" s="4">
        <v>0</v>
      </c>
      <c r="AC2687">
        <v>2001</v>
      </c>
      <c r="AD2687" t="s">
        <v>2812</v>
      </c>
      <c r="AE2687" t="s">
        <v>49</v>
      </c>
      <c r="AF2687" t="s">
        <v>110</v>
      </c>
    </row>
    <row r="2688" spans="1:32">
      <c r="A2688" t="str">
        <f>PROPER(TRIM(Homes[[#This Row],[street]]))</f>
        <v>15616 173Rd Ave Ne</v>
      </c>
      <c r="B2688" t="str">
        <f>PROPER(TRIM(Homes[[#This Row],[city]]))</f>
        <v>Woodinville</v>
      </c>
      <c r="C2688" t="str">
        <f>_xlfn.TEXTBEFORE(Homes[[#This Row],[statezip]]," ")</f>
        <v>WA</v>
      </c>
      <c r="D2688" s="6" t="str">
        <f>_xlfn.TEXTAFTER(Homes[[#This Row],[statezip]]," ")</f>
        <v>98072</v>
      </c>
      <c r="E2688" s="1">
        <v>374000</v>
      </c>
      <c r="F2688">
        <v>3</v>
      </c>
      <c r="G2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88" s="3" t="str">
        <f>Homes[[#This Row],[bedrooms]] &amp; " bd | " &amp; TEXT(Homes[[#This Row],[bathrooms]],"0.##") &amp; " ba"</f>
        <v>3 bd | 1. ba</v>
      </c>
      <c r="I2688" s="4">
        <v>1200</v>
      </c>
      <c r="J2688" s="1">
        <f>IFERROR(Homes[[#This Row],[price]]/Homes[[#This Row],[sqft_living]]," ")</f>
        <v>311.66666666666669</v>
      </c>
      <c r="K2688" s="4">
        <f>IFERROR(Homes[[#This Row],[sqft_lot]]/43560," ")</f>
        <v>0.22497704315886133</v>
      </c>
      <c r="L2688" t="str">
        <f>IF(Homes[[#This Row],[waterfront]]=1, "Yes","No")</f>
        <v>No</v>
      </c>
      <c r="M2688" s="4" t="str">
        <f>IF(Homes[[#This Row],[sqft_basement]]&gt;0, "Yes","No")</f>
        <v>No</v>
      </c>
      <c r="N2688" t="str">
        <f>CHOOSE(Homes[[#This Row],[view]]+1, "None","Fair","Good","Great","Excellent")</f>
        <v>None</v>
      </c>
      <c r="O2688" t="str">
        <f>CHOOSE(Homes[[#This Row],[condition]], "Poor","Fair","Average","Good","Excellent")</f>
        <v>Good</v>
      </c>
      <c r="P2688">
        <f ca="1">YEAR(TODAY())-Homes[[#This Row],[yr_built]]</f>
        <v>54</v>
      </c>
      <c r="Q2688">
        <v>0</v>
      </c>
      <c r="R2688">
        <f ca="1">IF(Homes[[#This Row],[yr_renovated]]&gt;0, YEAR(TODAY())-Homes[[#This Row],[yr_renovated]], YEAR(TODAY())-Homes[[#This Row],[yr_built]])</f>
        <v>54</v>
      </c>
      <c r="S2688">
        <v>1</v>
      </c>
      <c r="T2688" s="2">
        <v>41789</v>
      </c>
      <c r="U2688" s="3">
        <v>1</v>
      </c>
      <c r="V2688" s="4">
        <f>IFERROR(Homes[[#This Row],[sqft_above]]+Homes[[#This Row],[sqft_basement]]," ")</f>
        <v>1200</v>
      </c>
      <c r="W2688" s="4">
        <v>9800</v>
      </c>
      <c r="X2688">
        <v>0</v>
      </c>
      <c r="Y2688">
        <v>0</v>
      </c>
      <c r="Z2688">
        <v>4</v>
      </c>
      <c r="AA2688" s="4">
        <v>1200</v>
      </c>
      <c r="AB2688" s="4">
        <v>0</v>
      </c>
      <c r="AC2688">
        <v>1971</v>
      </c>
      <c r="AD2688" t="s">
        <v>2813</v>
      </c>
      <c r="AE2688" t="s">
        <v>120</v>
      </c>
      <c r="AF2688" t="s">
        <v>275</v>
      </c>
    </row>
    <row r="2689" spans="1:32">
      <c r="A2689" t="str">
        <f>PROPER(TRIM(Homes[[#This Row],[street]]))</f>
        <v>108 Nw 41St St</v>
      </c>
      <c r="B2689" t="str">
        <f>PROPER(TRIM(Homes[[#This Row],[city]]))</f>
        <v>Seattle</v>
      </c>
      <c r="C2689" t="str">
        <f>_xlfn.TEXTBEFORE(Homes[[#This Row],[statezip]]," ")</f>
        <v>WA</v>
      </c>
      <c r="D2689" s="6" t="str">
        <f>_xlfn.TEXTAFTER(Homes[[#This Row],[statezip]]," ")</f>
        <v>98107</v>
      </c>
      <c r="E2689" s="1">
        <v>373500</v>
      </c>
      <c r="F2689">
        <v>2</v>
      </c>
      <c r="G2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89" s="3" t="str">
        <f>Homes[[#This Row],[bedrooms]] &amp; " bd | " &amp; TEXT(Homes[[#This Row],[bathrooms]],"0.##") &amp; " ba"</f>
        <v>2 bd | 1. ba</v>
      </c>
      <c r="I2689" s="4">
        <v>800</v>
      </c>
      <c r="J2689" s="1">
        <f>IFERROR(Homes[[#This Row],[price]]/Homes[[#This Row],[sqft_living]]," ")</f>
        <v>466.875</v>
      </c>
      <c r="K2689" s="4">
        <f>IFERROR(Homes[[#This Row],[sqft_lot]]/43560," ")</f>
        <v>7.6446280991735532E-2</v>
      </c>
      <c r="L2689" t="str">
        <f>IF(Homes[[#This Row],[waterfront]]=1, "Yes","No")</f>
        <v>No</v>
      </c>
      <c r="M2689" s="4" t="str">
        <f>IF(Homes[[#This Row],[sqft_basement]]&gt;0, "Yes","No")</f>
        <v>No</v>
      </c>
      <c r="N2689" t="str">
        <f>CHOOSE(Homes[[#This Row],[view]]+1, "None","Fair","Good","Great","Excellent")</f>
        <v>None</v>
      </c>
      <c r="O2689" t="str">
        <f>CHOOSE(Homes[[#This Row],[condition]], "Poor","Fair","Average","Good","Excellent")</f>
        <v>Average</v>
      </c>
      <c r="P2689">
        <f ca="1">YEAR(TODAY())-Homes[[#This Row],[yr_built]]</f>
        <v>107</v>
      </c>
      <c r="Q2689">
        <v>0</v>
      </c>
      <c r="R2689">
        <f ca="1">IF(Homes[[#This Row],[yr_renovated]]&gt;0, YEAR(TODAY())-Homes[[#This Row],[yr_renovated]], YEAR(TODAY())-Homes[[#This Row],[yr_built]])</f>
        <v>107</v>
      </c>
      <c r="S2689">
        <v>1</v>
      </c>
      <c r="T2689" s="2">
        <v>41781</v>
      </c>
      <c r="U2689" s="3">
        <v>1</v>
      </c>
      <c r="V2689" s="4">
        <f>IFERROR(Homes[[#This Row],[sqft_above]]+Homes[[#This Row],[sqft_basement]]," ")</f>
        <v>800</v>
      </c>
      <c r="W2689" s="4">
        <v>3330</v>
      </c>
      <c r="X2689">
        <v>0</v>
      </c>
      <c r="Y2689">
        <v>0</v>
      </c>
      <c r="Z2689">
        <v>3</v>
      </c>
      <c r="AA2689" s="4">
        <v>800</v>
      </c>
      <c r="AB2689" s="4">
        <v>0</v>
      </c>
      <c r="AC2689">
        <v>1918</v>
      </c>
      <c r="AD2689" t="s">
        <v>2814</v>
      </c>
      <c r="AE2689" t="s">
        <v>49</v>
      </c>
      <c r="AF2689" t="s">
        <v>62</v>
      </c>
    </row>
    <row r="2690" spans="1:32">
      <c r="A2690" t="str">
        <f>PROPER(TRIM(Homes[[#This Row],[street]]))</f>
        <v>25523 123Rd Pl Se</v>
      </c>
      <c r="B2690" t="str">
        <f>PROPER(TRIM(Homes[[#This Row],[city]]))</f>
        <v>Kent</v>
      </c>
      <c r="C2690" t="str">
        <f>_xlfn.TEXTBEFORE(Homes[[#This Row],[statezip]]," ")</f>
        <v>WA</v>
      </c>
      <c r="D2690" s="6" t="str">
        <f>_xlfn.TEXTAFTER(Homes[[#This Row],[statezip]]," ")</f>
        <v>98030</v>
      </c>
      <c r="E2690" s="1">
        <v>373000</v>
      </c>
      <c r="F2690">
        <v>5</v>
      </c>
      <c r="G2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90" s="3" t="str">
        <f>Homes[[#This Row],[bedrooms]] &amp; " bd | " &amp; TEXT(Homes[[#This Row],[bathrooms]],"0.##") &amp; " ba"</f>
        <v>5 bd | 2.5 ba</v>
      </c>
      <c r="I2690" s="4">
        <v>3001</v>
      </c>
      <c r="J2690" s="1">
        <f>IFERROR(Homes[[#This Row],[price]]/Homes[[#This Row],[sqft_living]]," ")</f>
        <v>124.29190269910031</v>
      </c>
      <c r="K2690" s="4">
        <f>IFERROR(Homes[[#This Row],[sqft_lot]]/43560," ")</f>
        <v>0.13108356290174472</v>
      </c>
      <c r="L2690" t="str">
        <f>IF(Homes[[#This Row],[waterfront]]=1, "Yes","No")</f>
        <v>No</v>
      </c>
      <c r="M2690" s="4" t="str">
        <f>IF(Homes[[#This Row],[sqft_basement]]&gt;0, "Yes","No")</f>
        <v>No</v>
      </c>
      <c r="N2690" t="str">
        <f>CHOOSE(Homes[[#This Row],[view]]+1, "None","Fair","Good","Great","Excellent")</f>
        <v>None</v>
      </c>
      <c r="O2690" t="str">
        <f>CHOOSE(Homes[[#This Row],[condition]], "Poor","Fair","Average","Good","Excellent")</f>
        <v>Average</v>
      </c>
      <c r="P2690">
        <f ca="1">YEAR(TODAY())-Homes[[#This Row],[yr_built]]</f>
        <v>19</v>
      </c>
      <c r="Q2690">
        <v>0</v>
      </c>
      <c r="R2690">
        <f ca="1">IF(Homes[[#This Row],[yr_renovated]]&gt;0, YEAR(TODAY())-Homes[[#This Row],[yr_renovated]], YEAR(TODAY())-Homes[[#This Row],[yr_built]])</f>
        <v>19</v>
      </c>
      <c r="S2690">
        <v>2</v>
      </c>
      <c r="T2690" s="2">
        <v>41772</v>
      </c>
      <c r="U2690" s="3">
        <v>2.5</v>
      </c>
      <c r="V2690" s="4">
        <f>IFERROR(Homes[[#This Row],[sqft_above]]+Homes[[#This Row],[sqft_basement]]," ")</f>
        <v>3001</v>
      </c>
      <c r="W2690" s="4">
        <v>5710</v>
      </c>
      <c r="X2690">
        <v>0</v>
      </c>
      <c r="Y2690">
        <v>0</v>
      </c>
      <c r="Z2690">
        <v>3</v>
      </c>
      <c r="AA2690" s="4">
        <v>3001</v>
      </c>
      <c r="AB2690" s="4">
        <v>0</v>
      </c>
      <c r="AC2690">
        <v>2006</v>
      </c>
      <c r="AD2690" t="s">
        <v>2815</v>
      </c>
      <c r="AE2690" t="s">
        <v>1392</v>
      </c>
      <c r="AF2690" t="s">
        <v>1554</v>
      </c>
    </row>
    <row r="2691" spans="1:32">
      <c r="A2691" t="str">
        <f>PROPER(TRIM(Homes[[#This Row],[street]]))</f>
        <v>5232 36Th Ave Sw</v>
      </c>
      <c r="B2691" t="str">
        <f>PROPER(TRIM(Homes[[#This Row],[city]]))</f>
        <v>Seattle</v>
      </c>
      <c r="C2691" t="str">
        <f>_xlfn.TEXTBEFORE(Homes[[#This Row],[statezip]]," ")</f>
        <v>WA</v>
      </c>
      <c r="D2691" s="6" t="str">
        <f>_xlfn.TEXTAFTER(Homes[[#This Row],[statezip]]," ")</f>
        <v>98126</v>
      </c>
      <c r="E2691" s="1">
        <v>373000</v>
      </c>
      <c r="F2691">
        <v>3</v>
      </c>
      <c r="G2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91" s="3" t="str">
        <f>Homes[[#This Row],[bedrooms]] &amp; " bd | " &amp; TEXT(Homes[[#This Row],[bathrooms]],"0.##") &amp; " ba"</f>
        <v>3 bd | 1. ba</v>
      </c>
      <c r="I2691" s="4">
        <v>1770</v>
      </c>
      <c r="J2691" s="1">
        <f>IFERROR(Homes[[#This Row],[price]]/Homes[[#This Row],[sqft_living]]," ")</f>
        <v>210.73446327683615</v>
      </c>
      <c r="K2691" s="4">
        <f>IFERROR(Homes[[#This Row],[sqft_lot]]/43560," ")</f>
        <v>0.13131313131313133</v>
      </c>
      <c r="L2691" t="str">
        <f>IF(Homes[[#This Row],[waterfront]]=1, "Yes","No")</f>
        <v>No</v>
      </c>
      <c r="M2691" s="4" t="str">
        <f>IF(Homes[[#This Row],[sqft_basement]]&gt;0, "Yes","No")</f>
        <v>Yes</v>
      </c>
      <c r="N2691" t="str">
        <f>CHOOSE(Homes[[#This Row],[view]]+1, "None","Fair","Good","Great","Excellent")</f>
        <v>None</v>
      </c>
      <c r="O2691" t="str">
        <f>CHOOSE(Homes[[#This Row],[condition]], "Poor","Fair","Average","Good","Excellent")</f>
        <v>Good</v>
      </c>
      <c r="P2691">
        <f ca="1">YEAR(TODAY())-Homes[[#This Row],[yr_built]]</f>
        <v>99</v>
      </c>
      <c r="Q2691">
        <v>1993</v>
      </c>
      <c r="R2691">
        <f ca="1">IF(Homes[[#This Row],[yr_renovated]]&gt;0, YEAR(TODAY())-Homes[[#This Row],[yr_renovated]], YEAR(TODAY())-Homes[[#This Row],[yr_built]])</f>
        <v>32</v>
      </c>
      <c r="S2691">
        <v>1.5</v>
      </c>
      <c r="T2691" s="2">
        <v>41806</v>
      </c>
      <c r="U2691" s="3">
        <v>1</v>
      </c>
      <c r="V2691" s="4">
        <f>IFERROR(Homes[[#This Row],[sqft_above]]+Homes[[#This Row],[sqft_basement]]," ")</f>
        <v>1770</v>
      </c>
      <c r="W2691" s="4">
        <v>5720</v>
      </c>
      <c r="X2691">
        <v>0</v>
      </c>
      <c r="Y2691">
        <v>0</v>
      </c>
      <c r="Z2691">
        <v>4</v>
      </c>
      <c r="AA2691" s="4">
        <v>1140</v>
      </c>
      <c r="AB2691" s="4">
        <v>630</v>
      </c>
      <c r="AC2691">
        <v>1926</v>
      </c>
      <c r="AD2691" t="s">
        <v>2816</v>
      </c>
      <c r="AE2691" t="s">
        <v>49</v>
      </c>
      <c r="AF2691" t="s">
        <v>434</v>
      </c>
    </row>
    <row r="2692" spans="1:32">
      <c r="A2692" t="str">
        <f>PROPER(TRIM(Homes[[#This Row],[street]]))</f>
        <v>16016 Burke Ave N</v>
      </c>
      <c r="B2692" t="str">
        <f>PROPER(TRIM(Homes[[#This Row],[city]]))</f>
        <v>Shoreline</v>
      </c>
      <c r="C2692" t="str">
        <f>_xlfn.TEXTBEFORE(Homes[[#This Row],[statezip]]," ")</f>
        <v>WA</v>
      </c>
      <c r="D2692" s="6" t="str">
        <f>_xlfn.TEXTAFTER(Homes[[#This Row],[statezip]]," ")</f>
        <v>98133</v>
      </c>
      <c r="E2692" s="1">
        <v>373000</v>
      </c>
      <c r="F2692">
        <v>4</v>
      </c>
      <c r="G2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92" s="3" t="str">
        <f>Homes[[#This Row],[bedrooms]] &amp; " bd | " &amp; TEXT(Homes[[#This Row],[bathrooms]],"0.##") &amp; " ba"</f>
        <v>4 bd | 1.75 ba</v>
      </c>
      <c r="I2692" s="4">
        <v>1590</v>
      </c>
      <c r="J2692" s="1">
        <f>IFERROR(Homes[[#This Row],[price]]/Homes[[#This Row],[sqft_living]]," ")</f>
        <v>234.59119496855345</v>
      </c>
      <c r="K2692" s="4">
        <f>IFERROR(Homes[[#This Row],[sqft_lot]]/43560," ")</f>
        <v>0.18181818181818182</v>
      </c>
      <c r="L2692" t="str">
        <f>IF(Homes[[#This Row],[waterfront]]=1, "Yes","No")</f>
        <v>No</v>
      </c>
      <c r="M2692" s="4" t="str">
        <f>IF(Homes[[#This Row],[sqft_basement]]&gt;0, "Yes","No")</f>
        <v>No</v>
      </c>
      <c r="N2692" t="str">
        <f>CHOOSE(Homes[[#This Row],[view]]+1, "None","Fair","Good","Great","Excellent")</f>
        <v>None</v>
      </c>
      <c r="O2692" t="str">
        <f>CHOOSE(Homes[[#This Row],[condition]], "Poor","Fair","Average","Good","Excellent")</f>
        <v>Good</v>
      </c>
      <c r="P2692">
        <f ca="1">YEAR(TODAY())-Homes[[#This Row],[yr_built]]</f>
        <v>65</v>
      </c>
      <c r="Q2692">
        <v>2001</v>
      </c>
      <c r="R2692">
        <f ca="1">IF(Homes[[#This Row],[yr_renovated]]&gt;0, YEAR(TODAY())-Homes[[#This Row],[yr_renovated]], YEAR(TODAY())-Homes[[#This Row],[yr_built]])</f>
        <v>24</v>
      </c>
      <c r="S2692">
        <v>2</v>
      </c>
      <c r="T2692" s="2">
        <v>41827</v>
      </c>
      <c r="U2692" s="3">
        <v>1.75</v>
      </c>
      <c r="V2692" s="4">
        <f>IFERROR(Homes[[#This Row],[sqft_above]]+Homes[[#This Row],[sqft_basement]]," ")</f>
        <v>1590</v>
      </c>
      <c r="W2692" s="4">
        <v>7920</v>
      </c>
      <c r="X2692">
        <v>0</v>
      </c>
      <c r="Y2692">
        <v>0</v>
      </c>
      <c r="Z2692">
        <v>4</v>
      </c>
      <c r="AA2692" s="4">
        <v>1590</v>
      </c>
      <c r="AB2692" s="4">
        <v>0</v>
      </c>
      <c r="AC2692">
        <v>1960</v>
      </c>
      <c r="AD2692" t="s">
        <v>2817</v>
      </c>
      <c r="AE2692" t="s">
        <v>100</v>
      </c>
      <c r="AF2692" t="s">
        <v>987</v>
      </c>
    </row>
    <row r="2693" spans="1:32">
      <c r="A2693" t="str">
        <f>PROPER(TRIM(Homes[[#This Row],[street]]))</f>
        <v>18581 134Th Pl Ne</v>
      </c>
      <c r="B2693" t="str">
        <f>PROPER(TRIM(Homes[[#This Row],[city]]))</f>
        <v>Woodinville</v>
      </c>
      <c r="C2693" t="str">
        <f>_xlfn.TEXTBEFORE(Homes[[#This Row],[statezip]]," ")</f>
        <v>WA</v>
      </c>
      <c r="D2693" s="6" t="str">
        <f>_xlfn.TEXTAFTER(Homes[[#This Row],[statezip]]," ")</f>
        <v>98072</v>
      </c>
      <c r="E2693" s="1">
        <v>373000</v>
      </c>
      <c r="F2693">
        <v>3</v>
      </c>
      <c r="G2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693" s="3" t="str">
        <f>Homes[[#This Row],[bedrooms]] &amp; " bd | " &amp; TEXT(Homes[[#This Row],[bathrooms]],"0.##") &amp; " ba"</f>
        <v>3 bd | 2.5 ba</v>
      </c>
      <c r="I2693" s="4">
        <v>1670</v>
      </c>
      <c r="J2693" s="1">
        <f>IFERROR(Homes[[#This Row],[price]]/Homes[[#This Row],[sqft_living]]," ")</f>
        <v>223.35329341317365</v>
      </c>
      <c r="K2693" s="4">
        <f>IFERROR(Homes[[#This Row],[sqft_lot]]/43560," ")</f>
        <v>8.1841138659320481E-2</v>
      </c>
      <c r="L2693" t="str">
        <f>IF(Homes[[#This Row],[waterfront]]=1, "Yes","No")</f>
        <v>No</v>
      </c>
      <c r="M2693" s="4" t="str">
        <f>IF(Homes[[#This Row],[sqft_basement]]&gt;0, "Yes","No")</f>
        <v>No</v>
      </c>
      <c r="N2693" t="str">
        <f>CHOOSE(Homes[[#This Row],[view]]+1, "None","Fair","Good","Great","Excellent")</f>
        <v>None</v>
      </c>
      <c r="O2693" t="str">
        <f>CHOOSE(Homes[[#This Row],[condition]], "Poor","Fair","Average","Good","Excellent")</f>
        <v>Average</v>
      </c>
      <c r="P2693">
        <f ca="1">YEAR(TODAY())-Homes[[#This Row],[yr_built]]</f>
        <v>26</v>
      </c>
      <c r="Q2693">
        <v>0</v>
      </c>
      <c r="R2693">
        <f ca="1">IF(Homes[[#This Row],[yr_renovated]]&gt;0, YEAR(TODAY())-Homes[[#This Row],[yr_renovated]], YEAR(TODAY())-Homes[[#This Row],[yr_built]])</f>
        <v>26</v>
      </c>
      <c r="S2693">
        <v>2</v>
      </c>
      <c r="T2693" s="2">
        <v>41778</v>
      </c>
      <c r="U2693" s="3">
        <v>2.5</v>
      </c>
      <c r="V2693" s="4">
        <f>IFERROR(Homes[[#This Row],[sqft_above]]+Homes[[#This Row],[sqft_basement]]," ")</f>
        <v>1670</v>
      </c>
      <c r="W2693" s="4">
        <v>3565</v>
      </c>
      <c r="X2693">
        <v>0</v>
      </c>
      <c r="Y2693">
        <v>0</v>
      </c>
      <c r="Z2693">
        <v>3</v>
      </c>
      <c r="AA2693" s="4">
        <v>1670</v>
      </c>
      <c r="AB2693" s="4">
        <v>0</v>
      </c>
      <c r="AC2693">
        <v>1999</v>
      </c>
      <c r="AD2693" t="s">
        <v>2818</v>
      </c>
      <c r="AE2693" t="s">
        <v>120</v>
      </c>
      <c r="AF2693" t="s">
        <v>275</v>
      </c>
    </row>
    <row r="2694" spans="1:32">
      <c r="A2694" t="str">
        <f>PROPER(TRIM(Homes[[#This Row],[street]]))</f>
        <v>2522 230Th Ave Ne</v>
      </c>
      <c r="B2694" t="str">
        <f>PROPER(TRIM(Homes[[#This Row],[city]]))</f>
        <v>Sammamish</v>
      </c>
      <c r="C2694" t="str">
        <f>_xlfn.TEXTBEFORE(Homes[[#This Row],[statezip]]," ")</f>
        <v>WA</v>
      </c>
      <c r="D2694" s="6" t="str">
        <f>_xlfn.TEXTAFTER(Homes[[#This Row],[statezip]]," ")</f>
        <v>98074</v>
      </c>
      <c r="E2694" s="1">
        <v>372500</v>
      </c>
      <c r="F2694">
        <v>3</v>
      </c>
      <c r="G2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694" s="3" t="str">
        <f>Homes[[#This Row],[bedrooms]] &amp; " bd | " &amp; TEXT(Homes[[#This Row],[bathrooms]],"0.##") &amp; " ba"</f>
        <v>3 bd | 1.5 ba</v>
      </c>
      <c r="I2694" s="4">
        <v>1180</v>
      </c>
      <c r="J2694" s="1">
        <f>IFERROR(Homes[[#This Row],[price]]/Homes[[#This Row],[sqft_living]]," ")</f>
        <v>315.67796610169489</v>
      </c>
      <c r="K2694" s="4">
        <f>IFERROR(Homes[[#This Row],[sqft_lot]]/43560," ")</f>
        <v>0.28292011019283747</v>
      </c>
      <c r="L2694" t="str">
        <f>IF(Homes[[#This Row],[waterfront]]=1, "Yes","No")</f>
        <v>No</v>
      </c>
      <c r="M2694" s="4" t="str">
        <f>IF(Homes[[#This Row],[sqft_basement]]&gt;0, "Yes","No")</f>
        <v>Yes</v>
      </c>
      <c r="N2694" t="str">
        <f>CHOOSE(Homes[[#This Row],[view]]+1, "None","Fair","Good","Great","Excellent")</f>
        <v>None</v>
      </c>
      <c r="O2694" t="str">
        <f>CHOOSE(Homes[[#This Row],[condition]], "Poor","Fair","Average","Good","Excellent")</f>
        <v>Average</v>
      </c>
      <c r="P2694">
        <f ca="1">YEAR(TODAY())-Homes[[#This Row],[yr_built]]</f>
        <v>44</v>
      </c>
      <c r="Q2694">
        <v>2013</v>
      </c>
      <c r="R2694">
        <f ca="1">IF(Homes[[#This Row],[yr_renovated]]&gt;0, YEAR(TODAY())-Homes[[#This Row],[yr_renovated]], YEAR(TODAY())-Homes[[#This Row],[yr_built]])</f>
        <v>12</v>
      </c>
      <c r="S2694">
        <v>1</v>
      </c>
      <c r="T2694" s="2">
        <v>41795</v>
      </c>
      <c r="U2694" s="3">
        <v>1.5</v>
      </c>
      <c r="V2694" s="4">
        <f>IFERROR(Homes[[#This Row],[sqft_above]]+Homes[[#This Row],[sqft_basement]]," ")</f>
        <v>1180</v>
      </c>
      <c r="W2694" s="4">
        <v>12324</v>
      </c>
      <c r="X2694">
        <v>0</v>
      </c>
      <c r="Y2694">
        <v>0</v>
      </c>
      <c r="Z2694">
        <v>3</v>
      </c>
      <c r="AA2694" s="4">
        <v>800</v>
      </c>
      <c r="AB2694" s="4">
        <v>380</v>
      </c>
      <c r="AC2694">
        <v>1981</v>
      </c>
      <c r="AD2694" t="s">
        <v>2819</v>
      </c>
      <c r="AE2694" t="s">
        <v>102</v>
      </c>
      <c r="AF2694" t="s">
        <v>266</v>
      </c>
    </row>
    <row r="2695" spans="1:32">
      <c r="A2695" t="str">
        <f>PROPER(TRIM(Homes[[#This Row],[street]]))</f>
        <v>5537 S 119Th St</v>
      </c>
      <c r="B2695" t="str">
        <f>PROPER(TRIM(Homes[[#This Row],[city]]))</f>
        <v>Seattle</v>
      </c>
      <c r="C2695" t="str">
        <f>_xlfn.TEXTBEFORE(Homes[[#This Row],[statezip]]," ")</f>
        <v>WA</v>
      </c>
      <c r="D2695" s="6" t="str">
        <f>_xlfn.TEXTAFTER(Homes[[#This Row],[statezip]]," ")</f>
        <v>98178</v>
      </c>
      <c r="E2695" s="1">
        <v>372500</v>
      </c>
      <c r="F2695">
        <v>5</v>
      </c>
      <c r="G2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695" s="3" t="str">
        <f>Homes[[#This Row],[bedrooms]] &amp; " bd | " &amp; TEXT(Homes[[#This Row],[bathrooms]],"0.##") &amp; " ba"</f>
        <v>5 bd | 3. ba</v>
      </c>
      <c r="I2695" s="4">
        <v>2480</v>
      </c>
      <c r="J2695" s="1">
        <f>IFERROR(Homes[[#This Row],[price]]/Homes[[#This Row],[sqft_living]]," ")</f>
        <v>150.20161290322579</v>
      </c>
      <c r="K2695" s="4">
        <f>IFERROR(Homes[[#This Row],[sqft_lot]]/43560," ")</f>
        <v>0.23163452708907253</v>
      </c>
      <c r="L2695" t="str">
        <f>IF(Homes[[#This Row],[waterfront]]=1, "Yes","No")</f>
        <v>No</v>
      </c>
      <c r="M2695" s="4" t="str">
        <f>IF(Homes[[#This Row],[sqft_basement]]&gt;0, "Yes","No")</f>
        <v>Yes</v>
      </c>
      <c r="N2695" t="str">
        <f>CHOOSE(Homes[[#This Row],[view]]+1, "None","Fair","Good","Great","Excellent")</f>
        <v>None</v>
      </c>
      <c r="O2695" t="str">
        <f>CHOOSE(Homes[[#This Row],[condition]], "Poor","Fair","Average","Good","Excellent")</f>
        <v>Average</v>
      </c>
      <c r="P2695">
        <f ca="1">YEAR(TODAY())-Homes[[#This Row],[yr_built]]</f>
        <v>21</v>
      </c>
      <c r="Q2695">
        <v>2003</v>
      </c>
      <c r="R2695">
        <f ca="1">IF(Homes[[#This Row],[yr_renovated]]&gt;0, YEAR(TODAY())-Homes[[#This Row],[yr_renovated]], YEAR(TODAY())-Homes[[#This Row],[yr_built]])</f>
        <v>22</v>
      </c>
      <c r="S2695">
        <v>1</v>
      </c>
      <c r="T2695" s="2">
        <v>41771</v>
      </c>
      <c r="U2695" s="3">
        <v>3</v>
      </c>
      <c r="V2695" s="4">
        <f>IFERROR(Homes[[#This Row],[sqft_above]]+Homes[[#This Row],[sqft_basement]]," ")</f>
        <v>2480</v>
      </c>
      <c r="W2695" s="4">
        <v>10090</v>
      </c>
      <c r="X2695">
        <v>0</v>
      </c>
      <c r="Y2695">
        <v>0</v>
      </c>
      <c r="Z2695">
        <v>3</v>
      </c>
      <c r="AA2695" s="4">
        <v>1300</v>
      </c>
      <c r="AB2695" s="4">
        <v>1180</v>
      </c>
      <c r="AC2695">
        <v>2004</v>
      </c>
      <c r="AD2695" t="s">
        <v>2820</v>
      </c>
      <c r="AE2695" t="s">
        <v>49</v>
      </c>
      <c r="AF2695" t="s">
        <v>1123</v>
      </c>
    </row>
    <row r="2696" spans="1:32">
      <c r="A2696" t="str">
        <f>PROPER(TRIM(Homes[[#This Row],[street]]))</f>
        <v>14556 Stone Ave N</v>
      </c>
      <c r="B2696" t="str">
        <f>PROPER(TRIM(Homes[[#This Row],[city]]))</f>
        <v>Shoreline</v>
      </c>
      <c r="C2696" t="str">
        <f>_xlfn.TEXTBEFORE(Homes[[#This Row],[statezip]]," ")</f>
        <v>WA</v>
      </c>
      <c r="D2696" s="6" t="str">
        <f>_xlfn.TEXTAFTER(Homes[[#This Row],[statezip]]," ")</f>
        <v>98133</v>
      </c>
      <c r="E2696" s="1">
        <v>372500</v>
      </c>
      <c r="F2696">
        <v>4</v>
      </c>
      <c r="G2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96" s="3" t="str">
        <f>Homes[[#This Row],[bedrooms]] &amp; " bd | " &amp; TEXT(Homes[[#This Row],[bathrooms]],"0.##") &amp; " ba"</f>
        <v>4 bd | 1.75 ba</v>
      </c>
      <c r="I2696" s="4">
        <v>1590</v>
      </c>
      <c r="J2696" s="1">
        <f>IFERROR(Homes[[#This Row],[price]]/Homes[[#This Row],[sqft_living]]," ")</f>
        <v>234.27672955974842</v>
      </c>
      <c r="K2696" s="4">
        <f>IFERROR(Homes[[#This Row],[sqft_lot]]/43560," ")</f>
        <v>0.24157483930211204</v>
      </c>
      <c r="L2696" t="str">
        <f>IF(Homes[[#This Row],[waterfront]]=1, "Yes","No")</f>
        <v>No</v>
      </c>
      <c r="M2696" s="4" t="str">
        <f>IF(Homes[[#This Row],[sqft_basement]]&gt;0, "Yes","No")</f>
        <v>No</v>
      </c>
      <c r="N2696" t="str">
        <f>CHOOSE(Homes[[#This Row],[view]]+1, "None","Fair","Good","Great","Excellent")</f>
        <v>None</v>
      </c>
      <c r="O2696" t="str">
        <f>CHOOSE(Homes[[#This Row],[condition]], "Poor","Fair","Average","Good","Excellent")</f>
        <v>Good</v>
      </c>
      <c r="P2696">
        <f ca="1">YEAR(TODAY())-Homes[[#This Row],[yr_built]]</f>
        <v>103</v>
      </c>
      <c r="Q2696">
        <v>0</v>
      </c>
      <c r="R2696">
        <f ca="1">IF(Homes[[#This Row],[yr_renovated]]&gt;0, YEAR(TODAY())-Homes[[#This Row],[yr_renovated]], YEAR(TODAY())-Homes[[#This Row],[yr_built]])</f>
        <v>103</v>
      </c>
      <c r="S2696">
        <v>2</v>
      </c>
      <c r="T2696" s="2">
        <v>41779</v>
      </c>
      <c r="U2696" s="3">
        <v>1.75</v>
      </c>
      <c r="V2696" s="4">
        <f>IFERROR(Homes[[#This Row],[sqft_above]]+Homes[[#This Row],[sqft_basement]]," ")</f>
        <v>1590</v>
      </c>
      <c r="W2696" s="4">
        <v>10523</v>
      </c>
      <c r="X2696">
        <v>0</v>
      </c>
      <c r="Y2696">
        <v>0</v>
      </c>
      <c r="Z2696">
        <v>4</v>
      </c>
      <c r="AA2696" s="4">
        <v>1590</v>
      </c>
      <c r="AB2696" s="4">
        <v>0</v>
      </c>
      <c r="AC2696">
        <v>1922</v>
      </c>
      <c r="AD2696" t="s">
        <v>2821</v>
      </c>
      <c r="AE2696" t="s">
        <v>100</v>
      </c>
      <c r="AF2696" t="s">
        <v>987</v>
      </c>
    </row>
    <row r="2697" spans="1:32">
      <c r="A2697" t="str">
        <f>PROPER(TRIM(Homes[[#This Row],[street]]))</f>
        <v>4607 Sw Cloverdale St</v>
      </c>
      <c r="B2697" t="str">
        <f>PROPER(TRIM(Homes[[#This Row],[city]]))</f>
        <v>Seattle</v>
      </c>
      <c r="C2697" t="str">
        <f>_xlfn.TEXTBEFORE(Homes[[#This Row],[statezip]]," ")</f>
        <v>WA</v>
      </c>
      <c r="D2697" s="6" t="str">
        <f>_xlfn.TEXTAFTER(Homes[[#This Row],[statezip]]," ")</f>
        <v>98136</v>
      </c>
      <c r="E2697" s="1">
        <v>372220</v>
      </c>
      <c r="F2697">
        <v>3</v>
      </c>
      <c r="G2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97" s="3" t="str">
        <f>Homes[[#This Row],[bedrooms]] &amp; " bd | " &amp; TEXT(Homes[[#This Row],[bathrooms]],"0.##") &amp; " ba"</f>
        <v>3 bd | 1. ba</v>
      </c>
      <c r="I2697" s="4">
        <v>1290</v>
      </c>
      <c r="J2697" s="1">
        <f>IFERROR(Homes[[#This Row],[price]]/Homes[[#This Row],[sqft_living]]," ")</f>
        <v>288.54263565891472</v>
      </c>
      <c r="K2697" s="4">
        <f>IFERROR(Homes[[#This Row],[sqft_lot]]/43560," ")</f>
        <v>0.12626262626262627</v>
      </c>
      <c r="L2697" t="str">
        <f>IF(Homes[[#This Row],[waterfront]]=1, "Yes","No")</f>
        <v>No</v>
      </c>
      <c r="M2697" s="4" t="str">
        <f>IF(Homes[[#This Row],[sqft_basement]]&gt;0, "Yes","No")</f>
        <v>Yes</v>
      </c>
      <c r="N2697" t="str">
        <f>CHOOSE(Homes[[#This Row],[view]]+1, "None","Fair","Good","Great","Excellent")</f>
        <v>None</v>
      </c>
      <c r="O2697" t="str">
        <f>CHOOSE(Homes[[#This Row],[condition]], "Poor","Fair","Average","Good","Excellent")</f>
        <v>Average</v>
      </c>
      <c r="P2697">
        <f ca="1">YEAR(TODAY())-Homes[[#This Row],[yr_built]]</f>
        <v>74</v>
      </c>
      <c r="Q2697">
        <v>1994</v>
      </c>
      <c r="R2697">
        <f ca="1">IF(Homes[[#This Row],[yr_renovated]]&gt;0, YEAR(TODAY())-Homes[[#This Row],[yr_renovated]], YEAR(TODAY())-Homes[[#This Row],[yr_built]])</f>
        <v>31</v>
      </c>
      <c r="S2697">
        <v>1</v>
      </c>
      <c r="T2697" s="2">
        <v>41773</v>
      </c>
      <c r="U2697" s="3">
        <v>1</v>
      </c>
      <c r="V2697" s="4">
        <f>IFERROR(Homes[[#This Row],[sqft_above]]+Homes[[#This Row],[sqft_basement]]," ")</f>
        <v>1290</v>
      </c>
      <c r="W2697" s="4">
        <v>5500</v>
      </c>
      <c r="X2697">
        <v>0</v>
      </c>
      <c r="Y2697">
        <v>0</v>
      </c>
      <c r="Z2697">
        <v>3</v>
      </c>
      <c r="AA2697" s="4">
        <v>980</v>
      </c>
      <c r="AB2697" s="4">
        <v>310</v>
      </c>
      <c r="AC2697">
        <v>1951</v>
      </c>
      <c r="AD2697" t="s">
        <v>2822</v>
      </c>
      <c r="AE2697" t="s">
        <v>49</v>
      </c>
      <c r="AF2697" t="s">
        <v>298</v>
      </c>
    </row>
    <row r="2698" spans="1:32">
      <c r="A2698" t="str">
        <f>PROPER(TRIM(Homes[[#This Row],[street]]))</f>
        <v>16803 426Th Pl Se</v>
      </c>
      <c r="B2698" t="str">
        <f>PROPER(TRIM(Homes[[#This Row],[city]]))</f>
        <v>North Bend</v>
      </c>
      <c r="C2698" t="str">
        <f>_xlfn.TEXTBEFORE(Homes[[#This Row],[statezip]]," ")</f>
        <v>WA</v>
      </c>
      <c r="D2698" s="6" t="str">
        <f>_xlfn.TEXTAFTER(Homes[[#This Row],[statezip]]," ")</f>
        <v>98045</v>
      </c>
      <c r="E2698" s="1">
        <v>372000</v>
      </c>
      <c r="F2698">
        <v>4</v>
      </c>
      <c r="G2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698" s="3" t="str">
        <f>Homes[[#This Row],[bedrooms]] &amp; " bd | " &amp; TEXT(Homes[[#This Row],[bathrooms]],"0.##") &amp; " ba"</f>
        <v>4 bd | 1.75 ba</v>
      </c>
      <c r="I2698" s="4">
        <v>1960</v>
      </c>
      <c r="J2698" s="1">
        <f>IFERROR(Homes[[#This Row],[price]]/Homes[[#This Row],[sqft_living]]," ")</f>
        <v>189.79591836734693</v>
      </c>
      <c r="K2698" s="4">
        <f>IFERROR(Homes[[#This Row],[sqft_lot]]/43560," ")</f>
        <v>0.21349862258953167</v>
      </c>
      <c r="L2698" t="str">
        <f>IF(Homes[[#This Row],[waterfront]]=1, "Yes","No")</f>
        <v>No</v>
      </c>
      <c r="M2698" s="4" t="str">
        <f>IF(Homes[[#This Row],[sqft_basement]]&gt;0, "Yes","No")</f>
        <v>Yes</v>
      </c>
      <c r="N2698" t="str">
        <f>CHOOSE(Homes[[#This Row],[view]]+1, "None","Fair","Good","Great","Excellent")</f>
        <v>None</v>
      </c>
      <c r="O2698" t="str">
        <f>CHOOSE(Homes[[#This Row],[condition]], "Poor","Fair","Average","Good","Excellent")</f>
        <v>Excellent</v>
      </c>
      <c r="P2698">
        <f ca="1">YEAR(TODAY())-Homes[[#This Row],[yr_built]]</f>
        <v>46</v>
      </c>
      <c r="Q2698">
        <v>0</v>
      </c>
      <c r="R2698">
        <f ca="1">IF(Homes[[#This Row],[yr_renovated]]&gt;0, YEAR(TODAY())-Homes[[#This Row],[yr_renovated]], YEAR(TODAY())-Homes[[#This Row],[yr_built]])</f>
        <v>46</v>
      </c>
      <c r="S2698">
        <v>1</v>
      </c>
      <c r="T2698" s="2">
        <v>41783</v>
      </c>
      <c r="U2698" s="3">
        <v>1.75</v>
      </c>
      <c r="V2698" s="4">
        <f>IFERROR(Homes[[#This Row],[sqft_above]]+Homes[[#This Row],[sqft_basement]]," ")</f>
        <v>1960</v>
      </c>
      <c r="W2698" s="4">
        <v>9300</v>
      </c>
      <c r="X2698">
        <v>0</v>
      </c>
      <c r="Y2698">
        <v>0</v>
      </c>
      <c r="Z2698">
        <v>5</v>
      </c>
      <c r="AA2698" s="4">
        <v>1340</v>
      </c>
      <c r="AB2698" s="4">
        <v>620</v>
      </c>
      <c r="AC2698">
        <v>1979</v>
      </c>
      <c r="AD2698" t="s">
        <v>2823</v>
      </c>
      <c r="AE2698" t="s">
        <v>624</v>
      </c>
      <c r="AF2698" t="s">
        <v>625</v>
      </c>
    </row>
    <row r="2699" spans="1:32">
      <c r="A2699" t="str">
        <f>PROPER(TRIM(Homes[[#This Row],[street]]))</f>
        <v>9233 25Th Ave Sw</v>
      </c>
      <c r="B2699" t="str">
        <f>PROPER(TRIM(Homes[[#This Row],[city]]))</f>
        <v>Seattle</v>
      </c>
      <c r="C2699" t="str">
        <f>_xlfn.TEXTBEFORE(Homes[[#This Row],[statezip]]," ")</f>
        <v>WA</v>
      </c>
      <c r="D2699" s="6" t="str">
        <f>_xlfn.TEXTAFTER(Homes[[#This Row],[statezip]]," ")</f>
        <v>98106</v>
      </c>
      <c r="E2699" s="1">
        <v>371500</v>
      </c>
      <c r="F2699">
        <v>3</v>
      </c>
      <c r="G2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699" s="3" t="str">
        <f>Homes[[#This Row],[bedrooms]] &amp; " bd | " &amp; TEXT(Homes[[#This Row],[bathrooms]],"0.##") &amp; " ba"</f>
        <v>3 bd | 1. ba</v>
      </c>
      <c r="I2699" s="4">
        <v>1650</v>
      </c>
      <c r="J2699" s="1">
        <f>IFERROR(Homes[[#This Row],[price]]/Homes[[#This Row],[sqft_living]]," ")</f>
        <v>225.15151515151516</v>
      </c>
      <c r="K2699" s="4">
        <f>IFERROR(Homes[[#This Row],[sqft_lot]]/43560," ")</f>
        <v>0.14692378328741965</v>
      </c>
      <c r="L2699" t="str">
        <f>IF(Homes[[#This Row],[waterfront]]=1, "Yes","No")</f>
        <v>No</v>
      </c>
      <c r="M2699" s="4" t="str">
        <f>IF(Homes[[#This Row],[sqft_basement]]&gt;0, "Yes","No")</f>
        <v>Yes</v>
      </c>
      <c r="N2699" t="str">
        <f>CHOOSE(Homes[[#This Row],[view]]+1, "None","Fair","Good","Great","Excellent")</f>
        <v>None</v>
      </c>
      <c r="O2699" t="str">
        <f>CHOOSE(Homes[[#This Row],[condition]], "Poor","Fair","Average","Good","Excellent")</f>
        <v>Good</v>
      </c>
      <c r="P2699">
        <f ca="1">YEAR(TODAY())-Homes[[#This Row],[yr_built]]</f>
        <v>71</v>
      </c>
      <c r="Q2699">
        <v>1979</v>
      </c>
      <c r="R2699">
        <f ca="1">IF(Homes[[#This Row],[yr_renovated]]&gt;0, YEAR(TODAY())-Homes[[#This Row],[yr_renovated]], YEAR(TODAY())-Homes[[#This Row],[yr_built]])</f>
        <v>46</v>
      </c>
      <c r="S2699">
        <v>1</v>
      </c>
      <c r="T2699" s="2">
        <v>41828</v>
      </c>
      <c r="U2699" s="3">
        <v>1</v>
      </c>
      <c r="V2699" s="4">
        <f>IFERROR(Homes[[#This Row],[sqft_above]]+Homes[[#This Row],[sqft_basement]]," ")</f>
        <v>1650</v>
      </c>
      <c r="W2699" s="4">
        <v>6400</v>
      </c>
      <c r="X2699">
        <v>0</v>
      </c>
      <c r="Y2699">
        <v>0</v>
      </c>
      <c r="Z2699">
        <v>4</v>
      </c>
      <c r="AA2699" s="4">
        <v>980</v>
      </c>
      <c r="AB2699" s="4">
        <v>670</v>
      </c>
      <c r="AC2699">
        <v>1954</v>
      </c>
      <c r="AD2699" t="s">
        <v>2824</v>
      </c>
      <c r="AE2699" t="s">
        <v>49</v>
      </c>
      <c r="AF2699" t="s">
        <v>1278</v>
      </c>
    </row>
    <row r="2700" spans="1:32">
      <c r="A2700" t="str">
        <f>PROPER(TRIM(Homes[[#This Row],[street]]))</f>
        <v>2320 N 161St St</v>
      </c>
      <c r="B2700" t="str">
        <f>PROPER(TRIM(Homes[[#This Row],[city]]))</f>
        <v>Shoreline</v>
      </c>
      <c r="C2700" t="str">
        <f>_xlfn.TEXTBEFORE(Homes[[#This Row],[statezip]]," ")</f>
        <v>WA</v>
      </c>
      <c r="D2700" s="6" t="str">
        <f>_xlfn.TEXTAFTER(Homes[[#This Row],[statezip]]," ")</f>
        <v>98133</v>
      </c>
      <c r="E2700" s="1">
        <v>371500</v>
      </c>
      <c r="F2700">
        <v>3</v>
      </c>
      <c r="G2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00" s="3" t="str">
        <f>Homes[[#This Row],[bedrooms]] &amp; " bd | " &amp; TEXT(Homes[[#This Row],[bathrooms]],"0.##") &amp; " ba"</f>
        <v>3 bd | 2. ba</v>
      </c>
      <c r="I2700" s="4">
        <v>1370</v>
      </c>
      <c r="J2700" s="1">
        <f>IFERROR(Homes[[#This Row],[price]]/Homes[[#This Row],[sqft_living]]," ")</f>
        <v>271.16788321167883</v>
      </c>
      <c r="K2700" s="4">
        <f>IFERROR(Homes[[#This Row],[sqft_lot]]/43560," ")</f>
        <v>0.1913682277318641</v>
      </c>
      <c r="L2700" t="str">
        <f>IF(Homes[[#This Row],[waterfront]]=1, "Yes","No")</f>
        <v>No</v>
      </c>
      <c r="M2700" s="4" t="str">
        <f>IF(Homes[[#This Row],[sqft_basement]]&gt;0, "Yes","No")</f>
        <v>No</v>
      </c>
      <c r="N2700" t="str">
        <f>CHOOSE(Homes[[#This Row],[view]]+1, "None","Fair","Good","Great","Excellent")</f>
        <v>None</v>
      </c>
      <c r="O2700" t="str">
        <f>CHOOSE(Homes[[#This Row],[condition]], "Poor","Fair","Average","Good","Excellent")</f>
        <v>Excellent</v>
      </c>
      <c r="P2700">
        <f ca="1">YEAR(TODAY())-Homes[[#This Row],[yr_built]]</f>
        <v>61</v>
      </c>
      <c r="Q2700">
        <v>0</v>
      </c>
      <c r="R2700">
        <f ca="1">IF(Homes[[#This Row],[yr_renovated]]&gt;0, YEAR(TODAY())-Homes[[#This Row],[yr_renovated]], YEAR(TODAY())-Homes[[#This Row],[yr_built]])</f>
        <v>61</v>
      </c>
      <c r="S2700">
        <v>1</v>
      </c>
      <c r="T2700" s="2">
        <v>41801</v>
      </c>
      <c r="U2700" s="3">
        <v>2</v>
      </c>
      <c r="V2700" s="4">
        <f>IFERROR(Homes[[#This Row],[sqft_above]]+Homes[[#This Row],[sqft_basement]]," ")</f>
        <v>1370</v>
      </c>
      <c r="W2700" s="4">
        <v>8336</v>
      </c>
      <c r="X2700">
        <v>0</v>
      </c>
      <c r="Y2700">
        <v>0</v>
      </c>
      <c r="Z2700">
        <v>5</v>
      </c>
      <c r="AA2700" s="4">
        <v>1370</v>
      </c>
      <c r="AB2700" s="4">
        <v>0</v>
      </c>
      <c r="AC2700">
        <v>1964</v>
      </c>
      <c r="AD2700" t="s">
        <v>2825</v>
      </c>
      <c r="AE2700" t="s">
        <v>100</v>
      </c>
      <c r="AF2700" t="s">
        <v>987</v>
      </c>
    </row>
    <row r="2701" spans="1:32">
      <c r="A2701" t="str">
        <f>PROPER(TRIM(Homes[[#This Row],[street]]))</f>
        <v>10536 Ne 148Th Ct</v>
      </c>
      <c r="B2701" t="str">
        <f>PROPER(TRIM(Homes[[#This Row],[city]]))</f>
        <v>Bothell</v>
      </c>
      <c r="C2701" t="str">
        <f>_xlfn.TEXTBEFORE(Homes[[#This Row],[statezip]]," ")</f>
        <v>WA</v>
      </c>
      <c r="D2701" s="6" t="str">
        <f>_xlfn.TEXTAFTER(Homes[[#This Row],[statezip]]," ")</f>
        <v>98011</v>
      </c>
      <c r="E2701" s="1">
        <v>371025</v>
      </c>
      <c r="F2701">
        <v>3</v>
      </c>
      <c r="G2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01" s="3" t="str">
        <f>Homes[[#This Row],[bedrooms]] &amp; " bd | " &amp; TEXT(Homes[[#This Row],[bathrooms]],"0.##") &amp; " ba"</f>
        <v>3 bd | 2. ba</v>
      </c>
      <c r="I2701" s="4">
        <v>1530</v>
      </c>
      <c r="J2701" s="1">
        <f>IFERROR(Homes[[#This Row],[price]]/Homes[[#This Row],[sqft_living]]," ")</f>
        <v>242.5</v>
      </c>
      <c r="K2701" s="4">
        <f>IFERROR(Homes[[#This Row],[sqft_lot]]/43560," ")</f>
        <v>0.20488980716253444</v>
      </c>
      <c r="L2701" t="str">
        <f>IF(Homes[[#This Row],[waterfront]]=1, "Yes","No")</f>
        <v>No</v>
      </c>
      <c r="M2701" s="4" t="str">
        <f>IF(Homes[[#This Row],[sqft_basement]]&gt;0, "Yes","No")</f>
        <v>No</v>
      </c>
      <c r="N2701" t="str">
        <f>CHOOSE(Homes[[#This Row],[view]]+1, "None","Fair","Good","Great","Excellent")</f>
        <v>None</v>
      </c>
      <c r="O2701" t="str">
        <f>CHOOSE(Homes[[#This Row],[condition]], "Poor","Fair","Average","Good","Excellent")</f>
        <v>Average</v>
      </c>
      <c r="P2701">
        <f ca="1">YEAR(TODAY())-Homes[[#This Row],[yr_built]]</f>
        <v>48</v>
      </c>
      <c r="Q2701">
        <v>2004</v>
      </c>
      <c r="R2701">
        <f ca="1">IF(Homes[[#This Row],[yr_renovated]]&gt;0, YEAR(TODAY())-Homes[[#This Row],[yr_renovated]], YEAR(TODAY())-Homes[[#This Row],[yr_built]])</f>
        <v>21</v>
      </c>
      <c r="S2701">
        <v>1</v>
      </c>
      <c r="T2701" s="2">
        <v>41806</v>
      </c>
      <c r="U2701" s="3">
        <v>2</v>
      </c>
      <c r="V2701" s="4">
        <f>IFERROR(Homes[[#This Row],[sqft_above]]+Homes[[#This Row],[sqft_basement]]," ")</f>
        <v>1530</v>
      </c>
      <c r="W2701" s="4">
        <v>8925</v>
      </c>
      <c r="X2701">
        <v>0</v>
      </c>
      <c r="Y2701">
        <v>0</v>
      </c>
      <c r="Z2701">
        <v>3</v>
      </c>
      <c r="AA2701" s="4">
        <v>1530</v>
      </c>
      <c r="AB2701" s="4">
        <v>0</v>
      </c>
      <c r="AC2701">
        <v>1977</v>
      </c>
      <c r="AD2701" t="s">
        <v>2826</v>
      </c>
      <c r="AE2701" t="s">
        <v>841</v>
      </c>
      <c r="AF2701" t="s">
        <v>842</v>
      </c>
    </row>
    <row r="2702" spans="1:32">
      <c r="A2702" t="str">
        <f>PROPER(TRIM(Homes[[#This Row],[street]]))</f>
        <v>27815 256Th Ct Se</v>
      </c>
      <c r="B2702" t="str">
        <f>PROPER(TRIM(Homes[[#This Row],[city]]))</f>
        <v>Maple Valley</v>
      </c>
      <c r="C2702" t="str">
        <f>_xlfn.TEXTBEFORE(Homes[[#This Row],[statezip]]," ")</f>
        <v>WA</v>
      </c>
      <c r="D2702" s="6" t="str">
        <f>_xlfn.TEXTAFTER(Homes[[#This Row],[statezip]]," ")</f>
        <v>98038</v>
      </c>
      <c r="E2702" s="1">
        <v>371000</v>
      </c>
      <c r="F2702">
        <v>4</v>
      </c>
      <c r="G2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02" s="3" t="str">
        <f>Homes[[#This Row],[bedrooms]] &amp; " bd | " &amp; TEXT(Homes[[#This Row],[bathrooms]],"0.##") &amp; " ba"</f>
        <v>4 bd | 2.5 ba</v>
      </c>
      <c r="I2702" s="4">
        <v>2550</v>
      </c>
      <c r="J2702" s="1">
        <f>IFERROR(Homes[[#This Row],[price]]/Homes[[#This Row],[sqft_living]]," ")</f>
        <v>145.49019607843138</v>
      </c>
      <c r="K2702" s="4">
        <f>IFERROR(Homes[[#This Row],[sqft_lot]]/43560," ")</f>
        <v>0.10950413223140495</v>
      </c>
      <c r="L2702" t="str">
        <f>IF(Homes[[#This Row],[waterfront]]=1, "Yes","No")</f>
        <v>No</v>
      </c>
      <c r="M2702" s="4" t="str">
        <f>IF(Homes[[#This Row],[sqft_basement]]&gt;0, "Yes","No")</f>
        <v>No</v>
      </c>
      <c r="N2702" t="str">
        <f>CHOOSE(Homes[[#This Row],[view]]+1, "None","Fair","Good","Great","Excellent")</f>
        <v>None</v>
      </c>
      <c r="O2702" t="str">
        <f>CHOOSE(Homes[[#This Row],[condition]], "Poor","Fair","Average","Good","Excellent")</f>
        <v>Average</v>
      </c>
      <c r="P2702">
        <f ca="1">YEAR(TODAY())-Homes[[#This Row],[yr_built]]</f>
        <v>20</v>
      </c>
      <c r="Q2702">
        <v>0</v>
      </c>
      <c r="R2702">
        <f ca="1">IF(Homes[[#This Row],[yr_renovated]]&gt;0, YEAR(TODAY())-Homes[[#This Row],[yr_renovated]], YEAR(TODAY())-Homes[[#This Row],[yr_built]])</f>
        <v>20</v>
      </c>
      <c r="S2702">
        <v>2</v>
      </c>
      <c r="T2702" s="2">
        <v>41810</v>
      </c>
      <c r="U2702" s="3">
        <v>2.5</v>
      </c>
      <c r="V2702" s="4">
        <f>IFERROR(Homes[[#This Row],[sqft_above]]+Homes[[#This Row],[sqft_basement]]," ")</f>
        <v>2550</v>
      </c>
      <c r="W2702" s="4">
        <v>4770</v>
      </c>
      <c r="X2702">
        <v>0</v>
      </c>
      <c r="Y2702">
        <v>0</v>
      </c>
      <c r="Z2702">
        <v>3</v>
      </c>
      <c r="AA2702" s="4">
        <v>2550</v>
      </c>
      <c r="AB2702" s="4">
        <v>0</v>
      </c>
      <c r="AC2702">
        <v>2005</v>
      </c>
      <c r="AD2702" t="s">
        <v>2827</v>
      </c>
      <c r="AE2702" t="s">
        <v>920</v>
      </c>
      <c r="AF2702" t="s">
        <v>921</v>
      </c>
    </row>
    <row r="2703" spans="1:32">
      <c r="A2703" t="str">
        <f>PROPER(TRIM(Homes[[#This Row],[street]]))</f>
        <v>2142 N 90Th St</v>
      </c>
      <c r="B2703" t="str">
        <f>PROPER(TRIM(Homes[[#This Row],[city]]))</f>
        <v>Seattle</v>
      </c>
      <c r="C2703" t="str">
        <f>_xlfn.TEXTBEFORE(Homes[[#This Row],[statezip]]," ")</f>
        <v>WA</v>
      </c>
      <c r="D2703" s="6" t="str">
        <f>_xlfn.TEXTAFTER(Homes[[#This Row],[statezip]]," ")</f>
        <v>98103</v>
      </c>
      <c r="E2703" s="1">
        <v>371000</v>
      </c>
      <c r="F2703">
        <v>3</v>
      </c>
      <c r="G2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03" s="3" t="str">
        <f>Homes[[#This Row],[bedrooms]] &amp; " bd | " &amp; TEXT(Homes[[#This Row],[bathrooms]],"0.##") &amp; " ba"</f>
        <v>3 bd | 1.5 ba</v>
      </c>
      <c r="I2703" s="4">
        <v>1420</v>
      </c>
      <c r="J2703" s="1">
        <f>IFERROR(Homes[[#This Row],[price]]/Homes[[#This Row],[sqft_living]]," ")</f>
        <v>261.26760563380282</v>
      </c>
      <c r="K2703" s="4">
        <f>IFERROR(Homes[[#This Row],[sqft_lot]]/43560," ")</f>
        <v>0.10330578512396695</v>
      </c>
      <c r="L2703" t="str">
        <f>IF(Homes[[#This Row],[waterfront]]=1, "Yes","No")</f>
        <v>No</v>
      </c>
      <c r="M2703" s="4" t="str">
        <f>IF(Homes[[#This Row],[sqft_basement]]&gt;0, "Yes","No")</f>
        <v>No</v>
      </c>
      <c r="N2703" t="str">
        <f>CHOOSE(Homes[[#This Row],[view]]+1, "None","Fair","Good","Great","Excellent")</f>
        <v>None</v>
      </c>
      <c r="O2703" t="str">
        <f>CHOOSE(Homes[[#This Row],[condition]], "Poor","Fair","Average","Good","Excellent")</f>
        <v>Average</v>
      </c>
      <c r="P2703">
        <f ca="1">YEAR(TODAY())-Homes[[#This Row],[yr_built]]</f>
        <v>66</v>
      </c>
      <c r="Q2703">
        <v>1989</v>
      </c>
      <c r="R2703">
        <f ca="1">IF(Homes[[#This Row],[yr_renovated]]&gt;0, YEAR(TODAY())-Homes[[#This Row],[yr_renovated]], YEAR(TODAY())-Homes[[#This Row],[yr_built]])</f>
        <v>36</v>
      </c>
      <c r="S2703">
        <v>1</v>
      </c>
      <c r="T2703" s="2">
        <v>41794</v>
      </c>
      <c r="U2703" s="3">
        <v>1.5</v>
      </c>
      <c r="V2703" s="4">
        <f>IFERROR(Homes[[#This Row],[sqft_above]]+Homes[[#This Row],[sqft_basement]]," ")</f>
        <v>1420</v>
      </c>
      <c r="W2703" s="4">
        <v>4500</v>
      </c>
      <c r="X2703">
        <v>0</v>
      </c>
      <c r="Y2703">
        <v>0</v>
      </c>
      <c r="Z2703">
        <v>3</v>
      </c>
      <c r="AA2703" s="4">
        <v>1420</v>
      </c>
      <c r="AB2703" s="4">
        <v>0</v>
      </c>
      <c r="AC2703">
        <v>1959</v>
      </c>
      <c r="AD2703" t="s">
        <v>2828</v>
      </c>
      <c r="AE2703" t="s">
        <v>49</v>
      </c>
      <c r="AF2703" t="s">
        <v>172</v>
      </c>
    </row>
    <row r="2704" spans="1:32">
      <c r="A2704" t="str">
        <f>PROPER(TRIM(Homes[[#This Row],[street]]))</f>
        <v>3843 Ne 113Th St</v>
      </c>
      <c r="B2704" t="str">
        <f>PROPER(TRIM(Homes[[#This Row],[city]]))</f>
        <v>Seattle</v>
      </c>
      <c r="C2704" t="str">
        <f>_xlfn.TEXTBEFORE(Homes[[#This Row],[statezip]]," ")</f>
        <v>WA</v>
      </c>
      <c r="D2704" s="6" t="str">
        <f>_xlfn.TEXTAFTER(Homes[[#This Row],[statezip]]," ")</f>
        <v>98125</v>
      </c>
      <c r="E2704" s="1">
        <v>371000</v>
      </c>
      <c r="F2704">
        <v>3</v>
      </c>
      <c r="G2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04" s="3" t="str">
        <f>Homes[[#This Row],[bedrooms]] &amp; " bd | " &amp; TEXT(Homes[[#This Row],[bathrooms]],"0.##") &amp; " ba"</f>
        <v>3 bd | 1. ba</v>
      </c>
      <c r="I2704" s="4">
        <v>890</v>
      </c>
      <c r="J2704" s="1">
        <f>IFERROR(Homes[[#This Row],[price]]/Homes[[#This Row],[sqft_living]]," ")</f>
        <v>416.85393258426967</v>
      </c>
      <c r="K2704" s="4">
        <f>IFERROR(Homes[[#This Row],[sqft_lot]]/43560," ")</f>
        <v>0.16528925619834711</v>
      </c>
      <c r="L2704" t="str">
        <f>IF(Homes[[#This Row],[waterfront]]=1, "Yes","No")</f>
        <v>No</v>
      </c>
      <c r="M2704" s="4" t="str">
        <f>IF(Homes[[#This Row],[sqft_basement]]&gt;0, "Yes","No")</f>
        <v>No</v>
      </c>
      <c r="N2704" t="str">
        <f>CHOOSE(Homes[[#This Row],[view]]+1, "None","Fair","Good","Great","Excellent")</f>
        <v>None</v>
      </c>
      <c r="O2704" t="str">
        <f>CHOOSE(Homes[[#This Row],[condition]], "Poor","Fair","Average","Good","Excellent")</f>
        <v>Average</v>
      </c>
      <c r="P2704">
        <f ca="1">YEAR(TODAY())-Homes[[#This Row],[yr_built]]</f>
        <v>74</v>
      </c>
      <c r="Q2704">
        <v>1994</v>
      </c>
      <c r="R2704">
        <f ca="1">IF(Homes[[#This Row],[yr_renovated]]&gt;0, YEAR(TODAY())-Homes[[#This Row],[yr_renovated]], YEAR(TODAY())-Homes[[#This Row],[yr_built]])</f>
        <v>31</v>
      </c>
      <c r="S2704">
        <v>1</v>
      </c>
      <c r="T2704" s="2">
        <v>41801</v>
      </c>
      <c r="U2704" s="3">
        <v>1</v>
      </c>
      <c r="V2704" s="4">
        <f>IFERROR(Homes[[#This Row],[sqft_above]]+Homes[[#This Row],[sqft_basement]]," ")</f>
        <v>890</v>
      </c>
      <c r="W2704" s="4">
        <v>7200</v>
      </c>
      <c r="X2704">
        <v>0</v>
      </c>
      <c r="Y2704">
        <v>0</v>
      </c>
      <c r="Z2704">
        <v>3</v>
      </c>
      <c r="AA2704" s="4">
        <v>890</v>
      </c>
      <c r="AB2704" s="4">
        <v>0</v>
      </c>
      <c r="AC2704">
        <v>1951</v>
      </c>
      <c r="AD2704" t="s">
        <v>2829</v>
      </c>
      <c r="AE2704" t="s">
        <v>49</v>
      </c>
      <c r="AF2704" t="s">
        <v>150</v>
      </c>
    </row>
    <row r="2705" spans="1:32">
      <c r="A2705" t="str">
        <f>PROPER(TRIM(Homes[[#This Row],[street]]))</f>
        <v>10867-11003 Se 295Th St</v>
      </c>
      <c r="B2705" t="str">
        <f>PROPER(TRIM(Homes[[#This Row],[city]]))</f>
        <v>Auburn</v>
      </c>
      <c r="C2705" t="str">
        <f>_xlfn.TEXTBEFORE(Homes[[#This Row],[statezip]]," ")</f>
        <v>WA</v>
      </c>
      <c r="D2705" s="6" t="str">
        <f>_xlfn.TEXTAFTER(Homes[[#This Row],[statezip]]," ")</f>
        <v>98092</v>
      </c>
      <c r="E2705" s="1">
        <v>370000</v>
      </c>
      <c r="F2705">
        <v>4</v>
      </c>
      <c r="G2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05" s="3" t="str">
        <f>Homes[[#This Row],[bedrooms]] &amp; " bd | " &amp; TEXT(Homes[[#This Row],[bathrooms]],"0.##") &amp; " ba"</f>
        <v>4 bd | 2.75 ba</v>
      </c>
      <c r="I2705" s="4">
        <v>3150</v>
      </c>
      <c r="J2705" s="1">
        <f>IFERROR(Homes[[#This Row],[price]]/Homes[[#This Row],[sqft_living]]," ")</f>
        <v>117.46031746031746</v>
      </c>
      <c r="K2705" s="4">
        <f>IFERROR(Homes[[#This Row],[sqft_lot]]/43560," ")</f>
        <v>1.55</v>
      </c>
      <c r="L2705" t="str">
        <f>IF(Homes[[#This Row],[waterfront]]=1, "Yes","No")</f>
        <v>No</v>
      </c>
      <c r="M2705" s="4" t="str">
        <f>IF(Homes[[#This Row],[sqft_basement]]&gt;0, "Yes","No")</f>
        <v>Yes</v>
      </c>
      <c r="N2705" t="str">
        <f>CHOOSE(Homes[[#This Row],[view]]+1, "None","Fair","Good","Great","Excellent")</f>
        <v>None</v>
      </c>
      <c r="O2705" t="str">
        <f>CHOOSE(Homes[[#This Row],[condition]], "Poor","Fair","Average","Good","Excellent")</f>
        <v>Good</v>
      </c>
      <c r="P2705">
        <f ca="1">YEAR(TODAY())-Homes[[#This Row],[yr_built]]</f>
        <v>60</v>
      </c>
      <c r="Q2705">
        <v>0</v>
      </c>
      <c r="R2705">
        <f ca="1">IF(Homes[[#This Row],[yr_renovated]]&gt;0, YEAR(TODAY())-Homes[[#This Row],[yr_renovated]], YEAR(TODAY())-Homes[[#This Row],[yr_built]])</f>
        <v>60</v>
      </c>
      <c r="S2705">
        <v>1</v>
      </c>
      <c r="T2705" s="2">
        <v>41781</v>
      </c>
      <c r="U2705" s="3">
        <v>2.75</v>
      </c>
      <c r="V2705" s="4">
        <f>IFERROR(Homes[[#This Row],[sqft_above]]+Homes[[#This Row],[sqft_basement]]," ")</f>
        <v>3150</v>
      </c>
      <c r="W2705" s="4">
        <v>67518</v>
      </c>
      <c r="X2705">
        <v>0</v>
      </c>
      <c r="Y2705">
        <v>0</v>
      </c>
      <c r="Z2705">
        <v>4</v>
      </c>
      <c r="AA2705" s="4">
        <v>2250</v>
      </c>
      <c r="AB2705" s="4">
        <v>900</v>
      </c>
      <c r="AC2705">
        <v>1965</v>
      </c>
      <c r="AD2705" t="s">
        <v>2830</v>
      </c>
      <c r="AE2705" t="s">
        <v>519</v>
      </c>
      <c r="AF2705" t="s">
        <v>520</v>
      </c>
    </row>
    <row r="2706" spans="1:32">
      <c r="A2706" t="str">
        <f>PROPER(TRIM(Homes[[#This Row],[street]]))</f>
        <v>12713 Se 302Nd St</v>
      </c>
      <c r="B2706" t="str">
        <f>PROPER(TRIM(Homes[[#This Row],[city]]))</f>
        <v>Auburn</v>
      </c>
      <c r="C2706" t="str">
        <f>_xlfn.TEXTBEFORE(Homes[[#This Row],[statezip]]," ")</f>
        <v>WA</v>
      </c>
      <c r="D2706" s="6" t="str">
        <f>_xlfn.TEXTAFTER(Homes[[#This Row],[statezip]]," ")</f>
        <v>98092</v>
      </c>
      <c r="E2706" s="1">
        <v>370000</v>
      </c>
      <c r="F2706">
        <v>4</v>
      </c>
      <c r="G2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06" s="3" t="str">
        <f>Homes[[#This Row],[bedrooms]] &amp; " bd | " &amp; TEXT(Homes[[#This Row],[bathrooms]],"0.##") &amp; " ba"</f>
        <v>4 bd | 2.5 ba</v>
      </c>
      <c r="I2706" s="4">
        <v>2710</v>
      </c>
      <c r="J2706" s="1">
        <f>IFERROR(Homes[[#This Row],[price]]/Homes[[#This Row],[sqft_living]]," ")</f>
        <v>136.53136531365314</v>
      </c>
      <c r="K2706" s="4">
        <f>IFERROR(Homes[[#This Row],[sqft_lot]]/43560," ")</f>
        <v>0.13498622589531681</v>
      </c>
      <c r="L2706" t="str">
        <f>IF(Homes[[#This Row],[waterfront]]=1, "Yes","No")</f>
        <v>No</v>
      </c>
      <c r="M2706" s="4" t="str">
        <f>IF(Homes[[#This Row],[sqft_basement]]&gt;0, "Yes","No")</f>
        <v>No</v>
      </c>
      <c r="N2706" t="str">
        <f>CHOOSE(Homes[[#This Row],[view]]+1, "None","Fair","Good","Great","Excellent")</f>
        <v>None</v>
      </c>
      <c r="O2706" t="str">
        <f>CHOOSE(Homes[[#This Row],[condition]], "Poor","Fair","Average","Good","Excellent")</f>
        <v>Average</v>
      </c>
      <c r="P2706">
        <f ca="1">YEAR(TODAY())-Homes[[#This Row],[yr_built]]</f>
        <v>27</v>
      </c>
      <c r="Q2706">
        <v>2006</v>
      </c>
      <c r="R2706">
        <f ca="1">IF(Homes[[#This Row],[yr_renovated]]&gt;0, YEAR(TODAY())-Homes[[#This Row],[yr_renovated]], YEAR(TODAY())-Homes[[#This Row],[yr_built]])</f>
        <v>19</v>
      </c>
      <c r="S2706">
        <v>2</v>
      </c>
      <c r="T2706" s="2">
        <v>41774</v>
      </c>
      <c r="U2706" s="3">
        <v>2.5</v>
      </c>
      <c r="V2706" s="4">
        <f>IFERROR(Homes[[#This Row],[sqft_above]]+Homes[[#This Row],[sqft_basement]]," ")</f>
        <v>2710</v>
      </c>
      <c r="W2706" s="4">
        <v>5880</v>
      </c>
      <c r="X2706">
        <v>0</v>
      </c>
      <c r="Y2706">
        <v>0</v>
      </c>
      <c r="Z2706">
        <v>3</v>
      </c>
      <c r="AA2706" s="4">
        <v>2710</v>
      </c>
      <c r="AB2706" s="4">
        <v>0</v>
      </c>
      <c r="AC2706">
        <v>1998</v>
      </c>
      <c r="AD2706" t="s">
        <v>2831</v>
      </c>
      <c r="AE2706" t="s">
        <v>519</v>
      </c>
      <c r="AF2706" t="s">
        <v>520</v>
      </c>
    </row>
    <row r="2707" spans="1:32">
      <c r="A2707" t="str">
        <f>PROPER(TRIM(Homes[[#This Row],[street]]))</f>
        <v>34711 5Th Ave Sw</v>
      </c>
      <c r="B2707" t="str">
        <f>PROPER(TRIM(Homes[[#This Row],[city]]))</f>
        <v>Federal Way</v>
      </c>
      <c r="C2707" t="str">
        <f>_xlfn.TEXTBEFORE(Homes[[#This Row],[statezip]]," ")</f>
        <v>WA</v>
      </c>
      <c r="D2707" s="6" t="str">
        <f>_xlfn.TEXTAFTER(Homes[[#This Row],[statezip]]," ")</f>
        <v>98023</v>
      </c>
      <c r="E2707" s="1">
        <v>370000</v>
      </c>
      <c r="F2707">
        <v>4</v>
      </c>
      <c r="G2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07" s="3" t="str">
        <f>Homes[[#This Row],[bedrooms]] &amp; " bd | " &amp; TEXT(Homes[[#This Row],[bathrooms]],"0.##") &amp; " ba"</f>
        <v>4 bd | 2.5 ba</v>
      </c>
      <c r="I2707" s="4">
        <v>3090</v>
      </c>
      <c r="J2707" s="1">
        <f>IFERROR(Homes[[#This Row],[price]]/Homes[[#This Row],[sqft_living]]," ")</f>
        <v>119.74110032362459</v>
      </c>
      <c r="K2707" s="4">
        <f>IFERROR(Homes[[#This Row],[sqft_lot]]/43560," ")</f>
        <v>0.42803030303030304</v>
      </c>
      <c r="L2707" t="str">
        <f>IF(Homes[[#This Row],[waterfront]]=1, "Yes","No")</f>
        <v>No</v>
      </c>
      <c r="M2707" s="4" t="str">
        <f>IF(Homes[[#This Row],[sqft_basement]]&gt;0, "Yes","No")</f>
        <v>No</v>
      </c>
      <c r="N2707" t="str">
        <f>CHOOSE(Homes[[#This Row],[view]]+1, "None","Fair","Good","Great","Excellent")</f>
        <v>None</v>
      </c>
      <c r="O2707" t="str">
        <f>CHOOSE(Homes[[#This Row],[condition]], "Poor","Fair","Average","Good","Excellent")</f>
        <v>Average</v>
      </c>
      <c r="P2707">
        <f ca="1">YEAR(TODAY())-Homes[[#This Row],[yr_built]]</f>
        <v>30</v>
      </c>
      <c r="Q2707">
        <v>0</v>
      </c>
      <c r="R2707">
        <f ca="1">IF(Homes[[#This Row],[yr_renovated]]&gt;0, YEAR(TODAY())-Homes[[#This Row],[yr_renovated]], YEAR(TODAY())-Homes[[#This Row],[yr_built]])</f>
        <v>30</v>
      </c>
      <c r="S2707">
        <v>2</v>
      </c>
      <c r="T2707" s="2">
        <v>41787</v>
      </c>
      <c r="U2707" s="3">
        <v>2.5</v>
      </c>
      <c r="V2707" s="4">
        <f>IFERROR(Homes[[#This Row],[sqft_above]]+Homes[[#This Row],[sqft_basement]]," ")</f>
        <v>3090</v>
      </c>
      <c r="W2707" s="4">
        <v>18645</v>
      </c>
      <c r="X2707">
        <v>0</v>
      </c>
      <c r="Y2707">
        <v>0</v>
      </c>
      <c r="Z2707">
        <v>3</v>
      </c>
      <c r="AA2707" s="4">
        <v>3090</v>
      </c>
      <c r="AB2707" s="4">
        <v>0</v>
      </c>
      <c r="AC2707">
        <v>1995</v>
      </c>
      <c r="AD2707" t="s">
        <v>2832</v>
      </c>
      <c r="AE2707" t="s">
        <v>675</v>
      </c>
      <c r="AF2707" t="s">
        <v>1267</v>
      </c>
    </row>
    <row r="2708" spans="1:32">
      <c r="A2708" t="str">
        <f>PROPER(TRIM(Homes[[#This Row],[street]]))</f>
        <v>6340 Ne 196Th St</v>
      </c>
      <c r="B2708" t="str">
        <f>PROPER(TRIM(Homes[[#This Row],[city]]))</f>
        <v>Kenmore</v>
      </c>
      <c r="C2708" t="str">
        <f>_xlfn.TEXTBEFORE(Homes[[#This Row],[statezip]]," ")</f>
        <v>WA</v>
      </c>
      <c r="D2708" s="6" t="str">
        <f>_xlfn.TEXTAFTER(Homes[[#This Row],[statezip]]," ")</f>
        <v>98028</v>
      </c>
      <c r="E2708" s="1">
        <v>370000</v>
      </c>
      <c r="F2708">
        <v>3</v>
      </c>
      <c r="G2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08" s="3" t="str">
        <f>Homes[[#This Row],[bedrooms]] &amp; " bd | " &amp; TEXT(Homes[[#This Row],[bathrooms]],"0.##") &amp; " ba"</f>
        <v>3 bd | 1.5 ba</v>
      </c>
      <c r="I2708" s="4">
        <v>2380</v>
      </c>
      <c r="J2708" s="1">
        <f>IFERROR(Homes[[#This Row],[price]]/Homes[[#This Row],[sqft_living]]," ")</f>
        <v>155.46218487394958</v>
      </c>
      <c r="K2708" s="4">
        <f>IFERROR(Homes[[#This Row],[sqft_lot]]/43560," ")</f>
        <v>0.33287419651056016</v>
      </c>
      <c r="L2708" t="str">
        <f>IF(Homes[[#This Row],[waterfront]]=1, "Yes","No")</f>
        <v>No</v>
      </c>
      <c r="M2708" s="4" t="str">
        <f>IF(Homes[[#This Row],[sqft_basement]]&gt;0, "Yes","No")</f>
        <v>Yes</v>
      </c>
      <c r="N2708" t="str">
        <f>CHOOSE(Homes[[#This Row],[view]]+1, "None","Fair","Good","Great","Excellent")</f>
        <v>None</v>
      </c>
      <c r="O2708" t="str">
        <f>CHOOSE(Homes[[#This Row],[condition]], "Poor","Fair","Average","Good","Excellent")</f>
        <v>Good</v>
      </c>
      <c r="P2708">
        <f ca="1">YEAR(TODAY())-Homes[[#This Row],[yr_built]]</f>
        <v>64</v>
      </c>
      <c r="Q2708">
        <v>2001</v>
      </c>
      <c r="R2708">
        <f ca="1">IF(Homes[[#This Row],[yr_renovated]]&gt;0, YEAR(TODAY())-Homes[[#This Row],[yr_renovated]], YEAR(TODAY())-Homes[[#This Row],[yr_built]])</f>
        <v>24</v>
      </c>
      <c r="S2708">
        <v>1</v>
      </c>
      <c r="T2708" s="2">
        <v>41816</v>
      </c>
      <c r="U2708" s="3">
        <v>1.5</v>
      </c>
      <c r="V2708" s="4">
        <f>IFERROR(Homes[[#This Row],[sqft_above]]+Homes[[#This Row],[sqft_basement]]," ")</f>
        <v>2380</v>
      </c>
      <c r="W2708" s="4">
        <v>14500</v>
      </c>
      <c r="X2708">
        <v>0</v>
      </c>
      <c r="Y2708">
        <v>0</v>
      </c>
      <c r="Z2708">
        <v>4</v>
      </c>
      <c r="AA2708" s="4">
        <v>1850</v>
      </c>
      <c r="AB2708" s="4">
        <v>530</v>
      </c>
      <c r="AC2708">
        <v>1961</v>
      </c>
      <c r="AD2708" t="s">
        <v>2833</v>
      </c>
      <c r="AE2708" t="s">
        <v>329</v>
      </c>
      <c r="AF2708" t="s">
        <v>330</v>
      </c>
    </row>
    <row r="2709" spans="1:32">
      <c r="A2709" t="str">
        <f>PROPER(TRIM(Homes[[#This Row],[street]]))</f>
        <v>13314 Ne 104Th St</v>
      </c>
      <c r="B2709" t="str">
        <f>PROPER(TRIM(Homes[[#This Row],[city]]))</f>
        <v>Kirkland</v>
      </c>
      <c r="C2709" t="str">
        <f>_xlfn.TEXTBEFORE(Homes[[#This Row],[statezip]]," ")</f>
        <v>WA</v>
      </c>
      <c r="D2709" s="6" t="str">
        <f>_xlfn.TEXTAFTER(Homes[[#This Row],[statezip]]," ")</f>
        <v>98033</v>
      </c>
      <c r="E2709" s="1">
        <v>370000</v>
      </c>
      <c r="F2709">
        <v>2</v>
      </c>
      <c r="G2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09" s="3" t="str">
        <f>Homes[[#This Row],[bedrooms]] &amp; " bd | " &amp; TEXT(Homes[[#This Row],[bathrooms]],"0.##") &amp; " ba"</f>
        <v>2 bd | 1. ba</v>
      </c>
      <c r="I2709" s="4">
        <v>1220</v>
      </c>
      <c r="J2709" s="1">
        <f>IFERROR(Homes[[#This Row],[price]]/Homes[[#This Row],[sqft_living]]," ")</f>
        <v>303.27868852459017</v>
      </c>
      <c r="K2709" s="4">
        <f>IFERROR(Homes[[#This Row],[sqft_lot]]/43560," ")</f>
        <v>0.39421487603305783</v>
      </c>
      <c r="L2709" t="str">
        <f>IF(Homes[[#This Row],[waterfront]]=1, "Yes","No")</f>
        <v>No</v>
      </c>
      <c r="M2709" s="4" t="str">
        <f>IF(Homes[[#This Row],[sqft_basement]]&gt;0, "Yes","No")</f>
        <v>No</v>
      </c>
      <c r="N2709" t="str">
        <f>CHOOSE(Homes[[#This Row],[view]]+1, "None","Fair","Good","Great","Excellent")</f>
        <v>None</v>
      </c>
      <c r="O2709" t="str">
        <f>CHOOSE(Homes[[#This Row],[condition]], "Poor","Fair","Average","Good","Excellent")</f>
        <v>Good</v>
      </c>
      <c r="P2709">
        <f ca="1">YEAR(TODAY())-Homes[[#This Row],[yr_built]]</f>
        <v>78</v>
      </c>
      <c r="Q2709">
        <v>1988</v>
      </c>
      <c r="R2709">
        <f ca="1">IF(Homes[[#This Row],[yr_renovated]]&gt;0, YEAR(TODAY())-Homes[[#This Row],[yr_renovated]], YEAR(TODAY())-Homes[[#This Row],[yr_built]])</f>
        <v>37</v>
      </c>
      <c r="S2709">
        <v>1</v>
      </c>
      <c r="T2709" s="2">
        <v>41802</v>
      </c>
      <c r="U2709" s="3">
        <v>1</v>
      </c>
      <c r="V2709" s="4">
        <f>IFERROR(Homes[[#This Row],[sqft_above]]+Homes[[#This Row],[sqft_basement]]," ")</f>
        <v>1220</v>
      </c>
      <c r="W2709" s="4">
        <v>17172</v>
      </c>
      <c r="X2709">
        <v>0</v>
      </c>
      <c r="Y2709">
        <v>0</v>
      </c>
      <c r="Z2709">
        <v>4</v>
      </c>
      <c r="AA2709" s="4">
        <v>1220</v>
      </c>
      <c r="AB2709" s="4">
        <v>0</v>
      </c>
      <c r="AC2709">
        <v>1947</v>
      </c>
      <c r="AD2709" t="s">
        <v>2834</v>
      </c>
      <c r="AE2709" t="s">
        <v>46</v>
      </c>
      <c r="AF2709" t="s">
        <v>55</v>
      </c>
    </row>
    <row r="2710" spans="1:32">
      <c r="A2710" t="str">
        <f>PROPER(TRIM(Homes[[#This Row],[street]]))</f>
        <v>12054 Ne 137Th Ct</v>
      </c>
      <c r="B2710" t="str">
        <f>PROPER(TRIM(Homes[[#This Row],[city]]))</f>
        <v>Kirkland</v>
      </c>
      <c r="C2710" t="str">
        <f>_xlfn.TEXTBEFORE(Homes[[#This Row],[statezip]]," ")</f>
        <v>WA</v>
      </c>
      <c r="D2710" s="6" t="str">
        <f>_xlfn.TEXTAFTER(Homes[[#This Row],[statezip]]," ")</f>
        <v>98034</v>
      </c>
      <c r="E2710" s="1">
        <v>370000</v>
      </c>
      <c r="F2710">
        <v>4</v>
      </c>
      <c r="G2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10" s="3" t="str">
        <f>Homes[[#This Row],[bedrooms]] &amp; " bd | " &amp; TEXT(Homes[[#This Row],[bathrooms]],"0.##") &amp; " ba"</f>
        <v>4 bd | 1.5 ba</v>
      </c>
      <c r="I2710" s="4">
        <v>1370</v>
      </c>
      <c r="J2710" s="1">
        <f>IFERROR(Homes[[#This Row],[price]]/Homes[[#This Row],[sqft_living]]," ")</f>
        <v>270.07299270072991</v>
      </c>
      <c r="K2710" s="4">
        <f>IFERROR(Homes[[#This Row],[sqft_lot]]/43560," ")</f>
        <v>0.22858126721763086</v>
      </c>
      <c r="L2710" t="str">
        <f>IF(Homes[[#This Row],[waterfront]]=1, "Yes","No")</f>
        <v>No</v>
      </c>
      <c r="M2710" s="4" t="str">
        <f>IF(Homes[[#This Row],[sqft_basement]]&gt;0, "Yes","No")</f>
        <v>Yes</v>
      </c>
      <c r="N2710" t="str">
        <f>CHOOSE(Homes[[#This Row],[view]]+1, "None","Fair","Good","Great","Excellent")</f>
        <v>None</v>
      </c>
      <c r="O2710" t="str">
        <f>CHOOSE(Homes[[#This Row],[condition]], "Poor","Fair","Average","Good","Excellent")</f>
        <v>Average</v>
      </c>
      <c r="P2710">
        <f ca="1">YEAR(TODAY())-Homes[[#This Row],[yr_built]]</f>
        <v>53</v>
      </c>
      <c r="Q2710">
        <v>2002</v>
      </c>
      <c r="R2710">
        <f ca="1">IF(Homes[[#This Row],[yr_renovated]]&gt;0, YEAR(TODAY())-Homes[[#This Row],[yr_renovated]], YEAR(TODAY())-Homes[[#This Row],[yr_built]])</f>
        <v>23</v>
      </c>
      <c r="S2710">
        <v>1</v>
      </c>
      <c r="T2710" s="2">
        <v>41775</v>
      </c>
      <c r="U2710" s="3">
        <v>1.5</v>
      </c>
      <c r="V2710" s="4">
        <f>IFERROR(Homes[[#This Row],[sqft_above]]+Homes[[#This Row],[sqft_basement]]," ")</f>
        <v>1370</v>
      </c>
      <c r="W2710" s="4">
        <v>9957</v>
      </c>
      <c r="X2710">
        <v>0</v>
      </c>
      <c r="Y2710">
        <v>0</v>
      </c>
      <c r="Z2710">
        <v>3</v>
      </c>
      <c r="AA2710" s="4">
        <v>900</v>
      </c>
      <c r="AB2710" s="4">
        <v>470</v>
      </c>
      <c r="AC2710">
        <v>1972</v>
      </c>
      <c r="AD2710" t="s">
        <v>2835</v>
      </c>
      <c r="AE2710" t="s">
        <v>46</v>
      </c>
      <c r="AF2710" t="s">
        <v>47</v>
      </c>
    </row>
    <row r="2711" spans="1:32">
      <c r="A2711" t="str">
        <f>PROPER(TRIM(Homes[[#This Row],[street]]))</f>
        <v>43719 Se 142Nd St</v>
      </c>
      <c r="B2711" t="str">
        <f>PROPER(TRIM(Homes[[#This Row],[city]]))</f>
        <v>North Bend</v>
      </c>
      <c r="C2711" t="str">
        <f>_xlfn.TEXTBEFORE(Homes[[#This Row],[statezip]]," ")</f>
        <v>WA</v>
      </c>
      <c r="D2711" s="6" t="str">
        <f>_xlfn.TEXTAFTER(Homes[[#This Row],[statezip]]," ")</f>
        <v>98045</v>
      </c>
      <c r="E2711" s="1">
        <v>370000</v>
      </c>
      <c r="F2711">
        <v>3</v>
      </c>
      <c r="G2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11" s="3" t="str">
        <f>Homes[[#This Row],[bedrooms]] &amp; " bd | " &amp; TEXT(Homes[[#This Row],[bathrooms]],"0.##") &amp; " ba"</f>
        <v>3 bd | 1.75 ba</v>
      </c>
      <c r="I2711" s="4">
        <v>1570</v>
      </c>
      <c r="J2711" s="1">
        <f>IFERROR(Homes[[#This Row],[price]]/Homes[[#This Row],[sqft_living]]," ")</f>
        <v>235.66878980891721</v>
      </c>
      <c r="K2711" s="4">
        <f>IFERROR(Homes[[#This Row],[sqft_lot]]/43560," ")</f>
        <v>0.38606519742883377</v>
      </c>
      <c r="L2711" t="str">
        <f>IF(Homes[[#This Row],[waterfront]]=1, "Yes","No")</f>
        <v>No</v>
      </c>
      <c r="M2711" s="4" t="str">
        <f>IF(Homes[[#This Row],[sqft_basement]]&gt;0, "Yes","No")</f>
        <v>No</v>
      </c>
      <c r="N2711" t="str">
        <f>CHOOSE(Homes[[#This Row],[view]]+1, "None","Fair","Good","Great","Excellent")</f>
        <v>None</v>
      </c>
      <c r="O2711" t="str">
        <f>CHOOSE(Homes[[#This Row],[condition]], "Poor","Fair","Average","Good","Excellent")</f>
        <v>Average</v>
      </c>
      <c r="P2711">
        <f ca="1">YEAR(TODAY())-Homes[[#This Row],[yr_built]]</f>
        <v>43</v>
      </c>
      <c r="Q2711">
        <v>0</v>
      </c>
      <c r="R2711">
        <f ca="1">IF(Homes[[#This Row],[yr_renovated]]&gt;0, YEAR(TODAY())-Homes[[#This Row],[yr_renovated]], YEAR(TODAY())-Homes[[#This Row],[yr_built]])</f>
        <v>43</v>
      </c>
      <c r="S2711">
        <v>2</v>
      </c>
      <c r="T2711" s="2">
        <v>41828</v>
      </c>
      <c r="U2711" s="3">
        <v>1.75</v>
      </c>
      <c r="V2711" s="4">
        <f>IFERROR(Homes[[#This Row],[sqft_above]]+Homes[[#This Row],[sqft_basement]]," ")</f>
        <v>1570</v>
      </c>
      <c r="W2711" s="4">
        <v>16817</v>
      </c>
      <c r="X2711">
        <v>0</v>
      </c>
      <c r="Y2711">
        <v>0</v>
      </c>
      <c r="Z2711">
        <v>3</v>
      </c>
      <c r="AA2711" s="4">
        <v>1570</v>
      </c>
      <c r="AB2711" s="4">
        <v>0</v>
      </c>
      <c r="AC2711">
        <v>1982</v>
      </c>
      <c r="AD2711" t="s">
        <v>2836</v>
      </c>
      <c r="AE2711" t="s">
        <v>624</v>
      </c>
      <c r="AF2711" t="s">
        <v>625</v>
      </c>
    </row>
    <row r="2712" spans="1:32">
      <c r="A2712" t="str">
        <f>PROPER(TRIM(Homes[[#This Row],[street]]))</f>
        <v>5127 Ne 4Th Pl</v>
      </c>
      <c r="B2712" t="str">
        <f>PROPER(TRIM(Homes[[#This Row],[city]]))</f>
        <v>Renton</v>
      </c>
      <c r="C2712" t="str">
        <f>_xlfn.TEXTBEFORE(Homes[[#This Row],[statezip]]," ")</f>
        <v>WA</v>
      </c>
      <c r="D2712" s="6" t="str">
        <f>_xlfn.TEXTAFTER(Homes[[#This Row],[statezip]]," ")</f>
        <v>98059</v>
      </c>
      <c r="E2712" s="1">
        <v>370000</v>
      </c>
      <c r="F2712">
        <v>4</v>
      </c>
      <c r="G2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12" s="3" t="str">
        <f>Homes[[#This Row],[bedrooms]] &amp; " bd | " &amp; TEXT(Homes[[#This Row],[bathrooms]],"0.##") &amp; " ba"</f>
        <v>4 bd | 2.5 ba</v>
      </c>
      <c r="I2712" s="4">
        <v>2220</v>
      </c>
      <c r="J2712" s="1">
        <f>IFERROR(Homes[[#This Row],[price]]/Homes[[#This Row],[sqft_living]]," ")</f>
        <v>166.66666666666666</v>
      </c>
      <c r="K2712" s="4">
        <f>IFERROR(Homes[[#This Row],[sqft_lot]]/43560," ")</f>
        <v>0.12254361799816345</v>
      </c>
      <c r="L2712" t="str">
        <f>IF(Homes[[#This Row],[waterfront]]=1, "Yes","No")</f>
        <v>No</v>
      </c>
      <c r="M2712" s="4" t="str">
        <f>IF(Homes[[#This Row],[sqft_basement]]&gt;0, "Yes","No")</f>
        <v>No</v>
      </c>
      <c r="N2712" t="str">
        <f>CHOOSE(Homes[[#This Row],[view]]+1, "None","Fair","Good","Great","Excellent")</f>
        <v>None</v>
      </c>
      <c r="O2712" t="str">
        <f>CHOOSE(Homes[[#This Row],[condition]], "Poor","Fair","Average","Good","Excellent")</f>
        <v>Average</v>
      </c>
      <c r="P2712">
        <f ca="1">YEAR(TODAY())-Homes[[#This Row],[yr_built]]</f>
        <v>24</v>
      </c>
      <c r="Q2712">
        <v>0</v>
      </c>
      <c r="R2712">
        <f ca="1">IF(Homes[[#This Row],[yr_renovated]]&gt;0, YEAR(TODAY())-Homes[[#This Row],[yr_renovated]], YEAR(TODAY())-Homes[[#This Row],[yr_built]])</f>
        <v>24</v>
      </c>
      <c r="S2712">
        <v>2</v>
      </c>
      <c r="T2712" s="2">
        <v>41803</v>
      </c>
      <c r="U2712" s="3">
        <v>2.5</v>
      </c>
      <c r="V2712" s="4">
        <f>IFERROR(Homes[[#This Row],[sqft_above]]+Homes[[#This Row],[sqft_basement]]," ")</f>
        <v>2220</v>
      </c>
      <c r="W2712" s="4">
        <v>5338</v>
      </c>
      <c r="X2712">
        <v>0</v>
      </c>
      <c r="Y2712">
        <v>0</v>
      </c>
      <c r="Z2712">
        <v>3</v>
      </c>
      <c r="AA2712" s="4">
        <v>2220</v>
      </c>
      <c r="AB2712" s="4">
        <v>0</v>
      </c>
      <c r="AC2712">
        <v>2001</v>
      </c>
      <c r="AD2712" t="s">
        <v>2837</v>
      </c>
      <c r="AE2712" t="s">
        <v>319</v>
      </c>
      <c r="AF2712" t="s">
        <v>282</v>
      </c>
    </row>
    <row r="2713" spans="1:32">
      <c r="A2713" t="str">
        <f>PROPER(TRIM(Homes[[#This Row],[street]]))</f>
        <v>125 N Bowdoin Pl</v>
      </c>
      <c r="B2713" t="str">
        <f>PROPER(TRIM(Homes[[#This Row],[city]]))</f>
        <v>Seattle</v>
      </c>
      <c r="C2713" t="str">
        <f>_xlfn.TEXTBEFORE(Homes[[#This Row],[statezip]]," ")</f>
        <v>WA</v>
      </c>
      <c r="D2713" s="6" t="str">
        <f>_xlfn.TEXTAFTER(Homes[[#This Row],[statezip]]," ")</f>
        <v>98103</v>
      </c>
      <c r="E2713" s="1">
        <v>370000</v>
      </c>
      <c r="F2713">
        <v>3</v>
      </c>
      <c r="G2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3" s="3" t="str">
        <f>Homes[[#This Row],[bedrooms]] &amp; " bd | " &amp; TEXT(Homes[[#This Row],[bathrooms]],"0.##") &amp; " ba"</f>
        <v>3 bd | 1. ba</v>
      </c>
      <c r="I2713" s="4">
        <v>800</v>
      </c>
      <c r="J2713" s="1">
        <f>IFERROR(Homes[[#This Row],[price]]/Homes[[#This Row],[sqft_living]]," ")</f>
        <v>462.5</v>
      </c>
      <c r="K2713" s="4">
        <f>IFERROR(Homes[[#This Row],[sqft_lot]]/43560," ")</f>
        <v>5.2708907254361802E-2</v>
      </c>
      <c r="L2713" t="str">
        <f>IF(Homes[[#This Row],[waterfront]]=1, "Yes","No")</f>
        <v>No</v>
      </c>
      <c r="M2713" s="4" t="str">
        <f>IF(Homes[[#This Row],[sqft_basement]]&gt;0, "Yes","No")</f>
        <v>No</v>
      </c>
      <c r="N2713" t="str">
        <f>CHOOSE(Homes[[#This Row],[view]]+1, "None","Fair","Good","Great","Excellent")</f>
        <v>None</v>
      </c>
      <c r="O2713" t="str">
        <f>CHOOSE(Homes[[#This Row],[condition]], "Poor","Fair","Average","Good","Excellent")</f>
        <v>Good</v>
      </c>
      <c r="P2713">
        <f ca="1">YEAR(TODAY())-Homes[[#This Row],[yr_built]]</f>
        <v>117</v>
      </c>
      <c r="Q2713">
        <v>0</v>
      </c>
      <c r="R2713">
        <f ca="1">IF(Homes[[#This Row],[yr_renovated]]&gt;0, YEAR(TODAY())-Homes[[#This Row],[yr_renovated]], YEAR(TODAY())-Homes[[#This Row],[yr_built]])</f>
        <v>117</v>
      </c>
      <c r="S2713">
        <v>1</v>
      </c>
      <c r="T2713" s="2">
        <v>41787</v>
      </c>
      <c r="U2713" s="3">
        <v>1</v>
      </c>
      <c r="V2713" s="4">
        <f>IFERROR(Homes[[#This Row],[sqft_above]]+Homes[[#This Row],[sqft_basement]]," ")</f>
        <v>800</v>
      </c>
      <c r="W2713" s="4">
        <v>2296</v>
      </c>
      <c r="X2713">
        <v>0</v>
      </c>
      <c r="Y2713">
        <v>0</v>
      </c>
      <c r="Z2713">
        <v>4</v>
      </c>
      <c r="AA2713" s="4">
        <v>800</v>
      </c>
      <c r="AB2713" s="4">
        <v>0</v>
      </c>
      <c r="AC2713">
        <v>1908</v>
      </c>
      <c r="AD2713" t="s">
        <v>2838</v>
      </c>
      <c r="AE2713" t="s">
        <v>49</v>
      </c>
      <c r="AF2713" t="s">
        <v>172</v>
      </c>
    </row>
    <row r="2714" spans="1:32">
      <c r="A2714" t="str">
        <f>PROPER(TRIM(Homes[[#This Row],[street]]))</f>
        <v>3825 S Angeline St</v>
      </c>
      <c r="B2714" t="str">
        <f>PROPER(TRIM(Homes[[#This Row],[city]]))</f>
        <v>Seattle</v>
      </c>
      <c r="C2714" t="str">
        <f>_xlfn.TEXTBEFORE(Homes[[#This Row],[statezip]]," ")</f>
        <v>WA</v>
      </c>
      <c r="D2714" s="6" t="str">
        <f>_xlfn.TEXTAFTER(Homes[[#This Row],[statezip]]," ")</f>
        <v>98118</v>
      </c>
      <c r="E2714" s="1">
        <v>370000</v>
      </c>
      <c r="F2714">
        <v>2</v>
      </c>
      <c r="G2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14" s="3" t="str">
        <f>Homes[[#This Row],[bedrooms]] &amp; " bd | " &amp; TEXT(Homes[[#This Row],[bathrooms]],"0.##") &amp; " ba"</f>
        <v>2 bd | 2.25 ba</v>
      </c>
      <c r="I2714" s="4">
        <v>1280</v>
      </c>
      <c r="J2714" s="1">
        <f>IFERROR(Homes[[#This Row],[price]]/Homes[[#This Row],[sqft_living]]," ")</f>
        <v>289.0625</v>
      </c>
      <c r="K2714" s="4">
        <f>IFERROR(Homes[[#This Row],[sqft_lot]]/43560," ")</f>
        <v>1.9168962350780534E-2</v>
      </c>
      <c r="L2714" t="str">
        <f>IF(Homes[[#This Row],[waterfront]]=1, "Yes","No")</f>
        <v>No</v>
      </c>
      <c r="M2714" s="4" t="str">
        <f>IF(Homes[[#This Row],[sqft_basement]]&gt;0, "Yes","No")</f>
        <v>Yes</v>
      </c>
      <c r="N2714" t="str">
        <f>CHOOSE(Homes[[#This Row],[view]]+1, "None","Fair","Good","Great","Excellent")</f>
        <v>None</v>
      </c>
      <c r="O2714" t="str">
        <f>CHOOSE(Homes[[#This Row],[condition]], "Poor","Fair","Average","Good","Excellent")</f>
        <v>Average</v>
      </c>
      <c r="P2714">
        <f ca="1">YEAR(TODAY())-Homes[[#This Row],[yr_built]]</f>
        <v>16</v>
      </c>
      <c r="Q2714">
        <v>0</v>
      </c>
      <c r="R2714">
        <f ca="1">IF(Homes[[#This Row],[yr_renovated]]&gt;0, YEAR(TODAY())-Homes[[#This Row],[yr_renovated]], YEAR(TODAY())-Homes[[#This Row],[yr_built]])</f>
        <v>16</v>
      </c>
      <c r="S2714">
        <v>2</v>
      </c>
      <c r="T2714" s="2">
        <v>41786</v>
      </c>
      <c r="U2714" s="3">
        <v>2.25</v>
      </c>
      <c r="V2714" s="4">
        <f>IFERROR(Homes[[#This Row],[sqft_above]]+Homes[[#This Row],[sqft_basement]]," ")</f>
        <v>1280</v>
      </c>
      <c r="W2714" s="4">
        <v>835</v>
      </c>
      <c r="X2714">
        <v>0</v>
      </c>
      <c r="Y2714">
        <v>0</v>
      </c>
      <c r="Z2714">
        <v>3</v>
      </c>
      <c r="AA2714" s="4">
        <v>1080</v>
      </c>
      <c r="AB2714" s="4">
        <v>200</v>
      </c>
      <c r="AC2714">
        <v>2009</v>
      </c>
      <c r="AD2714" t="s">
        <v>2839</v>
      </c>
      <c r="AE2714" t="s">
        <v>49</v>
      </c>
      <c r="AF2714" t="s">
        <v>229</v>
      </c>
    </row>
    <row r="2715" spans="1:32">
      <c r="A2715" t="str">
        <f>PROPER(TRIM(Homes[[#This Row],[street]]))</f>
        <v>307 Nw 87Th St</v>
      </c>
      <c r="B2715" t="str">
        <f>PROPER(TRIM(Homes[[#This Row],[city]]))</f>
        <v>Seattle</v>
      </c>
      <c r="C2715" t="str">
        <f>_xlfn.TEXTBEFORE(Homes[[#This Row],[statezip]]," ")</f>
        <v>WA</v>
      </c>
      <c r="D2715" s="6" t="str">
        <f>_xlfn.TEXTAFTER(Homes[[#This Row],[statezip]]," ")</f>
        <v>98117</v>
      </c>
      <c r="E2715" s="1">
        <v>370000</v>
      </c>
      <c r="F2715">
        <v>2</v>
      </c>
      <c r="G2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5" s="3" t="str">
        <f>Homes[[#This Row],[bedrooms]] &amp; " bd | " &amp; TEXT(Homes[[#This Row],[bathrooms]],"0.##") &amp; " ba"</f>
        <v>2 bd | 1. ba</v>
      </c>
      <c r="I2715" s="4">
        <v>900</v>
      </c>
      <c r="J2715" s="1">
        <f>IFERROR(Homes[[#This Row],[price]]/Homes[[#This Row],[sqft_living]]," ")</f>
        <v>411.11111111111109</v>
      </c>
      <c r="K2715" s="4">
        <f>IFERROR(Homes[[#This Row],[sqft_lot]]/43560," ")</f>
        <v>0.10560146923783287</v>
      </c>
      <c r="L2715" t="str">
        <f>IF(Homes[[#This Row],[waterfront]]=1, "Yes","No")</f>
        <v>No</v>
      </c>
      <c r="M2715" s="4" t="str">
        <f>IF(Homes[[#This Row],[sqft_basement]]&gt;0, "Yes","No")</f>
        <v>No</v>
      </c>
      <c r="N2715" t="str">
        <f>CHOOSE(Homes[[#This Row],[view]]+1, "None","Fair","Good","Great","Excellent")</f>
        <v>None</v>
      </c>
      <c r="O2715" t="str">
        <f>CHOOSE(Homes[[#This Row],[condition]], "Poor","Fair","Average","Good","Excellent")</f>
        <v>Average</v>
      </c>
      <c r="P2715">
        <f ca="1">YEAR(TODAY())-Homes[[#This Row],[yr_built]]</f>
        <v>74</v>
      </c>
      <c r="Q2715">
        <v>1994</v>
      </c>
      <c r="R2715">
        <f ca="1">IF(Homes[[#This Row],[yr_renovated]]&gt;0, YEAR(TODAY())-Homes[[#This Row],[yr_renovated]], YEAR(TODAY())-Homes[[#This Row],[yr_built]])</f>
        <v>31</v>
      </c>
      <c r="S2715">
        <v>1</v>
      </c>
      <c r="T2715" s="2">
        <v>41803</v>
      </c>
      <c r="U2715" s="3">
        <v>1</v>
      </c>
      <c r="V2715" s="4">
        <f>IFERROR(Homes[[#This Row],[sqft_above]]+Homes[[#This Row],[sqft_basement]]," ")</f>
        <v>900</v>
      </c>
      <c r="W2715" s="4">
        <v>4600</v>
      </c>
      <c r="X2715">
        <v>0</v>
      </c>
      <c r="Y2715">
        <v>0</v>
      </c>
      <c r="Z2715">
        <v>3</v>
      </c>
      <c r="AA2715" s="4">
        <v>900</v>
      </c>
      <c r="AB2715" s="4">
        <v>0</v>
      </c>
      <c r="AC2715">
        <v>1951</v>
      </c>
      <c r="AD2715" t="s">
        <v>2840</v>
      </c>
      <c r="AE2715" t="s">
        <v>49</v>
      </c>
      <c r="AF2715" t="s">
        <v>204</v>
      </c>
    </row>
    <row r="2716" spans="1:32">
      <c r="A2716" t="str">
        <f>PROPER(TRIM(Homes[[#This Row],[street]]))</f>
        <v>9257 7Th Ave Nw</v>
      </c>
      <c r="B2716" t="str">
        <f>PROPER(TRIM(Homes[[#This Row],[city]]))</f>
        <v>Seattle</v>
      </c>
      <c r="C2716" t="str">
        <f>_xlfn.TEXTBEFORE(Homes[[#This Row],[statezip]]," ")</f>
        <v>WA</v>
      </c>
      <c r="D2716" s="6" t="str">
        <f>_xlfn.TEXTAFTER(Homes[[#This Row],[statezip]]," ")</f>
        <v>98117</v>
      </c>
      <c r="E2716" s="1">
        <v>370000</v>
      </c>
      <c r="F2716">
        <v>2</v>
      </c>
      <c r="G2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6" s="3" t="str">
        <f>Homes[[#This Row],[bedrooms]] &amp; " bd | " &amp; TEXT(Homes[[#This Row],[bathrooms]],"0.##") &amp; " ba"</f>
        <v>2 bd | 1. ba</v>
      </c>
      <c r="I2716" s="4">
        <v>860</v>
      </c>
      <c r="J2716" s="1">
        <f>IFERROR(Homes[[#This Row],[price]]/Homes[[#This Row],[sqft_living]]," ")</f>
        <v>430.23255813953489</v>
      </c>
      <c r="K2716" s="4">
        <f>IFERROR(Homes[[#This Row],[sqft_lot]]/43560," ")</f>
        <v>0.11570247933884298</v>
      </c>
      <c r="L2716" t="str">
        <f>IF(Homes[[#This Row],[waterfront]]=1, "Yes","No")</f>
        <v>No</v>
      </c>
      <c r="M2716" s="4" t="str">
        <f>IF(Homes[[#This Row],[sqft_basement]]&gt;0, "Yes","No")</f>
        <v>No</v>
      </c>
      <c r="N2716" t="str">
        <f>CHOOSE(Homes[[#This Row],[view]]+1, "None","Fair","Good","Great","Excellent")</f>
        <v>None</v>
      </c>
      <c r="O2716" t="str">
        <f>CHOOSE(Homes[[#This Row],[condition]], "Poor","Fair","Average","Good","Excellent")</f>
        <v>Average</v>
      </c>
      <c r="P2716">
        <f ca="1">YEAR(TODAY())-Homes[[#This Row],[yr_built]]</f>
        <v>69</v>
      </c>
      <c r="Q2716">
        <v>2001</v>
      </c>
      <c r="R2716">
        <f ca="1">IF(Homes[[#This Row],[yr_renovated]]&gt;0, YEAR(TODAY())-Homes[[#This Row],[yr_renovated]], YEAR(TODAY())-Homes[[#This Row],[yr_built]])</f>
        <v>24</v>
      </c>
      <c r="S2716">
        <v>1</v>
      </c>
      <c r="T2716" s="2">
        <v>41823</v>
      </c>
      <c r="U2716" s="3">
        <v>1</v>
      </c>
      <c r="V2716" s="4">
        <f>IFERROR(Homes[[#This Row],[sqft_above]]+Homes[[#This Row],[sqft_basement]]," ")</f>
        <v>860</v>
      </c>
      <c r="W2716" s="4">
        <v>5040</v>
      </c>
      <c r="X2716">
        <v>0</v>
      </c>
      <c r="Y2716">
        <v>0</v>
      </c>
      <c r="Z2716">
        <v>3</v>
      </c>
      <c r="AA2716" s="4">
        <v>860</v>
      </c>
      <c r="AB2716" s="4">
        <v>0</v>
      </c>
      <c r="AC2716">
        <v>1956</v>
      </c>
      <c r="AD2716" t="s">
        <v>2841</v>
      </c>
      <c r="AE2716" t="s">
        <v>49</v>
      </c>
      <c r="AF2716" t="s">
        <v>204</v>
      </c>
    </row>
    <row r="2717" spans="1:32">
      <c r="A2717" t="str">
        <f>PROPER(TRIM(Homes[[#This Row],[street]]))</f>
        <v>3818 53Rd Ave Sw</v>
      </c>
      <c r="B2717" t="str">
        <f>PROPER(TRIM(Homes[[#This Row],[city]]))</f>
        <v>Seattle</v>
      </c>
      <c r="C2717" t="str">
        <f>_xlfn.TEXTBEFORE(Homes[[#This Row],[statezip]]," ")</f>
        <v>WA</v>
      </c>
      <c r="D2717" s="6" t="str">
        <f>_xlfn.TEXTAFTER(Homes[[#This Row],[statezip]]," ")</f>
        <v>98116</v>
      </c>
      <c r="E2717" s="1">
        <v>370000</v>
      </c>
      <c r="F2717">
        <v>2</v>
      </c>
      <c r="G2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7" s="3" t="str">
        <f>Homes[[#This Row],[bedrooms]] &amp; " bd | " &amp; TEXT(Homes[[#This Row],[bathrooms]],"0.##") &amp; " ba"</f>
        <v>2 bd | 1. ba</v>
      </c>
      <c r="I2717" s="4">
        <v>860</v>
      </c>
      <c r="J2717" s="1">
        <f>IFERROR(Homes[[#This Row],[price]]/Homes[[#This Row],[sqft_living]]," ")</f>
        <v>430.23255813953489</v>
      </c>
      <c r="K2717" s="4">
        <f>IFERROR(Homes[[#This Row],[sqft_lot]]/43560," ")</f>
        <v>0.1388888888888889</v>
      </c>
      <c r="L2717" t="str">
        <f>IF(Homes[[#This Row],[waterfront]]=1, "Yes","No")</f>
        <v>No</v>
      </c>
      <c r="M2717" s="4" t="str">
        <f>IF(Homes[[#This Row],[sqft_basement]]&gt;0, "Yes","No")</f>
        <v>No</v>
      </c>
      <c r="N2717" t="str">
        <f>CHOOSE(Homes[[#This Row],[view]]+1, "None","Fair","Good","Great","Excellent")</f>
        <v>None</v>
      </c>
      <c r="O2717" t="str">
        <f>CHOOSE(Homes[[#This Row],[condition]], "Poor","Fair","Average","Good","Excellent")</f>
        <v>Average</v>
      </c>
      <c r="P2717">
        <f ca="1">YEAR(TODAY())-Homes[[#This Row],[yr_built]]</f>
        <v>73</v>
      </c>
      <c r="Q2717">
        <v>2008</v>
      </c>
      <c r="R2717">
        <f ca="1">IF(Homes[[#This Row],[yr_renovated]]&gt;0, YEAR(TODAY())-Homes[[#This Row],[yr_renovated]], YEAR(TODAY())-Homes[[#This Row],[yr_built]])</f>
        <v>17</v>
      </c>
      <c r="S2717">
        <v>1</v>
      </c>
      <c r="T2717" s="2">
        <v>41821</v>
      </c>
      <c r="U2717" s="3">
        <v>1</v>
      </c>
      <c r="V2717" s="4">
        <f>IFERROR(Homes[[#This Row],[sqft_above]]+Homes[[#This Row],[sqft_basement]]," ")</f>
        <v>860</v>
      </c>
      <c r="W2717" s="4">
        <v>6050</v>
      </c>
      <c r="X2717">
        <v>0</v>
      </c>
      <c r="Y2717">
        <v>0</v>
      </c>
      <c r="Z2717">
        <v>3</v>
      </c>
      <c r="AA2717" s="4">
        <v>860</v>
      </c>
      <c r="AB2717" s="4">
        <v>0</v>
      </c>
      <c r="AC2717">
        <v>1952</v>
      </c>
      <c r="AD2717" t="s">
        <v>2842</v>
      </c>
      <c r="AE2717" t="s">
        <v>49</v>
      </c>
      <c r="AF2717" t="s">
        <v>192</v>
      </c>
    </row>
    <row r="2718" spans="1:32">
      <c r="A2718" t="str">
        <f>PROPER(TRIM(Homes[[#This Row],[street]]))</f>
        <v>14744 31St Ave Ne</v>
      </c>
      <c r="B2718" t="str">
        <f>PROPER(TRIM(Homes[[#This Row],[city]]))</f>
        <v>Shoreline</v>
      </c>
      <c r="C2718" t="str">
        <f>_xlfn.TEXTBEFORE(Homes[[#This Row],[statezip]]," ")</f>
        <v>WA</v>
      </c>
      <c r="D2718" s="6" t="str">
        <f>_xlfn.TEXTAFTER(Homes[[#This Row],[statezip]]," ")</f>
        <v>98155</v>
      </c>
      <c r="E2718" s="1">
        <v>370000</v>
      </c>
      <c r="F2718">
        <v>3</v>
      </c>
      <c r="G2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18" s="3" t="str">
        <f>Homes[[#This Row],[bedrooms]] &amp; " bd | " &amp; TEXT(Homes[[#This Row],[bathrooms]],"0.##") &amp; " ba"</f>
        <v>3 bd | 1. ba</v>
      </c>
      <c r="I2718" s="4">
        <v>1320</v>
      </c>
      <c r="J2718" s="1">
        <f>IFERROR(Homes[[#This Row],[price]]/Homes[[#This Row],[sqft_living]]," ")</f>
        <v>280.30303030303031</v>
      </c>
      <c r="K2718" s="4">
        <f>IFERROR(Homes[[#This Row],[sqft_lot]]/43560," ")</f>
        <v>0.16852617079889806</v>
      </c>
      <c r="L2718" t="str">
        <f>IF(Homes[[#This Row],[waterfront]]=1, "Yes","No")</f>
        <v>No</v>
      </c>
      <c r="M2718" s="4" t="str">
        <f>IF(Homes[[#This Row],[sqft_basement]]&gt;0, "Yes","No")</f>
        <v>No</v>
      </c>
      <c r="N2718" t="str">
        <f>CHOOSE(Homes[[#This Row],[view]]+1, "None","Fair","Good","Great","Excellent")</f>
        <v>None</v>
      </c>
      <c r="O2718" t="str">
        <f>CHOOSE(Homes[[#This Row],[condition]], "Poor","Fair","Average","Good","Excellent")</f>
        <v>Average</v>
      </c>
      <c r="P2718">
        <f ca="1">YEAR(TODAY())-Homes[[#This Row],[yr_built]]</f>
        <v>43</v>
      </c>
      <c r="Q2718">
        <v>0</v>
      </c>
      <c r="R2718">
        <f ca="1">IF(Homes[[#This Row],[yr_renovated]]&gt;0, YEAR(TODAY())-Homes[[#This Row],[yr_renovated]], YEAR(TODAY())-Homes[[#This Row],[yr_built]])</f>
        <v>43</v>
      </c>
      <c r="S2718">
        <v>1</v>
      </c>
      <c r="T2718" s="2">
        <v>41820</v>
      </c>
      <c r="U2718" s="3">
        <v>1</v>
      </c>
      <c r="V2718" s="4">
        <f>IFERROR(Homes[[#This Row],[sqft_above]]+Homes[[#This Row],[sqft_basement]]," ")</f>
        <v>1320</v>
      </c>
      <c r="W2718" s="4">
        <v>7341</v>
      </c>
      <c r="X2718">
        <v>0</v>
      </c>
      <c r="Y2718">
        <v>0</v>
      </c>
      <c r="Z2718">
        <v>3</v>
      </c>
      <c r="AA2718" s="4">
        <v>1320</v>
      </c>
      <c r="AB2718" s="4">
        <v>0</v>
      </c>
      <c r="AC2718">
        <v>1982</v>
      </c>
      <c r="AD2718" t="s">
        <v>2843</v>
      </c>
      <c r="AE2718" t="s">
        <v>100</v>
      </c>
      <c r="AF2718" t="s">
        <v>744</v>
      </c>
    </row>
    <row r="2719" spans="1:32">
      <c r="A2719" t="str">
        <f>PROPER(TRIM(Homes[[#This Row],[street]]))</f>
        <v>18015 25Th Ave Ne</v>
      </c>
      <c r="B2719" t="str">
        <f>PROPER(TRIM(Homes[[#This Row],[city]]))</f>
        <v>Shoreline</v>
      </c>
      <c r="C2719" t="str">
        <f>_xlfn.TEXTBEFORE(Homes[[#This Row],[statezip]]," ")</f>
        <v>WA</v>
      </c>
      <c r="D2719" s="6" t="str">
        <f>_xlfn.TEXTAFTER(Homes[[#This Row],[statezip]]," ")</f>
        <v>98155</v>
      </c>
      <c r="E2719" s="1">
        <v>370000</v>
      </c>
      <c r="F2719">
        <v>3</v>
      </c>
      <c r="G2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19" s="3" t="str">
        <f>Homes[[#This Row],[bedrooms]] &amp; " bd | " &amp; TEXT(Homes[[#This Row],[bathrooms]],"0.##") &amp; " ba"</f>
        <v>3 bd | 1.75 ba</v>
      </c>
      <c r="I2719" s="4">
        <v>1650</v>
      </c>
      <c r="J2719" s="1">
        <f>IFERROR(Homes[[#This Row],[price]]/Homes[[#This Row],[sqft_living]]," ")</f>
        <v>224.24242424242425</v>
      </c>
      <c r="K2719" s="4">
        <f>IFERROR(Homes[[#This Row],[sqft_lot]]/43560," ")</f>
        <v>0.18948576675849402</v>
      </c>
      <c r="L2719" t="str">
        <f>IF(Homes[[#This Row],[waterfront]]=1, "Yes","No")</f>
        <v>No</v>
      </c>
      <c r="M2719" s="4" t="str">
        <f>IF(Homes[[#This Row],[sqft_basement]]&gt;0, "Yes","No")</f>
        <v>Yes</v>
      </c>
      <c r="N2719" t="str">
        <f>CHOOSE(Homes[[#This Row],[view]]+1, "None","Fair","Good","Great","Excellent")</f>
        <v>None</v>
      </c>
      <c r="O2719" t="str">
        <f>CHOOSE(Homes[[#This Row],[condition]], "Poor","Fair","Average","Good","Excellent")</f>
        <v>Excellent</v>
      </c>
      <c r="P2719">
        <f ca="1">YEAR(TODAY())-Homes[[#This Row],[yr_built]]</f>
        <v>74</v>
      </c>
      <c r="Q2719">
        <v>0</v>
      </c>
      <c r="R2719">
        <f ca="1">IF(Homes[[#This Row],[yr_renovated]]&gt;0, YEAR(TODAY())-Homes[[#This Row],[yr_renovated]], YEAR(TODAY())-Homes[[#This Row],[yr_built]])</f>
        <v>74</v>
      </c>
      <c r="S2719">
        <v>1</v>
      </c>
      <c r="T2719" s="2">
        <v>41772</v>
      </c>
      <c r="U2719" s="3">
        <v>1.75</v>
      </c>
      <c r="V2719" s="4">
        <f>IFERROR(Homes[[#This Row],[sqft_above]]+Homes[[#This Row],[sqft_basement]]," ")</f>
        <v>1650</v>
      </c>
      <c r="W2719" s="4">
        <v>8254</v>
      </c>
      <c r="X2719">
        <v>0</v>
      </c>
      <c r="Y2719">
        <v>0</v>
      </c>
      <c r="Z2719">
        <v>5</v>
      </c>
      <c r="AA2719" s="4">
        <v>1060</v>
      </c>
      <c r="AB2719" s="4">
        <v>590</v>
      </c>
      <c r="AC2719">
        <v>1951</v>
      </c>
      <c r="AD2719" t="s">
        <v>2844</v>
      </c>
      <c r="AE2719" t="s">
        <v>100</v>
      </c>
      <c r="AF2719" t="s">
        <v>744</v>
      </c>
    </row>
    <row r="2720" spans="1:32">
      <c r="A2720" t="str">
        <f>PROPER(TRIM(Homes[[#This Row],[street]]))</f>
        <v>1743 Ne 146Th St</v>
      </c>
      <c r="B2720" t="str">
        <f>PROPER(TRIM(Homes[[#This Row],[city]]))</f>
        <v>Shoreline</v>
      </c>
      <c r="C2720" t="str">
        <f>_xlfn.TEXTBEFORE(Homes[[#This Row],[statezip]]," ")</f>
        <v>WA</v>
      </c>
      <c r="D2720" s="6" t="str">
        <f>_xlfn.TEXTAFTER(Homes[[#This Row],[statezip]]," ")</f>
        <v>98155</v>
      </c>
      <c r="E2720" s="1">
        <v>370000</v>
      </c>
      <c r="F2720">
        <v>3</v>
      </c>
      <c r="G2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0" s="3" t="str">
        <f>Homes[[#This Row],[bedrooms]] &amp; " bd | " &amp; TEXT(Homes[[#This Row],[bathrooms]],"0.##") &amp; " ba"</f>
        <v>3 bd | 2.5 ba</v>
      </c>
      <c r="I2720" s="4">
        <v>1780</v>
      </c>
      <c r="J2720" s="1">
        <f>IFERROR(Homes[[#This Row],[price]]/Homes[[#This Row],[sqft_living]]," ")</f>
        <v>207.86516853932585</v>
      </c>
      <c r="K2720" s="4">
        <f>IFERROR(Homes[[#This Row],[sqft_lot]]/43560," ")</f>
        <v>9.2975206611570244E-2</v>
      </c>
      <c r="L2720" t="str">
        <f>IF(Homes[[#This Row],[waterfront]]=1, "Yes","No")</f>
        <v>No</v>
      </c>
      <c r="M2720" s="4" t="str">
        <f>IF(Homes[[#This Row],[sqft_basement]]&gt;0, "Yes","No")</f>
        <v>No</v>
      </c>
      <c r="N2720" t="str">
        <f>CHOOSE(Homes[[#This Row],[view]]+1, "None","Fair","Good","Great","Excellent")</f>
        <v>None</v>
      </c>
      <c r="O2720" t="str">
        <f>CHOOSE(Homes[[#This Row],[condition]], "Poor","Fair","Average","Good","Excellent")</f>
        <v>Average</v>
      </c>
      <c r="P2720">
        <f ca="1">YEAR(TODAY())-Homes[[#This Row],[yr_built]]</f>
        <v>24</v>
      </c>
      <c r="Q2720">
        <v>0</v>
      </c>
      <c r="R2720">
        <f ca="1">IF(Homes[[#This Row],[yr_renovated]]&gt;0, YEAR(TODAY())-Homes[[#This Row],[yr_renovated]], YEAR(TODAY())-Homes[[#This Row],[yr_built]])</f>
        <v>24</v>
      </c>
      <c r="S2720">
        <v>2</v>
      </c>
      <c r="T2720" s="2">
        <v>41785</v>
      </c>
      <c r="U2720" s="3">
        <v>2.5</v>
      </c>
      <c r="V2720" s="4">
        <f>IFERROR(Homes[[#This Row],[sqft_above]]+Homes[[#This Row],[sqft_basement]]," ")</f>
        <v>1780</v>
      </c>
      <c r="W2720" s="4">
        <v>4050</v>
      </c>
      <c r="X2720">
        <v>0</v>
      </c>
      <c r="Y2720">
        <v>0</v>
      </c>
      <c r="Z2720">
        <v>3</v>
      </c>
      <c r="AA2720" s="4">
        <v>1780</v>
      </c>
      <c r="AB2720" s="4">
        <v>0</v>
      </c>
      <c r="AC2720">
        <v>2001</v>
      </c>
      <c r="AD2720" t="s">
        <v>2845</v>
      </c>
      <c r="AE2720" t="s">
        <v>100</v>
      </c>
      <c r="AF2720" t="s">
        <v>744</v>
      </c>
    </row>
    <row r="2721" spans="1:32">
      <c r="A2721" t="str">
        <f>PROPER(TRIM(Homes[[#This Row],[street]]))</f>
        <v>2125 Ne 6Th Cir</v>
      </c>
      <c r="B2721" t="str">
        <f>PROPER(TRIM(Homes[[#This Row],[city]]))</f>
        <v>Renton</v>
      </c>
      <c r="C2721" t="str">
        <f>_xlfn.TEXTBEFORE(Homes[[#This Row],[statezip]]," ")</f>
        <v>WA</v>
      </c>
      <c r="D2721" s="6" t="str">
        <f>_xlfn.TEXTAFTER(Homes[[#This Row],[statezip]]," ")</f>
        <v>98056</v>
      </c>
      <c r="E2721" s="1">
        <v>369990</v>
      </c>
      <c r="F2721">
        <v>4</v>
      </c>
      <c r="G2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1" s="3" t="str">
        <f>Homes[[#This Row],[bedrooms]] &amp; " bd | " &amp; TEXT(Homes[[#This Row],[bathrooms]],"0.##") &amp; " ba"</f>
        <v>4 bd | 2.5 ba</v>
      </c>
      <c r="I2721" s="4">
        <v>1960</v>
      </c>
      <c r="J2721" s="1">
        <f>IFERROR(Homes[[#This Row],[price]]/Homes[[#This Row],[sqft_living]]," ")</f>
        <v>188.7704081632653</v>
      </c>
      <c r="K2721" s="4">
        <f>IFERROR(Homes[[#This Row],[sqft_lot]]/43560," ")</f>
        <v>0.16375114784205694</v>
      </c>
      <c r="L2721" t="str">
        <f>IF(Homes[[#This Row],[waterfront]]=1, "Yes","No")</f>
        <v>No</v>
      </c>
      <c r="M2721" s="4" t="str">
        <f>IF(Homes[[#This Row],[sqft_basement]]&gt;0, "Yes","No")</f>
        <v>No</v>
      </c>
      <c r="N2721" t="str">
        <f>CHOOSE(Homes[[#This Row],[view]]+1, "None","Fair","Good","Great","Excellent")</f>
        <v>None</v>
      </c>
      <c r="O2721" t="str">
        <f>CHOOSE(Homes[[#This Row],[condition]], "Poor","Fair","Average","Good","Excellent")</f>
        <v>Average</v>
      </c>
      <c r="P2721">
        <f ca="1">YEAR(TODAY())-Homes[[#This Row],[yr_built]]</f>
        <v>23</v>
      </c>
      <c r="Q2721">
        <v>0</v>
      </c>
      <c r="R2721">
        <f ca="1">IF(Homes[[#This Row],[yr_renovated]]&gt;0, YEAR(TODAY())-Homes[[#This Row],[yr_renovated]], YEAR(TODAY())-Homes[[#This Row],[yr_built]])</f>
        <v>23</v>
      </c>
      <c r="S2721">
        <v>2</v>
      </c>
      <c r="T2721" s="2">
        <v>41800</v>
      </c>
      <c r="U2721" s="3">
        <v>2.5</v>
      </c>
      <c r="V2721" s="4">
        <f>IFERROR(Homes[[#This Row],[sqft_above]]+Homes[[#This Row],[sqft_basement]]," ")</f>
        <v>1960</v>
      </c>
      <c r="W2721" s="4">
        <v>7133</v>
      </c>
      <c r="X2721">
        <v>0</v>
      </c>
      <c r="Y2721">
        <v>0</v>
      </c>
      <c r="Z2721">
        <v>3</v>
      </c>
      <c r="AA2721" s="4">
        <v>1960</v>
      </c>
      <c r="AB2721" s="4">
        <v>0</v>
      </c>
      <c r="AC2721">
        <v>2002</v>
      </c>
      <c r="AD2721" t="s">
        <v>2846</v>
      </c>
      <c r="AE2721" t="s">
        <v>319</v>
      </c>
      <c r="AF2721" t="s">
        <v>672</v>
      </c>
    </row>
    <row r="2722" spans="1:32">
      <c r="A2722" t="str">
        <f>PROPER(TRIM(Homes[[#This Row],[street]]))</f>
        <v>14001 28Th Ave Ne</v>
      </c>
      <c r="B2722" t="str">
        <f>PROPER(TRIM(Homes[[#This Row],[city]]))</f>
        <v>Seattle</v>
      </c>
      <c r="C2722" t="str">
        <f>_xlfn.TEXTBEFORE(Homes[[#This Row],[statezip]]," ")</f>
        <v>WA</v>
      </c>
      <c r="D2722" s="6" t="str">
        <f>_xlfn.TEXTAFTER(Homes[[#This Row],[statezip]]," ")</f>
        <v>98125</v>
      </c>
      <c r="E2722" s="1">
        <v>369500</v>
      </c>
      <c r="F2722">
        <v>3</v>
      </c>
      <c r="G2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22" s="3" t="str">
        <f>Homes[[#This Row],[bedrooms]] &amp; " bd | " &amp; TEXT(Homes[[#This Row],[bathrooms]],"0.##") &amp; " ba"</f>
        <v>3 bd | 1.5 ba</v>
      </c>
      <c r="I2722" s="4">
        <v>1650</v>
      </c>
      <c r="J2722" s="1">
        <f>IFERROR(Homes[[#This Row],[price]]/Homes[[#This Row],[sqft_living]]," ")</f>
        <v>223.93939393939394</v>
      </c>
      <c r="K2722" s="4">
        <f>IFERROR(Homes[[#This Row],[sqft_lot]]/43560," ")</f>
        <v>0.22858126721763086</v>
      </c>
      <c r="L2722" t="str">
        <f>IF(Homes[[#This Row],[waterfront]]=1, "Yes","No")</f>
        <v>No</v>
      </c>
      <c r="M2722" s="4" t="str">
        <f>IF(Homes[[#This Row],[sqft_basement]]&gt;0, "Yes","No")</f>
        <v>Yes</v>
      </c>
      <c r="N2722" t="str">
        <f>CHOOSE(Homes[[#This Row],[view]]+1, "None","Fair","Good","Great","Excellent")</f>
        <v>None</v>
      </c>
      <c r="O2722" t="str">
        <f>CHOOSE(Homes[[#This Row],[condition]], "Poor","Fair","Average","Good","Excellent")</f>
        <v>Good</v>
      </c>
      <c r="P2722">
        <f ca="1">YEAR(TODAY())-Homes[[#This Row],[yr_built]]</f>
        <v>64</v>
      </c>
      <c r="Q2722">
        <v>2001</v>
      </c>
      <c r="R2722">
        <f ca="1">IF(Homes[[#This Row],[yr_renovated]]&gt;0, YEAR(TODAY())-Homes[[#This Row],[yr_renovated]], YEAR(TODAY())-Homes[[#This Row],[yr_built]])</f>
        <v>24</v>
      </c>
      <c r="S2722">
        <v>1</v>
      </c>
      <c r="T2722" s="2">
        <v>41803</v>
      </c>
      <c r="U2722" s="3">
        <v>1.5</v>
      </c>
      <c r="V2722" s="4">
        <f>IFERROR(Homes[[#This Row],[sqft_above]]+Homes[[#This Row],[sqft_basement]]," ")</f>
        <v>1650</v>
      </c>
      <c r="W2722" s="4">
        <v>9957</v>
      </c>
      <c r="X2722">
        <v>0</v>
      </c>
      <c r="Y2722">
        <v>0</v>
      </c>
      <c r="Z2722">
        <v>4</v>
      </c>
      <c r="AA2722" s="4">
        <v>1100</v>
      </c>
      <c r="AB2722" s="4">
        <v>550</v>
      </c>
      <c r="AC2722">
        <v>1961</v>
      </c>
      <c r="AD2722" t="s">
        <v>2847</v>
      </c>
      <c r="AE2722" t="s">
        <v>49</v>
      </c>
      <c r="AF2722" t="s">
        <v>150</v>
      </c>
    </row>
    <row r="2723" spans="1:32">
      <c r="A2723" t="str">
        <f>PROPER(TRIM(Homes[[#This Row],[street]]))</f>
        <v>1716 California Ave Sw</v>
      </c>
      <c r="B2723" t="str">
        <f>PROPER(TRIM(Homes[[#This Row],[city]]))</f>
        <v>Seattle</v>
      </c>
      <c r="C2723" t="str">
        <f>_xlfn.TEXTBEFORE(Homes[[#This Row],[statezip]]," ")</f>
        <v>WA</v>
      </c>
      <c r="D2723" s="6" t="str">
        <f>_xlfn.TEXTAFTER(Homes[[#This Row],[statezip]]," ")</f>
        <v>98116</v>
      </c>
      <c r="E2723" s="1">
        <v>369000</v>
      </c>
      <c r="F2723">
        <v>2</v>
      </c>
      <c r="G2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3" s="3" t="str">
        <f>Homes[[#This Row],[bedrooms]] &amp; " bd | " &amp; TEXT(Homes[[#This Row],[bathrooms]],"0.##") &amp; " ba"</f>
        <v>2 bd | 2.5 ba</v>
      </c>
      <c r="I2723" s="4">
        <v>980</v>
      </c>
      <c r="J2723" s="1">
        <f>IFERROR(Homes[[#This Row],[price]]/Homes[[#This Row],[sqft_living]]," ")</f>
        <v>376.53061224489795</v>
      </c>
      <c r="K2723" s="4">
        <f>IFERROR(Homes[[#This Row],[sqft_lot]]/43560," ")</f>
        <v>2.0546372819100094E-2</v>
      </c>
      <c r="L2723" t="str">
        <f>IF(Homes[[#This Row],[waterfront]]=1, "Yes","No")</f>
        <v>No</v>
      </c>
      <c r="M2723" s="4" t="str">
        <f>IF(Homes[[#This Row],[sqft_basement]]&gt;0, "Yes","No")</f>
        <v>Yes</v>
      </c>
      <c r="N2723" t="str">
        <f>CHOOSE(Homes[[#This Row],[view]]+1, "None","Fair","Good","Great","Excellent")</f>
        <v>None</v>
      </c>
      <c r="O2723" t="str">
        <f>CHOOSE(Homes[[#This Row],[condition]], "Poor","Fair","Average","Good","Excellent")</f>
        <v>Average</v>
      </c>
      <c r="P2723">
        <f ca="1">YEAR(TODAY())-Homes[[#This Row],[yr_built]]</f>
        <v>16</v>
      </c>
      <c r="Q2723">
        <v>0</v>
      </c>
      <c r="R2723">
        <f ca="1">IF(Homes[[#This Row],[yr_renovated]]&gt;0, YEAR(TODAY())-Homes[[#This Row],[yr_renovated]], YEAR(TODAY())-Homes[[#This Row],[yr_built]])</f>
        <v>16</v>
      </c>
      <c r="S2723">
        <v>2</v>
      </c>
      <c r="T2723" s="2">
        <v>41771</v>
      </c>
      <c r="U2723" s="3">
        <v>2.5</v>
      </c>
      <c r="V2723" s="4">
        <f>IFERROR(Homes[[#This Row],[sqft_above]]+Homes[[#This Row],[sqft_basement]]," ")</f>
        <v>980</v>
      </c>
      <c r="W2723" s="4">
        <v>895</v>
      </c>
      <c r="X2723">
        <v>0</v>
      </c>
      <c r="Y2723">
        <v>0</v>
      </c>
      <c r="Z2723">
        <v>3</v>
      </c>
      <c r="AA2723" s="4">
        <v>670</v>
      </c>
      <c r="AB2723" s="4">
        <v>310</v>
      </c>
      <c r="AC2723">
        <v>2009</v>
      </c>
      <c r="AD2723" t="s">
        <v>2848</v>
      </c>
      <c r="AE2723" t="s">
        <v>49</v>
      </c>
      <c r="AF2723" t="s">
        <v>192</v>
      </c>
    </row>
    <row r="2724" spans="1:32">
      <c r="A2724" t="str">
        <f>PROPER(TRIM(Homes[[#This Row],[street]]))</f>
        <v>8102 7Th Ave Sw</v>
      </c>
      <c r="B2724" t="str">
        <f>PROPER(TRIM(Homes[[#This Row],[city]]))</f>
        <v>Seattle</v>
      </c>
      <c r="C2724" t="str">
        <f>_xlfn.TEXTBEFORE(Homes[[#This Row],[statezip]]," ")</f>
        <v>WA</v>
      </c>
      <c r="D2724" s="6" t="str">
        <f>_xlfn.TEXTAFTER(Homes[[#This Row],[statezip]]," ")</f>
        <v>98106</v>
      </c>
      <c r="E2724" s="1">
        <v>369000</v>
      </c>
      <c r="F2724">
        <v>3</v>
      </c>
      <c r="G2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24" s="3" t="str">
        <f>Homes[[#This Row],[bedrooms]] &amp; " bd | " &amp; TEXT(Homes[[#This Row],[bathrooms]],"0.##") &amp; " ba"</f>
        <v>3 bd | 2. ba</v>
      </c>
      <c r="I2724" s="4">
        <v>1550</v>
      </c>
      <c r="J2724" s="1">
        <f>IFERROR(Homes[[#This Row],[price]]/Homes[[#This Row],[sqft_living]]," ")</f>
        <v>238.06451612903226</v>
      </c>
      <c r="K2724" s="4">
        <f>IFERROR(Homes[[#This Row],[sqft_lot]]/43560," ")</f>
        <v>0.19533976124885216</v>
      </c>
      <c r="L2724" t="str">
        <f>IF(Homes[[#This Row],[waterfront]]=1, "Yes","No")</f>
        <v>No</v>
      </c>
      <c r="M2724" s="4" t="str">
        <f>IF(Homes[[#This Row],[sqft_basement]]&gt;0, "Yes","No")</f>
        <v>Yes</v>
      </c>
      <c r="N2724" t="str">
        <f>CHOOSE(Homes[[#This Row],[view]]+1, "None","Fair","Good","Great","Excellent")</f>
        <v>None</v>
      </c>
      <c r="O2724" t="str">
        <f>CHOOSE(Homes[[#This Row],[condition]], "Poor","Fair","Average","Good","Excellent")</f>
        <v>Average</v>
      </c>
      <c r="P2724">
        <f ca="1">YEAR(TODAY())-Homes[[#This Row],[yr_built]]</f>
        <v>66</v>
      </c>
      <c r="Q2724">
        <v>1989</v>
      </c>
      <c r="R2724">
        <f ca="1">IF(Homes[[#This Row],[yr_renovated]]&gt;0, YEAR(TODAY())-Homes[[#This Row],[yr_renovated]], YEAR(TODAY())-Homes[[#This Row],[yr_built]])</f>
        <v>36</v>
      </c>
      <c r="S2724">
        <v>1</v>
      </c>
      <c r="T2724" s="2">
        <v>41789</v>
      </c>
      <c r="U2724" s="3">
        <v>2</v>
      </c>
      <c r="V2724" s="4">
        <f>IFERROR(Homes[[#This Row],[sqft_above]]+Homes[[#This Row],[sqft_basement]]," ")</f>
        <v>1550</v>
      </c>
      <c r="W2724" s="4">
        <v>8509</v>
      </c>
      <c r="X2724">
        <v>0</v>
      </c>
      <c r="Y2724">
        <v>0</v>
      </c>
      <c r="Z2724">
        <v>3</v>
      </c>
      <c r="AA2724" s="4">
        <v>1150</v>
      </c>
      <c r="AB2724" s="4">
        <v>400</v>
      </c>
      <c r="AC2724">
        <v>1959</v>
      </c>
      <c r="AD2724" t="s">
        <v>2849</v>
      </c>
      <c r="AE2724" t="s">
        <v>49</v>
      </c>
      <c r="AF2724" t="s">
        <v>1278</v>
      </c>
    </row>
    <row r="2725" spans="1:32">
      <c r="A2725" t="str">
        <f>PROPER(TRIM(Homes[[#This Row],[street]]))</f>
        <v>932 223Rd Pl Ne</v>
      </c>
      <c r="B2725" t="str">
        <f>PROPER(TRIM(Homes[[#This Row],[city]]))</f>
        <v>Sammamish</v>
      </c>
      <c r="C2725" t="str">
        <f>_xlfn.TEXTBEFORE(Homes[[#This Row],[statezip]]," ")</f>
        <v>WA</v>
      </c>
      <c r="D2725" s="6" t="str">
        <f>_xlfn.TEXTAFTER(Homes[[#This Row],[statezip]]," ")</f>
        <v>98074</v>
      </c>
      <c r="E2725" s="1">
        <v>368250</v>
      </c>
      <c r="F2725">
        <v>3</v>
      </c>
      <c r="G2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5" s="3" t="str">
        <f>Homes[[#This Row],[bedrooms]] &amp; " bd | " &amp; TEXT(Homes[[#This Row],[bathrooms]],"0.##") &amp; " ba"</f>
        <v>3 bd | 2.5 ba</v>
      </c>
      <c r="I2725" s="4">
        <v>2150</v>
      </c>
      <c r="J2725" s="1">
        <f>IFERROR(Homes[[#This Row],[price]]/Homes[[#This Row],[sqft_living]]," ")</f>
        <v>171.27906976744185</v>
      </c>
      <c r="K2725" s="4">
        <f>IFERROR(Homes[[#This Row],[sqft_lot]]/43560," ")</f>
        <v>0.17180899908172637</v>
      </c>
      <c r="L2725" t="str">
        <f>IF(Homes[[#This Row],[waterfront]]=1, "Yes","No")</f>
        <v>No</v>
      </c>
      <c r="M2725" s="4" t="str">
        <f>IF(Homes[[#This Row],[sqft_basement]]&gt;0, "Yes","No")</f>
        <v>No</v>
      </c>
      <c r="N2725" t="str">
        <f>CHOOSE(Homes[[#This Row],[view]]+1, "None","Fair","Good","Great","Excellent")</f>
        <v>None</v>
      </c>
      <c r="O2725" t="str">
        <f>CHOOSE(Homes[[#This Row],[condition]], "Poor","Fair","Average","Good","Excellent")</f>
        <v>Average</v>
      </c>
      <c r="P2725">
        <f ca="1">YEAR(TODAY())-Homes[[#This Row],[yr_built]]</f>
        <v>37</v>
      </c>
      <c r="Q2725">
        <v>2000</v>
      </c>
      <c r="R2725">
        <f ca="1">IF(Homes[[#This Row],[yr_renovated]]&gt;0, YEAR(TODAY())-Homes[[#This Row],[yr_renovated]], YEAR(TODAY())-Homes[[#This Row],[yr_built]])</f>
        <v>25</v>
      </c>
      <c r="S2725">
        <v>2</v>
      </c>
      <c r="T2725" s="2">
        <v>41780</v>
      </c>
      <c r="U2725" s="3">
        <v>2.5</v>
      </c>
      <c r="V2725" s="4">
        <f>IFERROR(Homes[[#This Row],[sqft_above]]+Homes[[#This Row],[sqft_basement]]," ")</f>
        <v>2150</v>
      </c>
      <c r="W2725" s="4">
        <v>7484</v>
      </c>
      <c r="X2725">
        <v>0</v>
      </c>
      <c r="Y2725">
        <v>0</v>
      </c>
      <c r="Z2725">
        <v>3</v>
      </c>
      <c r="AA2725" s="4">
        <v>2150</v>
      </c>
      <c r="AB2725" s="4">
        <v>0</v>
      </c>
      <c r="AC2725">
        <v>1988</v>
      </c>
      <c r="AD2725" t="s">
        <v>2850</v>
      </c>
      <c r="AE2725" t="s">
        <v>102</v>
      </c>
      <c r="AF2725" t="s">
        <v>266</v>
      </c>
    </row>
    <row r="2726" spans="1:32">
      <c r="A2726" t="str">
        <f>PROPER(TRIM(Homes[[#This Row],[street]]))</f>
        <v>8917 Ne 151St Pl</v>
      </c>
      <c r="B2726" t="str">
        <f>PROPER(TRIM(Homes[[#This Row],[city]]))</f>
        <v>Bothell</v>
      </c>
      <c r="C2726" t="str">
        <f>_xlfn.TEXTBEFORE(Homes[[#This Row],[statezip]]," ")</f>
        <v>WA</v>
      </c>
      <c r="D2726" s="6" t="str">
        <f>_xlfn.TEXTAFTER(Homes[[#This Row],[statezip]]," ")</f>
        <v>98011</v>
      </c>
      <c r="E2726" s="1">
        <v>368112.5</v>
      </c>
      <c r="F2726">
        <v>4</v>
      </c>
      <c r="G2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6" s="3" t="str">
        <f>Homes[[#This Row],[bedrooms]] &amp; " bd | " &amp; TEXT(Homes[[#This Row],[bathrooms]],"0.##") &amp; " ba"</f>
        <v>4 bd | 2.5 ba</v>
      </c>
      <c r="I2726" s="4">
        <v>2590</v>
      </c>
      <c r="J2726" s="1">
        <f>IFERROR(Homes[[#This Row],[price]]/Homes[[#This Row],[sqft_living]]," ")</f>
        <v>142.12837837837839</v>
      </c>
      <c r="K2726" s="4">
        <f>IFERROR(Homes[[#This Row],[sqft_lot]]/43560," ")</f>
        <v>0.19474288337924703</v>
      </c>
      <c r="L2726" t="str">
        <f>IF(Homes[[#This Row],[waterfront]]=1, "Yes","No")</f>
        <v>No</v>
      </c>
      <c r="M2726" s="4" t="str">
        <f>IF(Homes[[#This Row],[sqft_basement]]&gt;0, "Yes","No")</f>
        <v>No</v>
      </c>
      <c r="N2726" t="str">
        <f>CHOOSE(Homes[[#This Row],[view]]+1, "None","Fair","Good","Great","Excellent")</f>
        <v>None</v>
      </c>
      <c r="O2726" t="str">
        <f>CHOOSE(Homes[[#This Row],[condition]], "Poor","Fair","Average","Good","Excellent")</f>
        <v>Average</v>
      </c>
      <c r="P2726">
        <f ca="1">YEAR(TODAY())-Homes[[#This Row],[yr_built]]</f>
        <v>34</v>
      </c>
      <c r="Q2726">
        <v>0</v>
      </c>
      <c r="R2726">
        <f ca="1">IF(Homes[[#This Row],[yr_renovated]]&gt;0, YEAR(TODAY())-Homes[[#This Row],[yr_renovated]], YEAR(TODAY())-Homes[[#This Row],[yr_built]])</f>
        <v>34</v>
      </c>
      <c r="S2726">
        <v>2</v>
      </c>
      <c r="T2726" s="2">
        <v>41821</v>
      </c>
      <c r="U2726" s="3">
        <v>2.5</v>
      </c>
      <c r="V2726" s="4">
        <f>IFERROR(Homes[[#This Row],[sqft_above]]+Homes[[#This Row],[sqft_basement]]," ")</f>
        <v>2590</v>
      </c>
      <c r="W2726" s="4">
        <v>8483</v>
      </c>
      <c r="X2726">
        <v>0</v>
      </c>
      <c r="Y2726">
        <v>0</v>
      </c>
      <c r="Z2726">
        <v>3</v>
      </c>
      <c r="AA2726" s="4">
        <v>2590</v>
      </c>
      <c r="AB2726" s="4">
        <v>0</v>
      </c>
      <c r="AC2726">
        <v>1991</v>
      </c>
      <c r="AD2726" t="s">
        <v>2851</v>
      </c>
      <c r="AE2726" t="s">
        <v>841</v>
      </c>
      <c r="AF2726" t="s">
        <v>842</v>
      </c>
    </row>
    <row r="2727" spans="1:32">
      <c r="A2727" t="str">
        <f>PROPER(TRIM(Homes[[#This Row],[street]]))</f>
        <v>15303 75Th Ave Ne</v>
      </c>
      <c r="B2727" t="str">
        <f>PROPER(TRIM(Homes[[#This Row],[city]]))</f>
        <v>Kenmore</v>
      </c>
      <c r="C2727" t="str">
        <f>_xlfn.TEXTBEFORE(Homes[[#This Row],[statezip]]," ")</f>
        <v>WA</v>
      </c>
      <c r="D2727" s="6" t="str">
        <f>_xlfn.TEXTAFTER(Homes[[#This Row],[statezip]]," ")</f>
        <v>98028</v>
      </c>
      <c r="E2727" s="1">
        <v>368000</v>
      </c>
      <c r="F2727">
        <v>3</v>
      </c>
      <c r="G2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27" s="3" t="str">
        <f>Homes[[#This Row],[bedrooms]] &amp; " bd | " &amp; TEXT(Homes[[#This Row],[bathrooms]],"0.##") &amp; " ba"</f>
        <v>3 bd | 1.75 ba</v>
      </c>
      <c r="I2727" s="4">
        <v>1710</v>
      </c>
      <c r="J2727" s="1">
        <f>IFERROR(Homes[[#This Row],[price]]/Homes[[#This Row],[sqft_living]]," ")</f>
        <v>215.20467836257311</v>
      </c>
      <c r="K2727" s="4">
        <f>IFERROR(Homes[[#This Row],[sqft_lot]]/43560," ")</f>
        <v>0.24793388429752067</v>
      </c>
      <c r="L2727" t="str">
        <f>IF(Homes[[#This Row],[waterfront]]=1, "Yes","No")</f>
        <v>No</v>
      </c>
      <c r="M2727" s="4" t="str">
        <f>IF(Homes[[#This Row],[sqft_basement]]&gt;0, "Yes","No")</f>
        <v>No</v>
      </c>
      <c r="N2727" t="str">
        <f>CHOOSE(Homes[[#This Row],[view]]+1, "None","Fair","Good","Great","Excellent")</f>
        <v>None</v>
      </c>
      <c r="O2727" t="str">
        <f>CHOOSE(Homes[[#This Row],[condition]], "Poor","Fair","Average","Good","Excellent")</f>
        <v>Good</v>
      </c>
      <c r="P2727">
        <f ca="1">YEAR(TODAY())-Homes[[#This Row],[yr_built]]</f>
        <v>67</v>
      </c>
      <c r="Q2727">
        <v>1972</v>
      </c>
      <c r="R2727">
        <f ca="1">IF(Homes[[#This Row],[yr_renovated]]&gt;0, YEAR(TODAY())-Homes[[#This Row],[yr_renovated]], YEAR(TODAY())-Homes[[#This Row],[yr_built]])</f>
        <v>53</v>
      </c>
      <c r="S2727">
        <v>1</v>
      </c>
      <c r="T2727" s="2">
        <v>41799</v>
      </c>
      <c r="U2727" s="3">
        <v>1.75</v>
      </c>
      <c r="V2727" s="4">
        <f>IFERROR(Homes[[#This Row],[sqft_above]]+Homes[[#This Row],[sqft_basement]]," ")</f>
        <v>1710</v>
      </c>
      <c r="W2727" s="4">
        <v>10800</v>
      </c>
      <c r="X2727">
        <v>0</v>
      </c>
      <c r="Y2727">
        <v>0</v>
      </c>
      <c r="Z2727">
        <v>4</v>
      </c>
      <c r="AA2727" s="4">
        <v>1710</v>
      </c>
      <c r="AB2727" s="4">
        <v>0</v>
      </c>
      <c r="AC2727">
        <v>1958</v>
      </c>
      <c r="AD2727" t="s">
        <v>2852</v>
      </c>
      <c r="AE2727" t="s">
        <v>329</v>
      </c>
      <c r="AF2727" t="s">
        <v>330</v>
      </c>
    </row>
    <row r="2728" spans="1:32">
      <c r="A2728" t="str">
        <f>PROPER(TRIM(Homes[[#This Row],[street]]))</f>
        <v>5411 Fauntleroy Way Sw</v>
      </c>
      <c r="B2728" t="str">
        <f>PROPER(TRIM(Homes[[#This Row],[city]]))</f>
        <v>Seattle</v>
      </c>
      <c r="C2728" t="str">
        <f>_xlfn.TEXTBEFORE(Homes[[#This Row],[statezip]]," ")</f>
        <v>WA</v>
      </c>
      <c r="D2728" s="6" t="str">
        <f>_xlfn.TEXTAFTER(Homes[[#This Row],[statezip]]," ")</f>
        <v>98136</v>
      </c>
      <c r="E2728" s="1">
        <v>368000</v>
      </c>
      <c r="F2728">
        <v>3</v>
      </c>
      <c r="G2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28" s="3" t="str">
        <f>Homes[[#This Row],[bedrooms]] &amp; " bd | " &amp; TEXT(Homes[[#This Row],[bathrooms]],"0.##") &amp; " ba"</f>
        <v>3 bd | 2.5 ba</v>
      </c>
      <c r="I2728" s="4">
        <v>1370</v>
      </c>
      <c r="J2728" s="1">
        <f>IFERROR(Homes[[#This Row],[price]]/Homes[[#This Row],[sqft_living]]," ")</f>
        <v>268.61313868613138</v>
      </c>
      <c r="K2728" s="4">
        <f>IFERROR(Homes[[#This Row],[sqft_lot]]/43560," ")</f>
        <v>3.0991735537190084E-2</v>
      </c>
      <c r="L2728" t="str">
        <f>IF(Homes[[#This Row],[waterfront]]=1, "Yes","No")</f>
        <v>No</v>
      </c>
      <c r="M2728" s="4" t="str">
        <f>IF(Homes[[#This Row],[sqft_basement]]&gt;0, "Yes","No")</f>
        <v>Yes</v>
      </c>
      <c r="N2728" t="str">
        <f>CHOOSE(Homes[[#This Row],[view]]+1, "None","Fair","Good","Great","Excellent")</f>
        <v>None</v>
      </c>
      <c r="O2728" t="str">
        <f>CHOOSE(Homes[[#This Row],[condition]], "Poor","Fair","Average","Good","Excellent")</f>
        <v>Average</v>
      </c>
      <c r="P2728">
        <f ca="1">YEAR(TODAY())-Homes[[#This Row],[yr_built]]</f>
        <v>18</v>
      </c>
      <c r="Q2728">
        <v>0</v>
      </c>
      <c r="R2728">
        <f ca="1">IF(Homes[[#This Row],[yr_renovated]]&gt;0, YEAR(TODAY())-Homes[[#This Row],[yr_renovated]], YEAR(TODAY())-Homes[[#This Row],[yr_built]])</f>
        <v>18</v>
      </c>
      <c r="S2728">
        <v>2</v>
      </c>
      <c r="T2728" s="2">
        <v>41770</v>
      </c>
      <c r="U2728" s="3">
        <v>2.5</v>
      </c>
      <c r="V2728" s="4">
        <f>IFERROR(Homes[[#This Row],[sqft_above]]+Homes[[#This Row],[sqft_basement]]," ")</f>
        <v>1370</v>
      </c>
      <c r="W2728" s="4">
        <v>1350</v>
      </c>
      <c r="X2728">
        <v>0</v>
      </c>
      <c r="Y2728">
        <v>0</v>
      </c>
      <c r="Z2728">
        <v>3</v>
      </c>
      <c r="AA2728" s="4">
        <v>1010</v>
      </c>
      <c r="AB2728" s="4">
        <v>360</v>
      </c>
      <c r="AC2728">
        <v>2007</v>
      </c>
      <c r="AD2728" t="s">
        <v>2853</v>
      </c>
      <c r="AE2728" t="s">
        <v>49</v>
      </c>
      <c r="AF2728" t="s">
        <v>298</v>
      </c>
    </row>
    <row r="2729" spans="1:32">
      <c r="A2729" t="str">
        <f>PROPER(TRIM(Homes[[#This Row],[street]]))</f>
        <v>10010 44Th Ave Sw</v>
      </c>
      <c r="B2729" t="str">
        <f>PROPER(TRIM(Homes[[#This Row],[city]]))</f>
        <v>Seattle</v>
      </c>
      <c r="C2729" t="str">
        <f>_xlfn.TEXTBEFORE(Homes[[#This Row],[statezip]]," ")</f>
        <v>WA</v>
      </c>
      <c r="D2729" s="6" t="str">
        <f>_xlfn.TEXTAFTER(Homes[[#This Row],[statezip]]," ")</f>
        <v>98146</v>
      </c>
      <c r="E2729" s="1">
        <v>368000</v>
      </c>
      <c r="F2729">
        <v>2</v>
      </c>
      <c r="G2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29" s="3" t="str">
        <f>Homes[[#This Row],[bedrooms]] &amp; " bd | " &amp; TEXT(Homes[[#This Row],[bathrooms]],"0.##") &amp; " ba"</f>
        <v>2 bd | 1.5 ba</v>
      </c>
      <c r="I2729" s="4">
        <v>1660</v>
      </c>
      <c r="J2729" s="1">
        <f>IFERROR(Homes[[#This Row],[price]]/Homes[[#This Row],[sqft_living]]," ")</f>
        <v>221.68674698795181</v>
      </c>
      <c r="K2729" s="4">
        <f>IFERROR(Homes[[#This Row],[sqft_lot]]/43560," ")</f>
        <v>0.10743801652892562</v>
      </c>
      <c r="L2729" t="str">
        <f>IF(Homes[[#This Row],[waterfront]]=1, "Yes","No")</f>
        <v>No</v>
      </c>
      <c r="M2729" s="4" t="str">
        <f>IF(Homes[[#This Row],[sqft_basement]]&gt;0, "Yes","No")</f>
        <v>Yes</v>
      </c>
      <c r="N2729" t="str">
        <f>CHOOSE(Homes[[#This Row],[view]]+1, "None","Fair","Good","Great","Excellent")</f>
        <v>None</v>
      </c>
      <c r="O2729" t="str">
        <f>CHOOSE(Homes[[#This Row],[condition]], "Poor","Fair","Average","Good","Excellent")</f>
        <v>Excellent</v>
      </c>
      <c r="P2729">
        <f ca="1">YEAR(TODAY())-Homes[[#This Row],[yr_built]]</f>
        <v>117</v>
      </c>
      <c r="Q2729">
        <v>0</v>
      </c>
      <c r="R2729">
        <f ca="1">IF(Homes[[#This Row],[yr_renovated]]&gt;0, YEAR(TODAY())-Homes[[#This Row],[yr_renovated]], YEAR(TODAY())-Homes[[#This Row],[yr_built]])</f>
        <v>117</v>
      </c>
      <c r="S2729">
        <v>1</v>
      </c>
      <c r="T2729" s="2">
        <v>41778</v>
      </c>
      <c r="U2729" s="3">
        <v>1.5</v>
      </c>
      <c r="V2729" s="4">
        <f>IFERROR(Homes[[#This Row],[sqft_above]]+Homes[[#This Row],[sqft_basement]]," ")</f>
        <v>1660</v>
      </c>
      <c r="W2729" s="4">
        <v>4680</v>
      </c>
      <c r="X2729">
        <v>0</v>
      </c>
      <c r="Y2729">
        <v>0</v>
      </c>
      <c r="Z2729">
        <v>5</v>
      </c>
      <c r="AA2729" s="4">
        <v>830</v>
      </c>
      <c r="AB2729" s="4">
        <v>830</v>
      </c>
      <c r="AC2729">
        <v>1908</v>
      </c>
      <c r="AD2729" t="s">
        <v>2854</v>
      </c>
      <c r="AE2729" t="s">
        <v>49</v>
      </c>
      <c r="AF2729" t="s">
        <v>422</v>
      </c>
    </row>
    <row r="2730" spans="1:32">
      <c r="A2730" t="str">
        <f>PROPER(TRIM(Homes[[#This Row],[street]]))</f>
        <v>5901-5909 17Th Ave Sw</v>
      </c>
      <c r="B2730" t="str">
        <f>PROPER(TRIM(Homes[[#This Row],[city]]))</f>
        <v>Seattle</v>
      </c>
      <c r="C2730" t="str">
        <f>_xlfn.TEXTBEFORE(Homes[[#This Row],[statezip]]," ")</f>
        <v>WA</v>
      </c>
      <c r="D2730" s="6" t="str">
        <f>_xlfn.TEXTAFTER(Homes[[#This Row],[statezip]]," ")</f>
        <v>98106</v>
      </c>
      <c r="E2730" s="1">
        <v>368000</v>
      </c>
      <c r="F2730">
        <v>4</v>
      </c>
      <c r="G2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0" s="3" t="str">
        <f>Homes[[#This Row],[bedrooms]] &amp; " bd | " &amp; TEXT(Homes[[#This Row],[bathrooms]],"0.##") &amp; " ba"</f>
        <v>4 bd | 1.75 ba</v>
      </c>
      <c r="I2730" s="4">
        <v>2100</v>
      </c>
      <c r="J2730" s="1">
        <f>IFERROR(Homes[[#This Row],[price]]/Homes[[#This Row],[sqft_living]]," ")</f>
        <v>175.23809523809524</v>
      </c>
      <c r="K2730" s="4">
        <f>IFERROR(Homes[[#This Row],[sqft_lot]]/43560," ")</f>
        <v>0.27415059687786958</v>
      </c>
      <c r="L2730" t="str">
        <f>IF(Homes[[#This Row],[waterfront]]=1, "Yes","No")</f>
        <v>No</v>
      </c>
      <c r="M2730" s="4" t="str">
        <f>IF(Homes[[#This Row],[sqft_basement]]&gt;0, "Yes","No")</f>
        <v>Yes</v>
      </c>
      <c r="N2730" t="str">
        <f>CHOOSE(Homes[[#This Row],[view]]+1, "None","Fair","Good","Great","Excellent")</f>
        <v>None</v>
      </c>
      <c r="O2730" t="str">
        <f>CHOOSE(Homes[[#This Row],[condition]], "Poor","Fair","Average","Good","Excellent")</f>
        <v>Average</v>
      </c>
      <c r="P2730">
        <f ca="1">YEAR(TODAY())-Homes[[#This Row],[yr_built]]</f>
        <v>61</v>
      </c>
      <c r="Q2730">
        <v>2000</v>
      </c>
      <c r="R2730">
        <f ca="1">IF(Homes[[#This Row],[yr_renovated]]&gt;0, YEAR(TODAY())-Homes[[#This Row],[yr_renovated]], YEAR(TODAY())-Homes[[#This Row],[yr_built]])</f>
        <v>25</v>
      </c>
      <c r="S2730">
        <v>1</v>
      </c>
      <c r="T2730" s="2">
        <v>41828</v>
      </c>
      <c r="U2730" s="3">
        <v>1.75</v>
      </c>
      <c r="V2730" s="4">
        <f>IFERROR(Homes[[#This Row],[sqft_above]]+Homes[[#This Row],[sqft_basement]]," ")</f>
        <v>2100</v>
      </c>
      <c r="W2730" s="4">
        <v>11942</v>
      </c>
      <c r="X2730">
        <v>0</v>
      </c>
      <c r="Y2730">
        <v>0</v>
      </c>
      <c r="Z2730">
        <v>3</v>
      </c>
      <c r="AA2730" s="4">
        <v>1030</v>
      </c>
      <c r="AB2730" s="4">
        <v>1070</v>
      </c>
      <c r="AC2730">
        <v>1964</v>
      </c>
      <c r="AD2730" t="s">
        <v>2855</v>
      </c>
      <c r="AE2730" t="s">
        <v>49</v>
      </c>
      <c r="AF2730" t="s">
        <v>1278</v>
      </c>
    </row>
    <row r="2731" spans="1:32">
      <c r="A2731" t="str">
        <f>PROPER(TRIM(Homes[[#This Row],[street]]))</f>
        <v>13222 Ne 193Rd Pl</v>
      </c>
      <c r="B2731" t="str">
        <f>PROPER(TRIM(Homes[[#This Row],[city]]))</f>
        <v>Woodinville</v>
      </c>
      <c r="C2731" t="str">
        <f>_xlfn.TEXTBEFORE(Homes[[#This Row],[statezip]]," ")</f>
        <v>WA</v>
      </c>
      <c r="D2731" s="6" t="str">
        <f>_xlfn.TEXTAFTER(Homes[[#This Row],[statezip]]," ")</f>
        <v>98072</v>
      </c>
      <c r="E2731" s="1">
        <v>368000</v>
      </c>
      <c r="F2731">
        <v>3</v>
      </c>
      <c r="G2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31" s="3" t="str">
        <f>Homes[[#This Row],[bedrooms]] &amp; " bd | " &amp; TEXT(Homes[[#This Row],[bathrooms]],"0.##") &amp; " ba"</f>
        <v>3 bd | 1. ba</v>
      </c>
      <c r="I2731" s="4">
        <v>1280</v>
      </c>
      <c r="J2731" s="1">
        <f>IFERROR(Homes[[#This Row],[price]]/Homes[[#This Row],[sqft_living]]," ")</f>
        <v>287.5</v>
      </c>
      <c r="K2731" s="4">
        <f>IFERROR(Homes[[#This Row],[sqft_lot]]/43560," ")</f>
        <v>0.22722681359044997</v>
      </c>
      <c r="L2731" t="str">
        <f>IF(Homes[[#This Row],[waterfront]]=1, "Yes","No")</f>
        <v>No</v>
      </c>
      <c r="M2731" s="4" t="str">
        <f>IF(Homes[[#This Row],[sqft_basement]]&gt;0, "Yes","No")</f>
        <v>No</v>
      </c>
      <c r="N2731" t="str">
        <f>CHOOSE(Homes[[#This Row],[view]]+1, "None","Fair","Good","Great","Excellent")</f>
        <v>None</v>
      </c>
      <c r="O2731" t="str">
        <f>CHOOSE(Homes[[#This Row],[condition]], "Poor","Fair","Average","Good","Excellent")</f>
        <v>Average</v>
      </c>
      <c r="P2731">
        <f ca="1">YEAR(TODAY())-Homes[[#This Row],[yr_built]]</f>
        <v>57</v>
      </c>
      <c r="Q2731">
        <v>1997</v>
      </c>
      <c r="R2731">
        <f ca="1">IF(Homes[[#This Row],[yr_renovated]]&gt;0, YEAR(TODAY())-Homes[[#This Row],[yr_renovated]], YEAR(TODAY())-Homes[[#This Row],[yr_built]])</f>
        <v>28</v>
      </c>
      <c r="S2731">
        <v>1</v>
      </c>
      <c r="T2731" s="2">
        <v>41771</v>
      </c>
      <c r="U2731" s="3">
        <v>1</v>
      </c>
      <c r="V2731" s="4">
        <f>IFERROR(Homes[[#This Row],[sqft_above]]+Homes[[#This Row],[sqft_basement]]," ")</f>
        <v>1280</v>
      </c>
      <c r="W2731" s="4">
        <v>9898</v>
      </c>
      <c r="X2731">
        <v>0</v>
      </c>
      <c r="Y2731">
        <v>0</v>
      </c>
      <c r="Z2731">
        <v>3</v>
      </c>
      <c r="AA2731" s="4">
        <v>1280</v>
      </c>
      <c r="AB2731" s="4">
        <v>0</v>
      </c>
      <c r="AC2731">
        <v>1968</v>
      </c>
      <c r="AD2731" t="s">
        <v>2856</v>
      </c>
      <c r="AE2731" t="s">
        <v>120</v>
      </c>
      <c r="AF2731" t="s">
        <v>275</v>
      </c>
    </row>
    <row r="2732" spans="1:32">
      <c r="A2732" t="str">
        <f>PROPER(TRIM(Homes[[#This Row],[street]]))</f>
        <v>17619 197Th Ave Ne</v>
      </c>
      <c r="B2732" t="str">
        <f>PROPER(TRIM(Homes[[#This Row],[city]]))</f>
        <v>Woodinville</v>
      </c>
      <c r="C2732" t="str">
        <f>_xlfn.TEXTBEFORE(Homes[[#This Row],[statezip]]," ")</f>
        <v>WA</v>
      </c>
      <c r="D2732" s="6" t="str">
        <f>_xlfn.TEXTAFTER(Homes[[#This Row],[statezip]]," ")</f>
        <v>98077</v>
      </c>
      <c r="E2732" s="1">
        <v>367500</v>
      </c>
      <c r="F2732">
        <v>3</v>
      </c>
      <c r="G2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32" s="3" t="str">
        <f>Homes[[#This Row],[bedrooms]] &amp; " bd | " &amp; TEXT(Homes[[#This Row],[bathrooms]],"0.##") &amp; " ba"</f>
        <v>3 bd | 1. ba</v>
      </c>
      <c r="I2732" s="4">
        <v>1660</v>
      </c>
      <c r="J2732" s="1">
        <f>IFERROR(Homes[[#This Row],[price]]/Homes[[#This Row],[sqft_living]]," ")</f>
        <v>221.3855421686747</v>
      </c>
      <c r="K2732" s="4">
        <f>IFERROR(Homes[[#This Row],[sqft_lot]]/43560," ")</f>
        <v>0.27050045913682275</v>
      </c>
      <c r="L2732" t="str">
        <f>IF(Homes[[#This Row],[waterfront]]=1, "Yes","No")</f>
        <v>No</v>
      </c>
      <c r="M2732" s="4" t="str">
        <f>IF(Homes[[#This Row],[sqft_basement]]&gt;0, "Yes","No")</f>
        <v>Yes</v>
      </c>
      <c r="N2732" t="str">
        <f>CHOOSE(Homes[[#This Row],[view]]+1, "None","Fair","Good","Great","Excellent")</f>
        <v>None</v>
      </c>
      <c r="O2732" t="str">
        <f>CHOOSE(Homes[[#This Row],[condition]], "Poor","Fair","Average","Good","Excellent")</f>
        <v>Good</v>
      </c>
      <c r="P2732">
        <f ca="1">YEAR(TODAY())-Homes[[#This Row],[yr_built]]</f>
        <v>47</v>
      </c>
      <c r="Q2732">
        <v>2000</v>
      </c>
      <c r="R2732">
        <f ca="1">IF(Homes[[#This Row],[yr_renovated]]&gt;0, YEAR(TODAY())-Homes[[#This Row],[yr_renovated]], YEAR(TODAY())-Homes[[#This Row],[yr_built]])</f>
        <v>25</v>
      </c>
      <c r="S2732">
        <v>1</v>
      </c>
      <c r="T2732" s="2">
        <v>41814</v>
      </c>
      <c r="U2732" s="3">
        <v>1</v>
      </c>
      <c r="V2732" s="4">
        <f>IFERROR(Homes[[#This Row],[sqft_above]]+Homes[[#This Row],[sqft_basement]]," ")</f>
        <v>1660</v>
      </c>
      <c r="W2732" s="4">
        <v>11783</v>
      </c>
      <c r="X2732">
        <v>0</v>
      </c>
      <c r="Y2732">
        <v>0</v>
      </c>
      <c r="Z2732">
        <v>4</v>
      </c>
      <c r="AA2732" s="4">
        <v>1160</v>
      </c>
      <c r="AB2732" s="4">
        <v>500</v>
      </c>
      <c r="AC2732">
        <v>1978</v>
      </c>
      <c r="AD2732" t="s">
        <v>2857</v>
      </c>
      <c r="AE2732" t="s">
        <v>120</v>
      </c>
      <c r="AF2732" t="s">
        <v>121</v>
      </c>
    </row>
    <row r="2733" spans="1:32">
      <c r="A2733" t="str">
        <f>PROPER(TRIM(Homes[[#This Row],[street]]))</f>
        <v>4816 S 277Th Pl</v>
      </c>
      <c r="B2733" t="str">
        <f>PROPER(TRIM(Homes[[#This Row],[city]]))</f>
        <v>Auburn</v>
      </c>
      <c r="C2733" t="str">
        <f>_xlfn.TEXTBEFORE(Homes[[#This Row],[statezip]]," ")</f>
        <v>WA</v>
      </c>
      <c r="D2733" s="6" t="str">
        <f>_xlfn.TEXTAFTER(Homes[[#This Row],[statezip]]," ")</f>
        <v>98001</v>
      </c>
      <c r="E2733" s="1">
        <v>367300</v>
      </c>
      <c r="F2733">
        <v>4</v>
      </c>
      <c r="G2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33" s="3" t="str">
        <f>Homes[[#This Row],[bedrooms]] &amp; " bd | " &amp; TEXT(Homes[[#This Row],[bathrooms]],"0.##") &amp; " ba"</f>
        <v>4 bd | 2.75 ba</v>
      </c>
      <c r="I2733" s="4">
        <v>2190</v>
      </c>
      <c r="J2733" s="1">
        <f>IFERROR(Homes[[#This Row],[price]]/Homes[[#This Row],[sqft_living]]," ")</f>
        <v>167.71689497716895</v>
      </c>
      <c r="K2733" s="4">
        <f>IFERROR(Homes[[#This Row],[sqft_lot]]/43560," ")</f>
        <v>0.3429063360881543</v>
      </c>
      <c r="L2733" t="str">
        <f>IF(Homes[[#This Row],[waterfront]]=1, "Yes","No")</f>
        <v>No</v>
      </c>
      <c r="M2733" s="4" t="str">
        <f>IF(Homes[[#This Row],[sqft_basement]]&gt;0, "Yes","No")</f>
        <v>No</v>
      </c>
      <c r="N2733" t="str">
        <f>CHOOSE(Homes[[#This Row],[view]]+1, "None","Fair","Good","Great","Excellent")</f>
        <v>None</v>
      </c>
      <c r="O2733" t="str">
        <f>CHOOSE(Homes[[#This Row],[condition]], "Poor","Fair","Average","Good","Excellent")</f>
        <v>Average</v>
      </c>
      <c r="P2733">
        <f ca="1">YEAR(TODAY())-Homes[[#This Row],[yr_built]]</f>
        <v>32</v>
      </c>
      <c r="Q2733">
        <v>0</v>
      </c>
      <c r="R2733">
        <f ca="1">IF(Homes[[#This Row],[yr_renovated]]&gt;0, YEAR(TODAY())-Homes[[#This Row],[yr_renovated]], YEAR(TODAY())-Homes[[#This Row],[yr_built]])</f>
        <v>32</v>
      </c>
      <c r="S2733">
        <v>2</v>
      </c>
      <c r="T2733" s="2">
        <v>41799</v>
      </c>
      <c r="U2733" s="3">
        <v>2.75</v>
      </c>
      <c r="V2733" s="4">
        <f>IFERROR(Homes[[#This Row],[sqft_above]]+Homes[[#This Row],[sqft_basement]]," ")</f>
        <v>2190</v>
      </c>
      <c r="W2733" s="4">
        <v>14937</v>
      </c>
      <c r="X2733">
        <v>0</v>
      </c>
      <c r="Y2733">
        <v>0</v>
      </c>
      <c r="Z2733">
        <v>3</v>
      </c>
      <c r="AA2733" s="4">
        <v>2190</v>
      </c>
      <c r="AB2733" s="4">
        <v>0</v>
      </c>
      <c r="AC2733">
        <v>1993</v>
      </c>
      <c r="AD2733" t="s">
        <v>2858</v>
      </c>
      <c r="AE2733" t="s">
        <v>519</v>
      </c>
      <c r="AF2733" t="s">
        <v>1269</v>
      </c>
    </row>
    <row r="2734" spans="1:32">
      <c r="A2734" t="str">
        <f>PROPER(TRIM(Homes[[#This Row],[street]]))</f>
        <v>2632 Nw North Beach Dr</v>
      </c>
      <c r="B2734" t="str">
        <f>PROPER(TRIM(Homes[[#This Row],[city]]))</f>
        <v>Seattle</v>
      </c>
      <c r="C2734" t="str">
        <f>_xlfn.TEXTBEFORE(Homes[[#This Row],[statezip]]," ")</f>
        <v>WA</v>
      </c>
      <c r="D2734" s="6" t="str">
        <f>_xlfn.TEXTAFTER(Homes[[#This Row],[statezip]]," ")</f>
        <v>98117</v>
      </c>
      <c r="E2734" s="1">
        <v>367000</v>
      </c>
      <c r="F2734">
        <v>2</v>
      </c>
      <c r="G2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34" s="3" t="str">
        <f>Homes[[#This Row],[bedrooms]] &amp; " bd | " &amp; TEXT(Homes[[#This Row],[bathrooms]],"0.##") &amp; " ba"</f>
        <v>2 bd | 1. ba</v>
      </c>
      <c r="I2734" s="4">
        <v>700</v>
      </c>
      <c r="J2734" s="1">
        <f>IFERROR(Homes[[#This Row],[price]]/Homes[[#This Row],[sqft_living]]," ")</f>
        <v>524.28571428571433</v>
      </c>
      <c r="K2734" s="4">
        <f>IFERROR(Homes[[#This Row],[sqft_lot]]/43560," ")</f>
        <v>5.3581267217630853E-2</v>
      </c>
      <c r="L2734" t="str">
        <f>IF(Homes[[#This Row],[waterfront]]=1, "Yes","No")</f>
        <v>No</v>
      </c>
      <c r="M2734" s="4" t="str">
        <f>IF(Homes[[#This Row],[sqft_basement]]&gt;0, "Yes","No")</f>
        <v>No</v>
      </c>
      <c r="N2734" t="str">
        <f>CHOOSE(Homes[[#This Row],[view]]+1, "None","Fair","Good","Great","Excellent")</f>
        <v>None</v>
      </c>
      <c r="O2734" t="str">
        <f>CHOOSE(Homes[[#This Row],[condition]], "Poor","Fair","Average","Good","Excellent")</f>
        <v>Average</v>
      </c>
      <c r="P2734">
        <f ca="1">YEAR(TODAY())-Homes[[#This Row],[yr_built]]</f>
        <v>80</v>
      </c>
      <c r="Q2734">
        <v>2010</v>
      </c>
      <c r="R2734">
        <f ca="1">IF(Homes[[#This Row],[yr_renovated]]&gt;0, YEAR(TODAY())-Homes[[#This Row],[yr_renovated]], YEAR(TODAY())-Homes[[#This Row],[yr_built]])</f>
        <v>15</v>
      </c>
      <c r="S2734">
        <v>1</v>
      </c>
      <c r="T2734" s="2">
        <v>41778</v>
      </c>
      <c r="U2734" s="3">
        <v>1</v>
      </c>
      <c r="V2734" s="4">
        <f>IFERROR(Homes[[#This Row],[sqft_above]]+Homes[[#This Row],[sqft_basement]]," ")</f>
        <v>700</v>
      </c>
      <c r="W2734" s="4">
        <v>2334</v>
      </c>
      <c r="X2734">
        <v>0</v>
      </c>
      <c r="Y2734">
        <v>0</v>
      </c>
      <c r="Z2734">
        <v>3</v>
      </c>
      <c r="AA2734" s="4">
        <v>700</v>
      </c>
      <c r="AB2734" s="4">
        <v>0</v>
      </c>
      <c r="AC2734">
        <v>1945</v>
      </c>
      <c r="AD2734" t="s">
        <v>2859</v>
      </c>
      <c r="AE2734" t="s">
        <v>49</v>
      </c>
      <c r="AF2734" t="s">
        <v>204</v>
      </c>
    </row>
    <row r="2735" spans="1:32">
      <c r="A2735" t="str">
        <f>PROPER(TRIM(Homes[[#This Row],[street]]))</f>
        <v>15511 9Th Ave Ne</v>
      </c>
      <c r="B2735" t="str">
        <f>PROPER(TRIM(Homes[[#This Row],[city]]))</f>
        <v>Shoreline</v>
      </c>
      <c r="C2735" t="str">
        <f>_xlfn.TEXTBEFORE(Homes[[#This Row],[statezip]]," ")</f>
        <v>WA</v>
      </c>
      <c r="D2735" s="6" t="str">
        <f>_xlfn.TEXTAFTER(Homes[[#This Row],[statezip]]," ")</f>
        <v>98155</v>
      </c>
      <c r="E2735" s="1">
        <v>366500</v>
      </c>
      <c r="F2735">
        <v>4</v>
      </c>
      <c r="G2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35" s="3" t="str">
        <f>Homes[[#This Row],[bedrooms]] &amp; " bd | " &amp; TEXT(Homes[[#This Row],[bathrooms]],"0.##") &amp; " ba"</f>
        <v>4 bd | 2.75 ba</v>
      </c>
      <c r="I2735" s="4">
        <v>2070</v>
      </c>
      <c r="J2735" s="1">
        <f>IFERROR(Homes[[#This Row],[price]]/Homes[[#This Row],[sqft_living]]," ")</f>
        <v>177.05314009661836</v>
      </c>
      <c r="K2735" s="4">
        <f>IFERROR(Homes[[#This Row],[sqft_lot]]/43560," ")</f>
        <v>0.21349862258953167</v>
      </c>
      <c r="L2735" t="str">
        <f>IF(Homes[[#This Row],[waterfront]]=1, "Yes","No")</f>
        <v>No</v>
      </c>
      <c r="M2735" s="4" t="str">
        <f>IF(Homes[[#This Row],[sqft_basement]]&gt;0, "Yes","No")</f>
        <v>Yes</v>
      </c>
      <c r="N2735" t="str">
        <f>CHOOSE(Homes[[#This Row],[view]]+1, "None","Fair","Good","Great","Excellent")</f>
        <v>None</v>
      </c>
      <c r="O2735" t="str">
        <f>CHOOSE(Homes[[#This Row],[condition]], "Poor","Fair","Average","Good","Excellent")</f>
        <v>Excellent</v>
      </c>
      <c r="P2735">
        <f ca="1">YEAR(TODAY())-Homes[[#This Row],[yr_built]]</f>
        <v>80</v>
      </c>
      <c r="Q2735">
        <v>0</v>
      </c>
      <c r="R2735">
        <f ca="1">IF(Homes[[#This Row],[yr_renovated]]&gt;0, YEAR(TODAY())-Homes[[#This Row],[yr_renovated]], YEAR(TODAY())-Homes[[#This Row],[yr_built]])</f>
        <v>80</v>
      </c>
      <c r="S2735">
        <v>1</v>
      </c>
      <c r="T2735" s="2">
        <v>41778</v>
      </c>
      <c r="U2735" s="3">
        <v>2.75</v>
      </c>
      <c r="V2735" s="4">
        <f>IFERROR(Homes[[#This Row],[sqft_above]]+Homes[[#This Row],[sqft_basement]]," ")</f>
        <v>2070</v>
      </c>
      <c r="W2735" s="4">
        <v>9300</v>
      </c>
      <c r="X2735">
        <v>0</v>
      </c>
      <c r="Y2735">
        <v>0</v>
      </c>
      <c r="Z2735">
        <v>5</v>
      </c>
      <c r="AA2735" s="4">
        <v>1120</v>
      </c>
      <c r="AB2735" s="4">
        <v>950</v>
      </c>
      <c r="AC2735">
        <v>1945</v>
      </c>
      <c r="AD2735" t="s">
        <v>2860</v>
      </c>
      <c r="AE2735" t="s">
        <v>100</v>
      </c>
      <c r="AF2735" t="s">
        <v>744</v>
      </c>
    </row>
    <row r="2736" spans="1:32">
      <c r="A2736" t="str">
        <f>PROPER(TRIM(Homes[[#This Row],[street]]))</f>
        <v>19223 89Th Ave Ne</v>
      </c>
      <c r="B2736" t="str">
        <f>PROPER(TRIM(Homes[[#This Row],[city]]))</f>
        <v>Bothell</v>
      </c>
      <c r="C2736" t="str">
        <f>_xlfn.TEXTBEFORE(Homes[[#This Row],[statezip]]," ")</f>
        <v>WA</v>
      </c>
      <c r="D2736" s="6" t="str">
        <f>_xlfn.TEXTAFTER(Homes[[#This Row],[statezip]]," ")</f>
        <v>98011</v>
      </c>
      <c r="E2736" s="1">
        <v>366000</v>
      </c>
      <c r="F2736">
        <v>3</v>
      </c>
      <c r="G2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6" s="3" t="str">
        <f>Homes[[#This Row],[bedrooms]] &amp; " bd | " &amp; TEXT(Homes[[#This Row],[bathrooms]],"0.##") &amp; " ba"</f>
        <v>3 bd | 1.75 ba</v>
      </c>
      <c r="I2736" s="4">
        <v>1520</v>
      </c>
      <c r="J2736" s="1">
        <f>IFERROR(Homes[[#This Row],[price]]/Homes[[#This Row],[sqft_living]]," ")</f>
        <v>240.78947368421052</v>
      </c>
      <c r="K2736" s="4">
        <f>IFERROR(Homes[[#This Row],[sqft_lot]]/43560," ")</f>
        <v>0.19800275482093663</v>
      </c>
      <c r="L2736" t="str">
        <f>IF(Homes[[#This Row],[waterfront]]=1, "Yes","No")</f>
        <v>No</v>
      </c>
      <c r="M2736" s="4" t="str">
        <f>IF(Homes[[#This Row],[sqft_basement]]&gt;0, "Yes","No")</f>
        <v>No</v>
      </c>
      <c r="N2736" t="str">
        <f>CHOOSE(Homes[[#This Row],[view]]+1, "None","Fair","Good","Great","Excellent")</f>
        <v>None</v>
      </c>
      <c r="O2736" t="str">
        <f>CHOOSE(Homes[[#This Row],[condition]], "Poor","Fair","Average","Good","Excellent")</f>
        <v>Average</v>
      </c>
      <c r="P2736">
        <f ca="1">YEAR(TODAY())-Homes[[#This Row],[yr_built]]</f>
        <v>49</v>
      </c>
      <c r="Q2736">
        <v>0</v>
      </c>
      <c r="R2736">
        <f ca="1">IF(Homes[[#This Row],[yr_renovated]]&gt;0, YEAR(TODAY())-Homes[[#This Row],[yr_renovated]], YEAR(TODAY())-Homes[[#This Row],[yr_built]])</f>
        <v>49</v>
      </c>
      <c r="S2736">
        <v>1</v>
      </c>
      <c r="T2736" s="2">
        <v>41800</v>
      </c>
      <c r="U2736" s="3">
        <v>1.75</v>
      </c>
      <c r="V2736" s="4">
        <f>IFERROR(Homes[[#This Row],[sqft_above]]+Homes[[#This Row],[sqft_basement]]," ")</f>
        <v>1520</v>
      </c>
      <c r="W2736" s="4">
        <v>8625</v>
      </c>
      <c r="X2736">
        <v>0</v>
      </c>
      <c r="Y2736">
        <v>0</v>
      </c>
      <c r="Z2736">
        <v>3</v>
      </c>
      <c r="AA2736" s="4">
        <v>1520</v>
      </c>
      <c r="AB2736" s="4">
        <v>0</v>
      </c>
      <c r="AC2736">
        <v>1976</v>
      </c>
      <c r="AD2736" t="s">
        <v>2861</v>
      </c>
      <c r="AE2736" t="s">
        <v>841</v>
      </c>
      <c r="AF2736" t="s">
        <v>842</v>
      </c>
    </row>
    <row r="2737" spans="1:32">
      <c r="A2737" t="str">
        <f>PROPER(TRIM(Homes[[#This Row],[street]]))</f>
        <v>8835 Ne 138Th St</v>
      </c>
      <c r="B2737" t="str">
        <f>PROPER(TRIM(Homes[[#This Row],[city]]))</f>
        <v>Kirkland</v>
      </c>
      <c r="C2737" t="str">
        <f>_xlfn.TEXTBEFORE(Homes[[#This Row],[statezip]]," ")</f>
        <v>WA</v>
      </c>
      <c r="D2737" s="6" t="str">
        <f>_xlfn.TEXTAFTER(Homes[[#This Row],[statezip]]," ")</f>
        <v>98034</v>
      </c>
      <c r="E2737" s="1">
        <v>366000</v>
      </c>
      <c r="F2737">
        <v>3</v>
      </c>
      <c r="G2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7" s="3" t="str">
        <f>Homes[[#This Row],[bedrooms]] &amp; " bd | " &amp; TEXT(Homes[[#This Row],[bathrooms]],"0.##") &amp; " ba"</f>
        <v>3 bd | 1.75 ba</v>
      </c>
      <c r="I2737" s="4">
        <v>1510</v>
      </c>
      <c r="J2737" s="1">
        <f>IFERROR(Homes[[#This Row],[price]]/Homes[[#This Row],[sqft_living]]," ")</f>
        <v>242.38410596026489</v>
      </c>
      <c r="K2737" s="4">
        <f>IFERROR(Homes[[#This Row],[sqft_lot]]/43560," ")</f>
        <v>0.19056473829201101</v>
      </c>
      <c r="L2737" t="str">
        <f>IF(Homes[[#This Row],[waterfront]]=1, "Yes","No")</f>
        <v>No</v>
      </c>
      <c r="M2737" s="4" t="str">
        <f>IF(Homes[[#This Row],[sqft_basement]]&gt;0, "Yes","No")</f>
        <v>No</v>
      </c>
      <c r="N2737" t="str">
        <f>CHOOSE(Homes[[#This Row],[view]]+1, "None","Fair","Good","Great","Excellent")</f>
        <v>None</v>
      </c>
      <c r="O2737" t="str">
        <f>CHOOSE(Homes[[#This Row],[condition]], "Poor","Fair","Average","Good","Excellent")</f>
        <v>Average</v>
      </c>
      <c r="P2737">
        <f ca="1">YEAR(TODAY())-Homes[[#This Row],[yr_built]]</f>
        <v>58</v>
      </c>
      <c r="Q2737">
        <v>2011</v>
      </c>
      <c r="R2737">
        <f ca="1">IF(Homes[[#This Row],[yr_renovated]]&gt;0, YEAR(TODAY())-Homes[[#This Row],[yr_renovated]], YEAR(TODAY())-Homes[[#This Row],[yr_built]])</f>
        <v>14</v>
      </c>
      <c r="S2737">
        <v>1</v>
      </c>
      <c r="T2737" s="2">
        <v>41792</v>
      </c>
      <c r="U2737" s="3">
        <v>1.75</v>
      </c>
      <c r="V2737" s="4">
        <f>IFERROR(Homes[[#This Row],[sqft_above]]+Homes[[#This Row],[sqft_basement]]," ")</f>
        <v>1510</v>
      </c>
      <c r="W2737" s="4">
        <v>8301</v>
      </c>
      <c r="X2737">
        <v>0</v>
      </c>
      <c r="Y2737">
        <v>0</v>
      </c>
      <c r="Z2737">
        <v>3</v>
      </c>
      <c r="AA2737" s="4">
        <v>1510</v>
      </c>
      <c r="AB2737" s="4">
        <v>0</v>
      </c>
      <c r="AC2737">
        <v>1967</v>
      </c>
      <c r="AD2737" t="s">
        <v>2862</v>
      </c>
      <c r="AE2737" t="s">
        <v>46</v>
      </c>
      <c r="AF2737" t="s">
        <v>47</v>
      </c>
    </row>
    <row r="2738" spans="1:32">
      <c r="A2738" t="str">
        <f>PROPER(TRIM(Homes[[#This Row],[street]]))</f>
        <v>14923 Se 143Rd Pl</v>
      </c>
      <c r="B2738" t="str">
        <f>PROPER(TRIM(Homes[[#This Row],[city]]))</f>
        <v>Renton</v>
      </c>
      <c r="C2738" t="str">
        <f>_xlfn.TEXTBEFORE(Homes[[#This Row],[statezip]]," ")</f>
        <v>WA</v>
      </c>
      <c r="D2738" s="6" t="str">
        <f>_xlfn.TEXTAFTER(Homes[[#This Row],[statezip]]," ")</f>
        <v>98059</v>
      </c>
      <c r="E2738" s="1">
        <v>366000</v>
      </c>
      <c r="F2738">
        <v>3</v>
      </c>
      <c r="G2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38" s="3" t="str">
        <f>Homes[[#This Row],[bedrooms]] &amp; " bd | " &amp; TEXT(Homes[[#This Row],[bathrooms]],"0.##") &amp; " ba"</f>
        <v>3 bd | 1.75 ba</v>
      </c>
      <c r="I2738" s="4">
        <v>1840</v>
      </c>
      <c r="J2738" s="1">
        <f>IFERROR(Homes[[#This Row],[price]]/Homes[[#This Row],[sqft_living]]," ")</f>
        <v>198.91304347826087</v>
      </c>
      <c r="K2738" s="4">
        <f>IFERROR(Homes[[#This Row],[sqft_lot]]/43560," ")</f>
        <v>0.26262626262626265</v>
      </c>
      <c r="L2738" t="str">
        <f>IF(Homes[[#This Row],[waterfront]]=1, "Yes","No")</f>
        <v>No</v>
      </c>
      <c r="M2738" s="4" t="str">
        <f>IF(Homes[[#This Row],[sqft_basement]]&gt;0, "Yes","No")</f>
        <v>Yes</v>
      </c>
      <c r="N2738" t="str">
        <f>CHOOSE(Homes[[#This Row],[view]]+1, "None","Fair","Good","Great","Excellent")</f>
        <v>None</v>
      </c>
      <c r="O2738" t="str">
        <f>CHOOSE(Homes[[#This Row],[condition]], "Poor","Fair","Average","Good","Excellent")</f>
        <v>Good</v>
      </c>
      <c r="P2738">
        <f ca="1">YEAR(TODAY())-Homes[[#This Row],[yr_built]]</f>
        <v>48</v>
      </c>
      <c r="Q2738">
        <v>0</v>
      </c>
      <c r="R2738">
        <f ca="1">IF(Homes[[#This Row],[yr_renovated]]&gt;0, YEAR(TODAY())-Homes[[#This Row],[yr_renovated]], YEAR(TODAY())-Homes[[#This Row],[yr_built]])</f>
        <v>48</v>
      </c>
      <c r="S2738">
        <v>1</v>
      </c>
      <c r="T2738" s="2">
        <v>41814</v>
      </c>
      <c r="U2738" s="3">
        <v>1.75</v>
      </c>
      <c r="V2738" s="4">
        <f>IFERROR(Homes[[#This Row],[sqft_above]]+Homes[[#This Row],[sqft_basement]]," ")</f>
        <v>1840</v>
      </c>
      <c r="W2738" s="4">
        <v>11440</v>
      </c>
      <c r="X2738">
        <v>0</v>
      </c>
      <c r="Y2738">
        <v>0</v>
      </c>
      <c r="Z2738">
        <v>4</v>
      </c>
      <c r="AA2738" s="4">
        <v>1340</v>
      </c>
      <c r="AB2738" s="4">
        <v>500</v>
      </c>
      <c r="AC2738">
        <v>1977</v>
      </c>
      <c r="AD2738" t="s">
        <v>2863</v>
      </c>
      <c r="AE2738" t="s">
        <v>319</v>
      </c>
      <c r="AF2738" t="s">
        <v>282</v>
      </c>
    </row>
    <row r="2739" spans="1:32">
      <c r="A2739" t="str">
        <f>PROPER(TRIM(Homes[[#This Row],[street]]))</f>
        <v>18120 145Th Pl Ne</v>
      </c>
      <c r="B2739" t="str">
        <f>PROPER(TRIM(Homes[[#This Row],[city]]))</f>
        <v>Woodinville</v>
      </c>
      <c r="C2739" t="str">
        <f>_xlfn.TEXTBEFORE(Homes[[#This Row],[statezip]]," ")</f>
        <v>WA</v>
      </c>
      <c r="D2739" s="6" t="str">
        <f>_xlfn.TEXTAFTER(Homes[[#This Row],[statezip]]," ")</f>
        <v>98072</v>
      </c>
      <c r="E2739" s="1">
        <v>365500</v>
      </c>
      <c r="F2739">
        <v>3</v>
      </c>
      <c r="G2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39" s="3" t="str">
        <f>Homes[[#This Row],[bedrooms]] &amp; " bd | " &amp; TEXT(Homes[[#This Row],[bathrooms]],"0.##") &amp; " ba"</f>
        <v>3 bd | 2. ba</v>
      </c>
      <c r="I2739" s="4">
        <v>1410</v>
      </c>
      <c r="J2739" s="1">
        <f>IFERROR(Homes[[#This Row],[price]]/Homes[[#This Row],[sqft_living]]," ")</f>
        <v>259.21985815602835</v>
      </c>
      <c r="K2739" s="4">
        <f>IFERROR(Homes[[#This Row],[sqft_lot]]/43560," ")</f>
        <v>0.22038567493112948</v>
      </c>
      <c r="L2739" t="str">
        <f>IF(Homes[[#This Row],[waterfront]]=1, "Yes","No")</f>
        <v>No</v>
      </c>
      <c r="M2739" s="4" t="str">
        <f>IF(Homes[[#This Row],[sqft_basement]]&gt;0, "Yes","No")</f>
        <v>No</v>
      </c>
      <c r="N2739" t="str">
        <f>CHOOSE(Homes[[#This Row],[view]]+1, "None","Fair","Good","Great","Excellent")</f>
        <v>None</v>
      </c>
      <c r="O2739" t="str">
        <f>CHOOSE(Homes[[#This Row],[condition]], "Poor","Fair","Average","Good","Excellent")</f>
        <v>Good</v>
      </c>
      <c r="P2739">
        <f ca="1">YEAR(TODAY())-Homes[[#This Row],[yr_built]]</f>
        <v>42</v>
      </c>
      <c r="Q2739">
        <v>0</v>
      </c>
      <c r="R2739">
        <f ca="1">IF(Homes[[#This Row],[yr_renovated]]&gt;0, YEAR(TODAY())-Homes[[#This Row],[yr_renovated]], YEAR(TODAY())-Homes[[#This Row],[yr_built]])</f>
        <v>42</v>
      </c>
      <c r="S2739">
        <v>1</v>
      </c>
      <c r="T2739" s="2">
        <v>41815</v>
      </c>
      <c r="U2739" s="3">
        <v>2</v>
      </c>
      <c r="V2739" s="4">
        <f>IFERROR(Homes[[#This Row],[sqft_above]]+Homes[[#This Row],[sqft_basement]]," ")</f>
        <v>1410</v>
      </c>
      <c r="W2739" s="4">
        <v>9600</v>
      </c>
      <c r="X2739">
        <v>0</v>
      </c>
      <c r="Y2739">
        <v>0</v>
      </c>
      <c r="Z2739">
        <v>4</v>
      </c>
      <c r="AA2739" s="4">
        <v>1410</v>
      </c>
      <c r="AB2739" s="4">
        <v>0</v>
      </c>
      <c r="AC2739">
        <v>1983</v>
      </c>
      <c r="AD2739" t="s">
        <v>2864</v>
      </c>
      <c r="AE2739" t="s">
        <v>120</v>
      </c>
      <c r="AF2739" t="s">
        <v>275</v>
      </c>
    </row>
    <row r="2740" spans="1:32">
      <c r="A2740" t="str">
        <f>PROPER(TRIM(Homes[[#This Row],[street]]))</f>
        <v>4125 158Th Ave Se</v>
      </c>
      <c r="B2740" t="str">
        <f>PROPER(TRIM(Homes[[#This Row],[city]]))</f>
        <v>Bellevue</v>
      </c>
      <c r="C2740" t="str">
        <f>_xlfn.TEXTBEFORE(Homes[[#This Row],[statezip]]," ")</f>
        <v>WA</v>
      </c>
      <c r="D2740" s="6" t="str">
        <f>_xlfn.TEXTAFTER(Homes[[#This Row],[statezip]]," ")</f>
        <v>98006</v>
      </c>
      <c r="E2740" s="1">
        <v>365000</v>
      </c>
      <c r="F2740">
        <v>4</v>
      </c>
      <c r="G2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40" s="3" t="str">
        <f>Homes[[#This Row],[bedrooms]] &amp; " bd | " &amp; TEXT(Homes[[#This Row],[bathrooms]],"0.##") &amp; " ba"</f>
        <v>4 bd | 2. ba</v>
      </c>
      <c r="I2740" s="4">
        <v>1940</v>
      </c>
      <c r="J2740" s="1">
        <f>IFERROR(Homes[[#This Row],[price]]/Homes[[#This Row],[sqft_living]]," ")</f>
        <v>188.14432989690721</v>
      </c>
      <c r="K2740" s="4">
        <f>IFERROR(Homes[[#This Row],[sqft_lot]]/43560," ")</f>
        <v>0.58769513314967858</v>
      </c>
      <c r="L2740" t="str">
        <f>IF(Homes[[#This Row],[waterfront]]=1, "Yes","No")</f>
        <v>No</v>
      </c>
      <c r="M2740" s="4" t="str">
        <f>IF(Homes[[#This Row],[sqft_basement]]&gt;0, "Yes","No")</f>
        <v>No</v>
      </c>
      <c r="N2740" t="str">
        <f>CHOOSE(Homes[[#This Row],[view]]+1, "None","Fair","Good","Great","Excellent")</f>
        <v>None</v>
      </c>
      <c r="O2740" t="str">
        <f>CHOOSE(Homes[[#This Row],[condition]], "Poor","Fair","Average","Good","Excellent")</f>
        <v>Poor</v>
      </c>
      <c r="P2740">
        <f ca="1">YEAR(TODAY())-Homes[[#This Row],[yr_built]]</f>
        <v>63</v>
      </c>
      <c r="Q2740">
        <v>0</v>
      </c>
      <c r="R2740">
        <f ca="1">IF(Homes[[#This Row],[yr_renovated]]&gt;0, YEAR(TODAY())-Homes[[#This Row],[yr_renovated]], YEAR(TODAY())-Homes[[#This Row],[yr_built]])</f>
        <v>63</v>
      </c>
      <c r="S2740">
        <v>1</v>
      </c>
      <c r="T2740" s="2">
        <v>41813</v>
      </c>
      <c r="U2740" s="3">
        <v>2</v>
      </c>
      <c r="V2740" s="4">
        <f>IFERROR(Homes[[#This Row],[sqft_above]]+Homes[[#This Row],[sqft_basement]]," ")</f>
        <v>1940</v>
      </c>
      <c r="W2740" s="4">
        <v>25600</v>
      </c>
      <c r="X2740">
        <v>0</v>
      </c>
      <c r="Y2740">
        <v>0</v>
      </c>
      <c r="Z2740">
        <v>1</v>
      </c>
      <c r="AA2740" s="4">
        <v>1940</v>
      </c>
      <c r="AB2740" s="4">
        <v>0</v>
      </c>
      <c r="AC2740">
        <v>1962</v>
      </c>
      <c r="AD2740" t="s">
        <v>2865</v>
      </c>
      <c r="AE2740" t="s">
        <v>33</v>
      </c>
      <c r="AF2740" t="s">
        <v>91</v>
      </c>
    </row>
    <row r="2741" spans="1:32">
      <c r="A2741" t="str">
        <f>PROPER(TRIM(Homes[[#This Row],[street]]))</f>
        <v>14937 20Th Ave Sw</v>
      </c>
      <c r="B2741" t="str">
        <f>PROPER(TRIM(Homes[[#This Row],[city]]))</f>
        <v>Burien</v>
      </c>
      <c r="C2741" t="str">
        <f>_xlfn.TEXTBEFORE(Homes[[#This Row],[statezip]]," ")</f>
        <v>WA</v>
      </c>
      <c r="D2741" s="6" t="str">
        <f>_xlfn.TEXTAFTER(Homes[[#This Row],[statezip]]," ")</f>
        <v>98166</v>
      </c>
      <c r="E2741" s="1">
        <v>365000</v>
      </c>
      <c r="F2741">
        <v>5</v>
      </c>
      <c r="G2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41" s="3" t="str">
        <f>Homes[[#This Row],[bedrooms]] &amp; " bd | " &amp; TEXT(Homes[[#This Row],[bathrooms]],"0.##") &amp; " ba"</f>
        <v>5 bd | 2. ba</v>
      </c>
      <c r="I2741" s="4">
        <v>2280</v>
      </c>
      <c r="J2741" s="1">
        <f>IFERROR(Homes[[#This Row],[price]]/Homes[[#This Row],[sqft_living]]," ")</f>
        <v>160.08771929824562</v>
      </c>
      <c r="K2741" s="4">
        <f>IFERROR(Homes[[#This Row],[sqft_lot]]/43560," ")</f>
        <v>0.43617998163452709</v>
      </c>
      <c r="L2741" t="str">
        <f>IF(Homes[[#This Row],[waterfront]]=1, "Yes","No")</f>
        <v>No</v>
      </c>
      <c r="M2741" s="4" t="str">
        <f>IF(Homes[[#This Row],[sqft_basement]]&gt;0, "Yes","No")</f>
        <v>No</v>
      </c>
      <c r="N2741" t="str">
        <f>CHOOSE(Homes[[#This Row],[view]]+1, "None","Fair","Good","Great","Excellent")</f>
        <v>None</v>
      </c>
      <c r="O2741" t="str">
        <f>CHOOSE(Homes[[#This Row],[condition]], "Poor","Fair","Average","Good","Excellent")</f>
        <v>Average</v>
      </c>
      <c r="P2741">
        <f ca="1">YEAR(TODAY())-Homes[[#This Row],[yr_built]]</f>
        <v>101</v>
      </c>
      <c r="Q2741">
        <v>2011</v>
      </c>
      <c r="R2741">
        <f ca="1">IF(Homes[[#This Row],[yr_renovated]]&gt;0, YEAR(TODAY())-Homes[[#This Row],[yr_renovated]], YEAR(TODAY())-Homes[[#This Row],[yr_built]])</f>
        <v>14</v>
      </c>
      <c r="S2741">
        <v>1.5</v>
      </c>
      <c r="T2741" s="2">
        <v>41816</v>
      </c>
      <c r="U2741" s="3">
        <v>2</v>
      </c>
      <c r="V2741" s="4">
        <f>IFERROR(Homes[[#This Row],[sqft_above]]+Homes[[#This Row],[sqft_basement]]," ")</f>
        <v>2280</v>
      </c>
      <c r="W2741" s="4">
        <v>19000</v>
      </c>
      <c r="X2741">
        <v>0</v>
      </c>
      <c r="Y2741">
        <v>0</v>
      </c>
      <c r="Z2741">
        <v>3</v>
      </c>
      <c r="AA2741" s="4">
        <v>2280</v>
      </c>
      <c r="AB2741" s="4">
        <v>0</v>
      </c>
      <c r="AC2741">
        <v>1924</v>
      </c>
      <c r="AD2741" t="s">
        <v>2866</v>
      </c>
      <c r="AE2741" t="s">
        <v>379</v>
      </c>
      <c r="AF2741" t="s">
        <v>227</v>
      </c>
    </row>
    <row r="2742" spans="1:32">
      <c r="A2742" t="str">
        <f>PROPER(TRIM(Homes[[#This Row],[street]]))</f>
        <v>7343 Ne 150Th St</v>
      </c>
      <c r="B2742" t="str">
        <f>PROPER(TRIM(Homes[[#This Row],[city]]))</f>
        <v>Kenmore</v>
      </c>
      <c r="C2742" t="str">
        <f>_xlfn.TEXTBEFORE(Homes[[#This Row],[statezip]]," ")</f>
        <v>WA</v>
      </c>
      <c r="D2742" s="6" t="str">
        <f>_xlfn.TEXTAFTER(Homes[[#This Row],[statezip]]," ")</f>
        <v>98028</v>
      </c>
      <c r="E2742" s="1">
        <v>365000</v>
      </c>
      <c r="F2742">
        <v>3</v>
      </c>
      <c r="G2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42" s="3" t="str">
        <f>Homes[[#This Row],[bedrooms]] &amp; " bd | " &amp; TEXT(Homes[[#This Row],[bathrooms]],"0.##") &amp; " ba"</f>
        <v>3 bd | 1.5 ba</v>
      </c>
      <c r="I2742" s="4">
        <v>1300</v>
      </c>
      <c r="J2742" s="1">
        <f>IFERROR(Homes[[#This Row],[price]]/Homes[[#This Row],[sqft_living]]," ")</f>
        <v>280.76923076923077</v>
      </c>
      <c r="K2742" s="4">
        <f>IFERROR(Homes[[#This Row],[sqft_lot]]/43560," ")</f>
        <v>0.28099173553719009</v>
      </c>
      <c r="L2742" t="str">
        <f>IF(Homes[[#This Row],[waterfront]]=1, "Yes","No")</f>
        <v>No</v>
      </c>
      <c r="M2742" s="4" t="str">
        <f>IF(Homes[[#This Row],[sqft_basement]]&gt;0, "Yes","No")</f>
        <v>No</v>
      </c>
      <c r="N2742" t="str">
        <f>CHOOSE(Homes[[#This Row],[view]]+1, "None","Fair","Good","Great","Excellent")</f>
        <v>None</v>
      </c>
      <c r="O2742" t="str">
        <f>CHOOSE(Homes[[#This Row],[condition]], "Poor","Fair","Average","Good","Excellent")</f>
        <v>Average</v>
      </c>
      <c r="P2742">
        <f ca="1">YEAR(TODAY())-Homes[[#This Row],[yr_built]]</f>
        <v>62</v>
      </c>
      <c r="Q2742">
        <v>2008</v>
      </c>
      <c r="R2742">
        <f ca="1">IF(Homes[[#This Row],[yr_renovated]]&gt;0, YEAR(TODAY())-Homes[[#This Row],[yr_renovated]], YEAR(TODAY())-Homes[[#This Row],[yr_built]])</f>
        <v>17</v>
      </c>
      <c r="S2742">
        <v>1</v>
      </c>
      <c r="T2742" s="2">
        <v>41787</v>
      </c>
      <c r="U2742" s="3">
        <v>1.5</v>
      </c>
      <c r="V2742" s="4">
        <f>IFERROR(Homes[[#This Row],[sqft_above]]+Homes[[#This Row],[sqft_basement]]," ")</f>
        <v>1300</v>
      </c>
      <c r="W2742" s="4">
        <v>12240</v>
      </c>
      <c r="X2742">
        <v>0</v>
      </c>
      <c r="Y2742">
        <v>0</v>
      </c>
      <c r="Z2742">
        <v>3</v>
      </c>
      <c r="AA2742" s="4">
        <v>1300</v>
      </c>
      <c r="AB2742" s="4">
        <v>0</v>
      </c>
      <c r="AC2742">
        <v>1963</v>
      </c>
      <c r="AD2742" t="s">
        <v>2867</v>
      </c>
      <c r="AE2742" t="s">
        <v>329</v>
      </c>
      <c r="AF2742" t="s">
        <v>330</v>
      </c>
    </row>
    <row r="2743" spans="1:32">
      <c r="A2743" t="str">
        <f>PROPER(TRIM(Homes[[#This Row],[street]]))</f>
        <v>29245 188 Ave Se</v>
      </c>
      <c r="B2743" t="str">
        <f>PROPER(TRIM(Homes[[#This Row],[city]]))</f>
        <v>Kent</v>
      </c>
      <c r="C2743" t="str">
        <f>_xlfn.TEXTBEFORE(Homes[[#This Row],[statezip]]," ")</f>
        <v>WA</v>
      </c>
      <c r="D2743" s="6" t="str">
        <f>_xlfn.TEXTAFTER(Homes[[#This Row],[statezip]]," ")</f>
        <v>98042</v>
      </c>
      <c r="E2743" s="1">
        <v>365000</v>
      </c>
      <c r="F2743">
        <v>3</v>
      </c>
      <c r="G2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3" s="3" t="str">
        <f>Homes[[#This Row],[bedrooms]] &amp; " bd | " &amp; TEXT(Homes[[#This Row],[bathrooms]],"0.##") &amp; " ba"</f>
        <v>3 bd | 2.5 ba</v>
      </c>
      <c r="I2743" s="4">
        <v>1720</v>
      </c>
      <c r="J2743" s="1">
        <f>IFERROR(Homes[[#This Row],[price]]/Homes[[#This Row],[sqft_living]]," ")</f>
        <v>212.2093023255814</v>
      </c>
      <c r="K2743" s="4">
        <f>IFERROR(Homes[[#This Row],[sqft_lot]]/43560," ")</f>
        <v>2.2937557392102845</v>
      </c>
      <c r="L2743" t="str">
        <f>IF(Homes[[#This Row],[waterfront]]=1, "Yes","No")</f>
        <v>No</v>
      </c>
      <c r="M2743" s="4" t="str">
        <f>IF(Homes[[#This Row],[sqft_basement]]&gt;0, "Yes","No")</f>
        <v>No</v>
      </c>
      <c r="N2743" t="str">
        <f>CHOOSE(Homes[[#This Row],[view]]+1, "None","Fair","Good","Great","Excellent")</f>
        <v>None</v>
      </c>
      <c r="O2743" t="str">
        <f>CHOOSE(Homes[[#This Row],[condition]], "Poor","Fair","Average","Good","Excellent")</f>
        <v>Good</v>
      </c>
      <c r="P2743">
        <f ca="1">YEAR(TODAY())-Homes[[#This Row],[yr_built]]</f>
        <v>35</v>
      </c>
      <c r="Q2743">
        <v>0</v>
      </c>
      <c r="R2743">
        <f ca="1">IF(Homes[[#This Row],[yr_renovated]]&gt;0, YEAR(TODAY())-Homes[[#This Row],[yr_renovated]], YEAR(TODAY())-Homes[[#This Row],[yr_built]])</f>
        <v>35</v>
      </c>
      <c r="S2743">
        <v>2</v>
      </c>
      <c r="T2743" s="2">
        <v>41793</v>
      </c>
      <c r="U2743" s="3">
        <v>2.5</v>
      </c>
      <c r="V2743" s="4">
        <f>IFERROR(Homes[[#This Row],[sqft_above]]+Homes[[#This Row],[sqft_basement]]," ")</f>
        <v>1720</v>
      </c>
      <c r="W2743" s="4">
        <v>99916</v>
      </c>
      <c r="X2743">
        <v>0</v>
      </c>
      <c r="Y2743">
        <v>0</v>
      </c>
      <c r="Z2743">
        <v>4</v>
      </c>
      <c r="AA2743" s="4">
        <v>1720</v>
      </c>
      <c r="AB2743" s="4">
        <v>0</v>
      </c>
      <c r="AC2743">
        <v>1990</v>
      </c>
      <c r="AD2743" t="s">
        <v>2868</v>
      </c>
      <c r="AE2743" t="s">
        <v>1392</v>
      </c>
      <c r="AF2743" t="s">
        <v>85</v>
      </c>
    </row>
    <row r="2744" spans="1:32">
      <c r="A2744" t="str">
        <f>PROPER(TRIM(Homes[[#This Row],[street]]))</f>
        <v>17917 162Nd Pl Se</v>
      </c>
      <c r="B2744" t="str">
        <f>PROPER(TRIM(Homes[[#This Row],[city]]))</f>
        <v>Renton</v>
      </c>
      <c r="C2744" t="str">
        <f>_xlfn.TEXTBEFORE(Homes[[#This Row],[statezip]]," ")</f>
        <v>WA</v>
      </c>
      <c r="D2744" s="6" t="str">
        <f>_xlfn.TEXTAFTER(Homes[[#This Row],[statezip]]," ")</f>
        <v>98058</v>
      </c>
      <c r="E2744" s="1">
        <v>365000</v>
      </c>
      <c r="F2744">
        <v>3</v>
      </c>
      <c r="G2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4" s="3" t="str">
        <f>Homes[[#This Row],[bedrooms]] &amp; " bd | " &amp; TEXT(Homes[[#This Row],[bathrooms]],"0.##") &amp; " ba"</f>
        <v>3 bd | 2.5 ba</v>
      </c>
      <c r="I2744" s="4">
        <v>2640</v>
      </c>
      <c r="J2744" s="1">
        <f>IFERROR(Homes[[#This Row],[price]]/Homes[[#This Row],[sqft_living]]," ")</f>
        <v>138.25757575757575</v>
      </c>
      <c r="K2744" s="4">
        <f>IFERROR(Homes[[#This Row],[sqft_lot]]/43560," ")</f>
        <v>0.15415518824609734</v>
      </c>
      <c r="L2744" t="str">
        <f>IF(Homes[[#This Row],[waterfront]]=1, "Yes","No")</f>
        <v>No</v>
      </c>
      <c r="M2744" s="4" t="str">
        <f>IF(Homes[[#This Row],[sqft_basement]]&gt;0, "Yes","No")</f>
        <v>Yes</v>
      </c>
      <c r="N2744" t="str">
        <f>CHOOSE(Homes[[#This Row],[view]]+1, "None","Fair","Good","Great","Excellent")</f>
        <v>None</v>
      </c>
      <c r="O2744" t="str">
        <f>CHOOSE(Homes[[#This Row],[condition]], "Poor","Fair","Average","Good","Excellent")</f>
        <v>Average</v>
      </c>
      <c r="P2744">
        <f ca="1">YEAR(TODAY())-Homes[[#This Row],[yr_built]]</f>
        <v>34</v>
      </c>
      <c r="Q2744">
        <v>0</v>
      </c>
      <c r="R2744">
        <f ca="1">IF(Homes[[#This Row],[yr_renovated]]&gt;0, YEAR(TODAY())-Homes[[#This Row],[yr_renovated]], YEAR(TODAY())-Homes[[#This Row],[yr_built]])</f>
        <v>34</v>
      </c>
      <c r="S2744">
        <v>2</v>
      </c>
      <c r="T2744" s="2">
        <v>41808</v>
      </c>
      <c r="U2744" s="3">
        <v>2.5</v>
      </c>
      <c r="V2744" s="4">
        <f>IFERROR(Homes[[#This Row],[sqft_above]]+Homes[[#This Row],[sqft_basement]]," ")</f>
        <v>2640</v>
      </c>
      <c r="W2744" s="4">
        <v>6715</v>
      </c>
      <c r="X2744">
        <v>0</v>
      </c>
      <c r="Y2744">
        <v>0</v>
      </c>
      <c r="Z2744">
        <v>3</v>
      </c>
      <c r="AA2744" s="4">
        <v>1680</v>
      </c>
      <c r="AB2744" s="4">
        <v>960</v>
      </c>
      <c r="AC2744">
        <v>1991</v>
      </c>
      <c r="AD2744" t="s">
        <v>2869</v>
      </c>
      <c r="AE2744" t="s">
        <v>319</v>
      </c>
      <c r="AF2744" t="s">
        <v>320</v>
      </c>
    </row>
    <row r="2745" spans="1:32">
      <c r="A2745" t="str">
        <f>PROPER(TRIM(Homes[[#This Row],[street]]))</f>
        <v>2803 Sw Bataan St</v>
      </c>
      <c r="B2745" t="str">
        <f>PROPER(TRIM(Homes[[#This Row],[city]]))</f>
        <v>Seattle</v>
      </c>
      <c r="C2745" t="str">
        <f>_xlfn.TEXTBEFORE(Homes[[#This Row],[statezip]]," ")</f>
        <v>WA</v>
      </c>
      <c r="D2745" s="6" t="str">
        <f>_xlfn.TEXTAFTER(Homes[[#This Row],[statezip]]," ")</f>
        <v>98126</v>
      </c>
      <c r="E2745" s="1">
        <v>365000</v>
      </c>
      <c r="F2745">
        <v>3</v>
      </c>
      <c r="G2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5" s="3" t="str">
        <f>Homes[[#This Row],[bedrooms]] &amp; " bd | " &amp; TEXT(Homes[[#This Row],[bathrooms]],"0.##") &amp; " ba"</f>
        <v>3 bd | 2.5 ba</v>
      </c>
      <c r="I2745" s="4">
        <v>1800</v>
      </c>
      <c r="J2745" s="1">
        <f>IFERROR(Homes[[#This Row],[price]]/Homes[[#This Row],[sqft_living]]," ")</f>
        <v>202.77777777777777</v>
      </c>
      <c r="K2745" s="4">
        <f>IFERROR(Homes[[#This Row],[sqft_lot]]/43560," ")</f>
        <v>6.1983471074380167E-2</v>
      </c>
      <c r="L2745" t="str">
        <f>IF(Homes[[#This Row],[waterfront]]=1, "Yes","No")</f>
        <v>No</v>
      </c>
      <c r="M2745" s="4" t="str">
        <f>IF(Homes[[#This Row],[sqft_basement]]&gt;0, "Yes","No")</f>
        <v>No</v>
      </c>
      <c r="N2745" t="str">
        <f>CHOOSE(Homes[[#This Row],[view]]+1, "None","Fair","Good","Great","Excellent")</f>
        <v>None</v>
      </c>
      <c r="O2745" t="str">
        <f>CHOOSE(Homes[[#This Row],[condition]], "Poor","Fair","Average","Good","Excellent")</f>
        <v>Average</v>
      </c>
      <c r="P2745">
        <f ca="1">YEAR(TODAY())-Homes[[#This Row],[yr_built]]</f>
        <v>14</v>
      </c>
      <c r="Q2745">
        <v>0</v>
      </c>
      <c r="R2745">
        <f ca="1">IF(Homes[[#This Row],[yr_renovated]]&gt;0, YEAR(TODAY())-Homes[[#This Row],[yr_renovated]], YEAR(TODAY())-Homes[[#This Row],[yr_built]])</f>
        <v>14</v>
      </c>
      <c r="S2745">
        <v>2</v>
      </c>
      <c r="T2745" s="2">
        <v>41799</v>
      </c>
      <c r="U2745" s="3">
        <v>2.5</v>
      </c>
      <c r="V2745" s="4">
        <f>IFERROR(Homes[[#This Row],[sqft_above]]+Homes[[#This Row],[sqft_basement]]," ")</f>
        <v>1800</v>
      </c>
      <c r="W2745" s="4">
        <v>2700</v>
      </c>
      <c r="X2745">
        <v>0</v>
      </c>
      <c r="Y2745">
        <v>0</v>
      </c>
      <c r="Z2745">
        <v>3</v>
      </c>
      <c r="AA2745" s="4">
        <v>1800</v>
      </c>
      <c r="AB2745" s="4">
        <v>0</v>
      </c>
      <c r="AC2745">
        <v>2011</v>
      </c>
      <c r="AD2745" t="s">
        <v>2870</v>
      </c>
      <c r="AE2745" t="s">
        <v>49</v>
      </c>
      <c r="AF2745" t="s">
        <v>434</v>
      </c>
    </row>
    <row r="2746" spans="1:32">
      <c r="A2746" t="str">
        <f>PROPER(TRIM(Homes[[#This Row],[street]]))</f>
        <v>13727 1St Ave Ne</v>
      </c>
      <c r="B2746" t="str">
        <f>PROPER(TRIM(Homes[[#This Row],[city]]))</f>
        <v>Seattle</v>
      </c>
      <c r="C2746" t="str">
        <f>_xlfn.TEXTBEFORE(Homes[[#This Row],[statezip]]," ")</f>
        <v>WA</v>
      </c>
      <c r="D2746" s="6" t="str">
        <f>_xlfn.TEXTAFTER(Homes[[#This Row],[statezip]]," ")</f>
        <v>98125</v>
      </c>
      <c r="E2746" s="1">
        <v>365000</v>
      </c>
      <c r="F2746">
        <v>2</v>
      </c>
      <c r="G2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46" s="3" t="str">
        <f>Homes[[#This Row],[bedrooms]] &amp; " bd | " &amp; TEXT(Homes[[#This Row],[bathrooms]],"0.##") &amp; " ba"</f>
        <v>2 bd | 1. ba</v>
      </c>
      <c r="I2746" s="4">
        <v>1250</v>
      </c>
      <c r="J2746" s="1">
        <f>IFERROR(Homes[[#This Row],[price]]/Homes[[#This Row],[sqft_living]]," ")</f>
        <v>292</v>
      </c>
      <c r="K2746" s="4">
        <f>IFERROR(Homes[[#This Row],[sqft_lot]]/43560," ")</f>
        <v>0.18595041322314049</v>
      </c>
      <c r="L2746" t="str">
        <f>IF(Homes[[#This Row],[waterfront]]=1, "Yes","No")</f>
        <v>No</v>
      </c>
      <c r="M2746" s="4" t="str">
        <f>IF(Homes[[#This Row],[sqft_basement]]&gt;0, "Yes","No")</f>
        <v>No</v>
      </c>
      <c r="N2746" t="str">
        <f>CHOOSE(Homes[[#This Row],[view]]+1, "None","Fair","Good","Great","Excellent")</f>
        <v>None</v>
      </c>
      <c r="O2746" t="str">
        <f>CHOOSE(Homes[[#This Row],[condition]], "Poor","Fair","Average","Good","Excellent")</f>
        <v>Good</v>
      </c>
      <c r="P2746">
        <f ca="1">YEAR(TODAY())-Homes[[#This Row],[yr_built]]</f>
        <v>78</v>
      </c>
      <c r="Q2746">
        <v>1988</v>
      </c>
      <c r="R2746">
        <f ca="1">IF(Homes[[#This Row],[yr_renovated]]&gt;0, YEAR(TODAY())-Homes[[#This Row],[yr_renovated]], YEAR(TODAY())-Homes[[#This Row],[yr_built]])</f>
        <v>37</v>
      </c>
      <c r="S2746">
        <v>1</v>
      </c>
      <c r="T2746" s="2">
        <v>41794</v>
      </c>
      <c r="U2746" s="3">
        <v>1</v>
      </c>
      <c r="V2746" s="4">
        <f>IFERROR(Homes[[#This Row],[sqft_above]]+Homes[[#This Row],[sqft_basement]]," ")</f>
        <v>1250</v>
      </c>
      <c r="W2746" s="4">
        <v>8100</v>
      </c>
      <c r="X2746">
        <v>0</v>
      </c>
      <c r="Y2746">
        <v>0</v>
      </c>
      <c r="Z2746">
        <v>4</v>
      </c>
      <c r="AA2746" s="4">
        <v>1250</v>
      </c>
      <c r="AB2746" s="4">
        <v>0</v>
      </c>
      <c r="AC2746">
        <v>1947</v>
      </c>
      <c r="AD2746" t="s">
        <v>2871</v>
      </c>
      <c r="AE2746" t="s">
        <v>49</v>
      </c>
      <c r="AF2746" t="s">
        <v>150</v>
      </c>
    </row>
    <row r="2747" spans="1:32">
      <c r="A2747" t="str">
        <f>PROPER(TRIM(Homes[[#This Row],[street]]))</f>
        <v>15929 Broadway Ave Ne</v>
      </c>
      <c r="B2747" t="str">
        <f>PROPER(TRIM(Homes[[#This Row],[city]]))</f>
        <v>Duvall</v>
      </c>
      <c r="C2747" t="str">
        <f>_xlfn.TEXTBEFORE(Homes[[#This Row],[statezip]]," ")</f>
        <v>WA</v>
      </c>
      <c r="D2747" s="6" t="str">
        <f>_xlfn.TEXTAFTER(Homes[[#This Row],[statezip]]," ")</f>
        <v>98019</v>
      </c>
      <c r="E2747" s="1">
        <v>364950</v>
      </c>
      <c r="F2747">
        <v>4</v>
      </c>
      <c r="G2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7" s="3" t="str">
        <f>Homes[[#This Row],[bedrooms]] &amp; " bd | " &amp; TEXT(Homes[[#This Row],[bathrooms]],"0.##") &amp; " ba"</f>
        <v>4 bd | 2.5 ba</v>
      </c>
      <c r="I2747" s="4">
        <v>2310</v>
      </c>
      <c r="J2747" s="1">
        <f>IFERROR(Homes[[#This Row],[price]]/Homes[[#This Row],[sqft_living]]," ")</f>
        <v>157.98701298701297</v>
      </c>
      <c r="K2747" s="4">
        <f>IFERROR(Homes[[#This Row],[sqft_lot]]/43560," ")</f>
        <v>0.18434343434343434</v>
      </c>
      <c r="L2747" t="str">
        <f>IF(Homes[[#This Row],[waterfront]]=1, "Yes","No")</f>
        <v>No</v>
      </c>
      <c r="M2747" s="4" t="str">
        <f>IF(Homes[[#This Row],[sqft_basement]]&gt;0, "Yes","No")</f>
        <v>No</v>
      </c>
      <c r="N2747" t="str">
        <f>CHOOSE(Homes[[#This Row],[view]]+1, "None","Fair","Good","Great","Excellent")</f>
        <v>None</v>
      </c>
      <c r="O2747" t="str">
        <f>CHOOSE(Homes[[#This Row],[condition]], "Poor","Fair","Average","Good","Excellent")</f>
        <v>Average</v>
      </c>
      <c r="P2747">
        <f ca="1">YEAR(TODAY())-Homes[[#This Row],[yr_built]]</f>
        <v>47</v>
      </c>
      <c r="Q2747">
        <v>0</v>
      </c>
      <c r="R2747">
        <f ca="1">IF(Homes[[#This Row],[yr_renovated]]&gt;0, YEAR(TODAY())-Homes[[#This Row],[yr_renovated]], YEAR(TODAY())-Homes[[#This Row],[yr_built]])</f>
        <v>47</v>
      </c>
      <c r="S2747">
        <v>2</v>
      </c>
      <c r="T2747" s="2">
        <v>41794</v>
      </c>
      <c r="U2747" s="3">
        <v>2.5</v>
      </c>
      <c r="V2747" s="4">
        <f>IFERROR(Homes[[#This Row],[sqft_above]]+Homes[[#This Row],[sqft_basement]]," ")</f>
        <v>2310</v>
      </c>
      <c r="W2747" s="4">
        <v>8030</v>
      </c>
      <c r="X2747">
        <v>0</v>
      </c>
      <c r="Y2747">
        <v>0</v>
      </c>
      <c r="Z2747">
        <v>3</v>
      </c>
      <c r="AA2747" s="4">
        <v>2310</v>
      </c>
      <c r="AB2747" s="4">
        <v>0</v>
      </c>
      <c r="AC2747">
        <v>1978</v>
      </c>
      <c r="AD2747" t="s">
        <v>2872</v>
      </c>
      <c r="AE2747" t="s">
        <v>451</v>
      </c>
      <c r="AF2747" t="s">
        <v>452</v>
      </c>
    </row>
    <row r="2748" spans="1:32">
      <c r="A2748" t="str">
        <f>PROPER(TRIM(Homes[[#This Row],[street]]))</f>
        <v>13124 Se 223Rd Ct</v>
      </c>
      <c r="B2748" t="str">
        <f>PROPER(TRIM(Homes[[#This Row],[city]]))</f>
        <v>Kent</v>
      </c>
      <c r="C2748" t="str">
        <f>_xlfn.TEXTBEFORE(Homes[[#This Row],[statezip]]," ")</f>
        <v>WA</v>
      </c>
      <c r="D2748" s="6" t="str">
        <f>_xlfn.TEXTAFTER(Homes[[#This Row],[statezip]]," ")</f>
        <v>98031</v>
      </c>
      <c r="E2748" s="1">
        <v>364900</v>
      </c>
      <c r="F2748">
        <v>3</v>
      </c>
      <c r="G2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748" s="3" t="str">
        <f>Homes[[#This Row],[bedrooms]] &amp; " bd | " &amp; TEXT(Homes[[#This Row],[bathrooms]],"0.##") &amp; " ba"</f>
        <v>3 bd | 3. ba</v>
      </c>
      <c r="I2748" s="4">
        <v>2500</v>
      </c>
      <c r="J2748" s="1">
        <f>IFERROR(Homes[[#This Row],[price]]/Homes[[#This Row],[sqft_living]]," ")</f>
        <v>145.96</v>
      </c>
      <c r="K2748" s="4">
        <f>IFERROR(Homes[[#This Row],[sqft_lot]]/43560," ")</f>
        <v>0.19063360881542699</v>
      </c>
      <c r="L2748" t="str">
        <f>IF(Homes[[#This Row],[waterfront]]=1, "Yes","No")</f>
        <v>No</v>
      </c>
      <c r="M2748" s="4" t="str">
        <f>IF(Homes[[#This Row],[sqft_basement]]&gt;0, "Yes","No")</f>
        <v>No</v>
      </c>
      <c r="N2748" t="str">
        <f>CHOOSE(Homes[[#This Row],[view]]+1, "None","Fair","Good","Great","Excellent")</f>
        <v>None</v>
      </c>
      <c r="O2748" t="str">
        <f>CHOOSE(Homes[[#This Row],[condition]], "Poor","Fair","Average","Good","Excellent")</f>
        <v>Average</v>
      </c>
      <c r="P2748">
        <f ca="1">YEAR(TODAY())-Homes[[#This Row],[yr_built]]</f>
        <v>28</v>
      </c>
      <c r="Q2748">
        <v>0</v>
      </c>
      <c r="R2748">
        <f ca="1">IF(Homes[[#This Row],[yr_renovated]]&gt;0, YEAR(TODAY())-Homes[[#This Row],[yr_renovated]], YEAR(TODAY())-Homes[[#This Row],[yr_built]])</f>
        <v>28</v>
      </c>
      <c r="S2748">
        <v>2</v>
      </c>
      <c r="T2748" s="2">
        <v>41799</v>
      </c>
      <c r="U2748" s="3">
        <v>3</v>
      </c>
      <c r="V2748" s="4">
        <f>IFERROR(Homes[[#This Row],[sqft_above]]+Homes[[#This Row],[sqft_basement]]," ")</f>
        <v>2500</v>
      </c>
      <c r="W2748" s="4">
        <v>8304</v>
      </c>
      <c r="X2748">
        <v>0</v>
      </c>
      <c r="Y2748">
        <v>0</v>
      </c>
      <c r="Z2748">
        <v>3</v>
      </c>
      <c r="AA2748" s="4">
        <v>2500</v>
      </c>
      <c r="AB2748" s="4">
        <v>0</v>
      </c>
      <c r="AC2748">
        <v>1997</v>
      </c>
      <c r="AD2748" t="s">
        <v>2873</v>
      </c>
      <c r="AE2748" t="s">
        <v>1392</v>
      </c>
      <c r="AF2748" t="s">
        <v>2406</v>
      </c>
    </row>
    <row r="2749" spans="1:32">
      <c r="A2749" t="str">
        <f>PROPER(TRIM(Homes[[#This Row],[street]]))</f>
        <v>3011 Sw Bataan St</v>
      </c>
      <c r="B2749" t="str">
        <f>PROPER(TRIM(Homes[[#This Row],[city]]))</f>
        <v>Seattle</v>
      </c>
      <c r="C2749" t="str">
        <f>_xlfn.TEXTBEFORE(Homes[[#This Row],[statezip]]," ")</f>
        <v>WA</v>
      </c>
      <c r="D2749" s="6" t="str">
        <f>_xlfn.TEXTAFTER(Homes[[#This Row],[statezip]]," ")</f>
        <v>98126</v>
      </c>
      <c r="E2749" s="1">
        <v>364000</v>
      </c>
      <c r="F2749">
        <v>3</v>
      </c>
      <c r="G2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49" s="3" t="str">
        <f>Homes[[#This Row],[bedrooms]] &amp; " bd | " &amp; TEXT(Homes[[#This Row],[bathrooms]],"0.##") &amp; " ba"</f>
        <v>3 bd | 2.5 ba</v>
      </c>
      <c r="I2749" s="4">
        <v>1800</v>
      </c>
      <c r="J2749" s="1">
        <f>IFERROR(Homes[[#This Row],[price]]/Homes[[#This Row],[sqft_living]]," ")</f>
        <v>202.22222222222223</v>
      </c>
      <c r="K2749" s="4">
        <f>IFERROR(Homes[[#This Row],[sqft_lot]]/43560," ")</f>
        <v>6.4049586776859499E-2</v>
      </c>
      <c r="L2749" t="str">
        <f>IF(Homes[[#This Row],[waterfront]]=1, "Yes","No")</f>
        <v>No</v>
      </c>
      <c r="M2749" s="4" t="str">
        <f>IF(Homes[[#This Row],[sqft_basement]]&gt;0, "Yes","No")</f>
        <v>No</v>
      </c>
      <c r="N2749" t="str">
        <f>CHOOSE(Homes[[#This Row],[view]]+1, "None","Fair","Good","Great","Excellent")</f>
        <v>None</v>
      </c>
      <c r="O2749" t="str">
        <f>CHOOSE(Homes[[#This Row],[condition]], "Poor","Fair","Average","Good","Excellent")</f>
        <v>Average</v>
      </c>
      <c r="P2749">
        <f ca="1">YEAR(TODAY())-Homes[[#This Row],[yr_built]]</f>
        <v>14</v>
      </c>
      <c r="Q2749">
        <v>0</v>
      </c>
      <c r="R2749">
        <f ca="1">IF(Homes[[#This Row],[yr_renovated]]&gt;0, YEAR(TODAY())-Homes[[#This Row],[yr_renovated]], YEAR(TODAY())-Homes[[#This Row],[yr_built]])</f>
        <v>14</v>
      </c>
      <c r="S2749">
        <v>2</v>
      </c>
      <c r="T2749" s="2">
        <v>41815</v>
      </c>
      <c r="U2749" s="3">
        <v>2.5</v>
      </c>
      <c r="V2749" s="4">
        <f>IFERROR(Homes[[#This Row],[sqft_above]]+Homes[[#This Row],[sqft_basement]]," ")</f>
        <v>1800</v>
      </c>
      <c r="W2749" s="4">
        <v>2790</v>
      </c>
      <c r="X2749">
        <v>0</v>
      </c>
      <c r="Y2749">
        <v>0</v>
      </c>
      <c r="Z2749">
        <v>3</v>
      </c>
      <c r="AA2749" s="4">
        <v>1800</v>
      </c>
      <c r="AB2749" s="4">
        <v>0</v>
      </c>
      <c r="AC2749">
        <v>2011</v>
      </c>
      <c r="AD2749" t="s">
        <v>2874</v>
      </c>
      <c r="AE2749" t="s">
        <v>49</v>
      </c>
      <c r="AF2749" t="s">
        <v>434</v>
      </c>
    </row>
    <row r="2750" spans="1:32">
      <c r="A2750" t="str">
        <f>PROPER(TRIM(Homes[[#This Row],[street]]))</f>
        <v>16501-16515 Carlyle Hall Rd N</v>
      </c>
      <c r="B2750" t="str">
        <f>PROPER(TRIM(Homes[[#This Row],[city]]))</f>
        <v>Shoreline</v>
      </c>
      <c r="C2750" t="str">
        <f>_xlfn.TEXTBEFORE(Homes[[#This Row],[statezip]]," ")</f>
        <v>WA</v>
      </c>
      <c r="D2750" s="6" t="str">
        <f>_xlfn.TEXTAFTER(Homes[[#This Row],[statezip]]," ")</f>
        <v>98133</v>
      </c>
      <c r="E2750" s="1">
        <v>364000</v>
      </c>
      <c r="F2750">
        <v>4</v>
      </c>
      <c r="G2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0" s="3" t="str">
        <f>Homes[[#This Row],[bedrooms]] &amp; " bd | " &amp; TEXT(Homes[[#This Row],[bathrooms]],"0.##") &amp; " ba"</f>
        <v>4 bd | 1.75 ba</v>
      </c>
      <c r="I2750" s="4">
        <v>2010</v>
      </c>
      <c r="J2750" s="1">
        <f>IFERROR(Homes[[#This Row],[price]]/Homes[[#This Row],[sqft_living]]," ")</f>
        <v>181.09452736318408</v>
      </c>
      <c r="K2750" s="4">
        <f>IFERROR(Homes[[#This Row],[sqft_lot]]/43560," ")</f>
        <v>0.19800275482093663</v>
      </c>
      <c r="L2750" t="str">
        <f>IF(Homes[[#This Row],[waterfront]]=1, "Yes","No")</f>
        <v>No</v>
      </c>
      <c r="M2750" s="4" t="str">
        <f>IF(Homes[[#This Row],[sqft_basement]]&gt;0, "Yes","No")</f>
        <v>Yes</v>
      </c>
      <c r="N2750" t="str">
        <f>CHOOSE(Homes[[#This Row],[view]]+1, "None","Fair","Good","Great","Excellent")</f>
        <v>None</v>
      </c>
      <c r="O2750" t="str">
        <f>CHOOSE(Homes[[#This Row],[condition]], "Poor","Fair","Average","Good","Excellent")</f>
        <v>Good</v>
      </c>
      <c r="P2750">
        <f ca="1">YEAR(TODAY())-Homes[[#This Row],[yr_built]]</f>
        <v>68</v>
      </c>
      <c r="Q2750">
        <v>2001</v>
      </c>
      <c r="R2750">
        <f ca="1">IF(Homes[[#This Row],[yr_renovated]]&gt;0, YEAR(TODAY())-Homes[[#This Row],[yr_renovated]], YEAR(TODAY())-Homes[[#This Row],[yr_built]])</f>
        <v>24</v>
      </c>
      <c r="S2750">
        <v>1</v>
      </c>
      <c r="T2750" s="2">
        <v>41773</v>
      </c>
      <c r="U2750" s="3">
        <v>1.75</v>
      </c>
      <c r="V2750" s="4">
        <f>IFERROR(Homes[[#This Row],[sqft_above]]+Homes[[#This Row],[sqft_basement]]," ")</f>
        <v>2010</v>
      </c>
      <c r="W2750" s="4">
        <v>8625</v>
      </c>
      <c r="X2750">
        <v>0</v>
      </c>
      <c r="Y2750">
        <v>0</v>
      </c>
      <c r="Z2750">
        <v>4</v>
      </c>
      <c r="AA2750" s="4">
        <v>1340</v>
      </c>
      <c r="AB2750" s="4">
        <v>670</v>
      </c>
      <c r="AC2750">
        <v>1957</v>
      </c>
      <c r="AD2750" t="s">
        <v>2875</v>
      </c>
      <c r="AE2750" t="s">
        <v>100</v>
      </c>
      <c r="AF2750" t="s">
        <v>987</v>
      </c>
    </row>
    <row r="2751" spans="1:32">
      <c r="A2751" t="str">
        <f>PROPER(TRIM(Homes[[#This Row],[street]]))</f>
        <v>27433-27475 211Th Ct Se</v>
      </c>
      <c r="B2751" t="str">
        <f>PROPER(TRIM(Homes[[#This Row],[city]]))</f>
        <v>Maple Valley</v>
      </c>
      <c r="C2751" t="str">
        <f>_xlfn.TEXTBEFORE(Homes[[#This Row],[statezip]]," ")</f>
        <v>WA</v>
      </c>
      <c r="D2751" s="6" t="str">
        <f>_xlfn.TEXTAFTER(Homes[[#This Row],[statezip]]," ")</f>
        <v>98038</v>
      </c>
      <c r="E2751" s="1">
        <v>363990</v>
      </c>
      <c r="F2751">
        <v>4</v>
      </c>
      <c r="G2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51" s="3" t="str">
        <f>Homes[[#This Row],[bedrooms]] &amp; " bd | " &amp; TEXT(Homes[[#This Row],[bathrooms]],"0.##") &amp; " ba"</f>
        <v>4 bd | 2.5 ba</v>
      </c>
      <c r="I2751" s="4">
        <v>2240</v>
      </c>
      <c r="J2751" s="1">
        <f>IFERROR(Homes[[#This Row],[price]]/Homes[[#This Row],[sqft_living]]," ")</f>
        <v>162.49553571428572</v>
      </c>
      <c r="K2751" s="4">
        <f>IFERROR(Homes[[#This Row],[sqft_lot]]/43560," ")</f>
        <v>8.5215794306703396E-2</v>
      </c>
      <c r="L2751" t="str">
        <f>IF(Homes[[#This Row],[waterfront]]=1, "Yes","No")</f>
        <v>No</v>
      </c>
      <c r="M2751" s="4" t="str">
        <f>IF(Homes[[#This Row],[sqft_basement]]&gt;0, "Yes","No")</f>
        <v>No</v>
      </c>
      <c r="N2751" t="str">
        <f>CHOOSE(Homes[[#This Row],[view]]+1, "None","Fair","Good","Great","Excellent")</f>
        <v>None</v>
      </c>
      <c r="O2751" t="str">
        <f>CHOOSE(Homes[[#This Row],[condition]], "Poor","Fair","Average","Good","Excellent")</f>
        <v>Average</v>
      </c>
      <c r="P2751">
        <f ca="1">YEAR(TODAY())-Homes[[#This Row],[yr_built]]</f>
        <v>11</v>
      </c>
      <c r="Q2751">
        <v>0</v>
      </c>
      <c r="R2751">
        <f ca="1">IF(Homes[[#This Row],[yr_renovated]]&gt;0, YEAR(TODAY())-Homes[[#This Row],[yr_renovated]], YEAR(TODAY())-Homes[[#This Row],[yr_built]])</f>
        <v>11</v>
      </c>
      <c r="S2751">
        <v>2</v>
      </c>
      <c r="T2751" s="2">
        <v>41793</v>
      </c>
      <c r="U2751" s="3">
        <v>2.5</v>
      </c>
      <c r="V2751" s="4">
        <f>IFERROR(Homes[[#This Row],[sqft_above]]+Homes[[#This Row],[sqft_basement]]," ")</f>
        <v>2240</v>
      </c>
      <c r="W2751" s="4">
        <v>3712</v>
      </c>
      <c r="X2751">
        <v>0</v>
      </c>
      <c r="Y2751">
        <v>0</v>
      </c>
      <c r="Z2751">
        <v>3</v>
      </c>
      <c r="AA2751" s="4">
        <v>2240</v>
      </c>
      <c r="AB2751" s="4">
        <v>0</v>
      </c>
      <c r="AC2751">
        <v>2014</v>
      </c>
      <c r="AD2751" t="s">
        <v>2876</v>
      </c>
      <c r="AE2751" t="s">
        <v>920</v>
      </c>
      <c r="AF2751" t="s">
        <v>921</v>
      </c>
    </row>
    <row r="2752" spans="1:32">
      <c r="A2752" t="str">
        <f>PROPER(TRIM(Homes[[#This Row],[street]]))</f>
        <v>28507 Vashon Hwy Sw</v>
      </c>
      <c r="B2752" t="str">
        <f>PROPER(TRIM(Homes[[#This Row],[city]]))</f>
        <v>Vashon</v>
      </c>
      <c r="C2752" t="str">
        <f>_xlfn.TEXTBEFORE(Homes[[#This Row],[statezip]]," ")</f>
        <v>WA</v>
      </c>
      <c r="D2752" s="6" t="str">
        <f>_xlfn.TEXTAFTER(Homes[[#This Row],[statezip]]," ")</f>
        <v>98070</v>
      </c>
      <c r="E2752" s="1">
        <v>363750</v>
      </c>
      <c r="F2752">
        <v>3</v>
      </c>
      <c r="G2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2" s="3" t="str">
        <f>Homes[[#This Row],[bedrooms]] &amp; " bd | " &amp; TEXT(Homes[[#This Row],[bathrooms]],"0.##") &amp; " ba"</f>
        <v>3 bd | 1.75 ba</v>
      </c>
      <c r="I2752" s="4">
        <v>1726</v>
      </c>
      <c r="J2752" s="1">
        <f>IFERROR(Homes[[#This Row],[price]]/Homes[[#This Row],[sqft_living]]," ")</f>
        <v>210.74739281575899</v>
      </c>
      <c r="K2752" s="4">
        <f>IFERROR(Homes[[#This Row],[sqft_lot]]/43560," ")</f>
        <v>4.5299816345270889</v>
      </c>
      <c r="L2752" t="str">
        <f>IF(Homes[[#This Row],[waterfront]]=1, "Yes","No")</f>
        <v>No</v>
      </c>
      <c r="M2752" s="4" t="str">
        <f>IF(Homes[[#This Row],[sqft_basement]]&gt;0, "Yes","No")</f>
        <v>No</v>
      </c>
      <c r="N2752" t="str">
        <f>CHOOSE(Homes[[#This Row],[view]]+1, "None","Fair","Good","Great","Excellent")</f>
        <v>None</v>
      </c>
      <c r="O2752" t="str">
        <f>CHOOSE(Homes[[#This Row],[condition]], "Poor","Fair","Average","Good","Excellent")</f>
        <v>Good</v>
      </c>
      <c r="P2752">
        <f ca="1">YEAR(TODAY())-Homes[[#This Row],[yr_built]]</f>
        <v>43</v>
      </c>
      <c r="Q2752">
        <v>2011</v>
      </c>
      <c r="R2752">
        <f ca="1">IF(Homes[[#This Row],[yr_renovated]]&gt;0, YEAR(TODAY())-Homes[[#This Row],[yr_renovated]], YEAR(TODAY())-Homes[[#This Row],[yr_built]])</f>
        <v>14</v>
      </c>
      <c r="S2752">
        <v>2</v>
      </c>
      <c r="T2752" s="2">
        <v>41775</v>
      </c>
      <c r="U2752" s="3">
        <v>1.75</v>
      </c>
      <c r="V2752" s="4">
        <f>IFERROR(Homes[[#This Row],[sqft_above]]+Homes[[#This Row],[sqft_basement]]," ")</f>
        <v>1726</v>
      </c>
      <c r="W2752" s="4">
        <v>197326</v>
      </c>
      <c r="X2752">
        <v>0</v>
      </c>
      <c r="Y2752">
        <v>0</v>
      </c>
      <c r="Z2752">
        <v>4</v>
      </c>
      <c r="AA2752" s="4">
        <v>1726</v>
      </c>
      <c r="AB2752" s="4">
        <v>0</v>
      </c>
      <c r="AC2752">
        <v>1982</v>
      </c>
      <c r="AD2752" t="s">
        <v>2877</v>
      </c>
      <c r="AE2752" t="s">
        <v>619</v>
      </c>
      <c r="AF2752" t="s">
        <v>620</v>
      </c>
    </row>
    <row r="2753" spans="1:32">
      <c r="A2753" t="str">
        <f>PROPER(TRIM(Homes[[#This Row],[street]]))</f>
        <v>33415 41St Ave Sw</v>
      </c>
      <c r="B2753" t="str">
        <f>PROPER(TRIM(Homes[[#This Row],[city]]))</f>
        <v>Federal Way</v>
      </c>
      <c r="C2753" t="str">
        <f>_xlfn.TEXTBEFORE(Homes[[#This Row],[statezip]]," ")</f>
        <v>WA</v>
      </c>
      <c r="D2753" s="6" t="str">
        <f>_xlfn.TEXTAFTER(Homes[[#This Row],[statezip]]," ")</f>
        <v>98023</v>
      </c>
      <c r="E2753" s="1">
        <v>363000</v>
      </c>
      <c r="F2753">
        <v>4</v>
      </c>
      <c r="G2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53" s="3" t="str">
        <f>Homes[[#This Row],[bedrooms]] &amp; " bd | " &amp; TEXT(Homes[[#This Row],[bathrooms]],"0.##") &amp; " ba"</f>
        <v>4 bd | 2.5 ba</v>
      </c>
      <c r="I2753" s="4">
        <v>3753</v>
      </c>
      <c r="J2753" s="1">
        <f>IFERROR(Homes[[#This Row],[price]]/Homes[[#This Row],[sqft_living]]," ")</f>
        <v>96.722621902478011</v>
      </c>
      <c r="K2753" s="4">
        <f>IFERROR(Homes[[#This Row],[sqft_lot]]/43560," ")</f>
        <v>0.16538108356290174</v>
      </c>
      <c r="L2753" t="str">
        <f>IF(Homes[[#This Row],[waterfront]]=1, "Yes","No")</f>
        <v>No</v>
      </c>
      <c r="M2753" s="4" t="str">
        <f>IF(Homes[[#This Row],[sqft_basement]]&gt;0, "Yes","No")</f>
        <v>Yes</v>
      </c>
      <c r="N2753" t="str">
        <f>CHOOSE(Homes[[#This Row],[view]]+1, "None","Fair","Good","Great","Excellent")</f>
        <v>None</v>
      </c>
      <c r="O2753" t="str">
        <f>CHOOSE(Homes[[#This Row],[condition]], "Poor","Fair","Average","Good","Excellent")</f>
        <v>Average</v>
      </c>
      <c r="P2753">
        <f ca="1">YEAR(TODAY())-Homes[[#This Row],[yr_built]]</f>
        <v>17</v>
      </c>
      <c r="Q2753">
        <v>0</v>
      </c>
      <c r="R2753">
        <f ca="1">IF(Homes[[#This Row],[yr_renovated]]&gt;0, YEAR(TODAY())-Homes[[#This Row],[yr_renovated]], YEAR(TODAY())-Homes[[#This Row],[yr_built]])</f>
        <v>17</v>
      </c>
      <c r="S2753">
        <v>2</v>
      </c>
      <c r="T2753" s="2">
        <v>41787</v>
      </c>
      <c r="U2753" s="3">
        <v>2.5</v>
      </c>
      <c r="V2753" s="4">
        <f>IFERROR(Homes[[#This Row],[sqft_above]]+Homes[[#This Row],[sqft_basement]]," ")</f>
        <v>3753</v>
      </c>
      <c r="W2753" s="4">
        <v>7204</v>
      </c>
      <c r="X2753">
        <v>0</v>
      </c>
      <c r="Y2753">
        <v>0</v>
      </c>
      <c r="Z2753">
        <v>3</v>
      </c>
      <c r="AA2753" s="4">
        <v>3336</v>
      </c>
      <c r="AB2753" s="4">
        <v>417</v>
      </c>
      <c r="AC2753">
        <v>2008</v>
      </c>
      <c r="AD2753" t="s">
        <v>2878</v>
      </c>
      <c r="AE2753" t="s">
        <v>675</v>
      </c>
      <c r="AF2753" t="s">
        <v>1267</v>
      </c>
    </row>
    <row r="2754" spans="1:32">
      <c r="A2754" t="str">
        <f>PROPER(TRIM(Homes[[#This Row],[street]]))</f>
        <v>10734 Whitman Ave N</v>
      </c>
      <c r="B2754" t="str">
        <f>PROPER(TRIM(Homes[[#This Row],[city]]))</f>
        <v>Seattle</v>
      </c>
      <c r="C2754" t="str">
        <f>_xlfn.TEXTBEFORE(Homes[[#This Row],[statezip]]," ")</f>
        <v>WA</v>
      </c>
      <c r="D2754" s="6" t="str">
        <f>_xlfn.TEXTAFTER(Homes[[#This Row],[statezip]]," ")</f>
        <v>98133</v>
      </c>
      <c r="E2754" s="1">
        <v>363000</v>
      </c>
      <c r="F2754">
        <v>3</v>
      </c>
      <c r="G2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754" s="3" t="str">
        <f>Homes[[#This Row],[bedrooms]] &amp; " bd | " &amp; TEXT(Homes[[#This Row],[bathrooms]],"0.##") &amp; " ba"</f>
        <v>3 bd | 3.25 ba</v>
      </c>
      <c r="I2754" s="4">
        <v>1651</v>
      </c>
      <c r="J2754" s="1">
        <f>IFERROR(Homes[[#This Row],[price]]/Homes[[#This Row],[sqft_living]]," ")</f>
        <v>219.86674742580254</v>
      </c>
      <c r="K2754" s="4">
        <f>IFERROR(Homes[[#This Row],[sqft_lot]]/43560," ")</f>
        <v>4.0840220385674933E-2</v>
      </c>
      <c r="L2754" t="str">
        <f>IF(Homes[[#This Row],[waterfront]]=1, "Yes","No")</f>
        <v>No</v>
      </c>
      <c r="M2754" s="4" t="str">
        <f>IF(Homes[[#This Row],[sqft_basement]]&gt;0, "Yes","No")</f>
        <v>Yes</v>
      </c>
      <c r="N2754" t="str">
        <f>CHOOSE(Homes[[#This Row],[view]]+1, "None","Fair","Good","Great","Excellent")</f>
        <v>None</v>
      </c>
      <c r="O2754" t="str">
        <f>CHOOSE(Homes[[#This Row],[condition]], "Poor","Fair","Average","Good","Excellent")</f>
        <v>Average</v>
      </c>
      <c r="P2754">
        <f ca="1">YEAR(TODAY())-Homes[[#This Row],[yr_built]]</f>
        <v>17</v>
      </c>
      <c r="Q2754">
        <v>0</v>
      </c>
      <c r="R2754">
        <f ca="1">IF(Homes[[#This Row],[yr_renovated]]&gt;0, YEAR(TODAY())-Homes[[#This Row],[yr_renovated]], YEAR(TODAY())-Homes[[#This Row],[yr_built]])</f>
        <v>17</v>
      </c>
      <c r="S2754">
        <v>2</v>
      </c>
      <c r="T2754" s="2">
        <v>41802</v>
      </c>
      <c r="U2754" s="3">
        <v>3.25</v>
      </c>
      <c r="V2754" s="4">
        <f>IFERROR(Homes[[#This Row],[sqft_above]]+Homes[[#This Row],[sqft_basement]]," ")</f>
        <v>1651</v>
      </c>
      <c r="W2754" s="4">
        <v>1779</v>
      </c>
      <c r="X2754">
        <v>0</v>
      </c>
      <c r="Y2754">
        <v>0</v>
      </c>
      <c r="Z2754">
        <v>3</v>
      </c>
      <c r="AA2754" s="4">
        <v>1341</v>
      </c>
      <c r="AB2754" s="4">
        <v>310</v>
      </c>
      <c r="AC2754">
        <v>2008</v>
      </c>
      <c r="AD2754" t="s">
        <v>2879</v>
      </c>
      <c r="AE2754" t="s">
        <v>49</v>
      </c>
      <c r="AF2754" t="s">
        <v>987</v>
      </c>
    </row>
    <row r="2755" spans="1:32">
      <c r="A2755" t="str">
        <f>PROPER(TRIM(Homes[[#This Row],[street]]))</f>
        <v>150 Ne 55Th St</v>
      </c>
      <c r="B2755" t="str">
        <f>PROPER(TRIM(Homes[[#This Row],[city]]))</f>
        <v>Seattle</v>
      </c>
      <c r="C2755" t="str">
        <f>_xlfn.TEXTBEFORE(Homes[[#This Row],[statezip]]," ")</f>
        <v>WA</v>
      </c>
      <c r="D2755" s="6" t="str">
        <f>_xlfn.TEXTAFTER(Homes[[#This Row],[statezip]]," ")</f>
        <v>98105</v>
      </c>
      <c r="E2755" s="1">
        <v>362750</v>
      </c>
      <c r="F2755">
        <v>2</v>
      </c>
      <c r="G2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5" s="3" t="str">
        <f>Homes[[#This Row],[bedrooms]] &amp; " bd | " &amp; TEXT(Homes[[#This Row],[bathrooms]],"0.##") &amp; " ba"</f>
        <v>2 bd | 1.75 ba</v>
      </c>
      <c r="I2755" s="4">
        <v>1240</v>
      </c>
      <c r="J2755" s="1">
        <f>IFERROR(Homes[[#This Row],[price]]/Homes[[#This Row],[sqft_living]]," ")</f>
        <v>292.54032258064518</v>
      </c>
      <c r="K2755" s="4">
        <f>IFERROR(Homes[[#This Row],[sqft_lot]]/43560," ")</f>
        <v>6.8870523415977963E-2</v>
      </c>
      <c r="L2755" t="str">
        <f>IF(Homes[[#This Row],[waterfront]]=1, "Yes","No")</f>
        <v>No</v>
      </c>
      <c r="M2755" s="4" t="str">
        <f>IF(Homes[[#This Row],[sqft_basement]]&gt;0, "Yes","No")</f>
        <v>No</v>
      </c>
      <c r="N2755" t="str">
        <f>CHOOSE(Homes[[#This Row],[view]]+1, "None","Fair","Good","Great","Excellent")</f>
        <v>None</v>
      </c>
      <c r="O2755" t="str">
        <f>CHOOSE(Homes[[#This Row],[condition]], "Poor","Fair","Average","Good","Excellent")</f>
        <v>Average</v>
      </c>
      <c r="P2755">
        <f ca="1">YEAR(TODAY())-Homes[[#This Row],[yr_built]]</f>
        <v>119</v>
      </c>
      <c r="Q2755">
        <v>2014</v>
      </c>
      <c r="R2755">
        <f ca="1">IF(Homes[[#This Row],[yr_renovated]]&gt;0, YEAR(TODAY())-Homes[[#This Row],[yr_renovated]], YEAR(TODAY())-Homes[[#This Row],[yr_built]])</f>
        <v>11</v>
      </c>
      <c r="S2755">
        <v>1.5</v>
      </c>
      <c r="T2755" s="2">
        <v>41814</v>
      </c>
      <c r="U2755" s="3">
        <v>1.75</v>
      </c>
      <c r="V2755" s="4">
        <f>IFERROR(Homes[[#This Row],[sqft_above]]+Homes[[#This Row],[sqft_basement]]," ")</f>
        <v>1240</v>
      </c>
      <c r="W2755" s="4">
        <v>3000</v>
      </c>
      <c r="X2755">
        <v>0</v>
      </c>
      <c r="Y2755">
        <v>0</v>
      </c>
      <c r="Z2755">
        <v>3</v>
      </c>
      <c r="AA2755" s="4">
        <v>1240</v>
      </c>
      <c r="AB2755" s="4">
        <v>0</v>
      </c>
      <c r="AC2755">
        <v>1906</v>
      </c>
      <c r="AD2755" t="s">
        <v>2880</v>
      </c>
      <c r="AE2755" t="s">
        <v>49</v>
      </c>
      <c r="AF2755" t="s">
        <v>60</v>
      </c>
    </row>
    <row r="2756" spans="1:32">
      <c r="A2756" t="str">
        <f>PROPER(TRIM(Homes[[#This Row],[street]]))</f>
        <v>417 Se Andrews St</v>
      </c>
      <c r="B2756" t="str">
        <f>PROPER(TRIM(Homes[[#This Row],[city]]))</f>
        <v>Issaquah</v>
      </c>
      <c r="C2756" t="str">
        <f>_xlfn.TEXTBEFORE(Homes[[#This Row],[statezip]]," ")</f>
        <v>WA</v>
      </c>
      <c r="D2756" s="6" t="str">
        <f>_xlfn.TEXTAFTER(Homes[[#This Row],[statezip]]," ")</f>
        <v>98027</v>
      </c>
      <c r="E2756" s="1">
        <v>362500</v>
      </c>
      <c r="F2756">
        <v>4</v>
      </c>
      <c r="G2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56" s="3" t="str">
        <f>Homes[[#This Row],[bedrooms]] &amp; " bd | " &amp; TEXT(Homes[[#This Row],[bathrooms]],"0.##") &amp; " ba"</f>
        <v>4 bd | 1.75 ba</v>
      </c>
      <c r="I2756" s="4">
        <v>1450</v>
      </c>
      <c r="J2756" s="1">
        <f>IFERROR(Homes[[#This Row],[price]]/Homes[[#This Row],[sqft_living]]," ")</f>
        <v>250</v>
      </c>
      <c r="K2756" s="4">
        <f>IFERROR(Homes[[#This Row],[sqft_lot]]/43560," ")</f>
        <v>0.19398530762167127</v>
      </c>
      <c r="L2756" t="str">
        <f>IF(Homes[[#This Row],[waterfront]]=1, "Yes","No")</f>
        <v>No</v>
      </c>
      <c r="M2756" s="4" t="str">
        <f>IF(Homes[[#This Row],[sqft_basement]]&gt;0, "Yes","No")</f>
        <v>No</v>
      </c>
      <c r="N2756" t="str">
        <f>CHOOSE(Homes[[#This Row],[view]]+1, "None","Fair","Good","Great","Excellent")</f>
        <v>None</v>
      </c>
      <c r="O2756" t="str">
        <f>CHOOSE(Homes[[#This Row],[condition]], "Poor","Fair","Average","Good","Excellent")</f>
        <v>Average</v>
      </c>
      <c r="P2756">
        <f ca="1">YEAR(TODAY())-Homes[[#This Row],[yr_built]]</f>
        <v>65</v>
      </c>
      <c r="Q2756">
        <v>2012</v>
      </c>
      <c r="R2756">
        <f ca="1">IF(Homes[[#This Row],[yr_renovated]]&gt;0, YEAR(TODAY())-Homes[[#This Row],[yr_renovated]], YEAR(TODAY())-Homes[[#This Row],[yr_built]])</f>
        <v>13</v>
      </c>
      <c r="S2756">
        <v>1</v>
      </c>
      <c r="T2756" s="2">
        <v>41814</v>
      </c>
      <c r="U2756" s="3">
        <v>1.75</v>
      </c>
      <c r="V2756" s="4">
        <f>IFERROR(Homes[[#This Row],[sqft_above]]+Homes[[#This Row],[sqft_basement]]," ")</f>
        <v>1450</v>
      </c>
      <c r="W2756" s="4">
        <v>8450</v>
      </c>
      <c r="X2756">
        <v>0</v>
      </c>
      <c r="Y2756">
        <v>0</v>
      </c>
      <c r="Z2756">
        <v>3</v>
      </c>
      <c r="AA2756" s="4">
        <v>1450</v>
      </c>
      <c r="AB2756" s="4">
        <v>0</v>
      </c>
      <c r="AC2756">
        <v>1960</v>
      </c>
      <c r="AD2756" t="s">
        <v>2881</v>
      </c>
      <c r="AE2756" t="s">
        <v>79</v>
      </c>
      <c r="AF2756" t="s">
        <v>82</v>
      </c>
    </row>
    <row r="2757" spans="1:32">
      <c r="A2757" t="str">
        <f>PROPER(TRIM(Homes[[#This Row],[street]]))</f>
        <v>1124 29Th Ave S</v>
      </c>
      <c r="B2757" t="str">
        <f>PROPER(TRIM(Homes[[#This Row],[city]]))</f>
        <v>Seattle</v>
      </c>
      <c r="C2757" t="str">
        <f>_xlfn.TEXTBEFORE(Homes[[#This Row],[statezip]]," ")</f>
        <v>WA</v>
      </c>
      <c r="D2757" s="6" t="str">
        <f>_xlfn.TEXTAFTER(Homes[[#This Row],[statezip]]," ")</f>
        <v>98144</v>
      </c>
      <c r="E2757" s="1">
        <v>362500</v>
      </c>
      <c r="F2757">
        <v>2</v>
      </c>
      <c r="G2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57" s="3" t="str">
        <f>Homes[[#This Row],[bedrooms]] &amp; " bd | " &amp; TEXT(Homes[[#This Row],[bathrooms]],"0.##") &amp; " ba"</f>
        <v>2 bd | 1.5 ba</v>
      </c>
      <c r="I2757" s="4">
        <v>940</v>
      </c>
      <c r="J2757" s="1">
        <f>IFERROR(Homes[[#This Row],[price]]/Homes[[#This Row],[sqft_living]]," ")</f>
        <v>385.63829787234044</v>
      </c>
      <c r="K2757" s="4">
        <f>IFERROR(Homes[[#This Row],[sqft_lot]]/43560," ")</f>
        <v>4.0587695133149679E-2</v>
      </c>
      <c r="L2757" t="str">
        <f>IF(Homes[[#This Row],[waterfront]]=1, "Yes","No")</f>
        <v>No</v>
      </c>
      <c r="M2757" s="4" t="str">
        <f>IF(Homes[[#This Row],[sqft_basement]]&gt;0, "Yes","No")</f>
        <v>No</v>
      </c>
      <c r="N2757" t="str">
        <f>CHOOSE(Homes[[#This Row],[view]]+1, "None","Fair","Good","Great","Excellent")</f>
        <v>None</v>
      </c>
      <c r="O2757" t="str">
        <f>CHOOSE(Homes[[#This Row],[condition]], "Poor","Fair","Average","Good","Excellent")</f>
        <v>Average</v>
      </c>
      <c r="P2757">
        <f ca="1">YEAR(TODAY())-Homes[[#This Row],[yr_built]]</f>
        <v>16</v>
      </c>
      <c r="Q2757">
        <v>0</v>
      </c>
      <c r="R2757">
        <f ca="1">IF(Homes[[#This Row],[yr_renovated]]&gt;0, YEAR(TODAY())-Homes[[#This Row],[yr_renovated]], YEAR(TODAY())-Homes[[#This Row],[yr_built]])</f>
        <v>16</v>
      </c>
      <c r="S2757">
        <v>2</v>
      </c>
      <c r="T2757" s="2">
        <v>41813</v>
      </c>
      <c r="U2757" s="3">
        <v>1.5</v>
      </c>
      <c r="V2757" s="4">
        <f>IFERROR(Homes[[#This Row],[sqft_above]]+Homes[[#This Row],[sqft_basement]]," ")</f>
        <v>940</v>
      </c>
      <c r="W2757" s="4">
        <v>1768</v>
      </c>
      <c r="X2757">
        <v>0</v>
      </c>
      <c r="Y2757">
        <v>0</v>
      </c>
      <c r="Z2757">
        <v>3</v>
      </c>
      <c r="AA2757" s="4">
        <v>940</v>
      </c>
      <c r="AB2757" s="4">
        <v>0</v>
      </c>
      <c r="AC2757">
        <v>2009</v>
      </c>
      <c r="AD2757" t="s">
        <v>2882</v>
      </c>
      <c r="AE2757" t="s">
        <v>49</v>
      </c>
      <c r="AF2757" t="s">
        <v>110</v>
      </c>
    </row>
    <row r="2758" spans="1:32">
      <c r="A2758" t="str">
        <f>PROPER(TRIM(Homes[[#This Row],[street]]))</f>
        <v>9226 S 247Th Pl</v>
      </c>
      <c r="B2758" t="str">
        <f>PROPER(TRIM(Homes[[#This Row],[city]]))</f>
        <v>Kent</v>
      </c>
      <c r="C2758" t="str">
        <f>_xlfn.TEXTBEFORE(Homes[[#This Row],[statezip]]," ")</f>
        <v>WA</v>
      </c>
      <c r="D2758" s="6" t="str">
        <f>_xlfn.TEXTAFTER(Homes[[#This Row],[statezip]]," ")</f>
        <v>98030</v>
      </c>
      <c r="E2758" s="1">
        <v>362300</v>
      </c>
      <c r="F2758">
        <v>3</v>
      </c>
      <c r="G2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58" s="3" t="str">
        <f>Homes[[#This Row],[bedrooms]] &amp; " bd | " &amp; TEXT(Homes[[#This Row],[bathrooms]],"0.##") &amp; " ba"</f>
        <v>3 bd | 2.5 ba</v>
      </c>
      <c r="I2758" s="4">
        <v>2430</v>
      </c>
      <c r="J2758" s="1">
        <f>IFERROR(Homes[[#This Row],[price]]/Homes[[#This Row],[sqft_living]]," ")</f>
        <v>149.09465020576133</v>
      </c>
      <c r="K2758" s="4">
        <f>IFERROR(Homes[[#This Row],[sqft_lot]]/43560," ")</f>
        <v>0.35041322314049589</v>
      </c>
      <c r="L2758" t="str">
        <f>IF(Homes[[#This Row],[waterfront]]=1, "Yes","No")</f>
        <v>No</v>
      </c>
      <c r="M2758" s="4" t="str">
        <f>IF(Homes[[#This Row],[sqft_basement]]&gt;0, "Yes","No")</f>
        <v>No</v>
      </c>
      <c r="N2758" t="str">
        <f>CHOOSE(Homes[[#This Row],[view]]+1, "None","Fair","Good","Great","Excellent")</f>
        <v>None</v>
      </c>
      <c r="O2758" t="str">
        <f>CHOOSE(Homes[[#This Row],[condition]], "Poor","Fair","Average","Good","Excellent")</f>
        <v>Average</v>
      </c>
      <c r="P2758">
        <f ca="1">YEAR(TODAY())-Homes[[#This Row],[yr_built]]</f>
        <v>28</v>
      </c>
      <c r="Q2758">
        <v>0</v>
      </c>
      <c r="R2758">
        <f ca="1">IF(Homes[[#This Row],[yr_renovated]]&gt;0, YEAR(TODAY())-Homes[[#This Row],[yr_renovated]], YEAR(TODAY())-Homes[[#This Row],[yr_built]])</f>
        <v>28</v>
      </c>
      <c r="S2758">
        <v>2</v>
      </c>
      <c r="T2758" s="2">
        <v>41813</v>
      </c>
      <c r="U2758" s="3">
        <v>2.5</v>
      </c>
      <c r="V2758" s="4">
        <f>IFERROR(Homes[[#This Row],[sqft_above]]+Homes[[#This Row],[sqft_basement]]," ")</f>
        <v>2430</v>
      </c>
      <c r="W2758" s="4">
        <v>15264</v>
      </c>
      <c r="X2758">
        <v>0</v>
      </c>
      <c r="Y2758">
        <v>0</v>
      </c>
      <c r="Z2758">
        <v>3</v>
      </c>
      <c r="AA2758" s="4">
        <v>2430</v>
      </c>
      <c r="AB2758" s="4">
        <v>0</v>
      </c>
      <c r="AC2758">
        <v>1997</v>
      </c>
      <c r="AD2758" t="s">
        <v>2883</v>
      </c>
      <c r="AE2758" t="s">
        <v>1392</v>
      </c>
      <c r="AF2758" t="s">
        <v>1554</v>
      </c>
    </row>
    <row r="2759" spans="1:32">
      <c r="A2759" t="str">
        <f>PROPER(TRIM(Homes[[#This Row],[street]]))</f>
        <v>4519 33Rd Ave S</v>
      </c>
      <c r="B2759" t="str">
        <f>PROPER(TRIM(Homes[[#This Row],[city]]))</f>
        <v>Seattle</v>
      </c>
      <c r="C2759" t="str">
        <f>_xlfn.TEXTBEFORE(Homes[[#This Row],[statezip]]," ")</f>
        <v>WA</v>
      </c>
      <c r="D2759" s="6" t="str">
        <f>_xlfn.TEXTAFTER(Homes[[#This Row],[statezip]]," ")</f>
        <v>98118</v>
      </c>
      <c r="E2759" s="1">
        <v>362000</v>
      </c>
      <c r="F2759">
        <v>5</v>
      </c>
      <c r="G2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759" s="3" t="str">
        <f>Homes[[#This Row],[bedrooms]] &amp; " bd | " &amp; TEXT(Homes[[#This Row],[bathrooms]],"0.##") &amp; " ba"</f>
        <v>5 bd | 3. ba</v>
      </c>
      <c r="I2759" s="4">
        <v>1810</v>
      </c>
      <c r="J2759" s="1">
        <f>IFERROR(Homes[[#This Row],[price]]/Homes[[#This Row],[sqft_living]]," ")</f>
        <v>200</v>
      </c>
      <c r="K2759" s="4">
        <f>IFERROR(Homes[[#This Row],[sqft_lot]]/43560," ")</f>
        <v>6.8870523415977963E-2</v>
      </c>
      <c r="L2759" t="str">
        <f>IF(Homes[[#This Row],[waterfront]]=1, "Yes","No")</f>
        <v>No</v>
      </c>
      <c r="M2759" s="4" t="str">
        <f>IF(Homes[[#This Row],[sqft_basement]]&gt;0, "Yes","No")</f>
        <v>No</v>
      </c>
      <c r="N2759" t="str">
        <f>CHOOSE(Homes[[#This Row],[view]]+1, "None","Fair","Good","Great","Excellent")</f>
        <v>None</v>
      </c>
      <c r="O2759" t="str">
        <f>CHOOSE(Homes[[#This Row],[condition]], "Poor","Fair","Average","Good","Excellent")</f>
        <v>Average</v>
      </c>
      <c r="P2759">
        <f ca="1">YEAR(TODAY())-Homes[[#This Row],[yr_built]]</f>
        <v>27</v>
      </c>
      <c r="Q2759">
        <v>2006</v>
      </c>
      <c r="R2759">
        <f ca="1">IF(Homes[[#This Row],[yr_renovated]]&gt;0, YEAR(TODAY())-Homes[[#This Row],[yr_renovated]], YEAR(TODAY())-Homes[[#This Row],[yr_built]])</f>
        <v>19</v>
      </c>
      <c r="S2759">
        <v>2</v>
      </c>
      <c r="T2759" s="2">
        <v>41828</v>
      </c>
      <c r="U2759" s="3">
        <v>3</v>
      </c>
      <c r="V2759" s="4">
        <f>IFERROR(Homes[[#This Row],[sqft_above]]+Homes[[#This Row],[sqft_basement]]," ")</f>
        <v>1810</v>
      </c>
      <c r="W2759" s="4">
        <v>3000</v>
      </c>
      <c r="X2759">
        <v>0</v>
      </c>
      <c r="Y2759">
        <v>0</v>
      </c>
      <c r="Z2759">
        <v>3</v>
      </c>
      <c r="AA2759" s="4">
        <v>1810</v>
      </c>
      <c r="AB2759" s="4">
        <v>0</v>
      </c>
      <c r="AC2759">
        <v>1998</v>
      </c>
      <c r="AD2759" t="s">
        <v>2884</v>
      </c>
      <c r="AE2759" t="s">
        <v>49</v>
      </c>
      <c r="AF2759" t="s">
        <v>229</v>
      </c>
    </row>
    <row r="2760" spans="1:32">
      <c r="A2760" t="str">
        <f>PROPER(TRIM(Homes[[#This Row],[street]]))</f>
        <v>28764 Redondo Beach Dr S</v>
      </c>
      <c r="B2760" t="str">
        <f>PROPER(TRIM(Homes[[#This Row],[city]]))</f>
        <v>Des Moines</v>
      </c>
      <c r="C2760" t="str">
        <f>_xlfn.TEXTBEFORE(Homes[[#This Row],[statezip]]," ")</f>
        <v>WA</v>
      </c>
      <c r="D2760" s="6" t="str">
        <f>_xlfn.TEXTAFTER(Homes[[#This Row],[statezip]]," ")</f>
        <v>98198</v>
      </c>
      <c r="E2760" s="1">
        <v>361000</v>
      </c>
      <c r="F2760">
        <v>3</v>
      </c>
      <c r="G2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60" s="3" t="str">
        <f>Homes[[#This Row],[bedrooms]] &amp; " bd | " &amp; TEXT(Homes[[#This Row],[bathrooms]],"0.##") &amp; " ba"</f>
        <v>3 bd | 1. ba</v>
      </c>
      <c r="I2760" s="4">
        <v>1100</v>
      </c>
      <c r="J2760" s="1">
        <f>IFERROR(Homes[[#This Row],[price]]/Homes[[#This Row],[sqft_living]]," ")</f>
        <v>328.18181818181819</v>
      </c>
      <c r="K2760" s="4">
        <f>IFERROR(Homes[[#This Row],[sqft_lot]]/43560," ")</f>
        <v>9.2883379247015604E-2</v>
      </c>
      <c r="L2760" t="str">
        <f>IF(Homes[[#This Row],[waterfront]]=1, "Yes","No")</f>
        <v>No</v>
      </c>
      <c r="M2760" s="4" t="str">
        <f>IF(Homes[[#This Row],[sqft_basement]]&gt;0, "Yes","No")</f>
        <v>No</v>
      </c>
      <c r="N2760" t="str">
        <f>CHOOSE(Homes[[#This Row],[view]]+1, "None","Fair","Good","Great","Excellent")</f>
        <v>Excellent</v>
      </c>
      <c r="O2760" t="str">
        <f>CHOOSE(Homes[[#This Row],[condition]], "Poor","Fair","Average","Good","Excellent")</f>
        <v>Good</v>
      </c>
      <c r="P2760">
        <f ca="1">YEAR(TODAY())-Homes[[#This Row],[yr_built]]</f>
        <v>103</v>
      </c>
      <c r="Q2760">
        <v>0</v>
      </c>
      <c r="R2760">
        <f ca="1">IF(Homes[[#This Row],[yr_renovated]]&gt;0, YEAR(TODAY())-Homes[[#This Row],[yr_renovated]], YEAR(TODAY())-Homes[[#This Row],[yr_built]])</f>
        <v>103</v>
      </c>
      <c r="S2760">
        <v>1.5</v>
      </c>
      <c r="T2760" s="2">
        <v>41781</v>
      </c>
      <c r="U2760" s="3">
        <v>1</v>
      </c>
      <c r="V2760" s="4">
        <f>IFERROR(Homes[[#This Row],[sqft_above]]+Homes[[#This Row],[sqft_basement]]," ")</f>
        <v>1100</v>
      </c>
      <c r="W2760" s="4">
        <v>4046</v>
      </c>
      <c r="X2760">
        <v>0</v>
      </c>
      <c r="Y2760">
        <v>4</v>
      </c>
      <c r="Z2760">
        <v>4</v>
      </c>
      <c r="AA2760" s="4">
        <v>1100</v>
      </c>
      <c r="AB2760" s="4">
        <v>0</v>
      </c>
      <c r="AC2760">
        <v>1922</v>
      </c>
      <c r="AD2760" t="s">
        <v>2885</v>
      </c>
      <c r="AE2760" t="s">
        <v>459</v>
      </c>
      <c r="AF2760" t="s">
        <v>460</v>
      </c>
    </row>
    <row r="2761" spans="1:32">
      <c r="A2761" t="str">
        <f>PROPER(TRIM(Homes[[#This Row],[street]]))</f>
        <v>10703 Greenwood Ave N</v>
      </c>
      <c r="B2761" t="str">
        <f>PROPER(TRIM(Homes[[#This Row],[city]]))</f>
        <v>Seattle</v>
      </c>
      <c r="C2761" t="str">
        <f>_xlfn.TEXTBEFORE(Homes[[#This Row],[statezip]]," ")</f>
        <v>WA</v>
      </c>
      <c r="D2761" s="6" t="str">
        <f>_xlfn.TEXTAFTER(Homes[[#This Row],[statezip]]," ")</f>
        <v>98133</v>
      </c>
      <c r="E2761" s="1">
        <v>360500</v>
      </c>
      <c r="F2761">
        <v>3</v>
      </c>
      <c r="G2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61" s="3" t="str">
        <f>Homes[[#This Row],[bedrooms]] &amp; " bd | " &amp; TEXT(Homes[[#This Row],[bathrooms]],"0.##") &amp; " ba"</f>
        <v>3 bd | 2.5 ba</v>
      </c>
      <c r="I2761" s="4">
        <v>1150</v>
      </c>
      <c r="J2761" s="1">
        <f>IFERROR(Homes[[#This Row],[price]]/Homes[[#This Row],[sqft_living]]," ")</f>
        <v>313.47826086956519</v>
      </c>
      <c r="K2761" s="4">
        <f>IFERROR(Homes[[#This Row],[sqft_lot]]/43560," ")</f>
        <v>2.0362718089990819E-2</v>
      </c>
      <c r="L2761" t="str">
        <f>IF(Homes[[#This Row],[waterfront]]=1, "Yes","No")</f>
        <v>No</v>
      </c>
      <c r="M2761" s="4" t="str">
        <f>IF(Homes[[#This Row],[sqft_basement]]&gt;0, "Yes","No")</f>
        <v>No</v>
      </c>
      <c r="N2761" t="str">
        <f>CHOOSE(Homes[[#This Row],[view]]+1, "None","Fair","Good","Great","Excellent")</f>
        <v>None</v>
      </c>
      <c r="O2761" t="str">
        <f>CHOOSE(Homes[[#This Row],[condition]], "Poor","Fair","Average","Good","Excellent")</f>
        <v>Average</v>
      </c>
      <c r="P2761">
        <f ca="1">YEAR(TODAY())-Homes[[#This Row],[yr_built]]</f>
        <v>18</v>
      </c>
      <c r="Q2761">
        <v>0</v>
      </c>
      <c r="R2761">
        <f ca="1">IF(Homes[[#This Row],[yr_renovated]]&gt;0, YEAR(TODAY())-Homes[[#This Row],[yr_renovated]], YEAR(TODAY())-Homes[[#This Row],[yr_built]])</f>
        <v>18</v>
      </c>
      <c r="S2761">
        <v>3</v>
      </c>
      <c r="T2761" s="2">
        <v>41815</v>
      </c>
      <c r="U2761" s="3">
        <v>2.5</v>
      </c>
      <c r="V2761" s="4">
        <f>IFERROR(Homes[[#This Row],[sqft_above]]+Homes[[#This Row],[sqft_basement]]," ")</f>
        <v>1150</v>
      </c>
      <c r="W2761" s="4">
        <v>887</v>
      </c>
      <c r="X2761">
        <v>0</v>
      </c>
      <c r="Y2761">
        <v>0</v>
      </c>
      <c r="Z2761">
        <v>3</v>
      </c>
      <c r="AA2761" s="4">
        <v>1150</v>
      </c>
      <c r="AB2761" s="4">
        <v>0</v>
      </c>
      <c r="AC2761">
        <v>2007</v>
      </c>
      <c r="AD2761" t="s">
        <v>2886</v>
      </c>
      <c r="AE2761" t="s">
        <v>49</v>
      </c>
      <c r="AF2761" t="s">
        <v>987</v>
      </c>
    </row>
    <row r="2762" spans="1:32">
      <c r="A2762" t="str">
        <f>PROPER(TRIM(Homes[[#This Row],[street]]))</f>
        <v>27437 237Th Ave Se</v>
      </c>
      <c r="B2762" t="str">
        <f>PROPER(TRIM(Homes[[#This Row],[city]]))</f>
        <v>Maple Valley</v>
      </c>
      <c r="C2762" t="str">
        <f>_xlfn.TEXTBEFORE(Homes[[#This Row],[statezip]]," ")</f>
        <v>WA</v>
      </c>
      <c r="D2762" s="6" t="str">
        <f>_xlfn.TEXTAFTER(Homes[[#This Row],[statezip]]," ")</f>
        <v>98038</v>
      </c>
      <c r="E2762" s="1">
        <v>360000</v>
      </c>
      <c r="F2762">
        <v>4</v>
      </c>
      <c r="G2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62" s="3" t="str">
        <f>Homes[[#This Row],[bedrooms]] &amp; " bd | " &amp; TEXT(Homes[[#This Row],[bathrooms]],"0.##") &amp; " ba"</f>
        <v>4 bd | 2.5 ba</v>
      </c>
      <c r="I2762" s="4">
        <v>2850</v>
      </c>
      <c r="J2762" s="1">
        <f>IFERROR(Homes[[#This Row],[price]]/Homes[[#This Row],[sqft_living]]," ")</f>
        <v>126.31578947368421</v>
      </c>
      <c r="K2762" s="4">
        <f>IFERROR(Homes[[#This Row],[sqft_lot]]/43560," ")</f>
        <v>0.10674931129476584</v>
      </c>
      <c r="L2762" t="str">
        <f>IF(Homes[[#This Row],[waterfront]]=1, "Yes","No")</f>
        <v>No</v>
      </c>
      <c r="M2762" s="4" t="str">
        <f>IF(Homes[[#This Row],[sqft_basement]]&gt;0, "Yes","No")</f>
        <v>No</v>
      </c>
      <c r="N2762" t="str">
        <f>CHOOSE(Homes[[#This Row],[view]]+1, "None","Fair","Good","Great","Excellent")</f>
        <v>None</v>
      </c>
      <c r="O2762" t="str">
        <f>CHOOSE(Homes[[#This Row],[condition]], "Poor","Fair","Average","Good","Excellent")</f>
        <v>Average</v>
      </c>
      <c r="P2762">
        <f ca="1">YEAR(TODAY())-Homes[[#This Row],[yr_built]]</f>
        <v>21</v>
      </c>
      <c r="Q2762">
        <v>2003</v>
      </c>
      <c r="R2762">
        <f ca="1">IF(Homes[[#This Row],[yr_renovated]]&gt;0, YEAR(TODAY())-Homes[[#This Row],[yr_renovated]], YEAR(TODAY())-Homes[[#This Row],[yr_built]])</f>
        <v>22</v>
      </c>
      <c r="S2762">
        <v>2</v>
      </c>
      <c r="T2762" s="2">
        <v>41809</v>
      </c>
      <c r="U2762" s="3">
        <v>2.5</v>
      </c>
      <c r="V2762" s="4">
        <f>IFERROR(Homes[[#This Row],[sqft_above]]+Homes[[#This Row],[sqft_basement]]," ")</f>
        <v>2850</v>
      </c>
      <c r="W2762" s="4">
        <v>4650</v>
      </c>
      <c r="X2762">
        <v>0</v>
      </c>
      <c r="Y2762">
        <v>0</v>
      </c>
      <c r="Z2762">
        <v>3</v>
      </c>
      <c r="AA2762" s="4">
        <v>2850</v>
      </c>
      <c r="AB2762" s="4">
        <v>0</v>
      </c>
      <c r="AC2762">
        <v>2004</v>
      </c>
      <c r="AD2762" t="s">
        <v>2887</v>
      </c>
      <c r="AE2762" t="s">
        <v>920</v>
      </c>
      <c r="AF2762" t="s">
        <v>921</v>
      </c>
    </row>
    <row r="2763" spans="1:32">
      <c r="A2763" t="str">
        <f>PROPER(TRIM(Homes[[#This Row],[street]]))</f>
        <v>8830 Midvale Ave N</v>
      </c>
      <c r="B2763" t="str">
        <f>PROPER(TRIM(Homes[[#This Row],[city]]))</f>
        <v>Seattle</v>
      </c>
      <c r="C2763" t="str">
        <f>_xlfn.TEXTBEFORE(Homes[[#This Row],[statezip]]," ")</f>
        <v>WA</v>
      </c>
      <c r="D2763" s="6" t="str">
        <f>_xlfn.TEXTAFTER(Homes[[#This Row],[statezip]]," ")</f>
        <v>98103</v>
      </c>
      <c r="E2763" s="1">
        <v>360000</v>
      </c>
      <c r="F2763">
        <v>3</v>
      </c>
      <c r="G2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63" s="3" t="str">
        <f>Homes[[#This Row],[bedrooms]] &amp; " bd | " &amp; TEXT(Homes[[#This Row],[bathrooms]],"0.##") &amp; " ba"</f>
        <v>3 bd | 2. ba</v>
      </c>
      <c r="I2763" s="4">
        <v>1270</v>
      </c>
      <c r="J2763" s="1">
        <f>IFERROR(Homes[[#This Row],[price]]/Homes[[#This Row],[sqft_living]]," ")</f>
        <v>283.46456692913387</v>
      </c>
      <c r="K2763" s="4">
        <f>IFERROR(Homes[[#This Row],[sqft_lot]]/43560," ")</f>
        <v>3.037190082644628E-2</v>
      </c>
      <c r="L2763" t="str">
        <f>IF(Homes[[#This Row],[waterfront]]=1, "Yes","No")</f>
        <v>No</v>
      </c>
      <c r="M2763" s="4" t="str">
        <f>IF(Homes[[#This Row],[sqft_basement]]&gt;0, "Yes","No")</f>
        <v>No</v>
      </c>
      <c r="N2763" t="str">
        <f>CHOOSE(Homes[[#This Row],[view]]+1, "None","Fair","Good","Great","Excellent")</f>
        <v>None</v>
      </c>
      <c r="O2763" t="str">
        <f>CHOOSE(Homes[[#This Row],[condition]], "Poor","Fair","Average","Good","Excellent")</f>
        <v>Average</v>
      </c>
      <c r="P2763">
        <f ca="1">YEAR(TODAY())-Homes[[#This Row],[yr_built]]</f>
        <v>19</v>
      </c>
      <c r="Q2763">
        <v>0</v>
      </c>
      <c r="R2763">
        <f ca="1">IF(Homes[[#This Row],[yr_renovated]]&gt;0, YEAR(TODAY())-Homes[[#This Row],[yr_renovated]], YEAR(TODAY())-Homes[[#This Row],[yr_built]])</f>
        <v>19</v>
      </c>
      <c r="S2763">
        <v>3</v>
      </c>
      <c r="T2763" s="2">
        <v>41782</v>
      </c>
      <c r="U2763" s="3">
        <v>2</v>
      </c>
      <c r="V2763" s="4">
        <f>IFERROR(Homes[[#This Row],[sqft_above]]+Homes[[#This Row],[sqft_basement]]," ")</f>
        <v>1270</v>
      </c>
      <c r="W2763" s="4">
        <v>1323</v>
      </c>
      <c r="X2763">
        <v>0</v>
      </c>
      <c r="Y2763">
        <v>0</v>
      </c>
      <c r="Z2763">
        <v>3</v>
      </c>
      <c r="AA2763" s="4">
        <v>1270</v>
      </c>
      <c r="AB2763" s="4">
        <v>0</v>
      </c>
      <c r="AC2763">
        <v>2006</v>
      </c>
      <c r="AD2763" t="s">
        <v>2888</v>
      </c>
      <c r="AE2763" t="s">
        <v>49</v>
      </c>
      <c r="AF2763" t="s">
        <v>172</v>
      </c>
    </row>
    <row r="2764" spans="1:32">
      <c r="A2764" t="str">
        <f>PROPER(TRIM(Homes[[#This Row],[street]]))</f>
        <v>933 N 97Th St</v>
      </c>
      <c r="B2764" t="str">
        <f>PROPER(TRIM(Homes[[#This Row],[city]]))</f>
        <v>Seattle</v>
      </c>
      <c r="C2764" t="str">
        <f>_xlfn.TEXTBEFORE(Homes[[#This Row],[statezip]]," ")</f>
        <v>WA</v>
      </c>
      <c r="D2764" s="6" t="str">
        <f>_xlfn.TEXTAFTER(Homes[[#This Row],[statezip]]," ")</f>
        <v>98103</v>
      </c>
      <c r="E2764" s="1">
        <v>360000</v>
      </c>
      <c r="F2764">
        <v>3</v>
      </c>
      <c r="G2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64" s="3" t="str">
        <f>Homes[[#This Row],[bedrooms]] &amp; " bd | " &amp; TEXT(Homes[[#This Row],[bathrooms]],"0.##") &amp; " ba"</f>
        <v>3 bd | 2.5 ba</v>
      </c>
      <c r="I2764" s="4">
        <v>1530</v>
      </c>
      <c r="J2764" s="1">
        <f>IFERROR(Homes[[#This Row],[price]]/Homes[[#This Row],[sqft_living]]," ")</f>
        <v>235.29411764705881</v>
      </c>
      <c r="K2764" s="4">
        <f>IFERROR(Homes[[#This Row],[sqft_lot]]/43560," ")</f>
        <v>2.5964187327823691E-2</v>
      </c>
      <c r="L2764" t="str">
        <f>IF(Homes[[#This Row],[waterfront]]=1, "Yes","No")</f>
        <v>No</v>
      </c>
      <c r="M2764" s="4" t="str">
        <f>IF(Homes[[#This Row],[sqft_basement]]&gt;0, "Yes","No")</f>
        <v>No</v>
      </c>
      <c r="N2764" t="str">
        <f>CHOOSE(Homes[[#This Row],[view]]+1, "None","Fair","Good","Great","Excellent")</f>
        <v>None</v>
      </c>
      <c r="O2764" t="str">
        <f>CHOOSE(Homes[[#This Row],[condition]], "Poor","Fair","Average","Good","Excellent")</f>
        <v>Average</v>
      </c>
      <c r="P2764">
        <f ca="1">YEAR(TODAY())-Homes[[#This Row],[yr_built]]</f>
        <v>16</v>
      </c>
      <c r="Q2764">
        <v>0</v>
      </c>
      <c r="R2764">
        <f ca="1">IF(Homes[[#This Row],[yr_renovated]]&gt;0, YEAR(TODAY())-Homes[[#This Row],[yr_renovated]], YEAR(TODAY())-Homes[[#This Row],[yr_built]])</f>
        <v>16</v>
      </c>
      <c r="S2764">
        <v>3</v>
      </c>
      <c r="T2764" s="2">
        <v>41780</v>
      </c>
      <c r="U2764" s="3">
        <v>2.5</v>
      </c>
      <c r="V2764" s="4">
        <f>IFERROR(Homes[[#This Row],[sqft_above]]+Homes[[#This Row],[sqft_basement]]," ")</f>
        <v>1530</v>
      </c>
      <c r="W2764" s="4">
        <v>1131</v>
      </c>
      <c r="X2764">
        <v>0</v>
      </c>
      <c r="Y2764">
        <v>0</v>
      </c>
      <c r="Z2764">
        <v>3</v>
      </c>
      <c r="AA2764" s="4">
        <v>1530</v>
      </c>
      <c r="AB2764" s="4">
        <v>0</v>
      </c>
      <c r="AC2764">
        <v>2009</v>
      </c>
      <c r="AD2764" t="s">
        <v>2889</v>
      </c>
      <c r="AE2764" t="s">
        <v>49</v>
      </c>
      <c r="AF2764" t="s">
        <v>172</v>
      </c>
    </row>
    <row r="2765" spans="1:32">
      <c r="A2765" t="str">
        <f>PROPER(TRIM(Homes[[#This Row],[street]]))</f>
        <v>13505 16Th Ave Ne</v>
      </c>
      <c r="B2765" t="str">
        <f>PROPER(TRIM(Homes[[#This Row],[city]]))</f>
        <v>Seattle</v>
      </c>
      <c r="C2765" t="str">
        <f>_xlfn.TEXTBEFORE(Homes[[#This Row],[statezip]]," ")</f>
        <v>WA</v>
      </c>
      <c r="D2765" s="6" t="str">
        <f>_xlfn.TEXTAFTER(Homes[[#This Row],[statezip]]," ")</f>
        <v>98125</v>
      </c>
      <c r="E2765" s="1">
        <v>360000</v>
      </c>
      <c r="F2765">
        <v>4</v>
      </c>
      <c r="G2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65" s="3" t="str">
        <f>Homes[[#This Row],[bedrooms]] &amp; " bd | " &amp; TEXT(Homes[[#This Row],[bathrooms]],"0.##") &amp; " ba"</f>
        <v>4 bd | 1.5 ba</v>
      </c>
      <c r="I2765" s="4">
        <v>1720</v>
      </c>
      <c r="J2765" s="1">
        <f>IFERROR(Homes[[#This Row],[price]]/Homes[[#This Row],[sqft_living]]," ")</f>
        <v>209.30232558139534</v>
      </c>
      <c r="K2765" s="4">
        <f>IFERROR(Homes[[#This Row],[sqft_lot]]/43560," ")</f>
        <v>0.14731404958677685</v>
      </c>
      <c r="L2765" t="str">
        <f>IF(Homes[[#This Row],[waterfront]]=1, "Yes","No")</f>
        <v>No</v>
      </c>
      <c r="M2765" s="4" t="str">
        <f>IF(Homes[[#This Row],[sqft_basement]]&gt;0, "Yes","No")</f>
        <v>No</v>
      </c>
      <c r="N2765" t="str">
        <f>CHOOSE(Homes[[#This Row],[view]]+1, "None","Fair","Good","Great","Excellent")</f>
        <v>None</v>
      </c>
      <c r="O2765" t="str">
        <f>CHOOSE(Homes[[#This Row],[condition]], "Poor","Fair","Average","Good","Excellent")</f>
        <v>Average</v>
      </c>
      <c r="P2765">
        <f ca="1">YEAR(TODAY())-Homes[[#This Row],[yr_built]]</f>
        <v>72</v>
      </c>
      <c r="Q2765">
        <v>0</v>
      </c>
      <c r="R2765">
        <f ca="1">IF(Homes[[#This Row],[yr_renovated]]&gt;0, YEAR(TODAY())-Homes[[#This Row],[yr_renovated]], YEAR(TODAY())-Homes[[#This Row],[yr_built]])</f>
        <v>72</v>
      </c>
      <c r="S2765">
        <v>1</v>
      </c>
      <c r="T2765" s="2">
        <v>41813</v>
      </c>
      <c r="U2765" s="3">
        <v>1.5</v>
      </c>
      <c r="V2765" s="4">
        <f>IFERROR(Homes[[#This Row],[sqft_above]]+Homes[[#This Row],[sqft_basement]]," ")</f>
        <v>1720</v>
      </c>
      <c r="W2765" s="4">
        <v>6417</v>
      </c>
      <c r="X2765">
        <v>0</v>
      </c>
      <c r="Y2765">
        <v>0</v>
      </c>
      <c r="Z2765">
        <v>3</v>
      </c>
      <c r="AA2765" s="4">
        <v>1720</v>
      </c>
      <c r="AB2765" s="4">
        <v>0</v>
      </c>
      <c r="AC2765">
        <v>1953</v>
      </c>
      <c r="AD2765" t="s">
        <v>2890</v>
      </c>
      <c r="AE2765" t="s">
        <v>49</v>
      </c>
      <c r="AF2765" t="s">
        <v>150</v>
      </c>
    </row>
    <row r="2766" spans="1:32">
      <c r="A2766" t="str">
        <f>PROPER(TRIM(Homes[[#This Row],[street]]))</f>
        <v>7953 14Th Ave Sw</v>
      </c>
      <c r="B2766" t="str">
        <f>PROPER(TRIM(Homes[[#This Row],[city]]))</f>
        <v>Seattle</v>
      </c>
      <c r="C2766" t="str">
        <f>_xlfn.TEXTBEFORE(Homes[[#This Row],[statezip]]," ")</f>
        <v>WA</v>
      </c>
      <c r="D2766" s="6" t="str">
        <f>_xlfn.TEXTAFTER(Homes[[#This Row],[statezip]]," ")</f>
        <v>98106</v>
      </c>
      <c r="E2766" s="1">
        <v>360000</v>
      </c>
      <c r="F2766">
        <v>4</v>
      </c>
      <c r="G2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66" s="3" t="str">
        <f>Homes[[#This Row],[bedrooms]] &amp; " bd | " &amp; TEXT(Homes[[#This Row],[bathrooms]],"0.##") &amp; " ba"</f>
        <v>4 bd | 2. ba</v>
      </c>
      <c r="I2766" s="4">
        <v>1730</v>
      </c>
      <c r="J2766" s="1">
        <f>IFERROR(Homes[[#This Row],[price]]/Homes[[#This Row],[sqft_living]]," ")</f>
        <v>208.09248554913296</v>
      </c>
      <c r="K2766" s="4">
        <f>IFERROR(Homes[[#This Row],[sqft_lot]]/43560," ")</f>
        <v>0.12626262626262627</v>
      </c>
      <c r="L2766" t="str">
        <f>IF(Homes[[#This Row],[waterfront]]=1, "Yes","No")</f>
        <v>No</v>
      </c>
      <c r="M2766" s="4" t="str">
        <f>IF(Homes[[#This Row],[sqft_basement]]&gt;0, "Yes","No")</f>
        <v>Yes</v>
      </c>
      <c r="N2766" t="str">
        <f>CHOOSE(Homes[[#This Row],[view]]+1, "None","Fair","Good","Great","Excellent")</f>
        <v>None</v>
      </c>
      <c r="O2766" t="str">
        <f>CHOOSE(Homes[[#This Row],[condition]], "Poor","Fair","Average","Good","Excellent")</f>
        <v>Excellent</v>
      </c>
      <c r="P2766">
        <f ca="1">YEAR(TODAY())-Homes[[#This Row],[yr_built]]</f>
        <v>82</v>
      </c>
      <c r="Q2766">
        <v>0</v>
      </c>
      <c r="R2766">
        <f ca="1">IF(Homes[[#This Row],[yr_renovated]]&gt;0, YEAR(TODAY())-Homes[[#This Row],[yr_renovated]], YEAR(TODAY())-Homes[[#This Row],[yr_built]])</f>
        <v>82</v>
      </c>
      <c r="S2766">
        <v>1</v>
      </c>
      <c r="T2766" s="2">
        <v>41771</v>
      </c>
      <c r="U2766" s="3">
        <v>2</v>
      </c>
      <c r="V2766" s="4">
        <f>IFERROR(Homes[[#This Row],[sqft_above]]+Homes[[#This Row],[sqft_basement]]," ")</f>
        <v>1730</v>
      </c>
      <c r="W2766" s="4">
        <v>5500</v>
      </c>
      <c r="X2766">
        <v>0</v>
      </c>
      <c r="Y2766">
        <v>0</v>
      </c>
      <c r="Z2766">
        <v>5</v>
      </c>
      <c r="AA2766" s="4">
        <v>1010</v>
      </c>
      <c r="AB2766" s="4">
        <v>720</v>
      </c>
      <c r="AC2766">
        <v>1943</v>
      </c>
      <c r="AD2766" t="s">
        <v>2891</v>
      </c>
      <c r="AE2766" t="s">
        <v>49</v>
      </c>
      <c r="AF2766" t="s">
        <v>1278</v>
      </c>
    </row>
    <row r="2767" spans="1:32">
      <c r="A2767" t="str">
        <f>PROPER(TRIM(Homes[[#This Row],[street]]))</f>
        <v>10710 Lake City Way Ne</v>
      </c>
      <c r="B2767" t="str">
        <f>PROPER(TRIM(Homes[[#This Row],[city]]))</f>
        <v>Seattle</v>
      </c>
      <c r="C2767" t="str">
        <f>_xlfn.TEXTBEFORE(Homes[[#This Row],[statezip]]," ")</f>
        <v>WA</v>
      </c>
      <c r="D2767" s="6" t="str">
        <f>_xlfn.TEXTAFTER(Homes[[#This Row],[statezip]]," ")</f>
        <v>98125</v>
      </c>
      <c r="E2767" s="1">
        <v>360000</v>
      </c>
      <c r="F2767">
        <v>3</v>
      </c>
      <c r="G2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67" s="3" t="str">
        <f>Homes[[#This Row],[bedrooms]] &amp; " bd | " &amp; TEXT(Homes[[#This Row],[bathrooms]],"0.##") &amp; " ba"</f>
        <v>3 bd | 1. ba</v>
      </c>
      <c r="I2767" s="4">
        <v>1050</v>
      </c>
      <c r="J2767" s="1">
        <f>IFERROR(Homes[[#This Row],[price]]/Homes[[#This Row],[sqft_living]]," ")</f>
        <v>342.85714285714283</v>
      </c>
      <c r="K2767" s="4">
        <f>IFERROR(Homes[[#This Row],[sqft_lot]]/43560," ")</f>
        <v>0.21134067952249772</v>
      </c>
      <c r="L2767" t="str">
        <f>IF(Homes[[#This Row],[waterfront]]=1, "Yes","No")</f>
        <v>No</v>
      </c>
      <c r="M2767" s="4" t="str">
        <f>IF(Homes[[#This Row],[sqft_basement]]&gt;0, "Yes","No")</f>
        <v>No</v>
      </c>
      <c r="N2767" t="str">
        <f>CHOOSE(Homes[[#This Row],[view]]+1, "None","Fair","Good","Great","Excellent")</f>
        <v>None</v>
      </c>
      <c r="O2767" t="str">
        <f>CHOOSE(Homes[[#This Row],[condition]], "Poor","Fair","Average","Good","Excellent")</f>
        <v>Average</v>
      </c>
      <c r="P2767">
        <f ca="1">YEAR(TODAY())-Homes[[#This Row],[yr_built]]</f>
        <v>71</v>
      </c>
      <c r="Q2767">
        <v>2005</v>
      </c>
      <c r="R2767">
        <f ca="1">IF(Homes[[#This Row],[yr_renovated]]&gt;0, YEAR(TODAY())-Homes[[#This Row],[yr_renovated]], YEAR(TODAY())-Homes[[#This Row],[yr_built]])</f>
        <v>20</v>
      </c>
      <c r="S2767">
        <v>1.5</v>
      </c>
      <c r="T2767" s="2">
        <v>41786</v>
      </c>
      <c r="U2767" s="3">
        <v>1</v>
      </c>
      <c r="V2767" s="4">
        <f>IFERROR(Homes[[#This Row],[sqft_above]]+Homes[[#This Row],[sqft_basement]]," ")</f>
        <v>1050</v>
      </c>
      <c r="W2767" s="4">
        <v>9206</v>
      </c>
      <c r="X2767">
        <v>0</v>
      </c>
      <c r="Y2767">
        <v>0</v>
      </c>
      <c r="Z2767">
        <v>3</v>
      </c>
      <c r="AA2767" s="4">
        <v>1050</v>
      </c>
      <c r="AB2767" s="4">
        <v>0</v>
      </c>
      <c r="AC2767">
        <v>1954</v>
      </c>
      <c r="AD2767" t="s">
        <v>2892</v>
      </c>
      <c r="AE2767" t="s">
        <v>49</v>
      </c>
      <c r="AF2767" t="s">
        <v>150</v>
      </c>
    </row>
    <row r="2768" spans="1:32">
      <c r="A2768" t="str">
        <f>PROPER(TRIM(Homes[[#This Row],[street]]))</f>
        <v>1231 Ne 148Th St</v>
      </c>
      <c r="B2768" t="str">
        <f>PROPER(TRIM(Homes[[#This Row],[city]]))</f>
        <v>Shoreline</v>
      </c>
      <c r="C2768" t="str">
        <f>_xlfn.TEXTBEFORE(Homes[[#This Row],[statezip]]," ")</f>
        <v>WA</v>
      </c>
      <c r="D2768" s="6" t="str">
        <f>_xlfn.TEXTAFTER(Homes[[#This Row],[statezip]]," ")</f>
        <v>98155</v>
      </c>
      <c r="E2768" s="1">
        <v>360000</v>
      </c>
      <c r="F2768">
        <v>3</v>
      </c>
      <c r="G2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68" s="3" t="str">
        <f>Homes[[#This Row],[bedrooms]] &amp; " bd | " &amp; TEXT(Homes[[#This Row],[bathrooms]],"0.##") &amp; " ba"</f>
        <v>3 bd | 1.75 ba</v>
      </c>
      <c r="I2768" s="4">
        <v>1020</v>
      </c>
      <c r="J2768" s="1">
        <f>IFERROR(Homes[[#This Row],[price]]/Homes[[#This Row],[sqft_living]]," ")</f>
        <v>352.94117647058823</v>
      </c>
      <c r="K2768" s="4">
        <f>IFERROR(Homes[[#This Row],[sqft_lot]]/43560," ")</f>
        <v>0.16115702479338842</v>
      </c>
      <c r="L2768" t="str">
        <f>IF(Homes[[#This Row],[waterfront]]=1, "Yes","No")</f>
        <v>No</v>
      </c>
      <c r="M2768" s="4" t="str">
        <f>IF(Homes[[#This Row],[sqft_basement]]&gt;0, "Yes","No")</f>
        <v>No</v>
      </c>
      <c r="N2768" t="str">
        <f>CHOOSE(Homes[[#This Row],[view]]+1, "None","Fair","Good","Great","Excellent")</f>
        <v>None</v>
      </c>
      <c r="O2768" t="str">
        <f>CHOOSE(Homes[[#This Row],[condition]], "Poor","Fair","Average","Good","Excellent")</f>
        <v>Good</v>
      </c>
      <c r="P2768">
        <f ca="1">YEAR(TODAY())-Homes[[#This Row],[yr_built]]</f>
        <v>72</v>
      </c>
      <c r="Q2768">
        <v>1983</v>
      </c>
      <c r="R2768">
        <f ca="1">IF(Homes[[#This Row],[yr_renovated]]&gt;0, YEAR(TODAY())-Homes[[#This Row],[yr_renovated]], YEAR(TODAY())-Homes[[#This Row],[yr_built]])</f>
        <v>42</v>
      </c>
      <c r="S2768">
        <v>1.5</v>
      </c>
      <c r="T2768" s="2">
        <v>41796</v>
      </c>
      <c r="U2768" s="3">
        <v>1.75</v>
      </c>
      <c r="V2768" s="4">
        <f>IFERROR(Homes[[#This Row],[sqft_above]]+Homes[[#This Row],[sqft_basement]]," ")</f>
        <v>1020</v>
      </c>
      <c r="W2768" s="4">
        <v>7020</v>
      </c>
      <c r="X2768">
        <v>0</v>
      </c>
      <c r="Y2768">
        <v>0</v>
      </c>
      <c r="Z2768">
        <v>4</v>
      </c>
      <c r="AA2768" s="4">
        <v>1020</v>
      </c>
      <c r="AB2768" s="4">
        <v>0</v>
      </c>
      <c r="AC2768">
        <v>1953</v>
      </c>
      <c r="AD2768" t="s">
        <v>2893</v>
      </c>
      <c r="AE2768" t="s">
        <v>100</v>
      </c>
      <c r="AF2768" t="s">
        <v>744</v>
      </c>
    </row>
    <row r="2769" spans="1:32">
      <c r="A2769" t="str">
        <f>PROPER(TRIM(Homes[[#This Row],[street]]))</f>
        <v>20015 Burke Ave N</v>
      </c>
      <c r="B2769" t="str">
        <f>PROPER(TRIM(Homes[[#This Row],[city]]))</f>
        <v>Shoreline</v>
      </c>
      <c r="C2769" t="str">
        <f>_xlfn.TEXTBEFORE(Homes[[#This Row],[statezip]]," ")</f>
        <v>WA</v>
      </c>
      <c r="D2769" s="6" t="str">
        <f>_xlfn.TEXTAFTER(Homes[[#This Row],[statezip]]," ")</f>
        <v>98133</v>
      </c>
      <c r="E2769" s="1">
        <v>360000</v>
      </c>
      <c r="F2769">
        <v>3</v>
      </c>
      <c r="G2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69" s="3" t="str">
        <f>Homes[[#This Row],[bedrooms]] &amp; " bd | " &amp; TEXT(Homes[[#This Row],[bathrooms]],"0.##") &amp; " ba"</f>
        <v>3 bd | 1.75 ba</v>
      </c>
      <c r="I2769" s="4">
        <v>1500</v>
      </c>
      <c r="J2769" s="1">
        <f>IFERROR(Homes[[#This Row],[price]]/Homes[[#This Row],[sqft_living]]," ")</f>
        <v>240</v>
      </c>
      <c r="K2769" s="4">
        <f>IFERROR(Homes[[#This Row],[sqft_lot]]/43560," ")</f>
        <v>0.16528925619834711</v>
      </c>
      <c r="L2769" t="str">
        <f>IF(Homes[[#This Row],[waterfront]]=1, "Yes","No")</f>
        <v>No</v>
      </c>
      <c r="M2769" s="4" t="str">
        <f>IF(Homes[[#This Row],[sqft_basement]]&gt;0, "Yes","No")</f>
        <v>No</v>
      </c>
      <c r="N2769" t="str">
        <f>CHOOSE(Homes[[#This Row],[view]]+1, "None","Fair","Good","Great","Excellent")</f>
        <v>None</v>
      </c>
      <c r="O2769" t="str">
        <f>CHOOSE(Homes[[#This Row],[condition]], "Poor","Fair","Average","Good","Excellent")</f>
        <v>Average</v>
      </c>
      <c r="P2769">
        <f ca="1">YEAR(TODAY())-Homes[[#This Row],[yr_built]]</f>
        <v>68</v>
      </c>
      <c r="Q2769">
        <v>2000</v>
      </c>
      <c r="R2769">
        <f ca="1">IF(Homes[[#This Row],[yr_renovated]]&gt;0, YEAR(TODAY())-Homes[[#This Row],[yr_renovated]], YEAR(TODAY())-Homes[[#This Row],[yr_built]])</f>
        <v>25</v>
      </c>
      <c r="S2769">
        <v>1</v>
      </c>
      <c r="T2769" s="2">
        <v>41814</v>
      </c>
      <c r="U2769" s="3">
        <v>1.75</v>
      </c>
      <c r="V2769" s="4">
        <f>IFERROR(Homes[[#This Row],[sqft_above]]+Homes[[#This Row],[sqft_basement]]," ")</f>
        <v>1500</v>
      </c>
      <c r="W2769" s="4">
        <v>7200</v>
      </c>
      <c r="X2769">
        <v>0</v>
      </c>
      <c r="Y2769">
        <v>0</v>
      </c>
      <c r="Z2769">
        <v>3</v>
      </c>
      <c r="AA2769" s="4">
        <v>1500</v>
      </c>
      <c r="AB2769" s="4">
        <v>0</v>
      </c>
      <c r="AC2769">
        <v>1957</v>
      </c>
      <c r="AD2769" t="s">
        <v>2894</v>
      </c>
      <c r="AE2769" t="s">
        <v>100</v>
      </c>
      <c r="AF2769" t="s">
        <v>987</v>
      </c>
    </row>
    <row r="2770" spans="1:32">
      <c r="A2770" t="str">
        <f>PROPER(TRIM(Homes[[#This Row],[street]]))</f>
        <v>19141 1St Ave Nw</v>
      </c>
      <c r="B2770" t="str">
        <f>PROPER(TRIM(Homes[[#This Row],[city]]))</f>
        <v>Shoreline</v>
      </c>
      <c r="C2770" t="str">
        <f>_xlfn.TEXTBEFORE(Homes[[#This Row],[statezip]]," ")</f>
        <v>WA</v>
      </c>
      <c r="D2770" s="6" t="str">
        <f>_xlfn.TEXTAFTER(Homes[[#This Row],[statezip]]," ")</f>
        <v>98177</v>
      </c>
      <c r="E2770" s="1">
        <v>360000</v>
      </c>
      <c r="F2770">
        <v>3</v>
      </c>
      <c r="G2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70" s="3" t="str">
        <f>Homes[[#This Row],[bedrooms]] &amp; " bd | " &amp; TEXT(Homes[[#This Row],[bathrooms]],"0.##") &amp; " ba"</f>
        <v>3 bd | 1. ba</v>
      </c>
      <c r="I2770" s="4">
        <v>1570</v>
      </c>
      <c r="J2770" s="1">
        <f>IFERROR(Homes[[#This Row],[price]]/Homes[[#This Row],[sqft_living]]," ")</f>
        <v>229.29936305732485</v>
      </c>
      <c r="K2770" s="4">
        <f>IFERROR(Homes[[#This Row],[sqft_lot]]/43560," ")</f>
        <v>0.21733241505968778</v>
      </c>
      <c r="L2770" t="str">
        <f>IF(Homes[[#This Row],[waterfront]]=1, "Yes","No")</f>
        <v>No</v>
      </c>
      <c r="M2770" s="4" t="str">
        <f>IF(Homes[[#This Row],[sqft_basement]]&gt;0, "Yes","No")</f>
        <v>No</v>
      </c>
      <c r="N2770" t="str">
        <f>CHOOSE(Homes[[#This Row],[view]]+1, "None","Fair","Good","Great","Excellent")</f>
        <v>None</v>
      </c>
      <c r="O2770" t="str">
        <f>CHOOSE(Homes[[#This Row],[condition]], "Poor","Fair","Average","Good","Excellent")</f>
        <v>Average</v>
      </c>
      <c r="P2770">
        <f ca="1">YEAR(TODAY())-Homes[[#This Row],[yr_built]]</f>
        <v>71</v>
      </c>
      <c r="Q2770">
        <v>2005</v>
      </c>
      <c r="R2770">
        <f ca="1">IF(Homes[[#This Row],[yr_renovated]]&gt;0, YEAR(TODAY())-Homes[[#This Row],[yr_renovated]], YEAR(TODAY())-Homes[[#This Row],[yr_built]])</f>
        <v>20</v>
      </c>
      <c r="S2770">
        <v>1</v>
      </c>
      <c r="T2770" s="2">
        <v>41786</v>
      </c>
      <c r="U2770" s="3">
        <v>1</v>
      </c>
      <c r="V2770" s="4">
        <f>IFERROR(Homes[[#This Row],[sqft_above]]+Homes[[#This Row],[sqft_basement]]," ")</f>
        <v>1570</v>
      </c>
      <c r="W2770" s="4">
        <v>9467</v>
      </c>
      <c r="X2770">
        <v>0</v>
      </c>
      <c r="Y2770">
        <v>0</v>
      </c>
      <c r="Z2770">
        <v>3</v>
      </c>
      <c r="AA2770" s="4">
        <v>1570</v>
      </c>
      <c r="AB2770" s="4">
        <v>0</v>
      </c>
      <c r="AC2770">
        <v>1954</v>
      </c>
      <c r="AD2770" t="s">
        <v>2895</v>
      </c>
      <c r="AE2770" t="s">
        <v>100</v>
      </c>
      <c r="AF2770" t="s">
        <v>50</v>
      </c>
    </row>
    <row r="2771" spans="1:32">
      <c r="A2771" t="str">
        <f>PROPER(TRIM(Homes[[#This Row],[street]]))</f>
        <v>3714 S 128Th St</v>
      </c>
      <c r="B2771" t="str">
        <f>PROPER(TRIM(Homes[[#This Row],[city]]))</f>
        <v>Tukwila</v>
      </c>
      <c r="C2771" t="str">
        <f>_xlfn.TEXTBEFORE(Homes[[#This Row],[statezip]]," ")</f>
        <v>WA</v>
      </c>
      <c r="D2771" s="6" t="str">
        <f>_xlfn.TEXTAFTER(Homes[[#This Row],[statezip]]," ")</f>
        <v>98168</v>
      </c>
      <c r="E2771" s="1">
        <v>360000</v>
      </c>
      <c r="F2771">
        <v>3</v>
      </c>
      <c r="G2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71" s="3" t="str">
        <f>Homes[[#This Row],[bedrooms]] &amp; " bd | " &amp; TEXT(Homes[[#This Row],[bathrooms]],"0.##") &amp; " ba"</f>
        <v>3 bd | 1.5 ba</v>
      </c>
      <c r="I2771" s="4">
        <v>1800</v>
      </c>
      <c r="J2771" s="1">
        <f>IFERROR(Homes[[#This Row],[price]]/Homes[[#This Row],[sqft_living]]," ")</f>
        <v>200</v>
      </c>
      <c r="K2771" s="4">
        <f>IFERROR(Homes[[#This Row],[sqft_lot]]/43560," ")</f>
        <v>0.50505050505050508</v>
      </c>
      <c r="L2771" t="str">
        <f>IF(Homes[[#This Row],[waterfront]]=1, "Yes","No")</f>
        <v>No</v>
      </c>
      <c r="M2771" s="4" t="str">
        <f>IF(Homes[[#This Row],[sqft_basement]]&gt;0, "Yes","No")</f>
        <v>No</v>
      </c>
      <c r="N2771" t="str">
        <f>CHOOSE(Homes[[#This Row],[view]]+1, "None","Fair","Good","Great","Excellent")</f>
        <v>None</v>
      </c>
      <c r="O2771" t="str">
        <f>CHOOSE(Homes[[#This Row],[condition]], "Poor","Fair","Average","Good","Excellent")</f>
        <v>Average</v>
      </c>
      <c r="P2771">
        <f ca="1">YEAR(TODAY())-Homes[[#This Row],[yr_built]]</f>
        <v>94</v>
      </c>
      <c r="Q2771">
        <v>0</v>
      </c>
      <c r="R2771">
        <f ca="1">IF(Homes[[#This Row],[yr_renovated]]&gt;0, YEAR(TODAY())-Homes[[#This Row],[yr_renovated]], YEAR(TODAY())-Homes[[#This Row],[yr_built]])</f>
        <v>94</v>
      </c>
      <c r="S2771">
        <v>2</v>
      </c>
      <c r="T2771" s="2">
        <v>41827</v>
      </c>
      <c r="U2771" s="3">
        <v>1.5</v>
      </c>
      <c r="V2771" s="4">
        <f>IFERROR(Homes[[#This Row],[sqft_above]]+Homes[[#This Row],[sqft_basement]]," ")</f>
        <v>1800</v>
      </c>
      <c r="W2771" s="4">
        <v>22000</v>
      </c>
      <c r="X2771">
        <v>0</v>
      </c>
      <c r="Y2771">
        <v>0</v>
      </c>
      <c r="Z2771">
        <v>3</v>
      </c>
      <c r="AA2771" s="4">
        <v>1800</v>
      </c>
      <c r="AB2771" s="4">
        <v>0</v>
      </c>
      <c r="AC2771">
        <v>1931</v>
      </c>
      <c r="AD2771" t="s">
        <v>2896</v>
      </c>
      <c r="AE2771" t="s">
        <v>93</v>
      </c>
      <c r="AF2771" t="s">
        <v>94</v>
      </c>
    </row>
    <row r="2772" spans="1:32">
      <c r="A2772" t="str">
        <f>PROPER(TRIM(Homes[[#This Row],[street]]))</f>
        <v>17602 197Th Pl Ne</v>
      </c>
      <c r="B2772" t="str">
        <f>PROPER(TRIM(Homes[[#This Row],[city]]))</f>
        <v>Woodinville</v>
      </c>
      <c r="C2772" t="str">
        <f>_xlfn.TEXTBEFORE(Homes[[#This Row],[statezip]]," ")</f>
        <v>WA</v>
      </c>
      <c r="D2772" s="6" t="str">
        <f>_xlfn.TEXTAFTER(Homes[[#This Row],[statezip]]," ")</f>
        <v>98077</v>
      </c>
      <c r="E2772" s="1">
        <v>360000</v>
      </c>
      <c r="F2772">
        <v>4</v>
      </c>
      <c r="G2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72" s="3" t="str">
        <f>Homes[[#This Row],[bedrooms]] &amp; " bd | " &amp; TEXT(Homes[[#This Row],[bathrooms]],"0.##") &amp; " ba"</f>
        <v>4 bd | 2. ba</v>
      </c>
      <c r="I2772" s="4">
        <v>1630</v>
      </c>
      <c r="J2772" s="1">
        <f>IFERROR(Homes[[#This Row],[price]]/Homes[[#This Row],[sqft_living]]," ")</f>
        <v>220.85889570552146</v>
      </c>
      <c r="K2772" s="4">
        <f>IFERROR(Homes[[#This Row],[sqft_lot]]/43560," ")</f>
        <v>0.23817722681359044</v>
      </c>
      <c r="L2772" t="str">
        <f>IF(Homes[[#This Row],[waterfront]]=1, "Yes","No")</f>
        <v>No</v>
      </c>
      <c r="M2772" s="4" t="str">
        <f>IF(Homes[[#This Row],[sqft_basement]]&gt;0, "Yes","No")</f>
        <v>No</v>
      </c>
      <c r="N2772" t="str">
        <f>CHOOSE(Homes[[#This Row],[view]]+1, "None","Fair","Good","Great","Excellent")</f>
        <v>None</v>
      </c>
      <c r="O2772" t="str">
        <f>CHOOSE(Homes[[#This Row],[condition]], "Poor","Fair","Average","Good","Excellent")</f>
        <v>Excellent</v>
      </c>
      <c r="P2772">
        <f ca="1">YEAR(TODAY())-Homes[[#This Row],[yr_built]]</f>
        <v>57</v>
      </c>
      <c r="Q2772">
        <v>0</v>
      </c>
      <c r="R2772">
        <f ca="1">IF(Homes[[#This Row],[yr_renovated]]&gt;0, YEAR(TODAY())-Homes[[#This Row],[yr_renovated]], YEAR(TODAY())-Homes[[#This Row],[yr_built]])</f>
        <v>57</v>
      </c>
      <c r="S2772">
        <v>1</v>
      </c>
      <c r="T2772" s="2">
        <v>41800</v>
      </c>
      <c r="U2772" s="3">
        <v>2</v>
      </c>
      <c r="V2772" s="4">
        <f>IFERROR(Homes[[#This Row],[sqft_above]]+Homes[[#This Row],[sqft_basement]]," ")</f>
        <v>1630</v>
      </c>
      <c r="W2772" s="4">
        <v>10375</v>
      </c>
      <c r="X2772">
        <v>0</v>
      </c>
      <c r="Y2772">
        <v>0</v>
      </c>
      <c r="Z2772">
        <v>5</v>
      </c>
      <c r="AA2772" s="4">
        <v>1630</v>
      </c>
      <c r="AB2772" s="4">
        <v>0</v>
      </c>
      <c r="AC2772">
        <v>1968</v>
      </c>
      <c r="AD2772" t="s">
        <v>2897</v>
      </c>
      <c r="AE2772" t="s">
        <v>120</v>
      </c>
      <c r="AF2772" t="s">
        <v>121</v>
      </c>
    </row>
    <row r="2773" spans="1:32">
      <c r="A2773" t="str">
        <f>PROPER(TRIM(Homes[[#This Row],[street]]))</f>
        <v>29701-29727 138Th Ave Se</v>
      </c>
      <c r="B2773" t="str">
        <f>PROPER(TRIM(Homes[[#This Row],[city]]))</f>
        <v>Auburn</v>
      </c>
      <c r="C2773" t="str">
        <f>_xlfn.TEXTBEFORE(Homes[[#This Row],[statezip]]," ")</f>
        <v>WA</v>
      </c>
      <c r="D2773" s="6" t="str">
        <f>_xlfn.TEXTAFTER(Homes[[#This Row],[statezip]]," ")</f>
        <v>98092</v>
      </c>
      <c r="E2773" s="1">
        <v>359950</v>
      </c>
      <c r="F2773">
        <v>3</v>
      </c>
      <c r="G2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73" s="3" t="str">
        <f>Homes[[#This Row],[bedrooms]] &amp; " bd | " &amp; TEXT(Homes[[#This Row],[bathrooms]],"0.##") &amp; " ba"</f>
        <v>3 bd | 1. ba</v>
      </c>
      <c r="I2773" s="4">
        <v>1290</v>
      </c>
      <c r="J2773" s="1">
        <f>IFERROR(Homes[[#This Row],[price]]/Homes[[#This Row],[sqft_living]]," ")</f>
        <v>279.03100775193798</v>
      </c>
      <c r="K2773" s="4">
        <f>IFERROR(Homes[[#This Row],[sqft_lot]]/43560," ")</f>
        <v>4.3499999999999996</v>
      </c>
      <c r="L2773" t="str">
        <f>IF(Homes[[#This Row],[waterfront]]=1, "Yes","No")</f>
        <v>No</v>
      </c>
      <c r="M2773" s="4" t="str">
        <f>IF(Homes[[#This Row],[sqft_basement]]&gt;0, "Yes","No")</f>
        <v>No</v>
      </c>
      <c r="N2773" t="str">
        <f>CHOOSE(Homes[[#This Row],[view]]+1, "None","Fair","Good","Great","Excellent")</f>
        <v>None</v>
      </c>
      <c r="O2773" t="str">
        <f>CHOOSE(Homes[[#This Row],[condition]], "Poor","Fair","Average","Good","Excellent")</f>
        <v>Good</v>
      </c>
      <c r="P2773">
        <f ca="1">YEAR(TODAY())-Homes[[#This Row],[yr_built]]</f>
        <v>65</v>
      </c>
      <c r="Q2773">
        <v>2001</v>
      </c>
      <c r="R2773">
        <f ca="1">IF(Homes[[#This Row],[yr_renovated]]&gt;0, YEAR(TODAY())-Homes[[#This Row],[yr_renovated]], YEAR(TODAY())-Homes[[#This Row],[yr_built]])</f>
        <v>24</v>
      </c>
      <c r="S2773">
        <v>1</v>
      </c>
      <c r="T2773" s="2">
        <v>41778</v>
      </c>
      <c r="U2773" s="3">
        <v>1</v>
      </c>
      <c r="V2773" s="4">
        <f>IFERROR(Homes[[#This Row],[sqft_above]]+Homes[[#This Row],[sqft_basement]]," ")</f>
        <v>1290</v>
      </c>
      <c r="W2773" s="4">
        <v>189486</v>
      </c>
      <c r="X2773">
        <v>0</v>
      </c>
      <c r="Y2773">
        <v>0</v>
      </c>
      <c r="Z2773">
        <v>4</v>
      </c>
      <c r="AA2773" s="4">
        <v>1290</v>
      </c>
      <c r="AB2773" s="4">
        <v>0</v>
      </c>
      <c r="AC2773">
        <v>1960</v>
      </c>
      <c r="AD2773" t="s">
        <v>2898</v>
      </c>
      <c r="AE2773" t="s">
        <v>519</v>
      </c>
      <c r="AF2773" t="s">
        <v>520</v>
      </c>
    </row>
    <row r="2774" spans="1:32">
      <c r="A2774" t="str">
        <f>PROPER(TRIM(Homes[[#This Row],[street]]))</f>
        <v>11317 82Nd Ave S</v>
      </c>
      <c r="B2774" t="str">
        <f>PROPER(TRIM(Homes[[#This Row],[city]]))</f>
        <v>Seattle</v>
      </c>
      <c r="C2774" t="str">
        <f>_xlfn.TEXTBEFORE(Homes[[#This Row],[statezip]]," ")</f>
        <v>WA</v>
      </c>
      <c r="D2774" s="6" t="str">
        <f>_xlfn.TEXTAFTER(Homes[[#This Row],[statezip]]," ")</f>
        <v>98178</v>
      </c>
      <c r="E2774" s="1">
        <v>359950</v>
      </c>
      <c r="F2774">
        <v>3</v>
      </c>
      <c r="G2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74" s="3" t="str">
        <f>Homes[[#This Row],[bedrooms]] &amp; " bd | " &amp; TEXT(Homes[[#This Row],[bathrooms]],"0.##") &amp; " ba"</f>
        <v>3 bd | 2.25 ba</v>
      </c>
      <c r="I2774" s="4">
        <v>1940</v>
      </c>
      <c r="J2774" s="1">
        <f>IFERROR(Homes[[#This Row],[price]]/Homes[[#This Row],[sqft_living]]," ")</f>
        <v>185.54123711340208</v>
      </c>
      <c r="K2774" s="4">
        <f>IFERROR(Homes[[#This Row],[sqft_lot]]/43560," ")</f>
        <v>0.26657483930211201</v>
      </c>
      <c r="L2774" t="str">
        <f>IF(Homes[[#This Row],[waterfront]]=1, "Yes","No")</f>
        <v>No</v>
      </c>
      <c r="M2774" s="4" t="str">
        <f>IF(Homes[[#This Row],[sqft_basement]]&gt;0, "Yes","No")</f>
        <v>Yes</v>
      </c>
      <c r="N2774" t="str">
        <f>CHOOSE(Homes[[#This Row],[view]]+1, "None","Fair","Good","Great","Excellent")</f>
        <v>None</v>
      </c>
      <c r="O2774" t="str">
        <f>CHOOSE(Homes[[#This Row],[condition]], "Poor","Fair","Average","Good","Excellent")</f>
        <v>Good</v>
      </c>
      <c r="P2774">
        <f ca="1">YEAR(TODAY())-Homes[[#This Row],[yr_built]]</f>
        <v>44</v>
      </c>
      <c r="Q2774">
        <v>0</v>
      </c>
      <c r="R2774">
        <f ca="1">IF(Homes[[#This Row],[yr_renovated]]&gt;0, YEAR(TODAY())-Homes[[#This Row],[yr_renovated]], YEAR(TODAY())-Homes[[#This Row],[yr_built]])</f>
        <v>44</v>
      </c>
      <c r="S2774">
        <v>1</v>
      </c>
      <c r="T2774" s="2">
        <v>41810</v>
      </c>
      <c r="U2774" s="3">
        <v>2.25</v>
      </c>
      <c r="V2774" s="4">
        <f>IFERROR(Homes[[#This Row],[sqft_above]]+Homes[[#This Row],[sqft_basement]]," ")</f>
        <v>1940</v>
      </c>
      <c r="W2774" s="4">
        <v>11612</v>
      </c>
      <c r="X2774">
        <v>0</v>
      </c>
      <c r="Y2774">
        <v>0</v>
      </c>
      <c r="Z2774">
        <v>4</v>
      </c>
      <c r="AA2774" s="4">
        <v>1100</v>
      </c>
      <c r="AB2774" s="4">
        <v>840</v>
      </c>
      <c r="AC2774">
        <v>1981</v>
      </c>
      <c r="AD2774" t="s">
        <v>2899</v>
      </c>
      <c r="AE2774" t="s">
        <v>49</v>
      </c>
      <c r="AF2774" t="s">
        <v>1123</v>
      </c>
    </row>
    <row r="2775" spans="1:32">
      <c r="A2775" t="str">
        <f>PROPER(TRIM(Homes[[#This Row],[street]]))</f>
        <v>1633 N 192Nd St</v>
      </c>
      <c r="B2775" t="str">
        <f>PROPER(TRIM(Homes[[#This Row],[city]]))</f>
        <v>Shoreline</v>
      </c>
      <c r="C2775" t="str">
        <f>_xlfn.TEXTBEFORE(Homes[[#This Row],[statezip]]," ")</f>
        <v>WA</v>
      </c>
      <c r="D2775" s="6" t="str">
        <f>_xlfn.TEXTAFTER(Homes[[#This Row],[statezip]]," ")</f>
        <v>98133</v>
      </c>
      <c r="E2775" s="1">
        <v>359950</v>
      </c>
      <c r="F2775">
        <v>3</v>
      </c>
      <c r="G2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75" s="3" t="str">
        <f>Homes[[#This Row],[bedrooms]] &amp; " bd | " &amp; TEXT(Homes[[#This Row],[bathrooms]],"0.##") &amp; " ba"</f>
        <v>3 bd | 1.75 ba</v>
      </c>
      <c r="I2775" s="4">
        <v>1890</v>
      </c>
      <c r="J2775" s="1">
        <f>IFERROR(Homes[[#This Row],[price]]/Homes[[#This Row],[sqft_living]]," ")</f>
        <v>190.44973544973544</v>
      </c>
      <c r="K2775" s="4">
        <f>IFERROR(Homes[[#This Row],[sqft_lot]]/43560," ")</f>
        <v>0.20890725436179983</v>
      </c>
      <c r="L2775" t="str">
        <f>IF(Homes[[#This Row],[waterfront]]=1, "Yes","No")</f>
        <v>No</v>
      </c>
      <c r="M2775" s="4" t="str">
        <f>IF(Homes[[#This Row],[sqft_basement]]&gt;0, "Yes","No")</f>
        <v>No</v>
      </c>
      <c r="N2775" t="str">
        <f>CHOOSE(Homes[[#This Row],[view]]+1, "None","Fair","Good","Great","Excellent")</f>
        <v>None</v>
      </c>
      <c r="O2775" t="str">
        <f>CHOOSE(Homes[[#This Row],[condition]], "Poor","Fair","Average","Good","Excellent")</f>
        <v>Good</v>
      </c>
      <c r="P2775">
        <f ca="1">YEAR(TODAY())-Homes[[#This Row],[yr_built]]</f>
        <v>73</v>
      </c>
      <c r="Q2775">
        <v>0</v>
      </c>
      <c r="R2775">
        <f ca="1">IF(Homes[[#This Row],[yr_renovated]]&gt;0, YEAR(TODAY())-Homes[[#This Row],[yr_renovated]], YEAR(TODAY())-Homes[[#This Row],[yr_built]])</f>
        <v>73</v>
      </c>
      <c r="S2775">
        <v>2</v>
      </c>
      <c r="T2775" s="2">
        <v>41800</v>
      </c>
      <c r="U2775" s="3">
        <v>1.75</v>
      </c>
      <c r="V2775" s="4">
        <f>IFERROR(Homes[[#This Row],[sqft_above]]+Homes[[#This Row],[sqft_basement]]," ")</f>
        <v>1890</v>
      </c>
      <c r="W2775" s="4">
        <v>9100</v>
      </c>
      <c r="X2775">
        <v>0</v>
      </c>
      <c r="Y2775">
        <v>0</v>
      </c>
      <c r="Z2775">
        <v>4</v>
      </c>
      <c r="AA2775" s="4">
        <v>1890</v>
      </c>
      <c r="AB2775" s="4">
        <v>0</v>
      </c>
      <c r="AC2775">
        <v>1952</v>
      </c>
      <c r="AD2775" t="s">
        <v>2900</v>
      </c>
      <c r="AE2775" t="s">
        <v>100</v>
      </c>
      <c r="AF2775" t="s">
        <v>987</v>
      </c>
    </row>
    <row r="2776" spans="1:32">
      <c r="A2776" t="str">
        <f>PROPER(TRIM(Homes[[#This Row],[street]]))</f>
        <v>13038 Se 184Th Pl</v>
      </c>
      <c r="B2776" t="str">
        <f>PROPER(TRIM(Homes[[#This Row],[city]]))</f>
        <v>Renton</v>
      </c>
      <c r="C2776" t="str">
        <f>_xlfn.TEXTBEFORE(Homes[[#This Row],[statezip]]," ")</f>
        <v>WA</v>
      </c>
      <c r="D2776" s="6" t="str">
        <f>_xlfn.TEXTAFTER(Homes[[#This Row],[statezip]]," ")</f>
        <v>98058</v>
      </c>
      <c r="E2776" s="1">
        <v>359900</v>
      </c>
      <c r="F2776">
        <v>5</v>
      </c>
      <c r="G2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76" s="3" t="str">
        <f>Homes[[#This Row],[bedrooms]] &amp; " bd | " &amp; TEXT(Homes[[#This Row],[bathrooms]],"0.##") &amp; " ba"</f>
        <v>5 bd | 2.25 ba</v>
      </c>
      <c r="I2776" s="4">
        <v>2290</v>
      </c>
      <c r="J2776" s="1">
        <f>IFERROR(Homes[[#This Row],[price]]/Homes[[#This Row],[sqft_living]]," ")</f>
        <v>157.16157205240174</v>
      </c>
      <c r="K2776" s="4">
        <f>IFERROR(Homes[[#This Row],[sqft_lot]]/43560," ")</f>
        <v>0.17033976124885217</v>
      </c>
      <c r="L2776" t="str">
        <f>IF(Homes[[#This Row],[waterfront]]=1, "Yes","No")</f>
        <v>No</v>
      </c>
      <c r="M2776" s="4" t="str">
        <f>IF(Homes[[#This Row],[sqft_basement]]&gt;0, "Yes","No")</f>
        <v>Yes</v>
      </c>
      <c r="N2776" t="str">
        <f>CHOOSE(Homes[[#This Row],[view]]+1, "None","Fair","Good","Great","Excellent")</f>
        <v>None</v>
      </c>
      <c r="O2776" t="str">
        <f>CHOOSE(Homes[[#This Row],[condition]], "Poor","Fair","Average","Good","Excellent")</f>
        <v>Average</v>
      </c>
      <c r="P2776">
        <f ca="1">YEAR(TODAY())-Homes[[#This Row],[yr_built]]</f>
        <v>52</v>
      </c>
      <c r="Q2776">
        <v>2013</v>
      </c>
      <c r="R2776">
        <f ca="1">IF(Homes[[#This Row],[yr_renovated]]&gt;0, YEAR(TODAY())-Homes[[#This Row],[yr_renovated]], YEAR(TODAY())-Homes[[#This Row],[yr_built]])</f>
        <v>12</v>
      </c>
      <c r="S2776">
        <v>1</v>
      </c>
      <c r="T2776" s="2">
        <v>41810</v>
      </c>
      <c r="U2776" s="3">
        <v>2.25</v>
      </c>
      <c r="V2776" s="4">
        <f>IFERROR(Homes[[#This Row],[sqft_above]]+Homes[[#This Row],[sqft_basement]]," ")</f>
        <v>2290</v>
      </c>
      <c r="W2776" s="4">
        <v>7420</v>
      </c>
      <c r="X2776">
        <v>0</v>
      </c>
      <c r="Y2776">
        <v>0</v>
      </c>
      <c r="Z2776">
        <v>3</v>
      </c>
      <c r="AA2776" s="4">
        <v>1290</v>
      </c>
      <c r="AB2776" s="4">
        <v>1000</v>
      </c>
      <c r="AC2776">
        <v>1973</v>
      </c>
      <c r="AD2776" t="s">
        <v>2901</v>
      </c>
      <c r="AE2776" t="s">
        <v>319</v>
      </c>
      <c r="AF2776" t="s">
        <v>320</v>
      </c>
    </row>
    <row r="2777" spans="1:32">
      <c r="A2777" t="str">
        <f>PROPER(TRIM(Homes[[#This Row],[street]]))</f>
        <v>5608 Elizabeth Loop Se</v>
      </c>
      <c r="B2777" t="str">
        <f>PROPER(TRIM(Homes[[#This Row],[city]]))</f>
        <v>Auburn</v>
      </c>
      <c r="C2777" t="str">
        <f>_xlfn.TEXTBEFORE(Homes[[#This Row],[statezip]]," ")</f>
        <v>WA</v>
      </c>
      <c r="D2777" s="6" t="str">
        <f>_xlfn.TEXTAFTER(Homes[[#This Row],[statezip]]," ")</f>
        <v>98092</v>
      </c>
      <c r="E2777" s="1">
        <v>359800</v>
      </c>
      <c r="F2777">
        <v>4</v>
      </c>
      <c r="G2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77" s="3" t="str">
        <f>Homes[[#This Row],[bedrooms]] &amp; " bd | " &amp; TEXT(Homes[[#This Row],[bathrooms]],"0.##") &amp; " ba"</f>
        <v>4 bd | 2.5 ba</v>
      </c>
      <c r="I2777" s="4">
        <v>2390</v>
      </c>
      <c r="J2777" s="1">
        <f>IFERROR(Homes[[#This Row],[price]]/Homes[[#This Row],[sqft_living]]," ")</f>
        <v>150.54393305439331</v>
      </c>
      <c r="K2777" s="4">
        <f>IFERROR(Homes[[#This Row],[sqft_lot]]/43560," ")</f>
        <v>0.14752066115702481</v>
      </c>
      <c r="L2777" t="str">
        <f>IF(Homes[[#This Row],[waterfront]]=1, "Yes","No")</f>
        <v>No</v>
      </c>
      <c r="M2777" s="4" t="str">
        <f>IF(Homes[[#This Row],[sqft_basement]]&gt;0, "Yes","No")</f>
        <v>No</v>
      </c>
      <c r="N2777" t="str">
        <f>CHOOSE(Homes[[#This Row],[view]]+1, "None","Fair","Good","Great","Excellent")</f>
        <v>None</v>
      </c>
      <c r="O2777" t="str">
        <f>CHOOSE(Homes[[#This Row],[condition]], "Poor","Fair","Average","Good","Excellent")</f>
        <v>Average</v>
      </c>
      <c r="P2777">
        <f ca="1">YEAR(TODAY())-Homes[[#This Row],[yr_built]]</f>
        <v>26</v>
      </c>
      <c r="Q2777">
        <v>0</v>
      </c>
      <c r="R2777">
        <f ca="1">IF(Homes[[#This Row],[yr_renovated]]&gt;0, YEAR(TODAY())-Homes[[#This Row],[yr_renovated]], YEAR(TODAY())-Homes[[#This Row],[yr_built]])</f>
        <v>26</v>
      </c>
      <c r="S2777">
        <v>2</v>
      </c>
      <c r="T2777" s="2">
        <v>41795</v>
      </c>
      <c r="U2777" s="3">
        <v>2.5</v>
      </c>
      <c r="V2777" s="4">
        <f>IFERROR(Homes[[#This Row],[sqft_above]]+Homes[[#This Row],[sqft_basement]]," ")</f>
        <v>2390</v>
      </c>
      <c r="W2777" s="4">
        <v>6426</v>
      </c>
      <c r="X2777">
        <v>0</v>
      </c>
      <c r="Y2777">
        <v>0</v>
      </c>
      <c r="Z2777">
        <v>3</v>
      </c>
      <c r="AA2777" s="4">
        <v>2390</v>
      </c>
      <c r="AB2777" s="4">
        <v>0</v>
      </c>
      <c r="AC2777">
        <v>1999</v>
      </c>
      <c r="AD2777" t="s">
        <v>2902</v>
      </c>
      <c r="AE2777" t="s">
        <v>519</v>
      </c>
      <c r="AF2777" t="s">
        <v>520</v>
      </c>
    </row>
    <row r="2778" spans="1:32">
      <c r="A2778" t="str">
        <f>PROPER(TRIM(Homes[[#This Row],[street]]))</f>
        <v>27721 48Th Ave S</v>
      </c>
      <c r="B2778" t="str">
        <f>PROPER(TRIM(Homes[[#This Row],[city]]))</f>
        <v>Auburn</v>
      </c>
      <c r="C2778" t="str">
        <f>_xlfn.TEXTBEFORE(Homes[[#This Row],[statezip]]," ")</f>
        <v>WA</v>
      </c>
      <c r="D2778" s="6" t="str">
        <f>_xlfn.TEXTAFTER(Homes[[#This Row],[statezip]]," ")</f>
        <v>98001</v>
      </c>
      <c r="E2778" s="1">
        <v>359500</v>
      </c>
      <c r="F2778">
        <v>4</v>
      </c>
      <c r="G2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778" s="3" t="str">
        <f>Homes[[#This Row],[bedrooms]] &amp; " bd | " &amp; TEXT(Homes[[#This Row],[bathrooms]],"0.##") &amp; " ba"</f>
        <v>4 bd | 2.75 ba</v>
      </c>
      <c r="I2778" s="4">
        <v>2140</v>
      </c>
      <c r="J2778" s="1">
        <f>IFERROR(Homes[[#This Row],[price]]/Homes[[#This Row],[sqft_living]]," ")</f>
        <v>167.99065420560748</v>
      </c>
      <c r="K2778" s="4">
        <f>IFERROR(Homes[[#This Row],[sqft_lot]]/43560," ")</f>
        <v>0.23682277318640954</v>
      </c>
      <c r="L2778" t="str">
        <f>IF(Homes[[#This Row],[waterfront]]=1, "Yes","No")</f>
        <v>No</v>
      </c>
      <c r="M2778" s="4" t="str">
        <f>IF(Homes[[#This Row],[sqft_basement]]&gt;0, "Yes","No")</f>
        <v>No</v>
      </c>
      <c r="N2778" t="str">
        <f>CHOOSE(Homes[[#This Row],[view]]+1, "None","Fair","Good","Great","Excellent")</f>
        <v>None</v>
      </c>
      <c r="O2778" t="str">
        <f>CHOOSE(Homes[[#This Row],[condition]], "Poor","Fair","Average","Good","Excellent")</f>
        <v>Average</v>
      </c>
      <c r="P2778">
        <f ca="1">YEAR(TODAY())-Homes[[#This Row],[yr_built]]</f>
        <v>32</v>
      </c>
      <c r="Q2778">
        <v>0</v>
      </c>
      <c r="R2778">
        <f ca="1">IF(Homes[[#This Row],[yr_renovated]]&gt;0, YEAR(TODAY())-Homes[[#This Row],[yr_renovated]], YEAR(TODAY())-Homes[[#This Row],[yr_built]])</f>
        <v>32</v>
      </c>
      <c r="S2778">
        <v>2</v>
      </c>
      <c r="T2778" s="2">
        <v>41820</v>
      </c>
      <c r="U2778" s="3">
        <v>2.75</v>
      </c>
      <c r="V2778" s="4">
        <f>IFERROR(Homes[[#This Row],[sqft_above]]+Homes[[#This Row],[sqft_basement]]," ")</f>
        <v>2140</v>
      </c>
      <c r="W2778" s="4">
        <v>10316</v>
      </c>
      <c r="X2778">
        <v>0</v>
      </c>
      <c r="Y2778">
        <v>0</v>
      </c>
      <c r="Z2778">
        <v>3</v>
      </c>
      <c r="AA2778" s="4">
        <v>2140</v>
      </c>
      <c r="AB2778" s="4">
        <v>0</v>
      </c>
      <c r="AC2778">
        <v>1993</v>
      </c>
      <c r="AD2778" t="s">
        <v>2903</v>
      </c>
      <c r="AE2778" t="s">
        <v>519</v>
      </c>
      <c r="AF2778" t="s">
        <v>1269</v>
      </c>
    </row>
    <row r="2779" spans="1:32">
      <c r="A2779" t="str">
        <f>PROPER(TRIM(Homes[[#This Row],[street]]))</f>
        <v>15212 20Th Ave Sw</v>
      </c>
      <c r="B2779" t="str">
        <f>PROPER(TRIM(Homes[[#This Row],[city]]))</f>
        <v>Burien</v>
      </c>
      <c r="C2779" t="str">
        <f>_xlfn.TEXTBEFORE(Homes[[#This Row],[statezip]]," ")</f>
        <v>WA</v>
      </c>
      <c r="D2779" s="6" t="str">
        <f>_xlfn.TEXTAFTER(Homes[[#This Row],[statezip]]," ")</f>
        <v>98166</v>
      </c>
      <c r="E2779" s="1">
        <v>359000</v>
      </c>
      <c r="F2779">
        <v>5</v>
      </c>
      <c r="G2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79" s="3" t="str">
        <f>Homes[[#This Row],[bedrooms]] &amp; " bd | " &amp; TEXT(Homes[[#This Row],[bathrooms]],"0.##") &amp; " ba"</f>
        <v>5 bd | 1.75 ba</v>
      </c>
      <c r="I2779" s="4">
        <v>1940</v>
      </c>
      <c r="J2779" s="1">
        <f>IFERROR(Homes[[#This Row],[price]]/Homes[[#This Row],[sqft_living]]," ")</f>
        <v>185.05154639175257</v>
      </c>
      <c r="K2779" s="4">
        <f>IFERROR(Homes[[#This Row],[sqft_lot]]/43560," ")</f>
        <v>0.15275482093663911</v>
      </c>
      <c r="L2779" t="str">
        <f>IF(Homes[[#This Row],[waterfront]]=1, "Yes","No")</f>
        <v>No</v>
      </c>
      <c r="M2779" s="4" t="str">
        <f>IF(Homes[[#This Row],[sqft_basement]]&gt;0, "Yes","No")</f>
        <v>No</v>
      </c>
      <c r="N2779" t="str">
        <f>CHOOSE(Homes[[#This Row],[view]]+1, "None","Fair","Good","Great","Excellent")</f>
        <v>None</v>
      </c>
      <c r="O2779" t="str">
        <f>CHOOSE(Homes[[#This Row],[condition]], "Poor","Fair","Average","Good","Excellent")</f>
        <v>Good</v>
      </c>
      <c r="P2779">
        <f ca="1">YEAR(TODAY())-Homes[[#This Row],[yr_built]]</f>
        <v>72</v>
      </c>
      <c r="Q2779">
        <v>1983</v>
      </c>
      <c r="R2779">
        <f ca="1">IF(Homes[[#This Row],[yr_renovated]]&gt;0, YEAR(TODAY())-Homes[[#This Row],[yr_renovated]], YEAR(TODAY())-Homes[[#This Row],[yr_built]])</f>
        <v>42</v>
      </c>
      <c r="S2779">
        <v>1.5</v>
      </c>
      <c r="T2779" s="2">
        <v>41816</v>
      </c>
      <c r="U2779" s="3">
        <v>1.75</v>
      </c>
      <c r="V2779" s="4">
        <f>IFERROR(Homes[[#This Row],[sqft_above]]+Homes[[#This Row],[sqft_basement]]," ")</f>
        <v>1940</v>
      </c>
      <c r="W2779" s="4">
        <v>6654</v>
      </c>
      <c r="X2779">
        <v>0</v>
      </c>
      <c r="Y2779">
        <v>0</v>
      </c>
      <c r="Z2779">
        <v>4</v>
      </c>
      <c r="AA2779" s="4">
        <v>1940</v>
      </c>
      <c r="AB2779" s="4">
        <v>0</v>
      </c>
      <c r="AC2779">
        <v>1953</v>
      </c>
      <c r="AD2779" t="s">
        <v>2904</v>
      </c>
      <c r="AE2779" t="s">
        <v>379</v>
      </c>
      <c r="AF2779" t="s">
        <v>227</v>
      </c>
    </row>
    <row r="2780" spans="1:32">
      <c r="A2780" t="str">
        <f>PROPER(TRIM(Homes[[#This Row],[street]]))</f>
        <v>709 N 94Th St</v>
      </c>
      <c r="B2780" t="str">
        <f>PROPER(TRIM(Homes[[#This Row],[city]]))</f>
        <v>Seattle</v>
      </c>
      <c r="C2780" t="str">
        <f>_xlfn.TEXTBEFORE(Homes[[#This Row],[statezip]]," ")</f>
        <v>WA</v>
      </c>
      <c r="D2780" s="6" t="str">
        <f>_xlfn.TEXTAFTER(Homes[[#This Row],[statezip]]," ")</f>
        <v>98103</v>
      </c>
      <c r="E2780" s="1">
        <v>359000</v>
      </c>
      <c r="F2780">
        <v>3</v>
      </c>
      <c r="G2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0" s="3" t="str">
        <f>Homes[[#This Row],[bedrooms]] &amp; " bd | " &amp; TEXT(Homes[[#This Row],[bathrooms]],"0.##") &amp; " ba"</f>
        <v>3 bd | 1.5 ba</v>
      </c>
      <c r="I2780" s="4">
        <v>1360</v>
      </c>
      <c r="J2780" s="1">
        <f>IFERROR(Homes[[#This Row],[price]]/Homes[[#This Row],[sqft_living]]," ")</f>
        <v>263.97058823529414</v>
      </c>
      <c r="K2780" s="4">
        <f>IFERROR(Homes[[#This Row],[sqft_lot]]/43560," ")</f>
        <v>2.0316804407713499E-2</v>
      </c>
      <c r="L2780" t="str">
        <f>IF(Homes[[#This Row],[waterfront]]=1, "Yes","No")</f>
        <v>No</v>
      </c>
      <c r="M2780" s="4" t="str">
        <f>IF(Homes[[#This Row],[sqft_basement]]&gt;0, "Yes","No")</f>
        <v>No</v>
      </c>
      <c r="N2780" t="str">
        <f>CHOOSE(Homes[[#This Row],[view]]+1, "None","Fair","Good","Great","Excellent")</f>
        <v>None</v>
      </c>
      <c r="O2780" t="str">
        <f>CHOOSE(Homes[[#This Row],[condition]], "Poor","Fair","Average","Good","Excellent")</f>
        <v>Average</v>
      </c>
      <c r="P2780">
        <f ca="1">YEAR(TODAY())-Homes[[#This Row],[yr_built]]</f>
        <v>17</v>
      </c>
      <c r="Q2780">
        <v>0</v>
      </c>
      <c r="R2780">
        <f ca="1">IF(Homes[[#This Row],[yr_renovated]]&gt;0, YEAR(TODAY())-Homes[[#This Row],[yr_renovated]], YEAR(TODAY())-Homes[[#This Row],[yr_built]])</f>
        <v>17</v>
      </c>
      <c r="S2780">
        <v>3</v>
      </c>
      <c r="T2780" s="2">
        <v>41781</v>
      </c>
      <c r="U2780" s="3">
        <v>1.5</v>
      </c>
      <c r="V2780" s="4">
        <f>IFERROR(Homes[[#This Row],[sqft_above]]+Homes[[#This Row],[sqft_basement]]," ")</f>
        <v>1360</v>
      </c>
      <c r="W2780" s="4">
        <v>885</v>
      </c>
      <c r="X2780">
        <v>0</v>
      </c>
      <c r="Y2780">
        <v>0</v>
      </c>
      <c r="Z2780">
        <v>3</v>
      </c>
      <c r="AA2780" s="4">
        <v>1360</v>
      </c>
      <c r="AB2780" s="4">
        <v>0</v>
      </c>
      <c r="AC2780">
        <v>2008</v>
      </c>
      <c r="AD2780" t="s">
        <v>2905</v>
      </c>
      <c r="AE2780" t="s">
        <v>49</v>
      </c>
      <c r="AF2780" t="s">
        <v>172</v>
      </c>
    </row>
    <row r="2781" spans="1:32">
      <c r="A2781" t="str">
        <f>PROPER(TRIM(Homes[[#This Row],[street]]))</f>
        <v>10304 Interlake Ave N</v>
      </c>
      <c r="B2781" t="str">
        <f>PROPER(TRIM(Homes[[#This Row],[city]]))</f>
        <v>Seattle</v>
      </c>
      <c r="C2781" t="str">
        <f>_xlfn.TEXTBEFORE(Homes[[#This Row],[statezip]]," ")</f>
        <v>WA</v>
      </c>
      <c r="D2781" s="6" t="str">
        <f>_xlfn.TEXTAFTER(Homes[[#This Row],[statezip]]," ")</f>
        <v>98133</v>
      </c>
      <c r="E2781" s="1">
        <v>359000</v>
      </c>
      <c r="F2781">
        <v>3</v>
      </c>
      <c r="G2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1" s="3" t="str">
        <f>Homes[[#This Row],[bedrooms]] &amp; " bd | " &amp; TEXT(Homes[[#This Row],[bathrooms]],"0.##") &amp; " ba"</f>
        <v>3 bd | 1.5 ba</v>
      </c>
      <c r="I2781" s="4">
        <v>1550</v>
      </c>
      <c r="J2781" s="1">
        <f>IFERROR(Homes[[#This Row],[price]]/Homes[[#This Row],[sqft_living]]," ")</f>
        <v>231.61290322580646</v>
      </c>
      <c r="K2781" s="4">
        <f>IFERROR(Homes[[#This Row],[sqft_lot]]/43560," ")</f>
        <v>0.11432506887052342</v>
      </c>
      <c r="L2781" t="str">
        <f>IF(Homes[[#This Row],[waterfront]]=1, "Yes","No")</f>
        <v>No</v>
      </c>
      <c r="M2781" s="4" t="str">
        <f>IF(Homes[[#This Row],[sqft_basement]]&gt;0, "Yes","No")</f>
        <v>Yes</v>
      </c>
      <c r="N2781" t="str">
        <f>CHOOSE(Homes[[#This Row],[view]]+1, "None","Fair","Good","Great","Excellent")</f>
        <v>None</v>
      </c>
      <c r="O2781" t="str">
        <f>CHOOSE(Homes[[#This Row],[condition]], "Poor","Fair","Average","Good","Excellent")</f>
        <v>Average</v>
      </c>
      <c r="P2781">
        <f ca="1">YEAR(TODAY())-Homes[[#This Row],[yr_built]]</f>
        <v>47</v>
      </c>
      <c r="Q2781">
        <v>0</v>
      </c>
      <c r="R2781">
        <f ca="1">IF(Homes[[#This Row],[yr_renovated]]&gt;0, YEAR(TODAY())-Homes[[#This Row],[yr_renovated]], YEAR(TODAY())-Homes[[#This Row],[yr_built]])</f>
        <v>47</v>
      </c>
      <c r="S2781">
        <v>1</v>
      </c>
      <c r="T2781" s="2">
        <v>41829</v>
      </c>
      <c r="U2781" s="3">
        <v>1.5</v>
      </c>
      <c r="V2781" s="4">
        <f>IFERROR(Homes[[#This Row],[sqft_above]]+Homes[[#This Row],[sqft_basement]]," ")</f>
        <v>1550</v>
      </c>
      <c r="W2781" s="4">
        <v>4980</v>
      </c>
      <c r="X2781">
        <v>0</v>
      </c>
      <c r="Y2781">
        <v>0</v>
      </c>
      <c r="Z2781">
        <v>3</v>
      </c>
      <c r="AA2781" s="4">
        <v>1080</v>
      </c>
      <c r="AB2781" s="4">
        <v>470</v>
      </c>
      <c r="AC2781">
        <v>1978</v>
      </c>
      <c r="AD2781" t="s">
        <v>2906</v>
      </c>
      <c r="AE2781" t="s">
        <v>49</v>
      </c>
      <c r="AF2781" t="s">
        <v>987</v>
      </c>
    </row>
    <row r="2782" spans="1:32">
      <c r="A2782" t="str">
        <f>PROPER(TRIM(Homes[[#This Row],[street]]))</f>
        <v>42809 260Th Ave Se</v>
      </c>
      <c r="B2782" t="str">
        <f>PROPER(TRIM(Homes[[#This Row],[city]]))</f>
        <v>Enumclaw</v>
      </c>
      <c r="C2782" t="str">
        <f>_xlfn.TEXTBEFORE(Homes[[#This Row],[statezip]]," ")</f>
        <v>WA</v>
      </c>
      <c r="D2782" s="6" t="str">
        <f>_xlfn.TEXTAFTER(Homes[[#This Row],[statezip]]," ")</f>
        <v>98022</v>
      </c>
      <c r="E2782" s="1">
        <v>358000</v>
      </c>
      <c r="F2782">
        <v>3</v>
      </c>
      <c r="G2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2" s="3" t="str">
        <f>Homes[[#This Row],[bedrooms]] &amp; " bd | " &amp; TEXT(Homes[[#This Row],[bathrooms]],"0.##") &amp; " ba"</f>
        <v>3 bd | 1.5 ba</v>
      </c>
      <c r="I2782" s="4">
        <v>1810</v>
      </c>
      <c r="J2782" s="1">
        <f>IFERROR(Homes[[#This Row],[price]]/Homes[[#This Row],[sqft_living]]," ")</f>
        <v>197.79005524861878</v>
      </c>
      <c r="K2782" s="4">
        <f>IFERROR(Homes[[#This Row],[sqft_lot]]/43560," ")</f>
        <v>2.2999999999999998</v>
      </c>
      <c r="L2782" t="str">
        <f>IF(Homes[[#This Row],[waterfront]]=1, "Yes","No")</f>
        <v>No</v>
      </c>
      <c r="M2782" s="4" t="str">
        <f>IF(Homes[[#This Row],[sqft_basement]]&gt;0, "Yes","No")</f>
        <v>No</v>
      </c>
      <c r="N2782" t="str">
        <f>CHOOSE(Homes[[#This Row],[view]]+1, "None","Fair","Good","Great","Excellent")</f>
        <v>None</v>
      </c>
      <c r="O2782" t="str">
        <f>CHOOSE(Homes[[#This Row],[condition]], "Poor","Fair","Average","Good","Excellent")</f>
        <v>Excellent</v>
      </c>
      <c r="P2782">
        <f ca="1">YEAR(TODAY())-Homes[[#This Row],[yr_built]]</f>
        <v>56</v>
      </c>
      <c r="Q2782">
        <v>0</v>
      </c>
      <c r="R2782">
        <f ca="1">IF(Homes[[#This Row],[yr_renovated]]&gt;0, YEAR(TODAY())-Homes[[#This Row],[yr_renovated]], YEAR(TODAY())-Homes[[#This Row],[yr_built]])</f>
        <v>56</v>
      </c>
      <c r="S2782">
        <v>1</v>
      </c>
      <c r="T2782" s="2">
        <v>41814</v>
      </c>
      <c r="U2782" s="3">
        <v>1.5</v>
      </c>
      <c r="V2782" s="4">
        <f>IFERROR(Homes[[#This Row],[sqft_above]]+Homes[[#This Row],[sqft_basement]]," ")</f>
        <v>1810</v>
      </c>
      <c r="W2782" s="4">
        <v>100188</v>
      </c>
      <c r="X2782">
        <v>0</v>
      </c>
      <c r="Y2782">
        <v>0</v>
      </c>
      <c r="Z2782">
        <v>5</v>
      </c>
      <c r="AA2782" s="4">
        <v>1810</v>
      </c>
      <c r="AB2782" s="4">
        <v>0</v>
      </c>
      <c r="AC2782">
        <v>1969</v>
      </c>
      <c r="AD2782" t="s">
        <v>2907</v>
      </c>
      <c r="AE2782" t="s">
        <v>1035</v>
      </c>
      <c r="AF2782" t="s">
        <v>1036</v>
      </c>
    </row>
    <row r="2783" spans="1:32">
      <c r="A2783" t="str">
        <f>PROPER(TRIM(Homes[[#This Row],[street]]))</f>
        <v>7670 10Th Ave Nw</v>
      </c>
      <c r="B2783" t="str">
        <f>PROPER(TRIM(Homes[[#This Row],[city]]))</f>
        <v>Snoqualmie</v>
      </c>
      <c r="C2783" t="str">
        <f>_xlfn.TEXTBEFORE(Homes[[#This Row],[statezip]]," ")</f>
        <v>WA</v>
      </c>
      <c r="D2783" s="6" t="str">
        <f>_xlfn.TEXTAFTER(Homes[[#This Row],[statezip]]," ")</f>
        <v>98065</v>
      </c>
      <c r="E2783" s="1">
        <v>358000</v>
      </c>
      <c r="F2783">
        <v>3</v>
      </c>
      <c r="G2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3" s="3" t="str">
        <f>Homes[[#This Row],[bedrooms]] &amp; " bd | " &amp; TEXT(Homes[[#This Row],[bathrooms]],"0.##") &amp; " ba"</f>
        <v>3 bd | 1.5 ba</v>
      </c>
      <c r="I2783" s="4">
        <v>2450</v>
      </c>
      <c r="J2783" s="1">
        <f>IFERROR(Homes[[#This Row],[price]]/Homes[[#This Row],[sqft_living]]," ")</f>
        <v>146.12244897959184</v>
      </c>
      <c r="K2783" s="4">
        <f>IFERROR(Homes[[#This Row],[sqft_lot]]/43560," ")</f>
        <v>0.28689164370982551</v>
      </c>
      <c r="L2783" t="str">
        <f>IF(Homes[[#This Row],[waterfront]]=1, "Yes","No")</f>
        <v>No</v>
      </c>
      <c r="M2783" s="4" t="str">
        <f>IF(Homes[[#This Row],[sqft_basement]]&gt;0, "Yes","No")</f>
        <v>No</v>
      </c>
      <c r="N2783" t="str">
        <f>CHOOSE(Homes[[#This Row],[view]]+1, "None","Fair","Good","Great","Excellent")</f>
        <v>None</v>
      </c>
      <c r="O2783" t="str">
        <f>CHOOSE(Homes[[#This Row],[condition]], "Poor","Fair","Average","Good","Excellent")</f>
        <v>Good</v>
      </c>
      <c r="P2783">
        <f ca="1">YEAR(TODAY())-Homes[[#This Row],[yr_built]]</f>
        <v>58</v>
      </c>
      <c r="Q2783">
        <v>0</v>
      </c>
      <c r="R2783">
        <f ca="1">IF(Homes[[#This Row],[yr_renovated]]&gt;0, YEAR(TODAY())-Homes[[#This Row],[yr_renovated]], YEAR(TODAY())-Homes[[#This Row],[yr_built]])</f>
        <v>58</v>
      </c>
      <c r="S2783">
        <v>1</v>
      </c>
      <c r="T2783" s="2">
        <v>41816</v>
      </c>
      <c r="U2783" s="3">
        <v>1.5</v>
      </c>
      <c r="V2783" s="4">
        <f>IFERROR(Homes[[#This Row],[sqft_above]]+Homes[[#This Row],[sqft_basement]]," ")</f>
        <v>2450</v>
      </c>
      <c r="W2783" s="4">
        <v>12497</v>
      </c>
      <c r="X2783">
        <v>0</v>
      </c>
      <c r="Y2783">
        <v>0</v>
      </c>
      <c r="Z2783">
        <v>4</v>
      </c>
      <c r="AA2783" s="4">
        <v>2450</v>
      </c>
      <c r="AB2783" s="4">
        <v>0</v>
      </c>
      <c r="AC2783">
        <v>1967</v>
      </c>
      <c r="AD2783" t="s">
        <v>2908</v>
      </c>
      <c r="AE2783" t="s">
        <v>313</v>
      </c>
      <c r="AF2783" t="s">
        <v>314</v>
      </c>
    </row>
    <row r="2784" spans="1:32">
      <c r="A2784" t="str">
        <f>PROPER(TRIM(Homes[[#This Row],[street]]))</f>
        <v>28121 Maple Ridge Way Se</v>
      </c>
      <c r="B2784" t="str">
        <f>PROPER(TRIM(Homes[[#This Row],[city]]))</f>
        <v>Maple Valley</v>
      </c>
      <c r="C2784" t="str">
        <f>_xlfn.TEXTBEFORE(Homes[[#This Row],[statezip]]," ")</f>
        <v>WA</v>
      </c>
      <c r="D2784" s="6" t="str">
        <f>_xlfn.TEXTAFTER(Homes[[#This Row],[statezip]]," ")</f>
        <v>98038</v>
      </c>
      <c r="E2784" s="1">
        <v>357500</v>
      </c>
      <c r="F2784">
        <v>3</v>
      </c>
      <c r="G2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784" s="3" t="str">
        <f>Homes[[#This Row],[bedrooms]] &amp; " bd | " &amp; TEXT(Homes[[#This Row],[bathrooms]],"0.##") &amp; " ba"</f>
        <v>3 bd | 3.5 ba</v>
      </c>
      <c r="I2784" s="4">
        <v>2080</v>
      </c>
      <c r="J2784" s="1">
        <f>IFERROR(Homes[[#This Row],[price]]/Homes[[#This Row],[sqft_living]]," ")</f>
        <v>171.875</v>
      </c>
      <c r="K2784" s="4">
        <f>IFERROR(Homes[[#This Row],[sqft_lot]]/43560," ")</f>
        <v>0.11707988980716254</v>
      </c>
      <c r="L2784" t="str">
        <f>IF(Homes[[#This Row],[waterfront]]=1, "Yes","No")</f>
        <v>No</v>
      </c>
      <c r="M2784" s="4" t="str">
        <f>IF(Homes[[#This Row],[sqft_basement]]&gt;0, "Yes","No")</f>
        <v>No</v>
      </c>
      <c r="N2784" t="str">
        <f>CHOOSE(Homes[[#This Row],[view]]+1, "None","Fair","Good","Great","Excellent")</f>
        <v>None</v>
      </c>
      <c r="O2784" t="str">
        <f>CHOOSE(Homes[[#This Row],[condition]], "Poor","Fair","Average","Good","Excellent")</f>
        <v>Average</v>
      </c>
      <c r="P2784">
        <f ca="1">YEAR(TODAY())-Homes[[#This Row],[yr_built]]</f>
        <v>21</v>
      </c>
      <c r="Q2784">
        <v>2003</v>
      </c>
      <c r="R2784">
        <f ca="1">IF(Homes[[#This Row],[yr_renovated]]&gt;0, YEAR(TODAY())-Homes[[#This Row],[yr_renovated]], YEAR(TODAY())-Homes[[#This Row],[yr_built]])</f>
        <v>22</v>
      </c>
      <c r="S2784">
        <v>2</v>
      </c>
      <c r="T2784" s="2">
        <v>41821</v>
      </c>
      <c r="U2784" s="3">
        <v>3.5</v>
      </c>
      <c r="V2784" s="4">
        <f>IFERROR(Homes[[#This Row],[sqft_above]]+Homes[[#This Row],[sqft_basement]]," ")</f>
        <v>2080</v>
      </c>
      <c r="W2784" s="4">
        <v>5100</v>
      </c>
      <c r="X2784">
        <v>0</v>
      </c>
      <c r="Y2784">
        <v>0</v>
      </c>
      <c r="Z2784">
        <v>3</v>
      </c>
      <c r="AA2784" s="4">
        <v>2080</v>
      </c>
      <c r="AB2784" s="4">
        <v>0</v>
      </c>
      <c r="AC2784">
        <v>2004</v>
      </c>
      <c r="AD2784" t="s">
        <v>2909</v>
      </c>
      <c r="AE2784" t="s">
        <v>920</v>
      </c>
      <c r="AF2784" t="s">
        <v>921</v>
      </c>
    </row>
    <row r="2785" spans="1:32">
      <c r="A2785" t="str">
        <f>PROPER(TRIM(Homes[[#This Row],[street]]))</f>
        <v>1721 Ne 136Th St</v>
      </c>
      <c r="B2785" t="str">
        <f>PROPER(TRIM(Homes[[#This Row],[city]]))</f>
        <v>Seattle</v>
      </c>
      <c r="C2785" t="str">
        <f>_xlfn.TEXTBEFORE(Homes[[#This Row],[statezip]]," ")</f>
        <v>WA</v>
      </c>
      <c r="D2785" s="6" t="str">
        <f>_xlfn.TEXTAFTER(Homes[[#This Row],[statezip]]," ")</f>
        <v>98125</v>
      </c>
      <c r="E2785" s="1">
        <v>357250</v>
      </c>
      <c r="F2785">
        <v>3</v>
      </c>
      <c r="G2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785" s="3" t="str">
        <f>Homes[[#This Row],[bedrooms]] &amp; " bd | " &amp; TEXT(Homes[[#This Row],[bathrooms]],"0.##") &amp; " ba"</f>
        <v>3 bd | 1.5 ba</v>
      </c>
      <c r="I2785" s="4">
        <v>1400</v>
      </c>
      <c r="J2785" s="1">
        <f>IFERROR(Homes[[#This Row],[price]]/Homes[[#This Row],[sqft_living]]," ")</f>
        <v>255.17857142857142</v>
      </c>
      <c r="K2785" s="4">
        <f>IFERROR(Homes[[#This Row],[sqft_lot]]/43560," ")</f>
        <v>0.20293847566574838</v>
      </c>
      <c r="L2785" t="str">
        <f>IF(Homes[[#This Row],[waterfront]]=1, "Yes","No")</f>
        <v>No</v>
      </c>
      <c r="M2785" s="4" t="str">
        <f>IF(Homes[[#This Row],[sqft_basement]]&gt;0, "Yes","No")</f>
        <v>No</v>
      </c>
      <c r="N2785" t="str">
        <f>CHOOSE(Homes[[#This Row],[view]]+1, "None","Fair","Good","Great","Excellent")</f>
        <v>None</v>
      </c>
      <c r="O2785" t="str">
        <f>CHOOSE(Homes[[#This Row],[condition]], "Poor","Fair","Average","Good","Excellent")</f>
        <v>Good</v>
      </c>
      <c r="P2785">
        <f ca="1">YEAR(TODAY())-Homes[[#This Row],[yr_built]]</f>
        <v>73</v>
      </c>
      <c r="Q2785">
        <v>0</v>
      </c>
      <c r="R2785">
        <f ca="1">IF(Homes[[#This Row],[yr_renovated]]&gt;0, YEAR(TODAY())-Homes[[#This Row],[yr_renovated]], YEAR(TODAY())-Homes[[#This Row],[yr_built]])</f>
        <v>73</v>
      </c>
      <c r="S2785">
        <v>1</v>
      </c>
      <c r="T2785" s="2">
        <v>41816</v>
      </c>
      <c r="U2785" s="3">
        <v>1.5</v>
      </c>
      <c r="V2785" s="4">
        <f>IFERROR(Homes[[#This Row],[sqft_above]]+Homes[[#This Row],[sqft_basement]]," ")</f>
        <v>1400</v>
      </c>
      <c r="W2785" s="4">
        <v>8840</v>
      </c>
      <c r="X2785">
        <v>0</v>
      </c>
      <c r="Y2785">
        <v>0</v>
      </c>
      <c r="Z2785">
        <v>4</v>
      </c>
      <c r="AA2785" s="4">
        <v>1400</v>
      </c>
      <c r="AB2785" s="4">
        <v>0</v>
      </c>
      <c r="AC2785">
        <v>1952</v>
      </c>
      <c r="AD2785" t="s">
        <v>2910</v>
      </c>
      <c r="AE2785" t="s">
        <v>49</v>
      </c>
      <c r="AF2785" t="s">
        <v>150</v>
      </c>
    </row>
    <row r="2786" spans="1:32">
      <c r="A2786" t="str">
        <f>PROPER(TRIM(Homes[[#This Row],[street]]))</f>
        <v>2520 Mulberry Walk Ne</v>
      </c>
      <c r="B2786" t="str">
        <f>PROPER(TRIM(Homes[[#This Row],[city]]))</f>
        <v>Issaquah</v>
      </c>
      <c r="C2786" t="str">
        <f>_xlfn.TEXTBEFORE(Homes[[#This Row],[statezip]]," ")</f>
        <v>WA</v>
      </c>
      <c r="D2786" s="6" t="str">
        <f>_xlfn.TEXTAFTER(Homes[[#This Row],[statezip]]," ")</f>
        <v>98029</v>
      </c>
      <c r="E2786" s="1">
        <v>357186</v>
      </c>
      <c r="F2786">
        <v>2</v>
      </c>
      <c r="G2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86" s="3" t="str">
        <f>Homes[[#This Row],[bedrooms]] &amp; " bd | " &amp; TEXT(Homes[[#This Row],[bathrooms]],"0.##") &amp; " ba"</f>
        <v>2 bd | 1.75 ba</v>
      </c>
      <c r="I2786" s="4">
        <v>1210</v>
      </c>
      <c r="J2786" s="1">
        <f>IFERROR(Homes[[#This Row],[price]]/Homes[[#This Row],[sqft_living]]," ")</f>
        <v>295.19504132231407</v>
      </c>
      <c r="K2786" s="4">
        <f>IFERROR(Homes[[#This Row],[sqft_lot]]/43560," ")</f>
        <v>2.3875114784205693E-2</v>
      </c>
      <c r="L2786" t="str">
        <f>IF(Homes[[#This Row],[waterfront]]=1, "Yes","No")</f>
        <v>No</v>
      </c>
      <c r="M2786" s="4" t="str">
        <f>IF(Homes[[#This Row],[sqft_basement]]&gt;0, "Yes","No")</f>
        <v>No</v>
      </c>
      <c r="N2786" t="str">
        <f>CHOOSE(Homes[[#This Row],[view]]+1, "None","Fair","Good","Great","Excellent")</f>
        <v>None</v>
      </c>
      <c r="O2786" t="str">
        <f>CHOOSE(Homes[[#This Row],[condition]], "Poor","Fair","Average","Good","Excellent")</f>
        <v>Average</v>
      </c>
      <c r="P2786">
        <f ca="1">YEAR(TODAY())-Homes[[#This Row],[yr_built]]</f>
        <v>11</v>
      </c>
      <c r="Q2786">
        <v>0</v>
      </c>
      <c r="R2786">
        <f ca="1">IF(Homes[[#This Row],[yr_renovated]]&gt;0, YEAR(TODAY())-Homes[[#This Row],[yr_renovated]], YEAR(TODAY())-Homes[[#This Row],[yr_built]])</f>
        <v>11</v>
      </c>
      <c r="S2786">
        <v>2</v>
      </c>
      <c r="T2786" s="2">
        <v>41806</v>
      </c>
      <c r="U2786" s="3">
        <v>1.75</v>
      </c>
      <c r="V2786" s="4">
        <f>IFERROR(Homes[[#This Row],[sqft_above]]+Homes[[#This Row],[sqft_basement]]," ")</f>
        <v>1210</v>
      </c>
      <c r="W2786" s="4">
        <v>1040</v>
      </c>
      <c r="X2786">
        <v>0</v>
      </c>
      <c r="Y2786">
        <v>0</v>
      </c>
      <c r="Z2786">
        <v>3</v>
      </c>
      <c r="AA2786" s="4">
        <v>1210</v>
      </c>
      <c r="AB2786" s="4">
        <v>0</v>
      </c>
      <c r="AC2786">
        <v>2014</v>
      </c>
      <c r="AD2786" t="s">
        <v>2911</v>
      </c>
      <c r="AE2786" t="s">
        <v>79</v>
      </c>
      <c r="AF2786" t="s">
        <v>80</v>
      </c>
    </row>
    <row r="2787" spans="1:32">
      <c r="A2787" t="str">
        <f>PROPER(TRIM(Homes[[#This Row],[street]]))</f>
        <v>43525 Se 149Th St</v>
      </c>
      <c r="B2787" t="str">
        <f>PROPER(TRIM(Homes[[#This Row],[city]]))</f>
        <v>North Bend</v>
      </c>
      <c r="C2787" t="str">
        <f>_xlfn.TEXTBEFORE(Homes[[#This Row],[statezip]]," ")</f>
        <v>WA</v>
      </c>
      <c r="D2787" s="6" t="str">
        <f>_xlfn.TEXTAFTER(Homes[[#This Row],[statezip]]," ")</f>
        <v>98045</v>
      </c>
      <c r="E2787" s="1">
        <v>356000</v>
      </c>
      <c r="F2787">
        <v>4</v>
      </c>
      <c r="G2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787" s="3" t="str">
        <f>Homes[[#This Row],[bedrooms]] &amp; " bd | " &amp; TEXT(Homes[[#This Row],[bathrooms]],"0.##") &amp; " ba"</f>
        <v>4 bd | 2. ba</v>
      </c>
      <c r="I2787" s="4">
        <v>2020</v>
      </c>
      <c r="J2787" s="1">
        <f>IFERROR(Homes[[#This Row],[price]]/Homes[[#This Row],[sqft_living]]," ")</f>
        <v>176.23762376237624</v>
      </c>
      <c r="K2787" s="4">
        <f>IFERROR(Homes[[#This Row],[sqft_lot]]/43560," ")</f>
        <v>1.1178374655647383</v>
      </c>
      <c r="L2787" t="str">
        <f>IF(Homes[[#This Row],[waterfront]]=1, "Yes","No")</f>
        <v>No</v>
      </c>
      <c r="M2787" s="4" t="str">
        <f>IF(Homes[[#This Row],[sqft_basement]]&gt;0, "Yes","No")</f>
        <v>No</v>
      </c>
      <c r="N2787" t="str">
        <f>CHOOSE(Homes[[#This Row],[view]]+1, "None","Fair","Good","Great","Excellent")</f>
        <v>None</v>
      </c>
      <c r="O2787" t="str">
        <f>CHOOSE(Homes[[#This Row],[condition]], "Poor","Fair","Average","Good","Excellent")</f>
        <v>Average</v>
      </c>
      <c r="P2787">
        <f ca="1">YEAR(TODAY())-Homes[[#This Row],[yr_built]]</f>
        <v>76</v>
      </c>
      <c r="Q2787">
        <v>1998</v>
      </c>
      <c r="R2787">
        <f ca="1">IF(Homes[[#This Row],[yr_renovated]]&gt;0, YEAR(TODAY())-Homes[[#This Row],[yr_renovated]], YEAR(TODAY())-Homes[[#This Row],[yr_built]])</f>
        <v>27</v>
      </c>
      <c r="S2787">
        <v>1.5</v>
      </c>
      <c r="T2787" s="2">
        <v>41815</v>
      </c>
      <c r="U2787" s="3">
        <v>2</v>
      </c>
      <c r="V2787" s="4">
        <f>IFERROR(Homes[[#This Row],[sqft_above]]+Homes[[#This Row],[sqft_basement]]," ")</f>
        <v>2020</v>
      </c>
      <c r="W2787" s="4">
        <v>48693</v>
      </c>
      <c r="X2787">
        <v>0</v>
      </c>
      <c r="Y2787">
        <v>0</v>
      </c>
      <c r="Z2787">
        <v>3</v>
      </c>
      <c r="AA2787" s="4">
        <v>2020</v>
      </c>
      <c r="AB2787" s="4">
        <v>0</v>
      </c>
      <c r="AC2787">
        <v>1949</v>
      </c>
      <c r="AD2787" t="s">
        <v>2912</v>
      </c>
      <c r="AE2787" t="s">
        <v>624</v>
      </c>
      <c r="AF2787" t="s">
        <v>625</v>
      </c>
    </row>
    <row r="2788" spans="1:32">
      <c r="A2788" t="str">
        <f>PROPER(TRIM(Homes[[#This Row],[street]]))</f>
        <v>5968 44Th Ave S</v>
      </c>
      <c r="B2788" t="str">
        <f>PROPER(TRIM(Homes[[#This Row],[city]]))</f>
        <v>Seattle</v>
      </c>
      <c r="C2788" t="str">
        <f>_xlfn.TEXTBEFORE(Homes[[#This Row],[statezip]]," ")</f>
        <v>WA</v>
      </c>
      <c r="D2788" s="6" t="str">
        <f>_xlfn.TEXTAFTER(Homes[[#This Row],[statezip]]," ")</f>
        <v>98118</v>
      </c>
      <c r="E2788" s="1">
        <v>356000</v>
      </c>
      <c r="F2788">
        <v>2</v>
      </c>
      <c r="G2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88" s="3" t="str">
        <f>Homes[[#This Row],[bedrooms]] &amp; " bd | " &amp; TEXT(Homes[[#This Row],[bathrooms]],"0.##") &amp; " ba"</f>
        <v>2 bd | 1. ba</v>
      </c>
      <c r="I2788" s="4">
        <v>920</v>
      </c>
      <c r="J2788" s="1">
        <f>IFERROR(Homes[[#This Row],[price]]/Homes[[#This Row],[sqft_living]]," ")</f>
        <v>386.95652173913044</v>
      </c>
      <c r="K2788" s="4">
        <f>IFERROR(Homes[[#This Row],[sqft_lot]]/43560," ")</f>
        <v>9.4008264462809923E-2</v>
      </c>
      <c r="L2788" t="str">
        <f>IF(Homes[[#This Row],[waterfront]]=1, "Yes","No")</f>
        <v>No</v>
      </c>
      <c r="M2788" s="4" t="str">
        <f>IF(Homes[[#This Row],[sqft_basement]]&gt;0, "Yes","No")</f>
        <v>No</v>
      </c>
      <c r="N2788" t="str">
        <f>CHOOSE(Homes[[#This Row],[view]]+1, "None","Fair","Good","Great","Excellent")</f>
        <v>None</v>
      </c>
      <c r="O2788" t="str">
        <f>CHOOSE(Homes[[#This Row],[condition]], "Poor","Fair","Average","Good","Excellent")</f>
        <v>Good</v>
      </c>
      <c r="P2788">
        <f ca="1">YEAR(TODAY())-Homes[[#This Row],[yr_built]]</f>
        <v>111</v>
      </c>
      <c r="Q2788">
        <v>1945</v>
      </c>
      <c r="R2788">
        <f ca="1">IF(Homes[[#This Row],[yr_renovated]]&gt;0, YEAR(TODAY())-Homes[[#This Row],[yr_renovated]], YEAR(TODAY())-Homes[[#This Row],[yr_built]])</f>
        <v>80</v>
      </c>
      <c r="S2788">
        <v>1</v>
      </c>
      <c r="T2788" s="2">
        <v>41795</v>
      </c>
      <c r="U2788" s="3">
        <v>1</v>
      </c>
      <c r="V2788" s="4">
        <f>IFERROR(Homes[[#This Row],[sqft_above]]+Homes[[#This Row],[sqft_basement]]," ")</f>
        <v>920</v>
      </c>
      <c r="W2788" s="4">
        <v>4095</v>
      </c>
      <c r="X2788">
        <v>0</v>
      </c>
      <c r="Y2788">
        <v>0</v>
      </c>
      <c r="Z2788">
        <v>4</v>
      </c>
      <c r="AA2788" s="4">
        <v>920</v>
      </c>
      <c r="AB2788" s="4">
        <v>0</v>
      </c>
      <c r="AC2788">
        <v>1914</v>
      </c>
      <c r="AD2788" t="s">
        <v>2913</v>
      </c>
      <c r="AE2788" t="s">
        <v>49</v>
      </c>
      <c r="AF2788" t="s">
        <v>229</v>
      </c>
    </row>
    <row r="2789" spans="1:32">
      <c r="A2789" t="str">
        <f>PROPER(TRIM(Homes[[#This Row],[street]]))</f>
        <v>7828 Douglas Ave Se</v>
      </c>
      <c r="B2789" t="str">
        <f>PROPER(TRIM(Homes[[#This Row],[city]]))</f>
        <v>Snoqualmie</v>
      </c>
      <c r="C2789" t="str">
        <f>_xlfn.TEXTBEFORE(Homes[[#This Row],[statezip]]," ")</f>
        <v>WA</v>
      </c>
      <c r="D2789" s="6" t="str">
        <f>_xlfn.TEXTAFTER(Homes[[#This Row],[statezip]]," ")</f>
        <v>98065</v>
      </c>
      <c r="E2789" s="1">
        <v>356000</v>
      </c>
      <c r="F2789">
        <v>3</v>
      </c>
      <c r="G2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89" s="3" t="str">
        <f>Homes[[#This Row],[bedrooms]] &amp; " bd | " &amp; TEXT(Homes[[#This Row],[bathrooms]],"0.##") &amp; " ba"</f>
        <v>3 bd | 2.5 ba</v>
      </c>
      <c r="I2789" s="4">
        <v>1590</v>
      </c>
      <c r="J2789" s="1">
        <f>IFERROR(Homes[[#This Row],[price]]/Homes[[#This Row],[sqft_living]]," ")</f>
        <v>223.89937106918239</v>
      </c>
      <c r="K2789" s="4">
        <f>IFERROR(Homes[[#This Row],[sqft_lot]]/43560," ")</f>
        <v>7.8305785123966937E-2</v>
      </c>
      <c r="L2789" t="str">
        <f>IF(Homes[[#This Row],[waterfront]]=1, "Yes","No")</f>
        <v>No</v>
      </c>
      <c r="M2789" s="4" t="str">
        <f>IF(Homes[[#This Row],[sqft_basement]]&gt;0, "Yes","No")</f>
        <v>No</v>
      </c>
      <c r="N2789" t="str">
        <f>CHOOSE(Homes[[#This Row],[view]]+1, "None","Fair","Good","Great","Excellent")</f>
        <v>None</v>
      </c>
      <c r="O2789" t="str">
        <f>CHOOSE(Homes[[#This Row],[condition]], "Poor","Fair","Average","Good","Excellent")</f>
        <v>Average</v>
      </c>
      <c r="P2789">
        <f ca="1">YEAR(TODAY())-Homes[[#This Row],[yr_built]]</f>
        <v>25</v>
      </c>
      <c r="Q2789">
        <v>0</v>
      </c>
      <c r="R2789">
        <f ca="1">IF(Homes[[#This Row],[yr_renovated]]&gt;0, YEAR(TODAY())-Homes[[#This Row],[yr_renovated]], YEAR(TODAY())-Homes[[#This Row],[yr_built]])</f>
        <v>25</v>
      </c>
      <c r="S2789">
        <v>2</v>
      </c>
      <c r="T2789" s="2">
        <v>41829</v>
      </c>
      <c r="U2789" s="3">
        <v>2.5</v>
      </c>
      <c r="V2789" s="4">
        <f>IFERROR(Homes[[#This Row],[sqft_above]]+Homes[[#This Row],[sqft_basement]]," ")</f>
        <v>1590</v>
      </c>
      <c r="W2789" s="4">
        <v>3411</v>
      </c>
      <c r="X2789">
        <v>0</v>
      </c>
      <c r="Y2789">
        <v>0</v>
      </c>
      <c r="Z2789">
        <v>3</v>
      </c>
      <c r="AA2789" s="4">
        <v>1590</v>
      </c>
      <c r="AB2789" s="4">
        <v>0</v>
      </c>
      <c r="AC2789">
        <v>2000</v>
      </c>
      <c r="AD2789" t="s">
        <v>2914</v>
      </c>
      <c r="AE2789" t="s">
        <v>313</v>
      </c>
      <c r="AF2789" t="s">
        <v>314</v>
      </c>
    </row>
    <row r="2790" spans="1:32">
      <c r="A2790" t="str">
        <f>PROPER(TRIM(Homes[[#This Row],[street]]))</f>
        <v>14937 57Th Ave S</v>
      </c>
      <c r="B2790" t="str">
        <f>PROPER(TRIM(Homes[[#This Row],[city]]))</f>
        <v>Tukwila</v>
      </c>
      <c r="C2790" t="str">
        <f>_xlfn.TEXTBEFORE(Homes[[#This Row],[statezip]]," ")</f>
        <v>WA</v>
      </c>
      <c r="D2790" s="6" t="str">
        <f>_xlfn.TEXTAFTER(Homes[[#This Row],[statezip]]," ")</f>
        <v>98168</v>
      </c>
      <c r="E2790" s="1">
        <v>356000</v>
      </c>
      <c r="F2790">
        <v>3</v>
      </c>
      <c r="G2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790" s="3" t="str">
        <f>Homes[[#This Row],[bedrooms]] &amp; " bd | " &amp; TEXT(Homes[[#This Row],[bathrooms]],"0.##") &amp; " ba"</f>
        <v>3 bd | 3.5 ba</v>
      </c>
      <c r="I2790" s="4">
        <v>2100</v>
      </c>
      <c r="J2790" s="1">
        <f>IFERROR(Homes[[#This Row],[price]]/Homes[[#This Row],[sqft_living]]," ")</f>
        <v>169.52380952380952</v>
      </c>
      <c r="K2790" s="4">
        <f>IFERROR(Homes[[#This Row],[sqft_lot]]/43560," ")</f>
        <v>0.28429752066115704</v>
      </c>
      <c r="L2790" t="str">
        <f>IF(Homes[[#This Row],[waterfront]]=1, "Yes","No")</f>
        <v>No</v>
      </c>
      <c r="M2790" s="4" t="str">
        <f>IF(Homes[[#This Row],[sqft_basement]]&gt;0, "Yes","No")</f>
        <v>No</v>
      </c>
      <c r="N2790" t="str">
        <f>CHOOSE(Homes[[#This Row],[view]]+1, "None","Fair","Good","Great","Excellent")</f>
        <v>None</v>
      </c>
      <c r="O2790" t="str">
        <f>CHOOSE(Homes[[#This Row],[condition]], "Poor","Fair","Average","Good","Excellent")</f>
        <v>Average</v>
      </c>
      <c r="P2790">
        <f ca="1">YEAR(TODAY())-Homes[[#This Row],[yr_built]]</f>
        <v>45</v>
      </c>
      <c r="Q2790">
        <v>0</v>
      </c>
      <c r="R2790">
        <f ca="1">IF(Homes[[#This Row],[yr_renovated]]&gt;0, YEAR(TODAY())-Homes[[#This Row],[yr_renovated]], YEAR(TODAY())-Homes[[#This Row],[yr_built]])</f>
        <v>45</v>
      </c>
      <c r="S2790">
        <v>2</v>
      </c>
      <c r="T2790" s="2">
        <v>41773</v>
      </c>
      <c r="U2790" s="3">
        <v>3.5</v>
      </c>
      <c r="V2790" s="4">
        <f>IFERROR(Homes[[#This Row],[sqft_above]]+Homes[[#This Row],[sqft_basement]]," ")</f>
        <v>2100</v>
      </c>
      <c r="W2790" s="4">
        <v>12384</v>
      </c>
      <c r="X2790">
        <v>0</v>
      </c>
      <c r="Y2790">
        <v>0</v>
      </c>
      <c r="Z2790">
        <v>3</v>
      </c>
      <c r="AA2790" s="4">
        <v>2100</v>
      </c>
      <c r="AB2790" s="4">
        <v>0</v>
      </c>
      <c r="AC2790">
        <v>1980</v>
      </c>
      <c r="AD2790" t="s">
        <v>2915</v>
      </c>
      <c r="AE2790" t="s">
        <v>93</v>
      </c>
      <c r="AF2790" t="s">
        <v>94</v>
      </c>
    </row>
    <row r="2791" spans="1:32">
      <c r="A2791" t="str">
        <f>PROPER(TRIM(Homes[[#This Row],[street]]))</f>
        <v>15523 187Th Ave Ne</v>
      </c>
      <c r="B2791" t="str">
        <f>PROPER(TRIM(Homes[[#This Row],[city]]))</f>
        <v>Woodinville</v>
      </c>
      <c r="C2791" t="str">
        <f>_xlfn.TEXTBEFORE(Homes[[#This Row],[statezip]]," ")</f>
        <v>WA</v>
      </c>
      <c r="D2791" s="6" t="str">
        <f>_xlfn.TEXTAFTER(Homes[[#This Row],[statezip]]," ")</f>
        <v>98072</v>
      </c>
      <c r="E2791" s="1">
        <v>356000</v>
      </c>
      <c r="F2791">
        <v>2</v>
      </c>
      <c r="G2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91" s="3" t="str">
        <f>Homes[[#This Row],[bedrooms]] &amp; " bd | " &amp; TEXT(Homes[[#This Row],[bathrooms]],"0.##") &amp; " ba"</f>
        <v>2 bd | 1.75 ba</v>
      </c>
      <c r="I2791" s="4">
        <v>1060</v>
      </c>
      <c r="J2791" s="1">
        <f>IFERROR(Homes[[#This Row],[price]]/Homes[[#This Row],[sqft_living]]," ")</f>
        <v>335.84905660377359</v>
      </c>
      <c r="K2791" s="4">
        <f>IFERROR(Homes[[#This Row],[sqft_lot]]/43560," ")</f>
        <v>0.37809917355371903</v>
      </c>
      <c r="L2791" t="str">
        <f>IF(Homes[[#This Row],[waterfront]]=1, "Yes","No")</f>
        <v>No</v>
      </c>
      <c r="M2791" s="4" t="str">
        <f>IF(Homes[[#This Row],[sqft_basement]]&gt;0, "Yes","No")</f>
        <v>No</v>
      </c>
      <c r="N2791" t="str">
        <f>CHOOSE(Homes[[#This Row],[view]]+1, "None","Fair","Good","Great","Excellent")</f>
        <v>None</v>
      </c>
      <c r="O2791" t="str">
        <f>CHOOSE(Homes[[#This Row],[condition]], "Poor","Fair","Average","Good","Excellent")</f>
        <v>Average</v>
      </c>
      <c r="P2791">
        <f ca="1">YEAR(TODAY())-Homes[[#This Row],[yr_built]]</f>
        <v>48</v>
      </c>
      <c r="Q2791">
        <v>2004</v>
      </c>
      <c r="R2791">
        <f ca="1">IF(Homes[[#This Row],[yr_renovated]]&gt;0, YEAR(TODAY())-Homes[[#This Row],[yr_renovated]], YEAR(TODAY())-Homes[[#This Row],[yr_built]])</f>
        <v>21</v>
      </c>
      <c r="S2791">
        <v>1</v>
      </c>
      <c r="T2791" s="2">
        <v>41781</v>
      </c>
      <c r="U2791" s="3">
        <v>1.75</v>
      </c>
      <c r="V2791" s="4">
        <f>IFERROR(Homes[[#This Row],[sqft_above]]+Homes[[#This Row],[sqft_basement]]," ")</f>
        <v>1060</v>
      </c>
      <c r="W2791" s="4">
        <v>16470</v>
      </c>
      <c r="X2791">
        <v>0</v>
      </c>
      <c r="Y2791">
        <v>0</v>
      </c>
      <c r="Z2791">
        <v>3</v>
      </c>
      <c r="AA2791" s="4">
        <v>1060</v>
      </c>
      <c r="AB2791" s="4">
        <v>0</v>
      </c>
      <c r="AC2791">
        <v>1977</v>
      </c>
      <c r="AD2791" t="s">
        <v>2916</v>
      </c>
      <c r="AE2791" t="s">
        <v>120</v>
      </c>
      <c r="AF2791" t="s">
        <v>275</v>
      </c>
    </row>
    <row r="2792" spans="1:32">
      <c r="A2792" t="str">
        <f>PROPER(TRIM(Homes[[#This Row],[street]]))</f>
        <v>28635 226Th Ave Se</v>
      </c>
      <c r="B2792" t="str">
        <f>PROPER(TRIM(Homes[[#This Row],[city]]))</f>
        <v>Maple Valley</v>
      </c>
      <c r="C2792" t="str">
        <f>_xlfn.TEXTBEFORE(Homes[[#This Row],[statezip]]," ")</f>
        <v>WA</v>
      </c>
      <c r="D2792" s="6" t="str">
        <f>_xlfn.TEXTAFTER(Homes[[#This Row],[statezip]]," ")</f>
        <v>98038</v>
      </c>
      <c r="E2792" s="1">
        <v>355500</v>
      </c>
      <c r="F2792">
        <v>3</v>
      </c>
      <c r="G2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2" s="3" t="str">
        <f>Homes[[#This Row],[bedrooms]] &amp; " bd | " &amp; TEXT(Homes[[#This Row],[bathrooms]],"0.##") &amp; " ba"</f>
        <v>3 bd | 2.5 ba</v>
      </c>
      <c r="I2792" s="4">
        <v>2600</v>
      </c>
      <c r="J2792" s="1">
        <f>IFERROR(Homes[[#This Row],[price]]/Homes[[#This Row],[sqft_living]]," ")</f>
        <v>136.73076923076923</v>
      </c>
      <c r="K2792" s="4">
        <f>IFERROR(Homes[[#This Row],[sqft_lot]]/43560," ")</f>
        <v>0.12718089990817263</v>
      </c>
      <c r="L2792" t="str">
        <f>IF(Homes[[#This Row],[waterfront]]=1, "Yes","No")</f>
        <v>No</v>
      </c>
      <c r="M2792" s="4" t="str">
        <f>IF(Homes[[#This Row],[sqft_basement]]&gt;0, "Yes","No")</f>
        <v>No</v>
      </c>
      <c r="N2792" t="str">
        <f>CHOOSE(Homes[[#This Row],[view]]+1, "None","Fair","Good","Great","Excellent")</f>
        <v>None</v>
      </c>
      <c r="O2792" t="str">
        <f>CHOOSE(Homes[[#This Row],[condition]], "Poor","Fair","Average","Good","Excellent")</f>
        <v>Average</v>
      </c>
      <c r="P2792">
        <f ca="1">YEAR(TODAY())-Homes[[#This Row],[yr_built]]</f>
        <v>21</v>
      </c>
      <c r="Q2792">
        <v>2003</v>
      </c>
      <c r="R2792">
        <f ca="1">IF(Homes[[#This Row],[yr_renovated]]&gt;0, YEAR(TODAY())-Homes[[#This Row],[yr_renovated]], YEAR(TODAY())-Homes[[#This Row],[yr_built]])</f>
        <v>22</v>
      </c>
      <c r="S2792">
        <v>2</v>
      </c>
      <c r="T2792" s="2">
        <v>41795</v>
      </c>
      <c r="U2792" s="3">
        <v>2.5</v>
      </c>
      <c r="V2792" s="4">
        <f>IFERROR(Homes[[#This Row],[sqft_above]]+Homes[[#This Row],[sqft_basement]]," ")</f>
        <v>2600</v>
      </c>
      <c r="W2792" s="4">
        <v>5540</v>
      </c>
      <c r="X2792">
        <v>0</v>
      </c>
      <c r="Y2792">
        <v>0</v>
      </c>
      <c r="Z2792">
        <v>3</v>
      </c>
      <c r="AA2792" s="4">
        <v>2600</v>
      </c>
      <c r="AB2792" s="4">
        <v>0</v>
      </c>
      <c r="AC2792">
        <v>2004</v>
      </c>
      <c r="AD2792" t="s">
        <v>2917</v>
      </c>
      <c r="AE2792" t="s">
        <v>920</v>
      </c>
      <c r="AF2792" t="s">
        <v>921</v>
      </c>
    </row>
    <row r="2793" spans="1:32">
      <c r="A2793" t="str">
        <f>PROPER(TRIM(Homes[[#This Row],[street]]))</f>
        <v>19584-19766 Meridian Ave N</v>
      </c>
      <c r="B2793" t="str">
        <f>PROPER(TRIM(Homes[[#This Row],[city]]))</f>
        <v>Shoreline</v>
      </c>
      <c r="C2793" t="str">
        <f>_xlfn.TEXTBEFORE(Homes[[#This Row],[statezip]]," ")</f>
        <v>WA</v>
      </c>
      <c r="D2793" s="6" t="str">
        <f>_xlfn.TEXTAFTER(Homes[[#This Row],[statezip]]," ")</f>
        <v>98133</v>
      </c>
      <c r="E2793" s="1">
        <v>355300</v>
      </c>
      <c r="F2793">
        <v>3</v>
      </c>
      <c r="G2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3" s="3" t="str">
        <f>Homes[[#This Row],[bedrooms]] &amp; " bd | " &amp; TEXT(Homes[[#This Row],[bathrooms]],"0.##") &amp; " ba"</f>
        <v>3 bd | 2.5 ba</v>
      </c>
      <c r="I2793" s="4">
        <v>1620</v>
      </c>
      <c r="J2793" s="1">
        <f>IFERROR(Homes[[#This Row],[price]]/Homes[[#This Row],[sqft_living]]," ")</f>
        <v>219.32098765432099</v>
      </c>
      <c r="K2793" s="4">
        <f>IFERROR(Homes[[#This Row],[sqft_lot]]/43560," ")</f>
        <v>0.17011019283746556</v>
      </c>
      <c r="L2793" t="str">
        <f>IF(Homes[[#This Row],[waterfront]]=1, "Yes","No")</f>
        <v>No</v>
      </c>
      <c r="M2793" s="4" t="str">
        <f>IF(Homes[[#This Row],[sqft_basement]]&gt;0, "Yes","No")</f>
        <v>No</v>
      </c>
      <c r="N2793" t="str">
        <f>CHOOSE(Homes[[#This Row],[view]]+1, "None","Fair","Good","Great","Excellent")</f>
        <v>None</v>
      </c>
      <c r="O2793" t="str">
        <f>CHOOSE(Homes[[#This Row],[condition]], "Poor","Fair","Average","Good","Excellent")</f>
        <v>Excellent</v>
      </c>
      <c r="P2793">
        <f ca="1">YEAR(TODAY())-Homes[[#This Row],[yr_built]]</f>
        <v>70</v>
      </c>
      <c r="Q2793">
        <v>0</v>
      </c>
      <c r="R2793">
        <f ca="1">IF(Homes[[#This Row],[yr_renovated]]&gt;0, YEAR(TODAY())-Homes[[#This Row],[yr_renovated]], YEAR(TODAY())-Homes[[#This Row],[yr_built]])</f>
        <v>70</v>
      </c>
      <c r="S2793">
        <v>1</v>
      </c>
      <c r="T2793" s="2">
        <v>41784</v>
      </c>
      <c r="U2793" s="3">
        <v>2.5</v>
      </c>
      <c r="V2793" s="4">
        <f>IFERROR(Homes[[#This Row],[sqft_above]]+Homes[[#This Row],[sqft_basement]]," ")</f>
        <v>1620</v>
      </c>
      <c r="W2793" s="4">
        <v>7410</v>
      </c>
      <c r="X2793">
        <v>0</v>
      </c>
      <c r="Y2793">
        <v>0</v>
      </c>
      <c r="Z2793">
        <v>5</v>
      </c>
      <c r="AA2793" s="4">
        <v>1620</v>
      </c>
      <c r="AB2793" s="4">
        <v>0</v>
      </c>
      <c r="AC2793">
        <v>1955</v>
      </c>
      <c r="AD2793" t="s">
        <v>2918</v>
      </c>
      <c r="AE2793" t="s">
        <v>100</v>
      </c>
      <c r="AF2793" t="s">
        <v>987</v>
      </c>
    </row>
    <row r="2794" spans="1:32">
      <c r="A2794" t="str">
        <f>PROPER(TRIM(Homes[[#This Row],[street]]))</f>
        <v>11516 103Rd Ave Sw</v>
      </c>
      <c r="B2794" t="str">
        <f>PROPER(TRIM(Homes[[#This Row],[city]]))</f>
        <v>Vashon</v>
      </c>
      <c r="C2794" t="str">
        <f>_xlfn.TEXTBEFORE(Homes[[#This Row],[statezip]]," ")</f>
        <v>WA</v>
      </c>
      <c r="D2794" s="6" t="str">
        <f>_xlfn.TEXTAFTER(Homes[[#This Row],[statezip]]," ")</f>
        <v>98070</v>
      </c>
      <c r="E2794" s="1">
        <v>355000</v>
      </c>
      <c r="F2794">
        <v>2</v>
      </c>
      <c r="G2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794" s="3" t="str">
        <f>Homes[[#This Row],[bedrooms]] &amp; " bd | " &amp; TEXT(Homes[[#This Row],[bathrooms]],"0.##") &amp; " ba"</f>
        <v>2 bd | 1. ba</v>
      </c>
      <c r="I2794" s="4">
        <v>1240</v>
      </c>
      <c r="J2794" s="1">
        <f>IFERROR(Homes[[#This Row],[price]]/Homes[[#This Row],[sqft_living]]," ")</f>
        <v>286.29032258064518</v>
      </c>
      <c r="K2794" s="4">
        <f>IFERROR(Homes[[#This Row],[sqft_lot]]/43560," ")</f>
        <v>0.62079889807162536</v>
      </c>
      <c r="L2794" t="str">
        <f>IF(Homes[[#This Row],[waterfront]]=1, "Yes","No")</f>
        <v>No</v>
      </c>
      <c r="M2794" s="4" t="str">
        <f>IF(Homes[[#This Row],[sqft_basement]]&gt;0, "Yes","No")</f>
        <v>Yes</v>
      </c>
      <c r="N2794" t="str">
        <f>CHOOSE(Homes[[#This Row],[view]]+1, "None","Fair","Good","Great","Excellent")</f>
        <v>Fair</v>
      </c>
      <c r="O2794" t="str">
        <f>CHOOSE(Homes[[#This Row],[condition]], "Poor","Fair","Average","Good","Excellent")</f>
        <v>Average</v>
      </c>
      <c r="P2794">
        <f ca="1">YEAR(TODAY())-Homes[[#This Row],[yr_built]]</f>
        <v>82</v>
      </c>
      <c r="Q2794">
        <v>2002</v>
      </c>
      <c r="R2794">
        <f ca="1">IF(Homes[[#This Row],[yr_renovated]]&gt;0, YEAR(TODAY())-Homes[[#This Row],[yr_renovated]], YEAR(TODAY())-Homes[[#This Row],[yr_built]])</f>
        <v>23</v>
      </c>
      <c r="S2794">
        <v>1</v>
      </c>
      <c r="T2794" s="2">
        <v>41810</v>
      </c>
      <c r="U2794" s="3">
        <v>1</v>
      </c>
      <c r="V2794" s="4">
        <f>IFERROR(Homes[[#This Row],[sqft_above]]+Homes[[#This Row],[sqft_basement]]," ")</f>
        <v>1240</v>
      </c>
      <c r="W2794" s="4">
        <v>27042</v>
      </c>
      <c r="X2794">
        <v>0</v>
      </c>
      <c r="Y2794">
        <v>1</v>
      </c>
      <c r="Z2794">
        <v>3</v>
      </c>
      <c r="AA2794" s="4">
        <v>1000</v>
      </c>
      <c r="AB2794" s="4">
        <v>240</v>
      </c>
      <c r="AC2794">
        <v>1943</v>
      </c>
      <c r="AD2794" t="s">
        <v>2919</v>
      </c>
      <c r="AE2794" t="s">
        <v>619</v>
      </c>
      <c r="AF2794" t="s">
        <v>620</v>
      </c>
    </row>
    <row r="2795" spans="1:32">
      <c r="A2795" t="str">
        <f>PROPER(TRIM(Homes[[#This Row],[street]]))</f>
        <v>4621 Sw 327Th Pl</v>
      </c>
      <c r="B2795" t="str">
        <f>PROPER(TRIM(Homes[[#This Row],[city]]))</f>
        <v>Federal Way</v>
      </c>
      <c r="C2795" t="str">
        <f>_xlfn.TEXTBEFORE(Homes[[#This Row],[statezip]]," ")</f>
        <v>WA</v>
      </c>
      <c r="D2795" s="6" t="str">
        <f>_xlfn.TEXTAFTER(Homes[[#This Row],[statezip]]," ")</f>
        <v>98023</v>
      </c>
      <c r="E2795" s="1">
        <v>355000</v>
      </c>
      <c r="F2795">
        <v>3</v>
      </c>
      <c r="G2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5" s="3" t="str">
        <f>Homes[[#This Row],[bedrooms]] &amp; " bd | " &amp; TEXT(Homes[[#This Row],[bathrooms]],"0.##") &amp; " ba"</f>
        <v>3 bd | 2.5 ba</v>
      </c>
      <c r="I2795" s="4">
        <v>2400</v>
      </c>
      <c r="J2795" s="1">
        <f>IFERROR(Homes[[#This Row],[price]]/Homes[[#This Row],[sqft_living]]," ")</f>
        <v>147.91666666666666</v>
      </c>
      <c r="K2795" s="4">
        <f>IFERROR(Homes[[#This Row],[sqft_lot]]/43560," ")</f>
        <v>0.22270431588613407</v>
      </c>
      <c r="L2795" t="str">
        <f>IF(Homes[[#This Row],[waterfront]]=1, "Yes","No")</f>
        <v>No</v>
      </c>
      <c r="M2795" s="4" t="str">
        <f>IF(Homes[[#This Row],[sqft_basement]]&gt;0, "Yes","No")</f>
        <v>No</v>
      </c>
      <c r="N2795" t="str">
        <f>CHOOSE(Homes[[#This Row],[view]]+1, "None","Fair","Good","Great","Excellent")</f>
        <v>None</v>
      </c>
      <c r="O2795" t="str">
        <f>CHOOSE(Homes[[#This Row],[condition]], "Poor","Fair","Average","Good","Excellent")</f>
        <v>Average</v>
      </c>
      <c r="P2795">
        <f ca="1">YEAR(TODAY())-Homes[[#This Row],[yr_built]]</f>
        <v>35</v>
      </c>
      <c r="Q2795">
        <v>2009</v>
      </c>
      <c r="R2795">
        <f ca="1">IF(Homes[[#This Row],[yr_renovated]]&gt;0, YEAR(TODAY())-Homes[[#This Row],[yr_renovated]], YEAR(TODAY())-Homes[[#This Row],[yr_built]])</f>
        <v>16</v>
      </c>
      <c r="S2795">
        <v>1</v>
      </c>
      <c r="T2795" s="2">
        <v>41787</v>
      </c>
      <c r="U2795" s="3">
        <v>2.5</v>
      </c>
      <c r="V2795" s="4">
        <f>IFERROR(Homes[[#This Row],[sqft_above]]+Homes[[#This Row],[sqft_basement]]," ")</f>
        <v>2400</v>
      </c>
      <c r="W2795" s="4">
        <v>9701</v>
      </c>
      <c r="X2795">
        <v>0</v>
      </c>
      <c r="Y2795">
        <v>0</v>
      </c>
      <c r="Z2795">
        <v>3</v>
      </c>
      <c r="AA2795" s="4">
        <v>2400</v>
      </c>
      <c r="AB2795" s="4">
        <v>0</v>
      </c>
      <c r="AC2795">
        <v>1990</v>
      </c>
      <c r="AD2795" t="s">
        <v>2920</v>
      </c>
      <c r="AE2795" t="s">
        <v>675</v>
      </c>
      <c r="AF2795" t="s">
        <v>1267</v>
      </c>
    </row>
    <row r="2796" spans="1:32">
      <c r="A2796" t="str">
        <f>PROPER(TRIM(Homes[[#This Row],[street]]))</f>
        <v>19228 73Rd Ave Ne</v>
      </c>
      <c r="B2796" t="str">
        <f>PROPER(TRIM(Homes[[#This Row],[city]]))</f>
        <v>Kenmore</v>
      </c>
      <c r="C2796" t="str">
        <f>_xlfn.TEXTBEFORE(Homes[[#This Row],[statezip]]," ")</f>
        <v>WA</v>
      </c>
      <c r="D2796" s="6" t="str">
        <f>_xlfn.TEXTAFTER(Homes[[#This Row],[statezip]]," ")</f>
        <v>98028</v>
      </c>
      <c r="E2796" s="1">
        <v>355000</v>
      </c>
      <c r="F2796">
        <v>2</v>
      </c>
      <c r="G2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796" s="3" t="str">
        <f>Homes[[#This Row],[bedrooms]] &amp; " bd | " &amp; TEXT(Homes[[#This Row],[bathrooms]],"0.##") &amp; " ba"</f>
        <v>2 bd | 2.25 ba</v>
      </c>
      <c r="I2796" s="4">
        <v>1330</v>
      </c>
      <c r="J2796" s="1">
        <f>IFERROR(Homes[[#This Row],[price]]/Homes[[#This Row],[sqft_living]]," ")</f>
        <v>266.91729323308272</v>
      </c>
      <c r="K2796" s="4">
        <f>IFERROR(Homes[[#This Row],[sqft_lot]]/43560," ")</f>
        <v>0.24880624426078971</v>
      </c>
      <c r="L2796" t="str">
        <f>IF(Homes[[#This Row],[waterfront]]=1, "Yes","No")</f>
        <v>No</v>
      </c>
      <c r="M2796" s="4" t="str">
        <f>IF(Homes[[#This Row],[sqft_basement]]&gt;0, "Yes","No")</f>
        <v>No</v>
      </c>
      <c r="N2796" t="str">
        <f>CHOOSE(Homes[[#This Row],[view]]+1, "None","Fair","Good","Great","Excellent")</f>
        <v>None</v>
      </c>
      <c r="O2796" t="str">
        <f>CHOOSE(Homes[[#This Row],[condition]], "Poor","Fair","Average","Good","Excellent")</f>
        <v>Average</v>
      </c>
      <c r="P2796">
        <f ca="1">YEAR(TODAY())-Homes[[#This Row],[yr_built]]</f>
        <v>40</v>
      </c>
      <c r="Q2796">
        <v>0</v>
      </c>
      <c r="R2796">
        <f ca="1">IF(Homes[[#This Row],[yr_renovated]]&gt;0, YEAR(TODAY())-Homes[[#This Row],[yr_renovated]], YEAR(TODAY())-Homes[[#This Row],[yr_built]])</f>
        <v>40</v>
      </c>
      <c r="S2796">
        <v>2</v>
      </c>
      <c r="T2796" s="2">
        <v>41817</v>
      </c>
      <c r="U2796" s="3">
        <v>2.25</v>
      </c>
      <c r="V2796" s="4">
        <f>IFERROR(Homes[[#This Row],[sqft_above]]+Homes[[#This Row],[sqft_basement]]," ")</f>
        <v>1330</v>
      </c>
      <c r="W2796" s="4">
        <v>10838</v>
      </c>
      <c r="X2796">
        <v>0</v>
      </c>
      <c r="Y2796">
        <v>0</v>
      </c>
      <c r="Z2796">
        <v>3</v>
      </c>
      <c r="AA2796" s="4">
        <v>1330</v>
      </c>
      <c r="AB2796" s="4">
        <v>0</v>
      </c>
      <c r="AC2796">
        <v>1985</v>
      </c>
      <c r="AD2796" t="s">
        <v>2921</v>
      </c>
      <c r="AE2796" t="s">
        <v>329</v>
      </c>
      <c r="AF2796" t="s">
        <v>330</v>
      </c>
    </row>
    <row r="2797" spans="1:32">
      <c r="A2797" t="str">
        <f>PROPER(TRIM(Homes[[#This Row],[street]]))</f>
        <v>15125 Se 278Th Pl</v>
      </c>
      <c r="B2797" t="str">
        <f>PROPER(TRIM(Homes[[#This Row],[city]]))</f>
        <v>Kent</v>
      </c>
      <c r="C2797" t="str">
        <f>_xlfn.TEXTBEFORE(Homes[[#This Row],[statezip]]," ")</f>
        <v>WA</v>
      </c>
      <c r="D2797" s="6" t="str">
        <f>_xlfn.TEXTAFTER(Homes[[#This Row],[statezip]]," ")</f>
        <v>98042</v>
      </c>
      <c r="E2797" s="1">
        <v>355000</v>
      </c>
      <c r="F2797">
        <v>3</v>
      </c>
      <c r="G2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797" s="3" t="str">
        <f>Homes[[#This Row],[bedrooms]] &amp; " bd | " &amp; TEXT(Homes[[#This Row],[bathrooms]],"0.##") &amp; " ba"</f>
        <v>3 bd | 1.75 ba</v>
      </c>
      <c r="I2797" s="4">
        <v>2040</v>
      </c>
      <c r="J2797" s="1">
        <f>IFERROR(Homes[[#This Row],[price]]/Homes[[#This Row],[sqft_living]]," ")</f>
        <v>174.01960784313727</v>
      </c>
      <c r="K2797" s="4">
        <f>IFERROR(Homes[[#This Row],[sqft_lot]]/43560," ")</f>
        <v>0.52095959595959596</v>
      </c>
      <c r="L2797" t="str">
        <f>IF(Homes[[#This Row],[waterfront]]=1, "Yes","No")</f>
        <v>No</v>
      </c>
      <c r="M2797" s="4" t="str">
        <f>IF(Homes[[#This Row],[sqft_basement]]&gt;0, "Yes","No")</f>
        <v>No</v>
      </c>
      <c r="N2797" t="str">
        <f>CHOOSE(Homes[[#This Row],[view]]+1, "None","Fair","Good","Great","Excellent")</f>
        <v>None</v>
      </c>
      <c r="O2797" t="str">
        <f>CHOOSE(Homes[[#This Row],[condition]], "Poor","Fair","Average","Good","Excellent")</f>
        <v>Good</v>
      </c>
      <c r="P2797">
        <f ca="1">YEAR(TODAY())-Homes[[#This Row],[yr_built]]</f>
        <v>45</v>
      </c>
      <c r="Q2797">
        <v>0</v>
      </c>
      <c r="R2797">
        <f ca="1">IF(Homes[[#This Row],[yr_renovated]]&gt;0, YEAR(TODAY())-Homes[[#This Row],[yr_renovated]], YEAR(TODAY())-Homes[[#This Row],[yr_built]])</f>
        <v>45</v>
      </c>
      <c r="S2797">
        <v>1</v>
      </c>
      <c r="T2797" s="2">
        <v>41817</v>
      </c>
      <c r="U2797" s="3">
        <v>1.75</v>
      </c>
      <c r="V2797" s="4">
        <f>IFERROR(Homes[[#This Row],[sqft_above]]+Homes[[#This Row],[sqft_basement]]," ")</f>
        <v>2040</v>
      </c>
      <c r="W2797" s="4">
        <v>22693</v>
      </c>
      <c r="X2797">
        <v>0</v>
      </c>
      <c r="Y2797">
        <v>0</v>
      </c>
      <c r="Z2797">
        <v>4</v>
      </c>
      <c r="AA2797" s="4">
        <v>2040</v>
      </c>
      <c r="AB2797" s="4">
        <v>0</v>
      </c>
      <c r="AC2797">
        <v>1980</v>
      </c>
      <c r="AD2797" t="s">
        <v>2922</v>
      </c>
      <c r="AE2797" t="s">
        <v>1392</v>
      </c>
      <c r="AF2797" t="s">
        <v>85</v>
      </c>
    </row>
    <row r="2798" spans="1:32">
      <c r="A2798" t="str">
        <f>PROPER(TRIM(Homes[[#This Row],[street]]))</f>
        <v>23884 140Th Ln Se</v>
      </c>
      <c r="B2798" t="str">
        <f>PROPER(TRIM(Homes[[#This Row],[city]]))</f>
        <v>Kent</v>
      </c>
      <c r="C2798" t="str">
        <f>_xlfn.TEXTBEFORE(Homes[[#This Row],[statezip]]," ")</f>
        <v>WA</v>
      </c>
      <c r="D2798" s="6" t="str">
        <f>_xlfn.TEXTAFTER(Homes[[#This Row],[statezip]]," ")</f>
        <v>98042</v>
      </c>
      <c r="E2798" s="1">
        <v>355000</v>
      </c>
      <c r="F2798">
        <v>3</v>
      </c>
      <c r="G2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8" s="3" t="str">
        <f>Homes[[#This Row],[bedrooms]] &amp; " bd | " &amp; TEXT(Homes[[#This Row],[bathrooms]],"0.##") &amp; " ba"</f>
        <v>3 bd | 2.5 ba</v>
      </c>
      <c r="I2798" s="4">
        <v>2110</v>
      </c>
      <c r="J2798" s="1">
        <f>IFERROR(Homes[[#This Row],[price]]/Homes[[#This Row],[sqft_living]]," ")</f>
        <v>168.24644549763033</v>
      </c>
      <c r="K2798" s="4">
        <f>IFERROR(Homes[[#This Row],[sqft_lot]]/43560," ")</f>
        <v>9.269972451790634E-2</v>
      </c>
      <c r="L2798" t="str">
        <f>IF(Homes[[#This Row],[waterfront]]=1, "Yes","No")</f>
        <v>No</v>
      </c>
      <c r="M2798" s="4" t="str">
        <f>IF(Homes[[#This Row],[sqft_basement]]&gt;0, "Yes","No")</f>
        <v>No</v>
      </c>
      <c r="N2798" t="str">
        <f>CHOOSE(Homes[[#This Row],[view]]+1, "None","Fair","Good","Great","Excellent")</f>
        <v>None</v>
      </c>
      <c r="O2798" t="str">
        <f>CHOOSE(Homes[[#This Row],[condition]], "Poor","Fair","Average","Good","Excellent")</f>
        <v>Good</v>
      </c>
      <c r="P2798">
        <f ca="1">YEAR(TODAY())-Homes[[#This Row],[yr_built]]</f>
        <v>36</v>
      </c>
      <c r="Q2798">
        <v>0</v>
      </c>
      <c r="R2798">
        <f ca="1">IF(Homes[[#This Row],[yr_renovated]]&gt;0, YEAR(TODAY())-Homes[[#This Row],[yr_renovated]], YEAR(TODAY())-Homes[[#This Row],[yr_built]])</f>
        <v>36</v>
      </c>
      <c r="S2798">
        <v>2</v>
      </c>
      <c r="T2798" s="2">
        <v>41830</v>
      </c>
      <c r="U2798" s="3">
        <v>2.5</v>
      </c>
      <c r="V2798" s="4">
        <f>IFERROR(Homes[[#This Row],[sqft_above]]+Homes[[#This Row],[sqft_basement]]," ")</f>
        <v>2110</v>
      </c>
      <c r="W2798" s="4">
        <v>4038</v>
      </c>
      <c r="X2798">
        <v>0</v>
      </c>
      <c r="Y2798">
        <v>0</v>
      </c>
      <c r="Z2798">
        <v>4</v>
      </c>
      <c r="AA2798" s="4">
        <v>2110</v>
      </c>
      <c r="AB2798" s="4">
        <v>0</v>
      </c>
      <c r="AC2798">
        <v>1989</v>
      </c>
      <c r="AD2798" t="s">
        <v>2923</v>
      </c>
      <c r="AE2798" t="s">
        <v>1392</v>
      </c>
      <c r="AF2798" t="s">
        <v>85</v>
      </c>
    </row>
    <row r="2799" spans="1:32">
      <c r="A2799" t="str">
        <f>PROPER(TRIM(Homes[[#This Row],[street]]))</f>
        <v>24920-24925 235Th Way Se</v>
      </c>
      <c r="B2799" t="str">
        <f>PROPER(TRIM(Homes[[#This Row],[city]]))</f>
        <v>Maple Valley</v>
      </c>
      <c r="C2799" t="str">
        <f>_xlfn.TEXTBEFORE(Homes[[#This Row],[statezip]]," ")</f>
        <v>WA</v>
      </c>
      <c r="D2799" s="6" t="str">
        <f>_xlfn.TEXTAFTER(Homes[[#This Row],[statezip]]," ")</f>
        <v>98038</v>
      </c>
      <c r="E2799" s="1">
        <v>355000</v>
      </c>
      <c r="F2799">
        <v>4</v>
      </c>
      <c r="G2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799" s="3" t="str">
        <f>Homes[[#This Row],[bedrooms]] &amp; " bd | " &amp; TEXT(Homes[[#This Row],[bathrooms]],"0.##") &amp; " ba"</f>
        <v>4 bd | 2.5 ba</v>
      </c>
      <c r="I2799" s="4">
        <v>1890</v>
      </c>
      <c r="J2799" s="1">
        <f>IFERROR(Homes[[#This Row],[price]]/Homes[[#This Row],[sqft_living]]," ")</f>
        <v>187.83068783068782</v>
      </c>
      <c r="K2799" s="4">
        <f>IFERROR(Homes[[#This Row],[sqft_lot]]/43560," ")</f>
        <v>0.18060146923783288</v>
      </c>
      <c r="L2799" t="str">
        <f>IF(Homes[[#This Row],[waterfront]]=1, "Yes","No")</f>
        <v>No</v>
      </c>
      <c r="M2799" s="4" t="str">
        <f>IF(Homes[[#This Row],[sqft_basement]]&gt;0, "Yes","No")</f>
        <v>No</v>
      </c>
      <c r="N2799" t="str">
        <f>CHOOSE(Homes[[#This Row],[view]]+1, "None","Fair","Good","Great","Excellent")</f>
        <v>None</v>
      </c>
      <c r="O2799" t="str">
        <f>CHOOSE(Homes[[#This Row],[condition]], "Poor","Fair","Average","Good","Excellent")</f>
        <v>Average</v>
      </c>
      <c r="P2799">
        <f ca="1">YEAR(TODAY())-Homes[[#This Row],[yr_built]]</f>
        <v>29</v>
      </c>
      <c r="Q2799">
        <v>0</v>
      </c>
      <c r="R2799">
        <f ca="1">IF(Homes[[#This Row],[yr_renovated]]&gt;0, YEAR(TODAY())-Homes[[#This Row],[yr_renovated]], YEAR(TODAY())-Homes[[#This Row],[yr_built]])</f>
        <v>29</v>
      </c>
      <c r="S2799">
        <v>2</v>
      </c>
      <c r="T2799" s="2">
        <v>41817</v>
      </c>
      <c r="U2799" s="3">
        <v>2.5</v>
      </c>
      <c r="V2799" s="4">
        <f>IFERROR(Homes[[#This Row],[sqft_above]]+Homes[[#This Row],[sqft_basement]]," ")</f>
        <v>1890</v>
      </c>
      <c r="W2799" s="4">
        <v>7867</v>
      </c>
      <c r="X2799">
        <v>0</v>
      </c>
      <c r="Y2799">
        <v>0</v>
      </c>
      <c r="Z2799">
        <v>3</v>
      </c>
      <c r="AA2799" s="4">
        <v>1890</v>
      </c>
      <c r="AB2799" s="4">
        <v>0</v>
      </c>
      <c r="AC2799">
        <v>1996</v>
      </c>
      <c r="AD2799" t="s">
        <v>2924</v>
      </c>
      <c r="AE2799" t="s">
        <v>920</v>
      </c>
      <c r="AF2799" t="s">
        <v>921</v>
      </c>
    </row>
    <row r="2800" spans="1:32">
      <c r="A2800" t="str">
        <f>PROPER(TRIM(Homes[[#This Row],[street]]))</f>
        <v>22710 Se 268Th Pl</v>
      </c>
      <c r="B2800" t="str">
        <f>PROPER(TRIM(Homes[[#This Row],[city]]))</f>
        <v>Maple Valley</v>
      </c>
      <c r="C2800" t="str">
        <f>_xlfn.TEXTBEFORE(Homes[[#This Row],[statezip]]," ")</f>
        <v>WA</v>
      </c>
      <c r="D2800" s="6" t="str">
        <f>_xlfn.TEXTAFTER(Homes[[#This Row],[statezip]]," ")</f>
        <v>98038</v>
      </c>
      <c r="E2800" s="1">
        <v>355000</v>
      </c>
      <c r="F2800">
        <v>4</v>
      </c>
      <c r="G2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00" s="3" t="str">
        <f>Homes[[#This Row],[bedrooms]] &amp; " bd | " &amp; TEXT(Homes[[#This Row],[bathrooms]],"0.##") &amp; " ba"</f>
        <v>4 bd | 2.75 ba</v>
      </c>
      <c r="I2800" s="4">
        <v>3000</v>
      </c>
      <c r="J2800" s="1">
        <f>IFERROR(Homes[[#This Row],[price]]/Homes[[#This Row],[sqft_living]]," ")</f>
        <v>118.33333333333333</v>
      </c>
      <c r="K2800" s="4">
        <f>IFERROR(Homes[[#This Row],[sqft_lot]]/43560," ")</f>
        <v>0.12557392102846648</v>
      </c>
      <c r="L2800" t="str">
        <f>IF(Homes[[#This Row],[waterfront]]=1, "Yes","No")</f>
        <v>No</v>
      </c>
      <c r="M2800" s="4" t="str">
        <f>IF(Homes[[#This Row],[sqft_basement]]&gt;0, "Yes","No")</f>
        <v>No</v>
      </c>
      <c r="N2800" t="str">
        <f>CHOOSE(Homes[[#This Row],[view]]+1, "None","Fair","Good","Great","Excellent")</f>
        <v>None</v>
      </c>
      <c r="O2800" t="str">
        <f>CHOOSE(Homes[[#This Row],[condition]], "Poor","Fair","Average","Good","Excellent")</f>
        <v>Average</v>
      </c>
      <c r="P2800">
        <f ca="1">YEAR(TODAY())-Homes[[#This Row],[yr_built]]</f>
        <v>20</v>
      </c>
      <c r="Q2800">
        <v>0</v>
      </c>
      <c r="R2800">
        <f ca="1">IF(Homes[[#This Row],[yr_renovated]]&gt;0, YEAR(TODAY())-Homes[[#This Row],[yr_renovated]], YEAR(TODAY())-Homes[[#This Row],[yr_built]])</f>
        <v>20</v>
      </c>
      <c r="S2800">
        <v>2</v>
      </c>
      <c r="T2800" s="2">
        <v>41828</v>
      </c>
      <c r="U2800" s="3">
        <v>2.75</v>
      </c>
      <c r="V2800" s="4">
        <f>IFERROR(Homes[[#This Row],[sqft_above]]+Homes[[#This Row],[sqft_basement]]," ")</f>
        <v>3000</v>
      </c>
      <c r="W2800" s="4">
        <v>5470</v>
      </c>
      <c r="X2800">
        <v>0</v>
      </c>
      <c r="Y2800">
        <v>0</v>
      </c>
      <c r="Z2800">
        <v>3</v>
      </c>
      <c r="AA2800" s="4">
        <v>3000</v>
      </c>
      <c r="AB2800" s="4">
        <v>0</v>
      </c>
      <c r="AC2800">
        <v>2005</v>
      </c>
      <c r="AD2800" t="s">
        <v>2925</v>
      </c>
      <c r="AE2800" t="s">
        <v>920</v>
      </c>
      <c r="AF2800" t="s">
        <v>921</v>
      </c>
    </row>
    <row r="2801" spans="1:32">
      <c r="A2801" t="str">
        <f>PROPER(TRIM(Homes[[#This Row],[street]]))</f>
        <v>1035 Duvall Pl Ne</v>
      </c>
      <c r="B2801" t="str">
        <f>PROPER(TRIM(Homes[[#This Row],[city]]))</f>
        <v>Renton</v>
      </c>
      <c r="C2801" t="str">
        <f>_xlfn.TEXTBEFORE(Homes[[#This Row],[statezip]]," ")</f>
        <v>WA</v>
      </c>
      <c r="D2801" s="6" t="str">
        <f>_xlfn.TEXTAFTER(Homes[[#This Row],[statezip]]," ")</f>
        <v>98059</v>
      </c>
      <c r="E2801" s="1">
        <v>355000</v>
      </c>
      <c r="F2801">
        <v>4</v>
      </c>
      <c r="G2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01" s="3" t="str">
        <f>Homes[[#This Row],[bedrooms]] &amp; " bd | " &amp; TEXT(Homes[[#This Row],[bathrooms]],"0.##") &amp; " ba"</f>
        <v>4 bd | 2.25 ba</v>
      </c>
      <c r="I2801" s="4">
        <v>1810</v>
      </c>
      <c r="J2801" s="1">
        <f>IFERROR(Homes[[#This Row],[price]]/Homes[[#This Row],[sqft_living]]," ")</f>
        <v>196.13259668508286</v>
      </c>
      <c r="K2801" s="4">
        <f>IFERROR(Homes[[#This Row],[sqft_lot]]/43560," ")</f>
        <v>0.11409550045913683</v>
      </c>
      <c r="L2801" t="str">
        <f>IF(Homes[[#This Row],[waterfront]]=1, "Yes","No")</f>
        <v>No</v>
      </c>
      <c r="M2801" s="4" t="str">
        <f>IF(Homes[[#This Row],[sqft_basement]]&gt;0, "Yes","No")</f>
        <v>No</v>
      </c>
      <c r="N2801" t="str">
        <f>CHOOSE(Homes[[#This Row],[view]]+1, "None","Fair","Good","Great","Excellent")</f>
        <v>None</v>
      </c>
      <c r="O2801" t="str">
        <f>CHOOSE(Homes[[#This Row],[condition]], "Poor","Fair","Average","Good","Excellent")</f>
        <v>Average</v>
      </c>
      <c r="P2801">
        <f ca="1">YEAR(TODAY())-Homes[[#This Row],[yr_built]]</f>
        <v>22</v>
      </c>
      <c r="Q2801">
        <v>0</v>
      </c>
      <c r="R2801">
        <f ca="1">IF(Homes[[#This Row],[yr_renovated]]&gt;0, YEAR(TODAY())-Homes[[#This Row],[yr_renovated]], YEAR(TODAY())-Homes[[#This Row],[yr_built]])</f>
        <v>22</v>
      </c>
      <c r="S2801">
        <v>2</v>
      </c>
      <c r="T2801" s="2">
        <v>41786</v>
      </c>
      <c r="U2801" s="3">
        <v>2.25</v>
      </c>
      <c r="V2801" s="4">
        <f>IFERROR(Homes[[#This Row],[sqft_above]]+Homes[[#This Row],[sqft_basement]]," ")</f>
        <v>1810</v>
      </c>
      <c r="W2801" s="4">
        <v>4970</v>
      </c>
      <c r="X2801">
        <v>0</v>
      </c>
      <c r="Y2801">
        <v>0</v>
      </c>
      <c r="Z2801">
        <v>3</v>
      </c>
      <c r="AA2801" s="4">
        <v>1810</v>
      </c>
      <c r="AB2801" s="4">
        <v>0</v>
      </c>
      <c r="AC2801">
        <v>2003</v>
      </c>
      <c r="AD2801" t="s">
        <v>2926</v>
      </c>
      <c r="AE2801" t="s">
        <v>319</v>
      </c>
      <c r="AF2801" t="s">
        <v>282</v>
      </c>
    </row>
    <row r="2802" spans="1:32">
      <c r="A2802" t="str">
        <f>PROPER(TRIM(Homes[[#This Row],[street]]))</f>
        <v>14128 W Lake Kathleen Dr Se</v>
      </c>
      <c r="B2802" t="str">
        <f>PROPER(TRIM(Homes[[#This Row],[city]]))</f>
        <v>Renton</v>
      </c>
      <c r="C2802" t="str">
        <f>_xlfn.TEXTBEFORE(Homes[[#This Row],[statezip]]," ")</f>
        <v>WA</v>
      </c>
      <c r="D2802" s="6" t="str">
        <f>_xlfn.TEXTAFTER(Homes[[#This Row],[statezip]]," ")</f>
        <v>98059</v>
      </c>
      <c r="E2802" s="1">
        <v>355000</v>
      </c>
      <c r="F2802">
        <v>1</v>
      </c>
      <c r="G2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02" s="3" t="str">
        <f>Homes[[#This Row],[bedrooms]] &amp; " bd | " &amp; TEXT(Homes[[#This Row],[bathrooms]],"0.##") &amp; " ba"</f>
        <v>1 bd | 1.75 ba</v>
      </c>
      <c r="I2802" s="4">
        <v>750</v>
      </c>
      <c r="J2802" s="1">
        <f>IFERROR(Homes[[#This Row],[price]]/Homes[[#This Row],[sqft_living]]," ")</f>
        <v>473.33333333333331</v>
      </c>
      <c r="K2802" s="4">
        <f>IFERROR(Homes[[#This Row],[sqft_lot]]/43560," ")</f>
        <v>0.4669191919191919</v>
      </c>
      <c r="L2802" t="str">
        <f>IF(Homes[[#This Row],[waterfront]]=1, "Yes","No")</f>
        <v>No</v>
      </c>
      <c r="M2802" s="4" t="str">
        <f>IF(Homes[[#This Row],[sqft_basement]]&gt;0, "Yes","No")</f>
        <v>Yes</v>
      </c>
      <c r="N2802" t="str">
        <f>CHOOSE(Homes[[#This Row],[view]]+1, "None","Fair","Good","Great","Excellent")</f>
        <v>None</v>
      </c>
      <c r="O2802" t="str">
        <f>CHOOSE(Homes[[#This Row],[condition]], "Poor","Fair","Average","Good","Excellent")</f>
        <v>Good</v>
      </c>
      <c r="P2802">
        <f ca="1">YEAR(TODAY())-Homes[[#This Row],[yr_built]]</f>
        <v>79</v>
      </c>
      <c r="Q2802">
        <v>1989</v>
      </c>
      <c r="R2802">
        <f ca="1">IF(Homes[[#This Row],[yr_renovated]]&gt;0, YEAR(TODAY())-Homes[[#This Row],[yr_renovated]], YEAR(TODAY())-Homes[[#This Row],[yr_built]])</f>
        <v>36</v>
      </c>
      <c r="S2802">
        <v>1</v>
      </c>
      <c r="T2802" s="2">
        <v>41801</v>
      </c>
      <c r="U2802" s="3">
        <v>1.75</v>
      </c>
      <c r="V2802" s="4">
        <f>IFERROR(Homes[[#This Row],[sqft_above]]+Homes[[#This Row],[sqft_basement]]," ")</f>
        <v>750</v>
      </c>
      <c r="W2802" s="4">
        <v>20339</v>
      </c>
      <c r="X2802">
        <v>0</v>
      </c>
      <c r="Y2802">
        <v>0</v>
      </c>
      <c r="Z2802">
        <v>4</v>
      </c>
      <c r="AA2802" s="4">
        <v>550</v>
      </c>
      <c r="AB2802" s="4">
        <v>200</v>
      </c>
      <c r="AC2802">
        <v>1946</v>
      </c>
      <c r="AD2802" t="s">
        <v>2927</v>
      </c>
      <c r="AE2802" t="s">
        <v>319</v>
      </c>
      <c r="AF2802" t="s">
        <v>282</v>
      </c>
    </row>
    <row r="2803" spans="1:32">
      <c r="A2803" t="str">
        <f>PROPER(TRIM(Homes[[#This Row],[street]]))</f>
        <v>2107 13Th Ave S</v>
      </c>
      <c r="B2803" t="str">
        <f>PROPER(TRIM(Homes[[#This Row],[city]]))</f>
        <v>Seattle</v>
      </c>
      <c r="C2803" t="str">
        <f>_xlfn.TEXTBEFORE(Homes[[#This Row],[statezip]]," ")</f>
        <v>WA</v>
      </c>
      <c r="D2803" s="6" t="str">
        <f>_xlfn.TEXTAFTER(Homes[[#This Row],[statezip]]," ")</f>
        <v>98144</v>
      </c>
      <c r="E2803" s="1">
        <v>355000</v>
      </c>
      <c r="F2803">
        <v>2</v>
      </c>
      <c r="G2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03" s="3" t="str">
        <f>Homes[[#This Row],[bedrooms]] &amp; " bd | " &amp; TEXT(Homes[[#This Row],[bathrooms]],"0.##") &amp; " ba"</f>
        <v>2 bd | 2.25 ba</v>
      </c>
      <c r="I2803" s="4">
        <v>930</v>
      </c>
      <c r="J2803" s="1">
        <f>IFERROR(Homes[[#This Row],[price]]/Homes[[#This Row],[sqft_living]]," ")</f>
        <v>381.72043010752691</v>
      </c>
      <c r="K2803" s="4">
        <f>IFERROR(Homes[[#This Row],[sqft_lot]]/43560," ")</f>
        <v>1.7148760330578511E-2</v>
      </c>
      <c r="L2803" t="str">
        <f>IF(Homes[[#This Row],[waterfront]]=1, "Yes","No")</f>
        <v>No</v>
      </c>
      <c r="M2803" s="4" t="str">
        <f>IF(Homes[[#This Row],[sqft_basement]]&gt;0, "Yes","No")</f>
        <v>Yes</v>
      </c>
      <c r="N2803" t="str">
        <f>CHOOSE(Homes[[#This Row],[view]]+1, "None","Fair","Good","Great","Excellent")</f>
        <v>None</v>
      </c>
      <c r="O2803" t="str">
        <f>CHOOSE(Homes[[#This Row],[condition]], "Poor","Fair","Average","Good","Excellent")</f>
        <v>Average</v>
      </c>
      <c r="P2803">
        <f ca="1">YEAR(TODAY())-Homes[[#This Row],[yr_built]]</f>
        <v>18</v>
      </c>
      <c r="Q2803">
        <v>0</v>
      </c>
      <c r="R2803">
        <f ca="1">IF(Homes[[#This Row],[yr_renovated]]&gt;0, YEAR(TODAY())-Homes[[#This Row],[yr_renovated]], YEAR(TODAY())-Homes[[#This Row],[yr_built]])</f>
        <v>18</v>
      </c>
      <c r="S2803">
        <v>2</v>
      </c>
      <c r="T2803" s="2">
        <v>41814</v>
      </c>
      <c r="U2803" s="3">
        <v>2.25</v>
      </c>
      <c r="V2803" s="4">
        <f>IFERROR(Homes[[#This Row],[sqft_above]]+Homes[[#This Row],[sqft_basement]]," ")</f>
        <v>930</v>
      </c>
      <c r="W2803" s="4">
        <v>747</v>
      </c>
      <c r="X2803">
        <v>0</v>
      </c>
      <c r="Y2803">
        <v>0</v>
      </c>
      <c r="Z2803">
        <v>3</v>
      </c>
      <c r="AA2803" s="4">
        <v>630</v>
      </c>
      <c r="AB2803" s="4">
        <v>300</v>
      </c>
      <c r="AC2803">
        <v>2007</v>
      </c>
      <c r="AD2803" t="s">
        <v>2928</v>
      </c>
      <c r="AE2803" t="s">
        <v>49</v>
      </c>
      <c r="AF2803" t="s">
        <v>110</v>
      </c>
    </row>
    <row r="2804" spans="1:32">
      <c r="A2804" t="str">
        <f>PROPER(TRIM(Homes[[#This Row],[street]]))</f>
        <v>9245A Interlake Ave N</v>
      </c>
      <c r="B2804" t="str">
        <f>PROPER(TRIM(Homes[[#This Row],[city]]))</f>
        <v>Seattle</v>
      </c>
      <c r="C2804" t="str">
        <f>_xlfn.TEXTBEFORE(Homes[[#This Row],[statezip]]," ")</f>
        <v>WA</v>
      </c>
      <c r="D2804" s="6" t="str">
        <f>_xlfn.TEXTAFTER(Homes[[#This Row],[statezip]]," ")</f>
        <v>98103</v>
      </c>
      <c r="E2804" s="1">
        <v>355000</v>
      </c>
      <c r="F2804">
        <v>3</v>
      </c>
      <c r="G2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04" s="3" t="str">
        <f>Homes[[#This Row],[bedrooms]] &amp; " bd | " &amp; TEXT(Homes[[#This Row],[bathrooms]],"0.##") &amp; " ba"</f>
        <v>3 bd | 2. ba</v>
      </c>
      <c r="I2804" s="4">
        <v>1220</v>
      </c>
      <c r="J2804" s="1">
        <f>IFERROR(Homes[[#This Row],[price]]/Homes[[#This Row],[sqft_living]]," ")</f>
        <v>290.98360655737707</v>
      </c>
      <c r="K2804" s="4">
        <f>IFERROR(Homes[[#This Row],[sqft_lot]]/43560," ")</f>
        <v>2.7226813590449955E-2</v>
      </c>
      <c r="L2804" t="str">
        <f>IF(Homes[[#This Row],[waterfront]]=1, "Yes","No")</f>
        <v>No</v>
      </c>
      <c r="M2804" s="4" t="str">
        <f>IF(Homes[[#This Row],[sqft_basement]]&gt;0, "Yes","No")</f>
        <v>No</v>
      </c>
      <c r="N2804" t="str">
        <f>CHOOSE(Homes[[#This Row],[view]]+1, "None","Fair","Good","Great","Excellent")</f>
        <v>None</v>
      </c>
      <c r="O2804" t="str">
        <f>CHOOSE(Homes[[#This Row],[condition]], "Poor","Fair","Average","Good","Excellent")</f>
        <v>Average</v>
      </c>
      <c r="P2804">
        <f ca="1">YEAR(TODAY())-Homes[[#This Row],[yr_built]]</f>
        <v>18</v>
      </c>
      <c r="Q2804">
        <v>0</v>
      </c>
      <c r="R2804">
        <f ca="1">IF(Homes[[#This Row],[yr_renovated]]&gt;0, YEAR(TODAY())-Homes[[#This Row],[yr_renovated]], YEAR(TODAY())-Homes[[#This Row],[yr_built]])</f>
        <v>18</v>
      </c>
      <c r="S2804">
        <v>3</v>
      </c>
      <c r="T2804" s="2">
        <v>41782</v>
      </c>
      <c r="U2804" s="3">
        <v>2</v>
      </c>
      <c r="V2804" s="4">
        <f>IFERROR(Homes[[#This Row],[sqft_above]]+Homes[[#This Row],[sqft_basement]]," ")</f>
        <v>1220</v>
      </c>
      <c r="W2804" s="4">
        <v>1186</v>
      </c>
      <c r="X2804">
        <v>0</v>
      </c>
      <c r="Y2804">
        <v>0</v>
      </c>
      <c r="Z2804">
        <v>3</v>
      </c>
      <c r="AA2804" s="4">
        <v>1220</v>
      </c>
      <c r="AB2804" s="4">
        <v>0</v>
      </c>
      <c r="AC2804">
        <v>2007</v>
      </c>
      <c r="AD2804" t="s">
        <v>2929</v>
      </c>
      <c r="AE2804" t="s">
        <v>49</v>
      </c>
      <c r="AF2804" t="s">
        <v>172</v>
      </c>
    </row>
    <row r="2805" spans="1:32">
      <c r="A2805" t="str">
        <f>PROPER(TRIM(Homes[[#This Row],[street]]))</f>
        <v>4038 Linden Ave N</v>
      </c>
      <c r="B2805" t="str">
        <f>PROPER(TRIM(Homes[[#This Row],[city]]))</f>
        <v>Seattle</v>
      </c>
      <c r="C2805" t="str">
        <f>_xlfn.TEXTBEFORE(Homes[[#This Row],[statezip]]," ")</f>
        <v>WA</v>
      </c>
      <c r="D2805" s="6" t="str">
        <f>_xlfn.TEXTAFTER(Homes[[#This Row],[statezip]]," ")</f>
        <v>98103</v>
      </c>
      <c r="E2805" s="1">
        <v>355000</v>
      </c>
      <c r="F2805">
        <v>2</v>
      </c>
      <c r="G2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05" s="3" t="str">
        <f>Homes[[#This Row],[bedrooms]] &amp; " bd | " &amp; TEXT(Homes[[#This Row],[bathrooms]],"0.##") &amp; " ba"</f>
        <v>2 bd | 1. ba</v>
      </c>
      <c r="I2805" s="4">
        <v>1270</v>
      </c>
      <c r="J2805" s="1">
        <f>IFERROR(Homes[[#This Row],[price]]/Homes[[#This Row],[sqft_living]]," ")</f>
        <v>279.5275590551181</v>
      </c>
      <c r="K2805" s="4">
        <f>IFERROR(Homes[[#This Row],[sqft_lot]]/43560," ")</f>
        <v>7.3461891643709823E-2</v>
      </c>
      <c r="L2805" t="str">
        <f>IF(Homes[[#This Row],[waterfront]]=1, "Yes","No")</f>
        <v>No</v>
      </c>
      <c r="M2805" s="4" t="str">
        <f>IF(Homes[[#This Row],[sqft_basement]]&gt;0, "Yes","No")</f>
        <v>Yes</v>
      </c>
      <c r="N2805" t="str">
        <f>CHOOSE(Homes[[#This Row],[view]]+1, "None","Fair","Good","Great","Excellent")</f>
        <v>None</v>
      </c>
      <c r="O2805" t="str">
        <f>CHOOSE(Homes[[#This Row],[condition]], "Poor","Fair","Average","Good","Excellent")</f>
        <v>Good</v>
      </c>
      <c r="P2805">
        <f ca="1">YEAR(TODAY())-Homes[[#This Row],[yr_built]]</f>
        <v>105</v>
      </c>
      <c r="Q2805">
        <v>0</v>
      </c>
      <c r="R2805">
        <f ca="1">IF(Homes[[#This Row],[yr_renovated]]&gt;0, YEAR(TODAY())-Homes[[#This Row],[yr_renovated]], YEAR(TODAY())-Homes[[#This Row],[yr_built]])</f>
        <v>105</v>
      </c>
      <c r="S2805">
        <v>1</v>
      </c>
      <c r="T2805" s="2">
        <v>41787</v>
      </c>
      <c r="U2805" s="3">
        <v>1</v>
      </c>
      <c r="V2805" s="4">
        <f>IFERROR(Homes[[#This Row],[sqft_above]]+Homes[[#This Row],[sqft_basement]]," ")</f>
        <v>1270</v>
      </c>
      <c r="W2805" s="4">
        <v>3200</v>
      </c>
      <c r="X2805">
        <v>0</v>
      </c>
      <c r="Y2805">
        <v>0</v>
      </c>
      <c r="Z2805">
        <v>4</v>
      </c>
      <c r="AA2805" s="4">
        <v>960</v>
      </c>
      <c r="AB2805" s="4">
        <v>310</v>
      </c>
      <c r="AC2805">
        <v>1920</v>
      </c>
      <c r="AD2805" t="s">
        <v>2930</v>
      </c>
      <c r="AE2805" t="s">
        <v>49</v>
      </c>
      <c r="AF2805" t="s">
        <v>172</v>
      </c>
    </row>
    <row r="2806" spans="1:32">
      <c r="A2806" t="str">
        <f>PROPER(TRIM(Homes[[#This Row],[street]]))</f>
        <v>8526 Nesbit Ave N</v>
      </c>
      <c r="B2806" t="str">
        <f>PROPER(TRIM(Homes[[#This Row],[city]]))</f>
        <v>Seattle</v>
      </c>
      <c r="C2806" t="str">
        <f>_xlfn.TEXTBEFORE(Homes[[#This Row],[statezip]]," ")</f>
        <v>WA</v>
      </c>
      <c r="D2806" s="6" t="str">
        <f>_xlfn.TEXTAFTER(Homes[[#This Row],[statezip]]," ")</f>
        <v>98103</v>
      </c>
      <c r="E2806" s="1">
        <v>355000</v>
      </c>
      <c r="F2806">
        <v>3</v>
      </c>
      <c r="G2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06" s="3" t="str">
        <f>Homes[[#This Row],[bedrooms]] &amp; " bd | " &amp; TEXT(Homes[[#This Row],[bathrooms]],"0.##") &amp; " ba"</f>
        <v>3 bd | 2.25 ba</v>
      </c>
      <c r="I2806" s="4">
        <v>1280</v>
      </c>
      <c r="J2806" s="1">
        <f>IFERROR(Homes[[#This Row],[price]]/Homes[[#This Row],[sqft_living]]," ")</f>
        <v>277.34375</v>
      </c>
      <c r="K2806" s="4">
        <f>IFERROR(Homes[[#This Row],[sqft_lot]]/43560," ")</f>
        <v>2.2015610651974288E-2</v>
      </c>
      <c r="L2806" t="str">
        <f>IF(Homes[[#This Row],[waterfront]]=1, "Yes","No")</f>
        <v>No</v>
      </c>
      <c r="M2806" s="4" t="str">
        <f>IF(Homes[[#This Row],[sqft_basement]]&gt;0, "Yes","No")</f>
        <v>No</v>
      </c>
      <c r="N2806" t="str">
        <f>CHOOSE(Homes[[#This Row],[view]]+1, "None","Fair","Good","Great","Excellent")</f>
        <v>None</v>
      </c>
      <c r="O2806" t="str">
        <f>CHOOSE(Homes[[#This Row],[condition]], "Poor","Fair","Average","Good","Excellent")</f>
        <v>Average</v>
      </c>
      <c r="P2806">
        <f ca="1">YEAR(TODAY())-Homes[[#This Row],[yr_built]]</f>
        <v>20</v>
      </c>
      <c r="Q2806">
        <v>0</v>
      </c>
      <c r="R2806">
        <f ca="1">IF(Homes[[#This Row],[yr_renovated]]&gt;0, YEAR(TODAY())-Homes[[#This Row],[yr_renovated]], YEAR(TODAY())-Homes[[#This Row],[yr_built]])</f>
        <v>20</v>
      </c>
      <c r="S2806">
        <v>3</v>
      </c>
      <c r="T2806" s="2">
        <v>41781</v>
      </c>
      <c r="U2806" s="3">
        <v>2.25</v>
      </c>
      <c r="V2806" s="4">
        <f>IFERROR(Homes[[#This Row],[sqft_above]]+Homes[[#This Row],[sqft_basement]]," ")</f>
        <v>1280</v>
      </c>
      <c r="W2806" s="4">
        <v>959</v>
      </c>
      <c r="X2806">
        <v>0</v>
      </c>
      <c r="Y2806">
        <v>0</v>
      </c>
      <c r="Z2806">
        <v>3</v>
      </c>
      <c r="AA2806" s="4">
        <v>1280</v>
      </c>
      <c r="AB2806" s="4">
        <v>0</v>
      </c>
      <c r="AC2806">
        <v>2005</v>
      </c>
      <c r="AD2806" t="s">
        <v>2931</v>
      </c>
      <c r="AE2806" t="s">
        <v>49</v>
      </c>
      <c r="AF2806" t="s">
        <v>172</v>
      </c>
    </row>
    <row r="2807" spans="1:32">
      <c r="A2807" t="str">
        <f>PROPER(TRIM(Homes[[#This Row],[street]]))</f>
        <v>11830 6Th Pl Sw</v>
      </c>
      <c r="B2807" t="str">
        <f>PROPER(TRIM(Homes[[#This Row],[city]]))</f>
        <v>Seattle</v>
      </c>
      <c r="C2807" t="str">
        <f>_xlfn.TEXTBEFORE(Homes[[#This Row],[statezip]]," ")</f>
        <v>WA</v>
      </c>
      <c r="D2807" s="6" t="str">
        <f>_xlfn.TEXTAFTER(Homes[[#This Row],[statezip]]," ")</f>
        <v>98146</v>
      </c>
      <c r="E2807" s="1">
        <v>355000</v>
      </c>
      <c r="F2807">
        <v>4</v>
      </c>
      <c r="G2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07" s="3" t="str">
        <f>Homes[[#This Row],[bedrooms]] &amp; " bd | " &amp; TEXT(Homes[[#This Row],[bathrooms]],"0.##") &amp; " ba"</f>
        <v>4 bd | 2.5 ba</v>
      </c>
      <c r="I2807" s="4">
        <v>2040</v>
      </c>
      <c r="J2807" s="1">
        <f>IFERROR(Homes[[#This Row],[price]]/Homes[[#This Row],[sqft_living]]," ")</f>
        <v>174.01960784313727</v>
      </c>
      <c r="K2807" s="4">
        <f>IFERROR(Homes[[#This Row],[sqft_lot]]/43560," ")</f>
        <v>0.18973829201101927</v>
      </c>
      <c r="L2807" t="str">
        <f>IF(Homes[[#This Row],[waterfront]]=1, "Yes","No")</f>
        <v>No</v>
      </c>
      <c r="M2807" s="4" t="str">
        <f>IF(Homes[[#This Row],[sqft_basement]]&gt;0, "Yes","No")</f>
        <v>No</v>
      </c>
      <c r="N2807" t="str">
        <f>CHOOSE(Homes[[#This Row],[view]]+1, "None","Fair","Good","Great","Excellent")</f>
        <v>None</v>
      </c>
      <c r="O2807" t="str">
        <f>CHOOSE(Homes[[#This Row],[condition]], "Poor","Fair","Average","Good","Excellent")</f>
        <v>Average</v>
      </c>
      <c r="P2807">
        <f ca="1">YEAR(TODAY())-Homes[[#This Row],[yr_built]]</f>
        <v>29</v>
      </c>
      <c r="Q2807">
        <v>0</v>
      </c>
      <c r="R2807">
        <f ca="1">IF(Homes[[#This Row],[yr_renovated]]&gt;0, YEAR(TODAY())-Homes[[#This Row],[yr_renovated]], YEAR(TODAY())-Homes[[#This Row],[yr_built]])</f>
        <v>29</v>
      </c>
      <c r="S2807">
        <v>2</v>
      </c>
      <c r="T2807" s="2">
        <v>41810</v>
      </c>
      <c r="U2807" s="3">
        <v>2.5</v>
      </c>
      <c r="V2807" s="4">
        <f>IFERROR(Homes[[#This Row],[sqft_above]]+Homes[[#This Row],[sqft_basement]]," ")</f>
        <v>2040</v>
      </c>
      <c r="W2807" s="4">
        <v>8265</v>
      </c>
      <c r="X2807">
        <v>0</v>
      </c>
      <c r="Y2807">
        <v>0</v>
      </c>
      <c r="Z2807">
        <v>3</v>
      </c>
      <c r="AA2807" s="4">
        <v>2040</v>
      </c>
      <c r="AB2807" s="4">
        <v>0</v>
      </c>
      <c r="AC2807">
        <v>1996</v>
      </c>
      <c r="AD2807" t="s">
        <v>2932</v>
      </c>
      <c r="AE2807" t="s">
        <v>49</v>
      </c>
      <c r="AF2807" t="s">
        <v>422</v>
      </c>
    </row>
    <row r="2808" spans="1:32">
      <c r="A2808" t="str">
        <f>PROPER(TRIM(Homes[[#This Row],[street]]))</f>
        <v>4541 11Th Ave S</v>
      </c>
      <c r="B2808" t="str">
        <f>PROPER(TRIM(Homes[[#This Row],[city]]))</f>
        <v>Seattle</v>
      </c>
      <c r="C2808" t="str">
        <f>_xlfn.TEXTBEFORE(Homes[[#This Row],[statezip]]," ")</f>
        <v>WA</v>
      </c>
      <c r="D2808" s="6" t="str">
        <f>_xlfn.TEXTAFTER(Homes[[#This Row],[statezip]]," ")</f>
        <v>98108</v>
      </c>
      <c r="E2808" s="1">
        <v>355000</v>
      </c>
      <c r="F2808">
        <v>2</v>
      </c>
      <c r="G2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08" s="3" t="str">
        <f>Homes[[#This Row],[bedrooms]] &amp; " bd | " &amp; TEXT(Homes[[#This Row],[bathrooms]],"0.##") &amp; " ba"</f>
        <v>2 bd | 1.75 ba</v>
      </c>
      <c r="I2808" s="4">
        <v>1650</v>
      </c>
      <c r="J2808" s="1">
        <f>IFERROR(Homes[[#This Row],[price]]/Homes[[#This Row],[sqft_living]]," ")</f>
        <v>215.15151515151516</v>
      </c>
      <c r="K2808" s="4">
        <f>IFERROR(Homes[[#This Row],[sqft_lot]]/43560," ")</f>
        <v>9.1827364554637275E-2</v>
      </c>
      <c r="L2808" t="str">
        <f>IF(Homes[[#This Row],[waterfront]]=1, "Yes","No")</f>
        <v>No</v>
      </c>
      <c r="M2808" s="4" t="str">
        <f>IF(Homes[[#This Row],[sqft_basement]]&gt;0, "Yes","No")</f>
        <v>Yes</v>
      </c>
      <c r="N2808" t="str">
        <f>CHOOSE(Homes[[#This Row],[view]]+1, "None","Fair","Good","Great","Excellent")</f>
        <v>None</v>
      </c>
      <c r="O2808" t="str">
        <f>CHOOSE(Homes[[#This Row],[condition]], "Poor","Fair","Average","Good","Excellent")</f>
        <v>Good</v>
      </c>
      <c r="P2808">
        <f ca="1">YEAR(TODAY())-Homes[[#This Row],[yr_built]]</f>
        <v>78</v>
      </c>
      <c r="Q2808">
        <v>1988</v>
      </c>
      <c r="R2808">
        <f ca="1">IF(Homes[[#This Row],[yr_renovated]]&gt;0, YEAR(TODAY())-Homes[[#This Row],[yr_renovated]], YEAR(TODAY())-Homes[[#This Row],[yr_built]])</f>
        <v>37</v>
      </c>
      <c r="S2808">
        <v>1</v>
      </c>
      <c r="T2808" s="2">
        <v>41794</v>
      </c>
      <c r="U2808" s="3">
        <v>1.75</v>
      </c>
      <c r="V2808" s="4">
        <f>IFERROR(Homes[[#This Row],[sqft_above]]+Homes[[#This Row],[sqft_basement]]," ")</f>
        <v>1650</v>
      </c>
      <c r="W2808" s="4">
        <v>4000</v>
      </c>
      <c r="X2808">
        <v>0</v>
      </c>
      <c r="Y2808">
        <v>0</v>
      </c>
      <c r="Z2808">
        <v>4</v>
      </c>
      <c r="AA2808" s="4">
        <v>950</v>
      </c>
      <c r="AB2808" s="4">
        <v>700</v>
      </c>
      <c r="AC2808">
        <v>1947</v>
      </c>
      <c r="AD2808" t="s">
        <v>2933</v>
      </c>
      <c r="AE2808" t="s">
        <v>49</v>
      </c>
      <c r="AF2808" t="s">
        <v>1536</v>
      </c>
    </row>
    <row r="2809" spans="1:32">
      <c r="A2809" t="str">
        <f>PROPER(TRIM(Homes[[#This Row],[street]]))</f>
        <v>18010 N Park Pl N</v>
      </c>
      <c r="B2809" t="str">
        <f>PROPER(TRIM(Homes[[#This Row],[city]]))</f>
        <v>Shoreline</v>
      </c>
      <c r="C2809" t="str">
        <f>_xlfn.TEXTBEFORE(Homes[[#This Row],[statezip]]," ")</f>
        <v>WA</v>
      </c>
      <c r="D2809" s="6" t="str">
        <f>_xlfn.TEXTAFTER(Homes[[#This Row],[statezip]]," ")</f>
        <v>98133</v>
      </c>
      <c r="E2809" s="1">
        <v>355000</v>
      </c>
      <c r="F2809">
        <v>3</v>
      </c>
      <c r="G2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09" s="3" t="str">
        <f>Homes[[#This Row],[bedrooms]] &amp; " bd | " &amp; TEXT(Homes[[#This Row],[bathrooms]],"0.##") &amp; " ba"</f>
        <v>3 bd | 1.75 ba</v>
      </c>
      <c r="I2809" s="4">
        <v>1730</v>
      </c>
      <c r="J2809" s="1">
        <f>IFERROR(Homes[[#This Row],[price]]/Homes[[#This Row],[sqft_living]]," ")</f>
        <v>205.20231213872833</v>
      </c>
      <c r="K2809" s="4">
        <f>IFERROR(Homes[[#This Row],[sqft_lot]]/43560," ")</f>
        <v>0.17024793388429751</v>
      </c>
      <c r="L2809" t="str">
        <f>IF(Homes[[#This Row],[waterfront]]=1, "Yes","No")</f>
        <v>No</v>
      </c>
      <c r="M2809" s="4" t="str">
        <f>IF(Homes[[#This Row],[sqft_basement]]&gt;0, "Yes","No")</f>
        <v>No</v>
      </c>
      <c r="N2809" t="str">
        <f>CHOOSE(Homes[[#This Row],[view]]+1, "None","Fair","Good","Great","Excellent")</f>
        <v>None</v>
      </c>
      <c r="O2809" t="str">
        <f>CHOOSE(Homes[[#This Row],[condition]], "Poor","Fair","Average","Good","Excellent")</f>
        <v>Average</v>
      </c>
      <c r="P2809">
        <f ca="1">YEAR(TODAY())-Homes[[#This Row],[yr_built]]</f>
        <v>71</v>
      </c>
      <c r="Q2809">
        <v>2005</v>
      </c>
      <c r="R2809">
        <f ca="1">IF(Homes[[#This Row],[yr_renovated]]&gt;0, YEAR(TODAY())-Homes[[#This Row],[yr_renovated]], YEAR(TODAY())-Homes[[#This Row],[yr_built]])</f>
        <v>20</v>
      </c>
      <c r="S2809">
        <v>1.5</v>
      </c>
      <c r="T2809" s="2">
        <v>41822</v>
      </c>
      <c r="U2809" s="3">
        <v>1.75</v>
      </c>
      <c r="V2809" s="4">
        <f>IFERROR(Homes[[#This Row],[sqft_above]]+Homes[[#This Row],[sqft_basement]]," ")</f>
        <v>1730</v>
      </c>
      <c r="W2809" s="4">
        <v>7416</v>
      </c>
      <c r="X2809">
        <v>0</v>
      </c>
      <c r="Y2809">
        <v>0</v>
      </c>
      <c r="Z2809">
        <v>3</v>
      </c>
      <c r="AA2809" s="4">
        <v>1730</v>
      </c>
      <c r="AB2809" s="4">
        <v>0</v>
      </c>
      <c r="AC2809">
        <v>1954</v>
      </c>
      <c r="AD2809" t="s">
        <v>2934</v>
      </c>
      <c r="AE2809" t="s">
        <v>100</v>
      </c>
      <c r="AF2809" t="s">
        <v>987</v>
      </c>
    </row>
    <row r="2810" spans="1:32">
      <c r="A2810" t="str">
        <f>PROPER(TRIM(Homes[[#This Row],[street]]))</f>
        <v>32148-32298 33Rd Ave Sw</v>
      </c>
      <c r="B2810" t="str">
        <f>PROPER(TRIM(Homes[[#This Row],[city]]))</f>
        <v>Federal Way</v>
      </c>
      <c r="C2810" t="str">
        <f>_xlfn.TEXTBEFORE(Homes[[#This Row],[statezip]]," ")</f>
        <v>WA</v>
      </c>
      <c r="D2810" s="6" t="str">
        <f>_xlfn.TEXTAFTER(Homes[[#This Row],[statezip]]," ")</f>
        <v>98023</v>
      </c>
      <c r="E2810" s="1">
        <v>354950</v>
      </c>
      <c r="F2810">
        <v>4</v>
      </c>
      <c r="G2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10" s="3" t="str">
        <f>Homes[[#This Row],[bedrooms]] &amp; " bd | " &amp; TEXT(Homes[[#This Row],[bathrooms]],"0.##") &amp; " ba"</f>
        <v>4 bd | 2.75 ba</v>
      </c>
      <c r="I2810" s="4">
        <v>2530</v>
      </c>
      <c r="J2810" s="1">
        <f>IFERROR(Homes[[#This Row],[price]]/Homes[[#This Row],[sqft_living]]," ")</f>
        <v>140.29644268774703</v>
      </c>
      <c r="K2810" s="4">
        <f>IFERROR(Homes[[#This Row],[sqft_lot]]/43560," ")</f>
        <v>0.16873278236914602</v>
      </c>
      <c r="L2810" t="str">
        <f>IF(Homes[[#This Row],[waterfront]]=1, "Yes","No")</f>
        <v>No</v>
      </c>
      <c r="M2810" s="4" t="str">
        <f>IF(Homes[[#This Row],[sqft_basement]]&gt;0, "Yes","No")</f>
        <v>Yes</v>
      </c>
      <c r="N2810" t="str">
        <f>CHOOSE(Homes[[#This Row],[view]]+1, "None","Fair","Good","Great","Excellent")</f>
        <v>None</v>
      </c>
      <c r="O2810" t="str">
        <f>CHOOSE(Homes[[#This Row],[condition]], "Poor","Fair","Average","Good","Excellent")</f>
        <v>Excellent</v>
      </c>
      <c r="P2810">
        <f ca="1">YEAR(TODAY())-Homes[[#This Row],[yr_built]]</f>
        <v>48</v>
      </c>
      <c r="Q2810">
        <v>0</v>
      </c>
      <c r="R2810">
        <f ca="1">IF(Homes[[#This Row],[yr_renovated]]&gt;0, YEAR(TODAY())-Homes[[#This Row],[yr_renovated]], YEAR(TODAY())-Homes[[#This Row],[yr_built]])</f>
        <v>48</v>
      </c>
      <c r="S2810">
        <v>1</v>
      </c>
      <c r="T2810" s="2">
        <v>41816</v>
      </c>
      <c r="U2810" s="3">
        <v>2.75</v>
      </c>
      <c r="V2810" s="4">
        <f>IFERROR(Homes[[#This Row],[sqft_above]]+Homes[[#This Row],[sqft_basement]]," ")</f>
        <v>2530</v>
      </c>
      <c r="W2810" s="4">
        <v>7350</v>
      </c>
      <c r="X2810">
        <v>0</v>
      </c>
      <c r="Y2810">
        <v>0</v>
      </c>
      <c r="Z2810">
        <v>5</v>
      </c>
      <c r="AA2810" s="4">
        <v>1280</v>
      </c>
      <c r="AB2810" s="4">
        <v>1250</v>
      </c>
      <c r="AC2810">
        <v>1977</v>
      </c>
      <c r="AD2810" t="s">
        <v>2935</v>
      </c>
      <c r="AE2810" t="s">
        <v>675</v>
      </c>
      <c r="AF2810" t="s">
        <v>1267</v>
      </c>
    </row>
    <row r="2811" spans="1:32">
      <c r="A2811" t="str">
        <f>PROPER(TRIM(Homes[[#This Row],[street]]))</f>
        <v>10125 Se 220Th Pl</v>
      </c>
      <c r="B2811" t="str">
        <f>PROPER(TRIM(Homes[[#This Row],[city]]))</f>
        <v>Kent</v>
      </c>
      <c r="C2811" t="str">
        <f>_xlfn.TEXTBEFORE(Homes[[#This Row],[statezip]]," ")</f>
        <v>WA</v>
      </c>
      <c r="D2811" s="6" t="str">
        <f>_xlfn.TEXTAFTER(Homes[[#This Row],[statezip]]," ")</f>
        <v>98031</v>
      </c>
      <c r="E2811" s="1">
        <v>354000</v>
      </c>
      <c r="F2811">
        <v>4</v>
      </c>
      <c r="G2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11" s="3" t="str">
        <f>Homes[[#This Row],[bedrooms]] &amp; " bd | " &amp; TEXT(Homes[[#This Row],[bathrooms]],"0.##") &amp; " ba"</f>
        <v>4 bd | 2.5 ba</v>
      </c>
      <c r="I2811" s="4">
        <v>2580</v>
      </c>
      <c r="J2811" s="1">
        <f>IFERROR(Homes[[#This Row],[price]]/Homes[[#This Row],[sqft_living]]," ")</f>
        <v>137.2093023255814</v>
      </c>
      <c r="K2811" s="4">
        <f>IFERROR(Homes[[#This Row],[sqft_lot]]/43560," ")</f>
        <v>0.12571166207529844</v>
      </c>
      <c r="L2811" t="str">
        <f>IF(Homes[[#This Row],[waterfront]]=1, "Yes","No")</f>
        <v>No</v>
      </c>
      <c r="M2811" s="4" t="str">
        <f>IF(Homes[[#This Row],[sqft_basement]]&gt;0, "Yes","No")</f>
        <v>No</v>
      </c>
      <c r="N2811" t="str">
        <f>CHOOSE(Homes[[#This Row],[view]]+1, "None","Fair","Good","Great","Excellent")</f>
        <v>None</v>
      </c>
      <c r="O2811" t="str">
        <f>CHOOSE(Homes[[#This Row],[condition]], "Poor","Fair","Average","Good","Excellent")</f>
        <v>Average</v>
      </c>
      <c r="P2811">
        <f ca="1">YEAR(TODAY())-Homes[[#This Row],[yr_built]]</f>
        <v>20</v>
      </c>
      <c r="Q2811">
        <v>0</v>
      </c>
      <c r="R2811">
        <f ca="1">IF(Homes[[#This Row],[yr_renovated]]&gt;0, YEAR(TODAY())-Homes[[#This Row],[yr_renovated]], YEAR(TODAY())-Homes[[#This Row],[yr_built]])</f>
        <v>20</v>
      </c>
      <c r="S2811">
        <v>2</v>
      </c>
      <c r="T2811" s="2">
        <v>41816</v>
      </c>
      <c r="U2811" s="3">
        <v>2.5</v>
      </c>
      <c r="V2811" s="4">
        <f>IFERROR(Homes[[#This Row],[sqft_above]]+Homes[[#This Row],[sqft_basement]]," ")</f>
        <v>2580</v>
      </c>
      <c r="W2811" s="4">
        <v>5476</v>
      </c>
      <c r="X2811">
        <v>0</v>
      </c>
      <c r="Y2811">
        <v>0</v>
      </c>
      <c r="Z2811">
        <v>3</v>
      </c>
      <c r="AA2811" s="4">
        <v>2580</v>
      </c>
      <c r="AB2811" s="4">
        <v>0</v>
      </c>
      <c r="AC2811">
        <v>2005</v>
      </c>
      <c r="AD2811" t="s">
        <v>2936</v>
      </c>
      <c r="AE2811" t="s">
        <v>1392</v>
      </c>
      <c r="AF2811" t="s">
        <v>2406</v>
      </c>
    </row>
    <row r="2812" spans="1:32">
      <c r="A2812" t="str">
        <f>PROPER(TRIM(Homes[[#This Row],[street]]))</f>
        <v>15550 Ne 60Th St</v>
      </c>
      <c r="B2812" t="str">
        <f>PROPER(TRIM(Homes[[#This Row],[city]]))</f>
        <v>Redmond</v>
      </c>
      <c r="C2812" t="str">
        <f>_xlfn.TEXTBEFORE(Homes[[#This Row],[statezip]]," ")</f>
        <v>WA</v>
      </c>
      <c r="D2812" s="6" t="str">
        <f>_xlfn.TEXTAFTER(Homes[[#This Row],[statezip]]," ")</f>
        <v>98052</v>
      </c>
      <c r="E2812" s="1">
        <v>354000</v>
      </c>
      <c r="F2812">
        <v>3</v>
      </c>
      <c r="G2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12" s="3" t="str">
        <f>Homes[[#This Row],[bedrooms]] &amp; " bd | " &amp; TEXT(Homes[[#This Row],[bathrooms]],"0.##") &amp; " ba"</f>
        <v>3 bd | 1. ba</v>
      </c>
      <c r="I2812" s="4">
        <v>940</v>
      </c>
      <c r="J2812" s="1">
        <f>IFERROR(Homes[[#This Row],[price]]/Homes[[#This Row],[sqft_living]]," ")</f>
        <v>376.59574468085106</v>
      </c>
      <c r="K2812" s="4">
        <f>IFERROR(Homes[[#This Row],[sqft_lot]]/43560," ")</f>
        <v>0.23801652892561984</v>
      </c>
      <c r="L2812" t="str">
        <f>IF(Homes[[#This Row],[waterfront]]=1, "Yes","No")</f>
        <v>No</v>
      </c>
      <c r="M2812" s="4" t="str">
        <f>IF(Homes[[#This Row],[sqft_basement]]&gt;0, "Yes","No")</f>
        <v>No</v>
      </c>
      <c r="N2812" t="str">
        <f>CHOOSE(Homes[[#This Row],[view]]+1, "None","Fair","Good","Great","Excellent")</f>
        <v>None</v>
      </c>
      <c r="O2812" t="str">
        <f>CHOOSE(Homes[[#This Row],[condition]], "Poor","Fair","Average","Good","Excellent")</f>
        <v>Average</v>
      </c>
      <c r="P2812">
        <f ca="1">YEAR(TODAY())-Homes[[#This Row],[yr_built]]</f>
        <v>60</v>
      </c>
      <c r="Q2812">
        <v>1993</v>
      </c>
      <c r="R2812">
        <f ca="1">IF(Homes[[#This Row],[yr_renovated]]&gt;0, YEAR(TODAY())-Homes[[#This Row],[yr_renovated]], YEAR(TODAY())-Homes[[#This Row],[yr_built]])</f>
        <v>32</v>
      </c>
      <c r="S2812">
        <v>1</v>
      </c>
      <c r="T2812" s="2">
        <v>41801</v>
      </c>
      <c r="U2812" s="3">
        <v>1</v>
      </c>
      <c r="V2812" s="4">
        <f>IFERROR(Homes[[#This Row],[sqft_above]]+Homes[[#This Row],[sqft_basement]]," ")</f>
        <v>940</v>
      </c>
      <c r="W2812" s="4">
        <v>10368</v>
      </c>
      <c r="X2812">
        <v>0</v>
      </c>
      <c r="Y2812">
        <v>0</v>
      </c>
      <c r="Z2812">
        <v>3</v>
      </c>
      <c r="AA2812" s="4">
        <v>940</v>
      </c>
      <c r="AB2812" s="4">
        <v>0</v>
      </c>
      <c r="AC2812">
        <v>1965</v>
      </c>
      <c r="AD2812" t="s">
        <v>2937</v>
      </c>
      <c r="AE2812" t="s">
        <v>137</v>
      </c>
      <c r="AF2812" t="s">
        <v>138</v>
      </c>
    </row>
    <row r="2813" spans="1:32">
      <c r="A2813" t="str">
        <f>PROPER(TRIM(Homes[[#This Row],[street]]))</f>
        <v>13738 Se 199Th Pl</v>
      </c>
      <c r="B2813" t="str">
        <f>PROPER(TRIM(Homes[[#This Row],[city]]))</f>
        <v>Renton</v>
      </c>
      <c r="C2813" t="str">
        <f>_xlfn.TEXTBEFORE(Homes[[#This Row],[statezip]]," ")</f>
        <v>WA</v>
      </c>
      <c r="D2813" s="6" t="str">
        <f>_xlfn.TEXTAFTER(Homes[[#This Row],[statezip]]," ")</f>
        <v>98058</v>
      </c>
      <c r="E2813" s="1">
        <v>353500</v>
      </c>
      <c r="F2813">
        <v>4</v>
      </c>
      <c r="G2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13" s="3" t="str">
        <f>Homes[[#This Row],[bedrooms]] &amp; " bd | " &amp; TEXT(Homes[[#This Row],[bathrooms]],"0.##") &amp; " ba"</f>
        <v>4 bd | 2.25 ba</v>
      </c>
      <c r="I2813" s="4">
        <v>1760</v>
      </c>
      <c r="J2813" s="1">
        <f>IFERROR(Homes[[#This Row],[price]]/Homes[[#This Row],[sqft_living]]," ")</f>
        <v>200.85227272727272</v>
      </c>
      <c r="K2813" s="4">
        <f>IFERROR(Homes[[#This Row],[sqft_lot]]/43560," ")</f>
        <v>0.22043158861340678</v>
      </c>
      <c r="L2813" t="str">
        <f>IF(Homes[[#This Row],[waterfront]]=1, "Yes","No")</f>
        <v>No</v>
      </c>
      <c r="M2813" s="4" t="str">
        <f>IF(Homes[[#This Row],[sqft_basement]]&gt;0, "Yes","No")</f>
        <v>No</v>
      </c>
      <c r="N2813" t="str">
        <f>CHOOSE(Homes[[#This Row],[view]]+1, "None","Fair","Good","Great","Excellent")</f>
        <v>None</v>
      </c>
      <c r="O2813" t="str">
        <f>CHOOSE(Homes[[#This Row],[condition]], "Poor","Fair","Average","Good","Excellent")</f>
        <v>Average</v>
      </c>
      <c r="P2813">
        <f ca="1">YEAR(TODAY())-Homes[[#This Row],[yr_built]]</f>
        <v>38</v>
      </c>
      <c r="Q2813">
        <v>2000</v>
      </c>
      <c r="R2813">
        <f ca="1">IF(Homes[[#This Row],[yr_renovated]]&gt;0, YEAR(TODAY())-Homes[[#This Row],[yr_renovated]], YEAR(TODAY())-Homes[[#This Row],[yr_built]])</f>
        <v>25</v>
      </c>
      <c r="S2813">
        <v>2</v>
      </c>
      <c r="T2813" s="2">
        <v>41806</v>
      </c>
      <c r="U2813" s="3">
        <v>2.25</v>
      </c>
      <c r="V2813" s="4">
        <f>IFERROR(Homes[[#This Row],[sqft_above]]+Homes[[#This Row],[sqft_basement]]," ")</f>
        <v>1760</v>
      </c>
      <c r="W2813" s="4">
        <v>9602</v>
      </c>
      <c r="X2813">
        <v>0</v>
      </c>
      <c r="Y2813">
        <v>0</v>
      </c>
      <c r="Z2813">
        <v>3</v>
      </c>
      <c r="AA2813" s="4">
        <v>1760</v>
      </c>
      <c r="AB2813" s="4">
        <v>0</v>
      </c>
      <c r="AC2813">
        <v>1987</v>
      </c>
      <c r="AD2813" t="s">
        <v>2938</v>
      </c>
      <c r="AE2813" t="s">
        <v>319</v>
      </c>
      <c r="AF2813" t="s">
        <v>320</v>
      </c>
    </row>
    <row r="2814" spans="1:32">
      <c r="A2814" t="str">
        <f>PROPER(TRIM(Homes[[#This Row],[street]]))</f>
        <v>1523 30Th Ave S</v>
      </c>
      <c r="B2814" t="str">
        <f>PROPER(TRIM(Homes[[#This Row],[city]]))</f>
        <v>Seattle</v>
      </c>
      <c r="C2814" t="str">
        <f>_xlfn.TEXTBEFORE(Homes[[#This Row],[statezip]]," ")</f>
        <v>WA</v>
      </c>
      <c r="D2814" s="6" t="str">
        <f>_xlfn.TEXTAFTER(Homes[[#This Row],[statezip]]," ")</f>
        <v>98144</v>
      </c>
      <c r="E2814" s="1">
        <v>353250</v>
      </c>
      <c r="F2814">
        <v>2</v>
      </c>
      <c r="G2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14" s="3" t="str">
        <f>Homes[[#This Row],[bedrooms]] &amp; " bd | " &amp; TEXT(Homes[[#This Row],[bathrooms]],"0.##") &amp; " ba"</f>
        <v>2 bd | 1. ba</v>
      </c>
      <c r="I2814" s="4">
        <v>1060</v>
      </c>
      <c r="J2814" s="1">
        <f>IFERROR(Homes[[#This Row],[price]]/Homes[[#This Row],[sqft_living]]," ")</f>
        <v>333.25471698113205</v>
      </c>
      <c r="K2814" s="4">
        <f>IFERROR(Homes[[#This Row],[sqft_lot]]/43560," ")</f>
        <v>3.6730945821854911E-2</v>
      </c>
      <c r="L2814" t="str">
        <f>IF(Homes[[#This Row],[waterfront]]=1, "Yes","No")</f>
        <v>No</v>
      </c>
      <c r="M2814" s="4" t="str">
        <f>IF(Homes[[#This Row],[sqft_basement]]&gt;0, "Yes","No")</f>
        <v>No</v>
      </c>
      <c r="N2814" t="str">
        <f>CHOOSE(Homes[[#This Row],[view]]+1, "None","Fair","Good","Great","Excellent")</f>
        <v>None</v>
      </c>
      <c r="O2814" t="str">
        <f>CHOOSE(Homes[[#This Row],[condition]], "Poor","Fair","Average","Good","Excellent")</f>
        <v>Average</v>
      </c>
      <c r="P2814">
        <f ca="1">YEAR(TODAY())-Homes[[#This Row],[yr_built]]</f>
        <v>46</v>
      </c>
      <c r="Q2814">
        <v>2014</v>
      </c>
      <c r="R2814">
        <f ca="1">IF(Homes[[#This Row],[yr_renovated]]&gt;0, YEAR(TODAY())-Homes[[#This Row],[yr_renovated]], YEAR(TODAY())-Homes[[#This Row],[yr_built]])</f>
        <v>11</v>
      </c>
      <c r="S2814">
        <v>2</v>
      </c>
      <c r="T2814" s="2">
        <v>41781</v>
      </c>
      <c r="U2814" s="3">
        <v>1</v>
      </c>
      <c r="V2814" s="4">
        <f>IFERROR(Homes[[#This Row],[sqft_above]]+Homes[[#This Row],[sqft_basement]]," ")</f>
        <v>1060</v>
      </c>
      <c r="W2814" s="4">
        <v>1600</v>
      </c>
      <c r="X2814">
        <v>0</v>
      </c>
      <c r="Y2814">
        <v>0</v>
      </c>
      <c r="Z2814">
        <v>3</v>
      </c>
      <c r="AA2814" s="4">
        <v>1060</v>
      </c>
      <c r="AB2814" s="4">
        <v>0</v>
      </c>
      <c r="AC2814">
        <v>1979</v>
      </c>
      <c r="AD2814" t="s">
        <v>2939</v>
      </c>
      <c r="AE2814" t="s">
        <v>49</v>
      </c>
      <c r="AF2814" t="s">
        <v>110</v>
      </c>
    </row>
    <row r="2815" spans="1:32">
      <c r="A2815" t="str">
        <f>PROPER(TRIM(Homes[[#This Row],[street]]))</f>
        <v>1620 14Th Ave</v>
      </c>
      <c r="B2815" t="str">
        <f>PROPER(TRIM(Homes[[#This Row],[city]]))</f>
        <v>Seattle</v>
      </c>
      <c r="C2815" t="str">
        <f>_xlfn.TEXTBEFORE(Homes[[#This Row],[statezip]]," ")</f>
        <v>WA</v>
      </c>
      <c r="D2815" s="6" t="str">
        <f>_xlfn.TEXTAFTER(Homes[[#This Row],[statezip]]," ")</f>
        <v>98122</v>
      </c>
      <c r="E2815" s="1">
        <v>353000</v>
      </c>
      <c r="F2815">
        <v>1</v>
      </c>
      <c r="G2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15" s="3" t="str">
        <f>Homes[[#This Row],[bedrooms]] &amp; " bd | " &amp; TEXT(Homes[[#This Row],[bathrooms]],"0.##") &amp; " ba"</f>
        <v>1 bd | 1. ba</v>
      </c>
      <c r="I2815" s="4">
        <v>550</v>
      </c>
      <c r="J2815" s="1">
        <f>IFERROR(Homes[[#This Row],[price]]/Homes[[#This Row],[sqft_living]]," ")</f>
        <v>641.81818181818187</v>
      </c>
      <c r="K2815" s="4">
        <f>IFERROR(Homes[[#This Row],[sqft_lot]]/43560," ")</f>
        <v>2.936179981634527E-2</v>
      </c>
      <c r="L2815" t="str">
        <f>IF(Homes[[#This Row],[waterfront]]=1, "Yes","No")</f>
        <v>No</v>
      </c>
      <c r="M2815" s="4" t="str">
        <f>IF(Homes[[#This Row],[sqft_basement]]&gt;0, "Yes","No")</f>
        <v>No</v>
      </c>
      <c r="N2815" t="str">
        <f>CHOOSE(Homes[[#This Row],[view]]+1, "None","Fair","Good","Great","Excellent")</f>
        <v>None</v>
      </c>
      <c r="O2815" t="str">
        <f>CHOOSE(Homes[[#This Row],[condition]], "Poor","Fair","Average","Good","Excellent")</f>
        <v>Average</v>
      </c>
      <c r="P2815">
        <f ca="1">YEAR(TODAY())-Homes[[#This Row],[yr_built]]</f>
        <v>17</v>
      </c>
      <c r="Q2815">
        <v>0</v>
      </c>
      <c r="R2815">
        <f ca="1">IF(Homes[[#This Row],[yr_renovated]]&gt;0, YEAR(TODAY())-Homes[[#This Row],[yr_renovated]], YEAR(TODAY())-Homes[[#This Row],[yr_built]])</f>
        <v>17</v>
      </c>
      <c r="S2815">
        <v>2</v>
      </c>
      <c r="T2815" s="2">
        <v>41781</v>
      </c>
      <c r="U2815" s="3">
        <v>1</v>
      </c>
      <c r="V2815" s="4">
        <f>IFERROR(Homes[[#This Row],[sqft_above]]+Homes[[#This Row],[sqft_basement]]," ")</f>
        <v>550</v>
      </c>
      <c r="W2815" s="4">
        <v>1279</v>
      </c>
      <c r="X2815">
        <v>0</v>
      </c>
      <c r="Y2815">
        <v>0</v>
      </c>
      <c r="Z2815">
        <v>3</v>
      </c>
      <c r="AA2815" s="4">
        <v>550</v>
      </c>
      <c r="AB2815" s="4">
        <v>0</v>
      </c>
      <c r="AC2815">
        <v>2008</v>
      </c>
      <c r="AD2815" t="s">
        <v>2940</v>
      </c>
      <c r="AE2815" t="s">
        <v>49</v>
      </c>
      <c r="AF2815" t="s">
        <v>302</v>
      </c>
    </row>
    <row r="2816" spans="1:32">
      <c r="A2816" t="str">
        <f>PROPER(TRIM(Homes[[#This Row],[street]]))</f>
        <v>323 25Th Ave S</v>
      </c>
      <c r="B2816" t="str">
        <f>PROPER(TRIM(Homes[[#This Row],[city]]))</f>
        <v>Seattle</v>
      </c>
      <c r="C2816" t="str">
        <f>_xlfn.TEXTBEFORE(Homes[[#This Row],[statezip]]," ")</f>
        <v>WA</v>
      </c>
      <c r="D2816" s="6" t="str">
        <f>_xlfn.TEXTAFTER(Homes[[#This Row],[statezip]]," ")</f>
        <v>98144</v>
      </c>
      <c r="E2816" s="1">
        <v>352750</v>
      </c>
      <c r="F2816">
        <v>2</v>
      </c>
      <c r="G2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16" s="3" t="str">
        <f>Homes[[#This Row],[bedrooms]] &amp; " bd | " &amp; TEXT(Homes[[#This Row],[bathrooms]],"0.##") &amp; " ba"</f>
        <v>2 bd | 1.75 ba</v>
      </c>
      <c r="I2816" s="4">
        <v>1060</v>
      </c>
      <c r="J2816" s="1">
        <f>IFERROR(Homes[[#This Row],[price]]/Homes[[#This Row],[sqft_living]]," ")</f>
        <v>332.78301886792451</v>
      </c>
      <c r="K2816" s="4">
        <f>IFERROR(Homes[[#This Row],[sqft_lot]]/43560," ")</f>
        <v>2.8489439853076216E-2</v>
      </c>
      <c r="L2816" t="str">
        <f>IF(Homes[[#This Row],[waterfront]]=1, "Yes","No")</f>
        <v>No</v>
      </c>
      <c r="M2816" s="4" t="str">
        <f>IF(Homes[[#This Row],[sqft_basement]]&gt;0, "Yes","No")</f>
        <v>Yes</v>
      </c>
      <c r="N2816" t="str">
        <f>CHOOSE(Homes[[#This Row],[view]]+1, "None","Fair","Good","Great","Excellent")</f>
        <v>None</v>
      </c>
      <c r="O2816" t="str">
        <f>CHOOSE(Homes[[#This Row],[condition]], "Poor","Fair","Average","Good","Excellent")</f>
        <v>Average</v>
      </c>
      <c r="P2816">
        <f ca="1">YEAR(TODAY())-Homes[[#This Row],[yr_built]]</f>
        <v>17</v>
      </c>
      <c r="Q2816">
        <v>0</v>
      </c>
      <c r="R2816">
        <f ca="1">IF(Homes[[#This Row],[yr_renovated]]&gt;0, YEAR(TODAY())-Homes[[#This Row],[yr_renovated]], YEAR(TODAY())-Homes[[#This Row],[yr_built]])</f>
        <v>17</v>
      </c>
      <c r="S2816">
        <v>2</v>
      </c>
      <c r="T2816" s="2">
        <v>41799</v>
      </c>
      <c r="U2816" s="3">
        <v>1.75</v>
      </c>
      <c r="V2816" s="4">
        <f>IFERROR(Homes[[#This Row],[sqft_above]]+Homes[[#This Row],[sqft_basement]]," ")</f>
        <v>1060</v>
      </c>
      <c r="W2816" s="4">
        <v>1241</v>
      </c>
      <c r="X2816">
        <v>0</v>
      </c>
      <c r="Y2816">
        <v>0</v>
      </c>
      <c r="Z2816">
        <v>3</v>
      </c>
      <c r="AA2816" s="4">
        <v>960</v>
      </c>
      <c r="AB2816" s="4">
        <v>100</v>
      </c>
      <c r="AC2816">
        <v>2008</v>
      </c>
      <c r="AD2816" t="s">
        <v>2941</v>
      </c>
      <c r="AE2816" t="s">
        <v>49</v>
      </c>
      <c r="AF2816" t="s">
        <v>110</v>
      </c>
    </row>
    <row r="2817" spans="1:32">
      <c r="A2817" t="str">
        <f>PROPER(TRIM(Homes[[#This Row],[street]]))</f>
        <v>7426 N Fork Rd Se</v>
      </c>
      <c r="B2817" t="str">
        <f>PROPER(TRIM(Homes[[#This Row],[city]]))</f>
        <v>Snoqualmie</v>
      </c>
      <c r="C2817" t="str">
        <f>_xlfn.TEXTBEFORE(Homes[[#This Row],[statezip]]," ")</f>
        <v>WA</v>
      </c>
      <c r="D2817" s="6" t="str">
        <f>_xlfn.TEXTAFTER(Homes[[#This Row],[statezip]]," ")</f>
        <v>98065</v>
      </c>
      <c r="E2817" s="1">
        <v>352500</v>
      </c>
      <c r="F2817">
        <v>3</v>
      </c>
      <c r="G2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17" s="3" t="str">
        <f>Homes[[#This Row],[bedrooms]] &amp; " bd | " &amp; TEXT(Homes[[#This Row],[bathrooms]],"0.##") &amp; " ba"</f>
        <v>3 bd | 2.25 ba</v>
      </c>
      <c r="I2817" s="4">
        <v>1410</v>
      </c>
      <c r="J2817" s="1">
        <f>IFERROR(Homes[[#This Row],[price]]/Homes[[#This Row],[sqft_living]]," ")</f>
        <v>250</v>
      </c>
      <c r="K2817" s="4">
        <f>IFERROR(Homes[[#This Row],[sqft_lot]]/43560," ")</f>
        <v>0.32392102846648302</v>
      </c>
      <c r="L2817" t="str">
        <f>IF(Homes[[#This Row],[waterfront]]=1, "Yes","No")</f>
        <v>No</v>
      </c>
      <c r="M2817" s="4" t="str">
        <f>IF(Homes[[#This Row],[sqft_basement]]&gt;0, "Yes","No")</f>
        <v>Yes</v>
      </c>
      <c r="N2817" t="str">
        <f>CHOOSE(Homes[[#This Row],[view]]+1, "None","Fair","Good","Great","Excellent")</f>
        <v>Good</v>
      </c>
      <c r="O2817" t="str">
        <f>CHOOSE(Homes[[#This Row],[condition]], "Poor","Fair","Average","Good","Excellent")</f>
        <v>Average</v>
      </c>
      <c r="P2817">
        <f ca="1">YEAR(TODAY())-Homes[[#This Row],[yr_built]]</f>
        <v>38</v>
      </c>
      <c r="Q2817">
        <v>2000</v>
      </c>
      <c r="R2817">
        <f ca="1">IF(Homes[[#This Row],[yr_renovated]]&gt;0, YEAR(TODAY())-Homes[[#This Row],[yr_renovated]], YEAR(TODAY())-Homes[[#This Row],[yr_built]])</f>
        <v>25</v>
      </c>
      <c r="S2817">
        <v>1</v>
      </c>
      <c r="T2817" s="2">
        <v>41777</v>
      </c>
      <c r="U2817" s="3">
        <v>2.25</v>
      </c>
      <c r="V2817" s="4">
        <f>IFERROR(Homes[[#This Row],[sqft_above]]+Homes[[#This Row],[sqft_basement]]," ")</f>
        <v>1410</v>
      </c>
      <c r="W2817" s="4">
        <v>14110</v>
      </c>
      <c r="X2817">
        <v>0</v>
      </c>
      <c r="Y2817">
        <v>2</v>
      </c>
      <c r="Z2817">
        <v>3</v>
      </c>
      <c r="AA2817" s="4">
        <v>1170</v>
      </c>
      <c r="AB2817" s="4">
        <v>240</v>
      </c>
      <c r="AC2817">
        <v>1987</v>
      </c>
      <c r="AD2817" t="s">
        <v>2942</v>
      </c>
      <c r="AE2817" t="s">
        <v>313</v>
      </c>
      <c r="AF2817" t="s">
        <v>314</v>
      </c>
    </row>
    <row r="2818" spans="1:32">
      <c r="A2818" t="str">
        <f>PROPER(TRIM(Homes[[#This Row],[street]]))</f>
        <v>14737 28Th Ave Ne</v>
      </c>
      <c r="B2818" t="str">
        <f>PROPER(TRIM(Homes[[#This Row],[city]]))</f>
        <v>Shoreline</v>
      </c>
      <c r="C2818" t="str">
        <f>_xlfn.TEXTBEFORE(Homes[[#This Row],[statezip]]," ")</f>
        <v>WA</v>
      </c>
      <c r="D2818" s="6" t="str">
        <f>_xlfn.TEXTAFTER(Homes[[#This Row],[statezip]]," ")</f>
        <v>98155</v>
      </c>
      <c r="E2818" s="1">
        <v>352500</v>
      </c>
      <c r="F2818">
        <v>3</v>
      </c>
      <c r="G2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18" s="3" t="str">
        <f>Homes[[#This Row],[bedrooms]] &amp; " bd | " &amp; TEXT(Homes[[#This Row],[bathrooms]],"0.##") &amp; " ba"</f>
        <v>3 bd | 1.75 ba</v>
      </c>
      <c r="I2818" s="4">
        <v>1170</v>
      </c>
      <c r="J2818" s="1">
        <f>IFERROR(Homes[[#This Row],[price]]/Homes[[#This Row],[sqft_living]]," ")</f>
        <v>301.28205128205127</v>
      </c>
      <c r="K2818" s="4">
        <f>IFERROR(Homes[[#This Row],[sqft_lot]]/43560," ")</f>
        <v>0.18783287419651057</v>
      </c>
      <c r="L2818" t="str">
        <f>IF(Homes[[#This Row],[waterfront]]=1, "Yes","No")</f>
        <v>No</v>
      </c>
      <c r="M2818" s="4" t="str">
        <f>IF(Homes[[#This Row],[sqft_basement]]&gt;0, "Yes","No")</f>
        <v>No</v>
      </c>
      <c r="N2818" t="str">
        <f>CHOOSE(Homes[[#This Row],[view]]+1, "None","Fair","Good","Great","Excellent")</f>
        <v>None</v>
      </c>
      <c r="O2818" t="str">
        <f>CHOOSE(Homes[[#This Row],[condition]], "Poor","Fair","Average","Good","Excellent")</f>
        <v>Average</v>
      </c>
      <c r="P2818">
        <f ca="1">YEAR(TODAY())-Homes[[#This Row],[yr_built]]</f>
        <v>63</v>
      </c>
      <c r="Q2818">
        <v>2003</v>
      </c>
      <c r="R2818">
        <f ca="1">IF(Homes[[#This Row],[yr_renovated]]&gt;0, YEAR(TODAY())-Homes[[#This Row],[yr_renovated]], YEAR(TODAY())-Homes[[#This Row],[yr_built]])</f>
        <v>22</v>
      </c>
      <c r="S2818">
        <v>1</v>
      </c>
      <c r="T2818" s="2">
        <v>41801</v>
      </c>
      <c r="U2818" s="3">
        <v>1.75</v>
      </c>
      <c r="V2818" s="4">
        <f>IFERROR(Homes[[#This Row],[sqft_above]]+Homes[[#This Row],[sqft_basement]]," ")</f>
        <v>1170</v>
      </c>
      <c r="W2818" s="4">
        <v>8182</v>
      </c>
      <c r="X2818">
        <v>0</v>
      </c>
      <c r="Y2818">
        <v>0</v>
      </c>
      <c r="Z2818">
        <v>3</v>
      </c>
      <c r="AA2818" s="4">
        <v>1170</v>
      </c>
      <c r="AB2818" s="4">
        <v>0</v>
      </c>
      <c r="AC2818">
        <v>1962</v>
      </c>
      <c r="AD2818" t="s">
        <v>2943</v>
      </c>
      <c r="AE2818" t="s">
        <v>100</v>
      </c>
      <c r="AF2818" t="s">
        <v>744</v>
      </c>
    </row>
    <row r="2819" spans="1:32">
      <c r="A2819" t="str">
        <f>PROPER(TRIM(Homes[[#This Row],[street]]))</f>
        <v>17510 12Th Ave Ne</v>
      </c>
      <c r="B2819" t="str">
        <f>PROPER(TRIM(Homes[[#This Row],[city]]))</f>
        <v>Shoreline</v>
      </c>
      <c r="C2819" t="str">
        <f>_xlfn.TEXTBEFORE(Homes[[#This Row],[statezip]]," ")</f>
        <v>WA</v>
      </c>
      <c r="D2819" s="6" t="str">
        <f>_xlfn.TEXTAFTER(Homes[[#This Row],[statezip]]," ")</f>
        <v>98155</v>
      </c>
      <c r="E2819" s="1">
        <v>352450</v>
      </c>
      <c r="F2819">
        <v>3</v>
      </c>
      <c r="G2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19" s="3" t="str">
        <f>Homes[[#This Row],[bedrooms]] &amp; " bd | " &amp; TEXT(Homes[[#This Row],[bathrooms]],"0.##") &amp; " ba"</f>
        <v>3 bd | 2. ba</v>
      </c>
      <c r="I2819" s="4">
        <v>1430</v>
      </c>
      <c r="J2819" s="1">
        <f>IFERROR(Homes[[#This Row],[price]]/Homes[[#This Row],[sqft_living]]," ")</f>
        <v>246.46853146853147</v>
      </c>
      <c r="K2819" s="4">
        <f>IFERROR(Homes[[#This Row],[sqft_lot]]/43560," ")</f>
        <v>0.13774104683195593</v>
      </c>
      <c r="L2819" t="str">
        <f>IF(Homes[[#This Row],[waterfront]]=1, "Yes","No")</f>
        <v>No</v>
      </c>
      <c r="M2819" s="4" t="str">
        <f>IF(Homes[[#This Row],[sqft_basement]]&gt;0, "Yes","No")</f>
        <v>No</v>
      </c>
      <c r="N2819" t="str">
        <f>CHOOSE(Homes[[#This Row],[view]]+1, "None","Fair","Good","Great","Excellent")</f>
        <v>None</v>
      </c>
      <c r="O2819" t="str">
        <f>CHOOSE(Homes[[#This Row],[condition]], "Poor","Fair","Average","Good","Excellent")</f>
        <v>Excellent</v>
      </c>
      <c r="P2819">
        <f ca="1">YEAR(TODAY())-Homes[[#This Row],[yr_built]]</f>
        <v>80</v>
      </c>
      <c r="Q2819">
        <v>0</v>
      </c>
      <c r="R2819">
        <f ca="1">IF(Homes[[#This Row],[yr_renovated]]&gt;0, YEAR(TODAY())-Homes[[#This Row],[yr_renovated]], YEAR(TODAY())-Homes[[#This Row],[yr_built]])</f>
        <v>80</v>
      </c>
      <c r="S2819">
        <v>1</v>
      </c>
      <c r="T2819" s="2">
        <v>41809</v>
      </c>
      <c r="U2819" s="3">
        <v>2</v>
      </c>
      <c r="V2819" s="4">
        <f>IFERROR(Homes[[#This Row],[sqft_above]]+Homes[[#This Row],[sqft_basement]]," ")</f>
        <v>1430</v>
      </c>
      <c r="W2819" s="4">
        <v>6000</v>
      </c>
      <c r="X2819">
        <v>0</v>
      </c>
      <c r="Y2819">
        <v>0</v>
      </c>
      <c r="Z2819">
        <v>5</v>
      </c>
      <c r="AA2819" s="4">
        <v>1430</v>
      </c>
      <c r="AB2819" s="4">
        <v>0</v>
      </c>
      <c r="AC2819">
        <v>1945</v>
      </c>
      <c r="AD2819" t="s">
        <v>2766</v>
      </c>
      <c r="AE2819" t="s">
        <v>100</v>
      </c>
      <c r="AF2819" t="s">
        <v>744</v>
      </c>
    </row>
    <row r="2820" spans="1:32">
      <c r="A2820" t="str">
        <f>PROPER(TRIM(Homes[[#This Row],[street]]))</f>
        <v>7940 12Th Ave Sw</v>
      </c>
      <c r="B2820" t="str">
        <f>PROPER(TRIM(Homes[[#This Row],[city]]))</f>
        <v>Seattle</v>
      </c>
      <c r="C2820" t="str">
        <f>_xlfn.TEXTBEFORE(Homes[[#This Row],[statezip]]," ")</f>
        <v>WA</v>
      </c>
      <c r="D2820" s="6" t="str">
        <f>_xlfn.TEXTAFTER(Homes[[#This Row],[statezip]]," ")</f>
        <v>98106</v>
      </c>
      <c r="E2820" s="1">
        <v>352000</v>
      </c>
      <c r="F2820">
        <v>4</v>
      </c>
      <c r="G2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20" s="3" t="str">
        <f>Homes[[#This Row],[bedrooms]] &amp; " bd | " &amp; TEXT(Homes[[#This Row],[bathrooms]],"0.##") &amp; " ba"</f>
        <v>4 bd | 1. ba</v>
      </c>
      <c r="I2820" s="4">
        <v>1530</v>
      </c>
      <c r="J2820" s="1">
        <f>IFERROR(Homes[[#This Row],[price]]/Homes[[#This Row],[sqft_living]]," ")</f>
        <v>230.06535947712419</v>
      </c>
      <c r="K2820" s="4">
        <f>IFERROR(Homes[[#This Row],[sqft_lot]]/43560," ")</f>
        <v>0.20408631772268135</v>
      </c>
      <c r="L2820" t="str">
        <f>IF(Homes[[#This Row],[waterfront]]=1, "Yes","No")</f>
        <v>No</v>
      </c>
      <c r="M2820" s="4" t="str">
        <f>IF(Homes[[#This Row],[sqft_basement]]&gt;0, "Yes","No")</f>
        <v>Yes</v>
      </c>
      <c r="N2820" t="str">
        <f>CHOOSE(Homes[[#This Row],[view]]+1, "None","Fair","Good","Great","Excellent")</f>
        <v>None</v>
      </c>
      <c r="O2820" t="str">
        <f>CHOOSE(Homes[[#This Row],[condition]], "Poor","Fair","Average","Good","Excellent")</f>
        <v>Average</v>
      </c>
      <c r="P2820">
        <f ca="1">YEAR(TODAY())-Homes[[#This Row],[yr_built]]</f>
        <v>100</v>
      </c>
      <c r="Q2820">
        <v>2002</v>
      </c>
      <c r="R2820">
        <f ca="1">IF(Homes[[#This Row],[yr_renovated]]&gt;0, YEAR(TODAY())-Homes[[#This Row],[yr_renovated]], YEAR(TODAY())-Homes[[#This Row],[yr_built]])</f>
        <v>23</v>
      </c>
      <c r="S2820">
        <v>1</v>
      </c>
      <c r="T2820" s="2">
        <v>41815</v>
      </c>
      <c r="U2820" s="3">
        <v>1</v>
      </c>
      <c r="V2820" s="4">
        <f>IFERROR(Homes[[#This Row],[sqft_above]]+Homes[[#This Row],[sqft_basement]]," ")</f>
        <v>1530</v>
      </c>
      <c r="W2820" s="4">
        <v>8890</v>
      </c>
      <c r="X2820">
        <v>0</v>
      </c>
      <c r="Y2820">
        <v>0</v>
      </c>
      <c r="Z2820">
        <v>3</v>
      </c>
      <c r="AA2820" s="4">
        <v>980</v>
      </c>
      <c r="AB2820" s="4">
        <v>550</v>
      </c>
      <c r="AC2820">
        <v>1925</v>
      </c>
      <c r="AD2820" t="s">
        <v>2944</v>
      </c>
      <c r="AE2820" t="s">
        <v>49</v>
      </c>
      <c r="AF2820" t="s">
        <v>1278</v>
      </c>
    </row>
    <row r="2821" spans="1:32">
      <c r="A2821" t="str">
        <f>PROPER(TRIM(Homes[[#This Row],[street]]))</f>
        <v>25828 243Rd Ave Se</v>
      </c>
      <c r="B2821" t="str">
        <f>PROPER(TRIM(Homes[[#This Row],[city]]))</f>
        <v>Maple Valley</v>
      </c>
      <c r="C2821" t="str">
        <f>_xlfn.TEXTBEFORE(Homes[[#This Row],[statezip]]," ")</f>
        <v>WA</v>
      </c>
      <c r="D2821" s="6" t="str">
        <f>_xlfn.TEXTAFTER(Homes[[#This Row],[statezip]]," ")</f>
        <v>98038</v>
      </c>
      <c r="E2821" s="1">
        <v>351999</v>
      </c>
      <c r="F2821">
        <v>3</v>
      </c>
      <c r="G2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21" s="3" t="str">
        <f>Homes[[#This Row],[bedrooms]] &amp; " bd | " &amp; TEXT(Homes[[#This Row],[bathrooms]],"0.##") &amp; " ba"</f>
        <v>3 bd | 2.5 ba</v>
      </c>
      <c r="I2821" s="4">
        <v>2370</v>
      </c>
      <c r="J2821" s="1">
        <f>IFERROR(Homes[[#This Row],[price]]/Homes[[#This Row],[sqft_living]]," ")</f>
        <v>148.52278481012658</v>
      </c>
      <c r="K2821" s="4">
        <f>IFERROR(Homes[[#This Row],[sqft_lot]]/43560," ")</f>
        <v>9.6418732782369149E-2</v>
      </c>
      <c r="L2821" t="str">
        <f>IF(Homes[[#This Row],[waterfront]]=1, "Yes","No")</f>
        <v>No</v>
      </c>
      <c r="M2821" s="4" t="str">
        <f>IF(Homes[[#This Row],[sqft_basement]]&gt;0, "Yes","No")</f>
        <v>No</v>
      </c>
      <c r="N2821" t="str">
        <f>CHOOSE(Homes[[#This Row],[view]]+1, "None","Fair","Good","Great","Excellent")</f>
        <v>None</v>
      </c>
      <c r="O2821" t="str">
        <f>CHOOSE(Homes[[#This Row],[condition]], "Poor","Fair","Average","Good","Excellent")</f>
        <v>Average</v>
      </c>
      <c r="P2821">
        <f ca="1">YEAR(TODAY())-Homes[[#This Row],[yr_built]]</f>
        <v>11</v>
      </c>
      <c r="Q2821">
        <v>0</v>
      </c>
      <c r="R2821">
        <f ca="1">IF(Homes[[#This Row],[yr_renovated]]&gt;0, YEAR(TODAY())-Homes[[#This Row],[yr_renovated]], YEAR(TODAY())-Homes[[#This Row],[yr_built]])</f>
        <v>11</v>
      </c>
      <c r="S2821">
        <v>2</v>
      </c>
      <c r="T2821" s="2">
        <v>41827</v>
      </c>
      <c r="U2821" s="3">
        <v>2.5</v>
      </c>
      <c r="V2821" s="4">
        <f>IFERROR(Homes[[#This Row],[sqft_above]]+Homes[[#This Row],[sqft_basement]]," ")</f>
        <v>2370</v>
      </c>
      <c r="W2821" s="4">
        <v>4200</v>
      </c>
      <c r="X2821">
        <v>0</v>
      </c>
      <c r="Y2821">
        <v>0</v>
      </c>
      <c r="Z2821">
        <v>3</v>
      </c>
      <c r="AA2821" s="4">
        <v>2370</v>
      </c>
      <c r="AB2821" s="4">
        <v>0</v>
      </c>
      <c r="AC2821">
        <v>2014</v>
      </c>
      <c r="AD2821" t="s">
        <v>2945</v>
      </c>
      <c r="AE2821" t="s">
        <v>920</v>
      </c>
      <c r="AF2821" t="s">
        <v>921</v>
      </c>
    </row>
    <row r="2822" spans="1:32">
      <c r="A2822" t="str">
        <f>PROPER(TRIM(Homes[[#This Row],[street]]))</f>
        <v>214 20Th Ave S</v>
      </c>
      <c r="B2822" t="str">
        <f>PROPER(TRIM(Homes[[#This Row],[city]]))</f>
        <v>Seattle</v>
      </c>
      <c r="C2822" t="str">
        <f>_xlfn.TEXTBEFORE(Homes[[#This Row],[statezip]]," ")</f>
        <v>WA</v>
      </c>
      <c r="D2822" s="6" t="str">
        <f>_xlfn.TEXTAFTER(Homes[[#This Row],[statezip]]," ")</f>
        <v>98144</v>
      </c>
      <c r="E2822" s="1">
        <v>351250</v>
      </c>
      <c r="F2822">
        <v>4</v>
      </c>
      <c r="G2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22" s="3" t="str">
        <f>Homes[[#This Row],[bedrooms]] &amp; " bd | " &amp; TEXT(Homes[[#This Row],[bathrooms]],"0.##") &amp; " ba"</f>
        <v>4 bd | 1.75 ba</v>
      </c>
      <c r="I2822" s="4">
        <v>1580</v>
      </c>
      <c r="J2822" s="1">
        <f>IFERROR(Homes[[#This Row],[price]]/Homes[[#This Row],[sqft_living]]," ")</f>
        <v>222.31012658227849</v>
      </c>
      <c r="K2822" s="4">
        <f>IFERROR(Homes[[#This Row],[sqft_lot]]/43560," ")</f>
        <v>0.12258953168044077</v>
      </c>
      <c r="L2822" t="str">
        <f>IF(Homes[[#This Row],[waterfront]]=1, "Yes","No")</f>
        <v>No</v>
      </c>
      <c r="M2822" s="4" t="str">
        <f>IF(Homes[[#This Row],[sqft_basement]]&gt;0, "Yes","No")</f>
        <v>Yes</v>
      </c>
      <c r="N2822" t="str">
        <f>CHOOSE(Homes[[#This Row],[view]]+1, "None","Fair","Good","Great","Excellent")</f>
        <v>None</v>
      </c>
      <c r="O2822" t="str">
        <f>CHOOSE(Homes[[#This Row],[condition]], "Poor","Fair","Average","Good","Excellent")</f>
        <v>Average</v>
      </c>
      <c r="P2822">
        <f ca="1">YEAR(TODAY())-Homes[[#This Row],[yr_built]]</f>
        <v>78</v>
      </c>
      <c r="Q2822">
        <v>2012</v>
      </c>
      <c r="R2822">
        <f ca="1">IF(Homes[[#This Row],[yr_renovated]]&gt;0, YEAR(TODAY())-Homes[[#This Row],[yr_renovated]], YEAR(TODAY())-Homes[[#This Row],[yr_built]])</f>
        <v>13</v>
      </c>
      <c r="S2822">
        <v>1</v>
      </c>
      <c r="T2822" s="2">
        <v>41806</v>
      </c>
      <c r="U2822" s="3">
        <v>1.75</v>
      </c>
      <c r="V2822" s="4">
        <f>IFERROR(Homes[[#This Row],[sqft_above]]+Homes[[#This Row],[sqft_basement]]," ")</f>
        <v>1580</v>
      </c>
      <c r="W2822" s="4">
        <v>5340</v>
      </c>
      <c r="X2822">
        <v>0</v>
      </c>
      <c r="Y2822">
        <v>0</v>
      </c>
      <c r="Z2822">
        <v>3</v>
      </c>
      <c r="AA2822" s="4">
        <v>1130</v>
      </c>
      <c r="AB2822" s="4">
        <v>450</v>
      </c>
      <c r="AC2822">
        <v>1947</v>
      </c>
      <c r="AD2822" t="s">
        <v>2946</v>
      </c>
      <c r="AE2822" t="s">
        <v>49</v>
      </c>
      <c r="AF2822" t="s">
        <v>110</v>
      </c>
    </row>
    <row r="2823" spans="1:32">
      <c r="A2823" t="str">
        <f>PROPER(TRIM(Homes[[#This Row],[street]]))</f>
        <v>2023 Harrington Pl Ne</v>
      </c>
      <c r="B2823" t="str">
        <f>PROPER(TRIM(Homes[[#This Row],[city]]))</f>
        <v>Renton</v>
      </c>
      <c r="C2823" t="str">
        <f>_xlfn.TEXTBEFORE(Homes[[#This Row],[statezip]]," ")</f>
        <v>WA</v>
      </c>
      <c r="D2823" s="6" t="str">
        <f>_xlfn.TEXTAFTER(Homes[[#This Row],[statezip]]," ")</f>
        <v>98056</v>
      </c>
      <c r="E2823" s="1">
        <v>350000</v>
      </c>
      <c r="F2823">
        <v>7</v>
      </c>
      <c r="G2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823" s="3" t="str">
        <f>Homes[[#This Row],[bedrooms]] &amp; " bd | " &amp; TEXT(Homes[[#This Row],[bathrooms]],"0.##") &amp; " ba"</f>
        <v>7 bd | 3. ba</v>
      </c>
      <c r="I2823" s="4">
        <v>2800</v>
      </c>
      <c r="J2823" s="1">
        <f>IFERROR(Homes[[#This Row],[price]]/Homes[[#This Row],[sqft_living]]," ")</f>
        <v>125</v>
      </c>
      <c r="K2823" s="4">
        <f>IFERROR(Homes[[#This Row],[sqft_lot]]/43560," ")</f>
        <v>0.21967401285583105</v>
      </c>
      <c r="L2823" t="str">
        <f>IF(Homes[[#This Row],[waterfront]]=1, "Yes","No")</f>
        <v>No</v>
      </c>
      <c r="M2823" s="4" t="str">
        <f>IF(Homes[[#This Row],[sqft_basement]]&gt;0, "Yes","No")</f>
        <v>Yes</v>
      </c>
      <c r="N2823" t="str">
        <f>CHOOSE(Homes[[#This Row],[view]]+1, "None","Fair","Good","Great","Excellent")</f>
        <v>Good</v>
      </c>
      <c r="O2823" t="str">
        <f>CHOOSE(Homes[[#This Row],[condition]], "Poor","Fair","Average","Good","Excellent")</f>
        <v>Average</v>
      </c>
      <c r="P2823">
        <f ca="1">YEAR(TODAY())-Homes[[#This Row],[yr_built]]</f>
        <v>62</v>
      </c>
      <c r="Q2823">
        <v>2008</v>
      </c>
      <c r="R2823">
        <f ca="1">IF(Homes[[#This Row],[yr_renovated]]&gt;0, YEAR(TODAY())-Homes[[#This Row],[yr_renovated]], YEAR(TODAY())-Homes[[#This Row],[yr_built]])</f>
        <v>17</v>
      </c>
      <c r="S2823">
        <v>1</v>
      </c>
      <c r="T2823" s="2">
        <v>41813</v>
      </c>
      <c r="U2823" s="3">
        <v>3</v>
      </c>
      <c r="V2823" s="4">
        <f>IFERROR(Homes[[#This Row],[sqft_above]]+Homes[[#This Row],[sqft_basement]]," ")</f>
        <v>2800</v>
      </c>
      <c r="W2823" s="4">
        <v>9569</v>
      </c>
      <c r="X2823">
        <v>0</v>
      </c>
      <c r="Y2823">
        <v>2</v>
      </c>
      <c r="Z2823">
        <v>3</v>
      </c>
      <c r="AA2823" s="4">
        <v>1400</v>
      </c>
      <c r="AB2823" s="4">
        <v>1400</v>
      </c>
      <c r="AC2823">
        <v>1963</v>
      </c>
      <c r="AD2823" t="s">
        <v>2947</v>
      </c>
      <c r="AE2823" t="s">
        <v>319</v>
      </c>
      <c r="AF2823" t="s">
        <v>672</v>
      </c>
    </row>
    <row r="2824" spans="1:32">
      <c r="A2824" t="str">
        <f>PROPER(TRIM(Homes[[#This Row],[street]]))</f>
        <v>12251 Se 306Th Ct</v>
      </c>
      <c r="B2824" t="str">
        <f>PROPER(TRIM(Homes[[#This Row],[city]]))</f>
        <v>Auburn</v>
      </c>
      <c r="C2824" t="str">
        <f>_xlfn.TEXTBEFORE(Homes[[#This Row],[statezip]]," ")</f>
        <v>WA</v>
      </c>
      <c r="D2824" s="6" t="str">
        <f>_xlfn.TEXTAFTER(Homes[[#This Row],[statezip]]," ")</f>
        <v>98092</v>
      </c>
      <c r="E2824" s="1">
        <v>350000</v>
      </c>
      <c r="F2824">
        <v>4</v>
      </c>
      <c r="G2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824" s="3" t="str">
        <f>Homes[[#This Row],[bedrooms]] &amp; " bd | " &amp; TEXT(Homes[[#This Row],[bathrooms]],"0.##") &amp; " ba"</f>
        <v>4 bd | 3. ba</v>
      </c>
      <c r="I2824" s="4">
        <v>2560</v>
      </c>
      <c r="J2824" s="1">
        <f>IFERROR(Homes[[#This Row],[price]]/Homes[[#This Row],[sqft_living]]," ")</f>
        <v>136.71875</v>
      </c>
      <c r="K2824" s="4">
        <f>IFERROR(Homes[[#This Row],[sqft_lot]]/43560," ")</f>
        <v>0.12869605142332416</v>
      </c>
      <c r="L2824" t="str">
        <f>IF(Homes[[#This Row],[waterfront]]=1, "Yes","No")</f>
        <v>No</v>
      </c>
      <c r="M2824" s="4" t="str">
        <f>IF(Homes[[#This Row],[sqft_basement]]&gt;0, "Yes","No")</f>
        <v>No</v>
      </c>
      <c r="N2824" t="str">
        <f>CHOOSE(Homes[[#This Row],[view]]+1, "None","Fair","Good","Great","Excellent")</f>
        <v>None</v>
      </c>
      <c r="O2824" t="str">
        <f>CHOOSE(Homes[[#This Row],[condition]], "Poor","Fair","Average","Good","Excellent")</f>
        <v>Average</v>
      </c>
      <c r="P2824">
        <f ca="1">YEAR(TODAY())-Homes[[#This Row],[yr_built]]</f>
        <v>21</v>
      </c>
      <c r="Q2824">
        <v>2003</v>
      </c>
      <c r="R2824">
        <f ca="1">IF(Homes[[#This Row],[yr_renovated]]&gt;0, YEAR(TODAY())-Homes[[#This Row],[yr_renovated]], YEAR(TODAY())-Homes[[#This Row],[yr_built]])</f>
        <v>22</v>
      </c>
      <c r="S2824">
        <v>2</v>
      </c>
      <c r="T2824" s="2">
        <v>41814</v>
      </c>
      <c r="U2824" s="3">
        <v>3</v>
      </c>
      <c r="V2824" s="4">
        <f>IFERROR(Homes[[#This Row],[sqft_above]]+Homes[[#This Row],[sqft_basement]]," ")</f>
        <v>2560</v>
      </c>
      <c r="W2824" s="4">
        <v>5606</v>
      </c>
      <c r="X2824">
        <v>0</v>
      </c>
      <c r="Y2824">
        <v>0</v>
      </c>
      <c r="Z2824">
        <v>3</v>
      </c>
      <c r="AA2824" s="4">
        <v>2560</v>
      </c>
      <c r="AB2824" s="4">
        <v>0</v>
      </c>
      <c r="AC2824">
        <v>2004</v>
      </c>
      <c r="AD2824" t="s">
        <v>2948</v>
      </c>
      <c r="AE2824" t="s">
        <v>519</v>
      </c>
      <c r="AF2824" t="s">
        <v>520</v>
      </c>
    </row>
    <row r="2825" spans="1:32">
      <c r="A2825" t="str">
        <f>PROPER(TRIM(Homes[[#This Row],[street]]))</f>
        <v>31456 117Th Pl Se</v>
      </c>
      <c r="B2825" t="str">
        <f>PROPER(TRIM(Homes[[#This Row],[city]]))</f>
        <v>Auburn</v>
      </c>
      <c r="C2825" t="str">
        <f>_xlfn.TEXTBEFORE(Homes[[#This Row],[statezip]]," ")</f>
        <v>WA</v>
      </c>
      <c r="D2825" s="6" t="str">
        <f>_xlfn.TEXTAFTER(Homes[[#This Row],[statezip]]," ")</f>
        <v>98092</v>
      </c>
      <c r="E2825" s="1">
        <v>350000</v>
      </c>
      <c r="F2825">
        <v>3</v>
      </c>
      <c r="G2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25" s="3" t="str">
        <f>Homes[[#This Row],[bedrooms]] &amp; " bd | " &amp; TEXT(Homes[[#This Row],[bathrooms]],"0.##") &amp; " ba"</f>
        <v>3 bd | 2.5 ba</v>
      </c>
      <c r="I2825" s="4">
        <v>2680</v>
      </c>
      <c r="J2825" s="1">
        <f>IFERROR(Homes[[#This Row],[price]]/Homes[[#This Row],[sqft_living]]," ")</f>
        <v>130.59701492537314</v>
      </c>
      <c r="K2825" s="4">
        <f>IFERROR(Homes[[#This Row],[sqft_lot]]/43560," ")</f>
        <v>0.17988980716253444</v>
      </c>
      <c r="L2825" t="str">
        <f>IF(Homes[[#This Row],[waterfront]]=1, "Yes","No")</f>
        <v>No</v>
      </c>
      <c r="M2825" s="4" t="str">
        <f>IF(Homes[[#This Row],[sqft_basement]]&gt;0, "Yes","No")</f>
        <v>No</v>
      </c>
      <c r="N2825" t="str">
        <f>CHOOSE(Homes[[#This Row],[view]]+1, "None","Fair","Good","Great","Excellent")</f>
        <v>None</v>
      </c>
      <c r="O2825" t="str">
        <f>CHOOSE(Homes[[#This Row],[condition]], "Poor","Fair","Average","Good","Excellent")</f>
        <v>Average</v>
      </c>
      <c r="P2825">
        <f ca="1">YEAR(TODAY())-Homes[[#This Row],[yr_built]]</f>
        <v>35</v>
      </c>
      <c r="Q2825">
        <v>2009</v>
      </c>
      <c r="R2825">
        <f ca="1">IF(Homes[[#This Row],[yr_renovated]]&gt;0, YEAR(TODAY())-Homes[[#This Row],[yr_renovated]], YEAR(TODAY())-Homes[[#This Row],[yr_built]])</f>
        <v>16</v>
      </c>
      <c r="S2825">
        <v>2</v>
      </c>
      <c r="T2825" s="2">
        <v>41792</v>
      </c>
      <c r="U2825" s="3">
        <v>2.5</v>
      </c>
      <c r="V2825" s="4">
        <f>IFERROR(Homes[[#This Row],[sqft_above]]+Homes[[#This Row],[sqft_basement]]," ")</f>
        <v>2680</v>
      </c>
      <c r="W2825" s="4">
        <v>7836</v>
      </c>
      <c r="X2825">
        <v>0</v>
      </c>
      <c r="Y2825">
        <v>0</v>
      </c>
      <c r="Z2825">
        <v>3</v>
      </c>
      <c r="AA2825" s="4">
        <v>2680</v>
      </c>
      <c r="AB2825" s="4">
        <v>0</v>
      </c>
      <c r="AC2825">
        <v>1990</v>
      </c>
      <c r="AD2825" t="s">
        <v>2949</v>
      </c>
      <c r="AE2825" t="s">
        <v>519</v>
      </c>
      <c r="AF2825" t="s">
        <v>520</v>
      </c>
    </row>
    <row r="2826" spans="1:32">
      <c r="A2826" t="str">
        <f>PROPER(TRIM(Homes[[#This Row],[street]]))</f>
        <v>1755 140Th Ct Se</v>
      </c>
      <c r="B2826" t="str">
        <f>PROPER(TRIM(Homes[[#This Row],[city]]))</f>
        <v>Bellevue</v>
      </c>
      <c r="C2826" t="str">
        <f>_xlfn.TEXTBEFORE(Homes[[#This Row],[statezip]]," ")</f>
        <v>WA</v>
      </c>
      <c r="D2826" s="6" t="str">
        <f>_xlfn.TEXTAFTER(Homes[[#This Row],[statezip]]," ")</f>
        <v>98007</v>
      </c>
      <c r="E2826" s="1">
        <v>350000</v>
      </c>
      <c r="F2826">
        <v>3</v>
      </c>
      <c r="G2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26" s="3" t="str">
        <f>Homes[[#This Row],[bedrooms]] &amp; " bd | " &amp; TEXT(Homes[[#This Row],[bathrooms]],"0.##") &amp; " ba"</f>
        <v>3 bd | 2.25 ba</v>
      </c>
      <c r="I2826" s="4">
        <v>1640</v>
      </c>
      <c r="J2826" s="1">
        <f>IFERROR(Homes[[#This Row],[price]]/Homes[[#This Row],[sqft_living]]," ")</f>
        <v>213.41463414634146</v>
      </c>
      <c r="K2826" s="4">
        <f>IFERROR(Homes[[#This Row],[sqft_lot]]/43560," ")</f>
        <v>0.16528925619834711</v>
      </c>
      <c r="L2826" t="str">
        <f>IF(Homes[[#This Row],[waterfront]]=1, "Yes","No")</f>
        <v>No</v>
      </c>
      <c r="M2826" s="4" t="str">
        <f>IF(Homes[[#This Row],[sqft_basement]]&gt;0, "Yes","No")</f>
        <v>No</v>
      </c>
      <c r="N2826" t="str">
        <f>CHOOSE(Homes[[#This Row],[view]]+1, "None","Fair","Good","Great","Excellent")</f>
        <v>None</v>
      </c>
      <c r="O2826" t="str">
        <f>CHOOSE(Homes[[#This Row],[condition]], "Poor","Fair","Average","Good","Excellent")</f>
        <v>Good</v>
      </c>
      <c r="P2826">
        <f ca="1">YEAR(TODAY())-Homes[[#This Row],[yr_built]]</f>
        <v>40</v>
      </c>
      <c r="Q2826">
        <v>0</v>
      </c>
      <c r="R2826">
        <f ca="1">IF(Homes[[#This Row],[yr_renovated]]&gt;0, YEAR(TODAY())-Homes[[#This Row],[yr_renovated]], YEAR(TODAY())-Homes[[#This Row],[yr_built]])</f>
        <v>40</v>
      </c>
      <c r="S2826">
        <v>2</v>
      </c>
      <c r="T2826" s="2">
        <v>41778</v>
      </c>
      <c r="U2826" s="3">
        <v>2.25</v>
      </c>
      <c r="V2826" s="4">
        <f>IFERROR(Homes[[#This Row],[sqft_above]]+Homes[[#This Row],[sqft_basement]]," ")</f>
        <v>1640</v>
      </c>
      <c r="W2826" s="4">
        <v>7200</v>
      </c>
      <c r="X2826">
        <v>0</v>
      </c>
      <c r="Y2826">
        <v>0</v>
      </c>
      <c r="Z2826">
        <v>4</v>
      </c>
      <c r="AA2826" s="4">
        <v>1640</v>
      </c>
      <c r="AB2826" s="4">
        <v>0</v>
      </c>
      <c r="AC2826">
        <v>1985</v>
      </c>
      <c r="AD2826" t="s">
        <v>2950</v>
      </c>
      <c r="AE2826" t="s">
        <v>33</v>
      </c>
      <c r="AF2826" t="s">
        <v>264</v>
      </c>
    </row>
    <row r="2827" spans="1:32">
      <c r="A2827" t="str">
        <f>PROPER(TRIM(Homes[[#This Row],[street]]))</f>
        <v>18949 Mountain View Rd Ne</v>
      </c>
      <c r="B2827" t="str">
        <f>PROPER(TRIM(Homes[[#This Row],[city]]))</f>
        <v>Duvall</v>
      </c>
      <c r="C2827" t="str">
        <f>_xlfn.TEXTBEFORE(Homes[[#This Row],[statezip]]," ")</f>
        <v>WA</v>
      </c>
      <c r="D2827" s="6" t="str">
        <f>_xlfn.TEXTAFTER(Homes[[#This Row],[statezip]]," ")</f>
        <v>98019</v>
      </c>
      <c r="E2827" s="1">
        <v>350000</v>
      </c>
      <c r="F2827">
        <v>3</v>
      </c>
      <c r="G2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27" s="3" t="str">
        <f>Homes[[#This Row],[bedrooms]] &amp; " bd | " &amp; TEXT(Homes[[#This Row],[bathrooms]],"0.##") &amp; " ba"</f>
        <v>3 bd | 1.75 ba</v>
      </c>
      <c r="I2827" s="4">
        <v>1680</v>
      </c>
      <c r="J2827" s="1">
        <f>IFERROR(Homes[[#This Row],[price]]/Homes[[#This Row],[sqft_living]]," ")</f>
        <v>208.33333333333334</v>
      </c>
      <c r="K2827" s="4">
        <f>IFERROR(Homes[[#This Row],[sqft_lot]]/43560," ")</f>
        <v>5.75</v>
      </c>
      <c r="L2827" t="str">
        <f>IF(Homes[[#This Row],[waterfront]]=1, "Yes","No")</f>
        <v>No</v>
      </c>
      <c r="M2827" s="4" t="str">
        <f>IF(Homes[[#This Row],[sqft_basement]]&gt;0, "Yes","No")</f>
        <v>Yes</v>
      </c>
      <c r="N2827" t="str">
        <f>CHOOSE(Homes[[#This Row],[view]]+1, "None","Fair","Good","Great","Excellent")</f>
        <v>None</v>
      </c>
      <c r="O2827" t="str">
        <f>CHOOSE(Homes[[#This Row],[condition]], "Poor","Fair","Average","Good","Excellent")</f>
        <v>Good</v>
      </c>
      <c r="P2827">
        <f ca="1">YEAR(TODAY())-Homes[[#This Row],[yr_built]]</f>
        <v>85</v>
      </c>
      <c r="Q2827">
        <v>2001</v>
      </c>
      <c r="R2827">
        <f ca="1">IF(Homes[[#This Row],[yr_renovated]]&gt;0, YEAR(TODAY())-Homes[[#This Row],[yr_renovated]], YEAR(TODAY())-Homes[[#This Row],[yr_built]])</f>
        <v>24</v>
      </c>
      <c r="S2827">
        <v>1</v>
      </c>
      <c r="T2827" s="2">
        <v>41774</v>
      </c>
      <c r="U2827" s="3">
        <v>1.75</v>
      </c>
      <c r="V2827" s="4">
        <f>IFERROR(Homes[[#This Row],[sqft_above]]+Homes[[#This Row],[sqft_basement]]," ")</f>
        <v>1680</v>
      </c>
      <c r="W2827" s="4">
        <v>250470</v>
      </c>
      <c r="X2827">
        <v>0</v>
      </c>
      <c r="Y2827">
        <v>0</v>
      </c>
      <c r="Z2827">
        <v>4</v>
      </c>
      <c r="AA2827" s="4">
        <v>1070</v>
      </c>
      <c r="AB2827" s="4">
        <v>610</v>
      </c>
      <c r="AC2827">
        <v>1940</v>
      </c>
      <c r="AD2827" t="s">
        <v>2951</v>
      </c>
      <c r="AE2827" t="s">
        <v>451</v>
      </c>
      <c r="AF2827" t="s">
        <v>452</v>
      </c>
    </row>
    <row r="2828" spans="1:32">
      <c r="A2828" t="str">
        <f>PROPER(TRIM(Homes[[#This Row],[street]]))</f>
        <v>2110 S 373Rd Ct</v>
      </c>
      <c r="B2828" t="str">
        <f>PROPER(TRIM(Homes[[#This Row],[city]]))</f>
        <v>Federal Way</v>
      </c>
      <c r="C2828" t="str">
        <f>_xlfn.TEXTBEFORE(Homes[[#This Row],[statezip]]," ")</f>
        <v>WA</v>
      </c>
      <c r="D2828" s="6" t="str">
        <f>_xlfn.TEXTAFTER(Homes[[#This Row],[statezip]]," ")</f>
        <v>98003</v>
      </c>
      <c r="E2828" s="1">
        <v>350000</v>
      </c>
      <c r="F2828">
        <v>4</v>
      </c>
      <c r="G2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28" s="3" t="str">
        <f>Homes[[#This Row],[bedrooms]] &amp; " bd | " &amp; TEXT(Homes[[#This Row],[bathrooms]],"0.##") &amp; " ba"</f>
        <v>4 bd | 2.5 ba</v>
      </c>
      <c r="I2828" s="4">
        <v>2800</v>
      </c>
      <c r="J2828" s="1">
        <f>IFERROR(Homes[[#This Row],[price]]/Homes[[#This Row],[sqft_living]]," ")</f>
        <v>125</v>
      </c>
      <c r="K2828" s="4">
        <f>IFERROR(Homes[[#This Row],[sqft_lot]]/43560," ")</f>
        <v>0.21896235078053261</v>
      </c>
      <c r="L2828" t="str">
        <f>IF(Homes[[#This Row],[waterfront]]=1, "Yes","No")</f>
        <v>No</v>
      </c>
      <c r="M2828" s="4" t="str">
        <f>IF(Homes[[#This Row],[sqft_basement]]&gt;0, "Yes","No")</f>
        <v>No</v>
      </c>
      <c r="N2828" t="str">
        <f>CHOOSE(Homes[[#This Row],[view]]+1, "None","Fair","Good","Great","Excellent")</f>
        <v>None</v>
      </c>
      <c r="O2828" t="str">
        <f>CHOOSE(Homes[[#This Row],[condition]], "Poor","Fair","Average","Good","Excellent")</f>
        <v>Average</v>
      </c>
      <c r="P2828">
        <f ca="1">YEAR(TODAY())-Homes[[#This Row],[yr_built]]</f>
        <v>32</v>
      </c>
      <c r="Q2828">
        <v>0</v>
      </c>
      <c r="R2828">
        <f ca="1">IF(Homes[[#This Row],[yr_renovated]]&gt;0, YEAR(TODAY())-Homes[[#This Row],[yr_renovated]], YEAR(TODAY())-Homes[[#This Row],[yr_built]])</f>
        <v>32</v>
      </c>
      <c r="S2828">
        <v>2</v>
      </c>
      <c r="T2828" s="2">
        <v>41830</v>
      </c>
      <c r="U2828" s="3">
        <v>2.5</v>
      </c>
      <c r="V2828" s="4">
        <f>IFERROR(Homes[[#This Row],[sqft_above]]+Homes[[#This Row],[sqft_basement]]," ")</f>
        <v>2800</v>
      </c>
      <c r="W2828" s="4">
        <v>9538</v>
      </c>
      <c r="X2828">
        <v>0</v>
      </c>
      <c r="Y2828">
        <v>0</v>
      </c>
      <c r="Z2828">
        <v>3</v>
      </c>
      <c r="AA2828" s="4">
        <v>2800</v>
      </c>
      <c r="AB2828" s="4">
        <v>0</v>
      </c>
      <c r="AC2828">
        <v>1993</v>
      </c>
      <c r="AD2828" t="s">
        <v>2952</v>
      </c>
      <c r="AE2828" t="s">
        <v>675</v>
      </c>
      <c r="AF2828" t="s">
        <v>676</v>
      </c>
    </row>
    <row r="2829" spans="1:32">
      <c r="A2829" t="str">
        <f>PROPER(TRIM(Homes[[#This Row],[street]]))</f>
        <v>9753 Ne 127Th Pl</v>
      </c>
      <c r="B2829" t="str">
        <f>PROPER(TRIM(Homes[[#This Row],[city]]))</f>
        <v>Kirkland</v>
      </c>
      <c r="C2829" t="str">
        <f>_xlfn.TEXTBEFORE(Homes[[#This Row],[statezip]]," ")</f>
        <v>WA</v>
      </c>
      <c r="D2829" s="6" t="str">
        <f>_xlfn.TEXTAFTER(Homes[[#This Row],[statezip]]," ")</f>
        <v>98034</v>
      </c>
      <c r="E2829" s="1">
        <v>350000</v>
      </c>
      <c r="F2829">
        <v>3</v>
      </c>
      <c r="G2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29" s="3" t="str">
        <f>Homes[[#This Row],[bedrooms]] &amp; " bd | " &amp; TEXT(Homes[[#This Row],[bathrooms]],"0.##") &amp; " ba"</f>
        <v>3 bd | 1.5 ba</v>
      </c>
      <c r="I2829" s="4">
        <v>980</v>
      </c>
      <c r="J2829" s="1">
        <f>IFERROR(Homes[[#This Row],[price]]/Homes[[#This Row],[sqft_living]]," ")</f>
        <v>357.14285714285717</v>
      </c>
      <c r="K2829" s="4">
        <f>IFERROR(Homes[[#This Row],[sqft_lot]]/43560," ")</f>
        <v>0.1788337924701561</v>
      </c>
      <c r="L2829" t="str">
        <f>IF(Homes[[#This Row],[waterfront]]=1, "Yes","No")</f>
        <v>No</v>
      </c>
      <c r="M2829" s="4" t="str">
        <f>IF(Homes[[#This Row],[sqft_basement]]&gt;0, "Yes","No")</f>
        <v>No</v>
      </c>
      <c r="N2829" t="str">
        <f>CHOOSE(Homes[[#This Row],[view]]+1, "None","Fair","Good","Great","Excellent")</f>
        <v>None</v>
      </c>
      <c r="O2829" t="str">
        <f>CHOOSE(Homes[[#This Row],[condition]], "Poor","Fair","Average","Good","Excellent")</f>
        <v>Excellent</v>
      </c>
      <c r="P2829">
        <f ca="1">YEAR(TODAY())-Homes[[#This Row],[yr_built]]</f>
        <v>56</v>
      </c>
      <c r="Q2829">
        <v>0</v>
      </c>
      <c r="R2829">
        <f ca="1">IF(Homes[[#This Row],[yr_renovated]]&gt;0, YEAR(TODAY())-Homes[[#This Row],[yr_renovated]], YEAR(TODAY())-Homes[[#This Row],[yr_built]])</f>
        <v>56</v>
      </c>
      <c r="S2829">
        <v>1</v>
      </c>
      <c r="T2829" s="2">
        <v>41780</v>
      </c>
      <c r="U2829" s="3">
        <v>1.5</v>
      </c>
      <c r="V2829" s="4">
        <f>IFERROR(Homes[[#This Row],[sqft_above]]+Homes[[#This Row],[sqft_basement]]," ")</f>
        <v>980</v>
      </c>
      <c r="W2829" s="4">
        <v>7790</v>
      </c>
      <c r="X2829">
        <v>0</v>
      </c>
      <c r="Y2829">
        <v>0</v>
      </c>
      <c r="Z2829">
        <v>5</v>
      </c>
      <c r="AA2829" s="4">
        <v>980</v>
      </c>
      <c r="AB2829" s="4">
        <v>0</v>
      </c>
      <c r="AC2829">
        <v>1969</v>
      </c>
      <c r="AD2829" t="s">
        <v>2953</v>
      </c>
      <c r="AE2829" t="s">
        <v>46</v>
      </c>
      <c r="AF2829" t="s">
        <v>47</v>
      </c>
    </row>
    <row r="2830" spans="1:32">
      <c r="A2830" t="str">
        <f>PROPER(TRIM(Homes[[#This Row],[street]]))</f>
        <v>12411 84Th Ave Ne</v>
      </c>
      <c r="B2830" t="str">
        <f>PROPER(TRIM(Homes[[#This Row],[city]]))</f>
        <v>Kirkland</v>
      </c>
      <c r="C2830" t="str">
        <f>_xlfn.TEXTBEFORE(Homes[[#This Row],[statezip]]," ")</f>
        <v>WA</v>
      </c>
      <c r="D2830" s="6" t="str">
        <f>_xlfn.TEXTAFTER(Homes[[#This Row],[statezip]]," ")</f>
        <v>98034</v>
      </c>
      <c r="E2830" s="1">
        <v>350000</v>
      </c>
      <c r="F2830">
        <v>2</v>
      </c>
      <c r="G2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30" s="3" t="str">
        <f>Homes[[#This Row],[bedrooms]] &amp; " bd | " &amp; TEXT(Homes[[#This Row],[bathrooms]],"0.##") &amp; " ba"</f>
        <v>2 bd | 1. ba</v>
      </c>
      <c r="I2830" s="4">
        <v>1620</v>
      </c>
      <c r="J2830" s="1">
        <f>IFERROR(Homes[[#This Row],[price]]/Homes[[#This Row],[sqft_living]]," ")</f>
        <v>216.04938271604939</v>
      </c>
      <c r="K2830" s="4">
        <f>IFERROR(Homes[[#This Row],[sqft_lot]]/43560," ")</f>
        <v>0.21131772268135904</v>
      </c>
      <c r="L2830" t="str">
        <f>IF(Homes[[#This Row],[waterfront]]=1, "Yes","No")</f>
        <v>No</v>
      </c>
      <c r="M2830" s="4" t="str">
        <f>IF(Homes[[#This Row],[sqft_basement]]&gt;0, "Yes","No")</f>
        <v>Yes</v>
      </c>
      <c r="N2830" t="str">
        <f>CHOOSE(Homes[[#This Row],[view]]+1, "None","Fair","Good","Great","Excellent")</f>
        <v>None</v>
      </c>
      <c r="O2830" t="str">
        <f>CHOOSE(Homes[[#This Row],[condition]], "Poor","Fair","Average","Good","Excellent")</f>
        <v>Excellent</v>
      </c>
      <c r="P2830">
        <f ca="1">YEAR(TODAY())-Homes[[#This Row],[yr_built]]</f>
        <v>104</v>
      </c>
      <c r="Q2830">
        <v>0</v>
      </c>
      <c r="R2830">
        <f ca="1">IF(Homes[[#This Row],[yr_renovated]]&gt;0, YEAR(TODAY())-Homes[[#This Row],[yr_renovated]], YEAR(TODAY())-Homes[[#This Row],[yr_built]])</f>
        <v>104</v>
      </c>
      <c r="S2830">
        <v>1</v>
      </c>
      <c r="T2830" s="2">
        <v>41809</v>
      </c>
      <c r="U2830" s="3">
        <v>1</v>
      </c>
      <c r="V2830" s="4">
        <f>IFERROR(Homes[[#This Row],[sqft_above]]+Homes[[#This Row],[sqft_basement]]," ")</f>
        <v>1620</v>
      </c>
      <c r="W2830" s="4">
        <v>9205</v>
      </c>
      <c r="X2830">
        <v>0</v>
      </c>
      <c r="Y2830">
        <v>0</v>
      </c>
      <c r="Z2830">
        <v>5</v>
      </c>
      <c r="AA2830" s="4">
        <v>850</v>
      </c>
      <c r="AB2830" s="4">
        <v>770</v>
      </c>
      <c r="AC2830">
        <v>1921</v>
      </c>
      <c r="AD2830" t="s">
        <v>2954</v>
      </c>
      <c r="AE2830" t="s">
        <v>46</v>
      </c>
      <c r="AF2830" t="s">
        <v>47</v>
      </c>
    </row>
    <row r="2831" spans="1:32">
      <c r="A2831" t="str">
        <f>PROPER(TRIM(Homes[[#This Row],[street]]))</f>
        <v>3037 Ne 205Th St</v>
      </c>
      <c r="B2831" t="str">
        <f>PROPER(TRIM(Homes[[#This Row],[city]]))</f>
        <v>Lake Forest Park</v>
      </c>
      <c r="C2831" t="str">
        <f>_xlfn.TEXTBEFORE(Homes[[#This Row],[statezip]]," ")</f>
        <v>WA</v>
      </c>
      <c r="D2831" s="6" t="str">
        <f>_xlfn.TEXTAFTER(Homes[[#This Row],[statezip]]," ")</f>
        <v>98155</v>
      </c>
      <c r="E2831" s="1">
        <v>350000</v>
      </c>
      <c r="F2831">
        <v>3</v>
      </c>
      <c r="G2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31" s="3" t="str">
        <f>Homes[[#This Row],[bedrooms]] &amp; " bd | " &amp; TEXT(Homes[[#This Row],[bathrooms]],"0.##") &amp; " ba"</f>
        <v>3 bd | 1.75 ba</v>
      </c>
      <c r="I2831" s="4">
        <v>1820</v>
      </c>
      <c r="J2831" s="1">
        <f>IFERROR(Homes[[#This Row],[price]]/Homes[[#This Row],[sqft_living]]," ")</f>
        <v>192.30769230769232</v>
      </c>
      <c r="K2831" s="4">
        <f>IFERROR(Homes[[#This Row],[sqft_lot]]/43560," ")</f>
        <v>0.21912304866850321</v>
      </c>
      <c r="L2831" t="str">
        <f>IF(Homes[[#This Row],[waterfront]]=1, "Yes","No")</f>
        <v>No</v>
      </c>
      <c r="M2831" s="4" t="str">
        <f>IF(Homes[[#This Row],[sqft_basement]]&gt;0, "Yes","No")</f>
        <v>Yes</v>
      </c>
      <c r="N2831" t="str">
        <f>CHOOSE(Homes[[#This Row],[view]]+1, "None","Fair","Good","Great","Excellent")</f>
        <v>None</v>
      </c>
      <c r="O2831" t="str">
        <f>CHOOSE(Homes[[#This Row],[condition]], "Poor","Fair","Average","Good","Excellent")</f>
        <v>Average</v>
      </c>
      <c r="P2831">
        <f ca="1">YEAR(TODAY())-Homes[[#This Row],[yr_built]]</f>
        <v>49</v>
      </c>
      <c r="Q2831">
        <v>0</v>
      </c>
      <c r="R2831">
        <f ca="1">IF(Homes[[#This Row],[yr_renovated]]&gt;0, YEAR(TODAY())-Homes[[#This Row],[yr_renovated]], YEAR(TODAY())-Homes[[#This Row],[yr_built]])</f>
        <v>49</v>
      </c>
      <c r="S2831">
        <v>1</v>
      </c>
      <c r="T2831" s="2">
        <v>41803</v>
      </c>
      <c r="U2831" s="3">
        <v>1.75</v>
      </c>
      <c r="V2831" s="4">
        <f>IFERROR(Homes[[#This Row],[sqft_above]]+Homes[[#This Row],[sqft_basement]]," ")</f>
        <v>1820</v>
      </c>
      <c r="W2831" s="4">
        <v>9545</v>
      </c>
      <c r="X2831">
        <v>0</v>
      </c>
      <c r="Y2831">
        <v>0</v>
      </c>
      <c r="Z2831">
        <v>3</v>
      </c>
      <c r="AA2831" s="4">
        <v>1230</v>
      </c>
      <c r="AB2831" s="4">
        <v>590</v>
      </c>
      <c r="AC2831">
        <v>1976</v>
      </c>
      <c r="AD2831" t="s">
        <v>2955</v>
      </c>
      <c r="AE2831" t="s">
        <v>743</v>
      </c>
      <c r="AF2831" t="s">
        <v>744</v>
      </c>
    </row>
    <row r="2832" spans="1:32">
      <c r="A2832" t="str">
        <f>PROPER(TRIM(Homes[[#This Row],[street]]))</f>
        <v>22507 Se 279Th St</v>
      </c>
      <c r="B2832" t="str">
        <f>PROPER(TRIM(Homes[[#This Row],[city]]))</f>
        <v>Maple Valley</v>
      </c>
      <c r="C2832" t="str">
        <f>_xlfn.TEXTBEFORE(Homes[[#This Row],[statezip]]," ")</f>
        <v>WA</v>
      </c>
      <c r="D2832" s="6" t="str">
        <f>_xlfn.TEXTAFTER(Homes[[#This Row],[statezip]]," ")</f>
        <v>98038</v>
      </c>
      <c r="E2832" s="1">
        <v>350000</v>
      </c>
      <c r="F2832">
        <v>4</v>
      </c>
      <c r="G2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32" s="3" t="str">
        <f>Homes[[#This Row],[bedrooms]] &amp; " bd | " &amp; TEXT(Homes[[#This Row],[bathrooms]],"0.##") &amp; " ba"</f>
        <v>4 bd | 2.25 ba</v>
      </c>
      <c r="I2832" s="4">
        <v>2220</v>
      </c>
      <c r="J2832" s="1">
        <f>IFERROR(Homes[[#This Row],[price]]/Homes[[#This Row],[sqft_living]]," ")</f>
        <v>157.65765765765767</v>
      </c>
      <c r="K2832" s="4">
        <f>IFERROR(Homes[[#This Row],[sqft_lot]]/43560," ")</f>
        <v>0.15961891643709825</v>
      </c>
      <c r="L2832" t="str">
        <f>IF(Homes[[#This Row],[waterfront]]=1, "Yes","No")</f>
        <v>No</v>
      </c>
      <c r="M2832" s="4" t="str">
        <f>IF(Homes[[#This Row],[sqft_basement]]&gt;0, "Yes","No")</f>
        <v>No</v>
      </c>
      <c r="N2832" t="str">
        <f>CHOOSE(Homes[[#This Row],[view]]+1, "None","Fair","Good","Great","Excellent")</f>
        <v>None</v>
      </c>
      <c r="O2832" t="str">
        <f>CHOOSE(Homes[[#This Row],[condition]], "Poor","Fair","Average","Good","Excellent")</f>
        <v>Good</v>
      </c>
      <c r="P2832">
        <f ca="1">YEAR(TODAY())-Homes[[#This Row],[yr_built]]</f>
        <v>26</v>
      </c>
      <c r="Q2832">
        <v>0</v>
      </c>
      <c r="R2832">
        <f ca="1">IF(Homes[[#This Row],[yr_renovated]]&gt;0, YEAR(TODAY())-Homes[[#This Row],[yr_renovated]], YEAR(TODAY())-Homes[[#This Row],[yr_built]])</f>
        <v>26</v>
      </c>
      <c r="S2832">
        <v>2</v>
      </c>
      <c r="T2832" s="2">
        <v>41779</v>
      </c>
      <c r="U2832" s="3">
        <v>2.25</v>
      </c>
      <c r="V2832" s="4">
        <f>IFERROR(Homes[[#This Row],[sqft_above]]+Homes[[#This Row],[sqft_basement]]," ")</f>
        <v>2220</v>
      </c>
      <c r="W2832" s="4">
        <v>6953</v>
      </c>
      <c r="X2832">
        <v>0</v>
      </c>
      <c r="Y2832">
        <v>0</v>
      </c>
      <c r="Z2832">
        <v>4</v>
      </c>
      <c r="AA2832" s="4">
        <v>2220</v>
      </c>
      <c r="AB2832" s="4">
        <v>0</v>
      </c>
      <c r="AC2832">
        <v>1999</v>
      </c>
      <c r="AD2832" t="s">
        <v>2956</v>
      </c>
      <c r="AE2832" t="s">
        <v>920</v>
      </c>
      <c r="AF2832" t="s">
        <v>921</v>
      </c>
    </row>
    <row r="2833" spans="1:32">
      <c r="A2833" t="str">
        <f>PROPER(TRIM(Homes[[#This Row],[street]]))</f>
        <v>24246 229Th Ave Se</v>
      </c>
      <c r="B2833" t="str">
        <f>PROPER(TRIM(Homes[[#This Row],[city]]))</f>
        <v>Maple Valley</v>
      </c>
      <c r="C2833" t="str">
        <f>_xlfn.TEXTBEFORE(Homes[[#This Row],[statezip]]," ")</f>
        <v>WA</v>
      </c>
      <c r="D2833" s="6" t="str">
        <f>_xlfn.TEXTAFTER(Homes[[#This Row],[statezip]]," ")</f>
        <v>98038</v>
      </c>
      <c r="E2833" s="1">
        <v>350000</v>
      </c>
      <c r="F2833">
        <v>4</v>
      </c>
      <c r="G2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33" s="3" t="str">
        <f>Homes[[#This Row],[bedrooms]] &amp; " bd | " &amp; TEXT(Homes[[#This Row],[bathrooms]],"0.##") &amp; " ba"</f>
        <v>4 bd | 2.5 ba</v>
      </c>
      <c r="I2833" s="4">
        <v>2440</v>
      </c>
      <c r="J2833" s="1">
        <f>IFERROR(Homes[[#This Row],[price]]/Homes[[#This Row],[sqft_living]]," ")</f>
        <v>143.44262295081967</v>
      </c>
      <c r="K2833" s="4">
        <f>IFERROR(Homes[[#This Row],[sqft_lot]]/43560," ")</f>
        <v>9.1827364554637275E-2</v>
      </c>
      <c r="L2833" t="str">
        <f>IF(Homes[[#This Row],[waterfront]]=1, "Yes","No")</f>
        <v>No</v>
      </c>
      <c r="M2833" s="4" t="str">
        <f>IF(Homes[[#This Row],[sqft_basement]]&gt;0, "Yes","No")</f>
        <v>No</v>
      </c>
      <c r="N2833" t="str">
        <f>CHOOSE(Homes[[#This Row],[view]]+1, "None","Fair","Good","Great","Excellent")</f>
        <v>None</v>
      </c>
      <c r="O2833" t="str">
        <f>CHOOSE(Homes[[#This Row],[condition]], "Poor","Fair","Average","Good","Excellent")</f>
        <v>Average</v>
      </c>
      <c r="P2833">
        <f ca="1">YEAR(TODAY())-Homes[[#This Row],[yr_built]]</f>
        <v>16</v>
      </c>
      <c r="Q2833">
        <v>0</v>
      </c>
      <c r="R2833">
        <f ca="1">IF(Homes[[#This Row],[yr_renovated]]&gt;0, YEAR(TODAY())-Homes[[#This Row],[yr_renovated]], YEAR(TODAY())-Homes[[#This Row],[yr_built]])</f>
        <v>16</v>
      </c>
      <c r="S2833">
        <v>2</v>
      </c>
      <c r="T2833" s="2">
        <v>41775</v>
      </c>
      <c r="U2833" s="3">
        <v>2.5</v>
      </c>
      <c r="V2833" s="4">
        <f>IFERROR(Homes[[#This Row],[sqft_above]]+Homes[[#This Row],[sqft_basement]]," ")</f>
        <v>2440</v>
      </c>
      <c r="W2833" s="4">
        <v>4000</v>
      </c>
      <c r="X2833">
        <v>0</v>
      </c>
      <c r="Y2833">
        <v>0</v>
      </c>
      <c r="Z2833">
        <v>3</v>
      </c>
      <c r="AA2833" s="4">
        <v>2440</v>
      </c>
      <c r="AB2833" s="4">
        <v>0</v>
      </c>
      <c r="AC2833">
        <v>2009</v>
      </c>
      <c r="AD2833" t="s">
        <v>2957</v>
      </c>
      <c r="AE2833" t="s">
        <v>920</v>
      </c>
      <c r="AF2833" t="s">
        <v>921</v>
      </c>
    </row>
    <row r="2834" spans="1:32">
      <c r="A2834" t="str">
        <f>PROPER(TRIM(Homes[[#This Row],[street]]))</f>
        <v>15617 160Th Ct Se</v>
      </c>
      <c r="B2834" t="str">
        <f>PROPER(TRIM(Homes[[#This Row],[city]]))</f>
        <v>Renton</v>
      </c>
      <c r="C2834" t="str">
        <f>_xlfn.TEXTBEFORE(Homes[[#This Row],[statezip]]," ")</f>
        <v>WA</v>
      </c>
      <c r="D2834" s="6" t="str">
        <f>_xlfn.TEXTAFTER(Homes[[#This Row],[statezip]]," ")</f>
        <v>98058</v>
      </c>
      <c r="E2834" s="1">
        <v>350000</v>
      </c>
      <c r="F2834">
        <v>3</v>
      </c>
      <c r="G2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34" s="3" t="str">
        <f>Homes[[#This Row],[bedrooms]] &amp; " bd | " &amp; TEXT(Homes[[#This Row],[bathrooms]],"0.##") &amp; " ba"</f>
        <v>3 bd | 2.25 ba</v>
      </c>
      <c r="I2834" s="4">
        <v>1780</v>
      </c>
      <c r="J2834" s="1">
        <f>IFERROR(Homes[[#This Row],[price]]/Homes[[#This Row],[sqft_living]]," ")</f>
        <v>196.62921348314606</v>
      </c>
      <c r="K2834" s="4">
        <f>IFERROR(Homes[[#This Row],[sqft_lot]]/43560," ")</f>
        <v>0.37396694214876031</v>
      </c>
      <c r="L2834" t="str">
        <f>IF(Homes[[#This Row],[waterfront]]=1, "Yes","No")</f>
        <v>No</v>
      </c>
      <c r="M2834" s="4" t="str">
        <f>IF(Homes[[#This Row],[sqft_basement]]&gt;0, "Yes","No")</f>
        <v>No</v>
      </c>
      <c r="N2834" t="str">
        <f>CHOOSE(Homes[[#This Row],[view]]+1, "None","Fair","Good","Great","Excellent")</f>
        <v>None</v>
      </c>
      <c r="O2834" t="str">
        <f>CHOOSE(Homes[[#This Row],[condition]], "Poor","Fair","Average","Good","Excellent")</f>
        <v>Good</v>
      </c>
      <c r="P2834">
        <f ca="1">YEAR(TODAY())-Homes[[#This Row],[yr_built]]</f>
        <v>38</v>
      </c>
      <c r="Q2834">
        <v>0</v>
      </c>
      <c r="R2834">
        <f ca="1">IF(Homes[[#This Row],[yr_renovated]]&gt;0, YEAR(TODAY())-Homes[[#This Row],[yr_renovated]], YEAR(TODAY())-Homes[[#This Row],[yr_built]])</f>
        <v>38</v>
      </c>
      <c r="S2834">
        <v>2</v>
      </c>
      <c r="T2834" s="2">
        <v>41816</v>
      </c>
      <c r="U2834" s="3">
        <v>2.25</v>
      </c>
      <c r="V2834" s="4">
        <f>IFERROR(Homes[[#This Row],[sqft_above]]+Homes[[#This Row],[sqft_basement]]," ")</f>
        <v>1780</v>
      </c>
      <c r="W2834" s="4">
        <v>16290</v>
      </c>
      <c r="X2834">
        <v>0</v>
      </c>
      <c r="Y2834">
        <v>0</v>
      </c>
      <c r="Z2834">
        <v>4</v>
      </c>
      <c r="AA2834" s="4">
        <v>1780</v>
      </c>
      <c r="AB2834" s="4">
        <v>0</v>
      </c>
      <c r="AC2834">
        <v>1987</v>
      </c>
      <c r="AD2834" t="s">
        <v>2958</v>
      </c>
      <c r="AE2834" t="s">
        <v>319</v>
      </c>
      <c r="AF2834" t="s">
        <v>320</v>
      </c>
    </row>
    <row r="2835" spans="1:32">
      <c r="A2835" t="str">
        <f>PROPER(TRIM(Homes[[#This Row],[street]]))</f>
        <v>13826 Se 141St St</v>
      </c>
      <c r="B2835" t="str">
        <f>PROPER(TRIM(Homes[[#This Row],[city]]))</f>
        <v>Renton</v>
      </c>
      <c r="C2835" t="str">
        <f>_xlfn.TEXTBEFORE(Homes[[#This Row],[statezip]]," ")</f>
        <v>WA</v>
      </c>
      <c r="D2835" s="6" t="str">
        <f>_xlfn.TEXTAFTER(Homes[[#This Row],[statezip]]," ")</f>
        <v>98059</v>
      </c>
      <c r="E2835" s="1">
        <v>350000</v>
      </c>
      <c r="F2835">
        <v>5</v>
      </c>
      <c r="G2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35" s="3" t="str">
        <f>Homes[[#This Row],[bedrooms]] &amp; " bd | " &amp; TEXT(Homes[[#This Row],[bathrooms]],"0.##") &amp; " ba"</f>
        <v>5 bd | 1.75 ba</v>
      </c>
      <c r="I2835" s="4">
        <v>2330</v>
      </c>
      <c r="J2835" s="1">
        <f>IFERROR(Homes[[#This Row],[price]]/Homes[[#This Row],[sqft_living]]," ")</f>
        <v>150.21459227467813</v>
      </c>
      <c r="K2835" s="4">
        <f>IFERROR(Homes[[#This Row],[sqft_lot]]/43560," ")</f>
        <v>0.3287878787878788</v>
      </c>
      <c r="L2835" t="str">
        <f>IF(Homes[[#This Row],[waterfront]]=1, "Yes","No")</f>
        <v>No</v>
      </c>
      <c r="M2835" s="4" t="str">
        <f>IF(Homes[[#This Row],[sqft_basement]]&gt;0, "Yes","No")</f>
        <v>Yes</v>
      </c>
      <c r="N2835" t="str">
        <f>CHOOSE(Homes[[#This Row],[view]]+1, "None","Fair","Good","Great","Excellent")</f>
        <v>None</v>
      </c>
      <c r="O2835" t="str">
        <f>CHOOSE(Homes[[#This Row],[condition]], "Poor","Fair","Average","Good","Excellent")</f>
        <v>Good</v>
      </c>
      <c r="P2835">
        <f ca="1">YEAR(TODAY())-Homes[[#This Row],[yr_built]]</f>
        <v>57</v>
      </c>
      <c r="Q2835">
        <v>0</v>
      </c>
      <c r="R2835">
        <f ca="1">IF(Homes[[#This Row],[yr_renovated]]&gt;0, YEAR(TODAY())-Homes[[#This Row],[yr_renovated]], YEAR(TODAY())-Homes[[#This Row],[yr_built]])</f>
        <v>57</v>
      </c>
      <c r="S2835">
        <v>1</v>
      </c>
      <c r="T2835" s="2">
        <v>41817</v>
      </c>
      <c r="U2835" s="3">
        <v>1.75</v>
      </c>
      <c r="V2835" s="4">
        <f>IFERROR(Homes[[#This Row],[sqft_above]]+Homes[[#This Row],[sqft_basement]]," ")</f>
        <v>2330</v>
      </c>
      <c r="W2835" s="4">
        <v>14322</v>
      </c>
      <c r="X2835">
        <v>0</v>
      </c>
      <c r="Y2835">
        <v>0</v>
      </c>
      <c r="Z2835">
        <v>4</v>
      </c>
      <c r="AA2835" s="4">
        <v>1180</v>
      </c>
      <c r="AB2835" s="4">
        <v>1150</v>
      </c>
      <c r="AC2835">
        <v>1968</v>
      </c>
      <c r="AD2835" t="s">
        <v>2959</v>
      </c>
      <c r="AE2835" t="s">
        <v>319</v>
      </c>
      <c r="AF2835" t="s">
        <v>282</v>
      </c>
    </row>
    <row r="2836" spans="1:32">
      <c r="A2836" t="str">
        <f>PROPER(TRIM(Homes[[#This Row],[street]]))</f>
        <v>8802 30Th Ave Sw</v>
      </c>
      <c r="B2836" t="str">
        <f>PROPER(TRIM(Homes[[#This Row],[city]]))</f>
        <v>Seattle</v>
      </c>
      <c r="C2836" t="str">
        <f>_xlfn.TEXTBEFORE(Homes[[#This Row],[statezip]]," ")</f>
        <v>WA</v>
      </c>
      <c r="D2836" s="6" t="str">
        <f>_xlfn.TEXTAFTER(Homes[[#This Row],[statezip]]," ")</f>
        <v>98126</v>
      </c>
      <c r="E2836" s="1">
        <v>350000</v>
      </c>
      <c r="F2836">
        <v>2</v>
      </c>
      <c r="G2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36" s="3" t="str">
        <f>Homes[[#This Row],[bedrooms]] &amp; " bd | " &amp; TEXT(Homes[[#This Row],[bathrooms]],"0.##") &amp; " ba"</f>
        <v>2 bd | 1. ba</v>
      </c>
      <c r="I2836" s="4">
        <v>740</v>
      </c>
      <c r="J2836" s="1">
        <f>IFERROR(Homes[[#This Row],[price]]/Homes[[#This Row],[sqft_living]]," ")</f>
        <v>472.97297297297297</v>
      </c>
      <c r="K2836" s="4">
        <f>IFERROR(Homes[[#This Row],[sqft_lot]]/43560," ")</f>
        <v>0.17630853994490359</v>
      </c>
      <c r="L2836" t="str">
        <f>IF(Homes[[#This Row],[waterfront]]=1, "Yes","No")</f>
        <v>No</v>
      </c>
      <c r="M2836" s="4" t="str">
        <f>IF(Homes[[#This Row],[sqft_basement]]&gt;0, "Yes","No")</f>
        <v>No</v>
      </c>
      <c r="N2836" t="str">
        <f>CHOOSE(Homes[[#This Row],[view]]+1, "None","Fair","Good","Great","Excellent")</f>
        <v>None</v>
      </c>
      <c r="O2836" t="str">
        <f>CHOOSE(Homes[[#This Row],[condition]], "Poor","Fair","Average","Good","Excellent")</f>
        <v>Good</v>
      </c>
      <c r="P2836">
        <f ca="1">YEAR(TODAY())-Homes[[#This Row],[yr_built]]</f>
        <v>103</v>
      </c>
      <c r="Q2836">
        <v>0</v>
      </c>
      <c r="R2836">
        <f ca="1">IF(Homes[[#This Row],[yr_renovated]]&gt;0, YEAR(TODAY())-Homes[[#This Row],[yr_renovated]], YEAR(TODAY())-Homes[[#This Row],[yr_built]])</f>
        <v>103</v>
      </c>
      <c r="S2836">
        <v>1</v>
      </c>
      <c r="T2836" s="2">
        <v>41814</v>
      </c>
      <c r="U2836" s="3">
        <v>1</v>
      </c>
      <c r="V2836" s="4">
        <f>IFERROR(Homes[[#This Row],[sqft_above]]+Homes[[#This Row],[sqft_basement]]," ")</f>
        <v>740</v>
      </c>
      <c r="W2836" s="4">
        <v>7680</v>
      </c>
      <c r="X2836">
        <v>0</v>
      </c>
      <c r="Y2836">
        <v>0</v>
      </c>
      <c r="Z2836">
        <v>4</v>
      </c>
      <c r="AA2836" s="4">
        <v>740</v>
      </c>
      <c r="AB2836" s="4">
        <v>0</v>
      </c>
      <c r="AC2836">
        <v>1922</v>
      </c>
      <c r="AD2836" t="s">
        <v>2960</v>
      </c>
      <c r="AE2836" t="s">
        <v>49</v>
      </c>
      <c r="AF2836" t="s">
        <v>434</v>
      </c>
    </row>
    <row r="2837" spans="1:32">
      <c r="A2837" t="str">
        <f>PROPER(TRIM(Homes[[#This Row],[street]]))</f>
        <v>9553 Interlake Ave N</v>
      </c>
      <c r="B2837" t="str">
        <f>PROPER(TRIM(Homes[[#This Row],[city]]))</f>
        <v>Seattle</v>
      </c>
      <c r="C2837" t="str">
        <f>_xlfn.TEXTBEFORE(Homes[[#This Row],[statezip]]," ")</f>
        <v>WA</v>
      </c>
      <c r="D2837" s="6" t="str">
        <f>_xlfn.TEXTAFTER(Homes[[#This Row],[statezip]]," ")</f>
        <v>98103</v>
      </c>
      <c r="E2837" s="1">
        <v>350000</v>
      </c>
      <c r="F2837">
        <v>2</v>
      </c>
      <c r="G2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37" s="3" t="str">
        <f>Homes[[#This Row],[bedrooms]] &amp; " bd | " &amp; TEXT(Homes[[#This Row],[bathrooms]],"0.##") &amp; " ba"</f>
        <v>2 bd | 2.5 ba</v>
      </c>
      <c r="I2837" s="4">
        <v>1260</v>
      </c>
      <c r="J2837" s="1">
        <f>IFERROR(Homes[[#This Row],[price]]/Homes[[#This Row],[sqft_living]]," ")</f>
        <v>277.77777777777777</v>
      </c>
      <c r="K2837" s="4">
        <f>IFERROR(Homes[[#This Row],[sqft_lot]]/43560," ")</f>
        <v>3.0922865013774104E-2</v>
      </c>
      <c r="L2837" t="str">
        <f>IF(Homes[[#This Row],[waterfront]]=1, "Yes","No")</f>
        <v>No</v>
      </c>
      <c r="M2837" s="4" t="str">
        <f>IF(Homes[[#This Row],[sqft_basement]]&gt;0, "Yes","No")</f>
        <v>No</v>
      </c>
      <c r="N2837" t="str">
        <f>CHOOSE(Homes[[#This Row],[view]]+1, "None","Fair","Good","Great","Excellent")</f>
        <v>None</v>
      </c>
      <c r="O2837" t="str">
        <f>CHOOSE(Homes[[#This Row],[condition]], "Poor","Fair","Average","Good","Excellent")</f>
        <v>Average</v>
      </c>
      <c r="P2837">
        <f ca="1">YEAR(TODAY())-Homes[[#This Row],[yr_built]]</f>
        <v>20</v>
      </c>
      <c r="Q2837">
        <v>0</v>
      </c>
      <c r="R2837">
        <f ca="1">IF(Homes[[#This Row],[yr_renovated]]&gt;0, YEAR(TODAY())-Homes[[#This Row],[yr_renovated]], YEAR(TODAY())-Homes[[#This Row],[yr_built]])</f>
        <v>20</v>
      </c>
      <c r="S2837">
        <v>3</v>
      </c>
      <c r="T2837" s="2">
        <v>41807</v>
      </c>
      <c r="U2837" s="3">
        <v>2.5</v>
      </c>
      <c r="V2837" s="4">
        <f>IFERROR(Homes[[#This Row],[sqft_above]]+Homes[[#This Row],[sqft_basement]]," ")</f>
        <v>1260</v>
      </c>
      <c r="W2837" s="4">
        <v>1347</v>
      </c>
      <c r="X2837">
        <v>0</v>
      </c>
      <c r="Y2837">
        <v>0</v>
      </c>
      <c r="Z2837">
        <v>3</v>
      </c>
      <c r="AA2837" s="4">
        <v>1260</v>
      </c>
      <c r="AB2837" s="4">
        <v>0</v>
      </c>
      <c r="AC2837">
        <v>2005</v>
      </c>
      <c r="AD2837" t="s">
        <v>2961</v>
      </c>
      <c r="AE2837" t="s">
        <v>49</v>
      </c>
      <c r="AF2837" t="s">
        <v>172</v>
      </c>
    </row>
    <row r="2838" spans="1:32">
      <c r="A2838" t="str">
        <f>PROPER(TRIM(Homes[[#This Row],[street]]))</f>
        <v>6003 Lanham Pl Sw</v>
      </c>
      <c r="B2838" t="str">
        <f>PROPER(TRIM(Homes[[#This Row],[city]]))</f>
        <v>Seattle</v>
      </c>
      <c r="C2838" t="str">
        <f>_xlfn.TEXTBEFORE(Homes[[#This Row],[statezip]]," ")</f>
        <v>WA</v>
      </c>
      <c r="D2838" s="6" t="str">
        <f>_xlfn.TEXTAFTER(Homes[[#This Row],[statezip]]," ")</f>
        <v>98126</v>
      </c>
      <c r="E2838" s="1">
        <v>350000</v>
      </c>
      <c r="F2838">
        <v>3</v>
      </c>
      <c r="G2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2838" s="3" t="str">
        <f>Homes[[#This Row],[bedrooms]] &amp; " bd | " &amp; TEXT(Homes[[#This Row],[bathrooms]],"0.##") &amp; " ba"</f>
        <v>3 bd | 3.25 ba</v>
      </c>
      <c r="I2838" s="4">
        <v>1460</v>
      </c>
      <c r="J2838" s="1">
        <f>IFERROR(Homes[[#This Row],[price]]/Homes[[#This Row],[sqft_living]]," ")</f>
        <v>239.72602739726028</v>
      </c>
      <c r="K2838" s="4">
        <f>IFERROR(Homes[[#This Row],[sqft_lot]]/43560," ")</f>
        <v>3.654729109274564E-2</v>
      </c>
      <c r="L2838" t="str">
        <f>IF(Homes[[#This Row],[waterfront]]=1, "Yes","No")</f>
        <v>No</v>
      </c>
      <c r="M2838" s="4" t="str">
        <f>IF(Homes[[#This Row],[sqft_basement]]&gt;0, "Yes","No")</f>
        <v>Yes</v>
      </c>
      <c r="N2838" t="str">
        <f>CHOOSE(Homes[[#This Row],[view]]+1, "None","Fair","Good","Great","Excellent")</f>
        <v>None</v>
      </c>
      <c r="O2838" t="str">
        <f>CHOOSE(Homes[[#This Row],[condition]], "Poor","Fair","Average","Good","Excellent")</f>
        <v>Average</v>
      </c>
      <c r="P2838">
        <f ca="1">YEAR(TODAY())-Homes[[#This Row],[yr_built]]</f>
        <v>19</v>
      </c>
      <c r="Q2838">
        <v>0</v>
      </c>
      <c r="R2838">
        <f ca="1">IF(Homes[[#This Row],[yr_renovated]]&gt;0, YEAR(TODAY())-Homes[[#This Row],[yr_renovated]], YEAR(TODAY())-Homes[[#This Row],[yr_built]])</f>
        <v>19</v>
      </c>
      <c r="S2838">
        <v>2</v>
      </c>
      <c r="T2838" s="2">
        <v>41801</v>
      </c>
      <c r="U2838" s="3">
        <v>3.25</v>
      </c>
      <c r="V2838" s="4">
        <f>IFERROR(Homes[[#This Row],[sqft_above]]+Homes[[#This Row],[sqft_basement]]," ")</f>
        <v>1460</v>
      </c>
      <c r="W2838" s="4">
        <v>1592</v>
      </c>
      <c r="X2838">
        <v>0</v>
      </c>
      <c r="Y2838">
        <v>0</v>
      </c>
      <c r="Z2838">
        <v>3</v>
      </c>
      <c r="AA2838" s="4">
        <v>1130</v>
      </c>
      <c r="AB2838" s="4">
        <v>330</v>
      </c>
      <c r="AC2838">
        <v>2006</v>
      </c>
      <c r="AD2838" t="s">
        <v>2962</v>
      </c>
      <c r="AE2838" t="s">
        <v>49</v>
      </c>
      <c r="AF2838" t="s">
        <v>434</v>
      </c>
    </row>
    <row r="2839" spans="1:32">
      <c r="A2839" t="str">
        <f>PROPER(TRIM(Homes[[#This Row],[street]]))</f>
        <v>2471 S 116Th Way</v>
      </c>
      <c r="B2839" t="str">
        <f>PROPER(TRIM(Homes[[#This Row],[city]]))</f>
        <v>Seattle</v>
      </c>
      <c r="C2839" t="str">
        <f>_xlfn.TEXTBEFORE(Homes[[#This Row],[statezip]]," ")</f>
        <v>WA</v>
      </c>
      <c r="D2839" s="6" t="str">
        <f>_xlfn.TEXTAFTER(Homes[[#This Row],[statezip]]," ")</f>
        <v>98168</v>
      </c>
      <c r="E2839" s="1">
        <v>350000</v>
      </c>
      <c r="F2839">
        <v>4</v>
      </c>
      <c r="G2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39" s="3" t="str">
        <f>Homes[[#This Row],[bedrooms]] &amp; " bd | " &amp; TEXT(Homes[[#This Row],[bathrooms]],"0.##") &amp; " ba"</f>
        <v>4 bd | 2.5 ba</v>
      </c>
      <c r="I2839" s="4">
        <v>2040</v>
      </c>
      <c r="J2839" s="1">
        <f>IFERROR(Homes[[#This Row],[price]]/Homes[[#This Row],[sqft_living]]," ")</f>
        <v>171.56862745098039</v>
      </c>
      <c r="K2839" s="4">
        <f>IFERROR(Homes[[#This Row],[sqft_lot]]/43560," ")</f>
        <v>0.52004132231404954</v>
      </c>
      <c r="L2839" t="str">
        <f>IF(Homes[[#This Row],[waterfront]]=1, "Yes","No")</f>
        <v>No</v>
      </c>
      <c r="M2839" s="4" t="str">
        <f>IF(Homes[[#This Row],[sqft_basement]]&gt;0, "Yes","No")</f>
        <v>No</v>
      </c>
      <c r="N2839" t="str">
        <f>CHOOSE(Homes[[#This Row],[view]]+1, "None","Fair","Good","Great","Excellent")</f>
        <v>None</v>
      </c>
      <c r="O2839" t="str">
        <f>CHOOSE(Homes[[#This Row],[condition]], "Poor","Fair","Average","Good","Excellent")</f>
        <v>Average</v>
      </c>
      <c r="P2839">
        <f ca="1">YEAR(TODAY())-Homes[[#This Row],[yr_built]]</f>
        <v>14</v>
      </c>
      <c r="Q2839">
        <v>0</v>
      </c>
      <c r="R2839">
        <f ca="1">IF(Homes[[#This Row],[yr_renovated]]&gt;0, YEAR(TODAY())-Homes[[#This Row],[yr_renovated]], YEAR(TODAY())-Homes[[#This Row],[yr_built]])</f>
        <v>14</v>
      </c>
      <c r="S2839">
        <v>2</v>
      </c>
      <c r="T2839" s="2">
        <v>41788</v>
      </c>
      <c r="U2839" s="3">
        <v>2.5</v>
      </c>
      <c r="V2839" s="4">
        <f>IFERROR(Homes[[#This Row],[sqft_above]]+Homes[[#This Row],[sqft_basement]]," ")</f>
        <v>2040</v>
      </c>
      <c r="W2839" s="4">
        <v>22653</v>
      </c>
      <c r="X2839">
        <v>0</v>
      </c>
      <c r="Y2839">
        <v>0</v>
      </c>
      <c r="Z2839">
        <v>3</v>
      </c>
      <c r="AA2839" s="4">
        <v>2040</v>
      </c>
      <c r="AB2839" s="4">
        <v>0</v>
      </c>
      <c r="AC2839">
        <v>2011</v>
      </c>
      <c r="AD2839" t="s">
        <v>2963</v>
      </c>
      <c r="AE2839" t="s">
        <v>49</v>
      </c>
      <c r="AF2839" t="s">
        <v>94</v>
      </c>
    </row>
    <row r="2840" spans="1:32">
      <c r="A2840" t="str">
        <f>PROPER(TRIM(Homes[[#This Row],[street]]))</f>
        <v>1517 17Th Ave S</v>
      </c>
      <c r="B2840" t="str">
        <f>PROPER(TRIM(Homes[[#This Row],[city]]))</f>
        <v>Seattle</v>
      </c>
      <c r="C2840" t="str">
        <f>_xlfn.TEXTBEFORE(Homes[[#This Row],[statezip]]," ")</f>
        <v>WA</v>
      </c>
      <c r="D2840" s="6" t="str">
        <f>_xlfn.TEXTAFTER(Homes[[#This Row],[statezip]]," ")</f>
        <v>98144</v>
      </c>
      <c r="E2840" s="1">
        <v>350000</v>
      </c>
      <c r="F2840">
        <v>4</v>
      </c>
      <c r="G2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40" s="3" t="str">
        <f>Homes[[#This Row],[bedrooms]] &amp; " bd | " &amp; TEXT(Homes[[#This Row],[bathrooms]],"0.##") &amp; " ba"</f>
        <v>4 bd | 2.25 ba</v>
      </c>
      <c r="I2840" s="4">
        <v>2300</v>
      </c>
      <c r="J2840" s="1">
        <f>IFERROR(Homes[[#This Row],[price]]/Homes[[#This Row],[sqft_living]]," ")</f>
        <v>152.17391304347825</v>
      </c>
      <c r="K2840" s="4">
        <f>IFERROR(Homes[[#This Row],[sqft_lot]]/43560," ")</f>
        <v>0.10560146923783287</v>
      </c>
      <c r="L2840" t="str">
        <f>IF(Homes[[#This Row],[waterfront]]=1, "Yes","No")</f>
        <v>No</v>
      </c>
      <c r="M2840" s="4" t="str">
        <f>IF(Homes[[#This Row],[sqft_basement]]&gt;0, "Yes","No")</f>
        <v>Yes</v>
      </c>
      <c r="N2840" t="str">
        <f>CHOOSE(Homes[[#This Row],[view]]+1, "None","Fair","Good","Great","Excellent")</f>
        <v>None</v>
      </c>
      <c r="O2840" t="str">
        <f>CHOOSE(Homes[[#This Row],[condition]], "Poor","Fair","Average","Good","Excellent")</f>
        <v>Good</v>
      </c>
      <c r="P2840">
        <f ca="1">YEAR(TODAY())-Homes[[#This Row],[yr_built]]</f>
        <v>121</v>
      </c>
      <c r="Q2840">
        <v>0</v>
      </c>
      <c r="R2840">
        <f ca="1">IF(Homes[[#This Row],[yr_renovated]]&gt;0, YEAR(TODAY())-Homes[[#This Row],[yr_renovated]], YEAR(TODAY())-Homes[[#This Row],[yr_built]])</f>
        <v>121</v>
      </c>
      <c r="S2840">
        <v>1.5</v>
      </c>
      <c r="T2840" s="2">
        <v>41802</v>
      </c>
      <c r="U2840" s="3">
        <v>2.25</v>
      </c>
      <c r="V2840" s="4">
        <f>IFERROR(Homes[[#This Row],[sqft_above]]+Homes[[#This Row],[sqft_basement]]," ")</f>
        <v>2300</v>
      </c>
      <c r="W2840" s="4">
        <v>4600</v>
      </c>
      <c r="X2840">
        <v>0</v>
      </c>
      <c r="Y2840">
        <v>0</v>
      </c>
      <c r="Z2840">
        <v>4</v>
      </c>
      <c r="AA2840" s="4">
        <v>1340</v>
      </c>
      <c r="AB2840" s="4">
        <v>960</v>
      </c>
      <c r="AC2840">
        <v>1904</v>
      </c>
      <c r="AD2840" t="s">
        <v>2964</v>
      </c>
      <c r="AE2840" t="s">
        <v>49</v>
      </c>
      <c r="AF2840" t="s">
        <v>110</v>
      </c>
    </row>
    <row r="2841" spans="1:32">
      <c r="A2841" t="str">
        <f>PROPER(TRIM(Homes[[#This Row],[street]]))</f>
        <v>600 21St Ave</v>
      </c>
      <c r="B2841" t="str">
        <f>PROPER(TRIM(Homes[[#This Row],[city]]))</f>
        <v>Seattle</v>
      </c>
      <c r="C2841" t="str">
        <f>_xlfn.TEXTBEFORE(Homes[[#This Row],[statezip]]," ")</f>
        <v>WA</v>
      </c>
      <c r="D2841" s="6" t="str">
        <f>_xlfn.TEXTAFTER(Homes[[#This Row],[statezip]]," ")</f>
        <v>98122</v>
      </c>
      <c r="E2841" s="1">
        <v>350000</v>
      </c>
      <c r="F2841">
        <v>3</v>
      </c>
      <c r="G2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41" s="3" t="str">
        <f>Homes[[#This Row],[bedrooms]] &amp; " bd | " &amp; TEXT(Homes[[#This Row],[bathrooms]],"0.##") &amp; " ba"</f>
        <v>3 bd | 2. ba</v>
      </c>
      <c r="I2841" s="4">
        <v>1380</v>
      </c>
      <c r="J2841" s="1">
        <f>IFERROR(Homes[[#This Row],[price]]/Homes[[#This Row],[sqft_living]]," ")</f>
        <v>253.62318840579709</v>
      </c>
      <c r="K2841" s="4">
        <f>IFERROR(Homes[[#This Row],[sqft_lot]]/43560," ")</f>
        <v>8.2644628099173556E-2</v>
      </c>
      <c r="L2841" t="str">
        <f>IF(Homes[[#This Row],[waterfront]]=1, "Yes","No")</f>
        <v>No</v>
      </c>
      <c r="M2841" s="4" t="str">
        <f>IF(Homes[[#This Row],[sqft_basement]]&gt;0, "Yes","No")</f>
        <v>No</v>
      </c>
      <c r="N2841" t="str">
        <f>CHOOSE(Homes[[#This Row],[view]]+1, "None","Fair","Good","Great","Excellent")</f>
        <v>None</v>
      </c>
      <c r="O2841" t="str">
        <f>CHOOSE(Homes[[#This Row],[condition]], "Poor","Fair","Average","Good","Excellent")</f>
        <v>Average</v>
      </c>
      <c r="P2841">
        <f ca="1">YEAR(TODAY())-Homes[[#This Row],[yr_built]]</f>
        <v>12</v>
      </c>
      <c r="Q2841">
        <v>1923</v>
      </c>
      <c r="R2841">
        <f ca="1">IF(Homes[[#This Row],[yr_renovated]]&gt;0, YEAR(TODAY())-Homes[[#This Row],[yr_renovated]], YEAR(TODAY())-Homes[[#This Row],[yr_built]])</f>
        <v>102</v>
      </c>
      <c r="S2841">
        <v>3</v>
      </c>
      <c r="T2841" s="2">
        <v>41807</v>
      </c>
      <c r="U2841" s="3">
        <v>2</v>
      </c>
      <c r="V2841" s="4">
        <f>IFERROR(Homes[[#This Row],[sqft_above]]+Homes[[#This Row],[sqft_basement]]," ")</f>
        <v>1380</v>
      </c>
      <c r="W2841" s="4">
        <v>3600</v>
      </c>
      <c r="X2841">
        <v>0</v>
      </c>
      <c r="Y2841">
        <v>0</v>
      </c>
      <c r="Z2841">
        <v>3</v>
      </c>
      <c r="AA2841" s="4">
        <v>1380</v>
      </c>
      <c r="AB2841" s="4">
        <v>0</v>
      </c>
      <c r="AC2841">
        <v>2013</v>
      </c>
      <c r="AD2841" t="s">
        <v>2965</v>
      </c>
      <c r="AE2841" t="s">
        <v>49</v>
      </c>
      <c r="AF2841" t="s">
        <v>302</v>
      </c>
    </row>
    <row r="2842" spans="1:32">
      <c r="A2842" t="str">
        <f>PROPER(TRIM(Homes[[#This Row],[street]]))</f>
        <v>3611 Ne 137Th St</v>
      </c>
      <c r="B2842" t="str">
        <f>PROPER(TRIM(Homes[[#This Row],[city]]))</f>
        <v>Seattle</v>
      </c>
      <c r="C2842" t="str">
        <f>_xlfn.TEXTBEFORE(Homes[[#This Row],[statezip]]," ")</f>
        <v>WA</v>
      </c>
      <c r="D2842" s="6" t="str">
        <f>_xlfn.TEXTAFTER(Homes[[#This Row],[statezip]]," ")</f>
        <v>98125</v>
      </c>
      <c r="E2842" s="1">
        <v>350000</v>
      </c>
      <c r="F2842">
        <v>4</v>
      </c>
      <c r="G2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2" s="3" t="str">
        <f>Homes[[#This Row],[bedrooms]] &amp; " bd | " &amp; TEXT(Homes[[#This Row],[bathrooms]],"0.##") &amp; " ba"</f>
        <v>4 bd | 1. ba</v>
      </c>
      <c r="I2842" s="4">
        <v>1170</v>
      </c>
      <c r="J2842" s="1">
        <f>IFERROR(Homes[[#This Row],[price]]/Homes[[#This Row],[sqft_living]]," ")</f>
        <v>299.14529914529913</v>
      </c>
      <c r="K2842" s="4">
        <f>IFERROR(Homes[[#This Row],[sqft_lot]]/43560," ")</f>
        <v>0.18702938475665748</v>
      </c>
      <c r="L2842" t="str">
        <f>IF(Homes[[#This Row],[waterfront]]=1, "Yes","No")</f>
        <v>No</v>
      </c>
      <c r="M2842" s="4" t="str">
        <f>IF(Homes[[#This Row],[sqft_basement]]&gt;0, "Yes","No")</f>
        <v>No</v>
      </c>
      <c r="N2842" t="str">
        <f>CHOOSE(Homes[[#This Row],[view]]+1, "None","Fair","Good","Great","Excellent")</f>
        <v>None</v>
      </c>
      <c r="O2842" t="str">
        <f>CHOOSE(Homes[[#This Row],[condition]], "Poor","Fair","Average","Good","Excellent")</f>
        <v>Average</v>
      </c>
      <c r="P2842">
        <f ca="1">YEAR(TODAY())-Homes[[#This Row],[yr_built]]</f>
        <v>66</v>
      </c>
      <c r="Q2842">
        <v>1989</v>
      </c>
      <c r="R2842">
        <f ca="1">IF(Homes[[#This Row],[yr_renovated]]&gt;0, YEAR(TODAY())-Homes[[#This Row],[yr_renovated]], YEAR(TODAY())-Homes[[#This Row],[yr_built]])</f>
        <v>36</v>
      </c>
      <c r="S2842">
        <v>1.5</v>
      </c>
      <c r="T2842" s="2">
        <v>41830</v>
      </c>
      <c r="U2842" s="3">
        <v>1</v>
      </c>
      <c r="V2842" s="4">
        <f>IFERROR(Homes[[#This Row],[sqft_above]]+Homes[[#This Row],[sqft_basement]]," ")</f>
        <v>1170</v>
      </c>
      <c r="W2842" s="4">
        <v>8147</v>
      </c>
      <c r="X2842">
        <v>0</v>
      </c>
      <c r="Y2842">
        <v>0</v>
      </c>
      <c r="Z2842">
        <v>3</v>
      </c>
      <c r="AA2842" s="4">
        <v>1170</v>
      </c>
      <c r="AB2842" s="4">
        <v>0</v>
      </c>
      <c r="AC2842">
        <v>1959</v>
      </c>
      <c r="AD2842" t="s">
        <v>2966</v>
      </c>
      <c r="AE2842" t="s">
        <v>49</v>
      </c>
      <c r="AF2842" t="s">
        <v>150</v>
      </c>
    </row>
    <row r="2843" spans="1:32">
      <c r="A2843" t="str">
        <f>PROPER(TRIM(Homes[[#This Row],[street]]))</f>
        <v>4430 Letitia Ave S</v>
      </c>
      <c r="B2843" t="str">
        <f>PROPER(TRIM(Homes[[#This Row],[city]]))</f>
        <v>Seattle</v>
      </c>
      <c r="C2843" t="str">
        <f>_xlfn.TEXTBEFORE(Homes[[#This Row],[statezip]]," ")</f>
        <v>WA</v>
      </c>
      <c r="D2843" s="6" t="str">
        <f>_xlfn.TEXTAFTER(Homes[[#This Row],[statezip]]," ")</f>
        <v>98118</v>
      </c>
      <c r="E2843" s="1">
        <v>350000</v>
      </c>
      <c r="F2843">
        <v>2</v>
      </c>
      <c r="G2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3" s="3" t="str">
        <f>Homes[[#This Row],[bedrooms]] &amp; " bd | " &amp; TEXT(Homes[[#This Row],[bathrooms]],"0.##") &amp; " ba"</f>
        <v>2 bd | 1. ba</v>
      </c>
      <c r="I2843" s="4">
        <v>910</v>
      </c>
      <c r="J2843" s="1">
        <f>IFERROR(Homes[[#This Row],[price]]/Homes[[#This Row],[sqft_living]]," ")</f>
        <v>384.61538461538464</v>
      </c>
      <c r="K2843" s="4">
        <f>IFERROR(Homes[[#This Row],[sqft_lot]]/43560," ")</f>
        <v>0.10330578512396695</v>
      </c>
      <c r="L2843" t="str">
        <f>IF(Homes[[#This Row],[waterfront]]=1, "Yes","No")</f>
        <v>No</v>
      </c>
      <c r="M2843" s="4" t="str">
        <f>IF(Homes[[#This Row],[sqft_basement]]&gt;0, "Yes","No")</f>
        <v>No</v>
      </c>
      <c r="N2843" t="str">
        <f>CHOOSE(Homes[[#This Row],[view]]+1, "None","Fair","Good","Great","Excellent")</f>
        <v>None</v>
      </c>
      <c r="O2843" t="str">
        <f>CHOOSE(Homes[[#This Row],[condition]], "Poor","Fair","Average","Good","Excellent")</f>
        <v>Good</v>
      </c>
      <c r="P2843">
        <f ca="1">YEAR(TODAY())-Homes[[#This Row],[yr_built]]</f>
        <v>119</v>
      </c>
      <c r="Q2843">
        <v>1990</v>
      </c>
      <c r="R2843">
        <f ca="1">IF(Homes[[#This Row],[yr_renovated]]&gt;0, YEAR(TODAY())-Homes[[#This Row],[yr_renovated]], YEAR(TODAY())-Homes[[#This Row],[yr_built]])</f>
        <v>35</v>
      </c>
      <c r="S2843">
        <v>1.5</v>
      </c>
      <c r="T2843" s="2">
        <v>41771</v>
      </c>
      <c r="U2843" s="3">
        <v>1</v>
      </c>
      <c r="V2843" s="4">
        <f>IFERROR(Homes[[#This Row],[sqft_above]]+Homes[[#This Row],[sqft_basement]]," ")</f>
        <v>910</v>
      </c>
      <c r="W2843" s="4">
        <v>4500</v>
      </c>
      <c r="X2843">
        <v>0</v>
      </c>
      <c r="Y2843">
        <v>0</v>
      </c>
      <c r="Z2843">
        <v>4</v>
      </c>
      <c r="AA2843" s="4">
        <v>910</v>
      </c>
      <c r="AB2843" s="4">
        <v>0</v>
      </c>
      <c r="AC2843">
        <v>1906</v>
      </c>
      <c r="AD2843" t="s">
        <v>2967</v>
      </c>
      <c r="AE2843" t="s">
        <v>49</v>
      </c>
      <c r="AF2843" t="s">
        <v>229</v>
      </c>
    </row>
    <row r="2844" spans="1:32">
      <c r="A2844" t="str">
        <f>PROPER(TRIM(Homes[[#This Row],[street]]))</f>
        <v>6849 26Th Ave Ne</v>
      </c>
      <c r="B2844" t="str">
        <f>PROPER(TRIM(Homes[[#This Row],[city]]))</f>
        <v>Seattle</v>
      </c>
      <c r="C2844" t="str">
        <f>_xlfn.TEXTBEFORE(Homes[[#This Row],[statezip]]," ")</f>
        <v>WA</v>
      </c>
      <c r="D2844" s="6" t="str">
        <f>_xlfn.TEXTAFTER(Homes[[#This Row],[statezip]]," ")</f>
        <v>98115</v>
      </c>
      <c r="E2844" s="1">
        <v>350000</v>
      </c>
      <c r="F2844">
        <v>1</v>
      </c>
      <c r="G2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4" s="3" t="str">
        <f>Homes[[#This Row],[bedrooms]] &amp; " bd | " &amp; TEXT(Homes[[#This Row],[bathrooms]],"0.##") &amp; " ba"</f>
        <v>1 bd | 1. ba</v>
      </c>
      <c r="I2844" s="4">
        <v>700</v>
      </c>
      <c r="J2844" s="1">
        <f>IFERROR(Homes[[#This Row],[price]]/Homes[[#This Row],[sqft_living]]," ")</f>
        <v>500</v>
      </c>
      <c r="K2844" s="4">
        <f>IFERROR(Homes[[#This Row],[sqft_lot]]/43560," ")</f>
        <v>0.11707988980716254</v>
      </c>
      <c r="L2844" t="str">
        <f>IF(Homes[[#This Row],[waterfront]]=1, "Yes","No")</f>
        <v>No</v>
      </c>
      <c r="M2844" s="4" t="str">
        <f>IF(Homes[[#This Row],[sqft_basement]]&gt;0, "Yes","No")</f>
        <v>No</v>
      </c>
      <c r="N2844" t="str">
        <f>CHOOSE(Homes[[#This Row],[view]]+1, "None","Fair","Good","Great","Excellent")</f>
        <v>None</v>
      </c>
      <c r="O2844" t="str">
        <f>CHOOSE(Homes[[#This Row],[condition]], "Poor","Fair","Average","Good","Excellent")</f>
        <v>Average</v>
      </c>
      <c r="P2844">
        <f ca="1">YEAR(TODAY())-Homes[[#This Row],[yr_built]]</f>
        <v>83</v>
      </c>
      <c r="Q2844">
        <v>1999</v>
      </c>
      <c r="R2844">
        <f ca="1">IF(Homes[[#This Row],[yr_renovated]]&gt;0, YEAR(TODAY())-Homes[[#This Row],[yr_renovated]], YEAR(TODAY())-Homes[[#This Row],[yr_built]])</f>
        <v>26</v>
      </c>
      <c r="S2844">
        <v>1</v>
      </c>
      <c r="T2844" s="2">
        <v>41775</v>
      </c>
      <c r="U2844" s="3">
        <v>1</v>
      </c>
      <c r="V2844" s="4">
        <f>IFERROR(Homes[[#This Row],[sqft_above]]+Homes[[#This Row],[sqft_basement]]," ")</f>
        <v>700</v>
      </c>
      <c r="W2844" s="4">
        <v>5100</v>
      </c>
      <c r="X2844">
        <v>0</v>
      </c>
      <c r="Y2844">
        <v>0</v>
      </c>
      <c r="Z2844">
        <v>3</v>
      </c>
      <c r="AA2844" s="4">
        <v>700</v>
      </c>
      <c r="AB2844" s="4">
        <v>0</v>
      </c>
      <c r="AC2844">
        <v>1942</v>
      </c>
      <c r="AD2844" t="s">
        <v>2968</v>
      </c>
      <c r="AE2844" t="s">
        <v>49</v>
      </c>
      <c r="AF2844" t="s">
        <v>154</v>
      </c>
    </row>
    <row r="2845" spans="1:32">
      <c r="A2845" t="str">
        <f>PROPER(TRIM(Homes[[#This Row],[street]]))</f>
        <v>16220 8Th Ave Ne</v>
      </c>
      <c r="B2845" t="str">
        <f>PROPER(TRIM(Homes[[#This Row],[city]]))</f>
        <v>Shoreline</v>
      </c>
      <c r="C2845" t="str">
        <f>_xlfn.TEXTBEFORE(Homes[[#This Row],[statezip]]," ")</f>
        <v>WA</v>
      </c>
      <c r="D2845" s="6" t="str">
        <f>_xlfn.TEXTAFTER(Homes[[#This Row],[statezip]]," ")</f>
        <v>98155</v>
      </c>
      <c r="E2845" s="1">
        <v>350000</v>
      </c>
      <c r="F2845">
        <v>3</v>
      </c>
      <c r="G2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5" s="3" t="str">
        <f>Homes[[#This Row],[bedrooms]] &amp; " bd | " &amp; TEXT(Homes[[#This Row],[bathrooms]],"0.##") &amp; " ba"</f>
        <v>3 bd | 1. ba</v>
      </c>
      <c r="I2845" s="4">
        <v>1010</v>
      </c>
      <c r="J2845" s="1">
        <f>IFERROR(Homes[[#This Row],[price]]/Homes[[#This Row],[sqft_living]]," ")</f>
        <v>346.53465346534654</v>
      </c>
      <c r="K2845" s="4">
        <f>IFERROR(Homes[[#This Row],[sqft_lot]]/43560," ")</f>
        <v>0.25812672176308538</v>
      </c>
      <c r="L2845" t="str">
        <f>IF(Homes[[#This Row],[waterfront]]=1, "Yes","No")</f>
        <v>No</v>
      </c>
      <c r="M2845" s="4" t="str">
        <f>IF(Homes[[#This Row],[sqft_basement]]&gt;0, "Yes","No")</f>
        <v>No</v>
      </c>
      <c r="N2845" t="str">
        <f>CHOOSE(Homes[[#This Row],[view]]+1, "None","Fair","Good","Great","Excellent")</f>
        <v>None</v>
      </c>
      <c r="O2845" t="str">
        <f>CHOOSE(Homes[[#This Row],[condition]], "Poor","Fair","Average","Good","Excellent")</f>
        <v>Good</v>
      </c>
      <c r="P2845">
        <f ca="1">YEAR(TODAY())-Homes[[#This Row],[yr_built]]</f>
        <v>78</v>
      </c>
      <c r="Q2845">
        <v>1988</v>
      </c>
      <c r="R2845">
        <f ca="1">IF(Homes[[#This Row],[yr_renovated]]&gt;0, YEAR(TODAY())-Homes[[#This Row],[yr_renovated]], YEAR(TODAY())-Homes[[#This Row],[yr_built]])</f>
        <v>37</v>
      </c>
      <c r="S2845">
        <v>1</v>
      </c>
      <c r="T2845" s="2">
        <v>41782</v>
      </c>
      <c r="U2845" s="3">
        <v>1</v>
      </c>
      <c r="V2845" s="4">
        <f>IFERROR(Homes[[#This Row],[sqft_above]]+Homes[[#This Row],[sqft_basement]]," ")</f>
        <v>1010</v>
      </c>
      <c r="W2845" s="4">
        <v>11244</v>
      </c>
      <c r="X2845">
        <v>0</v>
      </c>
      <c r="Y2845">
        <v>0</v>
      </c>
      <c r="Z2845">
        <v>4</v>
      </c>
      <c r="AA2845" s="4">
        <v>1010</v>
      </c>
      <c r="AB2845" s="4">
        <v>0</v>
      </c>
      <c r="AC2845">
        <v>1947</v>
      </c>
      <c r="AD2845" t="s">
        <v>2969</v>
      </c>
      <c r="AE2845" t="s">
        <v>100</v>
      </c>
      <c r="AF2845" t="s">
        <v>744</v>
      </c>
    </row>
    <row r="2846" spans="1:32">
      <c r="A2846" t="str">
        <f>PROPER(TRIM(Homes[[#This Row],[street]]))</f>
        <v>1301 N 169Th St</v>
      </c>
      <c r="B2846" t="str">
        <f>PROPER(TRIM(Homes[[#This Row],[city]]))</f>
        <v>Shoreline</v>
      </c>
      <c r="C2846" t="str">
        <f>_xlfn.TEXTBEFORE(Homes[[#This Row],[statezip]]," ")</f>
        <v>WA</v>
      </c>
      <c r="D2846" s="6" t="str">
        <f>_xlfn.TEXTAFTER(Homes[[#This Row],[statezip]]," ")</f>
        <v>98133</v>
      </c>
      <c r="E2846" s="1">
        <v>350000</v>
      </c>
      <c r="F2846">
        <v>3</v>
      </c>
      <c r="G2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46" s="3" t="str">
        <f>Homes[[#This Row],[bedrooms]] &amp; " bd | " &amp; TEXT(Homes[[#This Row],[bathrooms]],"0.##") &amp; " ba"</f>
        <v>3 bd | 1.75 ba</v>
      </c>
      <c r="I2846" s="4">
        <v>1660</v>
      </c>
      <c r="J2846" s="1">
        <f>IFERROR(Homes[[#This Row],[price]]/Homes[[#This Row],[sqft_living]]," ")</f>
        <v>210.84337349397592</v>
      </c>
      <c r="K2846" s="4">
        <f>IFERROR(Homes[[#This Row],[sqft_lot]]/43560," ")</f>
        <v>0.23301193755739211</v>
      </c>
      <c r="L2846" t="str">
        <f>IF(Homes[[#This Row],[waterfront]]=1, "Yes","No")</f>
        <v>No</v>
      </c>
      <c r="M2846" s="4" t="str">
        <f>IF(Homes[[#This Row],[sqft_basement]]&gt;0, "Yes","No")</f>
        <v>No</v>
      </c>
      <c r="N2846" t="str">
        <f>CHOOSE(Homes[[#This Row],[view]]+1, "None","Fair","Good","Great","Excellent")</f>
        <v>None</v>
      </c>
      <c r="O2846" t="str">
        <f>CHOOSE(Homes[[#This Row],[condition]], "Poor","Fair","Average","Good","Excellent")</f>
        <v>Average</v>
      </c>
      <c r="P2846">
        <f ca="1">YEAR(TODAY())-Homes[[#This Row],[yr_built]]</f>
        <v>68</v>
      </c>
      <c r="Q2846">
        <v>2000</v>
      </c>
      <c r="R2846">
        <f ca="1">IF(Homes[[#This Row],[yr_renovated]]&gt;0, YEAR(TODAY())-Homes[[#This Row],[yr_renovated]], YEAR(TODAY())-Homes[[#This Row],[yr_built]])</f>
        <v>25</v>
      </c>
      <c r="S2846">
        <v>1.5</v>
      </c>
      <c r="T2846" s="2">
        <v>41813</v>
      </c>
      <c r="U2846" s="3">
        <v>1.75</v>
      </c>
      <c r="V2846" s="4">
        <f>IFERROR(Homes[[#This Row],[sqft_above]]+Homes[[#This Row],[sqft_basement]]," ")</f>
        <v>1660</v>
      </c>
      <c r="W2846" s="4">
        <v>10150</v>
      </c>
      <c r="X2846">
        <v>0</v>
      </c>
      <c r="Y2846">
        <v>0</v>
      </c>
      <c r="Z2846">
        <v>3</v>
      </c>
      <c r="AA2846" s="4">
        <v>1660</v>
      </c>
      <c r="AB2846" s="4">
        <v>0</v>
      </c>
      <c r="AC2846">
        <v>1957</v>
      </c>
      <c r="AD2846" t="s">
        <v>2970</v>
      </c>
      <c r="AE2846" t="s">
        <v>100</v>
      </c>
      <c r="AF2846" t="s">
        <v>987</v>
      </c>
    </row>
    <row r="2847" spans="1:32">
      <c r="A2847" t="str">
        <f>PROPER(TRIM(Homes[[#This Row],[street]]))</f>
        <v>10711 Sw 111Th Pl</v>
      </c>
      <c r="B2847" t="str">
        <f>PROPER(TRIM(Homes[[#This Row],[city]]))</f>
        <v>Vashon</v>
      </c>
      <c r="C2847" t="str">
        <f>_xlfn.TEXTBEFORE(Homes[[#This Row],[statezip]]," ")</f>
        <v>WA</v>
      </c>
      <c r="D2847" s="6" t="str">
        <f>_xlfn.TEXTAFTER(Homes[[#This Row],[statezip]]," ")</f>
        <v>98070</v>
      </c>
      <c r="E2847" s="1">
        <v>350000</v>
      </c>
      <c r="F2847">
        <v>3</v>
      </c>
      <c r="G2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47" s="3" t="str">
        <f>Homes[[#This Row],[bedrooms]] &amp; " bd | " &amp; TEXT(Homes[[#This Row],[bathrooms]],"0.##") &amp; " ba"</f>
        <v>3 bd | 2.5 ba</v>
      </c>
      <c r="I2847" s="4">
        <v>2010</v>
      </c>
      <c r="J2847" s="1">
        <f>IFERROR(Homes[[#This Row],[price]]/Homes[[#This Row],[sqft_living]]," ")</f>
        <v>174.12935323383084</v>
      </c>
      <c r="K2847" s="4">
        <f>IFERROR(Homes[[#This Row],[sqft_lot]]/43560," ")</f>
        <v>0.32823691460055099</v>
      </c>
      <c r="L2847" t="str">
        <f>IF(Homes[[#This Row],[waterfront]]=1, "Yes","No")</f>
        <v>No</v>
      </c>
      <c r="M2847" s="4" t="str">
        <f>IF(Homes[[#This Row],[sqft_basement]]&gt;0, "Yes","No")</f>
        <v>No</v>
      </c>
      <c r="N2847" t="str">
        <f>CHOOSE(Homes[[#This Row],[view]]+1, "None","Fair","Good","Great","Excellent")</f>
        <v>None</v>
      </c>
      <c r="O2847" t="str">
        <f>CHOOSE(Homes[[#This Row],[condition]], "Poor","Fair","Average","Good","Excellent")</f>
        <v>Average</v>
      </c>
      <c r="P2847">
        <f ca="1">YEAR(TODAY())-Homes[[#This Row],[yr_built]]</f>
        <v>48</v>
      </c>
      <c r="Q2847">
        <v>2004</v>
      </c>
      <c r="R2847">
        <f ca="1">IF(Homes[[#This Row],[yr_renovated]]&gt;0, YEAR(TODAY())-Homes[[#This Row],[yr_renovated]], YEAR(TODAY())-Homes[[#This Row],[yr_built]])</f>
        <v>21</v>
      </c>
      <c r="S2847">
        <v>2</v>
      </c>
      <c r="T2847" s="2">
        <v>41772</v>
      </c>
      <c r="U2847" s="3">
        <v>2.5</v>
      </c>
      <c r="V2847" s="4">
        <f>IFERROR(Homes[[#This Row],[sqft_above]]+Homes[[#This Row],[sqft_basement]]," ")</f>
        <v>2010</v>
      </c>
      <c r="W2847" s="4">
        <v>14298</v>
      </c>
      <c r="X2847">
        <v>0</v>
      </c>
      <c r="Y2847">
        <v>0</v>
      </c>
      <c r="Z2847">
        <v>3</v>
      </c>
      <c r="AA2847" s="4">
        <v>2010</v>
      </c>
      <c r="AB2847" s="4">
        <v>0</v>
      </c>
      <c r="AC2847">
        <v>1977</v>
      </c>
      <c r="AD2847" t="s">
        <v>2971</v>
      </c>
      <c r="AE2847" t="s">
        <v>619</v>
      </c>
      <c r="AF2847" t="s">
        <v>620</v>
      </c>
    </row>
    <row r="2848" spans="1:32">
      <c r="A2848" t="str">
        <f>PROPER(TRIM(Homes[[#This Row],[street]]))</f>
        <v>17129 Ne 95Th St</v>
      </c>
      <c r="B2848" t="str">
        <f>PROPER(TRIM(Homes[[#This Row],[city]]))</f>
        <v>Redmond</v>
      </c>
      <c r="C2848" t="str">
        <f>_xlfn.TEXTBEFORE(Homes[[#This Row],[statezip]]," ")</f>
        <v>WA</v>
      </c>
      <c r="D2848" s="6" t="str">
        <f>_xlfn.TEXTAFTER(Homes[[#This Row],[statezip]]," ")</f>
        <v>98052</v>
      </c>
      <c r="E2848" s="1">
        <v>349950</v>
      </c>
      <c r="F2848">
        <v>3</v>
      </c>
      <c r="G2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48" s="3" t="str">
        <f>Homes[[#This Row],[bedrooms]] &amp; " bd | " &amp; TEXT(Homes[[#This Row],[bathrooms]],"0.##") &amp; " ba"</f>
        <v>3 bd | 1. ba</v>
      </c>
      <c r="I2848" s="4">
        <v>1060</v>
      </c>
      <c r="J2848" s="1">
        <f>IFERROR(Homes[[#This Row],[price]]/Homes[[#This Row],[sqft_living]]," ")</f>
        <v>330.14150943396226</v>
      </c>
      <c r="K2848" s="4">
        <f>IFERROR(Homes[[#This Row],[sqft_lot]]/43560," ")</f>
        <v>0.21866391184573003</v>
      </c>
      <c r="L2848" t="str">
        <f>IF(Homes[[#This Row],[waterfront]]=1, "Yes","No")</f>
        <v>No</v>
      </c>
      <c r="M2848" s="4" t="str">
        <f>IF(Homes[[#This Row],[sqft_basement]]&gt;0, "Yes","No")</f>
        <v>No</v>
      </c>
      <c r="N2848" t="str">
        <f>CHOOSE(Homes[[#This Row],[view]]+1, "None","Fair","Good","Great","Excellent")</f>
        <v>None</v>
      </c>
      <c r="O2848" t="str">
        <f>CHOOSE(Homes[[#This Row],[condition]], "Poor","Fair","Average","Good","Excellent")</f>
        <v>Average</v>
      </c>
      <c r="P2848">
        <f ca="1">YEAR(TODAY())-Homes[[#This Row],[yr_built]]</f>
        <v>59</v>
      </c>
      <c r="Q2848">
        <v>1963</v>
      </c>
      <c r="R2848">
        <f ca="1">IF(Homes[[#This Row],[yr_renovated]]&gt;0, YEAR(TODAY())-Homes[[#This Row],[yr_renovated]], YEAR(TODAY())-Homes[[#This Row],[yr_built]])</f>
        <v>62</v>
      </c>
      <c r="S2848">
        <v>1</v>
      </c>
      <c r="T2848" s="2">
        <v>41802</v>
      </c>
      <c r="U2848" s="3">
        <v>1</v>
      </c>
      <c r="V2848" s="4">
        <f>IFERROR(Homes[[#This Row],[sqft_above]]+Homes[[#This Row],[sqft_basement]]," ")</f>
        <v>1060</v>
      </c>
      <c r="W2848" s="4">
        <v>9525</v>
      </c>
      <c r="X2848">
        <v>0</v>
      </c>
      <c r="Y2848">
        <v>0</v>
      </c>
      <c r="Z2848">
        <v>3</v>
      </c>
      <c r="AA2848" s="4">
        <v>1060</v>
      </c>
      <c r="AB2848" s="4">
        <v>0</v>
      </c>
      <c r="AC2848">
        <v>1966</v>
      </c>
      <c r="AD2848" t="s">
        <v>2972</v>
      </c>
      <c r="AE2848" t="s">
        <v>137</v>
      </c>
      <c r="AF2848" t="s">
        <v>138</v>
      </c>
    </row>
    <row r="2849" spans="1:32">
      <c r="A2849" t="str">
        <f>PROPER(TRIM(Homes[[#This Row],[street]]))</f>
        <v>18901-18937 114Th Ct Se</v>
      </c>
      <c r="B2849" t="str">
        <f>PROPER(TRIM(Homes[[#This Row],[city]]))</f>
        <v>Renton</v>
      </c>
      <c r="C2849" t="str">
        <f>_xlfn.TEXTBEFORE(Homes[[#This Row],[statezip]]," ")</f>
        <v>WA</v>
      </c>
      <c r="D2849" s="6" t="str">
        <f>_xlfn.TEXTAFTER(Homes[[#This Row],[statezip]]," ")</f>
        <v>98055</v>
      </c>
      <c r="E2849" s="1">
        <v>349950</v>
      </c>
      <c r="F2849">
        <v>3</v>
      </c>
      <c r="G2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49" s="3" t="str">
        <f>Homes[[#This Row],[bedrooms]] &amp; " bd | " &amp; TEXT(Homes[[#This Row],[bathrooms]],"0.##") &amp; " ba"</f>
        <v>3 bd | 2.5 ba</v>
      </c>
      <c r="I2849" s="4">
        <v>1700</v>
      </c>
      <c r="J2849" s="1">
        <f>IFERROR(Homes[[#This Row],[price]]/Homes[[#This Row],[sqft_living]]," ")</f>
        <v>205.85294117647058</v>
      </c>
      <c r="K2849" s="4">
        <f>IFERROR(Homes[[#This Row],[sqft_lot]]/43560," ")</f>
        <v>0.17208448117539027</v>
      </c>
      <c r="L2849" t="str">
        <f>IF(Homes[[#This Row],[waterfront]]=1, "Yes","No")</f>
        <v>No</v>
      </c>
      <c r="M2849" s="4" t="str">
        <f>IF(Homes[[#This Row],[sqft_basement]]&gt;0, "Yes","No")</f>
        <v>No</v>
      </c>
      <c r="N2849" t="str">
        <f>CHOOSE(Homes[[#This Row],[view]]+1, "None","Fair","Good","Great","Excellent")</f>
        <v>None</v>
      </c>
      <c r="O2849" t="str">
        <f>CHOOSE(Homes[[#This Row],[condition]], "Poor","Fair","Average","Good","Excellent")</f>
        <v>Average</v>
      </c>
      <c r="P2849">
        <f ca="1">YEAR(TODAY())-Homes[[#This Row],[yr_built]]</f>
        <v>31</v>
      </c>
      <c r="Q2849">
        <v>0</v>
      </c>
      <c r="R2849">
        <f ca="1">IF(Homes[[#This Row],[yr_renovated]]&gt;0, YEAR(TODAY())-Homes[[#This Row],[yr_renovated]], YEAR(TODAY())-Homes[[#This Row],[yr_built]])</f>
        <v>31</v>
      </c>
      <c r="S2849">
        <v>2</v>
      </c>
      <c r="T2849" s="2">
        <v>41774</v>
      </c>
      <c r="U2849" s="3">
        <v>2.5</v>
      </c>
      <c r="V2849" s="4">
        <f>IFERROR(Homes[[#This Row],[sqft_above]]+Homes[[#This Row],[sqft_basement]]," ")</f>
        <v>1700</v>
      </c>
      <c r="W2849" s="4">
        <v>7496</v>
      </c>
      <c r="X2849">
        <v>0</v>
      </c>
      <c r="Y2849">
        <v>0</v>
      </c>
      <c r="Z2849">
        <v>3</v>
      </c>
      <c r="AA2849" s="4">
        <v>1700</v>
      </c>
      <c r="AB2849" s="4">
        <v>0</v>
      </c>
      <c r="AC2849">
        <v>1994</v>
      </c>
      <c r="AD2849" t="s">
        <v>2973</v>
      </c>
      <c r="AE2849" t="s">
        <v>319</v>
      </c>
      <c r="AF2849" t="s">
        <v>1614</v>
      </c>
    </row>
    <row r="2850" spans="1:32">
      <c r="A2850" t="str">
        <f>PROPER(TRIM(Homes[[#This Row],[street]]))</f>
        <v>19335 133Rd Pl Se</v>
      </c>
      <c r="B2850" t="str">
        <f>PROPER(TRIM(Homes[[#This Row],[city]]))</f>
        <v>Renton</v>
      </c>
      <c r="C2850" t="str">
        <f>_xlfn.TEXTBEFORE(Homes[[#This Row],[statezip]]," ")</f>
        <v>WA</v>
      </c>
      <c r="D2850" s="6" t="str">
        <f>_xlfn.TEXTAFTER(Homes[[#This Row],[statezip]]," ")</f>
        <v>98058</v>
      </c>
      <c r="E2850" s="1">
        <v>349950</v>
      </c>
      <c r="F2850">
        <v>4</v>
      </c>
      <c r="G2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0" s="3" t="str">
        <f>Homes[[#This Row],[bedrooms]] &amp; " bd | " &amp; TEXT(Homes[[#This Row],[bathrooms]],"0.##") &amp; " ba"</f>
        <v>4 bd | 2.5 ba</v>
      </c>
      <c r="I2850" s="4">
        <v>2090</v>
      </c>
      <c r="J2850" s="1">
        <f>IFERROR(Homes[[#This Row],[price]]/Homes[[#This Row],[sqft_living]]," ")</f>
        <v>167.44019138755982</v>
      </c>
      <c r="K2850" s="4">
        <f>IFERROR(Homes[[#This Row],[sqft_lot]]/43560," ")</f>
        <v>0.12141873278236914</v>
      </c>
      <c r="L2850" t="str">
        <f>IF(Homes[[#This Row],[waterfront]]=1, "Yes","No")</f>
        <v>No</v>
      </c>
      <c r="M2850" s="4" t="str">
        <f>IF(Homes[[#This Row],[sqft_basement]]&gt;0, "Yes","No")</f>
        <v>No</v>
      </c>
      <c r="N2850" t="str">
        <f>CHOOSE(Homes[[#This Row],[view]]+1, "None","Fair","Good","Great","Excellent")</f>
        <v>None</v>
      </c>
      <c r="O2850" t="str">
        <f>CHOOSE(Homes[[#This Row],[condition]], "Poor","Fair","Average","Good","Excellent")</f>
        <v>Average</v>
      </c>
      <c r="P2850">
        <f ca="1">YEAR(TODAY())-Homes[[#This Row],[yr_built]]</f>
        <v>36</v>
      </c>
      <c r="Q2850">
        <v>0</v>
      </c>
      <c r="R2850">
        <f ca="1">IF(Homes[[#This Row],[yr_renovated]]&gt;0, YEAR(TODAY())-Homes[[#This Row],[yr_renovated]], YEAR(TODAY())-Homes[[#This Row],[yr_built]])</f>
        <v>36</v>
      </c>
      <c r="S2850">
        <v>2</v>
      </c>
      <c r="T2850" s="2">
        <v>41814</v>
      </c>
      <c r="U2850" s="3">
        <v>2.5</v>
      </c>
      <c r="V2850" s="4">
        <f>IFERROR(Homes[[#This Row],[sqft_above]]+Homes[[#This Row],[sqft_basement]]," ")</f>
        <v>2090</v>
      </c>
      <c r="W2850" s="4">
        <v>5289</v>
      </c>
      <c r="X2850">
        <v>0</v>
      </c>
      <c r="Y2850">
        <v>0</v>
      </c>
      <c r="Z2850">
        <v>3</v>
      </c>
      <c r="AA2850" s="4">
        <v>2090</v>
      </c>
      <c r="AB2850" s="4">
        <v>0</v>
      </c>
      <c r="AC2850">
        <v>1989</v>
      </c>
      <c r="AD2850" t="s">
        <v>2974</v>
      </c>
      <c r="AE2850" t="s">
        <v>319</v>
      </c>
      <c r="AF2850" t="s">
        <v>320</v>
      </c>
    </row>
    <row r="2851" spans="1:32">
      <c r="A2851" t="str">
        <f>PROPER(TRIM(Homes[[#This Row],[street]]))</f>
        <v>3755 S 168Th St</v>
      </c>
      <c r="B2851" t="str">
        <f>PROPER(TRIM(Homes[[#This Row],[city]]))</f>
        <v>Seatac</v>
      </c>
      <c r="C2851" t="str">
        <f>_xlfn.TEXTBEFORE(Homes[[#This Row],[statezip]]," ")</f>
        <v>WA</v>
      </c>
      <c r="D2851" s="6" t="str">
        <f>_xlfn.TEXTAFTER(Homes[[#This Row],[statezip]]," ")</f>
        <v>98188</v>
      </c>
      <c r="E2851" s="1">
        <v>349950</v>
      </c>
      <c r="F2851">
        <v>5</v>
      </c>
      <c r="G2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851" s="3" t="str">
        <f>Homes[[#This Row],[bedrooms]] &amp; " bd | " &amp; TEXT(Homes[[#This Row],[bathrooms]],"0.##") &amp; " ba"</f>
        <v>5 bd | 3. ba</v>
      </c>
      <c r="I2851" s="4">
        <v>2257</v>
      </c>
      <c r="J2851" s="1">
        <f>IFERROR(Homes[[#This Row],[price]]/Homes[[#This Row],[sqft_living]]," ")</f>
        <v>155.05095259193621</v>
      </c>
      <c r="K2851" s="4">
        <f>IFERROR(Homes[[#This Row],[sqft_lot]]/43560," ")</f>
        <v>0.23225436179981634</v>
      </c>
      <c r="L2851" t="str">
        <f>IF(Homes[[#This Row],[waterfront]]=1, "Yes","No")</f>
        <v>No</v>
      </c>
      <c r="M2851" s="4" t="str">
        <f>IF(Homes[[#This Row],[sqft_basement]]&gt;0, "Yes","No")</f>
        <v>Yes</v>
      </c>
      <c r="N2851" t="str">
        <f>CHOOSE(Homes[[#This Row],[view]]+1, "None","Fair","Good","Great","Excellent")</f>
        <v>None</v>
      </c>
      <c r="O2851" t="str">
        <f>CHOOSE(Homes[[#This Row],[condition]], "Poor","Fair","Average","Good","Excellent")</f>
        <v>Average</v>
      </c>
      <c r="P2851">
        <f ca="1">YEAR(TODAY())-Homes[[#This Row],[yr_built]]</f>
        <v>20</v>
      </c>
      <c r="Q2851">
        <v>0</v>
      </c>
      <c r="R2851">
        <f ca="1">IF(Homes[[#This Row],[yr_renovated]]&gt;0, YEAR(TODAY())-Homes[[#This Row],[yr_renovated]], YEAR(TODAY())-Homes[[#This Row],[yr_built]])</f>
        <v>20</v>
      </c>
      <c r="S2851">
        <v>1</v>
      </c>
      <c r="T2851" s="2">
        <v>41773</v>
      </c>
      <c r="U2851" s="3">
        <v>3</v>
      </c>
      <c r="V2851" s="4">
        <f>IFERROR(Homes[[#This Row],[sqft_above]]+Homes[[#This Row],[sqft_basement]]," ")</f>
        <v>2257</v>
      </c>
      <c r="W2851" s="4">
        <v>10117</v>
      </c>
      <c r="X2851">
        <v>0</v>
      </c>
      <c r="Y2851">
        <v>0</v>
      </c>
      <c r="Z2851">
        <v>3</v>
      </c>
      <c r="AA2851" s="4">
        <v>1363</v>
      </c>
      <c r="AB2851" s="4">
        <v>894</v>
      </c>
      <c r="AC2851">
        <v>2005</v>
      </c>
      <c r="AD2851" t="s">
        <v>2975</v>
      </c>
      <c r="AE2851" t="s">
        <v>2001</v>
      </c>
      <c r="AF2851" t="s">
        <v>2002</v>
      </c>
    </row>
    <row r="2852" spans="1:32">
      <c r="A2852" t="str">
        <f>PROPER(TRIM(Homes[[#This Row],[street]]))</f>
        <v>11515 4Th Ave Ne</v>
      </c>
      <c r="B2852" t="str">
        <f>PROPER(TRIM(Homes[[#This Row],[city]]))</f>
        <v>Seattle</v>
      </c>
      <c r="C2852" t="str">
        <f>_xlfn.TEXTBEFORE(Homes[[#This Row],[statezip]]," ")</f>
        <v>WA</v>
      </c>
      <c r="D2852" s="6" t="str">
        <f>_xlfn.TEXTAFTER(Homes[[#This Row],[statezip]]," ")</f>
        <v>98125</v>
      </c>
      <c r="E2852" s="1">
        <v>349950</v>
      </c>
      <c r="F2852">
        <v>3</v>
      </c>
      <c r="G2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52" s="3" t="str">
        <f>Homes[[#This Row],[bedrooms]] &amp; " bd | " &amp; TEXT(Homes[[#This Row],[bathrooms]],"0.##") &amp; " ba"</f>
        <v>3 bd | 1. ba</v>
      </c>
      <c r="I2852" s="4">
        <v>1400</v>
      </c>
      <c r="J2852" s="1">
        <f>IFERROR(Homes[[#This Row],[price]]/Homes[[#This Row],[sqft_living]]," ")</f>
        <v>249.96428571428572</v>
      </c>
      <c r="K2852" s="4">
        <f>IFERROR(Homes[[#This Row],[sqft_lot]]/43560," ")</f>
        <v>0.16221303948576676</v>
      </c>
      <c r="L2852" t="str">
        <f>IF(Homes[[#This Row],[waterfront]]=1, "Yes","No")</f>
        <v>No</v>
      </c>
      <c r="M2852" s="4" t="str">
        <f>IF(Homes[[#This Row],[sqft_basement]]&gt;0, "Yes","No")</f>
        <v>No</v>
      </c>
      <c r="N2852" t="str">
        <f>CHOOSE(Homes[[#This Row],[view]]+1, "None","Fair","Good","Great","Excellent")</f>
        <v>None</v>
      </c>
      <c r="O2852" t="str">
        <f>CHOOSE(Homes[[#This Row],[condition]], "Poor","Fair","Average","Good","Excellent")</f>
        <v>Average</v>
      </c>
      <c r="P2852">
        <f ca="1">YEAR(TODAY())-Homes[[#This Row],[yr_built]]</f>
        <v>68</v>
      </c>
      <c r="Q2852">
        <v>2000</v>
      </c>
      <c r="R2852">
        <f ca="1">IF(Homes[[#This Row],[yr_renovated]]&gt;0, YEAR(TODAY())-Homes[[#This Row],[yr_renovated]], YEAR(TODAY())-Homes[[#This Row],[yr_built]])</f>
        <v>25</v>
      </c>
      <c r="S2852">
        <v>1</v>
      </c>
      <c r="T2852" s="2">
        <v>41774</v>
      </c>
      <c r="U2852" s="3">
        <v>1</v>
      </c>
      <c r="V2852" s="4">
        <f>IFERROR(Homes[[#This Row],[sqft_above]]+Homes[[#This Row],[sqft_basement]]," ")</f>
        <v>1400</v>
      </c>
      <c r="W2852" s="4">
        <v>7066</v>
      </c>
      <c r="X2852">
        <v>0</v>
      </c>
      <c r="Y2852">
        <v>0</v>
      </c>
      <c r="Z2852">
        <v>3</v>
      </c>
      <c r="AA2852" s="4">
        <v>1400</v>
      </c>
      <c r="AB2852" s="4">
        <v>0</v>
      </c>
      <c r="AC2852">
        <v>1957</v>
      </c>
      <c r="AD2852" t="s">
        <v>2976</v>
      </c>
      <c r="AE2852" t="s">
        <v>49</v>
      </c>
      <c r="AF2852" t="s">
        <v>150</v>
      </c>
    </row>
    <row r="2853" spans="1:32">
      <c r="A2853" t="str">
        <f>PROPER(TRIM(Homes[[#This Row],[street]]))</f>
        <v>35650 30Th Ave S</v>
      </c>
      <c r="B2853" t="str">
        <f>PROPER(TRIM(Homes[[#This Row],[city]]))</f>
        <v>Federal Way</v>
      </c>
      <c r="C2853" t="str">
        <f>_xlfn.TEXTBEFORE(Homes[[#This Row],[statezip]]," ")</f>
        <v>WA</v>
      </c>
      <c r="D2853" s="6" t="str">
        <f>_xlfn.TEXTAFTER(Homes[[#This Row],[statezip]]," ")</f>
        <v>98003</v>
      </c>
      <c r="E2853" s="1">
        <v>349900</v>
      </c>
      <c r="F2853">
        <v>4</v>
      </c>
      <c r="G2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3" s="3" t="str">
        <f>Homes[[#This Row],[bedrooms]] &amp; " bd | " &amp; TEXT(Homes[[#This Row],[bathrooms]],"0.##") &amp; " ba"</f>
        <v>4 bd | 2.5 ba</v>
      </c>
      <c r="I2853" s="4">
        <v>2052</v>
      </c>
      <c r="J2853" s="1">
        <f>IFERROR(Homes[[#This Row],[price]]/Homes[[#This Row],[sqft_living]]," ")</f>
        <v>170.51656920077971</v>
      </c>
      <c r="K2853" s="4">
        <f>IFERROR(Homes[[#This Row],[sqft_lot]]/43560," ")</f>
        <v>8.546831955922865E-2</v>
      </c>
      <c r="L2853" t="str">
        <f>IF(Homes[[#This Row],[waterfront]]=1, "Yes","No")</f>
        <v>No</v>
      </c>
      <c r="M2853" s="4" t="str">
        <f>IF(Homes[[#This Row],[sqft_basement]]&gt;0, "Yes","No")</f>
        <v>No</v>
      </c>
      <c r="N2853" t="str">
        <f>CHOOSE(Homes[[#This Row],[view]]+1, "None","Fair","Good","Great","Excellent")</f>
        <v>None</v>
      </c>
      <c r="O2853" t="str">
        <f>CHOOSE(Homes[[#This Row],[condition]], "Poor","Fair","Average","Good","Excellent")</f>
        <v>Average</v>
      </c>
      <c r="P2853">
        <f ca="1">YEAR(TODAY())-Homes[[#This Row],[yr_built]]</f>
        <v>11</v>
      </c>
      <c r="Q2853">
        <v>0</v>
      </c>
      <c r="R2853">
        <f ca="1">IF(Homes[[#This Row],[yr_renovated]]&gt;0, YEAR(TODAY())-Homes[[#This Row],[yr_renovated]], YEAR(TODAY())-Homes[[#This Row],[yr_built]])</f>
        <v>11</v>
      </c>
      <c r="S2853">
        <v>2</v>
      </c>
      <c r="T2853" s="2">
        <v>41781</v>
      </c>
      <c r="U2853" s="3">
        <v>2.5</v>
      </c>
      <c r="V2853" s="4">
        <f>IFERROR(Homes[[#This Row],[sqft_above]]+Homes[[#This Row],[sqft_basement]]," ")</f>
        <v>2052</v>
      </c>
      <c r="W2853" s="4">
        <v>3723</v>
      </c>
      <c r="X2853">
        <v>0</v>
      </c>
      <c r="Y2853">
        <v>0</v>
      </c>
      <c r="Z2853">
        <v>3</v>
      </c>
      <c r="AA2853" s="4">
        <v>2052</v>
      </c>
      <c r="AB2853" s="4">
        <v>0</v>
      </c>
      <c r="AC2853">
        <v>2014</v>
      </c>
      <c r="AD2853" t="s">
        <v>2977</v>
      </c>
      <c r="AE2853" t="s">
        <v>675</v>
      </c>
      <c r="AF2853" t="s">
        <v>676</v>
      </c>
    </row>
    <row r="2854" spans="1:32">
      <c r="A2854" t="str">
        <f>PROPER(TRIM(Homes[[#This Row],[street]]))</f>
        <v>16729 Tiger Mountain Rd Se</v>
      </c>
      <c r="B2854" t="str">
        <f>PROPER(TRIM(Homes[[#This Row],[city]]))</f>
        <v>Issaquah</v>
      </c>
      <c r="C2854" t="str">
        <f>_xlfn.TEXTBEFORE(Homes[[#This Row],[statezip]]," ")</f>
        <v>WA</v>
      </c>
      <c r="D2854" s="6" t="str">
        <f>_xlfn.TEXTAFTER(Homes[[#This Row],[statezip]]," ")</f>
        <v>98027</v>
      </c>
      <c r="E2854" s="1">
        <v>349900</v>
      </c>
      <c r="F2854">
        <v>3</v>
      </c>
      <c r="G2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54" s="3" t="str">
        <f>Homes[[#This Row],[bedrooms]] &amp; " bd | " &amp; TEXT(Homes[[#This Row],[bathrooms]],"0.##") &amp; " ba"</f>
        <v>3 bd | 2. ba</v>
      </c>
      <c r="I2854" s="4">
        <v>2420</v>
      </c>
      <c r="J2854" s="1">
        <f>IFERROR(Homes[[#This Row],[price]]/Homes[[#This Row],[sqft_living]]," ")</f>
        <v>144.58677685950414</v>
      </c>
      <c r="K2854" s="4">
        <f>IFERROR(Homes[[#This Row],[sqft_lot]]/43560," ")</f>
        <v>0.89028925619834709</v>
      </c>
      <c r="L2854" t="str">
        <f>IF(Homes[[#This Row],[waterfront]]=1, "Yes","No")</f>
        <v>No</v>
      </c>
      <c r="M2854" s="4" t="str">
        <f>IF(Homes[[#This Row],[sqft_basement]]&gt;0, "Yes","No")</f>
        <v>Yes</v>
      </c>
      <c r="N2854" t="str">
        <f>CHOOSE(Homes[[#This Row],[view]]+1, "None","Fair","Good","Great","Excellent")</f>
        <v>None</v>
      </c>
      <c r="O2854" t="str">
        <f>CHOOSE(Homes[[#This Row],[condition]], "Poor","Fair","Average","Good","Excellent")</f>
        <v>Excellent</v>
      </c>
      <c r="P2854">
        <f ca="1">YEAR(TODAY())-Homes[[#This Row],[yr_built]]</f>
        <v>76</v>
      </c>
      <c r="Q2854">
        <v>0</v>
      </c>
      <c r="R2854">
        <f ca="1">IF(Homes[[#This Row],[yr_renovated]]&gt;0, YEAR(TODAY())-Homes[[#This Row],[yr_renovated]], YEAR(TODAY())-Homes[[#This Row],[yr_built]])</f>
        <v>76</v>
      </c>
      <c r="S2854">
        <v>1</v>
      </c>
      <c r="T2854" s="2">
        <v>41813</v>
      </c>
      <c r="U2854" s="3">
        <v>2</v>
      </c>
      <c r="V2854" s="4">
        <f>IFERROR(Homes[[#This Row],[sqft_above]]+Homes[[#This Row],[sqft_basement]]," ")</f>
        <v>2420</v>
      </c>
      <c r="W2854" s="4">
        <v>38781</v>
      </c>
      <c r="X2854">
        <v>0</v>
      </c>
      <c r="Y2854">
        <v>0</v>
      </c>
      <c r="Z2854">
        <v>5</v>
      </c>
      <c r="AA2854" s="4">
        <v>1210</v>
      </c>
      <c r="AB2854" s="4">
        <v>1210</v>
      </c>
      <c r="AC2854">
        <v>1949</v>
      </c>
      <c r="AD2854" t="s">
        <v>2978</v>
      </c>
      <c r="AE2854" t="s">
        <v>79</v>
      </c>
      <c r="AF2854" t="s">
        <v>82</v>
      </c>
    </row>
    <row r="2855" spans="1:32">
      <c r="A2855" t="str">
        <f>PROPER(TRIM(Homes[[#This Row],[street]]))</f>
        <v>15637 156Th Pl Se</v>
      </c>
      <c r="B2855" t="str">
        <f>PROPER(TRIM(Homes[[#This Row],[city]]))</f>
        <v>Renton</v>
      </c>
      <c r="C2855" t="str">
        <f>_xlfn.TEXTBEFORE(Homes[[#This Row],[statezip]]," ")</f>
        <v>WA</v>
      </c>
      <c r="D2855" s="6" t="str">
        <f>_xlfn.TEXTAFTER(Homes[[#This Row],[statezip]]," ")</f>
        <v>98058</v>
      </c>
      <c r="E2855" s="1">
        <v>349900</v>
      </c>
      <c r="F2855">
        <v>3</v>
      </c>
      <c r="G2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5" s="3" t="str">
        <f>Homes[[#This Row],[bedrooms]] &amp; " bd | " &amp; TEXT(Homes[[#This Row],[bathrooms]],"0.##") &amp; " ba"</f>
        <v>3 bd | 2.5 ba</v>
      </c>
      <c r="I2855" s="4">
        <v>2200</v>
      </c>
      <c r="J2855" s="1">
        <f>IFERROR(Homes[[#This Row],[price]]/Homes[[#This Row],[sqft_living]]," ")</f>
        <v>159.04545454545453</v>
      </c>
      <c r="K2855" s="4">
        <f>IFERROR(Homes[[#This Row],[sqft_lot]]/43560," ")</f>
        <v>0.16707988980716254</v>
      </c>
      <c r="L2855" t="str">
        <f>IF(Homes[[#This Row],[waterfront]]=1, "Yes","No")</f>
        <v>No</v>
      </c>
      <c r="M2855" s="4" t="str">
        <f>IF(Homes[[#This Row],[sqft_basement]]&gt;0, "Yes","No")</f>
        <v>No</v>
      </c>
      <c r="N2855" t="str">
        <f>CHOOSE(Homes[[#This Row],[view]]+1, "None","Fair","Good","Great","Excellent")</f>
        <v>None</v>
      </c>
      <c r="O2855" t="str">
        <f>CHOOSE(Homes[[#This Row],[condition]], "Poor","Fair","Average","Good","Excellent")</f>
        <v>Average</v>
      </c>
      <c r="P2855">
        <f ca="1">YEAR(TODAY())-Homes[[#This Row],[yr_built]]</f>
        <v>35</v>
      </c>
      <c r="Q2855">
        <v>2009</v>
      </c>
      <c r="R2855">
        <f ca="1">IF(Homes[[#This Row],[yr_renovated]]&gt;0, YEAR(TODAY())-Homes[[#This Row],[yr_renovated]], YEAR(TODAY())-Homes[[#This Row],[yr_built]])</f>
        <v>16</v>
      </c>
      <c r="S2855">
        <v>2</v>
      </c>
      <c r="T2855" s="2">
        <v>41789</v>
      </c>
      <c r="U2855" s="3">
        <v>2.5</v>
      </c>
      <c r="V2855" s="4">
        <f>IFERROR(Homes[[#This Row],[sqft_above]]+Homes[[#This Row],[sqft_basement]]," ")</f>
        <v>2200</v>
      </c>
      <c r="W2855" s="4">
        <v>7278</v>
      </c>
      <c r="X2855">
        <v>0</v>
      </c>
      <c r="Y2855">
        <v>0</v>
      </c>
      <c r="Z2855">
        <v>3</v>
      </c>
      <c r="AA2855" s="4">
        <v>2200</v>
      </c>
      <c r="AB2855" s="4">
        <v>0</v>
      </c>
      <c r="AC2855">
        <v>1990</v>
      </c>
      <c r="AD2855" t="s">
        <v>2979</v>
      </c>
      <c r="AE2855" t="s">
        <v>319</v>
      </c>
      <c r="AF2855" t="s">
        <v>320</v>
      </c>
    </row>
    <row r="2856" spans="1:32">
      <c r="A2856" t="str">
        <f>PROPER(TRIM(Homes[[#This Row],[street]]))</f>
        <v>137 Ne 193Rd St</v>
      </c>
      <c r="B2856" t="str">
        <f>PROPER(TRIM(Homes[[#This Row],[city]]))</f>
        <v>Shoreline</v>
      </c>
      <c r="C2856" t="str">
        <f>_xlfn.TEXTBEFORE(Homes[[#This Row],[statezip]]," ")</f>
        <v>WA</v>
      </c>
      <c r="D2856" s="6" t="str">
        <f>_xlfn.TEXTAFTER(Homes[[#This Row],[statezip]]," ")</f>
        <v>98155</v>
      </c>
      <c r="E2856" s="1">
        <v>349810</v>
      </c>
      <c r="F2856">
        <v>3</v>
      </c>
      <c r="G2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56" s="3" t="str">
        <f>Homes[[#This Row],[bedrooms]] &amp; " bd | " &amp; TEXT(Homes[[#This Row],[bathrooms]],"0.##") &amp; " ba"</f>
        <v>3 bd | 1. ba</v>
      </c>
      <c r="I2856" s="4">
        <v>960</v>
      </c>
      <c r="J2856" s="1">
        <f>IFERROR(Homes[[#This Row],[price]]/Homes[[#This Row],[sqft_living]]," ")</f>
        <v>364.38541666666669</v>
      </c>
      <c r="K2856" s="4">
        <f>IFERROR(Homes[[#This Row],[sqft_lot]]/43560," ")</f>
        <v>0.20328282828282829</v>
      </c>
      <c r="L2856" t="str">
        <f>IF(Homes[[#This Row],[waterfront]]=1, "Yes","No")</f>
        <v>No</v>
      </c>
      <c r="M2856" s="4" t="str">
        <f>IF(Homes[[#This Row],[sqft_basement]]&gt;0, "Yes","No")</f>
        <v>No</v>
      </c>
      <c r="N2856" t="str">
        <f>CHOOSE(Homes[[#This Row],[view]]+1, "None","Fair","Good","Great","Excellent")</f>
        <v>None</v>
      </c>
      <c r="O2856" t="str">
        <f>CHOOSE(Homes[[#This Row],[condition]], "Poor","Fair","Average","Good","Excellent")</f>
        <v>Good</v>
      </c>
      <c r="P2856">
        <f ca="1">YEAR(TODAY())-Homes[[#This Row],[yr_built]]</f>
        <v>67</v>
      </c>
      <c r="Q2856">
        <v>1972</v>
      </c>
      <c r="R2856">
        <f ca="1">IF(Homes[[#This Row],[yr_renovated]]&gt;0, YEAR(TODAY())-Homes[[#This Row],[yr_renovated]], YEAR(TODAY())-Homes[[#This Row],[yr_built]])</f>
        <v>53</v>
      </c>
      <c r="S2856">
        <v>1</v>
      </c>
      <c r="T2856" s="2">
        <v>41820</v>
      </c>
      <c r="U2856" s="3">
        <v>1</v>
      </c>
      <c r="V2856" s="4">
        <f>IFERROR(Homes[[#This Row],[sqft_above]]+Homes[[#This Row],[sqft_basement]]," ")</f>
        <v>960</v>
      </c>
      <c r="W2856" s="4">
        <v>8855</v>
      </c>
      <c r="X2856">
        <v>0</v>
      </c>
      <c r="Y2856">
        <v>0</v>
      </c>
      <c r="Z2856">
        <v>4</v>
      </c>
      <c r="AA2856" s="4">
        <v>960</v>
      </c>
      <c r="AB2856" s="4">
        <v>0</v>
      </c>
      <c r="AC2856">
        <v>1958</v>
      </c>
      <c r="AD2856" t="s">
        <v>2980</v>
      </c>
      <c r="AE2856" t="s">
        <v>100</v>
      </c>
      <c r="AF2856" t="s">
        <v>744</v>
      </c>
    </row>
    <row r="2857" spans="1:32">
      <c r="A2857" t="str">
        <f>PROPER(TRIM(Homes[[#This Row],[street]]))</f>
        <v>2709 E Marion St</v>
      </c>
      <c r="B2857" t="str">
        <f>PROPER(TRIM(Homes[[#This Row],[city]]))</f>
        <v>Seattle</v>
      </c>
      <c r="C2857" t="str">
        <f>_xlfn.TEXTBEFORE(Homes[[#This Row],[statezip]]," ")</f>
        <v>WA</v>
      </c>
      <c r="D2857" s="6" t="str">
        <f>_xlfn.TEXTAFTER(Homes[[#This Row],[statezip]]," ")</f>
        <v>98122</v>
      </c>
      <c r="E2857" s="1">
        <v>349500</v>
      </c>
      <c r="F2857">
        <v>3</v>
      </c>
      <c r="G2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57" s="3" t="str">
        <f>Homes[[#This Row],[bedrooms]] &amp; " bd | " &amp; TEXT(Homes[[#This Row],[bathrooms]],"0.##") &amp; " ba"</f>
        <v>3 bd | 2. ba</v>
      </c>
      <c r="I2857" s="4">
        <v>1270</v>
      </c>
      <c r="J2857" s="1">
        <f>IFERROR(Homes[[#This Row],[price]]/Homes[[#This Row],[sqft_living]]," ")</f>
        <v>275.1968503937008</v>
      </c>
      <c r="K2857" s="4">
        <f>IFERROR(Homes[[#This Row],[sqft_lot]]/43560," ")</f>
        <v>8.2644628099173556E-2</v>
      </c>
      <c r="L2857" t="str">
        <f>IF(Homes[[#This Row],[waterfront]]=1, "Yes","No")</f>
        <v>No</v>
      </c>
      <c r="M2857" s="4" t="str">
        <f>IF(Homes[[#This Row],[sqft_basement]]&gt;0, "Yes","No")</f>
        <v>No</v>
      </c>
      <c r="N2857" t="str">
        <f>CHOOSE(Homes[[#This Row],[view]]+1, "None","Fair","Good","Great","Excellent")</f>
        <v>None</v>
      </c>
      <c r="O2857" t="str">
        <f>CHOOSE(Homes[[#This Row],[condition]], "Poor","Fair","Average","Good","Excellent")</f>
        <v>Average</v>
      </c>
      <c r="P2857">
        <f ca="1">YEAR(TODAY())-Homes[[#This Row],[yr_built]]</f>
        <v>62</v>
      </c>
      <c r="Q2857">
        <v>2008</v>
      </c>
      <c r="R2857">
        <f ca="1">IF(Homes[[#This Row],[yr_renovated]]&gt;0, YEAR(TODAY())-Homes[[#This Row],[yr_renovated]], YEAR(TODAY())-Homes[[#This Row],[yr_built]])</f>
        <v>17</v>
      </c>
      <c r="S2857">
        <v>1</v>
      </c>
      <c r="T2857" s="2">
        <v>41821</v>
      </c>
      <c r="U2857" s="3">
        <v>2</v>
      </c>
      <c r="V2857" s="4">
        <f>IFERROR(Homes[[#This Row],[sqft_above]]+Homes[[#This Row],[sqft_basement]]," ")</f>
        <v>1270</v>
      </c>
      <c r="W2857" s="4">
        <v>3600</v>
      </c>
      <c r="X2857">
        <v>0</v>
      </c>
      <c r="Y2857">
        <v>0</v>
      </c>
      <c r="Z2857">
        <v>3</v>
      </c>
      <c r="AA2857" s="4">
        <v>1270</v>
      </c>
      <c r="AB2857" s="4">
        <v>0</v>
      </c>
      <c r="AC2857">
        <v>1963</v>
      </c>
      <c r="AD2857" t="s">
        <v>2981</v>
      </c>
      <c r="AE2857" t="s">
        <v>49</v>
      </c>
      <c r="AF2857" t="s">
        <v>302</v>
      </c>
    </row>
    <row r="2858" spans="1:32">
      <c r="A2858" t="str">
        <f>PROPER(TRIM(Homes[[#This Row],[street]]))</f>
        <v>4518 Se 4Th St</v>
      </c>
      <c r="B2858" t="str">
        <f>PROPER(TRIM(Homes[[#This Row],[city]]))</f>
        <v>Renton</v>
      </c>
      <c r="C2858" t="str">
        <f>_xlfn.TEXTBEFORE(Homes[[#This Row],[statezip]]," ")</f>
        <v>WA</v>
      </c>
      <c r="D2858" s="6" t="str">
        <f>_xlfn.TEXTAFTER(Homes[[#This Row],[statezip]]," ")</f>
        <v>98059</v>
      </c>
      <c r="E2858" s="1">
        <v>349000</v>
      </c>
      <c r="F2858">
        <v>4</v>
      </c>
      <c r="G2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58" s="3" t="str">
        <f>Homes[[#This Row],[bedrooms]] &amp; " bd | " &amp; TEXT(Homes[[#This Row],[bathrooms]],"0.##") &amp; " ba"</f>
        <v>4 bd | 1.75 ba</v>
      </c>
      <c r="I2858" s="4">
        <v>1700</v>
      </c>
      <c r="J2858" s="1">
        <f>IFERROR(Homes[[#This Row],[price]]/Homes[[#This Row],[sqft_living]]," ")</f>
        <v>205.29411764705881</v>
      </c>
      <c r="K2858" s="4">
        <f>IFERROR(Homes[[#This Row],[sqft_lot]]/43560," ")</f>
        <v>0.1790633608815427</v>
      </c>
      <c r="L2858" t="str">
        <f>IF(Homes[[#This Row],[waterfront]]=1, "Yes","No")</f>
        <v>No</v>
      </c>
      <c r="M2858" s="4" t="str">
        <f>IF(Homes[[#This Row],[sqft_basement]]&gt;0, "Yes","No")</f>
        <v>Yes</v>
      </c>
      <c r="N2858" t="str">
        <f>CHOOSE(Homes[[#This Row],[view]]+1, "None","Fair","Good","Great","Excellent")</f>
        <v>None</v>
      </c>
      <c r="O2858" t="str">
        <f>CHOOSE(Homes[[#This Row],[condition]], "Poor","Fair","Average","Good","Excellent")</f>
        <v>Excellent</v>
      </c>
      <c r="P2858">
        <f ca="1">YEAR(TODAY())-Homes[[#This Row],[yr_built]]</f>
        <v>44</v>
      </c>
      <c r="Q2858">
        <v>0</v>
      </c>
      <c r="R2858">
        <f ca="1">IF(Homes[[#This Row],[yr_renovated]]&gt;0, YEAR(TODAY())-Homes[[#This Row],[yr_renovated]], YEAR(TODAY())-Homes[[#This Row],[yr_built]])</f>
        <v>44</v>
      </c>
      <c r="S2858">
        <v>1</v>
      </c>
      <c r="T2858" s="2">
        <v>41788</v>
      </c>
      <c r="U2858" s="3">
        <v>1.75</v>
      </c>
      <c r="V2858" s="4">
        <f>IFERROR(Homes[[#This Row],[sqft_above]]+Homes[[#This Row],[sqft_basement]]," ")</f>
        <v>1700</v>
      </c>
      <c r="W2858" s="4">
        <v>7800</v>
      </c>
      <c r="X2858">
        <v>0</v>
      </c>
      <c r="Y2858">
        <v>0</v>
      </c>
      <c r="Z2858">
        <v>5</v>
      </c>
      <c r="AA2858" s="4">
        <v>1120</v>
      </c>
      <c r="AB2858" s="4">
        <v>580</v>
      </c>
      <c r="AC2858">
        <v>1981</v>
      </c>
      <c r="AD2858" t="s">
        <v>2982</v>
      </c>
      <c r="AE2858" t="s">
        <v>319</v>
      </c>
      <c r="AF2858" t="s">
        <v>282</v>
      </c>
    </row>
    <row r="2859" spans="1:32">
      <c r="A2859" t="str">
        <f>PROPER(TRIM(Homes[[#This Row],[street]]))</f>
        <v>720 N 95Th St</v>
      </c>
      <c r="B2859" t="str">
        <f>PROPER(TRIM(Homes[[#This Row],[city]]))</f>
        <v>Seattle</v>
      </c>
      <c r="C2859" t="str">
        <f>_xlfn.TEXTBEFORE(Homes[[#This Row],[statezip]]," ")</f>
        <v>WA</v>
      </c>
      <c r="D2859" s="6" t="str">
        <f>_xlfn.TEXTAFTER(Homes[[#This Row],[statezip]]," ")</f>
        <v>98103</v>
      </c>
      <c r="E2859" s="1">
        <v>349000</v>
      </c>
      <c r="F2859">
        <v>3</v>
      </c>
      <c r="G2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59" s="3" t="str">
        <f>Homes[[#This Row],[bedrooms]] &amp; " bd | " &amp; TEXT(Homes[[#This Row],[bathrooms]],"0.##") &amp; " ba"</f>
        <v>3 bd | 2.5 ba</v>
      </c>
      <c r="I2859" s="4">
        <v>1430</v>
      </c>
      <c r="J2859" s="1">
        <f>IFERROR(Homes[[#This Row],[price]]/Homes[[#This Row],[sqft_living]]," ")</f>
        <v>244.05594405594405</v>
      </c>
      <c r="K2859" s="4">
        <f>IFERROR(Homes[[#This Row],[sqft_lot]]/43560," ")</f>
        <v>2.3002754820936638E-2</v>
      </c>
      <c r="L2859" t="str">
        <f>IF(Homes[[#This Row],[waterfront]]=1, "Yes","No")</f>
        <v>No</v>
      </c>
      <c r="M2859" s="4" t="str">
        <f>IF(Homes[[#This Row],[sqft_basement]]&gt;0, "Yes","No")</f>
        <v>No</v>
      </c>
      <c r="N2859" t="str">
        <f>CHOOSE(Homes[[#This Row],[view]]+1, "None","Fair","Good","Great","Excellent")</f>
        <v>None</v>
      </c>
      <c r="O2859" t="str">
        <f>CHOOSE(Homes[[#This Row],[condition]], "Poor","Fair","Average","Good","Excellent")</f>
        <v>Average</v>
      </c>
      <c r="P2859">
        <f ca="1">YEAR(TODAY())-Homes[[#This Row],[yr_built]]</f>
        <v>23</v>
      </c>
      <c r="Q2859">
        <v>0</v>
      </c>
      <c r="R2859">
        <f ca="1">IF(Homes[[#This Row],[yr_renovated]]&gt;0, YEAR(TODAY())-Homes[[#This Row],[yr_renovated]], YEAR(TODAY())-Homes[[#This Row],[yr_built]])</f>
        <v>23</v>
      </c>
      <c r="S2859">
        <v>3</v>
      </c>
      <c r="T2859" s="2">
        <v>41801</v>
      </c>
      <c r="U2859" s="3">
        <v>2.5</v>
      </c>
      <c r="V2859" s="4">
        <f>IFERROR(Homes[[#This Row],[sqft_above]]+Homes[[#This Row],[sqft_basement]]," ")</f>
        <v>1430</v>
      </c>
      <c r="W2859" s="4">
        <v>1002</v>
      </c>
      <c r="X2859">
        <v>0</v>
      </c>
      <c r="Y2859">
        <v>0</v>
      </c>
      <c r="Z2859">
        <v>3</v>
      </c>
      <c r="AA2859" s="4">
        <v>1430</v>
      </c>
      <c r="AB2859" s="4">
        <v>0</v>
      </c>
      <c r="AC2859">
        <v>2002</v>
      </c>
      <c r="AD2859" t="s">
        <v>2983</v>
      </c>
      <c r="AE2859" t="s">
        <v>49</v>
      </c>
      <c r="AF2859" t="s">
        <v>172</v>
      </c>
    </row>
    <row r="2860" spans="1:32">
      <c r="A2860" t="str">
        <f>PROPER(TRIM(Homes[[#This Row],[street]]))</f>
        <v>15510 9Th Ave Ne</v>
      </c>
      <c r="B2860" t="str">
        <f>PROPER(TRIM(Homes[[#This Row],[city]]))</f>
        <v>Shoreline</v>
      </c>
      <c r="C2860" t="str">
        <f>_xlfn.TEXTBEFORE(Homes[[#This Row],[statezip]]," ")</f>
        <v>WA</v>
      </c>
      <c r="D2860" s="6" t="str">
        <f>_xlfn.TEXTAFTER(Homes[[#This Row],[statezip]]," ")</f>
        <v>98155</v>
      </c>
      <c r="E2860" s="1">
        <v>349000</v>
      </c>
      <c r="F2860">
        <v>3</v>
      </c>
      <c r="G2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0" s="3" t="str">
        <f>Homes[[#This Row],[bedrooms]] &amp; " bd | " &amp; TEXT(Homes[[#This Row],[bathrooms]],"0.##") &amp; " ba"</f>
        <v>3 bd | 1. ba</v>
      </c>
      <c r="I2860" s="4">
        <v>1010</v>
      </c>
      <c r="J2860" s="1">
        <f>IFERROR(Homes[[#This Row],[price]]/Homes[[#This Row],[sqft_living]]," ")</f>
        <v>345.54455445544556</v>
      </c>
      <c r="K2860" s="4">
        <f>IFERROR(Homes[[#This Row],[sqft_lot]]/43560," ")</f>
        <v>0.18787878787878787</v>
      </c>
      <c r="L2860" t="str">
        <f>IF(Homes[[#This Row],[waterfront]]=1, "Yes","No")</f>
        <v>No</v>
      </c>
      <c r="M2860" s="4" t="str">
        <f>IF(Homes[[#This Row],[sqft_basement]]&gt;0, "Yes","No")</f>
        <v>No</v>
      </c>
      <c r="N2860" t="str">
        <f>CHOOSE(Homes[[#This Row],[view]]+1, "None","Fair","Good","Great","Excellent")</f>
        <v>None</v>
      </c>
      <c r="O2860" t="str">
        <f>CHOOSE(Homes[[#This Row],[condition]], "Poor","Fair","Average","Good","Excellent")</f>
        <v>Good</v>
      </c>
      <c r="P2860">
        <f ca="1">YEAR(TODAY())-Homes[[#This Row],[yr_built]]</f>
        <v>78</v>
      </c>
      <c r="Q2860">
        <v>1988</v>
      </c>
      <c r="R2860">
        <f ca="1">IF(Homes[[#This Row],[yr_renovated]]&gt;0, YEAR(TODAY())-Homes[[#This Row],[yr_renovated]], YEAR(TODAY())-Homes[[#This Row],[yr_built]])</f>
        <v>37</v>
      </c>
      <c r="S2860">
        <v>1</v>
      </c>
      <c r="T2860" s="2">
        <v>41815</v>
      </c>
      <c r="U2860" s="3">
        <v>1</v>
      </c>
      <c r="V2860" s="4">
        <f>IFERROR(Homes[[#This Row],[sqft_above]]+Homes[[#This Row],[sqft_basement]]," ")</f>
        <v>1010</v>
      </c>
      <c r="W2860" s="4">
        <v>8184</v>
      </c>
      <c r="X2860">
        <v>0</v>
      </c>
      <c r="Y2860">
        <v>0</v>
      </c>
      <c r="Z2860">
        <v>4</v>
      </c>
      <c r="AA2860" s="4">
        <v>1010</v>
      </c>
      <c r="AB2860" s="4">
        <v>0</v>
      </c>
      <c r="AC2860">
        <v>1947</v>
      </c>
      <c r="AD2860" t="s">
        <v>2984</v>
      </c>
      <c r="AE2860" t="s">
        <v>100</v>
      </c>
      <c r="AF2860" t="s">
        <v>744</v>
      </c>
    </row>
    <row r="2861" spans="1:32">
      <c r="A2861" t="str">
        <f>PROPER(TRIM(Homes[[#This Row],[street]]))</f>
        <v>14405 105Th Ave Ne</v>
      </c>
      <c r="B2861" t="str">
        <f>PROPER(TRIM(Homes[[#This Row],[city]]))</f>
        <v>Kirkland</v>
      </c>
      <c r="C2861" t="str">
        <f>_xlfn.TEXTBEFORE(Homes[[#This Row],[statezip]]," ")</f>
        <v>WA</v>
      </c>
      <c r="D2861" s="6" t="str">
        <f>_xlfn.TEXTAFTER(Homes[[#This Row],[statezip]]," ")</f>
        <v>98034</v>
      </c>
      <c r="E2861" s="1">
        <v>348580</v>
      </c>
      <c r="F2861">
        <v>3</v>
      </c>
      <c r="G2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1" s="3" t="str">
        <f>Homes[[#This Row],[bedrooms]] &amp; " bd | " &amp; TEXT(Homes[[#This Row],[bathrooms]],"0.##") &amp; " ba"</f>
        <v>3 bd | 1. ba</v>
      </c>
      <c r="I2861" s="4">
        <v>1220</v>
      </c>
      <c r="J2861" s="1">
        <f>IFERROR(Homes[[#This Row],[price]]/Homes[[#This Row],[sqft_living]]," ")</f>
        <v>285.72131147540983</v>
      </c>
      <c r="K2861" s="4">
        <f>IFERROR(Homes[[#This Row],[sqft_lot]]/43560," ")</f>
        <v>0.18080808080808081</v>
      </c>
      <c r="L2861" t="str">
        <f>IF(Homes[[#This Row],[waterfront]]=1, "Yes","No")</f>
        <v>No</v>
      </c>
      <c r="M2861" s="4" t="str">
        <f>IF(Homes[[#This Row],[sqft_basement]]&gt;0, "Yes","No")</f>
        <v>No</v>
      </c>
      <c r="N2861" t="str">
        <f>CHOOSE(Homes[[#This Row],[view]]+1, "None","Fair","Good","Great","Excellent")</f>
        <v>None</v>
      </c>
      <c r="O2861" t="str">
        <f>CHOOSE(Homes[[#This Row],[condition]], "Poor","Fair","Average","Good","Excellent")</f>
        <v>Average</v>
      </c>
      <c r="P2861">
        <f ca="1">YEAR(TODAY())-Homes[[#This Row],[yr_built]]</f>
        <v>59</v>
      </c>
      <c r="Q2861">
        <v>1963</v>
      </c>
      <c r="R2861">
        <f ca="1">IF(Homes[[#This Row],[yr_renovated]]&gt;0, YEAR(TODAY())-Homes[[#This Row],[yr_renovated]], YEAR(TODAY())-Homes[[#This Row],[yr_built]])</f>
        <v>62</v>
      </c>
      <c r="S2861">
        <v>1</v>
      </c>
      <c r="T2861" s="2">
        <v>41781</v>
      </c>
      <c r="U2861" s="3">
        <v>1</v>
      </c>
      <c r="V2861" s="4">
        <f>IFERROR(Homes[[#This Row],[sqft_above]]+Homes[[#This Row],[sqft_basement]]," ")</f>
        <v>1220</v>
      </c>
      <c r="W2861" s="4">
        <v>7876</v>
      </c>
      <c r="X2861">
        <v>0</v>
      </c>
      <c r="Y2861">
        <v>0</v>
      </c>
      <c r="Z2861">
        <v>3</v>
      </c>
      <c r="AA2861" s="4">
        <v>1220</v>
      </c>
      <c r="AB2861" s="4">
        <v>0</v>
      </c>
      <c r="AC2861">
        <v>1966</v>
      </c>
      <c r="AD2861" t="s">
        <v>2985</v>
      </c>
      <c r="AE2861" t="s">
        <v>46</v>
      </c>
      <c r="AF2861" t="s">
        <v>47</v>
      </c>
    </row>
    <row r="2862" spans="1:32">
      <c r="A2862" t="str">
        <f>PROPER(TRIM(Homes[[#This Row],[street]]))</f>
        <v>12019 156Th Ave Se</v>
      </c>
      <c r="B2862" t="str">
        <f>PROPER(TRIM(Homes[[#This Row],[city]]))</f>
        <v>Renton</v>
      </c>
      <c r="C2862" t="str">
        <f>_xlfn.TEXTBEFORE(Homes[[#This Row],[statezip]]," ")</f>
        <v>WA</v>
      </c>
      <c r="D2862" s="6" t="str">
        <f>_xlfn.TEXTAFTER(Homes[[#This Row],[statezip]]," ")</f>
        <v>98059</v>
      </c>
      <c r="E2862" s="1">
        <v>348500</v>
      </c>
      <c r="F2862">
        <v>3</v>
      </c>
      <c r="G2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62" s="3" t="str">
        <f>Homes[[#This Row],[bedrooms]] &amp; " bd | " &amp; TEXT(Homes[[#This Row],[bathrooms]],"0.##") &amp; " ba"</f>
        <v>3 bd | 1.5 ba</v>
      </c>
      <c r="I2862" s="4">
        <v>1360</v>
      </c>
      <c r="J2862" s="1">
        <f>IFERROR(Homes[[#This Row],[price]]/Homes[[#This Row],[sqft_living]]," ")</f>
        <v>256.25</v>
      </c>
      <c r="K2862" s="4">
        <f>IFERROR(Homes[[#This Row],[sqft_lot]]/43560," ")</f>
        <v>0.24623507805325986</v>
      </c>
      <c r="L2862" t="str">
        <f>IF(Homes[[#This Row],[waterfront]]=1, "Yes","No")</f>
        <v>No</v>
      </c>
      <c r="M2862" s="4" t="str">
        <f>IF(Homes[[#This Row],[sqft_basement]]&gt;0, "Yes","No")</f>
        <v>No</v>
      </c>
      <c r="N2862" t="str">
        <f>CHOOSE(Homes[[#This Row],[view]]+1, "None","Fair","Good","Great","Excellent")</f>
        <v>None</v>
      </c>
      <c r="O2862" t="str">
        <f>CHOOSE(Homes[[#This Row],[condition]], "Poor","Fair","Average","Good","Excellent")</f>
        <v>Good</v>
      </c>
      <c r="P2862">
        <f ca="1">YEAR(TODAY())-Homes[[#This Row],[yr_built]]</f>
        <v>59</v>
      </c>
      <c r="Q2862">
        <v>0</v>
      </c>
      <c r="R2862">
        <f ca="1">IF(Homes[[#This Row],[yr_renovated]]&gt;0, YEAR(TODAY())-Homes[[#This Row],[yr_renovated]], YEAR(TODAY())-Homes[[#This Row],[yr_built]])</f>
        <v>59</v>
      </c>
      <c r="S2862">
        <v>1</v>
      </c>
      <c r="T2862" s="2">
        <v>41814</v>
      </c>
      <c r="U2862" s="3">
        <v>1.5</v>
      </c>
      <c r="V2862" s="4">
        <f>IFERROR(Homes[[#This Row],[sqft_above]]+Homes[[#This Row],[sqft_basement]]," ")</f>
        <v>1360</v>
      </c>
      <c r="W2862" s="4">
        <v>10726</v>
      </c>
      <c r="X2862">
        <v>0</v>
      </c>
      <c r="Y2862">
        <v>0</v>
      </c>
      <c r="Z2862">
        <v>4</v>
      </c>
      <c r="AA2862" s="4">
        <v>1360</v>
      </c>
      <c r="AB2862" s="4">
        <v>0</v>
      </c>
      <c r="AC2862">
        <v>1966</v>
      </c>
      <c r="AD2862" t="s">
        <v>2986</v>
      </c>
      <c r="AE2862" t="s">
        <v>319</v>
      </c>
      <c r="AF2862" t="s">
        <v>282</v>
      </c>
    </row>
    <row r="2863" spans="1:32">
      <c r="A2863" t="str">
        <f>PROPER(TRIM(Homes[[#This Row],[street]]))</f>
        <v>1121 48Th Ct Se</v>
      </c>
      <c r="B2863" t="str">
        <f>PROPER(TRIM(Homes[[#This Row],[city]]))</f>
        <v>Auburn</v>
      </c>
      <c r="C2863" t="str">
        <f>_xlfn.TEXTBEFORE(Homes[[#This Row],[statezip]]," ")</f>
        <v>WA</v>
      </c>
      <c r="D2863" s="6" t="str">
        <f>_xlfn.TEXTAFTER(Homes[[#This Row],[statezip]]," ")</f>
        <v>98092</v>
      </c>
      <c r="E2863" s="1">
        <v>347000</v>
      </c>
      <c r="F2863">
        <v>4</v>
      </c>
      <c r="G2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63" s="3" t="str">
        <f>Homes[[#This Row],[bedrooms]] &amp; " bd | " &amp; TEXT(Homes[[#This Row],[bathrooms]],"0.##") &amp; " ba"</f>
        <v>4 bd | 1.5 ba</v>
      </c>
      <c r="I2863" s="4">
        <v>2670</v>
      </c>
      <c r="J2863" s="1">
        <f>IFERROR(Homes[[#This Row],[price]]/Homes[[#This Row],[sqft_living]]," ")</f>
        <v>129.9625468164794</v>
      </c>
      <c r="K2863" s="4">
        <f>IFERROR(Homes[[#This Row],[sqft_lot]]/43560," ")</f>
        <v>0.23016528925619834</v>
      </c>
      <c r="L2863" t="str">
        <f>IF(Homes[[#This Row],[waterfront]]=1, "Yes","No")</f>
        <v>No</v>
      </c>
      <c r="M2863" s="4" t="str">
        <f>IF(Homes[[#This Row],[sqft_basement]]&gt;0, "Yes","No")</f>
        <v>No</v>
      </c>
      <c r="N2863" t="str">
        <f>CHOOSE(Homes[[#This Row],[view]]+1, "None","Fair","Good","Great","Excellent")</f>
        <v>None</v>
      </c>
      <c r="O2863" t="str">
        <f>CHOOSE(Homes[[#This Row],[condition]], "Poor","Fair","Average","Good","Excellent")</f>
        <v>Average</v>
      </c>
      <c r="P2863">
        <f ca="1">YEAR(TODAY())-Homes[[#This Row],[yr_built]]</f>
        <v>29</v>
      </c>
      <c r="Q2863">
        <v>0</v>
      </c>
      <c r="R2863">
        <f ca="1">IF(Homes[[#This Row],[yr_renovated]]&gt;0, YEAR(TODAY())-Homes[[#This Row],[yr_renovated]], YEAR(TODAY())-Homes[[#This Row],[yr_built]])</f>
        <v>29</v>
      </c>
      <c r="S2863">
        <v>2</v>
      </c>
      <c r="T2863" s="2">
        <v>41783</v>
      </c>
      <c r="U2863" s="3">
        <v>1.5</v>
      </c>
      <c r="V2863" s="4">
        <f>IFERROR(Homes[[#This Row],[sqft_above]]+Homes[[#This Row],[sqft_basement]]," ")</f>
        <v>2670</v>
      </c>
      <c r="W2863" s="4">
        <v>10026</v>
      </c>
      <c r="X2863">
        <v>0</v>
      </c>
      <c r="Y2863">
        <v>0</v>
      </c>
      <c r="Z2863">
        <v>3</v>
      </c>
      <c r="AA2863" s="4">
        <v>2670</v>
      </c>
      <c r="AB2863" s="4">
        <v>0</v>
      </c>
      <c r="AC2863">
        <v>1996</v>
      </c>
      <c r="AD2863" t="s">
        <v>2987</v>
      </c>
      <c r="AE2863" t="s">
        <v>519</v>
      </c>
      <c r="AF2863" t="s">
        <v>520</v>
      </c>
    </row>
    <row r="2864" spans="1:32">
      <c r="A2864" t="str">
        <f>PROPER(TRIM(Homes[[#This Row],[street]]))</f>
        <v>10624 Sunrise Dr</v>
      </c>
      <c r="B2864" t="str">
        <f>PROPER(TRIM(Homes[[#This Row],[city]]))</f>
        <v>Bothell</v>
      </c>
      <c r="C2864" t="str">
        <f>_xlfn.TEXTBEFORE(Homes[[#This Row],[statezip]]," ")</f>
        <v>WA</v>
      </c>
      <c r="D2864" s="6" t="str">
        <f>_xlfn.TEXTAFTER(Homes[[#This Row],[statezip]]," ")</f>
        <v>98011</v>
      </c>
      <c r="E2864" s="1">
        <v>347000</v>
      </c>
      <c r="F2864">
        <v>3</v>
      </c>
      <c r="G2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4" s="3" t="str">
        <f>Homes[[#This Row],[bedrooms]] &amp; " bd | " &amp; TEXT(Homes[[#This Row],[bathrooms]],"0.##") &amp; " ba"</f>
        <v>3 bd | 1. ba</v>
      </c>
      <c r="I2864" s="4">
        <v>1270</v>
      </c>
      <c r="J2864" s="1">
        <f>IFERROR(Homes[[#This Row],[price]]/Homes[[#This Row],[sqft_living]]," ")</f>
        <v>273.22834645669292</v>
      </c>
      <c r="K2864" s="4">
        <f>IFERROR(Homes[[#This Row],[sqft_lot]]/43560," ")</f>
        <v>0.1928374655647383</v>
      </c>
      <c r="L2864" t="str">
        <f>IF(Homes[[#This Row],[waterfront]]=1, "Yes","No")</f>
        <v>No</v>
      </c>
      <c r="M2864" s="4" t="str">
        <f>IF(Homes[[#This Row],[sqft_basement]]&gt;0, "Yes","No")</f>
        <v>No</v>
      </c>
      <c r="N2864" t="str">
        <f>CHOOSE(Homes[[#This Row],[view]]+1, "None","Fair","Good","Great","Excellent")</f>
        <v>None</v>
      </c>
      <c r="O2864" t="str">
        <f>CHOOSE(Homes[[#This Row],[condition]], "Poor","Fair","Average","Good","Excellent")</f>
        <v>Average</v>
      </c>
      <c r="P2864">
        <f ca="1">YEAR(TODAY())-Homes[[#This Row],[yr_built]]</f>
        <v>70</v>
      </c>
      <c r="Q2864">
        <v>2005</v>
      </c>
      <c r="R2864">
        <f ca="1">IF(Homes[[#This Row],[yr_renovated]]&gt;0, YEAR(TODAY())-Homes[[#This Row],[yr_renovated]], YEAR(TODAY())-Homes[[#This Row],[yr_built]])</f>
        <v>20</v>
      </c>
      <c r="S2864">
        <v>1</v>
      </c>
      <c r="T2864" s="2">
        <v>41813</v>
      </c>
      <c r="U2864" s="3">
        <v>1</v>
      </c>
      <c r="V2864" s="4">
        <f>IFERROR(Homes[[#This Row],[sqft_above]]+Homes[[#This Row],[sqft_basement]]," ")</f>
        <v>1270</v>
      </c>
      <c r="W2864" s="4">
        <v>8400</v>
      </c>
      <c r="X2864">
        <v>0</v>
      </c>
      <c r="Y2864">
        <v>0</v>
      </c>
      <c r="Z2864">
        <v>3</v>
      </c>
      <c r="AA2864" s="4">
        <v>1270</v>
      </c>
      <c r="AB2864" s="4">
        <v>0</v>
      </c>
      <c r="AC2864">
        <v>1955</v>
      </c>
      <c r="AD2864" t="s">
        <v>2988</v>
      </c>
      <c r="AE2864" t="s">
        <v>841</v>
      </c>
      <c r="AF2864" t="s">
        <v>842</v>
      </c>
    </row>
    <row r="2865" spans="1:32">
      <c r="A2865" t="str">
        <f>PROPER(TRIM(Homes[[#This Row],[street]]))</f>
        <v>22207 Daeila Dr</v>
      </c>
      <c r="B2865" t="str">
        <f>PROPER(TRIM(Homes[[#This Row],[city]]))</f>
        <v>Sammamish</v>
      </c>
      <c r="C2865" t="str">
        <f>_xlfn.TEXTBEFORE(Homes[[#This Row],[statezip]]," ")</f>
        <v>WA</v>
      </c>
      <c r="D2865" s="6" t="str">
        <f>_xlfn.TEXTAFTER(Homes[[#This Row],[statezip]]," ")</f>
        <v>98074</v>
      </c>
      <c r="E2865" s="1">
        <v>347000</v>
      </c>
      <c r="F2865">
        <v>3</v>
      </c>
      <c r="G2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65" s="3" t="str">
        <f>Homes[[#This Row],[bedrooms]] &amp; " bd | " &amp; TEXT(Homes[[#This Row],[bathrooms]],"0.##") &amp; " ba"</f>
        <v>3 bd | 1.75 ba</v>
      </c>
      <c r="I2865" s="4">
        <v>1240</v>
      </c>
      <c r="J2865" s="1">
        <f>IFERROR(Homes[[#This Row],[price]]/Homes[[#This Row],[sqft_living]]," ")</f>
        <v>279.83870967741933</v>
      </c>
      <c r="K2865" s="4">
        <f>IFERROR(Homes[[#This Row],[sqft_lot]]/43560," ")</f>
        <v>0.18480257116620752</v>
      </c>
      <c r="L2865" t="str">
        <f>IF(Homes[[#This Row],[waterfront]]=1, "Yes","No")</f>
        <v>No</v>
      </c>
      <c r="M2865" s="4" t="str">
        <f>IF(Homes[[#This Row],[sqft_basement]]&gt;0, "Yes","No")</f>
        <v>No</v>
      </c>
      <c r="N2865" t="str">
        <f>CHOOSE(Homes[[#This Row],[view]]+1, "None","Fair","Good","Great","Excellent")</f>
        <v>None</v>
      </c>
      <c r="O2865" t="str">
        <f>CHOOSE(Homes[[#This Row],[condition]], "Poor","Fair","Average","Good","Excellent")</f>
        <v>Good</v>
      </c>
      <c r="P2865">
        <f ca="1">YEAR(TODAY())-Homes[[#This Row],[yr_built]]</f>
        <v>47</v>
      </c>
      <c r="Q2865">
        <v>2000</v>
      </c>
      <c r="R2865">
        <f ca="1">IF(Homes[[#This Row],[yr_renovated]]&gt;0, YEAR(TODAY())-Homes[[#This Row],[yr_renovated]], YEAR(TODAY())-Homes[[#This Row],[yr_built]])</f>
        <v>25</v>
      </c>
      <c r="S2865">
        <v>1</v>
      </c>
      <c r="T2865" s="2">
        <v>41799</v>
      </c>
      <c r="U2865" s="3">
        <v>1.75</v>
      </c>
      <c r="V2865" s="4">
        <f>IFERROR(Homes[[#This Row],[sqft_above]]+Homes[[#This Row],[sqft_basement]]," ")</f>
        <v>1240</v>
      </c>
      <c r="W2865" s="4">
        <v>8050</v>
      </c>
      <c r="X2865">
        <v>0</v>
      </c>
      <c r="Y2865">
        <v>0</v>
      </c>
      <c r="Z2865">
        <v>4</v>
      </c>
      <c r="AA2865" s="4">
        <v>1240</v>
      </c>
      <c r="AB2865" s="4">
        <v>0</v>
      </c>
      <c r="AC2865">
        <v>1978</v>
      </c>
      <c r="AD2865" t="s">
        <v>2989</v>
      </c>
      <c r="AE2865" t="s">
        <v>102</v>
      </c>
      <c r="AF2865" t="s">
        <v>266</v>
      </c>
    </row>
    <row r="2866" spans="1:32">
      <c r="A2866" t="str">
        <f>PROPER(TRIM(Homes[[#This Row],[street]]))</f>
        <v>16528 Se Newport Way</v>
      </c>
      <c r="B2866" t="str">
        <f>PROPER(TRIM(Homes[[#This Row],[city]]))</f>
        <v>Bellevue</v>
      </c>
      <c r="C2866" t="str">
        <f>_xlfn.TEXTBEFORE(Homes[[#This Row],[statezip]]," ")</f>
        <v>WA</v>
      </c>
      <c r="D2866" s="6" t="str">
        <f>_xlfn.TEXTAFTER(Homes[[#This Row],[statezip]]," ")</f>
        <v>98006</v>
      </c>
      <c r="E2866" s="1">
        <v>346750</v>
      </c>
      <c r="F2866">
        <v>3</v>
      </c>
      <c r="G2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6" s="3" t="str">
        <f>Homes[[#This Row],[bedrooms]] &amp; " bd | " &amp; TEXT(Homes[[#This Row],[bathrooms]],"0.##") &amp; " ba"</f>
        <v>3 bd | 1. ba</v>
      </c>
      <c r="I2866" s="4">
        <v>1620</v>
      </c>
      <c r="J2866" s="1">
        <f>IFERROR(Homes[[#This Row],[price]]/Homes[[#This Row],[sqft_living]]," ")</f>
        <v>214.04320987654322</v>
      </c>
      <c r="K2866" s="4">
        <f>IFERROR(Homes[[#This Row],[sqft_lot]]/43560," ")</f>
        <v>0.70560146923783285</v>
      </c>
      <c r="L2866" t="str">
        <f>IF(Homes[[#This Row],[waterfront]]=1, "Yes","No")</f>
        <v>No</v>
      </c>
      <c r="M2866" s="4" t="str">
        <f>IF(Homes[[#This Row],[sqft_basement]]&gt;0, "Yes","No")</f>
        <v>No</v>
      </c>
      <c r="N2866" t="str">
        <f>CHOOSE(Homes[[#This Row],[view]]+1, "None","Fair","Good","Great","Excellent")</f>
        <v>None</v>
      </c>
      <c r="O2866" t="str">
        <f>CHOOSE(Homes[[#This Row],[condition]], "Poor","Fair","Average","Good","Excellent")</f>
        <v>Good</v>
      </c>
      <c r="P2866">
        <f ca="1">YEAR(TODAY())-Homes[[#This Row],[yr_built]]</f>
        <v>114</v>
      </c>
      <c r="Q2866">
        <v>1977</v>
      </c>
      <c r="R2866">
        <f ca="1">IF(Homes[[#This Row],[yr_renovated]]&gt;0, YEAR(TODAY())-Homes[[#This Row],[yr_renovated]], YEAR(TODAY())-Homes[[#This Row],[yr_built]])</f>
        <v>48</v>
      </c>
      <c r="S2866">
        <v>1.5</v>
      </c>
      <c r="T2866" s="2">
        <v>41768</v>
      </c>
      <c r="U2866" s="3">
        <v>1</v>
      </c>
      <c r="V2866" s="4">
        <f>IFERROR(Homes[[#This Row],[sqft_above]]+Homes[[#This Row],[sqft_basement]]," ")</f>
        <v>1620</v>
      </c>
      <c r="W2866" s="4">
        <v>30736</v>
      </c>
      <c r="X2866">
        <v>0</v>
      </c>
      <c r="Y2866">
        <v>0</v>
      </c>
      <c r="Z2866">
        <v>4</v>
      </c>
      <c r="AA2866" s="4">
        <v>1620</v>
      </c>
      <c r="AB2866" s="4">
        <v>0</v>
      </c>
      <c r="AC2866">
        <v>1911</v>
      </c>
      <c r="AD2866" t="s">
        <v>2990</v>
      </c>
      <c r="AE2866" t="s">
        <v>33</v>
      </c>
      <c r="AF2866" t="s">
        <v>91</v>
      </c>
    </row>
    <row r="2867" spans="1:32">
      <c r="A2867" t="str">
        <f>PROPER(TRIM(Homes[[#This Row],[street]]))</f>
        <v>4533 21St Ave Sw</v>
      </c>
      <c r="B2867" t="str">
        <f>PROPER(TRIM(Homes[[#This Row],[city]]))</f>
        <v>Seattle</v>
      </c>
      <c r="C2867" t="str">
        <f>_xlfn.TEXTBEFORE(Homes[[#This Row],[statezip]]," ")</f>
        <v>WA</v>
      </c>
      <c r="D2867" s="6" t="str">
        <f>_xlfn.TEXTAFTER(Homes[[#This Row],[statezip]]," ")</f>
        <v>98106</v>
      </c>
      <c r="E2867" s="1">
        <v>346500</v>
      </c>
      <c r="F2867">
        <v>3</v>
      </c>
      <c r="G2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67" s="3" t="str">
        <f>Homes[[#This Row],[bedrooms]] &amp; " bd | " &amp; TEXT(Homes[[#This Row],[bathrooms]],"0.##") &amp; " ba"</f>
        <v>3 bd | 1. ba</v>
      </c>
      <c r="I2867" s="4">
        <v>1150</v>
      </c>
      <c r="J2867" s="1">
        <f>IFERROR(Homes[[#This Row],[price]]/Homes[[#This Row],[sqft_living]]," ")</f>
        <v>301.30434782608694</v>
      </c>
      <c r="K2867" s="4">
        <f>IFERROR(Homes[[#This Row],[sqft_lot]]/43560," ")</f>
        <v>0.27093663911845728</v>
      </c>
      <c r="L2867" t="str">
        <f>IF(Homes[[#This Row],[waterfront]]=1, "Yes","No")</f>
        <v>No</v>
      </c>
      <c r="M2867" s="4" t="str">
        <f>IF(Homes[[#This Row],[sqft_basement]]&gt;0, "Yes","No")</f>
        <v>No</v>
      </c>
      <c r="N2867" t="str">
        <f>CHOOSE(Homes[[#This Row],[view]]+1, "None","Fair","Good","Great","Excellent")</f>
        <v>None</v>
      </c>
      <c r="O2867" t="str">
        <f>CHOOSE(Homes[[#This Row],[condition]], "Poor","Fair","Average","Good","Excellent")</f>
        <v>Good</v>
      </c>
      <c r="P2867">
        <f ca="1">YEAR(TODAY())-Homes[[#This Row],[yr_built]]</f>
        <v>93</v>
      </c>
      <c r="Q2867">
        <v>1958</v>
      </c>
      <c r="R2867">
        <f ca="1">IF(Homes[[#This Row],[yr_renovated]]&gt;0, YEAR(TODAY())-Homes[[#This Row],[yr_renovated]], YEAR(TODAY())-Homes[[#This Row],[yr_built]])</f>
        <v>67</v>
      </c>
      <c r="S2867">
        <v>1</v>
      </c>
      <c r="T2867" s="2">
        <v>41815</v>
      </c>
      <c r="U2867" s="3">
        <v>1</v>
      </c>
      <c r="V2867" s="4">
        <f>IFERROR(Homes[[#This Row],[sqft_above]]+Homes[[#This Row],[sqft_basement]]," ")</f>
        <v>1150</v>
      </c>
      <c r="W2867" s="4">
        <v>11802</v>
      </c>
      <c r="X2867">
        <v>0</v>
      </c>
      <c r="Y2867">
        <v>0</v>
      </c>
      <c r="Z2867">
        <v>4</v>
      </c>
      <c r="AA2867" s="4">
        <v>1150</v>
      </c>
      <c r="AB2867" s="4">
        <v>0</v>
      </c>
      <c r="AC2867">
        <v>1932</v>
      </c>
      <c r="AD2867" t="s">
        <v>2991</v>
      </c>
      <c r="AE2867" t="s">
        <v>49</v>
      </c>
      <c r="AF2867" t="s">
        <v>1278</v>
      </c>
    </row>
    <row r="2868" spans="1:32">
      <c r="A2868" t="str">
        <f>PROPER(TRIM(Homes[[#This Row],[street]]))</f>
        <v>5404 Columbia Dr S</v>
      </c>
      <c r="B2868" t="str">
        <f>PROPER(TRIM(Homes[[#This Row],[city]]))</f>
        <v>Seattle</v>
      </c>
      <c r="C2868" t="str">
        <f>_xlfn.TEXTBEFORE(Homes[[#This Row],[statezip]]," ")</f>
        <v>WA</v>
      </c>
      <c r="D2868" s="6" t="str">
        <f>_xlfn.TEXTAFTER(Homes[[#This Row],[statezip]]," ")</f>
        <v>98108</v>
      </c>
      <c r="E2868" s="1">
        <v>346500</v>
      </c>
      <c r="F2868">
        <v>2</v>
      </c>
      <c r="G2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68" s="3" t="str">
        <f>Homes[[#This Row],[bedrooms]] &amp; " bd | " &amp; TEXT(Homes[[#This Row],[bathrooms]],"0.##") &amp; " ba"</f>
        <v>2 bd | 1.75 ba</v>
      </c>
      <c r="I2868" s="4">
        <v>1610</v>
      </c>
      <c r="J2868" s="1">
        <f>IFERROR(Homes[[#This Row],[price]]/Homes[[#This Row],[sqft_living]]," ")</f>
        <v>215.21739130434781</v>
      </c>
      <c r="K2868" s="4">
        <f>IFERROR(Homes[[#This Row],[sqft_lot]]/43560," ")</f>
        <v>0.14462809917355371</v>
      </c>
      <c r="L2868" t="str">
        <f>IF(Homes[[#This Row],[waterfront]]=1, "Yes","No")</f>
        <v>No</v>
      </c>
      <c r="M2868" s="4" t="str">
        <f>IF(Homes[[#This Row],[sqft_basement]]&gt;0, "Yes","No")</f>
        <v>Yes</v>
      </c>
      <c r="N2868" t="str">
        <f>CHOOSE(Homes[[#This Row],[view]]+1, "None","Fair","Good","Great","Excellent")</f>
        <v>None</v>
      </c>
      <c r="O2868" t="str">
        <f>CHOOSE(Homes[[#This Row],[condition]], "Poor","Fair","Average","Good","Excellent")</f>
        <v>Average</v>
      </c>
      <c r="P2868">
        <f ca="1">YEAR(TODAY())-Homes[[#This Row],[yr_built]]</f>
        <v>84</v>
      </c>
      <c r="Q2868">
        <v>1994</v>
      </c>
      <c r="R2868">
        <f ca="1">IF(Homes[[#This Row],[yr_renovated]]&gt;0, YEAR(TODAY())-Homes[[#This Row],[yr_renovated]], YEAR(TODAY())-Homes[[#This Row],[yr_built]])</f>
        <v>31</v>
      </c>
      <c r="S2868">
        <v>1</v>
      </c>
      <c r="T2868" s="2">
        <v>41815</v>
      </c>
      <c r="U2868" s="3">
        <v>1.75</v>
      </c>
      <c r="V2868" s="4">
        <f>IFERROR(Homes[[#This Row],[sqft_above]]+Homes[[#This Row],[sqft_basement]]," ")</f>
        <v>1610</v>
      </c>
      <c r="W2868" s="4">
        <v>6300</v>
      </c>
      <c r="X2868">
        <v>0</v>
      </c>
      <c r="Y2868">
        <v>0</v>
      </c>
      <c r="Z2868">
        <v>3</v>
      </c>
      <c r="AA2868" s="4">
        <v>1010</v>
      </c>
      <c r="AB2868" s="4">
        <v>600</v>
      </c>
      <c r="AC2868">
        <v>1941</v>
      </c>
      <c r="AD2868" t="s">
        <v>2992</v>
      </c>
      <c r="AE2868" t="s">
        <v>49</v>
      </c>
      <c r="AF2868" t="s">
        <v>1536</v>
      </c>
    </row>
    <row r="2869" spans="1:32">
      <c r="A2869" t="str">
        <f>PROPER(TRIM(Homes[[#This Row],[street]]))</f>
        <v>2515 Ne 19Th St</v>
      </c>
      <c r="B2869" t="str">
        <f>PROPER(TRIM(Homes[[#This Row],[city]]))</f>
        <v>Renton</v>
      </c>
      <c r="C2869" t="str">
        <f>_xlfn.TEXTBEFORE(Homes[[#This Row],[statezip]]," ")</f>
        <v>WA</v>
      </c>
      <c r="D2869" s="6" t="str">
        <f>_xlfn.TEXTAFTER(Homes[[#This Row],[statezip]]," ")</f>
        <v>98056</v>
      </c>
      <c r="E2869" s="1">
        <v>346150</v>
      </c>
      <c r="F2869">
        <v>3</v>
      </c>
      <c r="G2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69" s="3" t="str">
        <f>Homes[[#This Row],[bedrooms]] &amp; " bd | " &amp; TEXT(Homes[[#This Row],[bathrooms]],"0.##") &amp; " ba"</f>
        <v>3 bd | 2. ba</v>
      </c>
      <c r="I2869" s="4">
        <v>2140</v>
      </c>
      <c r="J2869" s="1">
        <f>IFERROR(Homes[[#This Row],[price]]/Homes[[#This Row],[sqft_living]]," ")</f>
        <v>161.75233644859813</v>
      </c>
      <c r="K2869" s="4">
        <f>IFERROR(Homes[[#This Row],[sqft_lot]]/43560," ")</f>
        <v>0.16528925619834711</v>
      </c>
      <c r="L2869" t="str">
        <f>IF(Homes[[#This Row],[waterfront]]=1, "Yes","No")</f>
        <v>No</v>
      </c>
      <c r="M2869" s="4" t="str">
        <f>IF(Homes[[#This Row],[sqft_basement]]&gt;0, "Yes","No")</f>
        <v>Yes</v>
      </c>
      <c r="N2869" t="str">
        <f>CHOOSE(Homes[[#This Row],[view]]+1, "None","Fair","Good","Great","Excellent")</f>
        <v>None</v>
      </c>
      <c r="O2869" t="str">
        <f>CHOOSE(Homes[[#This Row],[condition]], "Poor","Fair","Average","Good","Excellent")</f>
        <v>Good</v>
      </c>
      <c r="P2869">
        <f ca="1">YEAR(TODAY())-Homes[[#This Row],[yr_built]]</f>
        <v>59</v>
      </c>
      <c r="Q2869">
        <v>0</v>
      </c>
      <c r="R2869">
        <f ca="1">IF(Homes[[#This Row],[yr_renovated]]&gt;0, YEAR(TODAY())-Homes[[#This Row],[yr_renovated]], YEAR(TODAY())-Homes[[#This Row],[yr_built]])</f>
        <v>59</v>
      </c>
      <c r="S2869">
        <v>1</v>
      </c>
      <c r="T2869" s="2">
        <v>41809</v>
      </c>
      <c r="U2869" s="3">
        <v>2</v>
      </c>
      <c r="V2869" s="4">
        <f>IFERROR(Homes[[#This Row],[sqft_above]]+Homes[[#This Row],[sqft_basement]]," ")</f>
        <v>2140</v>
      </c>
      <c r="W2869" s="4">
        <v>7200</v>
      </c>
      <c r="X2869">
        <v>0</v>
      </c>
      <c r="Y2869">
        <v>0</v>
      </c>
      <c r="Z2869">
        <v>4</v>
      </c>
      <c r="AA2869" s="4">
        <v>1480</v>
      </c>
      <c r="AB2869" s="4">
        <v>660</v>
      </c>
      <c r="AC2869">
        <v>1966</v>
      </c>
      <c r="AD2869" t="s">
        <v>2993</v>
      </c>
      <c r="AE2869" t="s">
        <v>319</v>
      </c>
      <c r="AF2869" t="s">
        <v>672</v>
      </c>
    </row>
    <row r="2870" spans="1:32">
      <c r="A2870" t="str">
        <f>PROPER(TRIM(Homes[[#This Row],[street]]))</f>
        <v>651 Sw 134Th St</v>
      </c>
      <c r="B2870" t="str">
        <f>PROPER(TRIM(Homes[[#This Row],[city]]))</f>
        <v>Burien</v>
      </c>
      <c r="C2870" t="str">
        <f>_xlfn.TEXTBEFORE(Homes[[#This Row],[statezip]]," ")</f>
        <v>WA</v>
      </c>
      <c r="D2870" s="6" t="str">
        <f>_xlfn.TEXTAFTER(Homes[[#This Row],[statezip]]," ")</f>
        <v>98146</v>
      </c>
      <c r="E2870" s="1">
        <v>346000</v>
      </c>
      <c r="F2870">
        <v>3</v>
      </c>
      <c r="G2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70" s="3" t="str">
        <f>Homes[[#This Row],[bedrooms]] &amp; " bd | " &amp; TEXT(Homes[[#This Row],[bathrooms]],"0.##") &amp; " ba"</f>
        <v>3 bd | 1.75 ba</v>
      </c>
      <c r="I2870" s="4">
        <v>1270</v>
      </c>
      <c r="J2870" s="1">
        <f>IFERROR(Homes[[#This Row],[price]]/Homes[[#This Row],[sqft_living]]," ")</f>
        <v>272.44094488188978</v>
      </c>
      <c r="K2870" s="4">
        <f>IFERROR(Homes[[#This Row],[sqft_lot]]/43560," ")</f>
        <v>0.18595041322314049</v>
      </c>
      <c r="L2870" t="str">
        <f>IF(Homes[[#This Row],[waterfront]]=1, "Yes","No")</f>
        <v>No</v>
      </c>
      <c r="M2870" s="4" t="str">
        <f>IF(Homes[[#This Row],[sqft_basement]]&gt;0, "Yes","No")</f>
        <v>Yes</v>
      </c>
      <c r="N2870" t="str">
        <f>CHOOSE(Homes[[#This Row],[view]]+1, "None","Fair","Good","Great","Excellent")</f>
        <v>None</v>
      </c>
      <c r="O2870" t="str">
        <f>CHOOSE(Homes[[#This Row],[condition]], "Poor","Fair","Average","Good","Excellent")</f>
        <v>Average</v>
      </c>
      <c r="P2870">
        <f ca="1">YEAR(TODAY())-Homes[[#This Row],[yr_built]]</f>
        <v>75</v>
      </c>
      <c r="Q2870">
        <v>2005</v>
      </c>
      <c r="R2870">
        <f ca="1">IF(Homes[[#This Row],[yr_renovated]]&gt;0, YEAR(TODAY())-Homes[[#This Row],[yr_renovated]], YEAR(TODAY())-Homes[[#This Row],[yr_built]])</f>
        <v>20</v>
      </c>
      <c r="S2870">
        <v>1</v>
      </c>
      <c r="T2870" s="2">
        <v>41813</v>
      </c>
      <c r="U2870" s="3">
        <v>1.75</v>
      </c>
      <c r="V2870" s="4">
        <f>IFERROR(Homes[[#This Row],[sqft_above]]+Homes[[#This Row],[sqft_basement]]," ")</f>
        <v>1270</v>
      </c>
      <c r="W2870" s="4">
        <v>8100</v>
      </c>
      <c r="X2870">
        <v>0</v>
      </c>
      <c r="Y2870">
        <v>0</v>
      </c>
      <c r="Z2870">
        <v>3</v>
      </c>
      <c r="AA2870" s="4">
        <v>880</v>
      </c>
      <c r="AB2870" s="4">
        <v>390</v>
      </c>
      <c r="AC2870">
        <v>1950</v>
      </c>
      <c r="AD2870" t="s">
        <v>2994</v>
      </c>
      <c r="AE2870" t="s">
        <v>379</v>
      </c>
      <c r="AF2870" t="s">
        <v>422</v>
      </c>
    </row>
    <row r="2871" spans="1:32">
      <c r="A2871" t="str">
        <f>PROPER(TRIM(Homes[[#This Row],[street]]))</f>
        <v>11674 Se 189Th Pl</v>
      </c>
      <c r="B2871" t="str">
        <f>PROPER(TRIM(Homes[[#This Row],[city]]))</f>
        <v>Renton</v>
      </c>
      <c r="C2871" t="str">
        <f>_xlfn.TEXTBEFORE(Homes[[#This Row],[statezip]]," ")</f>
        <v>WA</v>
      </c>
      <c r="D2871" s="6" t="str">
        <f>_xlfn.TEXTAFTER(Homes[[#This Row],[statezip]]," ")</f>
        <v>98058</v>
      </c>
      <c r="E2871" s="1">
        <v>346000</v>
      </c>
      <c r="F2871">
        <v>4</v>
      </c>
      <c r="G2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71" s="3" t="str">
        <f>Homes[[#This Row],[bedrooms]] &amp; " bd | " &amp; TEXT(Homes[[#This Row],[bathrooms]],"0.##") &amp; " ba"</f>
        <v>4 bd | 2.5 ba</v>
      </c>
      <c r="I2871" s="4">
        <v>2100</v>
      </c>
      <c r="J2871" s="1">
        <f>IFERROR(Homes[[#This Row],[price]]/Homes[[#This Row],[sqft_living]]," ")</f>
        <v>164.76190476190476</v>
      </c>
      <c r="K2871" s="4">
        <f>IFERROR(Homes[[#This Row],[sqft_lot]]/43560," ")</f>
        <v>8.9898989898989895E-2</v>
      </c>
      <c r="L2871" t="str">
        <f>IF(Homes[[#This Row],[waterfront]]=1, "Yes","No")</f>
        <v>No</v>
      </c>
      <c r="M2871" s="4" t="str">
        <f>IF(Homes[[#This Row],[sqft_basement]]&gt;0, "Yes","No")</f>
        <v>No</v>
      </c>
      <c r="N2871" t="str">
        <f>CHOOSE(Homes[[#This Row],[view]]+1, "None","Fair","Good","Great","Excellent")</f>
        <v>None</v>
      </c>
      <c r="O2871" t="str">
        <f>CHOOSE(Homes[[#This Row],[condition]], "Poor","Fair","Average","Good","Excellent")</f>
        <v>Average</v>
      </c>
      <c r="P2871">
        <f ca="1">YEAR(TODAY())-Homes[[#This Row],[yr_built]]</f>
        <v>16</v>
      </c>
      <c r="Q2871">
        <v>0</v>
      </c>
      <c r="R2871">
        <f ca="1">IF(Homes[[#This Row],[yr_renovated]]&gt;0, YEAR(TODAY())-Homes[[#This Row],[yr_renovated]], YEAR(TODAY())-Homes[[#This Row],[yr_built]])</f>
        <v>16</v>
      </c>
      <c r="S2871">
        <v>2</v>
      </c>
      <c r="T2871" s="2">
        <v>41785</v>
      </c>
      <c r="U2871" s="3">
        <v>2.5</v>
      </c>
      <c r="V2871" s="4">
        <f>IFERROR(Homes[[#This Row],[sqft_above]]+Homes[[#This Row],[sqft_basement]]," ")</f>
        <v>2100</v>
      </c>
      <c r="W2871" s="4">
        <v>3916</v>
      </c>
      <c r="X2871">
        <v>0</v>
      </c>
      <c r="Y2871">
        <v>0</v>
      </c>
      <c r="Z2871">
        <v>3</v>
      </c>
      <c r="AA2871" s="4">
        <v>2100</v>
      </c>
      <c r="AB2871" s="4">
        <v>0</v>
      </c>
      <c r="AC2871">
        <v>2009</v>
      </c>
      <c r="AD2871" t="s">
        <v>2995</v>
      </c>
      <c r="AE2871" t="s">
        <v>319</v>
      </c>
      <c r="AF2871" t="s">
        <v>320</v>
      </c>
    </row>
    <row r="2872" spans="1:32">
      <c r="A2872" t="str">
        <f>PROPER(TRIM(Homes[[#This Row],[street]]))</f>
        <v>14150-14198 Se 238Th Ln</v>
      </c>
      <c r="B2872" t="str">
        <f>PROPER(TRIM(Homes[[#This Row],[city]]))</f>
        <v>Kent</v>
      </c>
      <c r="C2872" t="str">
        <f>_xlfn.TEXTBEFORE(Homes[[#This Row],[statezip]]," ")</f>
        <v>WA</v>
      </c>
      <c r="D2872" s="6" t="str">
        <f>_xlfn.TEXTAFTER(Homes[[#This Row],[statezip]]," ")</f>
        <v>98042</v>
      </c>
      <c r="E2872" s="1">
        <v>345950</v>
      </c>
      <c r="F2872">
        <v>3</v>
      </c>
      <c r="G2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72" s="3" t="str">
        <f>Homes[[#This Row],[bedrooms]] &amp; " bd | " &amp; TEXT(Homes[[#This Row],[bathrooms]],"0.##") &amp; " ba"</f>
        <v>3 bd | 2.5 ba</v>
      </c>
      <c r="I2872" s="4">
        <v>2110</v>
      </c>
      <c r="J2872" s="1">
        <f>IFERROR(Homes[[#This Row],[price]]/Homes[[#This Row],[sqft_living]]," ")</f>
        <v>163.95734597156397</v>
      </c>
      <c r="K2872" s="4">
        <f>IFERROR(Homes[[#This Row],[sqft_lot]]/43560," ")</f>
        <v>9.4536271808999081E-2</v>
      </c>
      <c r="L2872" t="str">
        <f>IF(Homes[[#This Row],[waterfront]]=1, "Yes","No")</f>
        <v>No</v>
      </c>
      <c r="M2872" s="4" t="str">
        <f>IF(Homes[[#This Row],[sqft_basement]]&gt;0, "Yes","No")</f>
        <v>No</v>
      </c>
      <c r="N2872" t="str">
        <f>CHOOSE(Homes[[#This Row],[view]]+1, "None","Fair","Good","Great","Excellent")</f>
        <v>None</v>
      </c>
      <c r="O2872" t="str">
        <f>CHOOSE(Homes[[#This Row],[condition]], "Poor","Fair","Average","Good","Excellent")</f>
        <v>Average</v>
      </c>
      <c r="P2872">
        <f ca="1">YEAR(TODAY())-Homes[[#This Row],[yr_built]]</f>
        <v>36</v>
      </c>
      <c r="Q2872">
        <v>0</v>
      </c>
      <c r="R2872">
        <f ca="1">IF(Homes[[#This Row],[yr_renovated]]&gt;0, YEAR(TODAY())-Homes[[#This Row],[yr_renovated]], YEAR(TODAY())-Homes[[#This Row],[yr_built]])</f>
        <v>36</v>
      </c>
      <c r="S2872">
        <v>2</v>
      </c>
      <c r="T2872" s="2">
        <v>41813</v>
      </c>
      <c r="U2872" s="3">
        <v>2.5</v>
      </c>
      <c r="V2872" s="4">
        <f>IFERROR(Homes[[#This Row],[sqft_above]]+Homes[[#This Row],[sqft_basement]]," ")</f>
        <v>2110</v>
      </c>
      <c r="W2872" s="4">
        <v>4118</v>
      </c>
      <c r="X2872">
        <v>0</v>
      </c>
      <c r="Y2872">
        <v>0</v>
      </c>
      <c r="Z2872">
        <v>3</v>
      </c>
      <c r="AA2872" s="4">
        <v>2110</v>
      </c>
      <c r="AB2872" s="4">
        <v>0</v>
      </c>
      <c r="AC2872">
        <v>1989</v>
      </c>
      <c r="AD2872" t="s">
        <v>2996</v>
      </c>
      <c r="AE2872" t="s">
        <v>1392</v>
      </c>
      <c r="AF2872" t="s">
        <v>85</v>
      </c>
    </row>
    <row r="2873" spans="1:32">
      <c r="A2873" t="str">
        <f>PROPER(TRIM(Homes[[#This Row],[street]]))</f>
        <v>352 17Th Ave</v>
      </c>
      <c r="B2873" t="str">
        <f>PROPER(TRIM(Homes[[#This Row],[city]]))</f>
        <v>Seattle</v>
      </c>
      <c r="C2873" t="str">
        <f>_xlfn.TEXTBEFORE(Homes[[#This Row],[statezip]]," ")</f>
        <v>WA</v>
      </c>
      <c r="D2873" s="6" t="str">
        <f>_xlfn.TEXTAFTER(Homes[[#This Row],[statezip]]," ")</f>
        <v>98122</v>
      </c>
      <c r="E2873" s="1">
        <v>345600</v>
      </c>
      <c r="F2873">
        <v>5</v>
      </c>
      <c r="G2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873" s="3" t="str">
        <f>Homes[[#This Row],[bedrooms]] &amp; " bd | " &amp; TEXT(Homes[[#This Row],[bathrooms]],"0.##") &amp; " ba"</f>
        <v>5 bd | 3.5 ba</v>
      </c>
      <c r="I2873" s="4">
        <v>2800</v>
      </c>
      <c r="J2873" s="1">
        <f>IFERROR(Homes[[#This Row],[price]]/Homes[[#This Row],[sqft_living]]," ")</f>
        <v>123.42857142857143</v>
      </c>
      <c r="K2873" s="4">
        <f>IFERROR(Homes[[#This Row],[sqft_lot]]/43560," ")</f>
        <v>0.11753902662993572</v>
      </c>
      <c r="L2873" t="str">
        <f>IF(Homes[[#This Row],[waterfront]]=1, "Yes","No")</f>
        <v>No</v>
      </c>
      <c r="M2873" s="4" t="str">
        <f>IF(Homes[[#This Row],[sqft_basement]]&gt;0, "Yes","No")</f>
        <v>No</v>
      </c>
      <c r="N2873" t="str">
        <f>CHOOSE(Homes[[#This Row],[view]]+1, "None","Fair","Good","Great","Excellent")</f>
        <v>None</v>
      </c>
      <c r="O2873" t="str">
        <f>CHOOSE(Homes[[#This Row],[condition]], "Poor","Fair","Average","Good","Excellent")</f>
        <v>Average</v>
      </c>
      <c r="P2873">
        <f ca="1">YEAR(TODAY())-Homes[[#This Row],[yr_built]]</f>
        <v>122</v>
      </c>
      <c r="Q2873">
        <v>2005</v>
      </c>
      <c r="R2873">
        <f ca="1">IF(Homes[[#This Row],[yr_renovated]]&gt;0, YEAR(TODAY())-Homes[[#This Row],[yr_renovated]], YEAR(TODAY())-Homes[[#This Row],[yr_built]])</f>
        <v>20</v>
      </c>
      <c r="S2873">
        <v>2.5</v>
      </c>
      <c r="T2873" s="2">
        <v>41779</v>
      </c>
      <c r="U2873" s="3">
        <v>3.5</v>
      </c>
      <c r="V2873" s="4">
        <f>IFERROR(Homes[[#This Row],[sqft_above]]+Homes[[#This Row],[sqft_basement]]," ")</f>
        <v>2800</v>
      </c>
      <c r="W2873" s="4">
        <v>5120</v>
      </c>
      <c r="X2873">
        <v>0</v>
      </c>
      <c r="Y2873">
        <v>0</v>
      </c>
      <c r="Z2873">
        <v>3</v>
      </c>
      <c r="AA2873" s="4">
        <v>2800</v>
      </c>
      <c r="AB2873" s="4">
        <v>0</v>
      </c>
      <c r="AC2873">
        <v>1903</v>
      </c>
      <c r="AD2873" t="s">
        <v>2997</v>
      </c>
      <c r="AE2873" t="s">
        <v>49</v>
      </c>
      <c r="AF2873" t="s">
        <v>302</v>
      </c>
    </row>
    <row r="2874" spans="1:32">
      <c r="A2874" t="str">
        <f>PROPER(TRIM(Homes[[#This Row],[street]]))</f>
        <v>10636 60Th Ave S</v>
      </c>
      <c r="B2874" t="str">
        <f>PROPER(TRIM(Homes[[#This Row],[city]]))</f>
        <v>Seattle</v>
      </c>
      <c r="C2874" t="str">
        <f>_xlfn.TEXTBEFORE(Homes[[#This Row],[statezip]]," ")</f>
        <v>WA</v>
      </c>
      <c r="D2874" s="6" t="str">
        <f>_xlfn.TEXTAFTER(Homes[[#This Row],[statezip]]," ")</f>
        <v>98178</v>
      </c>
      <c r="E2874" s="1">
        <v>345100</v>
      </c>
      <c r="F2874">
        <v>3</v>
      </c>
      <c r="G2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2874" s="3" t="str">
        <f>Homes[[#This Row],[bedrooms]] &amp; " bd | " &amp; TEXT(Homes[[#This Row],[bathrooms]],"0.##") &amp; " ba"</f>
        <v>3 bd | 3.75 ba</v>
      </c>
      <c r="I2874" s="4">
        <v>1950</v>
      </c>
      <c r="J2874" s="1">
        <f>IFERROR(Homes[[#This Row],[price]]/Homes[[#This Row],[sqft_living]]," ")</f>
        <v>176.97435897435898</v>
      </c>
      <c r="K2874" s="4">
        <f>IFERROR(Homes[[#This Row],[sqft_lot]]/43560," ")</f>
        <v>0.19800275482093663</v>
      </c>
      <c r="L2874" t="str">
        <f>IF(Homes[[#This Row],[waterfront]]=1, "Yes","No")</f>
        <v>No</v>
      </c>
      <c r="M2874" s="4" t="str">
        <f>IF(Homes[[#This Row],[sqft_basement]]&gt;0, "Yes","No")</f>
        <v>Yes</v>
      </c>
      <c r="N2874" t="str">
        <f>CHOOSE(Homes[[#This Row],[view]]+1, "None","Fair","Good","Great","Excellent")</f>
        <v>None</v>
      </c>
      <c r="O2874" t="str">
        <f>CHOOSE(Homes[[#This Row],[condition]], "Poor","Fair","Average","Good","Excellent")</f>
        <v>Average</v>
      </c>
      <c r="P2874">
        <f ca="1">YEAR(TODAY())-Homes[[#This Row],[yr_built]]</f>
        <v>66</v>
      </c>
      <c r="Q2874">
        <v>1989</v>
      </c>
      <c r="R2874">
        <f ca="1">IF(Homes[[#This Row],[yr_renovated]]&gt;0, YEAR(TODAY())-Homes[[#This Row],[yr_renovated]], YEAR(TODAY())-Homes[[#This Row],[yr_built]])</f>
        <v>36</v>
      </c>
      <c r="S2874">
        <v>1</v>
      </c>
      <c r="T2874" s="2">
        <v>41813</v>
      </c>
      <c r="U2874" s="3">
        <v>3.75</v>
      </c>
      <c r="V2874" s="4">
        <f>IFERROR(Homes[[#This Row],[sqft_above]]+Homes[[#This Row],[sqft_basement]]," ")</f>
        <v>1950</v>
      </c>
      <c r="W2874" s="4">
        <v>8625</v>
      </c>
      <c r="X2874">
        <v>0</v>
      </c>
      <c r="Y2874">
        <v>0</v>
      </c>
      <c r="Z2874">
        <v>3</v>
      </c>
      <c r="AA2874" s="4">
        <v>1360</v>
      </c>
      <c r="AB2874" s="4">
        <v>590</v>
      </c>
      <c r="AC2874">
        <v>1959</v>
      </c>
      <c r="AD2874" t="s">
        <v>2998</v>
      </c>
      <c r="AE2874" t="s">
        <v>49</v>
      </c>
      <c r="AF2874" t="s">
        <v>1123</v>
      </c>
    </row>
    <row r="2875" spans="1:32">
      <c r="A2875" t="str">
        <f>PROPER(TRIM(Homes[[#This Row],[street]]))</f>
        <v>10238 65Th Ave S</v>
      </c>
      <c r="B2875" t="str">
        <f>PROPER(TRIM(Homes[[#This Row],[city]]))</f>
        <v>Seattle</v>
      </c>
      <c r="C2875" t="str">
        <f>_xlfn.TEXTBEFORE(Homes[[#This Row],[statezip]]," ")</f>
        <v>WA</v>
      </c>
      <c r="D2875" s="6" t="str">
        <f>_xlfn.TEXTAFTER(Homes[[#This Row],[statezip]]," ")</f>
        <v>98178</v>
      </c>
      <c r="E2875" s="1">
        <v>345000</v>
      </c>
      <c r="F2875">
        <v>3</v>
      </c>
      <c r="G2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75" s="3" t="str">
        <f>Homes[[#This Row],[bedrooms]] &amp; " bd | " &amp; TEXT(Homes[[#This Row],[bathrooms]],"0.##") &amp; " ba"</f>
        <v>3 bd | 1.75 ba</v>
      </c>
      <c r="I2875" s="4">
        <v>1990</v>
      </c>
      <c r="J2875" s="1">
        <f>IFERROR(Homes[[#This Row],[price]]/Homes[[#This Row],[sqft_living]]," ")</f>
        <v>173.36683417085428</v>
      </c>
      <c r="K2875" s="4">
        <f>IFERROR(Homes[[#This Row],[sqft_lot]]/43560," ")</f>
        <v>0.12970615243342515</v>
      </c>
      <c r="L2875" t="str">
        <f>IF(Homes[[#This Row],[waterfront]]=1, "Yes","No")</f>
        <v>No</v>
      </c>
      <c r="M2875" s="4" t="str">
        <f>IF(Homes[[#This Row],[sqft_basement]]&gt;0, "Yes","No")</f>
        <v>Yes</v>
      </c>
      <c r="N2875" t="str">
        <f>CHOOSE(Homes[[#This Row],[view]]+1, "None","Fair","Good","Great","Excellent")</f>
        <v>Fair</v>
      </c>
      <c r="O2875" t="str">
        <f>CHOOSE(Homes[[#This Row],[condition]], "Poor","Fair","Average","Good","Excellent")</f>
        <v>Average</v>
      </c>
      <c r="P2875">
        <f ca="1">YEAR(TODAY())-Homes[[#This Row],[yr_built]]</f>
        <v>62</v>
      </c>
      <c r="Q2875">
        <v>2008</v>
      </c>
      <c r="R2875">
        <f ca="1">IF(Homes[[#This Row],[yr_renovated]]&gt;0, YEAR(TODAY())-Homes[[#This Row],[yr_renovated]], YEAR(TODAY())-Homes[[#This Row],[yr_built]])</f>
        <v>17</v>
      </c>
      <c r="S2875">
        <v>1</v>
      </c>
      <c r="T2875" s="2">
        <v>41792</v>
      </c>
      <c r="U2875" s="3">
        <v>1.75</v>
      </c>
      <c r="V2875" s="4">
        <f>IFERROR(Homes[[#This Row],[sqft_above]]+Homes[[#This Row],[sqft_basement]]," ")</f>
        <v>1990</v>
      </c>
      <c r="W2875" s="4">
        <v>5650</v>
      </c>
      <c r="X2875">
        <v>0</v>
      </c>
      <c r="Y2875">
        <v>1</v>
      </c>
      <c r="Z2875">
        <v>3</v>
      </c>
      <c r="AA2875" s="4">
        <v>1320</v>
      </c>
      <c r="AB2875" s="4">
        <v>670</v>
      </c>
      <c r="AC2875">
        <v>1963</v>
      </c>
      <c r="AD2875" t="s">
        <v>2999</v>
      </c>
      <c r="AE2875" t="s">
        <v>49</v>
      </c>
      <c r="AF2875" t="s">
        <v>1123</v>
      </c>
    </row>
    <row r="2876" spans="1:32">
      <c r="A2876" t="str">
        <f>PROPER(TRIM(Homes[[#This Row],[street]]))</f>
        <v>33336-33412 E Lake Holm Dr Se</v>
      </c>
      <c r="B2876" t="str">
        <f>PROPER(TRIM(Homes[[#This Row],[city]]))</f>
        <v>Auburn</v>
      </c>
      <c r="C2876" t="str">
        <f>_xlfn.TEXTBEFORE(Homes[[#This Row],[statezip]]," ")</f>
        <v>WA</v>
      </c>
      <c r="D2876" s="6" t="str">
        <f>_xlfn.TEXTAFTER(Homes[[#This Row],[statezip]]," ")</f>
        <v>98092</v>
      </c>
      <c r="E2876" s="1">
        <v>345000</v>
      </c>
      <c r="F2876">
        <v>2</v>
      </c>
      <c r="G2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76" s="3" t="str">
        <f>Homes[[#This Row],[bedrooms]] &amp; " bd | " &amp; TEXT(Homes[[#This Row],[bathrooms]],"0.##") &amp; " ba"</f>
        <v>2 bd | 1.5 ba</v>
      </c>
      <c r="I2876" s="4">
        <v>1800</v>
      </c>
      <c r="J2876" s="1">
        <f>IFERROR(Homes[[#This Row],[price]]/Homes[[#This Row],[sqft_living]]," ")</f>
        <v>191.66666666666666</v>
      </c>
      <c r="K2876" s="4">
        <f>IFERROR(Homes[[#This Row],[sqft_lot]]/43560," ")</f>
        <v>0.61099632690541783</v>
      </c>
      <c r="L2876" t="str">
        <f>IF(Homes[[#This Row],[waterfront]]=1, "Yes","No")</f>
        <v>No</v>
      </c>
      <c r="M2876" s="4" t="str">
        <f>IF(Homes[[#This Row],[sqft_basement]]&gt;0, "Yes","No")</f>
        <v>Yes</v>
      </c>
      <c r="N2876" t="str">
        <f>CHOOSE(Homes[[#This Row],[view]]+1, "None","Fair","Good","Great","Excellent")</f>
        <v>None</v>
      </c>
      <c r="O2876" t="str">
        <f>CHOOSE(Homes[[#This Row],[condition]], "Poor","Fair","Average","Good","Excellent")</f>
        <v>Excellent</v>
      </c>
      <c r="P2876">
        <f ca="1">YEAR(TODAY())-Homes[[#This Row],[yr_built]]</f>
        <v>38</v>
      </c>
      <c r="Q2876">
        <v>0</v>
      </c>
      <c r="R2876">
        <f ca="1">IF(Homes[[#This Row],[yr_renovated]]&gt;0, YEAR(TODAY())-Homes[[#This Row],[yr_renovated]], YEAR(TODAY())-Homes[[#This Row],[yr_built]])</f>
        <v>38</v>
      </c>
      <c r="S2876">
        <v>1</v>
      </c>
      <c r="T2876" s="2">
        <v>41803</v>
      </c>
      <c r="U2876" s="3">
        <v>1.5</v>
      </c>
      <c r="V2876" s="4">
        <f>IFERROR(Homes[[#This Row],[sqft_above]]+Homes[[#This Row],[sqft_basement]]," ")</f>
        <v>1800</v>
      </c>
      <c r="W2876" s="4">
        <v>26615</v>
      </c>
      <c r="X2876">
        <v>0</v>
      </c>
      <c r="Y2876">
        <v>0</v>
      </c>
      <c r="Z2876">
        <v>5</v>
      </c>
      <c r="AA2876" s="4">
        <v>1240</v>
      </c>
      <c r="AB2876" s="4">
        <v>560</v>
      </c>
      <c r="AC2876">
        <v>1987</v>
      </c>
      <c r="AD2876" t="s">
        <v>3000</v>
      </c>
      <c r="AE2876" t="s">
        <v>519</v>
      </c>
      <c r="AF2876" t="s">
        <v>520</v>
      </c>
    </row>
    <row r="2877" spans="1:32">
      <c r="A2877" t="str">
        <f>PROPER(TRIM(Homes[[#This Row],[street]]))</f>
        <v>15154 Se Newport Way</v>
      </c>
      <c r="B2877" t="str">
        <f>PROPER(TRIM(Homes[[#This Row],[city]]))</f>
        <v>Bellevue</v>
      </c>
      <c r="C2877" t="str">
        <f>_xlfn.TEXTBEFORE(Homes[[#This Row],[statezip]]," ")</f>
        <v>WA</v>
      </c>
      <c r="D2877" s="6" t="str">
        <f>_xlfn.TEXTAFTER(Homes[[#This Row],[statezip]]," ")</f>
        <v>98006</v>
      </c>
      <c r="E2877" s="1">
        <v>345000</v>
      </c>
      <c r="F2877">
        <v>3</v>
      </c>
      <c r="G2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77" s="3" t="str">
        <f>Homes[[#This Row],[bedrooms]] &amp; " bd | " &amp; TEXT(Homes[[#This Row],[bathrooms]],"0.##") &amp; " ba"</f>
        <v>3 bd | 1.5 ba</v>
      </c>
      <c r="I2877" s="4">
        <v>1240</v>
      </c>
      <c r="J2877" s="1">
        <f>IFERROR(Homes[[#This Row],[price]]/Homes[[#This Row],[sqft_living]]," ")</f>
        <v>278.22580645161293</v>
      </c>
      <c r="K2877" s="4">
        <f>IFERROR(Homes[[#This Row],[sqft_lot]]/43560," ")</f>
        <v>0.25711662075298441</v>
      </c>
      <c r="L2877" t="str">
        <f>IF(Homes[[#This Row],[waterfront]]=1, "Yes","No")</f>
        <v>No</v>
      </c>
      <c r="M2877" s="4" t="str">
        <f>IF(Homes[[#This Row],[sqft_basement]]&gt;0, "Yes","No")</f>
        <v>No</v>
      </c>
      <c r="N2877" t="str">
        <f>CHOOSE(Homes[[#This Row],[view]]+1, "None","Fair","Good","Great","Excellent")</f>
        <v>None</v>
      </c>
      <c r="O2877" t="str">
        <f>CHOOSE(Homes[[#This Row],[condition]], "Poor","Fair","Average","Good","Excellent")</f>
        <v>Good</v>
      </c>
      <c r="P2877">
        <f ca="1">YEAR(TODAY())-Homes[[#This Row],[yr_built]]</f>
        <v>71</v>
      </c>
      <c r="Q2877">
        <v>1979</v>
      </c>
      <c r="R2877">
        <f ca="1">IF(Homes[[#This Row],[yr_renovated]]&gt;0, YEAR(TODAY())-Homes[[#This Row],[yr_renovated]], YEAR(TODAY())-Homes[[#This Row],[yr_built]])</f>
        <v>46</v>
      </c>
      <c r="S2877">
        <v>1</v>
      </c>
      <c r="T2877" s="2">
        <v>41779</v>
      </c>
      <c r="U2877" s="3">
        <v>1.5</v>
      </c>
      <c r="V2877" s="4">
        <f>IFERROR(Homes[[#This Row],[sqft_above]]+Homes[[#This Row],[sqft_basement]]," ")</f>
        <v>1240</v>
      </c>
      <c r="W2877" s="4">
        <v>11200</v>
      </c>
      <c r="X2877">
        <v>0</v>
      </c>
      <c r="Y2877">
        <v>0</v>
      </c>
      <c r="Z2877">
        <v>4</v>
      </c>
      <c r="AA2877" s="4">
        <v>1240</v>
      </c>
      <c r="AB2877" s="4">
        <v>0</v>
      </c>
      <c r="AC2877">
        <v>1954</v>
      </c>
      <c r="AD2877" t="s">
        <v>3001</v>
      </c>
      <c r="AE2877" t="s">
        <v>33</v>
      </c>
      <c r="AF2877" t="s">
        <v>91</v>
      </c>
    </row>
    <row r="2878" spans="1:32">
      <c r="A2878" t="str">
        <f>PROPER(TRIM(Homes[[#This Row],[street]]))</f>
        <v>455 S 190Th St</v>
      </c>
      <c r="B2878" t="str">
        <f>PROPER(TRIM(Homes[[#This Row],[city]]))</f>
        <v>Burien</v>
      </c>
      <c r="C2878" t="str">
        <f>_xlfn.TEXTBEFORE(Homes[[#This Row],[statezip]]," ")</f>
        <v>WA</v>
      </c>
      <c r="D2878" s="6" t="str">
        <f>_xlfn.TEXTAFTER(Homes[[#This Row],[statezip]]," ")</f>
        <v>98148</v>
      </c>
      <c r="E2878" s="1">
        <v>345000</v>
      </c>
      <c r="F2878">
        <v>4</v>
      </c>
      <c r="G2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78" s="3" t="str">
        <f>Homes[[#This Row],[bedrooms]] &amp; " bd | " &amp; TEXT(Homes[[#This Row],[bathrooms]],"0.##") &amp; " ba"</f>
        <v>4 bd | 2.5 ba</v>
      </c>
      <c r="I2878" s="4">
        <v>2040</v>
      </c>
      <c r="J2878" s="1">
        <f>IFERROR(Homes[[#This Row],[price]]/Homes[[#This Row],[sqft_living]]," ")</f>
        <v>169.11764705882354</v>
      </c>
      <c r="K2878" s="4">
        <f>IFERROR(Homes[[#This Row],[sqft_lot]]/43560," ")</f>
        <v>0.12679063360881543</v>
      </c>
      <c r="L2878" t="str">
        <f>IF(Homes[[#This Row],[waterfront]]=1, "Yes","No")</f>
        <v>No</v>
      </c>
      <c r="M2878" s="4" t="str">
        <f>IF(Homes[[#This Row],[sqft_basement]]&gt;0, "Yes","No")</f>
        <v>No</v>
      </c>
      <c r="N2878" t="str">
        <f>CHOOSE(Homes[[#This Row],[view]]+1, "None","Fair","Good","Great","Excellent")</f>
        <v>None</v>
      </c>
      <c r="O2878" t="str">
        <f>CHOOSE(Homes[[#This Row],[condition]], "Poor","Fair","Average","Good","Excellent")</f>
        <v>Average</v>
      </c>
      <c r="P2878">
        <f ca="1">YEAR(TODAY())-Homes[[#This Row],[yr_built]]</f>
        <v>26</v>
      </c>
      <c r="Q2878">
        <v>0</v>
      </c>
      <c r="R2878">
        <f ca="1">IF(Homes[[#This Row],[yr_renovated]]&gt;0, YEAR(TODAY())-Homes[[#This Row],[yr_renovated]], YEAR(TODAY())-Homes[[#This Row],[yr_built]])</f>
        <v>26</v>
      </c>
      <c r="S2878">
        <v>2</v>
      </c>
      <c r="T2878" s="2">
        <v>41823</v>
      </c>
      <c r="U2878" s="3">
        <v>2.5</v>
      </c>
      <c r="V2878" s="4">
        <f>IFERROR(Homes[[#This Row],[sqft_above]]+Homes[[#This Row],[sqft_basement]]," ")</f>
        <v>2040</v>
      </c>
      <c r="W2878" s="4">
        <v>5523</v>
      </c>
      <c r="X2878">
        <v>0</v>
      </c>
      <c r="Y2878">
        <v>0</v>
      </c>
      <c r="Z2878">
        <v>3</v>
      </c>
      <c r="AA2878" s="4">
        <v>2040</v>
      </c>
      <c r="AB2878" s="4">
        <v>0</v>
      </c>
      <c r="AC2878">
        <v>1999</v>
      </c>
      <c r="AD2878" t="s">
        <v>3002</v>
      </c>
      <c r="AE2878" t="s">
        <v>379</v>
      </c>
      <c r="AF2878" t="s">
        <v>1701</v>
      </c>
    </row>
    <row r="2879" spans="1:32">
      <c r="A2879" t="str">
        <f>PROPER(TRIM(Homes[[#This Row],[street]]))</f>
        <v>31907 Ne 102Nd Pl</v>
      </c>
      <c r="B2879" t="str">
        <f>PROPER(TRIM(Homes[[#This Row],[city]]))</f>
        <v>Carnation</v>
      </c>
      <c r="C2879" t="str">
        <f>_xlfn.TEXTBEFORE(Homes[[#This Row],[statezip]]," ")</f>
        <v>WA</v>
      </c>
      <c r="D2879" s="6" t="str">
        <f>_xlfn.TEXTAFTER(Homes[[#This Row],[statezip]]," ")</f>
        <v>98014</v>
      </c>
      <c r="E2879" s="1">
        <v>345000</v>
      </c>
      <c r="F2879">
        <v>3</v>
      </c>
      <c r="G2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79" s="3" t="str">
        <f>Homes[[#This Row],[bedrooms]] &amp; " bd | " &amp; TEXT(Homes[[#This Row],[bathrooms]],"0.##") &amp; " ba"</f>
        <v>3 bd | 2. ba</v>
      </c>
      <c r="I2879" s="4">
        <v>1610</v>
      </c>
      <c r="J2879" s="1">
        <f>IFERROR(Homes[[#This Row],[price]]/Homes[[#This Row],[sqft_living]]," ")</f>
        <v>214.28571428571428</v>
      </c>
      <c r="K2879" s="4">
        <f>IFERROR(Homes[[#This Row],[sqft_lot]]/43560," ")</f>
        <v>0.34446740128558312</v>
      </c>
      <c r="L2879" t="str">
        <f>IF(Homes[[#This Row],[waterfront]]=1, "Yes","No")</f>
        <v>No</v>
      </c>
      <c r="M2879" s="4" t="str">
        <f>IF(Homes[[#This Row],[sqft_basement]]&gt;0, "Yes","No")</f>
        <v>No</v>
      </c>
      <c r="N2879" t="str">
        <f>CHOOSE(Homes[[#This Row],[view]]+1, "None","Fair","Good","Great","Excellent")</f>
        <v>None</v>
      </c>
      <c r="O2879" t="str">
        <f>CHOOSE(Homes[[#This Row],[condition]], "Poor","Fair","Average","Good","Excellent")</f>
        <v>Good</v>
      </c>
      <c r="P2879">
        <f ca="1">YEAR(TODAY())-Homes[[#This Row],[yr_built]]</f>
        <v>39</v>
      </c>
      <c r="Q2879">
        <v>0</v>
      </c>
      <c r="R2879">
        <f ca="1">IF(Homes[[#This Row],[yr_renovated]]&gt;0, YEAR(TODAY())-Homes[[#This Row],[yr_renovated]], YEAR(TODAY())-Homes[[#This Row],[yr_built]])</f>
        <v>39</v>
      </c>
      <c r="S2879">
        <v>1</v>
      </c>
      <c r="T2879" s="2">
        <v>41819</v>
      </c>
      <c r="U2879" s="3">
        <v>2</v>
      </c>
      <c r="V2879" s="4">
        <f>IFERROR(Homes[[#This Row],[sqft_above]]+Homes[[#This Row],[sqft_basement]]," ")</f>
        <v>1610</v>
      </c>
      <c r="W2879" s="4">
        <v>15005</v>
      </c>
      <c r="X2879">
        <v>0</v>
      </c>
      <c r="Y2879">
        <v>0</v>
      </c>
      <c r="Z2879">
        <v>4</v>
      </c>
      <c r="AA2879" s="4">
        <v>1610</v>
      </c>
      <c r="AB2879" s="4">
        <v>0</v>
      </c>
      <c r="AC2879">
        <v>1986</v>
      </c>
      <c r="AD2879" t="s">
        <v>3003</v>
      </c>
      <c r="AE2879" t="s">
        <v>147</v>
      </c>
      <c r="AF2879" t="s">
        <v>148</v>
      </c>
    </row>
    <row r="2880" spans="1:32">
      <c r="A2880" t="str">
        <f>PROPER(TRIM(Homes[[#This Row],[street]]))</f>
        <v>11207 Se 272Nd Pl</v>
      </c>
      <c r="B2880" t="str">
        <f>PROPER(TRIM(Homes[[#This Row],[city]]))</f>
        <v>Kent</v>
      </c>
      <c r="C2880" t="str">
        <f>_xlfn.TEXTBEFORE(Homes[[#This Row],[statezip]]," ")</f>
        <v>WA</v>
      </c>
      <c r="D2880" s="6" t="str">
        <f>_xlfn.TEXTAFTER(Homes[[#This Row],[statezip]]," ")</f>
        <v>98030</v>
      </c>
      <c r="E2880" s="1">
        <v>345000</v>
      </c>
      <c r="F2880">
        <v>5</v>
      </c>
      <c r="G2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80" s="3" t="str">
        <f>Homes[[#This Row],[bedrooms]] &amp; " bd | " &amp; TEXT(Homes[[#This Row],[bathrooms]],"0.##") &amp; " ba"</f>
        <v>5 bd | 2.5 ba</v>
      </c>
      <c r="I2880" s="4">
        <v>2450</v>
      </c>
      <c r="J2880" s="1">
        <f>IFERROR(Homes[[#This Row],[price]]/Homes[[#This Row],[sqft_living]]," ")</f>
        <v>140.81632653061226</v>
      </c>
      <c r="K2880" s="4">
        <f>IFERROR(Homes[[#This Row],[sqft_lot]]/43560," ")</f>
        <v>0.16056014692378329</v>
      </c>
      <c r="L2880" t="str">
        <f>IF(Homes[[#This Row],[waterfront]]=1, "Yes","No")</f>
        <v>No</v>
      </c>
      <c r="M2880" s="4" t="str">
        <f>IF(Homes[[#This Row],[sqft_basement]]&gt;0, "Yes","No")</f>
        <v>No</v>
      </c>
      <c r="N2880" t="str">
        <f>CHOOSE(Homes[[#This Row],[view]]+1, "None","Fair","Good","Great","Excellent")</f>
        <v>None</v>
      </c>
      <c r="O2880" t="str">
        <f>CHOOSE(Homes[[#This Row],[condition]], "Poor","Fair","Average","Good","Excellent")</f>
        <v>Average</v>
      </c>
      <c r="P2880">
        <f ca="1">YEAR(TODAY())-Homes[[#This Row],[yr_built]]</f>
        <v>23</v>
      </c>
      <c r="Q2880">
        <v>0</v>
      </c>
      <c r="R2880">
        <f ca="1">IF(Homes[[#This Row],[yr_renovated]]&gt;0, YEAR(TODAY())-Homes[[#This Row],[yr_renovated]], YEAR(TODAY())-Homes[[#This Row],[yr_built]])</f>
        <v>23</v>
      </c>
      <c r="S2880">
        <v>2</v>
      </c>
      <c r="T2880" s="2">
        <v>41822</v>
      </c>
      <c r="U2880" s="3">
        <v>2.5</v>
      </c>
      <c r="V2880" s="4">
        <f>IFERROR(Homes[[#This Row],[sqft_above]]+Homes[[#This Row],[sqft_basement]]," ")</f>
        <v>2450</v>
      </c>
      <c r="W2880" s="4">
        <v>6994</v>
      </c>
      <c r="X2880">
        <v>0</v>
      </c>
      <c r="Y2880">
        <v>0</v>
      </c>
      <c r="Z2880">
        <v>3</v>
      </c>
      <c r="AA2880" s="4">
        <v>2450</v>
      </c>
      <c r="AB2880" s="4">
        <v>0</v>
      </c>
      <c r="AC2880">
        <v>2002</v>
      </c>
      <c r="AD2880" t="s">
        <v>3004</v>
      </c>
      <c r="AE2880" t="s">
        <v>1392</v>
      </c>
      <c r="AF2880" t="s">
        <v>1554</v>
      </c>
    </row>
    <row r="2881" spans="1:32">
      <c r="A2881" t="str">
        <f>PROPER(TRIM(Homes[[#This Row],[street]]))</f>
        <v>12033 Ne 136Th Pl</v>
      </c>
      <c r="B2881" t="str">
        <f>PROPER(TRIM(Homes[[#This Row],[city]]))</f>
        <v>Kirkland</v>
      </c>
      <c r="C2881" t="str">
        <f>_xlfn.TEXTBEFORE(Homes[[#This Row],[statezip]]," ")</f>
        <v>WA</v>
      </c>
      <c r="D2881" s="6" t="str">
        <f>_xlfn.TEXTAFTER(Homes[[#This Row],[statezip]]," ")</f>
        <v>98034</v>
      </c>
      <c r="E2881" s="1">
        <v>345000</v>
      </c>
      <c r="F2881">
        <v>3</v>
      </c>
      <c r="G2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81" s="3" t="str">
        <f>Homes[[#This Row],[bedrooms]] &amp; " bd | " &amp; TEXT(Homes[[#This Row],[bathrooms]],"0.##") &amp; " ba"</f>
        <v>3 bd | 1.75 ba</v>
      </c>
      <c r="I2881" s="4">
        <v>1090</v>
      </c>
      <c r="J2881" s="1">
        <f>IFERROR(Homes[[#This Row],[price]]/Homes[[#This Row],[sqft_living]]," ")</f>
        <v>316.51376146788994</v>
      </c>
      <c r="K2881" s="4">
        <f>IFERROR(Homes[[#This Row],[sqft_lot]]/43560," ")</f>
        <v>0.16528925619834711</v>
      </c>
      <c r="L2881" t="str">
        <f>IF(Homes[[#This Row],[waterfront]]=1, "Yes","No")</f>
        <v>No</v>
      </c>
      <c r="M2881" s="4" t="str">
        <f>IF(Homes[[#This Row],[sqft_basement]]&gt;0, "Yes","No")</f>
        <v>No</v>
      </c>
      <c r="N2881" t="str">
        <f>CHOOSE(Homes[[#This Row],[view]]+1, "None","Fair","Good","Great","Excellent")</f>
        <v>None</v>
      </c>
      <c r="O2881" t="str">
        <f>CHOOSE(Homes[[#This Row],[condition]], "Poor","Fair","Average","Good","Excellent")</f>
        <v>Average</v>
      </c>
      <c r="P2881">
        <f ca="1">YEAR(TODAY())-Homes[[#This Row],[yr_built]]</f>
        <v>57</v>
      </c>
      <c r="Q2881">
        <v>1997</v>
      </c>
      <c r="R2881">
        <f ca="1">IF(Homes[[#This Row],[yr_renovated]]&gt;0, YEAR(TODAY())-Homes[[#This Row],[yr_renovated]], YEAR(TODAY())-Homes[[#This Row],[yr_built]])</f>
        <v>28</v>
      </c>
      <c r="S2881">
        <v>1</v>
      </c>
      <c r="T2881" s="2">
        <v>41772</v>
      </c>
      <c r="U2881" s="3">
        <v>1.75</v>
      </c>
      <c r="V2881" s="4">
        <f>IFERROR(Homes[[#This Row],[sqft_above]]+Homes[[#This Row],[sqft_basement]]," ")</f>
        <v>1090</v>
      </c>
      <c r="W2881" s="4">
        <v>7200</v>
      </c>
      <c r="X2881">
        <v>0</v>
      </c>
      <c r="Y2881">
        <v>0</v>
      </c>
      <c r="Z2881">
        <v>3</v>
      </c>
      <c r="AA2881" s="4">
        <v>1090</v>
      </c>
      <c r="AB2881" s="4">
        <v>0</v>
      </c>
      <c r="AC2881">
        <v>1968</v>
      </c>
      <c r="AD2881" t="s">
        <v>3005</v>
      </c>
      <c r="AE2881" t="s">
        <v>46</v>
      </c>
      <c r="AF2881" t="s">
        <v>47</v>
      </c>
    </row>
    <row r="2882" spans="1:32">
      <c r="A2882" t="str">
        <f>PROPER(TRIM(Homes[[#This Row],[street]]))</f>
        <v>27019 228Th Pl Se</v>
      </c>
      <c r="B2882" t="str">
        <f>PROPER(TRIM(Homes[[#This Row],[city]]))</f>
        <v>Maple Valley</v>
      </c>
      <c r="C2882" t="str">
        <f>_xlfn.TEXTBEFORE(Homes[[#This Row],[statezip]]," ")</f>
        <v>WA</v>
      </c>
      <c r="D2882" s="6" t="str">
        <f>_xlfn.TEXTAFTER(Homes[[#This Row],[statezip]]," ")</f>
        <v>98038</v>
      </c>
      <c r="E2882" s="1">
        <v>345000</v>
      </c>
      <c r="F2882">
        <v>4</v>
      </c>
      <c r="G2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82" s="3" t="str">
        <f>Homes[[#This Row],[bedrooms]] &amp; " bd | " &amp; TEXT(Homes[[#This Row],[bathrooms]],"0.##") &amp; " ba"</f>
        <v>4 bd | 2.5 ba</v>
      </c>
      <c r="I2882" s="4">
        <v>2280</v>
      </c>
      <c r="J2882" s="1">
        <f>IFERROR(Homes[[#This Row],[price]]/Homes[[#This Row],[sqft_living]]," ")</f>
        <v>151.31578947368422</v>
      </c>
      <c r="K2882" s="4">
        <f>IFERROR(Homes[[#This Row],[sqft_lot]]/43560," ")</f>
        <v>0.1147842056932966</v>
      </c>
      <c r="L2882" t="str">
        <f>IF(Homes[[#This Row],[waterfront]]=1, "Yes","No")</f>
        <v>No</v>
      </c>
      <c r="M2882" s="4" t="str">
        <f>IF(Homes[[#This Row],[sqft_basement]]&gt;0, "Yes","No")</f>
        <v>No</v>
      </c>
      <c r="N2882" t="str">
        <f>CHOOSE(Homes[[#This Row],[view]]+1, "None","Fair","Good","Great","Excellent")</f>
        <v>None</v>
      </c>
      <c r="O2882" t="str">
        <f>CHOOSE(Homes[[#This Row],[condition]], "Poor","Fair","Average","Good","Excellent")</f>
        <v>Average</v>
      </c>
      <c r="P2882">
        <f ca="1">YEAR(TODAY())-Homes[[#This Row],[yr_built]]</f>
        <v>19</v>
      </c>
      <c r="Q2882">
        <v>0</v>
      </c>
      <c r="R2882">
        <f ca="1">IF(Homes[[#This Row],[yr_renovated]]&gt;0, YEAR(TODAY())-Homes[[#This Row],[yr_renovated]], YEAR(TODAY())-Homes[[#This Row],[yr_built]])</f>
        <v>19</v>
      </c>
      <c r="S2882">
        <v>2</v>
      </c>
      <c r="T2882" s="2">
        <v>41820</v>
      </c>
      <c r="U2882" s="3">
        <v>2.5</v>
      </c>
      <c r="V2882" s="4">
        <f>IFERROR(Homes[[#This Row],[sqft_above]]+Homes[[#This Row],[sqft_basement]]," ")</f>
        <v>2280</v>
      </c>
      <c r="W2882" s="4">
        <v>5000</v>
      </c>
      <c r="X2882">
        <v>0</v>
      </c>
      <c r="Y2882">
        <v>0</v>
      </c>
      <c r="Z2882">
        <v>3</v>
      </c>
      <c r="AA2882" s="4">
        <v>2280</v>
      </c>
      <c r="AB2882" s="4">
        <v>0</v>
      </c>
      <c r="AC2882">
        <v>2006</v>
      </c>
      <c r="AD2882" t="s">
        <v>3006</v>
      </c>
      <c r="AE2882" t="s">
        <v>920</v>
      </c>
      <c r="AF2882" t="s">
        <v>921</v>
      </c>
    </row>
    <row r="2883" spans="1:32">
      <c r="A2883" t="str">
        <f>PROPER(TRIM(Homes[[#This Row],[street]]))</f>
        <v>14319 165Th Pl Se</v>
      </c>
      <c r="B2883" t="str">
        <f>PROPER(TRIM(Homes[[#This Row],[city]]))</f>
        <v>Renton</v>
      </c>
      <c r="C2883" t="str">
        <f>_xlfn.TEXTBEFORE(Homes[[#This Row],[statezip]]," ")</f>
        <v>WA</v>
      </c>
      <c r="D2883" s="6" t="str">
        <f>_xlfn.TEXTAFTER(Homes[[#This Row],[statezip]]," ")</f>
        <v>98059</v>
      </c>
      <c r="E2883" s="1">
        <v>345000</v>
      </c>
      <c r="F2883">
        <v>3</v>
      </c>
      <c r="G2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883" s="3" t="str">
        <f>Homes[[#This Row],[bedrooms]] &amp; " bd | " &amp; TEXT(Homes[[#This Row],[bathrooms]],"0.##") &amp; " ba"</f>
        <v>3 bd | 2.25 ba</v>
      </c>
      <c r="I2883" s="4">
        <v>2120</v>
      </c>
      <c r="J2883" s="1">
        <f>IFERROR(Homes[[#This Row],[price]]/Homes[[#This Row],[sqft_living]]," ")</f>
        <v>162.73584905660377</v>
      </c>
      <c r="K2883" s="4">
        <f>IFERROR(Homes[[#This Row],[sqft_lot]]/43560," ")</f>
        <v>0.34442148760330576</v>
      </c>
      <c r="L2883" t="str">
        <f>IF(Homes[[#This Row],[waterfront]]=1, "Yes","No")</f>
        <v>No</v>
      </c>
      <c r="M2883" s="4" t="str">
        <f>IF(Homes[[#This Row],[sqft_basement]]&gt;0, "Yes","No")</f>
        <v>No</v>
      </c>
      <c r="N2883" t="str">
        <f>CHOOSE(Homes[[#This Row],[view]]+1, "None","Fair","Good","Great","Excellent")</f>
        <v>None</v>
      </c>
      <c r="O2883" t="str">
        <f>CHOOSE(Homes[[#This Row],[condition]], "Poor","Fair","Average","Good","Excellent")</f>
        <v>Average</v>
      </c>
      <c r="P2883">
        <f ca="1">YEAR(TODAY())-Homes[[#This Row],[yr_built]]</f>
        <v>41</v>
      </c>
      <c r="Q2883">
        <v>0</v>
      </c>
      <c r="R2883">
        <f ca="1">IF(Homes[[#This Row],[yr_renovated]]&gt;0, YEAR(TODAY())-Homes[[#This Row],[yr_renovated]], YEAR(TODAY())-Homes[[#This Row],[yr_built]])</f>
        <v>41</v>
      </c>
      <c r="S2883">
        <v>2</v>
      </c>
      <c r="T2883" s="2">
        <v>41773</v>
      </c>
      <c r="U2883" s="3">
        <v>2.25</v>
      </c>
      <c r="V2883" s="4">
        <f>IFERROR(Homes[[#This Row],[sqft_above]]+Homes[[#This Row],[sqft_basement]]," ")</f>
        <v>2120</v>
      </c>
      <c r="W2883" s="4">
        <v>15003</v>
      </c>
      <c r="X2883">
        <v>0</v>
      </c>
      <c r="Y2883">
        <v>0</v>
      </c>
      <c r="Z2883">
        <v>3</v>
      </c>
      <c r="AA2883" s="4">
        <v>2120</v>
      </c>
      <c r="AB2883" s="4">
        <v>0</v>
      </c>
      <c r="AC2883">
        <v>1984</v>
      </c>
      <c r="AD2883" t="s">
        <v>3007</v>
      </c>
      <c r="AE2883" t="s">
        <v>319</v>
      </c>
      <c r="AF2883" t="s">
        <v>282</v>
      </c>
    </row>
    <row r="2884" spans="1:32">
      <c r="A2884" t="str">
        <f>PROPER(TRIM(Homes[[#This Row],[street]]))</f>
        <v>15801 Se 175Th Pl</v>
      </c>
      <c r="B2884" t="str">
        <f>PROPER(TRIM(Homes[[#This Row],[city]]))</f>
        <v>Renton</v>
      </c>
      <c r="C2884" t="str">
        <f>_xlfn.TEXTBEFORE(Homes[[#This Row],[statezip]]," ")</f>
        <v>WA</v>
      </c>
      <c r="D2884" s="6" t="str">
        <f>_xlfn.TEXTAFTER(Homes[[#This Row],[statezip]]," ")</f>
        <v>98058</v>
      </c>
      <c r="E2884" s="1">
        <v>345000</v>
      </c>
      <c r="F2884">
        <v>4</v>
      </c>
      <c r="G2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84" s="3" t="str">
        <f>Homes[[#This Row],[bedrooms]] &amp; " bd | " &amp; TEXT(Homes[[#This Row],[bathrooms]],"0.##") &amp; " ba"</f>
        <v>4 bd | 2.75 ba</v>
      </c>
      <c r="I2884" s="4">
        <v>2250</v>
      </c>
      <c r="J2884" s="1">
        <f>IFERROR(Homes[[#This Row],[price]]/Homes[[#This Row],[sqft_living]]," ")</f>
        <v>153.33333333333334</v>
      </c>
      <c r="K2884" s="4">
        <f>IFERROR(Homes[[#This Row],[sqft_lot]]/43560," ")</f>
        <v>0.17015610651974289</v>
      </c>
      <c r="L2884" t="str">
        <f>IF(Homes[[#This Row],[waterfront]]=1, "Yes","No")</f>
        <v>No</v>
      </c>
      <c r="M2884" s="4" t="str">
        <f>IF(Homes[[#This Row],[sqft_basement]]&gt;0, "Yes","No")</f>
        <v>Yes</v>
      </c>
      <c r="N2884" t="str">
        <f>CHOOSE(Homes[[#This Row],[view]]+1, "None","Fair","Good","Great","Excellent")</f>
        <v>None</v>
      </c>
      <c r="O2884" t="str">
        <f>CHOOSE(Homes[[#This Row],[condition]], "Poor","Fair","Average","Good","Excellent")</f>
        <v>Good</v>
      </c>
      <c r="P2884">
        <f ca="1">YEAR(TODAY())-Homes[[#This Row],[yr_built]]</f>
        <v>50</v>
      </c>
      <c r="Q2884">
        <v>0</v>
      </c>
      <c r="R2884">
        <f ca="1">IF(Homes[[#This Row],[yr_renovated]]&gt;0, YEAR(TODAY())-Homes[[#This Row],[yr_renovated]], YEAR(TODAY())-Homes[[#This Row],[yr_built]])</f>
        <v>50</v>
      </c>
      <c r="S2884">
        <v>1</v>
      </c>
      <c r="T2884" s="2">
        <v>41807</v>
      </c>
      <c r="U2884" s="3">
        <v>2.75</v>
      </c>
      <c r="V2884" s="4">
        <f>IFERROR(Homes[[#This Row],[sqft_above]]+Homes[[#This Row],[sqft_basement]]," ")</f>
        <v>2250</v>
      </c>
      <c r="W2884" s="4">
        <v>7412</v>
      </c>
      <c r="X2884">
        <v>0</v>
      </c>
      <c r="Y2884">
        <v>0</v>
      </c>
      <c r="Z2884">
        <v>4</v>
      </c>
      <c r="AA2884" s="4">
        <v>1480</v>
      </c>
      <c r="AB2884" s="4">
        <v>770</v>
      </c>
      <c r="AC2884">
        <v>1975</v>
      </c>
      <c r="AD2884" t="s">
        <v>3008</v>
      </c>
      <c r="AE2884" t="s">
        <v>319</v>
      </c>
      <c r="AF2884" t="s">
        <v>320</v>
      </c>
    </row>
    <row r="2885" spans="1:32">
      <c r="A2885" t="str">
        <f>PROPER(TRIM(Homes[[#This Row],[street]]))</f>
        <v>12652 Se 160Th St</v>
      </c>
      <c r="B2885" t="str">
        <f>PROPER(TRIM(Homes[[#This Row],[city]]))</f>
        <v>Renton</v>
      </c>
      <c r="C2885" t="str">
        <f>_xlfn.TEXTBEFORE(Homes[[#This Row],[statezip]]," ")</f>
        <v>WA</v>
      </c>
      <c r="D2885" s="6" t="str">
        <f>_xlfn.TEXTAFTER(Homes[[#This Row],[statezip]]," ")</f>
        <v>98058</v>
      </c>
      <c r="E2885" s="1">
        <v>345000</v>
      </c>
      <c r="F2885">
        <v>4</v>
      </c>
      <c r="G2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85" s="3" t="str">
        <f>Homes[[#This Row],[bedrooms]] &amp; " bd | " &amp; TEXT(Homes[[#This Row],[bathrooms]],"0.##") &amp; " ba"</f>
        <v>4 bd | 1. ba</v>
      </c>
      <c r="I2885" s="4">
        <v>1980</v>
      </c>
      <c r="J2885" s="1">
        <f>IFERROR(Homes[[#This Row],[price]]/Homes[[#This Row],[sqft_living]]," ")</f>
        <v>174.24242424242425</v>
      </c>
      <c r="K2885" s="4">
        <f>IFERROR(Homes[[#This Row],[sqft_lot]]/43560," ")</f>
        <v>0.18344811753902662</v>
      </c>
      <c r="L2885" t="str">
        <f>IF(Homes[[#This Row],[waterfront]]=1, "Yes","No")</f>
        <v>No</v>
      </c>
      <c r="M2885" s="4" t="str">
        <f>IF(Homes[[#This Row],[sqft_basement]]&gt;0, "Yes","No")</f>
        <v>No</v>
      </c>
      <c r="N2885" t="str">
        <f>CHOOSE(Homes[[#This Row],[view]]+1, "None","Fair","Good","Great","Excellent")</f>
        <v>None</v>
      </c>
      <c r="O2885" t="str">
        <f>CHOOSE(Homes[[#This Row],[condition]], "Poor","Fair","Average","Good","Excellent")</f>
        <v>Average</v>
      </c>
      <c r="P2885">
        <f ca="1">YEAR(TODAY())-Homes[[#This Row],[yr_built]]</f>
        <v>63</v>
      </c>
      <c r="Q2885">
        <v>2003</v>
      </c>
      <c r="R2885">
        <f ca="1">IF(Homes[[#This Row],[yr_renovated]]&gt;0, YEAR(TODAY())-Homes[[#This Row],[yr_renovated]], YEAR(TODAY())-Homes[[#This Row],[yr_built]])</f>
        <v>22</v>
      </c>
      <c r="S2885">
        <v>1.5</v>
      </c>
      <c r="T2885" s="2">
        <v>41775</v>
      </c>
      <c r="U2885" s="3">
        <v>1</v>
      </c>
      <c r="V2885" s="4">
        <f>IFERROR(Homes[[#This Row],[sqft_above]]+Homes[[#This Row],[sqft_basement]]," ")</f>
        <v>1980</v>
      </c>
      <c r="W2885" s="4">
        <v>7991</v>
      </c>
      <c r="X2885">
        <v>0</v>
      </c>
      <c r="Y2885">
        <v>0</v>
      </c>
      <c r="Z2885">
        <v>3</v>
      </c>
      <c r="AA2885" s="4">
        <v>1980</v>
      </c>
      <c r="AB2885" s="4">
        <v>0</v>
      </c>
      <c r="AC2885">
        <v>1962</v>
      </c>
      <c r="AD2885" t="s">
        <v>3009</v>
      </c>
      <c r="AE2885" t="s">
        <v>319</v>
      </c>
      <c r="AF2885" t="s">
        <v>320</v>
      </c>
    </row>
    <row r="2886" spans="1:32">
      <c r="A2886" t="str">
        <f>PROPER(TRIM(Homes[[#This Row],[street]]))</f>
        <v>115 28Th Ave S</v>
      </c>
      <c r="B2886" t="str">
        <f>PROPER(TRIM(Homes[[#This Row],[city]]))</f>
        <v>Seattle</v>
      </c>
      <c r="C2886" t="str">
        <f>_xlfn.TEXTBEFORE(Homes[[#This Row],[statezip]]," ")</f>
        <v>WA</v>
      </c>
      <c r="D2886" s="6" t="str">
        <f>_xlfn.TEXTAFTER(Homes[[#This Row],[statezip]]," ")</f>
        <v>98144</v>
      </c>
      <c r="E2886" s="1">
        <v>345000</v>
      </c>
      <c r="F2886">
        <v>3</v>
      </c>
      <c r="G2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86" s="3" t="str">
        <f>Homes[[#This Row],[bedrooms]] &amp; " bd | " &amp; TEXT(Homes[[#This Row],[bathrooms]],"0.##") &amp; " ba"</f>
        <v>3 bd | 1. ba</v>
      </c>
      <c r="I2886" s="4">
        <v>1140</v>
      </c>
      <c r="J2886" s="1">
        <f>IFERROR(Homes[[#This Row],[price]]/Homes[[#This Row],[sqft_living]]," ")</f>
        <v>302.63157894736844</v>
      </c>
      <c r="K2886" s="4">
        <f>IFERROR(Homes[[#This Row],[sqft_lot]]/43560," ")</f>
        <v>9.6418732782369149E-2</v>
      </c>
      <c r="L2886" t="str">
        <f>IF(Homes[[#This Row],[waterfront]]=1, "Yes","No")</f>
        <v>No</v>
      </c>
      <c r="M2886" s="4" t="str">
        <f>IF(Homes[[#This Row],[sqft_basement]]&gt;0, "Yes","No")</f>
        <v>No</v>
      </c>
      <c r="N2886" t="str">
        <f>CHOOSE(Homes[[#This Row],[view]]+1, "None","Fair","Good","Great","Excellent")</f>
        <v>None</v>
      </c>
      <c r="O2886" t="str">
        <f>CHOOSE(Homes[[#This Row],[condition]], "Poor","Fair","Average","Good","Excellent")</f>
        <v>Good</v>
      </c>
      <c r="P2886">
        <f ca="1">YEAR(TODAY())-Homes[[#This Row],[yr_built]]</f>
        <v>121</v>
      </c>
      <c r="Q2886">
        <v>0</v>
      </c>
      <c r="R2886">
        <f ca="1">IF(Homes[[#This Row],[yr_renovated]]&gt;0, YEAR(TODAY())-Homes[[#This Row],[yr_renovated]], YEAR(TODAY())-Homes[[#This Row],[yr_built]])</f>
        <v>121</v>
      </c>
      <c r="S2886">
        <v>2</v>
      </c>
      <c r="T2886" s="2">
        <v>41813</v>
      </c>
      <c r="U2886" s="3">
        <v>1</v>
      </c>
      <c r="V2886" s="4">
        <f>IFERROR(Homes[[#This Row],[sqft_above]]+Homes[[#This Row],[sqft_basement]]," ")</f>
        <v>1140</v>
      </c>
      <c r="W2886" s="4">
        <v>4200</v>
      </c>
      <c r="X2886">
        <v>0</v>
      </c>
      <c r="Y2886">
        <v>0</v>
      </c>
      <c r="Z2886">
        <v>4</v>
      </c>
      <c r="AA2886" s="4">
        <v>1140</v>
      </c>
      <c r="AB2886" s="4">
        <v>0</v>
      </c>
      <c r="AC2886">
        <v>1904</v>
      </c>
      <c r="AD2886" t="s">
        <v>3010</v>
      </c>
      <c r="AE2886" t="s">
        <v>49</v>
      </c>
      <c r="AF2886" t="s">
        <v>110</v>
      </c>
    </row>
    <row r="2887" spans="1:32">
      <c r="A2887" t="str">
        <f>PROPER(TRIM(Homes[[#This Row],[street]]))</f>
        <v>323 25Th Ave S</v>
      </c>
      <c r="B2887" t="str">
        <f>PROPER(TRIM(Homes[[#This Row],[city]]))</f>
        <v>Seattle</v>
      </c>
      <c r="C2887" t="str">
        <f>_xlfn.TEXTBEFORE(Homes[[#This Row],[statezip]]," ")</f>
        <v>WA</v>
      </c>
      <c r="D2887" s="6" t="str">
        <f>_xlfn.TEXTAFTER(Homes[[#This Row],[statezip]]," ")</f>
        <v>98144</v>
      </c>
      <c r="E2887" s="1">
        <v>345000</v>
      </c>
      <c r="F2887">
        <v>2</v>
      </c>
      <c r="G2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87" s="3" t="str">
        <f>Homes[[#This Row],[bedrooms]] &amp; " bd | " &amp; TEXT(Homes[[#This Row],[bathrooms]],"0.##") &amp; " ba"</f>
        <v>2 bd | 1.5 ba</v>
      </c>
      <c r="I2887" s="4">
        <v>1180</v>
      </c>
      <c r="J2887" s="1">
        <f>IFERROR(Homes[[#This Row],[price]]/Homes[[#This Row],[sqft_living]]," ")</f>
        <v>292.37288135593218</v>
      </c>
      <c r="K2887" s="4">
        <f>IFERROR(Homes[[#This Row],[sqft_lot]]/43560," ")</f>
        <v>1.9375573921028465E-2</v>
      </c>
      <c r="L2887" t="str">
        <f>IF(Homes[[#This Row],[waterfront]]=1, "Yes","No")</f>
        <v>No</v>
      </c>
      <c r="M2887" s="4" t="str">
        <f>IF(Homes[[#This Row],[sqft_basement]]&gt;0, "Yes","No")</f>
        <v>Yes</v>
      </c>
      <c r="N2887" t="str">
        <f>CHOOSE(Homes[[#This Row],[view]]+1, "None","Fair","Good","Great","Excellent")</f>
        <v>None</v>
      </c>
      <c r="O2887" t="str">
        <f>CHOOSE(Homes[[#This Row],[condition]], "Poor","Fair","Average","Good","Excellent")</f>
        <v>Average</v>
      </c>
      <c r="P2887">
        <f ca="1">YEAR(TODAY())-Homes[[#This Row],[yr_built]]</f>
        <v>20</v>
      </c>
      <c r="Q2887">
        <v>0</v>
      </c>
      <c r="R2887">
        <f ca="1">IF(Homes[[#This Row],[yr_renovated]]&gt;0, YEAR(TODAY())-Homes[[#This Row],[yr_renovated]], YEAR(TODAY())-Homes[[#This Row],[yr_built]])</f>
        <v>20</v>
      </c>
      <c r="S2887">
        <v>2</v>
      </c>
      <c r="T2887" s="2">
        <v>41786</v>
      </c>
      <c r="U2887" s="3">
        <v>1.5</v>
      </c>
      <c r="V2887" s="4">
        <f>IFERROR(Homes[[#This Row],[sqft_above]]+Homes[[#This Row],[sqft_basement]]," ")</f>
        <v>1180</v>
      </c>
      <c r="W2887" s="4">
        <v>844</v>
      </c>
      <c r="X2887">
        <v>0</v>
      </c>
      <c r="Y2887">
        <v>0</v>
      </c>
      <c r="Z2887">
        <v>3</v>
      </c>
      <c r="AA2887" s="4">
        <v>990</v>
      </c>
      <c r="AB2887" s="4">
        <v>190</v>
      </c>
      <c r="AC2887">
        <v>2005</v>
      </c>
      <c r="AD2887" t="s">
        <v>2941</v>
      </c>
      <c r="AE2887" t="s">
        <v>49</v>
      </c>
      <c r="AF2887" t="s">
        <v>110</v>
      </c>
    </row>
    <row r="2888" spans="1:32">
      <c r="A2888" t="str">
        <f>PROPER(TRIM(Homes[[#This Row],[street]]))</f>
        <v>717 N 95Th St</v>
      </c>
      <c r="B2888" t="str">
        <f>PROPER(TRIM(Homes[[#This Row],[city]]))</f>
        <v>Seattle</v>
      </c>
      <c r="C2888" t="str">
        <f>_xlfn.TEXTBEFORE(Homes[[#This Row],[statezip]]," ")</f>
        <v>WA</v>
      </c>
      <c r="D2888" s="6" t="str">
        <f>_xlfn.TEXTAFTER(Homes[[#This Row],[statezip]]," ")</f>
        <v>98103</v>
      </c>
      <c r="E2888" s="1">
        <v>345000</v>
      </c>
      <c r="F2888">
        <v>3</v>
      </c>
      <c r="G2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88" s="3" t="str">
        <f>Homes[[#This Row],[bedrooms]] &amp; " bd | " &amp; TEXT(Homes[[#This Row],[bathrooms]],"0.##") &amp; " ba"</f>
        <v>3 bd | 2.5 ba</v>
      </c>
      <c r="I2888" s="4">
        <v>1210</v>
      </c>
      <c r="J2888" s="1">
        <f>IFERROR(Homes[[#This Row],[price]]/Homes[[#This Row],[sqft_living]]," ")</f>
        <v>285.12396694214874</v>
      </c>
      <c r="K2888" s="4">
        <f>IFERROR(Homes[[#This Row],[sqft_lot]]/43560," ")</f>
        <v>3.2598714416896234E-2</v>
      </c>
      <c r="L2888" t="str">
        <f>IF(Homes[[#This Row],[waterfront]]=1, "Yes","No")</f>
        <v>No</v>
      </c>
      <c r="M2888" s="4" t="str">
        <f>IF(Homes[[#This Row],[sqft_basement]]&gt;0, "Yes","No")</f>
        <v>No</v>
      </c>
      <c r="N2888" t="str">
        <f>CHOOSE(Homes[[#This Row],[view]]+1, "None","Fair","Good","Great","Excellent")</f>
        <v>None</v>
      </c>
      <c r="O2888" t="str">
        <f>CHOOSE(Homes[[#This Row],[condition]], "Poor","Fair","Average","Good","Excellent")</f>
        <v>Average</v>
      </c>
      <c r="P2888">
        <f ca="1">YEAR(TODAY())-Homes[[#This Row],[yr_built]]</f>
        <v>17</v>
      </c>
      <c r="Q2888">
        <v>0</v>
      </c>
      <c r="R2888">
        <f ca="1">IF(Homes[[#This Row],[yr_renovated]]&gt;0, YEAR(TODAY())-Homes[[#This Row],[yr_renovated]], YEAR(TODAY())-Homes[[#This Row],[yr_built]])</f>
        <v>17</v>
      </c>
      <c r="S2888">
        <v>3</v>
      </c>
      <c r="T2888" s="2">
        <v>41799</v>
      </c>
      <c r="U2888" s="3">
        <v>2.5</v>
      </c>
      <c r="V2888" s="4">
        <f>IFERROR(Homes[[#This Row],[sqft_above]]+Homes[[#This Row],[sqft_basement]]," ")</f>
        <v>1210</v>
      </c>
      <c r="W2888" s="4">
        <v>1420</v>
      </c>
      <c r="X2888">
        <v>0</v>
      </c>
      <c r="Y2888">
        <v>0</v>
      </c>
      <c r="Z2888">
        <v>3</v>
      </c>
      <c r="AA2888" s="4">
        <v>1210</v>
      </c>
      <c r="AB2888" s="4">
        <v>0</v>
      </c>
      <c r="AC2888">
        <v>2008</v>
      </c>
      <c r="AD2888" t="s">
        <v>3011</v>
      </c>
      <c r="AE2888" t="s">
        <v>49</v>
      </c>
      <c r="AF2888" t="s">
        <v>172</v>
      </c>
    </row>
    <row r="2889" spans="1:32">
      <c r="A2889" t="str">
        <f>PROPER(TRIM(Homes[[#This Row],[street]]))</f>
        <v>1718-1748 21St Ave S</v>
      </c>
      <c r="B2889" t="str">
        <f>PROPER(TRIM(Homes[[#This Row],[city]]))</f>
        <v>Seattle</v>
      </c>
      <c r="C2889" t="str">
        <f>_xlfn.TEXTBEFORE(Homes[[#This Row],[statezip]]," ")</f>
        <v>WA</v>
      </c>
      <c r="D2889" s="6" t="str">
        <f>_xlfn.TEXTAFTER(Homes[[#This Row],[statezip]]," ")</f>
        <v>98144</v>
      </c>
      <c r="E2889" s="1">
        <v>345000</v>
      </c>
      <c r="F2889">
        <v>2</v>
      </c>
      <c r="G2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89" s="3" t="str">
        <f>Homes[[#This Row],[bedrooms]] &amp; " bd | " &amp; TEXT(Homes[[#This Row],[bathrooms]],"0.##") &amp; " ba"</f>
        <v>2 bd | 1.5 ba</v>
      </c>
      <c r="I2889" s="4">
        <v>1340</v>
      </c>
      <c r="J2889" s="1">
        <f>IFERROR(Homes[[#This Row],[price]]/Homes[[#This Row],[sqft_living]]," ")</f>
        <v>257.46268656716416</v>
      </c>
      <c r="K2889" s="4">
        <f>IFERROR(Homes[[#This Row],[sqft_lot]]/43560," ")</f>
        <v>2.7777777777777776E-2</v>
      </c>
      <c r="L2889" t="str">
        <f>IF(Homes[[#This Row],[waterfront]]=1, "Yes","No")</f>
        <v>No</v>
      </c>
      <c r="M2889" s="4" t="str">
        <f>IF(Homes[[#This Row],[sqft_basement]]&gt;0, "Yes","No")</f>
        <v>Yes</v>
      </c>
      <c r="N2889" t="str">
        <f>CHOOSE(Homes[[#This Row],[view]]+1, "None","Fair","Good","Great","Excellent")</f>
        <v>None</v>
      </c>
      <c r="O2889" t="str">
        <f>CHOOSE(Homes[[#This Row],[condition]], "Poor","Fair","Average","Good","Excellent")</f>
        <v>Average</v>
      </c>
      <c r="P2889">
        <f ca="1">YEAR(TODAY())-Homes[[#This Row],[yr_built]]</f>
        <v>17</v>
      </c>
      <c r="Q2889">
        <v>0</v>
      </c>
      <c r="R2889">
        <f ca="1">IF(Homes[[#This Row],[yr_renovated]]&gt;0, YEAR(TODAY())-Homes[[#This Row],[yr_renovated]], YEAR(TODAY())-Homes[[#This Row],[yr_built]])</f>
        <v>17</v>
      </c>
      <c r="S2889">
        <v>2</v>
      </c>
      <c r="T2889" s="2">
        <v>41799</v>
      </c>
      <c r="U2889" s="3">
        <v>1.5</v>
      </c>
      <c r="V2889" s="4">
        <f>IFERROR(Homes[[#This Row],[sqft_above]]+Homes[[#This Row],[sqft_basement]]," ")</f>
        <v>1340</v>
      </c>
      <c r="W2889" s="4">
        <v>1210</v>
      </c>
      <c r="X2889">
        <v>0</v>
      </c>
      <c r="Y2889">
        <v>0</v>
      </c>
      <c r="Z2889">
        <v>3</v>
      </c>
      <c r="AA2889" s="4">
        <v>1120</v>
      </c>
      <c r="AB2889" s="4">
        <v>220</v>
      </c>
      <c r="AC2889">
        <v>2008</v>
      </c>
      <c r="AD2889" t="s">
        <v>3012</v>
      </c>
      <c r="AE2889" t="s">
        <v>49</v>
      </c>
      <c r="AF2889" t="s">
        <v>110</v>
      </c>
    </row>
    <row r="2890" spans="1:32">
      <c r="A2890" t="str">
        <f>PROPER(TRIM(Homes[[#This Row],[street]]))</f>
        <v>1707 22Nd Ave S</v>
      </c>
      <c r="B2890" t="str">
        <f>PROPER(TRIM(Homes[[#This Row],[city]]))</f>
        <v>Seattle</v>
      </c>
      <c r="C2890" t="str">
        <f>_xlfn.TEXTBEFORE(Homes[[#This Row],[statezip]]," ")</f>
        <v>WA</v>
      </c>
      <c r="D2890" s="6" t="str">
        <f>_xlfn.TEXTAFTER(Homes[[#This Row],[statezip]]," ")</f>
        <v>98144</v>
      </c>
      <c r="E2890" s="1">
        <v>345000</v>
      </c>
      <c r="F2890">
        <v>3</v>
      </c>
      <c r="G2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890" s="3" t="str">
        <f>Homes[[#This Row],[bedrooms]] &amp; " bd | " &amp; TEXT(Homes[[#This Row],[bathrooms]],"0.##") &amp; " ba"</f>
        <v>3 bd | 1.5 ba</v>
      </c>
      <c r="I2890" s="4">
        <v>1420</v>
      </c>
      <c r="J2890" s="1">
        <f>IFERROR(Homes[[#This Row],[price]]/Homes[[#This Row],[sqft_living]]," ")</f>
        <v>242.95774647887325</v>
      </c>
      <c r="K2890" s="4">
        <f>IFERROR(Homes[[#This Row],[sqft_lot]]/43560," ")</f>
        <v>2.7364554637281911E-2</v>
      </c>
      <c r="L2890" t="str">
        <f>IF(Homes[[#This Row],[waterfront]]=1, "Yes","No")</f>
        <v>No</v>
      </c>
      <c r="M2890" s="4" t="str">
        <f>IF(Homes[[#This Row],[sqft_basement]]&gt;0, "Yes","No")</f>
        <v>Yes</v>
      </c>
      <c r="N2890" t="str">
        <f>CHOOSE(Homes[[#This Row],[view]]+1, "None","Fair","Good","Great","Excellent")</f>
        <v>None</v>
      </c>
      <c r="O2890" t="str">
        <f>CHOOSE(Homes[[#This Row],[condition]], "Poor","Fair","Average","Good","Excellent")</f>
        <v>Average</v>
      </c>
      <c r="P2890">
        <f ca="1">YEAR(TODAY())-Homes[[#This Row],[yr_built]]</f>
        <v>17</v>
      </c>
      <c r="Q2890">
        <v>0</v>
      </c>
      <c r="R2890">
        <f ca="1">IF(Homes[[#This Row],[yr_renovated]]&gt;0, YEAR(TODAY())-Homes[[#This Row],[yr_renovated]], YEAR(TODAY())-Homes[[#This Row],[yr_built]])</f>
        <v>17</v>
      </c>
      <c r="S2890">
        <v>2</v>
      </c>
      <c r="T2890" s="2">
        <v>41813</v>
      </c>
      <c r="U2890" s="3">
        <v>1.5</v>
      </c>
      <c r="V2890" s="4">
        <f>IFERROR(Homes[[#This Row],[sqft_above]]+Homes[[#This Row],[sqft_basement]]," ")</f>
        <v>1420</v>
      </c>
      <c r="W2890" s="4">
        <v>1192</v>
      </c>
      <c r="X2890">
        <v>0</v>
      </c>
      <c r="Y2890">
        <v>0</v>
      </c>
      <c r="Z2890">
        <v>3</v>
      </c>
      <c r="AA2890" s="4">
        <v>1140</v>
      </c>
      <c r="AB2890" s="4">
        <v>280</v>
      </c>
      <c r="AC2890">
        <v>2008</v>
      </c>
      <c r="AD2890" t="s">
        <v>3013</v>
      </c>
      <c r="AE2890" t="s">
        <v>49</v>
      </c>
      <c r="AF2890" t="s">
        <v>110</v>
      </c>
    </row>
    <row r="2891" spans="1:32">
      <c r="A2891" t="str">
        <f>PROPER(TRIM(Homes[[#This Row],[street]]))</f>
        <v>5601 29Th Ave Sw</v>
      </c>
      <c r="B2891" t="str">
        <f>PROPER(TRIM(Homes[[#This Row],[city]]))</f>
        <v>Seattle</v>
      </c>
      <c r="C2891" t="str">
        <f>_xlfn.TEXTBEFORE(Homes[[#This Row],[statezip]]," ")</f>
        <v>WA</v>
      </c>
      <c r="D2891" s="6" t="str">
        <f>_xlfn.TEXTAFTER(Homes[[#This Row],[statezip]]," ")</f>
        <v>98126</v>
      </c>
      <c r="E2891" s="1">
        <v>345000</v>
      </c>
      <c r="F2891">
        <v>2</v>
      </c>
      <c r="G2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1" s="3" t="str">
        <f>Homes[[#This Row],[bedrooms]] &amp; " bd | " &amp; TEXT(Homes[[#This Row],[bathrooms]],"0.##") &amp; " ba"</f>
        <v>2 bd | 1. ba</v>
      </c>
      <c r="I2891" s="4">
        <v>970</v>
      </c>
      <c r="J2891" s="1">
        <f>IFERROR(Homes[[#This Row],[price]]/Homes[[#This Row],[sqft_living]]," ")</f>
        <v>355.67010309278351</v>
      </c>
      <c r="K2891" s="4">
        <f>IFERROR(Homes[[#This Row],[sqft_lot]]/43560," ")</f>
        <v>0.13200183654729108</v>
      </c>
      <c r="L2891" t="str">
        <f>IF(Homes[[#This Row],[waterfront]]=1, "Yes","No")</f>
        <v>No</v>
      </c>
      <c r="M2891" s="4" t="str">
        <f>IF(Homes[[#This Row],[sqft_basement]]&gt;0, "Yes","No")</f>
        <v>No</v>
      </c>
      <c r="N2891" t="str">
        <f>CHOOSE(Homes[[#This Row],[view]]+1, "None","Fair","Good","Great","Excellent")</f>
        <v>None</v>
      </c>
      <c r="O2891" t="str">
        <f>CHOOSE(Homes[[#This Row],[condition]], "Poor","Fair","Average","Good","Excellent")</f>
        <v>Good</v>
      </c>
      <c r="P2891">
        <f ca="1">YEAR(TODAY())-Homes[[#This Row],[yr_built]]</f>
        <v>93</v>
      </c>
      <c r="Q2891">
        <v>1958</v>
      </c>
      <c r="R2891">
        <f ca="1">IF(Homes[[#This Row],[yr_renovated]]&gt;0, YEAR(TODAY())-Homes[[#This Row],[yr_renovated]], YEAR(TODAY())-Homes[[#This Row],[yr_built]])</f>
        <v>67</v>
      </c>
      <c r="S2891">
        <v>1</v>
      </c>
      <c r="T2891" s="2">
        <v>41820</v>
      </c>
      <c r="U2891" s="3">
        <v>1</v>
      </c>
      <c r="V2891" s="4">
        <f>IFERROR(Homes[[#This Row],[sqft_above]]+Homes[[#This Row],[sqft_basement]]," ")</f>
        <v>970</v>
      </c>
      <c r="W2891" s="4">
        <v>5750</v>
      </c>
      <c r="X2891">
        <v>0</v>
      </c>
      <c r="Y2891">
        <v>0</v>
      </c>
      <c r="Z2891">
        <v>4</v>
      </c>
      <c r="AA2891" s="4">
        <v>970</v>
      </c>
      <c r="AB2891" s="4">
        <v>0</v>
      </c>
      <c r="AC2891">
        <v>1932</v>
      </c>
      <c r="AD2891" t="s">
        <v>3014</v>
      </c>
      <c r="AE2891" t="s">
        <v>49</v>
      </c>
      <c r="AF2891" t="s">
        <v>434</v>
      </c>
    </row>
    <row r="2892" spans="1:32">
      <c r="A2892" t="str">
        <f>PROPER(TRIM(Homes[[#This Row],[street]]))</f>
        <v>8351 Jones Ave Nw</v>
      </c>
      <c r="B2892" t="str">
        <f>PROPER(TRIM(Homes[[#This Row],[city]]))</f>
        <v>Seattle</v>
      </c>
      <c r="C2892" t="str">
        <f>_xlfn.TEXTBEFORE(Homes[[#This Row],[statezip]]," ")</f>
        <v>WA</v>
      </c>
      <c r="D2892" s="6" t="str">
        <f>_xlfn.TEXTAFTER(Homes[[#This Row],[statezip]]," ")</f>
        <v>98117</v>
      </c>
      <c r="E2892" s="1">
        <v>345000</v>
      </c>
      <c r="F2892">
        <v>2</v>
      </c>
      <c r="G2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2" s="3" t="str">
        <f>Homes[[#This Row],[bedrooms]] &amp; " bd | " &amp; TEXT(Homes[[#This Row],[bathrooms]],"0.##") &amp; " ba"</f>
        <v>2 bd | 1. ba</v>
      </c>
      <c r="I2892" s="4">
        <v>1080</v>
      </c>
      <c r="J2892" s="1">
        <f>IFERROR(Homes[[#This Row],[price]]/Homes[[#This Row],[sqft_living]]," ")</f>
        <v>319.44444444444446</v>
      </c>
      <c r="K2892" s="4">
        <f>IFERROR(Homes[[#This Row],[sqft_lot]]/43560," ")</f>
        <v>9.1827364554637275E-2</v>
      </c>
      <c r="L2892" t="str">
        <f>IF(Homes[[#This Row],[waterfront]]=1, "Yes","No")</f>
        <v>No</v>
      </c>
      <c r="M2892" s="4" t="str">
        <f>IF(Homes[[#This Row],[sqft_basement]]&gt;0, "Yes","No")</f>
        <v>No</v>
      </c>
      <c r="N2892" t="str">
        <f>CHOOSE(Homes[[#This Row],[view]]+1, "None","Fair","Good","Great","Excellent")</f>
        <v>None</v>
      </c>
      <c r="O2892" t="str">
        <f>CHOOSE(Homes[[#This Row],[condition]], "Poor","Fair","Average","Good","Excellent")</f>
        <v>Average</v>
      </c>
      <c r="P2892">
        <f ca="1">YEAR(TODAY())-Homes[[#This Row],[yr_built]]</f>
        <v>85</v>
      </c>
      <c r="Q2892">
        <v>1996</v>
      </c>
      <c r="R2892">
        <f ca="1">IF(Homes[[#This Row],[yr_renovated]]&gt;0, YEAR(TODAY())-Homes[[#This Row],[yr_renovated]], YEAR(TODAY())-Homes[[#This Row],[yr_built]])</f>
        <v>29</v>
      </c>
      <c r="S2892">
        <v>1</v>
      </c>
      <c r="T2892" s="2">
        <v>41787</v>
      </c>
      <c r="U2892" s="3">
        <v>1</v>
      </c>
      <c r="V2892" s="4">
        <f>IFERROR(Homes[[#This Row],[sqft_above]]+Homes[[#This Row],[sqft_basement]]," ")</f>
        <v>1080</v>
      </c>
      <c r="W2892" s="4">
        <v>4000</v>
      </c>
      <c r="X2892">
        <v>0</v>
      </c>
      <c r="Y2892">
        <v>0</v>
      </c>
      <c r="Z2892">
        <v>3</v>
      </c>
      <c r="AA2892" s="4">
        <v>1080</v>
      </c>
      <c r="AB2892" s="4">
        <v>0</v>
      </c>
      <c r="AC2892">
        <v>1940</v>
      </c>
      <c r="AD2892" t="s">
        <v>3015</v>
      </c>
      <c r="AE2892" t="s">
        <v>49</v>
      </c>
      <c r="AF2892" t="s">
        <v>204</v>
      </c>
    </row>
    <row r="2893" spans="1:32">
      <c r="A2893" t="str">
        <f>PROPER(TRIM(Homes[[#This Row],[street]]))</f>
        <v>6439 Marshall Ave Sw</v>
      </c>
      <c r="B2893" t="str">
        <f>PROPER(TRIM(Homes[[#This Row],[city]]))</f>
        <v>Seattle</v>
      </c>
      <c r="C2893" t="str">
        <f>_xlfn.TEXTBEFORE(Homes[[#This Row],[statezip]]," ")</f>
        <v>WA</v>
      </c>
      <c r="D2893" s="6" t="str">
        <f>_xlfn.TEXTAFTER(Homes[[#This Row],[statezip]]," ")</f>
        <v>98136</v>
      </c>
      <c r="E2893" s="1">
        <v>345000</v>
      </c>
      <c r="F2893">
        <v>2</v>
      </c>
      <c r="G2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3" s="3" t="str">
        <f>Homes[[#This Row],[bedrooms]] &amp; " bd | " &amp; TEXT(Homes[[#This Row],[bathrooms]],"0.##") &amp; " ba"</f>
        <v>2 bd | 1. ba</v>
      </c>
      <c r="I2893" s="4">
        <v>1080</v>
      </c>
      <c r="J2893" s="1">
        <f>IFERROR(Homes[[#This Row],[price]]/Homes[[#This Row],[sqft_living]]," ")</f>
        <v>319.44444444444446</v>
      </c>
      <c r="K2893" s="4">
        <f>IFERROR(Homes[[#This Row],[sqft_lot]]/43560," ")</f>
        <v>0.17848943985307622</v>
      </c>
      <c r="L2893" t="str">
        <f>IF(Homes[[#This Row],[waterfront]]=1, "Yes","No")</f>
        <v>No</v>
      </c>
      <c r="M2893" s="4" t="str">
        <f>IF(Homes[[#This Row],[sqft_basement]]&gt;0, "Yes","No")</f>
        <v>No</v>
      </c>
      <c r="N2893" t="str">
        <f>CHOOSE(Homes[[#This Row],[view]]+1, "None","Fair","Good","Great","Excellent")</f>
        <v>None</v>
      </c>
      <c r="O2893" t="str">
        <f>CHOOSE(Homes[[#This Row],[condition]], "Poor","Fair","Average","Good","Excellent")</f>
        <v>Average</v>
      </c>
      <c r="P2893">
        <f ca="1">YEAR(TODAY())-Homes[[#This Row],[yr_built]]</f>
        <v>70</v>
      </c>
      <c r="Q2893">
        <v>2005</v>
      </c>
      <c r="R2893">
        <f ca="1">IF(Homes[[#This Row],[yr_renovated]]&gt;0, YEAR(TODAY())-Homes[[#This Row],[yr_renovated]], YEAR(TODAY())-Homes[[#This Row],[yr_built]])</f>
        <v>20</v>
      </c>
      <c r="S2893">
        <v>1</v>
      </c>
      <c r="T2893" s="2">
        <v>41821</v>
      </c>
      <c r="U2893" s="3">
        <v>1</v>
      </c>
      <c r="V2893" s="4">
        <f>IFERROR(Homes[[#This Row],[sqft_above]]+Homes[[#This Row],[sqft_basement]]," ")</f>
        <v>1080</v>
      </c>
      <c r="W2893" s="4">
        <v>7775</v>
      </c>
      <c r="X2893">
        <v>0</v>
      </c>
      <c r="Y2893">
        <v>0</v>
      </c>
      <c r="Z2893">
        <v>3</v>
      </c>
      <c r="AA2893" s="4">
        <v>1080</v>
      </c>
      <c r="AB2893" s="4">
        <v>0</v>
      </c>
      <c r="AC2893">
        <v>1955</v>
      </c>
      <c r="AD2893" t="s">
        <v>3016</v>
      </c>
      <c r="AE2893" t="s">
        <v>49</v>
      </c>
      <c r="AF2893" t="s">
        <v>298</v>
      </c>
    </row>
    <row r="2894" spans="1:32">
      <c r="A2894" t="str">
        <f>PROPER(TRIM(Homes[[#This Row],[street]]))</f>
        <v>611 Ne 165Th St</v>
      </c>
      <c r="B2894" t="str">
        <f>PROPER(TRIM(Homes[[#This Row],[city]]))</f>
        <v>Shoreline</v>
      </c>
      <c r="C2894" t="str">
        <f>_xlfn.TEXTBEFORE(Homes[[#This Row],[statezip]]," ")</f>
        <v>WA</v>
      </c>
      <c r="D2894" s="6" t="str">
        <f>_xlfn.TEXTAFTER(Homes[[#This Row],[statezip]]," ")</f>
        <v>98155</v>
      </c>
      <c r="E2894" s="1">
        <v>345000</v>
      </c>
      <c r="F2894">
        <v>3</v>
      </c>
      <c r="G2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94" s="3" t="str">
        <f>Homes[[#This Row],[bedrooms]] &amp; " bd | " &amp; TEXT(Homes[[#This Row],[bathrooms]],"0.##") &amp; " ba"</f>
        <v>3 bd | 2.5 ba</v>
      </c>
      <c r="I2894" s="4">
        <v>1680</v>
      </c>
      <c r="J2894" s="1">
        <f>IFERROR(Homes[[#This Row],[price]]/Homes[[#This Row],[sqft_living]]," ")</f>
        <v>205.35714285714286</v>
      </c>
      <c r="K2894" s="4">
        <f>IFERROR(Homes[[#This Row],[sqft_lot]]/43560," ")</f>
        <v>5.1170798898071627E-2</v>
      </c>
      <c r="L2894" t="str">
        <f>IF(Homes[[#This Row],[waterfront]]=1, "Yes","No")</f>
        <v>No</v>
      </c>
      <c r="M2894" s="4" t="str">
        <f>IF(Homes[[#This Row],[sqft_basement]]&gt;0, "Yes","No")</f>
        <v>No</v>
      </c>
      <c r="N2894" t="str">
        <f>CHOOSE(Homes[[#This Row],[view]]+1, "None","Fair","Good","Great","Excellent")</f>
        <v>None</v>
      </c>
      <c r="O2894" t="str">
        <f>CHOOSE(Homes[[#This Row],[condition]], "Poor","Fair","Average","Good","Excellent")</f>
        <v>Average</v>
      </c>
      <c r="P2894">
        <f ca="1">YEAR(TODAY())-Homes[[#This Row],[yr_built]]</f>
        <v>18</v>
      </c>
      <c r="Q2894">
        <v>0</v>
      </c>
      <c r="R2894">
        <f ca="1">IF(Homes[[#This Row],[yr_renovated]]&gt;0, YEAR(TODAY())-Homes[[#This Row],[yr_renovated]], YEAR(TODAY())-Homes[[#This Row],[yr_built]])</f>
        <v>18</v>
      </c>
      <c r="S2894">
        <v>2</v>
      </c>
      <c r="T2894" s="2">
        <v>41807</v>
      </c>
      <c r="U2894" s="3">
        <v>2.5</v>
      </c>
      <c r="V2894" s="4">
        <f>IFERROR(Homes[[#This Row],[sqft_above]]+Homes[[#This Row],[sqft_basement]]," ")</f>
        <v>1680</v>
      </c>
      <c r="W2894" s="4">
        <v>2229</v>
      </c>
      <c r="X2894">
        <v>0</v>
      </c>
      <c r="Y2894">
        <v>0</v>
      </c>
      <c r="Z2894">
        <v>3</v>
      </c>
      <c r="AA2894" s="4">
        <v>1680</v>
      </c>
      <c r="AB2894" s="4">
        <v>0</v>
      </c>
      <c r="AC2894">
        <v>2007</v>
      </c>
      <c r="AD2894" t="s">
        <v>3017</v>
      </c>
      <c r="AE2894" t="s">
        <v>100</v>
      </c>
      <c r="AF2894" t="s">
        <v>744</v>
      </c>
    </row>
    <row r="2895" spans="1:32">
      <c r="A2895" t="str">
        <f>PROPER(TRIM(Homes[[#This Row],[street]]))</f>
        <v>16000-16098 15Th Ave Ne</v>
      </c>
      <c r="B2895" t="str">
        <f>PROPER(TRIM(Homes[[#This Row],[city]]))</f>
        <v>Shoreline</v>
      </c>
      <c r="C2895" t="str">
        <f>_xlfn.TEXTBEFORE(Homes[[#This Row],[statezip]]," ")</f>
        <v>WA</v>
      </c>
      <c r="D2895" s="6" t="str">
        <f>_xlfn.TEXTAFTER(Homes[[#This Row],[statezip]]," ")</f>
        <v>98155</v>
      </c>
      <c r="E2895" s="1">
        <v>345000</v>
      </c>
      <c r="F2895">
        <v>3</v>
      </c>
      <c r="G2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895" s="3" t="str">
        <f>Homes[[#This Row],[bedrooms]] &amp; " bd | " &amp; TEXT(Homes[[#This Row],[bathrooms]],"0.##") &amp; " ba"</f>
        <v>3 bd | 1.75 ba</v>
      </c>
      <c r="I2895" s="4">
        <v>1540</v>
      </c>
      <c r="J2895" s="1">
        <f>IFERROR(Homes[[#This Row],[price]]/Homes[[#This Row],[sqft_living]]," ")</f>
        <v>224.02597402597402</v>
      </c>
      <c r="K2895" s="4">
        <f>IFERROR(Homes[[#This Row],[sqft_lot]]/43560," ")</f>
        <v>0.15860881542699726</v>
      </c>
      <c r="L2895" t="str">
        <f>IF(Homes[[#This Row],[waterfront]]=1, "Yes","No")</f>
        <v>No</v>
      </c>
      <c r="M2895" s="4" t="str">
        <f>IF(Homes[[#This Row],[sqft_basement]]&gt;0, "Yes","No")</f>
        <v>Yes</v>
      </c>
      <c r="N2895" t="str">
        <f>CHOOSE(Homes[[#This Row],[view]]+1, "None","Fair","Good","Great","Excellent")</f>
        <v>None</v>
      </c>
      <c r="O2895" t="str">
        <f>CHOOSE(Homes[[#This Row],[condition]], "Poor","Fair","Average","Good","Excellent")</f>
        <v>Good</v>
      </c>
      <c r="P2895">
        <f ca="1">YEAR(TODAY())-Homes[[#This Row],[yr_built]]</f>
        <v>70</v>
      </c>
      <c r="Q2895">
        <v>2009</v>
      </c>
      <c r="R2895">
        <f ca="1">IF(Homes[[#This Row],[yr_renovated]]&gt;0, YEAR(TODAY())-Homes[[#This Row],[yr_renovated]], YEAR(TODAY())-Homes[[#This Row],[yr_built]])</f>
        <v>16</v>
      </c>
      <c r="S2895">
        <v>1</v>
      </c>
      <c r="T2895" s="2">
        <v>41800</v>
      </c>
      <c r="U2895" s="3">
        <v>1.75</v>
      </c>
      <c r="V2895" s="4">
        <f>IFERROR(Homes[[#This Row],[sqft_above]]+Homes[[#This Row],[sqft_basement]]," ")</f>
        <v>1540</v>
      </c>
      <c r="W2895" s="4">
        <v>6909</v>
      </c>
      <c r="X2895">
        <v>0</v>
      </c>
      <c r="Y2895">
        <v>0</v>
      </c>
      <c r="Z2895">
        <v>4</v>
      </c>
      <c r="AA2895" s="4">
        <v>920</v>
      </c>
      <c r="AB2895" s="4">
        <v>620</v>
      </c>
      <c r="AC2895">
        <v>1955</v>
      </c>
      <c r="AD2895" t="s">
        <v>3018</v>
      </c>
      <c r="AE2895" t="s">
        <v>100</v>
      </c>
      <c r="AF2895" t="s">
        <v>744</v>
      </c>
    </row>
    <row r="2896" spans="1:32">
      <c r="A2896" t="str">
        <f>PROPER(TRIM(Homes[[#This Row],[street]]))</f>
        <v>440 Scenic Way</v>
      </c>
      <c r="B2896" t="str">
        <f>PROPER(TRIM(Homes[[#This Row],[city]]))</f>
        <v>Kent</v>
      </c>
      <c r="C2896" t="str">
        <f>_xlfn.TEXTBEFORE(Homes[[#This Row],[statezip]]," ")</f>
        <v>WA</v>
      </c>
      <c r="D2896" s="6" t="str">
        <f>_xlfn.TEXTAFTER(Homes[[#This Row],[statezip]]," ")</f>
        <v>98030</v>
      </c>
      <c r="E2896" s="1">
        <v>344950</v>
      </c>
      <c r="F2896">
        <v>4</v>
      </c>
      <c r="G2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896" s="3" t="str">
        <f>Homes[[#This Row],[bedrooms]] &amp; " bd | " &amp; TEXT(Homes[[#This Row],[bathrooms]],"0.##") &amp; " ba"</f>
        <v>4 bd | 2. ba</v>
      </c>
      <c r="I2896" s="4">
        <v>2330</v>
      </c>
      <c r="J2896" s="1">
        <f>IFERROR(Homes[[#This Row],[price]]/Homes[[#This Row],[sqft_living]]," ")</f>
        <v>148.04721030042919</v>
      </c>
      <c r="K2896" s="4">
        <f>IFERROR(Homes[[#This Row],[sqft_lot]]/43560," ")</f>
        <v>0.14348025711662074</v>
      </c>
      <c r="L2896" t="str">
        <f>IF(Homes[[#This Row],[waterfront]]=1, "Yes","No")</f>
        <v>No</v>
      </c>
      <c r="M2896" s="4" t="str">
        <f>IF(Homes[[#This Row],[sqft_basement]]&gt;0, "Yes","No")</f>
        <v>Yes</v>
      </c>
      <c r="N2896" t="str">
        <f>CHOOSE(Homes[[#This Row],[view]]+1, "None","Fair","Good","Great","Excellent")</f>
        <v>None</v>
      </c>
      <c r="O2896" t="str">
        <f>CHOOSE(Homes[[#This Row],[condition]], "Poor","Fair","Average","Good","Excellent")</f>
        <v>Good</v>
      </c>
      <c r="P2896">
        <f ca="1">YEAR(TODAY())-Homes[[#This Row],[yr_built]]</f>
        <v>84</v>
      </c>
      <c r="Q2896">
        <v>1998</v>
      </c>
      <c r="R2896">
        <f ca="1">IF(Homes[[#This Row],[yr_renovated]]&gt;0, YEAR(TODAY())-Homes[[#This Row],[yr_renovated]], YEAR(TODAY())-Homes[[#This Row],[yr_built]])</f>
        <v>27</v>
      </c>
      <c r="S2896">
        <v>1</v>
      </c>
      <c r="T2896" s="2">
        <v>41786</v>
      </c>
      <c r="U2896" s="3">
        <v>2</v>
      </c>
      <c r="V2896" s="4">
        <f>IFERROR(Homes[[#This Row],[sqft_above]]+Homes[[#This Row],[sqft_basement]]," ")</f>
        <v>2330</v>
      </c>
      <c r="W2896" s="4">
        <v>6250</v>
      </c>
      <c r="X2896">
        <v>0</v>
      </c>
      <c r="Y2896">
        <v>0</v>
      </c>
      <c r="Z2896">
        <v>4</v>
      </c>
      <c r="AA2896" s="4">
        <v>1400</v>
      </c>
      <c r="AB2896" s="4">
        <v>930</v>
      </c>
      <c r="AC2896">
        <v>1941</v>
      </c>
      <c r="AD2896" t="s">
        <v>3019</v>
      </c>
      <c r="AE2896" t="s">
        <v>1392</v>
      </c>
      <c r="AF2896" t="s">
        <v>1554</v>
      </c>
    </row>
    <row r="2897" spans="1:32">
      <c r="A2897" t="str">
        <f>PROPER(TRIM(Homes[[#This Row],[street]]))</f>
        <v>1816 Talbot Rd S</v>
      </c>
      <c r="B2897" t="str">
        <f>PROPER(TRIM(Homes[[#This Row],[city]]))</f>
        <v>Renton</v>
      </c>
      <c r="C2897" t="str">
        <f>_xlfn.TEXTBEFORE(Homes[[#This Row],[statezip]]," ")</f>
        <v>WA</v>
      </c>
      <c r="D2897" s="6" t="str">
        <f>_xlfn.TEXTAFTER(Homes[[#This Row],[statezip]]," ")</f>
        <v>98055</v>
      </c>
      <c r="E2897" s="1">
        <v>344500</v>
      </c>
      <c r="F2897">
        <v>4</v>
      </c>
      <c r="G2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897" s="3" t="str">
        <f>Homes[[#This Row],[bedrooms]] &amp; " bd | " &amp; TEXT(Homes[[#This Row],[bathrooms]],"0.##") &amp; " ba"</f>
        <v>4 bd | 2.75 ba</v>
      </c>
      <c r="I2897" s="4">
        <v>1800</v>
      </c>
      <c r="J2897" s="1">
        <f>IFERROR(Homes[[#This Row],[price]]/Homes[[#This Row],[sqft_living]]," ")</f>
        <v>191.38888888888889</v>
      </c>
      <c r="K2897" s="4">
        <f>IFERROR(Homes[[#This Row],[sqft_lot]]/43560," ")</f>
        <v>0.12518365472910928</v>
      </c>
      <c r="L2897" t="str">
        <f>IF(Homes[[#This Row],[waterfront]]=1, "Yes","No")</f>
        <v>No</v>
      </c>
      <c r="M2897" s="4" t="str">
        <f>IF(Homes[[#This Row],[sqft_basement]]&gt;0, "Yes","No")</f>
        <v>Yes</v>
      </c>
      <c r="N2897" t="str">
        <f>CHOOSE(Homes[[#This Row],[view]]+1, "None","Fair","Good","Great","Excellent")</f>
        <v>None</v>
      </c>
      <c r="O2897" t="str">
        <f>CHOOSE(Homes[[#This Row],[condition]], "Poor","Fair","Average","Good","Excellent")</f>
        <v>Average</v>
      </c>
      <c r="P2897">
        <f ca="1">YEAR(TODAY())-Homes[[#This Row],[yr_built]]</f>
        <v>23</v>
      </c>
      <c r="Q2897">
        <v>0</v>
      </c>
      <c r="R2897">
        <f ca="1">IF(Homes[[#This Row],[yr_renovated]]&gt;0, YEAR(TODAY())-Homes[[#This Row],[yr_renovated]], YEAR(TODAY())-Homes[[#This Row],[yr_built]])</f>
        <v>23</v>
      </c>
      <c r="S2897">
        <v>1</v>
      </c>
      <c r="T2897" s="2">
        <v>41780</v>
      </c>
      <c r="U2897" s="3">
        <v>2.75</v>
      </c>
      <c r="V2897" s="4">
        <f>IFERROR(Homes[[#This Row],[sqft_above]]+Homes[[#This Row],[sqft_basement]]," ")</f>
        <v>1800</v>
      </c>
      <c r="W2897" s="4">
        <v>5453</v>
      </c>
      <c r="X2897">
        <v>0</v>
      </c>
      <c r="Y2897">
        <v>0</v>
      </c>
      <c r="Z2897">
        <v>3</v>
      </c>
      <c r="AA2897" s="4">
        <v>1050</v>
      </c>
      <c r="AB2897" s="4">
        <v>750</v>
      </c>
      <c r="AC2897">
        <v>2002</v>
      </c>
      <c r="AD2897" t="s">
        <v>3020</v>
      </c>
      <c r="AE2897" t="s">
        <v>319</v>
      </c>
      <c r="AF2897" t="s">
        <v>1614</v>
      </c>
    </row>
    <row r="2898" spans="1:32">
      <c r="A2898" t="str">
        <f>PROPER(TRIM(Homes[[#This Row],[street]]))</f>
        <v>12331 A 10Th Pl Ne</v>
      </c>
      <c r="B2898" t="str">
        <f>PROPER(TRIM(Homes[[#This Row],[city]]))</f>
        <v>Seattle</v>
      </c>
      <c r="C2898" t="str">
        <f>_xlfn.TEXTBEFORE(Homes[[#This Row],[statezip]]," ")</f>
        <v>WA</v>
      </c>
      <c r="D2898" s="6" t="str">
        <f>_xlfn.TEXTAFTER(Homes[[#This Row],[statezip]]," ")</f>
        <v>98125</v>
      </c>
      <c r="E2898" s="1">
        <v>344000</v>
      </c>
      <c r="F2898">
        <v>3</v>
      </c>
      <c r="G2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898" s="3" t="str">
        <f>Homes[[#This Row],[bedrooms]] &amp; " bd | " &amp; TEXT(Homes[[#This Row],[bathrooms]],"0.##") &amp; " ba"</f>
        <v>3 bd | 2.5 ba</v>
      </c>
      <c r="I2898" s="4">
        <v>1232</v>
      </c>
      <c r="J2898" s="1">
        <f>IFERROR(Homes[[#This Row],[price]]/Homes[[#This Row],[sqft_living]]," ")</f>
        <v>279.22077922077921</v>
      </c>
      <c r="K2898" s="4">
        <f>IFERROR(Homes[[#This Row],[sqft_lot]]/43560," ")</f>
        <v>2.5941230486685032E-2</v>
      </c>
      <c r="L2898" t="str">
        <f>IF(Homes[[#This Row],[waterfront]]=1, "Yes","No")</f>
        <v>No</v>
      </c>
      <c r="M2898" s="4" t="str">
        <f>IF(Homes[[#This Row],[sqft_basement]]&gt;0, "Yes","No")</f>
        <v>No</v>
      </c>
      <c r="N2898" t="str">
        <f>CHOOSE(Homes[[#This Row],[view]]+1, "None","Fair","Good","Great","Excellent")</f>
        <v>None</v>
      </c>
      <c r="O2898" t="str">
        <f>CHOOSE(Homes[[#This Row],[condition]], "Poor","Fair","Average","Good","Excellent")</f>
        <v>Average</v>
      </c>
      <c r="P2898">
        <f ca="1">YEAR(TODAY())-Homes[[#This Row],[yr_built]]</f>
        <v>18</v>
      </c>
      <c r="Q2898">
        <v>0</v>
      </c>
      <c r="R2898">
        <f ca="1">IF(Homes[[#This Row],[yr_renovated]]&gt;0, YEAR(TODAY())-Homes[[#This Row],[yr_renovated]], YEAR(TODAY())-Homes[[#This Row],[yr_built]])</f>
        <v>18</v>
      </c>
      <c r="S2898">
        <v>3</v>
      </c>
      <c r="T2898" s="2">
        <v>41774</v>
      </c>
      <c r="U2898" s="3">
        <v>2.5</v>
      </c>
      <c r="V2898" s="4">
        <f>IFERROR(Homes[[#This Row],[sqft_above]]+Homes[[#This Row],[sqft_basement]]," ")</f>
        <v>1232</v>
      </c>
      <c r="W2898" s="4">
        <v>1130</v>
      </c>
      <c r="X2898">
        <v>0</v>
      </c>
      <c r="Y2898">
        <v>0</v>
      </c>
      <c r="Z2898">
        <v>3</v>
      </c>
      <c r="AA2898" s="4">
        <v>1232</v>
      </c>
      <c r="AB2898" s="4">
        <v>0</v>
      </c>
      <c r="AC2898">
        <v>2007</v>
      </c>
      <c r="AD2898" t="s">
        <v>3021</v>
      </c>
      <c r="AE2898" t="s">
        <v>49</v>
      </c>
      <c r="AF2898" t="s">
        <v>150</v>
      </c>
    </row>
    <row r="2899" spans="1:32">
      <c r="A2899" t="str">
        <f>PROPER(TRIM(Homes[[#This Row],[street]]))</f>
        <v>8005 46Th Ave Sw</v>
      </c>
      <c r="B2899" t="str">
        <f>PROPER(TRIM(Homes[[#This Row],[city]]))</f>
        <v>Seattle</v>
      </c>
      <c r="C2899" t="str">
        <f>_xlfn.TEXTBEFORE(Homes[[#This Row],[statezip]]," ")</f>
        <v>WA</v>
      </c>
      <c r="D2899" s="6" t="str">
        <f>_xlfn.TEXTAFTER(Homes[[#This Row],[statezip]]," ")</f>
        <v>98136</v>
      </c>
      <c r="E2899" s="1">
        <v>343566</v>
      </c>
      <c r="F2899">
        <v>2</v>
      </c>
      <c r="G2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899" s="3" t="str">
        <f>Homes[[#This Row],[bedrooms]] &amp; " bd | " &amp; TEXT(Homes[[#This Row],[bathrooms]],"0.##") &amp; " ba"</f>
        <v>2 bd | 1. ba</v>
      </c>
      <c r="I2899" s="4">
        <v>1100</v>
      </c>
      <c r="J2899" s="1">
        <f>IFERROR(Homes[[#This Row],[price]]/Homes[[#This Row],[sqft_living]]," ")</f>
        <v>312.33272727272725</v>
      </c>
      <c r="K2899" s="4">
        <f>IFERROR(Homes[[#This Row],[sqft_lot]]/43560," ")</f>
        <v>9.6418732782369149E-2</v>
      </c>
      <c r="L2899" t="str">
        <f>IF(Homes[[#This Row],[waterfront]]=1, "Yes","No")</f>
        <v>No</v>
      </c>
      <c r="M2899" s="4" t="str">
        <f>IF(Homes[[#This Row],[sqft_basement]]&gt;0, "Yes","No")</f>
        <v>No</v>
      </c>
      <c r="N2899" t="str">
        <f>CHOOSE(Homes[[#This Row],[view]]+1, "None","Fair","Good","Great","Excellent")</f>
        <v>None</v>
      </c>
      <c r="O2899" t="str">
        <f>CHOOSE(Homes[[#This Row],[condition]], "Poor","Fair","Average","Good","Excellent")</f>
        <v>Average</v>
      </c>
      <c r="P2899">
        <f ca="1">YEAR(TODAY())-Homes[[#This Row],[yr_built]]</f>
        <v>71</v>
      </c>
      <c r="Q2899">
        <v>2005</v>
      </c>
      <c r="R2899">
        <f ca="1">IF(Homes[[#This Row],[yr_renovated]]&gt;0, YEAR(TODAY())-Homes[[#This Row],[yr_renovated]], YEAR(TODAY())-Homes[[#This Row],[yr_built]])</f>
        <v>20</v>
      </c>
      <c r="S2899">
        <v>1</v>
      </c>
      <c r="T2899" s="2">
        <v>41808</v>
      </c>
      <c r="U2899" s="3">
        <v>1</v>
      </c>
      <c r="V2899" s="4">
        <f>IFERROR(Homes[[#This Row],[sqft_above]]+Homes[[#This Row],[sqft_basement]]," ")</f>
        <v>1100</v>
      </c>
      <c r="W2899" s="4">
        <v>4200</v>
      </c>
      <c r="X2899">
        <v>0</v>
      </c>
      <c r="Y2899">
        <v>0</v>
      </c>
      <c r="Z2899">
        <v>3</v>
      </c>
      <c r="AA2899" s="4">
        <v>1100</v>
      </c>
      <c r="AB2899" s="4">
        <v>0</v>
      </c>
      <c r="AC2899">
        <v>1954</v>
      </c>
      <c r="AD2899" t="s">
        <v>3022</v>
      </c>
      <c r="AE2899" t="s">
        <v>49</v>
      </c>
      <c r="AF2899" t="s">
        <v>298</v>
      </c>
    </row>
    <row r="2900" spans="1:32">
      <c r="A2900" t="str">
        <f>PROPER(TRIM(Homes[[#This Row],[street]]))</f>
        <v>11008 Auburn Ave S</v>
      </c>
      <c r="B2900" t="str">
        <f>PROPER(TRIM(Homes[[#This Row],[city]]))</f>
        <v>Seattle</v>
      </c>
      <c r="C2900" t="str">
        <f>_xlfn.TEXTBEFORE(Homes[[#This Row],[statezip]]," ")</f>
        <v>WA</v>
      </c>
      <c r="D2900" s="6" t="str">
        <f>_xlfn.TEXTAFTER(Homes[[#This Row],[statezip]]," ")</f>
        <v>98178</v>
      </c>
      <c r="E2900" s="1">
        <v>343500</v>
      </c>
      <c r="F2900">
        <v>4</v>
      </c>
      <c r="G2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0" s="3" t="str">
        <f>Homes[[#This Row],[bedrooms]] &amp; " bd | " &amp; TEXT(Homes[[#This Row],[bathrooms]],"0.##") &amp; " ba"</f>
        <v>4 bd | 1.75 ba</v>
      </c>
      <c r="I2900" s="4">
        <v>1760</v>
      </c>
      <c r="J2900" s="1">
        <f>IFERROR(Homes[[#This Row],[price]]/Homes[[#This Row],[sqft_living]]," ")</f>
        <v>195.17045454545453</v>
      </c>
      <c r="K2900" s="4">
        <f>IFERROR(Homes[[#This Row],[sqft_lot]]/43560," ")</f>
        <v>0.14242424242424243</v>
      </c>
      <c r="L2900" t="str">
        <f>IF(Homes[[#This Row],[waterfront]]=1, "Yes","No")</f>
        <v>No</v>
      </c>
      <c r="M2900" s="4" t="str">
        <f>IF(Homes[[#This Row],[sqft_basement]]&gt;0, "Yes","No")</f>
        <v>Yes</v>
      </c>
      <c r="N2900" t="str">
        <f>CHOOSE(Homes[[#This Row],[view]]+1, "None","Fair","Good","Great","Excellent")</f>
        <v>Good</v>
      </c>
      <c r="O2900" t="str">
        <f>CHOOSE(Homes[[#This Row],[condition]], "Poor","Fair","Average","Good","Excellent")</f>
        <v>Good</v>
      </c>
      <c r="P2900">
        <f ca="1">YEAR(TODAY())-Homes[[#This Row],[yr_built]]</f>
        <v>75</v>
      </c>
      <c r="Q2900">
        <v>1983</v>
      </c>
      <c r="R2900">
        <f ca="1">IF(Homes[[#This Row],[yr_renovated]]&gt;0, YEAR(TODAY())-Homes[[#This Row],[yr_renovated]], YEAR(TODAY())-Homes[[#This Row],[yr_built]])</f>
        <v>42</v>
      </c>
      <c r="S2900">
        <v>1</v>
      </c>
      <c r="T2900" s="2">
        <v>41814</v>
      </c>
      <c r="U2900" s="3">
        <v>1.75</v>
      </c>
      <c r="V2900" s="4">
        <f>IFERROR(Homes[[#This Row],[sqft_above]]+Homes[[#This Row],[sqft_basement]]," ")</f>
        <v>1760</v>
      </c>
      <c r="W2900" s="4">
        <v>6204</v>
      </c>
      <c r="X2900">
        <v>0</v>
      </c>
      <c r="Y2900">
        <v>2</v>
      </c>
      <c r="Z2900">
        <v>4</v>
      </c>
      <c r="AA2900" s="4">
        <v>1180</v>
      </c>
      <c r="AB2900" s="4">
        <v>580</v>
      </c>
      <c r="AC2900">
        <v>1950</v>
      </c>
      <c r="AD2900" t="s">
        <v>3023</v>
      </c>
      <c r="AE2900" t="s">
        <v>49</v>
      </c>
      <c r="AF2900" t="s">
        <v>1123</v>
      </c>
    </row>
    <row r="2901" spans="1:32">
      <c r="A2901" t="str">
        <f>PROPER(TRIM(Homes[[#This Row],[street]]))</f>
        <v>28129 237Th Ave Se</v>
      </c>
      <c r="B2901" t="str">
        <f>PROPER(TRIM(Homes[[#This Row],[city]]))</f>
        <v>Maple Valley</v>
      </c>
      <c r="C2901" t="str">
        <f>_xlfn.TEXTBEFORE(Homes[[#This Row],[statezip]]," ")</f>
        <v>WA</v>
      </c>
      <c r="D2901" s="6" t="str">
        <f>_xlfn.TEXTAFTER(Homes[[#This Row],[statezip]]," ")</f>
        <v>98038</v>
      </c>
      <c r="E2901" s="1">
        <v>343000</v>
      </c>
      <c r="F2901">
        <v>4</v>
      </c>
      <c r="G2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1" s="3" t="str">
        <f>Homes[[#This Row],[bedrooms]] &amp; " bd | " &amp; TEXT(Homes[[#This Row],[bathrooms]],"0.##") &amp; " ba"</f>
        <v>4 bd | 2.5 ba</v>
      </c>
      <c r="I2901" s="4">
        <v>2070</v>
      </c>
      <c r="J2901" s="1">
        <f>IFERROR(Homes[[#This Row],[price]]/Homes[[#This Row],[sqft_living]]," ")</f>
        <v>165.70048309178745</v>
      </c>
      <c r="K2901" s="4">
        <f>IFERROR(Homes[[#This Row],[sqft_lot]]/43560," ")</f>
        <v>0.10330578512396695</v>
      </c>
      <c r="L2901" t="str">
        <f>IF(Homes[[#This Row],[waterfront]]=1, "Yes","No")</f>
        <v>No</v>
      </c>
      <c r="M2901" s="4" t="str">
        <f>IF(Homes[[#This Row],[sqft_basement]]&gt;0, "Yes","No")</f>
        <v>No</v>
      </c>
      <c r="N2901" t="str">
        <f>CHOOSE(Homes[[#This Row],[view]]+1, "None","Fair","Good","Great","Excellent")</f>
        <v>None</v>
      </c>
      <c r="O2901" t="str">
        <f>CHOOSE(Homes[[#This Row],[condition]], "Poor","Fair","Average","Good","Excellent")</f>
        <v>Average</v>
      </c>
      <c r="P2901">
        <f ca="1">YEAR(TODAY())-Homes[[#This Row],[yr_built]]</f>
        <v>21</v>
      </c>
      <c r="Q2901">
        <v>2003</v>
      </c>
      <c r="R2901">
        <f ca="1">IF(Homes[[#This Row],[yr_renovated]]&gt;0, YEAR(TODAY())-Homes[[#This Row],[yr_renovated]], YEAR(TODAY())-Homes[[#This Row],[yr_built]])</f>
        <v>22</v>
      </c>
      <c r="S2901">
        <v>2</v>
      </c>
      <c r="T2901" s="2">
        <v>41795</v>
      </c>
      <c r="U2901" s="3">
        <v>2.5</v>
      </c>
      <c r="V2901" s="4">
        <f>IFERROR(Homes[[#This Row],[sqft_above]]+Homes[[#This Row],[sqft_basement]]," ")</f>
        <v>2070</v>
      </c>
      <c r="W2901" s="4">
        <v>4500</v>
      </c>
      <c r="X2901">
        <v>0</v>
      </c>
      <c r="Y2901">
        <v>0</v>
      </c>
      <c r="Z2901">
        <v>3</v>
      </c>
      <c r="AA2901" s="4">
        <v>2070</v>
      </c>
      <c r="AB2901" s="4">
        <v>0</v>
      </c>
      <c r="AC2901">
        <v>2004</v>
      </c>
      <c r="AD2901" t="s">
        <v>3024</v>
      </c>
      <c r="AE2901" t="s">
        <v>920</v>
      </c>
      <c r="AF2901" t="s">
        <v>921</v>
      </c>
    </row>
    <row r="2902" spans="1:32">
      <c r="A2902" t="str">
        <f>PROPER(TRIM(Homes[[#This Row],[street]]))</f>
        <v>2816 Sw 110Th Pl</v>
      </c>
      <c r="B2902" t="str">
        <f>PROPER(TRIM(Homes[[#This Row],[city]]))</f>
        <v>Seattle</v>
      </c>
      <c r="C2902" t="str">
        <f>_xlfn.TEXTBEFORE(Homes[[#This Row],[statezip]]," ")</f>
        <v>WA</v>
      </c>
      <c r="D2902" s="6" t="str">
        <f>_xlfn.TEXTAFTER(Homes[[#This Row],[statezip]]," ")</f>
        <v>98146</v>
      </c>
      <c r="E2902" s="1">
        <v>343000</v>
      </c>
      <c r="F2902">
        <v>4</v>
      </c>
      <c r="G2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2" s="3" t="str">
        <f>Homes[[#This Row],[bedrooms]] &amp; " bd | " &amp; TEXT(Homes[[#This Row],[bathrooms]],"0.##") &amp; " ba"</f>
        <v>4 bd | 1.75 ba</v>
      </c>
      <c r="I2902" s="4">
        <v>2290</v>
      </c>
      <c r="J2902" s="1">
        <f>IFERROR(Homes[[#This Row],[price]]/Homes[[#This Row],[sqft_living]]," ")</f>
        <v>149.78165938864629</v>
      </c>
      <c r="K2902" s="4">
        <f>IFERROR(Homes[[#This Row],[sqft_lot]]/43560," ")</f>
        <v>0.23622589531680441</v>
      </c>
      <c r="L2902" t="str">
        <f>IF(Homes[[#This Row],[waterfront]]=1, "Yes","No")</f>
        <v>No</v>
      </c>
      <c r="M2902" s="4" t="str">
        <f>IF(Homes[[#This Row],[sqft_basement]]&gt;0, "Yes","No")</f>
        <v>Yes</v>
      </c>
      <c r="N2902" t="str">
        <f>CHOOSE(Homes[[#This Row],[view]]+1, "None","Fair","Good","Great","Excellent")</f>
        <v>None</v>
      </c>
      <c r="O2902" t="str">
        <f>CHOOSE(Homes[[#This Row],[condition]], "Poor","Fair","Average","Good","Excellent")</f>
        <v>Average</v>
      </c>
      <c r="P2902">
        <f ca="1">YEAR(TODAY())-Homes[[#This Row],[yr_built]]</f>
        <v>65</v>
      </c>
      <c r="Q2902">
        <v>2012</v>
      </c>
      <c r="R2902">
        <f ca="1">IF(Homes[[#This Row],[yr_renovated]]&gt;0, YEAR(TODAY())-Homes[[#This Row],[yr_renovated]], YEAR(TODAY())-Homes[[#This Row],[yr_built]])</f>
        <v>13</v>
      </c>
      <c r="S2902">
        <v>1</v>
      </c>
      <c r="T2902" s="2">
        <v>41774</v>
      </c>
      <c r="U2902" s="3">
        <v>1.75</v>
      </c>
      <c r="V2902" s="4">
        <f>IFERROR(Homes[[#This Row],[sqft_above]]+Homes[[#This Row],[sqft_basement]]," ")</f>
        <v>2290</v>
      </c>
      <c r="W2902" s="4">
        <v>10290</v>
      </c>
      <c r="X2902">
        <v>0</v>
      </c>
      <c r="Y2902">
        <v>0</v>
      </c>
      <c r="Z2902">
        <v>3</v>
      </c>
      <c r="AA2902" s="4">
        <v>1340</v>
      </c>
      <c r="AB2902" s="4">
        <v>950</v>
      </c>
      <c r="AC2902">
        <v>1960</v>
      </c>
      <c r="AD2902" t="s">
        <v>3025</v>
      </c>
      <c r="AE2902" t="s">
        <v>49</v>
      </c>
      <c r="AF2902" t="s">
        <v>422</v>
      </c>
    </row>
    <row r="2903" spans="1:32">
      <c r="A2903" t="str">
        <f>PROPER(TRIM(Homes[[#This Row],[street]]))</f>
        <v>3322 261St Pl Se</v>
      </c>
      <c r="B2903" t="str">
        <f>PROPER(TRIM(Homes[[#This Row],[city]]))</f>
        <v>Enumclaw</v>
      </c>
      <c r="C2903" t="str">
        <f>_xlfn.TEXTBEFORE(Homes[[#This Row],[statezip]]," ")</f>
        <v>WA</v>
      </c>
      <c r="D2903" s="6" t="str">
        <f>_xlfn.TEXTAFTER(Homes[[#This Row],[statezip]]," ")</f>
        <v>98022</v>
      </c>
      <c r="E2903" s="1">
        <v>342500</v>
      </c>
      <c r="F2903">
        <v>3</v>
      </c>
      <c r="G2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03" s="3" t="str">
        <f>Homes[[#This Row],[bedrooms]] &amp; " bd | " &amp; TEXT(Homes[[#This Row],[bathrooms]],"0.##") &amp; " ba"</f>
        <v>3 bd | 2. ba</v>
      </c>
      <c r="I2903" s="4">
        <v>2080</v>
      </c>
      <c r="J2903" s="1">
        <f>IFERROR(Homes[[#This Row],[price]]/Homes[[#This Row],[sqft_living]]," ")</f>
        <v>164.66346153846155</v>
      </c>
      <c r="K2903" s="4">
        <f>IFERROR(Homes[[#This Row],[sqft_lot]]/43560," ")</f>
        <v>0.26113406795224975</v>
      </c>
      <c r="L2903" t="str">
        <f>IF(Homes[[#This Row],[waterfront]]=1, "Yes","No")</f>
        <v>No</v>
      </c>
      <c r="M2903" s="4" t="str">
        <f>IF(Homes[[#This Row],[sqft_basement]]&gt;0, "Yes","No")</f>
        <v>No</v>
      </c>
      <c r="N2903" t="str">
        <f>CHOOSE(Homes[[#This Row],[view]]+1, "None","Fair","Good","Great","Excellent")</f>
        <v>None</v>
      </c>
      <c r="O2903" t="str">
        <f>CHOOSE(Homes[[#This Row],[condition]], "Poor","Fair","Average","Good","Excellent")</f>
        <v>Average</v>
      </c>
      <c r="P2903">
        <f ca="1">YEAR(TODAY())-Homes[[#This Row],[yr_built]]</f>
        <v>23</v>
      </c>
      <c r="Q2903">
        <v>0</v>
      </c>
      <c r="R2903">
        <f ca="1">IF(Homes[[#This Row],[yr_renovated]]&gt;0, YEAR(TODAY())-Homes[[#This Row],[yr_renovated]], YEAR(TODAY())-Homes[[#This Row],[yr_built]])</f>
        <v>23</v>
      </c>
      <c r="S2903">
        <v>1</v>
      </c>
      <c r="T2903" s="2">
        <v>41802</v>
      </c>
      <c r="U2903" s="3">
        <v>2</v>
      </c>
      <c r="V2903" s="4">
        <f>IFERROR(Homes[[#This Row],[sqft_above]]+Homes[[#This Row],[sqft_basement]]," ")</f>
        <v>2080</v>
      </c>
      <c r="W2903" s="4">
        <v>11375</v>
      </c>
      <c r="X2903">
        <v>0</v>
      </c>
      <c r="Y2903">
        <v>0</v>
      </c>
      <c r="Z2903">
        <v>3</v>
      </c>
      <c r="AA2903" s="4">
        <v>2080</v>
      </c>
      <c r="AB2903" s="4">
        <v>0</v>
      </c>
      <c r="AC2903">
        <v>2002</v>
      </c>
      <c r="AD2903" t="s">
        <v>3026</v>
      </c>
      <c r="AE2903" t="s">
        <v>1035</v>
      </c>
      <c r="AF2903" t="s">
        <v>1036</v>
      </c>
    </row>
    <row r="2904" spans="1:32">
      <c r="A2904" t="str">
        <f>PROPER(TRIM(Homes[[#This Row],[street]]))</f>
        <v>8101 Ne 120Th St</v>
      </c>
      <c r="B2904" t="str">
        <f>PROPER(TRIM(Homes[[#This Row],[city]]))</f>
        <v>Kirkland</v>
      </c>
      <c r="C2904" t="str">
        <f>_xlfn.TEXTBEFORE(Homes[[#This Row],[statezip]]," ")</f>
        <v>WA</v>
      </c>
      <c r="D2904" s="6" t="str">
        <f>_xlfn.TEXTAFTER(Homes[[#This Row],[statezip]]," ")</f>
        <v>98034</v>
      </c>
      <c r="E2904" s="1">
        <v>342500</v>
      </c>
      <c r="F2904">
        <v>2</v>
      </c>
      <c r="G2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4" s="3" t="str">
        <f>Homes[[#This Row],[bedrooms]] &amp; " bd | " &amp; TEXT(Homes[[#This Row],[bathrooms]],"0.##") &amp; " ba"</f>
        <v>2 bd | 1.75 ba</v>
      </c>
      <c r="I2904" s="4">
        <v>1210</v>
      </c>
      <c r="J2904" s="1">
        <f>IFERROR(Homes[[#This Row],[price]]/Homes[[#This Row],[sqft_living]]," ")</f>
        <v>283.05785123966945</v>
      </c>
      <c r="K2904" s="4">
        <f>IFERROR(Homes[[#This Row],[sqft_lot]]/43560," ")</f>
        <v>0.17233700642791552</v>
      </c>
      <c r="L2904" t="str">
        <f>IF(Homes[[#This Row],[waterfront]]=1, "Yes","No")</f>
        <v>No</v>
      </c>
      <c r="M2904" s="4" t="str">
        <f>IF(Homes[[#This Row],[sqft_basement]]&gt;0, "Yes","No")</f>
        <v>No</v>
      </c>
      <c r="N2904" t="str">
        <f>CHOOSE(Homes[[#This Row],[view]]+1, "None","Fair","Good","Great","Excellent")</f>
        <v>None</v>
      </c>
      <c r="O2904" t="str">
        <f>CHOOSE(Homes[[#This Row],[condition]], "Poor","Fair","Average","Good","Excellent")</f>
        <v>Average</v>
      </c>
      <c r="P2904">
        <f ca="1">YEAR(TODAY())-Homes[[#This Row],[yr_built]]</f>
        <v>43</v>
      </c>
      <c r="Q2904">
        <v>0</v>
      </c>
      <c r="R2904">
        <f ca="1">IF(Homes[[#This Row],[yr_renovated]]&gt;0, YEAR(TODAY())-Homes[[#This Row],[yr_renovated]], YEAR(TODAY())-Homes[[#This Row],[yr_built]])</f>
        <v>43</v>
      </c>
      <c r="S2904">
        <v>1</v>
      </c>
      <c r="T2904" s="2">
        <v>41814</v>
      </c>
      <c r="U2904" s="3">
        <v>1.75</v>
      </c>
      <c r="V2904" s="4">
        <f>IFERROR(Homes[[#This Row],[sqft_above]]+Homes[[#This Row],[sqft_basement]]," ")</f>
        <v>1210</v>
      </c>
      <c r="W2904" s="4">
        <v>7507</v>
      </c>
      <c r="X2904">
        <v>0</v>
      </c>
      <c r="Y2904">
        <v>0</v>
      </c>
      <c r="Z2904">
        <v>3</v>
      </c>
      <c r="AA2904" s="4">
        <v>1210</v>
      </c>
      <c r="AB2904" s="4">
        <v>0</v>
      </c>
      <c r="AC2904">
        <v>1982</v>
      </c>
      <c r="AD2904" t="s">
        <v>3027</v>
      </c>
      <c r="AE2904" t="s">
        <v>46</v>
      </c>
      <c r="AF2904" t="s">
        <v>47</v>
      </c>
    </row>
    <row r="2905" spans="1:32">
      <c r="A2905" t="str">
        <f>PROPER(TRIM(Homes[[#This Row],[street]]))</f>
        <v>8121 Ne 147Th Pl</v>
      </c>
      <c r="B2905" t="str">
        <f>PROPER(TRIM(Homes[[#This Row],[city]]))</f>
        <v>Kenmore</v>
      </c>
      <c r="C2905" t="str">
        <f>_xlfn.TEXTBEFORE(Homes[[#This Row],[statezip]]," ")</f>
        <v>WA</v>
      </c>
      <c r="D2905" s="6" t="str">
        <f>_xlfn.TEXTAFTER(Homes[[#This Row],[statezip]]," ")</f>
        <v>98028</v>
      </c>
      <c r="E2905" s="1">
        <v>342400</v>
      </c>
      <c r="F2905">
        <v>3</v>
      </c>
      <c r="G2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05" s="3" t="str">
        <f>Homes[[#This Row],[bedrooms]] &amp; " bd | " &amp; TEXT(Homes[[#This Row],[bathrooms]],"0.##") &amp; " ba"</f>
        <v>3 bd | 2.25 ba</v>
      </c>
      <c r="I2905" s="4">
        <v>1180</v>
      </c>
      <c r="J2905" s="1">
        <f>IFERROR(Homes[[#This Row],[price]]/Homes[[#This Row],[sqft_living]]," ")</f>
        <v>290.16949152542372</v>
      </c>
      <c r="K2905" s="4">
        <f>IFERROR(Homes[[#This Row],[sqft_lot]]/43560," ")</f>
        <v>0.22107438016528927</v>
      </c>
      <c r="L2905" t="str">
        <f>IF(Homes[[#This Row],[waterfront]]=1, "Yes","No")</f>
        <v>No</v>
      </c>
      <c r="M2905" s="4" t="str">
        <f>IF(Homes[[#This Row],[sqft_basement]]&gt;0, "Yes","No")</f>
        <v>No</v>
      </c>
      <c r="N2905" t="str">
        <f>CHOOSE(Homes[[#This Row],[view]]+1, "None","Fair","Good","Great","Excellent")</f>
        <v>None</v>
      </c>
      <c r="O2905" t="str">
        <f>CHOOSE(Homes[[#This Row],[condition]], "Poor","Fair","Average","Good","Excellent")</f>
        <v>Average</v>
      </c>
      <c r="P2905">
        <f ca="1">YEAR(TODAY())-Homes[[#This Row],[yr_built]]</f>
        <v>39</v>
      </c>
      <c r="Q2905">
        <v>0</v>
      </c>
      <c r="R2905">
        <f ca="1">IF(Homes[[#This Row],[yr_renovated]]&gt;0, YEAR(TODAY())-Homes[[#This Row],[yr_renovated]], YEAR(TODAY())-Homes[[#This Row],[yr_built]])</f>
        <v>39</v>
      </c>
      <c r="S2905">
        <v>2</v>
      </c>
      <c r="T2905" s="2">
        <v>41774</v>
      </c>
      <c r="U2905" s="3">
        <v>2.25</v>
      </c>
      <c r="V2905" s="4">
        <f>IFERROR(Homes[[#This Row],[sqft_above]]+Homes[[#This Row],[sqft_basement]]," ")</f>
        <v>1180</v>
      </c>
      <c r="W2905" s="4">
        <v>9630</v>
      </c>
      <c r="X2905">
        <v>0</v>
      </c>
      <c r="Y2905">
        <v>0</v>
      </c>
      <c r="Z2905">
        <v>3</v>
      </c>
      <c r="AA2905" s="4">
        <v>1180</v>
      </c>
      <c r="AB2905" s="4">
        <v>0</v>
      </c>
      <c r="AC2905">
        <v>1986</v>
      </c>
      <c r="AD2905" t="s">
        <v>3028</v>
      </c>
      <c r="AE2905" t="s">
        <v>329</v>
      </c>
      <c r="AF2905" t="s">
        <v>330</v>
      </c>
    </row>
    <row r="2906" spans="1:32">
      <c r="A2906" t="str">
        <f>PROPER(TRIM(Homes[[#This Row],[street]]))</f>
        <v>3002 Sw 349Th Pl</v>
      </c>
      <c r="B2906" t="str">
        <f>PROPER(TRIM(Homes[[#This Row],[city]]))</f>
        <v>Federal Way</v>
      </c>
      <c r="C2906" t="str">
        <f>_xlfn.TEXTBEFORE(Homes[[#This Row],[statezip]]," ")</f>
        <v>WA</v>
      </c>
      <c r="D2906" s="6" t="str">
        <f>_xlfn.TEXTAFTER(Homes[[#This Row],[statezip]]," ")</f>
        <v>98023</v>
      </c>
      <c r="E2906" s="1">
        <v>342246.428571</v>
      </c>
      <c r="F2906">
        <v>4</v>
      </c>
      <c r="G2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6" s="3" t="str">
        <f>Homes[[#This Row],[bedrooms]] &amp; " bd | " &amp; TEXT(Homes[[#This Row],[bathrooms]],"0.##") &amp; " ba"</f>
        <v>4 bd | 2.5 ba</v>
      </c>
      <c r="I2906" s="4">
        <v>1980</v>
      </c>
      <c r="J2906" s="1">
        <f>IFERROR(Homes[[#This Row],[price]]/Homes[[#This Row],[sqft_living]]," ")</f>
        <v>172.85173160151516</v>
      </c>
      <c r="K2906" s="4">
        <f>IFERROR(Homes[[#This Row],[sqft_lot]]/43560," ")</f>
        <v>0.16994949494949496</v>
      </c>
      <c r="L2906" t="str">
        <f>IF(Homes[[#This Row],[waterfront]]=1, "Yes","No")</f>
        <v>No</v>
      </c>
      <c r="M2906" s="4" t="str">
        <f>IF(Homes[[#This Row],[sqft_basement]]&gt;0, "Yes","No")</f>
        <v>No</v>
      </c>
      <c r="N2906" t="str">
        <f>CHOOSE(Homes[[#This Row],[view]]+1, "None","Fair","Good","Great","Excellent")</f>
        <v>None</v>
      </c>
      <c r="O2906" t="str">
        <f>CHOOSE(Homes[[#This Row],[condition]], "Poor","Fair","Average","Good","Excellent")</f>
        <v>Average</v>
      </c>
      <c r="P2906">
        <f ca="1">YEAR(TODAY())-Homes[[#This Row],[yr_built]]</f>
        <v>37</v>
      </c>
      <c r="Q2906">
        <v>2000</v>
      </c>
      <c r="R2906">
        <f ca="1">IF(Homes[[#This Row],[yr_renovated]]&gt;0, YEAR(TODAY())-Homes[[#This Row],[yr_renovated]], YEAR(TODAY())-Homes[[#This Row],[yr_built]])</f>
        <v>25</v>
      </c>
      <c r="S2906">
        <v>2</v>
      </c>
      <c r="T2906" s="2">
        <v>41781</v>
      </c>
      <c r="U2906" s="3">
        <v>2.5</v>
      </c>
      <c r="V2906" s="4">
        <f>IFERROR(Homes[[#This Row],[sqft_above]]+Homes[[#This Row],[sqft_basement]]," ")</f>
        <v>1980</v>
      </c>
      <c r="W2906" s="4">
        <v>7403</v>
      </c>
      <c r="X2906">
        <v>0</v>
      </c>
      <c r="Y2906">
        <v>0</v>
      </c>
      <c r="Z2906">
        <v>3</v>
      </c>
      <c r="AA2906" s="4">
        <v>1980</v>
      </c>
      <c r="AB2906" s="4">
        <v>0</v>
      </c>
      <c r="AC2906">
        <v>1988</v>
      </c>
      <c r="AD2906" t="s">
        <v>3029</v>
      </c>
      <c r="AE2906" t="s">
        <v>675</v>
      </c>
      <c r="AF2906" t="s">
        <v>1267</v>
      </c>
    </row>
    <row r="2907" spans="1:32">
      <c r="A2907" t="str">
        <f>PROPER(TRIM(Homes[[#This Row],[street]]))</f>
        <v>24612 102Nd Pl Se</v>
      </c>
      <c r="B2907" t="str">
        <f>PROPER(TRIM(Homes[[#This Row],[city]]))</f>
        <v>Kent</v>
      </c>
      <c r="C2907" t="str">
        <f>_xlfn.TEXTBEFORE(Homes[[#This Row],[statezip]]," ")</f>
        <v>WA</v>
      </c>
      <c r="D2907" s="6" t="str">
        <f>_xlfn.TEXTAFTER(Homes[[#This Row],[statezip]]," ")</f>
        <v>98030</v>
      </c>
      <c r="E2907" s="1">
        <v>342000</v>
      </c>
      <c r="F2907">
        <v>4</v>
      </c>
      <c r="G2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7" s="3" t="str">
        <f>Homes[[#This Row],[bedrooms]] &amp; " bd | " &amp; TEXT(Homes[[#This Row],[bathrooms]],"0.##") &amp; " ba"</f>
        <v>4 bd | 2.5 ba</v>
      </c>
      <c r="I2907" s="4">
        <v>2300</v>
      </c>
      <c r="J2907" s="1">
        <f>IFERROR(Homes[[#This Row],[price]]/Homes[[#This Row],[sqft_living]]," ")</f>
        <v>148.69565217391303</v>
      </c>
      <c r="K2907" s="4">
        <f>IFERROR(Homes[[#This Row],[sqft_lot]]/43560," ")</f>
        <v>0.14802571166207529</v>
      </c>
      <c r="L2907" t="str">
        <f>IF(Homes[[#This Row],[waterfront]]=1, "Yes","No")</f>
        <v>No</v>
      </c>
      <c r="M2907" s="4" t="str">
        <f>IF(Homes[[#This Row],[sqft_basement]]&gt;0, "Yes","No")</f>
        <v>No</v>
      </c>
      <c r="N2907" t="str">
        <f>CHOOSE(Homes[[#This Row],[view]]+1, "None","Fair","Good","Great","Excellent")</f>
        <v>None</v>
      </c>
      <c r="O2907" t="str">
        <f>CHOOSE(Homes[[#This Row],[condition]], "Poor","Fair","Average","Good","Excellent")</f>
        <v>Average</v>
      </c>
      <c r="P2907">
        <f ca="1">YEAR(TODAY())-Homes[[#This Row],[yr_built]]</f>
        <v>24</v>
      </c>
      <c r="Q2907">
        <v>0</v>
      </c>
      <c r="R2907">
        <f ca="1">IF(Homes[[#This Row],[yr_renovated]]&gt;0, YEAR(TODAY())-Homes[[#This Row],[yr_renovated]], YEAR(TODAY())-Homes[[#This Row],[yr_built]])</f>
        <v>24</v>
      </c>
      <c r="S2907">
        <v>2</v>
      </c>
      <c r="T2907" s="2">
        <v>41823</v>
      </c>
      <c r="U2907" s="3">
        <v>2.5</v>
      </c>
      <c r="V2907" s="4">
        <f>IFERROR(Homes[[#This Row],[sqft_above]]+Homes[[#This Row],[sqft_basement]]," ")</f>
        <v>2300</v>
      </c>
      <c r="W2907" s="4">
        <v>6448</v>
      </c>
      <c r="X2907">
        <v>0</v>
      </c>
      <c r="Y2907">
        <v>0</v>
      </c>
      <c r="Z2907">
        <v>3</v>
      </c>
      <c r="AA2907" s="4">
        <v>2300</v>
      </c>
      <c r="AB2907" s="4">
        <v>0</v>
      </c>
      <c r="AC2907">
        <v>2001</v>
      </c>
      <c r="AD2907" t="s">
        <v>3030</v>
      </c>
      <c r="AE2907" t="s">
        <v>1392</v>
      </c>
      <c r="AF2907" t="s">
        <v>1554</v>
      </c>
    </row>
    <row r="2908" spans="1:32">
      <c r="A2908" t="str">
        <f>PROPER(TRIM(Homes[[#This Row],[street]]))</f>
        <v>15634 129Th Pl Se</v>
      </c>
      <c r="B2908" t="str">
        <f>PROPER(TRIM(Homes[[#This Row],[city]]))</f>
        <v>Renton</v>
      </c>
      <c r="C2908" t="str">
        <f>_xlfn.TEXTBEFORE(Homes[[#This Row],[statezip]]," ")</f>
        <v>WA</v>
      </c>
      <c r="D2908" s="6" t="str">
        <f>_xlfn.TEXTAFTER(Homes[[#This Row],[statezip]]," ")</f>
        <v>98058</v>
      </c>
      <c r="E2908" s="1">
        <v>342000</v>
      </c>
      <c r="F2908">
        <v>3</v>
      </c>
      <c r="G2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08" s="3" t="str">
        <f>Homes[[#This Row],[bedrooms]] &amp; " bd | " &amp; TEXT(Homes[[#This Row],[bathrooms]],"0.##") &amp; " ba"</f>
        <v>3 bd | 1.75 ba</v>
      </c>
      <c r="I2908" s="4">
        <v>1780</v>
      </c>
      <c r="J2908" s="1">
        <f>IFERROR(Homes[[#This Row],[price]]/Homes[[#This Row],[sqft_living]]," ")</f>
        <v>192.13483146067415</v>
      </c>
      <c r="K2908" s="4">
        <f>IFERROR(Homes[[#This Row],[sqft_lot]]/43560," ")</f>
        <v>0.23895775941230488</v>
      </c>
      <c r="L2908" t="str">
        <f>IF(Homes[[#This Row],[waterfront]]=1, "Yes","No")</f>
        <v>No</v>
      </c>
      <c r="M2908" s="4" t="str">
        <f>IF(Homes[[#This Row],[sqft_basement]]&gt;0, "Yes","No")</f>
        <v>Yes</v>
      </c>
      <c r="N2908" t="str">
        <f>CHOOSE(Homes[[#This Row],[view]]+1, "None","Fair","Good","Great","Excellent")</f>
        <v>None</v>
      </c>
      <c r="O2908" t="str">
        <f>CHOOSE(Homes[[#This Row],[condition]], "Poor","Fair","Average","Good","Excellent")</f>
        <v>Average</v>
      </c>
      <c r="P2908">
        <f ca="1">YEAR(TODAY())-Homes[[#This Row],[yr_built]]</f>
        <v>44</v>
      </c>
      <c r="Q2908">
        <v>2013</v>
      </c>
      <c r="R2908">
        <f ca="1">IF(Homes[[#This Row],[yr_renovated]]&gt;0, YEAR(TODAY())-Homes[[#This Row],[yr_renovated]], YEAR(TODAY())-Homes[[#This Row],[yr_built]])</f>
        <v>12</v>
      </c>
      <c r="S2908">
        <v>1</v>
      </c>
      <c r="T2908" s="2">
        <v>41817</v>
      </c>
      <c r="U2908" s="3">
        <v>1.75</v>
      </c>
      <c r="V2908" s="4">
        <f>IFERROR(Homes[[#This Row],[sqft_above]]+Homes[[#This Row],[sqft_basement]]," ")</f>
        <v>1780</v>
      </c>
      <c r="W2908" s="4">
        <v>10409</v>
      </c>
      <c r="X2908">
        <v>0</v>
      </c>
      <c r="Y2908">
        <v>0</v>
      </c>
      <c r="Z2908">
        <v>3</v>
      </c>
      <c r="AA2908" s="4">
        <v>1280</v>
      </c>
      <c r="AB2908" s="4">
        <v>500</v>
      </c>
      <c r="AC2908">
        <v>1981</v>
      </c>
      <c r="AD2908" t="s">
        <v>3031</v>
      </c>
      <c r="AE2908" t="s">
        <v>319</v>
      </c>
      <c r="AF2908" t="s">
        <v>320</v>
      </c>
    </row>
    <row r="2909" spans="1:32">
      <c r="A2909" t="str">
        <f>PROPER(TRIM(Homes[[#This Row],[street]]))</f>
        <v>9219 Stone Ave N</v>
      </c>
      <c r="B2909" t="str">
        <f>PROPER(TRIM(Homes[[#This Row],[city]]))</f>
        <v>Seattle</v>
      </c>
      <c r="C2909" t="str">
        <f>_xlfn.TEXTBEFORE(Homes[[#This Row],[statezip]]," ")</f>
        <v>WA</v>
      </c>
      <c r="D2909" s="6" t="str">
        <f>_xlfn.TEXTAFTER(Homes[[#This Row],[statezip]]," ")</f>
        <v>98103</v>
      </c>
      <c r="E2909" s="1">
        <v>342000</v>
      </c>
      <c r="F2909">
        <v>2</v>
      </c>
      <c r="G2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09" s="3" t="str">
        <f>Homes[[#This Row],[bedrooms]] &amp; " bd | " &amp; TEXT(Homes[[#This Row],[bathrooms]],"0.##") &amp; " ba"</f>
        <v>2 bd | 2.5 ba</v>
      </c>
      <c r="I2909" s="4">
        <v>1175</v>
      </c>
      <c r="J2909" s="1">
        <f>IFERROR(Homes[[#This Row],[price]]/Homes[[#This Row],[sqft_living]]," ")</f>
        <v>291.06382978723406</v>
      </c>
      <c r="K2909" s="4">
        <f>IFERROR(Homes[[#This Row],[sqft_lot]]/43560," ")</f>
        <v>3.1359044995408633E-2</v>
      </c>
      <c r="L2909" t="str">
        <f>IF(Homes[[#This Row],[waterfront]]=1, "Yes","No")</f>
        <v>No</v>
      </c>
      <c r="M2909" s="4" t="str">
        <f>IF(Homes[[#This Row],[sqft_basement]]&gt;0, "Yes","No")</f>
        <v>Yes</v>
      </c>
      <c r="N2909" t="str">
        <f>CHOOSE(Homes[[#This Row],[view]]+1, "None","Fair","Good","Great","Excellent")</f>
        <v>None</v>
      </c>
      <c r="O2909" t="str">
        <f>CHOOSE(Homes[[#This Row],[condition]], "Poor","Fair","Average","Good","Excellent")</f>
        <v>Average</v>
      </c>
      <c r="P2909">
        <f ca="1">YEAR(TODAY())-Homes[[#This Row],[yr_built]]</f>
        <v>20</v>
      </c>
      <c r="Q2909">
        <v>0</v>
      </c>
      <c r="R2909">
        <f ca="1">IF(Homes[[#This Row],[yr_renovated]]&gt;0, YEAR(TODAY())-Homes[[#This Row],[yr_renovated]], YEAR(TODAY())-Homes[[#This Row],[yr_built]])</f>
        <v>20</v>
      </c>
      <c r="S2909">
        <v>2</v>
      </c>
      <c r="T2909" s="2">
        <v>41792</v>
      </c>
      <c r="U2909" s="3">
        <v>2.5</v>
      </c>
      <c r="V2909" s="4">
        <f>IFERROR(Homes[[#This Row],[sqft_above]]+Homes[[#This Row],[sqft_basement]]," ")</f>
        <v>1175</v>
      </c>
      <c r="W2909" s="4">
        <v>1366</v>
      </c>
      <c r="X2909">
        <v>0</v>
      </c>
      <c r="Y2909">
        <v>0</v>
      </c>
      <c r="Z2909">
        <v>3</v>
      </c>
      <c r="AA2909" s="4">
        <v>740</v>
      </c>
      <c r="AB2909" s="4">
        <v>435</v>
      </c>
      <c r="AC2909">
        <v>2005</v>
      </c>
      <c r="AD2909" t="s">
        <v>3032</v>
      </c>
      <c r="AE2909" t="s">
        <v>49</v>
      </c>
      <c r="AF2909" t="s">
        <v>172</v>
      </c>
    </row>
    <row r="2910" spans="1:32">
      <c r="A2910" t="str">
        <f>PROPER(TRIM(Homes[[#This Row],[street]]))</f>
        <v>14040 24Th Ave Ne</v>
      </c>
      <c r="B2910" t="str">
        <f>PROPER(TRIM(Homes[[#This Row],[city]]))</f>
        <v>Seattle</v>
      </c>
      <c r="C2910" t="str">
        <f>_xlfn.TEXTBEFORE(Homes[[#This Row],[statezip]]," ")</f>
        <v>WA</v>
      </c>
      <c r="D2910" s="6" t="str">
        <f>_xlfn.TEXTAFTER(Homes[[#This Row],[statezip]]," ")</f>
        <v>98125</v>
      </c>
      <c r="E2910" s="1">
        <v>342000</v>
      </c>
      <c r="F2910">
        <v>3</v>
      </c>
      <c r="G2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10" s="3" t="str">
        <f>Homes[[#This Row],[bedrooms]] &amp; " bd | " &amp; TEXT(Homes[[#This Row],[bathrooms]],"0.##") &amp; " ba"</f>
        <v>3 bd | 1. ba</v>
      </c>
      <c r="I2910" s="4">
        <v>1260</v>
      </c>
      <c r="J2910" s="1">
        <f>IFERROR(Homes[[#This Row],[price]]/Homes[[#This Row],[sqft_living]]," ")</f>
        <v>271.42857142857144</v>
      </c>
      <c r="K2910" s="4">
        <f>IFERROR(Homes[[#This Row],[sqft_lot]]/43560," ")</f>
        <v>0.15670339761248853</v>
      </c>
      <c r="L2910" t="str">
        <f>IF(Homes[[#This Row],[waterfront]]=1, "Yes","No")</f>
        <v>No</v>
      </c>
      <c r="M2910" s="4" t="str">
        <f>IF(Homes[[#This Row],[sqft_basement]]&gt;0, "Yes","No")</f>
        <v>Yes</v>
      </c>
      <c r="N2910" t="str">
        <f>CHOOSE(Homes[[#This Row],[view]]+1, "None","Fair","Good","Great","Excellent")</f>
        <v>None</v>
      </c>
      <c r="O2910" t="str">
        <f>CHOOSE(Homes[[#This Row],[condition]], "Poor","Fair","Average","Good","Excellent")</f>
        <v>Average</v>
      </c>
      <c r="P2910">
        <f ca="1">YEAR(TODAY())-Homes[[#This Row],[yr_built]]</f>
        <v>81</v>
      </c>
      <c r="Q2910">
        <v>0</v>
      </c>
      <c r="R2910">
        <f ca="1">IF(Homes[[#This Row],[yr_renovated]]&gt;0, YEAR(TODAY())-Homes[[#This Row],[yr_renovated]], YEAR(TODAY())-Homes[[#This Row],[yr_built]])</f>
        <v>81</v>
      </c>
      <c r="S2910">
        <v>1</v>
      </c>
      <c r="T2910" s="2">
        <v>41775</v>
      </c>
      <c r="U2910" s="3">
        <v>1</v>
      </c>
      <c r="V2910" s="4">
        <f>IFERROR(Homes[[#This Row],[sqft_above]]+Homes[[#This Row],[sqft_basement]]," ")</f>
        <v>1260</v>
      </c>
      <c r="W2910" s="4">
        <v>6826</v>
      </c>
      <c r="X2910">
        <v>0</v>
      </c>
      <c r="Y2910">
        <v>0</v>
      </c>
      <c r="Z2910">
        <v>3</v>
      </c>
      <c r="AA2910" s="4">
        <v>720</v>
      </c>
      <c r="AB2910" s="4">
        <v>540</v>
      </c>
      <c r="AC2910">
        <v>1944</v>
      </c>
      <c r="AD2910" t="s">
        <v>3033</v>
      </c>
      <c r="AE2910" t="s">
        <v>49</v>
      </c>
      <c r="AF2910" t="s">
        <v>150</v>
      </c>
    </row>
    <row r="2911" spans="1:32">
      <c r="A2911" t="str">
        <f>PROPER(TRIM(Homes[[#This Row],[street]]))</f>
        <v>4813 S Findlay St</v>
      </c>
      <c r="B2911" t="str">
        <f>PROPER(TRIM(Homes[[#This Row],[city]]))</f>
        <v>Seattle</v>
      </c>
      <c r="C2911" t="str">
        <f>_xlfn.TEXTBEFORE(Homes[[#This Row],[statezip]]," ")</f>
        <v>WA</v>
      </c>
      <c r="D2911" s="6" t="str">
        <f>_xlfn.TEXTAFTER(Homes[[#This Row],[statezip]]," ")</f>
        <v>98118</v>
      </c>
      <c r="E2911" s="1">
        <v>342000</v>
      </c>
      <c r="F2911">
        <v>2</v>
      </c>
      <c r="G2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11" s="3" t="str">
        <f>Homes[[#This Row],[bedrooms]] &amp; " bd | " &amp; TEXT(Homes[[#This Row],[bathrooms]],"0.##") &amp; " ba"</f>
        <v>2 bd | 1. ba</v>
      </c>
      <c r="I2911" s="4">
        <v>740</v>
      </c>
      <c r="J2911" s="1">
        <f>IFERROR(Homes[[#This Row],[price]]/Homes[[#This Row],[sqft_living]]," ")</f>
        <v>462.16216216216219</v>
      </c>
      <c r="K2911" s="4">
        <f>IFERROR(Homes[[#This Row],[sqft_lot]]/43560," ")</f>
        <v>0.14187327823691459</v>
      </c>
      <c r="L2911" t="str">
        <f>IF(Homes[[#This Row],[waterfront]]=1, "Yes","No")</f>
        <v>No</v>
      </c>
      <c r="M2911" s="4" t="str">
        <f>IF(Homes[[#This Row],[sqft_basement]]&gt;0, "Yes","No")</f>
        <v>No</v>
      </c>
      <c r="N2911" t="str">
        <f>CHOOSE(Homes[[#This Row],[view]]+1, "None","Fair","Good","Great","Excellent")</f>
        <v>None</v>
      </c>
      <c r="O2911" t="str">
        <f>CHOOSE(Homes[[#This Row],[condition]], "Poor","Fair","Average","Good","Excellent")</f>
        <v>Average</v>
      </c>
      <c r="P2911">
        <f ca="1">YEAR(TODAY())-Homes[[#This Row],[yr_built]]</f>
        <v>77</v>
      </c>
      <c r="Q2911">
        <v>1994</v>
      </c>
      <c r="R2911">
        <f ca="1">IF(Homes[[#This Row],[yr_renovated]]&gt;0, YEAR(TODAY())-Homes[[#This Row],[yr_renovated]], YEAR(TODAY())-Homes[[#This Row],[yr_built]])</f>
        <v>31</v>
      </c>
      <c r="S2911">
        <v>1</v>
      </c>
      <c r="T2911" s="2">
        <v>41807</v>
      </c>
      <c r="U2911" s="3">
        <v>1</v>
      </c>
      <c r="V2911" s="4">
        <f>IFERROR(Homes[[#This Row],[sqft_above]]+Homes[[#This Row],[sqft_basement]]," ")</f>
        <v>740</v>
      </c>
      <c r="W2911" s="4">
        <v>6180</v>
      </c>
      <c r="X2911">
        <v>0</v>
      </c>
      <c r="Y2911">
        <v>0</v>
      </c>
      <c r="Z2911">
        <v>3</v>
      </c>
      <c r="AA2911" s="4">
        <v>740</v>
      </c>
      <c r="AB2911" s="4">
        <v>0</v>
      </c>
      <c r="AC2911">
        <v>1948</v>
      </c>
      <c r="AD2911" t="s">
        <v>3034</v>
      </c>
      <c r="AE2911" t="s">
        <v>49</v>
      </c>
      <c r="AF2911" t="s">
        <v>229</v>
      </c>
    </row>
    <row r="2912" spans="1:32">
      <c r="A2912" t="str">
        <f>PROPER(TRIM(Homes[[#This Row],[street]]))</f>
        <v>4315 201St Ave Ne</v>
      </c>
      <c r="B2912" t="str">
        <f>PROPER(TRIM(Homes[[#This Row],[city]]))</f>
        <v>Sammamish</v>
      </c>
      <c r="C2912" t="str">
        <f>_xlfn.TEXTBEFORE(Homes[[#This Row],[statezip]]," ")</f>
        <v>WA</v>
      </c>
      <c r="D2912" s="6" t="str">
        <f>_xlfn.TEXTAFTER(Homes[[#This Row],[statezip]]," ")</f>
        <v>98074</v>
      </c>
      <c r="E2912" s="1">
        <v>341750</v>
      </c>
      <c r="F2912">
        <v>3</v>
      </c>
      <c r="G2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12" s="3" t="str">
        <f>Homes[[#This Row],[bedrooms]] &amp; " bd | " &amp; TEXT(Homes[[#This Row],[bathrooms]],"0.##") &amp; " ba"</f>
        <v>3 bd | 2.25 ba</v>
      </c>
      <c r="I2912" s="4">
        <v>2180</v>
      </c>
      <c r="J2912" s="1">
        <f>IFERROR(Homes[[#This Row],[price]]/Homes[[#This Row],[sqft_living]]," ")</f>
        <v>156.76605504587155</v>
      </c>
      <c r="K2912" s="4">
        <f>IFERROR(Homes[[#This Row],[sqft_lot]]/43560," ")</f>
        <v>0.17770890725436181</v>
      </c>
      <c r="L2912" t="str">
        <f>IF(Homes[[#This Row],[waterfront]]=1, "Yes","No")</f>
        <v>No</v>
      </c>
      <c r="M2912" s="4" t="str">
        <f>IF(Homes[[#This Row],[sqft_basement]]&gt;0, "Yes","No")</f>
        <v>No</v>
      </c>
      <c r="N2912" t="str">
        <f>CHOOSE(Homes[[#This Row],[view]]+1, "None","Fair","Good","Great","Excellent")</f>
        <v>None</v>
      </c>
      <c r="O2912" t="str">
        <f>CHOOSE(Homes[[#This Row],[condition]], "Poor","Fair","Average","Good","Excellent")</f>
        <v>Average</v>
      </c>
      <c r="P2912">
        <f ca="1">YEAR(TODAY())-Homes[[#This Row],[yr_built]]</f>
        <v>39</v>
      </c>
      <c r="Q2912">
        <v>0</v>
      </c>
      <c r="R2912">
        <f ca="1">IF(Homes[[#This Row],[yr_renovated]]&gt;0, YEAR(TODAY())-Homes[[#This Row],[yr_renovated]], YEAR(TODAY())-Homes[[#This Row],[yr_built]])</f>
        <v>39</v>
      </c>
      <c r="S2912">
        <v>2</v>
      </c>
      <c r="T2912" s="2">
        <v>41787</v>
      </c>
      <c r="U2912" s="3">
        <v>2.25</v>
      </c>
      <c r="V2912" s="4">
        <f>IFERROR(Homes[[#This Row],[sqft_above]]+Homes[[#This Row],[sqft_basement]]," ")</f>
        <v>2180</v>
      </c>
      <c r="W2912" s="4">
        <v>7741</v>
      </c>
      <c r="X2912">
        <v>0</v>
      </c>
      <c r="Y2912">
        <v>0</v>
      </c>
      <c r="Z2912">
        <v>3</v>
      </c>
      <c r="AA2912" s="4">
        <v>2180</v>
      </c>
      <c r="AB2912" s="4">
        <v>0</v>
      </c>
      <c r="AC2912">
        <v>1986</v>
      </c>
      <c r="AD2912" t="s">
        <v>3035</v>
      </c>
      <c r="AE2912" t="s">
        <v>102</v>
      </c>
      <c r="AF2912" t="s">
        <v>266</v>
      </c>
    </row>
    <row r="2913" spans="1:32">
      <c r="A2913" t="str">
        <f>PROPER(TRIM(Homes[[#This Row],[street]]))</f>
        <v>16301 Se 139Th Ct</v>
      </c>
      <c r="B2913" t="str">
        <f>PROPER(TRIM(Homes[[#This Row],[city]]))</f>
        <v>Renton</v>
      </c>
      <c r="C2913" t="str">
        <f>_xlfn.TEXTBEFORE(Homes[[#This Row],[statezip]]," ")</f>
        <v>WA</v>
      </c>
      <c r="D2913" s="6" t="str">
        <f>_xlfn.TEXTAFTER(Homes[[#This Row],[statezip]]," ")</f>
        <v>98059</v>
      </c>
      <c r="E2913" s="1">
        <v>341166.66666699998</v>
      </c>
      <c r="F2913">
        <v>5</v>
      </c>
      <c r="G2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913" s="3" t="str">
        <f>Homes[[#This Row],[bedrooms]] &amp; " bd | " &amp; TEXT(Homes[[#This Row],[bathrooms]],"0.##") &amp; " ba"</f>
        <v>5 bd | 2.75 ba</v>
      </c>
      <c r="I2913" s="4">
        <v>2670</v>
      </c>
      <c r="J2913" s="1">
        <f>IFERROR(Homes[[#This Row],[price]]/Homes[[#This Row],[sqft_living]]," ")</f>
        <v>127.77777777790261</v>
      </c>
      <c r="K2913" s="4">
        <f>IFERROR(Homes[[#This Row],[sqft_lot]]/43560," ")</f>
        <v>8.7235996326905416E-2</v>
      </c>
      <c r="L2913" t="str">
        <f>IF(Homes[[#This Row],[waterfront]]=1, "Yes","No")</f>
        <v>No</v>
      </c>
      <c r="M2913" s="4" t="str">
        <f>IF(Homes[[#This Row],[sqft_basement]]&gt;0, "Yes","No")</f>
        <v>No</v>
      </c>
      <c r="N2913" t="str">
        <f>CHOOSE(Homes[[#This Row],[view]]+1, "None","Fair","Good","Great","Excellent")</f>
        <v>None</v>
      </c>
      <c r="O2913" t="str">
        <f>CHOOSE(Homes[[#This Row],[condition]], "Poor","Fair","Average","Good","Excellent")</f>
        <v>Average</v>
      </c>
      <c r="P2913">
        <f ca="1">YEAR(TODAY())-Homes[[#This Row],[yr_built]]</f>
        <v>11</v>
      </c>
      <c r="Q2913">
        <v>0</v>
      </c>
      <c r="R2913">
        <f ca="1">IF(Homes[[#This Row],[yr_renovated]]&gt;0, YEAR(TODAY())-Homes[[#This Row],[yr_renovated]], YEAR(TODAY())-Homes[[#This Row],[yr_built]])</f>
        <v>11</v>
      </c>
      <c r="S2913">
        <v>2</v>
      </c>
      <c r="T2913" s="2">
        <v>41793</v>
      </c>
      <c r="U2913" s="3">
        <v>2.75</v>
      </c>
      <c r="V2913" s="4">
        <f>IFERROR(Homes[[#This Row],[sqft_above]]+Homes[[#This Row],[sqft_basement]]," ")</f>
        <v>2670</v>
      </c>
      <c r="W2913" s="4">
        <v>3800</v>
      </c>
      <c r="X2913">
        <v>0</v>
      </c>
      <c r="Y2913">
        <v>0</v>
      </c>
      <c r="Z2913">
        <v>3</v>
      </c>
      <c r="AA2913" s="4">
        <v>2670</v>
      </c>
      <c r="AB2913" s="4">
        <v>0</v>
      </c>
      <c r="AC2913">
        <v>2014</v>
      </c>
      <c r="AD2913" t="s">
        <v>3036</v>
      </c>
      <c r="AE2913" t="s">
        <v>319</v>
      </c>
      <c r="AF2913" t="s">
        <v>282</v>
      </c>
    </row>
    <row r="2914" spans="1:32">
      <c r="A2914" t="str">
        <f>PROPER(TRIM(Homes[[#This Row],[street]]))</f>
        <v>16016 Se 173Rd St</v>
      </c>
      <c r="B2914" t="str">
        <f>PROPER(TRIM(Homes[[#This Row],[city]]))</f>
        <v>Renton</v>
      </c>
      <c r="C2914" t="str">
        <f>_xlfn.TEXTBEFORE(Homes[[#This Row],[statezip]]," ")</f>
        <v>WA</v>
      </c>
      <c r="D2914" s="6" t="str">
        <f>_xlfn.TEXTAFTER(Homes[[#This Row],[statezip]]," ")</f>
        <v>98058</v>
      </c>
      <c r="E2914" s="1">
        <v>341000</v>
      </c>
      <c r="F2914">
        <v>4</v>
      </c>
      <c r="G2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14" s="3" t="str">
        <f>Homes[[#This Row],[bedrooms]] &amp; " bd | " &amp; TEXT(Homes[[#This Row],[bathrooms]],"0.##") &amp; " ba"</f>
        <v>4 bd | 1.75 ba</v>
      </c>
      <c r="I2914" s="4">
        <v>1920</v>
      </c>
      <c r="J2914" s="1">
        <f>IFERROR(Homes[[#This Row],[price]]/Homes[[#This Row],[sqft_living]]," ")</f>
        <v>177.60416666666666</v>
      </c>
      <c r="K2914" s="4">
        <f>IFERROR(Homes[[#This Row],[sqft_lot]]/43560," ")</f>
        <v>0.17596418732782368</v>
      </c>
      <c r="L2914" t="str">
        <f>IF(Homes[[#This Row],[waterfront]]=1, "Yes","No")</f>
        <v>No</v>
      </c>
      <c r="M2914" s="4" t="str">
        <f>IF(Homes[[#This Row],[sqft_basement]]&gt;0, "Yes","No")</f>
        <v>Yes</v>
      </c>
      <c r="N2914" t="str">
        <f>CHOOSE(Homes[[#This Row],[view]]+1, "None","Fair","Good","Great","Excellent")</f>
        <v>None</v>
      </c>
      <c r="O2914" t="str">
        <f>CHOOSE(Homes[[#This Row],[condition]], "Poor","Fair","Average","Good","Excellent")</f>
        <v>Good</v>
      </c>
      <c r="P2914">
        <f ca="1">YEAR(TODAY())-Homes[[#This Row],[yr_built]]</f>
        <v>50</v>
      </c>
      <c r="Q2914">
        <v>0</v>
      </c>
      <c r="R2914">
        <f ca="1">IF(Homes[[#This Row],[yr_renovated]]&gt;0, YEAR(TODAY())-Homes[[#This Row],[yr_renovated]], YEAR(TODAY())-Homes[[#This Row],[yr_built]])</f>
        <v>50</v>
      </c>
      <c r="S2914">
        <v>1</v>
      </c>
      <c r="T2914" s="2">
        <v>41799</v>
      </c>
      <c r="U2914" s="3">
        <v>1.75</v>
      </c>
      <c r="V2914" s="4">
        <f>IFERROR(Homes[[#This Row],[sqft_above]]+Homes[[#This Row],[sqft_basement]]," ")</f>
        <v>1920</v>
      </c>
      <c r="W2914" s="4">
        <v>7665</v>
      </c>
      <c r="X2914">
        <v>0</v>
      </c>
      <c r="Y2914">
        <v>0</v>
      </c>
      <c r="Z2914">
        <v>4</v>
      </c>
      <c r="AA2914" s="4">
        <v>1500</v>
      </c>
      <c r="AB2914" s="4">
        <v>420</v>
      </c>
      <c r="AC2914">
        <v>1975</v>
      </c>
      <c r="AD2914" t="s">
        <v>3037</v>
      </c>
      <c r="AE2914" t="s">
        <v>319</v>
      </c>
      <c r="AF2914" t="s">
        <v>320</v>
      </c>
    </row>
    <row r="2915" spans="1:32">
      <c r="A2915" t="str">
        <f>PROPER(TRIM(Homes[[#This Row],[street]]))</f>
        <v>6510 34Th Ave Sw</v>
      </c>
      <c r="B2915" t="str">
        <f>PROPER(TRIM(Homes[[#This Row],[city]]))</f>
        <v>Seattle</v>
      </c>
      <c r="C2915" t="str">
        <f>_xlfn.TEXTBEFORE(Homes[[#This Row],[statezip]]," ")</f>
        <v>WA</v>
      </c>
      <c r="D2915" s="6" t="str">
        <f>_xlfn.TEXTAFTER(Homes[[#This Row],[statezip]]," ")</f>
        <v>98126</v>
      </c>
      <c r="E2915" s="1">
        <v>341000</v>
      </c>
      <c r="F2915">
        <v>3</v>
      </c>
      <c r="G2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15" s="3" t="str">
        <f>Homes[[#This Row],[bedrooms]] &amp; " bd | " &amp; TEXT(Homes[[#This Row],[bathrooms]],"0.##") &amp; " ba"</f>
        <v>3 bd | 2.5 ba</v>
      </c>
      <c r="I2915" s="4">
        <v>1480</v>
      </c>
      <c r="J2915" s="1">
        <f>IFERROR(Homes[[#This Row],[price]]/Homes[[#This Row],[sqft_living]]," ")</f>
        <v>230.40540540540542</v>
      </c>
      <c r="K2915" s="4">
        <f>IFERROR(Homes[[#This Row],[sqft_lot]]/43560," ")</f>
        <v>3.8177226813590447E-2</v>
      </c>
      <c r="L2915" t="str">
        <f>IF(Homes[[#This Row],[waterfront]]=1, "Yes","No")</f>
        <v>No</v>
      </c>
      <c r="M2915" s="4" t="str">
        <f>IF(Homes[[#This Row],[sqft_basement]]&gt;0, "Yes","No")</f>
        <v>Yes</v>
      </c>
      <c r="N2915" t="str">
        <f>CHOOSE(Homes[[#This Row],[view]]+1, "None","Fair","Good","Great","Excellent")</f>
        <v>None</v>
      </c>
      <c r="O2915" t="str">
        <f>CHOOSE(Homes[[#This Row],[condition]], "Poor","Fair","Average","Good","Excellent")</f>
        <v>Average</v>
      </c>
      <c r="P2915">
        <f ca="1">YEAR(TODAY())-Homes[[#This Row],[yr_built]]</f>
        <v>13</v>
      </c>
      <c r="Q2915">
        <v>1912</v>
      </c>
      <c r="R2915">
        <f ca="1">IF(Homes[[#This Row],[yr_renovated]]&gt;0, YEAR(TODAY())-Homes[[#This Row],[yr_renovated]], YEAR(TODAY())-Homes[[#This Row],[yr_built]])</f>
        <v>113</v>
      </c>
      <c r="S2915">
        <v>2</v>
      </c>
      <c r="T2915" s="2">
        <v>41775</v>
      </c>
      <c r="U2915" s="3">
        <v>2.5</v>
      </c>
      <c r="V2915" s="4">
        <f>IFERROR(Homes[[#This Row],[sqft_above]]+Homes[[#This Row],[sqft_basement]]," ")</f>
        <v>1480</v>
      </c>
      <c r="W2915" s="4">
        <v>1663</v>
      </c>
      <c r="X2915">
        <v>0</v>
      </c>
      <c r="Y2915">
        <v>0</v>
      </c>
      <c r="Z2915">
        <v>3</v>
      </c>
      <c r="AA2915" s="4">
        <v>1180</v>
      </c>
      <c r="AB2915" s="4">
        <v>300</v>
      </c>
      <c r="AC2915">
        <v>2012</v>
      </c>
      <c r="AD2915" t="s">
        <v>3038</v>
      </c>
      <c r="AE2915" t="s">
        <v>49</v>
      </c>
      <c r="AF2915" t="s">
        <v>434</v>
      </c>
    </row>
    <row r="2916" spans="1:32">
      <c r="A2916" t="str">
        <f>PROPER(TRIM(Homes[[#This Row],[street]]))</f>
        <v>8116 8Th Ave Ne</v>
      </c>
      <c r="B2916" t="str">
        <f>PROPER(TRIM(Homes[[#This Row],[city]]))</f>
        <v>Seattle</v>
      </c>
      <c r="C2916" t="str">
        <f>_xlfn.TEXTBEFORE(Homes[[#This Row],[statezip]]," ")</f>
        <v>WA</v>
      </c>
      <c r="D2916" s="6" t="str">
        <f>_xlfn.TEXTAFTER(Homes[[#This Row],[statezip]]," ")</f>
        <v>98115</v>
      </c>
      <c r="E2916" s="1">
        <v>341000</v>
      </c>
      <c r="F2916">
        <v>3</v>
      </c>
      <c r="G2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16" s="3" t="str">
        <f>Homes[[#This Row],[bedrooms]] &amp; " bd | " &amp; TEXT(Homes[[#This Row],[bathrooms]],"0.##") &amp; " ba"</f>
        <v>3 bd | 1. ba</v>
      </c>
      <c r="I2916" s="4">
        <v>1390</v>
      </c>
      <c r="J2916" s="1">
        <f>IFERROR(Homes[[#This Row],[price]]/Homes[[#This Row],[sqft_living]]," ")</f>
        <v>245.32374100719426</v>
      </c>
      <c r="K2916" s="4">
        <f>IFERROR(Homes[[#This Row],[sqft_lot]]/43560," ")</f>
        <v>0.11051423324150597</v>
      </c>
      <c r="L2916" t="str">
        <f>IF(Homes[[#This Row],[waterfront]]=1, "Yes","No")</f>
        <v>No</v>
      </c>
      <c r="M2916" s="4" t="str">
        <f>IF(Homes[[#This Row],[sqft_basement]]&gt;0, "Yes","No")</f>
        <v>No</v>
      </c>
      <c r="N2916" t="str">
        <f>CHOOSE(Homes[[#This Row],[view]]+1, "None","Fair","Good","Great","Excellent")</f>
        <v>None</v>
      </c>
      <c r="O2916" t="str">
        <f>CHOOSE(Homes[[#This Row],[condition]], "Poor","Fair","Average","Good","Excellent")</f>
        <v>Average</v>
      </c>
      <c r="P2916">
        <f ca="1">YEAR(TODAY())-Homes[[#This Row],[yr_built]]</f>
        <v>117</v>
      </c>
      <c r="Q2916">
        <v>1988</v>
      </c>
      <c r="R2916">
        <f ca="1">IF(Homes[[#This Row],[yr_renovated]]&gt;0, YEAR(TODAY())-Homes[[#This Row],[yr_renovated]], YEAR(TODAY())-Homes[[#This Row],[yr_built]])</f>
        <v>37</v>
      </c>
      <c r="S2916">
        <v>1.5</v>
      </c>
      <c r="T2916" s="2">
        <v>41823</v>
      </c>
      <c r="U2916" s="3">
        <v>1</v>
      </c>
      <c r="V2916" s="4">
        <f>IFERROR(Homes[[#This Row],[sqft_above]]+Homes[[#This Row],[sqft_basement]]," ")</f>
        <v>1390</v>
      </c>
      <c r="W2916" s="4">
        <v>4814</v>
      </c>
      <c r="X2916">
        <v>0</v>
      </c>
      <c r="Y2916">
        <v>0</v>
      </c>
      <c r="Z2916">
        <v>3</v>
      </c>
      <c r="AA2916" s="4">
        <v>1390</v>
      </c>
      <c r="AB2916" s="4">
        <v>0</v>
      </c>
      <c r="AC2916">
        <v>1908</v>
      </c>
      <c r="AD2916" t="s">
        <v>3039</v>
      </c>
      <c r="AE2916" t="s">
        <v>49</v>
      </c>
      <c r="AF2916" t="s">
        <v>154</v>
      </c>
    </row>
    <row r="2917" spans="1:32">
      <c r="A2917" t="str">
        <f>PROPER(TRIM(Homes[[#This Row],[street]]))</f>
        <v>17050 14Th Avenue Northeast</v>
      </c>
      <c r="B2917" t="str">
        <f>PROPER(TRIM(Homes[[#This Row],[city]]))</f>
        <v>Shoreline</v>
      </c>
      <c r="C2917" t="str">
        <f>_xlfn.TEXTBEFORE(Homes[[#This Row],[statezip]]," ")</f>
        <v>WA</v>
      </c>
      <c r="D2917" s="6" t="str">
        <f>_xlfn.TEXTAFTER(Homes[[#This Row],[statezip]]," ")</f>
        <v>98155</v>
      </c>
      <c r="E2917" s="1">
        <v>341000</v>
      </c>
      <c r="F2917">
        <v>3</v>
      </c>
      <c r="G2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17" s="3" t="str">
        <f>Homes[[#This Row],[bedrooms]] &amp; " bd | " &amp; TEXT(Homes[[#This Row],[bathrooms]],"0.##") &amp; " ba"</f>
        <v>3 bd | 1.5 ba</v>
      </c>
      <c r="I2917" s="4">
        <v>1720</v>
      </c>
      <c r="J2917" s="1">
        <f>IFERROR(Homes[[#This Row],[price]]/Homes[[#This Row],[sqft_living]]," ")</f>
        <v>198.25581395348837</v>
      </c>
      <c r="K2917" s="4">
        <f>IFERROR(Homes[[#This Row],[sqft_lot]]/43560," ")</f>
        <v>0.16342975206611571</v>
      </c>
      <c r="L2917" t="str">
        <f>IF(Homes[[#This Row],[waterfront]]=1, "Yes","No")</f>
        <v>No</v>
      </c>
      <c r="M2917" s="4" t="str">
        <f>IF(Homes[[#This Row],[sqft_basement]]&gt;0, "Yes","No")</f>
        <v>No</v>
      </c>
      <c r="N2917" t="str">
        <f>CHOOSE(Homes[[#This Row],[view]]+1, "None","Fair","Good","Great","Excellent")</f>
        <v>None</v>
      </c>
      <c r="O2917" t="str">
        <f>CHOOSE(Homes[[#This Row],[condition]], "Poor","Fair","Average","Good","Excellent")</f>
        <v>Good</v>
      </c>
      <c r="P2917">
        <f ca="1">YEAR(TODAY())-Homes[[#This Row],[yr_built]]</f>
        <v>73</v>
      </c>
      <c r="Q2917">
        <v>0</v>
      </c>
      <c r="R2917">
        <f ca="1">IF(Homes[[#This Row],[yr_renovated]]&gt;0, YEAR(TODAY())-Homes[[#This Row],[yr_renovated]], YEAR(TODAY())-Homes[[#This Row],[yr_built]])</f>
        <v>73</v>
      </c>
      <c r="S2917">
        <v>1.5</v>
      </c>
      <c r="T2917" s="2">
        <v>41771</v>
      </c>
      <c r="U2917" s="3">
        <v>1.5</v>
      </c>
      <c r="V2917" s="4">
        <f>IFERROR(Homes[[#This Row],[sqft_above]]+Homes[[#This Row],[sqft_basement]]," ")</f>
        <v>1720</v>
      </c>
      <c r="W2917" s="4">
        <v>7119</v>
      </c>
      <c r="X2917">
        <v>0</v>
      </c>
      <c r="Y2917">
        <v>0</v>
      </c>
      <c r="Z2917">
        <v>4</v>
      </c>
      <c r="AA2917" s="4">
        <v>1720</v>
      </c>
      <c r="AB2917" s="4">
        <v>0</v>
      </c>
      <c r="AC2917">
        <v>1952</v>
      </c>
      <c r="AD2917" t="s">
        <v>3040</v>
      </c>
      <c r="AE2917" t="s">
        <v>100</v>
      </c>
      <c r="AF2917" t="s">
        <v>744</v>
      </c>
    </row>
    <row r="2918" spans="1:32">
      <c r="A2918" t="str">
        <f>PROPER(TRIM(Homes[[#This Row],[street]]))</f>
        <v>1310 G St Se</v>
      </c>
      <c r="B2918" t="str">
        <f>PROPER(TRIM(Homes[[#This Row],[city]]))</f>
        <v>Auburn</v>
      </c>
      <c r="C2918" t="str">
        <f>_xlfn.TEXTBEFORE(Homes[[#This Row],[statezip]]," ")</f>
        <v>WA</v>
      </c>
      <c r="D2918" s="6" t="str">
        <f>_xlfn.TEXTAFTER(Homes[[#This Row],[statezip]]," ")</f>
        <v>98002</v>
      </c>
      <c r="E2918" s="1">
        <v>340000</v>
      </c>
      <c r="F2918">
        <v>3</v>
      </c>
      <c r="G2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18" s="3" t="str">
        <f>Homes[[#This Row],[bedrooms]] &amp; " bd | " &amp; TEXT(Homes[[#This Row],[bathrooms]],"0.##") &amp; " ba"</f>
        <v>3 bd | 2.25 ba</v>
      </c>
      <c r="I2918" s="4">
        <v>2120</v>
      </c>
      <c r="J2918" s="1">
        <f>IFERROR(Homes[[#This Row],[price]]/Homes[[#This Row],[sqft_living]]," ")</f>
        <v>160.37735849056602</v>
      </c>
      <c r="K2918" s="4">
        <f>IFERROR(Homes[[#This Row],[sqft_lot]]/43560," ")</f>
        <v>0.3005050505050505</v>
      </c>
      <c r="L2918" t="str">
        <f>IF(Homes[[#This Row],[waterfront]]=1, "Yes","No")</f>
        <v>No</v>
      </c>
      <c r="M2918" s="4" t="str">
        <f>IF(Homes[[#This Row],[sqft_basement]]&gt;0, "Yes","No")</f>
        <v>No</v>
      </c>
      <c r="N2918" t="str">
        <f>CHOOSE(Homes[[#This Row],[view]]+1, "None","Fair","Good","Great","Excellent")</f>
        <v>None</v>
      </c>
      <c r="O2918" t="str">
        <f>CHOOSE(Homes[[#This Row],[condition]], "Poor","Fair","Average","Good","Excellent")</f>
        <v>Average</v>
      </c>
      <c r="P2918">
        <f ca="1">YEAR(TODAY())-Homes[[#This Row],[yr_built]]</f>
        <v>28</v>
      </c>
      <c r="Q2918">
        <v>0</v>
      </c>
      <c r="R2918">
        <f ca="1">IF(Homes[[#This Row],[yr_renovated]]&gt;0, YEAR(TODAY())-Homes[[#This Row],[yr_renovated]], YEAR(TODAY())-Homes[[#This Row],[yr_built]])</f>
        <v>28</v>
      </c>
      <c r="S2918">
        <v>1</v>
      </c>
      <c r="T2918" s="2">
        <v>41828</v>
      </c>
      <c r="U2918" s="3">
        <v>2.25</v>
      </c>
      <c r="V2918" s="4">
        <f>IFERROR(Homes[[#This Row],[sqft_above]]+Homes[[#This Row],[sqft_basement]]," ")</f>
        <v>2120</v>
      </c>
      <c r="W2918" s="4">
        <v>13090</v>
      </c>
      <c r="X2918">
        <v>0</v>
      </c>
      <c r="Y2918">
        <v>0</v>
      </c>
      <c r="Z2918">
        <v>3</v>
      </c>
      <c r="AA2918" s="4">
        <v>2120</v>
      </c>
      <c r="AB2918" s="4">
        <v>0</v>
      </c>
      <c r="AC2918">
        <v>1997</v>
      </c>
      <c r="AD2918" t="s">
        <v>3041</v>
      </c>
      <c r="AE2918" t="s">
        <v>519</v>
      </c>
      <c r="AF2918" t="s">
        <v>3042</v>
      </c>
    </row>
    <row r="2919" spans="1:32">
      <c r="A2919" t="str">
        <f>PROPER(TRIM(Homes[[#This Row],[street]]))</f>
        <v>14000 Se 241St St</v>
      </c>
      <c r="B2919" t="str">
        <f>PROPER(TRIM(Homes[[#This Row],[city]]))</f>
        <v>Kent</v>
      </c>
      <c r="C2919" t="str">
        <f>_xlfn.TEXTBEFORE(Homes[[#This Row],[statezip]]," ")</f>
        <v>WA</v>
      </c>
      <c r="D2919" s="6" t="str">
        <f>_xlfn.TEXTAFTER(Homes[[#This Row],[statezip]]," ")</f>
        <v>98042</v>
      </c>
      <c r="E2919" s="1">
        <v>340000</v>
      </c>
      <c r="F2919">
        <v>3</v>
      </c>
      <c r="G2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19" s="3" t="str">
        <f>Homes[[#This Row],[bedrooms]] &amp; " bd | " &amp; TEXT(Homes[[#This Row],[bathrooms]],"0.##") &amp; " ba"</f>
        <v>3 bd | 1.75 ba</v>
      </c>
      <c r="I2919" s="4">
        <v>2190</v>
      </c>
      <c r="J2919" s="1">
        <f>IFERROR(Homes[[#This Row],[price]]/Homes[[#This Row],[sqft_living]]," ")</f>
        <v>155.25114155251143</v>
      </c>
      <c r="K2919" s="4">
        <f>IFERROR(Homes[[#This Row],[sqft_lot]]/43560," ")</f>
        <v>0.28985307621671258</v>
      </c>
      <c r="L2919" t="str">
        <f>IF(Homes[[#This Row],[waterfront]]=1, "Yes","No")</f>
        <v>No</v>
      </c>
      <c r="M2919" s="4" t="str">
        <f>IF(Homes[[#This Row],[sqft_basement]]&gt;0, "Yes","No")</f>
        <v>No</v>
      </c>
      <c r="N2919" t="str">
        <f>CHOOSE(Homes[[#This Row],[view]]+1, "None","Fair","Good","Great","Excellent")</f>
        <v>None</v>
      </c>
      <c r="O2919" t="str">
        <f>CHOOSE(Homes[[#This Row],[condition]], "Poor","Fair","Average","Good","Excellent")</f>
        <v>Good</v>
      </c>
      <c r="P2919">
        <f ca="1">YEAR(TODAY())-Homes[[#This Row],[yr_built]]</f>
        <v>47</v>
      </c>
      <c r="Q2919">
        <v>2000</v>
      </c>
      <c r="R2919">
        <f ca="1">IF(Homes[[#This Row],[yr_renovated]]&gt;0, YEAR(TODAY())-Homes[[#This Row],[yr_renovated]], YEAR(TODAY())-Homes[[#This Row],[yr_built]])</f>
        <v>25</v>
      </c>
      <c r="S2919">
        <v>2</v>
      </c>
      <c r="T2919" s="2">
        <v>41794</v>
      </c>
      <c r="U2919" s="3">
        <v>1.75</v>
      </c>
      <c r="V2919" s="4">
        <f>IFERROR(Homes[[#This Row],[sqft_above]]+Homes[[#This Row],[sqft_basement]]," ")</f>
        <v>2190</v>
      </c>
      <c r="W2919" s="4">
        <v>12626</v>
      </c>
      <c r="X2919">
        <v>0</v>
      </c>
      <c r="Y2919">
        <v>0</v>
      </c>
      <c r="Z2919">
        <v>4</v>
      </c>
      <c r="AA2919" s="4">
        <v>2190</v>
      </c>
      <c r="AB2919" s="4">
        <v>0</v>
      </c>
      <c r="AC2919">
        <v>1978</v>
      </c>
      <c r="AD2919" t="s">
        <v>3043</v>
      </c>
      <c r="AE2919" t="s">
        <v>1392</v>
      </c>
      <c r="AF2919" t="s">
        <v>85</v>
      </c>
    </row>
    <row r="2920" spans="1:32">
      <c r="A2920" t="str">
        <f>PROPER(TRIM(Homes[[#This Row],[street]]))</f>
        <v>504 Shelton Ct Ne</v>
      </c>
      <c r="B2920" t="str">
        <f>PROPER(TRIM(Homes[[#This Row],[city]]))</f>
        <v>Renton</v>
      </c>
      <c r="C2920" t="str">
        <f>_xlfn.TEXTBEFORE(Homes[[#This Row],[statezip]]," ")</f>
        <v>WA</v>
      </c>
      <c r="D2920" s="6" t="str">
        <f>_xlfn.TEXTAFTER(Homes[[#This Row],[statezip]]," ")</f>
        <v>98056</v>
      </c>
      <c r="E2920" s="1">
        <v>340000</v>
      </c>
      <c r="F2920">
        <v>3</v>
      </c>
      <c r="G2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20" s="3" t="str">
        <f>Homes[[#This Row],[bedrooms]] &amp; " bd | " &amp; TEXT(Homes[[#This Row],[bathrooms]],"0.##") &amp; " ba"</f>
        <v>3 bd | 2.25 ba</v>
      </c>
      <c r="I2920" s="4">
        <v>1970</v>
      </c>
      <c r="J2920" s="1">
        <f>IFERROR(Homes[[#This Row],[price]]/Homes[[#This Row],[sqft_living]]," ")</f>
        <v>172.58883248730965</v>
      </c>
      <c r="K2920" s="4">
        <f>IFERROR(Homes[[#This Row],[sqft_lot]]/43560," ")</f>
        <v>8.5307621671258035E-2</v>
      </c>
      <c r="L2920" t="str">
        <f>IF(Homes[[#This Row],[waterfront]]=1, "Yes","No")</f>
        <v>No</v>
      </c>
      <c r="M2920" s="4" t="str">
        <f>IF(Homes[[#This Row],[sqft_basement]]&gt;0, "Yes","No")</f>
        <v>No</v>
      </c>
      <c r="N2920" t="str">
        <f>CHOOSE(Homes[[#This Row],[view]]+1, "None","Fair","Good","Great","Excellent")</f>
        <v>None</v>
      </c>
      <c r="O2920" t="str">
        <f>CHOOSE(Homes[[#This Row],[condition]], "Poor","Fair","Average","Good","Excellent")</f>
        <v>Average</v>
      </c>
      <c r="P2920">
        <f ca="1">YEAR(TODAY())-Homes[[#This Row],[yr_built]]</f>
        <v>28</v>
      </c>
      <c r="Q2920">
        <v>0</v>
      </c>
      <c r="R2920">
        <f ca="1">IF(Homes[[#This Row],[yr_renovated]]&gt;0, YEAR(TODAY())-Homes[[#This Row],[yr_renovated]], YEAR(TODAY())-Homes[[#This Row],[yr_built]])</f>
        <v>28</v>
      </c>
      <c r="S2920">
        <v>2</v>
      </c>
      <c r="T2920" s="2">
        <v>41773</v>
      </c>
      <c r="U2920" s="3">
        <v>2.25</v>
      </c>
      <c r="V2920" s="4">
        <f>IFERROR(Homes[[#This Row],[sqft_above]]+Homes[[#This Row],[sqft_basement]]," ")</f>
        <v>1970</v>
      </c>
      <c r="W2920" s="4">
        <v>3716</v>
      </c>
      <c r="X2920">
        <v>0</v>
      </c>
      <c r="Y2920">
        <v>0</v>
      </c>
      <c r="Z2920">
        <v>3</v>
      </c>
      <c r="AA2920" s="4">
        <v>1970</v>
      </c>
      <c r="AB2920" s="4">
        <v>0</v>
      </c>
      <c r="AC2920">
        <v>1997</v>
      </c>
      <c r="AD2920" t="s">
        <v>3044</v>
      </c>
      <c r="AE2920" t="s">
        <v>319</v>
      </c>
      <c r="AF2920" t="s">
        <v>672</v>
      </c>
    </row>
    <row r="2921" spans="1:32">
      <c r="A2921" t="str">
        <f>PROPER(TRIM(Homes[[#This Row],[street]]))</f>
        <v>1496 Aberdeen Ave Ne</v>
      </c>
      <c r="B2921" t="str">
        <f>PROPER(TRIM(Homes[[#This Row],[city]]))</f>
        <v>Renton</v>
      </c>
      <c r="C2921" t="str">
        <f>_xlfn.TEXTBEFORE(Homes[[#This Row],[statezip]]," ")</f>
        <v>WA</v>
      </c>
      <c r="D2921" s="6" t="str">
        <f>_xlfn.TEXTAFTER(Homes[[#This Row],[statezip]]," ")</f>
        <v>98056</v>
      </c>
      <c r="E2921" s="1">
        <v>340000</v>
      </c>
      <c r="F2921">
        <v>3</v>
      </c>
      <c r="G2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21" s="3" t="str">
        <f>Homes[[#This Row],[bedrooms]] &amp; " bd | " &amp; TEXT(Homes[[#This Row],[bathrooms]],"0.##") &amp; " ba"</f>
        <v>3 bd | 1. ba</v>
      </c>
      <c r="I2921" s="4">
        <v>1600</v>
      </c>
      <c r="J2921" s="1">
        <f>IFERROR(Homes[[#This Row],[price]]/Homes[[#This Row],[sqft_living]]," ")</f>
        <v>212.5</v>
      </c>
      <c r="K2921" s="4">
        <f>IFERROR(Homes[[#This Row],[sqft_lot]]/43560," ")</f>
        <v>0.16813590449954086</v>
      </c>
      <c r="L2921" t="str">
        <f>IF(Homes[[#This Row],[waterfront]]=1, "Yes","No")</f>
        <v>No</v>
      </c>
      <c r="M2921" s="4" t="str">
        <f>IF(Homes[[#This Row],[sqft_basement]]&gt;0, "Yes","No")</f>
        <v>No</v>
      </c>
      <c r="N2921" t="str">
        <f>CHOOSE(Homes[[#This Row],[view]]+1, "None","Fair","Good","Great","Excellent")</f>
        <v>None</v>
      </c>
      <c r="O2921" t="str">
        <f>CHOOSE(Homes[[#This Row],[condition]], "Poor","Fair","Average","Good","Excellent")</f>
        <v>Good</v>
      </c>
      <c r="P2921">
        <f ca="1">YEAR(TODAY())-Homes[[#This Row],[yr_built]]</f>
        <v>67</v>
      </c>
      <c r="Q2921">
        <v>1972</v>
      </c>
      <c r="R2921">
        <f ca="1">IF(Homes[[#This Row],[yr_renovated]]&gt;0, YEAR(TODAY())-Homes[[#This Row],[yr_renovated]], YEAR(TODAY())-Homes[[#This Row],[yr_built]])</f>
        <v>53</v>
      </c>
      <c r="S2921">
        <v>1</v>
      </c>
      <c r="T2921" s="2">
        <v>41829</v>
      </c>
      <c r="U2921" s="3">
        <v>1</v>
      </c>
      <c r="V2921" s="4">
        <f>IFERROR(Homes[[#This Row],[sqft_above]]+Homes[[#This Row],[sqft_basement]]," ")</f>
        <v>1600</v>
      </c>
      <c r="W2921" s="4">
        <v>7324</v>
      </c>
      <c r="X2921">
        <v>0</v>
      </c>
      <c r="Y2921">
        <v>0</v>
      </c>
      <c r="Z2921">
        <v>4</v>
      </c>
      <c r="AA2921" s="4">
        <v>1600</v>
      </c>
      <c r="AB2921" s="4">
        <v>0</v>
      </c>
      <c r="AC2921">
        <v>1958</v>
      </c>
      <c r="AD2921" t="s">
        <v>3045</v>
      </c>
      <c r="AE2921" t="s">
        <v>319</v>
      </c>
      <c r="AF2921" t="s">
        <v>672</v>
      </c>
    </row>
    <row r="2922" spans="1:32">
      <c r="A2922" t="str">
        <f>PROPER(TRIM(Homes[[#This Row],[street]]))</f>
        <v>18210 170Th Pl Se</v>
      </c>
      <c r="B2922" t="str">
        <f>PROPER(TRIM(Homes[[#This Row],[city]]))</f>
        <v>Renton</v>
      </c>
      <c r="C2922" t="str">
        <f>_xlfn.TEXTBEFORE(Homes[[#This Row],[statezip]]," ")</f>
        <v>WA</v>
      </c>
      <c r="D2922" s="6" t="str">
        <f>_xlfn.TEXTAFTER(Homes[[#This Row],[statezip]]," ")</f>
        <v>98058</v>
      </c>
      <c r="E2922" s="1">
        <v>340000</v>
      </c>
      <c r="F2922">
        <v>3</v>
      </c>
      <c r="G2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2" s="3" t="str">
        <f>Homes[[#This Row],[bedrooms]] &amp; " bd | " &amp; TEXT(Homes[[#This Row],[bathrooms]],"0.##") &amp; " ba"</f>
        <v>3 bd | 2.5 ba</v>
      </c>
      <c r="I2922" s="4">
        <v>2480</v>
      </c>
      <c r="J2922" s="1">
        <f>IFERROR(Homes[[#This Row],[price]]/Homes[[#This Row],[sqft_living]]," ")</f>
        <v>137.09677419354838</v>
      </c>
      <c r="K2922" s="4">
        <f>IFERROR(Homes[[#This Row],[sqft_lot]]/43560," ")</f>
        <v>0.14031221303948577</v>
      </c>
      <c r="L2922" t="str">
        <f>IF(Homes[[#This Row],[waterfront]]=1, "Yes","No")</f>
        <v>No</v>
      </c>
      <c r="M2922" s="4" t="str">
        <f>IF(Homes[[#This Row],[sqft_basement]]&gt;0, "Yes","No")</f>
        <v>No</v>
      </c>
      <c r="N2922" t="str">
        <f>CHOOSE(Homes[[#This Row],[view]]+1, "None","Fair","Good","Great","Excellent")</f>
        <v>None</v>
      </c>
      <c r="O2922" t="str">
        <f>CHOOSE(Homes[[#This Row],[condition]], "Poor","Fair","Average","Good","Excellent")</f>
        <v>Average</v>
      </c>
      <c r="P2922">
        <f ca="1">YEAR(TODAY())-Homes[[#This Row],[yr_built]]</f>
        <v>21</v>
      </c>
      <c r="Q2922">
        <v>2003</v>
      </c>
      <c r="R2922">
        <f ca="1">IF(Homes[[#This Row],[yr_renovated]]&gt;0, YEAR(TODAY())-Homes[[#This Row],[yr_renovated]], YEAR(TODAY())-Homes[[#This Row],[yr_built]])</f>
        <v>22</v>
      </c>
      <c r="S2922">
        <v>2</v>
      </c>
      <c r="T2922" s="2">
        <v>41809</v>
      </c>
      <c r="U2922" s="3">
        <v>2.5</v>
      </c>
      <c r="V2922" s="4">
        <f>IFERROR(Homes[[#This Row],[sqft_above]]+Homes[[#This Row],[sqft_basement]]," ")</f>
        <v>2480</v>
      </c>
      <c r="W2922" s="4">
        <v>6112</v>
      </c>
      <c r="X2922">
        <v>0</v>
      </c>
      <c r="Y2922">
        <v>0</v>
      </c>
      <c r="Z2922">
        <v>3</v>
      </c>
      <c r="AA2922" s="4">
        <v>2480</v>
      </c>
      <c r="AB2922" s="4">
        <v>0</v>
      </c>
      <c r="AC2922">
        <v>2004</v>
      </c>
      <c r="AD2922" t="s">
        <v>3046</v>
      </c>
      <c r="AE2922" t="s">
        <v>319</v>
      </c>
      <c r="AF2922" t="s">
        <v>320</v>
      </c>
    </row>
    <row r="2923" spans="1:32">
      <c r="A2923" t="str">
        <f>PROPER(TRIM(Homes[[#This Row],[street]]))</f>
        <v>2419 Sw Barton St</v>
      </c>
      <c r="B2923" t="str">
        <f>PROPER(TRIM(Homes[[#This Row],[city]]))</f>
        <v>Seattle</v>
      </c>
      <c r="C2923" t="str">
        <f>_xlfn.TEXTBEFORE(Homes[[#This Row],[statezip]]," ")</f>
        <v>WA</v>
      </c>
      <c r="D2923" s="6" t="str">
        <f>_xlfn.TEXTAFTER(Homes[[#This Row],[statezip]]," ")</f>
        <v>98106</v>
      </c>
      <c r="E2923" s="1">
        <v>340000</v>
      </c>
      <c r="F2923">
        <v>3</v>
      </c>
      <c r="G2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23" s="3" t="str">
        <f>Homes[[#This Row],[bedrooms]] &amp; " bd | " &amp; TEXT(Homes[[#This Row],[bathrooms]],"0.##") &amp; " ba"</f>
        <v>3 bd | 1.75 ba</v>
      </c>
      <c r="I2923" s="4">
        <v>1960</v>
      </c>
      <c r="J2923" s="1">
        <f>IFERROR(Homes[[#This Row],[price]]/Homes[[#This Row],[sqft_living]]," ")</f>
        <v>173.46938775510205</v>
      </c>
      <c r="K2923" s="4">
        <f>IFERROR(Homes[[#This Row],[sqft_lot]]/43560," ")</f>
        <v>0.18677685950413223</v>
      </c>
      <c r="L2923" t="str">
        <f>IF(Homes[[#This Row],[waterfront]]=1, "Yes","No")</f>
        <v>No</v>
      </c>
      <c r="M2923" s="4" t="str">
        <f>IF(Homes[[#This Row],[sqft_basement]]&gt;0, "Yes","No")</f>
        <v>Yes</v>
      </c>
      <c r="N2923" t="str">
        <f>CHOOSE(Homes[[#This Row],[view]]+1, "None","Fair","Good","Great","Excellent")</f>
        <v>None</v>
      </c>
      <c r="O2923" t="str">
        <f>CHOOSE(Homes[[#This Row],[condition]], "Poor","Fair","Average","Good","Excellent")</f>
        <v>Average</v>
      </c>
      <c r="P2923">
        <f ca="1">YEAR(TODAY())-Homes[[#This Row],[yr_built]]</f>
        <v>77</v>
      </c>
      <c r="Q2923">
        <v>1994</v>
      </c>
      <c r="R2923">
        <f ca="1">IF(Homes[[#This Row],[yr_renovated]]&gt;0, YEAR(TODAY())-Homes[[#This Row],[yr_renovated]], YEAR(TODAY())-Homes[[#This Row],[yr_built]])</f>
        <v>31</v>
      </c>
      <c r="S2923">
        <v>1</v>
      </c>
      <c r="T2923" s="2">
        <v>41774</v>
      </c>
      <c r="U2923" s="3">
        <v>1.75</v>
      </c>
      <c r="V2923" s="4">
        <f>IFERROR(Homes[[#This Row],[sqft_above]]+Homes[[#This Row],[sqft_basement]]," ")</f>
        <v>1960</v>
      </c>
      <c r="W2923" s="4">
        <v>8136</v>
      </c>
      <c r="X2923">
        <v>0</v>
      </c>
      <c r="Y2923">
        <v>0</v>
      </c>
      <c r="Z2923">
        <v>3</v>
      </c>
      <c r="AA2923" s="4">
        <v>980</v>
      </c>
      <c r="AB2923" s="4">
        <v>980</v>
      </c>
      <c r="AC2923">
        <v>1948</v>
      </c>
      <c r="AD2923" t="s">
        <v>3047</v>
      </c>
      <c r="AE2923" t="s">
        <v>49</v>
      </c>
      <c r="AF2923" t="s">
        <v>1278</v>
      </c>
    </row>
    <row r="2924" spans="1:32">
      <c r="A2924" t="str">
        <f>PROPER(TRIM(Homes[[#This Row],[street]]))</f>
        <v>17512 Corliss Ave N</v>
      </c>
      <c r="B2924" t="str">
        <f>PROPER(TRIM(Homes[[#This Row],[city]]))</f>
        <v>Shoreline</v>
      </c>
      <c r="C2924" t="str">
        <f>_xlfn.TEXTBEFORE(Homes[[#This Row],[statezip]]," ")</f>
        <v>WA</v>
      </c>
      <c r="D2924" s="6" t="str">
        <f>_xlfn.TEXTAFTER(Homes[[#This Row],[statezip]]," ")</f>
        <v>98133</v>
      </c>
      <c r="E2924" s="1">
        <v>340000</v>
      </c>
      <c r="F2924">
        <v>8</v>
      </c>
      <c r="G2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924" s="3" t="str">
        <f>Homes[[#This Row],[bedrooms]] &amp; " bd | " &amp; TEXT(Homes[[#This Row],[bathrooms]],"0.##") &amp; " ba"</f>
        <v>8 bd | 2.75 ba</v>
      </c>
      <c r="I2924" s="4">
        <v>2790</v>
      </c>
      <c r="J2924" s="1">
        <f>IFERROR(Homes[[#This Row],[price]]/Homes[[#This Row],[sqft_living]]," ")</f>
        <v>121.86379928315412</v>
      </c>
      <c r="K2924" s="4">
        <f>IFERROR(Homes[[#This Row],[sqft_lot]]/43560," ")</f>
        <v>0.15369605142332415</v>
      </c>
      <c r="L2924" t="str">
        <f>IF(Homes[[#This Row],[waterfront]]=1, "Yes","No")</f>
        <v>No</v>
      </c>
      <c r="M2924" s="4" t="str">
        <f>IF(Homes[[#This Row],[sqft_basement]]&gt;0, "Yes","No")</f>
        <v>Yes</v>
      </c>
      <c r="N2924" t="str">
        <f>CHOOSE(Homes[[#This Row],[view]]+1, "None","Fair","Good","Great","Excellent")</f>
        <v>None</v>
      </c>
      <c r="O2924" t="str">
        <f>CHOOSE(Homes[[#This Row],[condition]], "Poor","Fair","Average","Good","Excellent")</f>
        <v>Average</v>
      </c>
      <c r="P2924">
        <f ca="1">YEAR(TODAY())-Homes[[#This Row],[yr_built]]</f>
        <v>48</v>
      </c>
      <c r="Q2924">
        <v>2004</v>
      </c>
      <c r="R2924">
        <f ca="1">IF(Homes[[#This Row],[yr_renovated]]&gt;0, YEAR(TODAY())-Homes[[#This Row],[yr_renovated]], YEAR(TODAY())-Homes[[#This Row],[yr_built]])</f>
        <v>21</v>
      </c>
      <c r="S2924">
        <v>1</v>
      </c>
      <c r="T2924" s="2">
        <v>41823</v>
      </c>
      <c r="U2924" s="3">
        <v>2.75</v>
      </c>
      <c r="V2924" s="4">
        <f>IFERROR(Homes[[#This Row],[sqft_above]]+Homes[[#This Row],[sqft_basement]]," ")</f>
        <v>2790</v>
      </c>
      <c r="W2924" s="4">
        <v>6695</v>
      </c>
      <c r="X2924">
        <v>0</v>
      </c>
      <c r="Y2924">
        <v>0</v>
      </c>
      <c r="Z2924">
        <v>3</v>
      </c>
      <c r="AA2924" s="4">
        <v>1470</v>
      </c>
      <c r="AB2924" s="4">
        <v>1320</v>
      </c>
      <c r="AC2924">
        <v>1977</v>
      </c>
      <c r="AD2924" t="s">
        <v>3048</v>
      </c>
      <c r="AE2924" t="s">
        <v>100</v>
      </c>
      <c r="AF2924" t="s">
        <v>987</v>
      </c>
    </row>
    <row r="2925" spans="1:32">
      <c r="A2925" t="str">
        <f>PROPER(TRIM(Homes[[#This Row],[street]]))</f>
        <v>5703 Charlotte Ave Se</v>
      </c>
      <c r="B2925" t="str">
        <f>PROPER(TRIM(Homes[[#This Row],[city]]))</f>
        <v>Auburn</v>
      </c>
      <c r="C2925" t="str">
        <f>_xlfn.TEXTBEFORE(Homes[[#This Row],[statezip]]," ")</f>
        <v>WA</v>
      </c>
      <c r="D2925" s="6" t="str">
        <f>_xlfn.TEXTAFTER(Homes[[#This Row],[statezip]]," ")</f>
        <v>98092</v>
      </c>
      <c r="E2925" s="1">
        <v>339990</v>
      </c>
      <c r="F2925">
        <v>3</v>
      </c>
      <c r="G2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5" s="3" t="str">
        <f>Homes[[#This Row],[bedrooms]] &amp; " bd | " &amp; TEXT(Homes[[#This Row],[bathrooms]],"0.##") &amp; " ba"</f>
        <v>3 bd | 2.5 ba</v>
      </c>
      <c r="I2925" s="4">
        <v>2570</v>
      </c>
      <c r="J2925" s="1">
        <f>IFERROR(Homes[[#This Row],[price]]/Homes[[#This Row],[sqft_living]]," ")</f>
        <v>132.29182879377433</v>
      </c>
      <c r="K2925" s="4">
        <f>IFERROR(Homes[[#This Row],[sqft_lot]]/43560," ")</f>
        <v>0.10560146923783287</v>
      </c>
      <c r="L2925" t="str">
        <f>IF(Homes[[#This Row],[waterfront]]=1, "Yes","No")</f>
        <v>No</v>
      </c>
      <c r="M2925" s="4" t="str">
        <f>IF(Homes[[#This Row],[sqft_basement]]&gt;0, "Yes","No")</f>
        <v>No</v>
      </c>
      <c r="N2925" t="str">
        <f>CHOOSE(Homes[[#This Row],[view]]+1, "None","Fair","Good","Great","Excellent")</f>
        <v>None</v>
      </c>
      <c r="O2925" t="str">
        <f>CHOOSE(Homes[[#This Row],[condition]], "Poor","Fair","Average","Good","Excellent")</f>
        <v>Average</v>
      </c>
      <c r="P2925">
        <f ca="1">YEAR(TODAY())-Homes[[#This Row],[yr_built]]</f>
        <v>11</v>
      </c>
      <c r="Q2925">
        <v>0</v>
      </c>
      <c r="R2925">
        <f ca="1">IF(Homes[[#This Row],[yr_renovated]]&gt;0, YEAR(TODAY())-Homes[[#This Row],[yr_renovated]], YEAR(TODAY())-Homes[[#This Row],[yr_built]])</f>
        <v>11</v>
      </c>
      <c r="S2925">
        <v>2</v>
      </c>
      <c r="T2925" s="2">
        <v>41810</v>
      </c>
      <c r="U2925" s="3">
        <v>2.5</v>
      </c>
      <c r="V2925" s="4">
        <f>IFERROR(Homes[[#This Row],[sqft_above]]+Homes[[#This Row],[sqft_basement]]," ")</f>
        <v>2570</v>
      </c>
      <c r="W2925" s="4">
        <v>4600</v>
      </c>
      <c r="X2925">
        <v>0</v>
      </c>
      <c r="Y2925">
        <v>0</v>
      </c>
      <c r="Z2925">
        <v>3</v>
      </c>
      <c r="AA2925" s="4">
        <v>2570</v>
      </c>
      <c r="AB2925" s="4">
        <v>0</v>
      </c>
      <c r="AC2925">
        <v>2014</v>
      </c>
      <c r="AD2925" t="s">
        <v>3049</v>
      </c>
      <c r="AE2925" t="s">
        <v>519</v>
      </c>
      <c r="AF2925" t="s">
        <v>520</v>
      </c>
    </row>
    <row r="2926" spans="1:32">
      <c r="A2926" t="str">
        <f>PROPER(TRIM(Homes[[#This Row],[street]]))</f>
        <v>27622 195Th Ave Se</v>
      </c>
      <c r="B2926" t="str">
        <f>PROPER(TRIM(Homes[[#This Row],[city]]))</f>
        <v>Kent</v>
      </c>
      <c r="C2926" t="str">
        <f>_xlfn.TEXTBEFORE(Homes[[#This Row],[statezip]]," ")</f>
        <v>WA</v>
      </c>
      <c r="D2926" s="6" t="str">
        <f>_xlfn.TEXTAFTER(Homes[[#This Row],[statezip]]," ")</f>
        <v>98042</v>
      </c>
      <c r="E2926" s="1">
        <v>339950</v>
      </c>
      <c r="F2926">
        <v>3</v>
      </c>
      <c r="G2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6" s="3" t="str">
        <f>Homes[[#This Row],[bedrooms]] &amp; " bd | " &amp; TEXT(Homes[[#This Row],[bathrooms]],"0.##") &amp; " ba"</f>
        <v>3 bd | 2.5 ba</v>
      </c>
      <c r="I2926" s="4">
        <v>2390</v>
      </c>
      <c r="J2926" s="1">
        <f>IFERROR(Homes[[#This Row],[price]]/Homes[[#This Row],[sqft_living]]," ")</f>
        <v>142.23849372384936</v>
      </c>
      <c r="K2926" s="4">
        <f>IFERROR(Homes[[#This Row],[sqft_lot]]/43560," ")</f>
        <v>0.78147382920110198</v>
      </c>
      <c r="L2926" t="str">
        <f>IF(Homes[[#This Row],[waterfront]]=1, "Yes","No")</f>
        <v>No</v>
      </c>
      <c r="M2926" s="4" t="str">
        <f>IF(Homes[[#This Row],[sqft_basement]]&gt;0, "Yes","No")</f>
        <v>Yes</v>
      </c>
      <c r="N2926" t="str">
        <f>CHOOSE(Homes[[#This Row],[view]]+1, "None","Fair","Good","Great","Excellent")</f>
        <v>None</v>
      </c>
      <c r="O2926" t="str">
        <f>CHOOSE(Homes[[#This Row],[condition]], "Poor","Fair","Average","Good","Excellent")</f>
        <v>Average</v>
      </c>
      <c r="P2926">
        <f ca="1">YEAR(TODAY())-Homes[[#This Row],[yr_built]]</f>
        <v>41</v>
      </c>
      <c r="Q2926">
        <v>0</v>
      </c>
      <c r="R2926">
        <f ca="1">IF(Homes[[#This Row],[yr_renovated]]&gt;0, YEAR(TODAY())-Homes[[#This Row],[yr_renovated]], YEAR(TODAY())-Homes[[#This Row],[yr_built]])</f>
        <v>41</v>
      </c>
      <c r="S2926">
        <v>1</v>
      </c>
      <c r="T2926" s="2">
        <v>41822</v>
      </c>
      <c r="U2926" s="3">
        <v>2.5</v>
      </c>
      <c r="V2926" s="4">
        <f>IFERROR(Homes[[#This Row],[sqft_above]]+Homes[[#This Row],[sqft_basement]]," ")</f>
        <v>2390</v>
      </c>
      <c r="W2926" s="4">
        <v>34041</v>
      </c>
      <c r="X2926">
        <v>0</v>
      </c>
      <c r="Y2926">
        <v>0</v>
      </c>
      <c r="Z2926">
        <v>3</v>
      </c>
      <c r="AA2926" s="4">
        <v>1840</v>
      </c>
      <c r="AB2926" s="4">
        <v>550</v>
      </c>
      <c r="AC2926">
        <v>1984</v>
      </c>
      <c r="AD2926" t="s">
        <v>3050</v>
      </c>
      <c r="AE2926" t="s">
        <v>1392</v>
      </c>
      <c r="AF2926" t="s">
        <v>85</v>
      </c>
    </row>
    <row r="2927" spans="1:32">
      <c r="A2927" t="str">
        <f>PROPER(TRIM(Homes[[#This Row],[street]]))</f>
        <v>1807 17Th Ave S</v>
      </c>
      <c r="B2927" t="str">
        <f>PROPER(TRIM(Homes[[#This Row],[city]]))</f>
        <v>Seattle</v>
      </c>
      <c r="C2927" t="str">
        <f>_xlfn.TEXTBEFORE(Homes[[#This Row],[statezip]]," ")</f>
        <v>WA</v>
      </c>
      <c r="D2927" s="6" t="str">
        <f>_xlfn.TEXTAFTER(Homes[[#This Row],[statezip]]," ")</f>
        <v>98144</v>
      </c>
      <c r="E2927" s="1">
        <v>339950</v>
      </c>
      <c r="F2927">
        <v>3</v>
      </c>
      <c r="G2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27" s="3" t="str">
        <f>Homes[[#This Row],[bedrooms]] &amp; " bd | " &amp; TEXT(Homes[[#This Row],[bathrooms]],"0.##") &amp; " ba"</f>
        <v>3 bd | 1. ba</v>
      </c>
      <c r="I2927" s="4">
        <v>1050</v>
      </c>
      <c r="J2927" s="1">
        <f>IFERROR(Homes[[#This Row],[price]]/Homes[[#This Row],[sqft_living]]," ")</f>
        <v>323.76190476190476</v>
      </c>
      <c r="K2927" s="4">
        <f>IFERROR(Homes[[#This Row],[sqft_lot]]/43560," ")</f>
        <v>0.12401285583103765</v>
      </c>
      <c r="L2927" t="str">
        <f>IF(Homes[[#This Row],[waterfront]]=1, "Yes","No")</f>
        <v>No</v>
      </c>
      <c r="M2927" s="4" t="str">
        <f>IF(Homes[[#This Row],[sqft_basement]]&gt;0, "Yes","No")</f>
        <v>No</v>
      </c>
      <c r="N2927" t="str">
        <f>CHOOSE(Homes[[#This Row],[view]]+1, "None","Fair","Good","Great","Excellent")</f>
        <v>None</v>
      </c>
      <c r="O2927" t="str">
        <f>CHOOSE(Homes[[#This Row],[condition]], "Poor","Fair","Average","Good","Excellent")</f>
        <v>Good</v>
      </c>
      <c r="P2927">
        <f ca="1">YEAR(TODAY())-Homes[[#This Row],[yr_built]]</f>
        <v>119</v>
      </c>
      <c r="Q2927">
        <v>1990</v>
      </c>
      <c r="R2927">
        <f ca="1">IF(Homes[[#This Row],[yr_renovated]]&gt;0, YEAR(TODAY())-Homes[[#This Row],[yr_renovated]], YEAR(TODAY())-Homes[[#This Row],[yr_built]])</f>
        <v>35</v>
      </c>
      <c r="S2927">
        <v>1.5</v>
      </c>
      <c r="T2927" s="2">
        <v>41773</v>
      </c>
      <c r="U2927" s="3">
        <v>1</v>
      </c>
      <c r="V2927" s="4">
        <f>IFERROR(Homes[[#This Row],[sqft_above]]+Homes[[#This Row],[sqft_basement]]," ")</f>
        <v>1050</v>
      </c>
      <c r="W2927" s="4">
        <v>5402</v>
      </c>
      <c r="X2927">
        <v>0</v>
      </c>
      <c r="Y2927">
        <v>0</v>
      </c>
      <c r="Z2927">
        <v>4</v>
      </c>
      <c r="AA2927" s="4">
        <v>1050</v>
      </c>
      <c r="AB2927" s="4">
        <v>0</v>
      </c>
      <c r="AC2927">
        <v>1906</v>
      </c>
      <c r="AD2927" t="s">
        <v>3051</v>
      </c>
      <c r="AE2927" t="s">
        <v>49</v>
      </c>
      <c r="AF2927" t="s">
        <v>110</v>
      </c>
    </row>
    <row r="2928" spans="1:32">
      <c r="A2928" t="str">
        <f>PROPER(TRIM(Homes[[#This Row],[street]]))</f>
        <v>8860 122Nd Ct Se</v>
      </c>
      <c r="B2928" t="str">
        <f>PROPER(TRIM(Homes[[#This Row],[city]]))</f>
        <v>Newcastle</v>
      </c>
      <c r="C2928" t="str">
        <f>_xlfn.TEXTBEFORE(Homes[[#This Row],[statezip]]," ")</f>
        <v>WA</v>
      </c>
      <c r="D2928" s="6" t="str">
        <f>_xlfn.TEXTAFTER(Homes[[#This Row],[statezip]]," ")</f>
        <v>98056</v>
      </c>
      <c r="E2928" s="1">
        <v>339900</v>
      </c>
      <c r="F2928">
        <v>3</v>
      </c>
      <c r="G2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28" s="3" t="str">
        <f>Homes[[#This Row],[bedrooms]] &amp; " bd | " &amp; TEXT(Homes[[#This Row],[bathrooms]],"0.##") &amp; " ba"</f>
        <v>3 bd | 1. ba</v>
      </c>
      <c r="I2928" s="4">
        <v>1200</v>
      </c>
      <c r="J2928" s="1">
        <f>IFERROR(Homes[[#This Row],[price]]/Homes[[#This Row],[sqft_living]]," ")</f>
        <v>283.25</v>
      </c>
      <c r="K2928" s="4">
        <f>IFERROR(Homes[[#This Row],[sqft_lot]]/43560," ")</f>
        <v>0.20860881542699725</v>
      </c>
      <c r="L2928" t="str">
        <f>IF(Homes[[#This Row],[waterfront]]=1, "Yes","No")</f>
        <v>No</v>
      </c>
      <c r="M2928" s="4" t="str">
        <f>IF(Homes[[#This Row],[sqft_basement]]&gt;0, "Yes","No")</f>
        <v>No</v>
      </c>
      <c r="N2928" t="str">
        <f>CHOOSE(Homes[[#This Row],[view]]+1, "None","Fair","Good","Great","Excellent")</f>
        <v>None</v>
      </c>
      <c r="O2928" t="str">
        <f>CHOOSE(Homes[[#This Row],[condition]], "Poor","Fair","Average","Good","Excellent")</f>
        <v>Excellent</v>
      </c>
      <c r="P2928">
        <f ca="1">YEAR(TODAY())-Homes[[#This Row],[yr_built]]</f>
        <v>56</v>
      </c>
      <c r="Q2928">
        <v>0</v>
      </c>
      <c r="R2928">
        <f ca="1">IF(Homes[[#This Row],[yr_renovated]]&gt;0, YEAR(TODAY())-Homes[[#This Row],[yr_renovated]], YEAR(TODAY())-Homes[[#This Row],[yr_built]])</f>
        <v>56</v>
      </c>
      <c r="S2928">
        <v>1</v>
      </c>
      <c r="T2928" s="2">
        <v>41818</v>
      </c>
      <c r="U2928" s="3">
        <v>1</v>
      </c>
      <c r="V2928" s="4">
        <f>IFERROR(Homes[[#This Row],[sqft_above]]+Homes[[#This Row],[sqft_basement]]," ")</f>
        <v>1200</v>
      </c>
      <c r="W2928" s="4">
        <v>9087</v>
      </c>
      <c r="X2928">
        <v>0</v>
      </c>
      <c r="Y2928">
        <v>0</v>
      </c>
      <c r="Z2928">
        <v>5</v>
      </c>
      <c r="AA2928" s="4">
        <v>1200</v>
      </c>
      <c r="AB2928" s="4">
        <v>0</v>
      </c>
      <c r="AC2928">
        <v>1969</v>
      </c>
      <c r="AD2928" t="s">
        <v>3052</v>
      </c>
      <c r="AE2928" t="s">
        <v>281</v>
      </c>
      <c r="AF2928" t="s">
        <v>672</v>
      </c>
    </row>
    <row r="2929" spans="1:32">
      <c r="A2929" t="str">
        <f>PROPER(TRIM(Homes[[#This Row],[street]]))</f>
        <v>27305 245Th Ave Se</v>
      </c>
      <c r="B2929" t="str">
        <f>PROPER(TRIM(Homes[[#This Row],[city]]))</f>
        <v>Maple Valley</v>
      </c>
      <c r="C2929" t="str">
        <f>_xlfn.TEXTBEFORE(Homes[[#This Row],[statezip]]," ")</f>
        <v>WA</v>
      </c>
      <c r="D2929" s="6" t="str">
        <f>_xlfn.TEXTAFTER(Homes[[#This Row],[statezip]]," ")</f>
        <v>98038</v>
      </c>
      <c r="E2929" s="1">
        <v>339000</v>
      </c>
      <c r="F2929">
        <v>4</v>
      </c>
      <c r="G2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29" s="3" t="str">
        <f>Homes[[#This Row],[bedrooms]] &amp; " bd | " &amp; TEXT(Homes[[#This Row],[bathrooms]],"0.##") &amp; " ba"</f>
        <v>4 bd | 2.5 ba</v>
      </c>
      <c r="I2929" s="4">
        <v>1830</v>
      </c>
      <c r="J2929" s="1">
        <f>IFERROR(Homes[[#This Row],[price]]/Homes[[#This Row],[sqft_living]]," ")</f>
        <v>185.24590163934425</v>
      </c>
      <c r="K2929" s="4">
        <f>IFERROR(Homes[[#This Row],[sqft_lot]]/43560," ")</f>
        <v>0.19745179063360882</v>
      </c>
      <c r="L2929" t="str">
        <f>IF(Homes[[#This Row],[waterfront]]=1, "Yes","No")</f>
        <v>No</v>
      </c>
      <c r="M2929" s="4" t="str">
        <f>IF(Homes[[#This Row],[sqft_basement]]&gt;0, "Yes","No")</f>
        <v>No</v>
      </c>
      <c r="N2929" t="str">
        <f>CHOOSE(Homes[[#This Row],[view]]+1, "None","Fair","Good","Great","Excellent")</f>
        <v>None</v>
      </c>
      <c r="O2929" t="str">
        <f>CHOOSE(Homes[[#This Row],[condition]], "Poor","Fair","Average","Good","Excellent")</f>
        <v>Average</v>
      </c>
      <c r="P2929">
        <f ca="1">YEAR(TODAY())-Homes[[#This Row],[yr_built]]</f>
        <v>22</v>
      </c>
      <c r="Q2929">
        <v>0</v>
      </c>
      <c r="R2929">
        <f ca="1">IF(Homes[[#This Row],[yr_renovated]]&gt;0, YEAR(TODAY())-Homes[[#This Row],[yr_renovated]], YEAR(TODAY())-Homes[[#This Row],[yr_built]])</f>
        <v>22</v>
      </c>
      <c r="S2929">
        <v>2</v>
      </c>
      <c r="T2929" s="2">
        <v>41778</v>
      </c>
      <c r="U2929" s="3">
        <v>2.5</v>
      </c>
      <c r="V2929" s="4">
        <f>IFERROR(Homes[[#This Row],[sqft_above]]+Homes[[#This Row],[sqft_basement]]," ")</f>
        <v>1830</v>
      </c>
      <c r="W2929" s="4">
        <v>8601</v>
      </c>
      <c r="X2929">
        <v>0</v>
      </c>
      <c r="Y2929">
        <v>0</v>
      </c>
      <c r="Z2929">
        <v>3</v>
      </c>
      <c r="AA2929" s="4">
        <v>1830</v>
      </c>
      <c r="AB2929" s="4">
        <v>0</v>
      </c>
      <c r="AC2929">
        <v>2003</v>
      </c>
      <c r="AD2929" t="s">
        <v>3053</v>
      </c>
      <c r="AE2929" t="s">
        <v>920</v>
      </c>
      <c r="AF2929" t="s">
        <v>921</v>
      </c>
    </row>
    <row r="2930" spans="1:32">
      <c r="A2930" t="str">
        <f>PROPER(TRIM(Homes[[#This Row],[street]]))</f>
        <v>8202 37Th Ave Sw</v>
      </c>
      <c r="B2930" t="str">
        <f>PROPER(TRIM(Homes[[#This Row],[city]]))</f>
        <v>Seattle</v>
      </c>
      <c r="C2930" t="str">
        <f>_xlfn.TEXTBEFORE(Homes[[#This Row],[statezip]]," ")</f>
        <v>WA</v>
      </c>
      <c r="D2930" s="6" t="str">
        <f>_xlfn.TEXTAFTER(Homes[[#This Row],[statezip]]," ")</f>
        <v>98126</v>
      </c>
      <c r="E2930" s="1">
        <v>339000</v>
      </c>
      <c r="F2930">
        <v>3</v>
      </c>
      <c r="G2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0" s="3" t="str">
        <f>Homes[[#This Row],[bedrooms]] &amp; " bd | " &amp; TEXT(Homes[[#This Row],[bathrooms]],"0.##") &amp; " ba"</f>
        <v>3 bd | 1. ba</v>
      </c>
      <c r="I2930" s="4">
        <v>1100</v>
      </c>
      <c r="J2930" s="1">
        <f>IFERROR(Homes[[#This Row],[price]]/Homes[[#This Row],[sqft_living]]," ")</f>
        <v>308.18181818181819</v>
      </c>
      <c r="K2930" s="4">
        <f>IFERROR(Homes[[#This Row],[sqft_lot]]/43560," ")</f>
        <v>9.4765840220385672E-2</v>
      </c>
      <c r="L2930" t="str">
        <f>IF(Homes[[#This Row],[waterfront]]=1, "Yes","No")</f>
        <v>No</v>
      </c>
      <c r="M2930" s="4" t="str">
        <f>IF(Homes[[#This Row],[sqft_basement]]&gt;0, "Yes","No")</f>
        <v>Yes</v>
      </c>
      <c r="N2930" t="str">
        <f>CHOOSE(Homes[[#This Row],[view]]+1, "None","Fair","Good","Great","Excellent")</f>
        <v>None</v>
      </c>
      <c r="O2930" t="str">
        <f>CHOOSE(Homes[[#This Row],[condition]], "Poor","Fair","Average","Good","Excellent")</f>
        <v>Good</v>
      </c>
      <c r="P2930">
        <f ca="1">YEAR(TODAY())-Homes[[#This Row],[yr_built]]</f>
        <v>83</v>
      </c>
      <c r="Q2930">
        <v>1982</v>
      </c>
      <c r="R2930">
        <f ca="1">IF(Homes[[#This Row],[yr_renovated]]&gt;0, YEAR(TODAY())-Homes[[#This Row],[yr_renovated]], YEAR(TODAY())-Homes[[#This Row],[yr_built]])</f>
        <v>43</v>
      </c>
      <c r="S2930">
        <v>1</v>
      </c>
      <c r="T2930" s="2">
        <v>41814</v>
      </c>
      <c r="U2930" s="3">
        <v>1</v>
      </c>
      <c r="V2930" s="4">
        <f>IFERROR(Homes[[#This Row],[sqft_above]]+Homes[[#This Row],[sqft_basement]]," ")</f>
        <v>1100</v>
      </c>
      <c r="W2930" s="4">
        <v>4128</v>
      </c>
      <c r="X2930">
        <v>0</v>
      </c>
      <c r="Y2930">
        <v>0</v>
      </c>
      <c r="Z2930">
        <v>4</v>
      </c>
      <c r="AA2930" s="4">
        <v>720</v>
      </c>
      <c r="AB2930" s="4">
        <v>380</v>
      </c>
      <c r="AC2930">
        <v>1942</v>
      </c>
      <c r="AD2930" t="s">
        <v>3054</v>
      </c>
      <c r="AE2930" t="s">
        <v>49</v>
      </c>
      <c r="AF2930" t="s">
        <v>434</v>
      </c>
    </row>
    <row r="2931" spans="1:32">
      <c r="A2931" t="str">
        <f>PROPER(TRIM(Homes[[#This Row],[street]]))</f>
        <v>7936 10Th Ave Sw</v>
      </c>
      <c r="B2931" t="str">
        <f>PROPER(TRIM(Homes[[#This Row],[city]]))</f>
        <v>Seattle</v>
      </c>
      <c r="C2931" t="str">
        <f>_xlfn.TEXTBEFORE(Homes[[#This Row],[statezip]]," ")</f>
        <v>WA</v>
      </c>
      <c r="D2931" s="6" t="str">
        <f>_xlfn.TEXTAFTER(Homes[[#This Row],[statezip]]," ")</f>
        <v>98106</v>
      </c>
      <c r="E2931" s="1">
        <v>339000</v>
      </c>
      <c r="F2931">
        <v>4</v>
      </c>
      <c r="G2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31" s="3" t="str">
        <f>Homes[[#This Row],[bedrooms]] &amp; " bd | " &amp; TEXT(Homes[[#This Row],[bathrooms]],"0.##") &amp; " ba"</f>
        <v>4 bd | 2. ba</v>
      </c>
      <c r="I2931" s="4">
        <v>2470</v>
      </c>
      <c r="J2931" s="1">
        <f>IFERROR(Homes[[#This Row],[price]]/Homes[[#This Row],[sqft_living]]," ")</f>
        <v>137.24696356275302</v>
      </c>
      <c r="K2931" s="4">
        <f>IFERROR(Homes[[#This Row],[sqft_lot]]/43560," ")</f>
        <v>0.11662075298438934</v>
      </c>
      <c r="L2931" t="str">
        <f>IF(Homes[[#This Row],[waterfront]]=1, "Yes","No")</f>
        <v>No</v>
      </c>
      <c r="M2931" s="4" t="str">
        <f>IF(Homes[[#This Row],[sqft_basement]]&gt;0, "Yes","No")</f>
        <v>Yes</v>
      </c>
      <c r="N2931" t="str">
        <f>CHOOSE(Homes[[#This Row],[view]]+1, "None","Fair","Good","Great","Excellent")</f>
        <v>None</v>
      </c>
      <c r="O2931" t="str">
        <f>CHOOSE(Homes[[#This Row],[condition]], "Poor","Fair","Average","Good","Excellent")</f>
        <v>Average</v>
      </c>
      <c r="P2931">
        <f ca="1">YEAR(TODAY())-Homes[[#This Row],[yr_built]]</f>
        <v>77</v>
      </c>
      <c r="Q2931">
        <v>1988</v>
      </c>
      <c r="R2931">
        <f ca="1">IF(Homes[[#This Row],[yr_renovated]]&gt;0, YEAR(TODAY())-Homes[[#This Row],[yr_renovated]], YEAR(TODAY())-Homes[[#This Row],[yr_built]])</f>
        <v>37</v>
      </c>
      <c r="S2931">
        <v>1.5</v>
      </c>
      <c r="T2931" s="2">
        <v>41814</v>
      </c>
      <c r="U2931" s="3">
        <v>2</v>
      </c>
      <c r="V2931" s="4">
        <f>IFERROR(Homes[[#This Row],[sqft_above]]+Homes[[#This Row],[sqft_basement]]," ")</f>
        <v>2470</v>
      </c>
      <c r="W2931" s="4">
        <v>5080</v>
      </c>
      <c r="X2931">
        <v>0</v>
      </c>
      <c r="Y2931">
        <v>0</v>
      </c>
      <c r="Z2931">
        <v>3</v>
      </c>
      <c r="AA2931" s="4">
        <v>1970</v>
      </c>
      <c r="AB2931" s="4">
        <v>500</v>
      </c>
      <c r="AC2931">
        <v>1948</v>
      </c>
      <c r="AD2931" t="s">
        <v>3055</v>
      </c>
      <c r="AE2931" t="s">
        <v>49</v>
      </c>
      <c r="AF2931" t="s">
        <v>1278</v>
      </c>
    </row>
    <row r="2932" spans="1:32">
      <c r="A2932" t="str">
        <f>PROPER(TRIM(Homes[[#This Row],[street]]))</f>
        <v>2016 S Pearl St</v>
      </c>
      <c r="B2932" t="str">
        <f>PROPER(TRIM(Homes[[#This Row],[city]]))</f>
        <v>Seattle</v>
      </c>
      <c r="C2932" t="str">
        <f>_xlfn.TEXTBEFORE(Homes[[#This Row],[statezip]]," ")</f>
        <v>WA</v>
      </c>
      <c r="D2932" s="6" t="str">
        <f>_xlfn.TEXTAFTER(Homes[[#This Row],[statezip]]," ")</f>
        <v>98108</v>
      </c>
      <c r="E2932" s="1">
        <v>339000</v>
      </c>
      <c r="F2932">
        <v>2</v>
      </c>
      <c r="G2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2" s="3" t="str">
        <f>Homes[[#This Row],[bedrooms]] &amp; " bd | " &amp; TEXT(Homes[[#This Row],[bathrooms]],"0.##") &amp; " ba"</f>
        <v>2 bd | 1. ba</v>
      </c>
      <c r="I2932" s="4">
        <v>950</v>
      </c>
      <c r="J2932" s="1">
        <f>IFERROR(Homes[[#This Row],[price]]/Homes[[#This Row],[sqft_living]]," ")</f>
        <v>356.84210526315792</v>
      </c>
      <c r="K2932" s="4">
        <f>IFERROR(Homes[[#This Row],[sqft_lot]]/43560," ")</f>
        <v>0.18259871441689624</v>
      </c>
      <c r="L2932" t="str">
        <f>IF(Homes[[#This Row],[waterfront]]=1, "Yes","No")</f>
        <v>No</v>
      </c>
      <c r="M2932" s="4" t="str">
        <f>IF(Homes[[#This Row],[sqft_basement]]&gt;0, "Yes","No")</f>
        <v>No</v>
      </c>
      <c r="N2932" t="str">
        <f>CHOOSE(Homes[[#This Row],[view]]+1, "None","Fair","Good","Great","Excellent")</f>
        <v>None</v>
      </c>
      <c r="O2932" t="str">
        <f>CHOOSE(Homes[[#This Row],[condition]], "Poor","Fair","Average","Good","Excellent")</f>
        <v>Good</v>
      </c>
      <c r="P2932">
        <f ca="1">YEAR(TODAY())-Homes[[#This Row],[yr_built]]</f>
        <v>84</v>
      </c>
      <c r="Q2932">
        <v>1998</v>
      </c>
      <c r="R2932">
        <f ca="1">IF(Homes[[#This Row],[yr_renovated]]&gt;0, YEAR(TODAY())-Homes[[#This Row],[yr_renovated]], YEAR(TODAY())-Homes[[#This Row],[yr_built]])</f>
        <v>27</v>
      </c>
      <c r="S2932">
        <v>1</v>
      </c>
      <c r="T2932" s="2">
        <v>41816</v>
      </c>
      <c r="U2932" s="3">
        <v>1</v>
      </c>
      <c r="V2932" s="4">
        <f>IFERROR(Homes[[#This Row],[sqft_above]]+Homes[[#This Row],[sqft_basement]]," ")</f>
        <v>950</v>
      </c>
      <c r="W2932" s="4">
        <v>7954</v>
      </c>
      <c r="X2932">
        <v>0</v>
      </c>
      <c r="Y2932">
        <v>0</v>
      </c>
      <c r="Z2932">
        <v>4</v>
      </c>
      <c r="AA2932" s="4">
        <v>950</v>
      </c>
      <c r="AB2932" s="4">
        <v>0</v>
      </c>
      <c r="AC2932">
        <v>1941</v>
      </c>
      <c r="AD2932" t="s">
        <v>3056</v>
      </c>
      <c r="AE2932" t="s">
        <v>49</v>
      </c>
      <c r="AF2932" t="s">
        <v>1536</v>
      </c>
    </row>
    <row r="2933" spans="1:32">
      <c r="A2933" t="str">
        <f>PROPER(TRIM(Homes[[#This Row],[street]]))</f>
        <v>20248 20Th Ave Ne</v>
      </c>
      <c r="B2933" t="str">
        <f>PROPER(TRIM(Homes[[#This Row],[city]]))</f>
        <v>Shoreline</v>
      </c>
      <c r="C2933" t="str">
        <f>_xlfn.TEXTBEFORE(Homes[[#This Row],[statezip]]," ")</f>
        <v>WA</v>
      </c>
      <c r="D2933" s="6" t="str">
        <f>_xlfn.TEXTAFTER(Homes[[#This Row],[statezip]]," ")</f>
        <v>98155</v>
      </c>
      <c r="E2933" s="1">
        <v>339000</v>
      </c>
      <c r="F2933">
        <v>3</v>
      </c>
      <c r="G2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3" s="3" t="str">
        <f>Homes[[#This Row],[bedrooms]] &amp; " bd | " &amp; TEXT(Homes[[#This Row],[bathrooms]],"0.##") &amp; " ba"</f>
        <v>3 bd | 1. ba</v>
      </c>
      <c r="I2933" s="4">
        <v>1080</v>
      </c>
      <c r="J2933" s="1">
        <f>IFERROR(Homes[[#This Row],[price]]/Homes[[#This Row],[sqft_living]]," ")</f>
        <v>313.88888888888891</v>
      </c>
      <c r="K2933" s="4">
        <f>IFERROR(Homes[[#This Row],[sqft_lot]]/43560," ")</f>
        <v>0.18595041322314049</v>
      </c>
      <c r="L2933" t="str">
        <f>IF(Homes[[#This Row],[waterfront]]=1, "Yes","No")</f>
        <v>No</v>
      </c>
      <c r="M2933" s="4" t="str">
        <f>IF(Homes[[#This Row],[sqft_basement]]&gt;0, "Yes","No")</f>
        <v>No</v>
      </c>
      <c r="N2933" t="str">
        <f>CHOOSE(Homes[[#This Row],[view]]+1, "None","Fair","Good","Great","Excellent")</f>
        <v>None</v>
      </c>
      <c r="O2933" t="str">
        <f>CHOOSE(Homes[[#This Row],[condition]], "Poor","Fair","Average","Good","Excellent")</f>
        <v>Good</v>
      </c>
      <c r="P2933">
        <f ca="1">YEAR(TODAY())-Homes[[#This Row],[yr_built]]</f>
        <v>70</v>
      </c>
      <c r="Q2933">
        <v>2009</v>
      </c>
      <c r="R2933">
        <f ca="1">IF(Homes[[#This Row],[yr_renovated]]&gt;0, YEAR(TODAY())-Homes[[#This Row],[yr_renovated]], YEAR(TODAY())-Homes[[#This Row],[yr_built]])</f>
        <v>16</v>
      </c>
      <c r="S2933">
        <v>1</v>
      </c>
      <c r="T2933" s="2">
        <v>41771</v>
      </c>
      <c r="U2933" s="3">
        <v>1</v>
      </c>
      <c r="V2933" s="4">
        <f>IFERROR(Homes[[#This Row],[sqft_above]]+Homes[[#This Row],[sqft_basement]]," ")</f>
        <v>1080</v>
      </c>
      <c r="W2933" s="4">
        <v>8100</v>
      </c>
      <c r="X2933">
        <v>0</v>
      </c>
      <c r="Y2933">
        <v>0</v>
      </c>
      <c r="Z2933">
        <v>4</v>
      </c>
      <c r="AA2933" s="4">
        <v>1080</v>
      </c>
      <c r="AB2933" s="4">
        <v>0</v>
      </c>
      <c r="AC2933">
        <v>1955</v>
      </c>
      <c r="AD2933" t="s">
        <v>3057</v>
      </c>
      <c r="AE2933" t="s">
        <v>100</v>
      </c>
      <c r="AF2933" t="s">
        <v>744</v>
      </c>
    </row>
    <row r="2934" spans="1:32">
      <c r="A2934" t="str">
        <f>PROPER(TRIM(Homes[[#This Row],[street]]))</f>
        <v>7621 Orchard Ave Se</v>
      </c>
      <c r="B2934" t="str">
        <f>PROPER(TRIM(Homes[[#This Row],[city]]))</f>
        <v>Snoqualmie</v>
      </c>
      <c r="C2934" t="str">
        <f>_xlfn.TEXTBEFORE(Homes[[#This Row],[statezip]]," ")</f>
        <v>WA</v>
      </c>
      <c r="D2934" s="6" t="str">
        <f>_xlfn.TEXTAFTER(Homes[[#This Row],[statezip]]," ")</f>
        <v>98065</v>
      </c>
      <c r="E2934" s="1">
        <v>339000</v>
      </c>
      <c r="F2934">
        <v>3</v>
      </c>
      <c r="G2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34" s="3" t="str">
        <f>Homes[[#This Row],[bedrooms]] &amp; " bd | " &amp; TEXT(Homes[[#This Row],[bathrooms]],"0.##") &amp; " ba"</f>
        <v>3 bd | 2.5 ba</v>
      </c>
      <c r="I2934" s="4">
        <v>1450</v>
      </c>
      <c r="J2934" s="1">
        <f>IFERROR(Homes[[#This Row],[price]]/Homes[[#This Row],[sqft_living]]," ")</f>
        <v>233.79310344827587</v>
      </c>
      <c r="K2934" s="4">
        <f>IFERROR(Homes[[#This Row],[sqft_lot]]/43560," ")</f>
        <v>8.6042240587695135E-2</v>
      </c>
      <c r="L2934" t="str">
        <f>IF(Homes[[#This Row],[waterfront]]=1, "Yes","No")</f>
        <v>No</v>
      </c>
      <c r="M2934" s="4" t="str">
        <f>IF(Homes[[#This Row],[sqft_basement]]&gt;0, "Yes","No")</f>
        <v>No</v>
      </c>
      <c r="N2934" t="str">
        <f>CHOOSE(Homes[[#This Row],[view]]+1, "None","Fair","Good","Great","Excellent")</f>
        <v>None</v>
      </c>
      <c r="O2934" t="str">
        <f>CHOOSE(Homes[[#This Row],[condition]], "Poor","Fair","Average","Good","Excellent")</f>
        <v>Average</v>
      </c>
      <c r="P2934">
        <f ca="1">YEAR(TODAY())-Homes[[#This Row],[yr_built]]</f>
        <v>21</v>
      </c>
      <c r="Q2934">
        <v>2003</v>
      </c>
      <c r="R2934">
        <f ca="1">IF(Homes[[#This Row],[yr_renovated]]&gt;0, YEAR(TODAY())-Homes[[#This Row],[yr_renovated]], YEAR(TODAY())-Homes[[#This Row],[yr_built]])</f>
        <v>22</v>
      </c>
      <c r="S2934">
        <v>2</v>
      </c>
      <c r="T2934" s="2">
        <v>41827</v>
      </c>
      <c r="U2934" s="3">
        <v>2.5</v>
      </c>
      <c r="V2934" s="4">
        <f>IFERROR(Homes[[#This Row],[sqft_above]]+Homes[[#This Row],[sqft_basement]]," ")</f>
        <v>1450</v>
      </c>
      <c r="W2934" s="4">
        <v>3748</v>
      </c>
      <c r="X2934">
        <v>0</v>
      </c>
      <c r="Y2934">
        <v>0</v>
      </c>
      <c r="Z2934">
        <v>3</v>
      </c>
      <c r="AA2934" s="4">
        <v>1450</v>
      </c>
      <c r="AB2934" s="4">
        <v>0</v>
      </c>
      <c r="AC2934">
        <v>2004</v>
      </c>
      <c r="AD2934" t="s">
        <v>3058</v>
      </c>
      <c r="AE2934" t="s">
        <v>313</v>
      </c>
      <c r="AF2934" t="s">
        <v>314</v>
      </c>
    </row>
    <row r="2935" spans="1:32">
      <c r="A2935" t="str">
        <f>PROPER(TRIM(Homes[[#This Row],[street]]))</f>
        <v>4100 Sw Othello St</v>
      </c>
      <c r="B2935" t="str">
        <f>PROPER(TRIM(Homes[[#This Row],[city]]))</f>
        <v>Seattle</v>
      </c>
      <c r="C2935" t="str">
        <f>_xlfn.TEXTBEFORE(Homes[[#This Row],[statezip]]," ")</f>
        <v>WA</v>
      </c>
      <c r="D2935" s="6" t="str">
        <f>_xlfn.TEXTAFTER(Homes[[#This Row],[statezip]]," ")</f>
        <v>98136</v>
      </c>
      <c r="E2935" s="1">
        <v>337945.75</v>
      </c>
      <c r="F2935">
        <v>2</v>
      </c>
      <c r="G2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5" s="3" t="str">
        <f>Homes[[#This Row],[bedrooms]] &amp; " bd | " &amp; TEXT(Homes[[#This Row],[bathrooms]],"0.##") &amp; " ba"</f>
        <v>2 bd | 1. ba</v>
      </c>
      <c r="I2935" s="4">
        <v>940</v>
      </c>
      <c r="J2935" s="1">
        <f>IFERROR(Homes[[#This Row],[price]]/Homes[[#This Row],[sqft_living]]," ")</f>
        <v>359.51675531914896</v>
      </c>
      <c r="K2935" s="4">
        <f>IFERROR(Homes[[#This Row],[sqft_lot]]/43560," ")</f>
        <v>0.22587235996326904</v>
      </c>
      <c r="L2935" t="str">
        <f>IF(Homes[[#This Row],[waterfront]]=1, "Yes","No")</f>
        <v>No</v>
      </c>
      <c r="M2935" s="4" t="str">
        <f>IF(Homes[[#This Row],[sqft_basement]]&gt;0, "Yes","No")</f>
        <v>No</v>
      </c>
      <c r="N2935" t="str">
        <f>CHOOSE(Homes[[#This Row],[view]]+1, "None","Fair","Good","Great","Excellent")</f>
        <v>None</v>
      </c>
      <c r="O2935" t="str">
        <f>CHOOSE(Homes[[#This Row],[condition]], "Poor","Fair","Average","Good","Excellent")</f>
        <v>Average</v>
      </c>
      <c r="P2935">
        <f ca="1">YEAR(TODAY())-Homes[[#This Row],[yr_built]]</f>
        <v>115</v>
      </c>
      <c r="Q2935">
        <v>2006</v>
      </c>
      <c r="R2935">
        <f ca="1">IF(Homes[[#This Row],[yr_renovated]]&gt;0, YEAR(TODAY())-Homes[[#This Row],[yr_renovated]], YEAR(TODAY())-Homes[[#This Row],[yr_built]])</f>
        <v>19</v>
      </c>
      <c r="S2935">
        <v>1</v>
      </c>
      <c r="T2935" s="2">
        <v>41808</v>
      </c>
      <c r="U2935" s="3">
        <v>1</v>
      </c>
      <c r="V2935" s="4">
        <f>IFERROR(Homes[[#This Row],[sqft_above]]+Homes[[#This Row],[sqft_basement]]," ")</f>
        <v>940</v>
      </c>
      <c r="W2935" s="4">
        <v>9839</v>
      </c>
      <c r="X2935">
        <v>0</v>
      </c>
      <c r="Y2935">
        <v>0</v>
      </c>
      <c r="Z2935">
        <v>3</v>
      </c>
      <c r="AA2935" s="4">
        <v>940</v>
      </c>
      <c r="AB2935" s="4">
        <v>0</v>
      </c>
      <c r="AC2935">
        <v>1910</v>
      </c>
      <c r="AD2935" t="s">
        <v>3059</v>
      </c>
      <c r="AE2935" t="s">
        <v>49</v>
      </c>
      <c r="AF2935" t="s">
        <v>298</v>
      </c>
    </row>
    <row r="2936" spans="1:32">
      <c r="A2936" t="str">
        <f>PROPER(TRIM(Homes[[#This Row],[street]]))</f>
        <v>6000-6048 22Nd Ave S</v>
      </c>
      <c r="B2936" t="str">
        <f>PROPER(TRIM(Homes[[#This Row],[city]]))</f>
        <v>Seattle</v>
      </c>
      <c r="C2936" t="str">
        <f>_xlfn.TEXTBEFORE(Homes[[#This Row],[statezip]]," ")</f>
        <v>WA</v>
      </c>
      <c r="D2936" s="6" t="str">
        <f>_xlfn.TEXTAFTER(Homes[[#This Row],[statezip]]," ")</f>
        <v>98108</v>
      </c>
      <c r="E2936" s="1">
        <v>337500</v>
      </c>
      <c r="F2936">
        <v>5</v>
      </c>
      <c r="G2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36" s="3" t="str">
        <f>Homes[[#This Row],[bedrooms]] &amp; " bd | " &amp; TEXT(Homes[[#This Row],[bathrooms]],"0.##") &amp; " ba"</f>
        <v>5 bd | 2. ba</v>
      </c>
      <c r="I2936" s="4">
        <v>1700</v>
      </c>
      <c r="J2936" s="1">
        <f>IFERROR(Homes[[#This Row],[price]]/Homes[[#This Row],[sqft_living]]," ")</f>
        <v>198.52941176470588</v>
      </c>
      <c r="K2936" s="4">
        <f>IFERROR(Homes[[#This Row],[sqft_lot]]/43560," ")</f>
        <v>0.16790633608815428</v>
      </c>
      <c r="L2936" t="str">
        <f>IF(Homes[[#This Row],[waterfront]]=1, "Yes","No")</f>
        <v>No</v>
      </c>
      <c r="M2936" s="4" t="str">
        <f>IF(Homes[[#This Row],[sqft_basement]]&gt;0, "Yes","No")</f>
        <v>Yes</v>
      </c>
      <c r="N2936" t="str">
        <f>CHOOSE(Homes[[#This Row],[view]]+1, "None","Fair","Good","Great","Excellent")</f>
        <v>None</v>
      </c>
      <c r="O2936" t="str">
        <f>CHOOSE(Homes[[#This Row],[condition]], "Poor","Fair","Average","Good","Excellent")</f>
        <v>Average</v>
      </c>
      <c r="P2936">
        <f ca="1">YEAR(TODAY())-Homes[[#This Row],[yr_built]]</f>
        <v>69</v>
      </c>
      <c r="Q2936">
        <v>2001</v>
      </c>
      <c r="R2936">
        <f ca="1">IF(Homes[[#This Row],[yr_renovated]]&gt;0, YEAR(TODAY())-Homes[[#This Row],[yr_renovated]], YEAR(TODAY())-Homes[[#This Row],[yr_built]])</f>
        <v>24</v>
      </c>
      <c r="S2936">
        <v>1</v>
      </c>
      <c r="T2936" s="2">
        <v>41773</v>
      </c>
      <c r="U2936" s="3">
        <v>2</v>
      </c>
      <c r="V2936" s="4">
        <f>IFERROR(Homes[[#This Row],[sqft_above]]+Homes[[#This Row],[sqft_basement]]," ")</f>
        <v>1700</v>
      </c>
      <c r="W2936" s="4">
        <v>7314</v>
      </c>
      <c r="X2936">
        <v>0</v>
      </c>
      <c r="Y2936">
        <v>0</v>
      </c>
      <c r="Z2936">
        <v>3</v>
      </c>
      <c r="AA2936" s="4">
        <v>1000</v>
      </c>
      <c r="AB2936" s="4">
        <v>700</v>
      </c>
      <c r="AC2936">
        <v>1956</v>
      </c>
      <c r="AD2936" t="s">
        <v>3060</v>
      </c>
      <c r="AE2936" t="s">
        <v>49</v>
      </c>
      <c r="AF2936" t="s">
        <v>1536</v>
      </c>
    </row>
    <row r="2937" spans="1:32">
      <c r="A2937" t="str">
        <f>PROPER(TRIM(Homes[[#This Row],[street]]))</f>
        <v>15731 Se 253Rd Pl</v>
      </c>
      <c r="B2937" t="str">
        <f>PROPER(TRIM(Homes[[#This Row],[city]]))</f>
        <v>Covington</v>
      </c>
      <c r="C2937" t="str">
        <f>_xlfn.TEXTBEFORE(Homes[[#This Row],[statezip]]," ")</f>
        <v>WA</v>
      </c>
      <c r="D2937" s="6" t="str">
        <f>_xlfn.TEXTAFTER(Homes[[#This Row],[statezip]]," ")</f>
        <v>98042</v>
      </c>
      <c r="E2937" s="1">
        <v>337000</v>
      </c>
      <c r="F2937">
        <v>4</v>
      </c>
      <c r="G2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37" s="3" t="str">
        <f>Homes[[#This Row],[bedrooms]] &amp; " bd | " &amp; TEXT(Homes[[#This Row],[bathrooms]],"0.##") &amp; " ba"</f>
        <v>4 bd | 2.5 ba</v>
      </c>
      <c r="I2937" s="4">
        <v>2230</v>
      </c>
      <c r="J2937" s="1">
        <f>IFERROR(Homes[[#This Row],[price]]/Homes[[#This Row],[sqft_living]]," ")</f>
        <v>151.12107623318386</v>
      </c>
      <c r="K2937" s="4">
        <f>IFERROR(Homes[[#This Row],[sqft_lot]]/43560," ")</f>
        <v>0.13705234159779614</v>
      </c>
      <c r="L2937" t="str">
        <f>IF(Homes[[#This Row],[waterfront]]=1, "Yes","No")</f>
        <v>No</v>
      </c>
      <c r="M2937" s="4" t="str">
        <f>IF(Homes[[#This Row],[sqft_basement]]&gt;0, "Yes","No")</f>
        <v>No</v>
      </c>
      <c r="N2937" t="str">
        <f>CHOOSE(Homes[[#This Row],[view]]+1, "None","Fair","Good","Great","Excellent")</f>
        <v>None</v>
      </c>
      <c r="O2937" t="str">
        <f>CHOOSE(Homes[[#This Row],[condition]], "Poor","Fair","Average","Good","Excellent")</f>
        <v>Good</v>
      </c>
      <c r="P2937">
        <f ca="1">YEAR(TODAY())-Homes[[#This Row],[yr_built]]</f>
        <v>23</v>
      </c>
      <c r="Q2937">
        <v>0</v>
      </c>
      <c r="R2937">
        <f ca="1">IF(Homes[[#This Row],[yr_renovated]]&gt;0, YEAR(TODAY())-Homes[[#This Row],[yr_renovated]], YEAR(TODAY())-Homes[[#This Row],[yr_built]])</f>
        <v>23</v>
      </c>
      <c r="S2937">
        <v>2</v>
      </c>
      <c r="T2937" s="2">
        <v>41820</v>
      </c>
      <c r="U2937" s="3">
        <v>2.5</v>
      </c>
      <c r="V2937" s="4">
        <f>IFERROR(Homes[[#This Row],[sqft_above]]+Homes[[#This Row],[sqft_basement]]," ")</f>
        <v>2230</v>
      </c>
      <c r="W2937" s="4">
        <v>5970</v>
      </c>
      <c r="X2937">
        <v>0</v>
      </c>
      <c r="Y2937">
        <v>0</v>
      </c>
      <c r="Z2937">
        <v>4</v>
      </c>
      <c r="AA2937" s="4">
        <v>2230</v>
      </c>
      <c r="AB2937" s="4">
        <v>0</v>
      </c>
      <c r="AC2937">
        <v>2002</v>
      </c>
      <c r="AD2937" t="s">
        <v>3061</v>
      </c>
      <c r="AE2937" t="s">
        <v>84</v>
      </c>
      <c r="AF2937" t="s">
        <v>85</v>
      </c>
    </row>
    <row r="2938" spans="1:32">
      <c r="A2938" t="str">
        <f>PROPER(TRIM(Homes[[#This Row],[street]]))</f>
        <v>14830 203Rd Ave Se</v>
      </c>
      <c r="B2938" t="str">
        <f>PROPER(TRIM(Homes[[#This Row],[city]]))</f>
        <v>Renton</v>
      </c>
      <c r="C2938" t="str">
        <f>_xlfn.TEXTBEFORE(Homes[[#This Row],[statezip]]," ")</f>
        <v>WA</v>
      </c>
      <c r="D2938" s="6" t="str">
        <f>_xlfn.TEXTAFTER(Homes[[#This Row],[statezip]]," ")</f>
        <v>98059</v>
      </c>
      <c r="E2938" s="1">
        <v>337000</v>
      </c>
      <c r="F2938">
        <v>3</v>
      </c>
      <c r="G2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38" s="3" t="str">
        <f>Homes[[#This Row],[bedrooms]] &amp; " bd | " &amp; TEXT(Homes[[#This Row],[bathrooms]],"0.##") &amp; " ba"</f>
        <v>3 bd | 1.75 ba</v>
      </c>
      <c r="I2938" s="4">
        <v>1310</v>
      </c>
      <c r="J2938" s="1">
        <f>IFERROR(Homes[[#This Row],[price]]/Homes[[#This Row],[sqft_living]]," ")</f>
        <v>257.25190839694659</v>
      </c>
      <c r="K2938" s="4">
        <f>IFERROR(Homes[[#This Row],[sqft_lot]]/43560," ")</f>
        <v>0.29269972451790632</v>
      </c>
      <c r="L2938" t="str">
        <f>IF(Homes[[#This Row],[waterfront]]=1, "Yes","No")</f>
        <v>No</v>
      </c>
      <c r="M2938" s="4" t="str">
        <f>IF(Homes[[#This Row],[sqft_basement]]&gt;0, "Yes","No")</f>
        <v>No</v>
      </c>
      <c r="N2938" t="str">
        <f>CHOOSE(Homes[[#This Row],[view]]+1, "None","Fair","Good","Great","Excellent")</f>
        <v>None</v>
      </c>
      <c r="O2938" t="str">
        <f>CHOOSE(Homes[[#This Row],[condition]], "Poor","Fair","Average","Good","Excellent")</f>
        <v>Average</v>
      </c>
      <c r="P2938">
        <f ca="1">YEAR(TODAY())-Homes[[#This Row],[yr_built]]</f>
        <v>32</v>
      </c>
      <c r="Q2938">
        <v>0</v>
      </c>
      <c r="R2938">
        <f ca="1">IF(Homes[[#This Row],[yr_renovated]]&gt;0, YEAR(TODAY())-Homes[[#This Row],[yr_renovated]], YEAR(TODAY())-Homes[[#This Row],[yr_built]])</f>
        <v>32</v>
      </c>
      <c r="S2938">
        <v>1</v>
      </c>
      <c r="T2938" s="2">
        <v>41813</v>
      </c>
      <c r="U2938" s="3">
        <v>1.75</v>
      </c>
      <c r="V2938" s="4">
        <f>IFERROR(Homes[[#This Row],[sqft_above]]+Homes[[#This Row],[sqft_basement]]," ")</f>
        <v>1310</v>
      </c>
      <c r="W2938" s="4">
        <v>12750</v>
      </c>
      <c r="X2938">
        <v>0</v>
      </c>
      <c r="Y2938">
        <v>0</v>
      </c>
      <c r="Z2938">
        <v>3</v>
      </c>
      <c r="AA2938" s="4">
        <v>1310</v>
      </c>
      <c r="AB2938" s="4">
        <v>0</v>
      </c>
      <c r="AC2938">
        <v>1993</v>
      </c>
      <c r="AD2938" t="s">
        <v>3062</v>
      </c>
      <c r="AE2938" t="s">
        <v>319</v>
      </c>
      <c r="AF2938" t="s">
        <v>282</v>
      </c>
    </row>
    <row r="2939" spans="1:32">
      <c r="A2939" t="str">
        <f>PROPER(TRIM(Homes[[#This Row],[street]]))</f>
        <v>12551 Roosevelt Way Ne</v>
      </c>
      <c r="B2939" t="str">
        <f>PROPER(TRIM(Homes[[#This Row],[city]]))</f>
        <v>Seattle</v>
      </c>
      <c r="C2939" t="str">
        <f>_xlfn.TEXTBEFORE(Homes[[#This Row],[statezip]]," ")</f>
        <v>WA</v>
      </c>
      <c r="D2939" s="6" t="str">
        <f>_xlfn.TEXTAFTER(Homes[[#This Row],[statezip]]," ")</f>
        <v>98125</v>
      </c>
      <c r="E2939" s="1">
        <v>337000</v>
      </c>
      <c r="F2939">
        <v>3</v>
      </c>
      <c r="G2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39" s="3" t="str">
        <f>Homes[[#This Row],[bedrooms]] &amp; " bd | " &amp; TEXT(Homes[[#This Row],[bathrooms]],"0.##") &amp; " ba"</f>
        <v>3 bd | 1. ba</v>
      </c>
      <c r="I2939" s="4">
        <v>1070</v>
      </c>
      <c r="J2939" s="1">
        <f>IFERROR(Homes[[#This Row],[price]]/Homes[[#This Row],[sqft_living]]," ")</f>
        <v>314.95327102803736</v>
      </c>
      <c r="K2939" s="4">
        <f>IFERROR(Homes[[#This Row],[sqft_lot]]/43560," ")</f>
        <v>0.14024334251606979</v>
      </c>
      <c r="L2939" t="str">
        <f>IF(Homes[[#This Row],[waterfront]]=1, "Yes","No")</f>
        <v>No</v>
      </c>
      <c r="M2939" s="4" t="str">
        <f>IF(Homes[[#This Row],[sqft_basement]]&gt;0, "Yes","No")</f>
        <v>No</v>
      </c>
      <c r="N2939" t="str">
        <f>CHOOSE(Homes[[#This Row],[view]]+1, "None","Fair","Good","Great","Excellent")</f>
        <v>None</v>
      </c>
      <c r="O2939" t="str">
        <f>CHOOSE(Homes[[#This Row],[condition]], "Poor","Fair","Average","Good","Excellent")</f>
        <v>Excellent</v>
      </c>
      <c r="P2939">
        <f ca="1">YEAR(TODAY())-Homes[[#This Row],[yr_built]]</f>
        <v>74</v>
      </c>
      <c r="Q2939">
        <v>0</v>
      </c>
      <c r="R2939">
        <f ca="1">IF(Homes[[#This Row],[yr_renovated]]&gt;0, YEAR(TODAY())-Homes[[#This Row],[yr_renovated]], YEAR(TODAY())-Homes[[#This Row],[yr_built]])</f>
        <v>74</v>
      </c>
      <c r="S2939">
        <v>1</v>
      </c>
      <c r="T2939" s="2">
        <v>41781</v>
      </c>
      <c r="U2939" s="3">
        <v>1</v>
      </c>
      <c r="V2939" s="4">
        <f>IFERROR(Homes[[#This Row],[sqft_above]]+Homes[[#This Row],[sqft_basement]]," ")</f>
        <v>1070</v>
      </c>
      <c r="W2939" s="4">
        <v>6109</v>
      </c>
      <c r="X2939">
        <v>0</v>
      </c>
      <c r="Y2939">
        <v>0</v>
      </c>
      <c r="Z2939">
        <v>5</v>
      </c>
      <c r="AA2939" s="4">
        <v>1070</v>
      </c>
      <c r="AB2939" s="4">
        <v>0</v>
      </c>
      <c r="AC2939">
        <v>1951</v>
      </c>
      <c r="AD2939" t="s">
        <v>3063</v>
      </c>
      <c r="AE2939" t="s">
        <v>49</v>
      </c>
      <c r="AF2939" t="s">
        <v>150</v>
      </c>
    </row>
    <row r="2940" spans="1:32">
      <c r="A2940" t="str">
        <f>PROPER(TRIM(Homes[[#This Row],[street]]))</f>
        <v>11707 Greenwood Ave N</v>
      </c>
      <c r="B2940" t="str">
        <f>PROPER(TRIM(Homes[[#This Row],[city]]))</f>
        <v>Seattle</v>
      </c>
      <c r="C2940" t="str">
        <f>_xlfn.TEXTBEFORE(Homes[[#This Row],[statezip]]," ")</f>
        <v>WA</v>
      </c>
      <c r="D2940" s="6" t="str">
        <f>_xlfn.TEXTAFTER(Homes[[#This Row],[statezip]]," ")</f>
        <v>98133</v>
      </c>
      <c r="E2940" s="1">
        <v>337000</v>
      </c>
      <c r="F2940">
        <v>3</v>
      </c>
      <c r="G2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40" s="3" t="str">
        <f>Homes[[#This Row],[bedrooms]] &amp; " bd | " &amp; TEXT(Homes[[#This Row],[bathrooms]],"0.##") &amp; " ba"</f>
        <v>3 bd | 2.25 ba</v>
      </c>
      <c r="I2940" s="4">
        <v>1460</v>
      </c>
      <c r="J2940" s="1">
        <f>IFERROR(Homes[[#This Row],[price]]/Homes[[#This Row],[sqft_living]]," ")</f>
        <v>230.82191780821918</v>
      </c>
      <c r="K2940" s="4">
        <f>IFERROR(Homes[[#This Row],[sqft_lot]]/43560," ")</f>
        <v>2.1602387511478419E-2</v>
      </c>
      <c r="L2940" t="str">
        <f>IF(Homes[[#This Row],[waterfront]]=1, "Yes","No")</f>
        <v>No</v>
      </c>
      <c r="M2940" s="4" t="str">
        <f>IF(Homes[[#This Row],[sqft_basement]]&gt;0, "Yes","No")</f>
        <v>No</v>
      </c>
      <c r="N2940" t="str">
        <f>CHOOSE(Homes[[#This Row],[view]]+1, "None","Fair","Good","Great","Excellent")</f>
        <v>None</v>
      </c>
      <c r="O2940" t="str">
        <f>CHOOSE(Homes[[#This Row],[condition]], "Poor","Fair","Average","Good","Excellent")</f>
        <v>Average</v>
      </c>
      <c r="P2940">
        <f ca="1">YEAR(TODAY())-Homes[[#This Row],[yr_built]]</f>
        <v>19</v>
      </c>
      <c r="Q2940">
        <v>0</v>
      </c>
      <c r="R2940">
        <f ca="1">IF(Homes[[#This Row],[yr_renovated]]&gt;0, YEAR(TODAY())-Homes[[#This Row],[yr_renovated]], YEAR(TODAY())-Homes[[#This Row],[yr_built]])</f>
        <v>19</v>
      </c>
      <c r="S2940">
        <v>3</v>
      </c>
      <c r="T2940" s="2">
        <v>41821</v>
      </c>
      <c r="U2940" s="3">
        <v>2.25</v>
      </c>
      <c r="V2940" s="4">
        <f>IFERROR(Homes[[#This Row],[sqft_above]]+Homes[[#This Row],[sqft_basement]]," ")</f>
        <v>1460</v>
      </c>
      <c r="W2940" s="4">
        <v>941</v>
      </c>
      <c r="X2940">
        <v>0</v>
      </c>
      <c r="Y2940">
        <v>0</v>
      </c>
      <c r="Z2940">
        <v>3</v>
      </c>
      <c r="AA2940" s="4">
        <v>1460</v>
      </c>
      <c r="AB2940" s="4">
        <v>0</v>
      </c>
      <c r="AC2940">
        <v>2006</v>
      </c>
      <c r="AD2940" t="s">
        <v>3064</v>
      </c>
      <c r="AE2940" t="s">
        <v>49</v>
      </c>
      <c r="AF2940" t="s">
        <v>987</v>
      </c>
    </row>
    <row r="2941" spans="1:32">
      <c r="A2941" t="str">
        <f>PROPER(TRIM(Homes[[#This Row],[street]]))</f>
        <v>14532-14536 31St Ave Ne</v>
      </c>
      <c r="B2941" t="str">
        <f>PROPER(TRIM(Homes[[#This Row],[city]]))</f>
        <v>Shoreline</v>
      </c>
      <c r="C2941" t="str">
        <f>_xlfn.TEXTBEFORE(Homes[[#This Row],[statezip]]," ")</f>
        <v>WA</v>
      </c>
      <c r="D2941" s="6" t="str">
        <f>_xlfn.TEXTAFTER(Homes[[#This Row],[statezip]]," ")</f>
        <v>98155</v>
      </c>
      <c r="E2941" s="1">
        <v>337000</v>
      </c>
      <c r="F2941">
        <v>4</v>
      </c>
      <c r="G2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41" s="3" t="str">
        <f>Homes[[#This Row],[bedrooms]] &amp; " bd | " &amp; TEXT(Homes[[#This Row],[bathrooms]],"0.##") &amp; " ba"</f>
        <v>4 bd | 3. ba</v>
      </c>
      <c r="I2941" s="4">
        <v>2240</v>
      </c>
      <c r="J2941" s="1">
        <f>IFERROR(Homes[[#This Row],[price]]/Homes[[#This Row],[sqft_living]]," ")</f>
        <v>150.44642857142858</v>
      </c>
      <c r="K2941" s="4">
        <f>IFERROR(Homes[[#This Row],[sqft_lot]]/43560," ")</f>
        <v>0.19522497704315886</v>
      </c>
      <c r="L2941" t="str">
        <f>IF(Homes[[#This Row],[waterfront]]=1, "Yes","No")</f>
        <v>No</v>
      </c>
      <c r="M2941" s="4" t="str">
        <f>IF(Homes[[#This Row],[sqft_basement]]&gt;0, "Yes","No")</f>
        <v>No</v>
      </c>
      <c r="N2941" t="str">
        <f>CHOOSE(Homes[[#This Row],[view]]+1, "None","Fair","Good","Great","Excellent")</f>
        <v>None</v>
      </c>
      <c r="O2941" t="str">
        <f>CHOOSE(Homes[[#This Row],[condition]], "Poor","Fair","Average","Good","Excellent")</f>
        <v>Average</v>
      </c>
      <c r="P2941">
        <f ca="1">YEAR(TODAY())-Homes[[#This Row],[yr_built]]</f>
        <v>33</v>
      </c>
      <c r="Q2941">
        <v>0</v>
      </c>
      <c r="R2941">
        <f ca="1">IF(Homes[[#This Row],[yr_renovated]]&gt;0, YEAR(TODAY())-Homes[[#This Row],[yr_renovated]], YEAR(TODAY())-Homes[[#This Row],[yr_built]])</f>
        <v>33</v>
      </c>
      <c r="S2941">
        <v>2</v>
      </c>
      <c r="T2941" s="2">
        <v>41810</v>
      </c>
      <c r="U2941" s="3">
        <v>3</v>
      </c>
      <c r="V2941" s="4">
        <f>IFERROR(Homes[[#This Row],[sqft_above]]+Homes[[#This Row],[sqft_basement]]," ")</f>
        <v>2240</v>
      </c>
      <c r="W2941" s="4">
        <v>8504</v>
      </c>
      <c r="X2941">
        <v>0</v>
      </c>
      <c r="Y2941">
        <v>0</v>
      </c>
      <c r="Z2941">
        <v>3</v>
      </c>
      <c r="AA2941" s="4">
        <v>2240</v>
      </c>
      <c r="AB2941" s="4">
        <v>0</v>
      </c>
      <c r="AC2941">
        <v>1992</v>
      </c>
      <c r="AD2941" t="s">
        <v>3065</v>
      </c>
      <c r="AE2941" t="s">
        <v>100</v>
      </c>
      <c r="AF2941" t="s">
        <v>744</v>
      </c>
    </row>
    <row r="2942" spans="1:32">
      <c r="A2942" t="str">
        <f>PROPER(TRIM(Homes[[#This Row],[street]]))</f>
        <v>2277 Nw Hidden Ln</v>
      </c>
      <c r="B2942" t="str">
        <f>PROPER(TRIM(Homes[[#This Row],[city]]))</f>
        <v>Issaquah</v>
      </c>
      <c r="C2942" t="str">
        <f>_xlfn.TEXTBEFORE(Homes[[#This Row],[statezip]]," ")</f>
        <v>WA</v>
      </c>
      <c r="D2942" s="6" t="str">
        <f>_xlfn.TEXTAFTER(Homes[[#This Row],[statezip]]," ")</f>
        <v>98027</v>
      </c>
      <c r="E2942" s="1">
        <v>336750</v>
      </c>
      <c r="F2942">
        <v>2</v>
      </c>
      <c r="G2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42" s="3" t="str">
        <f>Homes[[#This Row],[bedrooms]] &amp; " bd | " &amp; TEXT(Homes[[#This Row],[bathrooms]],"0.##") &amp; " ba"</f>
        <v>2 bd | 2.25 ba</v>
      </c>
      <c r="I2942" s="4">
        <v>1170</v>
      </c>
      <c r="J2942" s="1">
        <f>IFERROR(Homes[[#This Row],[price]]/Homes[[#This Row],[sqft_living]]," ")</f>
        <v>287.82051282051282</v>
      </c>
      <c r="K2942" s="4">
        <f>IFERROR(Homes[[#This Row],[sqft_lot]]/43560," ")</f>
        <v>2.3209366391184573E-2</v>
      </c>
      <c r="L2942" t="str">
        <f>IF(Homes[[#This Row],[waterfront]]=1, "Yes","No")</f>
        <v>No</v>
      </c>
      <c r="M2942" s="4" t="str">
        <f>IF(Homes[[#This Row],[sqft_basement]]&gt;0, "Yes","No")</f>
        <v>No</v>
      </c>
      <c r="N2942" t="str">
        <f>CHOOSE(Homes[[#This Row],[view]]+1, "None","Fair","Good","Great","Excellent")</f>
        <v>None</v>
      </c>
      <c r="O2942" t="str">
        <f>CHOOSE(Homes[[#This Row],[condition]], "Poor","Fair","Average","Good","Excellent")</f>
        <v>Average</v>
      </c>
      <c r="P2942">
        <f ca="1">YEAR(TODAY())-Homes[[#This Row],[yr_built]]</f>
        <v>16</v>
      </c>
      <c r="Q2942">
        <v>0</v>
      </c>
      <c r="R2942">
        <f ca="1">IF(Homes[[#This Row],[yr_renovated]]&gt;0, YEAR(TODAY())-Homes[[#This Row],[yr_renovated]], YEAR(TODAY())-Homes[[#This Row],[yr_built]])</f>
        <v>16</v>
      </c>
      <c r="S2942">
        <v>2</v>
      </c>
      <c r="T2942" s="2">
        <v>41802</v>
      </c>
      <c r="U2942" s="3">
        <v>2.25</v>
      </c>
      <c r="V2942" s="4">
        <f>IFERROR(Homes[[#This Row],[sqft_above]]+Homes[[#This Row],[sqft_basement]]," ")</f>
        <v>1170</v>
      </c>
      <c r="W2942" s="4">
        <v>1011</v>
      </c>
      <c r="X2942">
        <v>0</v>
      </c>
      <c r="Y2942">
        <v>0</v>
      </c>
      <c r="Z2942">
        <v>3</v>
      </c>
      <c r="AA2942" s="4">
        <v>1170</v>
      </c>
      <c r="AB2942" s="4">
        <v>0</v>
      </c>
      <c r="AC2942">
        <v>2009</v>
      </c>
      <c r="AD2942" t="s">
        <v>3066</v>
      </c>
      <c r="AE2942" t="s">
        <v>79</v>
      </c>
      <c r="AF2942" t="s">
        <v>82</v>
      </c>
    </row>
    <row r="2943" spans="1:32">
      <c r="A2943" t="str">
        <f>PROPER(TRIM(Homes[[#This Row],[street]]))</f>
        <v>608 N 202Nd St</v>
      </c>
      <c r="B2943" t="str">
        <f>PROPER(TRIM(Homes[[#This Row],[city]]))</f>
        <v>Shoreline</v>
      </c>
      <c r="C2943" t="str">
        <f>_xlfn.TEXTBEFORE(Homes[[#This Row],[statezip]]," ")</f>
        <v>WA</v>
      </c>
      <c r="D2943" s="6" t="str">
        <f>_xlfn.TEXTAFTER(Homes[[#This Row],[statezip]]," ")</f>
        <v>98133</v>
      </c>
      <c r="E2943" s="1">
        <v>336500</v>
      </c>
      <c r="F2943">
        <v>3</v>
      </c>
      <c r="G2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43" s="3" t="str">
        <f>Homes[[#This Row],[bedrooms]] &amp; " bd | " &amp; TEXT(Homes[[#This Row],[bathrooms]],"0.##") &amp; " ba"</f>
        <v>3 bd | 1. ba</v>
      </c>
      <c r="I2943" s="4">
        <v>1480</v>
      </c>
      <c r="J2943" s="1">
        <f>IFERROR(Homes[[#This Row],[price]]/Homes[[#This Row],[sqft_living]]," ")</f>
        <v>227.36486486486487</v>
      </c>
      <c r="K2943" s="4">
        <f>IFERROR(Homes[[#This Row],[sqft_lot]]/43560," ")</f>
        <v>0.16721763085399449</v>
      </c>
      <c r="L2943" t="str">
        <f>IF(Homes[[#This Row],[waterfront]]=1, "Yes","No")</f>
        <v>No</v>
      </c>
      <c r="M2943" s="4" t="str">
        <f>IF(Homes[[#This Row],[sqft_basement]]&gt;0, "Yes","No")</f>
        <v>Yes</v>
      </c>
      <c r="N2943" t="str">
        <f>CHOOSE(Homes[[#This Row],[view]]+1, "None","Fair","Good","Great","Excellent")</f>
        <v>None</v>
      </c>
      <c r="O2943" t="str">
        <f>CHOOSE(Homes[[#This Row],[condition]], "Poor","Fair","Average","Good","Excellent")</f>
        <v>Average</v>
      </c>
      <c r="P2943">
        <f ca="1">YEAR(TODAY())-Homes[[#This Row],[yr_built]]</f>
        <v>62</v>
      </c>
      <c r="Q2943">
        <v>2008</v>
      </c>
      <c r="R2943">
        <f ca="1">IF(Homes[[#This Row],[yr_renovated]]&gt;0, YEAR(TODAY())-Homes[[#This Row],[yr_renovated]], YEAR(TODAY())-Homes[[#This Row],[yr_built]])</f>
        <v>17</v>
      </c>
      <c r="S2943">
        <v>1</v>
      </c>
      <c r="T2943" s="2">
        <v>41814</v>
      </c>
      <c r="U2943" s="3">
        <v>1</v>
      </c>
      <c r="V2943" s="4">
        <f>IFERROR(Homes[[#This Row],[sqft_above]]+Homes[[#This Row],[sqft_basement]]," ")</f>
        <v>1480</v>
      </c>
      <c r="W2943" s="4">
        <v>7284</v>
      </c>
      <c r="X2943">
        <v>0</v>
      </c>
      <c r="Y2943">
        <v>0</v>
      </c>
      <c r="Z2943">
        <v>3</v>
      </c>
      <c r="AA2943" s="4">
        <v>970</v>
      </c>
      <c r="AB2943" s="4">
        <v>510</v>
      </c>
      <c r="AC2943">
        <v>1963</v>
      </c>
      <c r="AD2943" t="s">
        <v>3067</v>
      </c>
      <c r="AE2943" t="s">
        <v>100</v>
      </c>
      <c r="AF2943" t="s">
        <v>987</v>
      </c>
    </row>
    <row r="2944" spans="1:32">
      <c r="A2944" t="str">
        <f>PROPER(TRIM(Homes[[#This Row],[street]]))</f>
        <v>14213 Se 170Th St</v>
      </c>
      <c r="B2944" t="str">
        <f>PROPER(TRIM(Homes[[#This Row],[city]]))</f>
        <v>Renton</v>
      </c>
      <c r="C2944" t="str">
        <f>_xlfn.TEXTBEFORE(Homes[[#This Row],[statezip]]," ")</f>
        <v>WA</v>
      </c>
      <c r="D2944" s="6" t="str">
        <f>_xlfn.TEXTAFTER(Homes[[#This Row],[statezip]]," ")</f>
        <v>98058</v>
      </c>
      <c r="E2944" s="1">
        <v>336000</v>
      </c>
      <c r="F2944">
        <v>3</v>
      </c>
      <c r="G2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44" s="3" t="str">
        <f>Homes[[#This Row],[bedrooms]] &amp; " bd | " &amp; TEXT(Homes[[#This Row],[bathrooms]],"0.##") &amp; " ba"</f>
        <v>3 bd | 2.25 ba</v>
      </c>
      <c r="I2944" s="4">
        <v>2760</v>
      </c>
      <c r="J2944" s="1">
        <f>IFERROR(Homes[[#This Row],[price]]/Homes[[#This Row],[sqft_living]]," ")</f>
        <v>121.73913043478261</v>
      </c>
      <c r="K2944" s="4">
        <f>IFERROR(Homes[[#This Row],[sqft_lot]]/43560," ")</f>
        <v>0.23324150596877868</v>
      </c>
      <c r="L2944" t="str">
        <f>IF(Homes[[#This Row],[waterfront]]=1, "Yes","No")</f>
        <v>No</v>
      </c>
      <c r="M2944" s="4" t="str">
        <f>IF(Homes[[#This Row],[sqft_basement]]&gt;0, "Yes","No")</f>
        <v>No</v>
      </c>
      <c r="N2944" t="str">
        <f>CHOOSE(Homes[[#This Row],[view]]+1, "None","Fair","Good","Great","Excellent")</f>
        <v>None</v>
      </c>
      <c r="O2944" t="str">
        <f>CHOOSE(Homes[[#This Row],[condition]], "Poor","Fair","Average","Good","Excellent")</f>
        <v>Average</v>
      </c>
      <c r="P2944">
        <f ca="1">YEAR(TODAY())-Homes[[#This Row],[yr_built]]</f>
        <v>56</v>
      </c>
      <c r="Q2944">
        <v>2010</v>
      </c>
      <c r="R2944">
        <f ca="1">IF(Homes[[#This Row],[yr_renovated]]&gt;0, YEAR(TODAY())-Homes[[#This Row],[yr_renovated]], YEAR(TODAY())-Homes[[#This Row],[yr_built]])</f>
        <v>15</v>
      </c>
      <c r="S2944">
        <v>1</v>
      </c>
      <c r="T2944" s="2">
        <v>41828</v>
      </c>
      <c r="U2944" s="3">
        <v>2.25</v>
      </c>
      <c r="V2944" s="4">
        <f>IFERROR(Homes[[#This Row],[sqft_above]]+Homes[[#This Row],[sqft_basement]]," ")</f>
        <v>2760</v>
      </c>
      <c r="W2944" s="4">
        <v>10160</v>
      </c>
      <c r="X2944">
        <v>0</v>
      </c>
      <c r="Y2944">
        <v>0</v>
      </c>
      <c r="Z2944">
        <v>3</v>
      </c>
      <c r="AA2944" s="4">
        <v>2760</v>
      </c>
      <c r="AB2944" s="4">
        <v>0</v>
      </c>
      <c r="AC2944">
        <v>1969</v>
      </c>
      <c r="AD2944" t="s">
        <v>3068</v>
      </c>
      <c r="AE2944" t="s">
        <v>319</v>
      </c>
      <c r="AF2944" t="s">
        <v>320</v>
      </c>
    </row>
    <row r="2945" spans="1:32">
      <c r="A2945" t="str">
        <f>PROPER(TRIM(Homes[[#This Row],[street]]))</f>
        <v>10203 42Nd Ave Sw</v>
      </c>
      <c r="B2945" t="str">
        <f>PROPER(TRIM(Homes[[#This Row],[city]]))</f>
        <v>Seattle</v>
      </c>
      <c r="C2945" t="str">
        <f>_xlfn.TEXTBEFORE(Homes[[#This Row],[statezip]]," ")</f>
        <v>WA</v>
      </c>
      <c r="D2945" s="6" t="str">
        <f>_xlfn.TEXTAFTER(Homes[[#This Row],[statezip]]," ")</f>
        <v>98146</v>
      </c>
      <c r="E2945" s="1">
        <v>335950</v>
      </c>
      <c r="F2945">
        <v>2</v>
      </c>
      <c r="G2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45" s="3" t="str">
        <f>Homes[[#This Row],[bedrooms]] &amp; " bd | " &amp; TEXT(Homes[[#This Row],[bathrooms]],"0.##") &amp; " ba"</f>
        <v>2 bd | 1.5 ba</v>
      </c>
      <c r="I2945" s="4">
        <v>800</v>
      </c>
      <c r="J2945" s="1">
        <f>IFERROR(Homes[[#This Row],[price]]/Homes[[#This Row],[sqft_living]]," ")</f>
        <v>419.9375</v>
      </c>
      <c r="K2945" s="4">
        <f>IFERROR(Homes[[#This Row],[sqft_lot]]/43560," ")</f>
        <v>0.1191919191919192</v>
      </c>
      <c r="L2945" t="str">
        <f>IF(Homes[[#This Row],[waterfront]]=1, "Yes","No")</f>
        <v>No</v>
      </c>
      <c r="M2945" s="4" t="str">
        <f>IF(Homes[[#This Row],[sqft_basement]]&gt;0, "Yes","No")</f>
        <v>No</v>
      </c>
      <c r="N2945" t="str">
        <f>CHOOSE(Homes[[#This Row],[view]]+1, "None","Fair","Good","Great","Excellent")</f>
        <v>None</v>
      </c>
      <c r="O2945" t="str">
        <f>CHOOSE(Homes[[#This Row],[condition]], "Poor","Fair","Average","Good","Excellent")</f>
        <v>Excellent</v>
      </c>
      <c r="P2945">
        <f ca="1">YEAR(TODAY())-Homes[[#This Row],[yr_built]]</f>
        <v>74</v>
      </c>
      <c r="Q2945">
        <v>0</v>
      </c>
      <c r="R2945">
        <f ca="1">IF(Homes[[#This Row],[yr_renovated]]&gt;0, YEAR(TODAY())-Homes[[#This Row],[yr_renovated]], YEAR(TODAY())-Homes[[#This Row],[yr_built]])</f>
        <v>74</v>
      </c>
      <c r="S2945">
        <v>1</v>
      </c>
      <c r="T2945" s="2">
        <v>41827</v>
      </c>
      <c r="U2945" s="3">
        <v>1.5</v>
      </c>
      <c r="V2945" s="4">
        <f>IFERROR(Homes[[#This Row],[sqft_above]]+Homes[[#This Row],[sqft_basement]]," ")</f>
        <v>800</v>
      </c>
      <c r="W2945" s="4">
        <v>5192</v>
      </c>
      <c r="X2945">
        <v>0</v>
      </c>
      <c r="Y2945">
        <v>0</v>
      </c>
      <c r="Z2945">
        <v>5</v>
      </c>
      <c r="AA2945" s="4">
        <v>800</v>
      </c>
      <c r="AB2945" s="4">
        <v>0</v>
      </c>
      <c r="AC2945">
        <v>1951</v>
      </c>
      <c r="AD2945" t="s">
        <v>3069</v>
      </c>
      <c r="AE2945" t="s">
        <v>49</v>
      </c>
      <c r="AF2945" t="s">
        <v>422</v>
      </c>
    </row>
    <row r="2946" spans="1:32">
      <c r="A2946" t="str">
        <f>PROPER(TRIM(Homes[[#This Row],[street]]))</f>
        <v>12008 35Th Ave Ne</v>
      </c>
      <c r="B2946" t="str">
        <f>PROPER(TRIM(Homes[[#This Row],[city]]))</f>
        <v>Seattle</v>
      </c>
      <c r="C2946" t="str">
        <f>_xlfn.TEXTBEFORE(Homes[[#This Row],[statezip]]," ")</f>
        <v>WA</v>
      </c>
      <c r="D2946" s="6" t="str">
        <f>_xlfn.TEXTAFTER(Homes[[#This Row],[statezip]]," ")</f>
        <v>98125</v>
      </c>
      <c r="E2946" s="1">
        <v>335500</v>
      </c>
      <c r="F2946">
        <v>3</v>
      </c>
      <c r="G2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46" s="3" t="str">
        <f>Homes[[#This Row],[bedrooms]] &amp; " bd | " &amp; TEXT(Homes[[#This Row],[bathrooms]],"0.##") &amp; " ba"</f>
        <v>3 bd | 1. ba</v>
      </c>
      <c r="I2946" s="4">
        <v>1370</v>
      </c>
      <c r="J2946" s="1">
        <f>IFERROR(Homes[[#This Row],[price]]/Homes[[#This Row],[sqft_living]]," ")</f>
        <v>244.8905109489051</v>
      </c>
      <c r="K2946" s="4">
        <f>IFERROR(Homes[[#This Row],[sqft_lot]]/43560," ")</f>
        <v>0.15564738292011018</v>
      </c>
      <c r="L2946" t="str">
        <f>IF(Homes[[#This Row],[waterfront]]=1, "Yes","No")</f>
        <v>No</v>
      </c>
      <c r="M2946" s="4" t="str">
        <f>IF(Homes[[#This Row],[sqft_basement]]&gt;0, "Yes","No")</f>
        <v>No</v>
      </c>
      <c r="N2946" t="str">
        <f>CHOOSE(Homes[[#This Row],[view]]+1, "None","Fair","Good","Great","Excellent")</f>
        <v>None</v>
      </c>
      <c r="O2946" t="str">
        <f>CHOOSE(Homes[[#This Row],[condition]], "Poor","Fair","Average","Good","Excellent")</f>
        <v>Average</v>
      </c>
      <c r="P2946">
        <f ca="1">YEAR(TODAY())-Homes[[#This Row],[yr_built]]</f>
        <v>95</v>
      </c>
      <c r="Q2946">
        <v>1997</v>
      </c>
      <c r="R2946">
        <f ca="1">IF(Homes[[#This Row],[yr_renovated]]&gt;0, YEAR(TODAY())-Homes[[#This Row],[yr_renovated]], YEAR(TODAY())-Homes[[#This Row],[yr_built]])</f>
        <v>28</v>
      </c>
      <c r="S2946">
        <v>2</v>
      </c>
      <c r="T2946" s="2">
        <v>41829</v>
      </c>
      <c r="U2946" s="3">
        <v>1</v>
      </c>
      <c r="V2946" s="4">
        <f>IFERROR(Homes[[#This Row],[sqft_above]]+Homes[[#This Row],[sqft_basement]]," ")</f>
        <v>1370</v>
      </c>
      <c r="W2946" s="4">
        <v>6780</v>
      </c>
      <c r="X2946">
        <v>0</v>
      </c>
      <c r="Y2946">
        <v>0</v>
      </c>
      <c r="Z2946">
        <v>3</v>
      </c>
      <c r="AA2946" s="4">
        <v>1370</v>
      </c>
      <c r="AB2946" s="4">
        <v>0</v>
      </c>
      <c r="AC2946">
        <v>1930</v>
      </c>
      <c r="AD2946" t="s">
        <v>3070</v>
      </c>
      <c r="AE2946" t="s">
        <v>49</v>
      </c>
      <c r="AF2946" t="s">
        <v>150</v>
      </c>
    </row>
    <row r="2947" spans="1:32">
      <c r="A2947" t="str">
        <f>PROPER(TRIM(Homes[[#This Row],[street]]))</f>
        <v>37540 32Nd Pl S</v>
      </c>
      <c r="B2947" t="str">
        <f>PROPER(TRIM(Homes[[#This Row],[city]]))</f>
        <v>Auburn</v>
      </c>
      <c r="C2947" t="str">
        <f>_xlfn.TEXTBEFORE(Homes[[#This Row],[statezip]]," ")</f>
        <v>WA</v>
      </c>
      <c r="D2947" s="6" t="str">
        <f>_xlfn.TEXTAFTER(Homes[[#This Row],[statezip]]," ")</f>
        <v>98001</v>
      </c>
      <c r="E2947" s="1">
        <v>335000</v>
      </c>
      <c r="F2947">
        <v>4</v>
      </c>
      <c r="G2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47" s="3" t="str">
        <f>Homes[[#This Row],[bedrooms]] &amp; " bd | " &amp; TEXT(Homes[[#This Row],[bathrooms]],"0.##") &amp; " ba"</f>
        <v>4 bd | 2.5 ba</v>
      </c>
      <c r="I2947" s="4">
        <v>2610</v>
      </c>
      <c r="J2947" s="1">
        <f>IFERROR(Homes[[#This Row],[price]]/Homes[[#This Row],[sqft_living]]," ")</f>
        <v>128.35249042145594</v>
      </c>
      <c r="K2947" s="4">
        <f>IFERROR(Homes[[#This Row],[sqft_lot]]/43560," ")</f>
        <v>0.10975665748393021</v>
      </c>
      <c r="L2947" t="str">
        <f>IF(Homes[[#This Row],[waterfront]]=1, "Yes","No")</f>
        <v>No</v>
      </c>
      <c r="M2947" s="4" t="str">
        <f>IF(Homes[[#This Row],[sqft_basement]]&gt;0, "Yes","No")</f>
        <v>No</v>
      </c>
      <c r="N2947" t="str">
        <f>CHOOSE(Homes[[#This Row],[view]]+1, "None","Fair","Good","Great","Excellent")</f>
        <v>None</v>
      </c>
      <c r="O2947" t="str">
        <f>CHOOSE(Homes[[#This Row],[condition]], "Poor","Fair","Average","Good","Excellent")</f>
        <v>Average</v>
      </c>
      <c r="P2947">
        <f ca="1">YEAR(TODAY())-Homes[[#This Row],[yr_built]]</f>
        <v>16</v>
      </c>
      <c r="Q2947">
        <v>0</v>
      </c>
      <c r="R2947">
        <f ca="1">IF(Homes[[#This Row],[yr_renovated]]&gt;0, YEAR(TODAY())-Homes[[#This Row],[yr_renovated]], YEAR(TODAY())-Homes[[#This Row],[yr_built]])</f>
        <v>16</v>
      </c>
      <c r="S2947">
        <v>2</v>
      </c>
      <c r="T2947" s="2">
        <v>41795</v>
      </c>
      <c r="U2947" s="3">
        <v>2.5</v>
      </c>
      <c r="V2947" s="4">
        <f>IFERROR(Homes[[#This Row],[sqft_above]]+Homes[[#This Row],[sqft_basement]]," ")</f>
        <v>2610</v>
      </c>
      <c r="W2947" s="4">
        <v>4781</v>
      </c>
      <c r="X2947">
        <v>0</v>
      </c>
      <c r="Y2947">
        <v>0</v>
      </c>
      <c r="Z2947">
        <v>3</v>
      </c>
      <c r="AA2947" s="4">
        <v>2610</v>
      </c>
      <c r="AB2947" s="4">
        <v>0</v>
      </c>
      <c r="AC2947">
        <v>2009</v>
      </c>
      <c r="AD2947" t="s">
        <v>3071</v>
      </c>
      <c r="AE2947" t="s">
        <v>519</v>
      </c>
      <c r="AF2947" t="s">
        <v>1269</v>
      </c>
    </row>
    <row r="2948" spans="1:32">
      <c r="A2948" t="str">
        <f>PROPER(TRIM(Homes[[#This Row],[street]]))</f>
        <v>27610 Se Mud Mountain Rd</v>
      </c>
      <c r="B2948" t="str">
        <f>PROPER(TRIM(Homes[[#This Row],[city]]))</f>
        <v>Enumclaw</v>
      </c>
      <c r="C2948" t="str">
        <f>_xlfn.TEXTBEFORE(Homes[[#This Row],[statezip]]," ")</f>
        <v>WA</v>
      </c>
      <c r="D2948" s="6" t="str">
        <f>_xlfn.TEXTAFTER(Homes[[#This Row],[statezip]]," ")</f>
        <v>98022</v>
      </c>
      <c r="E2948" s="1">
        <v>335000</v>
      </c>
      <c r="F2948">
        <v>4</v>
      </c>
      <c r="G2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48" s="3" t="str">
        <f>Homes[[#This Row],[bedrooms]] &amp; " bd | " &amp; TEXT(Homes[[#This Row],[bathrooms]],"0.##") &amp; " ba"</f>
        <v>4 bd | 2. ba</v>
      </c>
      <c r="I2948" s="4">
        <v>2030</v>
      </c>
      <c r="J2948" s="1">
        <f>IFERROR(Homes[[#This Row],[price]]/Homes[[#This Row],[sqft_living]]," ")</f>
        <v>165.02463054187191</v>
      </c>
      <c r="K2948" s="4">
        <f>IFERROR(Homes[[#This Row],[sqft_lot]]/43560," ")</f>
        <v>2.379981634527089</v>
      </c>
      <c r="L2948" t="str">
        <f>IF(Homes[[#This Row],[waterfront]]=1, "Yes","No")</f>
        <v>No</v>
      </c>
      <c r="M2948" s="4" t="str">
        <f>IF(Homes[[#This Row],[sqft_basement]]&gt;0, "Yes","No")</f>
        <v>No</v>
      </c>
      <c r="N2948" t="str">
        <f>CHOOSE(Homes[[#This Row],[view]]+1, "None","Fair","Good","Great","Excellent")</f>
        <v>None</v>
      </c>
      <c r="O2948" t="str">
        <f>CHOOSE(Homes[[#This Row],[condition]], "Poor","Fair","Average","Good","Excellent")</f>
        <v>Good</v>
      </c>
      <c r="P2948">
        <f ca="1">YEAR(TODAY())-Homes[[#This Row],[yr_built]]</f>
        <v>56</v>
      </c>
      <c r="Q2948">
        <v>0</v>
      </c>
      <c r="R2948">
        <f ca="1">IF(Homes[[#This Row],[yr_renovated]]&gt;0, YEAR(TODAY())-Homes[[#This Row],[yr_renovated]], YEAR(TODAY())-Homes[[#This Row],[yr_built]])</f>
        <v>56</v>
      </c>
      <c r="S2948">
        <v>1</v>
      </c>
      <c r="T2948" s="2">
        <v>41809</v>
      </c>
      <c r="U2948" s="3">
        <v>2</v>
      </c>
      <c r="V2948" s="4">
        <f>IFERROR(Homes[[#This Row],[sqft_above]]+Homes[[#This Row],[sqft_basement]]," ")</f>
        <v>2030</v>
      </c>
      <c r="W2948" s="4">
        <v>103672</v>
      </c>
      <c r="X2948">
        <v>0</v>
      </c>
      <c r="Y2948">
        <v>0</v>
      </c>
      <c r="Z2948">
        <v>4</v>
      </c>
      <c r="AA2948" s="4">
        <v>2030</v>
      </c>
      <c r="AB2948" s="4">
        <v>0</v>
      </c>
      <c r="AC2948">
        <v>1969</v>
      </c>
      <c r="AD2948" t="s">
        <v>3072</v>
      </c>
      <c r="AE2948" t="s">
        <v>1035</v>
      </c>
      <c r="AF2948" t="s">
        <v>1036</v>
      </c>
    </row>
    <row r="2949" spans="1:32">
      <c r="A2949" t="str">
        <f>PROPER(TRIM(Homes[[#This Row],[street]]))</f>
        <v>8136 Ne 147Th Pl</v>
      </c>
      <c r="B2949" t="str">
        <f>PROPER(TRIM(Homes[[#This Row],[city]]))</f>
        <v>Kenmore</v>
      </c>
      <c r="C2949" t="str">
        <f>_xlfn.TEXTBEFORE(Homes[[#This Row],[statezip]]," ")</f>
        <v>WA</v>
      </c>
      <c r="D2949" s="6" t="str">
        <f>_xlfn.TEXTAFTER(Homes[[#This Row],[statezip]]," ")</f>
        <v>98028</v>
      </c>
      <c r="E2949" s="1">
        <v>335000</v>
      </c>
      <c r="F2949">
        <v>3</v>
      </c>
      <c r="G2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49" s="3" t="str">
        <f>Homes[[#This Row],[bedrooms]] &amp; " bd | " &amp; TEXT(Homes[[#This Row],[bathrooms]],"0.##") &amp; " ba"</f>
        <v>3 bd | 1. ba</v>
      </c>
      <c r="I2949" s="4">
        <v>1060</v>
      </c>
      <c r="J2949" s="1">
        <f>IFERROR(Homes[[#This Row],[price]]/Homes[[#This Row],[sqft_living]]," ")</f>
        <v>316.03773584905662</v>
      </c>
      <c r="K2949" s="4">
        <f>IFERROR(Homes[[#This Row],[sqft_lot]]/43560," ")</f>
        <v>0.23071625344352617</v>
      </c>
      <c r="L2949" t="str">
        <f>IF(Homes[[#This Row],[waterfront]]=1, "Yes","No")</f>
        <v>No</v>
      </c>
      <c r="M2949" s="4" t="str">
        <f>IF(Homes[[#This Row],[sqft_basement]]&gt;0, "Yes","No")</f>
        <v>No</v>
      </c>
      <c r="N2949" t="str">
        <f>CHOOSE(Homes[[#This Row],[view]]+1, "None","Fair","Good","Great","Excellent")</f>
        <v>None</v>
      </c>
      <c r="O2949" t="str">
        <f>CHOOSE(Homes[[#This Row],[condition]], "Poor","Fair","Average","Good","Excellent")</f>
        <v>Good</v>
      </c>
      <c r="P2949">
        <f ca="1">YEAR(TODAY())-Homes[[#This Row],[yr_built]]</f>
        <v>58</v>
      </c>
      <c r="Q2949">
        <v>0</v>
      </c>
      <c r="R2949">
        <f ca="1">IF(Homes[[#This Row],[yr_renovated]]&gt;0, YEAR(TODAY())-Homes[[#This Row],[yr_renovated]], YEAR(TODAY())-Homes[[#This Row],[yr_built]])</f>
        <v>58</v>
      </c>
      <c r="S2949">
        <v>1</v>
      </c>
      <c r="T2949" s="2">
        <v>41779</v>
      </c>
      <c r="U2949" s="3">
        <v>1</v>
      </c>
      <c r="V2949" s="4">
        <f>IFERROR(Homes[[#This Row],[sqft_above]]+Homes[[#This Row],[sqft_basement]]," ")</f>
        <v>1060</v>
      </c>
      <c r="W2949" s="4">
        <v>10050</v>
      </c>
      <c r="X2949">
        <v>0</v>
      </c>
      <c r="Y2949">
        <v>0</v>
      </c>
      <c r="Z2949">
        <v>4</v>
      </c>
      <c r="AA2949" s="4">
        <v>1060</v>
      </c>
      <c r="AB2949" s="4">
        <v>0</v>
      </c>
      <c r="AC2949">
        <v>1967</v>
      </c>
      <c r="AD2949" t="s">
        <v>3073</v>
      </c>
      <c r="AE2949" t="s">
        <v>329</v>
      </c>
      <c r="AF2949" t="s">
        <v>330</v>
      </c>
    </row>
    <row r="2950" spans="1:32">
      <c r="A2950" t="str">
        <f>PROPER(TRIM(Homes[[#This Row],[street]]))</f>
        <v>15216 Se 176Th Pl</v>
      </c>
      <c r="B2950" t="str">
        <f>PROPER(TRIM(Homes[[#This Row],[city]]))</f>
        <v>Renton</v>
      </c>
      <c r="C2950" t="str">
        <f>_xlfn.TEXTBEFORE(Homes[[#This Row],[statezip]]," ")</f>
        <v>WA</v>
      </c>
      <c r="D2950" s="6" t="str">
        <f>_xlfn.TEXTAFTER(Homes[[#This Row],[statezip]]," ")</f>
        <v>98058</v>
      </c>
      <c r="E2950" s="1">
        <v>335000</v>
      </c>
      <c r="F2950">
        <v>4</v>
      </c>
      <c r="G2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50" s="3" t="str">
        <f>Homes[[#This Row],[bedrooms]] &amp; " bd | " &amp; TEXT(Homes[[#This Row],[bathrooms]],"0.##") &amp; " ba"</f>
        <v>4 bd | 2.5 ba</v>
      </c>
      <c r="I2950" s="4">
        <v>1750</v>
      </c>
      <c r="J2950" s="1">
        <f>IFERROR(Homes[[#This Row],[price]]/Homes[[#This Row],[sqft_living]]," ")</f>
        <v>191.42857142857142</v>
      </c>
      <c r="K2950" s="4">
        <f>IFERROR(Homes[[#This Row],[sqft_lot]]/43560," ")</f>
        <v>0.1945821854912764</v>
      </c>
      <c r="L2950" t="str">
        <f>IF(Homes[[#This Row],[waterfront]]=1, "Yes","No")</f>
        <v>No</v>
      </c>
      <c r="M2950" s="4" t="str">
        <f>IF(Homes[[#This Row],[sqft_basement]]&gt;0, "Yes","No")</f>
        <v>Yes</v>
      </c>
      <c r="N2950" t="str">
        <f>CHOOSE(Homes[[#This Row],[view]]+1, "None","Fair","Good","Great","Excellent")</f>
        <v>None</v>
      </c>
      <c r="O2950" t="str">
        <f>CHOOSE(Homes[[#This Row],[condition]], "Poor","Fair","Average","Good","Excellent")</f>
        <v>Good</v>
      </c>
      <c r="P2950">
        <f ca="1">YEAR(TODAY())-Homes[[#This Row],[yr_built]]</f>
        <v>42</v>
      </c>
      <c r="Q2950">
        <v>0</v>
      </c>
      <c r="R2950">
        <f ca="1">IF(Homes[[#This Row],[yr_renovated]]&gt;0, YEAR(TODAY())-Homes[[#This Row],[yr_renovated]], YEAR(TODAY())-Homes[[#This Row],[yr_built]])</f>
        <v>42</v>
      </c>
      <c r="S2950">
        <v>1</v>
      </c>
      <c r="T2950" s="2">
        <v>41782</v>
      </c>
      <c r="U2950" s="3">
        <v>2.5</v>
      </c>
      <c r="V2950" s="4">
        <f>IFERROR(Homes[[#This Row],[sqft_above]]+Homes[[#This Row],[sqft_basement]]," ")</f>
        <v>1750</v>
      </c>
      <c r="W2950" s="4">
        <v>8476</v>
      </c>
      <c r="X2950">
        <v>0</v>
      </c>
      <c r="Y2950">
        <v>0</v>
      </c>
      <c r="Z2950">
        <v>4</v>
      </c>
      <c r="AA2950" s="4">
        <v>1240</v>
      </c>
      <c r="AB2950" s="4">
        <v>510</v>
      </c>
      <c r="AC2950">
        <v>1983</v>
      </c>
      <c r="AD2950" t="s">
        <v>3074</v>
      </c>
      <c r="AE2950" t="s">
        <v>319</v>
      </c>
      <c r="AF2950" t="s">
        <v>320</v>
      </c>
    </row>
    <row r="2951" spans="1:32">
      <c r="A2951" t="str">
        <f>PROPER(TRIM(Homes[[#This Row],[street]]))</f>
        <v>15901-15999 131St Pl Se</v>
      </c>
      <c r="B2951" t="str">
        <f>PROPER(TRIM(Homes[[#This Row],[city]]))</f>
        <v>Renton</v>
      </c>
      <c r="C2951" t="str">
        <f>_xlfn.TEXTBEFORE(Homes[[#This Row],[statezip]]," ")</f>
        <v>WA</v>
      </c>
      <c r="D2951" s="6" t="str">
        <f>_xlfn.TEXTAFTER(Homes[[#This Row],[statezip]]," ")</f>
        <v>98058</v>
      </c>
      <c r="E2951" s="1">
        <v>335000</v>
      </c>
      <c r="F2951">
        <v>4</v>
      </c>
      <c r="G2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2951" s="3" t="str">
        <f>Homes[[#This Row],[bedrooms]] &amp; " bd | " &amp; TEXT(Homes[[#This Row],[bathrooms]],"0.##") &amp; " ba"</f>
        <v>4 bd | 2.75 ba</v>
      </c>
      <c r="I2951" s="4">
        <v>2540</v>
      </c>
      <c r="J2951" s="1">
        <f>IFERROR(Homes[[#This Row],[price]]/Homes[[#This Row],[sqft_living]]," ")</f>
        <v>131.88976377952756</v>
      </c>
      <c r="K2951" s="4">
        <f>IFERROR(Homes[[#This Row],[sqft_lot]]/43560," ")</f>
        <v>0.16551882460973369</v>
      </c>
      <c r="L2951" t="str">
        <f>IF(Homes[[#This Row],[waterfront]]=1, "Yes","No")</f>
        <v>No</v>
      </c>
      <c r="M2951" s="4" t="str">
        <f>IF(Homes[[#This Row],[sqft_basement]]&gt;0, "Yes","No")</f>
        <v>Yes</v>
      </c>
      <c r="N2951" t="str">
        <f>CHOOSE(Homes[[#This Row],[view]]+1, "None","Fair","Good","Great","Excellent")</f>
        <v>None</v>
      </c>
      <c r="O2951" t="str">
        <f>CHOOSE(Homes[[#This Row],[condition]], "Poor","Fair","Average","Good","Excellent")</f>
        <v>Good</v>
      </c>
      <c r="P2951">
        <f ca="1">YEAR(TODAY())-Homes[[#This Row],[yr_built]]</f>
        <v>46</v>
      </c>
      <c r="Q2951">
        <v>0</v>
      </c>
      <c r="R2951">
        <f ca="1">IF(Homes[[#This Row],[yr_renovated]]&gt;0, YEAR(TODAY())-Homes[[#This Row],[yr_renovated]], YEAR(TODAY())-Homes[[#This Row],[yr_built]])</f>
        <v>46</v>
      </c>
      <c r="S2951">
        <v>1</v>
      </c>
      <c r="T2951" s="2">
        <v>41794</v>
      </c>
      <c r="U2951" s="3">
        <v>2.75</v>
      </c>
      <c r="V2951" s="4">
        <f>IFERROR(Homes[[#This Row],[sqft_above]]+Homes[[#This Row],[sqft_basement]]," ")</f>
        <v>2540</v>
      </c>
      <c r="W2951" s="4">
        <v>7210</v>
      </c>
      <c r="X2951">
        <v>0</v>
      </c>
      <c r="Y2951">
        <v>0</v>
      </c>
      <c r="Z2951">
        <v>4</v>
      </c>
      <c r="AA2951" s="4">
        <v>1600</v>
      </c>
      <c r="AB2951" s="4">
        <v>940</v>
      </c>
      <c r="AC2951">
        <v>1979</v>
      </c>
      <c r="AD2951" t="s">
        <v>3075</v>
      </c>
      <c r="AE2951" t="s">
        <v>319</v>
      </c>
      <c r="AF2951" t="s">
        <v>320</v>
      </c>
    </row>
    <row r="2952" spans="1:32">
      <c r="A2952" t="str">
        <f>PROPER(TRIM(Homes[[#This Row],[street]]))</f>
        <v>4618 Ne 22Nd Pl</v>
      </c>
      <c r="B2952" t="str">
        <f>PROPER(TRIM(Homes[[#This Row],[city]]))</f>
        <v>Renton</v>
      </c>
      <c r="C2952" t="str">
        <f>_xlfn.TEXTBEFORE(Homes[[#This Row],[statezip]]," ")</f>
        <v>WA</v>
      </c>
      <c r="D2952" s="6" t="str">
        <f>_xlfn.TEXTAFTER(Homes[[#This Row],[statezip]]," ")</f>
        <v>98059</v>
      </c>
      <c r="E2952" s="1">
        <v>335000</v>
      </c>
      <c r="F2952">
        <v>3</v>
      </c>
      <c r="G2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52" s="3" t="str">
        <f>Homes[[#This Row],[bedrooms]] &amp; " bd | " &amp; TEXT(Homes[[#This Row],[bathrooms]],"0.##") &amp; " ba"</f>
        <v>3 bd | 1.75 ba</v>
      </c>
      <c r="I2952" s="4">
        <v>2430</v>
      </c>
      <c r="J2952" s="1">
        <f>IFERROR(Homes[[#This Row],[price]]/Homes[[#This Row],[sqft_living]]," ")</f>
        <v>137.86008230452674</v>
      </c>
      <c r="K2952" s="4">
        <f>IFERROR(Homes[[#This Row],[sqft_lot]]/43560," ")</f>
        <v>0.20966483011937556</v>
      </c>
      <c r="L2952" t="str">
        <f>IF(Homes[[#This Row],[waterfront]]=1, "Yes","No")</f>
        <v>No</v>
      </c>
      <c r="M2952" s="4" t="str">
        <f>IF(Homes[[#This Row],[sqft_basement]]&gt;0, "Yes","No")</f>
        <v>Yes</v>
      </c>
      <c r="N2952" t="str">
        <f>CHOOSE(Homes[[#This Row],[view]]+1, "None","Fair","Good","Great","Excellent")</f>
        <v>None</v>
      </c>
      <c r="O2952" t="str">
        <f>CHOOSE(Homes[[#This Row],[condition]], "Poor","Fair","Average","Good","Excellent")</f>
        <v>Good</v>
      </c>
      <c r="P2952">
        <f ca="1">YEAR(TODAY())-Homes[[#This Row],[yr_built]]</f>
        <v>47</v>
      </c>
      <c r="Q2952">
        <v>2000</v>
      </c>
      <c r="R2952">
        <f ca="1">IF(Homes[[#This Row],[yr_renovated]]&gt;0, YEAR(TODAY())-Homes[[#This Row],[yr_renovated]], YEAR(TODAY())-Homes[[#This Row],[yr_built]])</f>
        <v>25</v>
      </c>
      <c r="S2952">
        <v>1</v>
      </c>
      <c r="T2952" s="2">
        <v>41800</v>
      </c>
      <c r="U2952" s="3">
        <v>1.75</v>
      </c>
      <c r="V2952" s="4">
        <f>IFERROR(Homes[[#This Row],[sqft_above]]+Homes[[#This Row],[sqft_basement]]," ")</f>
        <v>2430</v>
      </c>
      <c r="W2952" s="4">
        <v>9133</v>
      </c>
      <c r="X2952">
        <v>0</v>
      </c>
      <c r="Y2952">
        <v>0</v>
      </c>
      <c r="Z2952">
        <v>4</v>
      </c>
      <c r="AA2952" s="4">
        <v>1410</v>
      </c>
      <c r="AB2952" s="4">
        <v>1020</v>
      </c>
      <c r="AC2952">
        <v>1978</v>
      </c>
      <c r="AD2952" t="s">
        <v>3076</v>
      </c>
      <c r="AE2952" t="s">
        <v>319</v>
      </c>
      <c r="AF2952" t="s">
        <v>282</v>
      </c>
    </row>
    <row r="2953" spans="1:32">
      <c r="A2953" t="str">
        <f>PROPER(TRIM(Homes[[#This Row],[street]]))</f>
        <v>17217 Woodside Dr Se</v>
      </c>
      <c r="B2953" t="str">
        <f>PROPER(TRIM(Homes[[#This Row],[city]]))</f>
        <v>Renton</v>
      </c>
      <c r="C2953" t="str">
        <f>_xlfn.TEXTBEFORE(Homes[[#This Row],[statezip]]," ")</f>
        <v>WA</v>
      </c>
      <c r="D2953" s="6" t="str">
        <f>_xlfn.TEXTAFTER(Homes[[#This Row],[statezip]]," ")</f>
        <v>98058</v>
      </c>
      <c r="E2953" s="1">
        <v>335000</v>
      </c>
      <c r="F2953">
        <v>3</v>
      </c>
      <c r="G2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53" s="3" t="str">
        <f>Homes[[#This Row],[bedrooms]] &amp; " bd | " &amp; TEXT(Homes[[#This Row],[bathrooms]],"0.##") &amp; " ba"</f>
        <v>3 bd | 2.5 ba</v>
      </c>
      <c r="I2953" s="4">
        <v>1940</v>
      </c>
      <c r="J2953" s="1">
        <f>IFERROR(Homes[[#This Row],[price]]/Homes[[#This Row],[sqft_living]]," ")</f>
        <v>172.68041237113403</v>
      </c>
      <c r="K2953" s="4">
        <f>IFERROR(Homes[[#This Row],[sqft_lot]]/43560," ")</f>
        <v>0.11310835629017447</v>
      </c>
      <c r="L2953" t="str">
        <f>IF(Homes[[#This Row],[waterfront]]=1, "Yes","No")</f>
        <v>No</v>
      </c>
      <c r="M2953" s="4" t="str">
        <f>IF(Homes[[#This Row],[sqft_basement]]&gt;0, "Yes","No")</f>
        <v>No</v>
      </c>
      <c r="N2953" t="str">
        <f>CHOOSE(Homes[[#This Row],[view]]+1, "None","Fair","Good","Great","Excellent")</f>
        <v>None</v>
      </c>
      <c r="O2953" t="str">
        <f>CHOOSE(Homes[[#This Row],[condition]], "Poor","Fair","Average","Good","Excellent")</f>
        <v>Average</v>
      </c>
      <c r="P2953">
        <f ca="1">YEAR(TODAY())-Homes[[#This Row],[yr_built]]</f>
        <v>21</v>
      </c>
      <c r="Q2953">
        <v>2003</v>
      </c>
      <c r="R2953">
        <f ca="1">IF(Homes[[#This Row],[yr_renovated]]&gt;0, YEAR(TODAY())-Homes[[#This Row],[yr_renovated]], YEAR(TODAY())-Homes[[#This Row],[yr_built]])</f>
        <v>22</v>
      </c>
      <c r="S2953">
        <v>2</v>
      </c>
      <c r="T2953" s="2">
        <v>41771</v>
      </c>
      <c r="U2953" s="3">
        <v>2.5</v>
      </c>
      <c r="V2953" s="4">
        <f>IFERROR(Homes[[#This Row],[sqft_above]]+Homes[[#This Row],[sqft_basement]]," ")</f>
        <v>1940</v>
      </c>
      <c r="W2953" s="4">
        <v>4927</v>
      </c>
      <c r="X2953">
        <v>0</v>
      </c>
      <c r="Y2953">
        <v>0</v>
      </c>
      <c r="Z2953">
        <v>3</v>
      </c>
      <c r="AA2953" s="4">
        <v>1940</v>
      </c>
      <c r="AB2953" s="4">
        <v>0</v>
      </c>
      <c r="AC2953">
        <v>2004</v>
      </c>
      <c r="AD2953" t="s">
        <v>3077</v>
      </c>
      <c r="AE2953" t="s">
        <v>319</v>
      </c>
      <c r="AF2953" t="s">
        <v>320</v>
      </c>
    </row>
    <row r="2954" spans="1:32">
      <c r="A2954" t="str">
        <f>PROPER(TRIM(Homes[[#This Row],[street]]))</f>
        <v>20532 Se 159Th St</v>
      </c>
      <c r="B2954" t="str">
        <f>PROPER(TRIM(Homes[[#This Row],[city]]))</f>
        <v>Renton</v>
      </c>
      <c r="C2954" t="str">
        <f>_xlfn.TEXTBEFORE(Homes[[#This Row],[statezip]]," ")</f>
        <v>WA</v>
      </c>
      <c r="D2954" s="6" t="str">
        <f>_xlfn.TEXTAFTER(Homes[[#This Row],[statezip]]," ")</f>
        <v>98059</v>
      </c>
      <c r="E2954" s="1">
        <v>335000</v>
      </c>
      <c r="F2954">
        <v>4</v>
      </c>
      <c r="G2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54" s="3" t="str">
        <f>Homes[[#This Row],[bedrooms]] &amp; " bd | " &amp; TEXT(Homes[[#This Row],[bathrooms]],"0.##") &amp; " ba"</f>
        <v>4 bd | 2.25 ba</v>
      </c>
      <c r="I2954" s="4">
        <v>2030</v>
      </c>
      <c r="J2954" s="1">
        <f>IFERROR(Homes[[#This Row],[price]]/Homes[[#This Row],[sqft_living]]," ")</f>
        <v>165.02463054187191</v>
      </c>
      <c r="K2954" s="4">
        <f>IFERROR(Homes[[#This Row],[sqft_lot]]/43560," ")</f>
        <v>0.30991735537190085</v>
      </c>
      <c r="L2954" t="str">
        <f>IF(Homes[[#This Row],[waterfront]]=1, "Yes","No")</f>
        <v>No</v>
      </c>
      <c r="M2954" s="4" t="str">
        <f>IF(Homes[[#This Row],[sqft_basement]]&gt;0, "Yes","No")</f>
        <v>Yes</v>
      </c>
      <c r="N2954" t="str">
        <f>CHOOSE(Homes[[#This Row],[view]]+1, "None","Fair","Good","Great","Excellent")</f>
        <v>None</v>
      </c>
      <c r="O2954" t="str">
        <f>CHOOSE(Homes[[#This Row],[condition]], "Poor","Fair","Average","Good","Excellent")</f>
        <v>Average</v>
      </c>
      <c r="P2954">
        <f ca="1">YEAR(TODAY())-Homes[[#This Row],[yr_built]]</f>
        <v>62</v>
      </c>
      <c r="Q2954">
        <v>2008</v>
      </c>
      <c r="R2954">
        <f ca="1">IF(Homes[[#This Row],[yr_renovated]]&gt;0, YEAR(TODAY())-Homes[[#This Row],[yr_renovated]], YEAR(TODAY())-Homes[[#This Row],[yr_built]])</f>
        <v>17</v>
      </c>
      <c r="S2954">
        <v>1</v>
      </c>
      <c r="T2954" s="2">
        <v>41801</v>
      </c>
      <c r="U2954" s="3">
        <v>2.25</v>
      </c>
      <c r="V2954" s="4">
        <f>IFERROR(Homes[[#This Row],[sqft_above]]+Homes[[#This Row],[sqft_basement]]," ")</f>
        <v>2030</v>
      </c>
      <c r="W2954" s="4">
        <v>13500</v>
      </c>
      <c r="X2954">
        <v>0</v>
      </c>
      <c r="Y2954">
        <v>0</v>
      </c>
      <c r="Z2954">
        <v>3</v>
      </c>
      <c r="AA2954" s="4">
        <v>1230</v>
      </c>
      <c r="AB2954" s="4">
        <v>800</v>
      </c>
      <c r="AC2954">
        <v>1963</v>
      </c>
      <c r="AD2954" t="s">
        <v>3078</v>
      </c>
      <c r="AE2954" t="s">
        <v>319</v>
      </c>
      <c r="AF2954" t="s">
        <v>282</v>
      </c>
    </row>
    <row r="2955" spans="1:32">
      <c r="A2955" t="str">
        <f>PROPER(TRIM(Homes[[#This Row],[street]]))</f>
        <v>5840 16Th Ave S</v>
      </c>
      <c r="B2955" t="str">
        <f>PROPER(TRIM(Homes[[#This Row],[city]]))</f>
        <v>Seattle</v>
      </c>
      <c r="C2955" t="str">
        <f>_xlfn.TEXTBEFORE(Homes[[#This Row],[statezip]]," ")</f>
        <v>WA</v>
      </c>
      <c r="D2955" s="6" t="str">
        <f>_xlfn.TEXTAFTER(Homes[[#This Row],[statezip]]," ")</f>
        <v>98108</v>
      </c>
      <c r="E2955" s="1">
        <v>335000</v>
      </c>
      <c r="F2955">
        <v>4</v>
      </c>
      <c r="G2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55" s="3" t="str">
        <f>Homes[[#This Row],[bedrooms]] &amp; " bd | " &amp; TEXT(Homes[[#This Row],[bathrooms]],"0.##") &amp; " ba"</f>
        <v>4 bd | 2. ba</v>
      </c>
      <c r="I2955" s="4">
        <v>1480</v>
      </c>
      <c r="J2955" s="1">
        <f>IFERROR(Homes[[#This Row],[price]]/Homes[[#This Row],[sqft_living]]," ")</f>
        <v>226.35135135135135</v>
      </c>
      <c r="K2955" s="4">
        <f>IFERROR(Homes[[#This Row],[sqft_lot]]/43560," ")</f>
        <v>7.1900826446280985E-2</v>
      </c>
      <c r="L2955" t="str">
        <f>IF(Homes[[#This Row],[waterfront]]=1, "Yes","No")</f>
        <v>No</v>
      </c>
      <c r="M2955" s="4" t="str">
        <f>IF(Homes[[#This Row],[sqft_basement]]&gt;0, "Yes","No")</f>
        <v>Yes</v>
      </c>
      <c r="N2955" t="str">
        <f>CHOOSE(Homes[[#This Row],[view]]+1, "None","Fair","Good","Great","Excellent")</f>
        <v>None</v>
      </c>
      <c r="O2955" t="str">
        <f>CHOOSE(Homes[[#This Row],[condition]], "Poor","Fair","Average","Good","Excellent")</f>
        <v>Excellent</v>
      </c>
      <c r="P2955">
        <f ca="1">YEAR(TODAY())-Homes[[#This Row],[yr_built]]</f>
        <v>115</v>
      </c>
      <c r="Q2955">
        <v>0</v>
      </c>
      <c r="R2955">
        <f ca="1">IF(Homes[[#This Row],[yr_renovated]]&gt;0, YEAR(TODAY())-Homes[[#This Row],[yr_renovated]], YEAR(TODAY())-Homes[[#This Row],[yr_built]])</f>
        <v>115</v>
      </c>
      <c r="S2955">
        <v>1</v>
      </c>
      <c r="T2955" s="2">
        <v>41787</v>
      </c>
      <c r="U2955" s="3">
        <v>2</v>
      </c>
      <c r="V2955" s="4">
        <f>IFERROR(Homes[[#This Row],[sqft_above]]+Homes[[#This Row],[sqft_basement]]," ")</f>
        <v>1480</v>
      </c>
      <c r="W2955" s="4">
        <v>3132</v>
      </c>
      <c r="X2955">
        <v>0</v>
      </c>
      <c r="Y2955">
        <v>0</v>
      </c>
      <c r="Z2955">
        <v>5</v>
      </c>
      <c r="AA2955" s="4">
        <v>740</v>
      </c>
      <c r="AB2955" s="4">
        <v>740</v>
      </c>
      <c r="AC2955">
        <v>1910</v>
      </c>
      <c r="AD2955" t="s">
        <v>3079</v>
      </c>
      <c r="AE2955" t="s">
        <v>49</v>
      </c>
      <c r="AF2955" t="s">
        <v>1536</v>
      </c>
    </row>
    <row r="2956" spans="1:32">
      <c r="A2956" t="str">
        <f>PROPER(TRIM(Homes[[#This Row],[street]]))</f>
        <v>7325 18Th Ave Nw</v>
      </c>
      <c r="B2956" t="str">
        <f>PROPER(TRIM(Homes[[#This Row],[city]]))</f>
        <v>Seattle</v>
      </c>
      <c r="C2956" t="str">
        <f>_xlfn.TEXTBEFORE(Homes[[#This Row],[statezip]]," ")</f>
        <v>WA</v>
      </c>
      <c r="D2956" s="6" t="str">
        <f>_xlfn.TEXTAFTER(Homes[[#This Row],[statezip]]," ")</f>
        <v>98117</v>
      </c>
      <c r="E2956" s="1">
        <v>335000</v>
      </c>
      <c r="F2956">
        <v>1</v>
      </c>
      <c r="G2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56" s="3" t="str">
        <f>Homes[[#This Row],[bedrooms]] &amp; " bd | " &amp; TEXT(Homes[[#This Row],[bathrooms]],"0.##") &amp; " ba"</f>
        <v>1 bd | 1. ba</v>
      </c>
      <c r="I2956" s="4">
        <v>720</v>
      </c>
      <c r="J2956" s="1">
        <f>IFERROR(Homes[[#This Row],[price]]/Homes[[#This Row],[sqft_living]]," ")</f>
        <v>465.27777777777777</v>
      </c>
      <c r="K2956" s="4">
        <f>IFERROR(Homes[[#This Row],[sqft_lot]]/43560," ")</f>
        <v>0.11707988980716254</v>
      </c>
      <c r="L2956" t="str">
        <f>IF(Homes[[#This Row],[waterfront]]=1, "Yes","No")</f>
        <v>No</v>
      </c>
      <c r="M2956" s="4" t="str">
        <f>IF(Homes[[#This Row],[sqft_basement]]&gt;0, "Yes","No")</f>
        <v>No</v>
      </c>
      <c r="N2956" t="str">
        <f>CHOOSE(Homes[[#This Row],[view]]+1, "None","Fair","Good","Great","Excellent")</f>
        <v>None</v>
      </c>
      <c r="O2956" t="str">
        <f>CHOOSE(Homes[[#This Row],[condition]], "Poor","Fair","Average","Good","Excellent")</f>
        <v>Average</v>
      </c>
      <c r="P2956">
        <f ca="1">YEAR(TODAY())-Homes[[#This Row],[yr_built]]</f>
        <v>118</v>
      </c>
      <c r="Q2956">
        <v>1983</v>
      </c>
      <c r="R2956">
        <f ca="1">IF(Homes[[#This Row],[yr_renovated]]&gt;0, YEAR(TODAY())-Homes[[#This Row],[yr_renovated]], YEAR(TODAY())-Homes[[#This Row],[yr_built]])</f>
        <v>42</v>
      </c>
      <c r="S2956">
        <v>1</v>
      </c>
      <c r="T2956" s="2">
        <v>41813</v>
      </c>
      <c r="U2956" s="3">
        <v>1</v>
      </c>
      <c r="V2956" s="4">
        <f>IFERROR(Homes[[#This Row],[sqft_above]]+Homes[[#This Row],[sqft_basement]]," ")</f>
        <v>720</v>
      </c>
      <c r="W2956" s="4">
        <v>5100</v>
      </c>
      <c r="X2956">
        <v>0</v>
      </c>
      <c r="Y2956">
        <v>0</v>
      </c>
      <c r="Z2956">
        <v>3</v>
      </c>
      <c r="AA2956" s="4">
        <v>720</v>
      </c>
      <c r="AB2956" s="4">
        <v>0</v>
      </c>
      <c r="AC2956">
        <v>1907</v>
      </c>
      <c r="AD2956" t="s">
        <v>3080</v>
      </c>
      <c r="AE2956" t="s">
        <v>49</v>
      </c>
      <c r="AF2956" t="s">
        <v>204</v>
      </c>
    </row>
    <row r="2957" spans="1:32">
      <c r="A2957" t="str">
        <f>PROPER(TRIM(Homes[[#This Row],[street]]))</f>
        <v>9055 37Th Ave S</v>
      </c>
      <c r="B2957" t="str">
        <f>PROPER(TRIM(Homes[[#This Row],[city]]))</f>
        <v>Seattle</v>
      </c>
      <c r="C2957" t="str">
        <f>_xlfn.TEXTBEFORE(Homes[[#This Row],[statezip]]," ")</f>
        <v>WA</v>
      </c>
      <c r="D2957" s="6" t="str">
        <f>_xlfn.TEXTAFTER(Homes[[#This Row],[statezip]]," ")</f>
        <v>98118</v>
      </c>
      <c r="E2957" s="1">
        <v>335000</v>
      </c>
      <c r="F2957">
        <v>3</v>
      </c>
      <c r="G2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57" s="3" t="str">
        <f>Homes[[#This Row],[bedrooms]] &amp; " bd | " &amp; TEXT(Homes[[#This Row],[bathrooms]],"0.##") &amp; " ba"</f>
        <v>3 bd | 1.5 ba</v>
      </c>
      <c r="I2957" s="4">
        <v>2040</v>
      </c>
      <c r="J2957" s="1">
        <f>IFERROR(Homes[[#This Row],[price]]/Homes[[#This Row],[sqft_living]]," ")</f>
        <v>164.21568627450981</v>
      </c>
      <c r="K2957" s="4">
        <f>IFERROR(Homes[[#This Row],[sqft_lot]]/43560," ")</f>
        <v>0.13774104683195593</v>
      </c>
      <c r="L2957" t="str">
        <f>IF(Homes[[#This Row],[waterfront]]=1, "Yes","No")</f>
        <v>No</v>
      </c>
      <c r="M2957" s="4" t="str">
        <f>IF(Homes[[#This Row],[sqft_basement]]&gt;0, "Yes","No")</f>
        <v>Yes</v>
      </c>
      <c r="N2957" t="str">
        <f>CHOOSE(Homes[[#This Row],[view]]+1, "None","Fair","Good","Great","Excellent")</f>
        <v>None</v>
      </c>
      <c r="O2957" t="str">
        <f>CHOOSE(Homes[[#This Row],[condition]], "Poor","Fair","Average","Good","Excellent")</f>
        <v>Average</v>
      </c>
      <c r="P2957">
        <f ca="1">YEAR(TODAY())-Homes[[#This Row],[yr_built]]</f>
        <v>68</v>
      </c>
      <c r="Q2957">
        <v>2000</v>
      </c>
      <c r="R2957">
        <f ca="1">IF(Homes[[#This Row],[yr_renovated]]&gt;0, YEAR(TODAY())-Homes[[#This Row],[yr_renovated]], YEAR(TODAY())-Homes[[#This Row],[yr_built]])</f>
        <v>25</v>
      </c>
      <c r="S2957">
        <v>1</v>
      </c>
      <c r="T2957" s="2">
        <v>41806</v>
      </c>
      <c r="U2957" s="3">
        <v>1.5</v>
      </c>
      <c r="V2957" s="4">
        <f>IFERROR(Homes[[#This Row],[sqft_above]]+Homes[[#This Row],[sqft_basement]]," ")</f>
        <v>2040</v>
      </c>
      <c r="W2957" s="4">
        <v>6000</v>
      </c>
      <c r="X2957">
        <v>0</v>
      </c>
      <c r="Y2957">
        <v>0</v>
      </c>
      <c r="Z2957">
        <v>3</v>
      </c>
      <c r="AA2957" s="4">
        <v>1340</v>
      </c>
      <c r="AB2957" s="4">
        <v>700</v>
      </c>
      <c r="AC2957">
        <v>1957</v>
      </c>
      <c r="AD2957" t="s">
        <v>3081</v>
      </c>
      <c r="AE2957" t="s">
        <v>49</v>
      </c>
      <c r="AF2957" t="s">
        <v>229</v>
      </c>
    </row>
    <row r="2958" spans="1:32">
      <c r="A2958" t="str">
        <f>PROPER(TRIM(Homes[[#This Row],[street]]))</f>
        <v>9432 25Th Ave Sw</v>
      </c>
      <c r="B2958" t="str">
        <f>PROPER(TRIM(Homes[[#This Row],[city]]))</f>
        <v>Seattle</v>
      </c>
      <c r="C2958" t="str">
        <f>_xlfn.TEXTBEFORE(Homes[[#This Row],[statezip]]," ")</f>
        <v>WA</v>
      </c>
      <c r="D2958" s="6" t="str">
        <f>_xlfn.TEXTAFTER(Homes[[#This Row],[statezip]]," ")</f>
        <v>98106</v>
      </c>
      <c r="E2958" s="1">
        <v>335000</v>
      </c>
      <c r="F2958">
        <v>3</v>
      </c>
      <c r="G2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58" s="3" t="str">
        <f>Homes[[#This Row],[bedrooms]] &amp; " bd | " &amp; TEXT(Homes[[#This Row],[bathrooms]],"0.##") &amp; " ba"</f>
        <v>3 bd | 2. ba</v>
      </c>
      <c r="I2958" s="4">
        <v>1170</v>
      </c>
      <c r="J2958" s="1">
        <f>IFERROR(Homes[[#This Row],[price]]/Homes[[#This Row],[sqft_living]]," ")</f>
        <v>286.32478632478632</v>
      </c>
      <c r="K2958" s="4">
        <f>IFERROR(Homes[[#This Row],[sqft_lot]]/43560," ")</f>
        <v>0.12304866850321396</v>
      </c>
      <c r="L2958" t="str">
        <f>IF(Homes[[#This Row],[waterfront]]=1, "Yes","No")</f>
        <v>No</v>
      </c>
      <c r="M2958" s="4" t="str">
        <f>IF(Homes[[#This Row],[sqft_basement]]&gt;0, "Yes","No")</f>
        <v>No</v>
      </c>
      <c r="N2958" t="str">
        <f>CHOOSE(Homes[[#This Row],[view]]+1, "None","Fair","Good","Great","Excellent")</f>
        <v>None</v>
      </c>
      <c r="O2958" t="str">
        <f>CHOOSE(Homes[[#This Row],[condition]], "Poor","Fair","Average","Good","Excellent")</f>
        <v>Average</v>
      </c>
      <c r="P2958">
        <f ca="1">YEAR(TODAY())-Homes[[#This Row],[yr_built]]</f>
        <v>106</v>
      </c>
      <c r="Q2958">
        <v>2001</v>
      </c>
      <c r="R2958">
        <f ca="1">IF(Homes[[#This Row],[yr_renovated]]&gt;0, YEAR(TODAY())-Homes[[#This Row],[yr_renovated]], YEAR(TODAY())-Homes[[#This Row],[yr_built]])</f>
        <v>24</v>
      </c>
      <c r="S2958">
        <v>1</v>
      </c>
      <c r="T2958" s="2">
        <v>41795</v>
      </c>
      <c r="U2958" s="3">
        <v>2</v>
      </c>
      <c r="V2958" s="4">
        <f>IFERROR(Homes[[#This Row],[sqft_above]]+Homes[[#This Row],[sqft_basement]]," ")</f>
        <v>1170</v>
      </c>
      <c r="W2958" s="4">
        <v>5360</v>
      </c>
      <c r="X2958">
        <v>0</v>
      </c>
      <c r="Y2958">
        <v>0</v>
      </c>
      <c r="Z2958">
        <v>3</v>
      </c>
      <c r="AA2958" s="4">
        <v>1170</v>
      </c>
      <c r="AB2958" s="4">
        <v>0</v>
      </c>
      <c r="AC2958">
        <v>1919</v>
      </c>
      <c r="AD2958" t="s">
        <v>3082</v>
      </c>
      <c r="AE2958" t="s">
        <v>49</v>
      </c>
      <c r="AF2958" t="s">
        <v>1278</v>
      </c>
    </row>
    <row r="2959" spans="1:32">
      <c r="A2959" t="str">
        <f>PROPER(TRIM(Homes[[#This Row],[street]]))</f>
        <v>4446 S 160Th St</v>
      </c>
      <c r="B2959" t="str">
        <f>PROPER(TRIM(Homes[[#This Row],[city]]))</f>
        <v>Tukwila</v>
      </c>
      <c r="C2959" t="str">
        <f>_xlfn.TEXTBEFORE(Homes[[#This Row],[statezip]]," ")</f>
        <v>WA</v>
      </c>
      <c r="D2959" s="6" t="str">
        <f>_xlfn.TEXTAFTER(Homes[[#This Row],[statezip]]," ")</f>
        <v>98188</v>
      </c>
      <c r="E2959" s="1">
        <v>335000</v>
      </c>
      <c r="F2959">
        <v>3</v>
      </c>
      <c r="G2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59" s="3" t="str">
        <f>Homes[[#This Row],[bedrooms]] &amp; " bd | " &amp; TEXT(Homes[[#This Row],[bathrooms]],"0.##") &amp; " ba"</f>
        <v>3 bd | 2.25 ba</v>
      </c>
      <c r="I2959" s="4">
        <v>2150</v>
      </c>
      <c r="J2959" s="1">
        <f>IFERROR(Homes[[#This Row],[price]]/Homes[[#This Row],[sqft_living]]," ")</f>
        <v>155.81395348837211</v>
      </c>
      <c r="K2959" s="4">
        <f>IFERROR(Homes[[#This Row],[sqft_lot]]/43560," ")</f>
        <v>0.69963269054178145</v>
      </c>
      <c r="L2959" t="str">
        <f>IF(Homes[[#This Row],[waterfront]]=1, "Yes","No")</f>
        <v>No</v>
      </c>
      <c r="M2959" s="4" t="str">
        <f>IF(Homes[[#This Row],[sqft_basement]]&gt;0, "Yes","No")</f>
        <v>No</v>
      </c>
      <c r="N2959" t="str">
        <f>CHOOSE(Homes[[#This Row],[view]]+1, "None","Fair","Good","Great","Excellent")</f>
        <v>None</v>
      </c>
      <c r="O2959" t="str">
        <f>CHOOSE(Homes[[#This Row],[condition]], "Poor","Fair","Average","Good","Excellent")</f>
        <v>Average</v>
      </c>
      <c r="P2959">
        <f ca="1">YEAR(TODAY())-Homes[[#This Row],[yr_built]]</f>
        <v>34</v>
      </c>
      <c r="Q2959">
        <v>0</v>
      </c>
      <c r="R2959">
        <f ca="1">IF(Homes[[#This Row],[yr_renovated]]&gt;0, YEAR(TODAY())-Homes[[#This Row],[yr_renovated]], YEAR(TODAY())-Homes[[#This Row],[yr_built]])</f>
        <v>34</v>
      </c>
      <c r="S2959">
        <v>2</v>
      </c>
      <c r="T2959" s="2">
        <v>41774</v>
      </c>
      <c r="U2959" s="3">
        <v>2.25</v>
      </c>
      <c r="V2959" s="4">
        <f>IFERROR(Homes[[#This Row],[sqft_above]]+Homes[[#This Row],[sqft_basement]]," ")</f>
        <v>2150</v>
      </c>
      <c r="W2959" s="4">
        <v>30476</v>
      </c>
      <c r="X2959">
        <v>0</v>
      </c>
      <c r="Y2959">
        <v>0</v>
      </c>
      <c r="Z2959">
        <v>3</v>
      </c>
      <c r="AA2959" s="4">
        <v>2150</v>
      </c>
      <c r="AB2959" s="4">
        <v>0</v>
      </c>
      <c r="AC2959">
        <v>1991</v>
      </c>
      <c r="AD2959" t="s">
        <v>3083</v>
      </c>
      <c r="AE2959" t="s">
        <v>93</v>
      </c>
      <c r="AF2959" t="s">
        <v>2002</v>
      </c>
    </row>
    <row r="2960" spans="1:32">
      <c r="A2960" t="str">
        <f>PROPER(TRIM(Homes[[#This Row],[street]]))</f>
        <v>11283-11399 5Th Ave Sw</v>
      </c>
      <c r="B2960" t="str">
        <f>PROPER(TRIM(Homes[[#This Row],[city]]))</f>
        <v>Seattle</v>
      </c>
      <c r="C2960" t="str">
        <f>_xlfn.TEXTBEFORE(Homes[[#This Row],[statezip]]," ")</f>
        <v>WA</v>
      </c>
      <c r="D2960" s="6" t="str">
        <f>_xlfn.TEXTAFTER(Homes[[#This Row],[statezip]]," ")</f>
        <v>98146</v>
      </c>
      <c r="E2960" s="1">
        <v>334990</v>
      </c>
      <c r="F2960">
        <v>4</v>
      </c>
      <c r="G2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0" s="3" t="str">
        <f>Homes[[#This Row],[bedrooms]] &amp; " bd | " &amp; TEXT(Homes[[#This Row],[bathrooms]],"0.##") &amp; " ba"</f>
        <v>4 bd | 2.5 ba</v>
      </c>
      <c r="I2960" s="4">
        <v>2220</v>
      </c>
      <c r="J2960" s="1">
        <f>IFERROR(Homes[[#This Row],[price]]/Homes[[#This Row],[sqft_living]]," ")</f>
        <v>150.8963963963964</v>
      </c>
      <c r="K2960" s="4">
        <f>IFERROR(Homes[[#This Row],[sqft_lot]]/43560," ")</f>
        <v>9.7061524334251609E-2</v>
      </c>
      <c r="L2960" t="str">
        <f>IF(Homes[[#This Row],[waterfront]]=1, "Yes","No")</f>
        <v>No</v>
      </c>
      <c r="M2960" s="4" t="str">
        <f>IF(Homes[[#This Row],[sqft_basement]]&gt;0, "Yes","No")</f>
        <v>No</v>
      </c>
      <c r="N2960" t="str">
        <f>CHOOSE(Homes[[#This Row],[view]]+1, "None","Fair","Good","Great","Excellent")</f>
        <v>None</v>
      </c>
      <c r="O2960" t="str">
        <f>CHOOSE(Homes[[#This Row],[condition]], "Poor","Fair","Average","Good","Excellent")</f>
        <v>Average</v>
      </c>
      <c r="P2960">
        <f ca="1">YEAR(TODAY())-Homes[[#This Row],[yr_built]]</f>
        <v>11</v>
      </c>
      <c r="Q2960">
        <v>0</v>
      </c>
      <c r="R2960">
        <f ca="1">IF(Homes[[#This Row],[yr_renovated]]&gt;0, YEAR(TODAY())-Homes[[#This Row],[yr_renovated]], YEAR(TODAY())-Homes[[#This Row],[yr_built]])</f>
        <v>11</v>
      </c>
      <c r="S2960">
        <v>2</v>
      </c>
      <c r="T2960" s="2">
        <v>41780</v>
      </c>
      <c r="U2960" s="3">
        <v>2.5</v>
      </c>
      <c r="V2960" s="4">
        <f>IFERROR(Homes[[#This Row],[sqft_above]]+Homes[[#This Row],[sqft_basement]]," ")</f>
        <v>2220</v>
      </c>
      <c r="W2960" s="4">
        <v>4228</v>
      </c>
      <c r="X2960">
        <v>0</v>
      </c>
      <c r="Y2960">
        <v>0</v>
      </c>
      <c r="Z2960">
        <v>3</v>
      </c>
      <c r="AA2960" s="4">
        <v>2220</v>
      </c>
      <c r="AB2960" s="4">
        <v>0</v>
      </c>
      <c r="AC2960">
        <v>2014</v>
      </c>
      <c r="AD2960" t="s">
        <v>3084</v>
      </c>
      <c r="AE2960" t="s">
        <v>49</v>
      </c>
      <c r="AF2960" t="s">
        <v>422</v>
      </c>
    </row>
    <row r="2961" spans="1:32">
      <c r="A2961" t="str">
        <f>PROPER(TRIM(Homes[[#This Row],[street]]))</f>
        <v>11515 Se 302Nd Ct</v>
      </c>
      <c r="B2961" t="str">
        <f>PROPER(TRIM(Homes[[#This Row],[city]]))</f>
        <v>Auburn</v>
      </c>
      <c r="C2961" t="str">
        <f>_xlfn.TEXTBEFORE(Homes[[#This Row],[statezip]]," ")</f>
        <v>WA</v>
      </c>
      <c r="D2961" s="6" t="str">
        <f>_xlfn.TEXTAFTER(Homes[[#This Row],[statezip]]," ")</f>
        <v>98092</v>
      </c>
      <c r="E2961" s="1">
        <v>334888</v>
      </c>
      <c r="F2961">
        <v>3</v>
      </c>
      <c r="G2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1" s="3" t="str">
        <f>Homes[[#This Row],[bedrooms]] &amp; " bd | " &amp; TEXT(Homes[[#This Row],[bathrooms]],"0.##") &amp; " ba"</f>
        <v>3 bd | 2.5 ba</v>
      </c>
      <c r="I2961" s="4">
        <v>1769</v>
      </c>
      <c r="J2961" s="1">
        <f>IFERROR(Homes[[#This Row],[price]]/Homes[[#This Row],[sqft_living]]," ")</f>
        <v>189.30921424533634</v>
      </c>
      <c r="K2961" s="4">
        <f>IFERROR(Homes[[#This Row],[sqft_lot]]/43560," ")</f>
        <v>0.16813590449954086</v>
      </c>
      <c r="L2961" t="str">
        <f>IF(Homes[[#This Row],[waterfront]]=1, "Yes","No")</f>
        <v>No</v>
      </c>
      <c r="M2961" s="4" t="str">
        <f>IF(Homes[[#This Row],[sqft_basement]]&gt;0, "Yes","No")</f>
        <v>No</v>
      </c>
      <c r="N2961" t="str">
        <f>CHOOSE(Homes[[#This Row],[view]]+1, "None","Fair","Good","Great","Excellent")</f>
        <v>None</v>
      </c>
      <c r="O2961" t="str">
        <f>CHOOSE(Homes[[#This Row],[condition]], "Poor","Fair","Average","Good","Excellent")</f>
        <v>Average</v>
      </c>
      <c r="P2961">
        <f ca="1">YEAR(TODAY())-Homes[[#This Row],[yr_built]]</f>
        <v>13</v>
      </c>
      <c r="Q2961">
        <v>1912</v>
      </c>
      <c r="R2961">
        <f ca="1">IF(Homes[[#This Row],[yr_renovated]]&gt;0, YEAR(TODAY())-Homes[[#This Row],[yr_renovated]], YEAR(TODAY())-Homes[[#This Row],[yr_built]])</f>
        <v>113</v>
      </c>
      <c r="S2961">
        <v>2</v>
      </c>
      <c r="T2961" s="2">
        <v>41816</v>
      </c>
      <c r="U2961" s="3">
        <v>2.5</v>
      </c>
      <c r="V2961" s="4">
        <f>IFERROR(Homes[[#This Row],[sqft_above]]+Homes[[#This Row],[sqft_basement]]," ")</f>
        <v>1769</v>
      </c>
      <c r="W2961" s="4">
        <v>7324</v>
      </c>
      <c r="X2961">
        <v>0</v>
      </c>
      <c r="Y2961">
        <v>0</v>
      </c>
      <c r="Z2961">
        <v>3</v>
      </c>
      <c r="AA2961" s="4">
        <v>1769</v>
      </c>
      <c r="AB2961" s="4">
        <v>0</v>
      </c>
      <c r="AC2961">
        <v>2012</v>
      </c>
      <c r="AD2961" t="s">
        <v>3085</v>
      </c>
      <c r="AE2961" t="s">
        <v>519</v>
      </c>
      <c r="AF2961" t="s">
        <v>520</v>
      </c>
    </row>
    <row r="2962" spans="1:32">
      <c r="A2962" t="str">
        <f>PROPER(TRIM(Homes[[#This Row],[street]]))</f>
        <v>12413 84Th Ave S</v>
      </c>
      <c r="B2962" t="str">
        <f>PROPER(TRIM(Homes[[#This Row],[city]]))</f>
        <v>Seattle</v>
      </c>
      <c r="C2962" t="str">
        <f>_xlfn.TEXTBEFORE(Homes[[#This Row],[statezip]]," ")</f>
        <v>WA</v>
      </c>
      <c r="D2962" s="6" t="str">
        <f>_xlfn.TEXTAFTER(Homes[[#This Row],[statezip]]," ")</f>
        <v>98178</v>
      </c>
      <c r="E2962" s="1">
        <v>334000</v>
      </c>
      <c r="F2962">
        <v>4</v>
      </c>
      <c r="G2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2" s="3" t="str">
        <f>Homes[[#This Row],[bedrooms]] &amp; " bd | " &amp; TEXT(Homes[[#This Row],[bathrooms]],"0.##") &amp; " ba"</f>
        <v>4 bd | 2.5 ba</v>
      </c>
      <c r="I2962" s="4">
        <v>2210</v>
      </c>
      <c r="J2962" s="1">
        <f>IFERROR(Homes[[#This Row],[price]]/Homes[[#This Row],[sqft_living]]," ")</f>
        <v>151.13122171945702</v>
      </c>
      <c r="K2962" s="4">
        <f>IFERROR(Homes[[#This Row],[sqft_lot]]/43560," ")</f>
        <v>0.13957759412304868</v>
      </c>
      <c r="L2962" t="str">
        <f>IF(Homes[[#This Row],[waterfront]]=1, "Yes","No")</f>
        <v>No</v>
      </c>
      <c r="M2962" s="4" t="str">
        <f>IF(Homes[[#This Row],[sqft_basement]]&gt;0, "Yes","No")</f>
        <v>Yes</v>
      </c>
      <c r="N2962" t="str">
        <f>CHOOSE(Homes[[#This Row],[view]]+1, "None","Fair","Good","Great","Excellent")</f>
        <v>Good</v>
      </c>
      <c r="O2962" t="str">
        <f>CHOOSE(Homes[[#This Row],[condition]], "Poor","Fair","Average","Good","Excellent")</f>
        <v>Good</v>
      </c>
      <c r="P2962">
        <f ca="1">YEAR(TODAY())-Homes[[#This Row],[yr_built]]</f>
        <v>60</v>
      </c>
      <c r="Q2962">
        <v>0</v>
      </c>
      <c r="R2962">
        <f ca="1">IF(Homes[[#This Row],[yr_renovated]]&gt;0, YEAR(TODAY())-Homes[[#This Row],[yr_renovated]], YEAR(TODAY())-Homes[[#This Row],[yr_built]])</f>
        <v>60</v>
      </c>
      <c r="S2962">
        <v>1</v>
      </c>
      <c r="T2962" s="2">
        <v>41782</v>
      </c>
      <c r="U2962" s="3">
        <v>2.5</v>
      </c>
      <c r="V2962" s="4">
        <f>IFERROR(Homes[[#This Row],[sqft_above]]+Homes[[#This Row],[sqft_basement]]," ")</f>
        <v>2210</v>
      </c>
      <c r="W2962" s="4">
        <v>6080</v>
      </c>
      <c r="X2962">
        <v>0</v>
      </c>
      <c r="Y2962">
        <v>2</v>
      </c>
      <c r="Z2962">
        <v>4</v>
      </c>
      <c r="AA2962" s="4">
        <v>1410</v>
      </c>
      <c r="AB2962" s="4">
        <v>800</v>
      </c>
      <c r="AC2962">
        <v>1965</v>
      </c>
      <c r="AD2962" t="s">
        <v>3086</v>
      </c>
      <c r="AE2962" t="s">
        <v>49</v>
      </c>
      <c r="AF2962" t="s">
        <v>1123</v>
      </c>
    </row>
    <row r="2963" spans="1:32">
      <c r="A2963" t="str">
        <f>PROPER(TRIM(Homes[[#This Row],[street]]))</f>
        <v>13260 126 Ct Ne</v>
      </c>
      <c r="B2963" t="str">
        <f>PROPER(TRIM(Homes[[#This Row],[city]]))</f>
        <v>Kirkland</v>
      </c>
      <c r="C2963" t="str">
        <f>_xlfn.TEXTBEFORE(Homes[[#This Row],[statezip]]," ")</f>
        <v>WA</v>
      </c>
      <c r="D2963" s="6" t="str">
        <f>_xlfn.TEXTAFTER(Homes[[#This Row],[statezip]]," ")</f>
        <v>98034</v>
      </c>
      <c r="E2963" s="1">
        <v>334000</v>
      </c>
      <c r="F2963">
        <v>4</v>
      </c>
      <c r="G2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63" s="3" t="str">
        <f>Homes[[#This Row],[bedrooms]] &amp; " bd | " &amp; TEXT(Homes[[#This Row],[bathrooms]],"0.##") &amp; " ba"</f>
        <v>4 bd | 1.5 ba</v>
      </c>
      <c r="I2963" s="4">
        <v>1150</v>
      </c>
      <c r="J2963" s="1">
        <f>IFERROR(Homes[[#This Row],[price]]/Homes[[#This Row],[sqft_living]]," ")</f>
        <v>290.43478260869563</v>
      </c>
      <c r="K2963" s="4">
        <f>IFERROR(Homes[[#This Row],[sqft_lot]]/43560," ")</f>
        <v>0.21487603305785125</v>
      </c>
      <c r="L2963" t="str">
        <f>IF(Homes[[#This Row],[waterfront]]=1, "Yes","No")</f>
        <v>No</v>
      </c>
      <c r="M2963" s="4" t="str">
        <f>IF(Homes[[#This Row],[sqft_basement]]&gt;0, "Yes","No")</f>
        <v>No</v>
      </c>
      <c r="N2963" t="str">
        <f>CHOOSE(Homes[[#This Row],[view]]+1, "None","Fair","Good","Great","Excellent")</f>
        <v>None</v>
      </c>
      <c r="O2963" t="str">
        <f>CHOOSE(Homes[[#This Row],[condition]], "Poor","Fair","Average","Good","Excellent")</f>
        <v>Average</v>
      </c>
      <c r="P2963">
        <f ca="1">YEAR(TODAY())-Homes[[#This Row],[yr_built]]</f>
        <v>55</v>
      </c>
      <c r="Q2963">
        <v>2014</v>
      </c>
      <c r="R2963">
        <f ca="1">IF(Homes[[#This Row],[yr_renovated]]&gt;0, YEAR(TODAY())-Homes[[#This Row],[yr_renovated]], YEAR(TODAY())-Homes[[#This Row],[yr_built]])</f>
        <v>11</v>
      </c>
      <c r="S2963">
        <v>1.5</v>
      </c>
      <c r="T2963" s="2">
        <v>41813</v>
      </c>
      <c r="U2963" s="3">
        <v>1.5</v>
      </c>
      <c r="V2963" s="4">
        <f>IFERROR(Homes[[#This Row],[sqft_above]]+Homes[[#This Row],[sqft_basement]]," ")</f>
        <v>1150</v>
      </c>
      <c r="W2963" s="4">
        <v>9360</v>
      </c>
      <c r="X2963">
        <v>0</v>
      </c>
      <c r="Y2963">
        <v>0</v>
      </c>
      <c r="Z2963">
        <v>3</v>
      </c>
      <c r="AA2963" s="4">
        <v>1150</v>
      </c>
      <c r="AB2963" s="4">
        <v>0</v>
      </c>
      <c r="AC2963">
        <v>1970</v>
      </c>
      <c r="AD2963" t="s">
        <v>3087</v>
      </c>
      <c r="AE2963" t="s">
        <v>46</v>
      </c>
      <c r="AF2963" t="s">
        <v>47</v>
      </c>
    </row>
    <row r="2964" spans="1:32">
      <c r="A2964" t="str">
        <f>PROPER(TRIM(Homes[[#This Row],[street]]))</f>
        <v>29024 121St Way Se</v>
      </c>
      <c r="B2964" t="str">
        <f>PROPER(TRIM(Homes[[#This Row],[city]]))</f>
        <v>Auburn</v>
      </c>
      <c r="C2964" t="str">
        <f>_xlfn.TEXTBEFORE(Homes[[#This Row],[statezip]]," ")</f>
        <v>WA</v>
      </c>
      <c r="D2964" s="6" t="str">
        <f>_xlfn.TEXTAFTER(Homes[[#This Row],[statezip]]," ")</f>
        <v>98092</v>
      </c>
      <c r="E2964" s="1">
        <v>333490</v>
      </c>
      <c r="F2964">
        <v>4</v>
      </c>
      <c r="G2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4" s="3" t="str">
        <f>Homes[[#This Row],[bedrooms]] &amp; " bd | " &amp; TEXT(Homes[[#This Row],[bathrooms]],"0.##") &amp; " ba"</f>
        <v>4 bd | 2.5 ba</v>
      </c>
      <c r="I2964" s="4">
        <v>2250</v>
      </c>
      <c r="J2964" s="1">
        <f>IFERROR(Homes[[#This Row],[price]]/Homes[[#This Row],[sqft_living]]," ")</f>
        <v>148.21777777777777</v>
      </c>
      <c r="K2964" s="4">
        <f>IFERROR(Homes[[#This Row],[sqft_lot]]/43560," ")</f>
        <v>8.9898989898989895E-2</v>
      </c>
      <c r="L2964" t="str">
        <f>IF(Homes[[#This Row],[waterfront]]=1, "Yes","No")</f>
        <v>No</v>
      </c>
      <c r="M2964" s="4" t="str">
        <f>IF(Homes[[#This Row],[sqft_basement]]&gt;0, "Yes","No")</f>
        <v>No</v>
      </c>
      <c r="N2964" t="str">
        <f>CHOOSE(Homes[[#This Row],[view]]+1, "None","Fair","Good","Great","Excellent")</f>
        <v>None</v>
      </c>
      <c r="O2964" t="str">
        <f>CHOOSE(Homes[[#This Row],[condition]], "Poor","Fair","Average","Good","Excellent")</f>
        <v>Average</v>
      </c>
      <c r="P2964">
        <f ca="1">YEAR(TODAY())-Homes[[#This Row],[yr_built]]</f>
        <v>11</v>
      </c>
      <c r="Q2964">
        <v>0</v>
      </c>
      <c r="R2964">
        <f ca="1">IF(Homes[[#This Row],[yr_renovated]]&gt;0, YEAR(TODAY())-Homes[[#This Row],[yr_renovated]], YEAR(TODAY())-Homes[[#This Row],[yr_built]])</f>
        <v>11</v>
      </c>
      <c r="S2964">
        <v>2</v>
      </c>
      <c r="T2964" s="2">
        <v>41828</v>
      </c>
      <c r="U2964" s="3">
        <v>2.5</v>
      </c>
      <c r="V2964" s="4">
        <f>IFERROR(Homes[[#This Row],[sqft_above]]+Homes[[#This Row],[sqft_basement]]," ")</f>
        <v>2250</v>
      </c>
      <c r="W2964" s="4">
        <v>3916</v>
      </c>
      <c r="X2964">
        <v>0</v>
      </c>
      <c r="Y2964">
        <v>0</v>
      </c>
      <c r="Z2964">
        <v>3</v>
      </c>
      <c r="AA2964" s="4">
        <v>2250</v>
      </c>
      <c r="AB2964" s="4">
        <v>0</v>
      </c>
      <c r="AC2964">
        <v>2014</v>
      </c>
      <c r="AD2964" t="s">
        <v>3088</v>
      </c>
      <c r="AE2964" t="s">
        <v>519</v>
      </c>
      <c r="AF2964" t="s">
        <v>520</v>
      </c>
    </row>
    <row r="2965" spans="1:32">
      <c r="A2965" t="str">
        <f>PROPER(TRIM(Homes[[#This Row],[street]]))</f>
        <v>5811 Ne 6Th St</v>
      </c>
      <c r="B2965" t="str">
        <f>PROPER(TRIM(Homes[[#This Row],[city]]))</f>
        <v>Renton</v>
      </c>
      <c r="C2965" t="str">
        <f>_xlfn.TEXTBEFORE(Homes[[#This Row],[statezip]]," ")</f>
        <v>WA</v>
      </c>
      <c r="D2965" s="6" t="str">
        <f>_xlfn.TEXTAFTER(Homes[[#This Row],[statezip]]," ")</f>
        <v>98059</v>
      </c>
      <c r="E2965" s="1">
        <v>333000</v>
      </c>
      <c r="F2965">
        <v>4</v>
      </c>
      <c r="G2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5" s="3" t="str">
        <f>Homes[[#This Row],[bedrooms]] &amp; " bd | " &amp; TEXT(Homes[[#This Row],[bathrooms]],"0.##") &amp; " ba"</f>
        <v>4 bd | 2.5 ba</v>
      </c>
      <c r="I2965" s="4">
        <v>1910</v>
      </c>
      <c r="J2965" s="1">
        <f>IFERROR(Homes[[#This Row],[price]]/Homes[[#This Row],[sqft_living]]," ")</f>
        <v>174.34554973821989</v>
      </c>
      <c r="K2965" s="4">
        <f>IFERROR(Homes[[#This Row],[sqft_lot]]/43560," ")</f>
        <v>0.21221303948576675</v>
      </c>
      <c r="L2965" t="str">
        <f>IF(Homes[[#This Row],[waterfront]]=1, "Yes","No")</f>
        <v>No</v>
      </c>
      <c r="M2965" s="4" t="str">
        <f>IF(Homes[[#This Row],[sqft_basement]]&gt;0, "Yes","No")</f>
        <v>No</v>
      </c>
      <c r="N2965" t="str">
        <f>CHOOSE(Homes[[#This Row],[view]]+1, "None","Fair","Good","Great","Excellent")</f>
        <v>None</v>
      </c>
      <c r="O2965" t="str">
        <f>CHOOSE(Homes[[#This Row],[condition]], "Poor","Fair","Average","Good","Excellent")</f>
        <v>Good</v>
      </c>
      <c r="P2965">
        <f ca="1">YEAR(TODAY())-Homes[[#This Row],[yr_built]]</f>
        <v>62</v>
      </c>
      <c r="Q2965">
        <v>0</v>
      </c>
      <c r="R2965">
        <f ca="1">IF(Homes[[#This Row],[yr_renovated]]&gt;0, YEAR(TODAY())-Homes[[#This Row],[yr_renovated]], YEAR(TODAY())-Homes[[#This Row],[yr_built]])</f>
        <v>62</v>
      </c>
      <c r="S2965">
        <v>1</v>
      </c>
      <c r="T2965" s="2">
        <v>41802</v>
      </c>
      <c r="U2965" s="3">
        <v>2.5</v>
      </c>
      <c r="V2965" s="4">
        <f>IFERROR(Homes[[#This Row],[sqft_above]]+Homes[[#This Row],[sqft_basement]]," ")</f>
        <v>1910</v>
      </c>
      <c r="W2965" s="4">
        <v>9244</v>
      </c>
      <c r="X2965">
        <v>0</v>
      </c>
      <c r="Y2965">
        <v>0</v>
      </c>
      <c r="Z2965">
        <v>4</v>
      </c>
      <c r="AA2965" s="4">
        <v>1910</v>
      </c>
      <c r="AB2965" s="4">
        <v>0</v>
      </c>
      <c r="AC2965">
        <v>1963</v>
      </c>
      <c r="AD2965" t="s">
        <v>3089</v>
      </c>
      <c r="AE2965" t="s">
        <v>319</v>
      </c>
      <c r="AF2965" t="s">
        <v>282</v>
      </c>
    </row>
    <row r="2966" spans="1:32">
      <c r="A2966" t="str">
        <f>PROPER(TRIM(Homes[[#This Row],[street]]))</f>
        <v>2023 24Th Ave S</v>
      </c>
      <c r="B2966" t="str">
        <f>PROPER(TRIM(Homes[[#This Row],[city]]))</f>
        <v>Seattle</v>
      </c>
      <c r="C2966" t="str">
        <f>_xlfn.TEXTBEFORE(Homes[[#This Row],[statezip]]," ")</f>
        <v>WA</v>
      </c>
      <c r="D2966" s="6" t="str">
        <f>_xlfn.TEXTAFTER(Homes[[#This Row],[statezip]]," ")</f>
        <v>98144</v>
      </c>
      <c r="E2966" s="1">
        <v>333000</v>
      </c>
      <c r="F2966">
        <v>4</v>
      </c>
      <c r="G2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66" s="3" t="str">
        <f>Homes[[#This Row],[bedrooms]] &amp; " bd | " &amp; TEXT(Homes[[#This Row],[bathrooms]],"0.##") &amp; " ba"</f>
        <v>4 bd | 2. ba</v>
      </c>
      <c r="I2966" s="4">
        <v>1580</v>
      </c>
      <c r="J2966" s="1">
        <f>IFERROR(Homes[[#This Row],[price]]/Homes[[#This Row],[sqft_living]]," ")</f>
        <v>210.75949367088609</v>
      </c>
      <c r="K2966" s="4">
        <f>IFERROR(Homes[[#This Row],[sqft_lot]]/43560," ")</f>
        <v>0.1790633608815427</v>
      </c>
      <c r="L2966" t="str">
        <f>IF(Homes[[#This Row],[waterfront]]=1, "Yes","No")</f>
        <v>No</v>
      </c>
      <c r="M2966" s="4" t="str">
        <f>IF(Homes[[#This Row],[sqft_basement]]&gt;0, "Yes","No")</f>
        <v>No</v>
      </c>
      <c r="N2966" t="str">
        <f>CHOOSE(Homes[[#This Row],[view]]+1, "None","Fair","Good","Great","Excellent")</f>
        <v>None</v>
      </c>
      <c r="O2966" t="str">
        <f>CHOOSE(Homes[[#This Row],[condition]], "Poor","Fair","Average","Good","Excellent")</f>
        <v>Fair</v>
      </c>
      <c r="P2966">
        <f ca="1">YEAR(TODAY())-Homes[[#This Row],[yr_built]]</f>
        <v>119</v>
      </c>
      <c r="Q2966">
        <v>0</v>
      </c>
      <c r="R2966">
        <f ca="1">IF(Homes[[#This Row],[yr_renovated]]&gt;0, YEAR(TODAY())-Homes[[#This Row],[yr_renovated]], YEAR(TODAY())-Homes[[#This Row],[yr_built]])</f>
        <v>119</v>
      </c>
      <c r="S2966">
        <v>2</v>
      </c>
      <c r="T2966" s="2">
        <v>41778</v>
      </c>
      <c r="U2966" s="3">
        <v>2</v>
      </c>
      <c r="V2966" s="4">
        <f>IFERROR(Homes[[#This Row],[sqft_above]]+Homes[[#This Row],[sqft_basement]]," ")</f>
        <v>1580</v>
      </c>
      <c r="W2966" s="4">
        <v>7800</v>
      </c>
      <c r="X2966">
        <v>0</v>
      </c>
      <c r="Y2966">
        <v>0</v>
      </c>
      <c r="Z2966">
        <v>2</v>
      </c>
      <c r="AA2966" s="4">
        <v>1580</v>
      </c>
      <c r="AB2966" s="4">
        <v>0</v>
      </c>
      <c r="AC2966">
        <v>1906</v>
      </c>
      <c r="AD2966" t="s">
        <v>3090</v>
      </c>
      <c r="AE2966" t="s">
        <v>49</v>
      </c>
      <c r="AF2966" t="s">
        <v>110</v>
      </c>
    </row>
    <row r="2967" spans="1:32">
      <c r="A2967" t="str">
        <f>PROPER(TRIM(Homes[[#This Row],[street]]))</f>
        <v>9716 4Th Ave Nw</v>
      </c>
      <c r="B2967" t="str">
        <f>PROPER(TRIM(Homes[[#This Row],[city]]))</f>
        <v>Seattle</v>
      </c>
      <c r="C2967" t="str">
        <f>_xlfn.TEXTBEFORE(Homes[[#This Row],[statezip]]," ")</f>
        <v>WA</v>
      </c>
      <c r="D2967" s="6" t="str">
        <f>_xlfn.TEXTAFTER(Homes[[#This Row],[statezip]]," ")</f>
        <v>98117</v>
      </c>
      <c r="E2967" s="1">
        <v>333000</v>
      </c>
      <c r="F2967">
        <v>2</v>
      </c>
      <c r="G2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67" s="3" t="str">
        <f>Homes[[#This Row],[bedrooms]] &amp; " bd | " &amp; TEXT(Homes[[#This Row],[bathrooms]],"0.##") &amp; " ba"</f>
        <v>2 bd | 1. ba</v>
      </c>
      <c r="I2967" s="4">
        <v>720</v>
      </c>
      <c r="J2967" s="1">
        <f>IFERROR(Homes[[#This Row],[price]]/Homes[[#This Row],[sqft_living]]," ")</f>
        <v>462.5</v>
      </c>
      <c r="K2967" s="4">
        <f>IFERROR(Homes[[#This Row],[sqft_lot]]/43560," ")</f>
        <v>0.15348943985307623</v>
      </c>
      <c r="L2967" t="str">
        <f>IF(Homes[[#This Row],[waterfront]]=1, "Yes","No")</f>
        <v>No</v>
      </c>
      <c r="M2967" s="4" t="str">
        <f>IF(Homes[[#This Row],[sqft_basement]]&gt;0, "Yes","No")</f>
        <v>No</v>
      </c>
      <c r="N2967" t="str">
        <f>CHOOSE(Homes[[#This Row],[view]]+1, "None","Fair","Good","Great","Excellent")</f>
        <v>None</v>
      </c>
      <c r="O2967" t="str">
        <f>CHOOSE(Homes[[#This Row],[condition]], "Poor","Fair","Average","Good","Excellent")</f>
        <v>Average</v>
      </c>
      <c r="P2967">
        <f ca="1">YEAR(TODAY())-Homes[[#This Row],[yr_built]]</f>
        <v>83</v>
      </c>
      <c r="Q2967">
        <v>1999</v>
      </c>
      <c r="R2967">
        <f ca="1">IF(Homes[[#This Row],[yr_renovated]]&gt;0, YEAR(TODAY())-Homes[[#This Row],[yr_renovated]], YEAR(TODAY())-Homes[[#This Row],[yr_built]])</f>
        <v>26</v>
      </c>
      <c r="S2967">
        <v>1</v>
      </c>
      <c r="T2967" s="2">
        <v>41801</v>
      </c>
      <c r="U2967" s="3">
        <v>1</v>
      </c>
      <c r="V2967" s="4">
        <f>IFERROR(Homes[[#This Row],[sqft_above]]+Homes[[#This Row],[sqft_basement]]," ")</f>
        <v>720</v>
      </c>
      <c r="W2967" s="4">
        <v>6686</v>
      </c>
      <c r="X2967">
        <v>0</v>
      </c>
      <c r="Y2967">
        <v>0</v>
      </c>
      <c r="Z2967">
        <v>3</v>
      </c>
      <c r="AA2967" s="4">
        <v>720</v>
      </c>
      <c r="AB2967" s="4">
        <v>0</v>
      </c>
      <c r="AC2967">
        <v>1942</v>
      </c>
      <c r="AD2967" t="s">
        <v>3091</v>
      </c>
      <c r="AE2967" t="s">
        <v>49</v>
      </c>
      <c r="AF2967" t="s">
        <v>204</v>
      </c>
    </row>
    <row r="2968" spans="1:32">
      <c r="A2968" t="str">
        <f>PROPER(TRIM(Homes[[#This Row],[street]]))</f>
        <v>101-115 26Th Ave</v>
      </c>
      <c r="B2968" t="str">
        <f>PROPER(TRIM(Homes[[#This Row],[city]]))</f>
        <v>Seattle</v>
      </c>
      <c r="C2968" t="str">
        <f>_xlfn.TEXTBEFORE(Homes[[#This Row],[statezip]]," ")</f>
        <v>WA</v>
      </c>
      <c r="D2968" s="6" t="str">
        <f>_xlfn.TEXTAFTER(Homes[[#This Row],[statezip]]," ")</f>
        <v>98122</v>
      </c>
      <c r="E2968" s="1">
        <v>332888</v>
      </c>
      <c r="F2968">
        <v>2</v>
      </c>
      <c r="G2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68" s="3" t="str">
        <f>Homes[[#This Row],[bedrooms]] &amp; " bd | " &amp; TEXT(Homes[[#This Row],[bathrooms]],"0.##") &amp; " ba"</f>
        <v>2 bd | 2.5 ba</v>
      </c>
      <c r="I2968" s="4">
        <v>1050</v>
      </c>
      <c r="J2968" s="1">
        <f>IFERROR(Homes[[#This Row],[price]]/Homes[[#This Row],[sqft_living]]," ")</f>
        <v>317.03619047619048</v>
      </c>
      <c r="K2968" s="4">
        <f>IFERROR(Homes[[#This Row],[sqft_lot]]/43560," ")</f>
        <v>2.3622589531680442E-2</v>
      </c>
      <c r="L2968" t="str">
        <f>IF(Homes[[#This Row],[waterfront]]=1, "Yes","No")</f>
        <v>No</v>
      </c>
      <c r="M2968" s="4" t="str">
        <f>IF(Homes[[#This Row],[sqft_basement]]&gt;0, "Yes","No")</f>
        <v>Yes</v>
      </c>
      <c r="N2968" t="str">
        <f>CHOOSE(Homes[[#This Row],[view]]+1, "None","Fair","Good","Great","Excellent")</f>
        <v>None</v>
      </c>
      <c r="O2968" t="str">
        <f>CHOOSE(Homes[[#This Row],[condition]], "Poor","Fair","Average","Good","Excellent")</f>
        <v>Average</v>
      </c>
      <c r="P2968">
        <f ca="1">YEAR(TODAY())-Homes[[#This Row],[yr_built]]</f>
        <v>18</v>
      </c>
      <c r="Q2968">
        <v>0</v>
      </c>
      <c r="R2968">
        <f ca="1">IF(Homes[[#This Row],[yr_renovated]]&gt;0, YEAR(TODAY())-Homes[[#This Row],[yr_renovated]], YEAR(TODAY())-Homes[[#This Row],[yr_built]])</f>
        <v>18</v>
      </c>
      <c r="S2968">
        <v>2</v>
      </c>
      <c r="T2968" s="2">
        <v>41821</v>
      </c>
      <c r="U2968" s="3">
        <v>2.5</v>
      </c>
      <c r="V2968" s="4">
        <f>IFERROR(Homes[[#This Row],[sqft_above]]+Homes[[#This Row],[sqft_basement]]," ")</f>
        <v>1050</v>
      </c>
      <c r="W2968" s="4">
        <v>1029</v>
      </c>
      <c r="X2968">
        <v>0</v>
      </c>
      <c r="Y2968">
        <v>0</v>
      </c>
      <c r="Z2968">
        <v>3</v>
      </c>
      <c r="AA2968" s="4">
        <v>950</v>
      </c>
      <c r="AB2968" s="4">
        <v>100</v>
      </c>
      <c r="AC2968">
        <v>2007</v>
      </c>
      <c r="AD2968" t="s">
        <v>3092</v>
      </c>
      <c r="AE2968" t="s">
        <v>49</v>
      </c>
      <c r="AF2968" t="s">
        <v>302</v>
      </c>
    </row>
    <row r="2969" spans="1:32">
      <c r="A2969" t="str">
        <f>PROPER(TRIM(Homes[[#This Row],[street]]))</f>
        <v>23902 231St Pl Se</v>
      </c>
      <c r="B2969" t="str">
        <f>PROPER(TRIM(Homes[[#This Row],[city]]))</f>
        <v>Maple Valley</v>
      </c>
      <c r="C2969" t="str">
        <f>_xlfn.TEXTBEFORE(Homes[[#This Row],[statezip]]," ")</f>
        <v>WA</v>
      </c>
      <c r="D2969" s="6" t="str">
        <f>_xlfn.TEXTAFTER(Homes[[#This Row],[statezip]]," ")</f>
        <v>98038</v>
      </c>
      <c r="E2969" s="1">
        <v>332500</v>
      </c>
      <c r="F2969">
        <v>3</v>
      </c>
      <c r="G2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69" s="3" t="str">
        <f>Homes[[#This Row],[bedrooms]] &amp; " bd | " &amp; TEXT(Homes[[#This Row],[bathrooms]],"0.##") &amp; " ba"</f>
        <v>3 bd | 2.25 ba</v>
      </c>
      <c r="I2969" s="4">
        <v>1800</v>
      </c>
      <c r="J2969" s="1">
        <f>IFERROR(Homes[[#This Row],[price]]/Homes[[#This Row],[sqft_living]]," ")</f>
        <v>184.72222222222223</v>
      </c>
      <c r="K2969" s="4">
        <f>IFERROR(Homes[[#This Row],[sqft_lot]]/43560," ")</f>
        <v>0.24104683195592286</v>
      </c>
      <c r="L2969" t="str">
        <f>IF(Homes[[#This Row],[waterfront]]=1, "Yes","No")</f>
        <v>No</v>
      </c>
      <c r="M2969" s="4" t="str">
        <f>IF(Homes[[#This Row],[sqft_basement]]&gt;0, "Yes","No")</f>
        <v>No</v>
      </c>
      <c r="N2969" t="str">
        <f>CHOOSE(Homes[[#This Row],[view]]+1, "None","Fair","Good","Great","Excellent")</f>
        <v>None</v>
      </c>
      <c r="O2969" t="str">
        <f>CHOOSE(Homes[[#This Row],[condition]], "Poor","Fair","Average","Good","Excellent")</f>
        <v>Average</v>
      </c>
      <c r="P2969">
        <f ca="1">YEAR(TODAY())-Homes[[#This Row],[yr_built]]</f>
        <v>30</v>
      </c>
      <c r="Q2969">
        <v>0</v>
      </c>
      <c r="R2969">
        <f ca="1">IF(Homes[[#This Row],[yr_renovated]]&gt;0, YEAR(TODAY())-Homes[[#This Row],[yr_renovated]], YEAR(TODAY())-Homes[[#This Row],[yr_built]])</f>
        <v>30</v>
      </c>
      <c r="S2969">
        <v>2</v>
      </c>
      <c r="T2969" s="2">
        <v>41780</v>
      </c>
      <c r="U2969" s="3">
        <v>2.25</v>
      </c>
      <c r="V2969" s="4">
        <f>IFERROR(Homes[[#This Row],[sqft_above]]+Homes[[#This Row],[sqft_basement]]," ")</f>
        <v>1800</v>
      </c>
      <c r="W2969" s="4">
        <v>10500</v>
      </c>
      <c r="X2969">
        <v>0</v>
      </c>
      <c r="Y2969">
        <v>0</v>
      </c>
      <c r="Z2969">
        <v>3</v>
      </c>
      <c r="AA2969" s="4">
        <v>1800</v>
      </c>
      <c r="AB2969" s="4">
        <v>0</v>
      </c>
      <c r="AC2969">
        <v>1995</v>
      </c>
      <c r="AD2969" t="s">
        <v>3093</v>
      </c>
      <c r="AE2969" t="s">
        <v>920</v>
      </c>
      <c r="AF2969" t="s">
        <v>921</v>
      </c>
    </row>
    <row r="2970" spans="1:32">
      <c r="A2970" t="str">
        <f>PROPER(TRIM(Homes[[#This Row],[street]]))</f>
        <v>27840 38Th Pl S</v>
      </c>
      <c r="B2970" t="str">
        <f>PROPER(TRIM(Homes[[#This Row],[city]]))</f>
        <v>Auburn</v>
      </c>
      <c r="C2970" t="str">
        <f>_xlfn.TEXTBEFORE(Homes[[#This Row],[statezip]]," ")</f>
        <v>WA</v>
      </c>
      <c r="D2970" s="6" t="str">
        <f>_xlfn.TEXTAFTER(Homes[[#This Row],[statezip]]," ")</f>
        <v>98001</v>
      </c>
      <c r="E2970" s="1">
        <v>332000</v>
      </c>
      <c r="F2970">
        <v>3</v>
      </c>
      <c r="G2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70" s="3" t="str">
        <f>Homes[[#This Row],[bedrooms]] &amp; " bd | " &amp; TEXT(Homes[[#This Row],[bathrooms]],"0.##") &amp; " ba"</f>
        <v>3 bd | 2.25 ba</v>
      </c>
      <c r="I2970" s="4">
        <v>2120</v>
      </c>
      <c r="J2970" s="1">
        <f>IFERROR(Homes[[#This Row],[price]]/Homes[[#This Row],[sqft_living]]," ")</f>
        <v>156.60377358490567</v>
      </c>
      <c r="K2970" s="4">
        <f>IFERROR(Homes[[#This Row],[sqft_lot]]/43560," ")</f>
        <v>0.34240128558310379</v>
      </c>
      <c r="L2970" t="str">
        <f>IF(Homes[[#This Row],[waterfront]]=1, "Yes","No")</f>
        <v>No</v>
      </c>
      <c r="M2970" s="4" t="str">
        <f>IF(Homes[[#This Row],[sqft_basement]]&gt;0, "Yes","No")</f>
        <v>Yes</v>
      </c>
      <c r="N2970" t="str">
        <f>CHOOSE(Homes[[#This Row],[view]]+1, "None","Fair","Good","Great","Excellent")</f>
        <v>None</v>
      </c>
      <c r="O2970" t="str">
        <f>CHOOSE(Homes[[#This Row],[condition]], "Poor","Fair","Average","Good","Excellent")</f>
        <v>Average</v>
      </c>
      <c r="P2970">
        <f ca="1">YEAR(TODAY())-Homes[[#This Row],[yr_built]]</f>
        <v>46</v>
      </c>
      <c r="Q2970">
        <v>2014</v>
      </c>
      <c r="R2970">
        <f ca="1">IF(Homes[[#This Row],[yr_renovated]]&gt;0, YEAR(TODAY())-Homes[[#This Row],[yr_renovated]], YEAR(TODAY())-Homes[[#This Row],[yr_built]])</f>
        <v>11</v>
      </c>
      <c r="S2970">
        <v>1</v>
      </c>
      <c r="T2970" s="2">
        <v>41828</v>
      </c>
      <c r="U2970" s="3">
        <v>2.25</v>
      </c>
      <c r="V2970" s="4">
        <f>IFERROR(Homes[[#This Row],[sqft_above]]+Homes[[#This Row],[sqft_basement]]," ")</f>
        <v>2120</v>
      </c>
      <c r="W2970" s="4">
        <v>14915</v>
      </c>
      <c r="X2970">
        <v>0</v>
      </c>
      <c r="Y2970">
        <v>0</v>
      </c>
      <c r="Z2970">
        <v>3</v>
      </c>
      <c r="AA2970" s="4">
        <v>1720</v>
      </c>
      <c r="AB2970" s="4">
        <v>400</v>
      </c>
      <c r="AC2970">
        <v>1979</v>
      </c>
      <c r="AD2970" t="s">
        <v>3094</v>
      </c>
      <c r="AE2970" t="s">
        <v>519</v>
      </c>
      <c r="AF2970" t="s">
        <v>1269</v>
      </c>
    </row>
    <row r="2971" spans="1:32">
      <c r="A2971" t="str">
        <f>PROPER(TRIM(Homes[[#This Row],[street]]))</f>
        <v>1015 Sw 150Th St</v>
      </c>
      <c r="B2971" t="str">
        <f>PROPER(TRIM(Homes[[#This Row],[city]]))</f>
        <v>Burien</v>
      </c>
      <c r="C2971" t="str">
        <f>_xlfn.TEXTBEFORE(Homes[[#This Row],[statezip]]," ")</f>
        <v>WA</v>
      </c>
      <c r="D2971" s="6" t="str">
        <f>_xlfn.TEXTAFTER(Homes[[#This Row],[statezip]]," ")</f>
        <v>98166</v>
      </c>
      <c r="E2971" s="1">
        <v>332000</v>
      </c>
      <c r="F2971">
        <v>3</v>
      </c>
      <c r="G2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2971" s="3" t="str">
        <f>Homes[[#This Row],[bedrooms]] &amp; " bd | " &amp; TEXT(Homes[[#This Row],[bathrooms]],"0.##") &amp; " ba"</f>
        <v>3 bd | 2. ba</v>
      </c>
      <c r="I2971" s="4">
        <v>1510</v>
      </c>
      <c r="J2971" s="1">
        <f>IFERROR(Homes[[#This Row],[price]]/Homes[[#This Row],[sqft_living]]," ")</f>
        <v>219.86754966887418</v>
      </c>
      <c r="K2971" s="4">
        <f>IFERROR(Homes[[#This Row],[sqft_lot]]/43560," ")</f>
        <v>0.18099173553719008</v>
      </c>
      <c r="L2971" t="str">
        <f>IF(Homes[[#This Row],[waterfront]]=1, "Yes","No")</f>
        <v>No</v>
      </c>
      <c r="M2971" s="4" t="str">
        <f>IF(Homes[[#This Row],[sqft_basement]]&gt;0, "Yes","No")</f>
        <v>No</v>
      </c>
      <c r="N2971" t="str">
        <f>CHOOSE(Homes[[#This Row],[view]]+1, "None","Fair","Good","Great","Excellent")</f>
        <v>None</v>
      </c>
      <c r="O2971" t="str">
        <f>CHOOSE(Homes[[#This Row],[condition]], "Poor","Fair","Average","Good","Excellent")</f>
        <v>Average</v>
      </c>
      <c r="P2971">
        <f ca="1">YEAR(TODAY())-Homes[[#This Row],[yr_built]]</f>
        <v>83</v>
      </c>
      <c r="Q2971">
        <v>2014</v>
      </c>
      <c r="R2971">
        <f ca="1">IF(Homes[[#This Row],[yr_renovated]]&gt;0, YEAR(TODAY())-Homes[[#This Row],[yr_renovated]], YEAR(TODAY())-Homes[[#This Row],[yr_built]])</f>
        <v>11</v>
      </c>
      <c r="S2971">
        <v>1</v>
      </c>
      <c r="T2971" s="2">
        <v>41810</v>
      </c>
      <c r="U2971" s="3">
        <v>2</v>
      </c>
      <c r="V2971" s="4">
        <f>IFERROR(Homes[[#This Row],[sqft_above]]+Homes[[#This Row],[sqft_basement]]," ")</f>
        <v>1510</v>
      </c>
      <c r="W2971" s="4">
        <v>7884</v>
      </c>
      <c r="X2971">
        <v>0</v>
      </c>
      <c r="Y2971">
        <v>0</v>
      </c>
      <c r="Z2971">
        <v>3</v>
      </c>
      <c r="AA2971" s="4">
        <v>1510</v>
      </c>
      <c r="AB2971" s="4">
        <v>0</v>
      </c>
      <c r="AC2971">
        <v>1942</v>
      </c>
      <c r="AD2971" t="s">
        <v>3095</v>
      </c>
      <c r="AE2971" t="s">
        <v>379</v>
      </c>
      <c r="AF2971" t="s">
        <v>227</v>
      </c>
    </row>
    <row r="2972" spans="1:32">
      <c r="A2972" t="str">
        <f>PROPER(TRIM(Homes[[#This Row],[street]]))</f>
        <v>4214 Ne 2Nd St</v>
      </c>
      <c r="B2972" t="str">
        <f>PROPER(TRIM(Homes[[#This Row],[city]]))</f>
        <v>Renton</v>
      </c>
      <c r="C2972" t="str">
        <f>_xlfn.TEXTBEFORE(Homes[[#This Row],[statezip]]," ")</f>
        <v>WA</v>
      </c>
      <c r="D2972" s="6" t="str">
        <f>_xlfn.TEXTAFTER(Homes[[#This Row],[statezip]]," ")</f>
        <v>98059</v>
      </c>
      <c r="E2972" s="1">
        <v>332000</v>
      </c>
      <c r="F2972">
        <v>3</v>
      </c>
      <c r="G2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72" s="3" t="str">
        <f>Homes[[#This Row],[bedrooms]] &amp; " bd | " &amp; TEXT(Homes[[#This Row],[bathrooms]],"0.##") &amp; " ba"</f>
        <v>3 bd | 2.5 ba</v>
      </c>
      <c r="I2972" s="4">
        <v>1530</v>
      </c>
      <c r="J2972" s="1">
        <f>IFERROR(Homes[[#This Row],[price]]/Homes[[#This Row],[sqft_living]]," ")</f>
        <v>216.99346405228758</v>
      </c>
      <c r="K2972" s="4">
        <f>IFERROR(Homes[[#This Row],[sqft_lot]]/43560," ")</f>
        <v>0.21593204775022956</v>
      </c>
      <c r="L2972" t="str">
        <f>IF(Homes[[#This Row],[waterfront]]=1, "Yes","No")</f>
        <v>No</v>
      </c>
      <c r="M2972" s="4" t="str">
        <f>IF(Homes[[#This Row],[sqft_basement]]&gt;0, "Yes","No")</f>
        <v>Yes</v>
      </c>
      <c r="N2972" t="str">
        <f>CHOOSE(Homes[[#This Row],[view]]+1, "None","Fair","Good","Great","Excellent")</f>
        <v>None</v>
      </c>
      <c r="O2972" t="str">
        <f>CHOOSE(Homes[[#This Row],[condition]], "Poor","Fair","Average","Good","Excellent")</f>
        <v>Average</v>
      </c>
      <c r="P2972">
        <f ca="1">YEAR(TODAY())-Homes[[#This Row],[yr_built]]</f>
        <v>32</v>
      </c>
      <c r="Q2972">
        <v>0</v>
      </c>
      <c r="R2972">
        <f ca="1">IF(Homes[[#This Row],[yr_renovated]]&gt;0, YEAR(TODAY())-Homes[[#This Row],[yr_renovated]], YEAR(TODAY())-Homes[[#This Row],[yr_built]])</f>
        <v>32</v>
      </c>
      <c r="S2972">
        <v>1</v>
      </c>
      <c r="T2972" s="2">
        <v>41807</v>
      </c>
      <c r="U2972" s="3">
        <v>2.5</v>
      </c>
      <c r="V2972" s="4">
        <f>IFERROR(Homes[[#This Row],[sqft_above]]+Homes[[#This Row],[sqft_basement]]," ")</f>
        <v>1530</v>
      </c>
      <c r="W2972" s="4">
        <v>9406</v>
      </c>
      <c r="X2972">
        <v>0</v>
      </c>
      <c r="Y2972">
        <v>0</v>
      </c>
      <c r="Z2972">
        <v>3</v>
      </c>
      <c r="AA2972" s="4">
        <v>1270</v>
      </c>
      <c r="AB2972" s="4">
        <v>260</v>
      </c>
      <c r="AC2972">
        <v>1993</v>
      </c>
      <c r="AD2972" t="s">
        <v>3096</v>
      </c>
      <c r="AE2972" t="s">
        <v>319</v>
      </c>
      <c r="AF2972" t="s">
        <v>282</v>
      </c>
    </row>
    <row r="2973" spans="1:32">
      <c r="A2973" t="str">
        <f>PROPER(TRIM(Homes[[#This Row],[street]]))</f>
        <v>3109 Se 17Th Ct</v>
      </c>
      <c r="B2973" t="str">
        <f>PROPER(TRIM(Homes[[#This Row],[city]]))</f>
        <v>Renton</v>
      </c>
      <c r="C2973" t="str">
        <f>_xlfn.TEXTBEFORE(Homes[[#This Row],[statezip]]," ")</f>
        <v>WA</v>
      </c>
      <c r="D2973" s="6" t="str">
        <f>_xlfn.TEXTAFTER(Homes[[#This Row],[statezip]]," ")</f>
        <v>98058</v>
      </c>
      <c r="E2973" s="1">
        <v>332000</v>
      </c>
      <c r="F2973">
        <v>3</v>
      </c>
      <c r="G2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73" s="3" t="str">
        <f>Homes[[#This Row],[bedrooms]] &amp; " bd | " &amp; TEXT(Homes[[#This Row],[bathrooms]],"0.##") &amp; " ba"</f>
        <v>3 bd | 2.25 ba</v>
      </c>
      <c r="I2973" s="4">
        <v>2270</v>
      </c>
      <c r="J2973" s="1">
        <f>IFERROR(Homes[[#This Row],[price]]/Homes[[#This Row],[sqft_living]]," ")</f>
        <v>146.2555066079295</v>
      </c>
      <c r="K2973" s="4">
        <f>IFERROR(Homes[[#This Row],[sqft_lot]]/43560," ")</f>
        <v>0.20376492194674012</v>
      </c>
      <c r="L2973" t="str">
        <f>IF(Homes[[#This Row],[waterfront]]=1, "Yes","No")</f>
        <v>No</v>
      </c>
      <c r="M2973" s="4" t="str">
        <f>IF(Homes[[#This Row],[sqft_basement]]&gt;0, "Yes","No")</f>
        <v>Yes</v>
      </c>
      <c r="N2973" t="str">
        <f>CHOOSE(Homes[[#This Row],[view]]+1, "None","Fair","Good","Great","Excellent")</f>
        <v>None</v>
      </c>
      <c r="O2973" t="str">
        <f>CHOOSE(Homes[[#This Row],[condition]], "Poor","Fair","Average","Good","Excellent")</f>
        <v>Average</v>
      </c>
      <c r="P2973">
        <f ca="1">YEAR(TODAY())-Homes[[#This Row],[yr_built]]</f>
        <v>48</v>
      </c>
      <c r="Q2973">
        <v>2004</v>
      </c>
      <c r="R2973">
        <f ca="1">IF(Homes[[#This Row],[yr_renovated]]&gt;0, YEAR(TODAY())-Homes[[#This Row],[yr_renovated]], YEAR(TODAY())-Homes[[#This Row],[yr_built]])</f>
        <v>21</v>
      </c>
      <c r="S2973">
        <v>1</v>
      </c>
      <c r="T2973" s="2">
        <v>41788</v>
      </c>
      <c r="U2973" s="3">
        <v>2.25</v>
      </c>
      <c r="V2973" s="4">
        <f>IFERROR(Homes[[#This Row],[sqft_above]]+Homes[[#This Row],[sqft_basement]]," ")</f>
        <v>2270</v>
      </c>
      <c r="W2973" s="4">
        <v>8876</v>
      </c>
      <c r="X2973">
        <v>0</v>
      </c>
      <c r="Y2973">
        <v>0</v>
      </c>
      <c r="Z2973">
        <v>3</v>
      </c>
      <c r="AA2973" s="4">
        <v>1380</v>
      </c>
      <c r="AB2973" s="4">
        <v>890</v>
      </c>
      <c r="AC2973">
        <v>1977</v>
      </c>
      <c r="AD2973" t="s">
        <v>3097</v>
      </c>
      <c r="AE2973" t="s">
        <v>319</v>
      </c>
      <c r="AF2973" t="s">
        <v>320</v>
      </c>
    </row>
    <row r="2974" spans="1:32">
      <c r="A2974" t="str">
        <f>PROPER(TRIM(Homes[[#This Row],[street]]))</f>
        <v>2919 E Harrison St</v>
      </c>
      <c r="B2974" t="str">
        <f>PROPER(TRIM(Homes[[#This Row],[city]]))</f>
        <v>Seattle</v>
      </c>
      <c r="C2974" t="str">
        <f>_xlfn.TEXTBEFORE(Homes[[#This Row],[statezip]]," ")</f>
        <v>WA</v>
      </c>
      <c r="D2974" s="6" t="str">
        <f>_xlfn.TEXTAFTER(Homes[[#This Row],[statezip]]," ")</f>
        <v>98112</v>
      </c>
      <c r="E2974" s="1">
        <v>332000</v>
      </c>
      <c r="F2974">
        <v>1</v>
      </c>
      <c r="G2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74" s="3" t="str">
        <f>Homes[[#This Row],[bedrooms]] &amp; " bd | " &amp; TEXT(Homes[[#This Row],[bathrooms]],"0.##") &amp; " ba"</f>
        <v>1 bd | 1. ba</v>
      </c>
      <c r="I2974" s="4">
        <v>960</v>
      </c>
      <c r="J2974" s="1">
        <f>IFERROR(Homes[[#This Row],[price]]/Homes[[#This Row],[sqft_living]]," ")</f>
        <v>345.83333333333331</v>
      </c>
      <c r="K2974" s="4">
        <f>IFERROR(Homes[[#This Row],[sqft_lot]]/43560," ")</f>
        <v>6.0606060606060608E-2</v>
      </c>
      <c r="L2974" t="str">
        <f>IF(Homes[[#This Row],[waterfront]]=1, "Yes","No")</f>
        <v>No</v>
      </c>
      <c r="M2974" s="4" t="str">
        <f>IF(Homes[[#This Row],[sqft_basement]]&gt;0, "Yes","No")</f>
        <v>Yes</v>
      </c>
      <c r="N2974" t="str">
        <f>CHOOSE(Homes[[#This Row],[view]]+1, "None","Fair","Good","Great","Excellent")</f>
        <v>None</v>
      </c>
      <c r="O2974" t="str">
        <f>CHOOSE(Homes[[#This Row],[condition]], "Poor","Fair","Average","Good","Excellent")</f>
        <v>Average</v>
      </c>
      <c r="P2974">
        <f ca="1">YEAR(TODAY())-Homes[[#This Row],[yr_built]]</f>
        <v>117</v>
      </c>
      <c r="Q2974">
        <v>1988</v>
      </c>
      <c r="R2974">
        <f ca="1">IF(Homes[[#This Row],[yr_renovated]]&gt;0, YEAR(TODAY())-Homes[[#This Row],[yr_renovated]], YEAR(TODAY())-Homes[[#This Row],[yr_built]])</f>
        <v>37</v>
      </c>
      <c r="S2974">
        <v>1</v>
      </c>
      <c r="T2974" s="2">
        <v>41806</v>
      </c>
      <c r="U2974" s="3">
        <v>1</v>
      </c>
      <c r="V2974" s="4">
        <f>IFERROR(Homes[[#This Row],[sqft_above]]+Homes[[#This Row],[sqft_basement]]," ")</f>
        <v>960</v>
      </c>
      <c r="W2974" s="4">
        <v>2640</v>
      </c>
      <c r="X2974">
        <v>0</v>
      </c>
      <c r="Y2974">
        <v>0</v>
      </c>
      <c r="Z2974">
        <v>3</v>
      </c>
      <c r="AA2974" s="4">
        <v>760</v>
      </c>
      <c r="AB2974" s="4">
        <v>200</v>
      </c>
      <c r="AC2974">
        <v>1908</v>
      </c>
      <c r="AD2974" t="s">
        <v>3098</v>
      </c>
      <c r="AE2974" t="s">
        <v>49</v>
      </c>
      <c r="AF2974" t="s">
        <v>64</v>
      </c>
    </row>
    <row r="2975" spans="1:32">
      <c r="A2975" t="str">
        <f>PROPER(TRIM(Homes[[#This Row],[street]]))</f>
        <v>2492 Sw Webster St</v>
      </c>
      <c r="B2975" t="str">
        <f>PROPER(TRIM(Homes[[#This Row],[city]]))</f>
        <v>Seattle</v>
      </c>
      <c r="C2975" t="str">
        <f>_xlfn.TEXTBEFORE(Homes[[#This Row],[statezip]]," ")</f>
        <v>WA</v>
      </c>
      <c r="D2975" s="6" t="str">
        <f>_xlfn.TEXTAFTER(Homes[[#This Row],[statezip]]," ")</f>
        <v>98106</v>
      </c>
      <c r="E2975" s="1">
        <v>331366.66666699998</v>
      </c>
      <c r="F2975">
        <v>3</v>
      </c>
      <c r="G2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75" s="3" t="str">
        <f>Homes[[#This Row],[bedrooms]] &amp; " bd | " &amp; TEXT(Homes[[#This Row],[bathrooms]],"0.##") &amp; " ba"</f>
        <v>3 bd | 2.5 ba</v>
      </c>
      <c r="I2975" s="4">
        <v>1270</v>
      </c>
      <c r="J2975" s="1">
        <f>IFERROR(Homes[[#This Row],[price]]/Homes[[#This Row],[sqft_living]]," ")</f>
        <v>260.91863517086614</v>
      </c>
      <c r="K2975" s="4">
        <f>IFERROR(Homes[[#This Row],[sqft_lot]]/43560," ")</f>
        <v>5.7598714416896235E-2</v>
      </c>
      <c r="L2975" t="str">
        <f>IF(Homes[[#This Row],[waterfront]]=1, "Yes","No")</f>
        <v>No</v>
      </c>
      <c r="M2975" s="4" t="str">
        <f>IF(Homes[[#This Row],[sqft_basement]]&gt;0, "Yes","No")</f>
        <v>No</v>
      </c>
      <c r="N2975" t="str">
        <f>CHOOSE(Homes[[#This Row],[view]]+1, "None","Fair","Good","Great","Excellent")</f>
        <v>None</v>
      </c>
      <c r="O2975" t="str">
        <f>CHOOSE(Homes[[#This Row],[condition]], "Poor","Fair","Average","Good","Excellent")</f>
        <v>Average</v>
      </c>
      <c r="P2975">
        <f ca="1">YEAR(TODAY())-Homes[[#This Row],[yr_built]]</f>
        <v>21</v>
      </c>
      <c r="Q2975">
        <v>2003</v>
      </c>
      <c r="R2975">
        <f ca="1">IF(Homes[[#This Row],[yr_renovated]]&gt;0, YEAR(TODAY())-Homes[[#This Row],[yr_renovated]], YEAR(TODAY())-Homes[[#This Row],[yr_built]])</f>
        <v>22</v>
      </c>
      <c r="S2975">
        <v>2</v>
      </c>
      <c r="T2975" s="2">
        <v>41807</v>
      </c>
      <c r="U2975" s="3">
        <v>2.5</v>
      </c>
      <c r="V2975" s="4">
        <f>IFERROR(Homes[[#This Row],[sqft_above]]+Homes[[#This Row],[sqft_basement]]," ")</f>
        <v>1270</v>
      </c>
      <c r="W2975" s="4">
        <v>2509</v>
      </c>
      <c r="X2975">
        <v>0</v>
      </c>
      <c r="Y2975">
        <v>0</v>
      </c>
      <c r="Z2975">
        <v>3</v>
      </c>
      <c r="AA2975" s="4">
        <v>1270</v>
      </c>
      <c r="AB2975" s="4">
        <v>0</v>
      </c>
      <c r="AC2975">
        <v>2004</v>
      </c>
      <c r="AD2975" t="s">
        <v>3099</v>
      </c>
      <c r="AE2975" t="s">
        <v>49</v>
      </c>
      <c r="AF2975" t="s">
        <v>1278</v>
      </c>
    </row>
    <row r="2976" spans="1:32">
      <c r="A2976" t="str">
        <f>PROPER(TRIM(Homes[[#This Row],[street]]))</f>
        <v>26418 Ne Anderson St</v>
      </c>
      <c r="B2976" t="str">
        <f>PROPER(TRIM(Homes[[#This Row],[city]]))</f>
        <v>Duvall</v>
      </c>
      <c r="C2976" t="str">
        <f>_xlfn.TEXTBEFORE(Homes[[#This Row],[statezip]]," ")</f>
        <v>WA</v>
      </c>
      <c r="D2976" s="6" t="str">
        <f>_xlfn.TEXTAFTER(Homes[[#This Row],[statezip]]," ")</f>
        <v>98019</v>
      </c>
      <c r="E2976" s="1">
        <v>330675</v>
      </c>
      <c r="F2976">
        <v>4</v>
      </c>
      <c r="G2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76" s="3" t="str">
        <f>Homes[[#This Row],[bedrooms]] &amp; " bd | " &amp; TEXT(Homes[[#This Row],[bathrooms]],"0.##") &amp; " ba"</f>
        <v>4 bd | 3. ba</v>
      </c>
      <c r="I2976" s="4">
        <v>1930</v>
      </c>
      <c r="J2976" s="1">
        <f>IFERROR(Homes[[#This Row],[price]]/Homes[[#This Row],[sqft_living]]," ")</f>
        <v>171.33419689119171</v>
      </c>
      <c r="K2976" s="4">
        <f>IFERROR(Homes[[#This Row],[sqft_lot]]/43560," ")</f>
        <v>6.9582185491276399E-2</v>
      </c>
      <c r="L2976" t="str">
        <f>IF(Homes[[#This Row],[waterfront]]=1, "Yes","No")</f>
        <v>No</v>
      </c>
      <c r="M2976" s="4" t="str">
        <f>IF(Homes[[#This Row],[sqft_basement]]&gt;0, "Yes","No")</f>
        <v>Yes</v>
      </c>
      <c r="N2976" t="str">
        <f>CHOOSE(Homes[[#This Row],[view]]+1, "None","Fair","Good","Great","Excellent")</f>
        <v>None</v>
      </c>
      <c r="O2976" t="str">
        <f>CHOOSE(Homes[[#This Row],[condition]], "Poor","Fair","Average","Good","Excellent")</f>
        <v>Average</v>
      </c>
      <c r="P2976">
        <f ca="1">YEAR(TODAY())-Homes[[#This Row],[yr_built]]</f>
        <v>19</v>
      </c>
      <c r="Q2976">
        <v>0</v>
      </c>
      <c r="R2976">
        <f ca="1">IF(Homes[[#This Row],[yr_renovated]]&gt;0, YEAR(TODAY())-Homes[[#This Row],[yr_renovated]], YEAR(TODAY())-Homes[[#This Row],[yr_built]])</f>
        <v>19</v>
      </c>
      <c r="S2976">
        <v>1</v>
      </c>
      <c r="T2976" s="2">
        <v>41816</v>
      </c>
      <c r="U2976" s="3">
        <v>3</v>
      </c>
      <c r="V2976" s="4">
        <f>IFERROR(Homes[[#This Row],[sqft_above]]+Homes[[#This Row],[sqft_basement]]," ")</f>
        <v>1930</v>
      </c>
      <c r="W2976" s="4">
        <v>3031</v>
      </c>
      <c r="X2976">
        <v>0</v>
      </c>
      <c r="Y2976">
        <v>0</v>
      </c>
      <c r="Z2976">
        <v>3</v>
      </c>
      <c r="AA2976" s="4">
        <v>1200</v>
      </c>
      <c r="AB2976" s="4">
        <v>730</v>
      </c>
      <c r="AC2976">
        <v>2006</v>
      </c>
      <c r="AD2976" t="s">
        <v>3100</v>
      </c>
      <c r="AE2976" t="s">
        <v>451</v>
      </c>
      <c r="AF2976" t="s">
        <v>452</v>
      </c>
    </row>
    <row r="2977" spans="1:32">
      <c r="A2977" t="str">
        <f>PROPER(TRIM(Homes[[#This Row],[street]]))</f>
        <v>29678 130Th Way Se</v>
      </c>
      <c r="B2977" t="str">
        <f>PROPER(TRIM(Homes[[#This Row],[city]]))</f>
        <v>Auburn</v>
      </c>
      <c r="C2977" t="str">
        <f>_xlfn.TEXTBEFORE(Homes[[#This Row],[statezip]]," ")</f>
        <v>WA</v>
      </c>
      <c r="D2977" s="6" t="str">
        <f>_xlfn.TEXTAFTER(Homes[[#This Row],[statezip]]," ")</f>
        <v>98092</v>
      </c>
      <c r="E2977" s="1">
        <v>330000</v>
      </c>
      <c r="F2977">
        <v>3</v>
      </c>
      <c r="G2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77" s="3" t="str">
        <f>Homes[[#This Row],[bedrooms]] &amp; " bd | " &amp; TEXT(Homes[[#This Row],[bathrooms]],"0.##") &amp; " ba"</f>
        <v>3 bd | 2.5 ba</v>
      </c>
      <c r="I2977" s="4">
        <v>3040</v>
      </c>
      <c r="J2977" s="1">
        <f>IFERROR(Homes[[#This Row],[price]]/Homes[[#This Row],[sqft_living]]," ")</f>
        <v>108.55263157894737</v>
      </c>
      <c r="K2977" s="4">
        <f>IFERROR(Homes[[#This Row],[sqft_lot]]/43560," ")</f>
        <v>0.1660238751147842</v>
      </c>
      <c r="L2977" t="str">
        <f>IF(Homes[[#This Row],[waterfront]]=1, "Yes","No")</f>
        <v>No</v>
      </c>
      <c r="M2977" s="4" t="str">
        <f>IF(Homes[[#This Row],[sqft_basement]]&gt;0, "Yes","No")</f>
        <v>No</v>
      </c>
      <c r="N2977" t="str">
        <f>CHOOSE(Homes[[#This Row],[view]]+1, "None","Fair","Good","Great","Excellent")</f>
        <v>None</v>
      </c>
      <c r="O2977" t="str">
        <f>CHOOSE(Homes[[#This Row],[condition]], "Poor","Fair","Average","Good","Excellent")</f>
        <v>Average</v>
      </c>
      <c r="P2977">
        <f ca="1">YEAR(TODAY())-Homes[[#This Row],[yr_built]]</f>
        <v>22</v>
      </c>
      <c r="Q2977">
        <v>0</v>
      </c>
      <c r="R2977">
        <f ca="1">IF(Homes[[#This Row],[yr_renovated]]&gt;0, YEAR(TODAY())-Homes[[#This Row],[yr_renovated]], YEAR(TODAY())-Homes[[#This Row],[yr_built]])</f>
        <v>22</v>
      </c>
      <c r="S2977">
        <v>2</v>
      </c>
      <c r="T2977" s="2">
        <v>41807</v>
      </c>
      <c r="U2977" s="3">
        <v>2.5</v>
      </c>
      <c r="V2977" s="4">
        <f>IFERROR(Homes[[#This Row],[sqft_above]]+Homes[[#This Row],[sqft_basement]]," ")</f>
        <v>3040</v>
      </c>
      <c r="W2977" s="4">
        <v>7232</v>
      </c>
      <c r="X2977">
        <v>0</v>
      </c>
      <c r="Y2977">
        <v>0</v>
      </c>
      <c r="Z2977">
        <v>3</v>
      </c>
      <c r="AA2977" s="4">
        <v>3040</v>
      </c>
      <c r="AB2977" s="4">
        <v>0</v>
      </c>
      <c r="AC2977">
        <v>2003</v>
      </c>
      <c r="AD2977" t="s">
        <v>3101</v>
      </c>
      <c r="AE2977" t="s">
        <v>519</v>
      </c>
      <c r="AF2977" t="s">
        <v>520</v>
      </c>
    </row>
    <row r="2978" spans="1:32">
      <c r="A2978" t="str">
        <f>PROPER(TRIM(Homes[[#This Row],[street]]))</f>
        <v>15421 Se 4Th Pl</v>
      </c>
      <c r="B2978" t="str">
        <f>PROPER(TRIM(Homes[[#This Row],[city]]))</f>
        <v>Bellevue</v>
      </c>
      <c r="C2978" t="str">
        <f>_xlfn.TEXTBEFORE(Homes[[#This Row],[statezip]]," ")</f>
        <v>WA</v>
      </c>
      <c r="D2978" s="6" t="str">
        <f>_xlfn.TEXTAFTER(Homes[[#This Row],[statezip]]," ")</f>
        <v>98007</v>
      </c>
      <c r="E2978" s="1">
        <v>330000</v>
      </c>
      <c r="F2978">
        <v>3</v>
      </c>
      <c r="G2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2978" s="3" t="str">
        <f>Homes[[#This Row],[bedrooms]] &amp; " bd | " &amp; TEXT(Homes[[#This Row],[bathrooms]],"0.##") &amp; " ba"</f>
        <v>3 bd | 1.5 ba</v>
      </c>
      <c r="I2978" s="4">
        <v>1170</v>
      </c>
      <c r="J2978" s="1">
        <f>IFERROR(Homes[[#This Row],[price]]/Homes[[#This Row],[sqft_living]]," ")</f>
        <v>282.05128205128204</v>
      </c>
      <c r="K2978" s="4">
        <f>IFERROR(Homes[[#This Row],[sqft_lot]]/43560," ")</f>
        <v>0.11363636363636363</v>
      </c>
      <c r="L2978" t="str">
        <f>IF(Homes[[#This Row],[waterfront]]=1, "Yes","No")</f>
        <v>No</v>
      </c>
      <c r="M2978" s="4" t="str">
        <f>IF(Homes[[#This Row],[sqft_basement]]&gt;0, "Yes","No")</f>
        <v>No</v>
      </c>
      <c r="N2978" t="str">
        <f>CHOOSE(Homes[[#This Row],[view]]+1, "None","Fair","Good","Great","Excellent")</f>
        <v>None</v>
      </c>
      <c r="O2978" t="str">
        <f>CHOOSE(Homes[[#This Row],[condition]], "Poor","Fair","Average","Good","Excellent")</f>
        <v>Good</v>
      </c>
      <c r="P2978">
        <f ca="1">YEAR(TODAY())-Homes[[#This Row],[yr_built]]</f>
        <v>65</v>
      </c>
      <c r="Q2978">
        <v>2001</v>
      </c>
      <c r="R2978">
        <f ca="1">IF(Homes[[#This Row],[yr_renovated]]&gt;0, YEAR(TODAY())-Homes[[#This Row],[yr_renovated]], YEAR(TODAY())-Homes[[#This Row],[yr_built]])</f>
        <v>24</v>
      </c>
      <c r="S2978">
        <v>1</v>
      </c>
      <c r="T2978" s="2">
        <v>41775</v>
      </c>
      <c r="U2978" s="3">
        <v>1.5</v>
      </c>
      <c r="V2978" s="4">
        <f>IFERROR(Homes[[#This Row],[sqft_above]]+Homes[[#This Row],[sqft_basement]]," ")</f>
        <v>1170</v>
      </c>
      <c r="W2978" s="4">
        <v>4950</v>
      </c>
      <c r="X2978">
        <v>0</v>
      </c>
      <c r="Y2978">
        <v>0</v>
      </c>
      <c r="Z2978">
        <v>4</v>
      </c>
      <c r="AA2978" s="4">
        <v>1170</v>
      </c>
      <c r="AB2978" s="4">
        <v>0</v>
      </c>
      <c r="AC2978">
        <v>1960</v>
      </c>
      <c r="AD2978" t="s">
        <v>3102</v>
      </c>
      <c r="AE2978" t="s">
        <v>33</v>
      </c>
      <c r="AF2978" t="s">
        <v>264</v>
      </c>
    </row>
    <row r="2979" spans="1:32">
      <c r="A2979" t="str">
        <f>PROPER(TRIM(Homes[[#This Row],[street]]))</f>
        <v>1047-1099 S 130Th St</v>
      </c>
      <c r="B2979" t="str">
        <f>PROPER(TRIM(Homes[[#This Row],[city]]))</f>
        <v>Burien</v>
      </c>
      <c r="C2979" t="str">
        <f>_xlfn.TEXTBEFORE(Homes[[#This Row],[statezip]]," ")</f>
        <v>WA</v>
      </c>
      <c r="D2979" s="6" t="str">
        <f>_xlfn.TEXTAFTER(Homes[[#This Row],[statezip]]," ")</f>
        <v>98168</v>
      </c>
      <c r="E2979" s="1">
        <v>330000</v>
      </c>
      <c r="F2979">
        <v>5</v>
      </c>
      <c r="G2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79" s="3" t="str">
        <f>Homes[[#This Row],[bedrooms]] &amp; " bd | " &amp; TEXT(Homes[[#This Row],[bathrooms]],"0.##") &amp; " ba"</f>
        <v>5 bd | 3. ba</v>
      </c>
      <c r="I2979" s="4">
        <v>2100</v>
      </c>
      <c r="J2979" s="1">
        <f>IFERROR(Homes[[#This Row],[price]]/Homes[[#This Row],[sqft_living]]," ")</f>
        <v>157.14285714285714</v>
      </c>
      <c r="K2979" s="4">
        <f>IFERROR(Homes[[#This Row],[sqft_lot]]/43560," ")</f>
        <v>0.17711202938475665</v>
      </c>
      <c r="L2979" t="str">
        <f>IF(Homes[[#This Row],[waterfront]]=1, "Yes","No")</f>
        <v>No</v>
      </c>
      <c r="M2979" s="4" t="str">
        <f>IF(Homes[[#This Row],[sqft_basement]]&gt;0, "Yes","No")</f>
        <v>Yes</v>
      </c>
      <c r="N2979" t="str">
        <f>CHOOSE(Homes[[#This Row],[view]]+1, "None","Fair","Good","Great","Excellent")</f>
        <v>None</v>
      </c>
      <c r="O2979" t="str">
        <f>CHOOSE(Homes[[#This Row],[condition]], "Poor","Fair","Average","Good","Excellent")</f>
        <v>Average</v>
      </c>
      <c r="P2979">
        <f ca="1">YEAR(TODAY())-Homes[[#This Row],[yr_built]]</f>
        <v>12</v>
      </c>
      <c r="Q2979">
        <v>1923</v>
      </c>
      <c r="R2979">
        <f ca="1">IF(Homes[[#This Row],[yr_renovated]]&gt;0, YEAR(TODAY())-Homes[[#This Row],[yr_renovated]], YEAR(TODAY())-Homes[[#This Row],[yr_built]])</f>
        <v>102</v>
      </c>
      <c r="S2979">
        <v>1</v>
      </c>
      <c r="T2979" s="2">
        <v>41771</v>
      </c>
      <c r="U2979" s="3">
        <v>3</v>
      </c>
      <c r="V2979" s="4">
        <f>IFERROR(Homes[[#This Row],[sqft_above]]+Homes[[#This Row],[sqft_basement]]," ")</f>
        <v>2100</v>
      </c>
      <c r="W2979" s="4">
        <v>7715</v>
      </c>
      <c r="X2979">
        <v>0</v>
      </c>
      <c r="Y2979">
        <v>0</v>
      </c>
      <c r="Z2979">
        <v>3</v>
      </c>
      <c r="AA2979" s="4">
        <v>1250</v>
      </c>
      <c r="AB2979" s="4">
        <v>850</v>
      </c>
      <c r="AC2979">
        <v>2013</v>
      </c>
      <c r="AD2979" t="s">
        <v>3103</v>
      </c>
      <c r="AE2979" t="s">
        <v>379</v>
      </c>
      <c r="AF2979" t="s">
        <v>94</v>
      </c>
    </row>
    <row r="2980" spans="1:32">
      <c r="A2980" t="str">
        <f>PROPER(TRIM(Homes[[#This Row],[street]]))</f>
        <v>32702 Ne 202Nd St</v>
      </c>
      <c r="B2980" t="str">
        <f>PROPER(TRIM(Homes[[#This Row],[city]]))</f>
        <v>Duvall</v>
      </c>
      <c r="C2980" t="str">
        <f>_xlfn.TEXTBEFORE(Homes[[#This Row],[statezip]]," ")</f>
        <v>WA</v>
      </c>
      <c r="D2980" s="6" t="str">
        <f>_xlfn.TEXTAFTER(Homes[[#This Row],[statezip]]," ")</f>
        <v>98019</v>
      </c>
      <c r="E2980" s="1">
        <v>330000</v>
      </c>
      <c r="F2980">
        <v>3</v>
      </c>
      <c r="G2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0" s="3" t="str">
        <f>Homes[[#This Row],[bedrooms]] &amp; " bd | " &amp; TEXT(Homes[[#This Row],[bathrooms]],"0.##") &amp; " ba"</f>
        <v>3 bd | 2.5 ba</v>
      </c>
      <c r="I2980" s="4">
        <v>1600</v>
      </c>
      <c r="J2980" s="1">
        <f>IFERROR(Homes[[#This Row],[price]]/Homes[[#This Row],[sqft_living]]," ")</f>
        <v>206.25</v>
      </c>
      <c r="K2980" s="4">
        <f>IFERROR(Homes[[#This Row],[sqft_lot]]/43560," ")</f>
        <v>0.61930670339761251</v>
      </c>
      <c r="L2980" t="str">
        <f>IF(Homes[[#This Row],[waterfront]]=1, "Yes","No")</f>
        <v>No</v>
      </c>
      <c r="M2980" s="4" t="str">
        <f>IF(Homes[[#This Row],[sqft_basement]]&gt;0, "Yes","No")</f>
        <v>No</v>
      </c>
      <c r="N2980" t="str">
        <f>CHOOSE(Homes[[#This Row],[view]]+1, "None","Fair","Good","Great","Excellent")</f>
        <v>None</v>
      </c>
      <c r="O2980" t="str">
        <f>CHOOSE(Homes[[#This Row],[condition]], "Poor","Fair","Average","Good","Excellent")</f>
        <v>Average</v>
      </c>
      <c r="P2980">
        <f ca="1">YEAR(TODAY())-Homes[[#This Row],[yr_built]]</f>
        <v>20</v>
      </c>
      <c r="Q2980">
        <v>0</v>
      </c>
      <c r="R2980">
        <f ca="1">IF(Homes[[#This Row],[yr_renovated]]&gt;0, YEAR(TODAY())-Homes[[#This Row],[yr_renovated]], YEAR(TODAY())-Homes[[#This Row],[yr_built]])</f>
        <v>20</v>
      </c>
      <c r="S2980">
        <v>2</v>
      </c>
      <c r="T2980" s="2">
        <v>41808</v>
      </c>
      <c r="U2980" s="3">
        <v>2.5</v>
      </c>
      <c r="V2980" s="4">
        <f>IFERROR(Homes[[#This Row],[sqft_above]]+Homes[[#This Row],[sqft_basement]]," ")</f>
        <v>1600</v>
      </c>
      <c r="W2980" s="4">
        <v>26977</v>
      </c>
      <c r="X2980">
        <v>0</v>
      </c>
      <c r="Y2980">
        <v>0</v>
      </c>
      <c r="Z2980">
        <v>3</v>
      </c>
      <c r="AA2980" s="4">
        <v>1600</v>
      </c>
      <c r="AB2980" s="4">
        <v>0</v>
      </c>
      <c r="AC2980">
        <v>2005</v>
      </c>
      <c r="AD2980" t="s">
        <v>3104</v>
      </c>
      <c r="AE2980" t="s">
        <v>451</v>
      </c>
      <c r="AF2980" t="s">
        <v>452</v>
      </c>
    </row>
    <row r="2981" spans="1:32">
      <c r="A2981" t="str">
        <f>PROPER(TRIM(Homes[[#This Row],[street]]))</f>
        <v>32739 47Th Ave Sw</v>
      </c>
      <c r="B2981" t="str">
        <f>PROPER(TRIM(Homes[[#This Row],[city]]))</f>
        <v>Federal Way</v>
      </c>
      <c r="C2981" t="str">
        <f>_xlfn.TEXTBEFORE(Homes[[#This Row],[statezip]]," ")</f>
        <v>WA</v>
      </c>
      <c r="D2981" s="6" t="str">
        <f>_xlfn.TEXTAFTER(Homes[[#This Row],[statezip]]," ")</f>
        <v>98023</v>
      </c>
      <c r="E2981" s="1">
        <v>330000</v>
      </c>
      <c r="F2981">
        <v>3</v>
      </c>
      <c r="G2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1" s="3" t="str">
        <f>Homes[[#This Row],[bedrooms]] &amp; " bd | " &amp; TEXT(Homes[[#This Row],[bathrooms]],"0.##") &amp; " ba"</f>
        <v>3 bd | 2.5 ba</v>
      </c>
      <c r="I2981" s="4">
        <v>2210</v>
      </c>
      <c r="J2981" s="1">
        <f>IFERROR(Homes[[#This Row],[price]]/Homes[[#This Row],[sqft_living]]," ")</f>
        <v>149.3212669683258</v>
      </c>
      <c r="K2981" s="4">
        <f>IFERROR(Homes[[#This Row],[sqft_lot]]/43560," ")</f>
        <v>0.17348484848484849</v>
      </c>
      <c r="L2981" t="str">
        <f>IF(Homes[[#This Row],[waterfront]]=1, "Yes","No")</f>
        <v>No</v>
      </c>
      <c r="M2981" s="4" t="str">
        <f>IF(Homes[[#This Row],[sqft_basement]]&gt;0, "Yes","No")</f>
        <v>No</v>
      </c>
      <c r="N2981" t="str">
        <f>CHOOSE(Homes[[#This Row],[view]]+1, "None","Fair","Good","Great","Excellent")</f>
        <v>None</v>
      </c>
      <c r="O2981" t="str">
        <f>CHOOSE(Homes[[#This Row],[condition]], "Poor","Fair","Average","Good","Excellent")</f>
        <v>Average</v>
      </c>
      <c r="P2981">
        <f ca="1">YEAR(TODAY())-Homes[[#This Row],[yr_built]]</f>
        <v>36</v>
      </c>
      <c r="Q2981">
        <v>0</v>
      </c>
      <c r="R2981">
        <f ca="1">IF(Homes[[#This Row],[yr_renovated]]&gt;0, YEAR(TODAY())-Homes[[#This Row],[yr_renovated]], YEAR(TODAY())-Homes[[#This Row],[yr_built]])</f>
        <v>36</v>
      </c>
      <c r="S2981">
        <v>2</v>
      </c>
      <c r="T2981" s="2">
        <v>41801</v>
      </c>
      <c r="U2981" s="3">
        <v>2.5</v>
      </c>
      <c r="V2981" s="4">
        <f>IFERROR(Homes[[#This Row],[sqft_above]]+Homes[[#This Row],[sqft_basement]]," ")</f>
        <v>2210</v>
      </c>
      <c r="W2981" s="4">
        <v>7557</v>
      </c>
      <c r="X2981">
        <v>0</v>
      </c>
      <c r="Y2981">
        <v>0</v>
      </c>
      <c r="Z2981">
        <v>3</v>
      </c>
      <c r="AA2981" s="4">
        <v>2210</v>
      </c>
      <c r="AB2981" s="4">
        <v>0</v>
      </c>
      <c r="AC2981">
        <v>1989</v>
      </c>
      <c r="AD2981" t="s">
        <v>3105</v>
      </c>
      <c r="AE2981" t="s">
        <v>675</v>
      </c>
      <c r="AF2981" t="s">
        <v>1267</v>
      </c>
    </row>
    <row r="2982" spans="1:32">
      <c r="A2982" t="str">
        <f>PROPER(TRIM(Homes[[#This Row],[street]]))</f>
        <v>1326 Sw 340Th St</v>
      </c>
      <c r="B2982" t="str">
        <f>PROPER(TRIM(Homes[[#This Row],[city]]))</f>
        <v>Federal Way</v>
      </c>
      <c r="C2982" t="str">
        <f>_xlfn.TEXTBEFORE(Homes[[#This Row],[statezip]]," ")</f>
        <v>WA</v>
      </c>
      <c r="D2982" s="6" t="str">
        <f>_xlfn.TEXTAFTER(Homes[[#This Row],[statezip]]," ")</f>
        <v>98023</v>
      </c>
      <c r="E2982" s="1">
        <v>330000</v>
      </c>
      <c r="F2982">
        <v>3</v>
      </c>
      <c r="G2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2" s="3" t="str">
        <f>Homes[[#This Row],[bedrooms]] &amp; " bd | " &amp; TEXT(Homes[[#This Row],[bathrooms]],"0.##") &amp; " ba"</f>
        <v>3 bd | 2.5 ba</v>
      </c>
      <c r="I2982" s="4">
        <v>2238</v>
      </c>
      <c r="J2982" s="1">
        <f>IFERROR(Homes[[#This Row],[price]]/Homes[[#This Row],[sqft_living]]," ")</f>
        <v>147.45308310991956</v>
      </c>
      <c r="K2982" s="4">
        <f>IFERROR(Homes[[#This Row],[sqft_lot]]/43560," ")</f>
        <v>0.16549586776859504</v>
      </c>
      <c r="L2982" t="str">
        <f>IF(Homes[[#This Row],[waterfront]]=1, "Yes","No")</f>
        <v>No</v>
      </c>
      <c r="M2982" s="4" t="str">
        <f>IF(Homes[[#This Row],[sqft_basement]]&gt;0, "Yes","No")</f>
        <v>No</v>
      </c>
      <c r="N2982" t="str">
        <f>CHOOSE(Homes[[#This Row],[view]]+1, "None","Fair","Good","Great","Excellent")</f>
        <v>None</v>
      </c>
      <c r="O2982" t="str">
        <f>CHOOSE(Homes[[#This Row],[condition]], "Poor","Fair","Average","Good","Excellent")</f>
        <v>Average</v>
      </c>
      <c r="P2982">
        <f ca="1">YEAR(TODAY())-Homes[[#This Row],[yr_built]]</f>
        <v>14</v>
      </c>
      <c r="Q2982">
        <v>0</v>
      </c>
      <c r="R2982">
        <f ca="1">IF(Homes[[#This Row],[yr_renovated]]&gt;0, YEAR(TODAY())-Homes[[#This Row],[yr_renovated]], YEAR(TODAY())-Homes[[#This Row],[yr_built]])</f>
        <v>14</v>
      </c>
      <c r="S2982">
        <v>2</v>
      </c>
      <c r="T2982" s="2">
        <v>41809</v>
      </c>
      <c r="U2982" s="3">
        <v>2.5</v>
      </c>
      <c r="V2982" s="4">
        <f>IFERROR(Homes[[#This Row],[sqft_above]]+Homes[[#This Row],[sqft_basement]]," ")</f>
        <v>2238</v>
      </c>
      <c r="W2982" s="4">
        <v>7209</v>
      </c>
      <c r="X2982">
        <v>0</v>
      </c>
      <c r="Y2982">
        <v>0</v>
      </c>
      <c r="Z2982">
        <v>3</v>
      </c>
      <c r="AA2982" s="4">
        <v>2238</v>
      </c>
      <c r="AB2982" s="4">
        <v>0</v>
      </c>
      <c r="AC2982">
        <v>2011</v>
      </c>
      <c r="AD2982" t="s">
        <v>3106</v>
      </c>
      <c r="AE2982" t="s">
        <v>675</v>
      </c>
      <c r="AF2982" t="s">
        <v>1267</v>
      </c>
    </row>
    <row r="2983" spans="1:32">
      <c r="A2983" t="str">
        <f>PROPER(TRIM(Homes[[#This Row],[street]]))</f>
        <v>8442-8514 Wa-900</v>
      </c>
      <c r="B2983" t="str">
        <f>PROPER(TRIM(Homes[[#This Row],[city]]))</f>
        <v>Issaquah</v>
      </c>
      <c r="C2983" t="str">
        <f>_xlfn.TEXTBEFORE(Homes[[#This Row],[statezip]]," ")</f>
        <v>WA</v>
      </c>
      <c r="D2983" s="6" t="str">
        <f>_xlfn.TEXTAFTER(Homes[[#This Row],[statezip]]," ")</f>
        <v>98027</v>
      </c>
      <c r="E2983" s="1">
        <v>330000</v>
      </c>
      <c r="F2983">
        <v>3</v>
      </c>
      <c r="G2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83" s="3" t="str">
        <f>Homes[[#This Row],[bedrooms]] &amp; " bd | " &amp; TEXT(Homes[[#This Row],[bathrooms]],"0.##") &amp; " ba"</f>
        <v>3 bd | 1. ba</v>
      </c>
      <c r="I2983" s="4">
        <v>1180</v>
      </c>
      <c r="J2983" s="1">
        <f>IFERROR(Homes[[#This Row],[price]]/Homes[[#This Row],[sqft_living]]," ")</f>
        <v>279.66101694915255</v>
      </c>
      <c r="K2983" s="4">
        <f>IFERROR(Homes[[#This Row],[sqft_lot]]/43560," ")</f>
        <v>0.98999081726354454</v>
      </c>
      <c r="L2983" t="str">
        <f>IF(Homes[[#This Row],[waterfront]]=1, "Yes","No")</f>
        <v>No</v>
      </c>
      <c r="M2983" s="4" t="str">
        <f>IF(Homes[[#This Row],[sqft_basement]]&gt;0, "Yes","No")</f>
        <v>No</v>
      </c>
      <c r="N2983" t="str">
        <f>CHOOSE(Homes[[#This Row],[view]]+1, "None","Fair","Good","Great","Excellent")</f>
        <v>None</v>
      </c>
      <c r="O2983" t="str">
        <f>CHOOSE(Homes[[#This Row],[condition]], "Poor","Fair","Average","Good","Excellent")</f>
        <v>Good</v>
      </c>
      <c r="P2983">
        <f ca="1">YEAR(TODAY())-Homes[[#This Row],[yr_built]]</f>
        <v>66</v>
      </c>
      <c r="Q2983">
        <v>0</v>
      </c>
      <c r="R2983">
        <f ca="1">IF(Homes[[#This Row],[yr_renovated]]&gt;0, YEAR(TODAY())-Homes[[#This Row],[yr_renovated]], YEAR(TODAY())-Homes[[#This Row],[yr_built]])</f>
        <v>66</v>
      </c>
      <c r="S2983">
        <v>1</v>
      </c>
      <c r="T2983" s="2">
        <v>41779</v>
      </c>
      <c r="U2983" s="3">
        <v>1</v>
      </c>
      <c r="V2983" s="4">
        <f>IFERROR(Homes[[#This Row],[sqft_above]]+Homes[[#This Row],[sqft_basement]]," ")</f>
        <v>1180</v>
      </c>
      <c r="W2983" s="4">
        <v>43124</v>
      </c>
      <c r="X2983">
        <v>0</v>
      </c>
      <c r="Y2983">
        <v>0</v>
      </c>
      <c r="Z2983">
        <v>4</v>
      </c>
      <c r="AA2983" s="4">
        <v>1180</v>
      </c>
      <c r="AB2983" s="4">
        <v>0</v>
      </c>
      <c r="AC2983">
        <v>1959</v>
      </c>
      <c r="AD2983" t="s">
        <v>3107</v>
      </c>
      <c r="AE2983" t="s">
        <v>79</v>
      </c>
      <c r="AF2983" t="s">
        <v>82</v>
      </c>
    </row>
    <row r="2984" spans="1:32">
      <c r="A2984" t="str">
        <f>PROPER(TRIM(Homes[[#This Row],[street]]))</f>
        <v>27631-27699 145Th Pl Se</v>
      </c>
      <c r="B2984" t="str">
        <f>PROPER(TRIM(Homes[[#This Row],[city]]))</f>
        <v>Kent</v>
      </c>
      <c r="C2984" t="str">
        <f>_xlfn.TEXTBEFORE(Homes[[#This Row],[statezip]]," ")</f>
        <v>WA</v>
      </c>
      <c r="D2984" s="6" t="str">
        <f>_xlfn.TEXTAFTER(Homes[[#This Row],[statezip]]," ")</f>
        <v>98042</v>
      </c>
      <c r="E2984" s="1">
        <v>330000</v>
      </c>
      <c r="F2984">
        <v>4</v>
      </c>
      <c r="G2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4" s="3" t="str">
        <f>Homes[[#This Row],[bedrooms]] &amp; " bd | " &amp; TEXT(Homes[[#This Row],[bathrooms]],"0.##") &amp; " ba"</f>
        <v>4 bd | 2.5 ba</v>
      </c>
      <c r="I2984" s="4">
        <v>2105</v>
      </c>
      <c r="J2984" s="1">
        <f>IFERROR(Homes[[#This Row],[price]]/Homes[[#This Row],[sqft_living]]," ")</f>
        <v>156.76959619952495</v>
      </c>
      <c r="K2984" s="4">
        <f>IFERROR(Homes[[#This Row],[sqft_lot]]/43560," ")</f>
        <v>0.13987603305785123</v>
      </c>
      <c r="L2984" t="str">
        <f>IF(Homes[[#This Row],[waterfront]]=1, "Yes","No")</f>
        <v>No</v>
      </c>
      <c r="M2984" s="4" t="str">
        <f>IF(Homes[[#This Row],[sqft_basement]]&gt;0, "Yes","No")</f>
        <v>No</v>
      </c>
      <c r="N2984" t="str">
        <f>CHOOSE(Homes[[#This Row],[view]]+1, "None","Fair","Good","Great","Excellent")</f>
        <v>None</v>
      </c>
      <c r="O2984" t="str">
        <f>CHOOSE(Homes[[#This Row],[condition]], "Poor","Fair","Average","Good","Excellent")</f>
        <v>Average</v>
      </c>
      <c r="P2984">
        <f ca="1">YEAR(TODAY())-Homes[[#This Row],[yr_built]]</f>
        <v>22</v>
      </c>
      <c r="Q2984">
        <v>0</v>
      </c>
      <c r="R2984">
        <f ca="1">IF(Homes[[#This Row],[yr_renovated]]&gt;0, YEAR(TODAY())-Homes[[#This Row],[yr_renovated]], YEAR(TODAY())-Homes[[#This Row],[yr_built]])</f>
        <v>22</v>
      </c>
      <c r="S2984">
        <v>2</v>
      </c>
      <c r="T2984" s="2">
        <v>41822</v>
      </c>
      <c r="U2984" s="3">
        <v>2.5</v>
      </c>
      <c r="V2984" s="4">
        <f>IFERROR(Homes[[#This Row],[sqft_above]]+Homes[[#This Row],[sqft_basement]]," ")</f>
        <v>2105</v>
      </c>
      <c r="W2984" s="4">
        <v>6093</v>
      </c>
      <c r="X2984">
        <v>0</v>
      </c>
      <c r="Y2984">
        <v>0</v>
      </c>
      <c r="Z2984">
        <v>3</v>
      </c>
      <c r="AA2984" s="4">
        <v>2105</v>
      </c>
      <c r="AB2984" s="4">
        <v>0</v>
      </c>
      <c r="AC2984">
        <v>2003</v>
      </c>
      <c r="AD2984" t="s">
        <v>3108</v>
      </c>
      <c r="AE2984" t="s">
        <v>1392</v>
      </c>
      <c r="AF2984" t="s">
        <v>85</v>
      </c>
    </row>
    <row r="2985" spans="1:32">
      <c r="A2985" t="str">
        <f>PROPER(TRIM(Homes[[#This Row],[street]]))</f>
        <v>24200-24498 144Th Ave Se</v>
      </c>
      <c r="B2985" t="str">
        <f>PROPER(TRIM(Homes[[#This Row],[city]]))</f>
        <v>Kent</v>
      </c>
      <c r="C2985" t="str">
        <f>_xlfn.TEXTBEFORE(Homes[[#This Row],[statezip]]," ")</f>
        <v>WA</v>
      </c>
      <c r="D2985" s="6" t="str">
        <f>_xlfn.TEXTAFTER(Homes[[#This Row],[statezip]]," ")</f>
        <v>98042</v>
      </c>
      <c r="E2985" s="1">
        <v>330000</v>
      </c>
      <c r="F2985">
        <v>4</v>
      </c>
      <c r="G2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85" s="3" t="str">
        <f>Homes[[#This Row],[bedrooms]] &amp; " bd | " &amp; TEXT(Homes[[#This Row],[bathrooms]],"0.##") &amp; " ba"</f>
        <v>4 bd | 2.5 ba</v>
      </c>
      <c r="I2985" s="4">
        <v>2340</v>
      </c>
      <c r="J2985" s="1">
        <f>IFERROR(Homes[[#This Row],[price]]/Homes[[#This Row],[sqft_living]]," ")</f>
        <v>141.02564102564102</v>
      </c>
      <c r="K2985" s="4">
        <f>IFERROR(Homes[[#This Row],[sqft_lot]]/43560," ")</f>
        <v>0.27052341597796142</v>
      </c>
      <c r="L2985" t="str">
        <f>IF(Homes[[#This Row],[waterfront]]=1, "Yes","No")</f>
        <v>No</v>
      </c>
      <c r="M2985" s="4" t="str">
        <f>IF(Homes[[#This Row],[sqft_basement]]&gt;0, "Yes","No")</f>
        <v>No</v>
      </c>
      <c r="N2985" t="str">
        <f>CHOOSE(Homes[[#This Row],[view]]+1, "None","Fair","Good","Great","Excellent")</f>
        <v>None</v>
      </c>
      <c r="O2985" t="str">
        <f>CHOOSE(Homes[[#This Row],[condition]], "Poor","Fair","Average","Good","Excellent")</f>
        <v>Average</v>
      </c>
      <c r="P2985">
        <f ca="1">YEAR(TODAY())-Homes[[#This Row],[yr_built]]</f>
        <v>28</v>
      </c>
      <c r="Q2985">
        <v>0</v>
      </c>
      <c r="R2985">
        <f ca="1">IF(Homes[[#This Row],[yr_renovated]]&gt;0, YEAR(TODAY())-Homes[[#This Row],[yr_renovated]], YEAR(TODAY())-Homes[[#This Row],[yr_built]])</f>
        <v>28</v>
      </c>
      <c r="S2985">
        <v>2</v>
      </c>
      <c r="T2985" s="2">
        <v>41820</v>
      </c>
      <c r="U2985" s="3">
        <v>2.5</v>
      </c>
      <c r="V2985" s="4">
        <f>IFERROR(Homes[[#This Row],[sqft_above]]+Homes[[#This Row],[sqft_basement]]," ")</f>
        <v>2340</v>
      </c>
      <c r="W2985" s="4">
        <v>11784</v>
      </c>
      <c r="X2985">
        <v>0</v>
      </c>
      <c r="Y2985">
        <v>0</v>
      </c>
      <c r="Z2985">
        <v>3</v>
      </c>
      <c r="AA2985" s="4">
        <v>2340</v>
      </c>
      <c r="AB2985" s="4">
        <v>0</v>
      </c>
      <c r="AC2985">
        <v>1997</v>
      </c>
      <c r="AD2985" t="s">
        <v>3109</v>
      </c>
      <c r="AE2985" t="s">
        <v>1392</v>
      </c>
      <c r="AF2985" t="s">
        <v>85</v>
      </c>
    </row>
    <row r="2986" spans="1:32">
      <c r="A2986" t="str">
        <f>PROPER(TRIM(Homes[[#This Row],[street]]))</f>
        <v>3716 S 253Rd Pl</v>
      </c>
      <c r="B2986" t="str">
        <f>PROPER(TRIM(Homes[[#This Row],[city]]))</f>
        <v>Kent</v>
      </c>
      <c r="C2986" t="str">
        <f>_xlfn.TEXTBEFORE(Homes[[#This Row],[statezip]]," ")</f>
        <v>WA</v>
      </c>
      <c r="D2986" s="6" t="str">
        <f>_xlfn.TEXTAFTER(Homes[[#This Row],[statezip]]," ")</f>
        <v>98032</v>
      </c>
      <c r="E2986" s="1">
        <v>330000</v>
      </c>
      <c r="F2986">
        <v>4</v>
      </c>
      <c r="G2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86" s="3" t="str">
        <f>Homes[[#This Row],[bedrooms]] &amp; " bd | " &amp; TEXT(Homes[[#This Row],[bathrooms]],"0.##") &amp; " ba"</f>
        <v>4 bd | 1.75 ba</v>
      </c>
      <c r="I2986" s="4">
        <v>2440</v>
      </c>
      <c r="J2986" s="1">
        <f>IFERROR(Homes[[#This Row],[price]]/Homes[[#This Row],[sqft_living]]," ")</f>
        <v>135.24590163934425</v>
      </c>
      <c r="K2986" s="4">
        <f>IFERROR(Homes[[#This Row],[sqft_lot]]/43560," ")</f>
        <v>0.16873278236914602</v>
      </c>
      <c r="L2986" t="str">
        <f>IF(Homes[[#This Row],[waterfront]]=1, "Yes","No")</f>
        <v>No</v>
      </c>
      <c r="M2986" s="4" t="str">
        <f>IF(Homes[[#This Row],[sqft_basement]]&gt;0, "Yes","No")</f>
        <v>Yes</v>
      </c>
      <c r="N2986" t="str">
        <f>CHOOSE(Homes[[#This Row],[view]]+1, "None","Fair","Good","Great","Excellent")</f>
        <v>None</v>
      </c>
      <c r="O2986" t="str">
        <f>CHOOSE(Homes[[#This Row],[condition]], "Poor","Fair","Average","Good","Excellent")</f>
        <v>Average</v>
      </c>
      <c r="P2986">
        <f ca="1">YEAR(TODAY())-Homes[[#This Row],[yr_built]]</f>
        <v>47</v>
      </c>
      <c r="Q2986">
        <v>0</v>
      </c>
      <c r="R2986">
        <f ca="1">IF(Homes[[#This Row],[yr_renovated]]&gt;0, YEAR(TODAY())-Homes[[#This Row],[yr_renovated]], YEAR(TODAY())-Homes[[#This Row],[yr_built]])</f>
        <v>47</v>
      </c>
      <c r="S2986">
        <v>1</v>
      </c>
      <c r="T2986" s="2">
        <v>41817</v>
      </c>
      <c r="U2986" s="3">
        <v>1.75</v>
      </c>
      <c r="V2986" s="4">
        <f>IFERROR(Homes[[#This Row],[sqft_above]]+Homes[[#This Row],[sqft_basement]]," ")</f>
        <v>2440</v>
      </c>
      <c r="W2986" s="4">
        <v>7350</v>
      </c>
      <c r="X2986">
        <v>0</v>
      </c>
      <c r="Y2986">
        <v>0</v>
      </c>
      <c r="Z2986">
        <v>3</v>
      </c>
      <c r="AA2986" s="4">
        <v>1610</v>
      </c>
      <c r="AB2986" s="4">
        <v>830</v>
      </c>
      <c r="AC2986">
        <v>1978</v>
      </c>
      <c r="AD2986" t="s">
        <v>3110</v>
      </c>
      <c r="AE2986" t="s">
        <v>1392</v>
      </c>
      <c r="AF2986" t="s">
        <v>2606</v>
      </c>
    </row>
    <row r="2987" spans="1:32">
      <c r="A2987" t="str">
        <f>PROPER(TRIM(Homes[[#This Row],[street]]))</f>
        <v>22547 134Th Pl Se</v>
      </c>
      <c r="B2987" t="str">
        <f>PROPER(TRIM(Homes[[#This Row],[city]]))</f>
        <v>Kent</v>
      </c>
      <c r="C2987" t="str">
        <f>_xlfn.TEXTBEFORE(Homes[[#This Row],[statezip]]," ")</f>
        <v>WA</v>
      </c>
      <c r="D2987" s="6" t="str">
        <f>_xlfn.TEXTAFTER(Homes[[#This Row],[statezip]]," ")</f>
        <v>98042</v>
      </c>
      <c r="E2987" s="1">
        <v>330000</v>
      </c>
      <c r="F2987">
        <v>4</v>
      </c>
      <c r="G2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2987" s="3" t="str">
        <f>Homes[[#This Row],[bedrooms]] &amp; " bd | " &amp; TEXT(Homes[[#This Row],[bathrooms]],"0.##") &amp; " ba"</f>
        <v>4 bd | 3.5 ba</v>
      </c>
      <c r="I2987" s="4">
        <v>3150</v>
      </c>
      <c r="J2987" s="1">
        <f>IFERROR(Homes[[#This Row],[price]]/Homes[[#This Row],[sqft_living]]," ")</f>
        <v>104.76190476190476</v>
      </c>
      <c r="K2987" s="4">
        <f>IFERROR(Homes[[#This Row],[sqft_lot]]/43560," ")</f>
        <v>0.1423783287419651</v>
      </c>
      <c r="L2987" t="str">
        <f>IF(Homes[[#This Row],[waterfront]]=1, "Yes","No")</f>
        <v>No</v>
      </c>
      <c r="M2987" s="4" t="str">
        <f>IF(Homes[[#This Row],[sqft_basement]]&gt;0, "Yes","No")</f>
        <v>No</v>
      </c>
      <c r="N2987" t="str">
        <f>CHOOSE(Homes[[#This Row],[view]]+1, "None","Fair","Good","Great","Excellent")</f>
        <v>None</v>
      </c>
      <c r="O2987" t="str">
        <f>CHOOSE(Homes[[#This Row],[condition]], "Poor","Fair","Average","Good","Excellent")</f>
        <v>Average</v>
      </c>
      <c r="P2987">
        <f ca="1">YEAR(TODAY())-Homes[[#This Row],[yr_built]]</f>
        <v>20</v>
      </c>
      <c r="Q2987">
        <v>0</v>
      </c>
      <c r="R2987">
        <f ca="1">IF(Homes[[#This Row],[yr_renovated]]&gt;0, YEAR(TODAY())-Homes[[#This Row],[yr_renovated]], YEAR(TODAY())-Homes[[#This Row],[yr_built]])</f>
        <v>20</v>
      </c>
      <c r="S2987">
        <v>2</v>
      </c>
      <c r="T2987" s="2">
        <v>41781</v>
      </c>
      <c r="U2987" s="3">
        <v>3.5</v>
      </c>
      <c r="V2987" s="4">
        <f>IFERROR(Homes[[#This Row],[sqft_above]]+Homes[[#This Row],[sqft_basement]]," ")</f>
        <v>3150</v>
      </c>
      <c r="W2987" s="4">
        <v>6202</v>
      </c>
      <c r="X2987">
        <v>0</v>
      </c>
      <c r="Y2987">
        <v>0</v>
      </c>
      <c r="Z2987">
        <v>3</v>
      </c>
      <c r="AA2987" s="4">
        <v>3150</v>
      </c>
      <c r="AB2987" s="4">
        <v>0</v>
      </c>
      <c r="AC2987">
        <v>2005</v>
      </c>
      <c r="AD2987" t="s">
        <v>3111</v>
      </c>
      <c r="AE2987" t="s">
        <v>1392</v>
      </c>
      <c r="AF2987" t="s">
        <v>85</v>
      </c>
    </row>
    <row r="2988" spans="1:32">
      <c r="A2988" t="str">
        <f>PROPER(TRIM(Homes[[#This Row],[street]]))</f>
        <v>614 Hazel Ave N</v>
      </c>
      <c r="B2988" t="str">
        <f>PROPER(TRIM(Homes[[#This Row],[city]]))</f>
        <v>Kent</v>
      </c>
      <c r="C2988" t="str">
        <f>_xlfn.TEXTBEFORE(Homes[[#This Row],[statezip]]," ")</f>
        <v>WA</v>
      </c>
      <c r="D2988" s="6" t="str">
        <f>_xlfn.TEXTAFTER(Homes[[#This Row],[statezip]]," ")</f>
        <v>98030</v>
      </c>
      <c r="E2988" s="1">
        <v>330000</v>
      </c>
      <c r="F2988">
        <v>6</v>
      </c>
      <c r="G2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88" s="3" t="str">
        <f>Homes[[#This Row],[bedrooms]] &amp; " bd | " &amp; TEXT(Homes[[#This Row],[bathrooms]],"0.##") &amp; " ba"</f>
        <v>6 bd | 2.25 ba</v>
      </c>
      <c r="I2988" s="4">
        <v>3040</v>
      </c>
      <c r="J2988" s="1">
        <f>IFERROR(Homes[[#This Row],[price]]/Homes[[#This Row],[sqft_living]]," ")</f>
        <v>108.55263157894737</v>
      </c>
      <c r="K2988" s="4">
        <f>IFERROR(Homes[[#This Row],[sqft_lot]]/43560," ")</f>
        <v>0.65507346189164373</v>
      </c>
      <c r="L2988" t="str">
        <f>IF(Homes[[#This Row],[waterfront]]=1, "Yes","No")</f>
        <v>No</v>
      </c>
      <c r="M2988" s="4" t="str">
        <f>IF(Homes[[#This Row],[sqft_basement]]&gt;0, "Yes","No")</f>
        <v>Yes</v>
      </c>
      <c r="N2988" t="str">
        <f>CHOOSE(Homes[[#This Row],[view]]+1, "None","Fair","Good","Great","Excellent")</f>
        <v>None</v>
      </c>
      <c r="O2988" t="str">
        <f>CHOOSE(Homes[[#This Row],[condition]], "Poor","Fair","Average","Good","Excellent")</f>
        <v>Average</v>
      </c>
      <c r="P2988">
        <f ca="1">YEAR(TODAY())-Homes[[#This Row],[yr_built]]</f>
        <v>74</v>
      </c>
      <c r="Q2988">
        <v>1994</v>
      </c>
      <c r="R2988">
        <f ca="1">IF(Homes[[#This Row],[yr_renovated]]&gt;0, YEAR(TODAY())-Homes[[#This Row],[yr_renovated]], YEAR(TODAY())-Homes[[#This Row],[yr_built]])</f>
        <v>31</v>
      </c>
      <c r="S2988">
        <v>1</v>
      </c>
      <c r="T2988" s="2">
        <v>41815</v>
      </c>
      <c r="U2988" s="3">
        <v>2.25</v>
      </c>
      <c r="V2988" s="4">
        <f>IFERROR(Homes[[#This Row],[sqft_above]]+Homes[[#This Row],[sqft_basement]]," ")</f>
        <v>3040</v>
      </c>
      <c r="W2988" s="4">
        <v>28535</v>
      </c>
      <c r="X2988">
        <v>0</v>
      </c>
      <c r="Y2988">
        <v>0</v>
      </c>
      <c r="Z2988">
        <v>3</v>
      </c>
      <c r="AA2988" s="4">
        <v>1890</v>
      </c>
      <c r="AB2988" s="4">
        <v>1150</v>
      </c>
      <c r="AC2988">
        <v>1951</v>
      </c>
      <c r="AD2988" t="s">
        <v>3112</v>
      </c>
      <c r="AE2988" t="s">
        <v>1392</v>
      </c>
      <c r="AF2988" t="s">
        <v>1554</v>
      </c>
    </row>
    <row r="2989" spans="1:32">
      <c r="A2989" t="str">
        <f>PROPER(TRIM(Homes[[#This Row],[street]]))</f>
        <v>23217 Se 239Th St</v>
      </c>
      <c r="B2989" t="str">
        <f>PROPER(TRIM(Homes[[#This Row],[city]]))</f>
        <v>Maple Valley</v>
      </c>
      <c r="C2989" t="str">
        <f>_xlfn.TEXTBEFORE(Homes[[#This Row],[statezip]]," ")</f>
        <v>WA</v>
      </c>
      <c r="D2989" s="6" t="str">
        <f>_xlfn.TEXTAFTER(Homes[[#This Row],[statezip]]," ")</f>
        <v>98038</v>
      </c>
      <c r="E2989" s="1">
        <v>330000</v>
      </c>
      <c r="F2989">
        <v>3</v>
      </c>
      <c r="G2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89" s="3" t="str">
        <f>Homes[[#This Row],[bedrooms]] &amp; " bd | " &amp; TEXT(Homes[[#This Row],[bathrooms]],"0.##") &amp; " ba"</f>
        <v>3 bd | 2.25 ba</v>
      </c>
      <c r="I2989" s="4">
        <v>1860</v>
      </c>
      <c r="J2989" s="1">
        <f>IFERROR(Homes[[#This Row],[price]]/Homes[[#This Row],[sqft_living]]," ")</f>
        <v>177.41935483870967</v>
      </c>
      <c r="K2989" s="4">
        <f>IFERROR(Homes[[#This Row],[sqft_lot]]/43560," ")</f>
        <v>0.2577364554637282</v>
      </c>
      <c r="L2989" t="str">
        <f>IF(Homes[[#This Row],[waterfront]]=1, "Yes","No")</f>
        <v>No</v>
      </c>
      <c r="M2989" s="4" t="str">
        <f>IF(Homes[[#This Row],[sqft_basement]]&gt;0, "Yes","No")</f>
        <v>No</v>
      </c>
      <c r="N2989" t="str">
        <f>CHOOSE(Homes[[#This Row],[view]]+1, "None","Fair","Good","Great","Excellent")</f>
        <v>None</v>
      </c>
      <c r="O2989" t="str">
        <f>CHOOSE(Homes[[#This Row],[condition]], "Poor","Fair","Average","Good","Excellent")</f>
        <v>Average</v>
      </c>
      <c r="P2989">
        <f ca="1">YEAR(TODAY())-Homes[[#This Row],[yr_built]]</f>
        <v>30</v>
      </c>
      <c r="Q2989">
        <v>0</v>
      </c>
      <c r="R2989">
        <f ca="1">IF(Homes[[#This Row],[yr_renovated]]&gt;0, YEAR(TODAY())-Homes[[#This Row],[yr_renovated]], YEAR(TODAY())-Homes[[#This Row],[yr_built]])</f>
        <v>30</v>
      </c>
      <c r="S2989">
        <v>2</v>
      </c>
      <c r="T2989" s="2">
        <v>41810</v>
      </c>
      <c r="U2989" s="3">
        <v>2.25</v>
      </c>
      <c r="V2989" s="4">
        <f>IFERROR(Homes[[#This Row],[sqft_above]]+Homes[[#This Row],[sqft_basement]]," ")</f>
        <v>1860</v>
      </c>
      <c r="W2989" s="4">
        <v>11227</v>
      </c>
      <c r="X2989">
        <v>0</v>
      </c>
      <c r="Y2989">
        <v>0</v>
      </c>
      <c r="Z2989">
        <v>3</v>
      </c>
      <c r="AA2989" s="4">
        <v>1860</v>
      </c>
      <c r="AB2989" s="4">
        <v>0</v>
      </c>
      <c r="AC2989">
        <v>1995</v>
      </c>
      <c r="AD2989" t="s">
        <v>3113</v>
      </c>
      <c r="AE2989" t="s">
        <v>920</v>
      </c>
      <c r="AF2989" t="s">
        <v>921</v>
      </c>
    </row>
    <row r="2990" spans="1:32">
      <c r="A2990" t="str">
        <f>PROPER(TRIM(Homes[[#This Row],[street]]))</f>
        <v>3430 S 173Rd St</v>
      </c>
      <c r="B2990" t="str">
        <f>PROPER(TRIM(Homes[[#This Row],[city]]))</f>
        <v>Seatac</v>
      </c>
      <c r="C2990" t="str">
        <f>_xlfn.TEXTBEFORE(Homes[[#This Row],[statezip]]," ")</f>
        <v>WA</v>
      </c>
      <c r="D2990" s="6" t="str">
        <f>_xlfn.TEXTAFTER(Homes[[#This Row],[statezip]]," ")</f>
        <v>98188</v>
      </c>
      <c r="E2990" s="1">
        <v>330000</v>
      </c>
      <c r="F2990">
        <v>4</v>
      </c>
      <c r="G2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0" s="3" t="str">
        <f>Homes[[#This Row],[bedrooms]] &amp; " bd | " &amp; TEXT(Homes[[#This Row],[bathrooms]],"0.##") &amp; " ba"</f>
        <v>4 bd | 2.5 ba</v>
      </c>
      <c r="I2990" s="4">
        <v>2380</v>
      </c>
      <c r="J2990" s="1">
        <f>IFERROR(Homes[[#This Row],[price]]/Homes[[#This Row],[sqft_living]]," ")</f>
        <v>138.65546218487395</v>
      </c>
      <c r="K2990" s="4">
        <f>IFERROR(Homes[[#This Row],[sqft_lot]]/43560," ")</f>
        <v>0.31106519742883382</v>
      </c>
      <c r="L2990" t="str">
        <f>IF(Homes[[#This Row],[waterfront]]=1, "Yes","No")</f>
        <v>No</v>
      </c>
      <c r="M2990" s="4" t="str">
        <f>IF(Homes[[#This Row],[sqft_basement]]&gt;0, "Yes","No")</f>
        <v>No</v>
      </c>
      <c r="N2990" t="str">
        <f>CHOOSE(Homes[[#This Row],[view]]+1, "None","Fair","Good","Great","Excellent")</f>
        <v>None</v>
      </c>
      <c r="O2990" t="str">
        <f>CHOOSE(Homes[[#This Row],[condition]], "Poor","Fair","Average","Good","Excellent")</f>
        <v>Average</v>
      </c>
      <c r="P2990">
        <f ca="1">YEAR(TODAY())-Homes[[#This Row],[yr_built]]</f>
        <v>26</v>
      </c>
      <c r="Q2990">
        <v>0</v>
      </c>
      <c r="R2990">
        <f ca="1">IF(Homes[[#This Row],[yr_renovated]]&gt;0, YEAR(TODAY())-Homes[[#This Row],[yr_renovated]], YEAR(TODAY())-Homes[[#This Row],[yr_built]])</f>
        <v>26</v>
      </c>
      <c r="S2990">
        <v>2</v>
      </c>
      <c r="T2990" s="2">
        <v>41812</v>
      </c>
      <c r="U2990" s="3">
        <v>2.5</v>
      </c>
      <c r="V2990" s="4">
        <f>IFERROR(Homes[[#This Row],[sqft_above]]+Homes[[#This Row],[sqft_basement]]," ")</f>
        <v>2380</v>
      </c>
      <c r="W2990" s="4">
        <v>13550</v>
      </c>
      <c r="X2990">
        <v>0</v>
      </c>
      <c r="Y2990">
        <v>0</v>
      </c>
      <c r="Z2990">
        <v>3</v>
      </c>
      <c r="AA2990" s="4">
        <v>2380</v>
      </c>
      <c r="AB2990" s="4">
        <v>0</v>
      </c>
      <c r="AC2990">
        <v>1999</v>
      </c>
      <c r="AD2990" t="s">
        <v>3114</v>
      </c>
      <c r="AE2990" t="s">
        <v>2001</v>
      </c>
      <c r="AF2990" t="s">
        <v>2002</v>
      </c>
    </row>
    <row r="2991" spans="1:32">
      <c r="A2991" t="str">
        <f>PROPER(TRIM(Homes[[#This Row],[street]]))</f>
        <v>3522 Sw 107Th St</v>
      </c>
      <c r="B2991" t="str">
        <f>PROPER(TRIM(Homes[[#This Row],[city]]))</f>
        <v>Seattle</v>
      </c>
      <c r="C2991" t="str">
        <f>_xlfn.TEXTBEFORE(Homes[[#This Row],[statezip]]," ")</f>
        <v>WA</v>
      </c>
      <c r="D2991" s="6" t="str">
        <f>_xlfn.TEXTAFTER(Homes[[#This Row],[statezip]]," ")</f>
        <v>98146</v>
      </c>
      <c r="E2991" s="1">
        <v>330000</v>
      </c>
      <c r="F2991">
        <v>2</v>
      </c>
      <c r="G2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91" s="3" t="str">
        <f>Homes[[#This Row],[bedrooms]] &amp; " bd | " &amp; TEXT(Homes[[#This Row],[bathrooms]],"0.##") &amp; " ba"</f>
        <v>2 bd | 1. ba</v>
      </c>
      <c r="I2991" s="4">
        <v>860</v>
      </c>
      <c r="J2991" s="1">
        <f>IFERROR(Homes[[#This Row],[price]]/Homes[[#This Row],[sqft_living]]," ")</f>
        <v>383.72093023255815</v>
      </c>
      <c r="K2991" s="4">
        <f>IFERROR(Homes[[#This Row],[sqft_lot]]/43560," ")</f>
        <v>0.19072543617998164</v>
      </c>
      <c r="L2991" t="str">
        <f>IF(Homes[[#This Row],[waterfront]]=1, "Yes","No")</f>
        <v>No</v>
      </c>
      <c r="M2991" s="4" t="str">
        <f>IF(Homes[[#This Row],[sqft_basement]]&gt;0, "Yes","No")</f>
        <v>No</v>
      </c>
      <c r="N2991" t="str">
        <f>CHOOSE(Homes[[#This Row],[view]]+1, "None","Fair","Good","Great","Excellent")</f>
        <v>None</v>
      </c>
      <c r="O2991" t="str">
        <f>CHOOSE(Homes[[#This Row],[condition]], "Poor","Fair","Average","Good","Excellent")</f>
        <v>Good</v>
      </c>
      <c r="P2991">
        <f ca="1">YEAR(TODAY())-Homes[[#This Row],[yr_built]]</f>
        <v>77</v>
      </c>
      <c r="Q2991">
        <v>0</v>
      </c>
      <c r="R2991">
        <f ca="1">IF(Homes[[#This Row],[yr_renovated]]&gt;0, YEAR(TODAY())-Homes[[#This Row],[yr_renovated]], YEAR(TODAY())-Homes[[#This Row],[yr_built]])</f>
        <v>77</v>
      </c>
      <c r="S2991">
        <v>1</v>
      </c>
      <c r="T2991" s="2">
        <v>41779</v>
      </c>
      <c r="U2991" s="3">
        <v>1</v>
      </c>
      <c r="V2991" s="4">
        <f>IFERROR(Homes[[#This Row],[sqft_above]]+Homes[[#This Row],[sqft_basement]]," ")</f>
        <v>860</v>
      </c>
      <c r="W2991" s="4">
        <v>8308</v>
      </c>
      <c r="X2991">
        <v>0</v>
      </c>
      <c r="Y2991">
        <v>0</v>
      </c>
      <c r="Z2991">
        <v>4</v>
      </c>
      <c r="AA2991" s="4">
        <v>860</v>
      </c>
      <c r="AB2991" s="4">
        <v>0</v>
      </c>
      <c r="AC2991">
        <v>1948</v>
      </c>
      <c r="AD2991" t="s">
        <v>3115</v>
      </c>
      <c r="AE2991" t="s">
        <v>49</v>
      </c>
      <c r="AF2991" t="s">
        <v>422</v>
      </c>
    </row>
    <row r="2992" spans="1:32">
      <c r="A2992" t="str">
        <f>PROPER(TRIM(Homes[[#This Row],[street]]))</f>
        <v>4536 42Nd Ave Sw</v>
      </c>
      <c r="B2992" t="str">
        <f>PROPER(TRIM(Homes[[#This Row],[city]]))</f>
        <v>Seattle</v>
      </c>
      <c r="C2992" t="str">
        <f>_xlfn.TEXTBEFORE(Homes[[#This Row],[statezip]]," ")</f>
        <v>WA</v>
      </c>
      <c r="D2992" s="6" t="str">
        <f>_xlfn.TEXTAFTER(Homes[[#This Row],[statezip]]," ")</f>
        <v>98116</v>
      </c>
      <c r="E2992" s="1">
        <v>330000</v>
      </c>
      <c r="F2992">
        <v>3</v>
      </c>
      <c r="G2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2" s="3" t="str">
        <f>Homes[[#This Row],[bedrooms]] &amp; " bd | " &amp; TEXT(Homes[[#This Row],[bathrooms]],"0.##") &amp; " ba"</f>
        <v>3 bd | 2.5 ba</v>
      </c>
      <c r="I2992" s="4">
        <v>1070</v>
      </c>
      <c r="J2992" s="1">
        <f>IFERROR(Homes[[#This Row],[price]]/Homes[[#This Row],[sqft_living]]," ")</f>
        <v>308.41121495327104</v>
      </c>
      <c r="K2992" s="4">
        <f>IFERROR(Homes[[#This Row],[sqft_lot]]/43560," ")</f>
        <v>2.6515151515151516E-2</v>
      </c>
      <c r="L2992" t="str">
        <f>IF(Homes[[#This Row],[waterfront]]=1, "Yes","No")</f>
        <v>No</v>
      </c>
      <c r="M2992" s="4" t="str">
        <f>IF(Homes[[#This Row],[sqft_basement]]&gt;0, "Yes","No")</f>
        <v>Yes</v>
      </c>
      <c r="N2992" t="str">
        <f>CHOOSE(Homes[[#This Row],[view]]+1, "None","Fair","Good","Great","Excellent")</f>
        <v>None</v>
      </c>
      <c r="O2992" t="str">
        <f>CHOOSE(Homes[[#This Row],[condition]], "Poor","Fair","Average","Good","Excellent")</f>
        <v>Average</v>
      </c>
      <c r="P2992">
        <f ca="1">YEAR(TODAY())-Homes[[#This Row],[yr_built]]</f>
        <v>20</v>
      </c>
      <c r="Q2992">
        <v>0</v>
      </c>
      <c r="R2992">
        <f ca="1">IF(Homes[[#This Row],[yr_renovated]]&gt;0, YEAR(TODAY())-Homes[[#This Row],[yr_renovated]], YEAR(TODAY())-Homes[[#This Row],[yr_built]])</f>
        <v>20</v>
      </c>
      <c r="S2992">
        <v>2</v>
      </c>
      <c r="T2992" s="2">
        <v>41803</v>
      </c>
      <c r="U2992" s="3">
        <v>2.5</v>
      </c>
      <c r="V2992" s="4">
        <f>IFERROR(Homes[[#This Row],[sqft_above]]+Homes[[#This Row],[sqft_basement]]," ")</f>
        <v>1070</v>
      </c>
      <c r="W2992" s="4">
        <v>1155</v>
      </c>
      <c r="X2992">
        <v>0</v>
      </c>
      <c r="Y2992">
        <v>0</v>
      </c>
      <c r="Z2992">
        <v>3</v>
      </c>
      <c r="AA2992" s="4">
        <v>720</v>
      </c>
      <c r="AB2992" s="4">
        <v>350</v>
      </c>
      <c r="AC2992">
        <v>2005</v>
      </c>
      <c r="AD2992" t="s">
        <v>3116</v>
      </c>
      <c r="AE2992" t="s">
        <v>49</v>
      </c>
      <c r="AF2992" t="s">
        <v>192</v>
      </c>
    </row>
    <row r="2993" spans="1:32">
      <c r="A2993" t="str">
        <f>PROPER(TRIM(Homes[[#This Row],[street]]))</f>
        <v>4346 28Th Ave S</v>
      </c>
      <c r="B2993" t="str">
        <f>PROPER(TRIM(Homes[[#This Row],[city]]))</f>
        <v>Seattle</v>
      </c>
      <c r="C2993" t="str">
        <f>_xlfn.TEXTBEFORE(Homes[[#This Row],[statezip]]," ")</f>
        <v>WA</v>
      </c>
      <c r="D2993" s="6" t="str">
        <f>_xlfn.TEXTAFTER(Homes[[#This Row],[statezip]]," ")</f>
        <v>98108</v>
      </c>
      <c r="E2993" s="1">
        <v>330000</v>
      </c>
      <c r="F2993">
        <v>2</v>
      </c>
      <c r="G2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3" s="3" t="str">
        <f>Homes[[#This Row],[bedrooms]] &amp; " bd | " &amp; TEXT(Homes[[#This Row],[bathrooms]],"0.##") &amp; " ba"</f>
        <v>2 bd | 2.5 ba</v>
      </c>
      <c r="I2993" s="4">
        <v>1240</v>
      </c>
      <c r="J2993" s="1">
        <f>IFERROR(Homes[[#This Row],[price]]/Homes[[#This Row],[sqft_living]]," ")</f>
        <v>266.12903225806451</v>
      </c>
      <c r="K2993" s="4">
        <f>IFERROR(Homes[[#This Row],[sqft_lot]]/43560," ")</f>
        <v>3.5491276400367311E-2</v>
      </c>
      <c r="L2993" t="str">
        <f>IF(Homes[[#This Row],[waterfront]]=1, "Yes","No")</f>
        <v>No</v>
      </c>
      <c r="M2993" s="4" t="str">
        <f>IF(Homes[[#This Row],[sqft_basement]]&gt;0, "Yes","No")</f>
        <v>No</v>
      </c>
      <c r="N2993" t="str">
        <f>CHOOSE(Homes[[#This Row],[view]]+1, "None","Fair","Good","Great","Excellent")</f>
        <v>None</v>
      </c>
      <c r="O2993" t="str">
        <f>CHOOSE(Homes[[#This Row],[condition]], "Poor","Fair","Average","Good","Excellent")</f>
        <v>Average</v>
      </c>
      <c r="P2993">
        <f ca="1">YEAR(TODAY())-Homes[[#This Row],[yr_built]]</f>
        <v>18</v>
      </c>
      <c r="Q2993">
        <v>0</v>
      </c>
      <c r="R2993">
        <f ca="1">IF(Homes[[#This Row],[yr_renovated]]&gt;0, YEAR(TODAY())-Homes[[#This Row],[yr_renovated]], YEAR(TODAY())-Homes[[#This Row],[yr_built]])</f>
        <v>18</v>
      </c>
      <c r="S2993">
        <v>2</v>
      </c>
      <c r="T2993" s="2">
        <v>41789</v>
      </c>
      <c r="U2993" s="3">
        <v>2.5</v>
      </c>
      <c r="V2993" s="4">
        <f>IFERROR(Homes[[#This Row],[sqft_above]]+Homes[[#This Row],[sqft_basement]]," ")</f>
        <v>1240</v>
      </c>
      <c r="W2993" s="4">
        <v>1546</v>
      </c>
      <c r="X2993">
        <v>0</v>
      </c>
      <c r="Y2993">
        <v>0</v>
      </c>
      <c r="Z2993">
        <v>3</v>
      </c>
      <c r="AA2993" s="4">
        <v>1240</v>
      </c>
      <c r="AB2993" s="4">
        <v>0</v>
      </c>
      <c r="AC2993">
        <v>2007</v>
      </c>
      <c r="AD2993" t="s">
        <v>3117</v>
      </c>
      <c r="AE2993" t="s">
        <v>49</v>
      </c>
      <c r="AF2993" t="s">
        <v>1536</v>
      </c>
    </row>
    <row r="2994" spans="1:32">
      <c r="A2994" t="str">
        <f>PROPER(TRIM(Homes[[#This Row],[street]]))</f>
        <v>6544 18Th Ave Sw</v>
      </c>
      <c r="B2994" t="str">
        <f>PROPER(TRIM(Homes[[#This Row],[city]]))</f>
        <v>Seattle</v>
      </c>
      <c r="C2994" t="str">
        <f>_xlfn.TEXTBEFORE(Homes[[#This Row],[statezip]]," ")</f>
        <v>WA</v>
      </c>
      <c r="D2994" s="6" t="str">
        <f>_xlfn.TEXTAFTER(Homes[[#This Row],[statezip]]," ")</f>
        <v>98106</v>
      </c>
      <c r="E2994" s="1">
        <v>330000</v>
      </c>
      <c r="F2994">
        <v>3</v>
      </c>
      <c r="G2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4" s="3" t="str">
        <f>Homes[[#This Row],[bedrooms]] &amp; " bd | " &amp; TEXT(Homes[[#This Row],[bathrooms]],"0.##") &amp; " ba"</f>
        <v>3 bd | 2.5 ba</v>
      </c>
      <c r="I2994" s="4">
        <v>1450</v>
      </c>
      <c r="J2994" s="1">
        <f>IFERROR(Homes[[#This Row],[price]]/Homes[[#This Row],[sqft_living]]," ")</f>
        <v>227.58620689655172</v>
      </c>
      <c r="K2994" s="4">
        <f>IFERROR(Homes[[#This Row],[sqft_lot]]/43560," ")</f>
        <v>0.11496786042240588</v>
      </c>
      <c r="L2994" t="str">
        <f>IF(Homes[[#This Row],[waterfront]]=1, "Yes","No")</f>
        <v>No</v>
      </c>
      <c r="M2994" s="4" t="str">
        <f>IF(Homes[[#This Row],[sqft_basement]]&gt;0, "Yes","No")</f>
        <v>Yes</v>
      </c>
      <c r="N2994" t="str">
        <f>CHOOSE(Homes[[#This Row],[view]]+1, "None","Fair","Good","Great","Excellent")</f>
        <v>None</v>
      </c>
      <c r="O2994" t="str">
        <f>CHOOSE(Homes[[#This Row],[condition]], "Poor","Fair","Average","Good","Excellent")</f>
        <v>Average</v>
      </c>
      <c r="P2994">
        <f ca="1">YEAR(TODAY())-Homes[[#This Row],[yr_built]]</f>
        <v>18</v>
      </c>
      <c r="Q2994">
        <v>0</v>
      </c>
      <c r="R2994">
        <f ca="1">IF(Homes[[#This Row],[yr_renovated]]&gt;0, YEAR(TODAY())-Homes[[#This Row],[yr_renovated]], YEAR(TODAY())-Homes[[#This Row],[yr_built]])</f>
        <v>18</v>
      </c>
      <c r="S2994">
        <v>1</v>
      </c>
      <c r="T2994" s="2">
        <v>41772</v>
      </c>
      <c r="U2994" s="3">
        <v>2.5</v>
      </c>
      <c r="V2994" s="4">
        <f>IFERROR(Homes[[#This Row],[sqft_above]]+Homes[[#This Row],[sqft_basement]]," ")</f>
        <v>1450</v>
      </c>
      <c r="W2994" s="4">
        <v>5008</v>
      </c>
      <c r="X2994">
        <v>0</v>
      </c>
      <c r="Y2994">
        <v>0</v>
      </c>
      <c r="Z2994">
        <v>3</v>
      </c>
      <c r="AA2994" s="4">
        <v>840</v>
      </c>
      <c r="AB2994" s="4">
        <v>610</v>
      </c>
      <c r="AC2994">
        <v>2007</v>
      </c>
      <c r="AD2994" t="s">
        <v>3118</v>
      </c>
      <c r="AE2994" t="s">
        <v>49</v>
      </c>
      <c r="AF2994" t="s">
        <v>1278</v>
      </c>
    </row>
    <row r="2995" spans="1:32">
      <c r="A2995" t="str">
        <f>PROPER(TRIM(Homes[[#This Row],[street]]))</f>
        <v>4117 Whitman Ave N</v>
      </c>
      <c r="B2995" t="str">
        <f>PROPER(TRIM(Homes[[#This Row],[city]]))</f>
        <v>Seattle</v>
      </c>
      <c r="C2995" t="str">
        <f>_xlfn.TEXTBEFORE(Homes[[#This Row],[statezip]]," ")</f>
        <v>WA</v>
      </c>
      <c r="D2995" s="6" t="str">
        <f>_xlfn.TEXTAFTER(Homes[[#This Row],[statezip]]," ")</f>
        <v>98103</v>
      </c>
      <c r="E2995" s="1">
        <v>330000</v>
      </c>
      <c r="F2995">
        <v>3</v>
      </c>
      <c r="G2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2995" s="3" t="str">
        <f>Homes[[#This Row],[bedrooms]] &amp; " bd | " &amp; TEXT(Homes[[#This Row],[bathrooms]],"0.##") &amp; " ba"</f>
        <v>3 bd | 3. ba</v>
      </c>
      <c r="I2995" s="4">
        <v>1680</v>
      </c>
      <c r="J2995" s="1">
        <f>IFERROR(Homes[[#This Row],[price]]/Homes[[#This Row],[sqft_living]]," ")</f>
        <v>196.42857142857142</v>
      </c>
      <c r="K2995" s="4">
        <f>IFERROR(Homes[[#This Row],[sqft_lot]]/43560," ")</f>
        <v>3.6042240587695132E-2</v>
      </c>
      <c r="L2995" t="str">
        <f>IF(Homes[[#This Row],[waterfront]]=1, "Yes","No")</f>
        <v>No</v>
      </c>
      <c r="M2995" s="4" t="str">
        <f>IF(Homes[[#This Row],[sqft_basement]]&gt;0, "Yes","No")</f>
        <v>No</v>
      </c>
      <c r="N2995" t="str">
        <f>CHOOSE(Homes[[#This Row],[view]]+1, "None","Fair","Good","Great","Excellent")</f>
        <v>None</v>
      </c>
      <c r="O2995" t="str">
        <f>CHOOSE(Homes[[#This Row],[condition]], "Poor","Fair","Average","Good","Excellent")</f>
        <v>Average</v>
      </c>
      <c r="P2995">
        <f ca="1">YEAR(TODAY())-Homes[[#This Row],[yr_built]]</f>
        <v>11</v>
      </c>
      <c r="Q2995">
        <v>0</v>
      </c>
      <c r="R2995">
        <f ca="1">IF(Homes[[#This Row],[yr_renovated]]&gt;0, YEAR(TODAY())-Homes[[#This Row],[yr_renovated]], YEAR(TODAY())-Homes[[#This Row],[yr_built]])</f>
        <v>11</v>
      </c>
      <c r="S2995">
        <v>3</v>
      </c>
      <c r="T2995" s="2">
        <v>41766</v>
      </c>
      <c r="U2995" s="3">
        <v>3</v>
      </c>
      <c r="V2995" s="4">
        <f>IFERROR(Homes[[#This Row],[sqft_above]]+Homes[[#This Row],[sqft_basement]]," ")</f>
        <v>1680</v>
      </c>
      <c r="W2995" s="4">
        <v>1570</v>
      </c>
      <c r="X2995">
        <v>0</v>
      </c>
      <c r="Y2995">
        <v>0</v>
      </c>
      <c r="Z2995">
        <v>3</v>
      </c>
      <c r="AA2995" s="4">
        <v>1680</v>
      </c>
      <c r="AB2995" s="4">
        <v>0</v>
      </c>
      <c r="AC2995">
        <v>2014</v>
      </c>
      <c r="AD2995" t="s">
        <v>3119</v>
      </c>
      <c r="AE2995" t="s">
        <v>49</v>
      </c>
      <c r="AF2995" t="s">
        <v>172</v>
      </c>
    </row>
    <row r="2996" spans="1:32">
      <c r="A2996" t="str">
        <f>PROPER(TRIM(Homes[[#This Row],[street]]))</f>
        <v>5401 S Fletcher St</v>
      </c>
      <c r="B2996" t="str">
        <f>PROPER(TRIM(Homes[[#This Row],[city]]))</f>
        <v>Seattle</v>
      </c>
      <c r="C2996" t="str">
        <f>_xlfn.TEXTBEFORE(Homes[[#This Row],[statezip]]," ")</f>
        <v>WA</v>
      </c>
      <c r="D2996" s="6" t="str">
        <f>_xlfn.TEXTAFTER(Homes[[#This Row],[statezip]]," ")</f>
        <v>98118</v>
      </c>
      <c r="E2996" s="1">
        <v>330000</v>
      </c>
      <c r="F2996">
        <v>3</v>
      </c>
      <c r="G2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2996" s="3" t="str">
        <f>Homes[[#This Row],[bedrooms]] &amp; " bd | " &amp; TEXT(Homes[[#This Row],[bathrooms]],"0.##") &amp; " ba"</f>
        <v>3 bd | 2.25 ba</v>
      </c>
      <c r="I2996" s="4">
        <v>2220</v>
      </c>
      <c r="J2996" s="1">
        <f>IFERROR(Homes[[#This Row],[price]]/Homes[[#This Row],[sqft_living]]," ")</f>
        <v>148.64864864864865</v>
      </c>
      <c r="K2996" s="4">
        <f>IFERROR(Homes[[#This Row],[sqft_lot]]/43560," ")</f>
        <v>9.3204775022956834E-2</v>
      </c>
      <c r="L2996" t="str">
        <f>IF(Homes[[#This Row],[waterfront]]=1, "Yes","No")</f>
        <v>No</v>
      </c>
      <c r="M2996" s="4" t="str">
        <f>IF(Homes[[#This Row],[sqft_basement]]&gt;0, "Yes","No")</f>
        <v>Yes</v>
      </c>
      <c r="N2996" t="str">
        <f>CHOOSE(Homes[[#This Row],[view]]+1, "None","Fair","Good","Great","Excellent")</f>
        <v>None</v>
      </c>
      <c r="O2996" t="str">
        <f>CHOOSE(Homes[[#This Row],[condition]], "Poor","Fair","Average","Good","Excellent")</f>
        <v>Average</v>
      </c>
      <c r="P2996">
        <f ca="1">YEAR(TODAY())-Homes[[#This Row],[yr_built]]</f>
        <v>32</v>
      </c>
      <c r="Q2996">
        <v>0</v>
      </c>
      <c r="R2996">
        <f ca="1">IF(Homes[[#This Row],[yr_renovated]]&gt;0, YEAR(TODAY())-Homes[[#This Row],[yr_renovated]], YEAR(TODAY())-Homes[[#This Row],[yr_built]])</f>
        <v>32</v>
      </c>
      <c r="S2996">
        <v>1</v>
      </c>
      <c r="T2996" s="2">
        <v>41828</v>
      </c>
      <c r="U2996" s="3">
        <v>2.25</v>
      </c>
      <c r="V2996" s="4">
        <f>IFERROR(Homes[[#This Row],[sqft_above]]+Homes[[#This Row],[sqft_basement]]," ")</f>
        <v>2220</v>
      </c>
      <c r="W2996" s="4">
        <v>4060</v>
      </c>
      <c r="X2996">
        <v>0</v>
      </c>
      <c r="Y2996">
        <v>0</v>
      </c>
      <c r="Z2996">
        <v>3</v>
      </c>
      <c r="AA2996" s="4">
        <v>1330</v>
      </c>
      <c r="AB2996" s="4">
        <v>890</v>
      </c>
      <c r="AC2996">
        <v>1993</v>
      </c>
      <c r="AD2996" t="s">
        <v>3120</v>
      </c>
      <c r="AE2996" t="s">
        <v>49</v>
      </c>
      <c r="AF2996" t="s">
        <v>229</v>
      </c>
    </row>
    <row r="2997" spans="1:32">
      <c r="A2997" t="str">
        <f>PROPER(TRIM(Homes[[#This Row],[street]]))</f>
        <v>10843-10857 8Th Ave Sw</v>
      </c>
      <c r="B2997" t="str">
        <f>PROPER(TRIM(Homes[[#This Row],[city]]))</f>
        <v>Seattle</v>
      </c>
      <c r="C2997" t="str">
        <f>_xlfn.TEXTBEFORE(Homes[[#This Row],[statezip]]," ")</f>
        <v>WA</v>
      </c>
      <c r="D2997" s="6" t="str">
        <f>_xlfn.TEXTAFTER(Homes[[#This Row],[statezip]]," ")</f>
        <v>98146</v>
      </c>
      <c r="E2997" s="1">
        <v>330000</v>
      </c>
      <c r="F2997">
        <v>3</v>
      </c>
      <c r="G2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2997" s="3" t="str">
        <f>Homes[[#This Row],[bedrooms]] &amp; " bd | " &amp; TEXT(Homes[[#This Row],[bathrooms]],"0.##") &amp; " ba"</f>
        <v>3 bd | 2.5 ba</v>
      </c>
      <c r="I2997" s="4">
        <v>1680</v>
      </c>
      <c r="J2997" s="1">
        <f>IFERROR(Homes[[#This Row],[price]]/Homes[[#This Row],[sqft_living]]," ")</f>
        <v>196.42857142857142</v>
      </c>
      <c r="K2997" s="4">
        <f>IFERROR(Homes[[#This Row],[sqft_lot]]/43560," ")</f>
        <v>0.25968778696051426</v>
      </c>
      <c r="L2997" t="str">
        <f>IF(Homes[[#This Row],[waterfront]]=1, "Yes","No")</f>
        <v>No</v>
      </c>
      <c r="M2997" s="4" t="str">
        <f>IF(Homes[[#This Row],[sqft_basement]]&gt;0, "Yes","No")</f>
        <v>Yes</v>
      </c>
      <c r="N2997" t="str">
        <f>CHOOSE(Homes[[#This Row],[view]]+1, "None","Fair","Good","Great","Excellent")</f>
        <v>None</v>
      </c>
      <c r="O2997" t="str">
        <f>CHOOSE(Homes[[#This Row],[condition]], "Poor","Fair","Average","Good","Excellent")</f>
        <v>Average</v>
      </c>
      <c r="P2997">
        <f ca="1">YEAR(TODAY())-Homes[[#This Row],[yr_built]]</f>
        <v>66</v>
      </c>
      <c r="Q2997">
        <v>1989</v>
      </c>
      <c r="R2997">
        <f ca="1">IF(Homes[[#This Row],[yr_renovated]]&gt;0, YEAR(TODAY())-Homes[[#This Row],[yr_renovated]], YEAR(TODAY())-Homes[[#This Row],[yr_built]])</f>
        <v>36</v>
      </c>
      <c r="S2997">
        <v>1</v>
      </c>
      <c r="T2997" s="2">
        <v>41821</v>
      </c>
      <c r="U2997" s="3">
        <v>2.5</v>
      </c>
      <c r="V2997" s="4">
        <f>IFERROR(Homes[[#This Row],[sqft_above]]+Homes[[#This Row],[sqft_basement]]," ")</f>
        <v>1680</v>
      </c>
      <c r="W2997" s="4">
        <v>11312</v>
      </c>
      <c r="X2997">
        <v>0</v>
      </c>
      <c r="Y2997">
        <v>0</v>
      </c>
      <c r="Z2997">
        <v>3</v>
      </c>
      <c r="AA2997" s="4">
        <v>1080</v>
      </c>
      <c r="AB2997" s="4">
        <v>600</v>
      </c>
      <c r="AC2997">
        <v>1959</v>
      </c>
      <c r="AD2997" t="s">
        <v>3121</v>
      </c>
      <c r="AE2997" t="s">
        <v>49</v>
      </c>
      <c r="AF2997" t="s">
        <v>422</v>
      </c>
    </row>
    <row r="2998" spans="1:32">
      <c r="A2998" t="str">
        <f>PROPER(TRIM(Homes[[#This Row],[street]]))</f>
        <v>2704 Ne 144Th St</v>
      </c>
      <c r="B2998" t="str">
        <f>PROPER(TRIM(Homes[[#This Row],[city]]))</f>
        <v>Seattle</v>
      </c>
      <c r="C2998" t="str">
        <f>_xlfn.TEXTBEFORE(Homes[[#This Row],[statezip]]," ")</f>
        <v>WA</v>
      </c>
      <c r="D2998" s="6" t="str">
        <f>_xlfn.TEXTAFTER(Homes[[#This Row],[statezip]]," ")</f>
        <v>98125</v>
      </c>
      <c r="E2998" s="1">
        <v>330000</v>
      </c>
      <c r="F2998">
        <v>3</v>
      </c>
      <c r="G2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2998" s="3" t="str">
        <f>Homes[[#This Row],[bedrooms]] &amp; " bd | " &amp; TEXT(Homes[[#This Row],[bathrooms]],"0.##") &amp; " ba"</f>
        <v>3 bd | 1.75 ba</v>
      </c>
      <c r="I2998" s="4">
        <v>1430</v>
      </c>
      <c r="J2998" s="1">
        <f>IFERROR(Homes[[#This Row],[price]]/Homes[[#This Row],[sqft_living]]," ")</f>
        <v>230.76923076923077</v>
      </c>
      <c r="K2998" s="4">
        <f>IFERROR(Homes[[#This Row],[sqft_lot]]/43560," ")</f>
        <v>0.20351239669421486</v>
      </c>
      <c r="L2998" t="str">
        <f>IF(Homes[[#This Row],[waterfront]]=1, "Yes","No")</f>
        <v>No</v>
      </c>
      <c r="M2998" s="4" t="str">
        <f>IF(Homes[[#This Row],[sqft_basement]]&gt;0, "Yes","No")</f>
        <v>No</v>
      </c>
      <c r="N2998" t="str">
        <f>CHOOSE(Homes[[#This Row],[view]]+1, "None","Fair","Good","Great","Excellent")</f>
        <v>None</v>
      </c>
      <c r="O2998" t="str">
        <f>CHOOSE(Homes[[#This Row],[condition]], "Poor","Fair","Average","Good","Excellent")</f>
        <v>Average</v>
      </c>
      <c r="P2998">
        <f ca="1">YEAR(TODAY())-Homes[[#This Row],[yr_built]]</f>
        <v>75</v>
      </c>
      <c r="Q2998">
        <v>2005</v>
      </c>
      <c r="R2998">
        <f ca="1">IF(Homes[[#This Row],[yr_renovated]]&gt;0, YEAR(TODAY())-Homes[[#This Row],[yr_renovated]], YEAR(TODAY())-Homes[[#This Row],[yr_built]])</f>
        <v>20</v>
      </c>
      <c r="S2998">
        <v>1</v>
      </c>
      <c r="T2998" s="2">
        <v>41804</v>
      </c>
      <c r="U2998" s="3">
        <v>1.75</v>
      </c>
      <c r="V2998" s="4">
        <f>IFERROR(Homes[[#This Row],[sqft_above]]+Homes[[#This Row],[sqft_basement]]," ")</f>
        <v>1430</v>
      </c>
      <c r="W2998" s="4">
        <v>8865</v>
      </c>
      <c r="X2998">
        <v>0</v>
      </c>
      <c r="Y2998">
        <v>0</v>
      </c>
      <c r="Z2998">
        <v>3</v>
      </c>
      <c r="AA2998" s="4">
        <v>1430</v>
      </c>
      <c r="AB2998" s="4">
        <v>0</v>
      </c>
      <c r="AC2998">
        <v>1950</v>
      </c>
      <c r="AD2998" t="s">
        <v>3122</v>
      </c>
      <c r="AE2998" t="s">
        <v>49</v>
      </c>
      <c r="AF2998" t="s">
        <v>150</v>
      </c>
    </row>
    <row r="2999" spans="1:32">
      <c r="A2999" t="str">
        <f>PROPER(TRIM(Homes[[#This Row],[street]]))</f>
        <v>17510 194Th Ave Ne</v>
      </c>
      <c r="B2999" t="str">
        <f>PROPER(TRIM(Homes[[#This Row],[city]]))</f>
        <v>Woodinville</v>
      </c>
      <c r="C2999" t="str">
        <f>_xlfn.TEXTBEFORE(Homes[[#This Row],[statezip]]," ")</f>
        <v>WA</v>
      </c>
      <c r="D2999" s="6" t="str">
        <f>_xlfn.TEXTAFTER(Homes[[#This Row],[statezip]]," ")</f>
        <v>98077</v>
      </c>
      <c r="E2999" s="1">
        <v>330000</v>
      </c>
      <c r="F2999">
        <v>3</v>
      </c>
      <c r="G2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2999" s="3" t="str">
        <f>Homes[[#This Row],[bedrooms]] &amp; " bd | " &amp; TEXT(Homes[[#This Row],[bathrooms]],"0.##") &amp; " ba"</f>
        <v>3 bd | 1. ba</v>
      </c>
      <c r="I2999" s="4">
        <v>1250</v>
      </c>
      <c r="J2999" s="1">
        <f>IFERROR(Homes[[#This Row],[price]]/Homes[[#This Row],[sqft_living]]," ")</f>
        <v>264</v>
      </c>
      <c r="K2999" s="4">
        <f>IFERROR(Homes[[#This Row],[sqft_lot]]/43560," ")</f>
        <v>0.20950413223140496</v>
      </c>
      <c r="L2999" t="str">
        <f>IF(Homes[[#This Row],[waterfront]]=1, "Yes","No")</f>
        <v>No</v>
      </c>
      <c r="M2999" s="4" t="str">
        <f>IF(Homes[[#This Row],[sqft_basement]]&gt;0, "Yes","No")</f>
        <v>No</v>
      </c>
      <c r="N2999" t="str">
        <f>CHOOSE(Homes[[#This Row],[view]]+1, "None","Fair","Good","Great","Excellent")</f>
        <v>None</v>
      </c>
      <c r="O2999" t="str">
        <f>CHOOSE(Homes[[#This Row],[condition]], "Poor","Fair","Average","Good","Excellent")</f>
        <v>Average</v>
      </c>
      <c r="P2999">
        <f ca="1">YEAR(TODAY())-Homes[[#This Row],[yr_built]]</f>
        <v>56</v>
      </c>
      <c r="Q2999">
        <v>2010</v>
      </c>
      <c r="R2999">
        <f ca="1">IF(Homes[[#This Row],[yr_renovated]]&gt;0, YEAR(TODAY())-Homes[[#This Row],[yr_renovated]], YEAR(TODAY())-Homes[[#This Row],[yr_built]])</f>
        <v>15</v>
      </c>
      <c r="S2999">
        <v>1</v>
      </c>
      <c r="T2999" s="2">
        <v>41780</v>
      </c>
      <c r="U2999" s="3">
        <v>1</v>
      </c>
      <c r="V2999" s="4">
        <f>IFERROR(Homes[[#This Row],[sqft_above]]+Homes[[#This Row],[sqft_basement]]," ")</f>
        <v>1250</v>
      </c>
      <c r="W2999" s="4">
        <v>9126</v>
      </c>
      <c r="X2999">
        <v>0</v>
      </c>
      <c r="Y2999">
        <v>0</v>
      </c>
      <c r="Z2999">
        <v>3</v>
      </c>
      <c r="AA2999" s="4">
        <v>1250</v>
      </c>
      <c r="AB2999" s="4">
        <v>0</v>
      </c>
      <c r="AC2999">
        <v>1969</v>
      </c>
      <c r="AD2999" t="s">
        <v>3123</v>
      </c>
      <c r="AE2999" t="s">
        <v>120</v>
      </c>
      <c r="AF2999" t="s">
        <v>121</v>
      </c>
    </row>
    <row r="3000" spans="1:32">
      <c r="A3000" t="str">
        <f>PROPER(TRIM(Homes[[#This Row],[street]]))</f>
        <v>38068 41St Pl S</v>
      </c>
      <c r="B3000" t="str">
        <f>PROPER(TRIM(Homes[[#This Row],[city]]))</f>
        <v>Auburn</v>
      </c>
      <c r="C3000" t="str">
        <f>_xlfn.TEXTBEFORE(Homes[[#This Row],[statezip]]," ")</f>
        <v>WA</v>
      </c>
      <c r="D3000" s="6" t="str">
        <f>_xlfn.TEXTAFTER(Homes[[#This Row],[statezip]]," ")</f>
        <v>98001</v>
      </c>
      <c r="E3000" s="1">
        <v>329995</v>
      </c>
      <c r="F3000">
        <v>4</v>
      </c>
      <c r="G3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0" s="3" t="str">
        <f>Homes[[#This Row],[bedrooms]] &amp; " bd | " &amp; TEXT(Homes[[#This Row],[bathrooms]],"0.##") &amp; " ba"</f>
        <v>4 bd | 2.5 ba</v>
      </c>
      <c r="I3000" s="4">
        <v>2303</v>
      </c>
      <c r="J3000" s="1">
        <f>IFERROR(Homes[[#This Row],[price]]/Homes[[#This Row],[sqft_living]]," ")</f>
        <v>143.28918801563179</v>
      </c>
      <c r="K3000" s="4">
        <f>IFERROR(Homes[[#This Row],[sqft_lot]]/43560," ")</f>
        <v>8.4481175390266297E-2</v>
      </c>
      <c r="L3000" t="str">
        <f>IF(Homes[[#This Row],[waterfront]]=1, "Yes","No")</f>
        <v>No</v>
      </c>
      <c r="M3000" s="4" t="str">
        <f>IF(Homes[[#This Row],[sqft_basement]]&gt;0, "Yes","No")</f>
        <v>No</v>
      </c>
      <c r="N3000" t="str">
        <f>CHOOSE(Homes[[#This Row],[view]]+1, "None","Fair","Good","Great","Excellent")</f>
        <v>None</v>
      </c>
      <c r="O3000" t="str">
        <f>CHOOSE(Homes[[#This Row],[condition]], "Poor","Fair","Average","Good","Excellent")</f>
        <v>Average</v>
      </c>
      <c r="P3000">
        <f ca="1">YEAR(TODAY())-Homes[[#This Row],[yr_built]]</f>
        <v>12</v>
      </c>
      <c r="Q3000">
        <v>1923</v>
      </c>
      <c r="R3000">
        <f ca="1">IF(Homes[[#This Row],[yr_renovated]]&gt;0, YEAR(TODAY())-Homes[[#This Row],[yr_renovated]], YEAR(TODAY())-Homes[[#This Row],[yr_built]])</f>
        <v>102</v>
      </c>
      <c r="S3000">
        <v>2</v>
      </c>
      <c r="T3000" s="2">
        <v>41779</v>
      </c>
      <c r="U3000" s="3">
        <v>2.5</v>
      </c>
      <c r="V3000" s="4">
        <f>IFERROR(Homes[[#This Row],[sqft_above]]+Homes[[#This Row],[sqft_basement]]," ")</f>
        <v>2303</v>
      </c>
      <c r="W3000" s="4">
        <v>3680</v>
      </c>
      <c r="X3000">
        <v>0</v>
      </c>
      <c r="Y3000">
        <v>0</v>
      </c>
      <c r="Z3000">
        <v>3</v>
      </c>
      <c r="AA3000" s="4">
        <v>2303</v>
      </c>
      <c r="AB3000" s="4">
        <v>0</v>
      </c>
      <c r="AC3000">
        <v>2013</v>
      </c>
      <c r="AD3000" t="s">
        <v>3124</v>
      </c>
      <c r="AE3000" t="s">
        <v>519</v>
      </c>
      <c r="AF3000" t="s">
        <v>1269</v>
      </c>
    </row>
    <row r="3001" spans="1:32">
      <c r="A3001" t="str">
        <f>PROPER(TRIM(Homes[[#This Row],[street]]))</f>
        <v>33800-33998 12Th Pl Sw</v>
      </c>
      <c r="B3001" t="str">
        <f>PROPER(TRIM(Homes[[#This Row],[city]]))</f>
        <v>Federal Way</v>
      </c>
      <c r="C3001" t="str">
        <f>_xlfn.TEXTBEFORE(Homes[[#This Row],[statezip]]," ")</f>
        <v>WA</v>
      </c>
      <c r="D3001" s="6" t="str">
        <f>_xlfn.TEXTAFTER(Homes[[#This Row],[statezip]]," ")</f>
        <v>98023</v>
      </c>
      <c r="E3001" s="1">
        <v>329950</v>
      </c>
      <c r="F3001">
        <v>3</v>
      </c>
      <c r="G3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1" s="3" t="str">
        <f>Homes[[#This Row],[bedrooms]] &amp; " bd | " &amp; TEXT(Homes[[#This Row],[bathrooms]],"0.##") &amp; " ba"</f>
        <v>3 bd | 2.5 ba</v>
      </c>
      <c r="I3001" s="4">
        <v>2456</v>
      </c>
      <c r="J3001" s="1">
        <f>IFERROR(Homes[[#This Row],[price]]/Homes[[#This Row],[sqft_living]]," ")</f>
        <v>134.34446254071662</v>
      </c>
      <c r="K3001" s="4">
        <f>IFERROR(Homes[[#This Row],[sqft_lot]]/43560," ")</f>
        <v>0.17369146005509642</v>
      </c>
      <c r="L3001" t="str">
        <f>IF(Homes[[#This Row],[waterfront]]=1, "Yes","No")</f>
        <v>No</v>
      </c>
      <c r="M3001" s="4" t="str">
        <f>IF(Homes[[#This Row],[sqft_basement]]&gt;0, "Yes","No")</f>
        <v>No</v>
      </c>
      <c r="N3001" t="str">
        <f>CHOOSE(Homes[[#This Row],[view]]+1, "None","Fair","Good","Great","Excellent")</f>
        <v>None</v>
      </c>
      <c r="O3001" t="str">
        <f>CHOOSE(Homes[[#This Row],[condition]], "Poor","Fair","Average","Good","Excellent")</f>
        <v>Average</v>
      </c>
      <c r="P3001">
        <f ca="1">YEAR(TODAY())-Homes[[#This Row],[yr_built]]</f>
        <v>13</v>
      </c>
      <c r="Q3001">
        <v>1912</v>
      </c>
      <c r="R3001">
        <f ca="1">IF(Homes[[#This Row],[yr_renovated]]&gt;0, YEAR(TODAY())-Homes[[#This Row],[yr_renovated]], YEAR(TODAY())-Homes[[#This Row],[yr_built]])</f>
        <v>113</v>
      </c>
      <c r="S3001">
        <v>2</v>
      </c>
      <c r="T3001" s="2">
        <v>41801</v>
      </c>
      <c r="U3001" s="3">
        <v>2.5</v>
      </c>
      <c r="V3001" s="4">
        <f>IFERROR(Homes[[#This Row],[sqft_above]]+Homes[[#This Row],[sqft_basement]]," ")</f>
        <v>2456</v>
      </c>
      <c r="W3001" s="4">
        <v>7566</v>
      </c>
      <c r="X3001">
        <v>0</v>
      </c>
      <c r="Y3001">
        <v>0</v>
      </c>
      <c r="Z3001">
        <v>3</v>
      </c>
      <c r="AA3001" s="4">
        <v>2456</v>
      </c>
      <c r="AB3001" s="4">
        <v>0</v>
      </c>
      <c r="AC3001">
        <v>2012</v>
      </c>
      <c r="AD3001" t="s">
        <v>3125</v>
      </c>
      <c r="AE3001" t="s">
        <v>675</v>
      </c>
      <c r="AF3001" t="s">
        <v>1267</v>
      </c>
    </row>
    <row r="3002" spans="1:32">
      <c r="A3002" t="str">
        <f>PROPER(TRIM(Homes[[#This Row],[street]]))</f>
        <v>23834 Se 248Th Pl</v>
      </c>
      <c r="B3002" t="str">
        <f>PROPER(TRIM(Homes[[#This Row],[city]]))</f>
        <v>Maple Valley</v>
      </c>
      <c r="C3002" t="str">
        <f>_xlfn.TEXTBEFORE(Homes[[#This Row],[statezip]]," ")</f>
        <v>WA</v>
      </c>
      <c r="D3002" s="6" t="str">
        <f>_xlfn.TEXTAFTER(Homes[[#This Row],[statezip]]," ")</f>
        <v>98038</v>
      </c>
      <c r="E3002" s="1">
        <v>329950</v>
      </c>
      <c r="F3002">
        <v>4</v>
      </c>
      <c r="G3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2" s="3" t="str">
        <f>Homes[[#This Row],[bedrooms]] &amp; " bd | " &amp; TEXT(Homes[[#This Row],[bathrooms]],"0.##") &amp; " ba"</f>
        <v>4 bd | 2.5 ba</v>
      </c>
      <c r="I3002" s="4">
        <v>2120</v>
      </c>
      <c r="J3002" s="1">
        <f>IFERROR(Homes[[#This Row],[price]]/Homes[[#This Row],[sqft_living]]," ")</f>
        <v>155.63679245283018</v>
      </c>
      <c r="K3002" s="4">
        <f>IFERROR(Homes[[#This Row],[sqft_lot]]/43560," ")</f>
        <v>0.10463728191000918</v>
      </c>
      <c r="L3002" t="str">
        <f>IF(Homes[[#This Row],[waterfront]]=1, "Yes","No")</f>
        <v>No</v>
      </c>
      <c r="M3002" s="4" t="str">
        <f>IF(Homes[[#This Row],[sqft_basement]]&gt;0, "Yes","No")</f>
        <v>No</v>
      </c>
      <c r="N3002" t="str">
        <f>CHOOSE(Homes[[#This Row],[view]]+1, "None","Fair","Good","Great","Excellent")</f>
        <v>None</v>
      </c>
      <c r="O3002" t="str">
        <f>CHOOSE(Homes[[#This Row],[condition]], "Poor","Fair","Average","Good","Excellent")</f>
        <v>Average</v>
      </c>
      <c r="P3002">
        <f ca="1">YEAR(TODAY())-Homes[[#This Row],[yr_built]]</f>
        <v>23</v>
      </c>
      <c r="Q3002">
        <v>0</v>
      </c>
      <c r="R3002">
        <f ca="1">IF(Homes[[#This Row],[yr_renovated]]&gt;0, YEAR(TODAY())-Homes[[#This Row],[yr_renovated]], YEAR(TODAY())-Homes[[#This Row],[yr_built]])</f>
        <v>23</v>
      </c>
      <c r="S3002">
        <v>2</v>
      </c>
      <c r="T3002" s="2">
        <v>41822</v>
      </c>
      <c r="U3002" s="3">
        <v>2.5</v>
      </c>
      <c r="V3002" s="4">
        <f>IFERROR(Homes[[#This Row],[sqft_above]]+Homes[[#This Row],[sqft_basement]]," ")</f>
        <v>2120</v>
      </c>
      <c r="W3002" s="4">
        <v>4558</v>
      </c>
      <c r="X3002">
        <v>0</v>
      </c>
      <c r="Y3002">
        <v>0</v>
      </c>
      <c r="Z3002">
        <v>3</v>
      </c>
      <c r="AA3002" s="4">
        <v>2120</v>
      </c>
      <c r="AB3002" s="4">
        <v>0</v>
      </c>
      <c r="AC3002">
        <v>2002</v>
      </c>
      <c r="AD3002" t="s">
        <v>3126</v>
      </c>
      <c r="AE3002" t="s">
        <v>920</v>
      </c>
      <c r="AF3002" t="s">
        <v>921</v>
      </c>
    </row>
    <row r="3003" spans="1:32">
      <c r="A3003" t="str">
        <f>PROPER(TRIM(Homes[[#This Row],[street]]))</f>
        <v>1142 S 23Rd St</v>
      </c>
      <c r="B3003" t="str">
        <f>PROPER(TRIM(Homes[[#This Row],[city]]))</f>
        <v>Renton</v>
      </c>
      <c r="C3003" t="str">
        <f>_xlfn.TEXTBEFORE(Homes[[#This Row],[statezip]]," ")</f>
        <v>WA</v>
      </c>
      <c r="D3003" s="6" t="str">
        <f>_xlfn.TEXTAFTER(Homes[[#This Row],[statezip]]," ")</f>
        <v>98055</v>
      </c>
      <c r="E3003" s="1">
        <v>329950</v>
      </c>
      <c r="F3003">
        <v>3</v>
      </c>
      <c r="G3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3" s="3" t="str">
        <f>Homes[[#This Row],[bedrooms]] &amp; " bd | " &amp; TEXT(Homes[[#This Row],[bathrooms]],"0.##") &amp; " ba"</f>
        <v>3 bd | 2.5 ba</v>
      </c>
      <c r="I3003" s="4">
        <v>1820</v>
      </c>
      <c r="J3003" s="1">
        <f>IFERROR(Homes[[#This Row],[price]]/Homes[[#This Row],[sqft_living]]," ")</f>
        <v>181.29120879120879</v>
      </c>
      <c r="K3003" s="4">
        <f>IFERROR(Homes[[#This Row],[sqft_lot]]/43560," ")</f>
        <v>0.18560606060606061</v>
      </c>
      <c r="L3003" t="str">
        <f>IF(Homes[[#This Row],[waterfront]]=1, "Yes","No")</f>
        <v>No</v>
      </c>
      <c r="M3003" s="4" t="str">
        <f>IF(Homes[[#This Row],[sqft_basement]]&gt;0, "Yes","No")</f>
        <v>No</v>
      </c>
      <c r="N3003" t="str">
        <f>CHOOSE(Homes[[#This Row],[view]]+1, "None","Fair","Good","Great","Excellent")</f>
        <v>None</v>
      </c>
      <c r="O3003" t="str">
        <f>CHOOSE(Homes[[#This Row],[condition]], "Poor","Fair","Average","Good","Excellent")</f>
        <v>Average</v>
      </c>
      <c r="P3003">
        <f ca="1">YEAR(TODAY())-Homes[[#This Row],[yr_built]]</f>
        <v>42</v>
      </c>
      <c r="Q3003">
        <v>2009</v>
      </c>
      <c r="R3003">
        <f ca="1">IF(Homes[[#This Row],[yr_renovated]]&gt;0, YEAR(TODAY())-Homes[[#This Row],[yr_renovated]], YEAR(TODAY())-Homes[[#This Row],[yr_built]])</f>
        <v>16</v>
      </c>
      <c r="S3003">
        <v>2</v>
      </c>
      <c r="T3003" s="2">
        <v>41810</v>
      </c>
      <c r="U3003" s="3">
        <v>2.5</v>
      </c>
      <c r="V3003" s="4">
        <f>IFERROR(Homes[[#This Row],[sqft_above]]+Homes[[#This Row],[sqft_basement]]," ")</f>
        <v>1820</v>
      </c>
      <c r="W3003" s="4">
        <v>8085</v>
      </c>
      <c r="X3003">
        <v>0</v>
      </c>
      <c r="Y3003">
        <v>0</v>
      </c>
      <c r="Z3003">
        <v>3</v>
      </c>
      <c r="AA3003" s="4">
        <v>1820</v>
      </c>
      <c r="AB3003" s="4">
        <v>0</v>
      </c>
      <c r="AC3003">
        <v>1983</v>
      </c>
      <c r="AD3003" t="s">
        <v>3127</v>
      </c>
      <c r="AE3003" t="s">
        <v>319</v>
      </c>
      <c r="AF3003" t="s">
        <v>1614</v>
      </c>
    </row>
    <row r="3004" spans="1:32">
      <c r="A3004" t="str">
        <f>PROPER(TRIM(Homes[[#This Row],[street]]))</f>
        <v>10264 California Ave Sw</v>
      </c>
      <c r="B3004" t="str">
        <f>PROPER(TRIM(Homes[[#This Row],[city]]))</f>
        <v>Seattle</v>
      </c>
      <c r="C3004" t="str">
        <f>_xlfn.TEXTBEFORE(Homes[[#This Row],[statezip]]," ")</f>
        <v>WA</v>
      </c>
      <c r="D3004" s="6" t="str">
        <f>_xlfn.TEXTAFTER(Homes[[#This Row],[statezip]]," ")</f>
        <v>98146</v>
      </c>
      <c r="E3004" s="1">
        <v>329950</v>
      </c>
      <c r="F3004">
        <v>2</v>
      </c>
      <c r="G3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04" s="3" t="str">
        <f>Homes[[#This Row],[bedrooms]] &amp; " bd | " &amp; TEXT(Homes[[#This Row],[bathrooms]],"0.##") &amp; " ba"</f>
        <v>2 bd | 1. ba</v>
      </c>
      <c r="I3004" s="4">
        <v>900</v>
      </c>
      <c r="J3004" s="1">
        <f>IFERROR(Homes[[#This Row],[price]]/Homes[[#This Row],[sqft_living]]," ")</f>
        <v>366.61111111111109</v>
      </c>
      <c r="K3004" s="4">
        <f>IFERROR(Homes[[#This Row],[sqft_lot]]/43560," ")</f>
        <v>0.11983471074380166</v>
      </c>
      <c r="L3004" t="str">
        <f>IF(Homes[[#This Row],[waterfront]]=1, "Yes","No")</f>
        <v>No</v>
      </c>
      <c r="M3004" s="4" t="str">
        <f>IF(Homes[[#This Row],[sqft_basement]]&gt;0, "Yes","No")</f>
        <v>No</v>
      </c>
      <c r="N3004" t="str">
        <f>CHOOSE(Homes[[#This Row],[view]]+1, "None","Fair","Good","Great","Excellent")</f>
        <v>None</v>
      </c>
      <c r="O3004" t="str">
        <f>CHOOSE(Homes[[#This Row],[condition]], "Poor","Fair","Average","Good","Excellent")</f>
        <v>Good</v>
      </c>
      <c r="P3004">
        <f ca="1">YEAR(TODAY())-Homes[[#This Row],[yr_built]]</f>
        <v>69</v>
      </c>
      <c r="Q3004">
        <v>0</v>
      </c>
      <c r="R3004">
        <f ca="1">IF(Homes[[#This Row],[yr_renovated]]&gt;0, YEAR(TODAY())-Homes[[#This Row],[yr_renovated]], YEAR(TODAY())-Homes[[#This Row],[yr_built]])</f>
        <v>69</v>
      </c>
      <c r="S3004">
        <v>1</v>
      </c>
      <c r="T3004" s="2">
        <v>41814</v>
      </c>
      <c r="U3004" s="3">
        <v>1</v>
      </c>
      <c r="V3004" s="4">
        <f>IFERROR(Homes[[#This Row],[sqft_above]]+Homes[[#This Row],[sqft_basement]]," ")</f>
        <v>900</v>
      </c>
      <c r="W3004" s="4">
        <v>5220</v>
      </c>
      <c r="X3004">
        <v>0</v>
      </c>
      <c r="Y3004">
        <v>0</v>
      </c>
      <c r="Z3004">
        <v>4</v>
      </c>
      <c r="AA3004" s="4">
        <v>900</v>
      </c>
      <c r="AB3004" s="4">
        <v>0</v>
      </c>
      <c r="AC3004">
        <v>1956</v>
      </c>
      <c r="AD3004" t="s">
        <v>3128</v>
      </c>
      <c r="AE3004" t="s">
        <v>49</v>
      </c>
      <c r="AF3004" t="s">
        <v>422</v>
      </c>
    </row>
    <row r="3005" spans="1:32">
      <c r="A3005" t="str">
        <f>PROPER(TRIM(Homes[[#This Row],[street]]))</f>
        <v>11221 Palatine Ave N</v>
      </c>
      <c r="B3005" t="str">
        <f>PROPER(TRIM(Homes[[#This Row],[city]]))</f>
        <v>Seattle</v>
      </c>
      <c r="C3005" t="str">
        <f>_xlfn.TEXTBEFORE(Homes[[#This Row],[statezip]]," ")</f>
        <v>WA</v>
      </c>
      <c r="D3005" s="6" t="str">
        <f>_xlfn.TEXTAFTER(Homes[[#This Row],[statezip]]," ")</f>
        <v>98133</v>
      </c>
      <c r="E3005" s="1">
        <v>329932</v>
      </c>
      <c r="F3005">
        <v>3</v>
      </c>
      <c r="G3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05" s="3" t="str">
        <f>Homes[[#This Row],[bedrooms]] &amp; " bd | " &amp; TEXT(Homes[[#This Row],[bathrooms]],"0.##") &amp; " ba"</f>
        <v>3 bd | 1.5 ba</v>
      </c>
      <c r="I3005" s="4">
        <v>1460</v>
      </c>
      <c r="J3005" s="1">
        <f>IFERROR(Homes[[#This Row],[price]]/Homes[[#This Row],[sqft_living]]," ")</f>
        <v>225.98082191780821</v>
      </c>
      <c r="K3005" s="4">
        <f>IFERROR(Homes[[#This Row],[sqft_lot]]/43560," ")</f>
        <v>0.11570247933884298</v>
      </c>
      <c r="L3005" t="str">
        <f>IF(Homes[[#This Row],[waterfront]]=1, "Yes","No")</f>
        <v>No</v>
      </c>
      <c r="M3005" s="4" t="str">
        <f>IF(Homes[[#This Row],[sqft_basement]]&gt;0, "Yes","No")</f>
        <v>Yes</v>
      </c>
      <c r="N3005" t="str">
        <f>CHOOSE(Homes[[#This Row],[view]]+1, "None","Fair","Good","Great","Excellent")</f>
        <v>None</v>
      </c>
      <c r="O3005" t="str">
        <f>CHOOSE(Homes[[#This Row],[condition]], "Poor","Fair","Average","Good","Excellent")</f>
        <v>Average</v>
      </c>
      <c r="P3005">
        <f ca="1">YEAR(TODAY())-Homes[[#This Row],[yr_built]]</f>
        <v>54</v>
      </c>
      <c r="Q3005">
        <v>0</v>
      </c>
      <c r="R3005">
        <f ca="1">IF(Homes[[#This Row],[yr_renovated]]&gt;0, YEAR(TODAY())-Homes[[#This Row],[yr_renovated]], YEAR(TODAY())-Homes[[#This Row],[yr_built]])</f>
        <v>54</v>
      </c>
      <c r="S3005">
        <v>1</v>
      </c>
      <c r="T3005" s="2">
        <v>41788</v>
      </c>
      <c r="U3005" s="3">
        <v>1.5</v>
      </c>
      <c r="V3005" s="4">
        <f>IFERROR(Homes[[#This Row],[sqft_above]]+Homes[[#This Row],[sqft_basement]]," ")</f>
        <v>1460</v>
      </c>
      <c r="W3005" s="4">
        <v>5040</v>
      </c>
      <c r="X3005">
        <v>0</v>
      </c>
      <c r="Y3005">
        <v>0</v>
      </c>
      <c r="Z3005">
        <v>3</v>
      </c>
      <c r="AA3005" s="4">
        <v>1100</v>
      </c>
      <c r="AB3005" s="4">
        <v>360</v>
      </c>
      <c r="AC3005">
        <v>1971</v>
      </c>
      <c r="AD3005" t="s">
        <v>3129</v>
      </c>
      <c r="AE3005" t="s">
        <v>49</v>
      </c>
      <c r="AF3005" t="s">
        <v>987</v>
      </c>
    </row>
    <row r="3006" spans="1:32">
      <c r="A3006" t="str">
        <f>PROPER(TRIM(Homes[[#This Row],[street]]))</f>
        <v>Evergreen Way Se</v>
      </c>
      <c r="B3006" t="str">
        <f>PROPER(TRIM(Homes[[#This Row],[city]]))</f>
        <v>Auburn</v>
      </c>
      <c r="C3006" t="str">
        <f>_xlfn.TEXTBEFORE(Homes[[#This Row],[statezip]]," ")</f>
        <v>WA</v>
      </c>
      <c r="D3006" s="6" t="str">
        <f>_xlfn.TEXTAFTER(Homes[[#This Row],[statezip]]," ")</f>
        <v>98092</v>
      </c>
      <c r="E3006" s="1">
        <v>329900</v>
      </c>
      <c r="F3006">
        <v>3</v>
      </c>
      <c r="G3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6" s="3" t="str">
        <f>Homes[[#This Row],[bedrooms]] &amp; " bd | " &amp; TEXT(Homes[[#This Row],[bathrooms]],"0.##") &amp; " ba"</f>
        <v>3 bd | 2.5 ba</v>
      </c>
      <c r="I3006" s="4">
        <v>2242</v>
      </c>
      <c r="J3006" s="1">
        <f>IFERROR(Homes[[#This Row],[price]]/Homes[[#This Row],[sqft_living]]," ")</f>
        <v>147.14540588760036</v>
      </c>
      <c r="K3006" s="4">
        <f>IFERROR(Homes[[#This Row],[sqft_lot]]/43560," ")</f>
        <v>0.11466942148760331</v>
      </c>
      <c r="L3006" t="str">
        <f>IF(Homes[[#This Row],[waterfront]]=1, "Yes","No")</f>
        <v>No</v>
      </c>
      <c r="M3006" s="4" t="str">
        <f>IF(Homes[[#This Row],[sqft_basement]]&gt;0, "Yes","No")</f>
        <v>No</v>
      </c>
      <c r="N3006" t="str">
        <f>CHOOSE(Homes[[#This Row],[view]]+1, "None","Fair","Good","Great","Excellent")</f>
        <v>None</v>
      </c>
      <c r="O3006" t="str">
        <f>CHOOSE(Homes[[#This Row],[condition]], "Poor","Fair","Average","Good","Excellent")</f>
        <v>Average</v>
      </c>
      <c r="P3006">
        <f ca="1">YEAR(TODAY())-Homes[[#This Row],[yr_built]]</f>
        <v>14</v>
      </c>
      <c r="Q3006">
        <v>0</v>
      </c>
      <c r="R3006">
        <f ca="1">IF(Homes[[#This Row],[yr_renovated]]&gt;0, YEAR(TODAY())-Homes[[#This Row],[yr_renovated]], YEAR(TODAY())-Homes[[#This Row],[yr_built]])</f>
        <v>14</v>
      </c>
      <c r="S3006">
        <v>2</v>
      </c>
      <c r="T3006" s="2">
        <v>41813</v>
      </c>
      <c r="U3006" s="3">
        <v>2.5</v>
      </c>
      <c r="V3006" s="4">
        <f>IFERROR(Homes[[#This Row],[sqft_above]]+Homes[[#This Row],[sqft_basement]]," ")</f>
        <v>2242</v>
      </c>
      <c r="W3006" s="4">
        <v>4995</v>
      </c>
      <c r="X3006">
        <v>0</v>
      </c>
      <c r="Y3006">
        <v>0</v>
      </c>
      <c r="Z3006">
        <v>3</v>
      </c>
      <c r="AA3006" s="4">
        <v>2242</v>
      </c>
      <c r="AB3006" s="4">
        <v>0</v>
      </c>
      <c r="AC3006">
        <v>2011</v>
      </c>
      <c r="AD3006" t="s">
        <v>3130</v>
      </c>
      <c r="AE3006" t="s">
        <v>519</v>
      </c>
      <c r="AF3006" t="s">
        <v>520</v>
      </c>
    </row>
    <row r="3007" spans="1:32">
      <c r="A3007" t="str">
        <f>PROPER(TRIM(Homes[[#This Row],[street]]))</f>
        <v>22639 Se 280Th Pl</v>
      </c>
      <c r="B3007" t="str">
        <f>PROPER(TRIM(Homes[[#This Row],[city]]))</f>
        <v>Maple Valley</v>
      </c>
      <c r="C3007" t="str">
        <f>_xlfn.TEXTBEFORE(Homes[[#This Row],[statezip]]," ")</f>
        <v>WA</v>
      </c>
      <c r="D3007" s="6" t="str">
        <f>_xlfn.TEXTAFTER(Homes[[#This Row],[statezip]]," ")</f>
        <v>98038</v>
      </c>
      <c r="E3007" s="1">
        <v>329900</v>
      </c>
      <c r="F3007">
        <v>3</v>
      </c>
      <c r="G3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07" s="3" t="str">
        <f>Homes[[#This Row],[bedrooms]] &amp; " bd | " &amp; TEXT(Homes[[#This Row],[bathrooms]],"0.##") &amp; " ba"</f>
        <v>3 bd | 2.5 ba</v>
      </c>
      <c r="I3007" s="4">
        <v>2170</v>
      </c>
      <c r="J3007" s="1">
        <f>IFERROR(Homes[[#This Row],[price]]/Homes[[#This Row],[sqft_living]]," ")</f>
        <v>152.02764976958525</v>
      </c>
      <c r="K3007" s="4">
        <f>IFERROR(Homes[[#This Row],[sqft_lot]]/43560," ")</f>
        <v>0.11260330578512397</v>
      </c>
      <c r="L3007" t="str">
        <f>IF(Homes[[#This Row],[waterfront]]=1, "Yes","No")</f>
        <v>No</v>
      </c>
      <c r="M3007" s="4" t="str">
        <f>IF(Homes[[#This Row],[sqft_basement]]&gt;0, "Yes","No")</f>
        <v>No</v>
      </c>
      <c r="N3007" t="str">
        <f>CHOOSE(Homes[[#This Row],[view]]+1, "None","Fair","Good","Great","Excellent")</f>
        <v>None</v>
      </c>
      <c r="O3007" t="str">
        <f>CHOOSE(Homes[[#This Row],[condition]], "Poor","Fair","Average","Good","Excellent")</f>
        <v>Average</v>
      </c>
      <c r="P3007">
        <f ca="1">YEAR(TODAY())-Homes[[#This Row],[yr_built]]</f>
        <v>21</v>
      </c>
      <c r="Q3007">
        <v>2003</v>
      </c>
      <c r="R3007">
        <f ca="1">IF(Homes[[#This Row],[yr_renovated]]&gt;0, YEAR(TODAY())-Homes[[#This Row],[yr_renovated]], YEAR(TODAY())-Homes[[#This Row],[yr_built]])</f>
        <v>22</v>
      </c>
      <c r="S3007">
        <v>2</v>
      </c>
      <c r="T3007" s="2">
        <v>41779</v>
      </c>
      <c r="U3007" s="3">
        <v>2.5</v>
      </c>
      <c r="V3007" s="4">
        <f>IFERROR(Homes[[#This Row],[sqft_above]]+Homes[[#This Row],[sqft_basement]]," ")</f>
        <v>2170</v>
      </c>
      <c r="W3007" s="4">
        <v>4905</v>
      </c>
      <c r="X3007">
        <v>0</v>
      </c>
      <c r="Y3007">
        <v>0</v>
      </c>
      <c r="Z3007">
        <v>3</v>
      </c>
      <c r="AA3007" s="4">
        <v>2170</v>
      </c>
      <c r="AB3007" s="4">
        <v>0</v>
      </c>
      <c r="AC3007">
        <v>2004</v>
      </c>
      <c r="AD3007" t="s">
        <v>3131</v>
      </c>
      <c r="AE3007" t="s">
        <v>920</v>
      </c>
      <c r="AF3007" t="s">
        <v>921</v>
      </c>
    </row>
    <row r="3008" spans="1:32">
      <c r="A3008" t="str">
        <f>PROPER(TRIM(Homes[[#This Row],[street]]))</f>
        <v>2300 14Th Ave S</v>
      </c>
      <c r="B3008" t="str">
        <f>PROPER(TRIM(Homes[[#This Row],[city]]))</f>
        <v>Seattle</v>
      </c>
      <c r="C3008" t="str">
        <f>_xlfn.TEXTBEFORE(Homes[[#This Row],[statezip]]," ")</f>
        <v>WA</v>
      </c>
      <c r="D3008" s="6" t="str">
        <f>_xlfn.TEXTAFTER(Homes[[#This Row],[statezip]]," ")</f>
        <v>98144</v>
      </c>
      <c r="E3008" s="1">
        <v>329445</v>
      </c>
      <c r="F3008">
        <v>2</v>
      </c>
      <c r="G3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08" s="3" t="str">
        <f>Homes[[#This Row],[bedrooms]] &amp; " bd | " &amp; TEXT(Homes[[#This Row],[bathrooms]],"0.##") &amp; " ba"</f>
        <v>2 bd | 1.5 ba</v>
      </c>
      <c r="I3008" s="4">
        <v>830</v>
      </c>
      <c r="J3008" s="1">
        <f>IFERROR(Homes[[#This Row],[price]]/Homes[[#This Row],[sqft_living]]," ")</f>
        <v>396.92168674698797</v>
      </c>
      <c r="K3008" s="4">
        <f>IFERROR(Homes[[#This Row],[sqft_lot]]/43560," ")</f>
        <v>2.5688705234159781E-2</v>
      </c>
      <c r="L3008" t="str">
        <f>IF(Homes[[#This Row],[waterfront]]=1, "Yes","No")</f>
        <v>No</v>
      </c>
      <c r="M3008" s="4" t="str">
        <f>IF(Homes[[#This Row],[sqft_basement]]&gt;0, "Yes","No")</f>
        <v>No</v>
      </c>
      <c r="N3008" t="str">
        <f>CHOOSE(Homes[[#This Row],[view]]+1, "None","Fair","Good","Great","Excellent")</f>
        <v>None</v>
      </c>
      <c r="O3008" t="str">
        <f>CHOOSE(Homes[[#This Row],[condition]], "Poor","Fair","Average","Good","Excellent")</f>
        <v>Average</v>
      </c>
      <c r="P3008">
        <f ca="1">YEAR(TODAY())-Homes[[#This Row],[yr_built]]</f>
        <v>20</v>
      </c>
      <c r="Q3008">
        <v>0</v>
      </c>
      <c r="R3008">
        <f ca="1">IF(Homes[[#This Row],[yr_renovated]]&gt;0, YEAR(TODAY())-Homes[[#This Row],[yr_renovated]], YEAR(TODAY())-Homes[[#This Row],[yr_built]])</f>
        <v>20</v>
      </c>
      <c r="S3008">
        <v>2</v>
      </c>
      <c r="T3008" s="2">
        <v>41814</v>
      </c>
      <c r="U3008" s="3">
        <v>1.5</v>
      </c>
      <c r="V3008" s="4">
        <f>IFERROR(Homes[[#This Row],[sqft_above]]+Homes[[#This Row],[sqft_basement]]," ")</f>
        <v>830</v>
      </c>
      <c r="W3008" s="4">
        <v>1119</v>
      </c>
      <c r="X3008">
        <v>0</v>
      </c>
      <c r="Y3008">
        <v>0</v>
      </c>
      <c r="Z3008">
        <v>3</v>
      </c>
      <c r="AA3008" s="4">
        <v>830</v>
      </c>
      <c r="AB3008" s="4">
        <v>0</v>
      </c>
      <c r="AC3008">
        <v>2005</v>
      </c>
      <c r="AD3008" t="s">
        <v>3132</v>
      </c>
      <c r="AE3008" t="s">
        <v>49</v>
      </c>
      <c r="AF3008" t="s">
        <v>110</v>
      </c>
    </row>
    <row r="3009" spans="1:32">
      <c r="A3009" t="str">
        <f>PROPER(TRIM(Homes[[#This Row],[street]]))</f>
        <v>18124-18204 83Rd Ave Ne</v>
      </c>
      <c r="B3009" t="str">
        <f>PROPER(TRIM(Homes[[#This Row],[city]]))</f>
        <v>Kenmore</v>
      </c>
      <c r="C3009" t="str">
        <f>_xlfn.TEXTBEFORE(Homes[[#This Row],[statezip]]," ")</f>
        <v>WA</v>
      </c>
      <c r="D3009" s="6" t="str">
        <f>_xlfn.TEXTAFTER(Homes[[#This Row],[statezip]]," ")</f>
        <v>98028</v>
      </c>
      <c r="E3009" s="1">
        <v>329333.33333300002</v>
      </c>
      <c r="F3009">
        <v>3</v>
      </c>
      <c r="G3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09" s="3" t="str">
        <f>Homes[[#This Row],[bedrooms]] &amp; " bd | " &amp; TEXT(Homes[[#This Row],[bathrooms]],"0.##") &amp; " ba"</f>
        <v>3 bd | 1.75 ba</v>
      </c>
      <c r="I3009" s="4">
        <v>1160</v>
      </c>
      <c r="J3009" s="1">
        <f>IFERROR(Homes[[#This Row],[price]]/Homes[[#This Row],[sqft_living]]," ")</f>
        <v>283.90804597672417</v>
      </c>
      <c r="K3009" s="4">
        <f>IFERROR(Homes[[#This Row],[sqft_lot]]/43560," ")</f>
        <v>0.5158402203856749</v>
      </c>
      <c r="L3009" t="str">
        <f>IF(Homes[[#This Row],[waterfront]]=1, "Yes","No")</f>
        <v>No</v>
      </c>
      <c r="M3009" s="4" t="str">
        <f>IF(Homes[[#This Row],[sqft_basement]]&gt;0, "Yes","No")</f>
        <v>No</v>
      </c>
      <c r="N3009" t="str">
        <f>CHOOSE(Homes[[#This Row],[view]]+1, "None","Fair","Good","Great","Excellent")</f>
        <v>None</v>
      </c>
      <c r="O3009" t="str">
        <f>CHOOSE(Homes[[#This Row],[condition]], "Poor","Fair","Average","Good","Excellent")</f>
        <v>Good</v>
      </c>
      <c r="P3009">
        <f ca="1">YEAR(TODAY())-Homes[[#This Row],[yr_built]]</f>
        <v>49</v>
      </c>
      <c r="Q3009">
        <v>1992</v>
      </c>
      <c r="R3009">
        <f ca="1">IF(Homes[[#This Row],[yr_renovated]]&gt;0, YEAR(TODAY())-Homes[[#This Row],[yr_renovated]], YEAR(TODAY())-Homes[[#This Row],[yr_built]])</f>
        <v>33</v>
      </c>
      <c r="S3009">
        <v>1</v>
      </c>
      <c r="T3009" s="2">
        <v>41807</v>
      </c>
      <c r="U3009" s="3">
        <v>1.75</v>
      </c>
      <c r="V3009" s="4">
        <f>IFERROR(Homes[[#This Row],[sqft_above]]+Homes[[#This Row],[sqft_basement]]," ")</f>
        <v>1160</v>
      </c>
      <c r="W3009" s="4">
        <v>22470</v>
      </c>
      <c r="X3009">
        <v>0</v>
      </c>
      <c r="Y3009">
        <v>0</v>
      </c>
      <c r="Z3009">
        <v>4</v>
      </c>
      <c r="AA3009" s="4">
        <v>1160</v>
      </c>
      <c r="AB3009" s="4">
        <v>0</v>
      </c>
      <c r="AC3009">
        <v>1976</v>
      </c>
      <c r="AD3009" t="s">
        <v>3133</v>
      </c>
      <c r="AE3009" t="s">
        <v>329</v>
      </c>
      <c r="AF3009" t="s">
        <v>330</v>
      </c>
    </row>
    <row r="3010" spans="1:32">
      <c r="A3010" t="str">
        <f>PROPER(TRIM(Homes[[#This Row],[street]]))</f>
        <v>8127 22Nd Ave Sw</v>
      </c>
      <c r="B3010" t="str">
        <f>PROPER(TRIM(Homes[[#This Row],[city]]))</f>
        <v>Seattle</v>
      </c>
      <c r="C3010" t="str">
        <f>_xlfn.TEXTBEFORE(Homes[[#This Row],[statezip]]," ")</f>
        <v>WA</v>
      </c>
      <c r="D3010" s="6" t="str">
        <f>_xlfn.TEXTAFTER(Homes[[#This Row],[statezip]]," ")</f>
        <v>98106</v>
      </c>
      <c r="E3010" s="1">
        <v>329000</v>
      </c>
      <c r="F3010">
        <v>3</v>
      </c>
      <c r="G3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10" s="3" t="str">
        <f>Homes[[#This Row],[bedrooms]] &amp; " bd | " &amp; TEXT(Homes[[#This Row],[bathrooms]],"0.##") &amp; " ba"</f>
        <v>3 bd | 1. ba</v>
      </c>
      <c r="I3010" s="4">
        <v>1600</v>
      </c>
      <c r="J3010" s="1">
        <f>IFERROR(Homes[[#This Row],[price]]/Homes[[#This Row],[sqft_living]]," ")</f>
        <v>205.625</v>
      </c>
      <c r="K3010" s="4">
        <f>IFERROR(Homes[[#This Row],[sqft_lot]]/43560," ")</f>
        <v>0.13663911845730028</v>
      </c>
      <c r="L3010" t="str">
        <f>IF(Homes[[#This Row],[waterfront]]=1, "Yes","No")</f>
        <v>No</v>
      </c>
      <c r="M3010" s="4" t="str">
        <f>IF(Homes[[#This Row],[sqft_basement]]&gt;0, "Yes","No")</f>
        <v>Yes</v>
      </c>
      <c r="N3010" t="str">
        <f>CHOOSE(Homes[[#This Row],[view]]+1, "None","Fair","Good","Great","Excellent")</f>
        <v>None</v>
      </c>
      <c r="O3010" t="str">
        <f>CHOOSE(Homes[[#This Row],[condition]], "Poor","Fair","Average","Good","Excellent")</f>
        <v>Good</v>
      </c>
      <c r="P3010">
        <f ca="1">YEAR(TODAY())-Homes[[#This Row],[yr_built]]</f>
        <v>61</v>
      </c>
      <c r="Q3010">
        <v>0</v>
      </c>
      <c r="R3010">
        <f ca="1">IF(Homes[[#This Row],[yr_renovated]]&gt;0, YEAR(TODAY())-Homes[[#This Row],[yr_renovated]], YEAR(TODAY())-Homes[[#This Row],[yr_built]])</f>
        <v>61</v>
      </c>
      <c r="S3010">
        <v>1</v>
      </c>
      <c r="T3010" s="2">
        <v>41786</v>
      </c>
      <c r="U3010" s="3">
        <v>1</v>
      </c>
      <c r="V3010" s="4">
        <f>IFERROR(Homes[[#This Row],[sqft_above]]+Homes[[#This Row],[sqft_basement]]," ")</f>
        <v>1600</v>
      </c>
      <c r="W3010" s="4">
        <v>5952</v>
      </c>
      <c r="X3010">
        <v>0</v>
      </c>
      <c r="Y3010">
        <v>0</v>
      </c>
      <c r="Z3010">
        <v>4</v>
      </c>
      <c r="AA3010" s="4">
        <v>1150</v>
      </c>
      <c r="AB3010" s="4">
        <v>450</v>
      </c>
      <c r="AC3010">
        <v>1964</v>
      </c>
      <c r="AD3010" t="s">
        <v>3134</v>
      </c>
      <c r="AE3010" t="s">
        <v>49</v>
      </c>
      <c r="AF3010" t="s">
        <v>1278</v>
      </c>
    </row>
    <row r="3011" spans="1:32">
      <c r="A3011" t="str">
        <f>PROPER(TRIM(Homes[[#This Row],[street]]))</f>
        <v>6048 26Th Ave Sw</v>
      </c>
      <c r="B3011" t="str">
        <f>PROPER(TRIM(Homes[[#This Row],[city]]))</f>
        <v>Seattle</v>
      </c>
      <c r="C3011" t="str">
        <f>_xlfn.TEXTBEFORE(Homes[[#This Row],[statezip]]," ")</f>
        <v>WA</v>
      </c>
      <c r="D3011" s="6" t="str">
        <f>_xlfn.TEXTAFTER(Homes[[#This Row],[statezip]]," ")</f>
        <v>98106</v>
      </c>
      <c r="E3011" s="1">
        <v>329000</v>
      </c>
      <c r="F3011">
        <v>4</v>
      </c>
      <c r="G3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1" s="3" t="str">
        <f>Homes[[#This Row],[bedrooms]] &amp; " bd | " &amp; TEXT(Homes[[#This Row],[bathrooms]],"0.##") &amp; " ba"</f>
        <v>4 bd | 2.5 ba</v>
      </c>
      <c r="I3011" s="4">
        <v>1600</v>
      </c>
      <c r="J3011" s="1">
        <f>IFERROR(Homes[[#This Row],[price]]/Homes[[#This Row],[sqft_living]]," ")</f>
        <v>205.625</v>
      </c>
      <c r="K3011" s="4">
        <f>IFERROR(Homes[[#This Row],[sqft_lot]]/43560," ")</f>
        <v>0.1553030303030303</v>
      </c>
      <c r="L3011" t="str">
        <f>IF(Homes[[#This Row],[waterfront]]=1, "Yes","No")</f>
        <v>No</v>
      </c>
      <c r="M3011" s="4" t="str">
        <f>IF(Homes[[#This Row],[sqft_basement]]&gt;0, "Yes","No")</f>
        <v>Yes</v>
      </c>
      <c r="N3011" t="str">
        <f>CHOOSE(Homes[[#This Row],[view]]+1, "None","Fair","Good","Great","Excellent")</f>
        <v>None</v>
      </c>
      <c r="O3011" t="str">
        <f>CHOOSE(Homes[[#This Row],[condition]], "Poor","Fair","Average","Good","Excellent")</f>
        <v>Average</v>
      </c>
      <c r="P3011">
        <f ca="1">YEAR(TODAY())-Homes[[#This Row],[yr_built]]</f>
        <v>78</v>
      </c>
      <c r="Q3011">
        <v>2011</v>
      </c>
      <c r="R3011">
        <f ca="1">IF(Homes[[#This Row],[yr_renovated]]&gt;0, YEAR(TODAY())-Homes[[#This Row],[yr_renovated]], YEAR(TODAY())-Homes[[#This Row],[yr_built]])</f>
        <v>14</v>
      </c>
      <c r="S3011">
        <v>1</v>
      </c>
      <c r="T3011" s="2">
        <v>41779</v>
      </c>
      <c r="U3011" s="3">
        <v>2.5</v>
      </c>
      <c r="V3011" s="4">
        <f>IFERROR(Homes[[#This Row],[sqft_above]]+Homes[[#This Row],[sqft_basement]]," ")</f>
        <v>1600</v>
      </c>
      <c r="W3011" s="4">
        <v>6765</v>
      </c>
      <c r="X3011">
        <v>0</v>
      </c>
      <c r="Y3011">
        <v>0</v>
      </c>
      <c r="Z3011">
        <v>3</v>
      </c>
      <c r="AA3011" s="4">
        <v>830</v>
      </c>
      <c r="AB3011" s="4">
        <v>770</v>
      </c>
      <c r="AC3011">
        <v>1947</v>
      </c>
      <c r="AD3011" t="s">
        <v>3135</v>
      </c>
      <c r="AE3011" t="s">
        <v>49</v>
      </c>
      <c r="AF3011" t="s">
        <v>1278</v>
      </c>
    </row>
    <row r="3012" spans="1:32">
      <c r="A3012" t="str">
        <f>PROPER(TRIM(Homes[[#This Row],[street]]))</f>
        <v>19254 121St Pl Se</v>
      </c>
      <c r="B3012" t="str">
        <f>PROPER(TRIM(Homes[[#This Row],[city]]))</f>
        <v>Kent</v>
      </c>
      <c r="C3012" t="str">
        <f>_xlfn.TEXTBEFORE(Homes[[#This Row],[statezip]]," ")</f>
        <v>WA</v>
      </c>
      <c r="D3012" s="6" t="str">
        <f>_xlfn.TEXTAFTER(Homes[[#This Row],[statezip]]," ")</f>
        <v>98031</v>
      </c>
      <c r="E3012" s="1">
        <v>328950</v>
      </c>
      <c r="F3012">
        <v>4</v>
      </c>
      <c r="G3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12" s="3" t="str">
        <f>Homes[[#This Row],[bedrooms]] &amp; " bd | " &amp; TEXT(Homes[[#This Row],[bathrooms]],"0.##") &amp; " ba"</f>
        <v>4 bd | 1.75 ba</v>
      </c>
      <c r="I3012" s="4">
        <v>2550</v>
      </c>
      <c r="J3012" s="1">
        <f>IFERROR(Homes[[#This Row],[price]]/Homes[[#This Row],[sqft_living]]," ")</f>
        <v>129</v>
      </c>
      <c r="K3012" s="4">
        <f>IFERROR(Homes[[#This Row],[sqft_lot]]/43560," ")</f>
        <v>0.20606060606060606</v>
      </c>
      <c r="L3012" t="str">
        <f>IF(Homes[[#This Row],[waterfront]]=1, "Yes","No")</f>
        <v>No</v>
      </c>
      <c r="M3012" s="4" t="str">
        <f>IF(Homes[[#This Row],[sqft_basement]]&gt;0, "Yes","No")</f>
        <v>Yes</v>
      </c>
      <c r="N3012" t="str">
        <f>CHOOSE(Homes[[#This Row],[view]]+1, "None","Fair","Good","Great","Excellent")</f>
        <v>None</v>
      </c>
      <c r="O3012" t="str">
        <f>CHOOSE(Homes[[#This Row],[condition]], "Poor","Fair","Average","Good","Excellent")</f>
        <v>Excellent</v>
      </c>
      <c r="P3012">
        <f ca="1">YEAR(TODAY())-Homes[[#This Row],[yr_built]]</f>
        <v>47</v>
      </c>
      <c r="Q3012">
        <v>0</v>
      </c>
      <c r="R3012">
        <f ca="1">IF(Homes[[#This Row],[yr_renovated]]&gt;0, YEAR(TODAY())-Homes[[#This Row],[yr_renovated]], YEAR(TODAY())-Homes[[#This Row],[yr_built]])</f>
        <v>47</v>
      </c>
      <c r="S3012">
        <v>1</v>
      </c>
      <c r="T3012" s="2">
        <v>41821</v>
      </c>
      <c r="U3012" s="3">
        <v>1.75</v>
      </c>
      <c r="V3012" s="4">
        <f>IFERROR(Homes[[#This Row],[sqft_above]]+Homes[[#This Row],[sqft_basement]]," ")</f>
        <v>2550</v>
      </c>
      <c r="W3012" s="4">
        <v>8976</v>
      </c>
      <c r="X3012">
        <v>0</v>
      </c>
      <c r="Y3012">
        <v>0</v>
      </c>
      <c r="Z3012">
        <v>5</v>
      </c>
      <c r="AA3012" s="4">
        <v>1300</v>
      </c>
      <c r="AB3012" s="4">
        <v>1250</v>
      </c>
      <c r="AC3012">
        <v>1978</v>
      </c>
      <c r="AD3012" t="s">
        <v>3136</v>
      </c>
      <c r="AE3012" t="s">
        <v>1392</v>
      </c>
      <c r="AF3012" t="s">
        <v>2406</v>
      </c>
    </row>
    <row r="3013" spans="1:32">
      <c r="A3013" t="str">
        <f>PROPER(TRIM(Homes[[#This Row],[street]]))</f>
        <v>23915 135Th Pl Se</v>
      </c>
      <c r="B3013" t="str">
        <f>PROPER(TRIM(Homes[[#This Row],[city]]))</f>
        <v>Kent</v>
      </c>
      <c r="C3013" t="str">
        <f>_xlfn.TEXTBEFORE(Homes[[#This Row],[statezip]]," ")</f>
        <v>WA</v>
      </c>
      <c r="D3013" s="6" t="str">
        <f>_xlfn.TEXTAFTER(Homes[[#This Row],[statezip]]," ")</f>
        <v>98042</v>
      </c>
      <c r="E3013" s="1">
        <v>328500</v>
      </c>
      <c r="F3013">
        <v>3</v>
      </c>
      <c r="G3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3" s="3" t="str">
        <f>Homes[[#This Row],[bedrooms]] &amp; " bd | " &amp; TEXT(Homes[[#This Row],[bathrooms]],"0.##") &amp; " ba"</f>
        <v>3 bd | 2.5 ba</v>
      </c>
      <c r="I3013" s="4">
        <v>1950</v>
      </c>
      <c r="J3013" s="1">
        <f>IFERROR(Homes[[#This Row],[price]]/Homes[[#This Row],[sqft_living]]," ")</f>
        <v>168.46153846153845</v>
      </c>
      <c r="K3013" s="4">
        <f>IFERROR(Homes[[#This Row],[sqft_lot]]/43560," ")</f>
        <v>0.18663911845730027</v>
      </c>
      <c r="L3013" t="str">
        <f>IF(Homes[[#This Row],[waterfront]]=1, "Yes","No")</f>
        <v>No</v>
      </c>
      <c r="M3013" s="4" t="str">
        <f>IF(Homes[[#This Row],[sqft_basement]]&gt;0, "Yes","No")</f>
        <v>No</v>
      </c>
      <c r="N3013" t="str">
        <f>CHOOSE(Homes[[#This Row],[view]]+1, "None","Fair","Good","Great","Excellent")</f>
        <v>None</v>
      </c>
      <c r="O3013" t="str">
        <f>CHOOSE(Homes[[#This Row],[condition]], "Poor","Fair","Average","Good","Excellent")</f>
        <v>Good</v>
      </c>
      <c r="P3013">
        <f ca="1">YEAR(TODAY())-Homes[[#This Row],[yr_built]]</f>
        <v>35</v>
      </c>
      <c r="Q3013">
        <v>0</v>
      </c>
      <c r="R3013">
        <f ca="1">IF(Homes[[#This Row],[yr_renovated]]&gt;0, YEAR(TODAY())-Homes[[#This Row],[yr_renovated]], YEAR(TODAY())-Homes[[#This Row],[yr_built]])</f>
        <v>35</v>
      </c>
      <c r="S3013">
        <v>2</v>
      </c>
      <c r="T3013" s="2">
        <v>41793</v>
      </c>
      <c r="U3013" s="3">
        <v>2.5</v>
      </c>
      <c r="V3013" s="4">
        <f>IFERROR(Homes[[#This Row],[sqft_above]]+Homes[[#This Row],[sqft_basement]]," ")</f>
        <v>1950</v>
      </c>
      <c r="W3013" s="4">
        <v>8130</v>
      </c>
      <c r="X3013">
        <v>0</v>
      </c>
      <c r="Y3013">
        <v>0</v>
      </c>
      <c r="Z3013">
        <v>4</v>
      </c>
      <c r="AA3013" s="4">
        <v>1950</v>
      </c>
      <c r="AB3013" s="4">
        <v>0</v>
      </c>
      <c r="AC3013">
        <v>1990</v>
      </c>
      <c r="AD3013" t="s">
        <v>3137</v>
      </c>
      <c r="AE3013" t="s">
        <v>1392</v>
      </c>
      <c r="AF3013" t="s">
        <v>85</v>
      </c>
    </row>
    <row r="3014" spans="1:32">
      <c r="A3014" t="str">
        <f>PROPER(TRIM(Homes[[#This Row],[street]]))</f>
        <v>11341-11399 4Th Pl Sw</v>
      </c>
      <c r="B3014" t="str">
        <f>PROPER(TRIM(Homes[[#This Row],[city]]))</f>
        <v>Seattle</v>
      </c>
      <c r="C3014" t="str">
        <f>_xlfn.TEXTBEFORE(Homes[[#This Row],[statezip]]," ")</f>
        <v>WA</v>
      </c>
      <c r="D3014" s="6" t="str">
        <f>_xlfn.TEXTAFTER(Homes[[#This Row],[statezip]]," ")</f>
        <v>98146</v>
      </c>
      <c r="E3014" s="1">
        <v>328423</v>
      </c>
      <c r="F3014">
        <v>3</v>
      </c>
      <c r="G3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4" s="3" t="str">
        <f>Homes[[#This Row],[bedrooms]] &amp; " bd | " &amp; TEXT(Homes[[#This Row],[bathrooms]],"0.##") &amp; " ba"</f>
        <v>3 bd | 2.5 ba</v>
      </c>
      <c r="I3014" s="4">
        <v>1730</v>
      </c>
      <c r="J3014" s="1">
        <f>IFERROR(Homes[[#This Row],[price]]/Homes[[#This Row],[sqft_living]]," ")</f>
        <v>189.83988439306358</v>
      </c>
      <c r="K3014" s="4">
        <f>IFERROR(Homes[[#This Row],[sqft_lot]]/43560," ")</f>
        <v>8.2644628099173556E-2</v>
      </c>
      <c r="L3014" t="str">
        <f>IF(Homes[[#This Row],[waterfront]]=1, "Yes","No")</f>
        <v>No</v>
      </c>
      <c r="M3014" s="4" t="str">
        <f>IF(Homes[[#This Row],[sqft_basement]]&gt;0, "Yes","No")</f>
        <v>No</v>
      </c>
      <c r="N3014" t="str">
        <f>CHOOSE(Homes[[#This Row],[view]]+1, "None","Fair","Good","Great","Excellent")</f>
        <v>None</v>
      </c>
      <c r="O3014" t="str">
        <f>CHOOSE(Homes[[#This Row],[condition]], "Poor","Fair","Average","Good","Excellent")</f>
        <v>Average</v>
      </c>
      <c r="P3014">
        <f ca="1">YEAR(TODAY())-Homes[[#This Row],[yr_built]]</f>
        <v>11</v>
      </c>
      <c r="Q3014">
        <v>0</v>
      </c>
      <c r="R3014">
        <f ca="1">IF(Homes[[#This Row],[yr_renovated]]&gt;0, YEAR(TODAY())-Homes[[#This Row],[yr_renovated]], YEAR(TODAY())-Homes[[#This Row],[yr_built]])</f>
        <v>11</v>
      </c>
      <c r="S3014">
        <v>2</v>
      </c>
      <c r="T3014" s="2">
        <v>41815</v>
      </c>
      <c r="U3014" s="3">
        <v>2.5</v>
      </c>
      <c r="V3014" s="4">
        <f>IFERROR(Homes[[#This Row],[sqft_above]]+Homes[[#This Row],[sqft_basement]]," ")</f>
        <v>1730</v>
      </c>
      <c r="W3014" s="4">
        <v>3600</v>
      </c>
      <c r="X3014">
        <v>0</v>
      </c>
      <c r="Y3014">
        <v>0</v>
      </c>
      <c r="Z3014">
        <v>3</v>
      </c>
      <c r="AA3014" s="4">
        <v>1730</v>
      </c>
      <c r="AB3014" s="4">
        <v>0</v>
      </c>
      <c r="AC3014">
        <v>2014</v>
      </c>
      <c r="AD3014" t="s">
        <v>3138</v>
      </c>
      <c r="AE3014" t="s">
        <v>49</v>
      </c>
      <c r="AF3014" t="s">
        <v>422</v>
      </c>
    </row>
    <row r="3015" spans="1:32">
      <c r="A3015" t="str">
        <f>PROPER(TRIM(Homes[[#This Row],[street]]))</f>
        <v>1915 Ginko St Se</v>
      </c>
      <c r="B3015" t="str">
        <f>PROPER(TRIM(Homes[[#This Row],[city]]))</f>
        <v>Auburn</v>
      </c>
      <c r="C3015" t="str">
        <f>_xlfn.TEXTBEFORE(Homes[[#This Row],[statezip]]," ")</f>
        <v>WA</v>
      </c>
      <c r="D3015" s="6" t="str">
        <f>_xlfn.TEXTAFTER(Homes[[#This Row],[statezip]]," ")</f>
        <v>98092</v>
      </c>
      <c r="E3015" s="1">
        <v>328211.90476200002</v>
      </c>
      <c r="F3015">
        <v>4</v>
      </c>
      <c r="G3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15" s="3" t="str">
        <f>Homes[[#This Row],[bedrooms]] &amp; " bd | " &amp; TEXT(Homes[[#This Row],[bathrooms]],"0.##") &amp; " ba"</f>
        <v>4 bd | 2.5 ba</v>
      </c>
      <c r="I3015" s="4">
        <v>1720</v>
      </c>
      <c r="J3015" s="1">
        <f>IFERROR(Homes[[#This Row],[price]]/Homes[[#This Row],[sqft_living]]," ")</f>
        <v>190.82087486162791</v>
      </c>
      <c r="K3015" s="4">
        <f>IFERROR(Homes[[#This Row],[sqft_lot]]/43560," ")</f>
        <v>0.22038567493112948</v>
      </c>
      <c r="L3015" t="str">
        <f>IF(Homes[[#This Row],[waterfront]]=1, "Yes","No")</f>
        <v>No</v>
      </c>
      <c r="M3015" s="4" t="str">
        <f>IF(Homes[[#This Row],[sqft_basement]]&gt;0, "Yes","No")</f>
        <v>Yes</v>
      </c>
      <c r="N3015" t="str">
        <f>CHOOSE(Homes[[#This Row],[view]]+1, "None","Fair","Good","Great","Excellent")</f>
        <v>None</v>
      </c>
      <c r="O3015" t="str">
        <f>CHOOSE(Homes[[#This Row],[condition]], "Poor","Fair","Average","Good","Excellent")</f>
        <v>Average</v>
      </c>
      <c r="P3015">
        <f ca="1">YEAR(TODAY())-Homes[[#This Row],[yr_built]]</f>
        <v>64</v>
      </c>
      <c r="Q3015">
        <v>2004</v>
      </c>
      <c r="R3015">
        <f ca="1">IF(Homes[[#This Row],[yr_renovated]]&gt;0, YEAR(TODAY())-Homes[[#This Row],[yr_renovated]], YEAR(TODAY())-Homes[[#This Row],[yr_built]])</f>
        <v>21</v>
      </c>
      <c r="S3015">
        <v>1</v>
      </c>
      <c r="T3015" s="2">
        <v>41786</v>
      </c>
      <c r="U3015" s="3">
        <v>2.5</v>
      </c>
      <c r="V3015" s="4">
        <f>IFERROR(Homes[[#This Row],[sqft_above]]+Homes[[#This Row],[sqft_basement]]," ")</f>
        <v>1720</v>
      </c>
      <c r="W3015" s="4">
        <v>9600</v>
      </c>
      <c r="X3015">
        <v>0</v>
      </c>
      <c r="Y3015">
        <v>0</v>
      </c>
      <c r="Z3015">
        <v>3</v>
      </c>
      <c r="AA3015" s="4">
        <v>1120</v>
      </c>
      <c r="AB3015" s="4">
        <v>600</v>
      </c>
      <c r="AC3015">
        <v>1961</v>
      </c>
      <c r="AD3015" t="s">
        <v>3139</v>
      </c>
      <c r="AE3015" t="s">
        <v>519</v>
      </c>
      <c r="AF3015" t="s">
        <v>520</v>
      </c>
    </row>
    <row r="3016" spans="1:32">
      <c r="A3016" t="str">
        <f>PROPER(TRIM(Homes[[#This Row],[street]]))</f>
        <v>1512 10Th Ct Nw</v>
      </c>
      <c r="B3016" t="str">
        <f>PROPER(TRIM(Homes[[#This Row],[city]]))</f>
        <v>Auburn</v>
      </c>
      <c r="C3016" t="str">
        <f>_xlfn.TEXTBEFORE(Homes[[#This Row],[statezip]]," ")</f>
        <v>WA</v>
      </c>
      <c r="D3016" s="6" t="str">
        <f>_xlfn.TEXTAFTER(Homes[[#This Row],[statezip]]," ")</f>
        <v>98001</v>
      </c>
      <c r="E3016" s="1">
        <v>328000</v>
      </c>
      <c r="F3016">
        <v>3</v>
      </c>
      <c r="G3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16" s="3" t="str">
        <f>Homes[[#This Row],[bedrooms]] &amp; " bd | " &amp; TEXT(Homes[[#This Row],[bathrooms]],"0.##") &amp; " ba"</f>
        <v>3 bd | 2. ba</v>
      </c>
      <c r="I3016" s="4">
        <v>2250</v>
      </c>
      <c r="J3016" s="1">
        <f>IFERROR(Homes[[#This Row],[price]]/Homes[[#This Row],[sqft_living]]," ")</f>
        <v>145.77777777777777</v>
      </c>
      <c r="K3016" s="4">
        <f>IFERROR(Homes[[#This Row],[sqft_lot]]/43560," ")</f>
        <v>0.18145087235996327</v>
      </c>
      <c r="L3016" t="str">
        <f>IF(Homes[[#This Row],[waterfront]]=1, "Yes","No")</f>
        <v>No</v>
      </c>
      <c r="M3016" s="4" t="str">
        <f>IF(Homes[[#This Row],[sqft_basement]]&gt;0, "Yes","No")</f>
        <v>No</v>
      </c>
      <c r="N3016" t="str">
        <f>CHOOSE(Homes[[#This Row],[view]]+1, "None","Fair","Good","Great","Excellent")</f>
        <v>None</v>
      </c>
      <c r="O3016" t="str">
        <f>CHOOSE(Homes[[#This Row],[condition]], "Poor","Fair","Average","Good","Excellent")</f>
        <v>Average</v>
      </c>
      <c r="P3016">
        <f ca="1">YEAR(TODAY())-Homes[[#This Row],[yr_built]]</f>
        <v>27</v>
      </c>
      <c r="Q3016">
        <v>2006</v>
      </c>
      <c r="R3016">
        <f ca="1">IF(Homes[[#This Row],[yr_renovated]]&gt;0, YEAR(TODAY())-Homes[[#This Row],[yr_renovated]], YEAR(TODAY())-Homes[[#This Row],[yr_built]])</f>
        <v>19</v>
      </c>
      <c r="S3016">
        <v>1.5</v>
      </c>
      <c r="T3016" s="2">
        <v>41827</v>
      </c>
      <c r="U3016" s="3">
        <v>2</v>
      </c>
      <c r="V3016" s="4">
        <f>IFERROR(Homes[[#This Row],[sqft_above]]+Homes[[#This Row],[sqft_basement]]," ")</f>
        <v>2250</v>
      </c>
      <c r="W3016" s="4">
        <v>7904</v>
      </c>
      <c r="X3016">
        <v>0</v>
      </c>
      <c r="Y3016">
        <v>0</v>
      </c>
      <c r="Z3016">
        <v>3</v>
      </c>
      <c r="AA3016" s="4">
        <v>2250</v>
      </c>
      <c r="AB3016" s="4">
        <v>0</v>
      </c>
      <c r="AC3016">
        <v>1998</v>
      </c>
      <c r="AD3016" t="s">
        <v>3140</v>
      </c>
      <c r="AE3016" t="s">
        <v>519</v>
      </c>
      <c r="AF3016" t="s">
        <v>1269</v>
      </c>
    </row>
    <row r="3017" spans="1:32">
      <c r="A3017" t="str">
        <f>PROPER(TRIM(Homes[[#This Row],[street]]))</f>
        <v>31720 Ne 123Rd St</v>
      </c>
      <c r="B3017" t="str">
        <f>PROPER(TRIM(Homes[[#This Row],[city]]))</f>
        <v>Duvall</v>
      </c>
      <c r="C3017" t="str">
        <f>_xlfn.TEXTBEFORE(Homes[[#This Row],[statezip]]," ")</f>
        <v>WA</v>
      </c>
      <c r="D3017" s="6" t="str">
        <f>_xlfn.TEXTAFTER(Homes[[#This Row],[statezip]]," ")</f>
        <v>98019</v>
      </c>
      <c r="E3017" s="1">
        <v>328000</v>
      </c>
      <c r="F3017">
        <v>3</v>
      </c>
      <c r="G3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17" s="3" t="str">
        <f>Homes[[#This Row],[bedrooms]] &amp; " bd | " &amp; TEXT(Homes[[#This Row],[bathrooms]],"0.##") &amp; " ba"</f>
        <v>3 bd | 1.75 ba</v>
      </c>
      <c r="I3017" s="4">
        <v>1440</v>
      </c>
      <c r="J3017" s="1">
        <f>IFERROR(Homes[[#This Row],[price]]/Homes[[#This Row],[sqft_living]]," ")</f>
        <v>227.77777777777777</v>
      </c>
      <c r="K3017" s="4">
        <f>IFERROR(Homes[[#This Row],[sqft_lot]]/43560," ")</f>
        <v>1.0399908172635446</v>
      </c>
      <c r="L3017" t="str">
        <f>IF(Homes[[#This Row],[waterfront]]=1, "Yes","No")</f>
        <v>No</v>
      </c>
      <c r="M3017" s="4" t="str">
        <f>IF(Homes[[#This Row],[sqft_basement]]&gt;0, "Yes","No")</f>
        <v>No</v>
      </c>
      <c r="N3017" t="str">
        <f>CHOOSE(Homes[[#This Row],[view]]+1, "None","Fair","Good","Great","Excellent")</f>
        <v>None</v>
      </c>
      <c r="O3017" t="str">
        <f>CHOOSE(Homes[[#This Row],[condition]], "Poor","Fair","Average","Good","Excellent")</f>
        <v>Average</v>
      </c>
      <c r="P3017">
        <f ca="1">YEAR(TODAY())-Homes[[#This Row],[yr_built]]</f>
        <v>48</v>
      </c>
      <c r="Q3017">
        <v>2004</v>
      </c>
      <c r="R3017">
        <f ca="1">IF(Homes[[#This Row],[yr_renovated]]&gt;0, YEAR(TODAY())-Homes[[#This Row],[yr_renovated]], YEAR(TODAY())-Homes[[#This Row],[yr_built]])</f>
        <v>21</v>
      </c>
      <c r="S3017">
        <v>2</v>
      </c>
      <c r="T3017" s="2">
        <v>41799</v>
      </c>
      <c r="U3017" s="3">
        <v>1.75</v>
      </c>
      <c r="V3017" s="4">
        <f>IFERROR(Homes[[#This Row],[sqft_above]]+Homes[[#This Row],[sqft_basement]]," ")</f>
        <v>1440</v>
      </c>
      <c r="W3017" s="4">
        <v>45302</v>
      </c>
      <c r="X3017">
        <v>0</v>
      </c>
      <c r="Y3017">
        <v>0</v>
      </c>
      <c r="Z3017">
        <v>3</v>
      </c>
      <c r="AA3017" s="4">
        <v>1440</v>
      </c>
      <c r="AB3017" s="4">
        <v>0</v>
      </c>
      <c r="AC3017">
        <v>1977</v>
      </c>
      <c r="AD3017" t="s">
        <v>3141</v>
      </c>
      <c r="AE3017" t="s">
        <v>451</v>
      </c>
      <c r="AF3017" t="s">
        <v>452</v>
      </c>
    </row>
    <row r="3018" spans="1:32">
      <c r="A3018" t="str">
        <f>PROPER(TRIM(Homes[[#This Row],[street]]))</f>
        <v>11103 Se 219Th Pl</v>
      </c>
      <c r="B3018" t="str">
        <f>PROPER(TRIM(Homes[[#This Row],[city]]))</f>
        <v>Kent</v>
      </c>
      <c r="C3018" t="str">
        <f>_xlfn.TEXTBEFORE(Homes[[#This Row],[statezip]]," ")</f>
        <v>WA</v>
      </c>
      <c r="D3018" s="6" t="str">
        <f>_xlfn.TEXTAFTER(Homes[[#This Row],[statezip]]," ")</f>
        <v>98031</v>
      </c>
      <c r="E3018" s="1">
        <v>327500</v>
      </c>
      <c r="F3018">
        <v>3</v>
      </c>
      <c r="G3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18" s="3" t="str">
        <f>Homes[[#This Row],[bedrooms]] &amp; " bd | " &amp; TEXT(Homes[[#This Row],[bathrooms]],"0.##") &amp; " ba"</f>
        <v>3 bd | 2.25 ba</v>
      </c>
      <c r="I3018" s="4">
        <v>2310</v>
      </c>
      <c r="J3018" s="1">
        <f>IFERROR(Homes[[#This Row],[price]]/Homes[[#This Row],[sqft_living]]," ")</f>
        <v>141.77489177489178</v>
      </c>
      <c r="K3018" s="4">
        <f>IFERROR(Homes[[#This Row],[sqft_lot]]/43560," ")</f>
        <v>0.16528925619834711</v>
      </c>
      <c r="L3018" t="str">
        <f>IF(Homes[[#This Row],[waterfront]]=1, "Yes","No")</f>
        <v>No</v>
      </c>
      <c r="M3018" s="4" t="str">
        <f>IF(Homes[[#This Row],[sqft_basement]]&gt;0, "Yes","No")</f>
        <v>No</v>
      </c>
      <c r="N3018" t="str">
        <f>CHOOSE(Homes[[#This Row],[view]]+1, "None","Fair","Good","Great","Excellent")</f>
        <v>None</v>
      </c>
      <c r="O3018" t="str">
        <f>CHOOSE(Homes[[#This Row],[condition]], "Poor","Fair","Average","Good","Excellent")</f>
        <v>Average</v>
      </c>
      <c r="P3018">
        <f ca="1">YEAR(TODAY())-Homes[[#This Row],[yr_built]]</f>
        <v>35</v>
      </c>
      <c r="Q3018">
        <v>2009</v>
      </c>
      <c r="R3018">
        <f ca="1">IF(Homes[[#This Row],[yr_renovated]]&gt;0, YEAR(TODAY())-Homes[[#This Row],[yr_renovated]], YEAR(TODAY())-Homes[[#This Row],[yr_built]])</f>
        <v>16</v>
      </c>
      <c r="S3018">
        <v>2</v>
      </c>
      <c r="T3018" s="2">
        <v>41820</v>
      </c>
      <c r="U3018" s="3">
        <v>2.25</v>
      </c>
      <c r="V3018" s="4">
        <f>IFERROR(Homes[[#This Row],[sqft_above]]+Homes[[#This Row],[sqft_basement]]," ")</f>
        <v>2310</v>
      </c>
      <c r="W3018" s="4">
        <v>7200</v>
      </c>
      <c r="X3018">
        <v>0</v>
      </c>
      <c r="Y3018">
        <v>0</v>
      </c>
      <c r="Z3018">
        <v>3</v>
      </c>
      <c r="AA3018" s="4">
        <v>2310</v>
      </c>
      <c r="AB3018" s="4">
        <v>0</v>
      </c>
      <c r="AC3018">
        <v>1990</v>
      </c>
      <c r="AD3018" t="s">
        <v>3142</v>
      </c>
      <c r="AE3018" t="s">
        <v>1392</v>
      </c>
      <c r="AF3018" t="s">
        <v>2406</v>
      </c>
    </row>
    <row r="3019" spans="1:32">
      <c r="A3019" t="str">
        <f>PROPER(TRIM(Homes[[#This Row],[street]]))</f>
        <v>15035-15041 Se Fairwood Blvd</v>
      </c>
      <c r="B3019" t="str">
        <f>PROPER(TRIM(Homes[[#This Row],[city]]))</f>
        <v>Renton</v>
      </c>
      <c r="C3019" t="str">
        <f>_xlfn.TEXTBEFORE(Homes[[#This Row],[statezip]]," ")</f>
        <v>WA</v>
      </c>
      <c r="D3019" s="6" t="str">
        <f>_xlfn.TEXTAFTER(Homes[[#This Row],[statezip]]," ")</f>
        <v>98058</v>
      </c>
      <c r="E3019" s="1">
        <v>327500</v>
      </c>
      <c r="F3019">
        <v>4</v>
      </c>
      <c r="G3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19" s="3" t="str">
        <f>Homes[[#This Row],[bedrooms]] &amp; " bd | " &amp; TEXT(Homes[[#This Row],[bathrooms]],"0.##") &amp; " ba"</f>
        <v>4 bd | 1.75 ba</v>
      </c>
      <c r="I3019" s="4">
        <v>1650</v>
      </c>
      <c r="J3019" s="1">
        <f>IFERROR(Homes[[#This Row],[price]]/Homes[[#This Row],[sqft_living]]," ")</f>
        <v>198.4848484848485</v>
      </c>
      <c r="K3019" s="4">
        <f>IFERROR(Homes[[#This Row],[sqft_lot]]/43560," ")</f>
        <v>0.1790633608815427</v>
      </c>
      <c r="L3019" t="str">
        <f>IF(Homes[[#This Row],[waterfront]]=1, "Yes","No")</f>
        <v>No</v>
      </c>
      <c r="M3019" s="4" t="str">
        <f>IF(Homes[[#This Row],[sqft_basement]]&gt;0, "Yes","No")</f>
        <v>No</v>
      </c>
      <c r="N3019" t="str">
        <f>CHOOSE(Homes[[#This Row],[view]]+1, "None","Fair","Good","Great","Excellent")</f>
        <v>None</v>
      </c>
      <c r="O3019" t="str">
        <f>CHOOSE(Homes[[#This Row],[condition]], "Poor","Fair","Average","Good","Excellent")</f>
        <v>Average</v>
      </c>
      <c r="P3019">
        <f ca="1">YEAR(TODAY())-Homes[[#This Row],[yr_built]]</f>
        <v>57</v>
      </c>
      <c r="Q3019">
        <v>1997</v>
      </c>
      <c r="R3019">
        <f ca="1">IF(Homes[[#This Row],[yr_renovated]]&gt;0, YEAR(TODAY())-Homes[[#This Row],[yr_renovated]], YEAR(TODAY())-Homes[[#This Row],[yr_built]])</f>
        <v>28</v>
      </c>
      <c r="S3019">
        <v>1</v>
      </c>
      <c r="T3019" s="2">
        <v>41794</v>
      </c>
      <c r="U3019" s="3">
        <v>1.75</v>
      </c>
      <c r="V3019" s="4">
        <f>IFERROR(Homes[[#This Row],[sqft_above]]+Homes[[#This Row],[sqft_basement]]," ")</f>
        <v>1650</v>
      </c>
      <c r="W3019" s="4">
        <v>7800</v>
      </c>
      <c r="X3019">
        <v>0</v>
      </c>
      <c r="Y3019">
        <v>0</v>
      </c>
      <c r="Z3019">
        <v>3</v>
      </c>
      <c r="AA3019" s="4">
        <v>1650</v>
      </c>
      <c r="AB3019" s="4">
        <v>0</v>
      </c>
      <c r="AC3019">
        <v>1968</v>
      </c>
      <c r="AD3019" t="s">
        <v>3143</v>
      </c>
      <c r="AE3019" t="s">
        <v>319</v>
      </c>
      <c r="AF3019" t="s">
        <v>320</v>
      </c>
    </row>
    <row r="3020" spans="1:32">
      <c r="A3020" t="str">
        <f>PROPER(TRIM(Homes[[#This Row],[street]]))</f>
        <v>3510 S Holly St</v>
      </c>
      <c r="B3020" t="str">
        <f>PROPER(TRIM(Homes[[#This Row],[city]]))</f>
        <v>Seattle</v>
      </c>
      <c r="C3020" t="str">
        <f>_xlfn.TEXTBEFORE(Homes[[#This Row],[statezip]]," ")</f>
        <v>WA</v>
      </c>
      <c r="D3020" s="6" t="str">
        <f>_xlfn.TEXTAFTER(Homes[[#This Row],[statezip]]," ")</f>
        <v>98118</v>
      </c>
      <c r="E3020" s="1">
        <v>327500</v>
      </c>
      <c r="F3020">
        <v>3</v>
      </c>
      <c r="G3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0" s="3" t="str">
        <f>Homes[[#This Row],[bedrooms]] &amp; " bd | " &amp; TEXT(Homes[[#This Row],[bathrooms]],"0.##") &amp; " ba"</f>
        <v>3 bd | 1. ba</v>
      </c>
      <c r="I3020" s="4">
        <v>1070</v>
      </c>
      <c r="J3020" s="1">
        <f>IFERROR(Homes[[#This Row],[price]]/Homes[[#This Row],[sqft_living]]," ")</f>
        <v>306.07476635514018</v>
      </c>
      <c r="K3020" s="4">
        <f>IFERROR(Homes[[#This Row],[sqft_lot]]/43560," ")</f>
        <v>0.16391184573002754</v>
      </c>
      <c r="L3020" t="str">
        <f>IF(Homes[[#This Row],[waterfront]]=1, "Yes","No")</f>
        <v>No</v>
      </c>
      <c r="M3020" s="4" t="str">
        <f>IF(Homes[[#This Row],[sqft_basement]]&gt;0, "Yes","No")</f>
        <v>No</v>
      </c>
      <c r="N3020" t="str">
        <f>CHOOSE(Homes[[#This Row],[view]]+1, "None","Fair","Good","Great","Excellent")</f>
        <v>None</v>
      </c>
      <c r="O3020" t="str">
        <f>CHOOSE(Homes[[#This Row],[condition]], "Poor","Fair","Average","Good","Excellent")</f>
        <v>Average</v>
      </c>
      <c r="P3020">
        <f ca="1">YEAR(TODAY())-Homes[[#This Row],[yr_built]]</f>
        <v>36</v>
      </c>
      <c r="Q3020">
        <v>0</v>
      </c>
      <c r="R3020">
        <f ca="1">IF(Homes[[#This Row],[yr_renovated]]&gt;0, YEAR(TODAY())-Homes[[#This Row],[yr_renovated]], YEAR(TODAY())-Homes[[#This Row],[yr_built]])</f>
        <v>36</v>
      </c>
      <c r="S3020">
        <v>1</v>
      </c>
      <c r="T3020" s="2">
        <v>41794</v>
      </c>
      <c r="U3020" s="3">
        <v>1</v>
      </c>
      <c r="V3020" s="4">
        <f>IFERROR(Homes[[#This Row],[sqft_above]]+Homes[[#This Row],[sqft_basement]]," ")</f>
        <v>1070</v>
      </c>
      <c r="W3020" s="4">
        <v>7140</v>
      </c>
      <c r="X3020">
        <v>0</v>
      </c>
      <c r="Y3020">
        <v>0</v>
      </c>
      <c r="Z3020">
        <v>3</v>
      </c>
      <c r="AA3020" s="4">
        <v>1070</v>
      </c>
      <c r="AB3020" s="4">
        <v>0</v>
      </c>
      <c r="AC3020">
        <v>1989</v>
      </c>
      <c r="AD3020" t="s">
        <v>3144</v>
      </c>
      <c r="AE3020" t="s">
        <v>49</v>
      </c>
      <c r="AF3020" t="s">
        <v>229</v>
      </c>
    </row>
    <row r="3021" spans="1:32">
      <c r="A3021" t="str">
        <f>PROPER(TRIM(Homes[[#This Row],[street]]))</f>
        <v>5020 Quincy Ave Se</v>
      </c>
      <c r="B3021" t="str">
        <f>PROPER(TRIM(Homes[[#This Row],[city]]))</f>
        <v>Auburn</v>
      </c>
      <c r="C3021" t="str">
        <f>_xlfn.TEXTBEFORE(Homes[[#This Row],[statezip]]," ")</f>
        <v>WA</v>
      </c>
      <c r="D3021" s="6" t="str">
        <f>_xlfn.TEXTAFTER(Homes[[#This Row],[statezip]]," ")</f>
        <v>98092</v>
      </c>
      <c r="E3021" s="1">
        <v>327000</v>
      </c>
      <c r="F3021">
        <v>5</v>
      </c>
      <c r="G3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21" s="3" t="str">
        <f>Homes[[#This Row],[bedrooms]] &amp; " bd | " &amp; TEXT(Homes[[#This Row],[bathrooms]],"0.##") &amp; " ba"</f>
        <v>5 bd | 2.75 ba</v>
      </c>
      <c r="I3021" s="4">
        <v>2400</v>
      </c>
      <c r="J3021" s="1">
        <f>IFERROR(Homes[[#This Row],[price]]/Homes[[#This Row],[sqft_living]]," ")</f>
        <v>136.25</v>
      </c>
      <c r="K3021" s="4">
        <f>IFERROR(Homes[[#This Row],[sqft_lot]]/43560," ")</f>
        <v>0.18480257116620752</v>
      </c>
      <c r="L3021" t="str">
        <f>IF(Homes[[#This Row],[waterfront]]=1, "Yes","No")</f>
        <v>No</v>
      </c>
      <c r="M3021" s="4" t="str">
        <f>IF(Homes[[#This Row],[sqft_basement]]&gt;0, "Yes","No")</f>
        <v>No</v>
      </c>
      <c r="N3021" t="str">
        <f>CHOOSE(Homes[[#This Row],[view]]+1, "None","Fair","Good","Great","Excellent")</f>
        <v>None</v>
      </c>
      <c r="O3021" t="str">
        <f>CHOOSE(Homes[[#This Row],[condition]], "Poor","Fair","Average","Good","Excellent")</f>
        <v>Average</v>
      </c>
      <c r="P3021">
        <f ca="1">YEAR(TODAY())-Homes[[#This Row],[yr_built]]</f>
        <v>27</v>
      </c>
      <c r="Q3021">
        <v>2006</v>
      </c>
      <c r="R3021">
        <f ca="1">IF(Homes[[#This Row],[yr_renovated]]&gt;0, YEAR(TODAY())-Homes[[#This Row],[yr_renovated]], YEAR(TODAY())-Homes[[#This Row],[yr_built]])</f>
        <v>19</v>
      </c>
      <c r="S3021">
        <v>2</v>
      </c>
      <c r="T3021" s="2">
        <v>41817</v>
      </c>
      <c r="U3021" s="3">
        <v>2.75</v>
      </c>
      <c r="V3021" s="4">
        <f>IFERROR(Homes[[#This Row],[sqft_above]]+Homes[[#This Row],[sqft_basement]]," ")</f>
        <v>2400</v>
      </c>
      <c r="W3021" s="4">
        <v>8050</v>
      </c>
      <c r="X3021">
        <v>0</v>
      </c>
      <c r="Y3021">
        <v>0</v>
      </c>
      <c r="Z3021">
        <v>3</v>
      </c>
      <c r="AA3021" s="4">
        <v>2400</v>
      </c>
      <c r="AB3021" s="4">
        <v>0</v>
      </c>
      <c r="AC3021">
        <v>1998</v>
      </c>
      <c r="AD3021" t="s">
        <v>3145</v>
      </c>
      <c r="AE3021" t="s">
        <v>519</v>
      </c>
      <c r="AF3021" t="s">
        <v>520</v>
      </c>
    </row>
    <row r="3022" spans="1:32">
      <c r="A3022" t="str">
        <f>PROPER(TRIM(Homes[[#This Row],[street]]))</f>
        <v>11406 Nile Ave Ne</v>
      </c>
      <c r="B3022" t="str">
        <f>PROPER(TRIM(Homes[[#This Row],[city]]))</f>
        <v>Renton</v>
      </c>
      <c r="C3022" t="str">
        <f>_xlfn.TEXTBEFORE(Homes[[#This Row],[statezip]]," ")</f>
        <v>WA</v>
      </c>
      <c r="D3022" s="6" t="str">
        <f>_xlfn.TEXTAFTER(Homes[[#This Row],[statezip]]," ")</f>
        <v>98059</v>
      </c>
      <c r="E3022" s="1">
        <v>327000</v>
      </c>
      <c r="F3022">
        <v>3</v>
      </c>
      <c r="G3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22" s="3" t="str">
        <f>Homes[[#This Row],[bedrooms]] &amp; " bd | " &amp; TEXT(Homes[[#This Row],[bathrooms]],"0.##") &amp; " ba"</f>
        <v>3 bd | 1.5 ba</v>
      </c>
      <c r="I3022" s="4">
        <v>1320</v>
      </c>
      <c r="J3022" s="1">
        <f>IFERROR(Homes[[#This Row],[price]]/Homes[[#This Row],[sqft_living]]," ")</f>
        <v>247.72727272727272</v>
      </c>
      <c r="K3022" s="4">
        <f>IFERROR(Homes[[#This Row],[sqft_lot]]/43560," ")</f>
        <v>0.30303030303030304</v>
      </c>
      <c r="L3022" t="str">
        <f>IF(Homes[[#This Row],[waterfront]]=1, "Yes","No")</f>
        <v>No</v>
      </c>
      <c r="M3022" s="4" t="str">
        <f>IF(Homes[[#This Row],[sqft_basement]]&gt;0, "Yes","No")</f>
        <v>No</v>
      </c>
      <c r="N3022" t="str">
        <f>CHOOSE(Homes[[#This Row],[view]]+1, "None","Fair","Good","Great","Excellent")</f>
        <v>None</v>
      </c>
      <c r="O3022" t="str">
        <f>CHOOSE(Homes[[#This Row],[condition]], "Poor","Fair","Average","Good","Excellent")</f>
        <v>Average</v>
      </c>
      <c r="P3022">
        <f ca="1">YEAR(TODAY())-Homes[[#This Row],[yr_built]]</f>
        <v>55</v>
      </c>
      <c r="Q3022">
        <v>2014</v>
      </c>
      <c r="R3022">
        <f ca="1">IF(Homes[[#This Row],[yr_renovated]]&gt;0, YEAR(TODAY())-Homes[[#This Row],[yr_renovated]], YEAR(TODAY())-Homes[[#This Row],[yr_built]])</f>
        <v>11</v>
      </c>
      <c r="S3022">
        <v>1</v>
      </c>
      <c r="T3022" s="2">
        <v>41792</v>
      </c>
      <c r="U3022" s="3">
        <v>1.5</v>
      </c>
      <c r="V3022" s="4">
        <f>IFERROR(Homes[[#This Row],[sqft_above]]+Homes[[#This Row],[sqft_basement]]," ")</f>
        <v>1320</v>
      </c>
      <c r="W3022" s="4">
        <v>13200</v>
      </c>
      <c r="X3022">
        <v>0</v>
      </c>
      <c r="Y3022">
        <v>0</v>
      </c>
      <c r="Z3022">
        <v>3</v>
      </c>
      <c r="AA3022" s="4">
        <v>1320</v>
      </c>
      <c r="AB3022" s="4">
        <v>0</v>
      </c>
      <c r="AC3022">
        <v>1970</v>
      </c>
      <c r="AD3022" t="s">
        <v>3146</v>
      </c>
      <c r="AE3022" t="s">
        <v>319</v>
      </c>
      <c r="AF3022" t="s">
        <v>282</v>
      </c>
    </row>
    <row r="3023" spans="1:32">
      <c r="A3023" t="str">
        <f>PROPER(TRIM(Homes[[#This Row],[street]]))</f>
        <v>8008 Ne 183Rd St</v>
      </c>
      <c r="B3023" t="str">
        <f>PROPER(TRIM(Homes[[#This Row],[city]]))</f>
        <v>Kenmore</v>
      </c>
      <c r="C3023" t="str">
        <f>_xlfn.TEXTBEFORE(Homes[[#This Row],[statezip]]," ")</f>
        <v>WA</v>
      </c>
      <c r="D3023" s="6" t="str">
        <f>_xlfn.TEXTAFTER(Homes[[#This Row],[statezip]]," ")</f>
        <v>98028</v>
      </c>
      <c r="E3023" s="1">
        <v>326983.33333300002</v>
      </c>
      <c r="F3023">
        <v>3</v>
      </c>
      <c r="G3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23" s="3" t="str">
        <f>Homes[[#This Row],[bedrooms]] &amp; " bd | " &amp; TEXT(Homes[[#This Row],[bathrooms]],"0.##") &amp; " ba"</f>
        <v>3 bd | 2.25 ba</v>
      </c>
      <c r="I3023" s="4">
        <v>1490</v>
      </c>
      <c r="J3023" s="1">
        <f>IFERROR(Homes[[#This Row],[price]]/Homes[[#This Row],[sqft_living]]," ")</f>
        <v>219.45190156577183</v>
      </c>
      <c r="K3023" s="4">
        <f>IFERROR(Homes[[#This Row],[sqft_lot]]/43560," ")</f>
        <v>0.10381083562901745</v>
      </c>
      <c r="L3023" t="str">
        <f>IF(Homes[[#This Row],[waterfront]]=1, "Yes","No")</f>
        <v>No</v>
      </c>
      <c r="M3023" s="4" t="str">
        <f>IF(Homes[[#This Row],[sqft_basement]]&gt;0, "Yes","No")</f>
        <v>No</v>
      </c>
      <c r="N3023" t="str">
        <f>CHOOSE(Homes[[#This Row],[view]]+1, "None","Fair","Good","Great","Excellent")</f>
        <v>None</v>
      </c>
      <c r="O3023" t="str">
        <f>CHOOSE(Homes[[#This Row],[condition]], "Poor","Fair","Average","Good","Excellent")</f>
        <v>Average</v>
      </c>
      <c r="P3023">
        <f ca="1">YEAR(TODAY())-Homes[[#This Row],[yr_built]]</f>
        <v>16</v>
      </c>
      <c r="Q3023">
        <v>0</v>
      </c>
      <c r="R3023">
        <f ca="1">IF(Homes[[#This Row],[yr_renovated]]&gt;0, YEAR(TODAY())-Homes[[#This Row],[yr_renovated]], YEAR(TODAY())-Homes[[#This Row],[yr_built]])</f>
        <v>16</v>
      </c>
      <c r="S3023">
        <v>2</v>
      </c>
      <c r="T3023" s="2">
        <v>41789</v>
      </c>
      <c r="U3023" s="3">
        <v>2.25</v>
      </c>
      <c r="V3023" s="4">
        <f>IFERROR(Homes[[#This Row],[sqft_above]]+Homes[[#This Row],[sqft_basement]]," ")</f>
        <v>1490</v>
      </c>
      <c r="W3023" s="4">
        <v>4522</v>
      </c>
      <c r="X3023">
        <v>0</v>
      </c>
      <c r="Y3023">
        <v>0</v>
      </c>
      <c r="Z3023">
        <v>3</v>
      </c>
      <c r="AA3023" s="4">
        <v>1490</v>
      </c>
      <c r="AB3023" s="4">
        <v>0</v>
      </c>
      <c r="AC3023">
        <v>2009</v>
      </c>
      <c r="AD3023" t="s">
        <v>3147</v>
      </c>
      <c r="AE3023" t="s">
        <v>329</v>
      </c>
      <c r="AF3023" t="s">
        <v>330</v>
      </c>
    </row>
    <row r="3024" spans="1:32">
      <c r="A3024" t="str">
        <f>PROPER(TRIM(Homes[[#This Row],[street]]))</f>
        <v>4149-4399 19Th Ave Sw</v>
      </c>
      <c r="B3024" t="str">
        <f>PROPER(TRIM(Homes[[#This Row],[city]]))</f>
        <v>Seattle</v>
      </c>
      <c r="C3024" t="str">
        <f>_xlfn.TEXTBEFORE(Homes[[#This Row],[statezip]]," ")</f>
        <v>WA</v>
      </c>
      <c r="D3024" s="6" t="str">
        <f>_xlfn.TEXTAFTER(Homes[[#This Row],[statezip]]," ")</f>
        <v>98106</v>
      </c>
      <c r="E3024" s="1">
        <v>326500</v>
      </c>
      <c r="F3024">
        <v>3</v>
      </c>
      <c r="G3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4" s="3" t="str">
        <f>Homes[[#This Row],[bedrooms]] &amp; " bd | " &amp; TEXT(Homes[[#This Row],[bathrooms]],"0.##") &amp; " ba"</f>
        <v>3 bd | 1. ba</v>
      </c>
      <c r="I3024" s="4">
        <v>1060</v>
      </c>
      <c r="J3024" s="1">
        <f>IFERROR(Homes[[#This Row],[price]]/Homes[[#This Row],[sqft_living]]," ")</f>
        <v>308.01886792452831</v>
      </c>
      <c r="K3024" s="4">
        <f>IFERROR(Homes[[#This Row],[sqft_lot]]/43560," ")</f>
        <v>0.18181818181818182</v>
      </c>
      <c r="L3024" t="str">
        <f>IF(Homes[[#This Row],[waterfront]]=1, "Yes","No")</f>
        <v>No</v>
      </c>
      <c r="M3024" s="4" t="str">
        <f>IF(Homes[[#This Row],[sqft_basement]]&gt;0, "Yes","No")</f>
        <v>No</v>
      </c>
      <c r="N3024" t="str">
        <f>CHOOSE(Homes[[#This Row],[view]]+1, "None","Fair","Good","Great","Excellent")</f>
        <v>None</v>
      </c>
      <c r="O3024" t="str">
        <f>CHOOSE(Homes[[#This Row],[condition]], "Poor","Fair","Average","Good","Excellent")</f>
        <v>Good</v>
      </c>
      <c r="P3024">
        <f ca="1">YEAR(TODAY())-Homes[[#This Row],[yr_built]]</f>
        <v>57</v>
      </c>
      <c r="Q3024">
        <v>0</v>
      </c>
      <c r="R3024">
        <f ca="1">IF(Homes[[#This Row],[yr_renovated]]&gt;0, YEAR(TODAY())-Homes[[#This Row],[yr_renovated]], YEAR(TODAY())-Homes[[#This Row],[yr_built]])</f>
        <v>57</v>
      </c>
      <c r="S3024">
        <v>1</v>
      </c>
      <c r="T3024" s="2">
        <v>41828</v>
      </c>
      <c r="U3024" s="3">
        <v>1</v>
      </c>
      <c r="V3024" s="4">
        <f>IFERROR(Homes[[#This Row],[sqft_above]]+Homes[[#This Row],[sqft_basement]]," ")</f>
        <v>1060</v>
      </c>
      <c r="W3024" s="4">
        <v>7920</v>
      </c>
      <c r="X3024">
        <v>0</v>
      </c>
      <c r="Y3024">
        <v>0</v>
      </c>
      <c r="Z3024">
        <v>4</v>
      </c>
      <c r="AA3024" s="4">
        <v>1060</v>
      </c>
      <c r="AB3024" s="4">
        <v>0</v>
      </c>
      <c r="AC3024">
        <v>1968</v>
      </c>
      <c r="AD3024" t="s">
        <v>3148</v>
      </c>
      <c r="AE3024" t="s">
        <v>49</v>
      </c>
      <c r="AF3024" t="s">
        <v>1278</v>
      </c>
    </row>
    <row r="3025" spans="1:32">
      <c r="A3025" t="str">
        <f>PROPER(TRIM(Homes[[#This Row],[street]]))</f>
        <v>15717 126Th Pl Ne</v>
      </c>
      <c r="B3025" t="str">
        <f>PROPER(TRIM(Homes[[#This Row],[city]]))</f>
        <v>Woodinville</v>
      </c>
      <c r="C3025" t="str">
        <f>_xlfn.TEXTBEFORE(Homes[[#This Row],[statezip]]," ")</f>
        <v>WA</v>
      </c>
      <c r="D3025" s="6" t="str">
        <f>_xlfn.TEXTAFTER(Homes[[#This Row],[statezip]]," ")</f>
        <v>98072</v>
      </c>
      <c r="E3025" s="1">
        <v>326500</v>
      </c>
      <c r="F3025">
        <v>3</v>
      </c>
      <c r="G3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5" s="3" t="str">
        <f>Homes[[#This Row],[bedrooms]] &amp; " bd | " &amp; TEXT(Homes[[#This Row],[bathrooms]],"0.##") &amp; " ba"</f>
        <v>3 bd | 1. ba</v>
      </c>
      <c r="I3025" s="4">
        <v>1810</v>
      </c>
      <c r="J3025" s="1">
        <f>IFERROR(Homes[[#This Row],[price]]/Homes[[#This Row],[sqft_living]]," ")</f>
        <v>180.38674033149172</v>
      </c>
      <c r="K3025" s="4">
        <f>IFERROR(Homes[[#This Row],[sqft_lot]]/43560," ")</f>
        <v>0.28409090909090912</v>
      </c>
      <c r="L3025" t="str">
        <f>IF(Homes[[#This Row],[waterfront]]=1, "Yes","No")</f>
        <v>No</v>
      </c>
      <c r="M3025" s="4" t="str">
        <f>IF(Homes[[#This Row],[sqft_basement]]&gt;0, "Yes","No")</f>
        <v>No</v>
      </c>
      <c r="N3025" t="str">
        <f>CHOOSE(Homes[[#This Row],[view]]+1, "None","Fair","Good","Great","Excellent")</f>
        <v>None</v>
      </c>
      <c r="O3025" t="str">
        <f>CHOOSE(Homes[[#This Row],[condition]], "Poor","Fair","Average","Good","Excellent")</f>
        <v>Average</v>
      </c>
      <c r="P3025">
        <f ca="1">YEAR(TODAY())-Homes[[#This Row],[yr_built]]</f>
        <v>55</v>
      </c>
      <c r="Q3025">
        <v>2014</v>
      </c>
      <c r="R3025">
        <f ca="1">IF(Homes[[#This Row],[yr_renovated]]&gt;0, YEAR(TODAY())-Homes[[#This Row],[yr_renovated]], YEAR(TODAY())-Homes[[#This Row],[yr_built]])</f>
        <v>11</v>
      </c>
      <c r="S3025">
        <v>2</v>
      </c>
      <c r="T3025" s="2">
        <v>41786</v>
      </c>
      <c r="U3025" s="3">
        <v>1</v>
      </c>
      <c r="V3025" s="4">
        <f>IFERROR(Homes[[#This Row],[sqft_above]]+Homes[[#This Row],[sqft_basement]]," ")</f>
        <v>1810</v>
      </c>
      <c r="W3025" s="4">
        <v>12375</v>
      </c>
      <c r="X3025">
        <v>0</v>
      </c>
      <c r="Y3025">
        <v>0</v>
      </c>
      <c r="Z3025">
        <v>3</v>
      </c>
      <c r="AA3025" s="4">
        <v>1810</v>
      </c>
      <c r="AB3025" s="4">
        <v>0</v>
      </c>
      <c r="AC3025">
        <v>1970</v>
      </c>
      <c r="AD3025" t="s">
        <v>3149</v>
      </c>
      <c r="AE3025" t="s">
        <v>120</v>
      </c>
      <c r="AF3025" t="s">
        <v>275</v>
      </c>
    </row>
    <row r="3026" spans="1:32">
      <c r="A3026" t="str">
        <f>PROPER(TRIM(Homes[[#This Row],[street]]))</f>
        <v>3809 Sw Findlay St</v>
      </c>
      <c r="B3026" t="str">
        <f>PROPER(TRIM(Homes[[#This Row],[city]]))</f>
        <v>Seattle</v>
      </c>
      <c r="C3026" t="str">
        <f>_xlfn.TEXTBEFORE(Homes[[#This Row],[statezip]]," ")</f>
        <v>WA</v>
      </c>
      <c r="D3026" s="6" t="str">
        <f>_xlfn.TEXTAFTER(Homes[[#This Row],[statezip]]," ")</f>
        <v>98126</v>
      </c>
      <c r="E3026" s="1">
        <v>326428.571429</v>
      </c>
      <c r="F3026">
        <v>3</v>
      </c>
      <c r="G3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6" s="3" t="str">
        <f>Homes[[#This Row],[bedrooms]] &amp; " bd | " &amp; TEXT(Homes[[#This Row],[bathrooms]],"0.##") &amp; " ba"</f>
        <v>3 bd | 1. ba</v>
      </c>
      <c r="I3026" s="4">
        <v>1250</v>
      </c>
      <c r="J3026" s="1">
        <f>IFERROR(Homes[[#This Row],[price]]/Homes[[#This Row],[sqft_living]]," ")</f>
        <v>261.14285714319999</v>
      </c>
      <c r="K3026" s="4">
        <f>IFERROR(Homes[[#This Row],[sqft_lot]]/43560," ")</f>
        <v>0.11019283746556474</v>
      </c>
      <c r="L3026" t="str">
        <f>IF(Homes[[#This Row],[waterfront]]=1, "Yes","No")</f>
        <v>No</v>
      </c>
      <c r="M3026" s="4" t="str">
        <f>IF(Homes[[#This Row],[sqft_basement]]&gt;0, "Yes","No")</f>
        <v>No</v>
      </c>
      <c r="N3026" t="str">
        <f>CHOOSE(Homes[[#This Row],[view]]+1, "None","Fair","Good","Great","Excellent")</f>
        <v>None</v>
      </c>
      <c r="O3026" t="str">
        <f>CHOOSE(Homes[[#This Row],[condition]], "Poor","Fair","Average","Good","Excellent")</f>
        <v>Good</v>
      </c>
      <c r="P3026">
        <f ca="1">YEAR(TODAY())-Homes[[#This Row],[yr_built]]</f>
        <v>74</v>
      </c>
      <c r="Q3026">
        <v>1999</v>
      </c>
      <c r="R3026">
        <f ca="1">IF(Homes[[#This Row],[yr_renovated]]&gt;0, YEAR(TODAY())-Homes[[#This Row],[yr_renovated]], YEAR(TODAY())-Homes[[#This Row],[yr_built]])</f>
        <v>26</v>
      </c>
      <c r="S3026">
        <v>1</v>
      </c>
      <c r="T3026" s="2">
        <v>41775</v>
      </c>
      <c r="U3026" s="3">
        <v>1</v>
      </c>
      <c r="V3026" s="4">
        <f>IFERROR(Homes[[#This Row],[sqft_above]]+Homes[[#This Row],[sqft_basement]]," ")</f>
        <v>1250</v>
      </c>
      <c r="W3026" s="4">
        <v>4800</v>
      </c>
      <c r="X3026">
        <v>0</v>
      </c>
      <c r="Y3026">
        <v>0</v>
      </c>
      <c r="Z3026">
        <v>4</v>
      </c>
      <c r="AA3026" s="4">
        <v>1250</v>
      </c>
      <c r="AB3026" s="4">
        <v>0</v>
      </c>
      <c r="AC3026">
        <v>1951</v>
      </c>
      <c r="AD3026" t="s">
        <v>3150</v>
      </c>
      <c r="AE3026" t="s">
        <v>49</v>
      </c>
      <c r="AF3026" t="s">
        <v>434</v>
      </c>
    </row>
    <row r="3027" spans="1:32">
      <c r="A3027" t="str">
        <f>PROPER(TRIM(Homes[[#This Row],[street]]))</f>
        <v>11709 3Rd Ave Nw</v>
      </c>
      <c r="B3027" t="str">
        <f>PROPER(TRIM(Homes[[#This Row],[city]]))</f>
        <v>Seattle</v>
      </c>
      <c r="C3027" t="str">
        <f>_xlfn.TEXTBEFORE(Homes[[#This Row],[statezip]]," ")</f>
        <v>WA</v>
      </c>
      <c r="D3027" s="6" t="str">
        <f>_xlfn.TEXTAFTER(Homes[[#This Row],[statezip]]," ")</f>
        <v>98177</v>
      </c>
      <c r="E3027" s="1">
        <v>326100</v>
      </c>
      <c r="F3027">
        <v>2</v>
      </c>
      <c r="G3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27" s="3" t="str">
        <f>Homes[[#This Row],[bedrooms]] &amp; " bd | " &amp; TEXT(Homes[[#This Row],[bathrooms]],"0.##") &amp; " ba"</f>
        <v>2 bd | 1. ba</v>
      </c>
      <c r="I3027" s="4">
        <v>880</v>
      </c>
      <c r="J3027" s="1">
        <f>IFERROR(Homes[[#This Row],[price]]/Homes[[#This Row],[sqft_living]]," ")</f>
        <v>370.56818181818181</v>
      </c>
      <c r="K3027" s="4">
        <f>IFERROR(Homes[[#This Row],[sqft_lot]]/43560," ")</f>
        <v>0.17637741046831956</v>
      </c>
      <c r="L3027" t="str">
        <f>IF(Homes[[#This Row],[waterfront]]=1, "Yes","No")</f>
        <v>No</v>
      </c>
      <c r="M3027" s="4" t="str">
        <f>IF(Homes[[#This Row],[sqft_basement]]&gt;0, "Yes","No")</f>
        <v>No</v>
      </c>
      <c r="N3027" t="str">
        <f>CHOOSE(Homes[[#This Row],[view]]+1, "None","Fair","Good","Great","Excellent")</f>
        <v>None</v>
      </c>
      <c r="O3027" t="str">
        <f>CHOOSE(Homes[[#This Row],[condition]], "Poor","Fair","Average","Good","Excellent")</f>
        <v>Average</v>
      </c>
      <c r="P3027">
        <f ca="1">YEAR(TODAY())-Homes[[#This Row],[yr_built]]</f>
        <v>83</v>
      </c>
      <c r="Q3027">
        <v>1999</v>
      </c>
      <c r="R3027">
        <f ca="1">IF(Homes[[#This Row],[yr_renovated]]&gt;0, YEAR(TODAY())-Homes[[#This Row],[yr_renovated]], YEAR(TODAY())-Homes[[#This Row],[yr_built]])</f>
        <v>26</v>
      </c>
      <c r="S3027">
        <v>1</v>
      </c>
      <c r="T3027" s="2">
        <v>41786</v>
      </c>
      <c r="U3027" s="3">
        <v>1</v>
      </c>
      <c r="V3027" s="4">
        <f>IFERROR(Homes[[#This Row],[sqft_above]]+Homes[[#This Row],[sqft_basement]]," ")</f>
        <v>880</v>
      </c>
      <c r="W3027" s="4">
        <v>7683</v>
      </c>
      <c r="X3027">
        <v>0</v>
      </c>
      <c r="Y3027">
        <v>0</v>
      </c>
      <c r="Z3027">
        <v>3</v>
      </c>
      <c r="AA3027" s="4">
        <v>880</v>
      </c>
      <c r="AB3027" s="4">
        <v>0</v>
      </c>
      <c r="AC3027">
        <v>1942</v>
      </c>
      <c r="AD3027" t="s">
        <v>3151</v>
      </c>
      <c r="AE3027" t="s">
        <v>49</v>
      </c>
      <c r="AF3027" t="s">
        <v>50</v>
      </c>
    </row>
    <row r="3028" spans="1:32">
      <c r="A3028" t="str">
        <f>PROPER(TRIM(Homes[[#This Row],[street]]))</f>
        <v>1178 Camas Ave Ne</v>
      </c>
      <c r="B3028" t="str">
        <f>PROPER(TRIM(Homes[[#This Row],[city]]))</f>
        <v>Renton</v>
      </c>
      <c r="C3028" t="str">
        <f>_xlfn.TEXTBEFORE(Homes[[#This Row],[statezip]]," ")</f>
        <v>WA</v>
      </c>
      <c r="D3028" s="6" t="str">
        <f>_xlfn.TEXTAFTER(Homes[[#This Row],[statezip]]," ")</f>
        <v>98056</v>
      </c>
      <c r="E3028" s="1">
        <v>326000</v>
      </c>
      <c r="F3028">
        <v>6</v>
      </c>
      <c r="G3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028" s="3" t="str">
        <f>Homes[[#This Row],[bedrooms]] &amp; " bd | " &amp; TEXT(Homes[[#This Row],[bathrooms]],"0.##") &amp; " ba"</f>
        <v>6 bd | 3. ba</v>
      </c>
      <c r="I3028" s="4">
        <v>1880</v>
      </c>
      <c r="J3028" s="1">
        <f>IFERROR(Homes[[#This Row],[price]]/Homes[[#This Row],[sqft_living]]," ")</f>
        <v>173.40425531914894</v>
      </c>
      <c r="K3028" s="4">
        <f>IFERROR(Homes[[#This Row],[sqft_lot]]/43560," ")</f>
        <v>0.16528925619834711</v>
      </c>
      <c r="L3028" t="str">
        <f>IF(Homes[[#This Row],[waterfront]]=1, "Yes","No")</f>
        <v>No</v>
      </c>
      <c r="M3028" s="4" t="str">
        <f>IF(Homes[[#This Row],[sqft_basement]]&gt;0, "Yes","No")</f>
        <v>No</v>
      </c>
      <c r="N3028" t="str">
        <f>CHOOSE(Homes[[#This Row],[view]]+1, "None","Fair","Good","Great","Excellent")</f>
        <v>None</v>
      </c>
      <c r="O3028" t="str">
        <f>CHOOSE(Homes[[#This Row],[condition]], "Poor","Fair","Average","Good","Excellent")</f>
        <v>Good</v>
      </c>
      <c r="P3028">
        <f ca="1">YEAR(TODAY())-Homes[[#This Row],[yr_built]]</f>
        <v>59</v>
      </c>
      <c r="Q3028">
        <v>0</v>
      </c>
      <c r="R3028">
        <f ca="1">IF(Homes[[#This Row],[yr_renovated]]&gt;0, YEAR(TODAY())-Homes[[#This Row],[yr_renovated]], YEAR(TODAY())-Homes[[#This Row],[yr_built]])</f>
        <v>59</v>
      </c>
      <c r="S3028">
        <v>1</v>
      </c>
      <c r="T3028" s="2">
        <v>41779</v>
      </c>
      <c r="U3028" s="3">
        <v>3</v>
      </c>
      <c r="V3028" s="4">
        <f>IFERROR(Homes[[#This Row],[sqft_above]]+Homes[[#This Row],[sqft_basement]]," ")</f>
        <v>1880</v>
      </c>
      <c r="W3028" s="4">
        <v>7200</v>
      </c>
      <c r="X3028">
        <v>0</v>
      </c>
      <c r="Y3028">
        <v>0</v>
      </c>
      <c r="Z3028">
        <v>4</v>
      </c>
      <c r="AA3028" s="4">
        <v>1880</v>
      </c>
      <c r="AB3028" s="4">
        <v>0</v>
      </c>
      <c r="AC3028">
        <v>1966</v>
      </c>
      <c r="AD3028" t="s">
        <v>3152</v>
      </c>
      <c r="AE3028" t="s">
        <v>319</v>
      </c>
      <c r="AF3028" t="s">
        <v>672</v>
      </c>
    </row>
    <row r="3029" spans="1:32">
      <c r="A3029" t="str">
        <f>PROPER(TRIM(Homes[[#This Row],[street]]))</f>
        <v>18401 124Th Ave Se</v>
      </c>
      <c r="B3029" t="str">
        <f>PROPER(TRIM(Homes[[#This Row],[city]]))</f>
        <v>Renton</v>
      </c>
      <c r="C3029" t="str">
        <f>_xlfn.TEXTBEFORE(Homes[[#This Row],[statezip]]," ")</f>
        <v>WA</v>
      </c>
      <c r="D3029" s="6" t="str">
        <f>_xlfn.TEXTAFTER(Homes[[#This Row],[statezip]]," ")</f>
        <v>98058</v>
      </c>
      <c r="E3029" s="1">
        <v>326000</v>
      </c>
      <c r="F3029">
        <v>3</v>
      </c>
      <c r="G3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29" s="3" t="str">
        <f>Homes[[#This Row],[bedrooms]] &amp; " bd | " &amp; TEXT(Homes[[#This Row],[bathrooms]],"0.##") &amp; " ba"</f>
        <v>3 bd | 2.75 ba</v>
      </c>
      <c r="I3029" s="4">
        <v>1720</v>
      </c>
      <c r="J3029" s="1">
        <f>IFERROR(Homes[[#This Row],[price]]/Homes[[#This Row],[sqft_living]]," ")</f>
        <v>189.53488372093022</v>
      </c>
      <c r="K3029" s="4">
        <f>IFERROR(Homes[[#This Row],[sqft_lot]]/43560," ")</f>
        <v>0.64279155188246095</v>
      </c>
      <c r="L3029" t="str">
        <f>IF(Homes[[#This Row],[waterfront]]=1, "Yes","No")</f>
        <v>No</v>
      </c>
      <c r="M3029" s="4" t="str">
        <f>IF(Homes[[#This Row],[sqft_basement]]&gt;0, "Yes","No")</f>
        <v>No</v>
      </c>
      <c r="N3029" t="str">
        <f>CHOOSE(Homes[[#This Row],[view]]+1, "None","Fair","Good","Great","Excellent")</f>
        <v>None</v>
      </c>
      <c r="O3029" t="str">
        <f>CHOOSE(Homes[[#This Row],[condition]], "Poor","Fair","Average","Good","Excellent")</f>
        <v>Good</v>
      </c>
      <c r="P3029">
        <f ca="1">YEAR(TODAY())-Homes[[#This Row],[yr_built]]</f>
        <v>67</v>
      </c>
      <c r="Q3029">
        <v>1972</v>
      </c>
      <c r="R3029">
        <f ca="1">IF(Homes[[#This Row],[yr_renovated]]&gt;0, YEAR(TODAY())-Homes[[#This Row],[yr_renovated]], YEAR(TODAY())-Homes[[#This Row],[yr_built]])</f>
        <v>53</v>
      </c>
      <c r="S3029">
        <v>1</v>
      </c>
      <c r="T3029" s="2">
        <v>41787</v>
      </c>
      <c r="U3029" s="3">
        <v>2.75</v>
      </c>
      <c r="V3029" s="4">
        <f>IFERROR(Homes[[#This Row],[sqft_above]]+Homes[[#This Row],[sqft_basement]]," ")</f>
        <v>1720</v>
      </c>
      <c r="W3029" s="4">
        <v>28000</v>
      </c>
      <c r="X3029">
        <v>0</v>
      </c>
      <c r="Y3029">
        <v>0</v>
      </c>
      <c r="Z3029">
        <v>4</v>
      </c>
      <c r="AA3029" s="4">
        <v>1720</v>
      </c>
      <c r="AB3029" s="4">
        <v>0</v>
      </c>
      <c r="AC3029">
        <v>1958</v>
      </c>
      <c r="AD3029" t="s">
        <v>3153</v>
      </c>
      <c r="AE3029" t="s">
        <v>319</v>
      </c>
      <c r="AF3029" t="s">
        <v>320</v>
      </c>
    </row>
    <row r="3030" spans="1:32">
      <c r="A3030" t="str">
        <f>PROPER(TRIM(Homes[[#This Row],[street]]))</f>
        <v>13110 Ne 193Rd Pl</v>
      </c>
      <c r="B3030" t="str">
        <f>PROPER(TRIM(Homes[[#This Row],[city]]))</f>
        <v>Woodinville</v>
      </c>
      <c r="C3030" t="str">
        <f>_xlfn.TEXTBEFORE(Homes[[#This Row],[statezip]]," ")</f>
        <v>WA</v>
      </c>
      <c r="D3030" s="6" t="str">
        <f>_xlfn.TEXTAFTER(Homes[[#This Row],[statezip]]," ")</f>
        <v>98072</v>
      </c>
      <c r="E3030" s="1">
        <v>326000</v>
      </c>
      <c r="F3030">
        <v>3</v>
      </c>
      <c r="G3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30" s="3" t="str">
        <f>Homes[[#This Row],[bedrooms]] &amp; " bd | " &amp; TEXT(Homes[[#This Row],[bathrooms]],"0.##") &amp; " ba"</f>
        <v>3 bd | 1. ba</v>
      </c>
      <c r="I3030" s="4">
        <v>1030</v>
      </c>
      <c r="J3030" s="1">
        <f>IFERROR(Homes[[#This Row],[price]]/Homes[[#This Row],[sqft_living]]," ")</f>
        <v>316.50485436893206</v>
      </c>
      <c r="K3030" s="4">
        <f>IFERROR(Homes[[#This Row],[sqft_lot]]/43560," ")</f>
        <v>0.22575757575757577</v>
      </c>
      <c r="L3030" t="str">
        <f>IF(Homes[[#This Row],[waterfront]]=1, "Yes","No")</f>
        <v>No</v>
      </c>
      <c r="M3030" s="4" t="str">
        <f>IF(Homes[[#This Row],[sqft_basement]]&gt;0, "Yes","No")</f>
        <v>No</v>
      </c>
      <c r="N3030" t="str">
        <f>CHOOSE(Homes[[#This Row],[view]]+1, "None","Fair","Good","Great","Excellent")</f>
        <v>None</v>
      </c>
      <c r="O3030" t="str">
        <f>CHOOSE(Homes[[#This Row],[condition]], "Poor","Fair","Average","Good","Excellent")</f>
        <v>Average</v>
      </c>
      <c r="P3030">
        <f ca="1">YEAR(TODAY())-Homes[[#This Row],[yr_built]]</f>
        <v>56</v>
      </c>
      <c r="Q3030">
        <v>2010</v>
      </c>
      <c r="R3030">
        <f ca="1">IF(Homes[[#This Row],[yr_renovated]]&gt;0, YEAR(TODAY())-Homes[[#This Row],[yr_renovated]], YEAR(TODAY())-Homes[[#This Row],[yr_built]])</f>
        <v>15</v>
      </c>
      <c r="S3030">
        <v>1</v>
      </c>
      <c r="T3030" s="2">
        <v>41813</v>
      </c>
      <c r="U3030" s="3">
        <v>1</v>
      </c>
      <c r="V3030" s="4">
        <f>IFERROR(Homes[[#This Row],[sqft_above]]+Homes[[#This Row],[sqft_basement]]," ")</f>
        <v>1030</v>
      </c>
      <c r="W3030" s="4">
        <v>9834</v>
      </c>
      <c r="X3030">
        <v>0</v>
      </c>
      <c r="Y3030">
        <v>0</v>
      </c>
      <c r="Z3030">
        <v>3</v>
      </c>
      <c r="AA3030" s="4">
        <v>1030</v>
      </c>
      <c r="AB3030" s="4">
        <v>0</v>
      </c>
      <c r="AC3030">
        <v>1969</v>
      </c>
      <c r="AD3030" t="s">
        <v>3154</v>
      </c>
      <c r="AE3030" t="s">
        <v>120</v>
      </c>
      <c r="AF3030" t="s">
        <v>275</v>
      </c>
    </row>
    <row r="3031" spans="1:32">
      <c r="A3031" t="str">
        <f>PROPER(TRIM(Homes[[#This Row],[street]]))</f>
        <v>12621 Se 187Th Pl</v>
      </c>
      <c r="B3031" t="str">
        <f>PROPER(TRIM(Homes[[#This Row],[city]]))</f>
        <v>Renton</v>
      </c>
      <c r="C3031" t="str">
        <f>_xlfn.TEXTBEFORE(Homes[[#This Row],[statezip]]," ")</f>
        <v>WA</v>
      </c>
      <c r="D3031" s="6" t="str">
        <f>_xlfn.TEXTAFTER(Homes[[#This Row],[statezip]]," ")</f>
        <v>98058</v>
      </c>
      <c r="E3031" s="1">
        <v>325187.5</v>
      </c>
      <c r="F3031">
        <v>3</v>
      </c>
      <c r="G3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31" s="3" t="str">
        <f>Homes[[#This Row],[bedrooms]] &amp; " bd | " &amp; TEXT(Homes[[#This Row],[bathrooms]],"0.##") &amp; " ba"</f>
        <v>3 bd | 1.75 ba</v>
      </c>
      <c r="I3031" s="4">
        <v>2000</v>
      </c>
      <c r="J3031" s="1">
        <f>IFERROR(Homes[[#This Row],[price]]/Homes[[#This Row],[sqft_living]]," ")</f>
        <v>162.59375</v>
      </c>
      <c r="K3031" s="4">
        <f>IFERROR(Homes[[#This Row],[sqft_lot]]/43560," ")</f>
        <v>0.17355371900826447</v>
      </c>
      <c r="L3031" t="str">
        <f>IF(Homes[[#This Row],[waterfront]]=1, "Yes","No")</f>
        <v>No</v>
      </c>
      <c r="M3031" s="4" t="str">
        <f>IF(Homes[[#This Row],[sqft_basement]]&gt;0, "Yes","No")</f>
        <v>Yes</v>
      </c>
      <c r="N3031" t="str">
        <f>CHOOSE(Homes[[#This Row],[view]]+1, "None","Fair","Good","Great","Excellent")</f>
        <v>None</v>
      </c>
      <c r="O3031" t="str">
        <f>CHOOSE(Homes[[#This Row],[condition]], "Poor","Fair","Average","Good","Excellent")</f>
        <v>Good</v>
      </c>
      <c r="P3031">
        <f ca="1">YEAR(TODAY())-Homes[[#This Row],[yr_built]]</f>
        <v>57</v>
      </c>
      <c r="Q3031">
        <v>0</v>
      </c>
      <c r="R3031">
        <f ca="1">IF(Homes[[#This Row],[yr_renovated]]&gt;0, YEAR(TODAY())-Homes[[#This Row],[yr_renovated]], YEAR(TODAY())-Homes[[#This Row],[yr_built]])</f>
        <v>57</v>
      </c>
      <c r="S3031">
        <v>1</v>
      </c>
      <c r="T3031" s="2">
        <v>41814</v>
      </c>
      <c r="U3031" s="3">
        <v>1.75</v>
      </c>
      <c r="V3031" s="4">
        <f>IFERROR(Homes[[#This Row],[sqft_above]]+Homes[[#This Row],[sqft_basement]]," ")</f>
        <v>2000</v>
      </c>
      <c r="W3031" s="4">
        <v>7560</v>
      </c>
      <c r="X3031">
        <v>0</v>
      </c>
      <c r="Y3031">
        <v>0</v>
      </c>
      <c r="Z3031">
        <v>4</v>
      </c>
      <c r="AA3031" s="4">
        <v>1300</v>
      </c>
      <c r="AB3031" s="4">
        <v>700</v>
      </c>
      <c r="AC3031">
        <v>1968</v>
      </c>
      <c r="AD3031" t="s">
        <v>3155</v>
      </c>
      <c r="AE3031" t="s">
        <v>319</v>
      </c>
      <c r="AF3031" t="s">
        <v>320</v>
      </c>
    </row>
    <row r="3032" spans="1:32">
      <c r="A3032" t="str">
        <f>PROPER(TRIM(Homes[[#This Row],[street]]))</f>
        <v>18641 48Th Pl S</v>
      </c>
      <c r="B3032" t="str">
        <f>PROPER(TRIM(Homes[[#This Row],[city]]))</f>
        <v>Seatac</v>
      </c>
      <c r="C3032" t="str">
        <f>_xlfn.TEXTBEFORE(Homes[[#This Row],[statezip]]," ")</f>
        <v>WA</v>
      </c>
      <c r="D3032" s="6" t="str">
        <f>_xlfn.TEXTAFTER(Homes[[#This Row],[statezip]]," ")</f>
        <v>98188</v>
      </c>
      <c r="E3032" s="1">
        <v>325000</v>
      </c>
      <c r="F3032">
        <v>4</v>
      </c>
      <c r="G3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032" s="3" t="str">
        <f>Homes[[#This Row],[bedrooms]] &amp; " bd | " &amp; TEXT(Homes[[#This Row],[bathrooms]],"0.##") &amp; " ba"</f>
        <v>4 bd | 3.5 ba</v>
      </c>
      <c r="I3032" s="4">
        <v>2630</v>
      </c>
      <c r="J3032" s="1">
        <f>IFERROR(Homes[[#This Row],[price]]/Homes[[#This Row],[sqft_living]]," ")</f>
        <v>123.57414448669202</v>
      </c>
      <c r="K3032" s="4">
        <f>IFERROR(Homes[[#This Row],[sqft_lot]]/43560," ")</f>
        <v>7.8856749311294771E-2</v>
      </c>
      <c r="L3032" t="str">
        <f>IF(Homes[[#This Row],[waterfront]]=1, "Yes","No")</f>
        <v>No</v>
      </c>
      <c r="M3032" s="4" t="str">
        <f>IF(Homes[[#This Row],[sqft_basement]]&gt;0, "Yes","No")</f>
        <v>Yes</v>
      </c>
      <c r="N3032" t="str">
        <f>CHOOSE(Homes[[#This Row],[view]]+1, "None","Fair","Good","Great","Excellent")</f>
        <v>Great</v>
      </c>
      <c r="O3032" t="str">
        <f>CHOOSE(Homes[[#This Row],[condition]], "Poor","Fair","Average","Good","Excellent")</f>
        <v>Average</v>
      </c>
      <c r="P3032">
        <f ca="1">YEAR(TODAY())-Homes[[#This Row],[yr_built]]</f>
        <v>41</v>
      </c>
      <c r="Q3032">
        <v>0</v>
      </c>
      <c r="R3032">
        <f ca="1">IF(Homes[[#This Row],[yr_renovated]]&gt;0, YEAR(TODAY())-Homes[[#This Row],[yr_renovated]], YEAR(TODAY())-Homes[[#This Row],[yr_built]])</f>
        <v>41</v>
      </c>
      <c r="S3032">
        <v>1.5</v>
      </c>
      <c r="T3032" s="2">
        <v>41784</v>
      </c>
      <c r="U3032" s="3">
        <v>3.5</v>
      </c>
      <c r="V3032" s="4">
        <f>IFERROR(Homes[[#This Row],[sqft_above]]+Homes[[#This Row],[sqft_basement]]," ")</f>
        <v>2630</v>
      </c>
      <c r="W3032" s="4">
        <v>3435</v>
      </c>
      <c r="X3032">
        <v>0</v>
      </c>
      <c r="Y3032">
        <v>3</v>
      </c>
      <c r="Z3032">
        <v>3</v>
      </c>
      <c r="AA3032" s="4">
        <v>1640</v>
      </c>
      <c r="AB3032" s="4">
        <v>990</v>
      </c>
      <c r="AC3032">
        <v>1984</v>
      </c>
      <c r="AD3032" t="s">
        <v>3156</v>
      </c>
      <c r="AE3032" t="s">
        <v>2001</v>
      </c>
      <c r="AF3032" t="s">
        <v>2002</v>
      </c>
    </row>
    <row r="3033" spans="1:32">
      <c r="A3033" t="str">
        <f>PROPER(TRIM(Homes[[#This Row],[street]]))</f>
        <v>4602 S Fletcher St</v>
      </c>
      <c r="B3033" t="str">
        <f>PROPER(TRIM(Homes[[#This Row],[city]]))</f>
        <v>Seattle</v>
      </c>
      <c r="C3033" t="str">
        <f>_xlfn.TEXTBEFORE(Homes[[#This Row],[statezip]]," ")</f>
        <v>WA</v>
      </c>
      <c r="D3033" s="6" t="str">
        <f>_xlfn.TEXTAFTER(Homes[[#This Row],[statezip]]," ")</f>
        <v>98118</v>
      </c>
      <c r="E3033" s="1">
        <v>325000</v>
      </c>
      <c r="F3033">
        <v>3</v>
      </c>
      <c r="G3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33" s="3" t="str">
        <f>Homes[[#This Row],[bedrooms]] &amp; " bd | " &amp; TEXT(Homes[[#This Row],[bathrooms]],"0.##") &amp; " ba"</f>
        <v>3 bd | 1. ba</v>
      </c>
      <c r="I3033" s="4">
        <v>1920</v>
      </c>
      <c r="J3033" s="1">
        <f>IFERROR(Homes[[#This Row],[price]]/Homes[[#This Row],[sqft_living]]," ")</f>
        <v>169.27083333333334</v>
      </c>
      <c r="K3033" s="4">
        <f>IFERROR(Homes[[#This Row],[sqft_lot]]/43560," ")</f>
        <v>0.15752984389348026</v>
      </c>
      <c r="L3033" t="str">
        <f>IF(Homes[[#This Row],[waterfront]]=1, "Yes","No")</f>
        <v>No</v>
      </c>
      <c r="M3033" s="4" t="str">
        <f>IF(Homes[[#This Row],[sqft_basement]]&gt;0, "Yes","No")</f>
        <v>Yes</v>
      </c>
      <c r="N3033" t="str">
        <f>CHOOSE(Homes[[#This Row],[view]]+1, "None","Fair","Good","Great","Excellent")</f>
        <v>Good</v>
      </c>
      <c r="O3033" t="str">
        <f>CHOOSE(Homes[[#This Row],[condition]], "Poor","Fair","Average","Good","Excellent")</f>
        <v>Average</v>
      </c>
      <c r="P3033">
        <f ca="1">YEAR(TODAY())-Homes[[#This Row],[yr_built]]</f>
        <v>73</v>
      </c>
      <c r="Q3033">
        <v>2008</v>
      </c>
      <c r="R3033">
        <f ca="1">IF(Homes[[#This Row],[yr_renovated]]&gt;0, YEAR(TODAY())-Homes[[#This Row],[yr_renovated]], YEAR(TODAY())-Homes[[#This Row],[yr_built]])</f>
        <v>17</v>
      </c>
      <c r="S3033">
        <v>1</v>
      </c>
      <c r="T3033" s="2">
        <v>41782</v>
      </c>
      <c r="U3033" s="3">
        <v>1</v>
      </c>
      <c r="V3033" s="4">
        <f>IFERROR(Homes[[#This Row],[sqft_above]]+Homes[[#This Row],[sqft_basement]]," ")</f>
        <v>1920</v>
      </c>
      <c r="W3033" s="4">
        <v>6862</v>
      </c>
      <c r="X3033">
        <v>0</v>
      </c>
      <c r="Y3033">
        <v>2</v>
      </c>
      <c r="Z3033">
        <v>3</v>
      </c>
      <c r="AA3033" s="4">
        <v>1120</v>
      </c>
      <c r="AB3033" s="4">
        <v>800</v>
      </c>
      <c r="AC3033">
        <v>1952</v>
      </c>
      <c r="AD3033" t="s">
        <v>3157</v>
      </c>
      <c r="AE3033" t="s">
        <v>49</v>
      </c>
      <c r="AF3033" t="s">
        <v>229</v>
      </c>
    </row>
    <row r="3034" spans="1:32">
      <c r="A3034" t="str">
        <f>PROPER(TRIM(Homes[[#This Row],[street]]))</f>
        <v>33316 E Lake Holm Dr Se</v>
      </c>
      <c r="B3034" t="str">
        <f>PROPER(TRIM(Homes[[#This Row],[city]]))</f>
        <v>Auburn</v>
      </c>
      <c r="C3034" t="str">
        <f>_xlfn.TEXTBEFORE(Homes[[#This Row],[statezip]]," ")</f>
        <v>WA</v>
      </c>
      <c r="D3034" s="6" t="str">
        <f>_xlfn.TEXTAFTER(Homes[[#This Row],[statezip]]," ")</f>
        <v>98092</v>
      </c>
      <c r="E3034" s="1">
        <v>325000</v>
      </c>
      <c r="F3034">
        <v>3</v>
      </c>
      <c r="G3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34" s="3" t="str">
        <f>Homes[[#This Row],[bedrooms]] &amp; " bd | " &amp; TEXT(Homes[[#This Row],[bathrooms]],"0.##") &amp; " ba"</f>
        <v>3 bd | 1.75 ba</v>
      </c>
      <c r="I3034" s="4">
        <v>2250</v>
      </c>
      <c r="J3034" s="1">
        <f>IFERROR(Homes[[#This Row],[price]]/Homes[[#This Row],[sqft_living]]," ")</f>
        <v>144.44444444444446</v>
      </c>
      <c r="K3034" s="4">
        <f>IFERROR(Homes[[#This Row],[sqft_lot]]/43560," ")</f>
        <v>0.60461432506887047</v>
      </c>
      <c r="L3034" t="str">
        <f>IF(Homes[[#This Row],[waterfront]]=1, "Yes","No")</f>
        <v>No</v>
      </c>
      <c r="M3034" s="4" t="str">
        <f>IF(Homes[[#This Row],[sqft_basement]]&gt;0, "Yes","No")</f>
        <v>No</v>
      </c>
      <c r="N3034" t="str">
        <f>CHOOSE(Homes[[#This Row],[view]]+1, "None","Fair","Good","Great","Excellent")</f>
        <v>None</v>
      </c>
      <c r="O3034" t="str">
        <f>CHOOSE(Homes[[#This Row],[condition]], "Poor","Fair","Average","Good","Excellent")</f>
        <v>Average</v>
      </c>
      <c r="P3034">
        <f ca="1">YEAR(TODAY())-Homes[[#This Row],[yr_built]]</f>
        <v>45</v>
      </c>
      <c r="Q3034">
        <v>0</v>
      </c>
      <c r="R3034">
        <f ca="1">IF(Homes[[#This Row],[yr_renovated]]&gt;0, YEAR(TODAY())-Homes[[#This Row],[yr_renovated]], YEAR(TODAY())-Homes[[#This Row],[yr_built]])</f>
        <v>45</v>
      </c>
      <c r="S3034">
        <v>1</v>
      </c>
      <c r="T3034" s="2">
        <v>41793</v>
      </c>
      <c r="U3034" s="3">
        <v>1.75</v>
      </c>
      <c r="V3034" s="4">
        <f>IFERROR(Homes[[#This Row],[sqft_above]]+Homes[[#This Row],[sqft_basement]]," ")</f>
        <v>2250</v>
      </c>
      <c r="W3034" s="4">
        <v>26337</v>
      </c>
      <c r="X3034">
        <v>0</v>
      </c>
      <c r="Y3034">
        <v>0</v>
      </c>
      <c r="Z3034">
        <v>3</v>
      </c>
      <c r="AA3034" s="4">
        <v>2250</v>
      </c>
      <c r="AB3034" s="4">
        <v>0</v>
      </c>
      <c r="AC3034">
        <v>1980</v>
      </c>
      <c r="AD3034" t="s">
        <v>3158</v>
      </c>
      <c r="AE3034" t="s">
        <v>519</v>
      </c>
      <c r="AF3034" t="s">
        <v>520</v>
      </c>
    </row>
    <row r="3035" spans="1:32">
      <c r="A3035" t="str">
        <f>PROPER(TRIM(Homes[[#This Row],[street]]))</f>
        <v>14329 275Th Ave Ne</v>
      </c>
      <c r="B3035" t="str">
        <f>PROPER(TRIM(Homes[[#This Row],[city]]))</f>
        <v>Duvall</v>
      </c>
      <c r="C3035" t="str">
        <f>_xlfn.TEXTBEFORE(Homes[[#This Row],[statezip]]," ")</f>
        <v>WA</v>
      </c>
      <c r="D3035" s="6" t="str">
        <f>_xlfn.TEXTAFTER(Homes[[#This Row],[statezip]]," ")</f>
        <v>98019</v>
      </c>
      <c r="E3035" s="1">
        <v>325000</v>
      </c>
      <c r="F3035">
        <v>3</v>
      </c>
      <c r="G3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35" s="3" t="str">
        <f>Homes[[#This Row],[bedrooms]] &amp; " bd | " &amp; TEXT(Homes[[#This Row],[bathrooms]],"0.##") &amp; " ba"</f>
        <v>3 bd | 2. ba</v>
      </c>
      <c r="I3035" s="4">
        <v>1350</v>
      </c>
      <c r="J3035" s="1">
        <f>IFERROR(Homes[[#This Row],[price]]/Homes[[#This Row],[sqft_living]]," ")</f>
        <v>240.74074074074073</v>
      </c>
      <c r="K3035" s="4">
        <f>IFERROR(Homes[[#This Row],[sqft_lot]]/43560," ")</f>
        <v>0.27100550964187325</v>
      </c>
      <c r="L3035" t="str">
        <f>IF(Homes[[#This Row],[waterfront]]=1, "Yes","No")</f>
        <v>No</v>
      </c>
      <c r="M3035" s="4" t="str">
        <f>IF(Homes[[#This Row],[sqft_basement]]&gt;0, "Yes","No")</f>
        <v>No</v>
      </c>
      <c r="N3035" t="str">
        <f>CHOOSE(Homes[[#This Row],[view]]+1, "None","Fair","Good","Great","Excellent")</f>
        <v>None</v>
      </c>
      <c r="O3035" t="str">
        <f>CHOOSE(Homes[[#This Row],[condition]], "Poor","Fair","Average","Good","Excellent")</f>
        <v>Average</v>
      </c>
      <c r="P3035">
        <f ca="1">YEAR(TODAY())-Homes[[#This Row],[yr_built]]</f>
        <v>39</v>
      </c>
      <c r="Q3035">
        <v>0</v>
      </c>
      <c r="R3035">
        <f ca="1">IF(Homes[[#This Row],[yr_renovated]]&gt;0, YEAR(TODAY())-Homes[[#This Row],[yr_renovated]], YEAR(TODAY())-Homes[[#This Row],[yr_built]])</f>
        <v>39</v>
      </c>
      <c r="S3035">
        <v>1</v>
      </c>
      <c r="T3035" s="2">
        <v>41799</v>
      </c>
      <c r="U3035" s="3">
        <v>2</v>
      </c>
      <c r="V3035" s="4">
        <f>IFERROR(Homes[[#This Row],[sqft_above]]+Homes[[#This Row],[sqft_basement]]," ")</f>
        <v>1350</v>
      </c>
      <c r="W3035" s="4">
        <v>11805</v>
      </c>
      <c r="X3035">
        <v>0</v>
      </c>
      <c r="Y3035">
        <v>0</v>
      </c>
      <c r="Z3035">
        <v>3</v>
      </c>
      <c r="AA3035" s="4">
        <v>1350</v>
      </c>
      <c r="AB3035" s="4">
        <v>0</v>
      </c>
      <c r="AC3035">
        <v>1986</v>
      </c>
      <c r="AD3035" t="s">
        <v>3159</v>
      </c>
      <c r="AE3035" t="s">
        <v>451</v>
      </c>
      <c r="AF3035" t="s">
        <v>452</v>
      </c>
    </row>
    <row r="3036" spans="1:32">
      <c r="A3036" t="str">
        <f>PROPER(TRIM(Homes[[#This Row],[street]]))</f>
        <v>33439 11Th Pl Sw</v>
      </c>
      <c r="B3036" t="str">
        <f>PROPER(TRIM(Homes[[#This Row],[city]]))</f>
        <v>Federal Way</v>
      </c>
      <c r="C3036" t="str">
        <f>_xlfn.TEXTBEFORE(Homes[[#This Row],[statezip]]," ")</f>
        <v>WA</v>
      </c>
      <c r="D3036" s="6" t="str">
        <f>_xlfn.TEXTAFTER(Homes[[#This Row],[statezip]]," ")</f>
        <v>98023</v>
      </c>
      <c r="E3036" s="1">
        <v>325000</v>
      </c>
      <c r="F3036">
        <v>4</v>
      </c>
      <c r="G3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36" s="3" t="str">
        <f>Homes[[#This Row],[bedrooms]] &amp; " bd | " &amp; TEXT(Homes[[#This Row],[bathrooms]],"0.##") &amp; " ba"</f>
        <v>4 bd | 2.5 ba</v>
      </c>
      <c r="I3036" s="4">
        <v>2610</v>
      </c>
      <c r="J3036" s="1">
        <f>IFERROR(Homes[[#This Row],[price]]/Homes[[#This Row],[sqft_living]]," ")</f>
        <v>124.52107279693486</v>
      </c>
      <c r="K3036" s="4">
        <f>IFERROR(Homes[[#This Row],[sqft_lot]]/43560," ")</f>
        <v>0.16278696051423325</v>
      </c>
      <c r="L3036" t="str">
        <f>IF(Homes[[#This Row],[waterfront]]=1, "Yes","No")</f>
        <v>No</v>
      </c>
      <c r="M3036" s="4" t="str">
        <f>IF(Homes[[#This Row],[sqft_basement]]&gt;0, "Yes","No")</f>
        <v>No</v>
      </c>
      <c r="N3036" t="str">
        <f>CHOOSE(Homes[[#This Row],[view]]+1, "None","Fair","Good","Great","Excellent")</f>
        <v>None</v>
      </c>
      <c r="O3036" t="str">
        <f>CHOOSE(Homes[[#This Row],[condition]], "Poor","Fair","Average","Good","Excellent")</f>
        <v>Average</v>
      </c>
      <c r="P3036">
        <f ca="1">YEAR(TODAY())-Homes[[#This Row],[yr_built]]</f>
        <v>38</v>
      </c>
      <c r="Q3036">
        <v>2000</v>
      </c>
      <c r="R3036">
        <f ca="1">IF(Homes[[#This Row],[yr_renovated]]&gt;0, YEAR(TODAY())-Homes[[#This Row],[yr_renovated]], YEAR(TODAY())-Homes[[#This Row],[yr_built]])</f>
        <v>25</v>
      </c>
      <c r="S3036">
        <v>2</v>
      </c>
      <c r="T3036" s="2">
        <v>41807</v>
      </c>
      <c r="U3036" s="3">
        <v>2.5</v>
      </c>
      <c r="V3036" s="4">
        <f>IFERROR(Homes[[#This Row],[sqft_above]]+Homes[[#This Row],[sqft_basement]]," ")</f>
        <v>2610</v>
      </c>
      <c r="W3036" s="4">
        <v>7091</v>
      </c>
      <c r="X3036">
        <v>0</v>
      </c>
      <c r="Y3036">
        <v>0</v>
      </c>
      <c r="Z3036">
        <v>3</v>
      </c>
      <c r="AA3036" s="4">
        <v>2610</v>
      </c>
      <c r="AB3036" s="4">
        <v>0</v>
      </c>
      <c r="AC3036">
        <v>1987</v>
      </c>
      <c r="AD3036" t="s">
        <v>3160</v>
      </c>
      <c r="AE3036" t="s">
        <v>675</v>
      </c>
      <c r="AF3036" t="s">
        <v>1267</v>
      </c>
    </row>
    <row r="3037" spans="1:32">
      <c r="A3037" t="str">
        <f>PROPER(TRIM(Homes[[#This Row],[street]]))</f>
        <v>26222 142Nd Ave Se</v>
      </c>
      <c r="B3037" t="str">
        <f>PROPER(TRIM(Homes[[#This Row],[city]]))</f>
        <v>Kent</v>
      </c>
      <c r="C3037" t="str">
        <f>_xlfn.TEXTBEFORE(Homes[[#This Row],[statezip]]," ")</f>
        <v>WA</v>
      </c>
      <c r="D3037" s="6" t="str">
        <f>_xlfn.TEXTAFTER(Homes[[#This Row],[statezip]]," ")</f>
        <v>98042</v>
      </c>
      <c r="E3037" s="1">
        <v>325000</v>
      </c>
      <c r="F3037">
        <v>3</v>
      </c>
      <c r="G3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37" s="3" t="str">
        <f>Homes[[#This Row],[bedrooms]] &amp; " bd | " &amp; TEXT(Homes[[#This Row],[bathrooms]],"0.##") &amp; " ba"</f>
        <v>3 bd | 1.75 ba</v>
      </c>
      <c r="I3037" s="4">
        <v>1780</v>
      </c>
      <c r="J3037" s="1">
        <f>IFERROR(Homes[[#This Row],[price]]/Homes[[#This Row],[sqft_living]]," ")</f>
        <v>182.58426966292134</v>
      </c>
      <c r="K3037" s="4">
        <f>IFERROR(Homes[[#This Row],[sqft_lot]]/43560," ")</f>
        <v>0.30061983471074383</v>
      </c>
      <c r="L3037" t="str">
        <f>IF(Homes[[#This Row],[waterfront]]=1, "Yes","No")</f>
        <v>No</v>
      </c>
      <c r="M3037" s="4" t="str">
        <f>IF(Homes[[#This Row],[sqft_basement]]&gt;0, "Yes","No")</f>
        <v>No</v>
      </c>
      <c r="N3037" t="str">
        <f>CHOOSE(Homes[[#This Row],[view]]+1, "None","Fair","Good","Great","Excellent")</f>
        <v>None</v>
      </c>
      <c r="O3037" t="str">
        <f>CHOOSE(Homes[[#This Row],[condition]], "Poor","Fair","Average","Good","Excellent")</f>
        <v>Good</v>
      </c>
      <c r="P3037">
        <f ca="1">YEAR(TODAY())-Homes[[#This Row],[yr_built]]</f>
        <v>42</v>
      </c>
      <c r="Q3037">
        <v>0</v>
      </c>
      <c r="R3037">
        <f ca="1">IF(Homes[[#This Row],[yr_renovated]]&gt;0, YEAR(TODAY())-Homes[[#This Row],[yr_renovated]], YEAR(TODAY())-Homes[[#This Row],[yr_built]])</f>
        <v>42</v>
      </c>
      <c r="S3037">
        <v>1</v>
      </c>
      <c r="T3037" s="2">
        <v>41786</v>
      </c>
      <c r="U3037" s="3">
        <v>1.75</v>
      </c>
      <c r="V3037" s="4">
        <f>IFERROR(Homes[[#This Row],[sqft_above]]+Homes[[#This Row],[sqft_basement]]," ")</f>
        <v>1780</v>
      </c>
      <c r="W3037" s="4">
        <v>13095</v>
      </c>
      <c r="X3037">
        <v>0</v>
      </c>
      <c r="Y3037">
        <v>0</v>
      </c>
      <c r="Z3037">
        <v>4</v>
      </c>
      <c r="AA3037" s="4">
        <v>1780</v>
      </c>
      <c r="AB3037" s="4">
        <v>0</v>
      </c>
      <c r="AC3037">
        <v>1983</v>
      </c>
      <c r="AD3037" t="s">
        <v>3161</v>
      </c>
      <c r="AE3037" t="s">
        <v>1392</v>
      </c>
      <c r="AF3037" t="s">
        <v>85</v>
      </c>
    </row>
    <row r="3038" spans="1:32">
      <c r="A3038" t="str">
        <f>PROPER(TRIM(Homes[[#This Row],[street]]))</f>
        <v>26300-26398 124Th Ave Se</v>
      </c>
      <c r="B3038" t="str">
        <f>PROPER(TRIM(Homes[[#This Row],[city]]))</f>
        <v>Kent</v>
      </c>
      <c r="C3038" t="str">
        <f>_xlfn.TEXTBEFORE(Homes[[#This Row],[statezip]]," ")</f>
        <v>WA</v>
      </c>
      <c r="D3038" s="6" t="str">
        <f>_xlfn.TEXTAFTER(Homes[[#This Row],[statezip]]," ")</f>
        <v>98030</v>
      </c>
      <c r="E3038" s="1">
        <v>325000</v>
      </c>
      <c r="F3038">
        <v>3</v>
      </c>
      <c r="G30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38" s="3" t="str">
        <f>Homes[[#This Row],[bedrooms]] &amp; " bd | " &amp; TEXT(Homes[[#This Row],[bathrooms]],"0.##") &amp; " ba"</f>
        <v>3 bd | 2.5 ba</v>
      </c>
      <c r="I3038" s="4">
        <v>2070</v>
      </c>
      <c r="J3038" s="1">
        <f>IFERROR(Homes[[#This Row],[price]]/Homes[[#This Row],[sqft_living]]," ")</f>
        <v>157.00483091787439</v>
      </c>
      <c r="K3038" s="4">
        <f>IFERROR(Homes[[#This Row],[sqft_lot]]/43560," ")</f>
        <v>0.19139118457300275</v>
      </c>
      <c r="L3038" t="str">
        <f>IF(Homes[[#This Row],[waterfront]]=1, "Yes","No")</f>
        <v>No</v>
      </c>
      <c r="M3038" s="4" t="str">
        <f>IF(Homes[[#This Row],[sqft_basement]]&gt;0, "Yes","No")</f>
        <v>No</v>
      </c>
      <c r="N3038" t="str">
        <f>CHOOSE(Homes[[#This Row],[view]]+1, "None","Fair","Good","Great","Excellent")</f>
        <v>None</v>
      </c>
      <c r="O3038" t="str">
        <f>CHOOSE(Homes[[#This Row],[condition]], "Poor","Fair","Average","Good","Excellent")</f>
        <v>Average</v>
      </c>
      <c r="P3038">
        <f ca="1">YEAR(TODAY())-Homes[[#This Row],[yr_built]]</f>
        <v>28</v>
      </c>
      <c r="Q3038">
        <v>0</v>
      </c>
      <c r="R3038">
        <f ca="1">IF(Homes[[#This Row],[yr_renovated]]&gt;0, YEAR(TODAY())-Homes[[#This Row],[yr_renovated]], YEAR(TODAY())-Homes[[#This Row],[yr_built]])</f>
        <v>28</v>
      </c>
      <c r="S3038">
        <v>2</v>
      </c>
      <c r="T3038" s="2">
        <v>41803</v>
      </c>
      <c r="U3038" s="3">
        <v>2.5</v>
      </c>
      <c r="V3038" s="4">
        <f>IFERROR(Homes[[#This Row],[sqft_above]]+Homes[[#This Row],[sqft_basement]]," ")</f>
        <v>2070</v>
      </c>
      <c r="W3038" s="4">
        <v>8337</v>
      </c>
      <c r="X3038">
        <v>0</v>
      </c>
      <c r="Y3038">
        <v>0</v>
      </c>
      <c r="Z3038">
        <v>3</v>
      </c>
      <c r="AA3038" s="4">
        <v>2070</v>
      </c>
      <c r="AB3038" s="4">
        <v>0</v>
      </c>
      <c r="AC3038">
        <v>1997</v>
      </c>
      <c r="AD3038" t="s">
        <v>3162</v>
      </c>
      <c r="AE3038" t="s">
        <v>1392</v>
      </c>
      <c r="AF3038" t="s">
        <v>1554</v>
      </c>
    </row>
    <row r="3039" spans="1:32">
      <c r="A3039" t="str">
        <f>PROPER(TRIM(Homes[[#This Row],[street]]))</f>
        <v>11909 Se 228Th Pl</v>
      </c>
      <c r="B3039" t="str">
        <f>PROPER(TRIM(Homes[[#This Row],[city]]))</f>
        <v>Kent</v>
      </c>
      <c r="C3039" t="str">
        <f>_xlfn.TEXTBEFORE(Homes[[#This Row],[statezip]]," ")</f>
        <v>WA</v>
      </c>
      <c r="D3039" s="6" t="str">
        <f>_xlfn.TEXTAFTER(Homes[[#This Row],[statezip]]," ")</f>
        <v>98031</v>
      </c>
      <c r="E3039" s="1">
        <v>325000</v>
      </c>
      <c r="F3039">
        <v>3</v>
      </c>
      <c r="G30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39" s="3" t="str">
        <f>Homes[[#This Row],[bedrooms]] &amp; " bd | " &amp; TEXT(Homes[[#This Row],[bathrooms]],"0.##") &amp; " ba"</f>
        <v>3 bd | 2.5 ba</v>
      </c>
      <c r="I3039" s="4">
        <v>2220</v>
      </c>
      <c r="J3039" s="1">
        <f>IFERROR(Homes[[#This Row],[price]]/Homes[[#This Row],[sqft_living]]," ")</f>
        <v>146.3963963963964</v>
      </c>
      <c r="K3039" s="4">
        <f>IFERROR(Homes[[#This Row],[sqft_lot]]/43560," ")</f>
        <v>0.13886593204775022</v>
      </c>
      <c r="L3039" t="str">
        <f>IF(Homes[[#This Row],[waterfront]]=1, "Yes","No")</f>
        <v>No</v>
      </c>
      <c r="M3039" s="4" t="str">
        <f>IF(Homes[[#This Row],[sqft_basement]]&gt;0, "Yes","No")</f>
        <v>No</v>
      </c>
      <c r="N3039" t="str">
        <f>CHOOSE(Homes[[#This Row],[view]]+1, "None","Fair","Good","Great","Excellent")</f>
        <v>None</v>
      </c>
      <c r="O3039" t="str">
        <f>CHOOSE(Homes[[#This Row],[condition]], "Poor","Fair","Average","Good","Excellent")</f>
        <v>Good</v>
      </c>
      <c r="P3039">
        <f ca="1">YEAR(TODAY())-Homes[[#This Row],[yr_built]]</f>
        <v>35</v>
      </c>
      <c r="Q3039">
        <v>0</v>
      </c>
      <c r="R3039">
        <f ca="1">IF(Homes[[#This Row],[yr_renovated]]&gt;0, YEAR(TODAY())-Homes[[#This Row],[yr_renovated]], YEAR(TODAY())-Homes[[#This Row],[yr_built]])</f>
        <v>35</v>
      </c>
      <c r="S3039">
        <v>2</v>
      </c>
      <c r="T3039" s="2">
        <v>41773</v>
      </c>
      <c r="U3039" s="3">
        <v>2.5</v>
      </c>
      <c r="V3039" s="4">
        <f>IFERROR(Homes[[#This Row],[sqft_above]]+Homes[[#This Row],[sqft_basement]]," ")</f>
        <v>2220</v>
      </c>
      <c r="W3039" s="4">
        <v>6049</v>
      </c>
      <c r="X3039">
        <v>0</v>
      </c>
      <c r="Y3039">
        <v>0</v>
      </c>
      <c r="Z3039">
        <v>4</v>
      </c>
      <c r="AA3039" s="4">
        <v>2220</v>
      </c>
      <c r="AB3039" s="4">
        <v>0</v>
      </c>
      <c r="AC3039">
        <v>1990</v>
      </c>
      <c r="AD3039" t="s">
        <v>3163</v>
      </c>
      <c r="AE3039" t="s">
        <v>1392</v>
      </c>
      <c r="AF3039" t="s">
        <v>2406</v>
      </c>
    </row>
    <row r="3040" spans="1:32">
      <c r="A3040" t="str">
        <f>PROPER(TRIM(Homes[[#This Row],[street]]))</f>
        <v>12813 81St Ave Ne</v>
      </c>
      <c r="B3040" t="str">
        <f>PROPER(TRIM(Homes[[#This Row],[city]]))</f>
        <v>Kirkland</v>
      </c>
      <c r="C3040" t="str">
        <f>_xlfn.TEXTBEFORE(Homes[[#This Row],[statezip]]," ")</f>
        <v>WA</v>
      </c>
      <c r="D3040" s="6" t="str">
        <f>_xlfn.TEXTAFTER(Homes[[#This Row],[statezip]]," ")</f>
        <v>98034</v>
      </c>
      <c r="E3040" s="1">
        <v>325000</v>
      </c>
      <c r="F3040">
        <v>4</v>
      </c>
      <c r="G30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40" s="3" t="str">
        <f>Homes[[#This Row],[bedrooms]] &amp; " bd | " &amp; TEXT(Homes[[#This Row],[bathrooms]],"0.##") &amp; " ba"</f>
        <v>4 bd | 2.25 ba</v>
      </c>
      <c r="I3040" s="4">
        <v>1870</v>
      </c>
      <c r="J3040" s="1">
        <f>IFERROR(Homes[[#This Row],[price]]/Homes[[#This Row],[sqft_living]]," ")</f>
        <v>173.79679144385025</v>
      </c>
      <c r="K3040" s="4">
        <f>IFERROR(Homes[[#This Row],[sqft_lot]]/43560," ")</f>
        <v>0.22222222222222221</v>
      </c>
      <c r="L3040" t="str">
        <f>IF(Homes[[#This Row],[waterfront]]=1, "Yes","No")</f>
        <v>No</v>
      </c>
      <c r="M3040" s="4" t="str">
        <f>IF(Homes[[#This Row],[sqft_basement]]&gt;0, "Yes","No")</f>
        <v>Yes</v>
      </c>
      <c r="N3040" t="str">
        <f>CHOOSE(Homes[[#This Row],[view]]+1, "None","Fair","Good","Great","Excellent")</f>
        <v>None</v>
      </c>
      <c r="O3040" t="str">
        <f>CHOOSE(Homes[[#This Row],[condition]], "Poor","Fair","Average","Good","Excellent")</f>
        <v>Good</v>
      </c>
      <c r="P3040">
        <f ca="1">YEAR(TODAY())-Homes[[#This Row],[yr_built]]</f>
        <v>66</v>
      </c>
      <c r="Q3040">
        <v>0</v>
      </c>
      <c r="R3040">
        <f ca="1">IF(Homes[[#This Row],[yr_renovated]]&gt;0, YEAR(TODAY())-Homes[[#This Row],[yr_renovated]], YEAR(TODAY())-Homes[[#This Row],[yr_built]])</f>
        <v>66</v>
      </c>
      <c r="S3040">
        <v>1</v>
      </c>
      <c r="T3040" s="2">
        <v>41779</v>
      </c>
      <c r="U3040" s="3">
        <v>2.25</v>
      </c>
      <c r="V3040" s="4">
        <f>IFERROR(Homes[[#This Row],[sqft_above]]+Homes[[#This Row],[sqft_basement]]," ")</f>
        <v>1870</v>
      </c>
      <c r="W3040" s="4">
        <v>9680</v>
      </c>
      <c r="X3040">
        <v>0</v>
      </c>
      <c r="Y3040">
        <v>0</v>
      </c>
      <c r="Z3040">
        <v>4</v>
      </c>
      <c r="AA3040" s="4">
        <v>1170</v>
      </c>
      <c r="AB3040" s="4">
        <v>700</v>
      </c>
      <c r="AC3040">
        <v>1959</v>
      </c>
      <c r="AD3040" t="s">
        <v>3164</v>
      </c>
      <c r="AE3040" t="s">
        <v>46</v>
      </c>
      <c r="AF3040" t="s">
        <v>47</v>
      </c>
    </row>
    <row r="3041" spans="1:32">
      <c r="A3041" t="str">
        <f>PROPER(TRIM(Homes[[#This Row],[street]]))</f>
        <v>16304 128Th Pl Se</v>
      </c>
      <c r="B3041" t="str">
        <f>PROPER(TRIM(Homes[[#This Row],[city]]))</f>
        <v>Renton</v>
      </c>
      <c r="C3041" t="str">
        <f>_xlfn.TEXTBEFORE(Homes[[#This Row],[statezip]]," ")</f>
        <v>WA</v>
      </c>
      <c r="D3041" s="6" t="str">
        <f>_xlfn.TEXTAFTER(Homes[[#This Row],[statezip]]," ")</f>
        <v>98058</v>
      </c>
      <c r="E3041" s="1">
        <v>325000</v>
      </c>
      <c r="F3041">
        <v>3</v>
      </c>
      <c r="G30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41" s="3" t="str">
        <f>Homes[[#This Row],[bedrooms]] &amp; " bd | " &amp; TEXT(Homes[[#This Row],[bathrooms]],"0.##") &amp; " ba"</f>
        <v>3 bd | 2.75 ba</v>
      </c>
      <c r="I3041" s="4">
        <v>2200</v>
      </c>
      <c r="J3041" s="1">
        <f>IFERROR(Homes[[#This Row],[price]]/Homes[[#This Row],[sqft_living]]," ")</f>
        <v>147.72727272727272</v>
      </c>
      <c r="K3041" s="4">
        <f>IFERROR(Homes[[#This Row],[sqft_lot]]/43560," ")</f>
        <v>0.16069788797061524</v>
      </c>
      <c r="L3041" t="str">
        <f>IF(Homes[[#This Row],[waterfront]]=1, "Yes","No")</f>
        <v>No</v>
      </c>
      <c r="M3041" s="4" t="str">
        <f>IF(Homes[[#This Row],[sqft_basement]]&gt;0, "Yes","No")</f>
        <v>Yes</v>
      </c>
      <c r="N3041" t="str">
        <f>CHOOSE(Homes[[#This Row],[view]]+1, "None","Fair","Good","Great","Excellent")</f>
        <v>None</v>
      </c>
      <c r="O3041" t="str">
        <f>CHOOSE(Homes[[#This Row],[condition]], "Poor","Fair","Average","Good","Excellent")</f>
        <v>Good</v>
      </c>
      <c r="P3041">
        <f ca="1">YEAR(TODAY())-Homes[[#This Row],[yr_built]]</f>
        <v>48</v>
      </c>
      <c r="Q3041">
        <v>0</v>
      </c>
      <c r="R3041">
        <f ca="1">IF(Homes[[#This Row],[yr_renovated]]&gt;0, YEAR(TODAY())-Homes[[#This Row],[yr_renovated]], YEAR(TODAY())-Homes[[#This Row],[yr_built]])</f>
        <v>48</v>
      </c>
      <c r="S3041">
        <v>1</v>
      </c>
      <c r="T3041" s="2">
        <v>41808</v>
      </c>
      <c r="U3041" s="3">
        <v>2.75</v>
      </c>
      <c r="V3041" s="4">
        <f>IFERROR(Homes[[#This Row],[sqft_above]]+Homes[[#This Row],[sqft_basement]]," ")</f>
        <v>2200</v>
      </c>
      <c r="W3041" s="4">
        <v>7000</v>
      </c>
      <c r="X3041">
        <v>0</v>
      </c>
      <c r="Y3041">
        <v>0</v>
      </c>
      <c r="Z3041">
        <v>4</v>
      </c>
      <c r="AA3041" s="4">
        <v>1280</v>
      </c>
      <c r="AB3041" s="4">
        <v>920</v>
      </c>
      <c r="AC3041">
        <v>1977</v>
      </c>
      <c r="AD3041" t="s">
        <v>3165</v>
      </c>
      <c r="AE3041" t="s">
        <v>319</v>
      </c>
      <c r="AF3041" t="s">
        <v>320</v>
      </c>
    </row>
    <row r="3042" spans="1:32">
      <c r="A3042" t="str">
        <f>PROPER(TRIM(Homes[[#This Row],[street]]))</f>
        <v>7354 27Th Ave Sw</v>
      </c>
      <c r="B3042" t="str">
        <f>PROPER(TRIM(Homes[[#This Row],[city]]))</f>
        <v>Seattle</v>
      </c>
      <c r="C3042" t="str">
        <f>_xlfn.TEXTBEFORE(Homes[[#This Row],[statezip]]," ")</f>
        <v>WA</v>
      </c>
      <c r="D3042" s="6" t="str">
        <f>_xlfn.TEXTAFTER(Homes[[#This Row],[statezip]]," ")</f>
        <v>98126</v>
      </c>
      <c r="E3042" s="1">
        <v>325000</v>
      </c>
      <c r="F3042">
        <v>2</v>
      </c>
      <c r="G30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2" s="3" t="str">
        <f>Homes[[#This Row],[bedrooms]] &amp; " bd | " &amp; TEXT(Homes[[#This Row],[bathrooms]],"0.##") &amp; " ba"</f>
        <v>2 bd | 1. ba</v>
      </c>
      <c r="I3042" s="4">
        <v>800</v>
      </c>
      <c r="J3042" s="1">
        <f>IFERROR(Homes[[#This Row],[price]]/Homes[[#This Row],[sqft_living]]," ")</f>
        <v>406.25</v>
      </c>
      <c r="K3042" s="4">
        <f>IFERROR(Homes[[#This Row],[sqft_lot]]/43560," ")</f>
        <v>0.16666666666666666</v>
      </c>
      <c r="L3042" t="str">
        <f>IF(Homes[[#This Row],[waterfront]]=1, "Yes","No")</f>
        <v>No</v>
      </c>
      <c r="M3042" s="4" t="str">
        <f>IF(Homes[[#This Row],[sqft_basement]]&gt;0, "Yes","No")</f>
        <v>No</v>
      </c>
      <c r="N3042" t="str">
        <f>CHOOSE(Homes[[#This Row],[view]]+1, "None","Fair","Good","Great","Excellent")</f>
        <v>None</v>
      </c>
      <c r="O3042" t="str">
        <f>CHOOSE(Homes[[#This Row],[condition]], "Poor","Fair","Average","Good","Excellent")</f>
        <v>Average</v>
      </c>
      <c r="P3042">
        <f ca="1">YEAR(TODAY())-Homes[[#This Row],[yr_built]]</f>
        <v>72</v>
      </c>
      <c r="Q3042">
        <v>0</v>
      </c>
      <c r="R3042">
        <f ca="1">IF(Homes[[#This Row],[yr_renovated]]&gt;0, YEAR(TODAY())-Homes[[#This Row],[yr_renovated]], YEAR(TODAY())-Homes[[#This Row],[yr_built]])</f>
        <v>72</v>
      </c>
      <c r="S3042">
        <v>1</v>
      </c>
      <c r="T3042" s="2">
        <v>41828</v>
      </c>
      <c r="U3042" s="3">
        <v>1</v>
      </c>
      <c r="V3042" s="4">
        <f>IFERROR(Homes[[#This Row],[sqft_above]]+Homes[[#This Row],[sqft_basement]]," ")</f>
        <v>800</v>
      </c>
      <c r="W3042" s="4">
        <v>7260</v>
      </c>
      <c r="X3042">
        <v>0</v>
      </c>
      <c r="Y3042">
        <v>0</v>
      </c>
      <c r="Z3042">
        <v>3</v>
      </c>
      <c r="AA3042" s="4">
        <v>800</v>
      </c>
      <c r="AB3042" s="4">
        <v>0</v>
      </c>
      <c r="AC3042">
        <v>1953</v>
      </c>
      <c r="AD3042" t="s">
        <v>3166</v>
      </c>
      <c r="AE3042" t="s">
        <v>49</v>
      </c>
      <c r="AF3042" t="s">
        <v>434</v>
      </c>
    </row>
    <row r="3043" spans="1:32">
      <c r="A3043" t="str">
        <f>PROPER(TRIM(Homes[[#This Row],[street]]))</f>
        <v>1505 S Plum St</v>
      </c>
      <c r="B3043" t="str">
        <f>PROPER(TRIM(Homes[[#This Row],[city]]))</f>
        <v>Seattle</v>
      </c>
      <c r="C3043" t="str">
        <f>_xlfn.TEXTBEFORE(Homes[[#This Row],[statezip]]," ")</f>
        <v>WA</v>
      </c>
      <c r="D3043" s="6" t="str">
        <f>_xlfn.TEXTAFTER(Homes[[#This Row],[statezip]]," ")</f>
        <v>98144</v>
      </c>
      <c r="E3043" s="1">
        <v>325000</v>
      </c>
      <c r="F3043">
        <v>2</v>
      </c>
      <c r="G30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43" s="3" t="str">
        <f>Homes[[#This Row],[bedrooms]] &amp; " bd | " &amp; TEXT(Homes[[#This Row],[bathrooms]],"0.##") &amp; " ba"</f>
        <v>2 bd | 2.5 ba</v>
      </c>
      <c r="I3043" s="4">
        <v>1050</v>
      </c>
      <c r="J3043" s="1">
        <f>IFERROR(Homes[[#This Row],[price]]/Homes[[#This Row],[sqft_living]]," ")</f>
        <v>309.52380952380952</v>
      </c>
      <c r="K3043" s="4">
        <f>IFERROR(Homes[[#This Row],[sqft_lot]]/43560," ")</f>
        <v>3.6937557392102846E-2</v>
      </c>
      <c r="L3043" t="str">
        <f>IF(Homes[[#This Row],[waterfront]]=1, "Yes","No")</f>
        <v>No</v>
      </c>
      <c r="M3043" s="4" t="str">
        <f>IF(Homes[[#This Row],[sqft_basement]]&gt;0, "Yes","No")</f>
        <v>No</v>
      </c>
      <c r="N3043" t="str">
        <f>CHOOSE(Homes[[#This Row],[view]]+1, "None","Fair","Good","Great","Excellent")</f>
        <v>None</v>
      </c>
      <c r="O3043" t="str">
        <f>CHOOSE(Homes[[#This Row],[condition]], "Poor","Fair","Average","Good","Excellent")</f>
        <v>Average</v>
      </c>
      <c r="P3043">
        <f ca="1">YEAR(TODAY())-Homes[[#This Row],[yr_built]]</f>
        <v>20</v>
      </c>
      <c r="Q3043">
        <v>0</v>
      </c>
      <c r="R3043">
        <f ca="1">IF(Homes[[#This Row],[yr_renovated]]&gt;0, YEAR(TODAY())-Homes[[#This Row],[yr_renovated]], YEAR(TODAY())-Homes[[#This Row],[yr_built]])</f>
        <v>20</v>
      </c>
      <c r="S3043">
        <v>2</v>
      </c>
      <c r="T3043" s="2">
        <v>41787</v>
      </c>
      <c r="U3043" s="3">
        <v>2.5</v>
      </c>
      <c r="V3043" s="4">
        <f>IFERROR(Homes[[#This Row],[sqft_above]]+Homes[[#This Row],[sqft_basement]]," ")</f>
        <v>1050</v>
      </c>
      <c r="W3043" s="4">
        <v>1609</v>
      </c>
      <c r="X3043">
        <v>0</v>
      </c>
      <c r="Y3043">
        <v>0</v>
      </c>
      <c r="Z3043">
        <v>3</v>
      </c>
      <c r="AA3043" s="4">
        <v>1050</v>
      </c>
      <c r="AB3043" s="4">
        <v>0</v>
      </c>
      <c r="AC3043">
        <v>2005</v>
      </c>
      <c r="AD3043" t="s">
        <v>3167</v>
      </c>
      <c r="AE3043" t="s">
        <v>49</v>
      </c>
      <c r="AF3043" t="s">
        <v>110</v>
      </c>
    </row>
    <row r="3044" spans="1:32">
      <c r="A3044" t="str">
        <f>PROPER(TRIM(Homes[[#This Row],[street]]))</f>
        <v>4443 S Camano Pl</v>
      </c>
      <c r="B3044" t="str">
        <f>PROPER(TRIM(Homes[[#This Row],[city]]))</f>
        <v>Seattle</v>
      </c>
      <c r="C3044" t="str">
        <f>_xlfn.TEXTBEFORE(Homes[[#This Row],[statezip]]," ")</f>
        <v>WA</v>
      </c>
      <c r="D3044" s="6" t="str">
        <f>_xlfn.TEXTAFTER(Homes[[#This Row],[statezip]]," ")</f>
        <v>98118</v>
      </c>
      <c r="E3044" s="1">
        <v>325000</v>
      </c>
      <c r="F3044">
        <v>5</v>
      </c>
      <c r="G30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044" s="3" t="str">
        <f>Homes[[#This Row],[bedrooms]] &amp; " bd | " &amp; TEXT(Homes[[#This Row],[bathrooms]],"0.##") &amp; " ba"</f>
        <v>5 bd | 2.75 ba</v>
      </c>
      <c r="I3044" s="4">
        <v>2130</v>
      </c>
      <c r="J3044" s="1">
        <f>IFERROR(Homes[[#This Row],[price]]/Homes[[#This Row],[sqft_living]]," ")</f>
        <v>152.58215962441315</v>
      </c>
      <c r="K3044" s="4">
        <f>IFERROR(Homes[[#This Row],[sqft_lot]]/43560," ")</f>
        <v>0.14283746556473828</v>
      </c>
      <c r="L3044" t="str">
        <f>IF(Homes[[#This Row],[waterfront]]=1, "Yes","No")</f>
        <v>No</v>
      </c>
      <c r="M3044" s="4" t="str">
        <f>IF(Homes[[#This Row],[sqft_basement]]&gt;0, "Yes","No")</f>
        <v>Yes</v>
      </c>
      <c r="N3044" t="str">
        <f>CHOOSE(Homes[[#This Row],[view]]+1, "None","Fair","Good","Great","Excellent")</f>
        <v>None</v>
      </c>
      <c r="O3044" t="str">
        <f>CHOOSE(Homes[[#This Row],[condition]], "Poor","Fair","Average","Good","Excellent")</f>
        <v>Average</v>
      </c>
      <c r="P3044">
        <f ca="1">YEAR(TODAY())-Homes[[#This Row],[yr_built]]</f>
        <v>34</v>
      </c>
      <c r="Q3044">
        <v>0</v>
      </c>
      <c r="R3044">
        <f ca="1">IF(Homes[[#This Row],[yr_renovated]]&gt;0, YEAR(TODAY())-Homes[[#This Row],[yr_renovated]], YEAR(TODAY())-Homes[[#This Row],[yr_built]])</f>
        <v>34</v>
      </c>
      <c r="S3044">
        <v>1</v>
      </c>
      <c r="T3044" s="2">
        <v>41819</v>
      </c>
      <c r="U3044" s="3">
        <v>2.75</v>
      </c>
      <c r="V3044" s="4">
        <f>IFERROR(Homes[[#This Row],[sqft_above]]+Homes[[#This Row],[sqft_basement]]," ")</f>
        <v>2130</v>
      </c>
      <c r="W3044" s="4">
        <v>6222</v>
      </c>
      <c r="X3044">
        <v>0</v>
      </c>
      <c r="Y3044">
        <v>0</v>
      </c>
      <c r="Z3044">
        <v>3</v>
      </c>
      <c r="AA3044" s="4">
        <v>1300</v>
      </c>
      <c r="AB3044" s="4">
        <v>830</v>
      </c>
      <c r="AC3044">
        <v>1991</v>
      </c>
      <c r="AD3044" t="s">
        <v>3168</v>
      </c>
      <c r="AE3044" t="s">
        <v>49</v>
      </c>
      <c r="AF3044" t="s">
        <v>229</v>
      </c>
    </row>
    <row r="3045" spans="1:32">
      <c r="A3045" t="str">
        <f>PROPER(TRIM(Homes[[#This Row],[street]]))</f>
        <v>11502 Corliss Ave N</v>
      </c>
      <c r="B3045" t="str">
        <f>PROPER(TRIM(Homes[[#This Row],[city]]))</f>
        <v>Seattle</v>
      </c>
      <c r="C3045" t="str">
        <f>_xlfn.TEXTBEFORE(Homes[[#This Row],[statezip]]," ")</f>
        <v>WA</v>
      </c>
      <c r="D3045" s="6" t="str">
        <f>_xlfn.TEXTAFTER(Homes[[#This Row],[statezip]]," ")</f>
        <v>98133</v>
      </c>
      <c r="E3045" s="1">
        <v>325000</v>
      </c>
      <c r="F3045">
        <v>3</v>
      </c>
      <c r="G30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5" s="3" t="str">
        <f>Homes[[#This Row],[bedrooms]] &amp; " bd | " &amp; TEXT(Homes[[#This Row],[bathrooms]],"0.##") &amp; " ba"</f>
        <v>3 bd | 1. ba</v>
      </c>
      <c r="I3045" s="4">
        <v>990</v>
      </c>
      <c r="J3045" s="1">
        <f>IFERROR(Homes[[#This Row],[price]]/Homes[[#This Row],[sqft_living]]," ")</f>
        <v>328.28282828282829</v>
      </c>
      <c r="K3045" s="4">
        <f>IFERROR(Homes[[#This Row],[sqft_lot]]/43560," ")</f>
        <v>0.15495867768595042</v>
      </c>
      <c r="L3045" t="str">
        <f>IF(Homes[[#This Row],[waterfront]]=1, "Yes","No")</f>
        <v>No</v>
      </c>
      <c r="M3045" s="4" t="str">
        <f>IF(Homes[[#This Row],[sqft_basement]]&gt;0, "Yes","No")</f>
        <v>No</v>
      </c>
      <c r="N3045" t="str">
        <f>CHOOSE(Homes[[#This Row],[view]]+1, "None","Fair","Good","Great","Excellent")</f>
        <v>None</v>
      </c>
      <c r="O3045" t="str">
        <f>CHOOSE(Homes[[#This Row],[condition]], "Poor","Fair","Average","Good","Excellent")</f>
        <v>Good</v>
      </c>
      <c r="P3045">
        <f ca="1">YEAR(TODAY())-Homes[[#This Row],[yr_built]]</f>
        <v>78</v>
      </c>
      <c r="Q3045">
        <v>1988</v>
      </c>
      <c r="R3045">
        <f ca="1">IF(Homes[[#This Row],[yr_renovated]]&gt;0, YEAR(TODAY())-Homes[[#This Row],[yr_renovated]], YEAR(TODAY())-Homes[[#This Row],[yr_built]])</f>
        <v>37</v>
      </c>
      <c r="S3045">
        <v>1</v>
      </c>
      <c r="T3045" s="2">
        <v>41780</v>
      </c>
      <c r="U3045" s="3">
        <v>1</v>
      </c>
      <c r="V3045" s="4">
        <f>IFERROR(Homes[[#This Row],[sqft_above]]+Homes[[#This Row],[sqft_basement]]," ")</f>
        <v>990</v>
      </c>
      <c r="W3045" s="4">
        <v>6750</v>
      </c>
      <c r="X3045">
        <v>0</v>
      </c>
      <c r="Y3045">
        <v>0</v>
      </c>
      <c r="Z3045">
        <v>4</v>
      </c>
      <c r="AA3045" s="4">
        <v>990</v>
      </c>
      <c r="AB3045" s="4">
        <v>0</v>
      </c>
      <c r="AC3045">
        <v>1947</v>
      </c>
      <c r="AD3045" t="s">
        <v>3169</v>
      </c>
      <c r="AE3045" t="s">
        <v>49</v>
      </c>
      <c r="AF3045" t="s">
        <v>987</v>
      </c>
    </row>
    <row r="3046" spans="1:32">
      <c r="A3046" t="str">
        <f>PROPER(TRIM(Homes[[#This Row],[street]]))</f>
        <v>7901-7911 39Th Ave Sw</v>
      </c>
      <c r="B3046" t="str">
        <f>PROPER(TRIM(Homes[[#This Row],[city]]))</f>
        <v>Seattle</v>
      </c>
      <c r="C3046" t="str">
        <f>_xlfn.TEXTBEFORE(Homes[[#This Row],[statezip]]," ")</f>
        <v>WA</v>
      </c>
      <c r="D3046" s="6" t="str">
        <f>_xlfn.TEXTAFTER(Homes[[#This Row],[statezip]]," ")</f>
        <v>98136</v>
      </c>
      <c r="E3046" s="1">
        <v>325000</v>
      </c>
      <c r="F3046">
        <v>2</v>
      </c>
      <c r="G30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6" s="3" t="str">
        <f>Homes[[#This Row],[bedrooms]] &amp; " bd | " &amp; TEXT(Homes[[#This Row],[bathrooms]],"0.##") &amp; " ba"</f>
        <v>2 bd | 1. ba</v>
      </c>
      <c r="I3046" s="4">
        <v>840</v>
      </c>
      <c r="J3046" s="1">
        <f>IFERROR(Homes[[#This Row],[price]]/Homes[[#This Row],[sqft_living]]," ")</f>
        <v>386.90476190476193</v>
      </c>
      <c r="K3046" s="4">
        <f>IFERROR(Homes[[#This Row],[sqft_lot]]/43560," ")</f>
        <v>9.7314049586776863E-2</v>
      </c>
      <c r="L3046" t="str">
        <f>IF(Homes[[#This Row],[waterfront]]=1, "Yes","No")</f>
        <v>No</v>
      </c>
      <c r="M3046" s="4" t="str">
        <f>IF(Homes[[#This Row],[sqft_basement]]&gt;0, "Yes","No")</f>
        <v>No</v>
      </c>
      <c r="N3046" t="str">
        <f>CHOOSE(Homes[[#This Row],[view]]+1, "None","Fair","Good","Great","Excellent")</f>
        <v>None</v>
      </c>
      <c r="O3046" t="str">
        <f>CHOOSE(Homes[[#This Row],[condition]], "Poor","Fair","Average","Good","Excellent")</f>
        <v>Average</v>
      </c>
      <c r="P3046">
        <f ca="1">YEAR(TODAY())-Homes[[#This Row],[yr_built]]</f>
        <v>77</v>
      </c>
      <c r="Q3046">
        <v>1994</v>
      </c>
      <c r="R3046">
        <f ca="1">IF(Homes[[#This Row],[yr_renovated]]&gt;0, YEAR(TODAY())-Homes[[#This Row],[yr_renovated]], YEAR(TODAY())-Homes[[#This Row],[yr_built]])</f>
        <v>31</v>
      </c>
      <c r="S3046">
        <v>1</v>
      </c>
      <c r="T3046" s="2">
        <v>41810</v>
      </c>
      <c r="U3046" s="3">
        <v>1</v>
      </c>
      <c r="V3046" s="4">
        <f>IFERROR(Homes[[#This Row],[sqft_above]]+Homes[[#This Row],[sqft_basement]]," ")</f>
        <v>840</v>
      </c>
      <c r="W3046" s="4">
        <v>4239</v>
      </c>
      <c r="X3046">
        <v>0</v>
      </c>
      <c r="Y3046">
        <v>0</v>
      </c>
      <c r="Z3046">
        <v>3</v>
      </c>
      <c r="AA3046" s="4">
        <v>840</v>
      </c>
      <c r="AB3046" s="4">
        <v>0</v>
      </c>
      <c r="AC3046">
        <v>1948</v>
      </c>
      <c r="AD3046" t="s">
        <v>3170</v>
      </c>
      <c r="AE3046" t="s">
        <v>49</v>
      </c>
      <c r="AF3046" t="s">
        <v>298</v>
      </c>
    </row>
    <row r="3047" spans="1:32">
      <c r="A3047" t="str">
        <f>PROPER(TRIM(Homes[[#This Row],[street]]))</f>
        <v>3620 Sw Holden St</v>
      </c>
      <c r="B3047" t="str">
        <f>PROPER(TRIM(Homes[[#This Row],[city]]))</f>
        <v>Seattle</v>
      </c>
      <c r="C3047" t="str">
        <f>_xlfn.TEXTBEFORE(Homes[[#This Row],[statezip]]," ")</f>
        <v>WA</v>
      </c>
      <c r="D3047" s="6" t="str">
        <f>_xlfn.TEXTAFTER(Homes[[#This Row],[statezip]]," ")</f>
        <v>98126</v>
      </c>
      <c r="E3047" s="1">
        <v>325000</v>
      </c>
      <c r="F3047">
        <v>2</v>
      </c>
      <c r="G30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7" s="3" t="str">
        <f>Homes[[#This Row],[bedrooms]] &amp; " bd | " &amp; TEXT(Homes[[#This Row],[bathrooms]],"0.##") &amp; " ba"</f>
        <v>2 bd | 1. ba</v>
      </c>
      <c r="I3047" s="4">
        <v>810</v>
      </c>
      <c r="J3047" s="1">
        <f>IFERROR(Homes[[#This Row],[price]]/Homes[[#This Row],[sqft_living]]," ")</f>
        <v>401.23456790123458</v>
      </c>
      <c r="K3047" s="4">
        <f>IFERROR(Homes[[#This Row],[sqft_lot]]/43560," ")</f>
        <v>9.366391184573003E-2</v>
      </c>
      <c r="L3047" t="str">
        <f>IF(Homes[[#This Row],[waterfront]]=1, "Yes","No")</f>
        <v>No</v>
      </c>
      <c r="M3047" s="4" t="str">
        <f>IF(Homes[[#This Row],[sqft_basement]]&gt;0, "Yes","No")</f>
        <v>No</v>
      </c>
      <c r="N3047" t="str">
        <f>CHOOSE(Homes[[#This Row],[view]]+1, "None","Fair","Good","Great","Excellent")</f>
        <v>None</v>
      </c>
      <c r="O3047" t="str">
        <f>CHOOSE(Homes[[#This Row],[condition]], "Poor","Fair","Average","Good","Excellent")</f>
        <v>Good</v>
      </c>
      <c r="P3047">
        <f ca="1">YEAR(TODAY())-Homes[[#This Row],[yr_built]]</f>
        <v>84</v>
      </c>
      <c r="Q3047">
        <v>1998</v>
      </c>
      <c r="R3047">
        <f ca="1">IF(Homes[[#This Row],[yr_renovated]]&gt;0, YEAR(TODAY())-Homes[[#This Row],[yr_renovated]], YEAR(TODAY())-Homes[[#This Row],[yr_built]])</f>
        <v>27</v>
      </c>
      <c r="S3047">
        <v>1</v>
      </c>
      <c r="T3047" s="2">
        <v>41828</v>
      </c>
      <c r="U3047" s="3">
        <v>1</v>
      </c>
      <c r="V3047" s="4">
        <f>IFERROR(Homes[[#This Row],[sqft_above]]+Homes[[#This Row],[sqft_basement]]," ")</f>
        <v>810</v>
      </c>
      <c r="W3047" s="4">
        <v>4080</v>
      </c>
      <c r="X3047">
        <v>0</v>
      </c>
      <c r="Y3047">
        <v>0</v>
      </c>
      <c r="Z3047">
        <v>4</v>
      </c>
      <c r="AA3047" s="4">
        <v>810</v>
      </c>
      <c r="AB3047" s="4">
        <v>0</v>
      </c>
      <c r="AC3047">
        <v>1941</v>
      </c>
      <c r="AD3047" t="s">
        <v>3171</v>
      </c>
      <c r="AE3047" t="s">
        <v>49</v>
      </c>
      <c r="AF3047" t="s">
        <v>434</v>
      </c>
    </row>
    <row r="3048" spans="1:32">
      <c r="A3048" t="str">
        <f>PROPER(TRIM(Homes[[#This Row],[street]]))</f>
        <v>9670 41St Ave S</v>
      </c>
      <c r="B3048" t="str">
        <f>PROPER(TRIM(Homes[[#This Row],[city]]))</f>
        <v>Seattle</v>
      </c>
      <c r="C3048" t="str">
        <f>_xlfn.TEXTBEFORE(Homes[[#This Row],[statezip]]," ")</f>
        <v>WA</v>
      </c>
      <c r="D3048" s="6" t="str">
        <f>_xlfn.TEXTAFTER(Homes[[#This Row],[statezip]]," ")</f>
        <v>98118</v>
      </c>
      <c r="E3048" s="1">
        <v>325000</v>
      </c>
      <c r="F3048">
        <v>3</v>
      </c>
      <c r="G30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48" s="3" t="str">
        <f>Homes[[#This Row],[bedrooms]] &amp; " bd | " &amp; TEXT(Homes[[#This Row],[bathrooms]],"0.##") &amp; " ba"</f>
        <v>3 bd | 1.75 ba</v>
      </c>
      <c r="I3048" s="4">
        <v>2180</v>
      </c>
      <c r="J3048" s="1">
        <f>IFERROR(Homes[[#This Row],[price]]/Homes[[#This Row],[sqft_living]]," ")</f>
        <v>149.08256880733944</v>
      </c>
      <c r="K3048" s="4">
        <f>IFERROR(Homes[[#This Row],[sqft_lot]]/43560," ")</f>
        <v>0.23484848484848486</v>
      </c>
      <c r="L3048" t="str">
        <f>IF(Homes[[#This Row],[waterfront]]=1, "Yes","No")</f>
        <v>No</v>
      </c>
      <c r="M3048" s="4" t="str">
        <f>IF(Homes[[#This Row],[sqft_basement]]&gt;0, "Yes","No")</f>
        <v>Yes</v>
      </c>
      <c r="N3048" t="str">
        <f>CHOOSE(Homes[[#This Row],[view]]+1, "None","Fair","Good","Great","Excellent")</f>
        <v>None</v>
      </c>
      <c r="O3048" t="str">
        <f>CHOOSE(Homes[[#This Row],[condition]], "Poor","Fair","Average","Good","Excellent")</f>
        <v>Good</v>
      </c>
      <c r="P3048">
        <f ca="1">YEAR(TODAY())-Homes[[#This Row],[yr_built]]</f>
        <v>64</v>
      </c>
      <c r="Q3048">
        <v>2001</v>
      </c>
      <c r="R3048">
        <f ca="1">IF(Homes[[#This Row],[yr_renovated]]&gt;0, YEAR(TODAY())-Homes[[#This Row],[yr_renovated]], YEAR(TODAY())-Homes[[#This Row],[yr_built]])</f>
        <v>24</v>
      </c>
      <c r="S3048">
        <v>1</v>
      </c>
      <c r="T3048" s="2">
        <v>41789</v>
      </c>
      <c r="U3048" s="3">
        <v>1.75</v>
      </c>
      <c r="V3048" s="4">
        <f>IFERROR(Homes[[#This Row],[sqft_above]]+Homes[[#This Row],[sqft_basement]]," ")</f>
        <v>2180</v>
      </c>
      <c r="W3048" s="4">
        <v>10230</v>
      </c>
      <c r="X3048">
        <v>0</v>
      </c>
      <c r="Y3048">
        <v>0</v>
      </c>
      <c r="Z3048">
        <v>4</v>
      </c>
      <c r="AA3048" s="4">
        <v>1090</v>
      </c>
      <c r="AB3048" s="4">
        <v>1090</v>
      </c>
      <c r="AC3048">
        <v>1961</v>
      </c>
      <c r="AD3048" t="s">
        <v>3172</v>
      </c>
      <c r="AE3048" t="s">
        <v>49</v>
      </c>
      <c r="AF3048" t="s">
        <v>229</v>
      </c>
    </row>
    <row r="3049" spans="1:32">
      <c r="A3049" t="str">
        <f>PROPER(TRIM(Homes[[#This Row],[street]]))</f>
        <v>15812 14Th Avenue Northeast</v>
      </c>
      <c r="B3049" t="str">
        <f>PROPER(TRIM(Homes[[#This Row],[city]]))</f>
        <v>Shoreline</v>
      </c>
      <c r="C3049" t="str">
        <f>_xlfn.TEXTBEFORE(Homes[[#This Row],[statezip]]," ")</f>
        <v>WA</v>
      </c>
      <c r="D3049" s="6" t="str">
        <f>_xlfn.TEXTAFTER(Homes[[#This Row],[statezip]]," ")</f>
        <v>98155</v>
      </c>
      <c r="E3049" s="1">
        <v>325000</v>
      </c>
      <c r="F3049">
        <v>3</v>
      </c>
      <c r="G30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49" s="3" t="str">
        <f>Homes[[#This Row],[bedrooms]] &amp; " bd | " &amp; TEXT(Homes[[#This Row],[bathrooms]],"0.##") &amp; " ba"</f>
        <v>3 bd | 1. ba</v>
      </c>
      <c r="I3049" s="4">
        <v>850</v>
      </c>
      <c r="J3049" s="1">
        <f>IFERROR(Homes[[#This Row],[price]]/Homes[[#This Row],[sqft_living]]," ")</f>
        <v>382.35294117647061</v>
      </c>
      <c r="K3049" s="4">
        <f>IFERROR(Homes[[#This Row],[sqft_lot]]/43560," ")</f>
        <v>0.15853994490358125</v>
      </c>
      <c r="L3049" t="str">
        <f>IF(Homes[[#This Row],[waterfront]]=1, "Yes","No")</f>
        <v>No</v>
      </c>
      <c r="M3049" s="4" t="str">
        <f>IF(Homes[[#This Row],[sqft_basement]]&gt;0, "Yes","No")</f>
        <v>No</v>
      </c>
      <c r="N3049" t="str">
        <f>CHOOSE(Homes[[#This Row],[view]]+1, "None","Fair","Good","Great","Excellent")</f>
        <v>None</v>
      </c>
      <c r="O3049" t="str">
        <f>CHOOSE(Homes[[#This Row],[condition]], "Poor","Fair","Average","Good","Excellent")</f>
        <v>Average</v>
      </c>
      <c r="P3049">
        <f ca="1">YEAR(TODAY())-Homes[[#This Row],[yr_built]]</f>
        <v>77</v>
      </c>
      <c r="Q3049">
        <v>1994</v>
      </c>
      <c r="R3049">
        <f ca="1">IF(Homes[[#This Row],[yr_renovated]]&gt;0, YEAR(TODAY())-Homes[[#This Row],[yr_renovated]], YEAR(TODAY())-Homes[[#This Row],[yr_built]])</f>
        <v>31</v>
      </c>
      <c r="S3049">
        <v>1</v>
      </c>
      <c r="T3049" s="2">
        <v>41814</v>
      </c>
      <c r="U3049" s="3">
        <v>1</v>
      </c>
      <c r="V3049" s="4">
        <f>IFERROR(Homes[[#This Row],[sqft_above]]+Homes[[#This Row],[sqft_basement]]," ")</f>
        <v>850</v>
      </c>
      <c r="W3049" s="4">
        <v>6906</v>
      </c>
      <c r="X3049">
        <v>0</v>
      </c>
      <c r="Y3049">
        <v>0</v>
      </c>
      <c r="Z3049">
        <v>3</v>
      </c>
      <c r="AA3049" s="4">
        <v>850</v>
      </c>
      <c r="AB3049" s="4">
        <v>0</v>
      </c>
      <c r="AC3049">
        <v>1948</v>
      </c>
      <c r="AD3049" t="s">
        <v>3173</v>
      </c>
      <c r="AE3049" t="s">
        <v>100</v>
      </c>
      <c r="AF3049" t="s">
        <v>744</v>
      </c>
    </row>
    <row r="3050" spans="1:32">
      <c r="A3050" t="str">
        <f>PROPER(TRIM(Homes[[#This Row],[street]]))</f>
        <v>43404 Se 76Th St</v>
      </c>
      <c r="B3050" t="str">
        <f>PROPER(TRIM(Homes[[#This Row],[city]]))</f>
        <v>Snoqualmie</v>
      </c>
      <c r="C3050" t="str">
        <f>_xlfn.TEXTBEFORE(Homes[[#This Row],[statezip]]," ")</f>
        <v>WA</v>
      </c>
      <c r="D3050" s="6" t="str">
        <f>_xlfn.TEXTAFTER(Homes[[#This Row],[statezip]]," ")</f>
        <v>98065</v>
      </c>
      <c r="E3050" s="1">
        <v>325000</v>
      </c>
      <c r="F3050">
        <v>3</v>
      </c>
      <c r="G30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50" s="3" t="str">
        <f>Homes[[#This Row],[bedrooms]] &amp; " bd | " &amp; TEXT(Homes[[#This Row],[bathrooms]],"0.##") &amp; " ba"</f>
        <v>3 bd | 1.75 ba</v>
      </c>
      <c r="I3050" s="4">
        <v>1790</v>
      </c>
      <c r="J3050" s="1">
        <f>IFERROR(Homes[[#This Row],[price]]/Homes[[#This Row],[sqft_living]]," ")</f>
        <v>181.56424581005587</v>
      </c>
      <c r="K3050" s="4">
        <f>IFERROR(Homes[[#This Row],[sqft_lot]]/43560," ")</f>
        <v>0.62963728191000923</v>
      </c>
      <c r="L3050" t="str">
        <f>IF(Homes[[#This Row],[waterfront]]=1, "Yes","No")</f>
        <v>No</v>
      </c>
      <c r="M3050" s="4" t="str">
        <f>IF(Homes[[#This Row],[sqft_basement]]&gt;0, "Yes","No")</f>
        <v>Yes</v>
      </c>
      <c r="N3050" t="str">
        <f>CHOOSE(Homes[[#This Row],[view]]+1, "None","Fair","Good","Great","Excellent")</f>
        <v>None</v>
      </c>
      <c r="O3050" t="str">
        <f>CHOOSE(Homes[[#This Row],[condition]], "Poor","Fair","Average","Good","Excellent")</f>
        <v>Average</v>
      </c>
      <c r="P3050">
        <f ca="1">YEAR(TODAY())-Homes[[#This Row],[yr_built]]</f>
        <v>47</v>
      </c>
      <c r="Q3050">
        <v>0</v>
      </c>
      <c r="R3050">
        <f ca="1">IF(Homes[[#This Row],[yr_renovated]]&gt;0, YEAR(TODAY())-Homes[[#This Row],[yr_renovated]], YEAR(TODAY())-Homes[[#This Row],[yr_built]])</f>
        <v>47</v>
      </c>
      <c r="S3050">
        <v>1</v>
      </c>
      <c r="T3050" s="2">
        <v>41801</v>
      </c>
      <c r="U3050" s="3">
        <v>1.75</v>
      </c>
      <c r="V3050" s="4">
        <f>IFERROR(Homes[[#This Row],[sqft_above]]+Homes[[#This Row],[sqft_basement]]," ")</f>
        <v>1790</v>
      </c>
      <c r="W3050" s="4">
        <v>27427</v>
      </c>
      <c r="X3050">
        <v>0</v>
      </c>
      <c r="Y3050">
        <v>0</v>
      </c>
      <c r="Z3050">
        <v>3</v>
      </c>
      <c r="AA3050" s="4">
        <v>1130</v>
      </c>
      <c r="AB3050" s="4">
        <v>660</v>
      </c>
      <c r="AC3050">
        <v>1978</v>
      </c>
      <c r="AD3050" t="s">
        <v>3174</v>
      </c>
      <c r="AE3050" t="s">
        <v>313</v>
      </c>
      <c r="AF3050" t="s">
        <v>314</v>
      </c>
    </row>
    <row r="3051" spans="1:32">
      <c r="A3051" t="str">
        <f>PROPER(TRIM(Homes[[#This Row],[street]]))</f>
        <v>1636 Sw 164Th St</v>
      </c>
      <c r="B3051" t="str">
        <f>PROPER(TRIM(Homes[[#This Row],[city]]))</f>
        <v>Burien</v>
      </c>
      <c r="C3051" t="str">
        <f>_xlfn.TEXTBEFORE(Homes[[#This Row],[statezip]]," ")</f>
        <v>WA</v>
      </c>
      <c r="D3051" s="6" t="str">
        <f>_xlfn.TEXTAFTER(Homes[[#This Row],[statezip]]," ")</f>
        <v>98166</v>
      </c>
      <c r="E3051" s="1">
        <v>324950</v>
      </c>
      <c r="F3051">
        <v>3</v>
      </c>
      <c r="G30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51" s="3" t="str">
        <f>Homes[[#This Row],[bedrooms]] &amp; " bd | " &amp; TEXT(Homes[[#This Row],[bathrooms]],"0.##") &amp; " ba"</f>
        <v>3 bd | 1.5 ba</v>
      </c>
      <c r="I3051" s="4">
        <v>1460</v>
      </c>
      <c r="J3051" s="1">
        <f>IFERROR(Homes[[#This Row],[price]]/Homes[[#This Row],[sqft_living]]," ")</f>
        <v>222.56849315068493</v>
      </c>
      <c r="K3051" s="4">
        <f>IFERROR(Homes[[#This Row],[sqft_lot]]/43560," ")</f>
        <v>0.19995408631772268</v>
      </c>
      <c r="L3051" t="str">
        <f>IF(Homes[[#This Row],[waterfront]]=1, "Yes","No")</f>
        <v>No</v>
      </c>
      <c r="M3051" s="4" t="str">
        <f>IF(Homes[[#This Row],[sqft_basement]]&gt;0, "Yes","No")</f>
        <v>No</v>
      </c>
      <c r="N3051" t="str">
        <f>CHOOSE(Homes[[#This Row],[view]]+1, "None","Fair","Good","Great","Excellent")</f>
        <v>None</v>
      </c>
      <c r="O3051" t="str">
        <f>CHOOSE(Homes[[#This Row],[condition]], "Poor","Fair","Average","Good","Excellent")</f>
        <v>Average</v>
      </c>
      <c r="P3051">
        <f ca="1">YEAR(TODAY())-Homes[[#This Row],[yr_built]]</f>
        <v>70</v>
      </c>
      <c r="Q3051">
        <v>2005</v>
      </c>
      <c r="R3051">
        <f ca="1">IF(Homes[[#This Row],[yr_renovated]]&gt;0, YEAR(TODAY())-Homes[[#This Row],[yr_renovated]], YEAR(TODAY())-Homes[[#This Row],[yr_built]])</f>
        <v>20</v>
      </c>
      <c r="S3051">
        <v>1</v>
      </c>
      <c r="T3051" s="2">
        <v>41814</v>
      </c>
      <c r="U3051" s="3">
        <v>1.5</v>
      </c>
      <c r="V3051" s="4">
        <f>IFERROR(Homes[[#This Row],[sqft_above]]+Homes[[#This Row],[sqft_basement]]," ")</f>
        <v>1460</v>
      </c>
      <c r="W3051" s="4">
        <v>8710</v>
      </c>
      <c r="X3051">
        <v>0</v>
      </c>
      <c r="Y3051">
        <v>0</v>
      </c>
      <c r="Z3051">
        <v>3</v>
      </c>
      <c r="AA3051" s="4">
        <v>1460</v>
      </c>
      <c r="AB3051" s="4">
        <v>0</v>
      </c>
      <c r="AC3051">
        <v>1955</v>
      </c>
      <c r="AD3051" t="s">
        <v>3175</v>
      </c>
      <c r="AE3051" t="s">
        <v>379</v>
      </c>
      <c r="AF3051" t="s">
        <v>227</v>
      </c>
    </row>
    <row r="3052" spans="1:32">
      <c r="A3052" t="str">
        <f>PROPER(TRIM(Homes[[#This Row],[street]]))</f>
        <v>15243 6Th Ave Ne</v>
      </c>
      <c r="B3052" t="str">
        <f>PROPER(TRIM(Homes[[#This Row],[city]]))</f>
        <v>Shoreline</v>
      </c>
      <c r="C3052" t="str">
        <f>_xlfn.TEXTBEFORE(Homes[[#This Row],[statezip]]," ")</f>
        <v>WA</v>
      </c>
      <c r="D3052" s="6" t="str">
        <f>_xlfn.TEXTAFTER(Homes[[#This Row],[statezip]]," ")</f>
        <v>98155</v>
      </c>
      <c r="E3052" s="1">
        <v>324950</v>
      </c>
      <c r="F3052">
        <v>3</v>
      </c>
      <c r="G30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52" s="3" t="str">
        <f>Homes[[#This Row],[bedrooms]] &amp; " bd | " &amp; TEXT(Homes[[#This Row],[bathrooms]],"0.##") &amp; " ba"</f>
        <v>3 bd | 1. ba</v>
      </c>
      <c r="I3052" s="4">
        <v>1210</v>
      </c>
      <c r="J3052" s="1">
        <f>IFERROR(Homes[[#This Row],[price]]/Homes[[#This Row],[sqft_living]]," ")</f>
        <v>268.55371900826447</v>
      </c>
      <c r="K3052" s="4">
        <f>IFERROR(Homes[[#This Row],[sqft_lot]]/43560," ")</f>
        <v>0.17079889807162535</v>
      </c>
      <c r="L3052" t="str">
        <f>IF(Homes[[#This Row],[waterfront]]=1, "Yes","No")</f>
        <v>No</v>
      </c>
      <c r="M3052" s="4" t="str">
        <f>IF(Homes[[#This Row],[sqft_basement]]&gt;0, "Yes","No")</f>
        <v>No</v>
      </c>
      <c r="N3052" t="str">
        <f>CHOOSE(Homes[[#This Row],[view]]+1, "None","Fair","Good","Great","Excellent")</f>
        <v>None</v>
      </c>
      <c r="O3052" t="str">
        <f>CHOOSE(Homes[[#This Row],[condition]], "Poor","Fair","Average","Good","Excellent")</f>
        <v>Average</v>
      </c>
      <c r="P3052">
        <f ca="1">YEAR(TODAY())-Homes[[#This Row],[yr_built]]</f>
        <v>76</v>
      </c>
      <c r="Q3052">
        <v>1998</v>
      </c>
      <c r="R3052">
        <f ca="1">IF(Homes[[#This Row],[yr_renovated]]&gt;0, YEAR(TODAY())-Homes[[#This Row],[yr_renovated]], YEAR(TODAY())-Homes[[#This Row],[yr_built]])</f>
        <v>27</v>
      </c>
      <c r="S3052">
        <v>1</v>
      </c>
      <c r="T3052" s="2">
        <v>41794</v>
      </c>
      <c r="U3052" s="3">
        <v>1</v>
      </c>
      <c r="V3052" s="4">
        <f>IFERROR(Homes[[#This Row],[sqft_above]]+Homes[[#This Row],[sqft_basement]]," ")</f>
        <v>1210</v>
      </c>
      <c r="W3052" s="4">
        <v>7440</v>
      </c>
      <c r="X3052">
        <v>0</v>
      </c>
      <c r="Y3052">
        <v>0</v>
      </c>
      <c r="Z3052">
        <v>3</v>
      </c>
      <c r="AA3052" s="4">
        <v>1210</v>
      </c>
      <c r="AB3052" s="4">
        <v>0</v>
      </c>
      <c r="AC3052">
        <v>1949</v>
      </c>
      <c r="AD3052" t="s">
        <v>3176</v>
      </c>
      <c r="AE3052" t="s">
        <v>100</v>
      </c>
      <c r="AF3052" t="s">
        <v>744</v>
      </c>
    </row>
    <row r="3053" spans="1:32">
      <c r="A3053" t="str">
        <f>PROPER(TRIM(Homes[[#This Row],[street]]))</f>
        <v>21661 Se 265Th Way</v>
      </c>
      <c r="B3053" t="str">
        <f>PROPER(TRIM(Homes[[#This Row],[city]]))</f>
        <v>Maple Valley</v>
      </c>
      <c r="C3053" t="str">
        <f>_xlfn.TEXTBEFORE(Homes[[#This Row],[statezip]]," ")</f>
        <v>WA</v>
      </c>
      <c r="D3053" s="6" t="str">
        <f>_xlfn.TEXTAFTER(Homes[[#This Row],[statezip]]," ")</f>
        <v>98038</v>
      </c>
      <c r="E3053" s="1">
        <v>324900</v>
      </c>
      <c r="F3053">
        <v>4</v>
      </c>
      <c r="G30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53" s="3" t="str">
        <f>Homes[[#This Row],[bedrooms]] &amp; " bd | " &amp; TEXT(Homes[[#This Row],[bathrooms]],"0.##") &amp; " ba"</f>
        <v>4 bd | 2.5 ba</v>
      </c>
      <c r="I3053" s="4">
        <v>1880</v>
      </c>
      <c r="J3053" s="1">
        <f>IFERROR(Homes[[#This Row],[price]]/Homes[[#This Row],[sqft_living]]," ")</f>
        <v>172.81914893617022</v>
      </c>
      <c r="K3053" s="4">
        <f>IFERROR(Homes[[#This Row],[sqft_lot]]/43560," ")</f>
        <v>0.18285123966942149</v>
      </c>
      <c r="L3053" t="str">
        <f>IF(Homes[[#This Row],[waterfront]]=1, "Yes","No")</f>
        <v>No</v>
      </c>
      <c r="M3053" s="4" t="str">
        <f>IF(Homes[[#This Row],[sqft_basement]]&gt;0, "Yes","No")</f>
        <v>No</v>
      </c>
      <c r="N3053" t="str">
        <f>CHOOSE(Homes[[#This Row],[view]]+1, "None","Fair","Good","Great","Excellent")</f>
        <v>None</v>
      </c>
      <c r="O3053" t="str">
        <f>CHOOSE(Homes[[#This Row],[condition]], "Poor","Fair","Average","Good","Excellent")</f>
        <v>Average</v>
      </c>
      <c r="P3053">
        <f ca="1">YEAR(TODAY())-Homes[[#This Row],[yr_built]]</f>
        <v>25</v>
      </c>
      <c r="Q3053">
        <v>0</v>
      </c>
      <c r="R3053">
        <f ca="1">IF(Homes[[#This Row],[yr_renovated]]&gt;0, YEAR(TODAY())-Homes[[#This Row],[yr_renovated]], YEAR(TODAY())-Homes[[#This Row],[yr_built]])</f>
        <v>25</v>
      </c>
      <c r="S3053">
        <v>2</v>
      </c>
      <c r="T3053" s="2">
        <v>41803</v>
      </c>
      <c r="U3053" s="3">
        <v>2.5</v>
      </c>
      <c r="V3053" s="4">
        <f>IFERROR(Homes[[#This Row],[sqft_above]]+Homes[[#This Row],[sqft_basement]]," ")</f>
        <v>1880</v>
      </c>
      <c r="W3053" s="4">
        <v>7965</v>
      </c>
      <c r="X3053">
        <v>0</v>
      </c>
      <c r="Y3053">
        <v>0</v>
      </c>
      <c r="Z3053">
        <v>3</v>
      </c>
      <c r="AA3053" s="4">
        <v>1880</v>
      </c>
      <c r="AB3053" s="4">
        <v>0</v>
      </c>
      <c r="AC3053">
        <v>2000</v>
      </c>
      <c r="AD3053" t="s">
        <v>3177</v>
      </c>
      <c r="AE3053" t="s">
        <v>920</v>
      </c>
      <c r="AF3053" t="s">
        <v>921</v>
      </c>
    </row>
    <row r="3054" spans="1:32">
      <c r="A3054" t="str">
        <f>PROPER(TRIM(Homes[[#This Row],[street]]))</f>
        <v>8132 Wolcott Ave S</v>
      </c>
      <c r="B3054" t="str">
        <f>PROPER(TRIM(Homes[[#This Row],[city]]))</f>
        <v>Seattle</v>
      </c>
      <c r="C3054" t="str">
        <f>_xlfn.TEXTBEFORE(Homes[[#This Row],[statezip]]," ")</f>
        <v>WA</v>
      </c>
      <c r="D3054" s="6" t="str">
        <f>_xlfn.TEXTAFTER(Homes[[#This Row],[statezip]]," ")</f>
        <v>98118</v>
      </c>
      <c r="E3054" s="1">
        <v>324500</v>
      </c>
      <c r="F3054">
        <v>3</v>
      </c>
      <c r="G30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54" s="3" t="str">
        <f>Homes[[#This Row],[bedrooms]] &amp; " bd | " &amp; TEXT(Homes[[#This Row],[bathrooms]],"0.##") &amp; " ba"</f>
        <v>3 bd | 2.5 ba</v>
      </c>
      <c r="I3054" s="4">
        <v>1660</v>
      </c>
      <c r="J3054" s="1">
        <f>IFERROR(Homes[[#This Row],[price]]/Homes[[#This Row],[sqft_living]]," ")</f>
        <v>195.48192771084337</v>
      </c>
      <c r="K3054" s="4">
        <f>IFERROR(Homes[[#This Row],[sqft_lot]]/43560," ")</f>
        <v>9.1597796143250684E-2</v>
      </c>
      <c r="L3054" t="str">
        <f>IF(Homes[[#This Row],[waterfront]]=1, "Yes","No")</f>
        <v>No</v>
      </c>
      <c r="M3054" s="4" t="str">
        <f>IF(Homes[[#This Row],[sqft_basement]]&gt;0, "Yes","No")</f>
        <v>No</v>
      </c>
      <c r="N3054" t="str">
        <f>CHOOSE(Homes[[#This Row],[view]]+1, "None","Fair","Good","Great","Excellent")</f>
        <v>None</v>
      </c>
      <c r="O3054" t="str">
        <f>CHOOSE(Homes[[#This Row],[condition]], "Poor","Fair","Average","Good","Excellent")</f>
        <v>Average</v>
      </c>
      <c r="P3054">
        <f ca="1">YEAR(TODAY())-Homes[[#This Row],[yr_built]]</f>
        <v>16</v>
      </c>
      <c r="Q3054">
        <v>0</v>
      </c>
      <c r="R3054">
        <f ca="1">IF(Homes[[#This Row],[yr_renovated]]&gt;0, YEAR(TODAY())-Homes[[#This Row],[yr_renovated]], YEAR(TODAY())-Homes[[#This Row],[yr_built]])</f>
        <v>16</v>
      </c>
      <c r="S3054">
        <v>2</v>
      </c>
      <c r="T3054" s="2">
        <v>41795</v>
      </c>
      <c r="U3054" s="3">
        <v>2.5</v>
      </c>
      <c r="V3054" s="4">
        <f>IFERROR(Homes[[#This Row],[sqft_above]]+Homes[[#This Row],[sqft_basement]]," ")</f>
        <v>1660</v>
      </c>
      <c r="W3054" s="4">
        <v>3990</v>
      </c>
      <c r="X3054">
        <v>0</v>
      </c>
      <c r="Y3054">
        <v>0</v>
      </c>
      <c r="Z3054">
        <v>3</v>
      </c>
      <c r="AA3054" s="4">
        <v>1660</v>
      </c>
      <c r="AB3054" s="4">
        <v>0</v>
      </c>
      <c r="AC3054">
        <v>2009</v>
      </c>
      <c r="AD3054" t="s">
        <v>3178</v>
      </c>
      <c r="AE3054" t="s">
        <v>49</v>
      </c>
      <c r="AF3054" t="s">
        <v>229</v>
      </c>
    </row>
    <row r="3055" spans="1:32">
      <c r="A3055" t="str">
        <f>PROPER(TRIM(Homes[[#This Row],[street]]))</f>
        <v>11201 Se 190Th Pl</v>
      </c>
      <c r="B3055" t="str">
        <f>PROPER(TRIM(Homes[[#This Row],[city]]))</f>
        <v>Renton</v>
      </c>
      <c r="C3055" t="str">
        <f>_xlfn.TEXTBEFORE(Homes[[#This Row],[statezip]]," ")</f>
        <v>WA</v>
      </c>
      <c r="D3055" s="6" t="str">
        <f>_xlfn.TEXTAFTER(Homes[[#This Row],[statezip]]," ")</f>
        <v>98055</v>
      </c>
      <c r="E3055" s="1">
        <v>324000</v>
      </c>
      <c r="F3055">
        <v>3</v>
      </c>
      <c r="G30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55" s="3" t="str">
        <f>Homes[[#This Row],[bedrooms]] &amp; " bd | " &amp; TEXT(Homes[[#This Row],[bathrooms]],"0.##") &amp; " ba"</f>
        <v>3 bd | 2.5 ba</v>
      </c>
      <c r="I3055" s="4">
        <v>1750</v>
      </c>
      <c r="J3055" s="1">
        <f>IFERROR(Homes[[#This Row],[price]]/Homes[[#This Row],[sqft_living]]," ")</f>
        <v>185.14285714285714</v>
      </c>
      <c r="K3055" s="4">
        <f>IFERROR(Homes[[#This Row],[sqft_lot]]/43560," ")</f>
        <v>0.16547291092745639</v>
      </c>
      <c r="L3055" t="str">
        <f>IF(Homes[[#This Row],[waterfront]]=1, "Yes","No")</f>
        <v>No</v>
      </c>
      <c r="M3055" s="4" t="str">
        <f>IF(Homes[[#This Row],[sqft_basement]]&gt;0, "Yes","No")</f>
        <v>No</v>
      </c>
      <c r="N3055" t="str">
        <f>CHOOSE(Homes[[#This Row],[view]]+1, "None","Fair","Good","Great","Excellent")</f>
        <v>None</v>
      </c>
      <c r="O3055" t="str">
        <f>CHOOSE(Homes[[#This Row],[condition]], "Poor","Fair","Average","Good","Excellent")</f>
        <v>Average</v>
      </c>
      <c r="P3055">
        <f ca="1">YEAR(TODAY())-Homes[[#This Row],[yr_built]]</f>
        <v>31</v>
      </c>
      <c r="Q3055">
        <v>0</v>
      </c>
      <c r="R3055">
        <f ca="1">IF(Homes[[#This Row],[yr_renovated]]&gt;0, YEAR(TODAY())-Homes[[#This Row],[yr_renovated]], YEAR(TODAY())-Homes[[#This Row],[yr_built]])</f>
        <v>31</v>
      </c>
      <c r="S3055">
        <v>2</v>
      </c>
      <c r="T3055" s="2">
        <v>41781</v>
      </c>
      <c r="U3055" s="3">
        <v>2.5</v>
      </c>
      <c r="V3055" s="4">
        <f>IFERROR(Homes[[#This Row],[sqft_above]]+Homes[[#This Row],[sqft_basement]]," ")</f>
        <v>1750</v>
      </c>
      <c r="W3055" s="4">
        <v>7208</v>
      </c>
      <c r="X3055">
        <v>0</v>
      </c>
      <c r="Y3055">
        <v>0</v>
      </c>
      <c r="Z3055">
        <v>3</v>
      </c>
      <c r="AA3055" s="4">
        <v>1750</v>
      </c>
      <c r="AB3055" s="4">
        <v>0</v>
      </c>
      <c r="AC3055">
        <v>1994</v>
      </c>
      <c r="AD3055" t="s">
        <v>3179</v>
      </c>
      <c r="AE3055" t="s">
        <v>319</v>
      </c>
      <c r="AF3055" t="s">
        <v>1614</v>
      </c>
    </row>
    <row r="3056" spans="1:32">
      <c r="A3056" t="str">
        <f>PROPER(TRIM(Homes[[#This Row],[street]]))</f>
        <v>17403 159Th Ave Se</v>
      </c>
      <c r="B3056" t="str">
        <f>PROPER(TRIM(Homes[[#This Row],[city]]))</f>
        <v>Renton</v>
      </c>
      <c r="C3056" t="str">
        <f>_xlfn.TEXTBEFORE(Homes[[#This Row],[statezip]]," ")</f>
        <v>WA</v>
      </c>
      <c r="D3056" s="6" t="str">
        <f>_xlfn.TEXTAFTER(Homes[[#This Row],[statezip]]," ")</f>
        <v>98058</v>
      </c>
      <c r="E3056" s="1">
        <v>324000</v>
      </c>
      <c r="F3056">
        <v>4</v>
      </c>
      <c r="G30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56" s="3" t="str">
        <f>Homes[[#This Row],[bedrooms]] &amp; " bd | " &amp; TEXT(Homes[[#This Row],[bathrooms]],"0.##") &amp; " ba"</f>
        <v>4 bd | 1.75 ba</v>
      </c>
      <c r="I3056" s="4">
        <v>2110</v>
      </c>
      <c r="J3056" s="1">
        <f>IFERROR(Homes[[#This Row],[price]]/Homes[[#This Row],[sqft_living]]," ")</f>
        <v>153.55450236966826</v>
      </c>
      <c r="K3056" s="4">
        <f>IFERROR(Homes[[#This Row],[sqft_lot]]/43560," ")</f>
        <v>0.16547291092745639</v>
      </c>
      <c r="L3056" t="str">
        <f>IF(Homes[[#This Row],[waterfront]]=1, "Yes","No")</f>
        <v>No</v>
      </c>
      <c r="M3056" s="4" t="str">
        <f>IF(Homes[[#This Row],[sqft_basement]]&gt;0, "Yes","No")</f>
        <v>Yes</v>
      </c>
      <c r="N3056" t="str">
        <f>CHOOSE(Homes[[#This Row],[view]]+1, "None","Fair","Good","Great","Excellent")</f>
        <v>None</v>
      </c>
      <c r="O3056" t="str">
        <f>CHOOSE(Homes[[#This Row],[condition]], "Poor","Fair","Average","Good","Excellent")</f>
        <v>Average</v>
      </c>
      <c r="P3056">
        <f ca="1">YEAR(TODAY())-Homes[[#This Row],[yr_built]]</f>
        <v>50</v>
      </c>
      <c r="Q3056">
        <v>0</v>
      </c>
      <c r="R3056">
        <f ca="1">IF(Homes[[#This Row],[yr_renovated]]&gt;0, YEAR(TODAY())-Homes[[#This Row],[yr_renovated]], YEAR(TODAY())-Homes[[#This Row],[yr_built]])</f>
        <v>50</v>
      </c>
      <c r="S3056">
        <v>1</v>
      </c>
      <c r="T3056" s="2">
        <v>41813</v>
      </c>
      <c r="U3056" s="3">
        <v>1.75</v>
      </c>
      <c r="V3056" s="4">
        <f>IFERROR(Homes[[#This Row],[sqft_above]]+Homes[[#This Row],[sqft_basement]]," ")</f>
        <v>2110</v>
      </c>
      <c r="W3056" s="4">
        <v>7208</v>
      </c>
      <c r="X3056">
        <v>0</v>
      </c>
      <c r="Y3056">
        <v>0</v>
      </c>
      <c r="Z3056">
        <v>3</v>
      </c>
      <c r="AA3056" s="4">
        <v>1170</v>
      </c>
      <c r="AB3056" s="4">
        <v>940</v>
      </c>
      <c r="AC3056">
        <v>1975</v>
      </c>
      <c r="AD3056" t="s">
        <v>3180</v>
      </c>
      <c r="AE3056" t="s">
        <v>319</v>
      </c>
      <c r="AF3056" t="s">
        <v>320</v>
      </c>
    </row>
    <row r="3057" spans="1:32">
      <c r="A3057" t="str">
        <f>PROPER(TRIM(Homes[[#This Row],[street]]))</f>
        <v>820 Nw 95Th St</v>
      </c>
      <c r="B3057" t="str">
        <f>PROPER(TRIM(Homes[[#This Row],[city]]))</f>
        <v>Seattle</v>
      </c>
      <c r="C3057" t="str">
        <f>_xlfn.TEXTBEFORE(Homes[[#This Row],[statezip]]," ")</f>
        <v>WA</v>
      </c>
      <c r="D3057" s="6" t="str">
        <f>_xlfn.TEXTAFTER(Homes[[#This Row],[statezip]]," ")</f>
        <v>98117</v>
      </c>
      <c r="E3057" s="1">
        <v>324000</v>
      </c>
      <c r="F3057">
        <v>3</v>
      </c>
      <c r="G30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57" s="3" t="str">
        <f>Homes[[#This Row],[bedrooms]] &amp; " bd | " &amp; TEXT(Homes[[#This Row],[bathrooms]],"0.##") &amp; " ba"</f>
        <v>3 bd | 2.25 ba</v>
      </c>
      <c r="I3057" s="4">
        <v>998</v>
      </c>
      <c r="J3057" s="1">
        <f>IFERROR(Homes[[#This Row],[price]]/Homes[[#This Row],[sqft_living]]," ")</f>
        <v>324.64929859719439</v>
      </c>
      <c r="K3057" s="4">
        <f>IFERROR(Homes[[#This Row],[sqft_lot]]/43560," ")</f>
        <v>2.0752984389348025E-2</v>
      </c>
      <c r="L3057" t="str">
        <f>IF(Homes[[#This Row],[waterfront]]=1, "Yes","No")</f>
        <v>No</v>
      </c>
      <c r="M3057" s="4" t="str">
        <f>IF(Homes[[#This Row],[sqft_basement]]&gt;0, "Yes","No")</f>
        <v>Yes</v>
      </c>
      <c r="N3057" t="str">
        <f>CHOOSE(Homes[[#This Row],[view]]+1, "None","Fair","Good","Great","Excellent")</f>
        <v>None</v>
      </c>
      <c r="O3057" t="str">
        <f>CHOOSE(Homes[[#This Row],[condition]], "Poor","Fair","Average","Good","Excellent")</f>
        <v>Average</v>
      </c>
      <c r="P3057">
        <f ca="1">YEAR(TODAY())-Homes[[#This Row],[yr_built]]</f>
        <v>18</v>
      </c>
      <c r="Q3057">
        <v>0</v>
      </c>
      <c r="R3057">
        <f ca="1">IF(Homes[[#This Row],[yr_renovated]]&gt;0, YEAR(TODAY())-Homes[[#This Row],[yr_renovated]], YEAR(TODAY())-Homes[[#This Row],[yr_built]])</f>
        <v>18</v>
      </c>
      <c r="S3057">
        <v>2</v>
      </c>
      <c r="T3057" s="2">
        <v>41768</v>
      </c>
      <c r="U3057" s="3">
        <v>2.25</v>
      </c>
      <c r="V3057" s="4">
        <f>IFERROR(Homes[[#This Row],[sqft_above]]+Homes[[#This Row],[sqft_basement]]," ")</f>
        <v>998</v>
      </c>
      <c r="W3057" s="4">
        <v>904</v>
      </c>
      <c r="X3057">
        <v>0</v>
      </c>
      <c r="Y3057">
        <v>0</v>
      </c>
      <c r="Z3057">
        <v>3</v>
      </c>
      <c r="AA3057" s="4">
        <v>798</v>
      </c>
      <c r="AB3057" s="4">
        <v>200</v>
      </c>
      <c r="AC3057">
        <v>2007</v>
      </c>
      <c r="AD3057" t="s">
        <v>3181</v>
      </c>
      <c r="AE3057" t="s">
        <v>49</v>
      </c>
      <c r="AF3057" t="s">
        <v>204</v>
      </c>
    </row>
    <row r="3058" spans="1:32">
      <c r="A3058" t="str">
        <f>PROPER(TRIM(Homes[[#This Row],[street]]))</f>
        <v>12234 1St Ave Nw</v>
      </c>
      <c r="B3058" t="str">
        <f>PROPER(TRIM(Homes[[#This Row],[city]]))</f>
        <v>Seattle</v>
      </c>
      <c r="C3058" t="str">
        <f>_xlfn.TEXTBEFORE(Homes[[#This Row],[statezip]]," ")</f>
        <v>WA</v>
      </c>
      <c r="D3058" s="6" t="str">
        <f>_xlfn.TEXTAFTER(Homes[[#This Row],[statezip]]," ")</f>
        <v>98177</v>
      </c>
      <c r="E3058" s="1">
        <v>323833.33333300002</v>
      </c>
      <c r="F3058">
        <v>4</v>
      </c>
      <c r="G30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58" s="3" t="str">
        <f>Homes[[#This Row],[bedrooms]] &amp; " bd | " &amp; TEXT(Homes[[#This Row],[bathrooms]],"0.##") &amp; " ba"</f>
        <v>4 bd | 1. ba</v>
      </c>
      <c r="I3058" s="4">
        <v>1940</v>
      </c>
      <c r="J3058" s="1">
        <f>IFERROR(Homes[[#This Row],[price]]/Homes[[#This Row],[sqft_living]]," ")</f>
        <v>166.92439862525774</v>
      </c>
      <c r="K3058" s="4">
        <f>IFERROR(Homes[[#This Row],[sqft_lot]]/43560," ")</f>
        <v>0.13207070707070706</v>
      </c>
      <c r="L3058" t="str">
        <f>IF(Homes[[#This Row],[waterfront]]=1, "Yes","No")</f>
        <v>No</v>
      </c>
      <c r="M3058" s="4" t="str">
        <f>IF(Homes[[#This Row],[sqft_basement]]&gt;0, "Yes","No")</f>
        <v>No</v>
      </c>
      <c r="N3058" t="str">
        <f>CHOOSE(Homes[[#This Row],[view]]+1, "None","Fair","Good","Great","Excellent")</f>
        <v>None</v>
      </c>
      <c r="O3058" t="str">
        <f>CHOOSE(Homes[[#This Row],[condition]], "Poor","Fair","Average","Good","Excellent")</f>
        <v>Average</v>
      </c>
      <c r="P3058">
        <f ca="1">YEAR(TODAY())-Homes[[#This Row],[yr_built]]</f>
        <v>78</v>
      </c>
      <c r="Q3058">
        <v>2012</v>
      </c>
      <c r="R3058">
        <f ca="1">IF(Homes[[#This Row],[yr_renovated]]&gt;0, YEAR(TODAY())-Homes[[#This Row],[yr_renovated]], YEAR(TODAY())-Homes[[#This Row],[yr_built]])</f>
        <v>13</v>
      </c>
      <c r="S3058">
        <v>1.5</v>
      </c>
      <c r="T3058" s="2">
        <v>41809</v>
      </c>
      <c r="U3058" s="3">
        <v>1</v>
      </c>
      <c r="V3058" s="4">
        <f>IFERROR(Homes[[#This Row],[sqft_above]]+Homes[[#This Row],[sqft_basement]]," ")</f>
        <v>1940</v>
      </c>
      <c r="W3058" s="4">
        <v>5753</v>
      </c>
      <c r="X3058">
        <v>0</v>
      </c>
      <c r="Y3058">
        <v>0</v>
      </c>
      <c r="Z3058">
        <v>3</v>
      </c>
      <c r="AA3058" s="4">
        <v>1940</v>
      </c>
      <c r="AB3058" s="4">
        <v>0</v>
      </c>
      <c r="AC3058">
        <v>1947</v>
      </c>
      <c r="AD3058" t="s">
        <v>3182</v>
      </c>
      <c r="AE3058" t="s">
        <v>49</v>
      </c>
      <c r="AF3058" t="s">
        <v>50</v>
      </c>
    </row>
    <row r="3059" spans="1:32">
      <c r="A3059" t="str">
        <f>PROPER(TRIM(Homes[[#This Row],[street]]))</f>
        <v>14405 274Th Ct Ne</v>
      </c>
      <c r="B3059" t="str">
        <f>PROPER(TRIM(Homes[[#This Row],[city]]))</f>
        <v>Duvall</v>
      </c>
      <c r="C3059" t="str">
        <f>_xlfn.TEXTBEFORE(Homes[[#This Row],[statezip]]," ")</f>
        <v>WA</v>
      </c>
      <c r="D3059" s="6" t="str">
        <f>_xlfn.TEXTAFTER(Homes[[#This Row],[statezip]]," ")</f>
        <v>98019</v>
      </c>
      <c r="E3059" s="1">
        <v>322500</v>
      </c>
      <c r="F3059">
        <v>3</v>
      </c>
      <c r="G30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59" s="3" t="str">
        <f>Homes[[#This Row],[bedrooms]] &amp; " bd | " &amp; TEXT(Homes[[#This Row],[bathrooms]],"0.##") &amp; " ba"</f>
        <v>3 bd | 2. ba</v>
      </c>
      <c r="I3059" s="4">
        <v>1350</v>
      </c>
      <c r="J3059" s="1">
        <f>IFERROR(Homes[[#This Row],[price]]/Homes[[#This Row],[sqft_living]]," ")</f>
        <v>238.88888888888889</v>
      </c>
      <c r="K3059" s="4">
        <f>IFERROR(Homes[[#This Row],[sqft_lot]]/43560," ")</f>
        <v>0.32598714416896235</v>
      </c>
      <c r="L3059" t="str">
        <f>IF(Homes[[#This Row],[waterfront]]=1, "Yes","No")</f>
        <v>No</v>
      </c>
      <c r="M3059" s="4" t="str">
        <f>IF(Homes[[#This Row],[sqft_basement]]&gt;0, "Yes","No")</f>
        <v>No</v>
      </c>
      <c r="N3059" t="str">
        <f>CHOOSE(Homes[[#This Row],[view]]+1, "None","Fair","Good","Great","Excellent")</f>
        <v>None</v>
      </c>
      <c r="O3059" t="str">
        <f>CHOOSE(Homes[[#This Row],[condition]], "Poor","Fair","Average","Good","Excellent")</f>
        <v>Average</v>
      </c>
      <c r="P3059">
        <f ca="1">YEAR(TODAY())-Homes[[#This Row],[yr_built]]</f>
        <v>36</v>
      </c>
      <c r="Q3059">
        <v>0</v>
      </c>
      <c r="R3059">
        <f ca="1">IF(Homes[[#This Row],[yr_renovated]]&gt;0, YEAR(TODAY())-Homes[[#This Row],[yr_renovated]], YEAR(TODAY())-Homes[[#This Row],[yr_built]])</f>
        <v>36</v>
      </c>
      <c r="S3059">
        <v>1</v>
      </c>
      <c r="T3059" s="2">
        <v>41772</v>
      </c>
      <c r="U3059" s="3">
        <v>2</v>
      </c>
      <c r="V3059" s="4">
        <f>IFERROR(Homes[[#This Row],[sqft_above]]+Homes[[#This Row],[sqft_basement]]," ")</f>
        <v>1350</v>
      </c>
      <c r="W3059" s="4">
        <v>14200</v>
      </c>
      <c r="X3059">
        <v>0</v>
      </c>
      <c r="Y3059">
        <v>0</v>
      </c>
      <c r="Z3059">
        <v>3</v>
      </c>
      <c r="AA3059" s="4">
        <v>1350</v>
      </c>
      <c r="AB3059" s="4">
        <v>0</v>
      </c>
      <c r="AC3059">
        <v>1989</v>
      </c>
      <c r="AD3059" t="s">
        <v>3183</v>
      </c>
      <c r="AE3059" t="s">
        <v>451</v>
      </c>
      <c r="AF3059" t="s">
        <v>452</v>
      </c>
    </row>
    <row r="3060" spans="1:32">
      <c r="A3060" t="str">
        <f>PROPER(TRIM(Homes[[#This Row],[street]]))</f>
        <v>24223 232Nd Pl Se</v>
      </c>
      <c r="B3060" t="str">
        <f>PROPER(TRIM(Homes[[#This Row],[city]]))</f>
        <v>Maple Valley</v>
      </c>
      <c r="C3060" t="str">
        <f>_xlfn.TEXTBEFORE(Homes[[#This Row],[statezip]]," ")</f>
        <v>WA</v>
      </c>
      <c r="D3060" s="6" t="str">
        <f>_xlfn.TEXTAFTER(Homes[[#This Row],[statezip]]," ")</f>
        <v>98038</v>
      </c>
      <c r="E3060" s="1">
        <v>322500</v>
      </c>
      <c r="F3060">
        <v>4</v>
      </c>
      <c r="G30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0" s="3" t="str">
        <f>Homes[[#This Row],[bedrooms]] &amp; " bd | " &amp; TEXT(Homes[[#This Row],[bathrooms]],"0.##") &amp; " ba"</f>
        <v>4 bd | 2.5 ba</v>
      </c>
      <c r="I3060" s="4">
        <v>1820</v>
      </c>
      <c r="J3060" s="1">
        <f>IFERROR(Homes[[#This Row],[price]]/Homes[[#This Row],[sqft_living]]," ")</f>
        <v>177.19780219780219</v>
      </c>
      <c r="K3060" s="4">
        <f>IFERROR(Homes[[#This Row],[sqft_lot]]/43560," ")</f>
        <v>0.1550275482093664</v>
      </c>
      <c r="L3060" t="str">
        <f>IF(Homes[[#This Row],[waterfront]]=1, "Yes","No")</f>
        <v>No</v>
      </c>
      <c r="M3060" s="4" t="str">
        <f>IF(Homes[[#This Row],[sqft_basement]]&gt;0, "Yes","No")</f>
        <v>No</v>
      </c>
      <c r="N3060" t="str">
        <f>CHOOSE(Homes[[#This Row],[view]]+1, "None","Fair","Good","Great","Excellent")</f>
        <v>None</v>
      </c>
      <c r="O3060" t="str">
        <f>CHOOSE(Homes[[#This Row],[condition]], "Poor","Fair","Average","Good","Excellent")</f>
        <v>Average</v>
      </c>
      <c r="P3060">
        <f ca="1">YEAR(TODAY())-Homes[[#This Row],[yr_built]]</f>
        <v>31</v>
      </c>
      <c r="Q3060">
        <v>0</v>
      </c>
      <c r="R3060">
        <f ca="1">IF(Homes[[#This Row],[yr_renovated]]&gt;0, YEAR(TODAY())-Homes[[#This Row],[yr_renovated]], YEAR(TODAY())-Homes[[#This Row],[yr_built]])</f>
        <v>31</v>
      </c>
      <c r="S3060">
        <v>2</v>
      </c>
      <c r="T3060" s="2">
        <v>41808</v>
      </c>
      <c r="U3060" s="3">
        <v>2.5</v>
      </c>
      <c r="V3060" s="4">
        <f>IFERROR(Homes[[#This Row],[sqft_above]]+Homes[[#This Row],[sqft_basement]]," ")</f>
        <v>1820</v>
      </c>
      <c r="W3060" s="4">
        <v>6753</v>
      </c>
      <c r="X3060">
        <v>0</v>
      </c>
      <c r="Y3060">
        <v>0</v>
      </c>
      <c r="Z3060">
        <v>3</v>
      </c>
      <c r="AA3060" s="4">
        <v>1820</v>
      </c>
      <c r="AB3060" s="4">
        <v>0</v>
      </c>
      <c r="AC3060">
        <v>1994</v>
      </c>
      <c r="AD3060" t="s">
        <v>3184</v>
      </c>
      <c r="AE3060" t="s">
        <v>920</v>
      </c>
      <c r="AF3060" t="s">
        <v>921</v>
      </c>
    </row>
    <row r="3061" spans="1:32">
      <c r="A3061" t="str">
        <f>PROPER(TRIM(Homes[[#This Row],[street]]))</f>
        <v>25417 167Th Pl Se</v>
      </c>
      <c r="B3061" t="str">
        <f>PROPER(TRIM(Homes[[#This Row],[city]]))</f>
        <v>Covington</v>
      </c>
      <c r="C3061" t="str">
        <f>_xlfn.TEXTBEFORE(Homes[[#This Row],[statezip]]," ")</f>
        <v>WA</v>
      </c>
      <c r="D3061" s="6" t="str">
        <f>_xlfn.TEXTAFTER(Homes[[#This Row],[statezip]]," ")</f>
        <v>98042</v>
      </c>
      <c r="E3061" s="1">
        <v>322200</v>
      </c>
      <c r="F3061">
        <v>4</v>
      </c>
      <c r="G30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61" s="3" t="str">
        <f>Homes[[#This Row],[bedrooms]] &amp; " bd | " &amp; TEXT(Homes[[#This Row],[bathrooms]],"0.##") &amp; " ba"</f>
        <v>4 bd | 2.25 ba</v>
      </c>
      <c r="I3061" s="4">
        <v>2010</v>
      </c>
      <c r="J3061" s="1">
        <f>IFERROR(Homes[[#This Row],[price]]/Homes[[#This Row],[sqft_living]]," ")</f>
        <v>160.29850746268656</v>
      </c>
      <c r="K3061" s="4">
        <f>IFERROR(Homes[[#This Row],[sqft_lot]]/43560," ")</f>
        <v>0.43617998163452709</v>
      </c>
      <c r="L3061" t="str">
        <f>IF(Homes[[#This Row],[waterfront]]=1, "Yes","No")</f>
        <v>No</v>
      </c>
      <c r="M3061" s="4" t="str">
        <f>IF(Homes[[#This Row],[sqft_basement]]&gt;0, "Yes","No")</f>
        <v>No</v>
      </c>
      <c r="N3061" t="str">
        <f>CHOOSE(Homes[[#This Row],[view]]+1, "None","Fair","Good","Great","Excellent")</f>
        <v>None</v>
      </c>
      <c r="O3061" t="str">
        <f>CHOOSE(Homes[[#This Row],[condition]], "Poor","Fair","Average","Good","Excellent")</f>
        <v>Good</v>
      </c>
      <c r="P3061">
        <f ca="1">YEAR(TODAY())-Homes[[#This Row],[yr_built]]</f>
        <v>50</v>
      </c>
      <c r="Q3061">
        <v>0</v>
      </c>
      <c r="R3061">
        <f ca="1">IF(Homes[[#This Row],[yr_renovated]]&gt;0, YEAR(TODAY())-Homes[[#This Row],[yr_renovated]], YEAR(TODAY())-Homes[[#This Row],[yr_built]])</f>
        <v>50</v>
      </c>
      <c r="S3061">
        <v>2</v>
      </c>
      <c r="T3061" s="2">
        <v>41813</v>
      </c>
      <c r="U3061" s="3">
        <v>2.25</v>
      </c>
      <c r="V3061" s="4">
        <f>IFERROR(Homes[[#This Row],[sqft_above]]+Homes[[#This Row],[sqft_basement]]," ")</f>
        <v>2010</v>
      </c>
      <c r="W3061" s="4">
        <v>19000</v>
      </c>
      <c r="X3061">
        <v>0</v>
      </c>
      <c r="Y3061">
        <v>0</v>
      </c>
      <c r="Z3061">
        <v>4</v>
      </c>
      <c r="AA3061" s="4">
        <v>2010</v>
      </c>
      <c r="AB3061" s="4">
        <v>0</v>
      </c>
      <c r="AC3061">
        <v>1975</v>
      </c>
      <c r="AD3061" t="s">
        <v>3185</v>
      </c>
      <c r="AE3061" t="s">
        <v>84</v>
      </c>
      <c r="AF3061" t="s">
        <v>85</v>
      </c>
    </row>
    <row r="3062" spans="1:32">
      <c r="A3062" t="str">
        <f>PROPER(TRIM(Homes[[#This Row],[street]]))</f>
        <v>10012 Se 244Th Ct</v>
      </c>
      <c r="B3062" t="str">
        <f>PROPER(TRIM(Homes[[#This Row],[city]]))</f>
        <v>Kent</v>
      </c>
      <c r="C3062" t="str">
        <f>_xlfn.TEXTBEFORE(Homes[[#This Row],[statezip]]," ")</f>
        <v>WA</v>
      </c>
      <c r="D3062" s="6" t="str">
        <f>_xlfn.TEXTAFTER(Homes[[#This Row],[statezip]]," ")</f>
        <v>98030</v>
      </c>
      <c r="E3062" s="1">
        <v>322000</v>
      </c>
      <c r="F3062">
        <v>4</v>
      </c>
      <c r="G30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2" s="3" t="str">
        <f>Homes[[#This Row],[bedrooms]] &amp; " bd | " &amp; TEXT(Homes[[#This Row],[bathrooms]],"0.##") &amp; " ba"</f>
        <v>4 bd | 2.5 ba</v>
      </c>
      <c r="I3062" s="4">
        <v>2280</v>
      </c>
      <c r="J3062" s="1">
        <f>IFERROR(Homes[[#This Row],[price]]/Homes[[#This Row],[sqft_living]]," ")</f>
        <v>141.2280701754386</v>
      </c>
      <c r="K3062" s="4">
        <f>IFERROR(Homes[[#This Row],[sqft_lot]]/43560," ")</f>
        <v>0.16528925619834711</v>
      </c>
      <c r="L3062" t="str">
        <f>IF(Homes[[#This Row],[waterfront]]=1, "Yes","No")</f>
        <v>No</v>
      </c>
      <c r="M3062" s="4" t="str">
        <f>IF(Homes[[#This Row],[sqft_basement]]&gt;0, "Yes","No")</f>
        <v>No</v>
      </c>
      <c r="N3062" t="str">
        <f>CHOOSE(Homes[[#This Row],[view]]+1, "None","Fair","Good","Great","Excellent")</f>
        <v>None</v>
      </c>
      <c r="O3062" t="str">
        <f>CHOOSE(Homes[[#This Row],[condition]], "Poor","Fair","Average","Good","Excellent")</f>
        <v>Average</v>
      </c>
      <c r="P3062">
        <f ca="1">YEAR(TODAY())-Homes[[#This Row],[yr_built]]</f>
        <v>31</v>
      </c>
      <c r="Q3062">
        <v>0</v>
      </c>
      <c r="R3062">
        <f ca="1">IF(Homes[[#This Row],[yr_renovated]]&gt;0, YEAR(TODAY())-Homes[[#This Row],[yr_renovated]], YEAR(TODAY())-Homes[[#This Row],[yr_built]])</f>
        <v>31</v>
      </c>
      <c r="S3062">
        <v>2</v>
      </c>
      <c r="T3062" s="2">
        <v>41789</v>
      </c>
      <c r="U3062" s="3">
        <v>2.5</v>
      </c>
      <c r="V3062" s="4">
        <f>IFERROR(Homes[[#This Row],[sqft_above]]+Homes[[#This Row],[sqft_basement]]," ")</f>
        <v>2280</v>
      </c>
      <c r="W3062" s="4">
        <v>7200</v>
      </c>
      <c r="X3062">
        <v>0</v>
      </c>
      <c r="Y3062">
        <v>0</v>
      </c>
      <c r="Z3062">
        <v>3</v>
      </c>
      <c r="AA3062" s="4">
        <v>2280</v>
      </c>
      <c r="AB3062" s="4">
        <v>0</v>
      </c>
      <c r="AC3062">
        <v>1994</v>
      </c>
      <c r="AD3062" t="s">
        <v>3186</v>
      </c>
      <c r="AE3062" t="s">
        <v>1392</v>
      </c>
      <c r="AF3062" t="s">
        <v>1554</v>
      </c>
    </row>
    <row r="3063" spans="1:32">
      <c r="A3063" t="str">
        <f>PROPER(TRIM(Homes[[#This Row],[street]]))</f>
        <v>924 26Th Ave S</v>
      </c>
      <c r="B3063" t="str">
        <f>PROPER(TRIM(Homes[[#This Row],[city]]))</f>
        <v>Seattle</v>
      </c>
      <c r="C3063" t="str">
        <f>_xlfn.TEXTBEFORE(Homes[[#This Row],[statezip]]," ")</f>
        <v>WA</v>
      </c>
      <c r="D3063" s="6" t="str">
        <f>_xlfn.TEXTAFTER(Homes[[#This Row],[statezip]]," ")</f>
        <v>98144</v>
      </c>
      <c r="E3063" s="1">
        <v>321500</v>
      </c>
      <c r="F3063">
        <v>1</v>
      </c>
      <c r="G30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63" s="3" t="str">
        <f>Homes[[#This Row],[bedrooms]] &amp; " bd | " &amp; TEXT(Homes[[#This Row],[bathrooms]],"0.##") &amp; " ba"</f>
        <v>1 bd | 1. ba</v>
      </c>
      <c r="I3063" s="4">
        <v>730</v>
      </c>
      <c r="J3063" s="1">
        <f>IFERROR(Homes[[#This Row],[price]]/Homes[[#This Row],[sqft_living]]," ")</f>
        <v>440.41095890410958</v>
      </c>
      <c r="K3063" s="4">
        <f>IFERROR(Homes[[#This Row],[sqft_lot]]/43560," ")</f>
        <v>4.4582185491276398E-2</v>
      </c>
      <c r="L3063" t="str">
        <f>IF(Homes[[#This Row],[waterfront]]=1, "Yes","No")</f>
        <v>No</v>
      </c>
      <c r="M3063" s="4" t="str">
        <f>IF(Homes[[#This Row],[sqft_basement]]&gt;0, "Yes","No")</f>
        <v>No</v>
      </c>
      <c r="N3063" t="str">
        <f>CHOOSE(Homes[[#This Row],[view]]+1, "None","Fair","Good","Great","Excellent")</f>
        <v>None</v>
      </c>
      <c r="O3063" t="str">
        <f>CHOOSE(Homes[[#This Row],[condition]], "Poor","Fair","Average","Good","Excellent")</f>
        <v>Average</v>
      </c>
      <c r="P3063">
        <f ca="1">YEAR(TODAY())-Homes[[#This Row],[yr_built]]</f>
        <v>17</v>
      </c>
      <c r="Q3063">
        <v>0</v>
      </c>
      <c r="R3063">
        <f ca="1">IF(Homes[[#This Row],[yr_renovated]]&gt;0, YEAR(TODAY())-Homes[[#This Row],[yr_renovated]], YEAR(TODAY())-Homes[[#This Row],[yr_built]])</f>
        <v>17</v>
      </c>
      <c r="S3063">
        <v>1</v>
      </c>
      <c r="T3063" s="2">
        <v>41829</v>
      </c>
      <c r="U3063" s="3">
        <v>1</v>
      </c>
      <c r="V3063" s="4">
        <f>IFERROR(Homes[[#This Row],[sqft_above]]+Homes[[#This Row],[sqft_basement]]," ")</f>
        <v>730</v>
      </c>
      <c r="W3063" s="4">
        <v>1942</v>
      </c>
      <c r="X3063">
        <v>0</v>
      </c>
      <c r="Y3063">
        <v>0</v>
      </c>
      <c r="Z3063">
        <v>3</v>
      </c>
      <c r="AA3063" s="4">
        <v>730</v>
      </c>
      <c r="AB3063" s="4">
        <v>0</v>
      </c>
      <c r="AC3063">
        <v>2008</v>
      </c>
      <c r="AD3063" t="s">
        <v>3187</v>
      </c>
      <c r="AE3063" t="s">
        <v>49</v>
      </c>
      <c r="AF3063" t="s">
        <v>110</v>
      </c>
    </row>
    <row r="3064" spans="1:32">
      <c r="A3064" t="str">
        <f>PROPER(TRIM(Homes[[#This Row],[street]]))</f>
        <v>27619 245Th Ave Se</v>
      </c>
      <c r="B3064" t="str">
        <f>PROPER(TRIM(Homes[[#This Row],[city]]))</f>
        <v>Maple Valley</v>
      </c>
      <c r="C3064" t="str">
        <f>_xlfn.TEXTBEFORE(Homes[[#This Row],[statezip]]," ")</f>
        <v>WA</v>
      </c>
      <c r="D3064" s="6" t="str">
        <f>_xlfn.TEXTAFTER(Homes[[#This Row],[statezip]]," ")</f>
        <v>98038</v>
      </c>
      <c r="E3064" s="1">
        <v>321000</v>
      </c>
      <c r="F3064">
        <v>4</v>
      </c>
      <c r="G30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4" s="3" t="str">
        <f>Homes[[#This Row],[bedrooms]] &amp; " bd | " &amp; TEXT(Homes[[#This Row],[bathrooms]],"0.##") &amp; " ba"</f>
        <v>4 bd | 2.5 ba</v>
      </c>
      <c r="I3064" s="4">
        <v>1830</v>
      </c>
      <c r="J3064" s="1">
        <f>IFERROR(Homes[[#This Row],[price]]/Homes[[#This Row],[sqft_living]]," ")</f>
        <v>175.40983606557376</v>
      </c>
      <c r="K3064" s="4">
        <f>IFERROR(Homes[[#This Row],[sqft_lot]]/43560," ")</f>
        <v>0.22040863177226813</v>
      </c>
      <c r="L3064" t="str">
        <f>IF(Homes[[#This Row],[waterfront]]=1, "Yes","No")</f>
        <v>No</v>
      </c>
      <c r="M3064" s="4" t="str">
        <f>IF(Homes[[#This Row],[sqft_basement]]&gt;0, "Yes","No")</f>
        <v>No</v>
      </c>
      <c r="N3064" t="str">
        <f>CHOOSE(Homes[[#This Row],[view]]+1, "None","Fair","Good","Great","Excellent")</f>
        <v>None</v>
      </c>
      <c r="O3064" t="str">
        <f>CHOOSE(Homes[[#This Row],[condition]], "Poor","Fair","Average","Good","Excellent")</f>
        <v>Average</v>
      </c>
      <c r="P3064">
        <f ca="1">YEAR(TODAY())-Homes[[#This Row],[yr_built]]</f>
        <v>22</v>
      </c>
      <c r="Q3064">
        <v>0</v>
      </c>
      <c r="R3064">
        <f ca="1">IF(Homes[[#This Row],[yr_renovated]]&gt;0, YEAR(TODAY())-Homes[[#This Row],[yr_renovated]], YEAR(TODAY())-Homes[[#This Row],[yr_built]])</f>
        <v>22</v>
      </c>
      <c r="S3064">
        <v>2</v>
      </c>
      <c r="T3064" s="2">
        <v>41821</v>
      </c>
      <c r="U3064" s="3">
        <v>2.5</v>
      </c>
      <c r="V3064" s="4">
        <f>IFERROR(Homes[[#This Row],[sqft_above]]+Homes[[#This Row],[sqft_basement]]," ")</f>
        <v>1830</v>
      </c>
      <c r="W3064" s="4">
        <v>9601</v>
      </c>
      <c r="X3064">
        <v>0</v>
      </c>
      <c r="Y3064">
        <v>0</v>
      </c>
      <c r="Z3064">
        <v>3</v>
      </c>
      <c r="AA3064" s="4">
        <v>1830</v>
      </c>
      <c r="AB3064" s="4">
        <v>0</v>
      </c>
      <c r="AC3064">
        <v>2003</v>
      </c>
      <c r="AD3064" t="s">
        <v>3188</v>
      </c>
      <c r="AE3064" t="s">
        <v>920</v>
      </c>
      <c r="AF3064" t="s">
        <v>921</v>
      </c>
    </row>
    <row r="3065" spans="1:32">
      <c r="A3065" t="str">
        <f>PROPER(TRIM(Homes[[#This Row],[street]]))</f>
        <v>14007-14017 35Th Ave Ne</v>
      </c>
      <c r="B3065" t="str">
        <f>PROPER(TRIM(Homes[[#This Row],[city]]))</f>
        <v>Seattle</v>
      </c>
      <c r="C3065" t="str">
        <f>_xlfn.TEXTBEFORE(Homes[[#This Row],[statezip]]," ")</f>
        <v>WA</v>
      </c>
      <c r="D3065" s="6" t="str">
        <f>_xlfn.TEXTAFTER(Homes[[#This Row],[statezip]]," ")</f>
        <v>98125</v>
      </c>
      <c r="E3065" s="1">
        <v>321000</v>
      </c>
      <c r="F3065">
        <v>3</v>
      </c>
      <c r="G30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65" s="3" t="str">
        <f>Homes[[#This Row],[bedrooms]] &amp; " bd | " &amp; TEXT(Homes[[#This Row],[bathrooms]],"0.##") &amp; " ba"</f>
        <v>3 bd | 2.25 ba</v>
      </c>
      <c r="I3065" s="4">
        <v>1347</v>
      </c>
      <c r="J3065" s="1">
        <f>IFERROR(Homes[[#This Row],[price]]/Homes[[#This Row],[sqft_living]]," ")</f>
        <v>238.30734966592428</v>
      </c>
      <c r="K3065" s="4">
        <f>IFERROR(Homes[[#This Row],[sqft_lot]]/43560," ")</f>
        <v>2.966023875114784E-2</v>
      </c>
      <c r="L3065" t="str">
        <f>IF(Homes[[#This Row],[waterfront]]=1, "Yes","No")</f>
        <v>No</v>
      </c>
      <c r="M3065" s="4" t="str">
        <f>IF(Homes[[#This Row],[sqft_basement]]&gt;0, "Yes","No")</f>
        <v>No</v>
      </c>
      <c r="N3065" t="str">
        <f>CHOOSE(Homes[[#This Row],[view]]+1, "None","Fair","Good","Great","Excellent")</f>
        <v>None</v>
      </c>
      <c r="O3065" t="str">
        <f>CHOOSE(Homes[[#This Row],[condition]], "Poor","Fair","Average","Good","Excellent")</f>
        <v>Average</v>
      </c>
      <c r="P3065">
        <f ca="1">YEAR(TODAY())-Homes[[#This Row],[yr_built]]</f>
        <v>15</v>
      </c>
      <c r="Q3065">
        <v>0</v>
      </c>
      <c r="R3065">
        <f ca="1">IF(Homes[[#This Row],[yr_renovated]]&gt;0, YEAR(TODAY())-Homes[[#This Row],[yr_renovated]], YEAR(TODAY())-Homes[[#This Row],[yr_built]])</f>
        <v>15</v>
      </c>
      <c r="S3065">
        <v>3</v>
      </c>
      <c r="T3065" s="2">
        <v>41781</v>
      </c>
      <c r="U3065" s="3">
        <v>2.25</v>
      </c>
      <c r="V3065" s="4">
        <f>IFERROR(Homes[[#This Row],[sqft_above]]+Homes[[#This Row],[sqft_basement]]," ")</f>
        <v>1347</v>
      </c>
      <c r="W3065" s="4">
        <v>1292</v>
      </c>
      <c r="X3065">
        <v>0</v>
      </c>
      <c r="Y3065">
        <v>0</v>
      </c>
      <c r="Z3065">
        <v>3</v>
      </c>
      <c r="AA3065" s="4">
        <v>1347</v>
      </c>
      <c r="AB3065" s="4">
        <v>0</v>
      </c>
      <c r="AC3065">
        <v>2010</v>
      </c>
      <c r="AD3065" t="s">
        <v>3189</v>
      </c>
      <c r="AE3065" t="s">
        <v>49</v>
      </c>
      <c r="AF3065" t="s">
        <v>150</v>
      </c>
    </row>
    <row r="3066" spans="1:32">
      <c r="A3066" t="str">
        <f>PROPER(TRIM(Homes[[#This Row],[street]]))</f>
        <v>3743 Belvidere Ave Sw</v>
      </c>
      <c r="B3066" t="str">
        <f>PROPER(TRIM(Homes[[#This Row],[city]]))</f>
        <v>Seattle</v>
      </c>
      <c r="C3066" t="str">
        <f>_xlfn.TEXTBEFORE(Homes[[#This Row],[statezip]]," ")</f>
        <v>WA</v>
      </c>
      <c r="D3066" s="6" t="str">
        <f>_xlfn.TEXTAFTER(Homes[[#This Row],[statezip]]," ")</f>
        <v>98126</v>
      </c>
      <c r="E3066" s="1">
        <v>320000</v>
      </c>
      <c r="F3066">
        <v>2</v>
      </c>
      <c r="G30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66" s="3" t="str">
        <f>Homes[[#This Row],[bedrooms]] &amp; " bd | " &amp; TEXT(Homes[[#This Row],[bathrooms]],"0.##") &amp; " ba"</f>
        <v>2 bd | 1. ba</v>
      </c>
      <c r="I3066" s="4">
        <v>950</v>
      </c>
      <c r="J3066" s="1">
        <f>IFERROR(Homes[[#This Row],[price]]/Homes[[#This Row],[sqft_living]]," ")</f>
        <v>336.84210526315792</v>
      </c>
      <c r="K3066" s="4">
        <f>IFERROR(Homes[[#This Row],[sqft_lot]]/43560," ")</f>
        <v>0.12203856749311295</v>
      </c>
      <c r="L3066" t="str">
        <f>IF(Homes[[#This Row],[waterfront]]=1, "Yes","No")</f>
        <v>No</v>
      </c>
      <c r="M3066" s="4" t="str">
        <f>IF(Homes[[#This Row],[sqft_basement]]&gt;0, "Yes","No")</f>
        <v>No</v>
      </c>
      <c r="N3066" t="str">
        <f>CHOOSE(Homes[[#This Row],[view]]+1, "None","Fair","Good","Great","Excellent")</f>
        <v>Good</v>
      </c>
      <c r="O3066" t="str">
        <f>CHOOSE(Homes[[#This Row],[condition]], "Poor","Fair","Average","Good","Excellent")</f>
        <v>Average</v>
      </c>
      <c r="P3066">
        <f ca="1">YEAR(TODAY())-Homes[[#This Row],[yr_built]]</f>
        <v>77</v>
      </c>
      <c r="Q3066">
        <v>1994</v>
      </c>
      <c r="R3066">
        <f ca="1">IF(Homes[[#This Row],[yr_renovated]]&gt;0, YEAR(TODAY())-Homes[[#This Row],[yr_renovated]], YEAR(TODAY())-Homes[[#This Row],[yr_built]])</f>
        <v>31</v>
      </c>
      <c r="S3066">
        <v>1</v>
      </c>
      <c r="T3066" s="2">
        <v>41816</v>
      </c>
      <c r="U3066" s="3">
        <v>1</v>
      </c>
      <c r="V3066" s="4">
        <f>IFERROR(Homes[[#This Row],[sqft_above]]+Homes[[#This Row],[sqft_basement]]," ")</f>
        <v>950</v>
      </c>
      <c r="W3066" s="4">
        <v>5316</v>
      </c>
      <c r="X3066">
        <v>0</v>
      </c>
      <c r="Y3066">
        <v>2</v>
      </c>
      <c r="Z3066">
        <v>3</v>
      </c>
      <c r="AA3066" s="4">
        <v>950</v>
      </c>
      <c r="AB3066" s="4">
        <v>0</v>
      </c>
      <c r="AC3066">
        <v>1948</v>
      </c>
      <c r="AD3066" t="s">
        <v>3190</v>
      </c>
      <c r="AE3066" t="s">
        <v>49</v>
      </c>
      <c r="AF3066" t="s">
        <v>434</v>
      </c>
    </row>
    <row r="3067" spans="1:32">
      <c r="A3067" t="str">
        <f>PROPER(TRIM(Homes[[#This Row],[street]]))</f>
        <v>30841-30959 132Nd Ave Se</v>
      </c>
      <c r="B3067" t="str">
        <f>PROPER(TRIM(Homes[[#This Row],[city]]))</f>
        <v>Auburn</v>
      </c>
      <c r="C3067" t="str">
        <f>_xlfn.TEXTBEFORE(Homes[[#This Row],[statezip]]," ")</f>
        <v>WA</v>
      </c>
      <c r="D3067" s="6" t="str">
        <f>_xlfn.TEXTAFTER(Homes[[#This Row],[statezip]]," ")</f>
        <v>98092</v>
      </c>
      <c r="E3067" s="1">
        <v>320000</v>
      </c>
      <c r="F3067">
        <v>4</v>
      </c>
      <c r="G30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67" s="3" t="str">
        <f>Homes[[#This Row],[bedrooms]] &amp; " bd | " &amp; TEXT(Homes[[#This Row],[bathrooms]],"0.##") &amp; " ba"</f>
        <v>4 bd | 1.5 ba</v>
      </c>
      <c r="I3067" s="4">
        <v>1890</v>
      </c>
      <c r="J3067" s="1">
        <f>IFERROR(Homes[[#This Row],[price]]/Homes[[#This Row],[sqft_living]]," ")</f>
        <v>169.31216931216932</v>
      </c>
      <c r="K3067" s="4">
        <f>IFERROR(Homes[[#This Row],[sqft_lot]]/43560," ")</f>
        <v>1</v>
      </c>
      <c r="L3067" t="str">
        <f>IF(Homes[[#This Row],[waterfront]]=1, "Yes","No")</f>
        <v>No</v>
      </c>
      <c r="M3067" s="4" t="str">
        <f>IF(Homes[[#This Row],[sqft_basement]]&gt;0, "Yes","No")</f>
        <v>No</v>
      </c>
      <c r="N3067" t="str">
        <f>CHOOSE(Homes[[#This Row],[view]]+1, "None","Fair","Good","Great","Excellent")</f>
        <v>None</v>
      </c>
      <c r="O3067" t="str">
        <f>CHOOSE(Homes[[#This Row],[condition]], "Poor","Fair","Average","Good","Excellent")</f>
        <v>Good</v>
      </c>
      <c r="P3067">
        <f ca="1">YEAR(TODAY())-Homes[[#This Row],[yr_built]]</f>
        <v>51</v>
      </c>
      <c r="Q3067">
        <v>0</v>
      </c>
      <c r="R3067">
        <f ca="1">IF(Homes[[#This Row],[yr_renovated]]&gt;0, YEAR(TODAY())-Homes[[#This Row],[yr_renovated]], YEAR(TODAY())-Homes[[#This Row],[yr_built]])</f>
        <v>51</v>
      </c>
      <c r="S3067">
        <v>1</v>
      </c>
      <c r="T3067" s="2">
        <v>41813</v>
      </c>
      <c r="U3067" s="3">
        <v>1.5</v>
      </c>
      <c r="V3067" s="4">
        <f>IFERROR(Homes[[#This Row],[sqft_above]]+Homes[[#This Row],[sqft_basement]]," ")</f>
        <v>1890</v>
      </c>
      <c r="W3067" s="4">
        <v>43560</v>
      </c>
      <c r="X3067">
        <v>0</v>
      </c>
      <c r="Y3067">
        <v>0</v>
      </c>
      <c r="Z3067">
        <v>4</v>
      </c>
      <c r="AA3067" s="4">
        <v>1890</v>
      </c>
      <c r="AB3067" s="4">
        <v>0</v>
      </c>
      <c r="AC3067">
        <v>1974</v>
      </c>
      <c r="AD3067" t="s">
        <v>3191</v>
      </c>
      <c r="AE3067" t="s">
        <v>519</v>
      </c>
      <c r="AF3067" t="s">
        <v>520</v>
      </c>
    </row>
    <row r="3068" spans="1:32">
      <c r="A3068" t="str">
        <f>PROPER(TRIM(Homes[[#This Row],[street]]))</f>
        <v>27515 44Th Pl S</v>
      </c>
      <c r="B3068" t="str">
        <f>PROPER(TRIM(Homes[[#This Row],[city]]))</f>
        <v>Auburn</v>
      </c>
      <c r="C3068" t="str">
        <f>_xlfn.TEXTBEFORE(Homes[[#This Row],[statezip]]," ")</f>
        <v>WA</v>
      </c>
      <c r="D3068" s="6" t="str">
        <f>_xlfn.TEXTAFTER(Homes[[#This Row],[statezip]]," ")</f>
        <v>98001</v>
      </c>
      <c r="E3068" s="1">
        <v>320000</v>
      </c>
      <c r="F3068">
        <v>3</v>
      </c>
      <c r="G30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8" s="3" t="str">
        <f>Homes[[#This Row],[bedrooms]] &amp; " bd | " &amp; TEXT(Homes[[#This Row],[bathrooms]],"0.##") &amp; " ba"</f>
        <v>3 bd | 2.5 ba</v>
      </c>
      <c r="I3068" s="4">
        <v>2280</v>
      </c>
      <c r="J3068" s="1">
        <f>IFERROR(Homes[[#This Row],[price]]/Homes[[#This Row],[sqft_living]]," ")</f>
        <v>140.35087719298247</v>
      </c>
      <c r="K3068" s="4">
        <f>IFERROR(Homes[[#This Row],[sqft_lot]]/43560," ")</f>
        <v>0.17027089072543619</v>
      </c>
      <c r="L3068" t="str">
        <f>IF(Homes[[#This Row],[waterfront]]=1, "Yes","No")</f>
        <v>No</v>
      </c>
      <c r="M3068" s="4" t="str">
        <f>IF(Homes[[#This Row],[sqft_basement]]&gt;0, "Yes","No")</f>
        <v>No</v>
      </c>
      <c r="N3068" t="str">
        <f>CHOOSE(Homes[[#This Row],[view]]+1, "None","Fair","Good","Great","Excellent")</f>
        <v>None</v>
      </c>
      <c r="O3068" t="str">
        <f>CHOOSE(Homes[[#This Row],[condition]], "Poor","Fair","Average","Good","Excellent")</f>
        <v>Average</v>
      </c>
      <c r="P3068">
        <f ca="1">YEAR(TODAY())-Homes[[#This Row],[yr_built]]</f>
        <v>27</v>
      </c>
      <c r="Q3068">
        <v>2006</v>
      </c>
      <c r="R3068">
        <f ca="1">IF(Homes[[#This Row],[yr_renovated]]&gt;0, YEAR(TODAY())-Homes[[#This Row],[yr_renovated]], YEAR(TODAY())-Homes[[#This Row],[yr_built]])</f>
        <v>19</v>
      </c>
      <c r="S3068">
        <v>2</v>
      </c>
      <c r="T3068" s="2">
        <v>41813</v>
      </c>
      <c r="U3068" s="3">
        <v>2.5</v>
      </c>
      <c r="V3068" s="4">
        <f>IFERROR(Homes[[#This Row],[sqft_above]]+Homes[[#This Row],[sqft_basement]]," ")</f>
        <v>2280</v>
      </c>
      <c r="W3068" s="4">
        <v>7417</v>
      </c>
      <c r="X3068">
        <v>0</v>
      </c>
      <c r="Y3068">
        <v>0</v>
      </c>
      <c r="Z3068">
        <v>3</v>
      </c>
      <c r="AA3068" s="4">
        <v>2280</v>
      </c>
      <c r="AB3068" s="4">
        <v>0</v>
      </c>
      <c r="AC3068">
        <v>1998</v>
      </c>
      <c r="AD3068" t="s">
        <v>3192</v>
      </c>
      <c r="AE3068" t="s">
        <v>519</v>
      </c>
      <c r="AF3068" t="s">
        <v>1269</v>
      </c>
    </row>
    <row r="3069" spans="1:32">
      <c r="A3069" t="str">
        <f>PROPER(TRIM(Homes[[#This Row],[street]]))</f>
        <v>833 Sw 346Th St</v>
      </c>
      <c r="B3069" t="str">
        <f>PROPER(TRIM(Homes[[#This Row],[city]]))</f>
        <v>Federal Way</v>
      </c>
      <c r="C3069" t="str">
        <f>_xlfn.TEXTBEFORE(Homes[[#This Row],[statezip]]," ")</f>
        <v>WA</v>
      </c>
      <c r="D3069" s="6" t="str">
        <f>_xlfn.TEXTAFTER(Homes[[#This Row],[statezip]]," ")</f>
        <v>98023</v>
      </c>
      <c r="E3069" s="1">
        <v>320000</v>
      </c>
      <c r="F3069">
        <v>3</v>
      </c>
      <c r="G30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69" s="3" t="str">
        <f>Homes[[#This Row],[bedrooms]] &amp; " bd | " &amp; TEXT(Homes[[#This Row],[bathrooms]],"0.##") &amp; " ba"</f>
        <v>3 bd | 2.5 ba</v>
      </c>
      <c r="I3069" s="4">
        <v>2680</v>
      </c>
      <c r="J3069" s="1">
        <f>IFERROR(Homes[[#This Row],[price]]/Homes[[#This Row],[sqft_living]]," ")</f>
        <v>119.40298507462687</v>
      </c>
      <c r="K3069" s="4">
        <f>IFERROR(Homes[[#This Row],[sqft_lot]]/43560," ")</f>
        <v>0.17807621671258034</v>
      </c>
      <c r="L3069" t="str">
        <f>IF(Homes[[#This Row],[waterfront]]=1, "Yes","No")</f>
        <v>No</v>
      </c>
      <c r="M3069" s="4" t="str">
        <f>IF(Homes[[#This Row],[sqft_basement]]&gt;0, "Yes","No")</f>
        <v>No</v>
      </c>
      <c r="N3069" t="str">
        <f>CHOOSE(Homes[[#This Row],[view]]+1, "None","Fair","Good","Great","Excellent")</f>
        <v>None</v>
      </c>
      <c r="O3069" t="str">
        <f>CHOOSE(Homes[[#This Row],[condition]], "Poor","Fair","Average","Good","Excellent")</f>
        <v>Average</v>
      </c>
      <c r="P3069">
        <f ca="1">YEAR(TODAY())-Homes[[#This Row],[yr_built]]</f>
        <v>35</v>
      </c>
      <c r="Q3069">
        <v>2009</v>
      </c>
      <c r="R3069">
        <f ca="1">IF(Homes[[#This Row],[yr_renovated]]&gt;0, YEAR(TODAY())-Homes[[#This Row],[yr_renovated]], YEAR(TODAY())-Homes[[#This Row],[yr_built]])</f>
        <v>16</v>
      </c>
      <c r="S3069">
        <v>2</v>
      </c>
      <c r="T3069" s="2">
        <v>41778</v>
      </c>
      <c r="U3069" s="3">
        <v>2.5</v>
      </c>
      <c r="V3069" s="4">
        <f>IFERROR(Homes[[#This Row],[sqft_above]]+Homes[[#This Row],[sqft_basement]]," ")</f>
        <v>2680</v>
      </c>
      <c r="W3069" s="4">
        <v>7757</v>
      </c>
      <c r="X3069">
        <v>0</v>
      </c>
      <c r="Y3069">
        <v>0</v>
      </c>
      <c r="Z3069">
        <v>3</v>
      </c>
      <c r="AA3069" s="4">
        <v>2680</v>
      </c>
      <c r="AB3069" s="4">
        <v>0</v>
      </c>
      <c r="AC3069">
        <v>1990</v>
      </c>
      <c r="AD3069" t="s">
        <v>3193</v>
      </c>
      <c r="AE3069" t="s">
        <v>675</v>
      </c>
      <c r="AF3069" t="s">
        <v>1267</v>
      </c>
    </row>
    <row r="3070" spans="1:32">
      <c r="A3070" t="str">
        <f>PROPER(TRIM(Homes[[#This Row],[street]]))</f>
        <v>5608 Ne 204Th St</v>
      </c>
      <c r="B3070" t="str">
        <f>PROPER(TRIM(Homes[[#This Row],[city]]))</f>
        <v>Kenmore</v>
      </c>
      <c r="C3070" t="str">
        <f>_xlfn.TEXTBEFORE(Homes[[#This Row],[statezip]]," ")</f>
        <v>WA</v>
      </c>
      <c r="D3070" s="6" t="str">
        <f>_xlfn.TEXTAFTER(Homes[[#This Row],[statezip]]," ")</f>
        <v>98028</v>
      </c>
      <c r="E3070" s="1">
        <v>320000</v>
      </c>
      <c r="F3070">
        <v>3</v>
      </c>
      <c r="G30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70" s="3" t="str">
        <f>Homes[[#This Row],[bedrooms]] &amp; " bd | " &amp; TEXT(Homes[[#This Row],[bathrooms]],"0.##") &amp; " ba"</f>
        <v>3 bd | 1.75 ba</v>
      </c>
      <c r="I3070" s="4">
        <v>2220</v>
      </c>
      <c r="J3070" s="1">
        <f>IFERROR(Homes[[#This Row],[price]]/Homes[[#This Row],[sqft_living]]," ")</f>
        <v>144.14414414414415</v>
      </c>
      <c r="K3070" s="4">
        <f>IFERROR(Homes[[#This Row],[sqft_lot]]/43560," ")</f>
        <v>0.26735537190082642</v>
      </c>
      <c r="L3070" t="str">
        <f>IF(Homes[[#This Row],[waterfront]]=1, "Yes","No")</f>
        <v>No</v>
      </c>
      <c r="M3070" s="4" t="str">
        <f>IF(Homes[[#This Row],[sqft_basement]]&gt;0, "Yes","No")</f>
        <v>Yes</v>
      </c>
      <c r="N3070" t="str">
        <f>CHOOSE(Homes[[#This Row],[view]]+1, "None","Fair","Good","Great","Excellent")</f>
        <v>None</v>
      </c>
      <c r="O3070" t="str">
        <f>CHOOSE(Homes[[#This Row],[condition]], "Poor","Fair","Average","Good","Excellent")</f>
        <v>Average</v>
      </c>
      <c r="P3070">
        <f ca="1">YEAR(TODAY())-Homes[[#This Row],[yr_built]]</f>
        <v>75</v>
      </c>
      <c r="Q3070">
        <v>2005</v>
      </c>
      <c r="R3070">
        <f ca="1">IF(Homes[[#This Row],[yr_renovated]]&gt;0, YEAR(TODAY())-Homes[[#This Row],[yr_renovated]], YEAR(TODAY())-Homes[[#This Row],[yr_built]])</f>
        <v>20</v>
      </c>
      <c r="S3070">
        <v>1</v>
      </c>
      <c r="T3070" s="2">
        <v>41827</v>
      </c>
      <c r="U3070" s="3">
        <v>1.75</v>
      </c>
      <c r="V3070" s="4">
        <f>IFERROR(Homes[[#This Row],[sqft_above]]+Homes[[#This Row],[sqft_basement]]," ")</f>
        <v>2220</v>
      </c>
      <c r="W3070" s="4">
        <v>11646</v>
      </c>
      <c r="X3070">
        <v>0</v>
      </c>
      <c r="Y3070">
        <v>0</v>
      </c>
      <c r="Z3070">
        <v>3</v>
      </c>
      <c r="AA3070" s="4">
        <v>1270</v>
      </c>
      <c r="AB3070" s="4">
        <v>950</v>
      </c>
      <c r="AC3070">
        <v>1950</v>
      </c>
      <c r="AD3070" t="s">
        <v>3194</v>
      </c>
      <c r="AE3070" t="s">
        <v>329</v>
      </c>
      <c r="AF3070" t="s">
        <v>330</v>
      </c>
    </row>
    <row r="3071" spans="1:32">
      <c r="A3071" t="str">
        <f>PROPER(TRIM(Homes[[#This Row],[street]]))</f>
        <v>29234 158Th Ave Se</v>
      </c>
      <c r="B3071" t="str">
        <f>PROPER(TRIM(Homes[[#This Row],[city]]))</f>
        <v>Kent</v>
      </c>
      <c r="C3071" t="str">
        <f>_xlfn.TEXTBEFORE(Homes[[#This Row],[statezip]]," ")</f>
        <v>WA</v>
      </c>
      <c r="D3071" s="6" t="str">
        <f>_xlfn.TEXTAFTER(Homes[[#This Row],[statezip]]," ")</f>
        <v>98042</v>
      </c>
      <c r="E3071" s="1">
        <v>320000</v>
      </c>
      <c r="F3071">
        <v>5</v>
      </c>
      <c r="G30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1" s="3" t="str">
        <f>Homes[[#This Row],[bedrooms]] &amp; " bd | " &amp; TEXT(Homes[[#This Row],[bathrooms]],"0.##") &amp; " ba"</f>
        <v>5 bd | 2.5 ba</v>
      </c>
      <c r="I3071" s="4">
        <v>3020</v>
      </c>
      <c r="J3071" s="1">
        <f>IFERROR(Homes[[#This Row],[price]]/Homes[[#This Row],[sqft_living]]," ")</f>
        <v>105.96026490066225</v>
      </c>
      <c r="K3071" s="4">
        <f>IFERROR(Homes[[#This Row],[sqft_lot]]/43560," ")</f>
        <v>0.4922176308539945</v>
      </c>
      <c r="L3071" t="str">
        <f>IF(Homes[[#This Row],[waterfront]]=1, "Yes","No")</f>
        <v>No</v>
      </c>
      <c r="M3071" s="4" t="str">
        <f>IF(Homes[[#This Row],[sqft_basement]]&gt;0, "Yes","No")</f>
        <v>Yes</v>
      </c>
      <c r="N3071" t="str">
        <f>CHOOSE(Homes[[#This Row],[view]]+1, "None","Fair","Good","Great","Excellent")</f>
        <v>None</v>
      </c>
      <c r="O3071" t="str">
        <f>CHOOSE(Homes[[#This Row],[condition]], "Poor","Fair","Average","Good","Excellent")</f>
        <v>Good</v>
      </c>
      <c r="P3071">
        <f ca="1">YEAR(TODAY())-Homes[[#This Row],[yr_built]]</f>
        <v>47</v>
      </c>
      <c r="Q3071">
        <v>2000</v>
      </c>
      <c r="R3071">
        <f ca="1">IF(Homes[[#This Row],[yr_renovated]]&gt;0, YEAR(TODAY())-Homes[[#This Row],[yr_renovated]], YEAR(TODAY())-Homes[[#This Row],[yr_built]])</f>
        <v>25</v>
      </c>
      <c r="S3071">
        <v>1</v>
      </c>
      <c r="T3071" s="2">
        <v>41792</v>
      </c>
      <c r="U3071" s="3">
        <v>2.5</v>
      </c>
      <c r="V3071" s="4">
        <f>IFERROR(Homes[[#This Row],[sqft_above]]+Homes[[#This Row],[sqft_basement]]," ")</f>
        <v>3020</v>
      </c>
      <c r="W3071" s="4">
        <v>21441</v>
      </c>
      <c r="X3071">
        <v>0</v>
      </c>
      <c r="Y3071">
        <v>0</v>
      </c>
      <c r="Z3071">
        <v>4</v>
      </c>
      <c r="AA3071" s="4">
        <v>1510</v>
      </c>
      <c r="AB3071" s="4">
        <v>1510</v>
      </c>
      <c r="AC3071">
        <v>1978</v>
      </c>
      <c r="AD3071" t="s">
        <v>3195</v>
      </c>
      <c r="AE3071" t="s">
        <v>1392</v>
      </c>
      <c r="AF3071" t="s">
        <v>85</v>
      </c>
    </row>
    <row r="3072" spans="1:32">
      <c r="A3072" t="str">
        <f>PROPER(TRIM(Homes[[#This Row],[street]]))</f>
        <v>23625 Se 267Th Ct</v>
      </c>
      <c r="B3072" t="str">
        <f>PROPER(TRIM(Homes[[#This Row],[city]]))</f>
        <v>Maple Valley</v>
      </c>
      <c r="C3072" t="str">
        <f>_xlfn.TEXTBEFORE(Homes[[#This Row],[statezip]]," ")</f>
        <v>WA</v>
      </c>
      <c r="D3072" s="6" t="str">
        <f>_xlfn.TEXTAFTER(Homes[[#This Row],[statezip]]," ")</f>
        <v>98038</v>
      </c>
      <c r="E3072" s="1">
        <v>320000</v>
      </c>
      <c r="F3072">
        <v>4</v>
      </c>
      <c r="G30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2" s="3" t="str">
        <f>Homes[[#This Row],[bedrooms]] &amp; " bd | " &amp; TEXT(Homes[[#This Row],[bathrooms]],"0.##") &amp; " ba"</f>
        <v>4 bd | 2.5 ba</v>
      </c>
      <c r="I3072" s="4">
        <v>2000</v>
      </c>
      <c r="J3072" s="1">
        <f>IFERROR(Homes[[#This Row],[price]]/Homes[[#This Row],[sqft_living]]," ")</f>
        <v>160</v>
      </c>
      <c r="K3072" s="4">
        <f>IFERROR(Homes[[#This Row],[sqft_lot]]/43560," ")</f>
        <v>0.23073921028466482</v>
      </c>
      <c r="L3072" t="str">
        <f>IF(Homes[[#This Row],[waterfront]]=1, "Yes","No")</f>
        <v>No</v>
      </c>
      <c r="M3072" s="4" t="str">
        <f>IF(Homes[[#This Row],[sqft_basement]]&gt;0, "Yes","No")</f>
        <v>No</v>
      </c>
      <c r="N3072" t="str">
        <f>CHOOSE(Homes[[#This Row],[view]]+1, "None","Fair","Good","Great","Excellent")</f>
        <v>None</v>
      </c>
      <c r="O3072" t="str">
        <f>CHOOSE(Homes[[#This Row],[condition]], "Poor","Fair","Average","Good","Excellent")</f>
        <v>Average</v>
      </c>
      <c r="P3072">
        <f ca="1">YEAR(TODAY())-Homes[[#This Row],[yr_built]]</f>
        <v>28</v>
      </c>
      <c r="Q3072">
        <v>0</v>
      </c>
      <c r="R3072">
        <f ca="1">IF(Homes[[#This Row],[yr_renovated]]&gt;0, YEAR(TODAY())-Homes[[#This Row],[yr_renovated]], YEAR(TODAY())-Homes[[#This Row],[yr_built]])</f>
        <v>28</v>
      </c>
      <c r="S3072">
        <v>2</v>
      </c>
      <c r="T3072" s="2">
        <v>41815</v>
      </c>
      <c r="U3072" s="3">
        <v>2.5</v>
      </c>
      <c r="V3072" s="4">
        <f>IFERROR(Homes[[#This Row],[sqft_above]]+Homes[[#This Row],[sqft_basement]]," ")</f>
        <v>2000</v>
      </c>
      <c r="W3072" s="4">
        <v>10051</v>
      </c>
      <c r="X3072">
        <v>0</v>
      </c>
      <c r="Y3072">
        <v>0</v>
      </c>
      <c r="Z3072">
        <v>3</v>
      </c>
      <c r="AA3072" s="4">
        <v>2000</v>
      </c>
      <c r="AB3072" s="4">
        <v>0</v>
      </c>
      <c r="AC3072">
        <v>1997</v>
      </c>
      <c r="AD3072" t="s">
        <v>3196</v>
      </c>
      <c r="AE3072" t="s">
        <v>920</v>
      </c>
      <c r="AF3072" t="s">
        <v>921</v>
      </c>
    </row>
    <row r="3073" spans="1:32">
      <c r="A3073" t="str">
        <f>PROPER(TRIM(Homes[[#This Row],[street]]))</f>
        <v>Cedar To Green River Trail</v>
      </c>
      <c r="B3073" t="str">
        <f>PROPER(TRIM(Homes[[#This Row],[city]]))</f>
        <v>Maple Valley</v>
      </c>
      <c r="C3073" t="str">
        <f>_xlfn.TEXTBEFORE(Homes[[#This Row],[statezip]]," ")</f>
        <v>WA</v>
      </c>
      <c r="D3073" s="6" t="str">
        <f>_xlfn.TEXTAFTER(Homes[[#This Row],[statezip]]," ")</f>
        <v>98038</v>
      </c>
      <c r="E3073" s="1">
        <v>320000</v>
      </c>
      <c r="F3073">
        <v>3</v>
      </c>
      <c r="G30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3" s="3" t="str">
        <f>Homes[[#This Row],[bedrooms]] &amp; " bd | " &amp; TEXT(Homes[[#This Row],[bathrooms]],"0.##") &amp; " ba"</f>
        <v>3 bd | 2.5 ba</v>
      </c>
      <c r="I3073" s="4">
        <v>2130</v>
      </c>
      <c r="J3073" s="1">
        <f>IFERROR(Homes[[#This Row],[price]]/Homes[[#This Row],[sqft_living]]," ")</f>
        <v>150.23474178403757</v>
      </c>
      <c r="K3073" s="4">
        <f>IFERROR(Homes[[#This Row],[sqft_lot]]/43560," ")</f>
        <v>0.1599862258953168</v>
      </c>
      <c r="L3073" t="str">
        <f>IF(Homes[[#This Row],[waterfront]]=1, "Yes","No")</f>
        <v>No</v>
      </c>
      <c r="M3073" s="4" t="str">
        <f>IF(Homes[[#This Row],[sqft_basement]]&gt;0, "Yes","No")</f>
        <v>No</v>
      </c>
      <c r="N3073" t="str">
        <f>CHOOSE(Homes[[#This Row],[view]]+1, "None","Fair","Good","Great","Excellent")</f>
        <v>None</v>
      </c>
      <c r="O3073" t="str">
        <f>CHOOSE(Homes[[#This Row],[condition]], "Poor","Fair","Average","Good","Excellent")</f>
        <v>Average</v>
      </c>
      <c r="P3073">
        <f ca="1">YEAR(TODAY())-Homes[[#This Row],[yr_built]]</f>
        <v>22</v>
      </c>
      <c r="Q3073">
        <v>0</v>
      </c>
      <c r="R3073">
        <f ca="1">IF(Homes[[#This Row],[yr_renovated]]&gt;0, YEAR(TODAY())-Homes[[#This Row],[yr_renovated]], YEAR(TODAY())-Homes[[#This Row],[yr_built]])</f>
        <v>22</v>
      </c>
      <c r="S3073">
        <v>2</v>
      </c>
      <c r="T3073" s="2">
        <v>41769</v>
      </c>
      <c r="U3073" s="3">
        <v>2.5</v>
      </c>
      <c r="V3073" s="4">
        <f>IFERROR(Homes[[#This Row],[sqft_above]]+Homes[[#This Row],[sqft_basement]]," ")</f>
        <v>2130</v>
      </c>
      <c r="W3073" s="4">
        <v>6969</v>
      </c>
      <c r="X3073">
        <v>0</v>
      </c>
      <c r="Y3073">
        <v>0</v>
      </c>
      <c r="Z3073">
        <v>3</v>
      </c>
      <c r="AA3073" s="4">
        <v>2130</v>
      </c>
      <c r="AB3073" s="4">
        <v>0</v>
      </c>
      <c r="AC3073">
        <v>2003</v>
      </c>
      <c r="AD3073" t="s">
        <v>3197</v>
      </c>
      <c r="AE3073" t="s">
        <v>920</v>
      </c>
      <c r="AF3073" t="s">
        <v>921</v>
      </c>
    </row>
    <row r="3074" spans="1:32">
      <c r="A3074" t="str">
        <f>PROPER(TRIM(Homes[[#This Row],[street]]))</f>
        <v>27102 227Th Pl Se</v>
      </c>
      <c r="B3074" t="str">
        <f>PROPER(TRIM(Homes[[#This Row],[city]]))</f>
        <v>Maple Valley</v>
      </c>
      <c r="C3074" t="str">
        <f>_xlfn.TEXTBEFORE(Homes[[#This Row],[statezip]]," ")</f>
        <v>WA</v>
      </c>
      <c r="D3074" s="6" t="str">
        <f>_xlfn.TEXTAFTER(Homes[[#This Row],[statezip]]," ")</f>
        <v>98038</v>
      </c>
      <c r="E3074" s="1">
        <v>320000</v>
      </c>
      <c r="F3074">
        <v>4</v>
      </c>
      <c r="G30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74" s="3" t="str">
        <f>Homes[[#This Row],[bedrooms]] &amp; " bd | " &amp; TEXT(Homes[[#This Row],[bathrooms]],"0.##") &amp; " ba"</f>
        <v>4 bd | 2.5 ba</v>
      </c>
      <c r="I3074" s="4">
        <v>2570</v>
      </c>
      <c r="J3074" s="1">
        <f>IFERROR(Homes[[#This Row],[price]]/Homes[[#This Row],[sqft_living]]," ")</f>
        <v>124.5136186770428</v>
      </c>
      <c r="K3074" s="4">
        <f>IFERROR(Homes[[#This Row],[sqft_lot]]/43560," ")</f>
        <v>0.11168503213957759</v>
      </c>
      <c r="L3074" t="str">
        <f>IF(Homes[[#This Row],[waterfront]]=1, "Yes","No")</f>
        <v>No</v>
      </c>
      <c r="M3074" s="4" t="str">
        <f>IF(Homes[[#This Row],[sqft_basement]]&gt;0, "Yes","No")</f>
        <v>No</v>
      </c>
      <c r="N3074" t="str">
        <f>CHOOSE(Homes[[#This Row],[view]]+1, "None","Fair","Good","Great","Excellent")</f>
        <v>None</v>
      </c>
      <c r="O3074" t="str">
        <f>CHOOSE(Homes[[#This Row],[condition]], "Poor","Fair","Average","Good","Excellent")</f>
        <v>Average</v>
      </c>
      <c r="P3074">
        <f ca="1">YEAR(TODAY())-Homes[[#This Row],[yr_built]]</f>
        <v>20</v>
      </c>
      <c r="Q3074">
        <v>0</v>
      </c>
      <c r="R3074">
        <f ca="1">IF(Homes[[#This Row],[yr_renovated]]&gt;0, YEAR(TODAY())-Homes[[#This Row],[yr_renovated]], YEAR(TODAY())-Homes[[#This Row],[yr_built]])</f>
        <v>20</v>
      </c>
      <c r="S3074">
        <v>2</v>
      </c>
      <c r="T3074" s="2">
        <v>41817</v>
      </c>
      <c r="U3074" s="3">
        <v>2.5</v>
      </c>
      <c r="V3074" s="4">
        <f>IFERROR(Homes[[#This Row],[sqft_above]]+Homes[[#This Row],[sqft_basement]]," ")</f>
        <v>2570</v>
      </c>
      <c r="W3074" s="4">
        <v>4865</v>
      </c>
      <c r="X3074">
        <v>0</v>
      </c>
      <c r="Y3074">
        <v>0</v>
      </c>
      <c r="Z3074">
        <v>3</v>
      </c>
      <c r="AA3074" s="4">
        <v>2570</v>
      </c>
      <c r="AB3074" s="4">
        <v>0</v>
      </c>
      <c r="AC3074">
        <v>2005</v>
      </c>
      <c r="AD3074" t="s">
        <v>3198</v>
      </c>
      <c r="AE3074" t="s">
        <v>920</v>
      </c>
      <c r="AF3074" t="s">
        <v>921</v>
      </c>
    </row>
    <row r="3075" spans="1:32">
      <c r="A3075" t="str">
        <f>PROPER(TRIM(Homes[[#This Row],[street]]))</f>
        <v>99 17Th Ave</v>
      </c>
      <c r="B3075" t="str">
        <f>PROPER(TRIM(Homes[[#This Row],[city]]))</f>
        <v>Milton</v>
      </c>
      <c r="C3075" t="str">
        <f>_xlfn.TEXTBEFORE(Homes[[#This Row],[statezip]]," ")</f>
        <v>WA</v>
      </c>
      <c r="D3075" s="6" t="str">
        <f>_xlfn.TEXTAFTER(Homes[[#This Row],[statezip]]," ")</f>
        <v>98354</v>
      </c>
      <c r="E3075" s="1">
        <v>320000</v>
      </c>
      <c r="F3075">
        <v>3</v>
      </c>
      <c r="G30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75" s="3" t="str">
        <f>Homes[[#This Row],[bedrooms]] &amp; " bd | " &amp; TEXT(Homes[[#This Row],[bathrooms]],"0.##") &amp; " ba"</f>
        <v>3 bd | 1.75 ba</v>
      </c>
      <c r="I3075" s="4">
        <v>1370</v>
      </c>
      <c r="J3075" s="1">
        <f>IFERROR(Homes[[#This Row],[price]]/Homes[[#This Row],[sqft_living]]," ")</f>
        <v>233.57664233576642</v>
      </c>
      <c r="K3075" s="4">
        <f>IFERROR(Homes[[#This Row],[sqft_lot]]/43560," ")</f>
        <v>0.22727272727272727</v>
      </c>
      <c r="L3075" t="str">
        <f>IF(Homes[[#This Row],[waterfront]]=1, "Yes","No")</f>
        <v>No</v>
      </c>
      <c r="M3075" s="4" t="str">
        <f>IF(Homes[[#This Row],[sqft_basement]]&gt;0, "Yes","No")</f>
        <v>No</v>
      </c>
      <c r="N3075" t="str">
        <f>CHOOSE(Homes[[#This Row],[view]]+1, "None","Fair","Good","Great","Excellent")</f>
        <v>None</v>
      </c>
      <c r="O3075" t="str">
        <f>CHOOSE(Homes[[#This Row],[condition]], "Poor","Fair","Average","Good","Excellent")</f>
        <v>Good</v>
      </c>
      <c r="P3075">
        <f ca="1">YEAR(TODAY())-Homes[[#This Row],[yr_built]]</f>
        <v>42</v>
      </c>
      <c r="Q3075">
        <v>0</v>
      </c>
      <c r="R3075">
        <f ca="1">IF(Homes[[#This Row],[yr_renovated]]&gt;0, YEAR(TODAY())-Homes[[#This Row],[yr_renovated]], YEAR(TODAY())-Homes[[#This Row],[yr_built]])</f>
        <v>42</v>
      </c>
      <c r="S3075">
        <v>1</v>
      </c>
      <c r="T3075" s="2">
        <v>41796</v>
      </c>
      <c r="U3075" s="3">
        <v>1.75</v>
      </c>
      <c r="V3075" s="4">
        <f>IFERROR(Homes[[#This Row],[sqft_above]]+Homes[[#This Row],[sqft_basement]]," ")</f>
        <v>1370</v>
      </c>
      <c r="W3075" s="4">
        <v>9900</v>
      </c>
      <c r="X3075">
        <v>0</v>
      </c>
      <c r="Y3075">
        <v>0</v>
      </c>
      <c r="Z3075">
        <v>4</v>
      </c>
      <c r="AA3075" s="4">
        <v>1370</v>
      </c>
      <c r="AB3075" s="4">
        <v>0</v>
      </c>
      <c r="AC3075">
        <v>1983</v>
      </c>
      <c r="AD3075" t="s">
        <v>3199</v>
      </c>
      <c r="AE3075" t="s">
        <v>3200</v>
      </c>
      <c r="AF3075" t="s">
        <v>3201</v>
      </c>
    </row>
    <row r="3076" spans="1:32">
      <c r="A3076" t="str">
        <f>PROPER(TRIM(Homes[[#This Row],[street]]))</f>
        <v>17040 426Th Ave Se</v>
      </c>
      <c r="B3076" t="str">
        <f>PROPER(TRIM(Homes[[#This Row],[city]]))</f>
        <v>North Bend</v>
      </c>
      <c r="C3076" t="str">
        <f>_xlfn.TEXTBEFORE(Homes[[#This Row],[statezip]]," ")</f>
        <v>WA</v>
      </c>
      <c r="D3076" s="6" t="str">
        <f>_xlfn.TEXTAFTER(Homes[[#This Row],[statezip]]," ")</f>
        <v>98045</v>
      </c>
      <c r="E3076" s="1">
        <v>320000</v>
      </c>
      <c r="F3076">
        <v>3</v>
      </c>
      <c r="G30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76" s="3" t="str">
        <f>Homes[[#This Row],[bedrooms]] &amp; " bd | " &amp; TEXT(Homes[[#This Row],[bathrooms]],"0.##") &amp; " ba"</f>
        <v>3 bd | 2. ba</v>
      </c>
      <c r="I3076" s="4">
        <v>1110</v>
      </c>
      <c r="J3076" s="1">
        <f>IFERROR(Homes[[#This Row],[price]]/Homes[[#This Row],[sqft_living]]," ")</f>
        <v>288.2882882882883</v>
      </c>
      <c r="K3076" s="4">
        <f>IFERROR(Homes[[#This Row],[sqft_lot]]/43560," ")</f>
        <v>0.24104683195592286</v>
      </c>
      <c r="L3076" t="str">
        <f>IF(Homes[[#This Row],[waterfront]]=1, "Yes","No")</f>
        <v>No</v>
      </c>
      <c r="M3076" s="4" t="str">
        <f>IF(Homes[[#This Row],[sqft_basement]]&gt;0, "Yes","No")</f>
        <v>No</v>
      </c>
      <c r="N3076" t="str">
        <f>CHOOSE(Homes[[#This Row],[view]]+1, "None","Fair","Good","Great","Excellent")</f>
        <v>None</v>
      </c>
      <c r="O3076" t="str">
        <f>CHOOSE(Homes[[#This Row],[condition]], "Poor","Fair","Average","Good","Excellent")</f>
        <v>Excellent</v>
      </c>
      <c r="P3076">
        <f ca="1">YEAR(TODAY())-Homes[[#This Row],[yr_built]]</f>
        <v>47</v>
      </c>
      <c r="Q3076">
        <v>0</v>
      </c>
      <c r="R3076">
        <f ca="1">IF(Homes[[#This Row],[yr_renovated]]&gt;0, YEAR(TODAY())-Homes[[#This Row],[yr_renovated]], YEAR(TODAY())-Homes[[#This Row],[yr_built]])</f>
        <v>47</v>
      </c>
      <c r="S3076">
        <v>1</v>
      </c>
      <c r="T3076" s="2">
        <v>41781</v>
      </c>
      <c r="U3076" s="3">
        <v>2</v>
      </c>
      <c r="V3076" s="4">
        <f>IFERROR(Homes[[#This Row],[sqft_above]]+Homes[[#This Row],[sqft_basement]]," ")</f>
        <v>1110</v>
      </c>
      <c r="W3076" s="4">
        <v>10500</v>
      </c>
      <c r="X3076">
        <v>0</v>
      </c>
      <c r="Y3076">
        <v>0</v>
      </c>
      <c r="Z3076">
        <v>5</v>
      </c>
      <c r="AA3076" s="4">
        <v>1110</v>
      </c>
      <c r="AB3076" s="4">
        <v>0</v>
      </c>
      <c r="AC3076">
        <v>1978</v>
      </c>
      <c r="AD3076" t="s">
        <v>3202</v>
      </c>
      <c r="AE3076" t="s">
        <v>624</v>
      </c>
      <c r="AF3076" t="s">
        <v>625</v>
      </c>
    </row>
    <row r="3077" spans="1:32">
      <c r="A3077" t="str">
        <f>PROPER(TRIM(Homes[[#This Row],[street]]))</f>
        <v>48115 Se Mt Si Rd</v>
      </c>
      <c r="B3077" t="str">
        <f>PROPER(TRIM(Homes[[#This Row],[city]]))</f>
        <v>North Bend</v>
      </c>
      <c r="C3077" t="str">
        <f>_xlfn.TEXTBEFORE(Homes[[#This Row],[statezip]]," ")</f>
        <v>WA</v>
      </c>
      <c r="D3077" s="6" t="str">
        <f>_xlfn.TEXTAFTER(Homes[[#This Row],[statezip]]," ")</f>
        <v>98045</v>
      </c>
      <c r="E3077" s="1">
        <v>320000</v>
      </c>
      <c r="F3077">
        <v>3</v>
      </c>
      <c r="G30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77" s="3" t="str">
        <f>Homes[[#This Row],[bedrooms]] &amp; " bd | " &amp; TEXT(Homes[[#This Row],[bathrooms]],"0.##") &amp; " ba"</f>
        <v>3 bd | 2. ba</v>
      </c>
      <c r="I3077" s="4">
        <v>1550</v>
      </c>
      <c r="J3077" s="1">
        <f>IFERROR(Homes[[#This Row],[price]]/Homes[[#This Row],[sqft_living]]," ")</f>
        <v>206.45161290322579</v>
      </c>
      <c r="K3077" s="4">
        <f>IFERROR(Homes[[#This Row],[sqft_lot]]/43560," ")</f>
        <v>0.78455004591368227</v>
      </c>
      <c r="L3077" t="str">
        <f>IF(Homes[[#This Row],[waterfront]]=1, "Yes","No")</f>
        <v>No</v>
      </c>
      <c r="M3077" s="4" t="str">
        <f>IF(Homes[[#This Row],[sqft_basement]]&gt;0, "Yes","No")</f>
        <v>No</v>
      </c>
      <c r="N3077" t="str">
        <f>CHOOSE(Homes[[#This Row],[view]]+1, "None","Fair","Good","Great","Excellent")</f>
        <v>None</v>
      </c>
      <c r="O3077" t="str">
        <f>CHOOSE(Homes[[#This Row],[condition]], "Poor","Fair","Average","Good","Excellent")</f>
        <v>Average</v>
      </c>
      <c r="P3077">
        <f ca="1">YEAR(TODAY())-Homes[[#This Row],[yr_built]]</f>
        <v>26</v>
      </c>
      <c r="Q3077">
        <v>0</v>
      </c>
      <c r="R3077">
        <f ca="1">IF(Homes[[#This Row],[yr_renovated]]&gt;0, YEAR(TODAY())-Homes[[#This Row],[yr_renovated]], YEAR(TODAY())-Homes[[#This Row],[yr_built]])</f>
        <v>26</v>
      </c>
      <c r="S3077">
        <v>1.5</v>
      </c>
      <c r="T3077" s="2">
        <v>41816</v>
      </c>
      <c r="U3077" s="3">
        <v>2</v>
      </c>
      <c r="V3077" s="4">
        <f>IFERROR(Homes[[#This Row],[sqft_above]]+Homes[[#This Row],[sqft_basement]]," ")</f>
        <v>1550</v>
      </c>
      <c r="W3077" s="4">
        <v>34175</v>
      </c>
      <c r="X3077">
        <v>0</v>
      </c>
      <c r="Y3077">
        <v>0</v>
      </c>
      <c r="Z3077">
        <v>3</v>
      </c>
      <c r="AA3077" s="4">
        <v>1550</v>
      </c>
      <c r="AB3077" s="4">
        <v>0</v>
      </c>
      <c r="AC3077">
        <v>1999</v>
      </c>
      <c r="AD3077" t="s">
        <v>3203</v>
      </c>
      <c r="AE3077" t="s">
        <v>624</v>
      </c>
      <c r="AF3077" t="s">
        <v>625</v>
      </c>
    </row>
    <row r="3078" spans="1:32">
      <c r="A3078" t="str">
        <f>PROPER(TRIM(Homes[[#This Row],[street]]))</f>
        <v>2525 Ne 24Th St</v>
      </c>
      <c r="B3078" t="str">
        <f>PROPER(TRIM(Homes[[#This Row],[city]]))</f>
        <v>Renton</v>
      </c>
      <c r="C3078" t="str">
        <f>_xlfn.TEXTBEFORE(Homes[[#This Row],[statezip]]," ")</f>
        <v>WA</v>
      </c>
      <c r="D3078" s="6" t="str">
        <f>_xlfn.TEXTAFTER(Homes[[#This Row],[statezip]]," ")</f>
        <v>98056</v>
      </c>
      <c r="E3078" s="1">
        <v>320000</v>
      </c>
      <c r="F3078">
        <v>3</v>
      </c>
      <c r="G30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78" s="3" t="str">
        <f>Homes[[#This Row],[bedrooms]] &amp; " bd | " &amp; TEXT(Homes[[#This Row],[bathrooms]],"0.##") &amp; " ba"</f>
        <v>3 bd | 1.75 ba</v>
      </c>
      <c r="I3078" s="4">
        <v>1480</v>
      </c>
      <c r="J3078" s="1">
        <f>IFERROR(Homes[[#This Row],[price]]/Homes[[#This Row],[sqft_living]]," ")</f>
        <v>216.21621621621622</v>
      </c>
      <c r="K3078" s="4">
        <f>IFERROR(Homes[[#This Row],[sqft_lot]]/43560," ")</f>
        <v>0.1658631772268136</v>
      </c>
      <c r="L3078" t="str">
        <f>IF(Homes[[#This Row],[waterfront]]=1, "Yes","No")</f>
        <v>No</v>
      </c>
      <c r="M3078" s="4" t="str">
        <f>IF(Homes[[#This Row],[sqft_basement]]&gt;0, "Yes","No")</f>
        <v>No</v>
      </c>
      <c r="N3078" t="str">
        <f>CHOOSE(Homes[[#This Row],[view]]+1, "None","Fair","Good","Great","Excellent")</f>
        <v>None</v>
      </c>
      <c r="O3078" t="str">
        <f>CHOOSE(Homes[[#This Row],[condition]], "Poor","Fair","Average","Good","Excellent")</f>
        <v>Good</v>
      </c>
      <c r="P3078">
        <f ca="1">YEAR(TODAY())-Homes[[#This Row],[yr_built]]</f>
        <v>60</v>
      </c>
      <c r="Q3078">
        <v>0</v>
      </c>
      <c r="R3078">
        <f ca="1">IF(Homes[[#This Row],[yr_renovated]]&gt;0, YEAR(TODAY())-Homes[[#This Row],[yr_renovated]], YEAR(TODAY())-Homes[[#This Row],[yr_built]])</f>
        <v>60</v>
      </c>
      <c r="S3078">
        <v>1</v>
      </c>
      <c r="T3078" s="2">
        <v>41779</v>
      </c>
      <c r="U3078" s="3">
        <v>1.75</v>
      </c>
      <c r="V3078" s="4">
        <f>IFERROR(Homes[[#This Row],[sqft_above]]+Homes[[#This Row],[sqft_basement]]," ")</f>
        <v>1480</v>
      </c>
      <c r="W3078" s="4">
        <v>7225</v>
      </c>
      <c r="X3078">
        <v>0</v>
      </c>
      <c r="Y3078">
        <v>0</v>
      </c>
      <c r="Z3078">
        <v>4</v>
      </c>
      <c r="AA3078" s="4">
        <v>1480</v>
      </c>
      <c r="AB3078" s="4">
        <v>0</v>
      </c>
      <c r="AC3078">
        <v>1965</v>
      </c>
      <c r="AD3078" t="s">
        <v>3204</v>
      </c>
      <c r="AE3078" t="s">
        <v>319</v>
      </c>
      <c r="AF3078" t="s">
        <v>672</v>
      </c>
    </row>
    <row r="3079" spans="1:32">
      <c r="A3079" t="str">
        <f>PROPER(TRIM(Homes[[#This Row],[street]]))</f>
        <v>16710 133Rd Pl Se</v>
      </c>
      <c r="B3079" t="str">
        <f>PROPER(TRIM(Homes[[#This Row],[city]]))</f>
        <v>Renton</v>
      </c>
      <c r="C3079" t="str">
        <f>_xlfn.TEXTBEFORE(Homes[[#This Row],[statezip]]," ")</f>
        <v>WA</v>
      </c>
      <c r="D3079" s="6" t="str">
        <f>_xlfn.TEXTAFTER(Homes[[#This Row],[statezip]]," ")</f>
        <v>98058</v>
      </c>
      <c r="E3079" s="1">
        <v>320000</v>
      </c>
      <c r="F3079">
        <v>3</v>
      </c>
      <c r="G30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079" s="3" t="str">
        <f>Homes[[#This Row],[bedrooms]] &amp; " bd | " &amp; TEXT(Homes[[#This Row],[bathrooms]],"0.##") &amp; " ba"</f>
        <v>3 bd | 1.5 ba</v>
      </c>
      <c r="I3079" s="4">
        <v>1650</v>
      </c>
      <c r="J3079" s="1">
        <f>IFERROR(Homes[[#This Row],[price]]/Homes[[#This Row],[sqft_living]]," ")</f>
        <v>193.93939393939394</v>
      </c>
      <c r="K3079" s="4">
        <f>IFERROR(Homes[[#This Row],[sqft_lot]]/43560," ")</f>
        <v>0.21533516988062443</v>
      </c>
      <c r="L3079" t="str">
        <f>IF(Homes[[#This Row],[waterfront]]=1, "Yes","No")</f>
        <v>No</v>
      </c>
      <c r="M3079" s="4" t="str">
        <f>IF(Homes[[#This Row],[sqft_basement]]&gt;0, "Yes","No")</f>
        <v>Yes</v>
      </c>
      <c r="N3079" t="str">
        <f>CHOOSE(Homes[[#This Row],[view]]+1, "None","Fair","Good","Great","Excellent")</f>
        <v>None</v>
      </c>
      <c r="O3079" t="str">
        <f>CHOOSE(Homes[[#This Row],[condition]], "Poor","Fair","Average","Good","Excellent")</f>
        <v>Excellent</v>
      </c>
      <c r="P3079">
        <f ca="1">YEAR(TODAY())-Homes[[#This Row],[yr_built]]</f>
        <v>47</v>
      </c>
      <c r="Q3079">
        <v>0</v>
      </c>
      <c r="R3079">
        <f ca="1">IF(Homes[[#This Row],[yr_renovated]]&gt;0, YEAR(TODAY())-Homes[[#This Row],[yr_renovated]], YEAR(TODAY())-Homes[[#This Row],[yr_built]])</f>
        <v>47</v>
      </c>
      <c r="S3079">
        <v>1</v>
      </c>
      <c r="T3079" s="2">
        <v>41794</v>
      </c>
      <c r="U3079" s="3">
        <v>1.5</v>
      </c>
      <c r="V3079" s="4">
        <f>IFERROR(Homes[[#This Row],[sqft_above]]+Homes[[#This Row],[sqft_basement]]," ")</f>
        <v>1650</v>
      </c>
      <c r="W3079" s="4">
        <v>9380</v>
      </c>
      <c r="X3079">
        <v>0</v>
      </c>
      <c r="Y3079">
        <v>0</v>
      </c>
      <c r="Z3079">
        <v>5</v>
      </c>
      <c r="AA3079" s="4">
        <v>1130</v>
      </c>
      <c r="AB3079" s="4">
        <v>520</v>
      </c>
      <c r="AC3079">
        <v>1978</v>
      </c>
      <c r="AD3079" t="s">
        <v>3205</v>
      </c>
      <c r="AE3079" t="s">
        <v>319</v>
      </c>
      <c r="AF3079" t="s">
        <v>320</v>
      </c>
    </row>
    <row r="3080" spans="1:32">
      <c r="A3080" t="str">
        <f>PROPER(TRIM(Homes[[#This Row],[street]]))</f>
        <v>14712 Se 105Th Pl</v>
      </c>
      <c r="B3080" t="str">
        <f>PROPER(TRIM(Homes[[#This Row],[city]]))</f>
        <v>Renton</v>
      </c>
      <c r="C3080" t="str">
        <f>_xlfn.TEXTBEFORE(Homes[[#This Row],[statezip]]," ")</f>
        <v>WA</v>
      </c>
      <c r="D3080" s="6" t="str">
        <f>_xlfn.TEXTAFTER(Homes[[#This Row],[statezip]]," ")</f>
        <v>98059</v>
      </c>
      <c r="E3080" s="1">
        <v>320000</v>
      </c>
      <c r="F3080">
        <v>3</v>
      </c>
      <c r="G30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80" s="3" t="str">
        <f>Homes[[#This Row],[bedrooms]] &amp; " bd | " &amp; TEXT(Homes[[#This Row],[bathrooms]],"0.##") &amp; " ba"</f>
        <v>3 bd | 2. ba</v>
      </c>
      <c r="I3080" s="4">
        <v>1880</v>
      </c>
      <c r="J3080" s="1">
        <f>IFERROR(Homes[[#This Row],[price]]/Homes[[#This Row],[sqft_living]]," ")</f>
        <v>170.21276595744681</v>
      </c>
      <c r="K3080" s="4">
        <f>IFERROR(Homes[[#This Row],[sqft_lot]]/43560," ")</f>
        <v>0.24696969696969698</v>
      </c>
      <c r="L3080" t="str">
        <f>IF(Homes[[#This Row],[waterfront]]=1, "Yes","No")</f>
        <v>No</v>
      </c>
      <c r="M3080" s="4" t="str">
        <f>IF(Homes[[#This Row],[sqft_basement]]&gt;0, "Yes","No")</f>
        <v>Yes</v>
      </c>
      <c r="N3080" t="str">
        <f>CHOOSE(Homes[[#This Row],[view]]+1, "None","Fair","Good","Great","Excellent")</f>
        <v>None</v>
      </c>
      <c r="O3080" t="str">
        <f>CHOOSE(Homes[[#This Row],[condition]], "Poor","Fair","Average","Good","Excellent")</f>
        <v>Excellent</v>
      </c>
      <c r="P3080">
        <f ca="1">YEAR(TODAY())-Homes[[#This Row],[yr_built]]</f>
        <v>73</v>
      </c>
      <c r="Q3080">
        <v>1998</v>
      </c>
      <c r="R3080">
        <f ca="1">IF(Homes[[#This Row],[yr_renovated]]&gt;0, YEAR(TODAY())-Homes[[#This Row],[yr_renovated]], YEAR(TODAY())-Homes[[#This Row],[yr_built]])</f>
        <v>27</v>
      </c>
      <c r="S3080">
        <v>1</v>
      </c>
      <c r="T3080" s="2">
        <v>41793</v>
      </c>
      <c r="U3080" s="3">
        <v>2</v>
      </c>
      <c r="V3080" s="4">
        <f>IFERROR(Homes[[#This Row],[sqft_above]]+Homes[[#This Row],[sqft_basement]]," ")</f>
        <v>1880</v>
      </c>
      <c r="W3080" s="4">
        <v>10758</v>
      </c>
      <c r="X3080">
        <v>0</v>
      </c>
      <c r="Y3080">
        <v>0</v>
      </c>
      <c r="Z3080">
        <v>5</v>
      </c>
      <c r="AA3080" s="4">
        <v>940</v>
      </c>
      <c r="AB3080" s="4">
        <v>940</v>
      </c>
      <c r="AC3080">
        <v>1952</v>
      </c>
      <c r="AD3080" t="s">
        <v>3206</v>
      </c>
      <c r="AE3080" t="s">
        <v>319</v>
      </c>
      <c r="AF3080" t="s">
        <v>282</v>
      </c>
    </row>
    <row r="3081" spans="1:32">
      <c r="A3081" t="str">
        <f>PROPER(TRIM(Homes[[#This Row],[street]]))</f>
        <v>10401 Holman Rd Nw</v>
      </c>
      <c r="B3081" t="str">
        <f>PROPER(TRIM(Homes[[#This Row],[city]]))</f>
        <v>Seattle</v>
      </c>
      <c r="C3081" t="str">
        <f>_xlfn.TEXTBEFORE(Homes[[#This Row],[statezip]]," ")</f>
        <v>WA</v>
      </c>
      <c r="D3081" s="6" t="str">
        <f>_xlfn.TEXTAFTER(Homes[[#This Row],[statezip]]," ")</f>
        <v>98133</v>
      </c>
      <c r="E3081" s="1">
        <v>320000</v>
      </c>
      <c r="F3081">
        <v>3</v>
      </c>
      <c r="G30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81" s="3" t="str">
        <f>Homes[[#This Row],[bedrooms]] &amp; " bd | " &amp; TEXT(Homes[[#This Row],[bathrooms]],"0.##") &amp; " ba"</f>
        <v>3 bd | 2.25 ba</v>
      </c>
      <c r="I3081" s="4">
        <v>1200</v>
      </c>
      <c r="J3081" s="1">
        <f>IFERROR(Homes[[#This Row],[price]]/Homes[[#This Row],[sqft_living]]," ")</f>
        <v>266.66666666666669</v>
      </c>
      <c r="K3081" s="4">
        <f>IFERROR(Homes[[#This Row],[sqft_lot]]/43560," ")</f>
        <v>3.2139577594123052E-2</v>
      </c>
      <c r="L3081" t="str">
        <f>IF(Homes[[#This Row],[waterfront]]=1, "Yes","No")</f>
        <v>No</v>
      </c>
      <c r="M3081" s="4" t="str">
        <f>IF(Homes[[#This Row],[sqft_basement]]&gt;0, "Yes","No")</f>
        <v>No</v>
      </c>
      <c r="N3081" t="str">
        <f>CHOOSE(Homes[[#This Row],[view]]+1, "None","Fair","Good","Great","Excellent")</f>
        <v>None</v>
      </c>
      <c r="O3081" t="str">
        <f>CHOOSE(Homes[[#This Row],[condition]], "Poor","Fair","Average","Good","Excellent")</f>
        <v>Average</v>
      </c>
      <c r="P3081">
        <f ca="1">YEAR(TODAY())-Homes[[#This Row],[yr_built]]</f>
        <v>20</v>
      </c>
      <c r="Q3081">
        <v>0</v>
      </c>
      <c r="R3081">
        <f ca="1">IF(Homes[[#This Row],[yr_renovated]]&gt;0, YEAR(TODAY())-Homes[[#This Row],[yr_renovated]], YEAR(TODAY())-Homes[[#This Row],[yr_built]])</f>
        <v>20</v>
      </c>
      <c r="S3081">
        <v>3</v>
      </c>
      <c r="T3081" s="2">
        <v>41806</v>
      </c>
      <c r="U3081" s="3">
        <v>2.25</v>
      </c>
      <c r="V3081" s="4">
        <f>IFERROR(Homes[[#This Row],[sqft_above]]+Homes[[#This Row],[sqft_basement]]," ")</f>
        <v>1200</v>
      </c>
      <c r="W3081" s="4">
        <v>1400</v>
      </c>
      <c r="X3081">
        <v>0</v>
      </c>
      <c r="Y3081">
        <v>0</v>
      </c>
      <c r="Z3081">
        <v>3</v>
      </c>
      <c r="AA3081" s="4">
        <v>1200</v>
      </c>
      <c r="AB3081" s="4">
        <v>0</v>
      </c>
      <c r="AC3081">
        <v>2005</v>
      </c>
      <c r="AD3081" t="s">
        <v>3207</v>
      </c>
      <c r="AE3081" t="s">
        <v>49</v>
      </c>
      <c r="AF3081" t="s">
        <v>987</v>
      </c>
    </row>
    <row r="3082" spans="1:32">
      <c r="A3082" t="str">
        <f>PROPER(TRIM(Homes[[#This Row],[street]]))</f>
        <v>5107 Puget Blvd Sw</v>
      </c>
      <c r="B3082" t="str">
        <f>PROPER(TRIM(Homes[[#This Row],[city]]))</f>
        <v>Seattle</v>
      </c>
      <c r="C3082" t="str">
        <f>_xlfn.TEXTBEFORE(Homes[[#This Row],[statezip]]," ")</f>
        <v>WA</v>
      </c>
      <c r="D3082" s="6" t="str">
        <f>_xlfn.TEXTAFTER(Homes[[#This Row],[statezip]]," ")</f>
        <v>98106</v>
      </c>
      <c r="E3082" s="1">
        <v>320000</v>
      </c>
      <c r="F3082">
        <v>3</v>
      </c>
      <c r="G30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082" s="3" t="str">
        <f>Homes[[#This Row],[bedrooms]] &amp; " bd | " &amp; TEXT(Homes[[#This Row],[bathrooms]],"0.##") &amp; " ba"</f>
        <v>3 bd | 3.25 ba</v>
      </c>
      <c r="I3082" s="4">
        <v>1450</v>
      </c>
      <c r="J3082" s="1">
        <f>IFERROR(Homes[[#This Row],[price]]/Homes[[#This Row],[sqft_living]]," ")</f>
        <v>220.68965517241378</v>
      </c>
      <c r="K3082" s="4">
        <f>IFERROR(Homes[[#This Row],[sqft_lot]]/43560," ")</f>
        <v>3.1841138659320478E-2</v>
      </c>
      <c r="L3082" t="str">
        <f>IF(Homes[[#This Row],[waterfront]]=1, "Yes","No")</f>
        <v>No</v>
      </c>
      <c r="M3082" s="4" t="str">
        <f>IF(Homes[[#This Row],[sqft_basement]]&gt;0, "Yes","No")</f>
        <v>Yes</v>
      </c>
      <c r="N3082" t="str">
        <f>CHOOSE(Homes[[#This Row],[view]]+1, "None","Fair","Good","Great","Excellent")</f>
        <v>None</v>
      </c>
      <c r="O3082" t="str">
        <f>CHOOSE(Homes[[#This Row],[condition]], "Poor","Fair","Average","Good","Excellent")</f>
        <v>Average</v>
      </c>
      <c r="P3082">
        <f ca="1">YEAR(TODAY())-Homes[[#This Row],[yr_built]]</f>
        <v>12</v>
      </c>
      <c r="Q3082">
        <v>1923</v>
      </c>
      <c r="R3082">
        <f ca="1">IF(Homes[[#This Row],[yr_renovated]]&gt;0, YEAR(TODAY())-Homes[[#This Row],[yr_renovated]], YEAR(TODAY())-Homes[[#This Row],[yr_built]])</f>
        <v>102</v>
      </c>
      <c r="S3082">
        <v>2</v>
      </c>
      <c r="T3082" s="2">
        <v>41828</v>
      </c>
      <c r="U3082" s="3">
        <v>3.25</v>
      </c>
      <c r="V3082" s="4">
        <f>IFERROR(Homes[[#This Row],[sqft_above]]+Homes[[#This Row],[sqft_basement]]," ")</f>
        <v>1450</v>
      </c>
      <c r="W3082" s="4">
        <v>1387</v>
      </c>
      <c r="X3082">
        <v>0</v>
      </c>
      <c r="Y3082">
        <v>0</v>
      </c>
      <c r="Z3082">
        <v>3</v>
      </c>
      <c r="AA3082" s="4">
        <v>1180</v>
      </c>
      <c r="AB3082" s="4">
        <v>270</v>
      </c>
      <c r="AC3082">
        <v>2013</v>
      </c>
      <c r="AD3082" t="s">
        <v>3208</v>
      </c>
      <c r="AE3082" t="s">
        <v>49</v>
      </c>
      <c r="AF3082" t="s">
        <v>1278</v>
      </c>
    </row>
    <row r="3083" spans="1:32">
      <c r="A3083" t="str">
        <f>PROPER(TRIM(Homes[[#This Row],[street]]))</f>
        <v>5201 23Rd Ave Sw</v>
      </c>
      <c r="B3083" t="str">
        <f>PROPER(TRIM(Homes[[#This Row],[city]]))</f>
        <v>Seattle</v>
      </c>
      <c r="C3083" t="str">
        <f>_xlfn.TEXTBEFORE(Homes[[#This Row],[statezip]]," ")</f>
        <v>WA</v>
      </c>
      <c r="D3083" s="6" t="str">
        <f>_xlfn.TEXTAFTER(Homes[[#This Row],[statezip]]," ")</f>
        <v>98106</v>
      </c>
      <c r="E3083" s="1">
        <v>320000</v>
      </c>
      <c r="F3083">
        <v>3</v>
      </c>
      <c r="G30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083" s="3" t="str">
        <f>Homes[[#This Row],[bedrooms]] &amp; " bd | " &amp; TEXT(Homes[[#This Row],[bathrooms]],"0.##") &amp; " ba"</f>
        <v>3 bd | 3.25 ba</v>
      </c>
      <c r="I3083" s="4">
        <v>1530</v>
      </c>
      <c r="J3083" s="1">
        <f>IFERROR(Homes[[#This Row],[price]]/Homes[[#This Row],[sqft_living]]," ")</f>
        <v>209.15032679738562</v>
      </c>
      <c r="K3083" s="4">
        <f>IFERROR(Homes[[#This Row],[sqft_lot]]/43560," ")</f>
        <v>3.6776859504132231E-2</v>
      </c>
      <c r="L3083" t="str">
        <f>IF(Homes[[#This Row],[waterfront]]=1, "Yes","No")</f>
        <v>No</v>
      </c>
      <c r="M3083" s="4" t="str">
        <f>IF(Homes[[#This Row],[sqft_basement]]&gt;0, "Yes","No")</f>
        <v>Yes</v>
      </c>
      <c r="N3083" t="str">
        <f>CHOOSE(Homes[[#This Row],[view]]+1, "None","Fair","Good","Great","Excellent")</f>
        <v>None</v>
      </c>
      <c r="O3083" t="str">
        <f>CHOOSE(Homes[[#This Row],[condition]], "Poor","Fair","Average","Good","Excellent")</f>
        <v>Average</v>
      </c>
      <c r="P3083">
        <f ca="1">YEAR(TODAY())-Homes[[#This Row],[yr_built]]</f>
        <v>12</v>
      </c>
      <c r="Q3083">
        <v>1923</v>
      </c>
      <c r="R3083">
        <f ca="1">IF(Homes[[#This Row],[yr_renovated]]&gt;0, YEAR(TODAY())-Homes[[#This Row],[yr_renovated]], YEAR(TODAY())-Homes[[#This Row],[yr_built]])</f>
        <v>102</v>
      </c>
      <c r="S3083">
        <v>2</v>
      </c>
      <c r="T3083" s="2">
        <v>41793</v>
      </c>
      <c r="U3083" s="3">
        <v>3.25</v>
      </c>
      <c r="V3083" s="4">
        <f>IFERROR(Homes[[#This Row],[sqft_above]]+Homes[[#This Row],[sqft_basement]]," ")</f>
        <v>1530</v>
      </c>
      <c r="W3083" s="4">
        <v>1602</v>
      </c>
      <c r="X3083">
        <v>0</v>
      </c>
      <c r="Y3083">
        <v>0</v>
      </c>
      <c r="Z3083">
        <v>3</v>
      </c>
      <c r="AA3083" s="4">
        <v>1140</v>
      </c>
      <c r="AB3083" s="4">
        <v>390</v>
      </c>
      <c r="AC3083">
        <v>2013</v>
      </c>
      <c r="AD3083" t="s">
        <v>3209</v>
      </c>
      <c r="AE3083" t="s">
        <v>49</v>
      </c>
      <c r="AF3083" t="s">
        <v>1278</v>
      </c>
    </row>
    <row r="3084" spans="1:32">
      <c r="A3084" t="str">
        <f>PROPER(TRIM(Homes[[#This Row],[street]]))</f>
        <v>10537 Interlake Ave N</v>
      </c>
      <c r="B3084" t="str">
        <f>PROPER(TRIM(Homes[[#This Row],[city]]))</f>
        <v>Seattle</v>
      </c>
      <c r="C3084" t="str">
        <f>_xlfn.TEXTBEFORE(Homes[[#This Row],[statezip]]," ")</f>
        <v>WA</v>
      </c>
      <c r="D3084" s="6" t="str">
        <f>_xlfn.TEXTAFTER(Homes[[#This Row],[statezip]]," ")</f>
        <v>98133</v>
      </c>
      <c r="E3084" s="1">
        <v>320000</v>
      </c>
      <c r="F3084">
        <v>3</v>
      </c>
      <c r="G30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4" s="3" t="str">
        <f>Homes[[#This Row],[bedrooms]] &amp; " bd | " &amp; TEXT(Homes[[#This Row],[bathrooms]],"0.##") &amp; " ba"</f>
        <v>3 bd | 1. ba</v>
      </c>
      <c r="I3084" s="4">
        <v>860</v>
      </c>
      <c r="J3084" s="1">
        <f>IFERROR(Homes[[#This Row],[price]]/Homes[[#This Row],[sqft_living]]," ")</f>
        <v>372.09302325581393</v>
      </c>
      <c r="K3084" s="4">
        <f>IFERROR(Homes[[#This Row],[sqft_lot]]/43560," ")</f>
        <v>0.11616161616161616</v>
      </c>
      <c r="L3084" t="str">
        <f>IF(Homes[[#This Row],[waterfront]]=1, "Yes","No")</f>
        <v>No</v>
      </c>
      <c r="M3084" s="4" t="str">
        <f>IF(Homes[[#This Row],[sqft_basement]]&gt;0, "Yes","No")</f>
        <v>No</v>
      </c>
      <c r="N3084" t="str">
        <f>CHOOSE(Homes[[#This Row],[view]]+1, "None","Fair","Good","Great","Excellent")</f>
        <v>None</v>
      </c>
      <c r="O3084" t="str">
        <f>CHOOSE(Homes[[#This Row],[condition]], "Poor","Fair","Average","Good","Excellent")</f>
        <v>Average</v>
      </c>
      <c r="P3084">
        <f ca="1">YEAR(TODAY())-Homes[[#This Row],[yr_built]]</f>
        <v>98</v>
      </c>
      <c r="Q3084">
        <v>2011</v>
      </c>
      <c r="R3084">
        <f ca="1">IF(Homes[[#This Row],[yr_renovated]]&gt;0, YEAR(TODAY())-Homes[[#This Row],[yr_renovated]], YEAR(TODAY())-Homes[[#This Row],[yr_built]])</f>
        <v>14</v>
      </c>
      <c r="S3084">
        <v>1.5</v>
      </c>
      <c r="T3084" s="2">
        <v>41807</v>
      </c>
      <c r="U3084" s="3">
        <v>1</v>
      </c>
      <c r="V3084" s="4">
        <f>IFERROR(Homes[[#This Row],[sqft_above]]+Homes[[#This Row],[sqft_basement]]," ")</f>
        <v>860</v>
      </c>
      <c r="W3084" s="4">
        <v>5060</v>
      </c>
      <c r="X3084">
        <v>0</v>
      </c>
      <c r="Y3084">
        <v>0</v>
      </c>
      <c r="Z3084">
        <v>3</v>
      </c>
      <c r="AA3084" s="4">
        <v>860</v>
      </c>
      <c r="AB3084" s="4">
        <v>0</v>
      </c>
      <c r="AC3084">
        <v>1927</v>
      </c>
      <c r="AD3084" t="s">
        <v>3210</v>
      </c>
      <c r="AE3084" t="s">
        <v>49</v>
      </c>
      <c r="AF3084" t="s">
        <v>987</v>
      </c>
    </row>
    <row r="3085" spans="1:32">
      <c r="A3085" t="str">
        <f>PROPER(TRIM(Homes[[#This Row],[street]]))</f>
        <v>17722 199Th Ave Ne</v>
      </c>
      <c r="B3085" t="str">
        <f>PROPER(TRIM(Homes[[#This Row],[city]]))</f>
        <v>Woodinville</v>
      </c>
      <c r="C3085" t="str">
        <f>_xlfn.TEXTBEFORE(Homes[[#This Row],[statezip]]," ")</f>
        <v>WA</v>
      </c>
      <c r="D3085" s="6" t="str">
        <f>_xlfn.TEXTAFTER(Homes[[#This Row],[statezip]]," ")</f>
        <v>98077</v>
      </c>
      <c r="E3085" s="1">
        <v>320000</v>
      </c>
      <c r="F3085">
        <v>3</v>
      </c>
      <c r="G30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5" s="3" t="str">
        <f>Homes[[#This Row],[bedrooms]] &amp; " bd | " &amp; TEXT(Homes[[#This Row],[bathrooms]],"0.##") &amp; " ba"</f>
        <v>3 bd | 1. ba</v>
      </c>
      <c r="I3085" s="4">
        <v>1120</v>
      </c>
      <c r="J3085" s="1">
        <f>IFERROR(Homes[[#This Row],[price]]/Homes[[#This Row],[sqft_living]]," ")</f>
        <v>285.71428571428572</v>
      </c>
      <c r="K3085" s="4">
        <f>IFERROR(Homes[[#This Row],[sqft_lot]]/43560," ")</f>
        <v>0.24279155188246096</v>
      </c>
      <c r="L3085" t="str">
        <f>IF(Homes[[#This Row],[waterfront]]=1, "Yes","No")</f>
        <v>No</v>
      </c>
      <c r="M3085" s="4" t="str">
        <f>IF(Homes[[#This Row],[sqft_basement]]&gt;0, "Yes","No")</f>
        <v>No</v>
      </c>
      <c r="N3085" t="str">
        <f>CHOOSE(Homes[[#This Row],[view]]+1, "None","Fair","Good","Great","Excellent")</f>
        <v>None</v>
      </c>
      <c r="O3085" t="str">
        <f>CHOOSE(Homes[[#This Row],[condition]], "Poor","Fair","Average","Good","Excellent")</f>
        <v>Good</v>
      </c>
      <c r="P3085">
        <f ca="1">YEAR(TODAY())-Homes[[#This Row],[yr_built]]</f>
        <v>56</v>
      </c>
      <c r="Q3085">
        <v>0</v>
      </c>
      <c r="R3085">
        <f ca="1">IF(Homes[[#This Row],[yr_renovated]]&gt;0, YEAR(TODAY())-Homes[[#This Row],[yr_renovated]], YEAR(TODAY())-Homes[[#This Row],[yr_built]])</f>
        <v>56</v>
      </c>
      <c r="S3085">
        <v>1</v>
      </c>
      <c r="T3085" s="2">
        <v>41827</v>
      </c>
      <c r="U3085" s="3">
        <v>1</v>
      </c>
      <c r="V3085" s="4">
        <f>IFERROR(Homes[[#This Row],[sqft_above]]+Homes[[#This Row],[sqft_basement]]," ")</f>
        <v>1120</v>
      </c>
      <c r="W3085" s="4">
        <v>10576</v>
      </c>
      <c r="X3085">
        <v>0</v>
      </c>
      <c r="Y3085">
        <v>0</v>
      </c>
      <c r="Z3085">
        <v>4</v>
      </c>
      <c r="AA3085" s="4">
        <v>1120</v>
      </c>
      <c r="AB3085" s="4">
        <v>0</v>
      </c>
      <c r="AC3085">
        <v>1969</v>
      </c>
      <c r="AD3085" t="s">
        <v>3211</v>
      </c>
      <c r="AE3085" t="s">
        <v>120</v>
      </c>
      <c r="AF3085" t="s">
        <v>121</v>
      </c>
    </row>
    <row r="3086" spans="1:32">
      <c r="A3086" t="str">
        <f>PROPER(TRIM(Homes[[#This Row],[street]]))</f>
        <v>7057 S Lakeridge Dr</v>
      </c>
      <c r="B3086" t="str">
        <f>PROPER(TRIM(Homes[[#This Row],[city]]))</f>
        <v>Seattle</v>
      </c>
      <c r="C3086" t="str">
        <f>_xlfn.TEXTBEFORE(Homes[[#This Row],[statezip]]," ")</f>
        <v>WA</v>
      </c>
      <c r="D3086" s="6" t="str">
        <f>_xlfn.TEXTAFTER(Homes[[#This Row],[statezip]]," ")</f>
        <v>98178</v>
      </c>
      <c r="E3086" s="1">
        <v>319950</v>
      </c>
      <c r="F3086">
        <v>2</v>
      </c>
      <c r="G30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6" s="3" t="str">
        <f>Homes[[#This Row],[bedrooms]] &amp; " bd | " &amp; TEXT(Homes[[#This Row],[bathrooms]],"0.##") &amp; " ba"</f>
        <v>2 bd | 1. ba</v>
      </c>
      <c r="I3086" s="4">
        <v>1070</v>
      </c>
      <c r="J3086" s="1">
        <f>IFERROR(Homes[[#This Row],[price]]/Homes[[#This Row],[sqft_living]]," ")</f>
        <v>299.01869158878503</v>
      </c>
      <c r="K3086" s="4">
        <f>IFERROR(Homes[[#This Row],[sqft_lot]]/43560," ")</f>
        <v>0.13370064279155189</v>
      </c>
      <c r="L3086" t="str">
        <f>IF(Homes[[#This Row],[waterfront]]=1, "Yes","No")</f>
        <v>No</v>
      </c>
      <c r="M3086" s="4" t="str">
        <f>IF(Homes[[#This Row],[sqft_basement]]&gt;0, "Yes","No")</f>
        <v>No</v>
      </c>
      <c r="N3086" t="str">
        <f>CHOOSE(Homes[[#This Row],[view]]+1, "None","Fair","Good","Great","Excellent")</f>
        <v>Good</v>
      </c>
      <c r="O3086" t="str">
        <f>CHOOSE(Homes[[#This Row],[condition]], "Poor","Fair","Average","Good","Excellent")</f>
        <v>Excellent</v>
      </c>
      <c r="P3086">
        <f ca="1">YEAR(TODAY())-Homes[[#This Row],[yr_built]]</f>
        <v>76</v>
      </c>
      <c r="Q3086">
        <v>0</v>
      </c>
      <c r="R3086">
        <f ca="1">IF(Homes[[#This Row],[yr_renovated]]&gt;0, YEAR(TODAY())-Homes[[#This Row],[yr_renovated]], YEAR(TODAY())-Homes[[#This Row],[yr_built]])</f>
        <v>76</v>
      </c>
      <c r="S3086">
        <v>1</v>
      </c>
      <c r="T3086" s="2">
        <v>41781</v>
      </c>
      <c r="U3086" s="3">
        <v>1</v>
      </c>
      <c r="V3086" s="4">
        <f>IFERROR(Homes[[#This Row],[sqft_above]]+Homes[[#This Row],[sqft_basement]]," ")</f>
        <v>1070</v>
      </c>
      <c r="W3086" s="4">
        <v>5824</v>
      </c>
      <c r="X3086">
        <v>0</v>
      </c>
      <c r="Y3086">
        <v>2</v>
      </c>
      <c r="Z3086">
        <v>5</v>
      </c>
      <c r="AA3086" s="4">
        <v>1070</v>
      </c>
      <c r="AB3086" s="4">
        <v>0</v>
      </c>
      <c r="AC3086">
        <v>1949</v>
      </c>
      <c r="AD3086" t="s">
        <v>3212</v>
      </c>
      <c r="AE3086" t="s">
        <v>49</v>
      </c>
      <c r="AF3086" t="s">
        <v>1123</v>
      </c>
    </row>
    <row r="3087" spans="1:32">
      <c r="A3087" t="str">
        <f>PROPER(TRIM(Homes[[#This Row],[street]]))</f>
        <v>16336 131St Ave Se</v>
      </c>
      <c r="B3087" t="str">
        <f>PROPER(TRIM(Homes[[#This Row],[city]]))</f>
        <v>Renton</v>
      </c>
      <c r="C3087" t="str">
        <f>_xlfn.TEXTBEFORE(Homes[[#This Row],[statezip]]," ")</f>
        <v>WA</v>
      </c>
      <c r="D3087" s="6" t="str">
        <f>_xlfn.TEXTAFTER(Homes[[#This Row],[statezip]]," ")</f>
        <v>98058</v>
      </c>
      <c r="E3087" s="1">
        <v>319950</v>
      </c>
      <c r="F3087">
        <v>4</v>
      </c>
      <c r="G30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87" s="3" t="str">
        <f>Homes[[#This Row],[bedrooms]] &amp; " bd | " &amp; TEXT(Homes[[#This Row],[bathrooms]],"0.##") &amp; " ba"</f>
        <v>4 bd | 1.75 ba</v>
      </c>
      <c r="I3087" s="4">
        <v>2310</v>
      </c>
      <c r="J3087" s="1">
        <f>IFERROR(Homes[[#This Row],[price]]/Homes[[#This Row],[sqft_living]]," ")</f>
        <v>138.50649350649351</v>
      </c>
      <c r="K3087" s="4">
        <f>IFERROR(Homes[[#This Row],[sqft_lot]]/43560," ")</f>
        <v>0.18468778696051424</v>
      </c>
      <c r="L3087" t="str">
        <f>IF(Homes[[#This Row],[waterfront]]=1, "Yes","No")</f>
        <v>No</v>
      </c>
      <c r="M3087" s="4" t="str">
        <f>IF(Homes[[#This Row],[sqft_basement]]&gt;0, "Yes","No")</f>
        <v>Yes</v>
      </c>
      <c r="N3087" t="str">
        <f>CHOOSE(Homes[[#This Row],[view]]+1, "None","Fair","Good","Great","Excellent")</f>
        <v>None</v>
      </c>
      <c r="O3087" t="str">
        <f>CHOOSE(Homes[[#This Row],[condition]], "Poor","Fair","Average","Good","Excellent")</f>
        <v>Good</v>
      </c>
      <c r="P3087">
        <f ca="1">YEAR(TODAY())-Homes[[#This Row],[yr_built]]</f>
        <v>49</v>
      </c>
      <c r="Q3087">
        <v>1992</v>
      </c>
      <c r="R3087">
        <f ca="1">IF(Homes[[#This Row],[yr_renovated]]&gt;0, YEAR(TODAY())-Homes[[#This Row],[yr_renovated]], YEAR(TODAY())-Homes[[#This Row],[yr_built]])</f>
        <v>33</v>
      </c>
      <c r="S3087">
        <v>1</v>
      </c>
      <c r="T3087" s="2">
        <v>41778</v>
      </c>
      <c r="U3087" s="3">
        <v>1.75</v>
      </c>
      <c r="V3087" s="4">
        <f>IFERROR(Homes[[#This Row],[sqft_above]]+Homes[[#This Row],[sqft_basement]]," ")</f>
        <v>2310</v>
      </c>
      <c r="W3087" s="4">
        <v>8045</v>
      </c>
      <c r="X3087">
        <v>0</v>
      </c>
      <c r="Y3087">
        <v>0</v>
      </c>
      <c r="Z3087">
        <v>4</v>
      </c>
      <c r="AA3087" s="4">
        <v>1650</v>
      </c>
      <c r="AB3087" s="4">
        <v>660</v>
      </c>
      <c r="AC3087">
        <v>1976</v>
      </c>
      <c r="AD3087" t="s">
        <v>3213</v>
      </c>
      <c r="AE3087" t="s">
        <v>319</v>
      </c>
      <c r="AF3087" t="s">
        <v>320</v>
      </c>
    </row>
    <row r="3088" spans="1:32">
      <c r="A3088" t="str">
        <f>PROPER(TRIM(Homes[[#This Row],[street]]))</f>
        <v>11260 Marine View Dr Sw</v>
      </c>
      <c r="B3088" t="str">
        <f>PROPER(TRIM(Homes[[#This Row],[city]]))</f>
        <v>Seattle</v>
      </c>
      <c r="C3088" t="str">
        <f>_xlfn.TEXTBEFORE(Homes[[#This Row],[statezip]]," ")</f>
        <v>WA</v>
      </c>
      <c r="D3088" s="6" t="str">
        <f>_xlfn.TEXTAFTER(Homes[[#This Row],[statezip]]," ")</f>
        <v>98146</v>
      </c>
      <c r="E3088" s="1">
        <v>319950</v>
      </c>
      <c r="F3088">
        <v>2</v>
      </c>
      <c r="G30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88" s="3" t="str">
        <f>Homes[[#This Row],[bedrooms]] &amp; " bd | " &amp; TEXT(Homes[[#This Row],[bathrooms]],"0.##") &amp; " ba"</f>
        <v>2 bd | 1. ba</v>
      </c>
      <c r="I3088" s="4">
        <v>920</v>
      </c>
      <c r="J3088" s="1">
        <f>IFERROR(Homes[[#This Row],[price]]/Homes[[#This Row],[sqft_living]]," ")</f>
        <v>347.77173913043481</v>
      </c>
      <c r="K3088" s="4">
        <f>IFERROR(Homes[[#This Row],[sqft_lot]]/43560," ")</f>
        <v>0.1914830119375574</v>
      </c>
      <c r="L3088" t="str">
        <f>IF(Homes[[#This Row],[waterfront]]=1, "Yes","No")</f>
        <v>No</v>
      </c>
      <c r="M3088" s="4" t="str">
        <f>IF(Homes[[#This Row],[sqft_basement]]&gt;0, "Yes","No")</f>
        <v>No</v>
      </c>
      <c r="N3088" t="str">
        <f>CHOOSE(Homes[[#This Row],[view]]+1, "None","Fair","Good","Great","Excellent")</f>
        <v>None</v>
      </c>
      <c r="O3088" t="str">
        <f>CHOOSE(Homes[[#This Row],[condition]], "Poor","Fair","Average","Good","Excellent")</f>
        <v>Average</v>
      </c>
      <c r="P3088">
        <f ca="1">YEAR(TODAY())-Homes[[#This Row],[yr_built]]</f>
        <v>86</v>
      </c>
      <c r="Q3088">
        <v>1969</v>
      </c>
      <c r="R3088">
        <f ca="1">IF(Homes[[#This Row],[yr_renovated]]&gt;0, YEAR(TODAY())-Homes[[#This Row],[yr_renovated]], YEAR(TODAY())-Homes[[#This Row],[yr_built]])</f>
        <v>56</v>
      </c>
      <c r="S3088">
        <v>1</v>
      </c>
      <c r="T3088" s="2">
        <v>41809</v>
      </c>
      <c r="U3088" s="3">
        <v>1</v>
      </c>
      <c r="V3088" s="4">
        <f>IFERROR(Homes[[#This Row],[sqft_above]]+Homes[[#This Row],[sqft_basement]]," ")</f>
        <v>920</v>
      </c>
      <c r="W3088" s="4">
        <v>8341</v>
      </c>
      <c r="X3088">
        <v>0</v>
      </c>
      <c r="Y3088">
        <v>0</v>
      </c>
      <c r="Z3088">
        <v>3</v>
      </c>
      <c r="AA3088" s="4">
        <v>920</v>
      </c>
      <c r="AB3088" s="4">
        <v>0</v>
      </c>
      <c r="AC3088">
        <v>1939</v>
      </c>
      <c r="AD3088" t="s">
        <v>3214</v>
      </c>
      <c r="AE3088" t="s">
        <v>49</v>
      </c>
      <c r="AF3088" t="s">
        <v>422</v>
      </c>
    </row>
    <row r="3089" spans="1:32">
      <c r="A3089" t="str">
        <f>PROPER(TRIM(Homes[[#This Row],[street]]))</f>
        <v>3709 S 256Th Ct</v>
      </c>
      <c r="B3089" t="str">
        <f>PROPER(TRIM(Homes[[#This Row],[city]]))</f>
        <v>Kent</v>
      </c>
      <c r="C3089" t="str">
        <f>_xlfn.TEXTBEFORE(Homes[[#This Row],[statezip]]," ")</f>
        <v>WA</v>
      </c>
      <c r="D3089" s="6" t="str">
        <f>_xlfn.TEXTAFTER(Homes[[#This Row],[statezip]]," ")</f>
        <v>98032</v>
      </c>
      <c r="E3089" s="1">
        <v>319000</v>
      </c>
      <c r="F3089">
        <v>4</v>
      </c>
      <c r="G30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89" s="3" t="str">
        <f>Homes[[#This Row],[bedrooms]] &amp; " bd | " &amp; TEXT(Homes[[#This Row],[bathrooms]],"0.##") &amp; " ba"</f>
        <v>4 bd | 2.5 ba</v>
      </c>
      <c r="I3089" s="4">
        <v>2510</v>
      </c>
      <c r="J3089" s="1">
        <f>IFERROR(Homes[[#This Row],[price]]/Homes[[#This Row],[sqft_living]]," ")</f>
        <v>127.09163346613546</v>
      </c>
      <c r="K3089" s="4">
        <f>IFERROR(Homes[[#This Row],[sqft_lot]]/43560," ")</f>
        <v>0.1834710743801653</v>
      </c>
      <c r="L3089" t="str">
        <f>IF(Homes[[#This Row],[waterfront]]=1, "Yes","No")</f>
        <v>No</v>
      </c>
      <c r="M3089" s="4" t="str">
        <f>IF(Homes[[#This Row],[sqft_basement]]&gt;0, "Yes","No")</f>
        <v>Yes</v>
      </c>
      <c r="N3089" t="str">
        <f>CHOOSE(Homes[[#This Row],[view]]+1, "None","Fair","Good","Great","Excellent")</f>
        <v>None</v>
      </c>
      <c r="O3089" t="str">
        <f>CHOOSE(Homes[[#This Row],[condition]], "Poor","Fair","Average","Good","Excellent")</f>
        <v>Average</v>
      </c>
      <c r="P3089">
        <f ca="1">YEAR(TODAY())-Homes[[#This Row],[yr_built]]</f>
        <v>47</v>
      </c>
      <c r="Q3089">
        <v>0</v>
      </c>
      <c r="R3089">
        <f ca="1">IF(Homes[[#This Row],[yr_renovated]]&gt;0, YEAR(TODAY())-Homes[[#This Row],[yr_renovated]], YEAR(TODAY())-Homes[[#This Row],[yr_built]])</f>
        <v>47</v>
      </c>
      <c r="S3089">
        <v>1</v>
      </c>
      <c r="T3089" s="2">
        <v>41814</v>
      </c>
      <c r="U3089" s="3">
        <v>2.5</v>
      </c>
      <c r="V3089" s="4">
        <f>IFERROR(Homes[[#This Row],[sqft_above]]+Homes[[#This Row],[sqft_basement]]," ")</f>
        <v>2510</v>
      </c>
      <c r="W3089" s="4">
        <v>7992</v>
      </c>
      <c r="X3089">
        <v>0</v>
      </c>
      <c r="Y3089">
        <v>0</v>
      </c>
      <c r="Z3089">
        <v>3</v>
      </c>
      <c r="AA3089" s="4">
        <v>1610</v>
      </c>
      <c r="AB3089" s="4">
        <v>900</v>
      </c>
      <c r="AC3089">
        <v>1978</v>
      </c>
      <c r="AD3089" t="s">
        <v>3215</v>
      </c>
      <c r="AE3089" t="s">
        <v>1392</v>
      </c>
      <c r="AF3089" t="s">
        <v>2606</v>
      </c>
    </row>
    <row r="3090" spans="1:32">
      <c r="A3090" t="str">
        <f>PROPER(TRIM(Homes[[#This Row],[street]]))</f>
        <v>15846 196Th Pl Ne</v>
      </c>
      <c r="B3090" t="str">
        <f>PROPER(TRIM(Homes[[#This Row],[city]]))</f>
        <v>Woodinville</v>
      </c>
      <c r="C3090" t="str">
        <f>_xlfn.TEXTBEFORE(Homes[[#This Row],[statezip]]," ")</f>
        <v>WA</v>
      </c>
      <c r="D3090" s="6" t="str">
        <f>_xlfn.TEXTAFTER(Homes[[#This Row],[statezip]]," ")</f>
        <v>98077</v>
      </c>
      <c r="E3090" s="1">
        <v>319000</v>
      </c>
      <c r="F3090">
        <v>3</v>
      </c>
      <c r="G30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90" s="3" t="str">
        <f>Homes[[#This Row],[bedrooms]] &amp; " bd | " &amp; TEXT(Homes[[#This Row],[bathrooms]],"0.##") &amp; " ba"</f>
        <v>3 bd | 1. ba</v>
      </c>
      <c r="I3090" s="4">
        <v>1390</v>
      </c>
      <c r="J3090" s="1">
        <f>IFERROR(Homes[[#This Row],[price]]/Homes[[#This Row],[sqft_living]]," ")</f>
        <v>229.49640287769785</v>
      </c>
      <c r="K3090" s="4">
        <f>IFERROR(Homes[[#This Row],[sqft_lot]]/43560," ")</f>
        <v>0.29437557392102848</v>
      </c>
      <c r="L3090" t="str">
        <f>IF(Homes[[#This Row],[waterfront]]=1, "Yes","No")</f>
        <v>No</v>
      </c>
      <c r="M3090" s="4" t="str">
        <f>IF(Homes[[#This Row],[sqft_basement]]&gt;0, "Yes","No")</f>
        <v>No</v>
      </c>
      <c r="N3090" t="str">
        <f>CHOOSE(Homes[[#This Row],[view]]+1, "None","Fair","Good","Great","Excellent")</f>
        <v>None</v>
      </c>
      <c r="O3090" t="str">
        <f>CHOOSE(Homes[[#This Row],[condition]], "Poor","Fair","Average","Good","Excellent")</f>
        <v>Good</v>
      </c>
      <c r="P3090">
        <f ca="1">YEAR(TODAY())-Homes[[#This Row],[yr_built]]</f>
        <v>57</v>
      </c>
      <c r="Q3090">
        <v>0</v>
      </c>
      <c r="R3090">
        <f ca="1">IF(Homes[[#This Row],[yr_renovated]]&gt;0, YEAR(TODAY())-Homes[[#This Row],[yr_renovated]], YEAR(TODAY())-Homes[[#This Row],[yr_built]])</f>
        <v>57</v>
      </c>
      <c r="S3090">
        <v>1</v>
      </c>
      <c r="T3090" s="2">
        <v>41772</v>
      </c>
      <c r="U3090" s="3">
        <v>1</v>
      </c>
      <c r="V3090" s="4">
        <f>IFERROR(Homes[[#This Row],[sqft_above]]+Homes[[#This Row],[sqft_basement]]," ")</f>
        <v>1390</v>
      </c>
      <c r="W3090" s="4">
        <v>12823</v>
      </c>
      <c r="X3090">
        <v>0</v>
      </c>
      <c r="Y3090">
        <v>0</v>
      </c>
      <c r="Z3090">
        <v>4</v>
      </c>
      <c r="AA3090" s="4">
        <v>1390</v>
      </c>
      <c r="AB3090" s="4">
        <v>0</v>
      </c>
      <c r="AC3090">
        <v>1968</v>
      </c>
      <c r="AD3090" t="s">
        <v>3216</v>
      </c>
      <c r="AE3090" t="s">
        <v>120</v>
      </c>
      <c r="AF3090" t="s">
        <v>121</v>
      </c>
    </row>
    <row r="3091" spans="1:32">
      <c r="A3091" t="str">
        <f>PROPER(TRIM(Homes[[#This Row],[street]]))</f>
        <v>4231 Sw 323Rd St</v>
      </c>
      <c r="B3091" t="str">
        <f>PROPER(TRIM(Homes[[#This Row],[city]]))</f>
        <v>Federal Way</v>
      </c>
      <c r="C3091" t="str">
        <f>_xlfn.TEXTBEFORE(Homes[[#This Row],[statezip]]," ")</f>
        <v>WA</v>
      </c>
      <c r="D3091" s="6" t="str">
        <f>_xlfn.TEXTAFTER(Homes[[#This Row],[statezip]]," ")</f>
        <v>98023</v>
      </c>
      <c r="E3091" s="1">
        <v>318989</v>
      </c>
      <c r="F3091">
        <v>4</v>
      </c>
      <c r="G30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091" s="3" t="str">
        <f>Homes[[#This Row],[bedrooms]] &amp; " bd | " &amp; TEXT(Homes[[#This Row],[bathrooms]],"0.##") &amp; " ba"</f>
        <v>4 bd | 2.25 ba</v>
      </c>
      <c r="I3091" s="4">
        <v>2000</v>
      </c>
      <c r="J3091" s="1">
        <f>IFERROR(Homes[[#This Row],[price]]/Homes[[#This Row],[sqft_living]]," ")</f>
        <v>159.49449999999999</v>
      </c>
      <c r="K3091" s="4">
        <f>IFERROR(Homes[[#This Row],[sqft_lot]]/43560," ")</f>
        <v>0.20661157024793389</v>
      </c>
      <c r="L3091" t="str">
        <f>IF(Homes[[#This Row],[waterfront]]=1, "Yes","No")</f>
        <v>No</v>
      </c>
      <c r="M3091" s="4" t="str">
        <f>IF(Homes[[#This Row],[sqft_basement]]&gt;0, "Yes","No")</f>
        <v>No</v>
      </c>
      <c r="N3091" t="str">
        <f>CHOOSE(Homes[[#This Row],[view]]+1, "None","Fair","Good","Great","Excellent")</f>
        <v>None</v>
      </c>
      <c r="O3091" t="str">
        <f>CHOOSE(Homes[[#This Row],[condition]], "Poor","Fair","Average","Good","Excellent")</f>
        <v>Good</v>
      </c>
      <c r="P3091">
        <f ca="1">YEAR(TODAY())-Homes[[#This Row],[yr_built]]</f>
        <v>47</v>
      </c>
      <c r="Q3091">
        <v>2000</v>
      </c>
      <c r="R3091">
        <f ca="1">IF(Homes[[#This Row],[yr_renovated]]&gt;0, YEAR(TODAY())-Homes[[#This Row],[yr_renovated]], YEAR(TODAY())-Homes[[#This Row],[yr_built]])</f>
        <v>25</v>
      </c>
      <c r="S3091">
        <v>1</v>
      </c>
      <c r="T3091" s="2">
        <v>41780</v>
      </c>
      <c r="U3091" s="3">
        <v>2.25</v>
      </c>
      <c r="V3091" s="4">
        <f>IFERROR(Homes[[#This Row],[sqft_above]]+Homes[[#This Row],[sqft_basement]]," ")</f>
        <v>2000</v>
      </c>
      <c r="W3091" s="4">
        <v>9000</v>
      </c>
      <c r="X3091">
        <v>0</v>
      </c>
      <c r="Y3091">
        <v>0</v>
      </c>
      <c r="Z3091">
        <v>4</v>
      </c>
      <c r="AA3091" s="4">
        <v>2000</v>
      </c>
      <c r="AB3091" s="4">
        <v>0</v>
      </c>
      <c r="AC3091">
        <v>1978</v>
      </c>
      <c r="AD3091" t="s">
        <v>3217</v>
      </c>
      <c r="AE3091" t="s">
        <v>675</v>
      </c>
      <c r="AF3091" t="s">
        <v>1267</v>
      </c>
    </row>
    <row r="3092" spans="1:32">
      <c r="A3092" t="str">
        <f>PROPER(TRIM(Homes[[#This Row],[street]]))</f>
        <v>1922 11Th Ave W</v>
      </c>
      <c r="B3092" t="str">
        <f>PROPER(TRIM(Homes[[#This Row],[city]]))</f>
        <v>Seattle</v>
      </c>
      <c r="C3092" t="str">
        <f>_xlfn.TEXTBEFORE(Homes[[#This Row],[statezip]]," ")</f>
        <v>WA</v>
      </c>
      <c r="D3092" s="6" t="str">
        <f>_xlfn.TEXTAFTER(Homes[[#This Row],[statezip]]," ")</f>
        <v>98119</v>
      </c>
      <c r="E3092" s="1">
        <v>318000</v>
      </c>
      <c r="F3092">
        <v>2</v>
      </c>
      <c r="G30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92" s="3" t="str">
        <f>Homes[[#This Row],[bedrooms]] &amp; " bd | " &amp; TEXT(Homes[[#This Row],[bathrooms]],"0.##") &amp; " ba"</f>
        <v>2 bd | 1.75 ba</v>
      </c>
      <c r="I3092" s="4">
        <v>1530</v>
      </c>
      <c r="J3092" s="1">
        <f>IFERROR(Homes[[#This Row],[price]]/Homes[[#This Row],[sqft_living]]," ")</f>
        <v>207.84313725490196</v>
      </c>
      <c r="K3092" s="4">
        <f>IFERROR(Homes[[#This Row],[sqft_lot]]/43560," ")</f>
        <v>8.0417814508723595E-2</v>
      </c>
      <c r="L3092" t="str">
        <f>IF(Homes[[#This Row],[waterfront]]=1, "Yes","No")</f>
        <v>No</v>
      </c>
      <c r="M3092" s="4" t="str">
        <f>IF(Homes[[#This Row],[sqft_basement]]&gt;0, "Yes","No")</f>
        <v>Yes</v>
      </c>
      <c r="N3092" t="str">
        <f>CHOOSE(Homes[[#This Row],[view]]+1, "None","Fair","Good","Great","Excellent")</f>
        <v>Fair</v>
      </c>
      <c r="O3092" t="str">
        <f>CHOOSE(Homes[[#This Row],[condition]], "Poor","Fair","Average","Good","Excellent")</f>
        <v>Good</v>
      </c>
      <c r="P3092">
        <f ca="1">YEAR(TODAY())-Homes[[#This Row],[yr_built]]</f>
        <v>109</v>
      </c>
      <c r="Q3092">
        <v>0</v>
      </c>
      <c r="R3092">
        <f ca="1">IF(Homes[[#This Row],[yr_renovated]]&gt;0, YEAR(TODAY())-Homes[[#This Row],[yr_renovated]], YEAR(TODAY())-Homes[[#This Row],[yr_built]])</f>
        <v>109</v>
      </c>
      <c r="S3092">
        <v>1</v>
      </c>
      <c r="T3092" s="2">
        <v>41822</v>
      </c>
      <c r="U3092" s="3">
        <v>1.75</v>
      </c>
      <c r="V3092" s="4">
        <f>IFERROR(Homes[[#This Row],[sqft_above]]+Homes[[#This Row],[sqft_basement]]," ")</f>
        <v>1530</v>
      </c>
      <c r="W3092" s="4">
        <v>3503</v>
      </c>
      <c r="X3092">
        <v>0</v>
      </c>
      <c r="Y3092">
        <v>1</v>
      </c>
      <c r="Z3092">
        <v>4</v>
      </c>
      <c r="AA3092" s="4">
        <v>830</v>
      </c>
      <c r="AB3092" s="4">
        <v>700</v>
      </c>
      <c r="AC3092">
        <v>1916</v>
      </c>
      <c r="AD3092" t="s">
        <v>3218</v>
      </c>
      <c r="AE3092" t="s">
        <v>49</v>
      </c>
      <c r="AF3092" t="s">
        <v>68</v>
      </c>
    </row>
    <row r="3093" spans="1:32">
      <c r="A3093" t="str">
        <f>PROPER(TRIM(Homes[[#This Row],[street]]))</f>
        <v>14201-14211 146Th Pl Se</v>
      </c>
      <c r="B3093" t="str">
        <f>PROPER(TRIM(Homes[[#This Row],[city]]))</f>
        <v>Renton</v>
      </c>
      <c r="C3093" t="str">
        <f>_xlfn.TEXTBEFORE(Homes[[#This Row],[statezip]]," ")</f>
        <v>WA</v>
      </c>
      <c r="D3093" s="6" t="str">
        <f>_xlfn.TEXTAFTER(Homes[[#This Row],[statezip]]," ")</f>
        <v>98059</v>
      </c>
      <c r="E3093" s="1">
        <v>317061.875</v>
      </c>
      <c r="F3093">
        <v>3</v>
      </c>
      <c r="G30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093" s="3" t="str">
        <f>Homes[[#This Row],[bedrooms]] &amp; " bd | " &amp; TEXT(Homes[[#This Row],[bathrooms]],"0.##") &amp; " ba"</f>
        <v>3 bd | 1.75 ba</v>
      </c>
      <c r="I3093" s="4">
        <v>1280</v>
      </c>
      <c r="J3093" s="1">
        <f>IFERROR(Homes[[#This Row],[price]]/Homes[[#This Row],[sqft_living]]," ")</f>
        <v>247.70458984375</v>
      </c>
      <c r="K3093" s="4">
        <f>IFERROR(Homes[[#This Row],[sqft_lot]]/43560," ")</f>
        <v>0.24600550964187329</v>
      </c>
      <c r="L3093" t="str">
        <f>IF(Homes[[#This Row],[waterfront]]=1, "Yes","No")</f>
        <v>No</v>
      </c>
      <c r="M3093" s="4" t="str">
        <f>IF(Homes[[#This Row],[sqft_basement]]&gt;0, "Yes","No")</f>
        <v>No</v>
      </c>
      <c r="N3093" t="str">
        <f>CHOOSE(Homes[[#This Row],[view]]+1, "None","Fair","Good","Great","Excellent")</f>
        <v>None</v>
      </c>
      <c r="O3093" t="str">
        <f>CHOOSE(Homes[[#This Row],[condition]], "Poor","Fair","Average","Good","Excellent")</f>
        <v>Good</v>
      </c>
      <c r="P3093">
        <f ca="1">YEAR(TODAY())-Homes[[#This Row],[yr_built]]</f>
        <v>56</v>
      </c>
      <c r="Q3093">
        <v>0</v>
      </c>
      <c r="R3093">
        <f ca="1">IF(Homes[[#This Row],[yr_renovated]]&gt;0, YEAR(TODAY())-Homes[[#This Row],[yr_renovated]], YEAR(TODAY())-Homes[[#This Row],[yr_built]])</f>
        <v>56</v>
      </c>
      <c r="S3093">
        <v>1</v>
      </c>
      <c r="T3093" s="2">
        <v>41779</v>
      </c>
      <c r="U3093" s="3">
        <v>1.75</v>
      </c>
      <c r="V3093" s="4">
        <f>IFERROR(Homes[[#This Row],[sqft_above]]+Homes[[#This Row],[sqft_basement]]," ")</f>
        <v>1280</v>
      </c>
      <c r="W3093" s="4">
        <v>10716</v>
      </c>
      <c r="X3093">
        <v>0</v>
      </c>
      <c r="Y3093">
        <v>0</v>
      </c>
      <c r="Z3093">
        <v>4</v>
      </c>
      <c r="AA3093" s="4">
        <v>1280</v>
      </c>
      <c r="AB3093" s="4">
        <v>0</v>
      </c>
      <c r="AC3093">
        <v>1969</v>
      </c>
      <c r="AD3093" t="s">
        <v>3219</v>
      </c>
      <c r="AE3093" t="s">
        <v>319</v>
      </c>
      <c r="AF3093" t="s">
        <v>282</v>
      </c>
    </row>
    <row r="3094" spans="1:32">
      <c r="A3094" t="str">
        <f>PROPER(TRIM(Homes[[#This Row],[street]]))</f>
        <v>21560 Se 275Th Ct</v>
      </c>
      <c r="B3094" t="str">
        <f>PROPER(TRIM(Homes[[#This Row],[city]]))</f>
        <v>Maple Valley</v>
      </c>
      <c r="C3094" t="str">
        <f>_xlfn.TEXTBEFORE(Homes[[#This Row],[statezip]]," ")</f>
        <v>WA</v>
      </c>
      <c r="D3094" s="6" t="str">
        <f>_xlfn.TEXTAFTER(Homes[[#This Row],[statezip]]," ")</f>
        <v>98038</v>
      </c>
      <c r="E3094" s="1">
        <v>317000</v>
      </c>
      <c r="F3094">
        <v>3</v>
      </c>
      <c r="G30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94" s="3" t="str">
        <f>Homes[[#This Row],[bedrooms]] &amp; " bd | " &amp; TEXT(Homes[[#This Row],[bathrooms]],"0.##") &amp; " ba"</f>
        <v>3 bd | 2.5 ba</v>
      </c>
      <c r="I3094" s="4">
        <v>1840</v>
      </c>
      <c r="J3094" s="1">
        <f>IFERROR(Homes[[#This Row],[price]]/Homes[[#This Row],[sqft_living]]," ")</f>
        <v>172.28260869565219</v>
      </c>
      <c r="K3094" s="4">
        <f>IFERROR(Homes[[#This Row],[sqft_lot]]/43560," ")</f>
        <v>0.11503673094582186</v>
      </c>
      <c r="L3094" t="str">
        <f>IF(Homes[[#This Row],[waterfront]]=1, "Yes","No")</f>
        <v>No</v>
      </c>
      <c r="M3094" s="4" t="str">
        <f>IF(Homes[[#This Row],[sqft_basement]]&gt;0, "Yes","No")</f>
        <v>No</v>
      </c>
      <c r="N3094" t="str">
        <f>CHOOSE(Homes[[#This Row],[view]]+1, "None","Fair","Good","Great","Excellent")</f>
        <v>None</v>
      </c>
      <c r="O3094" t="str">
        <f>CHOOSE(Homes[[#This Row],[condition]], "Poor","Fair","Average","Good","Excellent")</f>
        <v>Average</v>
      </c>
      <c r="P3094">
        <f ca="1">YEAR(TODAY())-Homes[[#This Row],[yr_built]]</f>
        <v>13</v>
      </c>
      <c r="Q3094">
        <v>1912</v>
      </c>
      <c r="R3094">
        <f ca="1">IF(Homes[[#This Row],[yr_renovated]]&gt;0, YEAR(TODAY())-Homes[[#This Row],[yr_renovated]], YEAR(TODAY())-Homes[[#This Row],[yr_built]])</f>
        <v>113</v>
      </c>
      <c r="S3094">
        <v>2</v>
      </c>
      <c r="T3094" s="2">
        <v>41773</v>
      </c>
      <c r="U3094" s="3">
        <v>2.5</v>
      </c>
      <c r="V3094" s="4">
        <f>IFERROR(Homes[[#This Row],[sqft_above]]+Homes[[#This Row],[sqft_basement]]," ")</f>
        <v>1840</v>
      </c>
      <c r="W3094" s="4">
        <v>5011</v>
      </c>
      <c r="X3094">
        <v>0</v>
      </c>
      <c r="Y3094">
        <v>0</v>
      </c>
      <c r="Z3094">
        <v>3</v>
      </c>
      <c r="AA3094" s="4">
        <v>1840</v>
      </c>
      <c r="AB3094" s="4">
        <v>0</v>
      </c>
      <c r="AC3094">
        <v>2012</v>
      </c>
      <c r="AD3094" t="s">
        <v>3220</v>
      </c>
      <c r="AE3094" t="s">
        <v>920</v>
      </c>
      <c r="AF3094" t="s">
        <v>921</v>
      </c>
    </row>
    <row r="3095" spans="1:32">
      <c r="A3095" t="str">
        <f>PROPER(TRIM(Homes[[#This Row],[street]]))</f>
        <v>16703 133Rd Pl Se</v>
      </c>
      <c r="B3095" t="str">
        <f>PROPER(TRIM(Homes[[#This Row],[city]]))</f>
        <v>Renton</v>
      </c>
      <c r="C3095" t="str">
        <f>_xlfn.TEXTBEFORE(Homes[[#This Row],[statezip]]," ")</f>
        <v>WA</v>
      </c>
      <c r="D3095" s="6" t="str">
        <f>_xlfn.TEXTAFTER(Homes[[#This Row],[statezip]]," ")</f>
        <v>98058</v>
      </c>
      <c r="E3095" s="1">
        <v>317000</v>
      </c>
      <c r="F3095">
        <v>3</v>
      </c>
      <c r="G30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095" s="3" t="str">
        <f>Homes[[#This Row],[bedrooms]] &amp; " bd | " &amp; TEXT(Homes[[#This Row],[bathrooms]],"0.##") &amp; " ba"</f>
        <v>3 bd | 2. ba</v>
      </c>
      <c r="I3095" s="4">
        <v>1760</v>
      </c>
      <c r="J3095" s="1">
        <f>IFERROR(Homes[[#This Row],[price]]/Homes[[#This Row],[sqft_living]]," ")</f>
        <v>180.11363636363637</v>
      </c>
      <c r="K3095" s="4">
        <f>IFERROR(Homes[[#This Row],[sqft_lot]]/43560," ")</f>
        <v>0.26193755739210284</v>
      </c>
      <c r="L3095" t="str">
        <f>IF(Homes[[#This Row],[waterfront]]=1, "Yes","No")</f>
        <v>No</v>
      </c>
      <c r="M3095" s="4" t="str">
        <f>IF(Homes[[#This Row],[sqft_basement]]&gt;0, "Yes","No")</f>
        <v>Yes</v>
      </c>
      <c r="N3095" t="str">
        <f>CHOOSE(Homes[[#This Row],[view]]+1, "None","Fair","Good","Great","Excellent")</f>
        <v>None</v>
      </c>
      <c r="O3095" t="str">
        <f>CHOOSE(Homes[[#This Row],[condition]], "Poor","Fair","Average","Good","Excellent")</f>
        <v>Excellent</v>
      </c>
      <c r="P3095">
        <f ca="1">YEAR(TODAY())-Homes[[#This Row],[yr_built]]</f>
        <v>48</v>
      </c>
      <c r="Q3095">
        <v>0</v>
      </c>
      <c r="R3095">
        <f ca="1">IF(Homes[[#This Row],[yr_renovated]]&gt;0, YEAR(TODAY())-Homes[[#This Row],[yr_renovated]], YEAR(TODAY())-Homes[[#This Row],[yr_built]])</f>
        <v>48</v>
      </c>
      <c r="S3095">
        <v>1</v>
      </c>
      <c r="T3095" s="2">
        <v>41775</v>
      </c>
      <c r="U3095" s="3">
        <v>2</v>
      </c>
      <c r="V3095" s="4">
        <f>IFERROR(Homes[[#This Row],[sqft_above]]+Homes[[#This Row],[sqft_basement]]," ")</f>
        <v>1760</v>
      </c>
      <c r="W3095" s="4">
        <v>11410</v>
      </c>
      <c r="X3095">
        <v>0</v>
      </c>
      <c r="Y3095">
        <v>0</v>
      </c>
      <c r="Z3095">
        <v>5</v>
      </c>
      <c r="AA3095" s="4">
        <v>1060</v>
      </c>
      <c r="AB3095" s="4">
        <v>700</v>
      </c>
      <c r="AC3095">
        <v>1977</v>
      </c>
      <c r="AD3095" t="s">
        <v>3221</v>
      </c>
      <c r="AE3095" t="s">
        <v>319</v>
      </c>
      <c r="AF3095" t="s">
        <v>320</v>
      </c>
    </row>
    <row r="3096" spans="1:32">
      <c r="A3096" t="str">
        <f>PROPER(TRIM(Homes[[#This Row],[street]]))</f>
        <v>6277-6399 S 129Th St</v>
      </c>
      <c r="B3096" t="str">
        <f>PROPER(TRIM(Homes[[#This Row],[city]]))</f>
        <v>Seattle</v>
      </c>
      <c r="C3096" t="str">
        <f>_xlfn.TEXTBEFORE(Homes[[#This Row],[statezip]]," ")</f>
        <v>WA</v>
      </c>
      <c r="D3096" s="6" t="str">
        <f>_xlfn.TEXTAFTER(Homes[[#This Row],[statezip]]," ")</f>
        <v>98178</v>
      </c>
      <c r="E3096" s="1">
        <v>317000</v>
      </c>
      <c r="F3096">
        <v>5</v>
      </c>
      <c r="G30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096" s="3" t="str">
        <f>Homes[[#This Row],[bedrooms]] &amp; " bd | " &amp; TEXT(Homes[[#This Row],[bathrooms]],"0.##") &amp; " ba"</f>
        <v>5 bd | 2.5 ba</v>
      </c>
      <c r="I3096" s="4">
        <v>2360</v>
      </c>
      <c r="J3096" s="1">
        <f>IFERROR(Homes[[#This Row],[price]]/Homes[[#This Row],[sqft_living]]," ")</f>
        <v>134.32203389830508</v>
      </c>
      <c r="K3096" s="4">
        <f>IFERROR(Homes[[#This Row],[sqft_lot]]/43560," ")</f>
        <v>0.26113406795224975</v>
      </c>
      <c r="L3096" t="str">
        <f>IF(Homes[[#This Row],[waterfront]]=1, "Yes","No")</f>
        <v>No</v>
      </c>
      <c r="M3096" s="4" t="str">
        <f>IF(Homes[[#This Row],[sqft_basement]]&gt;0, "Yes","No")</f>
        <v>Yes</v>
      </c>
      <c r="N3096" t="str">
        <f>CHOOSE(Homes[[#This Row],[view]]+1, "None","Fair","Good","Great","Excellent")</f>
        <v>None</v>
      </c>
      <c r="O3096" t="str">
        <f>CHOOSE(Homes[[#This Row],[condition]], "Poor","Fair","Average","Good","Excellent")</f>
        <v>Good</v>
      </c>
      <c r="P3096">
        <f ca="1">YEAR(TODAY())-Homes[[#This Row],[yr_built]]</f>
        <v>63</v>
      </c>
      <c r="Q3096">
        <v>0</v>
      </c>
      <c r="R3096">
        <f ca="1">IF(Homes[[#This Row],[yr_renovated]]&gt;0, YEAR(TODAY())-Homes[[#This Row],[yr_renovated]], YEAR(TODAY())-Homes[[#This Row],[yr_built]])</f>
        <v>63</v>
      </c>
      <c r="S3096">
        <v>1</v>
      </c>
      <c r="T3096" s="2">
        <v>41814</v>
      </c>
      <c r="U3096" s="3">
        <v>2.5</v>
      </c>
      <c r="V3096" s="4">
        <f>IFERROR(Homes[[#This Row],[sqft_above]]+Homes[[#This Row],[sqft_basement]]," ")</f>
        <v>2360</v>
      </c>
      <c r="W3096" s="4">
        <v>11375</v>
      </c>
      <c r="X3096">
        <v>0</v>
      </c>
      <c r="Y3096">
        <v>0</v>
      </c>
      <c r="Z3096">
        <v>4</v>
      </c>
      <c r="AA3096" s="4">
        <v>1180</v>
      </c>
      <c r="AB3096" s="4">
        <v>1180</v>
      </c>
      <c r="AC3096">
        <v>1962</v>
      </c>
      <c r="AD3096" t="s">
        <v>3222</v>
      </c>
      <c r="AE3096" t="s">
        <v>49</v>
      </c>
      <c r="AF3096" t="s">
        <v>1123</v>
      </c>
    </row>
    <row r="3097" spans="1:32">
      <c r="A3097" t="str">
        <f>PROPER(TRIM(Homes[[#This Row],[street]]))</f>
        <v>3100-3198 S Byron St</v>
      </c>
      <c r="B3097" t="str">
        <f>PROPER(TRIM(Homes[[#This Row],[city]]))</f>
        <v>Seattle</v>
      </c>
      <c r="C3097" t="str">
        <f>_xlfn.TEXTBEFORE(Homes[[#This Row],[statezip]]," ")</f>
        <v>WA</v>
      </c>
      <c r="D3097" s="6" t="str">
        <f>_xlfn.TEXTAFTER(Homes[[#This Row],[statezip]]," ")</f>
        <v>98144</v>
      </c>
      <c r="E3097" s="1">
        <v>317000</v>
      </c>
      <c r="F3097">
        <v>3</v>
      </c>
      <c r="G30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97" s="3" t="str">
        <f>Homes[[#This Row],[bedrooms]] &amp; " bd | " &amp; TEXT(Homes[[#This Row],[bathrooms]],"0.##") &amp; " ba"</f>
        <v>3 bd | 1. ba</v>
      </c>
      <c r="I3097" s="4">
        <v>1010</v>
      </c>
      <c r="J3097" s="1">
        <f>IFERROR(Homes[[#This Row],[price]]/Homes[[#This Row],[sqft_living]]," ")</f>
        <v>313.86138613861385</v>
      </c>
      <c r="K3097" s="4">
        <f>IFERROR(Homes[[#This Row],[sqft_lot]]/43560," ")</f>
        <v>0.12396694214876033</v>
      </c>
      <c r="L3097" t="str">
        <f>IF(Homes[[#This Row],[waterfront]]=1, "Yes","No")</f>
        <v>No</v>
      </c>
      <c r="M3097" s="4" t="str">
        <f>IF(Homes[[#This Row],[sqft_basement]]&gt;0, "Yes","No")</f>
        <v>No</v>
      </c>
      <c r="N3097" t="str">
        <f>CHOOSE(Homes[[#This Row],[view]]+1, "None","Fair","Good","Great","Excellent")</f>
        <v>None</v>
      </c>
      <c r="O3097" t="str">
        <f>CHOOSE(Homes[[#This Row],[condition]], "Poor","Fair","Average","Good","Excellent")</f>
        <v>Average</v>
      </c>
      <c r="P3097">
        <f ca="1">YEAR(TODAY())-Homes[[#This Row],[yr_built]]</f>
        <v>66</v>
      </c>
      <c r="Q3097">
        <v>1989</v>
      </c>
      <c r="R3097">
        <f ca="1">IF(Homes[[#This Row],[yr_renovated]]&gt;0, YEAR(TODAY())-Homes[[#This Row],[yr_renovated]], YEAR(TODAY())-Homes[[#This Row],[yr_built]])</f>
        <v>36</v>
      </c>
      <c r="S3097">
        <v>1</v>
      </c>
      <c r="T3097" s="2">
        <v>41794</v>
      </c>
      <c r="U3097" s="3">
        <v>1</v>
      </c>
      <c r="V3097" s="4">
        <f>IFERROR(Homes[[#This Row],[sqft_above]]+Homes[[#This Row],[sqft_basement]]," ")</f>
        <v>1010</v>
      </c>
      <c r="W3097" s="4">
        <v>5400</v>
      </c>
      <c r="X3097">
        <v>0</v>
      </c>
      <c r="Y3097">
        <v>0</v>
      </c>
      <c r="Z3097">
        <v>3</v>
      </c>
      <c r="AA3097" s="4">
        <v>1010</v>
      </c>
      <c r="AB3097" s="4">
        <v>0</v>
      </c>
      <c r="AC3097">
        <v>1959</v>
      </c>
      <c r="AD3097" t="s">
        <v>3223</v>
      </c>
      <c r="AE3097" t="s">
        <v>49</v>
      </c>
      <c r="AF3097" t="s">
        <v>110</v>
      </c>
    </row>
    <row r="3098" spans="1:32">
      <c r="A3098" t="str">
        <f>PROPER(TRIM(Homes[[#This Row],[street]]))</f>
        <v>13319 1St Ave Ne</v>
      </c>
      <c r="B3098" t="str">
        <f>PROPER(TRIM(Homes[[#This Row],[city]]))</f>
        <v>Seattle</v>
      </c>
      <c r="C3098" t="str">
        <f>_xlfn.TEXTBEFORE(Homes[[#This Row],[statezip]]," ")</f>
        <v>WA</v>
      </c>
      <c r="D3098" s="6" t="str">
        <f>_xlfn.TEXTAFTER(Homes[[#This Row],[statezip]]," ")</f>
        <v>98125</v>
      </c>
      <c r="E3098" s="1">
        <v>317000</v>
      </c>
      <c r="F3098">
        <v>3</v>
      </c>
      <c r="G30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098" s="3" t="str">
        <f>Homes[[#This Row],[bedrooms]] &amp; " bd | " &amp; TEXT(Homes[[#This Row],[bathrooms]],"0.##") &amp; " ba"</f>
        <v>3 bd | 1. ba</v>
      </c>
      <c r="I3098" s="4">
        <v>1160</v>
      </c>
      <c r="J3098" s="1">
        <f>IFERROR(Homes[[#This Row],[price]]/Homes[[#This Row],[sqft_living]]," ")</f>
        <v>273.27586206896552</v>
      </c>
      <c r="K3098" s="4">
        <f>IFERROR(Homes[[#This Row],[sqft_lot]]/43560," ")</f>
        <v>0.2023186409550046</v>
      </c>
      <c r="L3098" t="str">
        <f>IF(Homes[[#This Row],[waterfront]]=1, "Yes","No")</f>
        <v>No</v>
      </c>
      <c r="M3098" s="4" t="str">
        <f>IF(Homes[[#This Row],[sqft_basement]]&gt;0, "Yes","No")</f>
        <v>No</v>
      </c>
      <c r="N3098" t="str">
        <f>CHOOSE(Homes[[#This Row],[view]]+1, "None","Fair","Good","Great","Excellent")</f>
        <v>None</v>
      </c>
      <c r="O3098" t="str">
        <f>CHOOSE(Homes[[#This Row],[condition]], "Poor","Fair","Average","Good","Excellent")</f>
        <v>Average</v>
      </c>
      <c r="P3098">
        <f ca="1">YEAR(TODAY())-Homes[[#This Row],[yr_built]]</f>
        <v>73</v>
      </c>
      <c r="Q3098">
        <v>2008</v>
      </c>
      <c r="R3098">
        <f ca="1">IF(Homes[[#This Row],[yr_renovated]]&gt;0, YEAR(TODAY())-Homes[[#This Row],[yr_renovated]], YEAR(TODAY())-Homes[[#This Row],[yr_built]])</f>
        <v>17</v>
      </c>
      <c r="S3098">
        <v>1</v>
      </c>
      <c r="T3098" s="2">
        <v>41801</v>
      </c>
      <c r="U3098" s="3">
        <v>1</v>
      </c>
      <c r="V3098" s="4">
        <f>IFERROR(Homes[[#This Row],[sqft_above]]+Homes[[#This Row],[sqft_basement]]," ")</f>
        <v>1160</v>
      </c>
      <c r="W3098" s="4">
        <v>8813</v>
      </c>
      <c r="X3098">
        <v>0</v>
      </c>
      <c r="Y3098">
        <v>0</v>
      </c>
      <c r="Z3098">
        <v>3</v>
      </c>
      <c r="AA3098" s="4">
        <v>1160</v>
      </c>
      <c r="AB3098" s="4">
        <v>0</v>
      </c>
      <c r="AC3098">
        <v>1952</v>
      </c>
      <c r="AD3098" t="s">
        <v>3224</v>
      </c>
      <c r="AE3098" t="s">
        <v>49</v>
      </c>
      <c r="AF3098" t="s">
        <v>150</v>
      </c>
    </row>
    <row r="3099" spans="1:32">
      <c r="A3099" t="str">
        <f>PROPER(TRIM(Homes[[#This Row],[street]]))</f>
        <v>32915 176Th Ave Se</v>
      </c>
      <c r="B3099" t="str">
        <f>PROPER(TRIM(Homes[[#This Row],[city]]))</f>
        <v>Auburn</v>
      </c>
      <c r="C3099" t="str">
        <f>_xlfn.TEXTBEFORE(Homes[[#This Row],[statezip]]," ")</f>
        <v>WA</v>
      </c>
      <c r="D3099" s="6" t="str">
        <f>_xlfn.TEXTAFTER(Homes[[#This Row],[statezip]]," ")</f>
        <v>98092</v>
      </c>
      <c r="E3099" s="1">
        <v>316850</v>
      </c>
      <c r="F3099">
        <v>4</v>
      </c>
      <c r="G30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099" s="3" t="str">
        <f>Homes[[#This Row],[bedrooms]] &amp; " bd | " &amp; TEXT(Homes[[#This Row],[bathrooms]],"0.##") &amp; " ba"</f>
        <v>4 bd | 3. ba</v>
      </c>
      <c r="I3099" s="4">
        <v>4060</v>
      </c>
      <c r="J3099" s="1">
        <f>IFERROR(Homes[[#This Row],[price]]/Homes[[#This Row],[sqft_living]]," ")</f>
        <v>78.041871921182263</v>
      </c>
      <c r="K3099" s="4">
        <f>IFERROR(Homes[[#This Row],[sqft_lot]]/43560," ")</f>
        <v>0.81774563820018364</v>
      </c>
      <c r="L3099" t="str">
        <f>IF(Homes[[#This Row],[waterfront]]=1, "Yes","No")</f>
        <v>No</v>
      </c>
      <c r="M3099" s="4" t="str">
        <f>IF(Homes[[#This Row],[sqft_basement]]&gt;0, "Yes","No")</f>
        <v>Yes</v>
      </c>
      <c r="N3099" t="str">
        <f>CHOOSE(Homes[[#This Row],[view]]+1, "None","Fair","Good","Great","Excellent")</f>
        <v>None</v>
      </c>
      <c r="O3099" t="str">
        <f>CHOOSE(Homes[[#This Row],[condition]], "Poor","Fair","Average","Good","Excellent")</f>
        <v>Average</v>
      </c>
      <c r="P3099">
        <f ca="1">YEAR(TODAY())-Homes[[#This Row],[yr_built]]</f>
        <v>36</v>
      </c>
      <c r="Q3099">
        <v>0</v>
      </c>
      <c r="R3099">
        <f ca="1">IF(Homes[[#This Row],[yr_renovated]]&gt;0, YEAR(TODAY())-Homes[[#This Row],[yr_renovated]], YEAR(TODAY())-Homes[[#This Row],[yr_built]])</f>
        <v>36</v>
      </c>
      <c r="S3099">
        <v>1</v>
      </c>
      <c r="T3099" s="2">
        <v>41782</v>
      </c>
      <c r="U3099" s="3">
        <v>3</v>
      </c>
      <c r="V3099" s="4">
        <f>IFERROR(Homes[[#This Row],[sqft_above]]+Homes[[#This Row],[sqft_basement]]," ")</f>
        <v>4060</v>
      </c>
      <c r="W3099" s="4">
        <v>35621</v>
      </c>
      <c r="X3099">
        <v>0</v>
      </c>
      <c r="Y3099">
        <v>0</v>
      </c>
      <c r="Z3099">
        <v>3</v>
      </c>
      <c r="AA3099" s="4">
        <v>2030</v>
      </c>
      <c r="AB3099" s="4">
        <v>2030</v>
      </c>
      <c r="AC3099">
        <v>1989</v>
      </c>
      <c r="AD3099" t="s">
        <v>3225</v>
      </c>
      <c r="AE3099" t="s">
        <v>519</v>
      </c>
      <c r="AF3099" t="s">
        <v>520</v>
      </c>
    </row>
    <row r="3100" spans="1:32">
      <c r="A3100" t="str">
        <f>PROPER(TRIM(Homes[[#This Row],[street]]))</f>
        <v>11401 Se 219Th Pl</v>
      </c>
      <c r="B3100" t="str">
        <f>PROPER(TRIM(Homes[[#This Row],[city]]))</f>
        <v>Kent</v>
      </c>
      <c r="C3100" t="str">
        <f>_xlfn.TEXTBEFORE(Homes[[#This Row],[statezip]]," ")</f>
        <v>WA</v>
      </c>
      <c r="D3100" s="6" t="str">
        <f>_xlfn.TEXTAFTER(Homes[[#This Row],[statezip]]," ")</f>
        <v>98031</v>
      </c>
      <c r="E3100" s="1">
        <v>316500</v>
      </c>
      <c r="F3100">
        <v>4</v>
      </c>
      <c r="G31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0" s="3" t="str">
        <f>Homes[[#This Row],[bedrooms]] &amp; " bd | " &amp; TEXT(Homes[[#This Row],[bathrooms]],"0.##") &amp; " ba"</f>
        <v>4 bd | 2.5 ba</v>
      </c>
      <c r="I3100" s="4">
        <v>2150</v>
      </c>
      <c r="J3100" s="1">
        <f>IFERROR(Homes[[#This Row],[price]]/Homes[[#This Row],[sqft_living]]," ")</f>
        <v>147.2093023255814</v>
      </c>
      <c r="K3100" s="4">
        <f>IFERROR(Homes[[#This Row],[sqft_lot]]/43560," ")</f>
        <v>0.15626721763085399</v>
      </c>
      <c r="L3100" t="str">
        <f>IF(Homes[[#This Row],[waterfront]]=1, "Yes","No")</f>
        <v>No</v>
      </c>
      <c r="M3100" s="4" t="str">
        <f>IF(Homes[[#This Row],[sqft_basement]]&gt;0, "Yes","No")</f>
        <v>No</v>
      </c>
      <c r="N3100" t="str">
        <f>CHOOSE(Homes[[#This Row],[view]]+1, "None","Fair","Good","Great","Excellent")</f>
        <v>None</v>
      </c>
      <c r="O3100" t="str">
        <f>CHOOSE(Homes[[#This Row],[condition]], "Poor","Fair","Average","Good","Excellent")</f>
        <v>Good</v>
      </c>
      <c r="P3100">
        <f ca="1">YEAR(TODAY())-Homes[[#This Row],[yr_built]]</f>
        <v>34</v>
      </c>
      <c r="Q3100">
        <v>0</v>
      </c>
      <c r="R3100">
        <f ca="1">IF(Homes[[#This Row],[yr_renovated]]&gt;0, YEAR(TODAY())-Homes[[#This Row],[yr_renovated]], YEAR(TODAY())-Homes[[#This Row],[yr_built]])</f>
        <v>34</v>
      </c>
      <c r="S3100">
        <v>2</v>
      </c>
      <c r="T3100" s="2">
        <v>41774</v>
      </c>
      <c r="U3100" s="3">
        <v>2.5</v>
      </c>
      <c r="V3100" s="4">
        <f>IFERROR(Homes[[#This Row],[sqft_above]]+Homes[[#This Row],[sqft_basement]]," ")</f>
        <v>2150</v>
      </c>
      <c r="W3100" s="4">
        <v>6807</v>
      </c>
      <c r="X3100">
        <v>0</v>
      </c>
      <c r="Y3100">
        <v>0</v>
      </c>
      <c r="Z3100">
        <v>4</v>
      </c>
      <c r="AA3100" s="4">
        <v>2150</v>
      </c>
      <c r="AB3100" s="4">
        <v>0</v>
      </c>
      <c r="AC3100">
        <v>1991</v>
      </c>
      <c r="AD3100" t="s">
        <v>3226</v>
      </c>
      <c r="AE3100" t="s">
        <v>1392</v>
      </c>
      <c r="AF3100" t="s">
        <v>2406</v>
      </c>
    </row>
    <row r="3101" spans="1:32">
      <c r="A3101" t="str">
        <f>PROPER(TRIM(Homes[[#This Row],[street]]))</f>
        <v>1522 55Th Ct Se</v>
      </c>
      <c r="B3101" t="str">
        <f>PROPER(TRIM(Homes[[#This Row],[city]]))</f>
        <v>Auburn</v>
      </c>
      <c r="C3101" t="str">
        <f>_xlfn.TEXTBEFORE(Homes[[#This Row],[statezip]]," ")</f>
        <v>WA</v>
      </c>
      <c r="D3101" s="6" t="str">
        <f>_xlfn.TEXTAFTER(Homes[[#This Row],[statezip]]," ")</f>
        <v>98092</v>
      </c>
      <c r="E3101" s="1">
        <v>316000</v>
      </c>
      <c r="F3101">
        <v>4</v>
      </c>
      <c r="G31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1" s="3" t="str">
        <f>Homes[[#This Row],[bedrooms]] &amp; " bd | " &amp; TEXT(Homes[[#This Row],[bathrooms]],"0.##") &amp; " ba"</f>
        <v>4 bd | 2.5 ba</v>
      </c>
      <c r="I3101" s="4">
        <v>2010</v>
      </c>
      <c r="J3101" s="1">
        <f>IFERROR(Homes[[#This Row],[price]]/Homes[[#This Row],[sqft_living]]," ")</f>
        <v>157.21393034825871</v>
      </c>
      <c r="K3101" s="4">
        <f>IFERROR(Homes[[#This Row],[sqft_lot]]/43560," ")</f>
        <v>0.16588613406795225</v>
      </c>
      <c r="L3101" t="str">
        <f>IF(Homes[[#This Row],[waterfront]]=1, "Yes","No")</f>
        <v>No</v>
      </c>
      <c r="M3101" s="4" t="str">
        <f>IF(Homes[[#This Row],[sqft_basement]]&gt;0, "Yes","No")</f>
        <v>No</v>
      </c>
      <c r="N3101" t="str">
        <f>CHOOSE(Homes[[#This Row],[view]]+1, "None","Fair","Good","Great","Excellent")</f>
        <v>None</v>
      </c>
      <c r="O3101" t="str">
        <f>CHOOSE(Homes[[#This Row],[condition]], "Poor","Fair","Average","Good","Excellent")</f>
        <v>Average</v>
      </c>
      <c r="P3101">
        <f ca="1">YEAR(TODAY())-Homes[[#This Row],[yr_built]]</f>
        <v>30</v>
      </c>
      <c r="Q3101">
        <v>0</v>
      </c>
      <c r="R3101">
        <f ca="1">IF(Homes[[#This Row],[yr_renovated]]&gt;0, YEAR(TODAY())-Homes[[#This Row],[yr_renovated]], YEAR(TODAY())-Homes[[#This Row],[yr_built]])</f>
        <v>30</v>
      </c>
      <c r="S3101">
        <v>2</v>
      </c>
      <c r="T3101" s="2">
        <v>41773</v>
      </c>
      <c r="U3101" s="3">
        <v>2.5</v>
      </c>
      <c r="V3101" s="4">
        <f>IFERROR(Homes[[#This Row],[sqft_above]]+Homes[[#This Row],[sqft_basement]]," ")</f>
        <v>2010</v>
      </c>
      <c r="W3101" s="4">
        <v>7226</v>
      </c>
      <c r="X3101">
        <v>0</v>
      </c>
      <c r="Y3101">
        <v>0</v>
      </c>
      <c r="Z3101">
        <v>3</v>
      </c>
      <c r="AA3101" s="4">
        <v>2010</v>
      </c>
      <c r="AB3101" s="4">
        <v>0</v>
      </c>
      <c r="AC3101">
        <v>1995</v>
      </c>
      <c r="AD3101" t="s">
        <v>3227</v>
      </c>
      <c r="AE3101" t="s">
        <v>519</v>
      </c>
      <c r="AF3101" t="s">
        <v>520</v>
      </c>
    </row>
    <row r="3102" spans="1:32">
      <c r="A3102" t="str">
        <f>PROPER(TRIM(Homes[[#This Row],[street]]))</f>
        <v>20312 102Nd Pl Se</v>
      </c>
      <c r="B3102" t="str">
        <f>PROPER(TRIM(Homes[[#This Row],[city]]))</f>
        <v>Kent</v>
      </c>
      <c r="C3102" t="str">
        <f>_xlfn.TEXTBEFORE(Homes[[#This Row],[statezip]]," ")</f>
        <v>WA</v>
      </c>
      <c r="D3102" s="6" t="str">
        <f>_xlfn.TEXTAFTER(Homes[[#This Row],[statezip]]," ")</f>
        <v>98031</v>
      </c>
      <c r="E3102" s="1">
        <v>316000</v>
      </c>
      <c r="F3102">
        <v>3</v>
      </c>
      <c r="G31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02" s="3" t="str">
        <f>Homes[[#This Row],[bedrooms]] &amp; " bd | " &amp; TEXT(Homes[[#This Row],[bathrooms]],"0.##") &amp; " ba"</f>
        <v>3 bd | 2.25 ba</v>
      </c>
      <c r="I3102" s="4">
        <v>2130</v>
      </c>
      <c r="J3102" s="1">
        <f>IFERROR(Homes[[#This Row],[price]]/Homes[[#This Row],[sqft_living]]," ")</f>
        <v>148.35680751173709</v>
      </c>
      <c r="K3102" s="4">
        <f>IFERROR(Homes[[#This Row],[sqft_lot]]/43560," ")</f>
        <v>0.20020661157024794</v>
      </c>
      <c r="L3102" t="str">
        <f>IF(Homes[[#This Row],[waterfront]]=1, "Yes","No")</f>
        <v>No</v>
      </c>
      <c r="M3102" s="4" t="str">
        <f>IF(Homes[[#This Row],[sqft_basement]]&gt;0, "Yes","No")</f>
        <v>Yes</v>
      </c>
      <c r="N3102" t="str">
        <f>CHOOSE(Homes[[#This Row],[view]]+1, "None","Fair","Good","Great","Excellent")</f>
        <v>None</v>
      </c>
      <c r="O3102" t="str">
        <f>CHOOSE(Homes[[#This Row],[condition]], "Poor","Fair","Average","Good","Excellent")</f>
        <v>Average</v>
      </c>
      <c r="P3102">
        <f ca="1">YEAR(TODAY())-Homes[[#This Row],[yr_built]]</f>
        <v>38</v>
      </c>
      <c r="Q3102">
        <v>2000</v>
      </c>
      <c r="R3102">
        <f ca="1">IF(Homes[[#This Row],[yr_renovated]]&gt;0, YEAR(TODAY())-Homes[[#This Row],[yr_renovated]], YEAR(TODAY())-Homes[[#This Row],[yr_built]])</f>
        <v>25</v>
      </c>
      <c r="S3102">
        <v>1</v>
      </c>
      <c r="T3102" s="2">
        <v>41792</v>
      </c>
      <c r="U3102" s="3">
        <v>2.25</v>
      </c>
      <c r="V3102" s="4">
        <f>IFERROR(Homes[[#This Row],[sqft_above]]+Homes[[#This Row],[sqft_basement]]," ")</f>
        <v>2130</v>
      </c>
      <c r="W3102" s="4">
        <v>8721</v>
      </c>
      <c r="X3102">
        <v>0</v>
      </c>
      <c r="Y3102">
        <v>0</v>
      </c>
      <c r="Z3102">
        <v>3</v>
      </c>
      <c r="AA3102" s="4">
        <v>1570</v>
      </c>
      <c r="AB3102" s="4">
        <v>560</v>
      </c>
      <c r="AC3102">
        <v>1987</v>
      </c>
      <c r="AD3102" t="s">
        <v>3228</v>
      </c>
      <c r="AE3102" t="s">
        <v>1392</v>
      </c>
      <c r="AF3102" t="s">
        <v>2406</v>
      </c>
    </row>
    <row r="3103" spans="1:32">
      <c r="A3103" t="str">
        <f>PROPER(TRIM(Homes[[#This Row],[street]]))</f>
        <v>25221 235Th Way Se</v>
      </c>
      <c r="B3103" t="str">
        <f>PROPER(TRIM(Homes[[#This Row],[city]]))</f>
        <v>Maple Valley</v>
      </c>
      <c r="C3103" t="str">
        <f>_xlfn.TEXTBEFORE(Homes[[#This Row],[statezip]]," ")</f>
        <v>WA</v>
      </c>
      <c r="D3103" s="6" t="str">
        <f>_xlfn.TEXTAFTER(Homes[[#This Row],[statezip]]," ")</f>
        <v>98038</v>
      </c>
      <c r="E3103" s="1">
        <v>315368.7</v>
      </c>
      <c r="F3103">
        <v>3</v>
      </c>
      <c r="G31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3" s="3" t="str">
        <f>Homes[[#This Row],[bedrooms]] &amp; " bd | " &amp; TEXT(Homes[[#This Row],[bathrooms]],"0.##") &amp; " ba"</f>
        <v>3 bd | 2.5 ba</v>
      </c>
      <c r="I3103" s="4">
        <v>3080</v>
      </c>
      <c r="J3103" s="1">
        <f>IFERROR(Homes[[#This Row],[price]]/Homes[[#This Row],[sqft_living]]," ")</f>
        <v>102.39243506493507</v>
      </c>
      <c r="K3103" s="4">
        <f>IFERROR(Homes[[#This Row],[sqft_lot]]/43560," ")</f>
        <v>0.28640955004591367</v>
      </c>
      <c r="L3103" t="str">
        <f>IF(Homes[[#This Row],[waterfront]]=1, "Yes","No")</f>
        <v>No</v>
      </c>
      <c r="M3103" s="4" t="str">
        <f>IF(Homes[[#This Row],[sqft_basement]]&gt;0, "Yes","No")</f>
        <v>No</v>
      </c>
      <c r="N3103" t="str">
        <f>CHOOSE(Homes[[#This Row],[view]]+1, "None","Fair","Good","Great","Excellent")</f>
        <v>None</v>
      </c>
      <c r="O3103" t="str">
        <f>CHOOSE(Homes[[#This Row],[condition]], "Poor","Fair","Average","Good","Excellent")</f>
        <v>Average</v>
      </c>
      <c r="P3103">
        <f ca="1">YEAR(TODAY())-Homes[[#This Row],[yr_built]]</f>
        <v>35</v>
      </c>
      <c r="Q3103">
        <v>2009</v>
      </c>
      <c r="R3103">
        <f ca="1">IF(Homes[[#This Row],[yr_renovated]]&gt;0, YEAR(TODAY())-Homes[[#This Row],[yr_renovated]], YEAR(TODAY())-Homes[[#This Row],[yr_built]])</f>
        <v>16</v>
      </c>
      <c r="S3103">
        <v>2</v>
      </c>
      <c r="T3103" s="2">
        <v>41796</v>
      </c>
      <c r="U3103" s="3">
        <v>2.5</v>
      </c>
      <c r="V3103" s="4">
        <f>IFERROR(Homes[[#This Row],[sqft_above]]+Homes[[#This Row],[sqft_basement]]," ")</f>
        <v>3080</v>
      </c>
      <c r="W3103" s="4">
        <v>12476</v>
      </c>
      <c r="X3103">
        <v>0</v>
      </c>
      <c r="Y3103">
        <v>0</v>
      </c>
      <c r="Z3103">
        <v>3</v>
      </c>
      <c r="AA3103" s="4">
        <v>3080</v>
      </c>
      <c r="AB3103" s="4">
        <v>0</v>
      </c>
      <c r="AC3103">
        <v>1990</v>
      </c>
      <c r="AD3103" t="s">
        <v>3229</v>
      </c>
      <c r="AE3103" t="s">
        <v>920</v>
      </c>
      <c r="AF3103" t="s">
        <v>921</v>
      </c>
    </row>
    <row r="3104" spans="1:32">
      <c r="A3104" t="str">
        <f>PROPER(TRIM(Homes[[#This Row],[street]]))</f>
        <v>11521 22Nd Ave Ne</v>
      </c>
      <c r="B3104" t="str">
        <f>PROPER(TRIM(Homes[[#This Row],[city]]))</f>
        <v>Seattle</v>
      </c>
      <c r="C3104" t="str">
        <f>_xlfn.TEXTBEFORE(Homes[[#This Row],[statezip]]," ")</f>
        <v>WA</v>
      </c>
      <c r="D3104" s="6" t="str">
        <f>_xlfn.TEXTAFTER(Homes[[#This Row],[statezip]]," ")</f>
        <v>98125</v>
      </c>
      <c r="E3104" s="1">
        <v>315275</v>
      </c>
      <c r="F3104">
        <v>3</v>
      </c>
      <c r="G31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04" s="3" t="str">
        <f>Homes[[#This Row],[bedrooms]] &amp; " bd | " &amp; TEXT(Homes[[#This Row],[bathrooms]],"0.##") &amp; " ba"</f>
        <v>3 bd | 1.75 ba</v>
      </c>
      <c r="I3104" s="4">
        <v>1440</v>
      </c>
      <c r="J3104" s="1">
        <f>IFERROR(Homes[[#This Row],[price]]/Homes[[#This Row],[sqft_living]]," ")</f>
        <v>218.94097222222223</v>
      </c>
      <c r="K3104" s="4">
        <f>IFERROR(Homes[[#This Row],[sqft_lot]]/43560," ")</f>
        <v>0.18457300275482094</v>
      </c>
      <c r="L3104" t="str">
        <f>IF(Homes[[#This Row],[waterfront]]=1, "Yes","No")</f>
        <v>No</v>
      </c>
      <c r="M3104" s="4" t="str">
        <f>IF(Homes[[#This Row],[sqft_basement]]&gt;0, "Yes","No")</f>
        <v>Yes</v>
      </c>
      <c r="N3104" t="str">
        <f>CHOOSE(Homes[[#This Row],[view]]+1, "None","Fair","Good","Great","Excellent")</f>
        <v>None</v>
      </c>
      <c r="O3104" t="str">
        <f>CHOOSE(Homes[[#This Row],[condition]], "Poor","Fair","Average","Good","Excellent")</f>
        <v>Average</v>
      </c>
      <c r="P3104">
        <f ca="1">YEAR(TODAY())-Homes[[#This Row],[yr_built]]</f>
        <v>74</v>
      </c>
      <c r="Q3104">
        <v>1994</v>
      </c>
      <c r="R3104">
        <f ca="1">IF(Homes[[#This Row],[yr_renovated]]&gt;0, YEAR(TODAY())-Homes[[#This Row],[yr_renovated]], YEAR(TODAY())-Homes[[#This Row],[yr_built]])</f>
        <v>31</v>
      </c>
      <c r="S3104">
        <v>1</v>
      </c>
      <c r="T3104" s="2">
        <v>41771</v>
      </c>
      <c r="U3104" s="3">
        <v>1.75</v>
      </c>
      <c r="V3104" s="4">
        <f>IFERROR(Homes[[#This Row],[sqft_above]]+Homes[[#This Row],[sqft_basement]]," ")</f>
        <v>1440</v>
      </c>
      <c r="W3104" s="4">
        <v>8040</v>
      </c>
      <c r="X3104">
        <v>0</v>
      </c>
      <c r="Y3104">
        <v>0</v>
      </c>
      <c r="Z3104">
        <v>3</v>
      </c>
      <c r="AA3104" s="4">
        <v>960</v>
      </c>
      <c r="AB3104" s="4">
        <v>480</v>
      </c>
      <c r="AC3104">
        <v>1951</v>
      </c>
      <c r="AD3104" t="s">
        <v>3230</v>
      </c>
      <c r="AE3104" t="s">
        <v>49</v>
      </c>
      <c r="AF3104" t="s">
        <v>150</v>
      </c>
    </row>
    <row r="3105" spans="1:32">
      <c r="A3105" t="str">
        <f>PROPER(TRIM(Homes[[#This Row],[street]]))</f>
        <v>7945 14Th Ave Sw</v>
      </c>
      <c r="B3105" t="str">
        <f>PROPER(TRIM(Homes[[#This Row],[city]]))</f>
        <v>Seattle</v>
      </c>
      <c r="C3105" t="str">
        <f>_xlfn.TEXTBEFORE(Homes[[#This Row],[statezip]]," ")</f>
        <v>WA</v>
      </c>
      <c r="D3105" s="6" t="str">
        <f>_xlfn.TEXTAFTER(Homes[[#This Row],[statezip]]," ")</f>
        <v>98106</v>
      </c>
      <c r="E3105" s="1">
        <v>315000</v>
      </c>
      <c r="F3105">
        <v>6</v>
      </c>
      <c r="G31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4  </v>
      </c>
      <c r="H3105" s="3" t="str">
        <f>Homes[[#This Row],[bedrooms]] &amp; " bd | " &amp; TEXT(Homes[[#This Row],[bathrooms]],"0.##") &amp; " ba"</f>
        <v>6 bd | 4. ba</v>
      </c>
      <c r="I3105" s="4">
        <v>3120</v>
      </c>
      <c r="J3105" s="1">
        <f>IFERROR(Homes[[#This Row],[price]]/Homes[[#This Row],[sqft_living]]," ")</f>
        <v>100.96153846153847</v>
      </c>
      <c r="K3105" s="4">
        <f>IFERROR(Homes[[#This Row],[sqft_lot]]/43560," ")</f>
        <v>9.7337006427915512E-2</v>
      </c>
      <c r="L3105" t="str">
        <f>IF(Homes[[#This Row],[waterfront]]=1, "Yes","No")</f>
        <v>No</v>
      </c>
      <c r="M3105" s="4" t="str">
        <f>IF(Homes[[#This Row],[sqft_basement]]&gt;0, "Yes","No")</f>
        <v>Yes</v>
      </c>
      <c r="N3105" t="str">
        <f>CHOOSE(Homes[[#This Row],[view]]+1, "None","Fair","Good","Great","Excellent")</f>
        <v>Good</v>
      </c>
      <c r="O3105" t="str">
        <f>CHOOSE(Homes[[#This Row],[condition]], "Poor","Fair","Average","Good","Excellent")</f>
        <v>Good</v>
      </c>
      <c r="P3105">
        <f ca="1">YEAR(TODAY())-Homes[[#This Row],[yr_built]]</f>
        <v>32</v>
      </c>
      <c r="Q3105">
        <v>0</v>
      </c>
      <c r="R3105">
        <f ca="1">IF(Homes[[#This Row],[yr_renovated]]&gt;0, YEAR(TODAY())-Homes[[#This Row],[yr_renovated]], YEAR(TODAY())-Homes[[#This Row],[yr_built]])</f>
        <v>32</v>
      </c>
      <c r="S3105">
        <v>2</v>
      </c>
      <c r="T3105" s="2">
        <v>41817</v>
      </c>
      <c r="U3105" s="3">
        <v>4</v>
      </c>
      <c r="V3105" s="4">
        <f>IFERROR(Homes[[#This Row],[sqft_above]]+Homes[[#This Row],[sqft_basement]]," ")</f>
        <v>3120</v>
      </c>
      <c r="W3105" s="4">
        <v>4240</v>
      </c>
      <c r="X3105">
        <v>0</v>
      </c>
      <c r="Y3105">
        <v>2</v>
      </c>
      <c r="Z3105">
        <v>4</v>
      </c>
      <c r="AA3105" s="4">
        <v>2090</v>
      </c>
      <c r="AB3105" s="4">
        <v>1030</v>
      </c>
      <c r="AC3105">
        <v>1993</v>
      </c>
      <c r="AD3105" t="s">
        <v>3231</v>
      </c>
      <c r="AE3105" t="s">
        <v>49</v>
      </c>
      <c r="AF3105" t="s">
        <v>1278</v>
      </c>
    </row>
    <row r="3106" spans="1:32">
      <c r="A3106" t="str">
        <f>PROPER(TRIM(Homes[[#This Row],[street]]))</f>
        <v>20515 Se 333Rd Pl</v>
      </c>
      <c r="B3106" t="str">
        <f>PROPER(TRIM(Homes[[#This Row],[city]]))</f>
        <v>Auburn</v>
      </c>
      <c r="C3106" t="str">
        <f>_xlfn.TEXTBEFORE(Homes[[#This Row],[statezip]]," ")</f>
        <v>WA</v>
      </c>
      <c r="D3106" s="6" t="str">
        <f>_xlfn.TEXTAFTER(Homes[[#This Row],[statezip]]," ")</f>
        <v>98092</v>
      </c>
      <c r="E3106" s="1">
        <v>315000</v>
      </c>
      <c r="F3106">
        <v>3</v>
      </c>
      <c r="G31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06" s="3" t="str">
        <f>Homes[[#This Row],[bedrooms]] &amp; " bd | " &amp; TEXT(Homes[[#This Row],[bathrooms]],"0.##") &amp; " ba"</f>
        <v>3 bd | 2.25 ba</v>
      </c>
      <c r="I3106" s="4">
        <v>1400</v>
      </c>
      <c r="J3106" s="1">
        <f>IFERROR(Homes[[#This Row],[price]]/Homes[[#This Row],[sqft_living]]," ")</f>
        <v>225</v>
      </c>
      <c r="K3106" s="4">
        <f>IFERROR(Homes[[#This Row],[sqft_lot]]/43560," ")</f>
        <v>0.72603305785123962</v>
      </c>
      <c r="L3106" t="str">
        <f>IF(Homes[[#This Row],[waterfront]]=1, "Yes","No")</f>
        <v>No</v>
      </c>
      <c r="M3106" s="4" t="str">
        <f>IF(Homes[[#This Row],[sqft_basement]]&gt;0, "Yes","No")</f>
        <v>Yes</v>
      </c>
      <c r="N3106" t="str">
        <f>CHOOSE(Homes[[#This Row],[view]]+1, "None","Fair","Good","Great","Excellent")</f>
        <v>None</v>
      </c>
      <c r="O3106" t="str">
        <f>CHOOSE(Homes[[#This Row],[condition]], "Poor","Fair","Average","Good","Excellent")</f>
        <v>Fair</v>
      </c>
      <c r="P3106">
        <f ca="1">YEAR(TODAY())-Homes[[#This Row],[yr_built]]</f>
        <v>38</v>
      </c>
      <c r="Q3106">
        <v>0</v>
      </c>
      <c r="R3106">
        <f ca="1">IF(Homes[[#This Row],[yr_renovated]]&gt;0, YEAR(TODAY())-Homes[[#This Row],[yr_renovated]], YEAR(TODAY())-Homes[[#This Row],[yr_built]])</f>
        <v>38</v>
      </c>
      <c r="S3106">
        <v>1</v>
      </c>
      <c r="T3106" s="2">
        <v>41779</v>
      </c>
      <c r="U3106" s="3">
        <v>2.25</v>
      </c>
      <c r="V3106" s="4">
        <f>IFERROR(Homes[[#This Row],[sqft_above]]+Homes[[#This Row],[sqft_basement]]," ")</f>
        <v>1400</v>
      </c>
      <c r="W3106" s="4">
        <v>31626</v>
      </c>
      <c r="X3106">
        <v>0</v>
      </c>
      <c r="Y3106">
        <v>0</v>
      </c>
      <c r="Z3106">
        <v>2</v>
      </c>
      <c r="AA3106" s="4">
        <v>1140</v>
      </c>
      <c r="AB3106" s="4">
        <v>260</v>
      </c>
      <c r="AC3106">
        <v>1987</v>
      </c>
      <c r="AD3106" t="s">
        <v>3232</v>
      </c>
      <c r="AE3106" t="s">
        <v>519</v>
      </c>
      <c r="AF3106" t="s">
        <v>520</v>
      </c>
    </row>
    <row r="3107" spans="1:32">
      <c r="A3107" t="str">
        <f>PROPER(TRIM(Homes[[#This Row],[street]]))</f>
        <v>32901 Se 43Rd St</v>
      </c>
      <c r="B3107" t="str">
        <f>PROPER(TRIM(Homes[[#This Row],[city]]))</f>
        <v>Fall City</v>
      </c>
      <c r="C3107" t="str">
        <f>_xlfn.TEXTBEFORE(Homes[[#This Row],[statezip]]," ")</f>
        <v>WA</v>
      </c>
      <c r="D3107" s="6" t="str">
        <f>_xlfn.TEXTAFTER(Homes[[#This Row],[statezip]]," ")</f>
        <v>98024</v>
      </c>
      <c r="E3107" s="1">
        <v>315000</v>
      </c>
      <c r="F3107">
        <v>3</v>
      </c>
      <c r="G31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07" s="3" t="str">
        <f>Homes[[#This Row],[bedrooms]] &amp; " bd | " &amp; TEXT(Homes[[#This Row],[bathrooms]],"0.##") &amp; " ba"</f>
        <v>3 bd | 1.5 ba</v>
      </c>
      <c r="I3107" s="4">
        <v>1750</v>
      </c>
      <c r="J3107" s="1">
        <f>IFERROR(Homes[[#This Row],[price]]/Homes[[#This Row],[sqft_living]]," ")</f>
        <v>180</v>
      </c>
      <c r="K3107" s="4">
        <f>IFERROR(Homes[[#This Row],[sqft_lot]]/43560," ")</f>
        <v>0.28696051423324148</v>
      </c>
      <c r="L3107" t="str">
        <f>IF(Homes[[#This Row],[waterfront]]=1, "Yes","No")</f>
        <v>No</v>
      </c>
      <c r="M3107" s="4" t="str">
        <f>IF(Homes[[#This Row],[sqft_basement]]&gt;0, "Yes","No")</f>
        <v>Yes</v>
      </c>
      <c r="N3107" t="str">
        <f>CHOOSE(Homes[[#This Row],[view]]+1, "None","Fair","Good","Great","Excellent")</f>
        <v>None</v>
      </c>
      <c r="O3107" t="str">
        <f>CHOOSE(Homes[[#This Row],[condition]], "Poor","Fair","Average","Good","Excellent")</f>
        <v>Average</v>
      </c>
      <c r="P3107">
        <f ca="1">YEAR(TODAY())-Homes[[#This Row],[yr_built]]</f>
        <v>71</v>
      </c>
      <c r="Q3107">
        <v>2005</v>
      </c>
      <c r="R3107">
        <f ca="1">IF(Homes[[#This Row],[yr_renovated]]&gt;0, YEAR(TODAY())-Homes[[#This Row],[yr_renovated]], YEAR(TODAY())-Homes[[#This Row],[yr_built]])</f>
        <v>20</v>
      </c>
      <c r="S3107">
        <v>1</v>
      </c>
      <c r="T3107" s="2">
        <v>41796</v>
      </c>
      <c r="U3107" s="3">
        <v>1.5</v>
      </c>
      <c r="V3107" s="4">
        <f>IFERROR(Homes[[#This Row],[sqft_above]]+Homes[[#This Row],[sqft_basement]]," ")</f>
        <v>1750</v>
      </c>
      <c r="W3107" s="4">
        <v>12500</v>
      </c>
      <c r="X3107">
        <v>0</v>
      </c>
      <c r="Y3107">
        <v>0</v>
      </c>
      <c r="Z3107">
        <v>3</v>
      </c>
      <c r="AA3107" s="4">
        <v>1150</v>
      </c>
      <c r="AB3107" s="4">
        <v>600</v>
      </c>
      <c r="AC3107">
        <v>1954</v>
      </c>
      <c r="AD3107" t="s">
        <v>3233</v>
      </c>
      <c r="AE3107" t="s">
        <v>161</v>
      </c>
      <c r="AF3107" t="s">
        <v>162</v>
      </c>
    </row>
    <row r="3108" spans="1:32">
      <c r="A3108" t="str">
        <f>PROPER(TRIM(Homes[[#This Row],[street]]))</f>
        <v>11718 Se 203Rd St</v>
      </c>
      <c r="B3108" t="str">
        <f>PROPER(TRIM(Homes[[#This Row],[city]]))</f>
        <v>Kent</v>
      </c>
      <c r="C3108" t="str">
        <f>_xlfn.TEXTBEFORE(Homes[[#This Row],[statezip]]," ")</f>
        <v>WA</v>
      </c>
      <c r="D3108" s="6" t="str">
        <f>_xlfn.TEXTAFTER(Homes[[#This Row],[statezip]]," ")</f>
        <v>98031</v>
      </c>
      <c r="E3108" s="1">
        <v>315000</v>
      </c>
      <c r="F3108">
        <v>3</v>
      </c>
      <c r="G31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8" s="3" t="str">
        <f>Homes[[#This Row],[bedrooms]] &amp; " bd | " &amp; TEXT(Homes[[#This Row],[bathrooms]],"0.##") &amp; " ba"</f>
        <v>3 bd | 2.5 ba</v>
      </c>
      <c r="I3108" s="4">
        <v>1880</v>
      </c>
      <c r="J3108" s="1">
        <f>IFERROR(Homes[[#This Row],[price]]/Homes[[#This Row],[sqft_living]]," ")</f>
        <v>167.55319148936169</v>
      </c>
      <c r="K3108" s="4">
        <f>IFERROR(Homes[[#This Row],[sqft_lot]]/43560," ")</f>
        <v>0.16069788797061524</v>
      </c>
      <c r="L3108" t="str">
        <f>IF(Homes[[#This Row],[waterfront]]=1, "Yes","No")</f>
        <v>No</v>
      </c>
      <c r="M3108" s="4" t="str">
        <f>IF(Homes[[#This Row],[sqft_basement]]&gt;0, "Yes","No")</f>
        <v>No</v>
      </c>
      <c r="N3108" t="str">
        <f>CHOOSE(Homes[[#This Row],[view]]+1, "None","Fair","Good","Great","Excellent")</f>
        <v>None</v>
      </c>
      <c r="O3108" t="str">
        <f>CHOOSE(Homes[[#This Row],[condition]], "Poor","Fair","Average","Good","Excellent")</f>
        <v>Average</v>
      </c>
      <c r="P3108">
        <f ca="1">YEAR(TODAY())-Homes[[#This Row],[yr_built]]</f>
        <v>32</v>
      </c>
      <c r="Q3108">
        <v>0</v>
      </c>
      <c r="R3108">
        <f ca="1">IF(Homes[[#This Row],[yr_renovated]]&gt;0, YEAR(TODAY())-Homes[[#This Row],[yr_renovated]], YEAR(TODAY())-Homes[[#This Row],[yr_built]])</f>
        <v>32</v>
      </c>
      <c r="S3108">
        <v>2</v>
      </c>
      <c r="T3108" s="2">
        <v>41802</v>
      </c>
      <c r="U3108" s="3">
        <v>2.5</v>
      </c>
      <c r="V3108" s="4">
        <f>IFERROR(Homes[[#This Row],[sqft_above]]+Homes[[#This Row],[sqft_basement]]," ")</f>
        <v>1880</v>
      </c>
      <c r="W3108" s="4">
        <v>7000</v>
      </c>
      <c r="X3108">
        <v>0</v>
      </c>
      <c r="Y3108">
        <v>0</v>
      </c>
      <c r="Z3108">
        <v>3</v>
      </c>
      <c r="AA3108" s="4">
        <v>1880</v>
      </c>
      <c r="AB3108" s="4">
        <v>0</v>
      </c>
      <c r="AC3108">
        <v>1993</v>
      </c>
      <c r="AD3108" t="s">
        <v>3234</v>
      </c>
      <c r="AE3108" t="s">
        <v>1392</v>
      </c>
      <c r="AF3108" t="s">
        <v>2406</v>
      </c>
    </row>
    <row r="3109" spans="1:32">
      <c r="A3109" t="str">
        <f>PROPER(TRIM(Homes[[#This Row],[street]]))</f>
        <v>12108 Se 218Th Pl</v>
      </c>
      <c r="B3109" t="str">
        <f>PROPER(TRIM(Homes[[#This Row],[city]]))</f>
        <v>Kent</v>
      </c>
      <c r="C3109" t="str">
        <f>_xlfn.TEXTBEFORE(Homes[[#This Row],[statezip]]," ")</f>
        <v>WA</v>
      </c>
      <c r="D3109" s="6" t="str">
        <f>_xlfn.TEXTAFTER(Homes[[#This Row],[statezip]]," ")</f>
        <v>98031</v>
      </c>
      <c r="E3109" s="1">
        <v>315000</v>
      </c>
      <c r="F3109">
        <v>4</v>
      </c>
      <c r="G31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09" s="3" t="str">
        <f>Homes[[#This Row],[bedrooms]] &amp; " bd | " &amp; TEXT(Homes[[#This Row],[bathrooms]],"0.##") &amp; " ba"</f>
        <v>4 bd | 2.5 ba</v>
      </c>
      <c r="I3109" s="4">
        <v>1930</v>
      </c>
      <c r="J3109" s="1">
        <f>IFERROR(Homes[[#This Row],[price]]/Homes[[#This Row],[sqft_living]]," ")</f>
        <v>163.21243523316062</v>
      </c>
      <c r="K3109" s="4">
        <f>IFERROR(Homes[[#This Row],[sqft_lot]]/43560," ")</f>
        <v>0.22137281910009182</v>
      </c>
      <c r="L3109" t="str">
        <f>IF(Homes[[#This Row],[waterfront]]=1, "Yes","No")</f>
        <v>No</v>
      </c>
      <c r="M3109" s="4" t="str">
        <f>IF(Homes[[#This Row],[sqft_basement]]&gt;0, "Yes","No")</f>
        <v>No</v>
      </c>
      <c r="N3109" t="str">
        <f>CHOOSE(Homes[[#This Row],[view]]+1, "None","Fair","Good","Great","Excellent")</f>
        <v>None</v>
      </c>
      <c r="O3109" t="str">
        <f>CHOOSE(Homes[[#This Row],[condition]], "Poor","Fair","Average","Good","Excellent")</f>
        <v>Good</v>
      </c>
      <c r="P3109">
        <f ca="1">YEAR(TODAY())-Homes[[#This Row],[yr_built]]</f>
        <v>33</v>
      </c>
      <c r="Q3109">
        <v>0</v>
      </c>
      <c r="R3109">
        <f ca="1">IF(Homes[[#This Row],[yr_renovated]]&gt;0, YEAR(TODAY())-Homes[[#This Row],[yr_renovated]], YEAR(TODAY())-Homes[[#This Row],[yr_built]])</f>
        <v>33</v>
      </c>
      <c r="S3109">
        <v>2</v>
      </c>
      <c r="T3109" s="2">
        <v>41800</v>
      </c>
      <c r="U3109" s="3">
        <v>2.5</v>
      </c>
      <c r="V3109" s="4">
        <f>IFERROR(Homes[[#This Row],[sqft_above]]+Homes[[#This Row],[sqft_basement]]," ")</f>
        <v>1930</v>
      </c>
      <c r="W3109" s="4">
        <v>9643</v>
      </c>
      <c r="X3109">
        <v>0</v>
      </c>
      <c r="Y3109">
        <v>0</v>
      </c>
      <c r="Z3109">
        <v>4</v>
      </c>
      <c r="AA3109" s="4">
        <v>1930</v>
      </c>
      <c r="AB3109" s="4">
        <v>0</v>
      </c>
      <c r="AC3109">
        <v>1992</v>
      </c>
      <c r="AD3109" t="s">
        <v>3235</v>
      </c>
      <c r="AE3109" t="s">
        <v>1392</v>
      </c>
      <c r="AF3109" t="s">
        <v>2406</v>
      </c>
    </row>
    <row r="3110" spans="1:32">
      <c r="A3110" t="str">
        <f>PROPER(TRIM(Homes[[#This Row],[street]]))</f>
        <v>20825 135Th Ave Se</v>
      </c>
      <c r="B3110" t="str">
        <f>PROPER(TRIM(Homes[[#This Row],[city]]))</f>
        <v>Kent</v>
      </c>
      <c r="C3110" t="str">
        <f>_xlfn.TEXTBEFORE(Homes[[#This Row],[statezip]]," ")</f>
        <v>WA</v>
      </c>
      <c r="D3110" s="6" t="str">
        <f>_xlfn.TEXTAFTER(Homes[[#This Row],[statezip]]," ")</f>
        <v>98042</v>
      </c>
      <c r="E3110" s="1">
        <v>315000</v>
      </c>
      <c r="F3110">
        <v>4</v>
      </c>
      <c r="G31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10" s="3" t="str">
        <f>Homes[[#This Row],[bedrooms]] &amp; " bd | " &amp; TEXT(Homes[[#This Row],[bathrooms]],"0.##") &amp; " ba"</f>
        <v>4 bd | 2.5 ba</v>
      </c>
      <c r="I3110" s="4">
        <v>1940</v>
      </c>
      <c r="J3110" s="1">
        <f>IFERROR(Homes[[#This Row],[price]]/Homes[[#This Row],[sqft_living]]," ")</f>
        <v>162.37113402061857</v>
      </c>
      <c r="K3110" s="4">
        <f>IFERROR(Homes[[#This Row],[sqft_lot]]/43560," ")</f>
        <v>0.23415977961432508</v>
      </c>
      <c r="L3110" t="str">
        <f>IF(Homes[[#This Row],[waterfront]]=1, "Yes","No")</f>
        <v>No</v>
      </c>
      <c r="M3110" s="4" t="str">
        <f>IF(Homes[[#This Row],[sqft_basement]]&gt;0, "Yes","No")</f>
        <v>Yes</v>
      </c>
      <c r="N3110" t="str">
        <f>CHOOSE(Homes[[#This Row],[view]]+1, "None","Fair","Good","Great","Excellent")</f>
        <v>None</v>
      </c>
      <c r="O3110" t="str">
        <f>CHOOSE(Homes[[#This Row],[condition]], "Poor","Fair","Average","Good","Excellent")</f>
        <v>Good</v>
      </c>
      <c r="P3110">
        <f ca="1">YEAR(TODAY())-Homes[[#This Row],[yr_built]]</f>
        <v>48</v>
      </c>
      <c r="Q3110">
        <v>0</v>
      </c>
      <c r="R3110">
        <f ca="1">IF(Homes[[#This Row],[yr_renovated]]&gt;0, YEAR(TODAY())-Homes[[#This Row],[yr_renovated]], YEAR(TODAY())-Homes[[#This Row],[yr_built]])</f>
        <v>48</v>
      </c>
      <c r="S3110">
        <v>1</v>
      </c>
      <c r="T3110" s="2">
        <v>41816</v>
      </c>
      <c r="U3110" s="3">
        <v>2.5</v>
      </c>
      <c r="V3110" s="4">
        <f>IFERROR(Homes[[#This Row],[sqft_above]]+Homes[[#This Row],[sqft_basement]]," ")</f>
        <v>1940</v>
      </c>
      <c r="W3110" s="4">
        <v>10200</v>
      </c>
      <c r="X3110">
        <v>0</v>
      </c>
      <c r="Y3110">
        <v>0</v>
      </c>
      <c r="Z3110">
        <v>4</v>
      </c>
      <c r="AA3110" s="4">
        <v>1140</v>
      </c>
      <c r="AB3110" s="4">
        <v>800</v>
      </c>
      <c r="AC3110">
        <v>1977</v>
      </c>
      <c r="AD3110" t="s">
        <v>3236</v>
      </c>
      <c r="AE3110" t="s">
        <v>1392</v>
      </c>
      <c r="AF3110" t="s">
        <v>85</v>
      </c>
    </row>
    <row r="3111" spans="1:32">
      <c r="A3111" t="str">
        <f>PROPER(TRIM(Homes[[#This Row],[street]]))</f>
        <v>28001 232Nd Pl Se</v>
      </c>
      <c r="B3111" t="str">
        <f>PROPER(TRIM(Homes[[#This Row],[city]]))</f>
        <v>Maple Valley</v>
      </c>
      <c r="C3111" t="str">
        <f>_xlfn.TEXTBEFORE(Homes[[#This Row],[statezip]]," ")</f>
        <v>WA</v>
      </c>
      <c r="D3111" s="6" t="str">
        <f>_xlfn.TEXTAFTER(Homes[[#This Row],[statezip]]," ")</f>
        <v>98038</v>
      </c>
      <c r="E3111" s="1">
        <v>315000</v>
      </c>
      <c r="F3111">
        <v>3</v>
      </c>
      <c r="G31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11" s="3" t="str">
        <f>Homes[[#This Row],[bedrooms]] &amp; " bd | " &amp; TEXT(Homes[[#This Row],[bathrooms]],"0.##") &amp; " ba"</f>
        <v>3 bd | 2.5 ba</v>
      </c>
      <c r="I3111" s="4">
        <v>1730</v>
      </c>
      <c r="J3111" s="1">
        <f>IFERROR(Homes[[#This Row],[price]]/Homes[[#This Row],[sqft_living]]," ")</f>
        <v>182.08092485549133</v>
      </c>
      <c r="K3111" s="4">
        <f>IFERROR(Homes[[#This Row],[sqft_lot]]/43560," ")</f>
        <v>0.14618916437098256</v>
      </c>
      <c r="L3111" t="str">
        <f>IF(Homes[[#This Row],[waterfront]]=1, "Yes","No")</f>
        <v>No</v>
      </c>
      <c r="M3111" s="4" t="str">
        <f>IF(Homes[[#This Row],[sqft_basement]]&gt;0, "Yes","No")</f>
        <v>No</v>
      </c>
      <c r="N3111" t="str">
        <f>CHOOSE(Homes[[#This Row],[view]]+1, "None","Fair","Good","Great","Excellent")</f>
        <v>None</v>
      </c>
      <c r="O3111" t="str">
        <f>CHOOSE(Homes[[#This Row],[condition]], "Poor","Fair","Average","Good","Excellent")</f>
        <v>Average</v>
      </c>
      <c r="P3111">
        <f ca="1">YEAR(TODAY())-Homes[[#This Row],[yr_built]]</f>
        <v>32</v>
      </c>
      <c r="Q3111">
        <v>0</v>
      </c>
      <c r="R3111">
        <f ca="1">IF(Homes[[#This Row],[yr_renovated]]&gt;0, YEAR(TODAY())-Homes[[#This Row],[yr_renovated]], YEAR(TODAY())-Homes[[#This Row],[yr_built]])</f>
        <v>32</v>
      </c>
      <c r="S3111">
        <v>2</v>
      </c>
      <c r="T3111" s="2">
        <v>41808</v>
      </c>
      <c r="U3111" s="3">
        <v>2.5</v>
      </c>
      <c r="V3111" s="4">
        <f>IFERROR(Homes[[#This Row],[sqft_above]]+Homes[[#This Row],[sqft_basement]]," ")</f>
        <v>1730</v>
      </c>
      <c r="W3111" s="4">
        <v>6368</v>
      </c>
      <c r="X3111">
        <v>0</v>
      </c>
      <c r="Y3111">
        <v>0</v>
      </c>
      <c r="Z3111">
        <v>3</v>
      </c>
      <c r="AA3111" s="4">
        <v>1730</v>
      </c>
      <c r="AB3111" s="4">
        <v>0</v>
      </c>
      <c r="AC3111">
        <v>1993</v>
      </c>
      <c r="AD3111" t="s">
        <v>3237</v>
      </c>
      <c r="AE3111" t="s">
        <v>920</v>
      </c>
      <c r="AF3111" t="s">
        <v>921</v>
      </c>
    </row>
    <row r="3112" spans="1:32">
      <c r="A3112" t="str">
        <f>PROPER(TRIM(Homes[[#This Row],[street]]))</f>
        <v>10830 132Nd Ave Ne</v>
      </c>
      <c r="B3112" t="str">
        <f>PROPER(TRIM(Homes[[#This Row],[city]]))</f>
        <v>Redmond</v>
      </c>
      <c r="C3112" t="str">
        <f>_xlfn.TEXTBEFORE(Homes[[#This Row],[statezip]]," ")</f>
        <v>WA</v>
      </c>
      <c r="D3112" s="6" t="str">
        <f>_xlfn.TEXTAFTER(Homes[[#This Row],[statezip]]," ")</f>
        <v>98052</v>
      </c>
      <c r="E3112" s="1">
        <v>315000</v>
      </c>
      <c r="F3112">
        <v>2</v>
      </c>
      <c r="G31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2" s="3" t="str">
        <f>Homes[[#This Row],[bedrooms]] &amp; " bd | " &amp; TEXT(Homes[[#This Row],[bathrooms]],"0.##") &amp; " ba"</f>
        <v>2 bd | 1. ba</v>
      </c>
      <c r="I3112" s="4">
        <v>790</v>
      </c>
      <c r="J3112" s="1">
        <f>IFERROR(Homes[[#This Row],[price]]/Homes[[#This Row],[sqft_living]]," ")</f>
        <v>398.73417721518985</v>
      </c>
      <c r="K3112" s="4">
        <f>IFERROR(Homes[[#This Row],[sqft_lot]]/43560," ")</f>
        <v>0.1599862258953168</v>
      </c>
      <c r="L3112" t="str">
        <f>IF(Homes[[#This Row],[waterfront]]=1, "Yes","No")</f>
        <v>No</v>
      </c>
      <c r="M3112" s="4" t="str">
        <f>IF(Homes[[#This Row],[sqft_basement]]&gt;0, "Yes","No")</f>
        <v>No</v>
      </c>
      <c r="N3112" t="str">
        <f>CHOOSE(Homes[[#This Row],[view]]+1, "None","Fair","Good","Great","Excellent")</f>
        <v>None</v>
      </c>
      <c r="O3112" t="str">
        <f>CHOOSE(Homes[[#This Row],[condition]], "Poor","Fair","Average","Good","Excellent")</f>
        <v>Average</v>
      </c>
      <c r="P3112">
        <f ca="1">YEAR(TODAY())-Homes[[#This Row],[yr_built]]</f>
        <v>70</v>
      </c>
      <c r="Q3112">
        <v>1984</v>
      </c>
      <c r="R3112">
        <f ca="1">IF(Homes[[#This Row],[yr_renovated]]&gt;0, YEAR(TODAY())-Homes[[#This Row],[yr_renovated]], YEAR(TODAY())-Homes[[#This Row],[yr_built]])</f>
        <v>41</v>
      </c>
      <c r="S3112">
        <v>1</v>
      </c>
      <c r="T3112" s="2">
        <v>41779</v>
      </c>
      <c r="U3112" s="3">
        <v>1</v>
      </c>
      <c r="V3112" s="4">
        <f>IFERROR(Homes[[#This Row],[sqft_above]]+Homes[[#This Row],[sqft_basement]]," ")</f>
        <v>790</v>
      </c>
      <c r="W3112" s="4">
        <v>6969</v>
      </c>
      <c r="X3112">
        <v>0</v>
      </c>
      <c r="Y3112">
        <v>0</v>
      </c>
      <c r="Z3112">
        <v>3</v>
      </c>
      <c r="AA3112" s="4">
        <v>790</v>
      </c>
      <c r="AB3112" s="4">
        <v>0</v>
      </c>
      <c r="AC3112">
        <v>1955</v>
      </c>
      <c r="AD3112" t="s">
        <v>3238</v>
      </c>
      <c r="AE3112" t="s">
        <v>137</v>
      </c>
      <c r="AF3112" t="s">
        <v>138</v>
      </c>
    </row>
    <row r="3113" spans="1:32">
      <c r="A3113" t="str">
        <f>PROPER(TRIM(Homes[[#This Row],[street]]))</f>
        <v>4726 S Orcas St</v>
      </c>
      <c r="B3113" t="str">
        <f>PROPER(TRIM(Homes[[#This Row],[city]]))</f>
        <v>Seattle</v>
      </c>
      <c r="C3113" t="str">
        <f>_xlfn.TEXTBEFORE(Homes[[#This Row],[statezip]]," ")</f>
        <v>WA</v>
      </c>
      <c r="D3113" s="6" t="str">
        <f>_xlfn.TEXTAFTER(Homes[[#This Row],[statezip]]," ")</f>
        <v>98118</v>
      </c>
      <c r="E3113" s="1">
        <v>315000</v>
      </c>
      <c r="F3113">
        <v>2</v>
      </c>
      <c r="G31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3" s="3" t="str">
        <f>Homes[[#This Row],[bedrooms]] &amp; " bd | " &amp; TEXT(Homes[[#This Row],[bathrooms]],"0.##") &amp; " ba"</f>
        <v>2 bd | 1. ba</v>
      </c>
      <c r="I3113" s="4">
        <v>970</v>
      </c>
      <c r="J3113" s="1">
        <f>IFERROR(Homes[[#This Row],[price]]/Homes[[#This Row],[sqft_living]]," ")</f>
        <v>324.74226804123714</v>
      </c>
      <c r="K3113" s="4">
        <f>IFERROR(Homes[[#This Row],[sqft_lot]]/43560," ")</f>
        <v>0.13005050505050506</v>
      </c>
      <c r="L3113" t="str">
        <f>IF(Homes[[#This Row],[waterfront]]=1, "Yes","No")</f>
        <v>No</v>
      </c>
      <c r="M3113" s="4" t="str">
        <f>IF(Homes[[#This Row],[sqft_basement]]&gt;0, "Yes","No")</f>
        <v>No</v>
      </c>
      <c r="N3113" t="str">
        <f>CHOOSE(Homes[[#This Row],[view]]+1, "None","Fair","Good","Great","Excellent")</f>
        <v>None</v>
      </c>
      <c r="O3113" t="str">
        <f>CHOOSE(Homes[[#This Row],[condition]], "Poor","Fair","Average","Good","Excellent")</f>
        <v>Good</v>
      </c>
      <c r="P3113">
        <f ca="1">YEAR(TODAY())-Homes[[#This Row],[yr_built]]</f>
        <v>117</v>
      </c>
      <c r="Q3113">
        <v>0</v>
      </c>
      <c r="R3113">
        <f ca="1">IF(Homes[[#This Row],[yr_renovated]]&gt;0, YEAR(TODAY())-Homes[[#This Row],[yr_renovated]], YEAR(TODAY())-Homes[[#This Row],[yr_built]])</f>
        <v>117</v>
      </c>
      <c r="S3113">
        <v>1</v>
      </c>
      <c r="T3113" s="2">
        <v>41802</v>
      </c>
      <c r="U3113" s="3">
        <v>1</v>
      </c>
      <c r="V3113" s="4">
        <f>IFERROR(Homes[[#This Row],[sqft_above]]+Homes[[#This Row],[sqft_basement]]," ")</f>
        <v>970</v>
      </c>
      <c r="W3113" s="4">
        <v>5665</v>
      </c>
      <c r="X3113">
        <v>0</v>
      </c>
      <c r="Y3113">
        <v>0</v>
      </c>
      <c r="Z3113">
        <v>4</v>
      </c>
      <c r="AA3113" s="4">
        <v>970</v>
      </c>
      <c r="AB3113" s="4">
        <v>0</v>
      </c>
      <c r="AC3113">
        <v>1908</v>
      </c>
      <c r="AD3113" t="s">
        <v>3239</v>
      </c>
      <c r="AE3113" t="s">
        <v>49</v>
      </c>
      <c r="AF3113" t="s">
        <v>229</v>
      </c>
    </row>
    <row r="3114" spans="1:32">
      <c r="A3114" t="str">
        <f>PROPER(TRIM(Homes[[#This Row],[street]]))</f>
        <v>2202 Sw Elmgrove St</v>
      </c>
      <c r="B3114" t="str">
        <f>PROPER(TRIM(Homes[[#This Row],[city]]))</f>
        <v>Seattle</v>
      </c>
      <c r="C3114" t="str">
        <f>_xlfn.TEXTBEFORE(Homes[[#This Row],[statezip]]," ")</f>
        <v>WA</v>
      </c>
      <c r="D3114" s="6" t="str">
        <f>_xlfn.TEXTAFTER(Homes[[#This Row],[statezip]]," ")</f>
        <v>98106</v>
      </c>
      <c r="E3114" s="1">
        <v>315000</v>
      </c>
      <c r="F3114">
        <v>3</v>
      </c>
      <c r="G31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14" s="3" t="str">
        <f>Homes[[#This Row],[bedrooms]] &amp; " bd | " &amp; TEXT(Homes[[#This Row],[bathrooms]],"0.##") &amp; " ba"</f>
        <v>3 bd | 2.5 ba</v>
      </c>
      <c r="I3114" s="4">
        <v>1480</v>
      </c>
      <c r="J3114" s="1">
        <f>IFERROR(Homes[[#This Row],[price]]/Homes[[#This Row],[sqft_living]]," ")</f>
        <v>212.83783783783784</v>
      </c>
      <c r="K3114" s="4">
        <f>IFERROR(Homes[[#This Row],[sqft_lot]]/43560," ")</f>
        <v>3.6501377410468321E-2</v>
      </c>
      <c r="L3114" t="str">
        <f>IF(Homes[[#This Row],[waterfront]]=1, "Yes","No")</f>
        <v>No</v>
      </c>
      <c r="M3114" s="4" t="str">
        <f>IF(Homes[[#This Row],[sqft_basement]]&gt;0, "Yes","No")</f>
        <v>Yes</v>
      </c>
      <c r="N3114" t="str">
        <f>CHOOSE(Homes[[#This Row],[view]]+1, "None","Fair","Good","Great","Excellent")</f>
        <v>None</v>
      </c>
      <c r="O3114" t="str">
        <f>CHOOSE(Homes[[#This Row],[condition]], "Poor","Fair","Average","Good","Excellent")</f>
        <v>Average</v>
      </c>
      <c r="P3114">
        <f ca="1">YEAR(TODAY())-Homes[[#This Row],[yr_built]]</f>
        <v>15</v>
      </c>
      <c r="Q3114">
        <v>0</v>
      </c>
      <c r="R3114">
        <f ca="1">IF(Homes[[#This Row],[yr_renovated]]&gt;0, YEAR(TODAY())-Homes[[#This Row],[yr_renovated]], YEAR(TODAY())-Homes[[#This Row],[yr_built]])</f>
        <v>15</v>
      </c>
      <c r="S3114">
        <v>2</v>
      </c>
      <c r="T3114" s="2">
        <v>41799</v>
      </c>
      <c r="U3114" s="3">
        <v>2.5</v>
      </c>
      <c r="V3114" s="4">
        <f>IFERROR(Homes[[#This Row],[sqft_above]]+Homes[[#This Row],[sqft_basement]]," ")</f>
        <v>1480</v>
      </c>
      <c r="W3114" s="4">
        <v>1590</v>
      </c>
      <c r="X3114">
        <v>0</v>
      </c>
      <c r="Y3114">
        <v>0</v>
      </c>
      <c r="Z3114">
        <v>3</v>
      </c>
      <c r="AA3114" s="4">
        <v>1150</v>
      </c>
      <c r="AB3114" s="4">
        <v>330</v>
      </c>
      <c r="AC3114">
        <v>2010</v>
      </c>
      <c r="AD3114" t="s">
        <v>3240</v>
      </c>
      <c r="AE3114" t="s">
        <v>49</v>
      </c>
      <c r="AF3114" t="s">
        <v>1278</v>
      </c>
    </row>
    <row r="3115" spans="1:32">
      <c r="A3115" t="str">
        <f>PROPER(TRIM(Homes[[#This Row],[street]]))</f>
        <v>5237 Martin Luther King Jr Way S</v>
      </c>
      <c r="B3115" t="str">
        <f>PROPER(TRIM(Homes[[#This Row],[city]]))</f>
        <v>Seattle</v>
      </c>
      <c r="C3115" t="str">
        <f>_xlfn.TEXTBEFORE(Homes[[#This Row],[statezip]]," ")</f>
        <v>WA</v>
      </c>
      <c r="D3115" s="6" t="str">
        <f>_xlfn.TEXTAFTER(Homes[[#This Row],[statezip]]," ")</f>
        <v>98118</v>
      </c>
      <c r="E3115" s="1">
        <v>315000</v>
      </c>
      <c r="F3115">
        <v>2</v>
      </c>
      <c r="G31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5" s="3" t="str">
        <f>Homes[[#This Row],[bedrooms]] &amp; " bd | " &amp; TEXT(Homes[[#This Row],[bathrooms]],"0.##") &amp; " ba"</f>
        <v>2 bd | 1. ba</v>
      </c>
      <c r="I3115" s="4">
        <v>1740</v>
      </c>
      <c r="J3115" s="1">
        <f>IFERROR(Homes[[#This Row],[price]]/Homes[[#This Row],[sqft_living]]," ")</f>
        <v>181.0344827586207</v>
      </c>
      <c r="K3115" s="4">
        <f>IFERROR(Homes[[#This Row],[sqft_lot]]/43560," ")</f>
        <v>8.3149678604224064E-2</v>
      </c>
      <c r="L3115" t="str">
        <f>IF(Homes[[#This Row],[waterfront]]=1, "Yes","No")</f>
        <v>No</v>
      </c>
      <c r="M3115" s="4" t="str">
        <f>IF(Homes[[#This Row],[sqft_basement]]&gt;0, "Yes","No")</f>
        <v>Yes</v>
      </c>
      <c r="N3115" t="str">
        <f>CHOOSE(Homes[[#This Row],[view]]+1, "None","Fair","Good","Great","Excellent")</f>
        <v>None</v>
      </c>
      <c r="O3115" t="str">
        <f>CHOOSE(Homes[[#This Row],[condition]], "Poor","Fair","Average","Good","Excellent")</f>
        <v>Good</v>
      </c>
      <c r="P3115">
        <f ca="1">YEAR(TODAY())-Homes[[#This Row],[yr_built]]</f>
        <v>101</v>
      </c>
      <c r="Q3115">
        <v>0</v>
      </c>
      <c r="R3115">
        <f ca="1">IF(Homes[[#This Row],[yr_renovated]]&gt;0, YEAR(TODAY())-Homes[[#This Row],[yr_renovated]], YEAR(TODAY())-Homes[[#This Row],[yr_built]])</f>
        <v>101</v>
      </c>
      <c r="S3115">
        <v>1</v>
      </c>
      <c r="T3115" s="2">
        <v>41800</v>
      </c>
      <c r="U3115" s="3">
        <v>1</v>
      </c>
      <c r="V3115" s="4">
        <f>IFERROR(Homes[[#This Row],[sqft_above]]+Homes[[#This Row],[sqft_basement]]," ")</f>
        <v>1740</v>
      </c>
      <c r="W3115" s="4">
        <v>3622</v>
      </c>
      <c r="X3115">
        <v>0</v>
      </c>
      <c r="Y3115">
        <v>0</v>
      </c>
      <c r="Z3115">
        <v>4</v>
      </c>
      <c r="AA3115" s="4">
        <v>950</v>
      </c>
      <c r="AB3115" s="4">
        <v>790</v>
      </c>
      <c r="AC3115">
        <v>1924</v>
      </c>
      <c r="AD3115" t="s">
        <v>3241</v>
      </c>
      <c r="AE3115" t="s">
        <v>49</v>
      </c>
      <c r="AF3115" t="s">
        <v>229</v>
      </c>
    </row>
    <row r="3116" spans="1:32">
      <c r="A3116" t="str">
        <f>PROPER(TRIM(Homes[[#This Row],[street]]))</f>
        <v>10200-10216 56Th Ave S</v>
      </c>
      <c r="B3116" t="str">
        <f>PROPER(TRIM(Homes[[#This Row],[city]]))</f>
        <v>Seattle</v>
      </c>
      <c r="C3116" t="str">
        <f>_xlfn.TEXTBEFORE(Homes[[#This Row],[statezip]]," ")</f>
        <v>WA</v>
      </c>
      <c r="D3116" s="6" t="str">
        <f>_xlfn.TEXTAFTER(Homes[[#This Row],[statezip]]," ")</f>
        <v>98178</v>
      </c>
      <c r="E3116" s="1">
        <v>315000</v>
      </c>
      <c r="F3116">
        <v>4</v>
      </c>
      <c r="G31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16" s="3" t="str">
        <f>Homes[[#This Row],[bedrooms]] &amp; " bd | " &amp; TEXT(Homes[[#This Row],[bathrooms]],"0.##") &amp; " ba"</f>
        <v>4 bd | 2. ba</v>
      </c>
      <c r="I3116" s="4">
        <v>1780</v>
      </c>
      <c r="J3116" s="1">
        <f>IFERROR(Homes[[#This Row],[price]]/Homes[[#This Row],[sqft_living]]," ")</f>
        <v>176.96629213483146</v>
      </c>
      <c r="K3116" s="4">
        <f>IFERROR(Homes[[#This Row],[sqft_lot]]/43560," ")</f>
        <v>0.12249770431588614</v>
      </c>
      <c r="L3116" t="str">
        <f>IF(Homes[[#This Row],[waterfront]]=1, "Yes","No")</f>
        <v>No</v>
      </c>
      <c r="M3116" s="4" t="str">
        <f>IF(Homes[[#This Row],[sqft_basement]]&gt;0, "Yes","No")</f>
        <v>Yes</v>
      </c>
      <c r="N3116" t="str">
        <f>CHOOSE(Homes[[#This Row],[view]]+1, "None","Fair","Good","Great","Excellent")</f>
        <v>None</v>
      </c>
      <c r="O3116" t="str">
        <f>CHOOSE(Homes[[#This Row],[condition]], "Poor","Fair","Average","Good","Excellent")</f>
        <v>Excellent</v>
      </c>
      <c r="P3116">
        <f ca="1">YEAR(TODAY())-Homes[[#This Row],[yr_built]]</f>
        <v>107</v>
      </c>
      <c r="Q3116">
        <v>0</v>
      </c>
      <c r="R3116">
        <f ca="1">IF(Homes[[#This Row],[yr_renovated]]&gt;0, YEAR(TODAY())-Homes[[#This Row],[yr_renovated]], YEAR(TODAY())-Homes[[#This Row],[yr_built]])</f>
        <v>107</v>
      </c>
      <c r="S3116">
        <v>1.5</v>
      </c>
      <c r="T3116" s="2">
        <v>41815</v>
      </c>
      <c r="U3116" s="3">
        <v>2</v>
      </c>
      <c r="V3116" s="4">
        <f>IFERROR(Homes[[#This Row],[sqft_above]]+Homes[[#This Row],[sqft_basement]]," ")</f>
        <v>1780</v>
      </c>
      <c r="W3116" s="4">
        <v>5336</v>
      </c>
      <c r="X3116">
        <v>0</v>
      </c>
      <c r="Y3116">
        <v>0</v>
      </c>
      <c r="Z3116">
        <v>5</v>
      </c>
      <c r="AA3116" s="4">
        <v>930</v>
      </c>
      <c r="AB3116" s="4">
        <v>850</v>
      </c>
      <c r="AC3116">
        <v>1918</v>
      </c>
      <c r="AD3116" t="s">
        <v>3242</v>
      </c>
      <c r="AE3116" t="s">
        <v>49</v>
      </c>
      <c r="AF3116" t="s">
        <v>1123</v>
      </c>
    </row>
    <row r="3117" spans="1:32">
      <c r="A3117" t="str">
        <f>PROPER(TRIM(Homes[[#This Row],[street]]))</f>
        <v>4820 12Th Ave S</v>
      </c>
      <c r="B3117" t="str">
        <f>PROPER(TRIM(Homes[[#This Row],[city]]))</f>
        <v>Seattle</v>
      </c>
      <c r="C3117" t="str">
        <f>_xlfn.TEXTBEFORE(Homes[[#This Row],[statezip]]," ")</f>
        <v>WA</v>
      </c>
      <c r="D3117" s="6" t="str">
        <f>_xlfn.TEXTAFTER(Homes[[#This Row],[statezip]]," ")</f>
        <v>98108</v>
      </c>
      <c r="E3117" s="1">
        <v>315000</v>
      </c>
      <c r="F3117">
        <v>2</v>
      </c>
      <c r="G31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7" s="3" t="str">
        <f>Homes[[#This Row],[bedrooms]] &amp; " bd | " &amp; TEXT(Homes[[#This Row],[bathrooms]],"0.##") &amp; " ba"</f>
        <v>2 bd | 1. ba</v>
      </c>
      <c r="I3117" s="4">
        <v>1080</v>
      </c>
      <c r="J3117" s="1">
        <f>IFERROR(Homes[[#This Row],[price]]/Homes[[#This Row],[sqft_living]]," ")</f>
        <v>291.66666666666669</v>
      </c>
      <c r="K3117" s="4">
        <f>IFERROR(Homes[[#This Row],[sqft_lot]]/43560," ")</f>
        <v>6.138659320477502E-2</v>
      </c>
      <c r="L3117" t="str">
        <f>IF(Homes[[#This Row],[waterfront]]=1, "Yes","No")</f>
        <v>No</v>
      </c>
      <c r="M3117" s="4" t="str">
        <f>IF(Homes[[#This Row],[sqft_basement]]&gt;0, "Yes","No")</f>
        <v>Yes</v>
      </c>
      <c r="N3117" t="str">
        <f>CHOOSE(Homes[[#This Row],[view]]+1, "None","Fair","Good","Great","Excellent")</f>
        <v>None</v>
      </c>
      <c r="O3117" t="str">
        <f>CHOOSE(Homes[[#This Row],[condition]], "Poor","Fair","Average","Good","Excellent")</f>
        <v>Good</v>
      </c>
      <c r="P3117">
        <f ca="1">YEAR(TODAY())-Homes[[#This Row],[yr_built]]</f>
        <v>106</v>
      </c>
      <c r="Q3117">
        <v>1985</v>
      </c>
      <c r="R3117">
        <f ca="1">IF(Homes[[#This Row],[yr_renovated]]&gt;0, YEAR(TODAY())-Homes[[#This Row],[yr_renovated]], YEAR(TODAY())-Homes[[#This Row],[yr_built]])</f>
        <v>40</v>
      </c>
      <c r="S3117">
        <v>1</v>
      </c>
      <c r="T3117" s="2">
        <v>41828</v>
      </c>
      <c r="U3117" s="3">
        <v>1</v>
      </c>
      <c r="V3117" s="4">
        <f>IFERROR(Homes[[#This Row],[sqft_above]]+Homes[[#This Row],[sqft_basement]]," ")</f>
        <v>1080</v>
      </c>
      <c r="W3117" s="4">
        <v>2674</v>
      </c>
      <c r="X3117">
        <v>0</v>
      </c>
      <c r="Y3117">
        <v>0</v>
      </c>
      <c r="Z3117">
        <v>4</v>
      </c>
      <c r="AA3117" s="4">
        <v>720</v>
      </c>
      <c r="AB3117" s="4">
        <v>360</v>
      </c>
      <c r="AC3117">
        <v>1919</v>
      </c>
      <c r="AD3117" t="s">
        <v>3243</v>
      </c>
      <c r="AE3117" t="s">
        <v>49</v>
      </c>
      <c r="AF3117" t="s">
        <v>1536</v>
      </c>
    </row>
    <row r="3118" spans="1:32">
      <c r="A3118" t="str">
        <f>PROPER(TRIM(Homes[[#This Row],[street]]))</f>
        <v>1715 Ne 135Th St</v>
      </c>
      <c r="B3118" t="str">
        <f>PROPER(TRIM(Homes[[#This Row],[city]]))</f>
        <v>Seattle</v>
      </c>
      <c r="C3118" t="str">
        <f>_xlfn.TEXTBEFORE(Homes[[#This Row],[statezip]]," ")</f>
        <v>WA</v>
      </c>
      <c r="D3118" s="6" t="str">
        <f>_xlfn.TEXTAFTER(Homes[[#This Row],[statezip]]," ")</f>
        <v>98125</v>
      </c>
      <c r="E3118" s="1">
        <v>315000</v>
      </c>
      <c r="F3118">
        <v>3</v>
      </c>
      <c r="G31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18" s="3" t="str">
        <f>Homes[[#This Row],[bedrooms]] &amp; " bd | " &amp; TEXT(Homes[[#This Row],[bathrooms]],"0.##") &amp; " ba"</f>
        <v>3 bd | 1. ba</v>
      </c>
      <c r="I3118" s="4">
        <v>960</v>
      </c>
      <c r="J3118" s="1">
        <f>IFERROR(Homes[[#This Row],[price]]/Homes[[#This Row],[sqft_living]]," ")</f>
        <v>328.125</v>
      </c>
      <c r="K3118" s="4">
        <f>IFERROR(Homes[[#This Row],[sqft_lot]]/43560," ")</f>
        <v>0.15229568411386593</v>
      </c>
      <c r="L3118" t="str">
        <f>IF(Homes[[#This Row],[waterfront]]=1, "Yes","No")</f>
        <v>No</v>
      </c>
      <c r="M3118" s="4" t="str">
        <f>IF(Homes[[#This Row],[sqft_basement]]&gt;0, "Yes","No")</f>
        <v>No</v>
      </c>
      <c r="N3118" t="str">
        <f>CHOOSE(Homes[[#This Row],[view]]+1, "None","Fair","Good","Great","Excellent")</f>
        <v>None</v>
      </c>
      <c r="O3118" t="str">
        <f>CHOOSE(Homes[[#This Row],[condition]], "Poor","Fair","Average","Good","Excellent")</f>
        <v>Average</v>
      </c>
      <c r="P3118">
        <f ca="1">YEAR(TODAY())-Homes[[#This Row],[yr_built]]</f>
        <v>73</v>
      </c>
      <c r="Q3118">
        <v>2008</v>
      </c>
      <c r="R3118">
        <f ca="1">IF(Homes[[#This Row],[yr_renovated]]&gt;0, YEAR(TODAY())-Homes[[#This Row],[yr_renovated]], YEAR(TODAY())-Homes[[#This Row],[yr_built]])</f>
        <v>17</v>
      </c>
      <c r="S3118">
        <v>1</v>
      </c>
      <c r="T3118" s="2">
        <v>41792</v>
      </c>
      <c r="U3118" s="3">
        <v>1</v>
      </c>
      <c r="V3118" s="4">
        <f>IFERROR(Homes[[#This Row],[sqft_above]]+Homes[[#This Row],[sqft_basement]]," ")</f>
        <v>960</v>
      </c>
      <c r="W3118" s="4">
        <v>6634</v>
      </c>
      <c r="X3118">
        <v>0</v>
      </c>
      <c r="Y3118">
        <v>0</v>
      </c>
      <c r="Z3118">
        <v>3</v>
      </c>
      <c r="AA3118" s="4">
        <v>960</v>
      </c>
      <c r="AB3118" s="4">
        <v>0</v>
      </c>
      <c r="AC3118">
        <v>1952</v>
      </c>
      <c r="AD3118" t="s">
        <v>3244</v>
      </c>
      <c r="AE3118" t="s">
        <v>49</v>
      </c>
      <c r="AF3118" t="s">
        <v>150</v>
      </c>
    </row>
    <row r="3119" spans="1:32">
      <c r="A3119" t="str">
        <f>PROPER(TRIM(Homes[[#This Row],[street]]))</f>
        <v>5452 31St Ave Sw</v>
      </c>
      <c r="B3119" t="str">
        <f>PROPER(TRIM(Homes[[#This Row],[city]]))</f>
        <v>Seattle</v>
      </c>
      <c r="C3119" t="str">
        <f>_xlfn.TEXTBEFORE(Homes[[#This Row],[statezip]]," ")</f>
        <v>WA</v>
      </c>
      <c r="D3119" s="6" t="str">
        <f>_xlfn.TEXTAFTER(Homes[[#This Row],[statezip]]," ")</f>
        <v>98126</v>
      </c>
      <c r="E3119" s="1">
        <v>315000</v>
      </c>
      <c r="F3119">
        <v>3</v>
      </c>
      <c r="G31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19" s="3" t="str">
        <f>Homes[[#This Row],[bedrooms]] &amp; " bd | " &amp; TEXT(Homes[[#This Row],[bathrooms]],"0.##") &amp; " ba"</f>
        <v>3 bd | 2. ba</v>
      </c>
      <c r="I3119" s="4">
        <v>1060</v>
      </c>
      <c r="J3119" s="1">
        <f>IFERROR(Homes[[#This Row],[price]]/Homes[[#This Row],[sqft_living]]," ")</f>
        <v>297.16981132075472</v>
      </c>
      <c r="K3119" s="4">
        <f>IFERROR(Homes[[#This Row],[sqft_lot]]/43560," ")</f>
        <v>0.13200183654729108</v>
      </c>
      <c r="L3119" t="str">
        <f>IF(Homes[[#This Row],[waterfront]]=1, "Yes","No")</f>
        <v>No</v>
      </c>
      <c r="M3119" s="4" t="str">
        <f>IF(Homes[[#This Row],[sqft_basement]]&gt;0, "Yes","No")</f>
        <v>No</v>
      </c>
      <c r="N3119" t="str">
        <f>CHOOSE(Homes[[#This Row],[view]]+1, "None","Fair","Good","Great","Excellent")</f>
        <v>None</v>
      </c>
      <c r="O3119" t="str">
        <f>CHOOSE(Homes[[#This Row],[condition]], "Poor","Fair","Average","Good","Excellent")</f>
        <v>Average</v>
      </c>
      <c r="P3119">
        <f ca="1">YEAR(TODAY())-Homes[[#This Row],[yr_built]]</f>
        <v>44</v>
      </c>
      <c r="Q3119">
        <v>2013</v>
      </c>
      <c r="R3119">
        <f ca="1">IF(Homes[[#This Row],[yr_renovated]]&gt;0, YEAR(TODAY())-Homes[[#This Row],[yr_renovated]], YEAR(TODAY())-Homes[[#This Row],[yr_built]])</f>
        <v>12</v>
      </c>
      <c r="S3119">
        <v>1</v>
      </c>
      <c r="T3119" s="2">
        <v>41789</v>
      </c>
      <c r="U3119" s="3">
        <v>2</v>
      </c>
      <c r="V3119" s="4">
        <f>IFERROR(Homes[[#This Row],[sqft_above]]+Homes[[#This Row],[sqft_basement]]," ")</f>
        <v>1060</v>
      </c>
      <c r="W3119" s="4">
        <v>5750</v>
      </c>
      <c r="X3119">
        <v>0</v>
      </c>
      <c r="Y3119">
        <v>0</v>
      </c>
      <c r="Z3119">
        <v>3</v>
      </c>
      <c r="AA3119" s="4">
        <v>1060</v>
      </c>
      <c r="AB3119" s="4">
        <v>0</v>
      </c>
      <c r="AC3119">
        <v>1981</v>
      </c>
      <c r="AD3119" t="s">
        <v>3245</v>
      </c>
      <c r="AE3119" t="s">
        <v>49</v>
      </c>
      <c r="AF3119" t="s">
        <v>434</v>
      </c>
    </row>
    <row r="3120" spans="1:32">
      <c r="A3120" t="str">
        <f>PROPER(TRIM(Homes[[#This Row],[street]]))</f>
        <v>34901-35199 Weyerhaeuser Way S</v>
      </c>
      <c r="B3120" t="str">
        <f>PROPER(TRIM(Homes[[#This Row],[city]]))</f>
        <v>Federal Way</v>
      </c>
      <c r="C3120" t="str">
        <f>_xlfn.TEXTBEFORE(Homes[[#This Row],[statezip]]," ")</f>
        <v>WA</v>
      </c>
      <c r="D3120" s="6" t="str">
        <f>_xlfn.TEXTAFTER(Homes[[#This Row],[statezip]]," ")</f>
        <v>98003</v>
      </c>
      <c r="E3120" s="1">
        <v>314900</v>
      </c>
      <c r="F3120">
        <v>4</v>
      </c>
      <c r="G31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0" s="3" t="str">
        <f>Homes[[#This Row],[bedrooms]] &amp; " bd | " &amp; TEXT(Homes[[#This Row],[bathrooms]],"0.##") &amp; " ba"</f>
        <v>4 bd | 1.75 ba</v>
      </c>
      <c r="I3120" s="4">
        <v>2700</v>
      </c>
      <c r="J3120" s="1">
        <f>IFERROR(Homes[[#This Row],[price]]/Homes[[#This Row],[sqft_living]]," ")</f>
        <v>116.62962962962963</v>
      </c>
      <c r="K3120" s="4">
        <f>IFERROR(Homes[[#This Row],[sqft_lot]]/43560," ")</f>
        <v>0.62148760330578512</v>
      </c>
      <c r="L3120" t="str">
        <f>IF(Homes[[#This Row],[waterfront]]=1, "Yes","No")</f>
        <v>No</v>
      </c>
      <c r="M3120" s="4" t="str">
        <f>IF(Homes[[#This Row],[sqft_basement]]&gt;0, "Yes","No")</f>
        <v>Yes</v>
      </c>
      <c r="N3120" t="str">
        <f>CHOOSE(Homes[[#This Row],[view]]+1, "None","Fair","Good","Great","Excellent")</f>
        <v>None</v>
      </c>
      <c r="O3120" t="str">
        <f>CHOOSE(Homes[[#This Row],[condition]], "Poor","Fair","Average","Good","Excellent")</f>
        <v>Average</v>
      </c>
      <c r="P3120">
        <f ca="1">YEAR(TODAY())-Homes[[#This Row],[yr_built]]</f>
        <v>67</v>
      </c>
      <c r="Q3120">
        <v>2004</v>
      </c>
      <c r="R3120">
        <f ca="1">IF(Homes[[#This Row],[yr_renovated]]&gt;0, YEAR(TODAY())-Homes[[#This Row],[yr_renovated]], YEAR(TODAY())-Homes[[#This Row],[yr_built]])</f>
        <v>21</v>
      </c>
      <c r="S3120">
        <v>1</v>
      </c>
      <c r="T3120" s="2">
        <v>41814</v>
      </c>
      <c r="U3120" s="3">
        <v>1.75</v>
      </c>
      <c r="V3120" s="4">
        <f>IFERROR(Homes[[#This Row],[sqft_above]]+Homes[[#This Row],[sqft_basement]]," ")</f>
        <v>2700</v>
      </c>
      <c r="W3120" s="4">
        <v>27072</v>
      </c>
      <c r="X3120">
        <v>0</v>
      </c>
      <c r="Y3120">
        <v>0</v>
      </c>
      <c r="Z3120">
        <v>3</v>
      </c>
      <c r="AA3120" s="4">
        <v>1380</v>
      </c>
      <c r="AB3120" s="4">
        <v>1320</v>
      </c>
      <c r="AC3120">
        <v>1958</v>
      </c>
      <c r="AD3120" t="s">
        <v>3246</v>
      </c>
      <c r="AE3120" t="s">
        <v>675</v>
      </c>
      <c r="AF3120" t="s">
        <v>676</v>
      </c>
    </row>
    <row r="3121" spans="1:32">
      <c r="A3121" t="str">
        <f>PROPER(TRIM(Homes[[#This Row],[street]]))</f>
        <v>37128 19Th Way S</v>
      </c>
      <c r="B3121" t="str">
        <f>PROPER(TRIM(Homes[[#This Row],[city]]))</f>
        <v>Federal Way</v>
      </c>
      <c r="C3121" t="str">
        <f>_xlfn.TEXTBEFORE(Homes[[#This Row],[statezip]]," ")</f>
        <v>WA</v>
      </c>
      <c r="D3121" s="6" t="str">
        <f>_xlfn.TEXTAFTER(Homes[[#This Row],[statezip]]," ")</f>
        <v>98003</v>
      </c>
      <c r="E3121" s="1">
        <v>314500</v>
      </c>
      <c r="F3121">
        <v>3</v>
      </c>
      <c r="G31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21" s="3" t="str">
        <f>Homes[[#This Row],[bedrooms]] &amp; " bd | " &amp; TEXT(Homes[[#This Row],[bathrooms]],"0.##") &amp; " ba"</f>
        <v>3 bd | 2. ba</v>
      </c>
      <c r="I3121" s="4">
        <v>2050</v>
      </c>
      <c r="J3121" s="1">
        <f>IFERROR(Homes[[#This Row],[price]]/Homes[[#This Row],[sqft_living]]," ")</f>
        <v>153.41463414634146</v>
      </c>
      <c r="K3121" s="4">
        <f>IFERROR(Homes[[#This Row],[sqft_lot]]/43560," ")</f>
        <v>0.30539485766758495</v>
      </c>
      <c r="L3121" t="str">
        <f>IF(Homes[[#This Row],[waterfront]]=1, "Yes","No")</f>
        <v>No</v>
      </c>
      <c r="M3121" s="4" t="str">
        <f>IF(Homes[[#This Row],[sqft_basement]]&gt;0, "Yes","No")</f>
        <v>No</v>
      </c>
      <c r="N3121" t="str">
        <f>CHOOSE(Homes[[#This Row],[view]]+1, "None","Fair","Good","Great","Excellent")</f>
        <v>None</v>
      </c>
      <c r="O3121" t="str">
        <f>CHOOSE(Homes[[#This Row],[condition]], "Poor","Fair","Average","Good","Excellent")</f>
        <v>Average</v>
      </c>
      <c r="P3121">
        <f ca="1">YEAR(TODAY())-Homes[[#This Row],[yr_built]]</f>
        <v>32</v>
      </c>
      <c r="Q3121">
        <v>0</v>
      </c>
      <c r="R3121">
        <f ca="1">IF(Homes[[#This Row],[yr_renovated]]&gt;0, YEAR(TODAY())-Homes[[#This Row],[yr_renovated]], YEAR(TODAY())-Homes[[#This Row],[yr_built]])</f>
        <v>32</v>
      </c>
      <c r="S3121">
        <v>1</v>
      </c>
      <c r="T3121" s="2">
        <v>41821</v>
      </c>
      <c r="U3121" s="3">
        <v>2</v>
      </c>
      <c r="V3121" s="4">
        <f>IFERROR(Homes[[#This Row],[sqft_above]]+Homes[[#This Row],[sqft_basement]]," ")</f>
        <v>2050</v>
      </c>
      <c r="W3121" s="4">
        <v>13303</v>
      </c>
      <c r="X3121">
        <v>0</v>
      </c>
      <c r="Y3121">
        <v>0</v>
      </c>
      <c r="Z3121">
        <v>3</v>
      </c>
      <c r="AA3121" s="4">
        <v>2050</v>
      </c>
      <c r="AB3121" s="4">
        <v>0</v>
      </c>
      <c r="AC3121">
        <v>1993</v>
      </c>
      <c r="AD3121" t="s">
        <v>3247</v>
      </c>
      <c r="AE3121" t="s">
        <v>675</v>
      </c>
      <c r="AF3121" t="s">
        <v>676</v>
      </c>
    </row>
    <row r="3122" spans="1:32">
      <c r="A3122" t="str">
        <f>PROPER(TRIM(Homes[[#This Row],[street]]))</f>
        <v>26522 214Th Ave Se</v>
      </c>
      <c r="B3122" t="str">
        <f>PROPER(TRIM(Homes[[#This Row],[city]]))</f>
        <v>Maple Valley</v>
      </c>
      <c r="C3122" t="str">
        <f>_xlfn.TEXTBEFORE(Homes[[#This Row],[statezip]]," ")</f>
        <v>WA</v>
      </c>
      <c r="D3122" s="6" t="str">
        <f>_xlfn.TEXTAFTER(Homes[[#This Row],[statezip]]," ")</f>
        <v>98038</v>
      </c>
      <c r="E3122" s="1">
        <v>314500</v>
      </c>
      <c r="F3122">
        <v>3</v>
      </c>
      <c r="G31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2" s="3" t="str">
        <f>Homes[[#This Row],[bedrooms]] &amp; " bd | " &amp; TEXT(Homes[[#This Row],[bathrooms]],"0.##") &amp; " ba"</f>
        <v>3 bd | 1.75 ba</v>
      </c>
      <c r="I3122" s="4">
        <v>1700</v>
      </c>
      <c r="J3122" s="1">
        <f>IFERROR(Homes[[#This Row],[price]]/Homes[[#This Row],[sqft_living]]," ")</f>
        <v>185</v>
      </c>
      <c r="K3122" s="4">
        <f>IFERROR(Homes[[#This Row],[sqft_lot]]/43560," ")</f>
        <v>0.39841597796143252</v>
      </c>
      <c r="L3122" t="str">
        <f>IF(Homes[[#This Row],[waterfront]]=1, "Yes","No")</f>
        <v>No</v>
      </c>
      <c r="M3122" s="4" t="str">
        <f>IF(Homes[[#This Row],[sqft_basement]]&gt;0, "Yes","No")</f>
        <v>Yes</v>
      </c>
      <c r="N3122" t="str">
        <f>CHOOSE(Homes[[#This Row],[view]]+1, "None","Fair","Good","Great","Excellent")</f>
        <v>None</v>
      </c>
      <c r="O3122" t="str">
        <f>CHOOSE(Homes[[#This Row],[condition]], "Poor","Fair","Average","Good","Excellent")</f>
        <v>Average</v>
      </c>
      <c r="P3122">
        <f ca="1">YEAR(TODAY())-Homes[[#This Row],[yr_built]]</f>
        <v>47</v>
      </c>
      <c r="Q3122">
        <v>0</v>
      </c>
      <c r="R3122">
        <f ca="1">IF(Homes[[#This Row],[yr_renovated]]&gt;0, YEAR(TODAY())-Homes[[#This Row],[yr_renovated]], YEAR(TODAY())-Homes[[#This Row],[yr_built]])</f>
        <v>47</v>
      </c>
      <c r="S3122">
        <v>1</v>
      </c>
      <c r="T3122" s="2">
        <v>41818</v>
      </c>
      <c r="U3122" s="3">
        <v>1.75</v>
      </c>
      <c r="V3122" s="4">
        <f>IFERROR(Homes[[#This Row],[sqft_above]]+Homes[[#This Row],[sqft_basement]]," ")</f>
        <v>1700</v>
      </c>
      <c r="W3122" s="4">
        <v>17355</v>
      </c>
      <c r="X3122">
        <v>0</v>
      </c>
      <c r="Y3122">
        <v>0</v>
      </c>
      <c r="Z3122">
        <v>3</v>
      </c>
      <c r="AA3122" s="4">
        <v>1200</v>
      </c>
      <c r="AB3122" s="4">
        <v>500</v>
      </c>
      <c r="AC3122">
        <v>1978</v>
      </c>
      <c r="AD3122" t="s">
        <v>3248</v>
      </c>
      <c r="AE3122" t="s">
        <v>920</v>
      </c>
      <c r="AF3122" t="s">
        <v>921</v>
      </c>
    </row>
    <row r="3123" spans="1:32">
      <c r="A3123" t="str">
        <f>PROPER(TRIM(Homes[[#This Row],[street]]))</f>
        <v>24925 234Th Pl Se</v>
      </c>
      <c r="B3123" t="str">
        <f>PROPER(TRIM(Homes[[#This Row],[city]]))</f>
        <v>Maple Valley</v>
      </c>
      <c r="C3123" t="str">
        <f>_xlfn.TEXTBEFORE(Homes[[#This Row],[statezip]]," ")</f>
        <v>WA</v>
      </c>
      <c r="D3123" s="6" t="str">
        <f>_xlfn.TEXTAFTER(Homes[[#This Row],[statezip]]," ")</f>
        <v>98038</v>
      </c>
      <c r="E3123" s="1">
        <v>314000</v>
      </c>
      <c r="F3123">
        <v>4</v>
      </c>
      <c r="G31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23" s="3" t="str">
        <f>Homes[[#This Row],[bedrooms]] &amp; " bd | " &amp; TEXT(Homes[[#This Row],[bathrooms]],"0.##") &amp; " ba"</f>
        <v>4 bd | 2.5 ba</v>
      </c>
      <c r="I3123" s="4">
        <v>2340</v>
      </c>
      <c r="J3123" s="1">
        <f>IFERROR(Homes[[#This Row],[price]]/Homes[[#This Row],[sqft_living]]," ")</f>
        <v>134.18803418803418</v>
      </c>
      <c r="K3123" s="4">
        <f>IFERROR(Homes[[#This Row],[sqft_lot]]/43560," ")</f>
        <v>0.20638200183654729</v>
      </c>
      <c r="L3123" t="str">
        <f>IF(Homes[[#This Row],[waterfront]]=1, "Yes","No")</f>
        <v>No</v>
      </c>
      <c r="M3123" s="4" t="str">
        <f>IF(Homes[[#This Row],[sqft_basement]]&gt;0, "Yes","No")</f>
        <v>No</v>
      </c>
      <c r="N3123" t="str">
        <f>CHOOSE(Homes[[#This Row],[view]]+1, "None","Fair","Good","Great","Excellent")</f>
        <v>None</v>
      </c>
      <c r="O3123" t="str">
        <f>CHOOSE(Homes[[#This Row],[condition]], "Poor","Fair","Average","Good","Excellent")</f>
        <v>Average</v>
      </c>
      <c r="P3123">
        <f ca="1">YEAR(TODAY())-Homes[[#This Row],[yr_built]]</f>
        <v>22</v>
      </c>
      <c r="Q3123">
        <v>0</v>
      </c>
      <c r="R3123">
        <f ca="1">IF(Homes[[#This Row],[yr_renovated]]&gt;0, YEAR(TODAY())-Homes[[#This Row],[yr_renovated]], YEAR(TODAY())-Homes[[#This Row],[yr_built]])</f>
        <v>22</v>
      </c>
      <c r="S3123">
        <v>2</v>
      </c>
      <c r="T3123" s="2">
        <v>41775</v>
      </c>
      <c r="U3123" s="3">
        <v>2.5</v>
      </c>
      <c r="V3123" s="4">
        <f>IFERROR(Homes[[#This Row],[sqft_above]]+Homes[[#This Row],[sqft_basement]]," ")</f>
        <v>2340</v>
      </c>
      <c r="W3123" s="4">
        <v>8990</v>
      </c>
      <c r="X3123">
        <v>0</v>
      </c>
      <c r="Y3123">
        <v>0</v>
      </c>
      <c r="Z3123">
        <v>3</v>
      </c>
      <c r="AA3123" s="4">
        <v>2340</v>
      </c>
      <c r="AB3123" s="4">
        <v>0</v>
      </c>
      <c r="AC3123">
        <v>2003</v>
      </c>
      <c r="AD3123" t="s">
        <v>3249</v>
      </c>
      <c r="AE3123" t="s">
        <v>920</v>
      </c>
      <c r="AF3123" t="s">
        <v>921</v>
      </c>
    </row>
    <row r="3124" spans="1:32">
      <c r="A3124" t="str">
        <f>PROPER(TRIM(Homes[[#This Row],[street]]))</f>
        <v>15345 Stone Ave N</v>
      </c>
      <c r="B3124" t="str">
        <f>PROPER(TRIM(Homes[[#This Row],[city]]))</f>
        <v>Shoreline</v>
      </c>
      <c r="C3124" t="str">
        <f>_xlfn.TEXTBEFORE(Homes[[#This Row],[statezip]]," ")</f>
        <v>WA</v>
      </c>
      <c r="D3124" s="6" t="str">
        <f>_xlfn.TEXTAFTER(Homes[[#This Row],[statezip]]," ")</f>
        <v>98133</v>
      </c>
      <c r="E3124" s="1">
        <v>313000</v>
      </c>
      <c r="F3124">
        <v>3</v>
      </c>
      <c r="G31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4" s="3" t="str">
        <f>Homes[[#This Row],[bedrooms]] &amp; " bd | " &amp; TEXT(Homes[[#This Row],[bathrooms]],"0.##") &amp; " ba"</f>
        <v>3 bd | 1.75 ba</v>
      </c>
      <c r="I3124" s="4">
        <v>1320</v>
      </c>
      <c r="J3124" s="1">
        <f>IFERROR(Homes[[#This Row],[price]]/Homes[[#This Row],[sqft_living]]," ")</f>
        <v>237.12121212121212</v>
      </c>
      <c r="K3124" s="4">
        <f>IFERROR(Homes[[#This Row],[sqft_lot]]/43560," ")</f>
        <v>0.14244719926538107</v>
      </c>
      <c r="L3124" t="str">
        <f>IF(Homes[[#This Row],[waterfront]]=1, "Yes","No")</f>
        <v>No</v>
      </c>
      <c r="M3124" s="4" t="str">
        <f>IF(Homes[[#This Row],[sqft_basement]]&gt;0, "Yes","No")</f>
        <v>No</v>
      </c>
      <c r="N3124" t="str">
        <f>CHOOSE(Homes[[#This Row],[view]]+1, "None","Fair","Good","Great","Excellent")</f>
        <v>None</v>
      </c>
      <c r="O3124" t="str">
        <f>CHOOSE(Homes[[#This Row],[condition]], "Poor","Fair","Average","Good","Excellent")</f>
        <v>Excellent</v>
      </c>
      <c r="P3124">
        <f ca="1">YEAR(TODAY())-Homes[[#This Row],[yr_built]]</f>
        <v>77</v>
      </c>
      <c r="Q3124">
        <v>1985</v>
      </c>
      <c r="R3124">
        <f ca="1">IF(Homes[[#This Row],[yr_renovated]]&gt;0, YEAR(TODAY())-Homes[[#This Row],[yr_renovated]], YEAR(TODAY())-Homes[[#This Row],[yr_built]])</f>
        <v>40</v>
      </c>
      <c r="S3124">
        <v>1</v>
      </c>
      <c r="T3124" s="2">
        <v>41786</v>
      </c>
      <c r="U3124" s="3">
        <v>1.75</v>
      </c>
      <c r="V3124" s="4">
        <f>IFERROR(Homes[[#This Row],[sqft_above]]+Homes[[#This Row],[sqft_basement]]," ")</f>
        <v>1320</v>
      </c>
      <c r="W3124" s="4">
        <v>6205</v>
      </c>
      <c r="X3124">
        <v>0</v>
      </c>
      <c r="Y3124">
        <v>0</v>
      </c>
      <c r="Z3124">
        <v>5</v>
      </c>
      <c r="AA3124" s="4">
        <v>1320</v>
      </c>
      <c r="AB3124" s="4">
        <v>0</v>
      </c>
      <c r="AC3124">
        <v>1948</v>
      </c>
      <c r="AD3124" t="s">
        <v>3250</v>
      </c>
      <c r="AE3124" t="s">
        <v>100</v>
      </c>
      <c r="AF3124" t="s">
        <v>987</v>
      </c>
    </row>
    <row r="3125" spans="1:32">
      <c r="A3125" t="str">
        <f>PROPER(TRIM(Homes[[#This Row],[street]]))</f>
        <v>24506 Se 276Th Ct</v>
      </c>
      <c r="B3125" t="str">
        <f>PROPER(TRIM(Homes[[#This Row],[city]]))</f>
        <v>Maple Valley</v>
      </c>
      <c r="C3125" t="str">
        <f>_xlfn.TEXTBEFORE(Homes[[#This Row],[statezip]]," ")</f>
        <v>WA</v>
      </c>
      <c r="D3125" s="6" t="str">
        <f>_xlfn.TEXTAFTER(Homes[[#This Row],[statezip]]," ")</f>
        <v>98038</v>
      </c>
      <c r="E3125" s="1">
        <v>312900</v>
      </c>
      <c r="F3125">
        <v>4</v>
      </c>
      <c r="G31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25" s="3" t="str">
        <f>Homes[[#This Row],[bedrooms]] &amp; " bd | " &amp; TEXT(Homes[[#This Row],[bathrooms]],"0.##") &amp; " ba"</f>
        <v>4 bd | 2.5 ba</v>
      </c>
      <c r="I3125" s="4">
        <v>1630</v>
      </c>
      <c r="J3125" s="1">
        <f>IFERROR(Homes[[#This Row],[price]]/Homes[[#This Row],[sqft_living]]," ")</f>
        <v>191.96319018404907</v>
      </c>
      <c r="K3125" s="4">
        <f>IFERROR(Homes[[#This Row],[sqft_lot]]/43560," ")</f>
        <v>0.10268595041322313</v>
      </c>
      <c r="L3125" t="str">
        <f>IF(Homes[[#This Row],[waterfront]]=1, "Yes","No")</f>
        <v>No</v>
      </c>
      <c r="M3125" s="4" t="str">
        <f>IF(Homes[[#This Row],[sqft_basement]]&gt;0, "Yes","No")</f>
        <v>No</v>
      </c>
      <c r="N3125" t="str">
        <f>CHOOSE(Homes[[#This Row],[view]]+1, "None","Fair","Good","Great","Excellent")</f>
        <v>None</v>
      </c>
      <c r="O3125" t="str">
        <f>CHOOSE(Homes[[#This Row],[condition]], "Poor","Fair","Average","Good","Excellent")</f>
        <v>Average</v>
      </c>
      <c r="P3125">
        <f ca="1">YEAR(TODAY())-Homes[[#This Row],[yr_built]]</f>
        <v>22</v>
      </c>
      <c r="Q3125">
        <v>0</v>
      </c>
      <c r="R3125">
        <f ca="1">IF(Homes[[#This Row],[yr_renovated]]&gt;0, YEAR(TODAY())-Homes[[#This Row],[yr_renovated]], YEAR(TODAY())-Homes[[#This Row],[yr_built]])</f>
        <v>22</v>
      </c>
      <c r="S3125">
        <v>2</v>
      </c>
      <c r="T3125" s="2">
        <v>41786</v>
      </c>
      <c r="U3125" s="3">
        <v>2.5</v>
      </c>
      <c r="V3125" s="4">
        <f>IFERROR(Homes[[#This Row],[sqft_above]]+Homes[[#This Row],[sqft_basement]]," ")</f>
        <v>1630</v>
      </c>
      <c r="W3125" s="4">
        <v>4473</v>
      </c>
      <c r="X3125">
        <v>0</v>
      </c>
      <c r="Y3125">
        <v>0</v>
      </c>
      <c r="Z3125">
        <v>3</v>
      </c>
      <c r="AA3125" s="4">
        <v>1630</v>
      </c>
      <c r="AB3125" s="4">
        <v>0</v>
      </c>
      <c r="AC3125">
        <v>2003</v>
      </c>
      <c r="AD3125" t="s">
        <v>3251</v>
      </c>
      <c r="AE3125" t="s">
        <v>920</v>
      </c>
      <c r="AF3125" t="s">
        <v>921</v>
      </c>
    </row>
    <row r="3126" spans="1:32">
      <c r="A3126" t="str">
        <f>PROPER(TRIM(Homes[[#This Row],[street]]))</f>
        <v>33027 47Th Pl S</v>
      </c>
      <c r="B3126" t="str">
        <f>PROPER(TRIM(Homes[[#This Row],[city]]))</f>
        <v>Federal Way</v>
      </c>
      <c r="C3126" t="str">
        <f>_xlfn.TEXTBEFORE(Homes[[#This Row],[statezip]]," ")</f>
        <v>WA</v>
      </c>
      <c r="D3126" s="6" t="str">
        <f>_xlfn.TEXTAFTER(Homes[[#This Row],[statezip]]," ")</f>
        <v>98001</v>
      </c>
      <c r="E3126" s="1">
        <v>312891</v>
      </c>
      <c r="F3126">
        <v>5</v>
      </c>
      <c r="G31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126" s="3" t="str">
        <f>Homes[[#This Row],[bedrooms]] &amp; " bd | " &amp; TEXT(Homes[[#This Row],[bathrooms]],"0.##") &amp; " ba"</f>
        <v>5 bd | 3. ba</v>
      </c>
      <c r="I3126" s="4">
        <v>2300</v>
      </c>
      <c r="J3126" s="1">
        <f>IFERROR(Homes[[#This Row],[price]]/Homes[[#This Row],[sqft_living]]," ")</f>
        <v>136.0395652173913</v>
      </c>
      <c r="K3126" s="4">
        <f>IFERROR(Homes[[#This Row],[sqft_lot]]/43560," ")</f>
        <v>0.18856749311294765</v>
      </c>
      <c r="L3126" t="str">
        <f>IF(Homes[[#This Row],[waterfront]]=1, "Yes","No")</f>
        <v>No</v>
      </c>
      <c r="M3126" s="4" t="str">
        <f>IF(Homes[[#This Row],[sqft_basement]]&gt;0, "Yes","No")</f>
        <v>No</v>
      </c>
      <c r="N3126" t="str">
        <f>CHOOSE(Homes[[#This Row],[view]]+1, "None","Fair","Good","Great","Excellent")</f>
        <v>None</v>
      </c>
      <c r="O3126" t="str">
        <f>CHOOSE(Homes[[#This Row],[condition]], "Poor","Fair","Average","Good","Excellent")</f>
        <v>Average</v>
      </c>
      <c r="P3126">
        <f ca="1">YEAR(TODAY())-Homes[[#This Row],[yr_built]]</f>
        <v>12</v>
      </c>
      <c r="Q3126">
        <v>1923</v>
      </c>
      <c r="R3126">
        <f ca="1">IF(Homes[[#This Row],[yr_renovated]]&gt;0, YEAR(TODAY())-Homes[[#This Row],[yr_renovated]], YEAR(TODAY())-Homes[[#This Row],[yr_built]])</f>
        <v>102</v>
      </c>
      <c r="S3126">
        <v>2</v>
      </c>
      <c r="T3126" s="2">
        <v>41813</v>
      </c>
      <c r="U3126" s="3">
        <v>3</v>
      </c>
      <c r="V3126" s="4">
        <f>IFERROR(Homes[[#This Row],[sqft_above]]+Homes[[#This Row],[sqft_basement]]," ")</f>
        <v>2300</v>
      </c>
      <c r="W3126" s="4">
        <v>8214</v>
      </c>
      <c r="X3126">
        <v>0</v>
      </c>
      <c r="Y3126">
        <v>0</v>
      </c>
      <c r="Z3126">
        <v>3</v>
      </c>
      <c r="AA3126" s="4">
        <v>2300</v>
      </c>
      <c r="AB3126" s="4">
        <v>0</v>
      </c>
      <c r="AC3126">
        <v>2013</v>
      </c>
      <c r="AD3126" t="s">
        <v>3252</v>
      </c>
      <c r="AE3126" t="s">
        <v>675</v>
      </c>
      <c r="AF3126" t="s">
        <v>1269</v>
      </c>
    </row>
    <row r="3127" spans="1:32">
      <c r="A3127" t="str">
        <f>PROPER(TRIM(Homes[[#This Row],[street]]))</f>
        <v>306 S 15Th St</v>
      </c>
      <c r="B3127" t="str">
        <f>PROPER(TRIM(Homes[[#This Row],[city]]))</f>
        <v>Renton</v>
      </c>
      <c r="C3127" t="str">
        <f>_xlfn.TEXTBEFORE(Homes[[#This Row],[statezip]]," ")</f>
        <v>WA</v>
      </c>
      <c r="D3127" s="6" t="str">
        <f>_xlfn.TEXTAFTER(Homes[[#This Row],[statezip]]," ")</f>
        <v>98055</v>
      </c>
      <c r="E3127" s="1">
        <v>312500</v>
      </c>
      <c r="F3127">
        <v>3</v>
      </c>
      <c r="G31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27" s="3" t="str">
        <f>Homes[[#This Row],[bedrooms]] &amp; " bd | " &amp; TEXT(Homes[[#This Row],[bathrooms]],"0.##") &amp; " ba"</f>
        <v>3 bd | 1.75 ba</v>
      </c>
      <c r="I3127" s="4">
        <v>1830</v>
      </c>
      <c r="J3127" s="1">
        <f>IFERROR(Homes[[#This Row],[price]]/Homes[[#This Row],[sqft_living]]," ")</f>
        <v>170.76502732240436</v>
      </c>
      <c r="K3127" s="4">
        <f>IFERROR(Homes[[#This Row],[sqft_lot]]/43560," ")</f>
        <v>0.18294306703397611</v>
      </c>
      <c r="L3127" t="str">
        <f>IF(Homes[[#This Row],[waterfront]]=1, "Yes","No")</f>
        <v>No</v>
      </c>
      <c r="M3127" s="4" t="str">
        <f>IF(Homes[[#This Row],[sqft_basement]]&gt;0, "Yes","No")</f>
        <v>Yes</v>
      </c>
      <c r="N3127" t="str">
        <f>CHOOSE(Homes[[#This Row],[view]]+1, "None","Fair","Good","Great","Excellent")</f>
        <v>None</v>
      </c>
      <c r="O3127" t="str">
        <f>CHOOSE(Homes[[#This Row],[condition]], "Poor","Fair","Average","Good","Excellent")</f>
        <v>Average</v>
      </c>
      <c r="P3127">
        <f ca="1">YEAR(TODAY())-Homes[[#This Row],[yr_built]]</f>
        <v>75</v>
      </c>
      <c r="Q3127">
        <v>2008</v>
      </c>
      <c r="R3127">
        <f ca="1">IF(Homes[[#This Row],[yr_renovated]]&gt;0, YEAR(TODAY())-Homes[[#This Row],[yr_renovated]], YEAR(TODAY())-Homes[[#This Row],[yr_built]])</f>
        <v>17</v>
      </c>
      <c r="S3127">
        <v>1</v>
      </c>
      <c r="T3127" s="2">
        <v>41823</v>
      </c>
      <c r="U3127" s="3">
        <v>1.75</v>
      </c>
      <c r="V3127" s="4">
        <f>IFERROR(Homes[[#This Row],[sqft_above]]+Homes[[#This Row],[sqft_basement]]," ")</f>
        <v>1830</v>
      </c>
      <c r="W3127" s="4">
        <v>7969</v>
      </c>
      <c r="X3127">
        <v>0</v>
      </c>
      <c r="Y3127">
        <v>0</v>
      </c>
      <c r="Z3127">
        <v>3</v>
      </c>
      <c r="AA3127" s="4">
        <v>930</v>
      </c>
      <c r="AB3127" s="4">
        <v>900</v>
      </c>
      <c r="AC3127">
        <v>1950</v>
      </c>
      <c r="AD3127" t="s">
        <v>3253</v>
      </c>
      <c r="AE3127" t="s">
        <v>319</v>
      </c>
      <c r="AF3127" t="s">
        <v>1614</v>
      </c>
    </row>
    <row r="3128" spans="1:32">
      <c r="A3128" t="str">
        <f>PROPER(TRIM(Homes[[#This Row],[street]]))</f>
        <v>9404 Linden Ave N</v>
      </c>
      <c r="B3128" t="str">
        <f>PROPER(TRIM(Homes[[#This Row],[city]]))</f>
        <v>Seattle</v>
      </c>
      <c r="C3128" t="str">
        <f>_xlfn.TEXTBEFORE(Homes[[#This Row],[statezip]]," ")</f>
        <v>WA</v>
      </c>
      <c r="D3128" s="6" t="str">
        <f>_xlfn.TEXTAFTER(Homes[[#This Row],[statezip]]," ")</f>
        <v>98103</v>
      </c>
      <c r="E3128" s="1">
        <v>312500</v>
      </c>
      <c r="F3128">
        <v>2</v>
      </c>
      <c r="G31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28" s="3" t="str">
        <f>Homes[[#This Row],[bedrooms]] &amp; " bd | " &amp; TEXT(Homes[[#This Row],[bathrooms]],"0.##") &amp; " ba"</f>
        <v>2 bd | 1.5 ba</v>
      </c>
      <c r="I3128" s="4">
        <v>1070</v>
      </c>
      <c r="J3128" s="1">
        <f>IFERROR(Homes[[#This Row],[price]]/Homes[[#This Row],[sqft_living]]," ")</f>
        <v>292.05607476635515</v>
      </c>
      <c r="K3128" s="4">
        <f>IFERROR(Homes[[#This Row],[sqft_lot]]/43560," ")</f>
        <v>2.7548209366391185E-2</v>
      </c>
      <c r="L3128" t="str">
        <f>IF(Homes[[#This Row],[waterfront]]=1, "Yes","No")</f>
        <v>No</v>
      </c>
      <c r="M3128" s="4" t="str">
        <f>IF(Homes[[#This Row],[sqft_basement]]&gt;0, "Yes","No")</f>
        <v>No</v>
      </c>
      <c r="N3128" t="str">
        <f>CHOOSE(Homes[[#This Row],[view]]+1, "None","Fair","Good","Great","Excellent")</f>
        <v>None</v>
      </c>
      <c r="O3128" t="str">
        <f>CHOOSE(Homes[[#This Row],[condition]], "Poor","Fair","Average","Good","Excellent")</f>
        <v>Average</v>
      </c>
      <c r="P3128">
        <f ca="1">YEAR(TODAY())-Homes[[#This Row],[yr_built]]</f>
        <v>26</v>
      </c>
      <c r="Q3128">
        <v>0</v>
      </c>
      <c r="R3128">
        <f ca="1">IF(Homes[[#This Row],[yr_renovated]]&gt;0, YEAR(TODAY())-Homes[[#This Row],[yr_renovated]], YEAR(TODAY())-Homes[[#This Row],[yr_built]])</f>
        <v>26</v>
      </c>
      <c r="S3128">
        <v>2</v>
      </c>
      <c r="T3128" s="2">
        <v>41802</v>
      </c>
      <c r="U3128" s="3">
        <v>1.5</v>
      </c>
      <c r="V3128" s="4">
        <f>IFERROR(Homes[[#This Row],[sqft_above]]+Homes[[#This Row],[sqft_basement]]," ")</f>
        <v>1070</v>
      </c>
      <c r="W3128" s="4">
        <v>1200</v>
      </c>
      <c r="X3128">
        <v>0</v>
      </c>
      <c r="Y3128">
        <v>0</v>
      </c>
      <c r="Z3128">
        <v>3</v>
      </c>
      <c r="AA3128" s="4">
        <v>1070</v>
      </c>
      <c r="AB3128" s="4">
        <v>0</v>
      </c>
      <c r="AC3128">
        <v>1999</v>
      </c>
      <c r="AD3128" t="s">
        <v>3254</v>
      </c>
      <c r="AE3128" t="s">
        <v>49</v>
      </c>
      <c r="AF3128" t="s">
        <v>172</v>
      </c>
    </row>
    <row r="3129" spans="1:32">
      <c r="A3129" t="str">
        <f>PROPER(TRIM(Homes[[#This Row],[street]]))</f>
        <v>7558 19Th Ave Sw</v>
      </c>
      <c r="B3129" t="str">
        <f>PROPER(TRIM(Homes[[#This Row],[city]]))</f>
        <v>Seattle</v>
      </c>
      <c r="C3129" t="str">
        <f>_xlfn.TEXTBEFORE(Homes[[#This Row],[statezip]]," ")</f>
        <v>WA</v>
      </c>
      <c r="D3129" s="6" t="str">
        <f>_xlfn.TEXTAFTER(Homes[[#This Row],[statezip]]," ")</f>
        <v>98106</v>
      </c>
      <c r="E3129" s="1">
        <v>312500</v>
      </c>
      <c r="F3129">
        <v>2</v>
      </c>
      <c r="G31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29" s="3" t="str">
        <f>Homes[[#This Row],[bedrooms]] &amp; " bd | " &amp; TEXT(Homes[[#This Row],[bathrooms]],"0.##") &amp; " ba"</f>
        <v>2 bd | 1. ba</v>
      </c>
      <c r="I3129" s="4">
        <v>880</v>
      </c>
      <c r="J3129" s="1">
        <f>IFERROR(Homes[[#This Row],[price]]/Homes[[#This Row],[sqft_living]]," ")</f>
        <v>355.11363636363637</v>
      </c>
      <c r="K3129" s="4">
        <f>IFERROR(Homes[[#This Row],[sqft_lot]]/43560," ")</f>
        <v>0.14566115702479338</v>
      </c>
      <c r="L3129" t="str">
        <f>IF(Homes[[#This Row],[waterfront]]=1, "Yes","No")</f>
        <v>No</v>
      </c>
      <c r="M3129" s="4" t="str">
        <f>IF(Homes[[#This Row],[sqft_basement]]&gt;0, "Yes","No")</f>
        <v>No</v>
      </c>
      <c r="N3129" t="str">
        <f>CHOOSE(Homes[[#This Row],[view]]+1, "None","Fair","Good","Great","Excellent")</f>
        <v>None</v>
      </c>
      <c r="O3129" t="str">
        <f>CHOOSE(Homes[[#This Row],[condition]], "Poor","Fair","Average","Good","Excellent")</f>
        <v>Average</v>
      </c>
      <c r="P3129">
        <f ca="1">YEAR(TODAY())-Homes[[#This Row],[yr_built]]</f>
        <v>106</v>
      </c>
      <c r="Q3129">
        <v>2001</v>
      </c>
      <c r="R3129">
        <f ca="1">IF(Homes[[#This Row],[yr_renovated]]&gt;0, YEAR(TODAY())-Homes[[#This Row],[yr_renovated]], YEAR(TODAY())-Homes[[#This Row],[yr_built]])</f>
        <v>24</v>
      </c>
      <c r="S3129">
        <v>1</v>
      </c>
      <c r="T3129" s="2">
        <v>41774</v>
      </c>
      <c r="U3129" s="3">
        <v>1</v>
      </c>
      <c r="V3129" s="4">
        <f>IFERROR(Homes[[#This Row],[sqft_above]]+Homes[[#This Row],[sqft_basement]]," ")</f>
        <v>880</v>
      </c>
      <c r="W3129" s="4">
        <v>6345</v>
      </c>
      <c r="X3129">
        <v>0</v>
      </c>
      <c r="Y3129">
        <v>0</v>
      </c>
      <c r="Z3129">
        <v>3</v>
      </c>
      <c r="AA3129" s="4">
        <v>880</v>
      </c>
      <c r="AB3129" s="4">
        <v>0</v>
      </c>
      <c r="AC3129">
        <v>1919</v>
      </c>
      <c r="AD3129" t="s">
        <v>3255</v>
      </c>
      <c r="AE3129" t="s">
        <v>49</v>
      </c>
      <c r="AF3129" t="s">
        <v>1278</v>
      </c>
    </row>
    <row r="3130" spans="1:32">
      <c r="A3130" t="str">
        <f>PROPER(TRIM(Homes[[#This Row],[street]]))</f>
        <v>27369 245Th Ave Se</v>
      </c>
      <c r="B3130" t="str">
        <f>PROPER(TRIM(Homes[[#This Row],[city]]))</f>
        <v>Maple Valley</v>
      </c>
      <c r="C3130" t="str">
        <f>_xlfn.TEXTBEFORE(Homes[[#This Row],[statezip]]," ")</f>
        <v>WA</v>
      </c>
      <c r="D3130" s="6" t="str">
        <f>_xlfn.TEXTAFTER(Homes[[#This Row],[statezip]]," ")</f>
        <v>98038</v>
      </c>
      <c r="E3130" s="1">
        <v>312000</v>
      </c>
      <c r="F3130">
        <v>4</v>
      </c>
      <c r="G31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0" s="3" t="str">
        <f>Homes[[#This Row],[bedrooms]] &amp; " bd | " &amp; TEXT(Homes[[#This Row],[bathrooms]],"0.##") &amp; " ba"</f>
        <v>4 bd | 2.5 ba</v>
      </c>
      <c r="I3130" s="4">
        <v>1830</v>
      </c>
      <c r="J3130" s="1">
        <f>IFERROR(Homes[[#This Row],[price]]/Homes[[#This Row],[sqft_living]]," ")</f>
        <v>170.49180327868854</v>
      </c>
      <c r="K3130" s="4">
        <f>IFERROR(Homes[[#This Row],[sqft_lot]]/43560," ")</f>
        <v>0.11880165289256199</v>
      </c>
      <c r="L3130" t="str">
        <f>IF(Homes[[#This Row],[waterfront]]=1, "Yes","No")</f>
        <v>No</v>
      </c>
      <c r="M3130" s="4" t="str">
        <f>IF(Homes[[#This Row],[sqft_basement]]&gt;0, "Yes","No")</f>
        <v>No</v>
      </c>
      <c r="N3130" t="str">
        <f>CHOOSE(Homes[[#This Row],[view]]+1, "None","Fair","Good","Great","Excellent")</f>
        <v>None</v>
      </c>
      <c r="O3130" t="str">
        <f>CHOOSE(Homes[[#This Row],[condition]], "Poor","Fair","Average","Good","Excellent")</f>
        <v>Average</v>
      </c>
      <c r="P3130">
        <f ca="1">YEAR(TODAY())-Homes[[#This Row],[yr_built]]</f>
        <v>22</v>
      </c>
      <c r="Q3130">
        <v>0</v>
      </c>
      <c r="R3130">
        <f ca="1">IF(Homes[[#This Row],[yr_renovated]]&gt;0, YEAR(TODAY())-Homes[[#This Row],[yr_renovated]], YEAR(TODAY())-Homes[[#This Row],[yr_built]])</f>
        <v>22</v>
      </c>
      <c r="S3130">
        <v>2</v>
      </c>
      <c r="T3130" s="2">
        <v>41793</v>
      </c>
      <c r="U3130" s="3">
        <v>2.5</v>
      </c>
      <c r="V3130" s="4">
        <f>IFERROR(Homes[[#This Row],[sqft_above]]+Homes[[#This Row],[sqft_basement]]," ")</f>
        <v>1830</v>
      </c>
      <c r="W3130" s="4">
        <v>5175</v>
      </c>
      <c r="X3130">
        <v>0</v>
      </c>
      <c r="Y3130">
        <v>0</v>
      </c>
      <c r="Z3130">
        <v>3</v>
      </c>
      <c r="AA3130" s="4">
        <v>1830</v>
      </c>
      <c r="AB3130" s="4">
        <v>0</v>
      </c>
      <c r="AC3130">
        <v>2003</v>
      </c>
      <c r="AD3130" t="s">
        <v>3256</v>
      </c>
      <c r="AE3130" t="s">
        <v>920</v>
      </c>
      <c r="AF3130" t="s">
        <v>921</v>
      </c>
    </row>
    <row r="3131" spans="1:32">
      <c r="A3131" t="str">
        <f>PROPER(TRIM(Homes[[#This Row],[street]]))</f>
        <v>5021 Delridge Way Sw</v>
      </c>
      <c r="B3131" t="str">
        <f>PROPER(TRIM(Homes[[#This Row],[city]]))</f>
        <v>Seattle</v>
      </c>
      <c r="C3131" t="str">
        <f>_xlfn.TEXTBEFORE(Homes[[#This Row],[statezip]]," ")</f>
        <v>WA</v>
      </c>
      <c r="D3131" s="6" t="str">
        <f>_xlfn.TEXTAFTER(Homes[[#This Row],[statezip]]," ")</f>
        <v>98106</v>
      </c>
      <c r="E3131" s="1">
        <v>312000</v>
      </c>
      <c r="F3131">
        <v>3</v>
      </c>
      <c r="G31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31" s="3" t="str">
        <f>Homes[[#This Row],[bedrooms]] &amp; " bd | " &amp; TEXT(Homes[[#This Row],[bathrooms]],"0.##") &amp; " ba"</f>
        <v>3 bd | 2.25 ba</v>
      </c>
      <c r="I3131" s="4">
        <v>1490</v>
      </c>
      <c r="J3131" s="1">
        <f>IFERROR(Homes[[#This Row],[price]]/Homes[[#This Row],[sqft_living]]," ")</f>
        <v>209.39597315436242</v>
      </c>
      <c r="K3131" s="4">
        <f>IFERROR(Homes[[#This Row],[sqft_lot]]/43560," ")</f>
        <v>2.2359963269054178E-2</v>
      </c>
      <c r="L3131" t="str">
        <f>IF(Homes[[#This Row],[waterfront]]=1, "Yes","No")</f>
        <v>No</v>
      </c>
      <c r="M3131" s="4" t="str">
        <f>IF(Homes[[#This Row],[sqft_basement]]&gt;0, "Yes","No")</f>
        <v>Yes</v>
      </c>
      <c r="N3131" t="str">
        <f>CHOOSE(Homes[[#This Row],[view]]+1, "None","Fair","Good","Great","Excellent")</f>
        <v>None</v>
      </c>
      <c r="O3131" t="str">
        <f>CHOOSE(Homes[[#This Row],[condition]], "Poor","Fair","Average","Good","Excellent")</f>
        <v>Average</v>
      </c>
      <c r="P3131">
        <f ca="1">YEAR(TODAY())-Homes[[#This Row],[yr_built]]</f>
        <v>16</v>
      </c>
      <c r="Q3131">
        <v>0</v>
      </c>
      <c r="R3131">
        <f ca="1">IF(Homes[[#This Row],[yr_renovated]]&gt;0, YEAR(TODAY())-Homes[[#This Row],[yr_renovated]], YEAR(TODAY())-Homes[[#This Row],[yr_built]])</f>
        <v>16</v>
      </c>
      <c r="S3131">
        <v>2</v>
      </c>
      <c r="T3131" s="2">
        <v>41774</v>
      </c>
      <c r="U3131" s="3">
        <v>2.25</v>
      </c>
      <c r="V3131" s="4">
        <f>IFERROR(Homes[[#This Row],[sqft_above]]+Homes[[#This Row],[sqft_basement]]," ")</f>
        <v>1490</v>
      </c>
      <c r="W3131" s="4">
        <v>974</v>
      </c>
      <c r="X3131">
        <v>0</v>
      </c>
      <c r="Y3131">
        <v>0</v>
      </c>
      <c r="Z3131">
        <v>3</v>
      </c>
      <c r="AA3131" s="4">
        <v>1220</v>
      </c>
      <c r="AB3131" s="4">
        <v>270</v>
      </c>
      <c r="AC3131">
        <v>2009</v>
      </c>
      <c r="AD3131" t="s">
        <v>3257</v>
      </c>
      <c r="AE3131" t="s">
        <v>49</v>
      </c>
      <c r="AF3131" t="s">
        <v>1278</v>
      </c>
    </row>
    <row r="3132" spans="1:32">
      <c r="A3132" t="str">
        <f>PROPER(TRIM(Homes[[#This Row],[street]]))</f>
        <v>9014 Ravenna Ave Ne</v>
      </c>
      <c r="B3132" t="str">
        <f>PROPER(TRIM(Homes[[#This Row],[city]]))</f>
        <v>Seattle</v>
      </c>
      <c r="C3132" t="str">
        <f>_xlfn.TEXTBEFORE(Homes[[#This Row],[statezip]]," ")</f>
        <v>WA</v>
      </c>
      <c r="D3132" s="6" t="str">
        <f>_xlfn.TEXTAFTER(Homes[[#This Row],[statezip]]," ")</f>
        <v>98115</v>
      </c>
      <c r="E3132" s="1">
        <v>312000</v>
      </c>
      <c r="F3132">
        <v>3</v>
      </c>
      <c r="G31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32" s="3" t="str">
        <f>Homes[[#This Row],[bedrooms]] &amp; " bd | " &amp; TEXT(Homes[[#This Row],[bathrooms]],"0.##") &amp; " ba"</f>
        <v>3 bd | 2.25 ba</v>
      </c>
      <c r="I3132" s="4">
        <v>1540</v>
      </c>
      <c r="J3132" s="1">
        <f>IFERROR(Homes[[#This Row],[price]]/Homes[[#This Row],[sqft_living]]," ")</f>
        <v>202.59740259740261</v>
      </c>
      <c r="K3132" s="4">
        <f>IFERROR(Homes[[#This Row],[sqft_lot]]/43560," ")</f>
        <v>0.12254361799816345</v>
      </c>
      <c r="L3132" t="str">
        <f>IF(Homes[[#This Row],[waterfront]]=1, "Yes","No")</f>
        <v>No</v>
      </c>
      <c r="M3132" s="4" t="str">
        <f>IF(Homes[[#This Row],[sqft_basement]]&gt;0, "Yes","No")</f>
        <v>Yes</v>
      </c>
      <c r="N3132" t="str">
        <f>CHOOSE(Homes[[#This Row],[view]]+1, "None","Fair","Good","Great","Excellent")</f>
        <v>None</v>
      </c>
      <c r="O3132" t="str">
        <f>CHOOSE(Homes[[#This Row],[condition]], "Poor","Fair","Average","Good","Excellent")</f>
        <v>Excellent</v>
      </c>
      <c r="P3132">
        <f ca="1">YEAR(TODAY())-Homes[[#This Row],[yr_built]]</f>
        <v>71</v>
      </c>
      <c r="Q3132">
        <v>0</v>
      </c>
      <c r="R3132">
        <f ca="1">IF(Homes[[#This Row],[yr_renovated]]&gt;0, YEAR(TODAY())-Homes[[#This Row],[yr_renovated]], YEAR(TODAY())-Homes[[#This Row],[yr_built]])</f>
        <v>71</v>
      </c>
      <c r="S3132">
        <v>1</v>
      </c>
      <c r="T3132" s="2">
        <v>41793</v>
      </c>
      <c r="U3132" s="3">
        <v>2.25</v>
      </c>
      <c r="V3132" s="4">
        <f>IFERROR(Homes[[#This Row],[sqft_above]]+Homes[[#This Row],[sqft_basement]]," ")</f>
        <v>1540</v>
      </c>
      <c r="W3132" s="4">
        <v>5338</v>
      </c>
      <c r="X3132">
        <v>0</v>
      </c>
      <c r="Y3132">
        <v>0</v>
      </c>
      <c r="Z3132">
        <v>5</v>
      </c>
      <c r="AA3132" s="4">
        <v>770</v>
      </c>
      <c r="AB3132" s="4">
        <v>770</v>
      </c>
      <c r="AC3132">
        <v>1954</v>
      </c>
      <c r="AD3132" t="s">
        <v>3258</v>
      </c>
      <c r="AE3132" t="s">
        <v>49</v>
      </c>
      <c r="AF3132" t="s">
        <v>154</v>
      </c>
    </row>
    <row r="3133" spans="1:32">
      <c r="A3133" t="str">
        <f>PROPER(TRIM(Homes[[#This Row],[street]]))</f>
        <v>11716 16Th Ave Ne</v>
      </c>
      <c r="B3133" t="str">
        <f>PROPER(TRIM(Homes[[#This Row],[city]]))</f>
        <v>Seattle</v>
      </c>
      <c r="C3133" t="str">
        <f>_xlfn.TEXTBEFORE(Homes[[#This Row],[statezip]]," ")</f>
        <v>WA</v>
      </c>
      <c r="D3133" s="6" t="str">
        <f>_xlfn.TEXTAFTER(Homes[[#This Row],[statezip]]," ")</f>
        <v>98125</v>
      </c>
      <c r="E3133" s="1">
        <v>312000</v>
      </c>
      <c r="F3133">
        <v>3</v>
      </c>
      <c r="G31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33" s="3" t="str">
        <f>Homes[[#This Row],[bedrooms]] &amp; " bd | " &amp; TEXT(Homes[[#This Row],[bathrooms]],"0.##") &amp; " ba"</f>
        <v>3 bd | 1.5 ba</v>
      </c>
      <c r="I3133" s="4">
        <v>1255</v>
      </c>
      <c r="J3133" s="1">
        <f>IFERROR(Homes[[#This Row],[price]]/Homes[[#This Row],[sqft_living]]," ")</f>
        <v>248.60557768924303</v>
      </c>
      <c r="K3133" s="4">
        <f>IFERROR(Homes[[#This Row],[sqft_lot]]/43560," ")</f>
        <v>3.1542699724517904E-2</v>
      </c>
      <c r="L3133" t="str">
        <f>IF(Homes[[#This Row],[waterfront]]=1, "Yes","No")</f>
        <v>No</v>
      </c>
      <c r="M3133" s="4" t="str">
        <f>IF(Homes[[#This Row],[sqft_basement]]&gt;0, "Yes","No")</f>
        <v>No</v>
      </c>
      <c r="N3133" t="str">
        <f>CHOOSE(Homes[[#This Row],[view]]+1, "None","Fair","Good","Great","Excellent")</f>
        <v>None</v>
      </c>
      <c r="O3133" t="str">
        <f>CHOOSE(Homes[[#This Row],[condition]], "Poor","Fair","Average","Good","Excellent")</f>
        <v>Average</v>
      </c>
      <c r="P3133">
        <f ca="1">YEAR(TODAY())-Homes[[#This Row],[yr_built]]</f>
        <v>21</v>
      </c>
      <c r="Q3133">
        <v>2003</v>
      </c>
      <c r="R3133">
        <f ca="1">IF(Homes[[#This Row],[yr_renovated]]&gt;0, YEAR(TODAY())-Homes[[#This Row],[yr_renovated]], YEAR(TODAY())-Homes[[#This Row],[yr_built]])</f>
        <v>22</v>
      </c>
      <c r="S3133">
        <v>3</v>
      </c>
      <c r="T3133" s="2">
        <v>41786</v>
      </c>
      <c r="U3133" s="3">
        <v>1.5</v>
      </c>
      <c r="V3133" s="4">
        <f>IFERROR(Homes[[#This Row],[sqft_above]]+Homes[[#This Row],[sqft_basement]]," ")</f>
        <v>1255</v>
      </c>
      <c r="W3133" s="4">
        <v>1374</v>
      </c>
      <c r="X3133">
        <v>0</v>
      </c>
      <c r="Y3133">
        <v>0</v>
      </c>
      <c r="Z3133">
        <v>3</v>
      </c>
      <c r="AA3133" s="4">
        <v>1255</v>
      </c>
      <c r="AB3133" s="4">
        <v>0</v>
      </c>
      <c r="AC3133">
        <v>2004</v>
      </c>
      <c r="AD3133" t="s">
        <v>3259</v>
      </c>
      <c r="AE3133" t="s">
        <v>49</v>
      </c>
      <c r="AF3133" t="s">
        <v>150</v>
      </c>
    </row>
    <row r="3134" spans="1:32">
      <c r="A3134" t="str">
        <f>PROPER(TRIM(Homes[[#This Row],[street]]))</f>
        <v>8653 Wabash Ave S</v>
      </c>
      <c r="B3134" t="str">
        <f>PROPER(TRIM(Homes[[#This Row],[city]]))</f>
        <v>Seattle</v>
      </c>
      <c r="C3134" t="str">
        <f>_xlfn.TEXTBEFORE(Homes[[#This Row],[statezip]]," ")</f>
        <v>WA</v>
      </c>
      <c r="D3134" s="6" t="str">
        <f>_xlfn.TEXTAFTER(Homes[[#This Row],[statezip]]," ")</f>
        <v>98118</v>
      </c>
      <c r="E3134" s="1">
        <v>311000</v>
      </c>
      <c r="F3134">
        <v>3</v>
      </c>
      <c r="G31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34" s="3" t="str">
        <f>Homes[[#This Row],[bedrooms]] &amp; " bd | " &amp; TEXT(Homes[[#This Row],[bathrooms]],"0.##") &amp; " ba"</f>
        <v>3 bd | 1.75 ba</v>
      </c>
      <c r="I3134" s="4">
        <v>1900</v>
      </c>
      <c r="J3134" s="1">
        <f>IFERROR(Homes[[#This Row],[price]]/Homes[[#This Row],[sqft_living]]," ")</f>
        <v>163.68421052631578</v>
      </c>
      <c r="K3134" s="4">
        <f>IFERROR(Homes[[#This Row],[sqft_lot]]/43560," ")</f>
        <v>6.8870523415977963E-2</v>
      </c>
      <c r="L3134" t="str">
        <f>IF(Homes[[#This Row],[waterfront]]=1, "Yes","No")</f>
        <v>No</v>
      </c>
      <c r="M3134" s="4" t="str">
        <f>IF(Homes[[#This Row],[sqft_basement]]&gt;0, "Yes","No")</f>
        <v>Yes</v>
      </c>
      <c r="N3134" t="str">
        <f>CHOOSE(Homes[[#This Row],[view]]+1, "None","Fair","Good","Great","Excellent")</f>
        <v>None</v>
      </c>
      <c r="O3134" t="str">
        <f>CHOOSE(Homes[[#This Row],[condition]], "Poor","Fair","Average","Good","Excellent")</f>
        <v>Excellent</v>
      </c>
      <c r="P3134">
        <f ca="1">YEAR(TODAY())-Homes[[#This Row],[yr_built]]</f>
        <v>122</v>
      </c>
      <c r="Q3134">
        <v>0</v>
      </c>
      <c r="R3134">
        <f ca="1">IF(Homes[[#This Row],[yr_renovated]]&gt;0, YEAR(TODAY())-Homes[[#This Row],[yr_renovated]], YEAR(TODAY())-Homes[[#This Row],[yr_built]])</f>
        <v>122</v>
      </c>
      <c r="S3134">
        <v>1.5</v>
      </c>
      <c r="T3134" s="2">
        <v>41809</v>
      </c>
      <c r="U3134" s="3">
        <v>1.75</v>
      </c>
      <c r="V3134" s="4">
        <f>IFERROR(Homes[[#This Row],[sqft_above]]+Homes[[#This Row],[sqft_basement]]," ")</f>
        <v>1900</v>
      </c>
      <c r="W3134" s="4">
        <v>3000</v>
      </c>
      <c r="X3134">
        <v>0</v>
      </c>
      <c r="Y3134">
        <v>0</v>
      </c>
      <c r="Z3134">
        <v>5</v>
      </c>
      <c r="AA3134" s="4">
        <v>1070</v>
      </c>
      <c r="AB3134" s="4">
        <v>830</v>
      </c>
      <c r="AC3134">
        <v>1903</v>
      </c>
      <c r="AD3134" t="s">
        <v>3260</v>
      </c>
      <c r="AE3134" t="s">
        <v>49</v>
      </c>
      <c r="AF3134" t="s">
        <v>229</v>
      </c>
    </row>
    <row r="3135" spans="1:32">
      <c r="A3135" t="str">
        <f>PROPER(TRIM(Homes[[#This Row],[street]]))</f>
        <v>4201 Regal St</v>
      </c>
      <c r="B3135" t="str">
        <f>PROPER(TRIM(Homes[[#This Row],[city]]))</f>
        <v>Carnation</v>
      </c>
      <c r="C3135" t="str">
        <f>_xlfn.TEXTBEFORE(Homes[[#This Row],[statezip]]," ")</f>
        <v>WA</v>
      </c>
      <c r="D3135" s="6" t="str">
        <f>_xlfn.TEXTAFTER(Homes[[#This Row],[statezip]]," ")</f>
        <v>98014</v>
      </c>
      <c r="E3135" s="1">
        <v>310000</v>
      </c>
      <c r="F3135">
        <v>4</v>
      </c>
      <c r="G31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35" s="3" t="str">
        <f>Homes[[#This Row],[bedrooms]] &amp; " bd | " &amp; TEXT(Homes[[#This Row],[bathrooms]],"0.##") &amp; " ba"</f>
        <v>4 bd | 1.5 ba</v>
      </c>
      <c r="I3135" s="4">
        <v>1220</v>
      </c>
      <c r="J3135" s="1">
        <f>IFERROR(Homes[[#This Row],[price]]/Homes[[#This Row],[sqft_living]]," ")</f>
        <v>254.09836065573771</v>
      </c>
      <c r="K3135" s="4">
        <f>IFERROR(Homes[[#This Row],[sqft_lot]]/43560," ")</f>
        <v>0.22038567493112948</v>
      </c>
      <c r="L3135" t="str">
        <f>IF(Homes[[#This Row],[waterfront]]=1, "Yes","No")</f>
        <v>No</v>
      </c>
      <c r="M3135" s="4" t="str">
        <f>IF(Homes[[#This Row],[sqft_basement]]&gt;0, "Yes","No")</f>
        <v>No</v>
      </c>
      <c r="N3135" t="str">
        <f>CHOOSE(Homes[[#This Row],[view]]+1, "None","Fair","Good","Great","Excellent")</f>
        <v>None</v>
      </c>
      <c r="O3135" t="str">
        <f>CHOOSE(Homes[[#This Row],[condition]], "Poor","Fair","Average","Good","Excellent")</f>
        <v>Average</v>
      </c>
      <c r="P3135">
        <f ca="1">YEAR(TODAY())-Homes[[#This Row],[yr_built]]</f>
        <v>45</v>
      </c>
      <c r="Q3135">
        <v>0</v>
      </c>
      <c r="R3135">
        <f ca="1">IF(Homes[[#This Row],[yr_renovated]]&gt;0, YEAR(TODAY())-Homes[[#This Row],[yr_renovated]], YEAR(TODAY())-Homes[[#This Row],[yr_built]])</f>
        <v>45</v>
      </c>
      <c r="S3135">
        <v>1</v>
      </c>
      <c r="T3135" s="2">
        <v>41809</v>
      </c>
      <c r="U3135" s="3">
        <v>1.5</v>
      </c>
      <c r="V3135" s="4">
        <f>IFERROR(Homes[[#This Row],[sqft_above]]+Homes[[#This Row],[sqft_basement]]," ")</f>
        <v>1220</v>
      </c>
      <c r="W3135" s="4">
        <v>9600</v>
      </c>
      <c r="X3135">
        <v>0</v>
      </c>
      <c r="Y3135">
        <v>0</v>
      </c>
      <c r="Z3135">
        <v>3</v>
      </c>
      <c r="AA3135" s="4">
        <v>1220</v>
      </c>
      <c r="AB3135" s="4">
        <v>0</v>
      </c>
      <c r="AC3135">
        <v>1980</v>
      </c>
      <c r="AD3135" t="s">
        <v>3261</v>
      </c>
      <c r="AE3135" t="s">
        <v>147</v>
      </c>
      <c r="AF3135" t="s">
        <v>148</v>
      </c>
    </row>
    <row r="3136" spans="1:32">
      <c r="A3136" t="str">
        <f>PROPER(TRIM(Homes[[#This Row],[street]]))</f>
        <v>16218 163Rd Pl Se</v>
      </c>
      <c r="B3136" t="str">
        <f>PROPER(TRIM(Homes[[#This Row],[city]]))</f>
        <v>Covington</v>
      </c>
      <c r="C3136" t="str">
        <f>_xlfn.TEXTBEFORE(Homes[[#This Row],[statezip]]," ")</f>
        <v>WA</v>
      </c>
      <c r="D3136" s="6" t="str">
        <f>_xlfn.TEXTAFTER(Homes[[#This Row],[statezip]]," ")</f>
        <v>98042</v>
      </c>
      <c r="E3136" s="1">
        <v>310000</v>
      </c>
      <c r="F3136">
        <v>4</v>
      </c>
      <c r="G31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6" s="3" t="str">
        <f>Homes[[#This Row],[bedrooms]] &amp; " bd | " &amp; TEXT(Homes[[#This Row],[bathrooms]],"0.##") &amp; " ba"</f>
        <v>4 bd | 2.5 ba</v>
      </c>
      <c r="I3136" s="4">
        <v>2430</v>
      </c>
      <c r="J3136" s="1">
        <f>IFERROR(Homes[[#This Row],[price]]/Homes[[#This Row],[sqft_living]]," ")</f>
        <v>127.57201646090535</v>
      </c>
      <c r="K3136" s="4">
        <f>IFERROR(Homes[[#This Row],[sqft_lot]]/43560," ")</f>
        <v>0.12623966942148759</v>
      </c>
      <c r="L3136" t="str">
        <f>IF(Homes[[#This Row],[waterfront]]=1, "Yes","No")</f>
        <v>No</v>
      </c>
      <c r="M3136" s="4" t="str">
        <f>IF(Homes[[#This Row],[sqft_basement]]&gt;0, "Yes","No")</f>
        <v>No</v>
      </c>
      <c r="N3136" t="str">
        <f>CHOOSE(Homes[[#This Row],[view]]+1, "None","Fair","Good","Great","Excellent")</f>
        <v>None</v>
      </c>
      <c r="O3136" t="str">
        <f>CHOOSE(Homes[[#This Row],[condition]], "Poor","Fair","Average","Good","Excellent")</f>
        <v>Average</v>
      </c>
      <c r="P3136">
        <f ca="1">YEAR(TODAY())-Homes[[#This Row],[yr_built]]</f>
        <v>23</v>
      </c>
      <c r="Q3136">
        <v>0</v>
      </c>
      <c r="R3136">
        <f ca="1">IF(Homes[[#This Row],[yr_renovated]]&gt;0, YEAR(TODAY())-Homes[[#This Row],[yr_renovated]], YEAR(TODAY())-Homes[[#This Row],[yr_built]])</f>
        <v>23</v>
      </c>
      <c r="S3136">
        <v>2</v>
      </c>
      <c r="T3136" s="2">
        <v>41816</v>
      </c>
      <c r="U3136" s="3">
        <v>2.5</v>
      </c>
      <c r="V3136" s="4">
        <f>IFERROR(Homes[[#This Row],[sqft_above]]+Homes[[#This Row],[sqft_basement]]," ")</f>
        <v>2430</v>
      </c>
      <c r="W3136" s="4">
        <v>5499</v>
      </c>
      <c r="X3136">
        <v>0</v>
      </c>
      <c r="Y3136">
        <v>0</v>
      </c>
      <c r="Z3136">
        <v>3</v>
      </c>
      <c r="AA3136" s="4">
        <v>2430</v>
      </c>
      <c r="AB3136" s="4">
        <v>0</v>
      </c>
      <c r="AC3136">
        <v>2002</v>
      </c>
      <c r="AD3136" t="s">
        <v>3262</v>
      </c>
      <c r="AE3136" t="s">
        <v>84</v>
      </c>
      <c r="AF3136" t="s">
        <v>85</v>
      </c>
    </row>
    <row r="3137" spans="1:32">
      <c r="A3137" t="str">
        <f>PROPER(TRIM(Homes[[#This Row],[street]]))</f>
        <v>19539 4Th Ave S</v>
      </c>
      <c r="B3137" t="str">
        <f>PROPER(TRIM(Homes[[#This Row],[city]]))</f>
        <v>Des Moines</v>
      </c>
      <c r="C3137" t="str">
        <f>_xlfn.TEXTBEFORE(Homes[[#This Row],[statezip]]," ")</f>
        <v>WA</v>
      </c>
      <c r="D3137" s="6" t="str">
        <f>_xlfn.TEXTAFTER(Homes[[#This Row],[statezip]]," ")</f>
        <v>98148</v>
      </c>
      <c r="E3137" s="1">
        <v>310000</v>
      </c>
      <c r="F3137">
        <v>3</v>
      </c>
      <c r="G31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37" s="3" t="str">
        <f>Homes[[#This Row],[bedrooms]] &amp; " bd | " &amp; TEXT(Homes[[#This Row],[bathrooms]],"0.##") &amp; " ba"</f>
        <v>3 bd | 1.5 ba</v>
      </c>
      <c r="I3137" s="4">
        <v>1460</v>
      </c>
      <c r="J3137" s="1">
        <f>IFERROR(Homes[[#This Row],[price]]/Homes[[#This Row],[sqft_living]]," ")</f>
        <v>212.32876712328766</v>
      </c>
      <c r="K3137" s="4">
        <f>IFERROR(Homes[[#This Row],[sqft_lot]]/43560," ")</f>
        <v>0.22745638200183654</v>
      </c>
      <c r="L3137" t="str">
        <f>IF(Homes[[#This Row],[waterfront]]=1, "Yes","No")</f>
        <v>No</v>
      </c>
      <c r="M3137" s="4" t="str">
        <f>IF(Homes[[#This Row],[sqft_basement]]&gt;0, "Yes","No")</f>
        <v>No</v>
      </c>
      <c r="N3137" t="str">
        <f>CHOOSE(Homes[[#This Row],[view]]+1, "None","Fair","Good","Great","Excellent")</f>
        <v>None</v>
      </c>
      <c r="O3137" t="str">
        <f>CHOOSE(Homes[[#This Row],[condition]], "Poor","Fair","Average","Good","Excellent")</f>
        <v>Average</v>
      </c>
      <c r="P3137">
        <f ca="1">YEAR(TODAY())-Homes[[#This Row],[yr_built]]</f>
        <v>73</v>
      </c>
      <c r="Q3137">
        <v>2008</v>
      </c>
      <c r="R3137">
        <f ca="1">IF(Homes[[#This Row],[yr_renovated]]&gt;0, YEAR(TODAY())-Homes[[#This Row],[yr_renovated]], YEAR(TODAY())-Homes[[#This Row],[yr_built]])</f>
        <v>17</v>
      </c>
      <c r="S3137">
        <v>1</v>
      </c>
      <c r="T3137" s="2">
        <v>41829</v>
      </c>
      <c r="U3137" s="3">
        <v>1.5</v>
      </c>
      <c r="V3137" s="4">
        <f>IFERROR(Homes[[#This Row],[sqft_above]]+Homes[[#This Row],[sqft_basement]]," ")</f>
        <v>1460</v>
      </c>
      <c r="W3137" s="4">
        <v>9908</v>
      </c>
      <c r="X3137">
        <v>0</v>
      </c>
      <c r="Y3137">
        <v>0</v>
      </c>
      <c r="Z3137">
        <v>3</v>
      </c>
      <c r="AA3137" s="4">
        <v>1460</v>
      </c>
      <c r="AB3137" s="4">
        <v>0</v>
      </c>
      <c r="AC3137">
        <v>1952</v>
      </c>
      <c r="AD3137" t="s">
        <v>3263</v>
      </c>
      <c r="AE3137" t="s">
        <v>459</v>
      </c>
      <c r="AF3137" t="s">
        <v>1701</v>
      </c>
    </row>
    <row r="3138" spans="1:32">
      <c r="A3138" t="str">
        <f>PROPER(TRIM(Homes[[#This Row],[street]]))</f>
        <v>820 S 300Th St</v>
      </c>
      <c r="B3138" t="str">
        <f>PROPER(TRIM(Homes[[#This Row],[city]]))</f>
        <v>Federal Way</v>
      </c>
      <c r="C3138" t="str">
        <f>_xlfn.TEXTBEFORE(Homes[[#This Row],[statezip]]," ")</f>
        <v>WA</v>
      </c>
      <c r="D3138" s="6" t="str">
        <f>_xlfn.TEXTAFTER(Homes[[#This Row],[statezip]]," ")</f>
        <v>98003</v>
      </c>
      <c r="E3138" s="1">
        <v>310000</v>
      </c>
      <c r="F3138">
        <v>4</v>
      </c>
      <c r="G31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38" s="3" t="str">
        <f>Homes[[#This Row],[bedrooms]] &amp; " bd | " &amp; TEXT(Homes[[#This Row],[bathrooms]],"0.##") &amp; " ba"</f>
        <v>4 bd | 2.5 ba</v>
      </c>
      <c r="I3138" s="4">
        <v>2660</v>
      </c>
      <c r="J3138" s="1">
        <f>IFERROR(Homes[[#This Row],[price]]/Homes[[#This Row],[sqft_living]]," ")</f>
        <v>116.54135338345864</v>
      </c>
      <c r="K3138" s="4">
        <f>IFERROR(Homes[[#This Row],[sqft_lot]]/43560," ")</f>
        <v>0.29090909090909089</v>
      </c>
      <c r="L3138" t="str">
        <f>IF(Homes[[#This Row],[waterfront]]=1, "Yes","No")</f>
        <v>No</v>
      </c>
      <c r="M3138" s="4" t="str">
        <f>IF(Homes[[#This Row],[sqft_basement]]&gt;0, "Yes","No")</f>
        <v>Yes</v>
      </c>
      <c r="N3138" t="str">
        <f>CHOOSE(Homes[[#This Row],[view]]+1, "None","Fair","Good","Great","Excellent")</f>
        <v>None</v>
      </c>
      <c r="O3138" t="str">
        <f>CHOOSE(Homes[[#This Row],[condition]], "Poor","Fair","Average","Good","Excellent")</f>
        <v>Good</v>
      </c>
      <c r="P3138">
        <f ca="1">YEAR(TODAY())-Homes[[#This Row],[yr_built]]</f>
        <v>65</v>
      </c>
      <c r="Q3138">
        <v>2001</v>
      </c>
      <c r="R3138">
        <f ca="1">IF(Homes[[#This Row],[yr_renovated]]&gt;0, YEAR(TODAY())-Homes[[#This Row],[yr_renovated]], YEAR(TODAY())-Homes[[#This Row],[yr_built]])</f>
        <v>24</v>
      </c>
      <c r="S3138">
        <v>1</v>
      </c>
      <c r="T3138" s="2">
        <v>41808</v>
      </c>
      <c r="U3138" s="3">
        <v>2.5</v>
      </c>
      <c r="V3138" s="4">
        <f>IFERROR(Homes[[#This Row],[sqft_above]]+Homes[[#This Row],[sqft_basement]]," ")</f>
        <v>2660</v>
      </c>
      <c r="W3138" s="4">
        <v>12672</v>
      </c>
      <c r="X3138">
        <v>0</v>
      </c>
      <c r="Y3138">
        <v>0</v>
      </c>
      <c r="Z3138">
        <v>4</v>
      </c>
      <c r="AA3138" s="4">
        <v>1740</v>
      </c>
      <c r="AB3138" s="4">
        <v>920</v>
      </c>
      <c r="AC3138">
        <v>1960</v>
      </c>
      <c r="AD3138" t="s">
        <v>3264</v>
      </c>
      <c r="AE3138" t="s">
        <v>675</v>
      </c>
      <c r="AF3138" t="s">
        <v>676</v>
      </c>
    </row>
    <row r="3139" spans="1:32">
      <c r="A3139" t="str">
        <f>PROPER(TRIM(Homes[[#This Row],[street]]))</f>
        <v>18527 Kenlake Pl Ne</v>
      </c>
      <c r="B3139" t="str">
        <f>PROPER(TRIM(Homes[[#This Row],[city]]))</f>
        <v>Kenmore</v>
      </c>
      <c r="C3139" t="str">
        <f>_xlfn.TEXTBEFORE(Homes[[#This Row],[statezip]]," ")</f>
        <v>WA</v>
      </c>
      <c r="D3139" s="6" t="str">
        <f>_xlfn.TEXTAFTER(Homes[[#This Row],[statezip]]," ")</f>
        <v>98028</v>
      </c>
      <c r="E3139" s="1">
        <v>310000</v>
      </c>
      <c r="F3139">
        <v>3</v>
      </c>
      <c r="G31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39" s="3" t="str">
        <f>Homes[[#This Row],[bedrooms]] &amp; " bd | " &amp; TEXT(Homes[[#This Row],[bathrooms]],"0.##") &amp; " ba"</f>
        <v>3 bd | 1. ba</v>
      </c>
      <c r="I3139" s="4">
        <v>1050</v>
      </c>
      <c r="J3139" s="1">
        <f>IFERROR(Homes[[#This Row],[price]]/Homes[[#This Row],[sqft_living]]," ")</f>
        <v>295.23809523809524</v>
      </c>
      <c r="K3139" s="4">
        <f>IFERROR(Homes[[#This Row],[sqft_lot]]/43560," ")</f>
        <v>0.22672176308539946</v>
      </c>
      <c r="L3139" t="str">
        <f>IF(Homes[[#This Row],[waterfront]]=1, "Yes","No")</f>
        <v>No</v>
      </c>
      <c r="M3139" s="4" t="str">
        <f>IF(Homes[[#This Row],[sqft_basement]]&gt;0, "Yes","No")</f>
        <v>No</v>
      </c>
      <c r="N3139" t="str">
        <f>CHOOSE(Homes[[#This Row],[view]]+1, "None","Fair","Good","Great","Excellent")</f>
        <v>None</v>
      </c>
      <c r="O3139" t="str">
        <f>CHOOSE(Homes[[#This Row],[condition]], "Poor","Fair","Average","Good","Excellent")</f>
        <v>Average</v>
      </c>
      <c r="P3139">
        <f ca="1">YEAR(TODAY())-Homes[[#This Row],[yr_built]]</f>
        <v>72</v>
      </c>
      <c r="Q3139">
        <v>0</v>
      </c>
      <c r="R3139">
        <f ca="1">IF(Homes[[#This Row],[yr_renovated]]&gt;0, YEAR(TODAY())-Homes[[#This Row],[yr_renovated]], YEAR(TODAY())-Homes[[#This Row],[yr_built]])</f>
        <v>72</v>
      </c>
      <c r="S3139">
        <v>1</v>
      </c>
      <c r="T3139" s="2">
        <v>41773</v>
      </c>
      <c r="U3139" s="3">
        <v>1</v>
      </c>
      <c r="V3139" s="4">
        <f>IFERROR(Homes[[#This Row],[sqft_above]]+Homes[[#This Row],[sqft_basement]]," ")</f>
        <v>1050</v>
      </c>
      <c r="W3139" s="4">
        <v>9876</v>
      </c>
      <c r="X3139">
        <v>0</v>
      </c>
      <c r="Y3139">
        <v>0</v>
      </c>
      <c r="Z3139">
        <v>3</v>
      </c>
      <c r="AA3139" s="4">
        <v>1050</v>
      </c>
      <c r="AB3139" s="4">
        <v>0</v>
      </c>
      <c r="AC3139">
        <v>1953</v>
      </c>
      <c r="AD3139" t="s">
        <v>3265</v>
      </c>
      <c r="AE3139" t="s">
        <v>329</v>
      </c>
      <c r="AF3139" t="s">
        <v>330</v>
      </c>
    </row>
    <row r="3140" spans="1:32">
      <c r="A3140" t="str">
        <f>PROPER(TRIM(Homes[[#This Row],[street]]))</f>
        <v>8308 Ne 176Th Pl</v>
      </c>
      <c r="B3140" t="str">
        <f>PROPER(TRIM(Homes[[#This Row],[city]]))</f>
        <v>Kenmore</v>
      </c>
      <c r="C3140" t="str">
        <f>_xlfn.TEXTBEFORE(Homes[[#This Row],[statezip]]," ")</f>
        <v>WA</v>
      </c>
      <c r="D3140" s="6" t="str">
        <f>_xlfn.TEXTAFTER(Homes[[#This Row],[statezip]]," ")</f>
        <v>98028</v>
      </c>
      <c r="E3140" s="1">
        <v>310000</v>
      </c>
      <c r="F3140">
        <v>3</v>
      </c>
      <c r="G31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0" s="3" t="str">
        <f>Homes[[#This Row],[bedrooms]] &amp; " bd | " &amp; TEXT(Homes[[#This Row],[bathrooms]],"0.##") &amp; " ba"</f>
        <v>3 bd | 1. ba</v>
      </c>
      <c r="I3140" s="4">
        <v>1430</v>
      </c>
      <c r="J3140" s="1">
        <f>IFERROR(Homes[[#This Row],[price]]/Homes[[#This Row],[sqft_living]]," ")</f>
        <v>216.78321678321677</v>
      </c>
      <c r="K3140" s="4">
        <f>IFERROR(Homes[[#This Row],[sqft_lot]]/43560," ")</f>
        <v>0.45686409550045914</v>
      </c>
      <c r="L3140" t="str">
        <f>IF(Homes[[#This Row],[waterfront]]=1, "Yes","No")</f>
        <v>No</v>
      </c>
      <c r="M3140" s="4" t="str">
        <f>IF(Homes[[#This Row],[sqft_basement]]&gt;0, "Yes","No")</f>
        <v>No</v>
      </c>
      <c r="N3140" t="str">
        <f>CHOOSE(Homes[[#This Row],[view]]+1, "None","Fair","Good","Great","Excellent")</f>
        <v>None</v>
      </c>
      <c r="O3140" t="str">
        <f>CHOOSE(Homes[[#This Row],[condition]], "Poor","Fair","Average","Good","Excellent")</f>
        <v>Good</v>
      </c>
      <c r="P3140">
        <f ca="1">YEAR(TODAY())-Homes[[#This Row],[yr_built]]</f>
        <v>98</v>
      </c>
      <c r="Q3140">
        <v>0</v>
      </c>
      <c r="R3140">
        <f ca="1">IF(Homes[[#This Row],[yr_renovated]]&gt;0, YEAR(TODAY())-Homes[[#This Row],[yr_renovated]], YEAR(TODAY())-Homes[[#This Row],[yr_built]])</f>
        <v>98</v>
      </c>
      <c r="S3140">
        <v>1.5</v>
      </c>
      <c r="T3140" s="2">
        <v>41787</v>
      </c>
      <c r="U3140" s="3">
        <v>1</v>
      </c>
      <c r="V3140" s="4">
        <f>IFERROR(Homes[[#This Row],[sqft_above]]+Homes[[#This Row],[sqft_basement]]," ")</f>
        <v>1430</v>
      </c>
      <c r="W3140" s="4">
        <v>19901</v>
      </c>
      <c r="X3140">
        <v>0</v>
      </c>
      <c r="Y3140">
        <v>0</v>
      </c>
      <c r="Z3140">
        <v>4</v>
      </c>
      <c r="AA3140" s="4">
        <v>1430</v>
      </c>
      <c r="AB3140" s="4">
        <v>0</v>
      </c>
      <c r="AC3140">
        <v>1927</v>
      </c>
      <c r="AD3140" t="s">
        <v>3266</v>
      </c>
      <c r="AE3140" t="s">
        <v>329</v>
      </c>
      <c r="AF3140" t="s">
        <v>330</v>
      </c>
    </row>
    <row r="3141" spans="1:32">
      <c r="A3141" t="str">
        <f>PROPER(TRIM(Homes[[#This Row],[street]]))</f>
        <v>21720 Se 299Th Way</v>
      </c>
      <c r="B3141" t="str">
        <f>PROPER(TRIM(Homes[[#This Row],[city]]))</f>
        <v>Kent</v>
      </c>
      <c r="C3141" t="str">
        <f>_xlfn.TEXTBEFORE(Homes[[#This Row],[statezip]]," ")</f>
        <v>WA</v>
      </c>
      <c r="D3141" s="6" t="str">
        <f>_xlfn.TEXTAFTER(Homes[[#This Row],[statezip]]," ")</f>
        <v>98042</v>
      </c>
      <c r="E3141" s="1">
        <v>310000</v>
      </c>
      <c r="F3141">
        <v>3</v>
      </c>
      <c r="G31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41" s="3" t="str">
        <f>Homes[[#This Row],[bedrooms]] &amp; " bd | " &amp; TEXT(Homes[[#This Row],[bathrooms]],"0.##") &amp; " ba"</f>
        <v>3 bd | 2.5 ba</v>
      </c>
      <c r="I3141" s="4">
        <v>2540</v>
      </c>
      <c r="J3141" s="1">
        <f>IFERROR(Homes[[#This Row],[price]]/Homes[[#This Row],[sqft_living]]," ")</f>
        <v>122.04724409448819</v>
      </c>
      <c r="K3141" s="4">
        <f>IFERROR(Homes[[#This Row],[sqft_lot]]/43560," ")</f>
        <v>0.10961891643709826</v>
      </c>
      <c r="L3141" t="str">
        <f>IF(Homes[[#This Row],[waterfront]]=1, "Yes","No")</f>
        <v>No</v>
      </c>
      <c r="M3141" s="4" t="str">
        <f>IF(Homes[[#This Row],[sqft_basement]]&gt;0, "Yes","No")</f>
        <v>No</v>
      </c>
      <c r="N3141" t="str">
        <f>CHOOSE(Homes[[#This Row],[view]]+1, "None","Fair","Good","Great","Excellent")</f>
        <v>None</v>
      </c>
      <c r="O3141" t="str">
        <f>CHOOSE(Homes[[#This Row],[condition]], "Poor","Fair","Average","Good","Excellent")</f>
        <v>Average</v>
      </c>
      <c r="P3141">
        <f ca="1">YEAR(TODAY())-Homes[[#This Row],[yr_built]]</f>
        <v>19</v>
      </c>
      <c r="Q3141">
        <v>0</v>
      </c>
      <c r="R3141">
        <f ca="1">IF(Homes[[#This Row],[yr_renovated]]&gt;0, YEAR(TODAY())-Homes[[#This Row],[yr_renovated]], YEAR(TODAY())-Homes[[#This Row],[yr_built]])</f>
        <v>19</v>
      </c>
      <c r="S3141">
        <v>2</v>
      </c>
      <c r="T3141" s="2">
        <v>41813</v>
      </c>
      <c r="U3141" s="3">
        <v>2.5</v>
      </c>
      <c r="V3141" s="4">
        <f>IFERROR(Homes[[#This Row],[sqft_above]]+Homes[[#This Row],[sqft_basement]]," ")</f>
        <v>2540</v>
      </c>
      <c r="W3141" s="4">
        <v>4775</v>
      </c>
      <c r="X3141">
        <v>0</v>
      </c>
      <c r="Y3141">
        <v>0</v>
      </c>
      <c r="Z3141">
        <v>3</v>
      </c>
      <c r="AA3141" s="4">
        <v>2540</v>
      </c>
      <c r="AB3141" s="4">
        <v>0</v>
      </c>
      <c r="AC3141">
        <v>2006</v>
      </c>
      <c r="AD3141" t="s">
        <v>3267</v>
      </c>
      <c r="AE3141" t="s">
        <v>1392</v>
      </c>
      <c r="AF3141" t="s">
        <v>85</v>
      </c>
    </row>
    <row r="3142" spans="1:32">
      <c r="A3142" t="str">
        <f>PROPER(TRIM(Homes[[#This Row],[street]]))</f>
        <v>42321 Se 171St St</v>
      </c>
      <c r="B3142" t="str">
        <f>PROPER(TRIM(Homes[[#This Row],[city]]))</f>
        <v>North Bend</v>
      </c>
      <c r="C3142" t="str">
        <f>_xlfn.TEXTBEFORE(Homes[[#This Row],[statezip]]," ")</f>
        <v>WA</v>
      </c>
      <c r="D3142" s="6" t="str">
        <f>_xlfn.TEXTAFTER(Homes[[#This Row],[statezip]]," ")</f>
        <v>98045</v>
      </c>
      <c r="E3142" s="1">
        <v>310000</v>
      </c>
      <c r="F3142">
        <v>3</v>
      </c>
      <c r="G31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42" s="3" t="str">
        <f>Homes[[#This Row],[bedrooms]] &amp; " bd | " &amp; TEXT(Homes[[#This Row],[bathrooms]],"0.##") &amp; " ba"</f>
        <v>3 bd | 2. ba</v>
      </c>
      <c r="I3142" s="4">
        <v>1350</v>
      </c>
      <c r="J3142" s="1">
        <f>IFERROR(Homes[[#This Row],[price]]/Homes[[#This Row],[sqft_living]]," ")</f>
        <v>229.62962962962962</v>
      </c>
      <c r="K3142" s="4">
        <f>IFERROR(Homes[[#This Row],[sqft_lot]]/43560," ")</f>
        <v>0.25596877869605145</v>
      </c>
      <c r="L3142" t="str">
        <f>IF(Homes[[#This Row],[waterfront]]=1, "Yes","No")</f>
        <v>No</v>
      </c>
      <c r="M3142" s="4" t="str">
        <f>IF(Homes[[#This Row],[sqft_basement]]&gt;0, "Yes","No")</f>
        <v>Yes</v>
      </c>
      <c r="N3142" t="str">
        <f>CHOOSE(Homes[[#This Row],[view]]+1, "None","Fair","Good","Great","Excellent")</f>
        <v>None</v>
      </c>
      <c r="O3142" t="str">
        <f>CHOOSE(Homes[[#This Row],[condition]], "Poor","Fair","Average","Good","Excellent")</f>
        <v>Average</v>
      </c>
      <c r="P3142">
        <f ca="1">YEAR(TODAY())-Homes[[#This Row],[yr_built]]</f>
        <v>30</v>
      </c>
      <c r="Q3142">
        <v>0</v>
      </c>
      <c r="R3142">
        <f ca="1">IF(Homes[[#This Row],[yr_renovated]]&gt;0, YEAR(TODAY())-Homes[[#This Row],[yr_renovated]], YEAR(TODAY())-Homes[[#This Row],[yr_built]])</f>
        <v>30</v>
      </c>
      <c r="S3142">
        <v>1</v>
      </c>
      <c r="T3142" s="2">
        <v>41794</v>
      </c>
      <c r="U3142" s="3">
        <v>2</v>
      </c>
      <c r="V3142" s="4">
        <f>IFERROR(Homes[[#This Row],[sqft_above]]+Homes[[#This Row],[sqft_basement]]," ")</f>
        <v>1350</v>
      </c>
      <c r="W3142" s="4">
        <v>11150</v>
      </c>
      <c r="X3142">
        <v>0</v>
      </c>
      <c r="Y3142">
        <v>0</v>
      </c>
      <c r="Z3142">
        <v>3</v>
      </c>
      <c r="AA3142" s="4">
        <v>1110</v>
      </c>
      <c r="AB3142" s="4">
        <v>240</v>
      </c>
      <c r="AC3142">
        <v>1995</v>
      </c>
      <c r="AD3142" t="s">
        <v>3268</v>
      </c>
      <c r="AE3142" t="s">
        <v>624</v>
      </c>
      <c r="AF3142" t="s">
        <v>625</v>
      </c>
    </row>
    <row r="3143" spans="1:32">
      <c r="A3143" t="str">
        <f>PROPER(TRIM(Homes[[#This Row],[street]]))</f>
        <v>2714 Ne 4Th Ct</v>
      </c>
      <c r="B3143" t="str">
        <f>PROPER(TRIM(Homes[[#This Row],[city]]))</f>
        <v>Renton</v>
      </c>
      <c r="C3143" t="str">
        <f>_xlfn.TEXTBEFORE(Homes[[#This Row],[statezip]]," ")</f>
        <v>WA</v>
      </c>
      <c r="D3143" s="6" t="str">
        <f>_xlfn.TEXTAFTER(Homes[[#This Row],[statezip]]," ")</f>
        <v>98056</v>
      </c>
      <c r="E3143" s="1">
        <v>310000</v>
      </c>
      <c r="F3143">
        <v>3</v>
      </c>
      <c r="G31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43" s="3" t="str">
        <f>Homes[[#This Row],[bedrooms]] &amp; " bd | " &amp; TEXT(Homes[[#This Row],[bathrooms]],"0.##") &amp; " ba"</f>
        <v>3 bd | 1.75 ba</v>
      </c>
      <c r="I3143" s="4">
        <v>1420</v>
      </c>
      <c r="J3143" s="1">
        <f>IFERROR(Homes[[#This Row],[price]]/Homes[[#This Row],[sqft_living]]," ")</f>
        <v>218.30985915492957</v>
      </c>
      <c r="K3143" s="4">
        <f>IFERROR(Homes[[#This Row],[sqft_lot]]/43560," ")</f>
        <v>0.1756198347107438</v>
      </c>
      <c r="L3143" t="str">
        <f>IF(Homes[[#This Row],[waterfront]]=1, "Yes","No")</f>
        <v>No</v>
      </c>
      <c r="M3143" s="4" t="str">
        <f>IF(Homes[[#This Row],[sqft_basement]]&gt;0, "Yes","No")</f>
        <v>Yes</v>
      </c>
      <c r="N3143" t="str">
        <f>CHOOSE(Homes[[#This Row],[view]]+1, "None","Fair","Good","Great","Excellent")</f>
        <v>None</v>
      </c>
      <c r="O3143" t="str">
        <f>CHOOSE(Homes[[#This Row],[condition]], "Poor","Fair","Average","Good","Excellent")</f>
        <v>Good</v>
      </c>
      <c r="P3143">
        <f ca="1">YEAR(TODAY())-Homes[[#This Row],[yr_built]]</f>
        <v>41</v>
      </c>
      <c r="Q3143">
        <v>0</v>
      </c>
      <c r="R3143">
        <f ca="1">IF(Homes[[#This Row],[yr_renovated]]&gt;0, YEAR(TODAY())-Homes[[#This Row],[yr_renovated]], YEAR(TODAY())-Homes[[#This Row],[yr_built]])</f>
        <v>41</v>
      </c>
      <c r="S3143">
        <v>1</v>
      </c>
      <c r="T3143" s="2">
        <v>41800</v>
      </c>
      <c r="U3143" s="3">
        <v>1.75</v>
      </c>
      <c r="V3143" s="4">
        <f>IFERROR(Homes[[#This Row],[sqft_above]]+Homes[[#This Row],[sqft_basement]]," ")</f>
        <v>1420</v>
      </c>
      <c r="W3143" s="4">
        <v>7650</v>
      </c>
      <c r="X3143">
        <v>0</v>
      </c>
      <c r="Y3143">
        <v>0</v>
      </c>
      <c r="Z3143">
        <v>4</v>
      </c>
      <c r="AA3143" s="4">
        <v>1100</v>
      </c>
      <c r="AB3143" s="4">
        <v>320</v>
      </c>
      <c r="AC3143">
        <v>1984</v>
      </c>
      <c r="AD3143" t="s">
        <v>3269</v>
      </c>
      <c r="AE3143" t="s">
        <v>319</v>
      </c>
      <c r="AF3143" t="s">
        <v>672</v>
      </c>
    </row>
    <row r="3144" spans="1:32">
      <c r="A3144" t="str">
        <f>PROPER(TRIM(Homes[[#This Row],[street]]))</f>
        <v>6343 23Rd Ave Sw</v>
      </c>
      <c r="B3144" t="str">
        <f>PROPER(TRIM(Homes[[#This Row],[city]]))</f>
        <v>Seattle</v>
      </c>
      <c r="C3144" t="str">
        <f>_xlfn.TEXTBEFORE(Homes[[#This Row],[statezip]]," ")</f>
        <v>WA</v>
      </c>
      <c r="D3144" s="6" t="str">
        <f>_xlfn.TEXTAFTER(Homes[[#This Row],[statezip]]," ")</f>
        <v>98106</v>
      </c>
      <c r="E3144" s="1">
        <v>310000</v>
      </c>
      <c r="F3144">
        <v>5</v>
      </c>
      <c r="G31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144" s="3" t="str">
        <f>Homes[[#This Row],[bedrooms]] &amp; " bd | " &amp; TEXT(Homes[[#This Row],[bathrooms]],"0.##") &amp; " ba"</f>
        <v>5 bd | 3. ba</v>
      </c>
      <c r="I3144" s="4">
        <v>1880</v>
      </c>
      <c r="J3144" s="1">
        <f>IFERROR(Homes[[#This Row],[price]]/Homes[[#This Row],[sqft_living]]," ")</f>
        <v>164.89361702127658</v>
      </c>
      <c r="K3144" s="4">
        <f>IFERROR(Homes[[#This Row],[sqft_lot]]/43560," ")</f>
        <v>0.1147842056932966</v>
      </c>
      <c r="L3144" t="str">
        <f>IF(Homes[[#This Row],[waterfront]]=1, "Yes","No")</f>
        <v>No</v>
      </c>
      <c r="M3144" s="4" t="str">
        <f>IF(Homes[[#This Row],[sqft_basement]]&gt;0, "Yes","No")</f>
        <v>Yes</v>
      </c>
      <c r="N3144" t="str">
        <f>CHOOSE(Homes[[#This Row],[view]]+1, "None","Fair","Good","Great","Excellent")</f>
        <v>None</v>
      </c>
      <c r="O3144" t="str">
        <f>CHOOSE(Homes[[#This Row],[condition]], "Poor","Fair","Average","Good","Excellent")</f>
        <v>Average</v>
      </c>
      <c r="P3144">
        <f ca="1">YEAR(TODAY())-Homes[[#This Row],[yr_built]]</f>
        <v>28</v>
      </c>
      <c r="Q3144">
        <v>0</v>
      </c>
      <c r="R3144">
        <f ca="1">IF(Homes[[#This Row],[yr_renovated]]&gt;0, YEAR(TODAY())-Homes[[#This Row],[yr_renovated]], YEAR(TODAY())-Homes[[#This Row],[yr_built]])</f>
        <v>28</v>
      </c>
      <c r="S3144">
        <v>1</v>
      </c>
      <c r="T3144" s="2">
        <v>41802</v>
      </c>
      <c r="U3144" s="3">
        <v>3</v>
      </c>
      <c r="V3144" s="4">
        <f>IFERROR(Homes[[#This Row],[sqft_above]]+Homes[[#This Row],[sqft_basement]]," ")</f>
        <v>1880</v>
      </c>
      <c r="W3144" s="4">
        <v>5000</v>
      </c>
      <c r="X3144">
        <v>0</v>
      </c>
      <c r="Y3144">
        <v>0</v>
      </c>
      <c r="Z3144">
        <v>3</v>
      </c>
      <c r="AA3144" s="4">
        <v>1100</v>
      </c>
      <c r="AB3144" s="4">
        <v>780</v>
      </c>
      <c r="AC3144">
        <v>1997</v>
      </c>
      <c r="AD3144" t="s">
        <v>3270</v>
      </c>
      <c r="AE3144" t="s">
        <v>49</v>
      </c>
      <c r="AF3144" t="s">
        <v>1278</v>
      </c>
    </row>
    <row r="3145" spans="1:32">
      <c r="A3145" t="str">
        <f>PROPER(TRIM(Homes[[#This Row],[street]]))</f>
        <v>929 N 77Th St</v>
      </c>
      <c r="B3145" t="str">
        <f>PROPER(TRIM(Homes[[#This Row],[city]]))</f>
        <v>Seattle</v>
      </c>
      <c r="C3145" t="str">
        <f>_xlfn.TEXTBEFORE(Homes[[#This Row],[statezip]]," ")</f>
        <v>WA</v>
      </c>
      <c r="D3145" s="6" t="str">
        <f>_xlfn.TEXTAFTER(Homes[[#This Row],[statezip]]," ")</f>
        <v>98103</v>
      </c>
      <c r="E3145" s="1">
        <v>310000</v>
      </c>
      <c r="F3145">
        <v>2</v>
      </c>
      <c r="G31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5" s="3" t="str">
        <f>Homes[[#This Row],[bedrooms]] &amp; " bd | " &amp; TEXT(Homes[[#This Row],[bathrooms]],"0.##") &amp; " ba"</f>
        <v>2 bd | 1. ba</v>
      </c>
      <c r="I3145" s="4">
        <v>700</v>
      </c>
      <c r="J3145" s="1">
        <f>IFERROR(Homes[[#This Row],[price]]/Homes[[#This Row],[sqft_living]]," ")</f>
        <v>442.85714285714283</v>
      </c>
      <c r="K3145" s="4">
        <f>IFERROR(Homes[[#This Row],[sqft_lot]]/43560," ")</f>
        <v>6.8870523415977963E-2</v>
      </c>
      <c r="L3145" t="str">
        <f>IF(Homes[[#This Row],[waterfront]]=1, "Yes","No")</f>
        <v>No</v>
      </c>
      <c r="M3145" s="4" t="str">
        <f>IF(Homes[[#This Row],[sqft_basement]]&gt;0, "Yes","No")</f>
        <v>No</v>
      </c>
      <c r="N3145" t="str">
        <f>CHOOSE(Homes[[#This Row],[view]]+1, "None","Fair","Good","Great","Excellent")</f>
        <v>None</v>
      </c>
      <c r="O3145" t="str">
        <f>CHOOSE(Homes[[#This Row],[condition]], "Poor","Fair","Average","Good","Excellent")</f>
        <v>Good</v>
      </c>
      <c r="P3145">
        <f ca="1">YEAR(TODAY())-Homes[[#This Row],[yr_built]]</f>
        <v>107</v>
      </c>
      <c r="Q3145">
        <v>1974</v>
      </c>
      <c r="R3145">
        <f ca="1">IF(Homes[[#This Row],[yr_renovated]]&gt;0, YEAR(TODAY())-Homes[[#This Row],[yr_renovated]], YEAR(TODAY())-Homes[[#This Row],[yr_built]])</f>
        <v>51</v>
      </c>
      <c r="S3145">
        <v>1</v>
      </c>
      <c r="T3145" s="2">
        <v>41822</v>
      </c>
      <c r="U3145" s="3">
        <v>1</v>
      </c>
      <c r="V3145" s="4">
        <f>IFERROR(Homes[[#This Row],[sqft_above]]+Homes[[#This Row],[sqft_basement]]," ")</f>
        <v>700</v>
      </c>
      <c r="W3145" s="4">
        <v>3000</v>
      </c>
      <c r="X3145">
        <v>0</v>
      </c>
      <c r="Y3145">
        <v>0</v>
      </c>
      <c r="Z3145">
        <v>4</v>
      </c>
      <c r="AA3145" s="4">
        <v>700</v>
      </c>
      <c r="AB3145" s="4">
        <v>0</v>
      </c>
      <c r="AC3145">
        <v>1918</v>
      </c>
      <c r="AD3145" t="s">
        <v>3271</v>
      </c>
      <c r="AE3145" t="s">
        <v>49</v>
      </c>
      <c r="AF3145" t="s">
        <v>172</v>
      </c>
    </row>
    <row r="3146" spans="1:32">
      <c r="A3146" t="str">
        <f>PROPER(TRIM(Homes[[#This Row],[street]]))</f>
        <v>11750 12Th Ave Ne</v>
      </c>
      <c r="B3146" t="str">
        <f>PROPER(TRIM(Homes[[#This Row],[city]]))</f>
        <v>Seattle</v>
      </c>
      <c r="C3146" t="str">
        <f>_xlfn.TEXTBEFORE(Homes[[#This Row],[statezip]]," ")</f>
        <v>WA</v>
      </c>
      <c r="D3146" s="6" t="str">
        <f>_xlfn.TEXTAFTER(Homes[[#This Row],[statezip]]," ")</f>
        <v>98125</v>
      </c>
      <c r="E3146" s="1">
        <v>310000</v>
      </c>
      <c r="F3146">
        <v>4</v>
      </c>
      <c r="G31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46" s="3" t="str">
        <f>Homes[[#This Row],[bedrooms]] &amp; " bd | " &amp; TEXT(Homes[[#This Row],[bathrooms]],"0.##") &amp; " ba"</f>
        <v>4 bd | 2. ba</v>
      </c>
      <c r="I3146" s="4">
        <v>1870</v>
      </c>
      <c r="J3146" s="1">
        <f>IFERROR(Homes[[#This Row],[price]]/Homes[[#This Row],[sqft_living]]," ")</f>
        <v>165.77540106951872</v>
      </c>
      <c r="K3146" s="4">
        <f>IFERROR(Homes[[#This Row],[sqft_lot]]/43560," ")</f>
        <v>0.13774104683195593</v>
      </c>
      <c r="L3146" t="str">
        <f>IF(Homes[[#This Row],[waterfront]]=1, "Yes","No")</f>
        <v>No</v>
      </c>
      <c r="M3146" s="4" t="str">
        <f>IF(Homes[[#This Row],[sqft_basement]]&gt;0, "Yes","No")</f>
        <v>No</v>
      </c>
      <c r="N3146" t="str">
        <f>CHOOSE(Homes[[#This Row],[view]]+1, "None","Fair","Good","Great","Excellent")</f>
        <v>None</v>
      </c>
      <c r="O3146" t="str">
        <f>CHOOSE(Homes[[#This Row],[condition]], "Poor","Fair","Average","Good","Excellent")</f>
        <v>Average</v>
      </c>
      <c r="P3146">
        <f ca="1">YEAR(TODAY())-Homes[[#This Row],[yr_built]]</f>
        <v>69</v>
      </c>
      <c r="Q3146">
        <v>2001</v>
      </c>
      <c r="R3146">
        <f ca="1">IF(Homes[[#This Row],[yr_renovated]]&gt;0, YEAR(TODAY())-Homes[[#This Row],[yr_renovated]], YEAR(TODAY())-Homes[[#This Row],[yr_built]])</f>
        <v>24</v>
      </c>
      <c r="S3146">
        <v>1.5</v>
      </c>
      <c r="T3146" s="2">
        <v>41807</v>
      </c>
      <c r="U3146" s="3">
        <v>2</v>
      </c>
      <c r="V3146" s="4">
        <f>IFERROR(Homes[[#This Row],[sqft_above]]+Homes[[#This Row],[sqft_basement]]," ")</f>
        <v>1870</v>
      </c>
      <c r="W3146" s="4">
        <v>6000</v>
      </c>
      <c r="X3146">
        <v>0</v>
      </c>
      <c r="Y3146">
        <v>0</v>
      </c>
      <c r="Z3146">
        <v>3</v>
      </c>
      <c r="AA3146" s="4">
        <v>1870</v>
      </c>
      <c r="AB3146" s="4">
        <v>0</v>
      </c>
      <c r="AC3146">
        <v>1956</v>
      </c>
      <c r="AD3146" t="s">
        <v>3272</v>
      </c>
      <c r="AE3146" t="s">
        <v>49</v>
      </c>
      <c r="AF3146" t="s">
        <v>150</v>
      </c>
    </row>
    <row r="3147" spans="1:32">
      <c r="A3147" t="str">
        <f>PROPER(TRIM(Homes[[#This Row],[street]]))</f>
        <v>9238 32Nd Ave Sw</v>
      </c>
      <c r="B3147" t="str">
        <f>PROPER(TRIM(Homes[[#This Row],[city]]))</f>
        <v>Seattle</v>
      </c>
      <c r="C3147" t="str">
        <f>_xlfn.TEXTBEFORE(Homes[[#This Row],[statezip]]," ")</f>
        <v>WA</v>
      </c>
      <c r="D3147" s="6" t="str">
        <f>_xlfn.TEXTAFTER(Homes[[#This Row],[statezip]]," ")</f>
        <v>98126</v>
      </c>
      <c r="E3147" s="1">
        <v>310000</v>
      </c>
      <c r="F3147">
        <v>2</v>
      </c>
      <c r="G31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7" s="3" t="str">
        <f>Homes[[#This Row],[bedrooms]] &amp; " bd | " &amp; TEXT(Homes[[#This Row],[bathrooms]],"0.##") &amp; " ba"</f>
        <v>2 bd | 1. ba</v>
      </c>
      <c r="I3147" s="4">
        <v>870</v>
      </c>
      <c r="J3147" s="1">
        <f>IFERROR(Homes[[#This Row],[price]]/Homes[[#This Row],[sqft_living]]," ")</f>
        <v>356.32183908045977</v>
      </c>
      <c r="K3147" s="4">
        <f>IFERROR(Homes[[#This Row],[sqft_lot]]/43560," ")</f>
        <v>0.12396694214876033</v>
      </c>
      <c r="L3147" t="str">
        <f>IF(Homes[[#This Row],[waterfront]]=1, "Yes","No")</f>
        <v>No</v>
      </c>
      <c r="M3147" s="4" t="str">
        <f>IF(Homes[[#This Row],[sqft_basement]]&gt;0, "Yes","No")</f>
        <v>No</v>
      </c>
      <c r="N3147" t="str">
        <f>CHOOSE(Homes[[#This Row],[view]]+1, "None","Fair","Good","Great","Excellent")</f>
        <v>None</v>
      </c>
      <c r="O3147" t="str">
        <f>CHOOSE(Homes[[#This Row],[condition]], "Poor","Fair","Average","Good","Excellent")</f>
        <v>Average</v>
      </c>
      <c r="P3147">
        <f ca="1">YEAR(TODAY())-Homes[[#This Row],[yr_built]]</f>
        <v>75</v>
      </c>
      <c r="Q3147">
        <v>2007</v>
      </c>
      <c r="R3147">
        <f ca="1">IF(Homes[[#This Row],[yr_renovated]]&gt;0, YEAR(TODAY())-Homes[[#This Row],[yr_renovated]], YEAR(TODAY())-Homes[[#This Row],[yr_built]])</f>
        <v>18</v>
      </c>
      <c r="S3147">
        <v>1</v>
      </c>
      <c r="T3147" s="2">
        <v>41815</v>
      </c>
      <c r="U3147" s="3">
        <v>1</v>
      </c>
      <c r="V3147" s="4">
        <f>IFERROR(Homes[[#This Row],[sqft_above]]+Homes[[#This Row],[sqft_basement]]," ")</f>
        <v>870</v>
      </c>
      <c r="W3147" s="4">
        <v>5400</v>
      </c>
      <c r="X3147">
        <v>0</v>
      </c>
      <c r="Y3147">
        <v>0</v>
      </c>
      <c r="Z3147">
        <v>3</v>
      </c>
      <c r="AA3147" s="4">
        <v>870</v>
      </c>
      <c r="AB3147" s="4">
        <v>0</v>
      </c>
      <c r="AC3147">
        <v>1950</v>
      </c>
      <c r="AD3147" t="s">
        <v>3273</v>
      </c>
      <c r="AE3147" t="s">
        <v>49</v>
      </c>
      <c r="AF3147" t="s">
        <v>434</v>
      </c>
    </row>
    <row r="3148" spans="1:32">
      <c r="A3148" t="str">
        <f>PROPER(TRIM(Homes[[#This Row],[street]]))</f>
        <v>8833 14Th Ave Sw</v>
      </c>
      <c r="B3148" t="str">
        <f>PROPER(TRIM(Homes[[#This Row],[city]]))</f>
        <v>Seattle</v>
      </c>
      <c r="C3148" t="str">
        <f>_xlfn.TEXTBEFORE(Homes[[#This Row],[statezip]]," ")</f>
        <v>WA</v>
      </c>
      <c r="D3148" s="6" t="str">
        <f>_xlfn.TEXTAFTER(Homes[[#This Row],[statezip]]," ")</f>
        <v>98106</v>
      </c>
      <c r="E3148" s="1">
        <v>310000</v>
      </c>
      <c r="F3148">
        <v>3</v>
      </c>
      <c r="G31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48" s="3" t="str">
        <f>Homes[[#This Row],[bedrooms]] &amp; " bd | " &amp; TEXT(Homes[[#This Row],[bathrooms]],"0.##") &amp; " ba"</f>
        <v>3 bd | 2.5 ba</v>
      </c>
      <c r="I3148" s="4">
        <v>1780</v>
      </c>
      <c r="J3148" s="1">
        <f>IFERROR(Homes[[#This Row],[price]]/Homes[[#This Row],[sqft_living]]," ")</f>
        <v>174.15730337078651</v>
      </c>
      <c r="K3148" s="4">
        <f>IFERROR(Homes[[#This Row],[sqft_lot]]/43560," ")</f>
        <v>0.15544077134986226</v>
      </c>
      <c r="L3148" t="str">
        <f>IF(Homes[[#This Row],[waterfront]]=1, "Yes","No")</f>
        <v>No</v>
      </c>
      <c r="M3148" s="4" t="str">
        <f>IF(Homes[[#This Row],[sqft_basement]]&gt;0, "Yes","No")</f>
        <v>Yes</v>
      </c>
      <c r="N3148" t="str">
        <f>CHOOSE(Homes[[#This Row],[view]]+1, "None","Fair","Good","Great","Excellent")</f>
        <v>None</v>
      </c>
      <c r="O3148" t="str">
        <f>CHOOSE(Homes[[#This Row],[condition]], "Poor","Fair","Average","Good","Excellent")</f>
        <v>Average</v>
      </c>
      <c r="P3148">
        <f ca="1">YEAR(TODAY())-Homes[[#This Row],[yr_built]]</f>
        <v>35</v>
      </c>
      <c r="Q3148">
        <v>2009</v>
      </c>
      <c r="R3148">
        <f ca="1">IF(Homes[[#This Row],[yr_renovated]]&gt;0, YEAR(TODAY())-Homes[[#This Row],[yr_renovated]], YEAR(TODAY())-Homes[[#This Row],[yr_built]])</f>
        <v>16</v>
      </c>
      <c r="S3148">
        <v>1</v>
      </c>
      <c r="T3148" s="2">
        <v>41800</v>
      </c>
      <c r="U3148" s="3">
        <v>2.5</v>
      </c>
      <c r="V3148" s="4">
        <f>IFERROR(Homes[[#This Row],[sqft_above]]+Homes[[#This Row],[sqft_basement]]," ")</f>
        <v>1780</v>
      </c>
      <c r="W3148" s="4">
        <v>6771</v>
      </c>
      <c r="X3148">
        <v>0</v>
      </c>
      <c r="Y3148">
        <v>0</v>
      </c>
      <c r="Z3148">
        <v>3</v>
      </c>
      <c r="AA3148" s="4">
        <v>1230</v>
      </c>
      <c r="AB3148" s="4">
        <v>550</v>
      </c>
      <c r="AC3148">
        <v>1990</v>
      </c>
      <c r="AD3148" t="s">
        <v>3274</v>
      </c>
      <c r="AE3148" t="s">
        <v>49</v>
      </c>
      <c r="AF3148" t="s">
        <v>1278</v>
      </c>
    </row>
    <row r="3149" spans="1:32">
      <c r="A3149" t="str">
        <f>PROPER(TRIM(Homes[[#This Row],[street]]))</f>
        <v>2109 N 161St Pl</v>
      </c>
      <c r="B3149" t="str">
        <f>PROPER(TRIM(Homes[[#This Row],[city]]))</f>
        <v>Shoreline</v>
      </c>
      <c r="C3149" t="str">
        <f>_xlfn.TEXTBEFORE(Homes[[#This Row],[statezip]]," ")</f>
        <v>WA</v>
      </c>
      <c r="D3149" s="6" t="str">
        <f>_xlfn.TEXTAFTER(Homes[[#This Row],[statezip]]," ")</f>
        <v>98133</v>
      </c>
      <c r="E3149" s="1">
        <v>310000</v>
      </c>
      <c r="F3149">
        <v>4</v>
      </c>
      <c r="G31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49" s="3" t="str">
        <f>Homes[[#This Row],[bedrooms]] &amp; " bd | " &amp; TEXT(Homes[[#This Row],[bathrooms]],"0.##") &amp; " ba"</f>
        <v>4 bd | 1. ba</v>
      </c>
      <c r="I3149" s="4">
        <v>1740</v>
      </c>
      <c r="J3149" s="1">
        <f>IFERROR(Homes[[#This Row],[price]]/Homes[[#This Row],[sqft_living]]," ")</f>
        <v>178.16091954022988</v>
      </c>
      <c r="K3149" s="4">
        <f>IFERROR(Homes[[#This Row],[sqft_lot]]/43560," ")</f>
        <v>0.25424701561065199</v>
      </c>
      <c r="L3149" t="str">
        <f>IF(Homes[[#This Row],[waterfront]]=1, "Yes","No")</f>
        <v>No</v>
      </c>
      <c r="M3149" s="4" t="str">
        <f>IF(Homes[[#This Row],[sqft_basement]]&gt;0, "Yes","No")</f>
        <v>No</v>
      </c>
      <c r="N3149" t="str">
        <f>CHOOSE(Homes[[#This Row],[view]]+1, "None","Fair","Good","Great","Excellent")</f>
        <v>None</v>
      </c>
      <c r="O3149" t="str">
        <f>CHOOSE(Homes[[#This Row],[condition]], "Poor","Fair","Average","Good","Excellent")</f>
        <v>Average</v>
      </c>
      <c r="P3149">
        <f ca="1">YEAR(TODAY())-Homes[[#This Row],[yr_built]]</f>
        <v>60</v>
      </c>
      <c r="Q3149">
        <v>1993</v>
      </c>
      <c r="R3149">
        <f ca="1">IF(Homes[[#This Row],[yr_renovated]]&gt;0, YEAR(TODAY())-Homes[[#This Row],[yr_renovated]], YEAR(TODAY())-Homes[[#This Row],[yr_built]])</f>
        <v>32</v>
      </c>
      <c r="S3149">
        <v>1.5</v>
      </c>
      <c r="T3149" s="2">
        <v>41800</v>
      </c>
      <c r="U3149" s="3">
        <v>1</v>
      </c>
      <c r="V3149" s="4">
        <f>IFERROR(Homes[[#This Row],[sqft_above]]+Homes[[#This Row],[sqft_basement]]," ")</f>
        <v>1740</v>
      </c>
      <c r="W3149" s="4">
        <v>11075</v>
      </c>
      <c r="X3149">
        <v>0</v>
      </c>
      <c r="Y3149">
        <v>0</v>
      </c>
      <c r="Z3149">
        <v>3</v>
      </c>
      <c r="AA3149" s="4">
        <v>1740</v>
      </c>
      <c r="AB3149" s="4">
        <v>0</v>
      </c>
      <c r="AC3149">
        <v>1965</v>
      </c>
      <c r="AD3149" t="s">
        <v>3275</v>
      </c>
      <c r="AE3149" t="s">
        <v>100</v>
      </c>
      <c r="AF3149" t="s">
        <v>987</v>
      </c>
    </row>
    <row r="3150" spans="1:32">
      <c r="A3150" t="str">
        <f>PROPER(TRIM(Homes[[#This Row],[street]]))</f>
        <v>1909 N 195Th St</v>
      </c>
      <c r="B3150" t="str">
        <f>PROPER(TRIM(Homes[[#This Row],[city]]))</f>
        <v>Shoreline</v>
      </c>
      <c r="C3150" t="str">
        <f>_xlfn.TEXTBEFORE(Homes[[#This Row],[statezip]]," ")</f>
        <v>WA</v>
      </c>
      <c r="D3150" s="6" t="str">
        <f>_xlfn.TEXTAFTER(Homes[[#This Row],[statezip]]," ")</f>
        <v>98133</v>
      </c>
      <c r="E3150" s="1">
        <v>310000</v>
      </c>
      <c r="F3150">
        <v>3</v>
      </c>
      <c r="G31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50" s="3" t="str">
        <f>Homes[[#This Row],[bedrooms]] &amp; " bd | " &amp; TEXT(Homes[[#This Row],[bathrooms]],"0.##") &amp; " ba"</f>
        <v>3 bd | 1. ba</v>
      </c>
      <c r="I3150" s="4">
        <v>1480</v>
      </c>
      <c r="J3150" s="1">
        <f>IFERROR(Homes[[#This Row],[price]]/Homes[[#This Row],[sqft_living]]," ")</f>
        <v>209.45945945945945</v>
      </c>
      <c r="K3150" s="4">
        <f>IFERROR(Homes[[#This Row],[sqft_lot]]/43560," ")</f>
        <v>0.17975206611570249</v>
      </c>
      <c r="L3150" t="str">
        <f>IF(Homes[[#This Row],[waterfront]]=1, "Yes","No")</f>
        <v>No</v>
      </c>
      <c r="M3150" s="4" t="str">
        <f>IF(Homes[[#This Row],[sqft_basement]]&gt;0, "Yes","No")</f>
        <v>No</v>
      </c>
      <c r="N3150" t="str">
        <f>CHOOSE(Homes[[#This Row],[view]]+1, "None","Fair","Good","Great","Excellent")</f>
        <v>None</v>
      </c>
      <c r="O3150" t="str">
        <f>CHOOSE(Homes[[#This Row],[condition]], "Poor","Fair","Average","Good","Excellent")</f>
        <v>Average</v>
      </c>
      <c r="P3150">
        <f ca="1">YEAR(TODAY())-Homes[[#This Row],[yr_built]]</f>
        <v>73</v>
      </c>
      <c r="Q3150">
        <v>2008</v>
      </c>
      <c r="R3150">
        <f ca="1">IF(Homes[[#This Row],[yr_renovated]]&gt;0, YEAR(TODAY())-Homes[[#This Row],[yr_renovated]], YEAR(TODAY())-Homes[[#This Row],[yr_built]])</f>
        <v>17</v>
      </c>
      <c r="S3150">
        <v>1</v>
      </c>
      <c r="T3150" s="2">
        <v>41773</v>
      </c>
      <c r="U3150" s="3">
        <v>1</v>
      </c>
      <c r="V3150" s="4">
        <f>IFERROR(Homes[[#This Row],[sqft_above]]+Homes[[#This Row],[sqft_basement]]," ")</f>
        <v>1480</v>
      </c>
      <c r="W3150" s="4">
        <v>7830</v>
      </c>
      <c r="X3150">
        <v>0</v>
      </c>
      <c r="Y3150">
        <v>0</v>
      </c>
      <c r="Z3150">
        <v>3</v>
      </c>
      <c r="AA3150" s="4">
        <v>1480</v>
      </c>
      <c r="AB3150" s="4">
        <v>0</v>
      </c>
      <c r="AC3150">
        <v>1952</v>
      </c>
      <c r="AD3150" t="s">
        <v>3276</v>
      </c>
      <c r="AE3150" t="s">
        <v>100</v>
      </c>
      <c r="AF3150" t="s">
        <v>987</v>
      </c>
    </row>
    <row r="3151" spans="1:32">
      <c r="A3151" t="str">
        <f>PROPER(TRIM(Homes[[#This Row],[street]]))</f>
        <v>Bennett Ave Se</v>
      </c>
      <c r="B3151" t="str">
        <f>PROPER(TRIM(Homes[[#This Row],[city]]))</f>
        <v>Auburn</v>
      </c>
      <c r="C3151" t="str">
        <f>_xlfn.TEXTBEFORE(Homes[[#This Row],[statezip]]," ")</f>
        <v>WA</v>
      </c>
      <c r="D3151" s="6" t="str">
        <f>_xlfn.TEXTAFTER(Homes[[#This Row],[statezip]]," ")</f>
        <v>98092</v>
      </c>
      <c r="E3151" s="1">
        <v>309780</v>
      </c>
      <c r="F3151">
        <v>3</v>
      </c>
      <c r="G31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1" s="3" t="str">
        <f>Homes[[#This Row],[bedrooms]] &amp; " bd | " &amp; TEXT(Homes[[#This Row],[bathrooms]],"0.##") &amp; " ba"</f>
        <v>3 bd | 2.5 ba</v>
      </c>
      <c r="I3151" s="4">
        <v>2242</v>
      </c>
      <c r="J3151" s="1">
        <f>IFERROR(Homes[[#This Row],[price]]/Homes[[#This Row],[sqft_living]]," ")</f>
        <v>138.17127564674396</v>
      </c>
      <c r="K3151" s="4">
        <f>IFERROR(Homes[[#This Row],[sqft_lot]]/43560," ")</f>
        <v>0.10330578512396695</v>
      </c>
      <c r="L3151" t="str">
        <f>IF(Homes[[#This Row],[waterfront]]=1, "Yes","No")</f>
        <v>No</v>
      </c>
      <c r="M3151" s="4" t="str">
        <f>IF(Homes[[#This Row],[sqft_basement]]&gt;0, "Yes","No")</f>
        <v>No</v>
      </c>
      <c r="N3151" t="str">
        <f>CHOOSE(Homes[[#This Row],[view]]+1, "None","Fair","Good","Great","Excellent")</f>
        <v>None</v>
      </c>
      <c r="O3151" t="str">
        <f>CHOOSE(Homes[[#This Row],[condition]], "Poor","Fair","Average","Good","Excellent")</f>
        <v>Average</v>
      </c>
      <c r="P3151">
        <f ca="1">YEAR(TODAY())-Homes[[#This Row],[yr_built]]</f>
        <v>11</v>
      </c>
      <c r="Q3151">
        <v>0</v>
      </c>
      <c r="R3151">
        <f ca="1">IF(Homes[[#This Row],[yr_renovated]]&gt;0, YEAR(TODAY())-Homes[[#This Row],[yr_renovated]], YEAR(TODAY())-Homes[[#This Row],[yr_built]])</f>
        <v>11</v>
      </c>
      <c r="S3151">
        <v>2</v>
      </c>
      <c r="T3151" s="2">
        <v>41822</v>
      </c>
      <c r="U3151" s="3">
        <v>2.5</v>
      </c>
      <c r="V3151" s="4">
        <f>IFERROR(Homes[[#This Row],[sqft_above]]+Homes[[#This Row],[sqft_basement]]," ")</f>
        <v>2242</v>
      </c>
      <c r="W3151" s="4">
        <v>4500</v>
      </c>
      <c r="X3151">
        <v>0</v>
      </c>
      <c r="Y3151">
        <v>0</v>
      </c>
      <c r="Z3151">
        <v>3</v>
      </c>
      <c r="AA3151" s="4">
        <v>2242</v>
      </c>
      <c r="AB3151" s="4">
        <v>0</v>
      </c>
      <c r="AC3151">
        <v>2014</v>
      </c>
      <c r="AD3151" t="s">
        <v>3277</v>
      </c>
      <c r="AE3151" t="s">
        <v>519</v>
      </c>
      <c r="AF3151" t="s">
        <v>520</v>
      </c>
    </row>
    <row r="3152" spans="1:32">
      <c r="A3152" t="str">
        <f>PROPER(TRIM(Homes[[#This Row],[street]]))</f>
        <v>1 View Ln Ne</v>
      </c>
      <c r="B3152" t="str">
        <f>PROPER(TRIM(Homes[[#This Row],[city]]))</f>
        <v>Duvall</v>
      </c>
      <c r="C3152" t="str">
        <f>_xlfn.TEXTBEFORE(Homes[[#This Row],[statezip]]," ")</f>
        <v>WA</v>
      </c>
      <c r="D3152" s="6" t="str">
        <f>_xlfn.TEXTAFTER(Homes[[#This Row],[statezip]]," ")</f>
        <v>98019</v>
      </c>
      <c r="E3152" s="1">
        <v>309620</v>
      </c>
      <c r="F3152">
        <v>3</v>
      </c>
      <c r="G31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2" s="3" t="str">
        <f>Homes[[#This Row],[bedrooms]] &amp; " bd | " &amp; TEXT(Homes[[#This Row],[bathrooms]],"0.##") &amp; " ba"</f>
        <v>3 bd | 2.5 ba</v>
      </c>
      <c r="I3152" s="4">
        <v>1860</v>
      </c>
      <c r="J3152" s="1">
        <f>IFERROR(Homes[[#This Row],[price]]/Homes[[#This Row],[sqft_living]]," ")</f>
        <v>166.46236559139786</v>
      </c>
      <c r="K3152" s="4">
        <f>IFERROR(Homes[[#This Row],[sqft_lot]]/43560," ")</f>
        <v>8.5629017447199265E-2</v>
      </c>
      <c r="L3152" t="str">
        <f>IF(Homes[[#This Row],[waterfront]]=1, "Yes","No")</f>
        <v>No</v>
      </c>
      <c r="M3152" s="4" t="str">
        <f>IF(Homes[[#This Row],[sqft_basement]]&gt;0, "Yes","No")</f>
        <v>No</v>
      </c>
      <c r="N3152" t="str">
        <f>CHOOSE(Homes[[#This Row],[view]]+1, "None","Fair","Good","Great","Excellent")</f>
        <v>None</v>
      </c>
      <c r="O3152" t="str">
        <f>CHOOSE(Homes[[#This Row],[condition]], "Poor","Fair","Average","Good","Excellent")</f>
        <v>Average</v>
      </c>
      <c r="P3152">
        <f ca="1">YEAR(TODAY())-Homes[[#This Row],[yr_built]]</f>
        <v>13</v>
      </c>
      <c r="Q3152">
        <v>1912</v>
      </c>
      <c r="R3152">
        <f ca="1">IF(Homes[[#This Row],[yr_renovated]]&gt;0, YEAR(TODAY())-Homes[[#This Row],[yr_renovated]], YEAR(TODAY())-Homes[[#This Row],[yr_built]])</f>
        <v>113</v>
      </c>
      <c r="S3152">
        <v>2</v>
      </c>
      <c r="T3152" s="2">
        <v>41815</v>
      </c>
      <c r="U3152" s="3">
        <v>2.5</v>
      </c>
      <c r="V3152" s="4">
        <f>IFERROR(Homes[[#This Row],[sqft_above]]+Homes[[#This Row],[sqft_basement]]," ")</f>
        <v>1860</v>
      </c>
      <c r="W3152" s="4">
        <v>3730</v>
      </c>
      <c r="X3152">
        <v>0</v>
      </c>
      <c r="Y3152">
        <v>0</v>
      </c>
      <c r="Z3152">
        <v>3</v>
      </c>
      <c r="AA3152" s="4">
        <v>1860</v>
      </c>
      <c r="AB3152" s="4">
        <v>0</v>
      </c>
      <c r="AC3152">
        <v>2012</v>
      </c>
      <c r="AD3152" t="s">
        <v>3278</v>
      </c>
      <c r="AE3152" t="s">
        <v>451</v>
      </c>
      <c r="AF3152" t="s">
        <v>452</v>
      </c>
    </row>
    <row r="3153" spans="1:32">
      <c r="A3153" t="str">
        <f>PROPER(TRIM(Homes[[#This Row],[street]]))</f>
        <v>17207 190Th Ave Se</v>
      </c>
      <c r="B3153" t="str">
        <f>PROPER(TRIM(Homes[[#This Row],[city]]))</f>
        <v>Renton</v>
      </c>
      <c r="C3153" t="str">
        <f>_xlfn.TEXTBEFORE(Homes[[#This Row],[statezip]]," ")</f>
        <v>WA</v>
      </c>
      <c r="D3153" s="6" t="str">
        <f>_xlfn.TEXTAFTER(Homes[[#This Row],[statezip]]," ")</f>
        <v>98058</v>
      </c>
      <c r="E3153" s="1">
        <v>309487.5</v>
      </c>
      <c r="F3153">
        <v>3</v>
      </c>
      <c r="G31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3" s="3" t="str">
        <f>Homes[[#This Row],[bedrooms]] &amp; " bd | " &amp; TEXT(Homes[[#This Row],[bathrooms]],"0.##") &amp; " ba"</f>
        <v>3 bd | 2.5 ba</v>
      </c>
      <c r="I3153" s="4">
        <v>2260</v>
      </c>
      <c r="J3153" s="1">
        <f>IFERROR(Homes[[#This Row],[price]]/Homes[[#This Row],[sqft_living]]," ")</f>
        <v>136.94137168141592</v>
      </c>
      <c r="K3153" s="4">
        <f>IFERROR(Homes[[#This Row],[sqft_lot]]/43560," ")</f>
        <v>0.45502754820936642</v>
      </c>
      <c r="L3153" t="str">
        <f>IF(Homes[[#This Row],[waterfront]]=1, "Yes","No")</f>
        <v>No</v>
      </c>
      <c r="M3153" s="4" t="str">
        <f>IF(Homes[[#This Row],[sqft_basement]]&gt;0, "Yes","No")</f>
        <v>No</v>
      </c>
      <c r="N3153" t="str">
        <f>CHOOSE(Homes[[#This Row],[view]]+1, "None","Fair","Good","Great","Excellent")</f>
        <v>None</v>
      </c>
      <c r="O3153" t="str">
        <f>CHOOSE(Homes[[#This Row],[condition]], "Poor","Fair","Average","Good","Excellent")</f>
        <v>Average</v>
      </c>
      <c r="P3153">
        <f ca="1">YEAR(TODAY())-Homes[[#This Row],[yr_built]]</f>
        <v>31</v>
      </c>
      <c r="Q3153">
        <v>0</v>
      </c>
      <c r="R3153">
        <f ca="1">IF(Homes[[#This Row],[yr_renovated]]&gt;0, YEAR(TODAY())-Homes[[#This Row],[yr_renovated]], YEAR(TODAY())-Homes[[#This Row],[yr_built]])</f>
        <v>31</v>
      </c>
      <c r="S3153">
        <v>2</v>
      </c>
      <c r="T3153" s="2">
        <v>41789</v>
      </c>
      <c r="U3153" s="3">
        <v>2.5</v>
      </c>
      <c r="V3153" s="4">
        <f>IFERROR(Homes[[#This Row],[sqft_above]]+Homes[[#This Row],[sqft_basement]]," ")</f>
        <v>2260</v>
      </c>
      <c r="W3153" s="4">
        <v>19821</v>
      </c>
      <c r="X3153">
        <v>0</v>
      </c>
      <c r="Y3153">
        <v>0</v>
      </c>
      <c r="Z3153">
        <v>3</v>
      </c>
      <c r="AA3153" s="4">
        <v>2260</v>
      </c>
      <c r="AB3153" s="4">
        <v>0</v>
      </c>
      <c r="AC3153">
        <v>1994</v>
      </c>
      <c r="AD3153" t="s">
        <v>3279</v>
      </c>
      <c r="AE3153" t="s">
        <v>319</v>
      </c>
      <c r="AF3153" t="s">
        <v>320</v>
      </c>
    </row>
    <row r="3154" spans="1:32">
      <c r="A3154" t="str">
        <f>PROPER(TRIM(Homes[[#This Row],[street]]))</f>
        <v>42511 Se 175Th Pl</v>
      </c>
      <c r="B3154" t="str">
        <f>PROPER(TRIM(Homes[[#This Row],[city]]))</f>
        <v>North Bend</v>
      </c>
      <c r="C3154" t="str">
        <f>_xlfn.TEXTBEFORE(Homes[[#This Row],[statezip]]," ")</f>
        <v>WA</v>
      </c>
      <c r="D3154" s="6" t="str">
        <f>_xlfn.TEXTAFTER(Homes[[#This Row],[statezip]]," ")</f>
        <v>98045</v>
      </c>
      <c r="E3154" s="1">
        <v>309212</v>
      </c>
      <c r="F3154">
        <v>3</v>
      </c>
      <c r="G31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54" s="3" t="str">
        <f>Homes[[#This Row],[bedrooms]] &amp; " bd | " &amp; TEXT(Homes[[#This Row],[bathrooms]],"0.##") &amp; " ba"</f>
        <v>3 bd | 1.75 ba</v>
      </c>
      <c r="I3154" s="4">
        <v>1150</v>
      </c>
      <c r="J3154" s="1">
        <f>IFERROR(Homes[[#This Row],[price]]/Homes[[#This Row],[sqft_living]]," ")</f>
        <v>268.88</v>
      </c>
      <c r="K3154" s="4">
        <f>IFERROR(Homes[[#This Row],[sqft_lot]]/43560," ")</f>
        <v>0.22038567493112948</v>
      </c>
      <c r="L3154" t="str">
        <f>IF(Homes[[#This Row],[waterfront]]=1, "Yes","No")</f>
        <v>No</v>
      </c>
      <c r="M3154" s="4" t="str">
        <f>IF(Homes[[#This Row],[sqft_basement]]&gt;0, "Yes","No")</f>
        <v>No</v>
      </c>
      <c r="N3154" t="str">
        <f>CHOOSE(Homes[[#This Row],[view]]+1, "None","Fair","Good","Great","Excellent")</f>
        <v>None</v>
      </c>
      <c r="O3154" t="str">
        <f>CHOOSE(Homes[[#This Row],[condition]], "Poor","Fair","Average","Good","Excellent")</f>
        <v>Average</v>
      </c>
      <c r="P3154">
        <f ca="1">YEAR(TODAY())-Homes[[#This Row],[yr_built]]</f>
        <v>46</v>
      </c>
      <c r="Q3154">
        <v>2014</v>
      </c>
      <c r="R3154">
        <f ca="1">IF(Homes[[#This Row],[yr_renovated]]&gt;0, YEAR(TODAY())-Homes[[#This Row],[yr_renovated]], YEAR(TODAY())-Homes[[#This Row],[yr_built]])</f>
        <v>11</v>
      </c>
      <c r="S3154">
        <v>1</v>
      </c>
      <c r="T3154" s="2">
        <v>41806</v>
      </c>
      <c r="U3154" s="3">
        <v>1.75</v>
      </c>
      <c r="V3154" s="4">
        <f>IFERROR(Homes[[#This Row],[sqft_above]]+Homes[[#This Row],[sqft_basement]]," ")</f>
        <v>1150</v>
      </c>
      <c r="W3154" s="4">
        <v>9600</v>
      </c>
      <c r="X3154">
        <v>0</v>
      </c>
      <c r="Y3154">
        <v>0</v>
      </c>
      <c r="Z3154">
        <v>3</v>
      </c>
      <c r="AA3154" s="4">
        <v>1150</v>
      </c>
      <c r="AB3154" s="4">
        <v>0</v>
      </c>
      <c r="AC3154">
        <v>1979</v>
      </c>
      <c r="AD3154" t="s">
        <v>3280</v>
      </c>
      <c r="AE3154" t="s">
        <v>624</v>
      </c>
      <c r="AF3154" t="s">
        <v>625</v>
      </c>
    </row>
    <row r="3155" spans="1:32">
      <c r="A3155" t="str">
        <f>PROPER(TRIM(Homes[[#This Row],[street]]))</f>
        <v>38071 39Th Ave S</v>
      </c>
      <c r="B3155" t="str">
        <f>PROPER(TRIM(Homes[[#This Row],[city]]))</f>
        <v>Auburn</v>
      </c>
      <c r="C3155" t="str">
        <f>_xlfn.TEXTBEFORE(Homes[[#This Row],[statezip]]," ")</f>
        <v>WA</v>
      </c>
      <c r="D3155" s="6" t="str">
        <f>_xlfn.TEXTAFTER(Homes[[#This Row],[statezip]]," ")</f>
        <v>98001</v>
      </c>
      <c r="E3155" s="1">
        <v>309000</v>
      </c>
      <c r="F3155">
        <v>5</v>
      </c>
      <c r="G31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155" s="3" t="str">
        <f>Homes[[#This Row],[bedrooms]] &amp; " bd | " &amp; TEXT(Homes[[#This Row],[bathrooms]],"0.##") &amp; " ba"</f>
        <v>5 bd | 2.75 ba</v>
      </c>
      <c r="I3155" s="4">
        <v>2481</v>
      </c>
      <c r="J3155" s="1">
        <f>IFERROR(Homes[[#This Row],[price]]/Homes[[#This Row],[sqft_living]]," ")</f>
        <v>124.546553808948</v>
      </c>
      <c r="K3155" s="4">
        <f>IFERROR(Homes[[#This Row],[sqft_lot]]/43560," ")</f>
        <v>9.2860422405876955E-2</v>
      </c>
      <c r="L3155" t="str">
        <f>IF(Homes[[#This Row],[waterfront]]=1, "Yes","No")</f>
        <v>No</v>
      </c>
      <c r="M3155" s="4" t="str">
        <f>IF(Homes[[#This Row],[sqft_basement]]&gt;0, "Yes","No")</f>
        <v>No</v>
      </c>
      <c r="N3155" t="str">
        <f>CHOOSE(Homes[[#This Row],[view]]+1, "None","Fair","Good","Great","Excellent")</f>
        <v>None</v>
      </c>
      <c r="O3155" t="str">
        <f>CHOOSE(Homes[[#This Row],[condition]], "Poor","Fair","Average","Good","Excellent")</f>
        <v>Average</v>
      </c>
      <c r="P3155">
        <f ca="1">YEAR(TODAY())-Homes[[#This Row],[yr_built]]</f>
        <v>11</v>
      </c>
      <c r="Q3155">
        <v>0</v>
      </c>
      <c r="R3155">
        <f ca="1">IF(Homes[[#This Row],[yr_renovated]]&gt;0, YEAR(TODAY())-Homes[[#This Row],[yr_renovated]], YEAR(TODAY())-Homes[[#This Row],[yr_built]])</f>
        <v>11</v>
      </c>
      <c r="S3155">
        <v>2</v>
      </c>
      <c r="T3155" s="2">
        <v>41793</v>
      </c>
      <c r="U3155" s="3">
        <v>2.75</v>
      </c>
      <c r="V3155" s="4">
        <f>IFERROR(Homes[[#This Row],[sqft_above]]+Homes[[#This Row],[sqft_basement]]," ")</f>
        <v>2481</v>
      </c>
      <c r="W3155" s="4">
        <v>4045</v>
      </c>
      <c r="X3155">
        <v>0</v>
      </c>
      <c r="Y3155">
        <v>0</v>
      </c>
      <c r="Z3155">
        <v>3</v>
      </c>
      <c r="AA3155" s="4">
        <v>2481</v>
      </c>
      <c r="AB3155" s="4">
        <v>0</v>
      </c>
      <c r="AC3155">
        <v>2014</v>
      </c>
      <c r="AD3155" t="s">
        <v>3281</v>
      </c>
      <c r="AE3155" t="s">
        <v>519</v>
      </c>
      <c r="AF3155" t="s">
        <v>1269</v>
      </c>
    </row>
    <row r="3156" spans="1:32">
      <c r="A3156" t="str">
        <f>PROPER(TRIM(Homes[[#This Row],[street]]))</f>
        <v>23300-23306 10Th Ave S</v>
      </c>
      <c r="B3156" t="str">
        <f>PROPER(TRIM(Homes[[#This Row],[city]]))</f>
        <v>Des Moines</v>
      </c>
      <c r="C3156" t="str">
        <f>_xlfn.TEXTBEFORE(Homes[[#This Row],[statezip]]," ")</f>
        <v>WA</v>
      </c>
      <c r="D3156" s="6" t="str">
        <f>_xlfn.TEXTAFTER(Homes[[#This Row],[statezip]]," ")</f>
        <v>98198</v>
      </c>
      <c r="E3156" s="1">
        <v>309000</v>
      </c>
      <c r="F3156">
        <v>3</v>
      </c>
      <c r="G31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56" s="3" t="str">
        <f>Homes[[#This Row],[bedrooms]] &amp; " bd | " &amp; TEXT(Homes[[#This Row],[bathrooms]],"0.##") &amp; " ba"</f>
        <v>3 bd | 2.25 ba</v>
      </c>
      <c r="I3156" s="4">
        <v>1980</v>
      </c>
      <c r="J3156" s="1">
        <f>IFERROR(Homes[[#This Row],[price]]/Homes[[#This Row],[sqft_living]]," ")</f>
        <v>156.06060606060606</v>
      </c>
      <c r="K3156" s="4">
        <f>IFERROR(Homes[[#This Row],[sqft_lot]]/43560," ")</f>
        <v>0.20098714416896235</v>
      </c>
      <c r="L3156" t="str">
        <f>IF(Homes[[#This Row],[waterfront]]=1, "Yes","No")</f>
        <v>No</v>
      </c>
      <c r="M3156" s="4" t="str">
        <f>IF(Homes[[#This Row],[sqft_basement]]&gt;0, "Yes","No")</f>
        <v>Yes</v>
      </c>
      <c r="N3156" t="str">
        <f>CHOOSE(Homes[[#This Row],[view]]+1, "None","Fair","Good","Great","Excellent")</f>
        <v>None</v>
      </c>
      <c r="O3156" t="str">
        <f>CHOOSE(Homes[[#This Row],[condition]], "Poor","Fair","Average","Good","Excellent")</f>
        <v>Good</v>
      </c>
      <c r="P3156">
        <f ca="1">YEAR(TODAY())-Homes[[#This Row],[yr_built]]</f>
        <v>62</v>
      </c>
      <c r="Q3156">
        <v>0</v>
      </c>
      <c r="R3156">
        <f ca="1">IF(Homes[[#This Row],[yr_renovated]]&gt;0, YEAR(TODAY())-Homes[[#This Row],[yr_renovated]], YEAR(TODAY())-Homes[[#This Row],[yr_built]])</f>
        <v>62</v>
      </c>
      <c r="S3156">
        <v>1</v>
      </c>
      <c r="T3156" s="2">
        <v>41829</v>
      </c>
      <c r="U3156" s="3">
        <v>2.25</v>
      </c>
      <c r="V3156" s="4">
        <f>IFERROR(Homes[[#This Row],[sqft_above]]+Homes[[#This Row],[sqft_basement]]," ")</f>
        <v>1980</v>
      </c>
      <c r="W3156" s="4">
        <v>8755</v>
      </c>
      <c r="X3156">
        <v>0</v>
      </c>
      <c r="Y3156">
        <v>0</v>
      </c>
      <c r="Z3156">
        <v>4</v>
      </c>
      <c r="AA3156" s="4">
        <v>1300</v>
      </c>
      <c r="AB3156" s="4">
        <v>680</v>
      </c>
      <c r="AC3156">
        <v>1963</v>
      </c>
      <c r="AD3156" t="s">
        <v>3282</v>
      </c>
      <c r="AE3156" t="s">
        <v>459</v>
      </c>
      <c r="AF3156" t="s">
        <v>460</v>
      </c>
    </row>
    <row r="3157" spans="1:32">
      <c r="A3157" t="str">
        <f>PROPER(TRIM(Homes[[#This Row],[street]]))</f>
        <v>7757 15Th Ave Sw</v>
      </c>
      <c r="B3157" t="str">
        <f>PROPER(TRIM(Homes[[#This Row],[city]]))</f>
        <v>Seattle</v>
      </c>
      <c r="C3157" t="str">
        <f>_xlfn.TEXTBEFORE(Homes[[#This Row],[statezip]]," ")</f>
        <v>WA</v>
      </c>
      <c r="D3157" s="6" t="str">
        <f>_xlfn.TEXTAFTER(Homes[[#This Row],[statezip]]," ")</f>
        <v>98106</v>
      </c>
      <c r="E3157" s="1">
        <v>309000</v>
      </c>
      <c r="F3157">
        <v>3</v>
      </c>
      <c r="G31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57" s="3" t="str">
        <f>Homes[[#This Row],[bedrooms]] &amp; " bd | " &amp; TEXT(Homes[[#This Row],[bathrooms]],"0.##") &amp; " ba"</f>
        <v>3 bd | 1. ba</v>
      </c>
      <c r="I3157" s="4">
        <v>1092</v>
      </c>
      <c r="J3157" s="1">
        <f>IFERROR(Homes[[#This Row],[price]]/Homes[[#This Row],[sqft_living]]," ")</f>
        <v>282.96703296703299</v>
      </c>
      <c r="K3157" s="4">
        <f>IFERROR(Homes[[#This Row],[sqft_lot]]/43560," ")</f>
        <v>0.17217630853994489</v>
      </c>
      <c r="L3157" t="str">
        <f>IF(Homes[[#This Row],[waterfront]]=1, "Yes","No")</f>
        <v>No</v>
      </c>
      <c r="M3157" s="4" t="str">
        <f>IF(Homes[[#This Row],[sqft_basement]]&gt;0, "Yes","No")</f>
        <v>No</v>
      </c>
      <c r="N3157" t="str">
        <f>CHOOSE(Homes[[#This Row],[view]]+1, "None","Fair","Good","Great","Excellent")</f>
        <v>None</v>
      </c>
      <c r="O3157" t="str">
        <f>CHOOSE(Homes[[#This Row],[condition]], "Poor","Fair","Average","Good","Excellent")</f>
        <v>Average</v>
      </c>
      <c r="P3157">
        <f ca="1">YEAR(TODAY())-Homes[[#This Row],[yr_built]]</f>
        <v>107</v>
      </c>
      <c r="Q3157">
        <v>0</v>
      </c>
      <c r="R3157">
        <f ca="1">IF(Homes[[#This Row],[yr_renovated]]&gt;0, YEAR(TODAY())-Homes[[#This Row],[yr_renovated]], YEAR(TODAY())-Homes[[#This Row],[yr_built]])</f>
        <v>107</v>
      </c>
      <c r="S3157">
        <v>1.5</v>
      </c>
      <c r="T3157" s="2">
        <v>41779</v>
      </c>
      <c r="U3157" s="3">
        <v>1</v>
      </c>
      <c r="V3157" s="4">
        <f>IFERROR(Homes[[#This Row],[sqft_above]]+Homes[[#This Row],[sqft_basement]]," ")</f>
        <v>1092</v>
      </c>
      <c r="W3157" s="4">
        <v>7500</v>
      </c>
      <c r="X3157">
        <v>0</v>
      </c>
      <c r="Y3157">
        <v>0</v>
      </c>
      <c r="Z3157">
        <v>3</v>
      </c>
      <c r="AA3157" s="4">
        <v>1092</v>
      </c>
      <c r="AB3157" s="4">
        <v>0</v>
      </c>
      <c r="AC3157">
        <v>1918</v>
      </c>
      <c r="AD3157" t="s">
        <v>3283</v>
      </c>
      <c r="AE3157" t="s">
        <v>49</v>
      </c>
      <c r="AF3157" t="s">
        <v>1278</v>
      </c>
    </row>
    <row r="3158" spans="1:32">
      <c r="A3158" t="str">
        <f>PROPER(TRIM(Homes[[#This Row],[street]]))</f>
        <v>5011-5021 Delridge Way Sw</v>
      </c>
      <c r="B3158" t="str">
        <f>PROPER(TRIM(Homes[[#This Row],[city]]))</f>
        <v>Seattle</v>
      </c>
      <c r="C3158" t="str">
        <f>_xlfn.TEXTBEFORE(Homes[[#This Row],[statezip]]," ")</f>
        <v>WA</v>
      </c>
      <c r="D3158" s="6" t="str">
        <f>_xlfn.TEXTAFTER(Homes[[#This Row],[statezip]]," ")</f>
        <v>98106</v>
      </c>
      <c r="E3158" s="1">
        <v>309000</v>
      </c>
      <c r="F3158">
        <v>3</v>
      </c>
      <c r="G31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58" s="3" t="str">
        <f>Homes[[#This Row],[bedrooms]] &amp; " bd | " &amp; TEXT(Homes[[#This Row],[bathrooms]],"0.##") &amp; " ba"</f>
        <v>3 bd | 2.25 ba</v>
      </c>
      <c r="I3158" s="4">
        <v>1490</v>
      </c>
      <c r="J3158" s="1">
        <f>IFERROR(Homes[[#This Row],[price]]/Homes[[#This Row],[sqft_living]]," ")</f>
        <v>207.38255033557047</v>
      </c>
      <c r="K3158" s="4">
        <f>IFERROR(Homes[[#This Row],[sqft_lot]]/43560," ")</f>
        <v>2.970615243342516E-2</v>
      </c>
      <c r="L3158" t="str">
        <f>IF(Homes[[#This Row],[waterfront]]=1, "Yes","No")</f>
        <v>No</v>
      </c>
      <c r="M3158" s="4" t="str">
        <f>IF(Homes[[#This Row],[sqft_basement]]&gt;0, "Yes","No")</f>
        <v>Yes</v>
      </c>
      <c r="N3158" t="str">
        <f>CHOOSE(Homes[[#This Row],[view]]+1, "None","Fair","Good","Great","Excellent")</f>
        <v>None</v>
      </c>
      <c r="O3158" t="str">
        <f>CHOOSE(Homes[[#This Row],[condition]], "Poor","Fair","Average","Good","Excellent")</f>
        <v>Average</v>
      </c>
      <c r="P3158">
        <f ca="1">YEAR(TODAY())-Homes[[#This Row],[yr_built]]</f>
        <v>15</v>
      </c>
      <c r="Q3158">
        <v>0</v>
      </c>
      <c r="R3158">
        <f ca="1">IF(Homes[[#This Row],[yr_renovated]]&gt;0, YEAR(TODAY())-Homes[[#This Row],[yr_renovated]], YEAR(TODAY())-Homes[[#This Row],[yr_built]])</f>
        <v>15</v>
      </c>
      <c r="S3158">
        <v>2</v>
      </c>
      <c r="T3158" s="2">
        <v>41808</v>
      </c>
      <c r="U3158" s="3">
        <v>2.25</v>
      </c>
      <c r="V3158" s="4">
        <f>IFERROR(Homes[[#This Row],[sqft_above]]+Homes[[#This Row],[sqft_basement]]," ")</f>
        <v>1490</v>
      </c>
      <c r="W3158" s="4">
        <v>1294</v>
      </c>
      <c r="X3158">
        <v>0</v>
      </c>
      <c r="Y3158">
        <v>0</v>
      </c>
      <c r="Z3158">
        <v>3</v>
      </c>
      <c r="AA3158" s="4">
        <v>1220</v>
      </c>
      <c r="AB3158" s="4">
        <v>270</v>
      </c>
      <c r="AC3158">
        <v>2010</v>
      </c>
      <c r="AD3158" t="s">
        <v>3284</v>
      </c>
      <c r="AE3158" t="s">
        <v>49</v>
      </c>
      <c r="AF3158" t="s">
        <v>1278</v>
      </c>
    </row>
    <row r="3159" spans="1:32">
      <c r="A3159" t="str">
        <f>PROPER(TRIM(Homes[[#This Row],[street]]))</f>
        <v>203 Farrelly St</v>
      </c>
      <c r="B3159" t="str">
        <f>PROPER(TRIM(Homes[[#This Row],[city]]))</f>
        <v>Enumclaw</v>
      </c>
      <c r="C3159" t="str">
        <f>_xlfn.TEXTBEFORE(Homes[[#This Row],[statezip]]," ")</f>
        <v>WA</v>
      </c>
      <c r="D3159" s="6" t="str">
        <f>_xlfn.TEXTAFTER(Homes[[#This Row],[statezip]]," ")</f>
        <v>98022</v>
      </c>
      <c r="E3159" s="1">
        <v>308950</v>
      </c>
      <c r="F3159">
        <v>4</v>
      </c>
      <c r="G31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59" s="3" t="str">
        <f>Homes[[#This Row],[bedrooms]] &amp; " bd | " &amp; TEXT(Homes[[#This Row],[bathrooms]],"0.##") &amp; " ba"</f>
        <v>4 bd | 2.5 ba</v>
      </c>
      <c r="I3159" s="4">
        <v>1920</v>
      </c>
      <c r="J3159" s="1">
        <f>IFERROR(Homes[[#This Row],[price]]/Homes[[#This Row],[sqft_living]]," ")</f>
        <v>160.91145833333334</v>
      </c>
      <c r="K3159" s="4">
        <f>IFERROR(Homes[[#This Row],[sqft_lot]]/43560," ")</f>
        <v>0.19655647382920111</v>
      </c>
      <c r="L3159" t="str">
        <f>IF(Homes[[#This Row],[waterfront]]=1, "Yes","No")</f>
        <v>No</v>
      </c>
      <c r="M3159" s="4" t="str">
        <f>IF(Homes[[#This Row],[sqft_basement]]&gt;0, "Yes","No")</f>
        <v>No</v>
      </c>
      <c r="N3159" t="str">
        <f>CHOOSE(Homes[[#This Row],[view]]+1, "None","Fair","Good","Great","Excellent")</f>
        <v>Good</v>
      </c>
      <c r="O3159" t="str">
        <f>CHOOSE(Homes[[#This Row],[condition]], "Poor","Fair","Average","Good","Excellent")</f>
        <v>Good</v>
      </c>
      <c r="P3159">
        <f ca="1">YEAR(TODAY())-Homes[[#This Row],[yr_built]]</f>
        <v>31</v>
      </c>
      <c r="Q3159">
        <v>0</v>
      </c>
      <c r="R3159">
        <f ca="1">IF(Homes[[#This Row],[yr_renovated]]&gt;0, YEAR(TODAY())-Homes[[#This Row],[yr_renovated]], YEAR(TODAY())-Homes[[#This Row],[yr_built]])</f>
        <v>31</v>
      </c>
      <c r="S3159">
        <v>2</v>
      </c>
      <c r="T3159" s="2">
        <v>41828</v>
      </c>
      <c r="U3159" s="3">
        <v>2.5</v>
      </c>
      <c r="V3159" s="4">
        <f>IFERROR(Homes[[#This Row],[sqft_above]]+Homes[[#This Row],[sqft_basement]]," ")</f>
        <v>1920</v>
      </c>
      <c r="W3159" s="4">
        <v>8562</v>
      </c>
      <c r="X3159">
        <v>0</v>
      </c>
      <c r="Y3159">
        <v>2</v>
      </c>
      <c r="Z3159">
        <v>4</v>
      </c>
      <c r="AA3159" s="4">
        <v>1920</v>
      </c>
      <c r="AB3159" s="4">
        <v>0</v>
      </c>
      <c r="AC3159">
        <v>1994</v>
      </c>
      <c r="AD3159" t="s">
        <v>3285</v>
      </c>
      <c r="AE3159" t="s">
        <v>1035</v>
      </c>
      <c r="AF3159" t="s">
        <v>1036</v>
      </c>
    </row>
    <row r="3160" spans="1:32">
      <c r="A3160" t="str">
        <f>PROPER(TRIM(Homes[[#This Row],[street]]))</f>
        <v>5006 Highland Dr Se</v>
      </c>
      <c r="B3160" t="str">
        <f>PROPER(TRIM(Homes[[#This Row],[city]]))</f>
        <v>Auburn</v>
      </c>
      <c r="C3160" t="str">
        <f>_xlfn.TEXTBEFORE(Homes[[#This Row],[statezip]]," ")</f>
        <v>WA</v>
      </c>
      <c r="D3160" s="6" t="str">
        <f>_xlfn.TEXTAFTER(Homes[[#This Row],[statezip]]," ")</f>
        <v>98092</v>
      </c>
      <c r="E3160" s="1">
        <v>308900</v>
      </c>
      <c r="F3160">
        <v>3</v>
      </c>
      <c r="G31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60" s="3" t="str">
        <f>Homes[[#This Row],[bedrooms]] &amp; " bd | " &amp; TEXT(Homes[[#This Row],[bathrooms]],"0.##") &amp; " ba"</f>
        <v>3 bd | 2.5 ba</v>
      </c>
      <c r="I3160" s="4">
        <v>2250</v>
      </c>
      <c r="J3160" s="1">
        <f>IFERROR(Homes[[#This Row],[price]]/Homes[[#This Row],[sqft_living]]," ")</f>
        <v>137.28888888888889</v>
      </c>
      <c r="K3160" s="4">
        <f>IFERROR(Homes[[#This Row],[sqft_lot]]/43560," ")</f>
        <v>0.1674471992653811</v>
      </c>
      <c r="L3160" t="str">
        <f>IF(Homes[[#This Row],[waterfront]]=1, "Yes","No")</f>
        <v>No</v>
      </c>
      <c r="M3160" s="4" t="str">
        <f>IF(Homes[[#This Row],[sqft_basement]]&gt;0, "Yes","No")</f>
        <v>No</v>
      </c>
      <c r="N3160" t="str">
        <f>CHOOSE(Homes[[#This Row],[view]]+1, "None","Fair","Good","Great","Excellent")</f>
        <v>None</v>
      </c>
      <c r="O3160" t="str">
        <f>CHOOSE(Homes[[#This Row],[condition]], "Poor","Fair","Average","Good","Excellent")</f>
        <v>Average</v>
      </c>
      <c r="P3160">
        <f ca="1">YEAR(TODAY())-Homes[[#This Row],[yr_built]]</f>
        <v>31</v>
      </c>
      <c r="Q3160">
        <v>0</v>
      </c>
      <c r="R3160">
        <f ca="1">IF(Homes[[#This Row],[yr_renovated]]&gt;0, YEAR(TODAY())-Homes[[#This Row],[yr_renovated]], YEAR(TODAY())-Homes[[#This Row],[yr_built]])</f>
        <v>31</v>
      </c>
      <c r="S3160">
        <v>2</v>
      </c>
      <c r="T3160" s="2">
        <v>41801</v>
      </c>
      <c r="U3160" s="3">
        <v>2.5</v>
      </c>
      <c r="V3160" s="4">
        <f>IFERROR(Homes[[#This Row],[sqft_above]]+Homes[[#This Row],[sqft_basement]]," ")</f>
        <v>2250</v>
      </c>
      <c r="W3160" s="4">
        <v>7294</v>
      </c>
      <c r="X3160">
        <v>0</v>
      </c>
      <c r="Y3160">
        <v>0</v>
      </c>
      <c r="Z3160">
        <v>3</v>
      </c>
      <c r="AA3160" s="4">
        <v>2250</v>
      </c>
      <c r="AB3160" s="4">
        <v>0</v>
      </c>
      <c r="AC3160">
        <v>1994</v>
      </c>
      <c r="AD3160" t="s">
        <v>3286</v>
      </c>
      <c r="AE3160" t="s">
        <v>519</v>
      </c>
      <c r="AF3160" t="s">
        <v>520</v>
      </c>
    </row>
    <row r="3161" spans="1:32">
      <c r="A3161" t="str">
        <f>PROPER(TRIM(Homes[[#This Row],[street]]))</f>
        <v>4611 51St Ave S</v>
      </c>
      <c r="B3161" t="str">
        <f>PROPER(TRIM(Homes[[#This Row],[city]]))</f>
        <v>Seattle</v>
      </c>
      <c r="C3161" t="str">
        <f>_xlfn.TEXTBEFORE(Homes[[#This Row],[statezip]]," ")</f>
        <v>WA</v>
      </c>
      <c r="D3161" s="6" t="str">
        <f>_xlfn.TEXTAFTER(Homes[[#This Row],[statezip]]," ")</f>
        <v>98118</v>
      </c>
      <c r="E3161" s="1">
        <v>308830.76923099998</v>
      </c>
      <c r="F3161">
        <v>2</v>
      </c>
      <c r="G31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1" s="3" t="str">
        <f>Homes[[#This Row],[bedrooms]] &amp; " bd | " &amp; TEXT(Homes[[#This Row],[bathrooms]],"0.##") &amp; " ba"</f>
        <v>2 bd | 1. ba</v>
      </c>
      <c r="I3161" s="4">
        <v>810</v>
      </c>
      <c r="J3161" s="1">
        <f>IFERROR(Homes[[#This Row],[price]]/Homes[[#This Row],[sqft_living]]," ")</f>
        <v>381.27255460617283</v>
      </c>
      <c r="K3161" s="4">
        <f>IFERROR(Homes[[#This Row],[sqft_lot]]/43560," ")</f>
        <v>0.11019283746556474</v>
      </c>
      <c r="L3161" t="str">
        <f>IF(Homes[[#This Row],[waterfront]]=1, "Yes","No")</f>
        <v>No</v>
      </c>
      <c r="M3161" s="4" t="str">
        <f>IF(Homes[[#This Row],[sqft_basement]]&gt;0, "Yes","No")</f>
        <v>No</v>
      </c>
      <c r="N3161" t="str">
        <f>CHOOSE(Homes[[#This Row],[view]]+1, "None","Fair","Good","Great","Excellent")</f>
        <v>None</v>
      </c>
      <c r="O3161" t="str">
        <f>CHOOSE(Homes[[#This Row],[condition]], "Poor","Fair","Average","Good","Excellent")</f>
        <v>Average</v>
      </c>
      <c r="P3161">
        <f ca="1">YEAR(TODAY())-Homes[[#This Row],[yr_built]]</f>
        <v>106</v>
      </c>
      <c r="Q3161">
        <v>2001</v>
      </c>
      <c r="R3161">
        <f ca="1">IF(Homes[[#This Row],[yr_renovated]]&gt;0, YEAR(TODAY())-Homes[[#This Row],[yr_renovated]], YEAR(TODAY())-Homes[[#This Row],[yr_built]])</f>
        <v>24</v>
      </c>
      <c r="S3161">
        <v>1</v>
      </c>
      <c r="T3161" s="2">
        <v>41788</v>
      </c>
      <c r="U3161" s="3">
        <v>1</v>
      </c>
      <c r="V3161" s="4">
        <f>IFERROR(Homes[[#This Row],[sqft_above]]+Homes[[#This Row],[sqft_basement]]," ")</f>
        <v>810</v>
      </c>
      <c r="W3161" s="4">
        <v>4800</v>
      </c>
      <c r="X3161">
        <v>0</v>
      </c>
      <c r="Y3161">
        <v>0</v>
      </c>
      <c r="Z3161">
        <v>3</v>
      </c>
      <c r="AA3161" s="4">
        <v>810</v>
      </c>
      <c r="AB3161" s="4">
        <v>0</v>
      </c>
      <c r="AC3161">
        <v>1919</v>
      </c>
      <c r="AD3161" t="s">
        <v>3287</v>
      </c>
      <c r="AE3161" t="s">
        <v>49</v>
      </c>
      <c r="AF3161" t="s">
        <v>229</v>
      </c>
    </row>
    <row r="3162" spans="1:32">
      <c r="A3162" t="str">
        <f>PROPER(TRIM(Homes[[#This Row],[street]]))</f>
        <v>501 N 143Rd St</v>
      </c>
      <c r="B3162" t="str">
        <f>PROPER(TRIM(Homes[[#This Row],[city]]))</f>
        <v>Seattle</v>
      </c>
      <c r="C3162" t="str">
        <f>_xlfn.TEXTBEFORE(Homes[[#This Row],[statezip]]," ")</f>
        <v>WA</v>
      </c>
      <c r="D3162" s="6" t="str">
        <f>_xlfn.TEXTAFTER(Homes[[#This Row],[statezip]]," ")</f>
        <v>98133</v>
      </c>
      <c r="E3162" s="1">
        <v>308166.66666699998</v>
      </c>
      <c r="F3162">
        <v>3</v>
      </c>
      <c r="G31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62" s="3" t="str">
        <f>Homes[[#This Row],[bedrooms]] &amp; " bd | " &amp; TEXT(Homes[[#This Row],[bathrooms]],"0.##") &amp; " ba"</f>
        <v>3 bd | 1.75 ba</v>
      </c>
      <c r="I3162" s="4">
        <v>1510</v>
      </c>
      <c r="J3162" s="1">
        <f>IFERROR(Homes[[#This Row],[price]]/Homes[[#This Row],[sqft_living]]," ")</f>
        <v>204.08388520993375</v>
      </c>
      <c r="K3162" s="4">
        <f>IFERROR(Homes[[#This Row],[sqft_lot]]/43560," ")</f>
        <v>0.14600550964187328</v>
      </c>
      <c r="L3162" t="str">
        <f>IF(Homes[[#This Row],[waterfront]]=1, "Yes","No")</f>
        <v>No</v>
      </c>
      <c r="M3162" s="4" t="str">
        <f>IF(Homes[[#This Row],[sqft_basement]]&gt;0, "Yes","No")</f>
        <v>No</v>
      </c>
      <c r="N3162" t="str">
        <f>CHOOSE(Homes[[#This Row],[view]]+1, "None","Fair","Good","Great","Excellent")</f>
        <v>None</v>
      </c>
      <c r="O3162" t="str">
        <f>CHOOSE(Homes[[#This Row],[condition]], "Poor","Fair","Average","Good","Excellent")</f>
        <v>Good</v>
      </c>
      <c r="P3162">
        <f ca="1">YEAR(TODAY())-Homes[[#This Row],[yr_built]]</f>
        <v>71</v>
      </c>
      <c r="Q3162">
        <v>1979</v>
      </c>
      <c r="R3162">
        <f ca="1">IF(Homes[[#This Row],[yr_renovated]]&gt;0, YEAR(TODAY())-Homes[[#This Row],[yr_renovated]], YEAR(TODAY())-Homes[[#This Row],[yr_built]])</f>
        <v>46</v>
      </c>
      <c r="S3162">
        <v>1</v>
      </c>
      <c r="T3162" s="2">
        <v>41829</v>
      </c>
      <c r="U3162" s="3">
        <v>1.75</v>
      </c>
      <c r="V3162" s="4">
        <f>IFERROR(Homes[[#This Row],[sqft_above]]+Homes[[#This Row],[sqft_basement]]," ")</f>
        <v>1510</v>
      </c>
      <c r="W3162" s="4">
        <v>6360</v>
      </c>
      <c r="X3162">
        <v>0</v>
      </c>
      <c r="Y3162">
        <v>0</v>
      </c>
      <c r="Z3162">
        <v>4</v>
      </c>
      <c r="AA3162" s="4">
        <v>1510</v>
      </c>
      <c r="AB3162" s="4">
        <v>0</v>
      </c>
      <c r="AC3162">
        <v>1954</v>
      </c>
      <c r="AD3162" t="s">
        <v>3288</v>
      </c>
      <c r="AE3162" t="s">
        <v>49</v>
      </c>
      <c r="AF3162" t="s">
        <v>987</v>
      </c>
    </row>
    <row r="3163" spans="1:32">
      <c r="A3163" t="str">
        <f>PROPER(TRIM(Homes[[#This Row],[street]]))</f>
        <v>5968 44Th Ave S</v>
      </c>
      <c r="B3163" t="str">
        <f>PROPER(TRIM(Homes[[#This Row],[city]]))</f>
        <v>Seattle</v>
      </c>
      <c r="C3163" t="str">
        <f>_xlfn.TEXTBEFORE(Homes[[#This Row],[statezip]]," ")</f>
        <v>WA</v>
      </c>
      <c r="D3163" s="6" t="str">
        <f>_xlfn.TEXTAFTER(Homes[[#This Row],[statezip]]," ")</f>
        <v>98118</v>
      </c>
      <c r="E3163" s="1">
        <v>308000</v>
      </c>
      <c r="F3163">
        <v>3</v>
      </c>
      <c r="G31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3" s="3" t="str">
        <f>Homes[[#This Row],[bedrooms]] &amp; " bd | " &amp; TEXT(Homes[[#This Row],[bathrooms]],"0.##") &amp; " ba"</f>
        <v>3 bd | 1. ba</v>
      </c>
      <c r="I3163" s="4">
        <v>1010</v>
      </c>
      <c r="J3163" s="1">
        <f>IFERROR(Homes[[#This Row],[price]]/Homes[[#This Row],[sqft_living]]," ")</f>
        <v>304.95049504950492</v>
      </c>
      <c r="K3163" s="4">
        <f>IFERROR(Homes[[#This Row],[sqft_lot]]/43560," ")</f>
        <v>0.20202020202020202</v>
      </c>
      <c r="L3163" t="str">
        <f>IF(Homes[[#This Row],[waterfront]]=1, "Yes","No")</f>
        <v>No</v>
      </c>
      <c r="M3163" s="4" t="str">
        <f>IF(Homes[[#This Row],[sqft_basement]]&gt;0, "Yes","No")</f>
        <v>No</v>
      </c>
      <c r="N3163" t="str">
        <f>CHOOSE(Homes[[#This Row],[view]]+1, "None","Fair","Good","Great","Excellent")</f>
        <v>None</v>
      </c>
      <c r="O3163" t="str">
        <f>CHOOSE(Homes[[#This Row],[condition]], "Poor","Fair","Average","Good","Excellent")</f>
        <v>Good</v>
      </c>
      <c r="P3163">
        <f ca="1">YEAR(TODAY())-Homes[[#This Row],[yr_built]]</f>
        <v>71</v>
      </c>
      <c r="Q3163">
        <v>1979</v>
      </c>
      <c r="R3163">
        <f ca="1">IF(Homes[[#This Row],[yr_renovated]]&gt;0, YEAR(TODAY())-Homes[[#This Row],[yr_renovated]], YEAR(TODAY())-Homes[[#This Row],[yr_built]])</f>
        <v>46</v>
      </c>
      <c r="S3163">
        <v>1</v>
      </c>
      <c r="T3163" s="2">
        <v>41820</v>
      </c>
      <c r="U3163" s="3">
        <v>1</v>
      </c>
      <c r="V3163" s="4">
        <f>IFERROR(Homes[[#This Row],[sqft_above]]+Homes[[#This Row],[sqft_basement]]," ")</f>
        <v>1010</v>
      </c>
      <c r="W3163" s="4">
        <v>8800</v>
      </c>
      <c r="X3163">
        <v>0</v>
      </c>
      <c r="Y3163">
        <v>0</v>
      </c>
      <c r="Z3163">
        <v>4</v>
      </c>
      <c r="AA3163" s="4">
        <v>1010</v>
      </c>
      <c r="AB3163" s="4">
        <v>0</v>
      </c>
      <c r="AC3163">
        <v>1954</v>
      </c>
      <c r="AD3163" t="s">
        <v>2913</v>
      </c>
      <c r="AE3163" t="s">
        <v>49</v>
      </c>
      <c r="AF3163" t="s">
        <v>229</v>
      </c>
    </row>
    <row r="3164" spans="1:32">
      <c r="A3164" t="str">
        <f>PROPER(TRIM(Homes[[#This Row],[street]]))</f>
        <v>11211 3Rd Ave S</v>
      </c>
      <c r="B3164" t="str">
        <f>PROPER(TRIM(Homes[[#This Row],[city]]))</f>
        <v>Seattle</v>
      </c>
      <c r="C3164" t="str">
        <f>_xlfn.TEXTBEFORE(Homes[[#This Row],[statezip]]," ")</f>
        <v>WA</v>
      </c>
      <c r="D3164" s="6" t="str">
        <f>_xlfn.TEXTAFTER(Homes[[#This Row],[statezip]]," ")</f>
        <v>98168</v>
      </c>
      <c r="E3164" s="1">
        <v>308000</v>
      </c>
      <c r="F3164">
        <v>3</v>
      </c>
      <c r="G31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4" s="3" t="str">
        <f>Homes[[#This Row],[bedrooms]] &amp; " bd | " &amp; TEXT(Homes[[#This Row],[bathrooms]],"0.##") &amp; " ba"</f>
        <v>3 bd | 1. ba</v>
      </c>
      <c r="I3164" s="4">
        <v>1640</v>
      </c>
      <c r="J3164" s="1">
        <f>IFERROR(Homes[[#This Row],[price]]/Homes[[#This Row],[sqft_living]]," ")</f>
        <v>187.80487804878049</v>
      </c>
      <c r="K3164" s="4">
        <f>IFERROR(Homes[[#This Row],[sqft_lot]]/43560," ")</f>
        <v>0.41652892561983473</v>
      </c>
      <c r="L3164" t="str">
        <f>IF(Homes[[#This Row],[waterfront]]=1, "Yes","No")</f>
        <v>No</v>
      </c>
      <c r="M3164" s="4" t="str">
        <f>IF(Homes[[#This Row],[sqft_basement]]&gt;0, "Yes","No")</f>
        <v>No</v>
      </c>
      <c r="N3164" t="str">
        <f>CHOOSE(Homes[[#This Row],[view]]+1, "None","Fair","Good","Great","Excellent")</f>
        <v>None</v>
      </c>
      <c r="O3164" t="str">
        <f>CHOOSE(Homes[[#This Row],[condition]], "Poor","Fair","Average","Good","Excellent")</f>
        <v>Average</v>
      </c>
      <c r="P3164">
        <f ca="1">YEAR(TODAY())-Homes[[#This Row],[yr_built]]</f>
        <v>83</v>
      </c>
      <c r="Q3164">
        <v>1999</v>
      </c>
      <c r="R3164">
        <f ca="1">IF(Homes[[#This Row],[yr_renovated]]&gt;0, YEAR(TODAY())-Homes[[#This Row],[yr_renovated]], YEAR(TODAY())-Homes[[#This Row],[yr_built]])</f>
        <v>26</v>
      </c>
      <c r="S3164">
        <v>1.5</v>
      </c>
      <c r="T3164" s="2">
        <v>41815</v>
      </c>
      <c r="U3164" s="3">
        <v>1</v>
      </c>
      <c r="V3164" s="4">
        <f>IFERROR(Homes[[#This Row],[sqft_above]]+Homes[[#This Row],[sqft_basement]]," ")</f>
        <v>1640</v>
      </c>
      <c r="W3164" s="4">
        <v>18144</v>
      </c>
      <c r="X3164">
        <v>0</v>
      </c>
      <c r="Y3164">
        <v>0</v>
      </c>
      <c r="Z3164">
        <v>3</v>
      </c>
      <c r="AA3164" s="4">
        <v>1640</v>
      </c>
      <c r="AB3164" s="4">
        <v>0</v>
      </c>
      <c r="AC3164">
        <v>1942</v>
      </c>
      <c r="AD3164" t="s">
        <v>3289</v>
      </c>
      <c r="AE3164" t="s">
        <v>49</v>
      </c>
      <c r="AF3164" t="s">
        <v>94</v>
      </c>
    </row>
    <row r="3165" spans="1:32">
      <c r="A3165" t="str">
        <f>PROPER(TRIM(Homes[[#This Row],[street]]))</f>
        <v>11717 Se 234Th Pl</v>
      </c>
      <c r="B3165" t="str">
        <f>PROPER(TRIM(Homes[[#This Row],[city]]))</f>
        <v>Kent</v>
      </c>
      <c r="C3165" t="str">
        <f>_xlfn.TEXTBEFORE(Homes[[#This Row],[statezip]]," ")</f>
        <v>WA</v>
      </c>
      <c r="D3165" s="6" t="str">
        <f>_xlfn.TEXTAFTER(Homes[[#This Row],[statezip]]," ")</f>
        <v>98031</v>
      </c>
      <c r="E3165" s="1">
        <v>307550</v>
      </c>
      <c r="F3165">
        <v>4</v>
      </c>
      <c r="G31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65" s="3" t="str">
        <f>Homes[[#This Row],[bedrooms]] &amp; " bd | " &amp; TEXT(Homes[[#This Row],[bathrooms]],"0.##") &amp; " ba"</f>
        <v>4 bd | 2.5 ba</v>
      </c>
      <c r="I3165" s="4">
        <v>1980</v>
      </c>
      <c r="J3165" s="1">
        <f>IFERROR(Homes[[#This Row],[price]]/Homes[[#This Row],[sqft_living]]," ")</f>
        <v>155.32828282828282</v>
      </c>
      <c r="K3165" s="4">
        <f>IFERROR(Homes[[#This Row],[sqft_lot]]/43560," ")</f>
        <v>0.13565197428833792</v>
      </c>
      <c r="L3165" t="str">
        <f>IF(Homes[[#This Row],[waterfront]]=1, "Yes","No")</f>
        <v>No</v>
      </c>
      <c r="M3165" s="4" t="str">
        <f>IF(Homes[[#This Row],[sqft_basement]]&gt;0, "Yes","No")</f>
        <v>No</v>
      </c>
      <c r="N3165" t="str">
        <f>CHOOSE(Homes[[#This Row],[view]]+1, "None","Fair","Good","Great","Excellent")</f>
        <v>None</v>
      </c>
      <c r="O3165" t="str">
        <f>CHOOSE(Homes[[#This Row],[condition]], "Poor","Fair","Average","Good","Excellent")</f>
        <v>Average</v>
      </c>
      <c r="P3165">
        <f ca="1">YEAR(TODAY())-Homes[[#This Row],[yr_built]]</f>
        <v>22</v>
      </c>
      <c r="Q3165">
        <v>0</v>
      </c>
      <c r="R3165">
        <f ca="1">IF(Homes[[#This Row],[yr_renovated]]&gt;0, YEAR(TODAY())-Homes[[#This Row],[yr_renovated]], YEAR(TODAY())-Homes[[#This Row],[yr_built]])</f>
        <v>22</v>
      </c>
      <c r="S3165">
        <v>2</v>
      </c>
      <c r="T3165" s="2">
        <v>41799</v>
      </c>
      <c r="U3165" s="3">
        <v>2.5</v>
      </c>
      <c r="V3165" s="4">
        <f>IFERROR(Homes[[#This Row],[sqft_above]]+Homes[[#This Row],[sqft_basement]]," ")</f>
        <v>1980</v>
      </c>
      <c r="W3165" s="4">
        <v>5909</v>
      </c>
      <c r="X3165">
        <v>0</v>
      </c>
      <c r="Y3165">
        <v>0</v>
      </c>
      <c r="Z3165">
        <v>3</v>
      </c>
      <c r="AA3165" s="4">
        <v>1980</v>
      </c>
      <c r="AB3165" s="4">
        <v>0</v>
      </c>
      <c r="AC3165">
        <v>2003</v>
      </c>
      <c r="AD3165" t="s">
        <v>3290</v>
      </c>
      <c r="AE3165" t="s">
        <v>1392</v>
      </c>
      <c r="AF3165" t="s">
        <v>2406</v>
      </c>
    </row>
    <row r="3166" spans="1:32">
      <c r="A3166" t="str">
        <f>PROPER(TRIM(Homes[[#This Row],[street]]))</f>
        <v>4751 Stephens Ave</v>
      </c>
      <c r="B3166" t="str">
        <f>PROPER(TRIM(Homes[[#This Row],[city]]))</f>
        <v>Carnation</v>
      </c>
      <c r="C3166" t="str">
        <f>_xlfn.TEXTBEFORE(Homes[[#This Row],[statezip]]," ")</f>
        <v>WA</v>
      </c>
      <c r="D3166" s="6" t="str">
        <f>_xlfn.TEXTAFTER(Homes[[#This Row],[statezip]]," ")</f>
        <v>98014</v>
      </c>
      <c r="E3166" s="1">
        <v>307000</v>
      </c>
      <c r="F3166">
        <v>3</v>
      </c>
      <c r="G31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6" s="3" t="str">
        <f>Homes[[#This Row],[bedrooms]] &amp; " bd | " &amp; TEXT(Homes[[#This Row],[bathrooms]],"0.##") &amp; " ba"</f>
        <v>3 bd | 1. ba</v>
      </c>
      <c r="I3166" s="4">
        <v>1370</v>
      </c>
      <c r="J3166" s="1">
        <f>IFERROR(Homes[[#This Row],[price]]/Homes[[#This Row],[sqft_living]]," ")</f>
        <v>224.08759124087592</v>
      </c>
      <c r="K3166" s="4">
        <f>IFERROR(Homes[[#This Row],[sqft_lot]]/43560," ")</f>
        <v>0.17217630853994489</v>
      </c>
      <c r="L3166" t="str">
        <f>IF(Homes[[#This Row],[waterfront]]=1, "Yes","No")</f>
        <v>No</v>
      </c>
      <c r="M3166" s="4" t="str">
        <f>IF(Homes[[#This Row],[sqft_basement]]&gt;0, "Yes","No")</f>
        <v>No</v>
      </c>
      <c r="N3166" t="str">
        <f>CHOOSE(Homes[[#This Row],[view]]+1, "None","Fair","Good","Great","Excellent")</f>
        <v>None</v>
      </c>
      <c r="O3166" t="str">
        <f>CHOOSE(Homes[[#This Row],[condition]], "Poor","Fair","Average","Good","Excellent")</f>
        <v>Average</v>
      </c>
      <c r="P3166">
        <f ca="1">YEAR(TODAY())-Homes[[#This Row],[yr_built]]</f>
        <v>65</v>
      </c>
      <c r="Q3166">
        <v>2012</v>
      </c>
      <c r="R3166">
        <f ca="1">IF(Homes[[#This Row],[yr_renovated]]&gt;0, YEAR(TODAY())-Homes[[#This Row],[yr_renovated]], YEAR(TODAY())-Homes[[#This Row],[yr_built]])</f>
        <v>13</v>
      </c>
      <c r="S3166">
        <v>1</v>
      </c>
      <c r="T3166" s="2">
        <v>41778</v>
      </c>
      <c r="U3166" s="3">
        <v>1</v>
      </c>
      <c r="V3166" s="4">
        <f>IFERROR(Homes[[#This Row],[sqft_above]]+Homes[[#This Row],[sqft_basement]]," ")</f>
        <v>1370</v>
      </c>
      <c r="W3166" s="4">
        <v>7500</v>
      </c>
      <c r="X3166">
        <v>0</v>
      </c>
      <c r="Y3166">
        <v>0</v>
      </c>
      <c r="Z3166">
        <v>3</v>
      </c>
      <c r="AA3166" s="4">
        <v>1370</v>
      </c>
      <c r="AB3166" s="4">
        <v>0</v>
      </c>
      <c r="AC3166">
        <v>1960</v>
      </c>
      <c r="AD3166" t="s">
        <v>3291</v>
      </c>
      <c r="AE3166" t="s">
        <v>147</v>
      </c>
      <c r="AF3166" t="s">
        <v>148</v>
      </c>
    </row>
    <row r="3167" spans="1:32">
      <c r="A3167" t="str">
        <f>PROPER(TRIM(Homes[[#This Row],[street]]))</f>
        <v>26905 Ne Cherry St</v>
      </c>
      <c r="B3167" t="str">
        <f>PROPER(TRIM(Homes[[#This Row],[city]]))</f>
        <v>Duvall</v>
      </c>
      <c r="C3167" t="str">
        <f>_xlfn.TEXTBEFORE(Homes[[#This Row],[statezip]]," ")</f>
        <v>WA</v>
      </c>
      <c r="D3167" s="6" t="str">
        <f>_xlfn.TEXTAFTER(Homes[[#This Row],[statezip]]," ")</f>
        <v>98019</v>
      </c>
      <c r="E3167" s="1">
        <v>307000</v>
      </c>
      <c r="F3167">
        <v>3</v>
      </c>
      <c r="G31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67" s="3" t="str">
        <f>Homes[[#This Row],[bedrooms]] &amp; " bd | " &amp; TEXT(Homes[[#This Row],[bathrooms]],"0.##") &amp; " ba"</f>
        <v>3 bd | 1.5 ba</v>
      </c>
      <c r="I3167" s="4">
        <v>2320</v>
      </c>
      <c r="J3167" s="1">
        <f>IFERROR(Homes[[#This Row],[price]]/Homes[[#This Row],[sqft_living]]," ")</f>
        <v>132.32758620689654</v>
      </c>
      <c r="K3167" s="4">
        <f>IFERROR(Homes[[#This Row],[sqft_lot]]/43560," ")</f>
        <v>0.17217630853994489</v>
      </c>
      <c r="L3167" t="str">
        <f>IF(Homes[[#This Row],[waterfront]]=1, "Yes","No")</f>
        <v>No</v>
      </c>
      <c r="M3167" s="4" t="str">
        <f>IF(Homes[[#This Row],[sqft_basement]]&gt;0, "Yes","No")</f>
        <v>No</v>
      </c>
      <c r="N3167" t="str">
        <f>CHOOSE(Homes[[#This Row],[view]]+1, "None","Fair","Good","Great","Excellent")</f>
        <v>None</v>
      </c>
      <c r="O3167" t="str">
        <f>CHOOSE(Homes[[#This Row],[condition]], "Poor","Fair","Average","Good","Excellent")</f>
        <v>Average</v>
      </c>
      <c r="P3167">
        <f ca="1">YEAR(TODAY())-Homes[[#This Row],[yr_built]]</f>
        <v>49</v>
      </c>
      <c r="Q3167">
        <v>0</v>
      </c>
      <c r="R3167">
        <f ca="1">IF(Homes[[#This Row],[yr_renovated]]&gt;0, YEAR(TODAY())-Homes[[#This Row],[yr_renovated]], YEAR(TODAY())-Homes[[#This Row],[yr_built]])</f>
        <v>49</v>
      </c>
      <c r="S3167">
        <v>1</v>
      </c>
      <c r="T3167" s="2">
        <v>41781</v>
      </c>
      <c r="U3167" s="3">
        <v>1.5</v>
      </c>
      <c r="V3167" s="4">
        <f>IFERROR(Homes[[#This Row],[sqft_above]]+Homes[[#This Row],[sqft_basement]]," ")</f>
        <v>2320</v>
      </c>
      <c r="W3167" s="4">
        <v>7500</v>
      </c>
      <c r="X3167">
        <v>0</v>
      </c>
      <c r="Y3167">
        <v>0</v>
      </c>
      <c r="Z3167">
        <v>3</v>
      </c>
      <c r="AA3167" s="4">
        <v>2320</v>
      </c>
      <c r="AB3167" s="4">
        <v>0</v>
      </c>
      <c r="AC3167">
        <v>1976</v>
      </c>
      <c r="AD3167" t="s">
        <v>3292</v>
      </c>
      <c r="AE3167" t="s">
        <v>451</v>
      </c>
      <c r="AF3167" t="s">
        <v>452</v>
      </c>
    </row>
    <row r="3168" spans="1:32">
      <c r="A3168" t="str">
        <f>PROPER(TRIM(Homes[[#This Row],[street]]))</f>
        <v>227 W 2Nd St</v>
      </c>
      <c r="B3168" t="str">
        <f>PROPER(TRIM(Homes[[#This Row],[city]]))</f>
        <v>North Bend</v>
      </c>
      <c r="C3168" t="str">
        <f>_xlfn.TEXTBEFORE(Homes[[#This Row],[statezip]]," ")</f>
        <v>WA</v>
      </c>
      <c r="D3168" s="6" t="str">
        <f>_xlfn.TEXTAFTER(Homes[[#This Row],[statezip]]," ")</f>
        <v>98045</v>
      </c>
      <c r="E3168" s="1">
        <v>307000</v>
      </c>
      <c r="F3168">
        <v>3</v>
      </c>
      <c r="G31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8" s="3" t="str">
        <f>Homes[[#This Row],[bedrooms]] &amp; " bd | " &amp; TEXT(Homes[[#This Row],[bathrooms]],"0.##") &amp; " ba"</f>
        <v>3 bd | 1. ba</v>
      </c>
      <c r="I3168" s="4">
        <v>1150</v>
      </c>
      <c r="J3168" s="1">
        <f>IFERROR(Homes[[#This Row],[price]]/Homes[[#This Row],[sqft_living]]," ")</f>
        <v>266.95652173913044</v>
      </c>
      <c r="K3168" s="4">
        <f>IFERROR(Homes[[#This Row],[sqft_lot]]/43560," ")</f>
        <v>0.13774104683195593</v>
      </c>
      <c r="L3168" t="str">
        <f>IF(Homes[[#This Row],[waterfront]]=1, "Yes","No")</f>
        <v>No</v>
      </c>
      <c r="M3168" s="4" t="str">
        <f>IF(Homes[[#This Row],[sqft_basement]]&gt;0, "Yes","No")</f>
        <v>No</v>
      </c>
      <c r="N3168" t="str">
        <f>CHOOSE(Homes[[#This Row],[view]]+1, "None","Fair","Good","Great","Excellent")</f>
        <v>None</v>
      </c>
      <c r="O3168" t="str">
        <f>CHOOSE(Homes[[#This Row],[condition]], "Poor","Fair","Average","Good","Excellent")</f>
        <v>Average</v>
      </c>
      <c r="P3168">
        <f ca="1">YEAR(TODAY())-Homes[[#This Row],[yr_built]]</f>
        <v>98</v>
      </c>
      <c r="Q3168">
        <v>2011</v>
      </c>
      <c r="R3168">
        <f ca="1">IF(Homes[[#This Row],[yr_renovated]]&gt;0, YEAR(TODAY())-Homes[[#This Row],[yr_renovated]], YEAR(TODAY())-Homes[[#This Row],[yr_built]])</f>
        <v>14</v>
      </c>
      <c r="S3168">
        <v>1.5</v>
      </c>
      <c r="T3168" s="2">
        <v>41821</v>
      </c>
      <c r="U3168" s="3">
        <v>1</v>
      </c>
      <c r="V3168" s="4">
        <f>IFERROR(Homes[[#This Row],[sqft_above]]+Homes[[#This Row],[sqft_basement]]," ")</f>
        <v>1150</v>
      </c>
      <c r="W3168" s="4">
        <v>6000</v>
      </c>
      <c r="X3168">
        <v>0</v>
      </c>
      <c r="Y3168">
        <v>0</v>
      </c>
      <c r="Z3168">
        <v>3</v>
      </c>
      <c r="AA3168" s="4">
        <v>1150</v>
      </c>
      <c r="AB3168" s="4">
        <v>0</v>
      </c>
      <c r="AC3168">
        <v>1927</v>
      </c>
      <c r="AD3168" t="s">
        <v>3293</v>
      </c>
      <c r="AE3168" t="s">
        <v>624</v>
      </c>
      <c r="AF3168" t="s">
        <v>625</v>
      </c>
    </row>
    <row r="3169" spans="1:32">
      <c r="A3169" t="str">
        <f>PROPER(TRIM(Homes[[#This Row],[street]]))</f>
        <v>15562 9Th Ave Ne</v>
      </c>
      <c r="B3169" t="str">
        <f>PROPER(TRIM(Homes[[#This Row],[city]]))</f>
        <v>Shoreline</v>
      </c>
      <c r="C3169" t="str">
        <f>_xlfn.TEXTBEFORE(Homes[[#This Row],[statezip]]," ")</f>
        <v>WA</v>
      </c>
      <c r="D3169" s="6" t="str">
        <f>_xlfn.TEXTAFTER(Homes[[#This Row],[statezip]]," ")</f>
        <v>98155</v>
      </c>
      <c r="E3169" s="1">
        <v>307000</v>
      </c>
      <c r="F3169">
        <v>4</v>
      </c>
      <c r="G31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69" s="3" t="str">
        <f>Homes[[#This Row],[bedrooms]] &amp; " bd | " &amp; TEXT(Homes[[#This Row],[bathrooms]],"0.##") &amp; " ba"</f>
        <v>4 bd | 1. ba</v>
      </c>
      <c r="I3169" s="4">
        <v>1150</v>
      </c>
      <c r="J3169" s="1">
        <f>IFERROR(Homes[[#This Row],[price]]/Homes[[#This Row],[sqft_living]]," ")</f>
        <v>266.95652173913044</v>
      </c>
      <c r="K3169" s="4">
        <f>IFERROR(Homes[[#This Row],[sqft_lot]]/43560," ")</f>
        <v>0.18787878787878787</v>
      </c>
      <c r="L3169" t="str">
        <f>IF(Homes[[#This Row],[waterfront]]=1, "Yes","No")</f>
        <v>No</v>
      </c>
      <c r="M3169" s="4" t="str">
        <f>IF(Homes[[#This Row],[sqft_basement]]&gt;0, "Yes","No")</f>
        <v>No</v>
      </c>
      <c r="N3169" t="str">
        <f>CHOOSE(Homes[[#This Row],[view]]+1, "None","Fair","Good","Great","Excellent")</f>
        <v>None</v>
      </c>
      <c r="O3169" t="str">
        <f>CHOOSE(Homes[[#This Row],[condition]], "Poor","Fair","Average","Good","Excellent")</f>
        <v>Average</v>
      </c>
      <c r="P3169">
        <f ca="1">YEAR(TODAY())-Homes[[#This Row],[yr_built]]</f>
        <v>78</v>
      </c>
      <c r="Q3169">
        <v>2012</v>
      </c>
      <c r="R3169">
        <f ca="1">IF(Homes[[#This Row],[yr_renovated]]&gt;0, YEAR(TODAY())-Homes[[#This Row],[yr_renovated]], YEAR(TODAY())-Homes[[#This Row],[yr_built]])</f>
        <v>13</v>
      </c>
      <c r="S3169">
        <v>1.5</v>
      </c>
      <c r="T3169" s="2">
        <v>41800</v>
      </c>
      <c r="U3169" s="3">
        <v>1</v>
      </c>
      <c r="V3169" s="4">
        <f>IFERROR(Homes[[#This Row],[sqft_above]]+Homes[[#This Row],[sqft_basement]]," ")</f>
        <v>1150</v>
      </c>
      <c r="W3169" s="4">
        <v>8184</v>
      </c>
      <c r="X3169">
        <v>0</v>
      </c>
      <c r="Y3169">
        <v>0</v>
      </c>
      <c r="Z3169">
        <v>3</v>
      </c>
      <c r="AA3169" s="4">
        <v>1150</v>
      </c>
      <c r="AB3169" s="4">
        <v>0</v>
      </c>
      <c r="AC3169">
        <v>1947</v>
      </c>
      <c r="AD3169" t="s">
        <v>3294</v>
      </c>
      <c r="AE3169" t="s">
        <v>100</v>
      </c>
      <c r="AF3169" t="s">
        <v>744</v>
      </c>
    </row>
    <row r="3170" spans="1:32">
      <c r="A3170" t="str">
        <f>PROPER(TRIM(Homes[[#This Row],[street]]))</f>
        <v>2314 Blaine Ave Ne</v>
      </c>
      <c r="B3170" t="str">
        <f>PROPER(TRIM(Homes[[#This Row],[city]]))</f>
        <v>Renton</v>
      </c>
      <c r="C3170" t="str">
        <f>_xlfn.TEXTBEFORE(Homes[[#This Row],[statezip]]," ")</f>
        <v>WA</v>
      </c>
      <c r="D3170" s="6" t="str">
        <f>_xlfn.TEXTAFTER(Homes[[#This Row],[statezip]]," ")</f>
        <v>98056</v>
      </c>
      <c r="E3170" s="1">
        <v>306888</v>
      </c>
      <c r="F3170">
        <v>2</v>
      </c>
      <c r="G31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70" s="3" t="str">
        <f>Homes[[#This Row],[bedrooms]] &amp; " bd | " &amp; TEXT(Homes[[#This Row],[bathrooms]],"0.##") &amp; " ba"</f>
        <v>2 bd | 1.5 ba</v>
      </c>
      <c r="I3170" s="4">
        <v>1010</v>
      </c>
      <c r="J3170" s="1">
        <f>IFERROR(Homes[[#This Row],[price]]/Homes[[#This Row],[sqft_living]]," ")</f>
        <v>303.84950495049503</v>
      </c>
      <c r="K3170" s="4">
        <f>IFERROR(Homes[[#This Row],[sqft_lot]]/43560," ")</f>
        <v>0.1772038567493113</v>
      </c>
      <c r="L3170" t="str">
        <f>IF(Homes[[#This Row],[waterfront]]=1, "Yes","No")</f>
        <v>No</v>
      </c>
      <c r="M3170" s="4" t="str">
        <f>IF(Homes[[#This Row],[sqft_basement]]&gt;0, "Yes","No")</f>
        <v>No</v>
      </c>
      <c r="N3170" t="str">
        <f>CHOOSE(Homes[[#This Row],[view]]+1, "None","Fair","Good","Great","Excellent")</f>
        <v>None</v>
      </c>
      <c r="O3170" t="str">
        <f>CHOOSE(Homes[[#This Row],[condition]], "Poor","Fair","Average","Good","Excellent")</f>
        <v>Average</v>
      </c>
      <c r="P3170">
        <f ca="1">YEAR(TODAY())-Homes[[#This Row],[yr_built]]</f>
        <v>44</v>
      </c>
      <c r="Q3170">
        <v>2013</v>
      </c>
      <c r="R3170">
        <f ca="1">IF(Homes[[#This Row],[yr_renovated]]&gt;0, YEAR(TODAY())-Homes[[#This Row],[yr_renovated]], YEAR(TODAY())-Homes[[#This Row],[yr_built]])</f>
        <v>12</v>
      </c>
      <c r="S3170">
        <v>2</v>
      </c>
      <c r="T3170" s="2">
        <v>41800</v>
      </c>
      <c r="U3170" s="3">
        <v>1.5</v>
      </c>
      <c r="V3170" s="4">
        <f>IFERROR(Homes[[#This Row],[sqft_above]]+Homes[[#This Row],[sqft_basement]]," ")</f>
        <v>1010</v>
      </c>
      <c r="W3170" s="4">
        <v>7719</v>
      </c>
      <c r="X3170">
        <v>0</v>
      </c>
      <c r="Y3170">
        <v>0</v>
      </c>
      <c r="Z3170">
        <v>3</v>
      </c>
      <c r="AA3170" s="4">
        <v>1010</v>
      </c>
      <c r="AB3170" s="4">
        <v>0</v>
      </c>
      <c r="AC3170">
        <v>1981</v>
      </c>
      <c r="AD3170" t="s">
        <v>3295</v>
      </c>
      <c r="AE3170" t="s">
        <v>319</v>
      </c>
      <c r="AF3170" t="s">
        <v>672</v>
      </c>
    </row>
    <row r="3171" spans="1:32">
      <c r="A3171" t="str">
        <f>PROPER(TRIM(Homes[[#This Row],[street]]))</f>
        <v>36415 12Th Pl S</v>
      </c>
      <c r="B3171" t="str">
        <f>PROPER(TRIM(Homes[[#This Row],[city]]))</f>
        <v>Federal Way</v>
      </c>
      <c r="C3171" t="str">
        <f>_xlfn.TEXTBEFORE(Homes[[#This Row],[statezip]]," ")</f>
        <v>WA</v>
      </c>
      <c r="D3171" s="6" t="str">
        <f>_xlfn.TEXTAFTER(Homes[[#This Row],[statezip]]," ")</f>
        <v>98003</v>
      </c>
      <c r="E3171" s="1">
        <v>306500</v>
      </c>
      <c r="F3171">
        <v>3</v>
      </c>
      <c r="G31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71" s="3" t="str">
        <f>Homes[[#This Row],[bedrooms]] &amp; " bd | " &amp; TEXT(Homes[[#This Row],[bathrooms]],"0.##") &amp; " ba"</f>
        <v>3 bd | 2.25 ba</v>
      </c>
      <c r="I3171" s="4">
        <v>2060</v>
      </c>
      <c r="J3171" s="1">
        <f>IFERROR(Homes[[#This Row],[price]]/Homes[[#This Row],[sqft_living]]," ")</f>
        <v>148.78640776699029</v>
      </c>
      <c r="K3171" s="4">
        <f>IFERROR(Homes[[#This Row],[sqft_lot]]/43560," ")</f>
        <v>0.88101469237832875</v>
      </c>
      <c r="L3171" t="str">
        <f>IF(Homes[[#This Row],[waterfront]]=1, "Yes","No")</f>
        <v>No</v>
      </c>
      <c r="M3171" s="4" t="str">
        <f>IF(Homes[[#This Row],[sqft_basement]]&gt;0, "Yes","No")</f>
        <v>Yes</v>
      </c>
      <c r="N3171" t="str">
        <f>CHOOSE(Homes[[#This Row],[view]]+1, "None","Fair","Good","Great","Excellent")</f>
        <v>None</v>
      </c>
      <c r="O3171" t="str">
        <f>CHOOSE(Homes[[#This Row],[condition]], "Poor","Fair","Average","Good","Excellent")</f>
        <v>Good</v>
      </c>
      <c r="P3171">
        <f ca="1">YEAR(TODAY())-Homes[[#This Row],[yr_built]]</f>
        <v>47</v>
      </c>
      <c r="Q3171">
        <v>2000</v>
      </c>
      <c r="R3171">
        <f ca="1">IF(Homes[[#This Row],[yr_renovated]]&gt;0, YEAR(TODAY())-Homes[[#This Row],[yr_renovated]], YEAR(TODAY())-Homes[[#This Row],[yr_built]])</f>
        <v>25</v>
      </c>
      <c r="S3171">
        <v>1</v>
      </c>
      <c r="T3171" s="2">
        <v>41775</v>
      </c>
      <c r="U3171" s="3">
        <v>2.25</v>
      </c>
      <c r="V3171" s="4">
        <f>IFERROR(Homes[[#This Row],[sqft_above]]+Homes[[#This Row],[sqft_basement]]," ")</f>
        <v>2060</v>
      </c>
      <c r="W3171" s="4">
        <v>38377</v>
      </c>
      <c r="X3171">
        <v>0</v>
      </c>
      <c r="Y3171">
        <v>0</v>
      </c>
      <c r="Z3171">
        <v>4</v>
      </c>
      <c r="AA3171" s="4">
        <v>1560</v>
      </c>
      <c r="AB3171" s="4">
        <v>500</v>
      </c>
      <c r="AC3171">
        <v>1978</v>
      </c>
      <c r="AD3171" t="s">
        <v>3296</v>
      </c>
      <c r="AE3171" t="s">
        <v>675</v>
      </c>
      <c r="AF3171" t="s">
        <v>676</v>
      </c>
    </row>
    <row r="3172" spans="1:32">
      <c r="A3172" t="str">
        <f>PROPER(TRIM(Homes[[#This Row],[street]]))</f>
        <v>29742 129Th Pl Se</v>
      </c>
      <c r="B3172" t="str">
        <f>PROPER(TRIM(Homes[[#This Row],[city]]))</f>
        <v>Auburn</v>
      </c>
      <c r="C3172" t="str">
        <f>_xlfn.TEXTBEFORE(Homes[[#This Row],[statezip]]," ")</f>
        <v>WA</v>
      </c>
      <c r="D3172" s="6" t="str">
        <f>_xlfn.TEXTAFTER(Homes[[#This Row],[statezip]]," ")</f>
        <v>98092</v>
      </c>
      <c r="E3172" s="1">
        <v>306000</v>
      </c>
      <c r="F3172">
        <v>4</v>
      </c>
      <c r="G31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72" s="3" t="str">
        <f>Homes[[#This Row],[bedrooms]] &amp; " bd | " &amp; TEXT(Homes[[#This Row],[bathrooms]],"0.##") &amp; " ba"</f>
        <v>4 bd | 2.5 ba</v>
      </c>
      <c r="I3172" s="4">
        <v>2490</v>
      </c>
      <c r="J3172" s="1">
        <f>IFERROR(Homes[[#This Row],[price]]/Homes[[#This Row],[sqft_living]]," ")</f>
        <v>122.89156626506023</v>
      </c>
      <c r="K3172" s="4">
        <f>IFERROR(Homes[[#This Row],[sqft_lot]]/43560," ")</f>
        <v>0.18650137741046832</v>
      </c>
      <c r="L3172" t="str">
        <f>IF(Homes[[#This Row],[waterfront]]=1, "Yes","No")</f>
        <v>No</v>
      </c>
      <c r="M3172" s="4" t="str">
        <f>IF(Homes[[#This Row],[sqft_basement]]&gt;0, "Yes","No")</f>
        <v>No</v>
      </c>
      <c r="N3172" t="str">
        <f>CHOOSE(Homes[[#This Row],[view]]+1, "None","Fair","Good","Great","Excellent")</f>
        <v>None</v>
      </c>
      <c r="O3172" t="str">
        <f>CHOOSE(Homes[[#This Row],[condition]], "Poor","Fair","Average","Good","Excellent")</f>
        <v>Average</v>
      </c>
      <c r="P3172">
        <f ca="1">YEAR(TODAY())-Homes[[#This Row],[yr_built]]</f>
        <v>24</v>
      </c>
      <c r="Q3172">
        <v>0</v>
      </c>
      <c r="R3172">
        <f ca="1">IF(Homes[[#This Row],[yr_renovated]]&gt;0, YEAR(TODAY())-Homes[[#This Row],[yr_renovated]], YEAR(TODAY())-Homes[[#This Row],[yr_built]])</f>
        <v>24</v>
      </c>
      <c r="S3172">
        <v>2</v>
      </c>
      <c r="T3172" s="2">
        <v>41802</v>
      </c>
      <c r="U3172" s="3">
        <v>2.5</v>
      </c>
      <c r="V3172" s="4">
        <f>IFERROR(Homes[[#This Row],[sqft_above]]+Homes[[#This Row],[sqft_basement]]," ")</f>
        <v>2490</v>
      </c>
      <c r="W3172" s="4">
        <v>8124</v>
      </c>
      <c r="X3172">
        <v>0</v>
      </c>
      <c r="Y3172">
        <v>0</v>
      </c>
      <c r="Z3172">
        <v>3</v>
      </c>
      <c r="AA3172" s="4">
        <v>2490</v>
      </c>
      <c r="AB3172" s="4">
        <v>0</v>
      </c>
      <c r="AC3172">
        <v>2001</v>
      </c>
      <c r="AD3172" t="s">
        <v>3297</v>
      </c>
      <c r="AE3172" t="s">
        <v>519</v>
      </c>
      <c r="AF3172" t="s">
        <v>520</v>
      </c>
    </row>
    <row r="3173" spans="1:32">
      <c r="A3173" t="str">
        <f>PROPER(TRIM(Homes[[#This Row],[street]]))</f>
        <v>22610 133Rd Pl Se</v>
      </c>
      <c r="B3173" t="str">
        <f>PROPER(TRIM(Homes[[#This Row],[city]]))</f>
        <v>Kent</v>
      </c>
      <c r="C3173" t="str">
        <f>_xlfn.TEXTBEFORE(Homes[[#This Row],[statezip]]," ")</f>
        <v>WA</v>
      </c>
      <c r="D3173" s="6" t="str">
        <f>_xlfn.TEXTAFTER(Homes[[#This Row],[statezip]]," ")</f>
        <v>98042</v>
      </c>
      <c r="E3173" s="1">
        <v>306000</v>
      </c>
      <c r="F3173">
        <v>3</v>
      </c>
      <c r="G31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73" s="3" t="str">
        <f>Homes[[#This Row],[bedrooms]] &amp; " bd | " &amp; TEXT(Homes[[#This Row],[bathrooms]],"0.##") &amp; " ba"</f>
        <v>3 bd | 2.5 ba</v>
      </c>
      <c r="I3173" s="4">
        <v>1870</v>
      </c>
      <c r="J3173" s="1">
        <f>IFERROR(Homes[[#This Row],[price]]/Homes[[#This Row],[sqft_living]]," ")</f>
        <v>163.63636363636363</v>
      </c>
      <c r="K3173" s="4">
        <f>IFERROR(Homes[[#This Row],[sqft_lot]]/43560," ")</f>
        <v>0.13484848484848486</v>
      </c>
      <c r="L3173" t="str">
        <f>IF(Homes[[#This Row],[waterfront]]=1, "Yes","No")</f>
        <v>No</v>
      </c>
      <c r="M3173" s="4" t="str">
        <f>IF(Homes[[#This Row],[sqft_basement]]&gt;0, "Yes","No")</f>
        <v>No</v>
      </c>
      <c r="N3173" t="str">
        <f>CHOOSE(Homes[[#This Row],[view]]+1, "None","Fair","Good","Great","Excellent")</f>
        <v>None</v>
      </c>
      <c r="O3173" t="str">
        <f>CHOOSE(Homes[[#This Row],[condition]], "Poor","Fair","Average","Good","Excellent")</f>
        <v>Average</v>
      </c>
      <c r="P3173">
        <f ca="1">YEAR(TODAY())-Homes[[#This Row],[yr_built]]</f>
        <v>20</v>
      </c>
      <c r="Q3173">
        <v>0</v>
      </c>
      <c r="R3173">
        <f ca="1">IF(Homes[[#This Row],[yr_renovated]]&gt;0, YEAR(TODAY())-Homes[[#This Row],[yr_renovated]], YEAR(TODAY())-Homes[[#This Row],[yr_built]])</f>
        <v>20</v>
      </c>
      <c r="S3173">
        <v>2</v>
      </c>
      <c r="T3173" s="2">
        <v>41775</v>
      </c>
      <c r="U3173" s="3">
        <v>2.5</v>
      </c>
      <c r="V3173" s="4">
        <f>IFERROR(Homes[[#This Row],[sqft_above]]+Homes[[#This Row],[sqft_basement]]," ")</f>
        <v>1870</v>
      </c>
      <c r="W3173" s="4">
        <v>5874</v>
      </c>
      <c r="X3173">
        <v>0</v>
      </c>
      <c r="Y3173">
        <v>0</v>
      </c>
      <c r="Z3173">
        <v>3</v>
      </c>
      <c r="AA3173" s="4">
        <v>1870</v>
      </c>
      <c r="AB3173" s="4">
        <v>0</v>
      </c>
      <c r="AC3173">
        <v>2005</v>
      </c>
      <c r="AD3173" t="s">
        <v>3298</v>
      </c>
      <c r="AE3173" t="s">
        <v>1392</v>
      </c>
      <c r="AF3173" t="s">
        <v>85</v>
      </c>
    </row>
    <row r="3174" spans="1:32">
      <c r="A3174" t="str">
        <f>PROPER(TRIM(Homes[[#This Row],[street]]))</f>
        <v>10606 Ne 143Rd Pl</v>
      </c>
      <c r="B3174" t="str">
        <f>PROPER(TRIM(Homes[[#This Row],[city]]))</f>
        <v>Kirkland</v>
      </c>
      <c r="C3174" t="str">
        <f>_xlfn.TEXTBEFORE(Homes[[#This Row],[statezip]]," ")</f>
        <v>WA</v>
      </c>
      <c r="D3174" s="6" t="str">
        <f>_xlfn.TEXTAFTER(Homes[[#This Row],[statezip]]," ")</f>
        <v>98034</v>
      </c>
      <c r="E3174" s="1">
        <v>306000</v>
      </c>
      <c r="F3174">
        <v>3</v>
      </c>
      <c r="G31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74" s="3" t="str">
        <f>Homes[[#This Row],[bedrooms]] &amp; " bd | " &amp; TEXT(Homes[[#This Row],[bathrooms]],"0.##") &amp; " ba"</f>
        <v>3 bd | 1. ba</v>
      </c>
      <c r="I3174" s="4">
        <v>1450</v>
      </c>
      <c r="J3174" s="1">
        <f>IFERROR(Homes[[#This Row],[price]]/Homes[[#This Row],[sqft_living]]," ")</f>
        <v>211.0344827586207</v>
      </c>
      <c r="K3174" s="4">
        <f>IFERROR(Homes[[#This Row],[sqft_lot]]/43560," ")</f>
        <v>0.16528925619834711</v>
      </c>
      <c r="L3174" t="str">
        <f>IF(Homes[[#This Row],[waterfront]]=1, "Yes","No")</f>
        <v>No</v>
      </c>
      <c r="M3174" s="4" t="str">
        <f>IF(Homes[[#This Row],[sqft_basement]]&gt;0, "Yes","No")</f>
        <v>Yes</v>
      </c>
      <c r="N3174" t="str">
        <f>CHOOSE(Homes[[#This Row],[view]]+1, "None","Fair","Good","Great","Excellent")</f>
        <v>None</v>
      </c>
      <c r="O3174" t="str">
        <f>CHOOSE(Homes[[#This Row],[condition]], "Poor","Fair","Average","Good","Excellent")</f>
        <v>Average</v>
      </c>
      <c r="P3174">
        <f ca="1">YEAR(TODAY())-Homes[[#This Row],[yr_built]]</f>
        <v>56</v>
      </c>
      <c r="Q3174">
        <v>2010</v>
      </c>
      <c r="R3174">
        <f ca="1">IF(Homes[[#This Row],[yr_renovated]]&gt;0, YEAR(TODAY())-Homes[[#This Row],[yr_renovated]], YEAR(TODAY())-Homes[[#This Row],[yr_built]])</f>
        <v>15</v>
      </c>
      <c r="S3174">
        <v>1</v>
      </c>
      <c r="T3174" s="2">
        <v>41829</v>
      </c>
      <c r="U3174" s="3">
        <v>1</v>
      </c>
      <c r="V3174" s="4">
        <f>IFERROR(Homes[[#This Row],[sqft_above]]+Homes[[#This Row],[sqft_basement]]," ")</f>
        <v>1450</v>
      </c>
      <c r="W3174" s="4">
        <v>7200</v>
      </c>
      <c r="X3174">
        <v>0</v>
      </c>
      <c r="Y3174">
        <v>0</v>
      </c>
      <c r="Z3174">
        <v>3</v>
      </c>
      <c r="AA3174" s="4">
        <v>1010</v>
      </c>
      <c r="AB3174" s="4">
        <v>440</v>
      </c>
      <c r="AC3174">
        <v>1969</v>
      </c>
      <c r="AD3174" t="s">
        <v>3299</v>
      </c>
      <c r="AE3174" t="s">
        <v>46</v>
      </c>
      <c r="AF3174" t="s">
        <v>47</v>
      </c>
    </row>
    <row r="3175" spans="1:32">
      <c r="A3175" t="str">
        <f>PROPER(TRIM(Homes[[#This Row],[street]]))</f>
        <v>16084 Se 172Nd Pl</v>
      </c>
      <c r="B3175" t="str">
        <f>PROPER(TRIM(Homes[[#This Row],[city]]))</f>
        <v>Renton</v>
      </c>
      <c r="C3175" t="str">
        <f>_xlfn.TEXTBEFORE(Homes[[#This Row],[statezip]]," ")</f>
        <v>WA</v>
      </c>
      <c r="D3175" s="6" t="str">
        <f>_xlfn.TEXTAFTER(Homes[[#This Row],[statezip]]," ")</f>
        <v>98058</v>
      </c>
      <c r="E3175" s="1">
        <v>306000</v>
      </c>
      <c r="F3175">
        <v>3</v>
      </c>
      <c r="G31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75" s="3" t="str">
        <f>Homes[[#This Row],[bedrooms]] &amp; " bd | " &amp; TEXT(Homes[[#This Row],[bathrooms]],"0.##") &amp; " ba"</f>
        <v>3 bd | 2.5 ba</v>
      </c>
      <c r="I3175" s="4">
        <v>1680</v>
      </c>
      <c r="J3175" s="1">
        <f>IFERROR(Homes[[#This Row],[price]]/Homes[[#This Row],[sqft_living]]," ")</f>
        <v>182.14285714285714</v>
      </c>
      <c r="K3175" s="4">
        <f>IFERROR(Homes[[#This Row],[sqft_lot]]/43560," ")</f>
        <v>0.25695592286501379</v>
      </c>
      <c r="L3175" t="str">
        <f>IF(Homes[[#This Row],[waterfront]]=1, "Yes","No")</f>
        <v>No</v>
      </c>
      <c r="M3175" s="4" t="str">
        <f>IF(Homes[[#This Row],[sqft_basement]]&gt;0, "Yes","No")</f>
        <v>No</v>
      </c>
      <c r="N3175" t="str">
        <f>CHOOSE(Homes[[#This Row],[view]]+1, "None","Fair","Good","Great","Excellent")</f>
        <v>None</v>
      </c>
      <c r="O3175" t="str">
        <f>CHOOSE(Homes[[#This Row],[condition]], "Poor","Fair","Average","Good","Excellent")</f>
        <v>Average</v>
      </c>
      <c r="P3175">
        <f ca="1">YEAR(TODAY())-Homes[[#This Row],[yr_built]]</f>
        <v>41</v>
      </c>
      <c r="Q3175">
        <v>0</v>
      </c>
      <c r="R3175">
        <f ca="1">IF(Homes[[#This Row],[yr_renovated]]&gt;0, YEAR(TODAY())-Homes[[#This Row],[yr_renovated]], YEAR(TODAY())-Homes[[#This Row],[yr_built]])</f>
        <v>41</v>
      </c>
      <c r="S3175">
        <v>2</v>
      </c>
      <c r="T3175" s="2">
        <v>41787</v>
      </c>
      <c r="U3175" s="3">
        <v>2.5</v>
      </c>
      <c r="V3175" s="4">
        <f>IFERROR(Homes[[#This Row],[sqft_above]]+Homes[[#This Row],[sqft_basement]]," ")</f>
        <v>1680</v>
      </c>
      <c r="W3175" s="4">
        <v>11193</v>
      </c>
      <c r="X3175">
        <v>0</v>
      </c>
      <c r="Y3175">
        <v>0</v>
      </c>
      <c r="Z3175">
        <v>3</v>
      </c>
      <c r="AA3175" s="4">
        <v>1680</v>
      </c>
      <c r="AB3175" s="4">
        <v>0</v>
      </c>
      <c r="AC3175">
        <v>1984</v>
      </c>
      <c r="AD3175" t="s">
        <v>3300</v>
      </c>
      <c r="AE3175" t="s">
        <v>319</v>
      </c>
      <c r="AF3175" t="s">
        <v>320</v>
      </c>
    </row>
    <row r="3176" spans="1:32">
      <c r="A3176" t="str">
        <f>PROPER(TRIM(Homes[[#This Row],[street]]))</f>
        <v>353 N 105Th St</v>
      </c>
      <c r="B3176" t="str">
        <f>PROPER(TRIM(Homes[[#This Row],[city]]))</f>
        <v>Seattle</v>
      </c>
      <c r="C3176" t="str">
        <f>_xlfn.TEXTBEFORE(Homes[[#This Row],[statezip]]," ")</f>
        <v>WA</v>
      </c>
      <c r="D3176" s="6" t="str">
        <f>_xlfn.TEXTAFTER(Homes[[#This Row],[statezip]]," ")</f>
        <v>98133</v>
      </c>
      <c r="E3176" s="1">
        <v>306000</v>
      </c>
      <c r="F3176">
        <v>3</v>
      </c>
      <c r="G31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76" s="3" t="str">
        <f>Homes[[#This Row],[bedrooms]] &amp; " bd | " &amp; TEXT(Homes[[#This Row],[bathrooms]],"0.##") &amp; " ba"</f>
        <v>3 bd | 1.5 ba</v>
      </c>
      <c r="I3176" s="4">
        <v>1220</v>
      </c>
      <c r="J3176" s="1">
        <f>IFERROR(Homes[[#This Row],[price]]/Homes[[#This Row],[sqft_living]]," ")</f>
        <v>250.81967213114754</v>
      </c>
      <c r="K3176" s="4">
        <f>IFERROR(Homes[[#This Row],[sqft_lot]]/43560," ")</f>
        <v>2.4931129476584022E-2</v>
      </c>
      <c r="L3176" t="str">
        <f>IF(Homes[[#This Row],[waterfront]]=1, "Yes","No")</f>
        <v>No</v>
      </c>
      <c r="M3176" s="4" t="str">
        <f>IF(Homes[[#This Row],[sqft_basement]]&gt;0, "Yes","No")</f>
        <v>No</v>
      </c>
      <c r="N3176" t="str">
        <f>CHOOSE(Homes[[#This Row],[view]]+1, "None","Fair","Good","Great","Excellent")</f>
        <v>None</v>
      </c>
      <c r="O3176" t="str">
        <f>CHOOSE(Homes[[#This Row],[condition]], "Poor","Fair","Average","Good","Excellent")</f>
        <v>Average</v>
      </c>
      <c r="P3176">
        <f ca="1">YEAR(TODAY())-Homes[[#This Row],[yr_built]]</f>
        <v>18</v>
      </c>
      <c r="Q3176">
        <v>0</v>
      </c>
      <c r="R3176">
        <f ca="1">IF(Homes[[#This Row],[yr_renovated]]&gt;0, YEAR(TODAY())-Homes[[#This Row],[yr_renovated]], YEAR(TODAY())-Homes[[#This Row],[yr_built]])</f>
        <v>18</v>
      </c>
      <c r="S3176">
        <v>3</v>
      </c>
      <c r="T3176" s="2">
        <v>41773</v>
      </c>
      <c r="U3176" s="3">
        <v>1.5</v>
      </c>
      <c r="V3176" s="4">
        <f>IFERROR(Homes[[#This Row],[sqft_above]]+Homes[[#This Row],[sqft_basement]]," ")</f>
        <v>1220</v>
      </c>
      <c r="W3176" s="4">
        <v>1086</v>
      </c>
      <c r="X3176">
        <v>0</v>
      </c>
      <c r="Y3176">
        <v>0</v>
      </c>
      <c r="Z3176">
        <v>3</v>
      </c>
      <c r="AA3176" s="4">
        <v>1220</v>
      </c>
      <c r="AB3176" s="4">
        <v>0</v>
      </c>
      <c r="AC3176">
        <v>2007</v>
      </c>
      <c r="AD3176" t="s">
        <v>3301</v>
      </c>
      <c r="AE3176" t="s">
        <v>49</v>
      </c>
      <c r="AF3176" t="s">
        <v>987</v>
      </c>
    </row>
    <row r="3177" spans="1:32">
      <c r="A3177" t="str">
        <f>PROPER(TRIM(Homes[[#This Row],[street]]))</f>
        <v>15210 Mink Rd Ne</v>
      </c>
      <c r="B3177" t="str">
        <f>PROPER(TRIM(Homes[[#This Row],[city]]))</f>
        <v>Woodinville</v>
      </c>
      <c r="C3177" t="str">
        <f>_xlfn.TEXTBEFORE(Homes[[#This Row],[statezip]]," ")</f>
        <v>WA</v>
      </c>
      <c r="D3177" s="6" t="str">
        <f>_xlfn.TEXTAFTER(Homes[[#This Row],[statezip]]," ")</f>
        <v>98077</v>
      </c>
      <c r="E3177" s="1">
        <v>306000</v>
      </c>
      <c r="F3177">
        <v>2</v>
      </c>
      <c r="G31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77" s="3" t="str">
        <f>Homes[[#This Row],[bedrooms]] &amp; " bd | " &amp; TEXT(Homes[[#This Row],[bathrooms]],"0.##") &amp; " ba"</f>
        <v>2 bd | 1. ba</v>
      </c>
      <c r="I3177" s="4">
        <v>780</v>
      </c>
      <c r="J3177" s="1">
        <f>IFERROR(Homes[[#This Row],[price]]/Homes[[#This Row],[sqft_living]]," ")</f>
        <v>392.30769230769232</v>
      </c>
      <c r="K3177" s="4">
        <f>IFERROR(Homes[[#This Row],[sqft_lot]]/43560," ")</f>
        <v>0.30991735537190085</v>
      </c>
      <c r="L3177" t="str">
        <f>IF(Homes[[#This Row],[waterfront]]=1, "Yes","No")</f>
        <v>No</v>
      </c>
      <c r="M3177" s="4" t="str">
        <f>IF(Homes[[#This Row],[sqft_basement]]&gt;0, "Yes","No")</f>
        <v>No</v>
      </c>
      <c r="N3177" t="str">
        <f>CHOOSE(Homes[[#This Row],[view]]+1, "None","Fair","Good","Great","Excellent")</f>
        <v>None</v>
      </c>
      <c r="O3177" t="str">
        <f>CHOOSE(Homes[[#This Row],[condition]], "Poor","Fair","Average","Good","Excellent")</f>
        <v>Good</v>
      </c>
      <c r="P3177">
        <f ca="1">YEAR(TODAY())-Homes[[#This Row],[yr_built]]</f>
        <v>79</v>
      </c>
      <c r="Q3177">
        <v>1989</v>
      </c>
      <c r="R3177">
        <f ca="1">IF(Homes[[#This Row],[yr_renovated]]&gt;0, YEAR(TODAY())-Homes[[#This Row],[yr_renovated]], YEAR(TODAY())-Homes[[#This Row],[yr_built]])</f>
        <v>36</v>
      </c>
      <c r="S3177">
        <v>1</v>
      </c>
      <c r="T3177" s="2">
        <v>41782</v>
      </c>
      <c r="U3177" s="3">
        <v>1</v>
      </c>
      <c r="V3177" s="4">
        <f>IFERROR(Homes[[#This Row],[sqft_above]]+Homes[[#This Row],[sqft_basement]]," ")</f>
        <v>780</v>
      </c>
      <c r="W3177" s="4">
        <v>13500</v>
      </c>
      <c r="X3177">
        <v>0</v>
      </c>
      <c r="Y3177">
        <v>0</v>
      </c>
      <c r="Z3177">
        <v>4</v>
      </c>
      <c r="AA3177" s="4">
        <v>780</v>
      </c>
      <c r="AB3177" s="4">
        <v>0</v>
      </c>
      <c r="AC3177">
        <v>1946</v>
      </c>
      <c r="AD3177" t="s">
        <v>3302</v>
      </c>
      <c r="AE3177" t="s">
        <v>120</v>
      </c>
      <c r="AF3177" t="s">
        <v>121</v>
      </c>
    </row>
    <row r="3178" spans="1:32">
      <c r="A3178" t="str">
        <f>PROPER(TRIM(Homes[[#This Row],[street]]))</f>
        <v>14244 140Th Ave Se</v>
      </c>
      <c r="B3178" t="str">
        <f>PROPER(TRIM(Homes[[#This Row],[city]]))</f>
        <v>Renton</v>
      </c>
      <c r="C3178" t="str">
        <f>_xlfn.TEXTBEFORE(Homes[[#This Row],[statezip]]," ")</f>
        <v>WA</v>
      </c>
      <c r="D3178" s="6" t="str">
        <f>_xlfn.TEXTAFTER(Homes[[#This Row],[statezip]]," ")</f>
        <v>98059</v>
      </c>
      <c r="E3178" s="1">
        <v>305495</v>
      </c>
      <c r="F3178">
        <v>3</v>
      </c>
      <c r="G31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78" s="3" t="str">
        <f>Homes[[#This Row],[bedrooms]] &amp; " bd | " &amp; TEXT(Homes[[#This Row],[bathrooms]],"0.##") &amp; " ba"</f>
        <v>3 bd | 1.75 ba</v>
      </c>
      <c r="I3178" s="4">
        <v>2110</v>
      </c>
      <c r="J3178" s="1">
        <f>IFERROR(Homes[[#This Row],[price]]/Homes[[#This Row],[sqft_living]]," ")</f>
        <v>144.78436018957345</v>
      </c>
      <c r="K3178" s="4">
        <f>IFERROR(Homes[[#This Row],[sqft_lot]]/43560," ")</f>
        <v>0.23415977961432508</v>
      </c>
      <c r="L3178" t="str">
        <f>IF(Homes[[#This Row],[waterfront]]=1, "Yes","No")</f>
        <v>No</v>
      </c>
      <c r="M3178" s="4" t="str">
        <f>IF(Homes[[#This Row],[sqft_basement]]&gt;0, "Yes","No")</f>
        <v>No</v>
      </c>
      <c r="N3178" t="str">
        <f>CHOOSE(Homes[[#This Row],[view]]+1, "None","Fair","Good","Great","Excellent")</f>
        <v>None</v>
      </c>
      <c r="O3178" t="str">
        <f>CHOOSE(Homes[[#This Row],[condition]], "Poor","Fair","Average","Good","Excellent")</f>
        <v>Good</v>
      </c>
      <c r="P3178">
        <f ca="1">YEAR(TODAY())-Homes[[#This Row],[yr_built]]</f>
        <v>59</v>
      </c>
      <c r="Q3178">
        <v>0</v>
      </c>
      <c r="R3178">
        <f ca="1">IF(Homes[[#This Row],[yr_renovated]]&gt;0, YEAR(TODAY())-Homes[[#This Row],[yr_renovated]], YEAR(TODAY())-Homes[[#This Row],[yr_built]])</f>
        <v>59</v>
      </c>
      <c r="S3178">
        <v>2</v>
      </c>
      <c r="T3178" s="2">
        <v>41773</v>
      </c>
      <c r="U3178" s="3">
        <v>1.75</v>
      </c>
      <c r="V3178" s="4">
        <f>IFERROR(Homes[[#This Row],[sqft_above]]+Homes[[#This Row],[sqft_basement]]," ")</f>
        <v>2110</v>
      </c>
      <c r="W3178" s="4">
        <v>10200</v>
      </c>
      <c r="X3178">
        <v>0</v>
      </c>
      <c r="Y3178">
        <v>0</v>
      </c>
      <c r="Z3178">
        <v>4</v>
      </c>
      <c r="AA3178" s="4">
        <v>2110</v>
      </c>
      <c r="AB3178" s="4">
        <v>0</v>
      </c>
      <c r="AC3178">
        <v>1966</v>
      </c>
      <c r="AD3178" t="s">
        <v>3303</v>
      </c>
      <c r="AE3178" t="s">
        <v>319</v>
      </c>
      <c r="AF3178" t="s">
        <v>282</v>
      </c>
    </row>
    <row r="3179" spans="1:32">
      <c r="A3179" t="str">
        <f>PROPER(TRIM(Homes[[#This Row],[street]]))</f>
        <v>18429 W Lake Desire Dr Se</v>
      </c>
      <c r="B3179" t="str">
        <f>PROPER(TRIM(Homes[[#This Row],[city]]))</f>
        <v>Renton</v>
      </c>
      <c r="C3179" t="str">
        <f>_xlfn.TEXTBEFORE(Homes[[#This Row],[statezip]]," ")</f>
        <v>WA</v>
      </c>
      <c r="D3179" s="6" t="str">
        <f>_xlfn.TEXTAFTER(Homes[[#This Row],[statezip]]," ")</f>
        <v>98058</v>
      </c>
      <c r="E3179" s="1">
        <v>305100</v>
      </c>
      <c r="F3179">
        <v>3</v>
      </c>
      <c r="G31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79" s="3" t="str">
        <f>Homes[[#This Row],[bedrooms]] &amp; " bd | " &amp; TEXT(Homes[[#This Row],[bathrooms]],"0.##") &amp; " ba"</f>
        <v>3 bd | 2. ba</v>
      </c>
      <c r="I3179" s="4">
        <v>1590</v>
      </c>
      <c r="J3179" s="1">
        <f>IFERROR(Homes[[#This Row],[price]]/Homes[[#This Row],[sqft_living]]," ")</f>
        <v>191.88679245283018</v>
      </c>
      <c r="K3179" s="4">
        <f>IFERROR(Homes[[#This Row],[sqft_lot]]/43560," ")</f>
        <v>0.82617079889807166</v>
      </c>
      <c r="L3179" t="str">
        <f>IF(Homes[[#This Row],[waterfront]]=1, "Yes","No")</f>
        <v>No</v>
      </c>
      <c r="M3179" s="4" t="str">
        <f>IF(Homes[[#This Row],[sqft_basement]]&gt;0, "Yes","No")</f>
        <v>No</v>
      </c>
      <c r="N3179" t="str">
        <f>CHOOSE(Homes[[#This Row],[view]]+1, "None","Fair","Good","Great","Excellent")</f>
        <v>None</v>
      </c>
      <c r="O3179" t="str">
        <f>CHOOSE(Homes[[#This Row],[condition]], "Poor","Fair","Average","Good","Excellent")</f>
        <v>Good</v>
      </c>
      <c r="P3179">
        <f ca="1">YEAR(TODAY())-Homes[[#This Row],[yr_built]]</f>
        <v>51</v>
      </c>
      <c r="Q3179">
        <v>0</v>
      </c>
      <c r="R3179">
        <f ca="1">IF(Homes[[#This Row],[yr_renovated]]&gt;0, YEAR(TODAY())-Homes[[#This Row],[yr_renovated]], YEAR(TODAY())-Homes[[#This Row],[yr_built]])</f>
        <v>51</v>
      </c>
      <c r="S3179">
        <v>1</v>
      </c>
      <c r="T3179" s="2">
        <v>41799</v>
      </c>
      <c r="U3179" s="3">
        <v>2</v>
      </c>
      <c r="V3179" s="4">
        <f>IFERROR(Homes[[#This Row],[sqft_above]]+Homes[[#This Row],[sqft_basement]]," ")</f>
        <v>1590</v>
      </c>
      <c r="W3179" s="4">
        <v>35988</v>
      </c>
      <c r="X3179">
        <v>0</v>
      </c>
      <c r="Y3179">
        <v>0</v>
      </c>
      <c r="Z3179">
        <v>4</v>
      </c>
      <c r="AA3179" s="4">
        <v>1590</v>
      </c>
      <c r="AB3179" s="4">
        <v>0</v>
      </c>
      <c r="AC3179">
        <v>1974</v>
      </c>
      <c r="AD3179" t="s">
        <v>3304</v>
      </c>
      <c r="AE3179" t="s">
        <v>319</v>
      </c>
      <c r="AF3179" t="s">
        <v>320</v>
      </c>
    </row>
    <row r="3180" spans="1:32">
      <c r="A3180" t="str">
        <f>PROPER(TRIM(Homes[[#This Row],[street]]))</f>
        <v>30002 8Th Ave Sw</v>
      </c>
      <c r="B3180" t="str">
        <f>PROPER(TRIM(Homes[[#This Row],[city]]))</f>
        <v>Federal Way</v>
      </c>
      <c r="C3180" t="str">
        <f>_xlfn.TEXTBEFORE(Homes[[#This Row],[statezip]]," ")</f>
        <v>WA</v>
      </c>
      <c r="D3180" s="6" t="str">
        <f>_xlfn.TEXTAFTER(Homes[[#This Row],[statezip]]," ")</f>
        <v>98023</v>
      </c>
      <c r="E3180" s="1">
        <v>305000</v>
      </c>
      <c r="F3180">
        <v>3</v>
      </c>
      <c r="G31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80" s="3" t="str">
        <f>Homes[[#This Row],[bedrooms]] &amp; " bd | " &amp; TEXT(Homes[[#This Row],[bathrooms]],"0.##") &amp; " ba"</f>
        <v>3 bd | 1.5 ba</v>
      </c>
      <c r="I3180" s="4">
        <v>1800</v>
      </c>
      <c r="J3180" s="1">
        <f>IFERROR(Homes[[#This Row],[price]]/Homes[[#This Row],[sqft_living]]," ")</f>
        <v>169.44444444444446</v>
      </c>
      <c r="K3180" s="4">
        <f>IFERROR(Homes[[#This Row],[sqft_lot]]/43560," ")</f>
        <v>0.27998163452708907</v>
      </c>
      <c r="L3180" t="str">
        <f>IF(Homes[[#This Row],[waterfront]]=1, "Yes","No")</f>
        <v>No</v>
      </c>
      <c r="M3180" s="4" t="str">
        <f>IF(Homes[[#This Row],[sqft_basement]]&gt;0, "Yes","No")</f>
        <v>No</v>
      </c>
      <c r="N3180" t="str">
        <f>CHOOSE(Homes[[#This Row],[view]]+1, "None","Fair","Good","Great","Excellent")</f>
        <v>None</v>
      </c>
      <c r="O3180" t="str">
        <f>CHOOSE(Homes[[#This Row],[condition]], "Poor","Fair","Average","Good","Excellent")</f>
        <v>Good</v>
      </c>
      <c r="P3180">
        <f ca="1">YEAR(TODAY())-Homes[[#This Row],[yr_built]]</f>
        <v>59</v>
      </c>
      <c r="Q3180">
        <v>0</v>
      </c>
      <c r="R3180">
        <f ca="1">IF(Homes[[#This Row],[yr_renovated]]&gt;0, YEAR(TODAY())-Homes[[#This Row],[yr_renovated]], YEAR(TODAY())-Homes[[#This Row],[yr_built]])</f>
        <v>59</v>
      </c>
      <c r="S3180">
        <v>1</v>
      </c>
      <c r="T3180" s="2">
        <v>41829</v>
      </c>
      <c r="U3180" s="3">
        <v>1.5</v>
      </c>
      <c r="V3180" s="4">
        <f>IFERROR(Homes[[#This Row],[sqft_above]]+Homes[[#This Row],[sqft_basement]]," ")</f>
        <v>1800</v>
      </c>
      <c r="W3180" s="4">
        <v>12196</v>
      </c>
      <c r="X3180">
        <v>0</v>
      </c>
      <c r="Y3180">
        <v>0</v>
      </c>
      <c r="Z3180">
        <v>4</v>
      </c>
      <c r="AA3180" s="4">
        <v>1800</v>
      </c>
      <c r="AB3180" s="4">
        <v>0</v>
      </c>
      <c r="AC3180">
        <v>1966</v>
      </c>
      <c r="AD3180" t="s">
        <v>3305</v>
      </c>
      <c r="AE3180" t="s">
        <v>675</v>
      </c>
      <c r="AF3180" t="s">
        <v>1267</v>
      </c>
    </row>
    <row r="3181" spans="1:32">
      <c r="A3181" t="str">
        <f>PROPER(TRIM(Homes[[#This Row],[street]]))</f>
        <v>4150 244Th Pl Se</v>
      </c>
      <c r="B3181" t="str">
        <f>PROPER(TRIM(Homes[[#This Row],[city]]))</f>
        <v>Issaquah</v>
      </c>
      <c r="C3181" t="str">
        <f>_xlfn.TEXTBEFORE(Homes[[#This Row],[statezip]]," ")</f>
        <v>WA</v>
      </c>
      <c r="D3181" s="6" t="str">
        <f>_xlfn.TEXTAFTER(Homes[[#This Row],[statezip]]," ")</f>
        <v>98029</v>
      </c>
      <c r="E3181" s="1">
        <v>305000</v>
      </c>
      <c r="F3181">
        <v>2</v>
      </c>
      <c r="G31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81" s="3" t="str">
        <f>Homes[[#This Row],[bedrooms]] &amp; " bd | " &amp; TEXT(Homes[[#This Row],[bathrooms]],"0.##") &amp; " ba"</f>
        <v>2 bd | 1.5 ba</v>
      </c>
      <c r="I3181" s="4">
        <v>1140</v>
      </c>
      <c r="J3181" s="1">
        <f>IFERROR(Homes[[#This Row],[price]]/Homes[[#This Row],[sqft_living]]," ")</f>
        <v>267.54385964912279</v>
      </c>
      <c r="K3181" s="4">
        <f>IFERROR(Homes[[#This Row],[sqft_lot]]/43560," ")</f>
        <v>6.8411386593204782E-2</v>
      </c>
      <c r="L3181" t="str">
        <f>IF(Homes[[#This Row],[waterfront]]=1, "Yes","No")</f>
        <v>No</v>
      </c>
      <c r="M3181" s="4" t="str">
        <f>IF(Homes[[#This Row],[sqft_basement]]&gt;0, "Yes","No")</f>
        <v>No</v>
      </c>
      <c r="N3181" t="str">
        <f>CHOOSE(Homes[[#This Row],[view]]+1, "None","Fair","Good","Great","Excellent")</f>
        <v>None</v>
      </c>
      <c r="O3181" t="str">
        <f>CHOOSE(Homes[[#This Row],[condition]], "Poor","Fair","Average","Good","Excellent")</f>
        <v>Average</v>
      </c>
      <c r="P3181">
        <f ca="1">YEAR(TODAY())-Homes[[#This Row],[yr_built]]</f>
        <v>37</v>
      </c>
      <c r="Q3181">
        <v>2000</v>
      </c>
      <c r="R3181">
        <f ca="1">IF(Homes[[#This Row],[yr_renovated]]&gt;0, YEAR(TODAY())-Homes[[#This Row],[yr_renovated]], YEAR(TODAY())-Homes[[#This Row],[yr_built]])</f>
        <v>25</v>
      </c>
      <c r="S3181">
        <v>2</v>
      </c>
      <c r="T3181" s="2">
        <v>41792</v>
      </c>
      <c r="U3181" s="3">
        <v>1.5</v>
      </c>
      <c r="V3181" s="4">
        <f>IFERROR(Homes[[#This Row],[sqft_above]]+Homes[[#This Row],[sqft_basement]]," ")</f>
        <v>1140</v>
      </c>
      <c r="W3181" s="4">
        <v>2980</v>
      </c>
      <c r="X3181">
        <v>0</v>
      </c>
      <c r="Y3181">
        <v>0</v>
      </c>
      <c r="Z3181">
        <v>3</v>
      </c>
      <c r="AA3181" s="4">
        <v>1140</v>
      </c>
      <c r="AB3181" s="4">
        <v>0</v>
      </c>
      <c r="AC3181">
        <v>1988</v>
      </c>
      <c r="AD3181" t="s">
        <v>3306</v>
      </c>
      <c r="AE3181" t="s">
        <v>79</v>
      </c>
      <c r="AF3181" t="s">
        <v>80</v>
      </c>
    </row>
    <row r="3182" spans="1:32">
      <c r="A3182" t="str">
        <f>PROPER(TRIM(Homes[[#This Row],[street]]))</f>
        <v>4129 Hampton Way</v>
      </c>
      <c r="B3182" t="str">
        <f>PROPER(TRIM(Homes[[#This Row],[city]]))</f>
        <v>Kent</v>
      </c>
      <c r="C3182" t="str">
        <f>_xlfn.TEXTBEFORE(Homes[[#This Row],[statezip]]," ")</f>
        <v>WA</v>
      </c>
      <c r="D3182" s="6" t="str">
        <f>_xlfn.TEXTAFTER(Homes[[#This Row],[statezip]]," ")</f>
        <v>98032</v>
      </c>
      <c r="E3182" s="1">
        <v>305000</v>
      </c>
      <c r="F3182">
        <v>4</v>
      </c>
      <c r="G31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82" s="3" t="str">
        <f>Homes[[#This Row],[bedrooms]] &amp; " bd | " &amp; TEXT(Homes[[#This Row],[bathrooms]],"0.##") &amp; " ba"</f>
        <v>4 bd | 2.25 ba</v>
      </c>
      <c r="I3182" s="4">
        <v>2210</v>
      </c>
      <c r="J3182" s="1">
        <f>IFERROR(Homes[[#This Row],[price]]/Homes[[#This Row],[sqft_living]]," ")</f>
        <v>138.00904977375566</v>
      </c>
      <c r="K3182" s="4">
        <f>IFERROR(Homes[[#This Row],[sqft_lot]]/43560," ")</f>
        <v>0.2151285583103765</v>
      </c>
      <c r="L3182" t="str">
        <f>IF(Homes[[#This Row],[waterfront]]=1, "Yes","No")</f>
        <v>No</v>
      </c>
      <c r="M3182" s="4" t="str">
        <f>IF(Homes[[#This Row],[sqft_basement]]&gt;0, "Yes","No")</f>
        <v>No</v>
      </c>
      <c r="N3182" t="str">
        <f>CHOOSE(Homes[[#This Row],[view]]+1, "None","Fair","Good","Great","Excellent")</f>
        <v>None</v>
      </c>
      <c r="O3182" t="str">
        <f>CHOOSE(Homes[[#This Row],[condition]], "Poor","Fair","Average","Good","Excellent")</f>
        <v>Good</v>
      </c>
      <c r="P3182">
        <f ca="1">YEAR(TODAY())-Homes[[#This Row],[yr_built]]</f>
        <v>57</v>
      </c>
      <c r="Q3182">
        <v>0</v>
      </c>
      <c r="R3182">
        <f ca="1">IF(Homes[[#This Row],[yr_renovated]]&gt;0, YEAR(TODAY())-Homes[[#This Row],[yr_renovated]], YEAR(TODAY())-Homes[[#This Row],[yr_built]])</f>
        <v>57</v>
      </c>
      <c r="S3182">
        <v>2</v>
      </c>
      <c r="T3182" s="2">
        <v>41814</v>
      </c>
      <c r="U3182" s="3">
        <v>2.25</v>
      </c>
      <c r="V3182" s="4">
        <f>IFERROR(Homes[[#This Row],[sqft_above]]+Homes[[#This Row],[sqft_basement]]," ")</f>
        <v>2210</v>
      </c>
      <c r="W3182" s="4">
        <v>9371</v>
      </c>
      <c r="X3182">
        <v>0</v>
      </c>
      <c r="Y3182">
        <v>0</v>
      </c>
      <c r="Z3182">
        <v>4</v>
      </c>
      <c r="AA3182" s="4">
        <v>2210</v>
      </c>
      <c r="AB3182" s="4">
        <v>0</v>
      </c>
      <c r="AC3182">
        <v>1968</v>
      </c>
      <c r="AD3182" t="s">
        <v>3307</v>
      </c>
      <c r="AE3182" t="s">
        <v>1392</v>
      </c>
      <c r="AF3182" t="s">
        <v>2606</v>
      </c>
    </row>
    <row r="3183" spans="1:32">
      <c r="A3183" t="str">
        <f>PROPER(TRIM(Homes[[#This Row],[street]]))</f>
        <v>16423 126Th Pl Se</v>
      </c>
      <c r="B3183" t="str">
        <f>PROPER(TRIM(Homes[[#This Row],[city]]))</f>
        <v>Renton</v>
      </c>
      <c r="C3183" t="str">
        <f>_xlfn.TEXTBEFORE(Homes[[#This Row],[statezip]]," ")</f>
        <v>WA</v>
      </c>
      <c r="D3183" s="6" t="str">
        <f>_xlfn.TEXTAFTER(Homes[[#This Row],[statezip]]," ")</f>
        <v>98058</v>
      </c>
      <c r="E3183" s="1">
        <v>305000</v>
      </c>
      <c r="F3183">
        <v>4</v>
      </c>
      <c r="G31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83" s="3" t="str">
        <f>Homes[[#This Row],[bedrooms]] &amp; " bd | " &amp; TEXT(Homes[[#This Row],[bathrooms]],"0.##") &amp; " ba"</f>
        <v>4 bd | 1. ba</v>
      </c>
      <c r="I3183" s="4">
        <v>2100</v>
      </c>
      <c r="J3183" s="1">
        <f>IFERROR(Homes[[#This Row],[price]]/Homes[[#This Row],[sqft_living]]," ")</f>
        <v>145.23809523809524</v>
      </c>
      <c r="K3183" s="4">
        <f>IFERROR(Homes[[#This Row],[sqft_lot]]/43560," ")</f>
        <v>0.21322314049586777</v>
      </c>
      <c r="L3183" t="str">
        <f>IF(Homes[[#This Row],[waterfront]]=1, "Yes","No")</f>
        <v>No</v>
      </c>
      <c r="M3183" s="4" t="str">
        <f>IF(Homes[[#This Row],[sqft_basement]]&gt;0, "Yes","No")</f>
        <v>Yes</v>
      </c>
      <c r="N3183" t="str">
        <f>CHOOSE(Homes[[#This Row],[view]]+1, "None","Fair","Good","Great","Excellent")</f>
        <v>None</v>
      </c>
      <c r="O3183" t="str">
        <f>CHOOSE(Homes[[#This Row],[condition]], "Poor","Fair","Average","Good","Excellent")</f>
        <v>Good</v>
      </c>
      <c r="P3183">
        <f ca="1">YEAR(TODAY())-Homes[[#This Row],[yr_built]]</f>
        <v>57</v>
      </c>
      <c r="Q3183">
        <v>0</v>
      </c>
      <c r="R3183">
        <f ca="1">IF(Homes[[#This Row],[yr_renovated]]&gt;0, YEAR(TODAY())-Homes[[#This Row],[yr_renovated]], YEAR(TODAY())-Homes[[#This Row],[yr_built]])</f>
        <v>57</v>
      </c>
      <c r="S3183">
        <v>1</v>
      </c>
      <c r="T3183" s="2">
        <v>41786</v>
      </c>
      <c r="U3183" s="3">
        <v>1</v>
      </c>
      <c r="V3183" s="4">
        <f>IFERROR(Homes[[#This Row],[sqft_above]]+Homes[[#This Row],[sqft_basement]]," ")</f>
        <v>2100</v>
      </c>
      <c r="W3183" s="4">
        <v>9288</v>
      </c>
      <c r="X3183">
        <v>0</v>
      </c>
      <c r="Y3183">
        <v>0</v>
      </c>
      <c r="Z3183">
        <v>4</v>
      </c>
      <c r="AA3183" s="4">
        <v>1050</v>
      </c>
      <c r="AB3183" s="4">
        <v>1050</v>
      </c>
      <c r="AC3183">
        <v>1968</v>
      </c>
      <c r="AD3183" t="s">
        <v>3308</v>
      </c>
      <c r="AE3183" t="s">
        <v>319</v>
      </c>
      <c r="AF3183" t="s">
        <v>320</v>
      </c>
    </row>
    <row r="3184" spans="1:32">
      <c r="A3184" t="str">
        <f>PROPER(TRIM(Homes[[#This Row],[street]]))</f>
        <v>12633 Se 158Th St</v>
      </c>
      <c r="B3184" t="str">
        <f>PROPER(TRIM(Homes[[#This Row],[city]]))</f>
        <v>Renton</v>
      </c>
      <c r="C3184" t="str">
        <f>_xlfn.TEXTBEFORE(Homes[[#This Row],[statezip]]," ")</f>
        <v>WA</v>
      </c>
      <c r="D3184" s="6" t="str">
        <f>_xlfn.TEXTAFTER(Homes[[#This Row],[statezip]]," ")</f>
        <v>98058</v>
      </c>
      <c r="E3184" s="1">
        <v>305000</v>
      </c>
      <c r="F3184">
        <v>3</v>
      </c>
      <c r="G31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84" s="3" t="str">
        <f>Homes[[#This Row],[bedrooms]] &amp; " bd | " &amp; TEXT(Homes[[#This Row],[bathrooms]],"0.##") &amp; " ba"</f>
        <v>3 bd | 1. ba</v>
      </c>
      <c r="I3184" s="4">
        <v>1580</v>
      </c>
      <c r="J3184" s="1">
        <f>IFERROR(Homes[[#This Row],[price]]/Homes[[#This Row],[sqft_living]]," ")</f>
        <v>193.03797468354429</v>
      </c>
      <c r="K3184" s="4">
        <f>IFERROR(Homes[[#This Row],[sqft_lot]]/43560," ")</f>
        <v>0.17043158861340679</v>
      </c>
      <c r="L3184" t="str">
        <f>IF(Homes[[#This Row],[waterfront]]=1, "Yes","No")</f>
        <v>No</v>
      </c>
      <c r="M3184" s="4" t="str">
        <f>IF(Homes[[#This Row],[sqft_basement]]&gt;0, "Yes","No")</f>
        <v>Yes</v>
      </c>
      <c r="N3184" t="str">
        <f>CHOOSE(Homes[[#This Row],[view]]+1, "None","Fair","Good","Great","Excellent")</f>
        <v>None</v>
      </c>
      <c r="O3184" t="str">
        <f>CHOOSE(Homes[[#This Row],[condition]], "Poor","Fair","Average","Good","Excellent")</f>
        <v>Average</v>
      </c>
      <c r="P3184">
        <f ca="1">YEAR(TODAY())-Homes[[#This Row],[yr_built]]</f>
        <v>63</v>
      </c>
      <c r="Q3184">
        <v>2003</v>
      </c>
      <c r="R3184">
        <f ca="1">IF(Homes[[#This Row],[yr_renovated]]&gt;0, YEAR(TODAY())-Homes[[#This Row],[yr_renovated]], YEAR(TODAY())-Homes[[#This Row],[yr_built]])</f>
        <v>22</v>
      </c>
      <c r="S3184">
        <v>1</v>
      </c>
      <c r="T3184" s="2">
        <v>41822</v>
      </c>
      <c r="U3184" s="3">
        <v>1</v>
      </c>
      <c r="V3184" s="4">
        <f>IFERROR(Homes[[#This Row],[sqft_above]]+Homes[[#This Row],[sqft_basement]]," ")</f>
        <v>1580</v>
      </c>
      <c r="W3184" s="4">
        <v>7424</v>
      </c>
      <c r="X3184">
        <v>0</v>
      </c>
      <c r="Y3184">
        <v>0</v>
      </c>
      <c r="Z3184">
        <v>3</v>
      </c>
      <c r="AA3184" s="4">
        <v>1010</v>
      </c>
      <c r="AB3184" s="4">
        <v>570</v>
      </c>
      <c r="AC3184">
        <v>1962</v>
      </c>
      <c r="AD3184" t="s">
        <v>3309</v>
      </c>
      <c r="AE3184" t="s">
        <v>319</v>
      </c>
      <c r="AF3184" t="s">
        <v>320</v>
      </c>
    </row>
    <row r="3185" spans="1:32">
      <c r="A3185" t="str">
        <f>PROPER(TRIM(Homes[[#This Row],[street]]))</f>
        <v>16215 Se 172Nd Ct</v>
      </c>
      <c r="B3185" t="str">
        <f>PROPER(TRIM(Homes[[#This Row],[city]]))</f>
        <v>Renton</v>
      </c>
      <c r="C3185" t="str">
        <f>_xlfn.TEXTBEFORE(Homes[[#This Row],[statezip]]," ")</f>
        <v>WA</v>
      </c>
      <c r="D3185" s="6" t="str">
        <f>_xlfn.TEXTAFTER(Homes[[#This Row],[statezip]]," ")</f>
        <v>98058</v>
      </c>
      <c r="E3185" s="1">
        <v>305000</v>
      </c>
      <c r="F3185">
        <v>3</v>
      </c>
      <c r="G31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85" s="3" t="str">
        <f>Homes[[#This Row],[bedrooms]] &amp; " bd | " &amp; TEXT(Homes[[#This Row],[bathrooms]],"0.##") &amp; " ba"</f>
        <v>3 bd | 1.75 ba</v>
      </c>
      <c r="I3185" s="4">
        <v>1610</v>
      </c>
      <c r="J3185" s="1">
        <f>IFERROR(Homes[[#This Row],[price]]/Homes[[#This Row],[sqft_living]]," ")</f>
        <v>189.44099378881987</v>
      </c>
      <c r="K3185" s="4">
        <f>IFERROR(Homes[[#This Row],[sqft_lot]]/43560," ")</f>
        <v>0.28115243342516072</v>
      </c>
      <c r="L3185" t="str">
        <f>IF(Homes[[#This Row],[waterfront]]=1, "Yes","No")</f>
        <v>No</v>
      </c>
      <c r="M3185" s="4" t="str">
        <f>IF(Homes[[#This Row],[sqft_basement]]&gt;0, "Yes","No")</f>
        <v>No</v>
      </c>
      <c r="N3185" t="str">
        <f>CHOOSE(Homes[[#This Row],[view]]+1, "None","Fair","Good","Great","Excellent")</f>
        <v>None</v>
      </c>
      <c r="O3185" t="str">
        <f>CHOOSE(Homes[[#This Row],[condition]], "Poor","Fair","Average","Good","Excellent")</f>
        <v>Average</v>
      </c>
      <c r="P3185">
        <f ca="1">YEAR(TODAY())-Homes[[#This Row],[yr_built]]</f>
        <v>44</v>
      </c>
      <c r="Q3185">
        <v>2013</v>
      </c>
      <c r="R3185">
        <f ca="1">IF(Homes[[#This Row],[yr_renovated]]&gt;0, YEAR(TODAY())-Homes[[#This Row],[yr_renovated]], YEAR(TODAY())-Homes[[#This Row],[yr_built]])</f>
        <v>12</v>
      </c>
      <c r="S3185">
        <v>1</v>
      </c>
      <c r="T3185" s="2">
        <v>41778</v>
      </c>
      <c r="U3185" s="3">
        <v>1.75</v>
      </c>
      <c r="V3185" s="4">
        <f>IFERROR(Homes[[#This Row],[sqft_above]]+Homes[[#This Row],[sqft_basement]]," ")</f>
        <v>1610</v>
      </c>
      <c r="W3185" s="4">
        <v>12247</v>
      </c>
      <c r="X3185">
        <v>0</v>
      </c>
      <c r="Y3185">
        <v>0</v>
      </c>
      <c r="Z3185">
        <v>3</v>
      </c>
      <c r="AA3185" s="4">
        <v>1610</v>
      </c>
      <c r="AB3185" s="4">
        <v>0</v>
      </c>
      <c r="AC3185">
        <v>1981</v>
      </c>
      <c r="AD3185" t="s">
        <v>3310</v>
      </c>
      <c r="AE3185" t="s">
        <v>319</v>
      </c>
      <c r="AF3185" t="s">
        <v>320</v>
      </c>
    </row>
    <row r="3186" spans="1:32">
      <c r="A3186" t="str">
        <f>PROPER(TRIM(Homes[[#This Row],[street]]))</f>
        <v>7534 24Th Ave Nw</v>
      </c>
      <c r="B3186" t="str">
        <f>PROPER(TRIM(Homes[[#This Row],[city]]))</f>
        <v>Seattle</v>
      </c>
      <c r="C3186" t="str">
        <f>_xlfn.TEXTBEFORE(Homes[[#This Row],[statezip]]," ")</f>
        <v>WA</v>
      </c>
      <c r="D3186" s="6" t="str">
        <f>_xlfn.TEXTAFTER(Homes[[#This Row],[statezip]]," ")</f>
        <v>98117</v>
      </c>
      <c r="E3186" s="1">
        <v>305000</v>
      </c>
      <c r="F3186">
        <v>2</v>
      </c>
      <c r="G31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186" s="3" t="str">
        <f>Homes[[#This Row],[bedrooms]] &amp; " bd | " &amp; TEXT(Homes[[#This Row],[bathrooms]],"0.##") &amp; " ba"</f>
        <v>2 bd | 2.25 ba</v>
      </c>
      <c r="I3186" s="4">
        <v>1000</v>
      </c>
      <c r="J3186" s="1">
        <f>IFERROR(Homes[[#This Row],[price]]/Homes[[#This Row],[sqft_living]]," ")</f>
        <v>305</v>
      </c>
      <c r="K3186" s="4">
        <f>IFERROR(Homes[[#This Row],[sqft_lot]]/43560," ")</f>
        <v>2.0775941230486684E-2</v>
      </c>
      <c r="L3186" t="str">
        <f>IF(Homes[[#This Row],[waterfront]]=1, "Yes","No")</f>
        <v>No</v>
      </c>
      <c r="M3186" s="4" t="str">
        <f>IF(Homes[[#This Row],[sqft_basement]]&gt;0, "Yes","No")</f>
        <v>No</v>
      </c>
      <c r="N3186" t="str">
        <f>CHOOSE(Homes[[#This Row],[view]]+1, "None","Fair","Good","Great","Excellent")</f>
        <v>None</v>
      </c>
      <c r="O3186" t="str">
        <f>CHOOSE(Homes[[#This Row],[condition]], "Poor","Fair","Average","Good","Excellent")</f>
        <v>Average</v>
      </c>
      <c r="P3186">
        <f ca="1">YEAR(TODAY())-Homes[[#This Row],[yr_built]]</f>
        <v>19</v>
      </c>
      <c r="Q3186">
        <v>0</v>
      </c>
      <c r="R3186">
        <f ca="1">IF(Homes[[#This Row],[yr_renovated]]&gt;0, YEAR(TODAY())-Homes[[#This Row],[yr_renovated]], YEAR(TODAY())-Homes[[#This Row],[yr_built]])</f>
        <v>19</v>
      </c>
      <c r="S3186">
        <v>3</v>
      </c>
      <c r="T3186" s="2">
        <v>41788</v>
      </c>
      <c r="U3186" s="3">
        <v>2.25</v>
      </c>
      <c r="V3186" s="4">
        <f>IFERROR(Homes[[#This Row],[sqft_above]]+Homes[[#This Row],[sqft_basement]]," ")</f>
        <v>1000</v>
      </c>
      <c r="W3186" s="4">
        <v>905</v>
      </c>
      <c r="X3186">
        <v>0</v>
      </c>
      <c r="Y3186">
        <v>0</v>
      </c>
      <c r="Z3186">
        <v>3</v>
      </c>
      <c r="AA3186" s="4">
        <v>1000</v>
      </c>
      <c r="AB3186" s="4">
        <v>0</v>
      </c>
      <c r="AC3186">
        <v>2006</v>
      </c>
      <c r="AD3186" t="s">
        <v>3311</v>
      </c>
      <c r="AE3186" t="s">
        <v>49</v>
      </c>
      <c r="AF3186" t="s">
        <v>204</v>
      </c>
    </row>
    <row r="3187" spans="1:32">
      <c r="A3187" t="str">
        <f>PROPER(TRIM(Homes[[#This Row],[street]]))</f>
        <v>5445 17Th Ave Sw</v>
      </c>
      <c r="B3187" t="str">
        <f>PROPER(TRIM(Homes[[#This Row],[city]]))</f>
        <v>Seattle</v>
      </c>
      <c r="C3187" t="str">
        <f>_xlfn.TEXTBEFORE(Homes[[#This Row],[statezip]]," ")</f>
        <v>WA</v>
      </c>
      <c r="D3187" s="6" t="str">
        <f>_xlfn.TEXTAFTER(Homes[[#This Row],[statezip]]," ")</f>
        <v>98106</v>
      </c>
      <c r="E3187" s="1">
        <v>305000</v>
      </c>
      <c r="F3187">
        <v>3</v>
      </c>
      <c r="G31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187" s="3" t="str">
        <f>Homes[[#This Row],[bedrooms]] &amp; " bd | " &amp; TEXT(Homes[[#This Row],[bathrooms]],"0.##") &amp; " ba"</f>
        <v>3 bd | 1.5 ba</v>
      </c>
      <c r="I3187" s="4">
        <v>1210</v>
      </c>
      <c r="J3187" s="1">
        <f>IFERROR(Homes[[#This Row],[price]]/Homes[[#This Row],[sqft_living]]," ")</f>
        <v>252.06611570247935</v>
      </c>
      <c r="K3187" s="4">
        <f>IFERROR(Homes[[#This Row],[sqft_lot]]/43560," ")</f>
        <v>0.12029384756657484</v>
      </c>
      <c r="L3187" t="str">
        <f>IF(Homes[[#This Row],[waterfront]]=1, "Yes","No")</f>
        <v>No</v>
      </c>
      <c r="M3187" s="4" t="str">
        <f>IF(Homes[[#This Row],[sqft_basement]]&gt;0, "Yes","No")</f>
        <v>Yes</v>
      </c>
      <c r="N3187" t="str">
        <f>CHOOSE(Homes[[#This Row],[view]]+1, "None","Fair","Good","Great","Excellent")</f>
        <v>None</v>
      </c>
      <c r="O3187" t="str">
        <f>CHOOSE(Homes[[#This Row],[condition]], "Poor","Fair","Average","Good","Excellent")</f>
        <v>Good</v>
      </c>
      <c r="P3187">
        <f ca="1">YEAR(TODAY())-Homes[[#This Row],[yr_built]]</f>
        <v>42</v>
      </c>
      <c r="Q3187">
        <v>0</v>
      </c>
      <c r="R3187">
        <f ca="1">IF(Homes[[#This Row],[yr_renovated]]&gt;0, YEAR(TODAY())-Homes[[#This Row],[yr_renovated]], YEAR(TODAY())-Homes[[#This Row],[yr_built]])</f>
        <v>42</v>
      </c>
      <c r="S3187">
        <v>1</v>
      </c>
      <c r="T3187" s="2">
        <v>41803</v>
      </c>
      <c r="U3187" s="3">
        <v>1.5</v>
      </c>
      <c r="V3187" s="4">
        <f>IFERROR(Homes[[#This Row],[sqft_above]]+Homes[[#This Row],[sqft_basement]]," ")</f>
        <v>1210</v>
      </c>
      <c r="W3187" s="4">
        <v>5240</v>
      </c>
      <c r="X3187">
        <v>0</v>
      </c>
      <c r="Y3187">
        <v>0</v>
      </c>
      <c r="Z3187">
        <v>4</v>
      </c>
      <c r="AA3187" s="4">
        <v>610</v>
      </c>
      <c r="AB3187" s="4">
        <v>600</v>
      </c>
      <c r="AC3187">
        <v>1983</v>
      </c>
      <c r="AD3187" t="s">
        <v>3312</v>
      </c>
      <c r="AE3187" t="s">
        <v>49</v>
      </c>
      <c r="AF3187" t="s">
        <v>1278</v>
      </c>
    </row>
    <row r="3188" spans="1:32">
      <c r="A3188" t="str">
        <f>PROPER(TRIM(Homes[[#This Row],[street]]))</f>
        <v>5937 Delridge Way Sw</v>
      </c>
      <c r="B3188" t="str">
        <f>PROPER(TRIM(Homes[[#This Row],[city]]))</f>
        <v>Seattle</v>
      </c>
      <c r="C3188" t="str">
        <f>_xlfn.TEXTBEFORE(Homes[[#This Row],[statezip]]," ")</f>
        <v>WA</v>
      </c>
      <c r="D3188" s="6" t="str">
        <f>_xlfn.TEXTAFTER(Homes[[#This Row],[statezip]]," ")</f>
        <v>98106</v>
      </c>
      <c r="E3188" s="1">
        <v>305000</v>
      </c>
      <c r="F3188">
        <v>2</v>
      </c>
      <c r="G31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188" s="3" t="str">
        <f>Homes[[#This Row],[bedrooms]] &amp; " bd | " &amp; TEXT(Homes[[#This Row],[bathrooms]],"0.##") &amp; " ba"</f>
        <v>2 bd | 2.5 ba</v>
      </c>
      <c r="I3188" s="4">
        <v>1590</v>
      </c>
      <c r="J3188" s="1">
        <f>IFERROR(Homes[[#This Row],[price]]/Homes[[#This Row],[sqft_living]]," ")</f>
        <v>191.82389937106919</v>
      </c>
      <c r="K3188" s="4">
        <f>IFERROR(Homes[[#This Row],[sqft_lot]]/43560," ")</f>
        <v>6.0973370064279157E-2</v>
      </c>
      <c r="L3188" t="str">
        <f>IF(Homes[[#This Row],[waterfront]]=1, "Yes","No")</f>
        <v>No</v>
      </c>
      <c r="M3188" s="4" t="str">
        <f>IF(Homes[[#This Row],[sqft_basement]]&gt;0, "Yes","No")</f>
        <v>Yes</v>
      </c>
      <c r="N3188" t="str">
        <f>CHOOSE(Homes[[#This Row],[view]]+1, "None","Fair","Good","Great","Excellent")</f>
        <v>None</v>
      </c>
      <c r="O3188" t="str">
        <f>CHOOSE(Homes[[#This Row],[condition]], "Poor","Fair","Average","Good","Excellent")</f>
        <v>Average</v>
      </c>
      <c r="P3188">
        <f ca="1">YEAR(TODAY())-Homes[[#This Row],[yr_built]]</f>
        <v>16</v>
      </c>
      <c r="Q3188">
        <v>0</v>
      </c>
      <c r="R3188">
        <f ca="1">IF(Homes[[#This Row],[yr_renovated]]&gt;0, YEAR(TODAY())-Homes[[#This Row],[yr_renovated]], YEAR(TODAY())-Homes[[#This Row],[yr_built]])</f>
        <v>16</v>
      </c>
      <c r="S3188">
        <v>2</v>
      </c>
      <c r="T3188" s="2">
        <v>41779</v>
      </c>
      <c r="U3188" s="3">
        <v>2.5</v>
      </c>
      <c r="V3188" s="4">
        <f>IFERROR(Homes[[#This Row],[sqft_above]]+Homes[[#This Row],[sqft_basement]]," ")</f>
        <v>1590</v>
      </c>
      <c r="W3188" s="4">
        <v>2656</v>
      </c>
      <c r="X3188">
        <v>0</v>
      </c>
      <c r="Y3188">
        <v>0</v>
      </c>
      <c r="Z3188">
        <v>3</v>
      </c>
      <c r="AA3188" s="4">
        <v>1220</v>
      </c>
      <c r="AB3188" s="4">
        <v>370</v>
      </c>
      <c r="AC3188">
        <v>2009</v>
      </c>
      <c r="AD3188" t="s">
        <v>3313</v>
      </c>
      <c r="AE3188" t="s">
        <v>49</v>
      </c>
      <c r="AF3188" t="s">
        <v>1278</v>
      </c>
    </row>
    <row r="3189" spans="1:32">
      <c r="A3189" t="str">
        <f>PROPER(TRIM(Homes[[#This Row],[street]]))</f>
        <v>2825 Ne 105Th St</v>
      </c>
      <c r="B3189" t="str">
        <f>PROPER(TRIM(Homes[[#This Row],[city]]))</f>
        <v>Seattle</v>
      </c>
      <c r="C3189" t="str">
        <f>_xlfn.TEXTBEFORE(Homes[[#This Row],[statezip]]," ")</f>
        <v>WA</v>
      </c>
      <c r="D3189" s="6" t="str">
        <f>_xlfn.TEXTAFTER(Homes[[#This Row],[statezip]]," ")</f>
        <v>98125</v>
      </c>
      <c r="E3189" s="1">
        <v>305000</v>
      </c>
      <c r="F3189">
        <v>6</v>
      </c>
      <c r="G31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89" s="3" t="str">
        <f>Homes[[#This Row],[bedrooms]] &amp; " bd | " &amp; TEXT(Homes[[#This Row],[bathrooms]],"0.##") &amp; " ba"</f>
        <v>6 bd | 2. ba</v>
      </c>
      <c r="I3189" s="4">
        <v>1900</v>
      </c>
      <c r="J3189" s="1">
        <f>IFERROR(Homes[[#This Row],[price]]/Homes[[#This Row],[sqft_living]]," ")</f>
        <v>160.52631578947367</v>
      </c>
      <c r="K3189" s="4">
        <f>IFERROR(Homes[[#This Row],[sqft_lot]]/43560," ")</f>
        <v>0.18916437098255279</v>
      </c>
      <c r="L3189" t="str">
        <f>IF(Homes[[#This Row],[waterfront]]=1, "Yes","No")</f>
        <v>No</v>
      </c>
      <c r="M3189" s="4" t="str">
        <f>IF(Homes[[#This Row],[sqft_basement]]&gt;0, "Yes","No")</f>
        <v>Yes</v>
      </c>
      <c r="N3189" t="str">
        <f>CHOOSE(Homes[[#This Row],[view]]+1, "None","Fair","Good","Great","Excellent")</f>
        <v>None</v>
      </c>
      <c r="O3189" t="str">
        <f>CHOOSE(Homes[[#This Row],[condition]], "Poor","Fair","Average","Good","Excellent")</f>
        <v>Fair</v>
      </c>
      <c r="P3189">
        <f ca="1">YEAR(TODAY())-Homes[[#This Row],[yr_built]]</f>
        <v>61</v>
      </c>
      <c r="Q3189">
        <v>0</v>
      </c>
      <c r="R3189">
        <f ca="1">IF(Homes[[#This Row],[yr_renovated]]&gt;0, YEAR(TODAY())-Homes[[#This Row],[yr_renovated]], YEAR(TODAY())-Homes[[#This Row],[yr_built]])</f>
        <v>61</v>
      </c>
      <c r="S3189">
        <v>1</v>
      </c>
      <c r="T3189" s="2">
        <v>41815</v>
      </c>
      <c r="U3189" s="3">
        <v>2</v>
      </c>
      <c r="V3189" s="4">
        <f>IFERROR(Homes[[#This Row],[sqft_above]]+Homes[[#This Row],[sqft_basement]]," ")</f>
        <v>1900</v>
      </c>
      <c r="W3189" s="4">
        <v>8240</v>
      </c>
      <c r="X3189">
        <v>0</v>
      </c>
      <c r="Y3189">
        <v>0</v>
      </c>
      <c r="Z3189">
        <v>2</v>
      </c>
      <c r="AA3189" s="4">
        <v>1200</v>
      </c>
      <c r="AB3189" s="4">
        <v>700</v>
      </c>
      <c r="AC3189">
        <v>1964</v>
      </c>
      <c r="AD3189" t="s">
        <v>3314</v>
      </c>
      <c r="AE3189" t="s">
        <v>49</v>
      </c>
      <c r="AF3189" t="s">
        <v>150</v>
      </c>
    </row>
    <row r="3190" spans="1:32">
      <c r="A3190" t="str">
        <f>PROPER(TRIM(Homes[[#This Row],[street]]))</f>
        <v>12036 23Rd Ave S</v>
      </c>
      <c r="B3190" t="str">
        <f>PROPER(TRIM(Homes[[#This Row],[city]]))</f>
        <v>Seattle</v>
      </c>
      <c r="C3190" t="str">
        <f>_xlfn.TEXTBEFORE(Homes[[#This Row],[statezip]]," ")</f>
        <v>WA</v>
      </c>
      <c r="D3190" s="6" t="str">
        <f>_xlfn.TEXTAFTER(Homes[[#This Row],[statezip]]," ")</f>
        <v>98168</v>
      </c>
      <c r="E3190" s="1">
        <v>305000</v>
      </c>
      <c r="F3190">
        <v>4</v>
      </c>
      <c r="G31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90" s="3" t="str">
        <f>Homes[[#This Row],[bedrooms]] &amp; " bd | " &amp; TEXT(Homes[[#This Row],[bathrooms]],"0.##") &amp; " ba"</f>
        <v>4 bd | 1.75 ba</v>
      </c>
      <c r="I3190" s="4">
        <v>2200</v>
      </c>
      <c r="J3190" s="1">
        <f>IFERROR(Homes[[#This Row],[price]]/Homes[[#This Row],[sqft_living]]," ")</f>
        <v>138.63636363636363</v>
      </c>
      <c r="K3190" s="4">
        <f>IFERROR(Homes[[#This Row],[sqft_lot]]/43560," ")</f>
        <v>0.18595041322314049</v>
      </c>
      <c r="L3190" t="str">
        <f>IF(Homes[[#This Row],[waterfront]]=1, "Yes","No")</f>
        <v>No</v>
      </c>
      <c r="M3190" s="4" t="str">
        <f>IF(Homes[[#This Row],[sqft_basement]]&gt;0, "Yes","No")</f>
        <v>Yes</v>
      </c>
      <c r="N3190" t="str">
        <f>CHOOSE(Homes[[#This Row],[view]]+1, "None","Fair","Good","Great","Excellent")</f>
        <v>None</v>
      </c>
      <c r="O3190" t="str">
        <f>CHOOSE(Homes[[#This Row],[condition]], "Poor","Fair","Average","Good","Excellent")</f>
        <v>Excellent</v>
      </c>
      <c r="P3190">
        <f ca="1">YEAR(TODAY())-Homes[[#This Row],[yr_built]]</f>
        <v>83</v>
      </c>
      <c r="Q3190">
        <v>0</v>
      </c>
      <c r="R3190">
        <f ca="1">IF(Homes[[#This Row],[yr_renovated]]&gt;0, YEAR(TODAY())-Homes[[#This Row],[yr_renovated]], YEAR(TODAY())-Homes[[#This Row],[yr_built]])</f>
        <v>83</v>
      </c>
      <c r="S3190">
        <v>1.5</v>
      </c>
      <c r="T3190" s="2">
        <v>41781</v>
      </c>
      <c r="U3190" s="3">
        <v>1.75</v>
      </c>
      <c r="V3190" s="4">
        <f>IFERROR(Homes[[#This Row],[sqft_above]]+Homes[[#This Row],[sqft_basement]]," ")</f>
        <v>2200</v>
      </c>
      <c r="W3190" s="4">
        <v>8100</v>
      </c>
      <c r="X3190">
        <v>0</v>
      </c>
      <c r="Y3190">
        <v>0</v>
      </c>
      <c r="Z3190">
        <v>5</v>
      </c>
      <c r="AA3190" s="4">
        <v>1400</v>
      </c>
      <c r="AB3190" s="4">
        <v>800</v>
      </c>
      <c r="AC3190">
        <v>1942</v>
      </c>
      <c r="AD3190" t="s">
        <v>3315</v>
      </c>
      <c r="AE3190" t="s">
        <v>49</v>
      </c>
      <c r="AF3190" t="s">
        <v>94</v>
      </c>
    </row>
    <row r="3191" spans="1:32">
      <c r="A3191" t="str">
        <f>PROPER(TRIM(Homes[[#This Row],[street]]))</f>
        <v>2023 Ne 175Th St</v>
      </c>
      <c r="B3191" t="str">
        <f>PROPER(TRIM(Homes[[#This Row],[city]]))</f>
        <v>Shoreline</v>
      </c>
      <c r="C3191" t="str">
        <f>_xlfn.TEXTBEFORE(Homes[[#This Row],[statezip]]," ")</f>
        <v>WA</v>
      </c>
      <c r="D3191" s="6" t="str">
        <f>_xlfn.TEXTAFTER(Homes[[#This Row],[statezip]]," ")</f>
        <v>98155</v>
      </c>
      <c r="E3191" s="1">
        <v>305000</v>
      </c>
      <c r="F3191">
        <v>3</v>
      </c>
      <c r="G31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1" s="3" t="str">
        <f>Homes[[#This Row],[bedrooms]] &amp; " bd | " &amp; TEXT(Homes[[#This Row],[bathrooms]],"0.##") &amp; " ba"</f>
        <v>3 bd | 1. ba</v>
      </c>
      <c r="I3191" s="4">
        <v>950</v>
      </c>
      <c r="J3191" s="1">
        <f>IFERROR(Homes[[#This Row],[price]]/Homes[[#This Row],[sqft_living]]," ")</f>
        <v>321.05263157894734</v>
      </c>
      <c r="K3191" s="4">
        <f>IFERROR(Homes[[#This Row],[sqft_lot]]/43560," ")</f>
        <v>0.30934343434343436</v>
      </c>
      <c r="L3191" t="str">
        <f>IF(Homes[[#This Row],[waterfront]]=1, "Yes","No")</f>
        <v>No</v>
      </c>
      <c r="M3191" s="4" t="str">
        <f>IF(Homes[[#This Row],[sqft_basement]]&gt;0, "Yes","No")</f>
        <v>No</v>
      </c>
      <c r="N3191" t="str">
        <f>CHOOSE(Homes[[#This Row],[view]]+1, "None","Fair","Good","Great","Excellent")</f>
        <v>None</v>
      </c>
      <c r="O3191" t="str">
        <f>CHOOSE(Homes[[#This Row],[condition]], "Poor","Fair","Average","Good","Excellent")</f>
        <v>Average</v>
      </c>
      <c r="P3191">
        <f ca="1">YEAR(TODAY())-Homes[[#This Row],[yr_built]]</f>
        <v>75</v>
      </c>
      <c r="Q3191">
        <v>2005</v>
      </c>
      <c r="R3191">
        <f ca="1">IF(Homes[[#This Row],[yr_renovated]]&gt;0, YEAR(TODAY())-Homes[[#This Row],[yr_renovated]], YEAR(TODAY())-Homes[[#This Row],[yr_built]])</f>
        <v>20</v>
      </c>
      <c r="S3191">
        <v>1</v>
      </c>
      <c r="T3191" s="2">
        <v>41792</v>
      </c>
      <c r="U3191" s="3">
        <v>1</v>
      </c>
      <c r="V3191" s="4">
        <f>IFERROR(Homes[[#This Row],[sqft_above]]+Homes[[#This Row],[sqft_basement]]," ")</f>
        <v>950</v>
      </c>
      <c r="W3191" s="4">
        <v>13475</v>
      </c>
      <c r="X3191">
        <v>0</v>
      </c>
      <c r="Y3191">
        <v>0</v>
      </c>
      <c r="Z3191">
        <v>3</v>
      </c>
      <c r="AA3191" s="4">
        <v>950</v>
      </c>
      <c r="AB3191" s="4">
        <v>0</v>
      </c>
      <c r="AC3191">
        <v>1950</v>
      </c>
      <c r="AD3191" t="s">
        <v>3316</v>
      </c>
      <c r="AE3191" t="s">
        <v>100</v>
      </c>
      <c r="AF3191" t="s">
        <v>744</v>
      </c>
    </row>
    <row r="3192" spans="1:32">
      <c r="A3192" t="str">
        <f>PROPER(TRIM(Homes[[#This Row],[street]]))</f>
        <v>14717 58Th Ave S</v>
      </c>
      <c r="B3192" t="str">
        <f>PROPER(TRIM(Homes[[#This Row],[city]]))</f>
        <v>Tukwila</v>
      </c>
      <c r="C3192" t="str">
        <f>_xlfn.TEXTBEFORE(Homes[[#This Row],[statezip]]," ")</f>
        <v>WA</v>
      </c>
      <c r="D3192" s="6" t="str">
        <f>_xlfn.TEXTAFTER(Homes[[#This Row],[statezip]]," ")</f>
        <v>98168</v>
      </c>
      <c r="E3192" s="1">
        <v>305000</v>
      </c>
      <c r="F3192">
        <v>2</v>
      </c>
      <c r="G31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2" s="3" t="str">
        <f>Homes[[#This Row],[bedrooms]] &amp; " bd | " &amp; TEXT(Homes[[#This Row],[bathrooms]],"0.##") &amp; " ba"</f>
        <v>2 bd | 1. ba</v>
      </c>
      <c r="I3192" s="4">
        <v>2160</v>
      </c>
      <c r="J3192" s="1">
        <f>IFERROR(Homes[[#This Row],[price]]/Homes[[#This Row],[sqft_living]]," ")</f>
        <v>141.2037037037037</v>
      </c>
      <c r="K3192" s="4">
        <f>IFERROR(Homes[[#This Row],[sqft_lot]]/43560," ")</f>
        <v>0.2975206611570248</v>
      </c>
      <c r="L3192" t="str">
        <f>IF(Homes[[#This Row],[waterfront]]=1, "Yes","No")</f>
        <v>No</v>
      </c>
      <c r="M3192" s="4" t="str">
        <f>IF(Homes[[#This Row],[sqft_basement]]&gt;0, "Yes","No")</f>
        <v>Yes</v>
      </c>
      <c r="N3192" t="str">
        <f>CHOOSE(Homes[[#This Row],[view]]+1, "None","Fair","Good","Great","Excellent")</f>
        <v>None</v>
      </c>
      <c r="O3192" t="str">
        <f>CHOOSE(Homes[[#This Row],[condition]], "Poor","Fair","Average","Good","Excellent")</f>
        <v>Average</v>
      </c>
      <c r="P3192">
        <f ca="1">YEAR(TODAY())-Homes[[#This Row],[yr_built]]</f>
        <v>57</v>
      </c>
      <c r="Q3192">
        <v>1997</v>
      </c>
      <c r="R3192">
        <f ca="1">IF(Homes[[#This Row],[yr_renovated]]&gt;0, YEAR(TODAY())-Homes[[#This Row],[yr_renovated]], YEAR(TODAY())-Homes[[#This Row],[yr_built]])</f>
        <v>28</v>
      </c>
      <c r="S3192">
        <v>1</v>
      </c>
      <c r="T3192" s="2">
        <v>41822</v>
      </c>
      <c r="U3192" s="3">
        <v>1</v>
      </c>
      <c r="V3192" s="4">
        <f>IFERROR(Homes[[#This Row],[sqft_above]]+Homes[[#This Row],[sqft_basement]]," ")</f>
        <v>2160</v>
      </c>
      <c r="W3192" s="4">
        <v>12960</v>
      </c>
      <c r="X3192">
        <v>0</v>
      </c>
      <c r="Y3192">
        <v>0</v>
      </c>
      <c r="Z3192">
        <v>3</v>
      </c>
      <c r="AA3192" s="4">
        <v>1360</v>
      </c>
      <c r="AB3192" s="4">
        <v>800</v>
      </c>
      <c r="AC3192">
        <v>1968</v>
      </c>
      <c r="AD3192" t="s">
        <v>3317</v>
      </c>
      <c r="AE3192" t="s">
        <v>93</v>
      </c>
      <c r="AF3192" t="s">
        <v>94</v>
      </c>
    </row>
    <row r="3193" spans="1:32">
      <c r="A3193" t="str">
        <f>PROPER(TRIM(Homes[[#This Row],[street]]))</f>
        <v>15803 197Th Pl Ne</v>
      </c>
      <c r="B3193" t="str">
        <f>PROPER(TRIM(Homes[[#This Row],[city]]))</f>
        <v>Woodinville</v>
      </c>
      <c r="C3193" t="str">
        <f>_xlfn.TEXTBEFORE(Homes[[#This Row],[statezip]]," ")</f>
        <v>WA</v>
      </c>
      <c r="D3193" s="6" t="str">
        <f>_xlfn.TEXTAFTER(Homes[[#This Row],[statezip]]," ")</f>
        <v>98077</v>
      </c>
      <c r="E3193" s="1">
        <v>305000</v>
      </c>
      <c r="F3193">
        <v>3</v>
      </c>
      <c r="G31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3" s="3" t="str">
        <f>Homes[[#This Row],[bedrooms]] &amp; " bd | " &amp; TEXT(Homes[[#This Row],[bathrooms]],"0.##") &amp; " ba"</f>
        <v>3 bd | 1. ba</v>
      </c>
      <c r="I3193" s="4">
        <v>1160</v>
      </c>
      <c r="J3193" s="1">
        <f>IFERROR(Homes[[#This Row],[price]]/Homes[[#This Row],[sqft_living]]," ")</f>
        <v>262.93103448275861</v>
      </c>
      <c r="K3193" s="4">
        <f>IFERROR(Homes[[#This Row],[sqft_lot]]/43560," ")</f>
        <v>0.27033976124885217</v>
      </c>
      <c r="L3193" t="str">
        <f>IF(Homes[[#This Row],[waterfront]]=1, "Yes","No")</f>
        <v>No</v>
      </c>
      <c r="M3193" s="4" t="str">
        <f>IF(Homes[[#This Row],[sqft_basement]]&gt;0, "Yes","No")</f>
        <v>No</v>
      </c>
      <c r="N3193" t="str">
        <f>CHOOSE(Homes[[#This Row],[view]]+1, "None","Fair","Good","Great","Excellent")</f>
        <v>None</v>
      </c>
      <c r="O3193" t="str">
        <f>CHOOSE(Homes[[#This Row],[condition]], "Poor","Fair","Average","Good","Excellent")</f>
        <v>Average</v>
      </c>
      <c r="P3193">
        <f ca="1">YEAR(TODAY())-Homes[[#This Row],[yr_built]]</f>
        <v>57</v>
      </c>
      <c r="Q3193">
        <v>1997</v>
      </c>
      <c r="R3193">
        <f ca="1">IF(Homes[[#This Row],[yr_renovated]]&gt;0, YEAR(TODAY())-Homes[[#This Row],[yr_renovated]], YEAR(TODAY())-Homes[[#This Row],[yr_built]])</f>
        <v>28</v>
      </c>
      <c r="S3193">
        <v>1</v>
      </c>
      <c r="T3193" s="2">
        <v>41787</v>
      </c>
      <c r="U3193" s="3">
        <v>1</v>
      </c>
      <c r="V3193" s="4">
        <f>IFERROR(Homes[[#This Row],[sqft_above]]+Homes[[#This Row],[sqft_basement]]," ")</f>
        <v>1160</v>
      </c>
      <c r="W3193" s="4">
        <v>11776</v>
      </c>
      <c r="X3193">
        <v>0</v>
      </c>
      <c r="Y3193">
        <v>0</v>
      </c>
      <c r="Z3193">
        <v>3</v>
      </c>
      <c r="AA3193" s="4">
        <v>1160</v>
      </c>
      <c r="AB3193" s="4">
        <v>0</v>
      </c>
      <c r="AC3193">
        <v>1968</v>
      </c>
      <c r="AD3193" t="s">
        <v>3318</v>
      </c>
      <c r="AE3193" t="s">
        <v>120</v>
      </c>
      <c r="AF3193" t="s">
        <v>121</v>
      </c>
    </row>
    <row r="3194" spans="1:32">
      <c r="A3194" t="str">
        <f>PROPER(TRIM(Homes[[#This Row],[street]]))</f>
        <v>23030 100Th Ave Se</v>
      </c>
      <c r="B3194" t="str">
        <f>PROPER(TRIM(Homes[[#This Row],[city]]))</f>
        <v>Kent</v>
      </c>
      <c r="C3194" t="str">
        <f>_xlfn.TEXTBEFORE(Homes[[#This Row],[statezip]]," ")</f>
        <v>WA</v>
      </c>
      <c r="D3194" s="6" t="str">
        <f>_xlfn.TEXTAFTER(Homes[[#This Row],[statezip]]," ")</f>
        <v>98031</v>
      </c>
      <c r="E3194" s="1">
        <v>304900</v>
      </c>
      <c r="F3194">
        <v>4</v>
      </c>
      <c r="G31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194" s="3" t="str">
        <f>Homes[[#This Row],[bedrooms]] &amp; " bd | " &amp; TEXT(Homes[[#This Row],[bathrooms]],"0.##") &amp; " ba"</f>
        <v>4 bd | 1.75 ba</v>
      </c>
      <c r="I3194" s="4">
        <v>2600</v>
      </c>
      <c r="J3194" s="1">
        <f>IFERROR(Homes[[#This Row],[price]]/Homes[[#This Row],[sqft_living]]," ")</f>
        <v>117.26923076923077</v>
      </c>
      <c r="K3194" s="4">
        <f>IFERROR(Homes[[#This Row],[sqft_lot]]/43560," ")</f>
        <v>0.25998622589531678</v>
      </c>
      <c r="L3194" t="str">
        <f>IF(Homes[[#This Row],[waterfront]]=1, "Yes","No")</f>
        <v>No</v>
      </c>
      <c r="M3194" s="4" t="str">
        <f>IF(Homes[[#This Row],[sqft_basement]]&gt;0, "Yes","No")</f>
        <v>Yes</v>
      </c>
      <c r="N3194" t="str">
        <f>CHOOSE(Homes[[#This Row],[view]]+1, "None","Fair","Good","Great","Excellent")</f>
        <v>None</v>
      </c>
      <c r="O3194" t="str">
        <f>CHOOSE(Homes[[#This Row],[condition]], "Poor","Fair","Average","Good","Excellent")</f>
        <v>Good</v>
      </c>
      <c r="P3194">
        <f ca="1">YEAR(TODAY())-Homes[[#This Row],[yr_built]]</f>
        <v>56</v>
      </c>
      <c r="Q3194">
        <v>0</v>
      </c>
      <c r="R3194">
        <f ca="1">IF(Homes[[#This Row],[yr_renovated]]&gt;0, YEAR(TODAY())-Homes[[#This Row],[yr_renovated]], YEAR(TODAY())-Homes[[#This Row],[yr_built]])</f>
        <v>56</v>
      </c>
      <c r="S3194">
        <v>1</v>
      </c>
      <c r="T3194" s="2">
        <v>41823</v>
      </c>
      <c r="U3194" s="3">
        <v>1.75</v>
      </c>
      <c r="V3194" s="4">
        <f>IFERROR(Homes[[#This Row],[sqft_above]]+Homes[[#This Row],[sqft_basement]]," ")</f>
        <v>2600</v>
      </c>
      <c r="W3194" s="4">
        <v>11325</v>
      </c>
      <c r="X3194">
        <v>0</v>
      </c>
      <c r="Y3194">
        <v>0</v>
      </c>
      <c r="Z3194">
        <v>4</v>
      </c>
      <c r="AA3194" s="4">
        <v>1610</v>
      </c>
      <c r="AB3194" s="4">
        <v>990</v>
      </c>
      <c r="AC3194">
        <v>1969</v>
      </c>
      <c r="AD3194" t="s">
        <v>3319</v>
      </c>
      <c r="AE3194" t="s">
        <v>1392</v>
      </c>
      <c r="AF3194" t="s">
        <v>2406</v>
      </c>
    </row>
    <row r="3195" spans="1:32">
      <c r="A3195" t="str">
        <f>PROPER(TRIM(Homes[[#This Row],[street]]))</f>
        <v>13715 Wallingford Ave N</v>
      </c>
      <c r="B3195" t="str">
        <f>PROPER(TRIM(Homes[[#This Row],[city]]))</f>
        <v>Seattle</v>
      </c>
      <c r="C3195" t="str">
        <f>_xlfn.TEXTBEFORE(Homes[[#This Row],[statezip]]," ")</f>
        <v>WA</v>
      </c>
      <c r="D3195" s="6" t="str">
        <f>_xlfn.TEXTAFTER(Homes[[#This Row],[statezip]]," ")</f>
        <v>98133</v>
      </c>
      <c r="E3195" s="1">
        <v>304700</v>
      </c>
      <c r="F3195">
        <v>2</v>
      </c>
      <c r="G31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5" s="3" t="str">
        <f>Homes[[#This Row],[bedrooms]] &amp; " bd | " &amp; TEXT(Homes[[#This Row],[bathrooms]],"0.##") &amp; " ba"</f>
        <v>2 bd | 1. ba</v>
      </c>
      <c r="I3195" s="4">
        <v>740</v>
      </c>
      <c r="J3195" s="1">
        <f>IFERROR(Homes[[#This Row],[price]]/Homes[[#This Row],[sqft_living]]," ")</f>
        <v>411.75675675675677</v>
      </c>
      <c r="K3195" s="4">
        <f>IFERROR(Homes[[#This Row],[sqft_lot]]/43560," ")</f>
        <v>0.13762626262626262</v>
      </c>
      <c r="L3195" t="str">
        <f>IF(Homes[[#This Row],[waterfront]]=1, "Yes","No")</f>
        <v>No</v>
      </c>
      <c r="M3195" s="4" t="str">
        <f>IF(Homes[[#This Row],[sqft_basement]]&gt;0, "Yes","No")</f>
        <v>No</v>
      </c>
      <c r="N3195" t="str">
        <f>CHOOSE(Homes[[#This Row],[view]]+1, "None","Fair","Good","Great","Excellent")</f>
        <v>None</v>
      </c>
      <c r="O3195" t="str">
        <f>CHOOSE(Homes[[#This Row],[condition]], "Poor","Fair","Average","Good","Excellent")</f>
        <v>Good</v>
      </c>
      <c r="P3195">
        <f ca="1">YEAR(TODAY())-Homes[[#This Row],[yr_built]]</f>
        <v>76</v>
      </c>
      <c r="Q3195">
        <v>1985</v>
      </c>
      <c r="R3195">
        <f ca="1">IF(Homes[[#This Row],[yr_renovated]]&gt;0, YEAR(TODAY())-Homes[[#This Row],[yr_renovated]], YEAR(TODAY())-Homes[[#This Row],[yr_built]])</f>
        <v>40</v>
      </c>
      <c r="S3195">
        <v>1</v>
      </c>
      <c r="T3195" s="2">
        <v>41799</v>
      </c>
      <c r="U3195" s="3">
        <v>1</v>
      </c>
      <c r="V3195" s="4">
        <f>IFERROR(Homes[[#This Row],[sqft_above]]+Homes[[#This Row],[sqft_basement]]," ")</f>
        <v>740</v>
      </c>
      <c r="W3195" s="4">
        <v>5995</v>
      </c>
      <c r="X3195">
        <v>0</v>
      </c>
      <c r="Y3195">
        <v>0</v>
      </c>
      <c r="Z3195">
        <v>4</v>
      </c>
      <c r="AA3195" s="4">
        <v>740</v>
      </c>
      <c r="AB3195" s="4">
        <v>0</v>
      </c>
      <c r="AC3195">
        <v>1949</v>
      </c>
      <c r="AD3195" t="s">
        <v>3320</v>
      </c>
      <c r="AE3195" t="s">
        <v>49</v>
      </c>
      <c r="AF3195" t="s">
        <v>987</v>
      </c>
    </row>
    <row r="3196" spans="1:32">
      <c r="A3196" t="str">
        <f>PROPER(TRIM(Homes[[#This Row],[street]]))</f>
        <v>7725 Ne 143Rd St</v>
      </c>
      <c r="B3196" t="str">
        <f>PROPER(TRIM(Homes[[#This Row],[city]]))</f>
        <v>Kirkland</v>
      </c>
      <c r="C3196" t="str">
        <f>_xlfn.TEXTBEFORE(Homes[[#This Row],[statezip]]," ")</f>
        <v>WA</v>
      </c>
      <c r="D3196" s="6" t="str">
        <f>_xlfn.TEXTAFTER(Homes[[#This Row],[statezip]]," ")</f>
        <v>98034</v>
      </c>
      <c r="E3196" s="1">
        <v>304000</v>
      </c>
      <c r="F3196">
        <v>3</v>
      </c>
      <c r="G31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6" s="3" t="str">
        <f>Homes[[#This Row],[bedrooms]] &amp; " bd | " &amp; TEXT(Homes[[#This Row],[bathrooms]],"0.##") &amp; " ba"</f>
        <v>3 bd | 1. ba</v>
      </c>
      <c r="I3196" s="4">
        <v>900</v>
      </c>
      <c r="J3196" s="1">
        <f>IFERROR(Homes[[#This Row],[price]]/Homes[[#This Row],[sqft_living]]," ")</f>
        <v>337.77777777777777</v>
      </c>
      <c r="K3196" s="4">
        <f>IFERROR(Homes[[#This Row],[sqft_lot]]/43560," ")</f>
        <v>0.17217630853994489</v>
      </c>
      <c r="L3196" t="str">
        <f>IF(Homes[[#This Row],[waterfront]]=1, "Yes","No")</f>
        <v>No</v>
      </c>
      <c r="M3196" s="4" t="str">
        <f>IF(Homes[[#This Row],[sqft_basement]]&gt;0, "Yes","No")</f>
        <v>No</v>
      </c>
      <c r="N3196" t="str">
        <f>CHOOSE(Homes[[#This Row],[view]]+1, "None","Fair","Good","Great","Excellent")</f>
        <v>None</v>
      </c>
      <c r="O3196" t="str">
        <f>CHOOSE(Homes[[#This Row],[condition]], "Poor","Fair","Average","Good","Excellent")</f>
        <v>Good</v>
      </c>
      <c r="P3196">
        <f ca="1">YEAR(TODAY())-Homes[[#This Row],[yr_built]]</f>
        <v>53</v>
      </c>
      <c r="Q3196">
        <v>0</v>
      </c>
      <c r="R3196">
        <f ca="1">IF(Homes[[#This Row],[yr_renovated]]&gt;0, YEAR(TODAY())-Homes[[#This Row],[yr_renovated]], YEAR(TODAY())-Homes[[#This Row],[yr_built]])</f>
        <v>53</v>
      </c>
      <c r="S3196">
        <v>1</v>
      </c>
      <c r="T3196" s="2">
        <v>41786</v>
      </c>
      <c r="U3196" s="3">
        <v>1</v>
      </c>
      <c r="V3196" s="4">
        <f>IFERROR(Homes[[#This Row],[sqft_above]]+Homes[[#This Row],[sqft_basement]]," ")</f>
        <v>900</v>
      </c>
      <c r="W3196" s="4">
        <v>7500</v>
      </c>
      <c r="X3196">
        <v>0</v>
      </c>
      <c r="Y3196">
        <v>0</v>
      </c>
      <c r="Z3196">
        <v>4</v>
      </c>
      <c r="AA3196" s="4">
        <v>900</v>
      </c>
      <c r="AB3196" s="4">
        <v>0</v>
      </c>
      <c r="AC3196">
        <v>1972</v>
      </c>
      <c r="AD3196" t="s">
        <v>3321</v>
      </c>
      <c r="AE3196" t="s">
        <v>46</v>
      </c>
      <c r="AF3196" t="s">
        <v>47</v>
      </c>
    </row>
    <row r="3197" spans="1:32">
      <c r="A3197" t="str">
        <f>PROPER(TRIM(Homes[[#This Row],[street]]))</f>
        <v>12727 Se 191St Pl</v>
      </c>
      <c r="B3197" t="str">
        <f>PROPER(TRIM(Homes[[#This Row],[city]]))</f>
        <v>Renton</v>
      </c>
      <c r="C3197" t="str">
        <f>_xlfn.TEXTBEFORE(Homes[[#This Row],[statezip]]," ")</f>
        <v>WA</v>
      </c>
      <c r="D3197" s="6" t="str">
        <f>_xlfn.TEXTAFTER(Homes[[#This Row],[statezip]]," ")</f>
        <v>98058</v>
      </c>
      <c r="E3197" s="1">
        <v>304000</v>
      </c>
      <c r="F3197">
        <v>4</v>
      </c>
      <c r="G31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97" s="3" t="str">
        <f>Homes[[#This Row],[bedrooms]] &amp; " bd | " &amp; TEXT(Homes[[#This Row],[bathrooms]],"0.##") &amp; " ba"</f>
        <v>4 bd | 2. ba</v>
      </c>
      <c r="I3197" s="4">
        <v>1810</v>
      </c>
      <c r="J3197" s="1">
        <f>IFERROR(Homes[[#This Row],[price]]/Homes[[#This Row],[sqft_living]]," ")</f>
        <v>167.95580110497238</v>
      </c>
      <c r="K3197" s="4">
        <f>IFERROR(Homes[[#This Row],[sqft_lot]]/43560," ")</f>
        <v>0.20087235996326905</v>
      </c>
      <c r="L3197" t="str">
        <f>IF(Homes[[#This Row],[waterfront]]=1, "Yes","No")</f>
        <v>No</v>
      </c>
      <c r="M3197" s="4" t="str">
        <f>IF(Homes[[#This Row],[sqft_basement]]&gt;0, "Yes","No")</f>
        <v>Yes</v>
      </c>
      <c r="N3197" t="str">
        <f>CHOOSE(Homes[[#This Row],[view]]+1, "None","Fair","Good","Great","Excellent")</f>
        <v>None</v>
      </c>
      <c r="O3197" t="str">
        <f>CHOOSE(Homes[[#This Row],[condition]], "Poor","Fair","Average","Good","Excellent")</f>
        <v>Fair</v>
      </c>
      <c r="P3197">
        <f ca="1">YEAR(TODAY())-Homes[[#This Row],[yr_built]]</f>
        <v>58</v>
      </c>
      <c r="Q3197">
        <v>0</v>
      </c>
      <c r="R3197">
        <f ca="1">IF(Homes[[#This Row],[yr_renovated]]&gt;0, YEAR(TODAY())-Homes[[#This Row],[yr_renovated]], YEAR(TODAY())-Homes[[#This Row],[yr_built]])</f>
        <v>58</v>
      </c>
      <c r="S3197">
        <v>1</v>
      </c>
      <c r="T3197" s="2">
        <v>41806</v>
      </c>
      <c r="U3197" s="3">
        <v>2</v>
      </c>
      <c r="V3197" s="4">
        <f>IFERROR(Homes[[#This Row],[sqft_above]]+Homes[[#This Row],[sqft_basement]]," ")</f>
        <v>1810</v>
      </c>
      <c r="W3197" s="4">
        <v>8750</v>
      </c>
      <c r="X3197">
        <v>0</v>
      </c>
      <c r="Y3197">
        <v>0</v>
      </c>
      <c r="Z3197">
        <v>2</v>
      </c>
      <c r="AA3197" s="4">
        <v>1110</v>
      </c>
      <c r="AB3197" s="4">
        <v>700</v>
      </c>
      <c r="AC3197">
        <v>1967</v>
      </c>
      <c r="AD3197" t="s">
        <v>3322</v>
      </c>
      <c r="AE3197" t="s">
        <v>319</v>
      </c>
      <c r="AF3197" t="s">
        <v>320</v>
      </c>
    </row>
    <row r="3198" spans="1:32">
      <c r="A3198" t="str">
        <f>PROPER(TRIM(Homes[[#This Row],[street]]))</f>
        <v>17547 11Th Ave Ne</v>
      </c>
      <c r="B3198" t="str">
        <f>PROPER(TRIM(Homes[[#This Row],[city]]))</f>
        <v>Shoreline</v>
      </c>
      <c r="C3198" t="str">
        <f>_xlfn.TEXTBEFORE(Homes[[#This Row],[statezip]]," ")</f>
        <v>WA</v>
      </c>
      <c r="D3198" s="6" t="str">
        <f>_xlfn.TEXTAFTER(Homes[[#This Row],[statezip]]," ")</f>
        <v>98155</v>
      </c>
      <c r="E3198" s="1">
        <v>304000</v>
      </c>
      <c r="F3198">
        <v>4</v>
      </c>
      <c r="G31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198" s="3" t="str">
        <f>Homes[[#This Row],[bedrooms]] &amp; " bd | " &amp; TEXT(Homes[[#This Row],[bathrooms]],"0.##") &amp; " ba"</f>
        <v>4 bd | 2. ba</v>
      </c>
      <c r="I3198" s="4">
        <v>1310</v>
      </c>
      <c r="J3198" s="1">
        <f>IFERROR(Homes[[#This Row],[price]]/Homes[[#This Row],[sqft_living]]," ")</f>
        <v>232.06106870229007</v>
      </c>
      <c r="K3198" s="4">
        <f>IFERROR(Homes[[#This Row],[sqft_lot]]/43560," ")</f>
        <v>0.19407713498622589</v>
      </c>
      <c r="L3198" t="str">
        <f>IF(Homes[[#This Row],[waterfront]]=1, "Yes","No")</f>
        <v>No</v>
      </c>
      <c r="M3198" s="4" t="str">
        <f>IF(Homes[[#This Row],[sqft_basement]]&gt;0, "Yes","No")</f>
        <v>No</v>
      </c>
      <c r="N3198" t="str">
        <f>CHOOSE(Homes[[#This Row],[view]]+1, "None","Fair","Good","Great","Excellent")</f>
        <v>None</v>
      </c>
      <c r="O3198" t="str">
        <f>CHOOSE(Homes[[#This Row],[condition]], "Poor","Fair","Average","Good","Excellent")</f>
        <v>Good</v>
      </c>
      <c r="P3198">
        <f ca="1">YEAR(TODAY())-Homes[[#This Row],[yr_built]]</f>
        <v>72</v>
      </c>
      <c r="Q3198">
        <v>1983</v>
      </c>
      <c r="R3198">
        <f ca="1">IF(Homes[[#This Row],[yr_renovated]]&gt;0, YEAR(TODAY())-Homes[[#This Row],[yr_renovated]], YEAR(TODAY())-Homes[[#This Row],[yr_built]])</f>
        <v>42</v>
      </c>
      <c r="S3198">
        <v>1</v>
      </c>
      <c r="T3198" s="2">
        <v>41814</v>
      </c>
      <c r="U3198" s="3">
        <v>2</v>
      </c>
      <c r="V3198" s="4">
        <f>IFERROR(Homes[[#This Row],[sqft_above]]+Homes[[#This Row],[sqft_basement]]," ")</f>
        <v>1310</v>
      </c>
      <c r="W3198" s="4">
        <v>8454</v>
      </c>
      <c r="X3198">
        <v>0</v>
      </c>
      <c r="Y3198">
        <v>0</v>
      </c>
      <c r="Z3198">
        <v>4</v>
      </c>
      <c r="AA3198" s="4">
        <v>1310</v>
      </c>
      <c r="AB3198" s="4">
        <v>0</v>
      </c>
      <c r="AC3198">
        <v>1953</v>
      </c>
      <c r="AD3198" t="s">
        <v>3323</v>
      </c>
      <c r="AE3198" t="s">
        <v>100</v>
      </c>
      <c r="AF3198" t="s">
        <v>744</v>
      </c>
    </row>
    <row r="3199" spans="1:32">
      <c r="A3199" t="str">
        <f>PROPER(TRIM(Homes[[#This Row],[street]]))</f>
        <v>16225 10Th Ave Ne</v>
      </c>
      <c r="B3199" t="str">
        <f>PROPER(TRIM(Homes[[#This Row],[city]]))</f>
        <v>Shoreline</v>
      </c>
      <c r="C3199" t="str">
        <f>_xlfn.TEXTBEFORE(Homes[[#This Row],[statezip]]," ")</f>
        <v>WA</v>
      </c>
      <c r="D3199" s="6" t="str">
        <f>_xlfn.TEXTAFTER(Homes[[#This Row],[statezip]]," ")</f>
        <v>98155</v>
      </c>
      <c r="E3199" s="1">
        <v>304000</v>
      </c>
      <c r="F3199">
        <v>3</v>
      </c>
      <c r="G31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199" s="3" t="str">
        <f>Homes[[#This Row],[bedrooms]] &amp; " bd | " &amp; TEXT(Homes[[#This Row],[bathrooms]],"0.##") &amp; " ba"</f>
        <v>3 bd | 1. ba</v>
      </c>
      <c r="I3199" s="4">
        <v>1280</v>
      </c>
      <c r="J3199" s="1">
        <f>IFERROR(Homes[[#This Row],[price]]/Homes[[#This Row],[sqft_living]]," ")</f>
        <v>237.5</v>
      </c>
      <c r="K3199" s="4">
        <f>IFERROR(Homes[[#This Row],[sqft_lot]]/43560," ")</f>
        <v>0.18787878787878787</v>
      </c>
      <c r="L3199" t="str">
        <f>IF(Homes[[#This Row],[waterfront]]=1, "Yes","No")</f>
        <v>No</v>
      </c>
      <c r="M3199" s="4" t="str">
        <f>IF(Homes[[#This Row],[sqft_basement]]&gt;0, "Yes","No")</f>
        <v>No</v>
      </c>
      <c r="N3199" t="str">
        <f>CHOOSE(Homes[[#This Row],[view]]+1, "None","Fair","Good","Great","Excellent")</f>
        <v>None</v>
      </c>
      <c r="O3199" t="str">
        <f>CHOOSE(Homes[[#This Row],[condition]], "Poor","Fair","Average","Good","Excellent")</f>
        <v>Good</v>
      </c>
      <c r="P3199">
        <f ca="1">YEAR(TODAY())-Homes[[#This Row],[yr_built]]</f>
        <v>78</v>
      </c>
      <c r="Q3199">
        <v>1988</v>
      </c>
      <c r="R3199">
        <f ca="1">IF(Homes[[#This Row],[yr_renovated]]&gt;0, YEAR(TODAY())-Homes[[#This Row],[yr_renovated]], YEAR(TODAY())-Homes[[#This Row],[yr_built]])</f>
        <v>37</v>
      </c>
      <c r="S3199">
        <v>1.5</v>
      </c>
      <c r="T3199" s="2">
        <v>41803</v>
      </c>
      <c r="U3199" s="3">
        <v>1</v>
      </c>
      <c r="V3199" s="4">
        <f>IFERROR(Homes[[#This Row],[sqft_above]]+Homes[[#This Row],[sqft_basement]]," ")</f>
        <v>1280</v>
      </c>
      <c r="W3199" s="4">
        <v>8184</v>
      </c>
      <c r="X3199">
        <v>0</v>
      </c>
      <c r="Y3199">
        <v>0</v>
      </c>
      <c r="Z3199">
        <v>4</v>
      </c>
      <c r="AA3199" s="4">
        <v>1280</v>
      </c>
      <c r="AB3199" s="4">
        <v>0</v>
      </c>
      <c r="AC3199">
        <v>1947</v>
      </c>
      <c r="AD3199" t="s">
        <v>3324</v>
      </c>
      <c r="AE3199" t="s">
        <v>100</v>
      </c>
      <c r="AF3199" t="s">
        <v>744</v>
      </c>
    </row>
    <row r="3200" spans="1:32">
      <c r="A3200" t="str">
        <f>PROPER(TRIM(Homes[[#This Row],[street]]))</f>
        <v>2411 57Th St Se</v>
      </c>
      <c r="B3200" t="str">
        <f>PROPER(TRIM(Homes[[#This Row],[city]]))</f>
        <v>Auburn</v>
      </c>
      <c r="C3200" t="str">
        <f>_xlfn.TEXTBEFORE(Homes[[#This Row],[statezip]]," ")</f>
        <v>WA</v>
      </c>
      <c r="D3200" s="6" t="str">
        <f>_xlfn.TEXTAFTER(Homes[[#This Row],[statezip]]," ")</f>
        <v>98092</v>
      </c>
      <c r="E3200" s="1">
        <v>303210</v>
      </c>
      <c r="F3200">
        <v>4</v>
      </c>
      <c r="G32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00" s="3" t="str">
        <f>Homes[[#This Row],[bedrooms]] &amp; " bd | " &amp; TEXT(Homes[[#This Row],[bathrooms]],"0.##") &amp; " ba"</f>
        <v>4 bd | 2.5 ba</v>
      </c>
      <c r="I3200" s="4">
        <v>2009</v>
      </c>
      <c r="J3200" s="1">
        <f>IFERROR(Homes[[#This Row],[price]]/Homes[[#This Row],[sqft_living]]," ")</f>
        <v>150.92583374813341</v>
      </c>
      <c r="K3200" s="4">
        <f>IFERROR(Homes[[#This Row],[sqft_lot]]/43560," ")</f>
        <v>0.1147842056932966</v>
      </c>
      <c r="L3200" t="str">
        <f>IF(Homes[[#This Row],[waterfront]]=1, "Yes","No")</f>
        <v>No</v>
      </c>
      <c r="M3200" s="4" t="str">
        <f>IF(Homes[[#This Row],[sqft_basement]]&gt;0, "Yes","No")</f>
        <v>No</v>
      </c>
      <c r="N3200" t="str">
        <f>CHOOSE(Homes[[#This Row],[view]]+1, "None","Fair","Good","Great","Excellent")</f>
        <v>None</v>
      </c>
      <c r="O3200" t="str">
        <f>CHOOSE(Homes[[#This Row],[condition]], "Poor","Fair","Average","Good","Excellent")</f>
        <v>Average</v>
      </c>
      <c r="P3200">
        <f ca="1">YEAR(TODAY())-Homes[[#This Row],[yr_built]]</f>
        <v>11</v>
      </c>
      <c r="Q3200">
        <v>0</v>
      </c>
      <c r="R3200">
        <f ca="1">IF(Homes[[#This Row],[yr_renovated]]&gt;0, YEAR(TODAY())-Homes[[#This Row],[yr_renovated]], YEAR(TODAY())-Homes[[#This Row],[yr_built]])</f>
        <v>11</v>
      </c>
      <c r="S3200">
        <v>2</v>
      </c>
      <c r="T3200" s="2">
        <v>41800</v>
      </c>
      <c r="U3200" s="3">
        <v>2.5</v>
      </c>
      <c r="V3200" s="4">
        <f>IFERROR(Homes[[#This Row],[sqft_above]]+Homes[[#This Row],[sqft_basement]]," ")</f>
        <v>2009</v>
      </c>
      <c r="W3200" s="4">
        <v>5000</v>
      </c>
      <c r="X3200">
        <v>0</v>
      </c>
      <c r="Y3200">
        <v>0</v>
      </c>
      <c r="Z3200">
        <v>3</v>
      </c>
      <c r="AA3200" s="4">
        <v>2009</v>
      </c>
      <c r="AB3200" s="4">
        <v>0</v>
      </c>
      <c r="AC3200">
        <v>2014</v>
      </c>
      <c r="AD3200" t="s">
        <v>3325</v>
      </c>
      <c r="AE3200" t="s">
        <v>519</v>
      </c>
      <c r="AF3200" t="s">
        <v>520</v>
      </c>
    </row>
    <row r="3201" spans="1:32">
      <c r="A3201" t="str">
        <f>PROPER(TRIM(Homes[[#This Row],[street]]))</f>
        <v>18923 Se 416Th St</v>
      </c>
      <c r="B3201" t="str">
        <f>PROPER(TRIM(Homes[[#This Row],[city]]))</f>
        <v>Enumclaw</v>
      </c>
      <c r="C3201" t="str">
        <f>_xlfn.TEXTBEFORE(Homes[[#This Row],[statezip]]," ")</f>
        <v>WA</v>
      </c>
      <c r="D3201" s="6" t="str">
        <f>_xlfn.TEXTAFTER(Homes[[#This Row],[statezip]]," ")</f>
        <v>98022</v>
      </c>
      <c r="E3201" s="1">
        <v>302000</v>
      </c>
      <c r="F3201">
        <v>2</v>
      </c>
      <c r="G32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01" s="3" t="str">
        <f>Homes[[#This Row],[bedrooms]] &amp; " bd | " &amp; TEXT(Homes[[#This Row],[bathrooms]],"0.##") &amp; " ba"</f>
        <v>2 bd | 1. ba</v>
      </c>
      <c r="I3201" s="4">
        <v>900</v>
      </c>
      <c r="J3201" s="1">
        <f>IFERROR(Homes[[#This Row],[price]]/Homes[[#This Row],[sqft_living]]," ")</f>
        <v>335.55555555555554</v>
      </c>
      <c r="K3201" s="4">
        <f>IFERROR(Homes[[#This Row],[sqft_lot]]/43560," ")</f>
        <v>9.7299816345270891</v>
      </c>
      <c r="L3201" t="str">
        <f>IF(Homes[[#This Row],[waterfront]]=1, "Yes","No")</f>
        <v>No</v>
      </c>
      <c r="M3201" s="4" t="str">
        <f>IF(Homes[[#This Row],[sqft_basement]]&gt;0, "Yes","No")</f>
        <v>No</v>
      </c>
      <c r="N3201" t="str">
        <f>CHOOSE(Homes[[#This Row],[view]]+1, "None","Fair","Good","Great","Excellent")</f>
        <v>Good</v>
      </c>
      <c r="O3201" t="str">
        <f>CHOOSE(Homes[[#This Row],[condition]], "Poor","Fair","Average","Good","Excellent")</f>
        <v>Excellent</v>
      </c>
      <c r="P3201">
        <f ca="1">YEAR(TODAY())-Homes[[#This Row],[yr_built]]</f>
        <v>100</v>
      </c>
      <c r="Q3201">
        <v>0</v>
      </c>
      <c r="R3201">
        <f ca="1">IF(Homes[[#This Row],[yr_renovated]]&gt;0, YEAR(TODAY())-Homes[[#This Row],[yr_renovated]], YEAR(TODAY())-Homes[[#This Row],[yr_built]])</f>
        <v>100</v>
      </c>
      <c r="S3201">
        <v>1</v>
      </c>
      <c r="T3201" s="2">
        <v>41788</v>
      </c>
      <c r="U3201" s="3">
        <v>1</v>
      </c>
      <c r="V3201" s="4">
        <f>IFERROR(Homes[[#This Row],[sqft_above]]+Homes[[#This Row],[sqft_basement]]," ")</f>
        <v>900</v>
      </c>
      <c r="W3201" s="4">
        <v>423838</v>
      </c>
      <c r="X3201">
        <v>0</v>
      </c>
      <c r="Y3201">
        <v>2</v>
      </c>
      <c r="Z3201">
        <v>5</v>
      </c>
      <c r="AA3201" s="4">
        <v>900</v>
      </c>
      <c r="AB3201" s="4">
        <v>0</v>
      </c>
      <c r="AC3201">
        <v>1925</v>
      </c>
      <c r="AD3201" t="s">
        <v>3326</v>
      </c>
      <c r="AE3201" t="s">
        <v>1035</v>
      </c>
      <c r="AF3201" t="s">
        <v>1036</v>
      </c>
    </row>
    <row r="3202" spans="1:32">
      <c r="A3202" t="str">
        <f>PROPER(TRIM(Homes[[#This Row],[street]]))</f>
        <v>26405 218Th Ave Se</v>
      </c>
      <c r="B3202" t="str">
        <f>PROPER(TRIM(Homes[[#This Row],[city]]))</f>
        <v>Maple Valley</v>
      </c>
      <c r="C3202" t="str">
        <f>_xlfn.TEXTBEFORE(Homes[[#This Row],[statezip]]," ")</f>
        <v>WA</v>
      </c>
      <c r="D3202" s="6" t="str">
        <f>_xlfn.TEXTAFTER(Homes[[#This Row],[statezip]]," ")</f>
        <v>98038</v>
      </c>
      <c r="E3202" s="1">
        <v>302000</v>
      </c>
      <c r="F3202">
        <v>5</v>
      </c>
      <c r="G32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02" s="3" t="str">
        <f>Homes[[#This Row],[bedrooms]] &amp; " bd | " &amp; TEXT(Homes[[#This Row],[bathrooms]],"0.##") &amp; " ba"</f>
        <v>5 bd | 2.25 ba</v>
      </c>
      <c r="I3202" s="4">
        <v>2180</v>
      </c>
      <c r="J3202" s="1">
        <f>IFERROR(Homes[[#This Row],[price]]/Homes[[#This Row],[sqft_living]]," ")</f>
        <v>138.53211009174311</v>
      </c>
      <c r="K3202" s="4">
        <f>IFERROR(Homes[[#This Row],[sqft_lot]]/43560," ")</f>
        <v>0.17936179981634526</v>
      </c>
      <c r="L3202" t="str">
        <f>IF(Homes[[#This Row],[waterfront]]=1, "Yes","No")</f>
        <v>No</v>
      </c>
      <c r="M3202" s="4" t="str">
        <f>IF(Homes[[#This Row],[sqft_basement]]&gt;0, "Yes","No")</f>
        <v>No</v>
      </c>
      <c r="N3202" t="str">
        <f>CHOOSE(Homes[[#This Row],[view]]+1, "None","Fair","Good","Great","Excellent")</f>
        <v>None</v>
      </c>
      <c r="O3202" t="str">
        <f>CHOOSE(Homes[[#This Row],[condition]], "Poor","Fair","Average","Good","Excellent")</f>
        <v>Average</v>
      </c>
      <c r="P3202">
        <f ca="1">YEAR(TODAY())-Homes[[#This Row],[yr_built]]</f>
        <v>39</v>
      </c>
      <c r="Q3202">
        <v>0</v>
      </c>
      <c r="R3202">
        <f ca="1">IF(Homes[[#This Row],[yr_renovated]]&gt;0, YEAR(TODAY())-Homes[[#This Row],[yr_renovated]], YEAR(TODAY())-Homes[[#This Row],[yr_built]])</f>
        <v>39</v>
      </c>
      <c r="S3202">
        <v>2</v>
      </c>
      <c r="T3202" s="2">
        <v>41771</v>
      </c>
      <c r="U3202" s="3">
        <v>2.25</v>
      </c>
      <c r="V3202" s="4">
        <f>IFERROR(Homes[[#This Row],[sqft_above]]+Homes[[#This Row],[sqft_basement]]," ")</f>
        <v>2180</v>
      </c>
      <c r="W3202" s="4">
        <v>7813</v>
      </c>
      <c r="X3202">
        <v>0</v>
      </c>
      <c r="Y3202">
        <v>0</v>
      </c>
      <c r="Z3202">
        <v>3</v>
      </c>
      <c r="AA3202" s="4">
        <v>2180</v>
      </c>
      <c r="AB3202" s="4">
        <v>0</v>
      </c>
      <c r="AC3202">
        <v>1986</v>
      </c>
      <c r="AD3202" t="s">
        <v>3327</v>
      </c>
      <c r="AE3202" t="s">
        <v>920</v>
      </c>
      <c r="AF3202" t="s">
        <v>921</v>
      </c>
    </row>
    <row r="3203" spans="1:32">
      <c r="A3203" t="str">
        <f>PROPER(TRIM(Homes[[#This Row],[street]]))</f>
        <v>1001 Whitman Ct Ne</v>
      </c>
      <c r="B3203" t="str">
        <f>PROPER(TRIM(Homes[[#This Row],[city]]))</f>
        <v>Renton</v>
      </c>
      <c r="C3203" t="str">
        <f>_xlfn.TEXTBEFORE(Homes[[#This Row],[statezip]]," ")</f>
        <v>WA</v>
      </c>
      <c r="D3203" s="6" t="str">
        <f>_xlfn.TEXTAFTER(Homes[[#This Row],[statezip]]," ")</f>
        <v>98059</v>
      </c>
      <c r="E3203" s="1">
        <v>302000</v>
      </c>
      <c r="F3203">
        <v>4</v>
      </c>
      <c r="G32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03" s="3" t="str">
        <f>Homes[[#This Row],[bedrooms]] &amp; " bd | " &amp; TEXT(Homes[[#This Row],[bathrooms]],"0.##") &amp; " ba"</f>
        <v>4 bd | 1.75 ba</v>
      </c>
      <c r="I3203" s="4">
        <v>2020</v>
      </c>
      <c r="J3203" s="1">
        <f>IFERROR(Homes[[#This Row],[price]]/Homes[[#This Row],[sqft_living]]," ")</f>
        <v>149.50495049504951</v>
      </c>
      <c r="K3203" s="4">
        <f>IFERROR(Homes[[#This Row],[sqft_lot]]/43560," ")</f>
        <v>0.18055555555555555</v>
      </c>
      <c r="L3203" t="str">
        <f>IF(Homes[[#This Row],[waterfront]]=1, "Yes","No")</f>
        <v>No</v>
      </c>
      <c r="M3203" s="4" t="str">
        <f>IF(Homes[[#This Row],[sqft_basement]]&gt;0, "Yes","No")</f>
        <v>Yes</v>
      </c>
      <c r="N3203" t="str">
        <f>CHOOSE(Homes[[#This Row],[view]]+1, "None","Fair","Good","Great","Excellent")</f>
        <v>None</v>
      </c>
      <c r="O3203" t="str">
        <f>CHOOSE(Homes[[#This Row],[condition]], "Poor","Fair","Average","Good","Excellent")</f>
        <v>Good</v>
      </c>
      <c r="P3203">
        <f ca="1">YEAR(TODAY())-Homes[[#This Row],[yr_built]]</f>
        <v>62</v>
      </c>
      <c r="Q3203">
        <v>0</v>
      </c>
      <c r="R3203">
        <f ca="1">IF(Homes[[#This Row],[yr_renovated]]&gt;0, YEAR(TODAY())-Homes[[#This Row],[yr_renovated]], YEAR(TODAY())-Homes[[#This Row],[yr_built]])</f>
        <v>62</v>
      </c>
      <c r="S3203">
        <v>1</v>
      </c>
      <c r="T3203" s="2">
        <v>41774</v>
      </c>
      <c r="U3203" s="3">
        <v>1.75</v>
      </c>
      <c r="V3203" s="4">
        <f>IFERROR(Homes[[#This Row],[sqft_above]]+Homes[[#This Row],[sqft_basement]]," ")</f>
        <v>2020</v>
      </c>
      <c r="W3203" s="4">
        <v>7865</v>
      </c>
      <c r="X3203">
        <v>0</v>
      </c>
      <c r="Y3203">
        <v>0</v>
      </c>
      <c r="Z3203">
        <v>4</v>
      </c>
      <c r="AA3203" s="4">
        <v>1010</v>
      </c>
      <c r="AB3203" s="4">
        <v>1010</v>
      </c>
      <c r="AC3203">
        <v>1963</v>
      </c>
      <c r="AD3203" t="s">
        <v>3328</v>
      </c>
      <c r="AE3203" t="s">
        <v>319</v>
      </c>
      <c r="AF3203" t="s">
        <v>282</v>
      </c>
    </row>
    <row r="3204" spans="1:32">
      <c r="A3204" t="str">
        <f>PROPER(TRIM(Homes[[#This Row],[street]]))</f>
        <v>16411 139Th Pl Se</v>
      </c>
      <c r="B3204" t="str">
        <f>PROPER(TRIM(Homes[[#This Row],[city]]))</f>
        <v>Renton</v>
      </c>
      <c r="C3204" t="str">
        <f>_xlfn.TEXTBEFORE(Homes[[#This Row],[statezip]]," ")</f>
        <v>WA</v>
      </c>
      <c r="D3204" s="6" t="str">
        <f>_xlfn.TEXTAFTER(Homes[[#This Row],[statezip]]," ")</f>
        <v>98058</v>
      </c>
      <c r="E3204" s="1">
        <v>302000</v>
      </c>
      <c r="F3204">
        <v>4</v>
      </c>
      <c r="G32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04" s="3" t="str">
        <f>Homes[[#This Row],[bedrooms]] &amp; " bd | " &amp; TEXT(Homes[[#This Row],[bathrooms]],"0.##") &amp; " ba"</f>
        <v>4 bd | 1.75 ba</v>
      </c>
      <c r="I3204" s="4">
        <v>1530</v>
      </c>
      <c r="J3204" s="1">
        <f>IFERROR(Homes[[#This Row],[price]]/Homes[[#This Row],[sqft_living]]," ")</f>
        <v>197.38562091503269</v>
      </c>
      <c r="K3204" s="4">
        <f>IFERROR(Homes[[#This Row],[sqft_lot]]/43560," ")</f>
        <v>0.40550964187327826</v>
      </c>
      <c r="L3204" t="str">
        <f>IF(Homes[[#This Row],[waterfront]]=1, "Yes","No")</f>
        <v>No</v>
      </c>
      <c r="M3204" s="4" t="str">
        <f>IF(Homes[[#This Row],[sqft_basement]]&gt;0, "Yes","No")</f>
        <v>No</v>
      </c>
      <c r="N3204" t="str">
        <f>CHOOSE(Homes[[#This Row],[view]]+1, "None","Fair","Good","Great","Excellent")</f>
        <v>None</v>
      </c>
      <c r="O3204" t="str">
        <f>CHOOSE(Homes[[#This Row],[condition]], "Poor","Fair","Average","Good","Excellent")</f>
        <v>Average</v>
      </c>
      <c r="P3204">
        <f ca="1">YEAR(TODAY())-Homes[[#This Row],[yr_built]]</f>
        <v>57</v>
      </c>
      <c r="Q3204">
        <v>1997</v>
      </c>
      <c r="R3204">
        <f ca="1">IF(Homes[[#This Row],[yr_renovated]]&gt;0, YEAR(TODAY())-Homes[[#This Row],[yr_renovated]], YEAR(TODAY())-Homes[[#This Row],[yr_built]])</f>
        <v>28</v>
      </c>
      <c r="S3204">
        <v>1.5</v>
      </c>
      <c r="T3204" s="2">
        <v>41816</v>
      </c>
      <c r="U3204" s="3">
        <v>1.75</v>
      </c>
      <c r="V3204" s="4">
        <f>IFERROR(Homes[[#This Row],[sqft_above]]+Homes[[#This Row],[sqft_basement]]," ")</f>
        <v>1530</v>
      </c>
      <c r="W3204" s="4">
        <v>17664</v>
      </c>
      <c r="X3204">
        <v>0</v>
      </c>
      <c r="Y3204">
        <v>0</v>
      </c>
      <c r="Z3204">
        <v>3</v>
      </c>
      <c r="AA3204" s="4">
        <v>1530</v>
      </c>
      <c r="AB3204" s="4">
        <v>0</v>
      </c>
      <c r="AC3204">
        <v>1968</v>
      </c>
      <c r="AD3204" t="s">
        <v>3329</v>
      </c>
      <c r="AE3204" t="s">
        <v>319</v>
      </c>
      <c r="AF3204" t="s">
        <v>320</v>
      </c>
    </row>
    <row r="3205" spans="1:32">
      <c r="A3205" t="str">
        <f>PROPER(TRIM(Homes[[#This Row],[street]]))</f>
        <v>5650 Fauntleroy Way Sw</v>
      </c>
      <c r="B3205" t="str">
        <f>PROPER(TRIM(Homes[[#This Row],[city]]))</f>
        <v>Seattle</v>
      </c>
      <c r="C3205" t="str">
        <f>_xlfn.TEXTBEFORE(Homes[[#This Row],[statezip]]," ")</f>
        <v>WA</v>
      </c>
      <c r="D3205" s="6" t="str">
        <f>_xlfn.TEXTAFTER(Homes[[#This Row],[statezip]]," ")</f>
        <v>98136</v>
      </c>
      <c r="E3205" s="1">
        <v>301500</v>
      </c>
      <c r="F3205">
        <v>2</v>
      </c>
      <c r="G32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05" s="3" t="str">
        <f>Homes[[#This Row],[bedrooms]] &amp; " bd | " &amp; TEXT(Homes[[#This Row],[bathrooms]],"0.##") &amp; " ba"</f>
        <v>2 bd | 1.5 ba</v>
      </c>
      <c r="I3205" s="4">
        <v>830</v>
      </c>
      <c r="J3205" s="1">
        <f>IFERROR(Homes[[#This Row],[price]]/Homes[[#This Row],[sqft_living]]," ")</f>
        <v>363.25301204819277</v>
      </c>
      <c r="K3205" s="4">
        <f>IFERROR(Homes[[#This Row],[sqft_lot]]/43560," ")</f>
        <v>3.0601469237832874E-2</v>
      </c>
      <c r="L3205" t="str">
        <f>IF(Homes[[#This Row],[waterfront]]=1, "Yes","No")</f>
        <v>No</v>
      </c>
      <c r="M3205" s="4" t="str">
        <f>IF(Homes[[#This Row],[sqft_basement]]&gt;0, "Yes","No")</f>
        <v>No</v>
      </c>
      <c r="N3205" t="str">
        <f>CHOOSE(Homes[[#This Row],[view]]+1, "None","Fair","Good","Great","Excellent")</f>
        <v>None</v>
      </c>
      <c r="O3205" t="str">
        <f>CHOOSE(Homes[[#This Row],[condition]], "Poor","Fair","Average","Good","Excellent")</f>
        <v>Average</v>
      </c>
      <c r="P3205">
        <f ca="1">YEAR(TODAY())-Homes[[#This Row],[yr_built]]</f>
        <v>20</v>
      </c>
      <c r="Q3205">
        <v>0</v>
      </c>
      <c r="R3205">
        <f ca="1">IF(Homes[[#This Row],[yr_renovated]]&gt;0, YEAR(TODAY())-Homes[[#This Row],[yr_renovated]], YEAR(TODAY())-Homes[[#This Row],[yr_built]])</f>
        <v>20</v>
      </c>
      <c r="S3205">
        <v>2</v>
      </c>
      <c r="T3205" s="2">
        <v>41771</v>
      </c>
      <c r="U3205" s="3">
        <v>1.5</v>
      </c>
      <c r="V3205" s="4">
        <f>IFERROR(Homes[[#This Row],[sqft_above]]+Homes[[#This Row],[sqft_basement]]," ")</f>
        <v>830</v>
      </c>
      <c r="W3205" s="4">
        <v>1333</v>
      </c>
      <c r="X3205">
        <v>0</v>
      </c>
      <c r="Y3205">
        <v>0</v>
      </c>
      <c r="Z3205">
        <v>3</v>
      </c>
      <c r="AA3205" s="4">
        <v>830</v>
      </c>
      <c r="AB3205" s="4">
        <v>0</v>
      </c>
      <c r="AC3205">
        <v>2005</v>
      </c>
      <c r="AD3205" t="s">
        <v>3330</v>
      </c>
      <c r="AE3205" t="s">
        <v>49</v>
      </c>
      <c r="AF3205" t="s">
        <v>298</v>
      </c>
    </row>
    <row r="3206" spans="1:32">
      <c r="A3206" t="str">
        <f>PROPER(TRIM(Homes[[#This Row],[street]]))</f>
        <v>7111 S Ryan St</v>
      </c>
      <c r="B3206" t="str">
        <f>PROPER(TRIM(Homes[[#This Row],[city]]))</f>
        <v>Seattle</v>
      </c>
      <c r="C3206" t="str">
        <f>_xlfn.TEXTBEFORE(Homes[[#This Row],[statezip]]," ")</f>
        <v>WA</v>
      </c>
      <c r="D3206" s="6" t="str">
        <f>_xlfn.TEXTAFTER(Homes[[#This Row],[statezip]]," ")</f>
        <v>98178</v>
      </c>
      <c r="E3206" s="1">
        <v>300000</v>
      </c>
      <c r="F3206">
        <v>2</v>
      </c>
      <c r="G32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06" s="3" t="str">
        <f>Homes[[#This Row],[bedrooms]] &amp; " bd | " &amp; TEXT(Homes[[#This Row],[bathrooms]],"0.##") &amp; " ba"</f>
        <v>2 bd | 1. ba</v>
      </c>
      <c r="I3206" s="4">
        <v>1340</v>
      </c>
      <c r="J3206" s="1">
        <f>IFERROR(Homes[[#This Row],[price]]/Homes[[#This Row],[sqft_living]]," ")</f>
        <v>223.88059701492537</v>
      </c>
      <c r="K3206" s="4">
        <f>IFERROR(Homes[[#This Row],[sqft_lot]]/43560," ")</f>
        <v>0.1787878787878788</v>
      </c>
      <c r="L3206" t="str">
        <f>IF(Homes[[#This Row],[waterfront]]=1, "Yes","No")</f>
        <v>No</v>
      </c>
      <c r="M3206" s="4" t="str">
        <f>IF(Homes[[#This Row],[sqft_basement]]&gt;0, "Yes","No")</f>
        <v>No</v>
      </c>
      <c r="N3206" t="str">
        <f>CHOOSE(Homes[[#This Row],[view]]+1, "None","Fair","Good","Great","Excellent")</f>
        <v>Good</v>
      </c>
      <c r="O3206" t="str">
        <f>CHOOSE(Homes[[#This Row],[condition]], "Poor","Fair","Average","Good","Excellent")</f>
        <v>Average</v>
      </c>
      <c r="P3206">
        <f ca="1">YEAR(TODAY())-Homes[[#This Row],[yr_built]]</f>
        <v>78</v>
      </c>
      <c r="Q3206">
        <v>2012</v>
      </c>
      <c r="R3206">
        <f ca="1">IF(Homes[[#This Row],[yr_renovated]]&gt;0, YEAR(TODAY())-Homes[[#This Row],[yr_renovated]], YEAR(TODAY())-Homes[[#This Row],[yr_built]])</f>
        <v>13</v>
      </c>
      <c r="S3206">
        <v>1</v>
      </c>
      <c r="T3206" s="2">
        <v>41782</v>
      </c>
      <c r="U3206" s="3">
        <v>1</v>
      </c>
      <c r="V3206" s="4">
        <f>IFERROR(Homes[[#This Row],[sqft_above]]+Homes[[#This Row],[sqft_basement]]," ")</f>
        <v>1340</v>
      </c>
      <c r="W3206" s="4">
        <v>7788</v>
      </c>
      <c r="X3206">
        <v>0</v>
      </c>
      <c r="Y3206">
        <v>2</v>
      </c>
      <c r="Z3206">
        <v>3</v>
      </c>
      <c r="AA3206" s="4">
        <v>1340</v>
      </c>
      <c r="AB3206" s="4">
        <v>0</v>
      </c>
      <c r="AC3206">
        <v>1947</v>
      </c>
      <c r="AD3206" t="s">
        <v>3331</v>
      </c>
      <c r="AE3206" t="s">
        <v>49</v>
      </c>
      <c r="AF3206" t="s">
        <v>1123</v>
      </c>
    </row>
    <row r="3207" spans="1:32">
      <c r="A3207" t="str">
        <f>PROPER(TRIM(Homes[[#This Row],[street]]))</f>
        <v>10516 Victory Ln Ne</v>
      </c>
      <c r="B3207" t="str">
        <f>PROPER(TRIM(Homes[[#This Row],[city]]))</f>
        <v>Seattle</v>
      </c>
      <c r="C3207" t="str">
        <f>_xlfn.TEXTBEFORE(Homes[[#This Row],[statezip]]," ")</f>
        <v>WA</v>
      </c>
      <c r="D3207" s="6" t="str">
        <f>_xlfn.TEXTAFTER(Homes[[#This Row],[statezip]]," ")</f>
        <v>98125</v>
      </c>
      <c r="E3207" s="1">
        <v>300000</v>
      </c>
      <c r="F3207">
        <v>3</v>
      </c>
      <c r="G32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07" s="3" t="str">
        <f>Homes[[#This Row],[bedrooms]] &amp; " bd | " &amp; TEXT(Homes[[#This Row],[bathrooms]],"0.##") &amp; " ba"</f>
        <v>3 bd | 2. ba</v>
      </c>
      <c r="I3207" s="4">
        <v>1510</v>
      </c>
      <c r="J3207" s="1">
        <f>IFERROR(Homes[[#This Row],[price]]/Homes[[#This Row],[sqft_living]]," ")</f>
        <v>198.67549668874173</v>
      </c>
      <c r="K3207" s="4">
        <f>IFERROR(Homes[[#This Row],[sqft_lot]]/43560," ")</f>
        <v>0.16221303948576676</v>
      </c>
      <c r="L3207" t="str">
        <f>IF(Homes[[#This Row],[waterfront]]=1, "Yes","No")</f>
        <v>No</v>
      </c>
      <c r="M3207" s="4" t="str">
        <f>IF(Homes[[#This Row],[sqft_basement]]&gt;0, "Yes","No")</f>
        <v>Yes</v>
      </c>
      <c r="N3207" t="str">
        <f>CHOOSE(Homes[[#This Row],[view]]+1, "None","Fair","Good","Great","Excellent")</f>
        <v>Good</v>
      </c>
      <c r="O3207" t="str">
        <f>CHOOSE(Homes[[#This Row],[condition]], "Poor","Fair","Average","Good","Excellent")</f>
        <v>Average</v>
      </c>
      <c r="P3207">
        <f ca="1">YEAR(TODAY())-Homes[[#This Row],[yr_built]]</f>
        <v>52</v>
      </c>
      <c r="Q3207">
        <v>2013</v>
      </c>
      <c r="R3207">
        <f ca="1">IF(Homes[[#This Row],[yr_renovated]]&gt;0, YEAR(TODAY())-Homes[[#This Row],[yr_renovated]], YEAR(TODAY())-Homes[[#This Row],[yr_built]])</f>
        <v>12</v>
      </c>
      <c r="S3207">
        <v>1</v>
      </c>
      <c r="T3207" s="2">
        <v>41774</v>
      </c>
      <c r="U3207" s="3">
        <v>2</v>
      </c>
      <c r="V3207" s="4">
        <f>IFERROR(Homes[[#This Row],[sqft_above]]+Homes[[#This Row],[sqft_basement]]," ")</f>
        <v>1510</v>
      </c>
      <c r="W3207" s="4">
        <v>7066</v>
      </c>
      <c r="X3207">
        <v>0</v>
      </c>
      <c r="Y3207">
        <v>2</v>
      </c>
      <c r="Z3207">
        <v>3</v>
      </c>
      <c r="AA3207" s="4">
        <v>1230</v>
      </c>
      <c r="AB3207" s="4">
        <v>280</v>
      </c>
      <c r="AC3207">
        <v>1973</v>
      </c>
      <c r="AD3207" t="s">
        <v>3332</v>
      </c>
      <c r="AE3207" t="s">
        <v>49</v>
      </c>
      <c r="AF3207" t="s">
        <v>150</v>
      </c>
    </row>
    <row r="3208" spans="1:32">
      <c r="A3208" t="str">
        <f>PROPER(TRIM(Homes[[#This Row],[street]]))</f>
        <v>11366 Se 298Th Pl</v>
      </c>
      <c r="B3208" t="str">
        <f>PROPER(TRIM(Homes[[#This Row],[city]]))</f>
        <v>Auburn</v>
      </c>
      <c r="C3208" t="str">
        <f>_xlfn.TEXTBEFORE(Homes[[#This Row],[statezip]]," ")</f>
        <v>WA</v>
      </c>
      <c r="D3208" s="6" t="str">
        <f>_xlfn.TEXTAFTER(Homes[[#This Row],[statezip]]," ")</f>
        <v>98092</v>
      </c>
      <c r="E3208" s="1">
        <v>300000</v>
      </c>
      <c r="F3208">
        <v>4</v>
      </c>
      <c r="G32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08" s="3" t="str">
        <f>Homes[[#This Row],[bedrooms]] &amp; " bd | " &amp; TEXT(Homes[[#This Row],[bathrooms]],"0.##") &amp; " ba"</f>
        <v>4 bd | 2.5 ba</v>
      </c>
      <c r="I3208" s="4">
        <v>2070</v>
      </c>
      <c r="J3208" s="1">
        <f>IFERROR(Homes[[#This Row],[price]]/Homes[[#This Row],[sqft_living]]," ")</f>
        <v>144.92753623188406</v>
      </c>
      <c r="K3208" s="4">
        <f>IFERROR(Homes[[#This Row],[sqft_lot]]/43560," ")</f>
        <v>0.17162534435261709</v>
      </c>
      <c r="L3208" t="str">
        <f>IF(Homes[[#This Row],[waterfront]]=1, "Yes","No")</f>
        <v>No</v>
      </c>
      <c r="M3208" s="4" t="str">
        <f>IF(Homes[[#This Row],[sqft_basement]]&gt;0, "Yes","No")</f>
        <v>No</v>
      </c>
      <c r="N3208" t="str">
        <f>CHOOSE(Homes[[#This Row],[view]]+1, "None","Fair","Good","Great","Excellent")</f>
        <v>None</v>
      </c>
      <c r="O3208" t="str">
        <f>CHOOSE(Homes[[#This Row],[condition]], "Poor","Fair","Average","Good","Excellent")</f>
        <v>Average</v>
      </c>
      <c r="P3208">
        <f ca="1">YEAR(TODAY())-Homes[[#This Row],[yr_built]]</f>
        <v>22</v>
      </c>
      <c r="Q3208">
        <v>0</v>
      </c>
      <c r="R3208">
        <f ca="1">IF(Homes[[#This Row],[yr_renovated]]&gt;0, YEAR(TODAY())-Homes[[#This Row],[yr_renovated]], YEAR(TODAY())-Homes[[#This Row],[yr_built]])</f>
        <v>22</v>
      </c>
      <c r="S3208">
        <v>2</v>
      </c>
      <c r="T3208" s="2">
        <v>41792</v>
      </c>
      <c r="U3208" s="3">
        <v>2.5</v>
      </c>
      <c r="V3208" s="4">
        <f>IFERROR(Homes[[#This Row],[sqft_above]]+Homes[[#This Row],[sqft_basement]]," ")</f>
        <v>2070</v>
      </c>
      <c r="W3208" s="4">
        <v>7476</v>
      </c>
      <c r="X3208">
        <v>0</v>
      </c>
      <c r="Y3208">
        <v>0</v>
      </c>
      <c r="Z3208">
        <v>3</v>
      </c>
      <c r="AA3208" s="4">
        <v>2070</v>
      </c>
      <c r="AB3208" s="4">
        <v>0</v>
      </c>
      <c r="AC3208">
        <v>2003</v>
      </c>
      <c r="AD3208" t="s">
        <v>3333</v>
      </c>
      <c r="AE3208" t="s">
        <v>519</v>
      </c>
      <c r="AF3208" t="s">
        <v>520</v>
      </c>
    </row>
    <row r="3209" spans="1:32">
      <c r="A3209" t="str">
        <f>PROPER(TRIM(Homes[[#This Row],[street]]))</f>
        <v>13328 Se 308 Ct</v>
      </c>
      <c r="B3209" t="str">
        <f>PROPER(TRIM(Homes[[#This Row],[city]]))</f>
        <v>Auburn</v>
      </c>
      <c r="C3209" t="str">
        <f>_xlfn.TEXTBEFORE(Homes[[#This Row],[statezip]]," ")</f>
        <v>WA</v>
      </c>
      <c r="D3209" s="6" t="str">
        <f>_xlfn.TEXTAFTER(Homes[[#This Row],[statezip]]," ")</f>
        <v>98092</v>
      </c>
      <c r="E3209" s="1">
        <v>300000</v>
      </c>
      <c r="F3209">
        <v>4</v>
      </c>
      <c r="G32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09" s="3" t="str">
        <f>Homes[[#This Row],[bedrooms]] &amp; " bd | " &amp; TEXT(Homes[[#This Row],[bathrooms]],"0.##") &amp; " ba"</f>
        <v>4 bd | 2.5 ba</v>
      </c>
      <c r="I3209" s="4">
        <v>2303</v>
      </c>
      <c r="J3209" s="1">
        <f>IFERROR(Homes[[#This Row],[price]]/Homes[[#This Row],[sqft_living]]," ")</f>
        <v>130.26487190620929</v>
      </c>
      <c r="K3209" s="4">
        <f>IFERROR(Homes[[#This Row],[sqft_lot]]/43560," ")</f>
        <v>8.7832874196510563E-2</v>
      </c>
      <c r="L3209" t="str">
        <f>IF(Homes[[#This Row],[waterfront]]=1, "Yes","No")</f>
        <v>No</v>
      </c>
      <c r="M3209" s="4" t="str">
        <f>IF(Homes[[#This Row],[sqft_basement]]&gt;0, "Yes","No")</f>
        <v>No</v>
      </c>
      <c r="N3209" t="str">
        <f>CHOOSE(Homes[[#This Row],[view]]+1, "None","Fair","Good","Great","Excellent")</f>
        <v>None</v>
      </c>
      <c r="O3209" t="str">
        <f>CHOOSE(Homes[[#This Row],[condition]], "Poor","Fair","Average","Good","Excellent")</f>
        <v>Average</v>
      </c>
      <c r="P3209">
        <f ca="1">YEAR(TODAY())-Homes[[#This Row],[yr_built]]</f>
        <v>19</v>
      </c>
      <c r="Q3209">
        <v>0</v>
      </c>
      <c r="R3209">
        <f ca="1">IF(Homes[[#This Row],[yr_renovated]]&gt;0, YEAR(TODAY())-Homes[[#This Row],[yr_renovated]], YEAR(TODAY())-Homes[[#This Row],[yr_built]])</f>
        <v>19</v>
      </c>
      <c r="S3209">
        <v>2</v>
      </c>
      <c r="T3209" s="2">
        <v>41821</v>
      </c>
      <c r="U3209" s="3">
        <v>2.5</v>
      </c>
      <c r="V3209" s="4">
        <f>IFERROR(Homes[[#This Row],[sqft_above]]+Homes[[#This Row],[sqft_basement]]," ")</f>
        <v>2303</v>
      </c>
      <c r="W3209" s="4">
        <v>3826</v>
      </c>
      <c r="X3209">
        <v>0</v>
      </c>
      <c r="Y3209">
        <v>0</v>
      </c>
      <c r="Z3209">
        <v>3</v>
      </c>
      <c r="AA3209" s="4">
        <v>2303</v>
      </c>
      <c r="AB3209" s="4">
        <v>0</v>
      </c>
      <c r="AC3209">
        <v>2006</v>
      </c>
      <c r="AD3209" t="s">
        <v>3334</v>
      </c>
      <c r="AE3209" t="s">
        <v>519</v>
      </c>
      <c r="AF3209" t="s">
        <v>520</v>
      </c>
    </row>
    <row r="3210" spans="1:32">
      <c r="A3210" t="str">
        <f>PROPER(TRIM(Homes[[#This Row],[street]]))</f>
        <v>606 5Th St Se</v>
      </c>
      <c r="B3210" t="str">
        <f>PROPER(TRIM(Homes[[#This Row],[city]]))</f>
        <v>Auburn</v>
      </c>
      <c r="C3210" t="str">
        <f>_xlfn.TEXTBEFORE(Homes[[#This Row],[statezip]]," ")</f>
        <v>WA</v>
      </c>
      <c r="D3210" s="6" t="str">
        <f>_xlfn.TEXTAFTER(Homes[[#This Row],[statezip]]," ")</f>
        <v>98002</v>
      </c>
      <c r="E3210" s="1">
        <v>300000</v>
      </c>
      <c r="F3210">
        <v>6</v>
      </c>
      <c r="G32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5 1/4</v>
      </c>
      <c r="H3210" s="3" t="str">
        <f>Homes[[#This Row],[bedrooms]] &amp; " bd | " &amp; TEXT(Homes[[#This Row],[bathrooms]],"0.##") &amp; " ba"</f>
        <v>6 bd | 5.25 ba</v>
      </c>
      <c r="I3210" s="4">
        <v>2860</v>
      </c>
      <c r="J3210" s="1">
        <f>IFERROR(Homes[[#This Row],[price]]/Homes[[#This Row],[sqft_living]]," ")</f>
        <v>104.89510489510489</v>
      </c>
      <c r="K3210" s="4">
        <f>IFERROR(Homes[[#This Row],[sqft_lot]]/43560," ")</f>
        <v>0.13044077134986226</v>
      </c>
      <c r="L3210" t="str">
        <f>IF(Homes[[#This Row],[waterfront]]=1, "Yes","No")</f>
        <v>No</v>
      </c>
      <c r="M3210" s="4" t="str">
        <f>IF(Homes[[#This Row],[sqft_basement]]&gt;0, "Yes","No")</f>
        <v>No</v>
      </c>
      <c r="N3210" t="str">
        <f>CHOOSE(Homes[[#This Row],[view]]+1, "None","Fair","Good","Great","Excellent")</f>
        <v>None</v>
      </c>
      <c r="O3210" t="str">
        <f>CHOOSE(Homes[[#This Row],[condition]], "Poor","Fair","Average","Good","Excellent")</f>
        <v>Average</v>
      </c>
      <c r="P3210">
        <f ca="1">YEAR(TODAY())-Homes[[#This Row],[yr_built]]</f>
        <v>47</v>
      </c>
      <c r="Q3210">
        <v>0</v>
      </c>
      <c r="R3210">
        <f ca="1">IF(Homes[[#This Row],[yr_renovated]]&gt;0, YEAR(TODAY())-Homes[[#This Row],[yr_renovated]], YEAR(TODAY())-Homes[[#This Row],[yr_built]])</f>
        <v>47</v>
      </c>
      <c r="S3210">
        <v>2</v>
      </c>
      <c r="T3210" s="2">
        <v>41779</v>
      </c>
      <c r="U3210" s="3">
        <v>5.25</v>
      </c>
      <c r="V3210" s="4">
        <f>IFERROR(Homes[[#This Row],[sqft_above]]+Homes[[#This Row],[sqft_basement]]," ")</f>
        <v>2860</v>
      </c>
      <c r="W3210" s="4">
        <v>5682</v>
      </c>
      <c r="X3210">
        <v>0</v>
      </c>
      <c r="Y3210">
        <v>0</v>
      </c>
      <c r="Z3210">
        <v>3</v>
      </c>
      <c r="AA3210" s="4">
        <v>2860</v>
      </c>
      <c r="AB3210" s="4">
        <v>0</v>
      </c>
      <c r="AC3210">
        <v>1978</v>
      </c>
      <c r="AD3210" t="s">
        <v>3335</v>
      </c>
      <c r="AE3210" t="s">
        <v>519</v>
      </c>
      <c r="AF3210" t="s">
        <v>3042</v>
      </c>
    </row>
    <row r="3211" spans="1:32">
      <c r="A3211" t="str">
        <f>PROPER(TRIM(Homes[[#This Row],[street]]))</f>
        <v>16940 Ne 16Th Pl</v>
      </c>
      <c r="B3211" t="str">
        <f>PROPER(TRIM(Homes[[#This Row],[city]]))</f>
        <v>Bellevue</v>
      </c>
      <c r="C3211" t="str">
        <f>_xlfn.TEXTBEFORE(Homes[[#This Row],[statezip]]," ")</f>
        <v>WA</v>
      </c>
      <c r="D3211" s="6" t="str">
        <f>_xlfn.TEXTAFTER(Homes[[#This Row],[statezip]]," ")</f>
        <v>98008</v>
      </c>
      <c r="E3211" s="1">
        <v>300000</v>
      </c>
      <c r="F3211">
        <v>3</v>
      </c>
      <c r="G32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11" s="3" t="str">
        <f>Homes[[#This Row],[bedrooms]] &amp; " bd | " &amp; TEXT(Homes[[#This Row],[bathrooms]],"0.##") &amp; " ba"</f>
        <v>3 bd | 1. ba</v>
      </c>
      <c r="I3211" s="4">
        <v>1150</v>
      </c>
      <c r="J3211" s="1">
        <f>IFERROR(Homes[[#This Row],[price]]/Homes[[#This Row],[sqft_living]]," ")</f>
        <v>260.86956521739131</v>
      </c>
      <c r="K3211" s="4">
        <f>IFERROR(Homes[[#This Row],[sqft_lot]]/43560," ")</f>
        <v>0.16790633608815428</v>
      </c>
      <c r="L3211" t="str">
        <f>IF(Homes[[#This Row],[waterfront]]=1, "Yes","No")</f>
        <v>No</v>
      </c>
      <c r="M3211" s="4" t="str">
        <f>IF(Homes[[#This Row],[sqft_basement]]&gt;0, "Yes","No")</f>
        <v>No</v>
      </c>
      <c r="N3211" t="str">
        <f>CHOOSE(Homes[[#This Row],[view]]+1, "None","Fair","Good","Great","Excellent")</f>
        <v>None</v>
      </c>
      <c r="O3211" t="str">
        <f>CHOOSE(Homes[[#This Row],[condition]], "Poor","Fair","Average","Good","Excellent")</f>
        <v>Average</v>
      </c>
      <c r="P3211">
        <f ca="1">YEAR(TODAY())-Homes[[#This Row],[yr_built]]</f>
        <v>65</v>
      </c>
      <c r="Q3211">
        <v>2012</v>
      </c>
      <c r="R3211">
        <f ca="1">IF(Homes[[#This Row],[yr_renovated]]&gt;0, YEAR(TODAY())-Homes[[#This Row],[yr_renovated]], YEAR(TODAY())-Homes[[#This Row],[yr_built]])</f>
        <v>13</v>
      </c>
      <c r="S3211">
        <v>1</v>
      </c>
      <c r="T3211" s="2">
        <v>41828</v>
      </c>
      <c r="U3211" s="3">
        <v>1</v>
      </c>
      <c r="V3211" s="4">
        <f>IFERROR(Homes[[#This Row],[sqft_above]]+Homes[[#This Row],[sqft_basement]]," ")</f>
        <v>1150</v>
      </c>
      <c r="W3211" s="4">
        <v>7314</v>
      </c>
      <c r="X3211">
        <v>0</v>
      </c>
      <c r="Y3211">
        <v>0</v>
      </c>
      <c r="Z3211">
        <v>3</v>
      </c>
      <c r="AA3211" s="4">
        <v>1150</v>
      </c>
      <c r="AB3211" s="4">
        <v>0</v>
      </c>
      <c r="AC3211">
        <v>1960</v>
      </c>
      <c r="AD3211" t="s">
        <v>3336</v>
      </c>
      <c r="AE3211" t="s">
        <v>33</v>
      </c>
      <c r="AF3211" t="s">
        <v>53</v>
      </c>
    </row>
    <row r="3212" spans="1:32">
      <c r="A3212" t="str">
        <f>PROPER(TRIM(Homes[[#This Row],[street]]))</f>
        <v>17001 Se 263Rd St</v>
      </c>
      <c r="B3212" t="str">
        <f>PROPER(TRIM(Homes[[#This Row],[city]]))</f>
        <v>Covington</v>
      </c>
      <c r="C3212" t="str">
        <f>_xlfn.TEXTBEFORE(Homes[[#This Row],[statezip]]," ")</f>
        <v>WA</v>
      </c>
      <c r="D3212" s="6" t="str">
        <f>_xlfn.TEXTAFTER(Homes[[#This Row],[statezip]]," ")</f>
        <v>98042</v>
      </c>
      <c r="E3212" s="1">
        <v>300000</v>
      </c>
      <c r="F3212">
        <v>4</v>
      </c>
      <c r="G32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2" s="3" t="str">
        <f>Homes[[#This Row],[bedrooms]] &amp; " bd | " &amp; TEXT(Homes[[#This Row],[bathrooms]],"0.##") &amp; " ba"</f>
        <v>4 bd | 2.5 ba</v>
      </c>
      <c r="I3212" s="4">
        <v>2620</v>
      </c>
      <c r="J3212" s="1">
        <f>IFERROR(Homes[[#This Row],[price]]/Homes[[#This Row],[sqft_living]]," ")</f>
        <v>114.50381679389314</v>
      </c>
      <c r="K3212" s="4">
        <f>IFERROR(Homes[[#This Row],[sqft_lot]]/43560," ")</f>
        <v>0.10259412304866851</v>
      </c>
      <c r="L3212" t="str">
        <f>IF(Homes[[#This Row],[waterfront]]=1, "Yes","No")</f>
        <v>No</v>
      </c>
      <c r="M3212" s="4" t="str">
        <f>IF(Homes[[#This Row],[sqft_basement]]&gt;0, "Yes","No")</f>
        <v>No</v>
      </c>
      <c r="N3212" t="str">
        <f>CHOOSE(Homes[[#This Row],[view]]+1, "None","Fair","Good","Great","Excellent")</f>
        <v>None</v>
      </c>
      <c r="O3212" t="str">
        <f>CHOOSE(Homes[[#This Row],[condition]], "Poor","Fair","Average","Good","Excellent")</f>
        <v>Average</v>
      </c>
      <c r="P3212">
        <f ca="1">YEAR(TODAY())-Homes[[#This Row],[yr_built]]</f>
        <v>17</v>
      </c>
      <c r="Q3212">
        <v>0</v>
      </c>
      <c r="R3212">
        <f ca="1">IF(Homes[[#This Row],[yr_renovated]]&gt;0, YEAR(TODAY())-Homes[[#This Row],[yr_renovated]], YEAR(TODAY())-Homes[[#This Row],[yr_built]])</f>
        <v>17</v>
      </c>
      <c r="S3212">
        <v>2</v>
      </c>
      <c r="T3212" s="2">
        <v>41813</v>
      </c>
      <c r="U3212" s="3">
        <v>2.5</v>
      </c>
      <c r="V3212" s="4">
        <f>IFERROR(Homes[[#This Row],[sqft_above]]+Homes[[#This Row],[sqft_basement]]," ")</f>
        <v>2620</v>
      </c>
      <c r="W3212" s="4">
        <v>4469</v>
      </c>
      <c r="X3212">
        <v>0</v>
      </c>
      <c r="Y3212">
        <v>0</v>
      </c>
      <c r="Z3212">
        <v>3</v>
      </c>
      <c r="AA3212" s="4">
        <v>2620</v>
      </c>
      <c r="AB3212" s="4">
        <v>0</v>
      </c>
      <c r="AC3212">
        <v>2008</v>
      </c>
      <c r="AD3212" t="s">
        <v>3337</v>
      </c>
      <c r="AE3212" t="s">
        <v>84</v>
      </c>
      <c r="AF3212" t="s">
        <v>85</v>
      </c>
    </row>
    <row r="3213" spans="1:32">
      <c r="A3213" t="str">
        <f>PROPER(TRIM(Homes[[#This Row],[street]]))</f>
        <v>278Th Ave Ne</v>
      </c>
      <c r="B3213" t="str">
        <f>PROPER(TRIM(Homes[[#This Row],[city]]))</f>
        <v>Duvall</v>
      </c>
      <c r="C3213" t="str">
        <f>_xlfn.TEXTBEFORE(Homes[[#This Row],[statezip]]," ")</f>
        <v>WA</v>
      </c>
      <c r="D3213" s="6" t="str">
        <f>_xlfn.TEXTAFTER(Homes[[#This Row],[statezip]]," ")</f>
        <v>98019</v>
      </c>
      <c r="E3213" s="1">
        <v>300000</v>
      </c>
      <c r="F3213">
        <v>3</v>
      </c>
      <c r="G32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13" s="3" t="str">
        <f>Homes[[#This Row],[bedrooms]] &amp; " bd | " &amp; TEXT(Homes[[#This Row],[bathrooms]],"0.##") &amp; " ba"</f>
        <v>3 bd | 2.25 ba</v>
      </c>
      <c r="I3213" s="4">
        <v>1660</v>
      </c>
      <c r="J3213" s="1">
        <f>IFERROR(Homes[[#This Row],[price]]/Homes[[#This Row],[sqft_living]]," ")</f>
        <v>180.72289156626505</v>
      </c>
      <c r="K3213" s="4">
        <f>IFERROR(Homes[[#This Row],[sqft_lot]]/43560," ")</f>
        <v>0.117722681359045</v>
      </c>
      <c r="L3213" t="str">
        <f>IF(Homes[[#This Row],[waterfront]]=1, "Yes","No")</f>
        <v>No</v>
      </c>
      <c r="M3213" s="4" t="str">
        <f>IF(Homes[[#This Row],[sqft_basement]]&gt;0, "Yes","No")</f>
        <v>No</v>
      </c>
      <c r="N3213" t="str">
        <f>CHOOSE(Homes[[#This Row],[view]]+1, "None","Fair","Good","Great","Excellent")</f>
        <v>None</v>
      </c>
      <c r="O3213" t="str">
        <f>CHOOSE(Homes[[#This Row],[condition]], "Poor","Fair","Average","Good","Excellent")</f>
        <v>Average</v>
      </c>
      <c r="P3213">
        <f ca="1">YEAR(TODAY())-Homes[[#This Row],[yr_built]]</f>
        <v>24</v>
      </c>
      <c r="Q3213">
        <v>0</v>
      </c>
      <c r="R3213">
        <f ca="1">IF(Homes[[#This Row],[yr_renovated]]&gt;0, YEAR(TODAY())-Homes[[#This Row],[yr_renovated]], YEAR(TODAY())-Homes[[#This Row],[yr_built]])</f>
        <v>24</v>
      </c>
      <c r="S3213">
        <v>2</v>
      </c>
      <c r="T3213" s="2">
        <v>41821</v>
      </c>
      <c r="U3213" s="3">
        <v>2.25</v>
      </c>
      <c r="V3213" s="4">
        <f>IFERROR(Homes[[#This Row],[sqft_above]]+Homes[[#This Row],[sqft_basement]]," ")</f>
        <v>1660</v>
      </c>
      <c r="W3213" s="4">
        <v>5128</v>
      </c>
      <c r="X3213">
        <v>0</v>
      </c>
      <c r="Y3213">
        <v>0</v>
      </c>
      <c r="Z3213">
        <v>3</v>
      </c>
      <c r="AA3213" s="4">
        <v>1660</v>
      </c>
      <c r="AB3213" s="4">
        <v>0</v>
      </c>
      <c r="AC3213">
        <v>2001</v>
      </c>
      <c r="AD3213" t="s">
        <v>3338</v>
      </c>
      <c r="AE3213" t="s">
        <v>451</v>
      </c>
      <c r="AF3213" t="s">
        <v>452</v>
      </c>
    </row>
    <row r="3214" spans="1:32">
      <c r="A3214" t="str">
        <f>PROPER(TRIM(Homes[[#This Row],[street]]))</f>
        <v>4815 Sw 330Th Ct</v>
      </c>
      <c r="B3214" t="str">
        <f>PROPER(TRIM(Homes[[#This Row],[city]]))</f>
        <v>Federal Way</v>
      </c>
      <c r="C3214" t="str">
        <f>_xlfn.TEXTBEFORE(Homes[[#This Row],[statezip]]," ")</f>
        <v>WA</v>
      </c>
      <c r="D3214" s="6" t="str">
        <f>_xlfn.TEXTAFTER(Homes[[#This Row],[statezip]]," ")</f>
        <v>98023</v>
      </c>
      <c r="E3214" s="1">
        <v>300000</v>
      </c>
      <c r="F3214">
        <v>3</v>
      </c>
      <c r="G32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4" s="3" t="str">
        <f>Homes[[#This Row],[bedrooms]] &amp; " bd | " &amp; TEXT(Homes[[#This Row],[bathrooms]],"0.##") &amp; " ba"</f>
        <v>3 bd | 2.5 ba</v>
      </c>
      <c r="I3214" s="4">
        <v>2080</v>
      </c>
      <c r="J3214" s="1">
        <f>IFERROR(Homes[[#This Row],[price]]/Homes[[#This Row],[sqft_living]]," ")</f>
        <v>144.23076923076923</v>
      </c>
      <c r="K3214" s="4">
        <f>IFERROR(Homes[[#This Row],[sqft_lot]]/43560," ")</f>
        <v>0.22559687786960514</v>
      </c>
      <c r="L3214" t="str">
        <f>IF(Homes[[#This Row],[waterfront]]=1, "Yes","No")</f>
        <v>No</v>
      </c>
      <c r="M3214" s="4" t="str">
        <f>IF(Homes[[#This Row],[sqft_basement]]&gt;0, "Yes","No")</f>
        <v>No</v>
      </c>
      <c r="N3214" t="str">
        <f>CHOOSE(Homes[[#This Row],[view]]+1, "None","Fair","Good","Great","Excellent")</f>
        <v>None</v>
      </c>
      <c r="O3214" t="str">
        <f>CHOOSE(Homes[[#This Row],[condition]], "Poor","Fair","Average","Good","Excellent")</f>
        <v>Average</v>
      </c>
      <c r="P3214">
        <f ca="1">YEAR(TODAY())-Homes[[#This Row],[yr_built]]</f>
        <v>36</v>
      </c>
      <c r="Q3214">
        <v>0</v>
      </c>
      <c r="R3214">
        <f ca="1">IF(Homes[[#This Row],[yr_renovated]]&gt;0, YEAR(TODAY())-Homes[[#This Row],[yr_renovated]], YEAR(TODAY())-Homes[[#This Row],[yr_built]])</f>
        <v>36</v>
      </c>
      <c r="S3214">
        <v>2</v>
      </c>
      <c r="T3214" s="2">
        <v>41788</v>
      </c>
      <c r="U3214" s="3">
        <v>2.5</v>
      </c>
      <c r="V3214" s="4">
        <f>IFERROR(Homes[[#This Row],[sqft_above]]+Homes[[#This Row],[sqft_basement]]," ")</f>
        <v>2080</v>
      </c>
      <c r="W3214" s="4">
        <v>9827</v>
      </c>
      <c r="X3214">
        <v>0</v>
      </c>
      <c r="Y3214">
        <v>0</v>
      </c>
      <c r="Z3214">
        <v>3</v>
      </c>
      <c r="AA3214" s="4">
        <v>2080</v>
      </c>
      <c r="AB3214" s="4">
        <v>0</v>
      </c>
      <c r="AC3214">
        <v>1989</v>
      </c>
      <c r="AD3214" t="s">
        <v>3339</v>
      </c>
      <c r="AE3214" t="s">
        <v>675</v>
      </c>
      <c r="AF3214" t="s">
        <v>1267</v>
      </c>
    </row>
    <row r="3215" spans="1:32">
      <c r="A3215" t="str">
        <f>PROPER(TRIM(Homes[[#This Row],[street]]))</f>
        <v>4620 Sw 333Rd Ct</v>
      </c>
      <c r="B3215" t="str">
        <f>PROPER(TRIM(Homes[[#This Row],[city]]))</f>
        <v>Federal Way</v>
      </c>
      <c r="C3215" t="str">
        <f>_xlfn.TEXTBEFORE(Homes[[#This Row],[statezip]]," ")</f>
        <v>WA</v>
      </c>
      <c r="D3215" s="6" t="str">
        <f>_xlfn.TEXTAFTER(Homes[[#This Row],[statezip]]," ")</f>
        <v>98023</v>
      </c>
      <c r="E3215" s="1">
        <v>300000</v>
      </c>
      <c r="F3215">
        <v>4</v>
      </c>
      <c r="G32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5" s="3" t="str">
        <f>Homes[[#This Row],[bedrooms]] &amp; " bd | " &amp; TEXT(Homes[[#This Row],[bathrooms]],"0.##") &amp; " ba"</f>
        <v>4 bd | 2.5 ba</v>
      </c>
      <c r="I3215" s="4">
        <v>2680</v>
      </c>
      <c r="J3215" s="1">
        <f>IFERROR(Homes[[#This Row],[price]]/Homes[[#This Row],[sqft_living]]," ")</f>
        <v>111.94029850746269</v>
      </c>
      <c r="K3215" s="4">
        <f>IFERROR(Homes[[#This Row],[sqft_lot]]/43560," ")</f>
        <v>0.35601469237832872</v>
      </c>
      <c r="L3215" t="str">
        <f>IF(Homes[[#This Row],[waterfront]]=1, "Yes","No")</f>
        <v>No</v>
      </c>
      <c r="M3215" s="4" t="str">
        <f>IF(Homes[[#This Row],[sqft_basement]]&gt;0, "Yes","No")</f>
        <v>No</v>
      </c>
      <c r="N3215" t="str">
        <f>CHOOSE(Homes[[#This Row],[view]]+1, "None","Fair","Good","Great","Excellent")</f>
        <v>None</v>
      </c>
      <c r="O3215" t="str">
        <f>CHOOSE(Homes[[#This Row],[condition]], "Poor","Fair","Average","Good","Excellent")</f>
        <v>Average</v>
      </c>
      <c r="P3215">
        <f ca="1">YEAR(TODAY())-Homes[[#This Row],[yr_built]]</f>
        <v>26</v>
      </c>
      <c r="Q3215">
        <v>0</v>
      </c>
      <c r="R3215">
        <f ca="1">IF(Homes[[#This Row],[yr_renovated]]&gt;0, YEAR(TODAY())-Homes[[#This Row],[yr_renovated]], YEAR(TODAY())-Homes[[#This Row],[yr_built]])</f>
        <v>26</v>
      </c>
      <c r="S3215">
        <v>2</v>
      </c>
      <c r="T3215" s="2">
        <v>41796</v>
      </c>
      <c r="U3215" s="3">
        <v>2.5</v>
      </c>
      <c r="V3215" s="4">
        <f>IFERROR(Homes[[#This Row],[sqft_above]]+Homes[[#This Row],[sqft_basement]]," ")</f>
        <v>2680</v>
      </c>
      <c r="W3215" s="4">
        <v>15508</v>
      </c>
      <c r="X3215">
        <v>0</v>
      </c>
      <c r="Y3215">
        <v>0</v>
      </c>
      <c r="Z3215">
        <v>3</v>
      </c>
      <c r="AA3215" s="4">
        <v>2680</v>
      </c>
      <c r="AB3215" s="4">
        <v>0</v>
      </c>
      <c r="AC3215">
        <v>1999</v>
      </c>
      <c r="AD3215" t="s">
        <v>3340</v>
      </c>
      <c r="AE3215" t="s">
        <v>675</v>
      </c>
      <c r="AF3215" t="s">
        <v>1267</v>
      </c>
    </row>
    <row r="3216" spans="1:32">
      <c r="A3216" t="str">
        <f>PROPER(TRIM(Homes[[#This Row],[street]]))</f>
        <v>36529 2Nd Ave Sw</v>
      </c>
      <c r="B3216" t="str">
        <f>PROPER(TRIM(Homes[[#This Row],[city]]))</f>
        <v>Federal Way</v>
      </c>
      <c r="C3216" t="str">
        <f>_xlfn.TEXTBEFORE(Homes[[#This Row],[statezip]]," ")</f>
        <v>WA</v>
      </c>
      <c r="D3216" s="6" t="str">
        <f>_xlfn.TEXTAFTER(Homes[[#This Row],[statezip]]," ")</f>
        <v>98023</v>
      </c>
      <c r="E3216" s="1">
        <v>300000</v>
      </c>
      <c r="F3216">
        <v>3</v>
      </c>
      <c r="G32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16" s="3" t="str">
        <f>Homes[[#This Row],[bedrooms]] &amp; " bd | " &amp; TEXT(Homes[[#This Row],[bathrooms]],"0.##") &amp; " ba"</f>
        <v>3 bd | 2.75 ba</v>
      </c>
      <c r="I3216" s="4">
        <v>2090</v>
      </c>
      <c r="J3216" s="1">
        <f>IFERROR(Homes[[#This Row],[price]]/Homes[[#This Row],[sqft_living]]," ")</f>
        <v>143.54066985645932</v>
      </c>
      <c r="K3216" s="4">
        <f>IFERROR(Homes[[#This Row],[sqft_lot]]/43560," ")</f>
        <v>0.22084481175390266</v>
      </c>
      <c r="L3216" t="str">
        <f>IF(Homes[[#This Row],[waterfront]]=1, "Yes","No")</f>
        <v>No</v>
      </c>
      <c r="M3216" s="4" t="str">
        <f>IF(Homes[[#This Row],[sqft_basement]]&gt;0, "Yes","No")</f>
        <v>Yes</v>
      </c>
      <c r="N3216" t="str">
        <f>CHOOSE(Homes[[#This Row],[view]]+1, "None","Fair","Good","Great","Excellent")</f>
        <v>None</v>
      </c>
      <c r="O3216" t="str">
        <f>CHOOSE(Homes[[#This Row],[condition]], "Poor","Fair","Average","Good","Excellent")</f>
        <v>Average</v>
      </c>
      <c r="P3216">
        <f ca="1">YEAR(TODAY())-Homes[[#This Row],[yr_built]]</f>
        <v>38</v>
      </c>
      <c r="Q3216">
        <v>2000</v>
      </c>
      <c r="R3216">
        <f ca="1">IF(Homes[[#This Row],[yr_renovated]]&gt;0, YEAR(TODAY())-Homes[[#This Row],[yr_renovated]], YEAR(TODAY())-Homes[[#This Row],[yr_built]])</f>
        <v>25</v>
      </c>
      <c r="S3216">
        <v>1</v>
      </c>
      <c r="T3216" s="2">
        <v>41821</v>
      </c>
      <c r="U3216" s="3">
        <v>2.75</v>
      </c>
      <c r="V3216" s="4">
        <f>IFERROR(Homes[[#This Row],[sqft_above]]+Homes[[#This Row],[sqft_basement]]," ")</f>
        <v>2090</v>
      </c>
      <c r="W3216" s="4">
        <v>9620</v>
      </c>
      <c r="X3216">
        <v>0</v>
      </c>
      <c r="Y3216">
        <v>0</v>
      </c>
      <c r="Z3216">
        <v>3</v>
      </c>
      <c r="AA3216" s="4">
        <v>1340</v>
      </c>
      <c r="AB3216" s="4">
        <v>750</v>
      </c>
      <c r="AC3216">
        <v>1987</v>
      </c>
      <c r="AD3216" t="s">
        <v>3341</v>
      </c>
      <c r="AE3216" t="s">
        <v>675</v>
      </c>
      <c r="AF3216" t="s">
        <v>1267</v>
      </c>
    </row>
    <row r="3217" spans="1:32">
      <c r="A3217" t="str">
        <f>PROPER(TRIM(Homes[[#This Row],[street]]))</f>
        <v>6615 Ne 154Th St</v>
      </c>
      <c r="B3217" t="str">
        <f>PROPER(TRIM(Homes[[#This Row],[city]]))</f>
        <v>Kenmore</v>
      </c>
      <c r="C3217" t="str">
        <f>_xlfn.TEXTBEFORE(Homes[[#This Row],[statezip]]," ")</f>
        <v>WA</v>
      </c>
      <c r="D3217" s="6" t="str">
        <f>_xlfn.TEXTAFTER(Homes[[#This Row],[statezip]]," ")</f>
        <v>98028</v>
      </c>
      <c r="E3217" s="1">
        <v>300000</v>
      </c>
      <c r="F3217">
        <v>3</v>
      </c>
      <c r="G32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17" s="3" t="str">
        <f>Homes[[#This Row],[bedrooms]] &amp; " bd | " &amp; TEXT(Homes[[#This Row],[bathrooms]],"0.##") &amp; " ba"</f>
        <v>3 bd | 1.5 ba</v>
      </c>
      <c r="I3217" s="4">
        <v>1590</v>
      </c>
      <c r="J3217" s="1">
        <f>IFERROR(Homes[[#This Row],[price]]/Homes[[#This Row],[sqft_living]]," ")</f>
        <v>188.67924528301887</v>
      </c>
      <c r="K3217" s="4">
        <f>IFERROR(Homes[[#This Row],[sqft_lot]]/43560," ")</f>
        <v>0.20456841138659321</v>
      </c>
      <c r="L3217" t="str">
        <f>IF(Homes[[#This Row],[waterfront]]=1, "Yes","No")</f>
        <v>No</v>
      </c>
      <c r="M3217" s="4" t="str">
        <f>IF(Homes[[#This Row],[sqft_basement]]&gt;0, "Yes","No")</f>
        <v>No</v>
      </c>
      <c r="N3217" t="str">
        <f>CHOOSE(Homes[[#This Row],[view]]+1, "None","Fair","Good","Great","Excellent")</f>
        <v>None</v>
      </c>
      <c r="O3217" t="str">
        <f>CHOOSE(Homes[[#This Row],[condition]], "Poor","Fair","Average","Good","Excellent")</f>
        <v>Average</v>
      </c>
      <c r="P3217">
        <f ca="1">YEAR(TODAY())-Homes[[#This Row],[yr_built]]</f>
        <v>69</v>
      </c>
      <c r="Q3217">
        <v>2001</v>
      </c>
      <c r="R3217">
        <f ca="1">IF(Homes[[#This Row],[yr_renovated]]&gt;0, YEAR(TODAY())-Homes[[#This Row],[yr_renovated]], YEAR(TODAY())-Homes[[#This Row],[yr_built]])</f>
        <v>24</v>
      </c>
      <c r="S3217">
        <v>1</v>
      </c>
      <c r="T3217" s="2">
        <v>41817</v>
      </c>
      <c r="U3217" s="3">
        <v>1.5</v>
      </c>
      <c r="V3217" s="4">
        <f>IFERROR(Homes[[#This Row],[sqft_above]]+Homes[[#This Row],[sqft_basement]]," ")</f>
        <v>1590</v>
      </c>
      <c r="W3217" s="4">
        <v>8911</v>
      </c>
      <c r="X3217">
        <v>0</v>
      </c>
      <c r="Y3217">
        <v>0</v>
      </c>
      <c r="Z3217">
        <v>3</v>
      </c>
      <c r="AA3217" s="4">
        <v>1590</v>
      </c>
      <c r="AB3217" s="4">
        <v>0</v>
      </c>
      <c r="AC3217">
        <v>1956</v>
      </c>
      <c r="AD3217" t="s">
        <v>3342</v>
      </c>
      <c r="AE3217" t="s">
        <v>329</v>
      </c>
      <c r="AF3217" t="s">
        <v>330</v>
      </c>
    </row>
    <row r="3218" spans="1:32">
      <c r="A3218" t="str">
        <f>PROPER(TRIM(Homes[[#This Row],[street]]))</f>
        <v>22736 129Th Pl Se</v>
      </c>
      <c r="B3218" t="str">
        <f>PROPER(TRIM(Homes[[#This Row],[city]]))</f>
        <v>Kent</v>
      </c>
      <c r="C3218" t="str">
        <f>_xlfn.TEXTBEFORE(Homes[[#This Row],[statezip]]," ")</f>
        <v>WA</v>
      </c>
      <c r="D3218" s="6" t="str">
        <f>_xlfn.TEXTAFTER(Homes[[#This Row],[statezip]]," ")</f>
        <v>98031</v>
      </c>
      <c r="E3218" s="1">
        <v>300000</v>
      </c>
      <c r="F3218">
        <v>4</v>
      </c>
      <c r="G32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8" s="3" t="str">
        <f>Homes[[#This Row],[bedrooms]] &amp; " bd | " &amp; TEXT(Homes[[#This Row],[bathrooms]],"0.##") &amp; " ba"</f>
        <v>4 bd | 2.5 ba</v>
      </c>
      <c r="I3218" s="4">
        <v>2090</v>
      </c>
      <c r="J3218" s="1">
        <f>IFERROR(Homes[[#This Row],[price]]/Homes[[#This Row],[sqft_living]]," ")</f>
        <v>143.54066985645932</v>
      </c>
      <c r="K3218" s="4">
        <f>IFERROR(Homes[[#This Row],[sqft_lot]]/43560," ")</f>
        <v>0.11926078971533517</v>
      </c>
      <c r="L3218" t="str">
        <f>IF(Homes[[#This Row],[waterfront]]=1, "Yes","No")</f>
        <v>No</v>
      </c>
      <c r="M3218" s="4" t="str">
        <f>IF(Homes[[#This Row],[sqft_basement]]&gt;0, "Yes","No")</f>
        <v>No</v>
      </c>
      <c r="N3218" t="str">
        <f>CHOOSE(Homes[[#This Row],[view]]+1, "None","Fair","Good","Great","Excellent")</f>
        <v>None</v>
      </c>
      <c r="O3218" t="str">
        <f>CHOOSE(Homes[[#This Row],[condition]], "Poor","Fair","Average","Good","Excellent")</f>
        <v>Average</v>
      </c>
      <c r="P3218">
        <f ca="1">YEAR(TODAY())-Homes[[#This Row],[yr_built]]</f>
        <v>18</v>
      </c>
      <c r="Q3218">
        <v>0</v>
      </c>
      <c r="R3218">
        <f ca="1">IF(Homes[[#This Row],[yr_renovated]]&gt;0, YEAR(TODAY())-Homes[[#This Row],[yr_renovated]], YEAR(TODAY())-Homes[[#This Row],[yr_built]])</f>
        <v>18</v>
      </c>
      <c r="S3218">
        <v>2</v>
      </c>
      <c r="T3218" s="2">
        <v>41827</v>
      </c>
      <c r="U3218" s="3">
        <v>2.5</v>
      </c>
      <c r="V3218" s="4">
        <f>IFERROR(Homes[[#This Row],[sqft_above]]+Homes[[#This Row],[sqft_basement]]," ")</f>
        <v>2090</v>
      </c>
      <c r="W3218" s="4">
        <v>5195</v>
      </c>
      <c r="X3218">
        <v>0</v>
      </c>
      <c r="Y3218">
        <v>0</v>
      </c>
      <c r="Z3218">
        <v>3</v>
      </c>
      <c r="AA3218" s="4">
        <v>2090</v>
      </c>
      <c r="AB3218" s="4">
        <v>0</v>
      </c>
      <c r="AC3218">
        <v>2007</v>
      </c>
      <c r="AD3218" t="s">
        <v>3343</v>
      </c>
      <c r="AE3218" t="s">
        <v>1392</v>
      </c>
      <c r="AF3218" t="s">
        <v>2406</v>
      </c>
    </row>
    <row r="3219" spans="1:32">
      <c r="A3219" t="str">
        <f>PROPER(TRIM(Homes[[#This Row],[street]]))</f>
        <v>12235 Se 259Th Pl</v>
      </c>
      <c r="B3219" t="str">
        <f>PROPER(TRIM(Homes[[#This Row],[city]]))</f>
        <v>Kent</v>
      </c>
      <c r="C3219" t="str">
        <f>_xlfn.TEXTBEFORE(Homes[[#This Row],[statezip]]," ")</f>
        <v>WA</v>
      </c>
      <c r="D3219" s="6" t="str">
        <f>_xlfn.TEXTAFTER(Homes[[#This Row],[statezip]]," ")</f>
        <v>98030</v>
      </c>
      <c r="E3219" s="1">
        <v>300000</v>
      </c>
      <c r="F3219">
        <v>4</v>
      </c>
      <c r="G32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19" s="3" t="str">
        <f>Homes[[#This Row],[bedrooms]] &amp; " bd | " &amp; TEXT(Homes[[#This Row],[bathrooms]],"0.##") &amp; " ba"</f>
        <v>4 bd | 2.5 ba</v>
      </c>
      <c r="I3219" s="4">
        <v>2700</v>
      </c>
      <c r="J3219" s="1">
        <f>IFERROR(Homes[[#This Row],[price]]/Homes[[#This Row],[sqft_living]]," ")</f>
        <v>111.11111111111111</v>
      </c>
      <c r="K3219" s="4">
        <f>IFERROR(Homes[[#This Row],[sqft_lot]]/43560," ")</f>
        <v>0.2482552800734619</v>
      </c>
      <c r="L3219" t="str">
        <f>IF(Homes[[#This Row],[waterfront]]=1, "Yes","No")</f>
        <v>No</v>
      </c>
      <c r="M3219" s="4" t="str">
        <f>IF(Homes[[#This Row],[sqft_basement]]&gt;0, "Yes","No")</f>
        <v>Yes</v>
      </c>
      <c r="N3219" t="str">
        <f>CHOOSE(Homes[[#This Row],[view]]+1, "None","Fair","Good","Great","Excellent")</f>
        <v>None</v>
      </c>
      <c r="O3219" t="str">
        <f>CHOOSE(Homes[[#This Row],[condition]], "Poor","Fair","Average","Good","Excellent")</f>
        <v>Good</v>
      </c>
      <c r="P3219">
        <f ca="1">YEAR(TODAY())-Homes[[#This Row],[yr_built]]</f>
        <v>59</v>
      </c>
      <c r="Q3219">
        <v>0</v>
      </c>
      <c r="R3219">
        <f ca="1">IF(Homes[[#This Row],[yr_renovated]]&gt;0, YEAR(TODAY())-Homes[[#This Row],[yr_renovated]], YEAR(TODAY())-Homes[[#This Row],[yr_built]])</f>
        <v>59</v>
      </c>
      <c r="S3219">
        <v>1</v>
      </c>
      <c r="T3219" s="2">
        <v>41803</v>
      </c>
      <c r="U3219" s="3">
        <v>2.5</v>
      </c>
      <c r="V3219" s="4">
        <f>IFERROR(Homes[[#This Row],[sqft_above]]+Homes[[#This Row],[sqft_basement]]," ")</f>
        <v>2700</v>
      </c>
      <c r="W3219" s="4">
        <v>10814</v>
      </c>
      <c r="X3219">
        <v>0</v>
      </c>
      <c r="Y3219">
        <v>0</v>
      </c>
      <c r="Z3219">
        <v>4</v>
      </c>
      <c r="AA3219" s="4">
        <v>1560</v>
      </c>
      <c r="AB3219" s="4">
        <v>1140</v>
      </c>
      <c r="AC3219">
        <v>1966</v>
      </c>
      <c r="AD3219" t="s">
        <v>3344</v>
      </c>
      <c r="AE3219" t="s">
        <v>1392</v>
      </c>
      <c r="AF3219" t="s">
        <v>1554</v>
      </c>
    </row>
    <row r="3220" spans="1:32">
      <c r="A3220" t="str">
        <f>PROPER(TRIM(Homes[[#This Row],[street]]))</f>
        <v>11831 Se 232Nd Pl</v>
      </c>
      <c r="B3220" t="str">
        <f>PROPER(TRIM(Homes[[#This Row],[city]]))</f>
        <v>Kent</v>
      </c>
      <c r="C3220" t="str">
        <f>_xlfn.TEXTBEFORE(Homes[[#This Row],[statezip]]," ")</f>
        <v>WA</v>
      </c>
      <c r="D3220" s="6" t="str">
        <f>_xlfn.TEXTAFTER(Homes[[#This Row],[statezip]]," ")</f>
        <v>98031</v>
      </c>
      <c r="E3220" s="1">
        <v>300000</v>
      </c>
      <c r="F3220">
        <v>4</v>
      </c>
      <c r="G32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20" s="3" t="str">
        <f>Homes[[#This Row],[bedrooms]] &amp; " bd | " &amp; TEXT(Homes[[#This Row],[bathrooms]],"0.##") &amp; " ba"</f>
        <v>4 bd | 2.5 ba</v>
      </c>
      <c r="I3220" s="4">
        <v>1840</v>
      </c>
      <c r="J3220" s="1">
        <f>IFERROR(Homes[[#This Row],[price]]/Homes[[#This Row],[sqft_living]]," ")</f>
        <v>163.04347826086956</v>
      </c>
      <c r="K3220" s="4">
        <f>IFERROR(Homes[[#This Row],[sqft_lot]]/43560," ")</f>
        <v>0.12741046831955924</v>
      </c>
      <c r="L3220" t="str">
        <f>IF(Homes[[#This Row],[waterfront]]=1, "Yes","No")</f>
        <v>No</v>
      </c>
      <c r="M3220" s="4" t="str">
        <f>IF(Homes[[#This Row],[sqft_basement]]&gt;0, "Yes","No")</f>
        <v>No</v>
      </c>
      <c r="N3220" t="str">
        <f>CHOOSE(Homes[[#This Row],[view]]+1, "None","Fair","Good","Great","Excellent")</f>
        <v>None</v>
      </c>
      <c r="O3220" t="str">
        <f>CHOOSE(Homes[[#This Row],[condition]], "Poor","Fair","Average","Good","Excellent")</f>
        <v>Average</v>
      </c>
      <c r="P3220">
        <f ca="1">YEAR(TODAY())-Homes[[#This Row],[yr_built]]</f>
        <v>21</v>
      </c>
      <c r="Q3220">
        <v>2003</v>
      </c>
      <c r="R3220">
        <f ca="1">IF(Homes[[#This Row],[yr_renovated]]&gt;0, YEAR(TODAY())-Homes[[#This Row],[yr_renovated]], YEAR(TODAY())-Homes[[#This Row],[yr_built]])</f>
        <v>22</v>
      </c>
      <c r="S3220">
        <v>2</v>
      </c>
      <c r="T3220" s="2">
        <v>41813</v>
      </c>
      <c r="U3220" s="3">
        <v>2.5</v>
      </c>
      <c r="V3220" s="4">
        <f>IFERROR(Homes[[#This Row],[sqft_above]]+Homes[[#This Row],[sqft_basement]]," ")</f>
        <v>1840</v>
      </c>
      <c r="W3220" s="4">
        <v>5550</v>
      </c>
      <c r="X3220">
        <v>0</v>
      </c>
      <c r="Y3220">
        <v>0</v>
      </c>
      <c r="Z3220">
        <v>3</v>
      </c>
      <c r="AA3220" s="4">
        <v>1840</v>
      </c>
      <c r="AB3220" s="4">
        <v>0</v>
      </c>
      <c r="AC3220">
        <v>2004</v>
      </c>
      <c r="AD3220" t="s">
        <v>3345</v>
      </c>
      <c r="AE3220" t="s">
        <v>1392</v>
      </c>
      <c r="AF3220" t="s">
        <v>2406</v>
      </c>
    </row>
    <row r="3221" spans="1:32">
      <c r="A3221" t="str">
        <f>PROPER(TRIM(Homes[[#This Row],[street]]))</f>
        <v>9526 S 221St Pl</v>
      </c>
      <c r="B3221" t="str">
        <f>PROPER(TRIM(Homes[[#This Row],[city]]))</f>
        <v>Kent</v>
      </c>
      <c r="C3221" t="str">
        <f>_xlfn.TEXTBEFORE(Homes[[#This Row],[statezip]]," ")</f>
        <v>WA</v>
      </c>
      <c r="D3221" s="6" t="str">
        <f>_xlfn.TEXTAFTER(Homes[[#This Row],[statezip]]," ")</f>
        <v>98031</v>
      </c>
      <c r="E3221" s="1">
        <v>300000</v>
      </c>
      <c r="F3221">
        <v>4</v>
      </c>
      <c r="G32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21" s="3" t="str">
        <f>Homes[[#This Row],[bedrooms]] &amp; " bd | " &amp; TEXT(Homes[[#This Row],[bathrooms]],"0.##") &amp; " ba"</f>
        <v>4 bd | 2.5 ba</v>
      </c>
      <c r="I3221" s="4">
        <v>2200</v>
      </c>
      <c r="J3221" s="1">
        <f>IFERROR(Homes[[#This Row],[price]]/Homes[[#This Row],[sqft_living]]," ")</f>
        <v>136.36363636363637</v>
      </c>
      <c r="K3221" s="4">
        <f>IFERROR(Homes[[#This Row],[sqft_lot]]/43560," ")</f>
        <v>0.18514692378328743</v>
      </c>
      <c r="L3221" t="str">
        <f>IF(Homes[[#This Row],[waterfront]]=1, "Yes","No")</f>
        <v>No</v>
      </c>
      <c r="M3221" s="4" t="str">
        <f>IF(Homes[[#This Row],[sqft_basement]]&gt;0, "Yes","No")</f>
        <v>No</v>
      </c>
      <c r="N3221" t="str">
        <f>CHOOSE(Homes[[#This Row],[view]]+1, "None","Fair","Good","Great","Excellent")</f>
        <v>None</v>
      </c>
      <c r="O3221" t="str">
        <f>CHOOSE(Homes[[#This Row],[condition]], "Poor","Fair","Average","Good","Excellent")</f>
        <v>Average</v>
      </c>
      <c r="P3221">
        <f ca="1">YEAR(TODAY())-Homes[[#This Row],[yr_built]]</f>
        <v>27</v>
      </c>
      <c r="Q3221">
        <v>2006</v>
      </c>
      <c r="R3221">
        <f ca="1">IF(Homes[[#This Row],[yr_renovated]]&gt;0, YEAR(TODAY())-Homes[[#This Row],[yr_renovated]], YEAR(TODAY())-Homes[[#This Row],[yr_built]])</f>
        <v>19</v>
      </c>
      <c r="S3221">
        <v>2</v>
      </c>
      <c r="T3221" s="2">
        <v>41828</v>
      </c>
      <c r="U3221" s="3">
        <v>2.5</v>
      </c>
      <c r="V3221" s="4">
        <f>IFERROR(Homes[[#This Row],[sqft_above]]+Homes[[#This Row],[sqft_basement]]," ")</f>
        <v>2200</v>
      </c>
      <c r="W3221" s="4">
        <v>8065</v>
      </c>
      <c r="X3221">
        <v>0</v>
      </c>
      <c r="Y3221">
        <v>0</v>
      </c>
      <c r="Z3221">
        <v>3</v>
      </c>
      <c r="AA3221" s="4">
        <v>2200</v>
      </c>
      <c r="AB3221" s="4">
        <v>0</v>
      </c>
      <c r="AC3221">
        <v>1998</v>
      </c>
      <c r="AD3221" t="s">
        <v>3346</v>
      </c>
      <c r="AE3221" t="s">
        <v>1392</v>
      </c>
      <c r="AF3221" t="s">
        <v>2406</v>
      </c>
    </row>
    <row r="3222" spans="1:32">
      <c r="A3222" t="str">
        <f>PROPER(TRIM(Homes[[#This Row],[street]]))</f>
        <v>14200-14230 77Th Ave Ne</v>
      </c>
      <c r="B3222" t="str">
        <f>PROPER(TRIM(Homes[[#This Row],[city]]))</f>
        <v>Kirkland</v>
      </c>
      <c r="C3222" t="str">
        <f>_xlfn.TEXTBEFORE(Homes[[#This Row],[statezip]]," ")</f>
        <v>WA</v>
      </c>
      <c r="D3222" s="6" t="str">
        <f>_xlfn.TEXTAFTER(Homes[[#This Row],[statezip]]," ")</f>
        <v>98034</v>
      </c>
      <c r="E3222" s="1">
        <v>300000</v>
      </c>
      <c r="F3222">
        <v>3</v>
      </c>
      <c r="G32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2" s="3" t="str">
        <f>Homes[[#This Row],[bedrooms]] &amp; " bd | " &amp; TEXT(Homes[[#This Row],[bathrooms]],"0.##") &amp; " ba"</f>
        <v>3 bd | 1. ba</v>
      </c>
      <c r="I3222" s="4">
        <v>910</v>
      </c>
      <c r="J3222" s="1">
        <f>IFERROR(Homes[[#This Row],[price]]/Homes[[#This Row],[sqft_living]]," ")</f>
        <v>329.67032967032969</v>
      </c>
      <c r="K3222" s="4">
        <f>IFERROR(Homes[[#This Row],[sqft_lot]]/43560," ")</f>
        <v>0.17676767676767677</v>
      </c>
      <c r="L3222" t="str">
        <f>IF(Homes[[#This Row],[waterfront]]=1, "Yes","No")</f>
        <v>No</v>
      </c>
      <c r="M3222" s="4" t="str">
        <f>IF(Homes[[#This Row],[sqft_basement]]&gt;0, "Yes","No")</f>
        <v>No</v>
      </c>
      <c r="N3222" t="str">
        <f>CHOOSE(Homes[[#This Row],[view]]+1, "None","Fair","Good","Great","Excellent")</f>
        <v>None</v>
      </c>
      <c r="O3222" t="str">
        <f>CHOOSE(Homes[[#This Row],[condition]], "Poor","Fair","Average","Good","Excellent")</f>
        <v>Good</v>
      </c>
      <c r="P3222">
        <f ca="1">YEAR(TODAY())-Homes[[#This Row],[yr_built]]</f>
        <v>54</v>
      </c>
      <c r="Q3222">
        <v>0</v>
      </c>
      <c r="R3222">
        <f ca="1">IF(Homes[[#This Row],[yr_renovated]]&gt;0, YEAR(TODAY())-Homes[[#This Row],[yr_renovated]], YEAR(TODAY())-Homes[[#This Row],[yr_built]])</f>
        <v>54</v>
      </c>
      <c r="S3222">
        <v>1</v>
      </c>
      <c r="T3222" s="2">
        <v>41808</v>
      </c>
      <c r="U3222" s="3">
        <v>1</v>
      </c>
      <c r="V3222" s="4">
        <f>IFERROR(Homes[[#This Row],[sqft_above]]+Homes[[#This Row],[sqft_basement]]," ")</f>
        <v>910</v>
      </c>
      <c r="W3222" s="4">
        <v>7700</v>
      </c>
      <c r="X3222">
        <v>0</v>
      </c>
      <c r="Y3222">
        <v>0</v>
      </c>
      <c r="Z3222">
        <v>4</v>
      </c>
      <c r="AA3222" s="4">
        <v>910</v>
      </c>
      <c r="AB3222" s="4">
        <v>0</v>
      </c>
      <c r="AC3222">
        <v>1971</v>
      </c>
      <c r="AD3222" t="s">
        <v>3347</v>
      </c>
      <c r="AE3222" t="s">
        <v>46</v>
      </c>
      <c r="AF3222" t="s">
        <v>47</v>
      </c>
    </row>
    <row r="3223" spans="1:32">
      <c r="A3223" t="str">
        <f>PROPER(TRIM(Homes[[#This Row],[street]]))</f>
        <v>13424 Ne 80Th St</v>
      </c>
      <c r="B3223" t="str">
        <f>PROPER(TRIM(Homes[[#This Row],[city]]))</f>
        <v>Redmond</v>
      </c>
      <c r="C3223" t="str">
        <f>_xlfn.TEXTBEFORE(Homes[[#This Row],[statezip]]," ")</f>
        <v>WA</v>
      </c>
      <c r="D3223" s="6" t="str">
        <f>_xlfn.TEXTAFTER(Homes[[#This Row],[statezip]]," ")</f>
        <v>98052</v>
      </c>
      <c r="E3223" s="1">
        <v>300000</v>
      </c>
      <c r="F3223">
        <v>3</v>
      </c>
      <c r="G32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3" s="3" t="str">
        <f>Homes[[#This Row],[bedrooms]] &amp; " bd | " &amp; TEXT(Homes[[#This Row],[bathrooms]],"0.##") &amp; " ba"</f>
        <v>3 bd | 1. ba</v>
      </c>
      <c r="I3223" s="4">
        <v>1090</v>
      </c>
      <c r="J3223" s="1">
        <f>IFERROR(Homes[[#This Row],[price]]/Homes[[#This Row],[sqft_living]]," ")</f>
        <v>275.22935779816515</v>
      </c>
      <c r="K3223" s="4">
        <f>IFERROR(Homes[[#This Row],[sqft_lot]]/43560," ")</f>
        <v>0.22727272727272727</v>
      </c>
      <c r="L3223" t="str">
        <f>IF(Homes[[#This Row],[waterfront]]=1, "Yes","No")</f>
        <v>No</v>
      </c>
      <c r="M3223" s="4" t="str">
        <f>IF(Homes[[#This Row],[sqft_basement]]&gt;0, "Yes","No")</f>
        <v>No</v>
      </c>
      <c r="N3223" t="str">
        <f>CHOOSE(Homes[[#This Row],[view]]+1, "None","Fair","Good","Great","Excellent")</f>
        <v>None</v>
      </c>
      <c r="O3223" t="str">
        <f>CHOOSE(Homes[[#This Row],[condition]], "Poor","Fair","Average","Good","Excellent")</f>
        <v>Good</v>
      </c>
      <c r="P3223">
        <f ca="1">YEAR(TODAY())-Homes[[#This Row],[yr_built]]</f>
        <v>70</v>
      </c>
      <c r="Q3223">
        <v>2009</v>
      </c>
      <c r="R3223">
        <f ca="1">IF(Homes[[#This Row],[yr_renovated]]&gt;0, YEAR(TODAY())-Homes[[#This Row],[yr_renovated]], YEAR(TODAY())-Homes[[#This Row],[yr_built]])</f>
        <v>16</v>
      </c>
      <c r="S3223">
        <v>1</v>
      </c>
      <c r="T3223" s="2">
        <v>41779</v>
      </c>
      <c r="U3223" s="3">
        <v>1</v>
      </c>
      <c r="V3223" s="4">
        <f>IFERROR(Homes[[#This Row],[sqft_above]]+Homes[[#This Row],[sqft_basement]]," ")</f>
        <v>1090</v>
      </c>
      <c r="W3223" s="4">
        <v>9900</v>
      </c>
      <c r="X3223">
        <v>0</v>
      </c>
      <c r="Y3223">
        <v>0</v>
      </c>
      <c r="Z3223">
        <v>4</v>
      </c>
      <c r="AA3223" s="4">
        <v>1090</v>
      </c>
      <c r="AB3223" s="4">
        <v>0</v>
      </c>
      <c r="AC3223">
        <v>1955</v>
      </c>
      <c r="AD3223" t="s">
        <v>3348</v>
      </c>
      <c r="AE3223" t="s">
        <v>137</v>
      </c>
      <c r="AF3223" t="s">
        <v>138</v>
      </c>
    </row>
    <row r="3224" spans="1:32">
      <c r="A3224" t="str">
        <f>PROPER(TRIM(Homes[[#This Row],[street]]))</f>
        <v>555 Index Ave Ne</v>
      </c>
      <c r="B3224" t="str">
        <f>PROPER(TRIM(Homes[[#This Row],[city]]))</f>
        <v>Renton</v>
      </c>
      <c r="C3224" t="str">
        <f>_xlfn.TEXTBEFORE(Homes[[#This Row],[statezip]]," ")</f>
        <v>WA</v>
      </c>
      <c r="D3224" s="6" t="str">
        <f>_xlfn.TEXTAFTER(Homes[[#This Row],[statezip]]," ")</f>
        <v>98056</v>
      </c>
      <c r="E3224" s="1">
        <v>300000</v>
      </c>
      <c r="F3224">
        <v>6</v>
      </c>
      <c r="G32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24" s="3" t="str">
        <f>Homes[[#This Row],[bedrooms]] &amp; " bd | " &amp; TEXT(Homes[[#This Row],[bathrooms]],"0.##") &amp; " ba"</f>
        <v>6 bd | 2. ba</v>
      </c>
      <c r="I3224" s="4">
        <v>2040</v>
      </c>
      <c r="J3224" s="1">
        <f>IFERROR(Homes[[#This Row],[price]]/Homes[[#This Row],[sqft_living]]," ")</f>
        <v>147.05882352941177</v>
      </c>
      <c r="K3224" s="4">
        <f>IFERROR(Homes[[#This Row],[sqft_lot]]/43560," ")</f>
        <v>0.24820936639118457</v>
      </c>
      <c r="L3224" t="str">
        <f>IF(Homes[[#This Row],[waterfront]]=1, "Yes","No")</f>
        <v>No</v>
      </c>
      <c r="M3224" s="4" t="str">
        <f>IF(Homes[[#This Row],[sqft_basement]]&gt;0, "Yes","No")</f>
        <v>No</v>
      </c>
      <c r="N3224" t="str">
        <f>CHOOSE(Homes[[#This Row],[view]]+1, "None","Fair","Good","Great","Excellent")</f>
        <v>None</v>
      </c>
      <c r="O3224" t="str">
        <f>CHOOSE(Homes[[#This Row],[condition]], "Poor","Fair","Average","Good","Excellent")</f>
        <v>Good</v>
      </c>
      <c r="P3224">
        <f ca="1">YEAR(TODAY())-Homes[[#This Row],[yr_built]]</f>
        <v>82</v>
      </c>
      <c r="Q3224">
        <v>0</v>
      </c>
      <c r="R3224">
        <f ca="1">IF(Homes[[#This Row],[yr_renovated]]&gt;0, YEAR(TODAY())-Homes[[#This Row],[yr_renovated]], YEAR(TODAY())-Homes[[#This Row],[yr_built]])</f>
        <v>82</v>
      </c>
      <c r="S3224">
        <v>1</v>
      </c>
      <c r="T3224" s="2">
        <v>41781</v>
      </c>
      <c r="U3224" s="3">
        <v>2</v>
      </c>
      <c r="V3224" s="4">
        <f>IFERROR(Homes[[#This Row],[sqft_above]]+Homes[[#This Row],[sqft_basement]]," ")</f>
        <v>2040</v>
      </c>
      <c r="W3224" s="4">
        <v>10812</v>
      </c>
      <c r="X3224">
        <v>0</v>
      </c>
      <c r="Y3224">
        <v>0</v>
      </c>
      <c r="Z3224">
        <v>4</v>
      </c>
      <c r="AA3224" s="4">
        <v>2040</v>
      </c>
      <c r="AB3224" s="4">
        <v>0</v>
      </c>
      <c r="AC3224">
        <v>1943</v>
      </c>
      <c r="AD3224" t="s">
        <v>3349</v>
      </c>
      <c r="AE3224" t="s">
        <v>319</v>
      </c>
      <c r="AF3224" t="s">
        <v>672</v>
      </c>
    </row>
    <row r="3225" spans="1:32">
      <c r="A3225" t="str">
        <f>PROPER(TRIM(Homes[[#This Row],[street]]))</f>
        <v>12840 163Rd Ave Se</v>
      </c>
      <c r="B3225" t="str">
        <f>PROPER(TRIM(Homes[[#This Row],[city]]))</f>
        <v>Renton</v>
      </c>
      <c r="C3225" t="str">
        <f>_xlfn.TEXTBEFORE(Homes[[#This Row],[statezip]]," ")</f>
        <v>WA</v>
      </c>
      <c r="D3225" s="6" t="str">
        <f>_xlfn.TEXTAFTER(Homes[[#This Row],[statezip]]," ")</f>
        <v>98059</v>
      </c>
      <c r="E3225" s="1">
        <v>300000</v>
      </c>
      <c r="F3225">
        <v>3</v>
      </c>
      <c r="G32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5" s="3" t="str">
        <f>Homes[[#This Row],[bedrooms]] &amp; " bd | " &amp; TEXT(Homes[[#This Row],[bathrooms]],"0.##") &amp; " ba"</f>
        <v>3 bd | 1. ba</v>
      </c>
      <c r="I3225" s="4">
        <v>2120</v>
      </c>
      <c r="J3225" s="1">
        <f>IFERROR(Homes[[#This Row],[price]]/Homes[[#This Row],[sqft_living]]," ")</f>
        <v>141.50943396226415</v>
      </c>
      <c r="K3225" s="4">
        <f>IFERROR(Homes[[#This Row],[sqft_lot]]/43560," ")</f>
        <v>0.17757116620752986</v>
      </c>
      <c r="L3225" t="str">
        <f>IF(Homes[[#This Row],[waterfront]]=1, "Yes","No")</f>
        <v>No</v>
      </c>
      <c r="M3225" s="4" t="str">
        <f>IF(Homes[[#This Row],[sqft_basement]]&gt;0, "Yes","No")</f>
        <v>Yes</v>
      </c>
      <c r="N3225" t="str">
        <f>CHOOSE(Homes[[#This Row],[view]]+1, "None","Fair","Good","Great","Excellent")</f>
        <v>None</v>
      </c>
      <c r="O3225" t="str">
        <f>CHOOSE(Homes[[#This Row],[condition]], "Poor","Fair","Average","Good","Excellent")</f>
        <v>Good</v>
      </c>
      <c r="P3225">
        <f ca="1">YEAR(TODAY())-Homes[[#This Row],[yr_built]]</f>
        <v>58</v>
      </c>
      <c r="Q3225">
        <v>0</v>
      </c>
      <c r="R3225">
        <f ca="1">IF(Homes[[#This Row],[yr_renovated]]&gt;0, YEAR(TODAY())-Homes[[#This Row],[yr_renovated]], YEAR(TODAY())-Homes[[#This Row],[yr_built]])</f>
        <v>58</v>
      </c>
      <c r="S3225">
        <v>1</v>
      </c>
      <c r="T3225" s="2">
        <v>41779</v>
      </c>
      <c r="U3225" s="3">
        <v>1</v>
      </c>
      <c r="V3225" s="4">
        <f>IFERROR(Homes[[#This Row],[sqft_above]]+Homes[[#This Row],[sqft_basement]]," ")</f>
        <v>2120</v>
      </c>
      <c r="W3225" s="4">
        <v>7735</v>
      </c>
      <c r="X3225">
        <v>0</v>
      </c>
      <c r="Y3225">
        <v>0</v>
      </c>
      <c r="Z3225">
        <v>4</v>
      </c>
      <c r="AA3225" s="4">
        <v>1060</v>
      </c>
      <c r="AB3225" s="4">
        <v>1060</v>
      </c>
      <c r="AC3225">
        <v>1967</v>
      </c>
      <c r="AD3225" t="s">
        <v>3350</v>
      </c>
      <c r="AE3225" t="s">
        <v>319</v>
      </c>
      <c r="AF3225" t="s">
        <v>282</v>
      </c>
    </row>
    <row r="3226" spans="1:32">
      <c r="A3226" t="str">
        <f>PROPER(TRIM(Homes[[#This Row],[street]]))</f>
        <v>14229 Se 165Th Pl</v>
      </c>
      <c r="B3226" t="str">
        <f>PROPER(TRIM(Homes[[#This Row],[city]]))</f>
        <v>Renton</v>
      </c>
      <c r="C3226" t="str">
        <f>_xlfn.TEXTBEFORE(Homes[[#This Row],[statezip]]," ")</f>
        <v>WA</v>
      </c>
      <c r="D3226" s="6" t="str">
        <f>_xlfn.TEXTAFTER(Homes[[#This Row],[statezip]]," ")</f>
        <v>98058</v>
      </c>
      <c r="E3226" s="1">
        <v>300000</v>
      </c>
      <c r="F3226">
        <v>3</v>
      </c>
      <c r="G32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26" s="3" t="str">
        <f>Homes[[#This Row],[bedrooms]] &amp; " bd | " &amp; TEXT(Homes[[#This Row],[bathrooms]],"0.##") &amp; " ba"</f>
        <v>3 bd | 2.25 ba</v>
      </c>
      <c r="I3226" s="4">
        <v>1780</v>
      </c>
      <c r="J3226" s="1">
        <f>IFERROR(Homes[[#This Row],[price]]/Homes[[#This Row],[sqft_living]]," ")</f>
        <v>168.53932584269663</v>
      </c>
      <c r="K3226" s="4">
        <f>IFERROR(Homes[[#This Row],[sqft_lot]]/43560," ")</f>
        <v>0.23863636363636365</v>
      </c>
      <c r="L3226" t="str">
        <f>IF(Homes[[#This Row],[waterfront]]=1, "Yes","No")</f>
        <v>No</v>
      </c>
      <c r="M3226" s="4" t="str">
        <f>IF(Homes[[#This Row],[sqft_basement]]&gt;0, "Yes","No")</f>
        <v>No</v>
      </c>
      <c r="N3226" t="str">
        <f>CHOOSE(Homes[[#This Row],[view]]+1, "None","Fair","Good","Great","Excellent")</f>
        <v>None</v>
      </c>
      <c r="O3226" t="str">
        <f>CHOOSE(Homes[[#This Row],[condition]], "Poor","Fair","Average","Good","Excellent")</f>
        <v>Average</v>
      </c>
      <c r="P3226">
        <f ca="1">YEAR(TODAY())-Homes[[#This Row],[yr_built]]</f>
        <v>58</v>
      </c>
      <c r="Q3226">
        <v>2011</v>
      </c>
      <c r="R3226">
        <f ca="1">IF(Homes[[#This Row],[yr_renovated]]&gt;0, YEAR(TODAY())-Homes[[#This Row],[yr_renovated]], YEAR(TODAY())-Homes[[#This Row],[yr_built]])</f>
        <v>14</v>
      </c>
      <c r="S3226">
        <v>1</v>
      </c>
      <c r="T3226" s="2">
        <v>41816</v>
      </c>
      <c r="U3226" s="3">
        <v>2.25</v>
      </c>
      <c r="V3226" s="4">
        <f>IFERROR(Homes[[#This Row],[sqft_above]]+Homes[[#This Row],[sqft_basement]]," ")</f>
        <v>1780</v>
      </c>
      <c r="W3226" s="4">
        <v>10395</v>
      </c>
      <c r="X3226">
        <v>0</v>
      </c>
      <c r="Y3226">
        <v>0</v>
      </c>
      <c r="Z3226">
        <v>3</v>
      </c>
      <c r="AA3226" s="4">
        <v>1780</v>
      </c>
      <c r="AB3226" s="4">
        <v>0</v>
      </c>
      <c r="AC3226">
        <v>1967</v>
      </c>
      <c r="AD3226" t="s">
        <v>3351</v>
      </c>
      <c r="AE3226" t="s">
        <v>319</v>
      </c>
      <c r="AF3226" t="s">
        <v>320</v>
      </c>
    </row>
    <row r="3227" spans="1:32">
      <c r="A3227" t="str">
        <f>PROPER(TRIM(Homes[[#This Row],[street]]))</f>
        <v>17237 129Th Ave Se</v>
      </c>
      <c r="B3227" t="str">
        <f>PROPER(TRIM(Homes[[#This Row],[city]]))</f>
        <v>Renton</v>
      </c>
      <c r="C3227" t="str">
        <f>_xlfn.TEXTBEFORE(Homes[[#This Row],[statezip]]," ")</f>
        <v>WA</v>
      </c>
      <c r="D3227" s="6" t="str">
        <f>_xlfn.TEXTAFTER(Homes[[#This Row],[statezip]]," ")</f>
        <v>98058</v>
      </c>
      <c r="E3227" s="1">
        <v>300000</v>
      </c>
      <c r="F3227">
        <v>4</v>
      </c>
      <c r="G32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27" s="3" t="str">
        <f>Homes[[#This Row],[bedrooms]] &amp; " bd | " &amp; TEXT(Homes[[#This Row],[bathrooms]],"0.##") &amp; " ba"</f>
        <v>4 bd | 3. ba</v>
      </c>
      <c r="I3227" s="4">
        <v>2200</v>
      </c>
      <c r="J3227" s="1">
        <f>IFERROR(Homes[[#This Row],[price]]/Homes[[#This Row],[sqft_living]]," ")</f>
        <v>136.36363636363637</v>
      </c>
      <c r="K3227" s="4">
        <f>IFERROR(Homes[[#This Row],[sqft_lot]]/43560," ")</f>
        <v>0.24793388429752067</v>
      </c>
      <c r="L3227" t="str">
        <f>IF(Homes[[#This Row],[waterfront]]=1, "Yes","No")</f>
        <v>No</v>
      </c>
      <c r="M3227" s="4" t="str">
        <f>IF(Homes[[#This Row],[sqft_basement]]&gt;0, "Yes","No")</f>
        <v>No</v>
      </c>
      <c r="N3227" t="str">
        <f>CHOOSE(Homes[[#This Row],[view]]+1, "None","Fair","Good","Great","Excellent")</f>
        <v>None</v>
      </c>
      <c r="O3227" t="str">
        <f>CHOOSE(Homes[[#This Row],[condition]], "Poor","Fair","Average","Good","Excellent")</f>
        <v>Average</v>
      </c>
      <c r="P3227">
        <f ca="1">YEAR(TODAY())-Homes[[#This Row],[yr_built]]</f>
        <v>65</v>
      </c>
      <c r="Q3227">
        <v>2012</v>
      </c>
      <c r="R3227">
        <f ca="1">IF(Homes[[#This Row],[yr_renovated]]&gt;0, YEAR(TODAY())-Homes[[#This Row],[yr_renovated]], YEAR(TODAY())-Homes[[#This Row],[yr_built]])</f>
        <v>13</v>
      </c>
      <c r="S3227">
        <v>1</v>
      </c>
      <c r="T3227" s="2">
        <v>41827</v>
      </c>
      <c r="U3227" s="3">
        <v>3</v>
      </c>
      <c r="V3227" s="4">
        <f>IFERROR(Homes[[#This Row],[sqft_above]]+Homes[[#This Row],[sqft_basement]]," ")</f>
        <v>2200</v>
      </c>
      <c r="W3227" s="4">
        <v>10800</v>
      </c>
      <c r="X3227">
        <v>0</v>
      </c>
      <c r="Y3227">
        <v>0</v>
      </c>
      <c r="Z3227">
        <v>3</v>
      </c>
      <c r="AA3227" s="4">
        <v>2200</v>
      </c>
      <c r="AB3227" s="4">
        <v>0</v>
      </c>
      <c r="AC3227">
        <v>1960</v>
      </c>
      <c r="AD3227" t="s">
        <v>3352</v>
      </c>
      <c r="AE3227" t="s">
        <v>319</v>
      </c>
      <c r="AF3227" t="s">
        <v>320</v>
      </c>
    </row>
    <row r="3228" spans="1:32">
      <c r="A3228" t="str">
        <f>PROPER(TRIM(Homes[[#This Row],[street]]))</f>
        <v>723 N 105Th St</v>
      </c>
      <c r="B3228" t="str">
        <f>PROPER(TRIM(Homes[[#This Row],[city]]))</f>
        <v>Seattle</v>
      </c>
      <c r="C3228" t="str">
        <f>_xlfn.TEXTBEFORE(Homes[[#This Row],[statezip]]," ")</f>
        <v>WA</v>
      </c>
      <c r="D3228" s="6" t="str">
        <f>_xlfn.TEXTAFTER(Homes[[#This Row],[statezip]]," ")</f>
        <v>98133</v>
      </c>
      <c r="E3228" s="1">
        <v>300000</v>
      </c>
      <c r="F3228">
        <v>2</v>
      </c>
      <c r="G32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8" s="3" t="str">
        <f>Homes[[#This Row],[bedrooms]] &amp; " bd | " &amp; TEXT(Homes[[#This Row],[bathrooms]],"0.##") &amp; " ba"</f>
        <v>2 bd | 1. ba</v>
      </c>
      <c r="I3228" s="4">
        <v>820</v>
      </c>
      <c r="J3228" s="1">
        <f>IFERROR(Homes[[#This Row],[price]]/Homes[[#This Row],[sqft_living]]," ")</f>
        <v>365.85365853658539</v>
      </c>
      <c r="K3228" s="4">
        <f>IFERROR(Homes[[#This Row],[sqft_lot]]/43560," ")</f>
        <v>8.8246097337006432E-2</v>
      </c>
      <c r="L3228" t="str">
        <f>IF(Homes[[#This Row],[waterfront]]=1, "Yes","No")</f>
        <v>No</v>
      </c>
      <c r="M3228" s="4" t="str">
        <f>IF(Homes[[#This Row],[sqft_basement]]&gt;0, "Yes","No")</f>
        <v>No</v>
      </c>
      <c r="N3228" t="str">
        <f>CHOOSE(Homes[[#This Row],[view]]+1, "None","Fair","Good","Great","Excellent")</f>
        <v>None</v>
      </c>
      <c r="O3228" t="str">
        <f>CHOOSE(Homes[[#This Row],[condition]], "Poor","Fair","Average","Good","Excellent")</f>
        <v>Good</v>
      </c>
      <c r="P3228">
        <f ca="1">YEAR(TODAY())-Homes[[#This Row],[yr_built]]</f>
        <v>109</v>
      </c>
      <c r="Q3228">
        <v>0</v>
      </c>
      <c r="R3228">
        <f ca="1">IF(Homes[[#This Row],[yr_renovated]]&gt;0, YEAR(TODAY())-Homes[[#This Row],[yr_renovated]], YEAR(TODAY())-Homes[[#This Row],[yr_built]])</f>
        <v>109</v>
      </c>
      <c r="S3228">
        <v>1</v>
      </c>
      <c r="T3228" s="2">
        <v>41788</v>
      </c>
      <c r="U3228" s="3">
        <v>1</v>
      </c>
      <c r="V3228" s="4">
        <f>IFERROR(Homes[[#This Row],[sqft_above]]+Homes[[#This Row],[sqft_basement]]," ")</f>
        <v>820</v>
      </c>
      <c r="W3228" s="4">
        <v>3844</v>
      </c>
      <c r="X3228">
        <v>0</v>
      </c>
      <c r="Y3228">
        <v>0</v>
      </c>
      <c r="Z3228">
        <v>4</v>
      </c>
      <c r="AA3228" s="4">
        <v>820</v>
      </c>
      <c r="AB3228" s="4">
        <v>0</v>
      </c>
      <c r="AC3228">
        <v>1916</v>
      </c>
      <c r="AD3228" t="s">
        <v>3353</v>
      </c>
      <c r="AE3228" t="s">
        <v>49</v>
      </c>
      <c r="AF3228" t="s">
        <v>987</v>
      </c>
    </row>
    <row r="3229" spans="1:32">
      <c r="A3229" t="str">
        <f>PROPER(TRIM(Homes[[#This Row],[street]]))</f>
        <v>2559 Ne 98Th St</v>
      </c>
      <c r="B3229" t="str">
        <f>PROPER(TRIM(Homes[[#This Row],[city]]))</f>
        <v>Seattle</v>
      </c>
      <c r="C3229" t="str">
        <f>_xlfn.TEXTBEFORE(Homes[[#This Row],[statezip]]," ")</f>
        <v>WA</v>
      </c>
      <c r="D3229" s="6" t="str">
        <f>_xlfn.TEXTAFTER(Homes[[#This Row],[statezip]]," ")</f>
        <v>98115</v>
      </c>
      <c r="E3229" s="1">
        <v>300000</v>
      </c>
      <c r="F3229">
        <v>3</v>
      </c>
      <c r="G32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29" s="3" t="str">
        <f>Homes[[#This Row],[bedrooms]] &amp; " bd | " &amp; TEXT(Homes[[#This Row],[bathrooms]],"0.##") &amp; " ba"</f>
        <v>3 bd | 1. ba</v>
      </c>
      <c r="I3229" s="4">
        <v>1260</v>
      </c>
      <c r="J3229" s="1">
        <f>IFERROR(Homes[[#This Row],[price]]/Homes[[#This Row],[sqft_living]]," ")</f>
        <v>238.0952380952381</v>
      </c>
      <c r="K3229" s="4">
        <f>IFERROR(Homes[[#This Row],[sqft_lot]]/43560," ")</f>
        <v>0.19008264462809918</v>
      </c>
      <c r="L3229" t="str">
        <f>IF(Homes[[#This Row],[waterfront]]=1, "Yes","No")</f>
        <v>No</v>
      </c>
      <c r="M3229" s="4" t="str">
        <f>IF(Homes[[#This Row],[sqft_basement]]&gt;0, "Yes","No")</f>
        <v>No</v>
      </c>
      <c r="N3229" t="str">
        <f>CHOOSE(Homes[[#This Row],[view]]+1, "None","Fair","Good","Great","Excellent")</f>
        <v>None</v>
      </c>
      <c r="O3229" t="str">
        <f>CHOOSE(Homes[[#This Row],[condition]], "Poor","Fair","Average","Good","Excellent")</f>
        <v>Average</v>
      </c>
      <c r="P3229">
        <f ca="1">YEAR(TODAY())-Homes[[#This Row],[yr_built]]</f>
        <v>79</v>
      </c>
      <c r="Q3229">
        <v>0</v>
      </c>
      <c r="R3229">
        <f ca="1">IF(Homes[[#This Row],[yr_renovated]]&gt;0, YEAR(TODAY())-Homes[[#This Row],[yr_renovated]], YEAR(TODAY())-Homes[[#This Row],[yr_built]])</f>
        <v>79</v>
      </c>
      <c r="S3229">
        <v>1</v>
      </c>
      <c r="T3229" s="2">
        <v>41773</v>
      </c>
      <c r="U3229" s="3">
        <v>1</v>
      </c>
      <c r="V3229" s="4">
        <f>IFERROR(Homes[[#This Row],[sqft_above]]+Homes[[#This Row],[sqft_basement]]," ")</f>
        <v>1260</v>
      </c>
      <c r="W3229" s="4">
        <v>8280</v>
      </c>
      <c r="X3229">
        <v>0</v>
      </c>
      <c r="Y3229">
        <v>0</v>
      </c>
      <c r="Z3229">
        <v>3</v>
      </c>
      <c r="AA3229" s="4">
        <v>1260</v>
      </c>
      <c r="AB3229" s="4">
        <v>0</v>
      </c>
      <c r="AC3229">
        <v>1946</v>
      </c>
      <c r="AD3229" t="s">
        <v>3354</v>
      </c>
      <c r="AE3229" t="s">
        <v>49</v>
      </c>
      <c r="AF3229" t="s">
        <v>154</v>
      </c>
    </row>
    <row r="3230" spans="1:32">
      <c r="A3230" t="str">
        <f>PROPER(TRIM(Homes[[#This Row],[street]]))</f>
        <v>13730 2Nd Ave Nw</v>
      </c>
      <c r="B3230" t="str">
        <f>PROPER(TRIM(Homes[[#This Row],[city]]))</f>
        <v>Seattle</v>
      </c>
      <c r="C3230" t="str">
        <f>_xlfn.TEXTBEFORE(Homes[[#This Row],[statezip]]," ")</f>
        <v>WA</v>
      </c>
      <c r="D3230" s="6" t="str">
        <f>_xlfn.TEXTAFTER(Homes[[#This Row],[statezip]]," ")</f>
        <v>98177</v>
      </c>
      <c r="E3230" s="1">
        <v>300000</v>
      </c>
      <c r="F3230">
        <v>2</v>
      </c>
      <c r="G32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30" s="3" t="str">
        <f>Homes[[#This Row],[bedrooms]] &amp; " bd | " &amp; TEXT(Homes[[#This Row],[bathrooms]],"0.##") &amp; " ba"</f>
        <v>2 bd | 1.75 ba</v>
      </c>
      <c r="I3230" s="4">
        <v>1360</v>
      </c>
      <c r="J3230" s="1">
        <f>IFERROR(Homes[[#This Row],[price]]/Homes[[#This Row],[sqft_living]]," ")</f>
        <v>220.58823529411765</v>
      </c>
      <c r="K3230" s="4">
        <f>IFERROR(Homes[[#This Row],[sqft_lot]]/43560," ")</f>
        <v>0.18595041322314049</v>
      </c>
      <c r="L3230" t="str">
        <f>IF(Homes[[#This Row],[waterfront]]=1, "Yes","No")</f>
        <v>No</v>
      </c>
      <c r="M3230" s="4" t="str">
        <f>IF(Homes[[#This Row],[sqft_basement]]&gt;0, "Yes","No")</f>
        <v>Yes</v>
      </c>
      <c r="N3230" t="str">
        <f>CHOOSE(Homes[[#This Row],[view]]+1, "None","Fair","Good","Great","Excellent")</f>
        <v>None</v>
      </c>
      <c r="O3230" t="str">
        <f>CHOOSE(Homes[[#This Row],[condition]], "Poor","Fair","Average","Good","Excellent")</f>
        <v>Average</v>
      </c>
      <c r="P3230">
        <f ca="1">YEAR(TODAY())-Homes[[#This Row],[yr_built]]</f>
        <v>50</v>
      </c>
      <c r="Q3230">
        <v>0</v>
      </c>
      <c r="R3230">
        <f ca="1">IF(Homes[[#This Row],[yr_renovated]]&gt;0, YEAR(TODAY())-Homes[[#This Row],[yr_renovated]], YEAR(TODAY())-Homes[[#This Row],[yr_built]])</f>
        <v>50</v>
      </c>
      <c r="S3230">
        <v>1</v>
      </c>
      <c r="T3230" s="2">
        <v>41771</v>
      </c>
      <c r="U3230" s="3">
        <v>1.75</v>
      </c>
      <c r="V3230" s="4">
        <f>IFERROR(Homes[[#This Row],[sqft_above]]+Homes[[#This Row],[sqft_basement]]," ")</f>
        <v>1360</v>
      </c>
      <c r="W3230" s="4">
        <v>8100</v>
      </c>
      <c r="X3230">
        <v>0</v>
      </c>
      <c r="Y3230">
        <v>0</v>
      </c>
      <c r="Z3230">
        <v>3</v>
      </c>
      <c r="AA3230" s="4">
        <v>860</v>
      </c>
      <c r="AB3230" s="4">
        <v>500</v>
      </c>
      <c r="AC3230">
        <v>1975</v>
      </c>
      <c r="AD3230" t="s">
        <v>3355</v>
      </c>
      <c r="AE3230" t="s">
        <v>49</v>
      </c>
      <c r="AF3230" t="s">
        <v>50</v>
      </c>
    </row>
    <row r="3231" spans="1:32">
      <c r="A3231" t="str">
        <f>PROPER(TRIM(Homes[[#This Row],[street]]))</f>
        <v>5338 15Th Ave S</v>
      </c>
      <c r="B3231" t="str">
        <f>PROPER(TRIM(Homes[[#This Row],[city]]))</f>
        <v>Seattle</v>
      </c>
      <c r="C3231" t="str">
        <f>_xlfn.TEXTBEFORE(Homes[[#This Row],[statezip]]," ")</f>
        <v>WA</v>
      </c>
      <c r="D3231" s="6" t="str">
        <f>_xlfn.TEXTAFTER(Homes[[#This Row],[statezip]]," ")</f>
        <v>98108</v>
      </c>
      <c r="E3231" s="1">
        <v>300000</v>
      </c>
      <c r="F3231">
        <v>3</v>
      </c>
      <c r="G32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1/4</v>
      </c>
      <c r="H3231" s="3" t="str">
        <f>Homes[[#This Row],[bedrooms]] &amp; " bd | " &amp; TEXT(Homes[[#This Row],[bathrooms]],"0.##") &amp; " ba"</f>
        <v>3 bd | 3.25 ba</v>
      </c>
      <c r="I3231" s="4">
        <v>1470</v>
      </c>
      <c r="J3231" s="1">
        <f>IFERROR(Homes[[#This Row],[price]]/Homes[[#This Row],[sqft_living]]," ")</f>
        <v>204.08163265306123</v>
      </c>
      <c r="K3231" s="4">
        <f>IFERROR(Homes[[#This Row],[sqft_lot]]/43560," ")</f>
        <v>2.835169880624426E-2</v>
      </c>
      <c r="L3231" t="str">
        <f>IF(Homes[[#This Row],[waterfront]]=1, "Yes","No")</f>
        <v>No</v>
      </c>
      <c r="M3231" s="4" t="str">
        <f>IF(Homes[[#This Row],[sqft_basement]]&gt;0, "Yes","No")</f>
        <v>Yes</v>
      </c>
      <c r="N3231" t="str">
        <f>CHOOSE(Homes[[#This Row],[view]]+1, "None","Fair","Good","Great","Excellent")</f>
        <v>None</v>
      </c>
      <c r="O3231" t="str">
        <f>CHOOSE(Homes[[#This Row],[condition]], "Poor","Fair","Average","Good","Excellent")</f>
        <v>Average</v>
      </c>
      <c r="P3231">
        <f ca="1">YEAR(TODAY())-Homes[[#This Row],[yr_built]]</f>
        <v>17</v>
      </c>
      <c r="Q3231">
        <v>0</v>
      </c>
      <c r="R3231">
        <f ca="1">IF(Homes[[#This Row],[yr_renovated]]&gt;0, YEAR(TODAY())-Homes[[#This Row],[yr_renovated]], YEAR(TODAY())-Homes[[#This Row],[yr_built]])</f>
        <v>17</v>
      </c>
      <c r="S3231">
        <v>2</v>
      </c>
      <c r="T3231" s="2">
        <v>41802</v>
      </c>
      <c r="U3231" s="3">
        <v>3.25</v>
      </c>
      <c r="V3231" s="4">
        <f>IFERROR(Homes[[#This Row],[sqft_above]]+Homes[[#This Row],[sqft_basement]]," ")</f>
        <v>1470</v>
      </c>
      <c r="W3231" s="4">
        <v>1235</v>
      </c>
      <c r="X3231">
        <v>0</v>
      </c>
      <c r="Y3231">
        <v>0</v>
      </c>
      <c r="Z3231">
        <v>3</v>
      </c>
      <c r="AA3231" s="4">
        <v>1180</v>
      </c>
      <c r="AB3231" s="4">
        <v>290</v>
      </c>
      <c r="AC3231">
        <v>2008</v>
      </c>
      <c r="AD3231" t="s">
        <v>3356</v>
      </c>
      <c r="AE3231" t="s">
        <v>49</v>
      </c>
      <c r="AF3231" t="s">
        <v>1536</v>
      </c>
    </row>
    <row r="3232" spans="1:32">
      <c r="A3232" t="str">
        <f>PROPER(TRIM(Homes[[#This Row],[street]]))</f>
        <v>6729 Shaffer Ave S</v>
      </c>
      <c r="B3232" t="str">
        <f>PROPER(TRIM(Homes[[#This Row],[city]]))</f>
        <v>Seattle</v>
      </c>
      <c r="C3232" t="str">
        <f>_xlfn.TEXTBEFORE(Homes[[#This Row],[statezip]]," ")</f>
        <v>WA</v>
      </c>
      <c r="D3232" s="6" t="str">
        <f>_xlfn.TEXTAFTER(Homes[[#This Row],[statezip]]," ")</f>
        <v>98108</v>
      </c>
      <c r="E3232" s="1">
        <v>300000</v>
      </c>
      <c r="F3232">
        <v>3</v>
      </c>
      <c r="G32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32" s="3" t="str">
        <f>Homes[[#This Row],[bedrooms]] &amp; " bd | " &amp; TEXT(Homes[[#This Row],[bathrooms]],"0.##") &amp; " ba"</f>
        <v>3 bd | 2.5 ba</v>
      </c>
      <c r="I3232" s="4">
        <v>1700</v>
      </c>
      <c r="J3232" s="1">
        <f>IFERROR(Homes[[#This Row],[price]]/Homes[[#This Row],[sqft_living]]," ")</f>
        <v>176.47058823529412</v>
      </c>
      <c r="K3232" s="4">
        <f>IFERROR(Homes[[#This Row],[sqft_lot]]/43560," ")</f>
        <v>8.2070707070707072E-2</v>
      </c>
      <c r="L3232" t="str">
        <f>IF(Homes[[#This Row],[waterfront]]=1, "Yes","No")</f>
        <v>No</v>
      </c>
      <c r="M3232" s="4" t="str">
        <f>IF(Homes[[#This Row],[sqft_basement]]&gt;0, "Yes","No")</f>
        <v>No</v>
      </c>
      <c r="N3232" t="str">
        <f>CHOOSE(Homes[[#This Row],[view]]+1, "None","Fair","Good","Great","Excellent")</f>
        <v>None</v>
      </c>
      <c r="O3232" t="str">
        <f>CHOOSE(Homes[[#This Row],[condition]], "Poor","Fair","Average","Good","Excellent")</f>
        <v>Average</v>
      </c>
      <c r="P3232">
        <f ca="1">YEAR(TODAY())-Homes[[#This Row],[yr_built]]</f>
        <v>25</v>
      </c>
      <c r="Q3232">
        <v>0</v>
      </c>
      <c r="R3232">
        <f ca="1">IF(Homes[[#This Row],[yr_renovated]]&gt;0, YEAR(TODAY())-Homes[[#This Row],[yr_renovated]], YEAR(TODAY())-Homes[[#This Row],[yr_built]])</f>
        <v>25</v>
      </c>
      <c r="S3232">
        <v>2</v>
      </c>
      <c r="T3232" s="2">
        <v>41808</v>
      </c>
      <c r="U3232" s="3">
        <v>2.5</v>
      </c>
      <c r="V3232" s="4">
        <f>IFERROR(Homes[[#This Row],[sqft_above]]+Homes[[#This Row],[sqft_basement]]," ")</f>
        <v>1700</v>
      </c>
      <c r="W3232" s="4">
        <v>3575</v>
      </c>
      <c r="X3232">
        <v>0</v>
      </c>
      <c r="Y3232">
        <v>0</v>
      </c>
      <c r="Z3232">
        <v>3</v>
      </c>
      <c r="AA3232" s="4">
        <v>1700</v>
      </c>
      <c r="AB3232" s="4">
        <v>0</v>
      </c>
      <c r="AC3232">
        <v>2000</v>
      </c>
      <c r="AD3232" t="s">
        <v>3357</v>
      </c>
      <c r="AE3232" t="s">
        <v>49</v>
      </c>
      <c r="AF3232" t="s">
        <v>1536</v>
      </c>
    </row>
    <row r="3233" spans="1:32">
      <c r="A3233" t="str">
        <f>PROPER(TRIM(Homes[[#This Row],[street]]))</f>
        <v>11720 8Th Ave S</v>
      </c>
      <c r="B3233" t="str">
        <f>PROPER(TRIM(Homes[[#This Row],[city]]))</f>
        <v>Seattle</v>
      </c>
      <c r="C3233" t="str">
        <f>_xlfn.TEXTBEFORE(Homes[[#This Row],[statezip]]," ")</f>
        <v>WA</v>
      </c>
      <c r="D3233" s="6" t="str">
        <f>_xlfn.TEXTAFTER(Homes[[#This Row],[statezip]]," ")</f>
        <v>98168</v>
      </c>
      <c r="E3233" s="1">
        <v>300000</v>
      </c>
      <c r="F3233">
        <v>5</v>
      </c>
      <c r="G32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33" s="3" t="str">
        <f>Homes[[#This Row],[bedrooms]] &amp; " bd | " &amp; TEXT(Homes[[#This Row],[bathrooms]],"0.##") &amp; " ba"</f>
        <v>5 bd | 3. ba</v>
      </c>
      <c r="I3233" s="4">
        <v>1940</v>
      </c>
      <c r="J3233" s="1">
        <f>IFERROR(Homes[[#This Row],[price]]/Homes[[#This Row],[sqft_living]]," ")</f>
        <v>154.63917525773195</v>
      </c>
      <c r="K3233" s="4">
        <f>IFERROR(Homes[[#This Row],[sqft_lot]]/43560," ")</f>
        <v>0.14589072543617998</v>
      </c>
      <c r="L3233" t="str">
        <f>IF(Homes[[#This Row],[waterfront]]=1, "Yes","No")</f>
        <v>No</v>
      </c>
      <c r="M3233" s="4" t="str">
        <f>IF(Homes[[#This Row],[sqft_basement]]&gt;0, "Yes","No")</f>
        <v>Yes</v>
      </c>
      <c r="N3233" t="str">
        <f>CHOOSE(Homes[[#This Row],[view]]+1, "None","Fair","Good","Great","Excellent")</f>
        <v>None</v>
      </c>
      <c r="O3233" t="str">
        <f>CHOOSE(Homes[[#This Row],[condition]], "Poor","Fair","Average","Good","Excellent")</f>
        <v>Average</v>
      </c>
      <c r="P3233">
        <f ca="1">YEAR(TODAY())-Homes[[#This Row],[yr_built]]</f>
        <v>18</v>
      </c>
      <c r="Q3233">
        <v>0</v>
      </c>
      <c r="R3233">
        <f ca="1">IF(Homes[[#This Row],[yr_renovated]]&gt;0, YEAR(TODAY())-Homes[[#This Row],[yr_renovated]], YEAR(TODAY())-Homes[[#This Row],[yr_built]])</f>
        <v>18</v>
      </c>
      <c r="S3233">
        <v>1</v>
      </c>
      <c r="T3233" s="2">
        <v>41806</v>
      </c>
      <c r="U3233" s="3">
        <v>3</v>
      </c>
      <c r="V3233" s="4">
        <f>IFERROR(Homes[[#This Row],[sqft_above]]+Homes[[#This Row],[sqft_basement]]," ")</f>
        <v>1940</v>
      </c>
      <c r="W3233" s="4">
        <v>6355</v>
      </c>
      <c r="X3233">
        <v>0</v>
      </c>
      <c r="Y3233">
        <v>0</v>
      </c>
      <c r="Z3233">
        <v>3</v>
      </c>
      <c r="AA3233" s="4">
        <v>1200</v>
      </c>
      <c r="AB3233" s="4">
        <v>740</v>
      </c>
      <c r="AC3233">
        <v>2007</v>
      </c>
      <c r="AD3233" t="s">
        <v>3358</v>
      </c>
      <c r="AE3233" t="s">
        <v>49</v>
      </c>
      <c r="AF3233" t="s">
        <v>94</v>
      </c>
    </row>
    <row r="3234" spans="1:32">
      <c r="A3234" t="str">
        <f>PROPER(TRIM(Homes[[#This Row],[street]]))</f>
        <v>843 S Rose St</v>
      </c>
      <c r="B3234" t="str">
        <f>PROPER(TRIM(Homes[[#This Row],[city]]))</f>
        <v>Seattle</v>
      </c>
      <c r="C3234" t="str">
        <f>_xlfn.TEXTBEFORE(Homes[[#This Row],[statezip]]," ")</f>
        <v>WA</v>
      </c>
      <c r="D3234" s="6" t="str">
        <f>_xlfn.TEXTAFTER(Homes[[#This Row],[statezip]]," ")</f>
        <v>98108</v>
      </c>
      <c r="E3234" s="1">
        <v>300000</v>
      </c>
      <c r="F3234">
        <v>5</v>
      </c>
      <c r="G32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34" s="3" t="str">
        <f>Homes[[#This Row],[bedrooms]] &amp; " bd | " &amp; TEXT(Homes[[#This Row],[bathrooms]],"0.##") &amp; " ba"</f>
        <v>5 bd | 2.5 ba</v>
      </c>
      <c r="I3234" s="4">
        <v>2760</v>
      </c>
      <c r="J3234" s="1">
        <f>IFERROR(Homes[[#This Row],[price]]/Homes[[#This Row],[sqft_living]]," ")</f>
        <v>108.69565217391305</v>
      </c>
      <c r="K3234" s="4">
        <f>IFERROR(Homes[[#This Row],[sqft_lot]]/43560," ")</f>
        <v>0.13774104683195593</v>
      </c>
      <c r="L3234" t="str">
        <f>IF(Homes[[#This Row],[waterfront]]=1, "Yes","No")</f>
        <v>No</v>
      </c>
      <c r="M3234" s="4" t="str">
        <f>IF(Homes[[#This Row],[sqft_basement]]&gt;0, "Yes","No")</f>
        <v>No</v>
      </c>
      <c r="N3234" t="str">
        <f>CHOOSE(Homes[[#This Row],[view]]+1, "None","Fair","Good","Great","Excellent")</f>
        <v>None</v>
      </c>
      <c r="O3234" t="str">
        <f>CHOOSE(Homes[[#This Row],[condition]], "Poor","Fair","Average","Good","Excellent")</f>
        <v>Average</v>
      </c>
      <c r="P3234">
        <f ca="1">YEAR(TODAY())-Homes[[#This Row],[yr_built]]</f>
        <v>19</v>
      </c>
      <c r="Q3234">
        <v>0</v>
      </c>
      <c r="R3234">
        <f ca="1">IF(Homes[[#This Row],[yr_renovated]]&gt;0, YEAR(TODAY())-Homes[[#This Row],[yr_renovated]], YEAR(TODAY())-Homes[[#This Row],[yr_built]])</f>
        <v>19</v>
      </c>
      <c r="S3234">
        <v>2</v>
      </c>
      <c r="T3234" s="2">
        <v>41781</v>
      </c>
      <c r="U3234" s="3">
        <v>2.5</v>
      </c>
      <c r="V3234" s="4">
        <f>IFERROR(Homes[[#This Row],[sqft_above]]+Homes[[#This Row],[sqft_basement]]," ")</f>
        <v>2760</v>
      </c>
      <c r="W3234" s="4">
        <v>6000</v>
      </c>
      <c r="X3234">
        <v>0</v>
      </c>
      <c r="Y3234">
        <v>0</v>
      </c>
      <c r="Z3234">
        <v>3</v>
      </c>
      <c r="AA3234" s="4">
        <v>2760</v>
      </c>
      <c r="AB3234" s="4">
        <v>0</v>
      </c>
      <c r="AC3234">
        <v>2006</v>
      </c>
      <c r="AD3234" t="s">
        <v>3359</v>
      </c>
      <c r="AE3234" t="s">
        <v>49</v>
      </c>
      <c r="AF3234" t="s">
        <v>1536</v>
      </c>
    </row>
    <row r="3235" spans="1:32">
      <c r="A3235" t="str">
        <f>PROPER(TRIM(Homes[[#This Row],[street]]))</f>
        <v>8631 17Th Ave Sw</v>
      </c>
      <c r="B3235" t="str">
        <f>PROPER(TRIM(Homes[[#This Row],[city]]))</f>
        <v>Seattle</v>
      </c>
      <c r="C3235" t="str">
        <f>_xlfn.TEXTBEFORE(Homes[[#This Row],[statezip]]," ")</f>
        <v>WA</v>
      </c>
      <c r="D3235" s="6" t="str">
        <f>_xlfn.TEXTAFTER(Homes[[#This Row],[statezip]]," ")</f>
        <v>98106</v>
      </c>
      <c r="E3235" s="1">
        <v>300000</v>
      </c>
      <c r="F3235">
        <v>3</v>
      </c>
      <c r="G32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35" s="3" t="str">
        <f>Homes[[#This Row],[bedrooms]] &amp; " bd | " &amp; TEXT(Homes[[#This Row],[bathrooms]],"0.##") &amp; " ba"</f>
        <v>3 bd | 1. ba</v>
      </c>
      <c r="I3235" s="4">
        <v>930</v>
      </c>
      <c r="J3235" s="1">
        <f>IFERROR(Homes[[#This Row],[price]]/Homes[[#This Row],[sqft_living]]," ")</f>
        <v>322.58064516129031</v>
      </c>
      <c r="K3235" s="4">
        <f>IFERROR(Homes[[#This Row],[sqft_lot]]/43560," ")</f>
        <v>0.1184573002754821</v>
      </c>
      <c r="L3235" t="str">
        <f>IF(Homes[[#This Row],[waterfront]]=1, "Yes","No")</f>
        <v>No</v>
      </c>
      <c r="M3235" s="4" t="str">
        <f>IF(Homes[[#This Row],[sqft_basement]]&gt;0, "Yes","No")</f>
        <v>No</v>
      </c>
      <c r="N3235" t="str">
        <f>CHOOSE(Homes[[#This Row],[view]]+1, "None","Fair","Good","Great","Excellent")</f>
        <v>None</v>
      </c>
      <c r="O3235" t="str">
        <f>CHOOSE(Homes[[#This Row],[condition]], "Poor","Fair","Average","Good","Excellent")</f>
        <v>Excellent</v>
      </c>
      <c r="P3235">
        <f ca="1">YEAR(TODAY())-Homes[[#This Row],[yr_built]]</f>
        <v>106</v>
      </c>
      <c r="Q3235">
        <v>1934</v>
      </c>
      <c r="R3235">
        <f ca="1">IF(Homes[[#This Row],[yr_renovated]]&gt;0, YEAR(TODAY())-Homes[[#This Row],[yr_renovated]], YEAR(TODAY())-Homes[[#This Row],[yr_built]])</f>
        <v>91</v>
      </c>
      <c r="S3235">
        <v>1.5</v>
      </c>
      <c r="T3235" s="2">
        <v>41827</v>
      </c>
      <c r="U3235" s="3">
        <v>1</v>
      </c>
      <c r="V3235" s="4">
        <f>IFERROR(Homes[[#This Row],[sqft_above]]+Homes[[#This Row],[sqft_basement]]," ")</f>
        <v>930</v>
      </c>
      <c r="W3235" s="4">
        <v>5160</v>
      </c>
      <c r="X3235">
        <v>0</v>
      </c>
      <c r="Y3235">
        <v>0</v>
      </c>
      <c r="Z3235">
        <v>5</v>
      </c>
      <c r="AA3235" s="4">
        <v>930</v>
      </c>
      <c r="AB3235" s="4">
        <v>0</v>
      </c>
      <c r="AC3235">
        <v>1919</v>
      </c>
      <c r="AD3235" t="s">
        <v>3360</v>
      </c>
      <c r="AE3235" t="s">
        <v>49</v>
      </c>
      <c r="AF3235" t="s">
        <v>1278</v>
      </c>
    </row>
    <row r="3236" spans="1:32">
      <c r="A3236" t="str">
        <f>PROPER(TRIM(Homes[[#This Row],[street]]))</f>
        <v>1714 S Pearl St</v>
      </c>
      <c r="B3236" t="str">
        <f>PROPER(TRIM(Homes[[#This Row],[city]]))</f>
        <v>Seattle</v>
      </c>
      <c r="C3236" t="str">
        <f>_xlfn.TEXTBEFORE(Homes[[#This Row],[statezip]]," ")</f>
        <v>WA</v>
      </c>
      <c r="D3236" s="6" t="str">
        <f>_xlfn.TEXTAFTER(Homes[[#This Row],[statezip]]," ")</f>
        <v>98108</v>
      </c>
      <c r="E3236" s="1">
        <v>300000</v>
      </c>
      <c r="F3236">
        <v>4</v>
      </c>
      <c r="G32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36" s="3" t="str">
        <f>Homes[[#This Row],[bedrooms]] &amp; " bd | " &amp; TEXT(Homes[[#This Row],[bathrooms]],"0.##") &amp; " ba"</f>
        <v>4 bd | 1.75 ba</v>
      </c>
      <c r="I3236" s="4">
        <v>1820</v>
      </c>
      <c r="J3236" s="1">
        <f>IFERROR(Homes[[#This Row],[price]]/Homes[[#This Row],[sqft_living]]," ")</f>
        <v>164.83516483516485</v>
      </c>
      <c r="K3236" s="4">
        <f>IFERROR(Homes[[#This Row],[sqft_lot]]/43560," ")</f>
        <v>0.11512855831037649</v>
      </c>
      <c r="L3236" t="str">
        <f>IF(Homes[[#This Row],[waterfront]]=1, "Yes","No")</f>
        <v>No</v>
      </c>
      <c r="M3236" s="4" t="str">
        <f>IF(Homes[[#This Row],[sqft_basement]]&gt;0, "Yes","No")</f>
        <v>Yes</v>
      </c>
      <c r="N3236" t="str">
        <f>CHOOSE(Homes[[#This Row],[view]]+1, "None","Fair","Good","Great","Excellent")</f>
        <v>None</v>
      </c>
      <c r="O3236" t="str">
        <f>CHOOSE(Homes[[#This Row],[condition]], "Poor","Fair","Average","Good","Excellent")</f>
        <v>Good</v>
      </c>
      <c r="P3236">
        <f ca="1">YEAR(TODAY())-Homes[[#This Row],[yr_built]]</f>
        <v>99</v>
      </c>
      <c r="Q3236">
        <v>1993</v>
      </c>
      <c r="R3236">
        <f ca="1">IF(Homes[[#This Row],[yr_renovated]]&gt;0, YEAR(TODAY())-Homes[[#This Row],[yr_renovated]], YEAR(TODAY())-Homes[[#This Row],[yr_built]])</f>
        <v>32</v>
      </c>
      <c r="S3236">
        <v>1</v>
      </c>
      <c r="T3236" s="2">
        <v>41829</v>
      </c>
      <c r="U3236" s="3">
        <v>1.75</v>
      </c>
      <c r="V3236" s="4">
        <f>IFERROR(Homes[[#This Row],[sqft_above]]+Homes[[#This Row],[sqft_basement]]," ")</f>
        <v>1820</v>
      </c>
      <c r="W3236" s="4">
        <v>5015</v>
      </c>
      <c r="X3236">
        <v>0</v>
      </c>
      <c r="Y3236">
        <v>0</v>
      </c>
      <c r="Z3236">
        <v>4</v>
      </c>
      <c r="AA3236" s="4">
        <v>1190</v>
      </c>
      <c r="AB3236" s="4">
        <v>630</v>
      </c>
      <c r="AC3236">
        <v>1926</v>
      </c>
      <c r="AD3236" t="s">
        <v>3361</v>
      </c>
      <c r="AE3236" t="s">
        <v>49</v>
      </c>
      <c r="AF3236" t="s">
        <v>1536</v>
      </c>
    </row>
    <row r="3237" spans="1:32">
      <c r="A3237" t="str">
        <f>PROPER(TRIM(Homes[[#This Row],[street]]))</f>
        <v>7920 34Th Ave Sw</v>
      </c>
      <c r="B3237" t="str">
        <f>PROPER(TRIM(Homes[[#This Row],[city]]))</f>
        <v>Seattle</v>
      </c>
      <c r="C3237" t="str">
        <f>_xlfn.TEXTBEFORE(Homes[[#This Row],[statezip]]," ")</f>
        <v>WA</v>
      </c>
      <c r="D3237" s="6" t="str">
        <f>_xlfn.TEXTAFTER(Homes[[#This Row],[statezip]]," ")</f>
        <v>98126</v>
      </c>
      <c r="E3237" s="1">
        <v>300000</v>
      </c>
      <c r="F3237">
        <v>2</v>
      </c>
      <c r="G32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37" s="3" t="str">
        <f>Homes[[#This Row],[bedrooms]] &amp; " bd | " &amp; TEXT(Homes[[#This Row],[bathrooms]],"0.##") &amp; " ba"</f>
        <v>2 bd | 1. ba</v>
      </c>
      <c r="I3237" s="4">
        <v>750</v>
      </c>
      <c r="J3237" s="1">
        <f>IFERROR(Homes[[#This Row],[price]]/Homes[[#This Row],[sqft_living]]," ")</f>
        <v>400</v>
      </c>
      <c r="K3237" s="4">
        <f>IFERROR(Homes[[#This Row],[sqft_lot]]/43560," ")</f>
        <v>0.11753902662993572</v>
      </c>
      <c r="L3237" t="str">
        <f>IF(Homes[[#This Row],[waterfront]]=1, "Yes","No")</f>
        <v>No</v>
      </c>
      <c r="M3237" s="4" t="str">
        <f>IF(Homes[[#This Row],[sqft_basement]]&gt;0, "Yes","No")</f>
        <v>No</v>
      </c>
      <c r="N3237" t="str">
        <f>CHOOSE(Homes[[#This Row],[view]]+1, "None","Fair","Good","Great","Excellent")</f>
        <v>None</v>
      </c>
      <c r="O3237" t="str">
        <f>CHOOSE(Homes[[#This Row],[condition]], "Poor","Fair","Average","Good","Excellent")</f>
        <v>Good</v>
      </c>
      <c r="P3237">
        <f ca="1">YEAR(TODAY())-Homes[[#This Row],[yr_built]]</f>
        <v>84</v>
      </c>
      <c r="Q3237">
        <v>1998</v>
      </c>
      <c r="R3237">
        <f ca="1">IF(Homes[[#This Row],[yr_renovated]]&gt;0, YEAR(TODAY())-Homes[[#This Row],[yr_renovated]], YEAR(TODAY())-Homes[[#This Row],[yr_built]])</f>
        <v>27</v>
      </c>
      <c r="S3237">
        <v>1</v>
      </c>
      <c r="T3237" s="2">
        <v>41814</v>
      </c>
      <c r="U3237" s="3">
        <v>1</v>
      </c>
      <c r="V3237" s="4">
        <f>IFERROR(Homes[[#This Row],[sqft_above]]+Homes[[#This Row],[sqft_basement]]," ")</f>
        <v>750</v>
      </c>
      <c r="W3237" s="4">
        <v>5120</v>
      </c>
      <c r="X3237">
        <v>0</v>
      </c>
      <c r="Y3237">
        <v>0</v>
      </c>
      <c r="Z3237">
        <v>4</v>
      </c>
      <c r="AA3237" s="4">
        <v>750</v>
      </c>
      <c r="AB3237" s="4">
        <v>0</v>
      </c>
      <c r="AC3237">
        <v>1941</v>
      </c>
      <c r="AD3237" t="s">
        <v>3362</v>
      </c>
      <c r="AE3237" t="s">
        <v>49</v>
      </c>
      <c r="AF3237" t="s">
        <v>434</v>
      </c>
    </row>
    <row r="3238" spans="1:32">
      <c r="A3238" t="str">
        <f>PROPER(TRIM(Homes[[#This Row],[street]]))</f>
        <v>9807 22Nd Ave Sw</v>
      </c>
      <c r="B3238" t="str">
        <f>PROPER(TRIM(Homes[[#This Row],[city]]))</f>
        <v>Seattle</v>
      </c>
      <c r="C3238" t="str">
        <f>_xlfn.TEXTBEFORE(Homes[[#This Row],[statezip]]," ")</f>
        <v>WA</v>
      </c>
      <c r="D3238" s="6" t="str">
        <f>_xlfn.TEXTAFTER(Homes[[#This Row],[statezip]]," ")</f>
        <v>98106</v>
      </c>
      <c r="E3238" s="1">
        <v>300000</v>
      </c>
      <c r="F3238">
        <v>2</v>
      </c>
      <c r="G32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38" s="3" t="str">
        <f>Homes[[#This Row],[bedrooms]] &amp; " bd | " &amp; TEXT(Homes[[#This Row],[bathrooms]],"0.##") &amp; " ba"</f>
        <v>2 bd | 1. ba</v>
      </c>
      <c r="I3238" s="4">
        <v>970</v>
      </c>
      <c r="J3238" s="1">
        <f>IFERROR(Homes[[#This Row],[price]]/Homes[[#This Row],[sqft_living]]," ")</f>
        <v>309.2783505154639</v>
      </c>
      <c r="K3238" s="4">
        <f>IFERROR(Homes[[#This Row],[sqft_lot]]/43560," ")</f>
        <v>0.31450872359963267</v>
      </c>
      <c r="L3238" t="str">
        <f>IF(Homes[[#This Row],[waterfront]]=1, "Yes","No")</f>
        <v>No</v>
      </c>
      <c r="M3238" s="4" t="str">
        <f>IF(Homes[[#This Row],[sqft_basement]]&gt;0, "Yes","No")</f>
        <v>No</v>
      </c>
      <c r="N3238" t="str">
        <f>CHOOSE(Homes[[#This Row],[view]]+1, "None","Fair","Good","Great","Excellent")</f>
        <v>None</v>
      </c>
      <c r="O3238" t="str">
        <f>CHOOSE(Homes[[#This Row],[condition]], "Poor","Fair","Average","Good","Excellent")</f>
        <v>Average</v>
      </c>
      <c r="P3238">
        <f ca="1">YEAR(TODAY())-Homes[[#This Row],[yr_built]]</f>
        <v>76</v>
      </c>
      <c r="Q3238">
        <v>1998</v>
      </c>
      <c r="R3238">
        <f ca="1">IF(Homes[[#This Row],[yr_renovated]]&gt;0, YEAR(TODAY())-Homes[[#This Row],[yr_renovated]], YEAR(TODAY())-Homes[[#This Row],[yr_built]])</f>
        <v>27</v>
      </c>
      <c r="S3238">
        <v>1</v>
      </c>
      <c r="T3238" s="2">
        <v>41780</v>
      </c>
      <c r="U3238" s="3">
        <v>1</v>
      </c>
      <c r="V3238" s="4">
        <f>IFERROR(Homes[[#This Row],[sqft_above]]+Homes[[#This Row],[sqft_basement]]," ")</f>
        <v>970</v>
      </c>
      <c r="W3238" s="4">
        <v>13700</v>
      </c>
      <c r="X3238">
        <v>0</v>
      </c>
      <c r="Y3238">
        <v>0</v>
      </c>
      <c r="Z3238">
        <v>3</v>
      </c>
      <c r="AA3238" s="4">
        <v>970</v>
      </c>
      <c r="AB3238" s="4">
        <v>0</v>
      </c>
      <c r="AC3238">
        <v>1949</v>
      </c>
      <c r="AD3238" t="s">
        <v>3363</v>
      </c>
      <c r="AE3238" t="s">
        <v>49</v>
      </c>
      <c r="AF3238" t="s">
        <v>1278</v>
      </c>
    </row>
    <row r="3239" spans="1:32">
      <c r="A3239" t="str">
        <f>PROPER(TRIM(Homes[[#This Row],[street]]))</f>
        <v>13545 39Th Ave Ne</v>
      </c>
      <c r="B3239" t="str">
        <f>PROPER(TRIM(Homes[[#This Row],[city]]))</f>
        <v>Seattle</v>
      </c>
      <c r="C3239" t="str">
        <f>_xlfn.TEXTBEFORE(Homes[[#This Row],[statezip]]," ")</f>
        <v>WA</v>
      </c>
      <c r="D3239" s="6" t="str">
        <f>_xlfn.TEXTAFTER(Homes[[#This Row],[statezip]]," ")</f>
        <v>98125</v>
      </c>
      <c r="E3239" s="1">
        <v>300000</v>
      </c>
      <c r="F3239">
        <v>3</v>
      </c>
      <c r="G32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39" s="3" t="str">
        <f>Homes[[#This Row],[bedrooms]] &amp; " bd | " &amp; TEXT(Homes[[#This Row],[bathrooms]],"0.##") &amp; " ba"</f>
        <v>3 bd | 2. ba</v>
      </c>
      <c r="I3239" s="4">
        <v>2020</v>
      </c>
      <c r="J3239" s="1">
        <f>IFERROR(Homes[[#This Row],[price]]/Homes[[#This Row],[sqft_living]]," ")</f>
        <v>148.51485148514851</v>
      </c>
      <c r="K3239" s="4">
        <f>IFERROR(Homes[[#This Row],[sqft_lot]]/43560," ")</f>
        <v>0.19639577594123048</v>
      </c>
      <c r="L3239" t="str">
        <f>IF(Homes[[#This Row],[waterfront]]=1, "Yes","No")</f>
        <v>No</v>
      </c>
      <c r="M3239" s="4" t="str">
        <f>IF(Homes[[#This Row],[sqft_basement]]&gt;0, "Yes","No")</f>
        <v>Yes</v>
      </c>
      <c r="N3239" t="str">
        <f>CHOOSE(Homes[[#This Row],[view]]+1, "None","Fair","Good","Great","Excellent")</f>
        <v>None</v>
      </c>
      <c r="O3239" t="str">
        <f>CHOOSE(Homes[[#This Row],[condition]], "Poor","Fair","Average","Good","Excellent")</f>
        <v>Good</v>
      </c>
      <c r="P3239">
        <f ca="1">YEAR(TODAY())-Homes[[#This Row],[yr_built]]</f>
        <v>68</v>
      </c>
      <c r="Q3239">
        <v>2001</v>
      </c>
      <c r="R3239">
        <f ca="1">IF(Homes[[#This Row],[yr_renovated]]&gt;0, YEAR(TODAY())-Homes[[#This Row],[yr_renovated]], YEAR(TODAY())-Homes[[#This Row],[yr_built]])</f>
        <v>24</v>
      </c>
      <c r="S3239">
        <v>1</v>
      </c>
      <c r="T3239" s="2">
        <v>41803</v>
      </c>
      <c r="U3239" s="3">
        <v>2</v>
      </c>
      <c r="V3239" s="4">
        <f>IFERROR(Homes[[#This Row],[sqft_above]]+Homes[[#This Row],[sqft_basement]]," ")</f>
        <v>2020</v>
      </c>
      <c r="W3239" s="4">
        <v>8555</v>
      </c>
      <c r="X3239">
        <v>0</v>
      </c>
      <c r="Y3239">
        <v>0</v>
      </c>
      <c r="Z3239">
        <v>4</v>
      </c>
      <c r="AA3239" s="4">
        <v>1220</v>
      </c>
      <c r="AB3239" s="4">
        <v>800</v>
      </c>
      <c r="AC3239">
        <v>1957</v>
      </c>
      <c r="AD3239" t="s">
        <v>3364</v>
      </c>
      <c r="AE3239" t="s">
        <v>49</v>
      </c>
      <c r="AF3239" t="s">
        <v>150</v>
      </c>
    </row>
    <row r="3240" spans="1:32">
      <c r="A3240" t="str">
        <f>PROPER(TRIM(Homes[[#This Row],[street]]))</f>
        <v>14709 26Th Ave Ne</v>
      </c>
      <c r="B3240" t="str">
        <f>PROPER(TRIM(Homes[[#This Row],[city]]))</f>
        <v>Shoreline</v>
      </c>
      <c r="C3240" t="str">
        <f>_xlfn.TEXTBEFORE(Homes[[#This Row],[statezip]]," ")</f>
        <v>WA</v>
      </c>
      <c r="D3240" s="6" t="str">
        <f>_xlfn.TEXTAFTER(Homes[[#This Row],[statezip]]," ")</f>
        <v>98155</v>
      </c>
      <c r="E3240" s="1">
        <v>300000</v>
      </c>
      <c r="F3240">
        <v>4</v>
      </c>
      <c r="G32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0" s="3" t="str">
        <f>Homes[[#This Row],[bedrooms]] &amp; " bd | " &amp; TEXT(Homes[[#This Row],[bathrooms]],"0.##") &amp; " ba"</f>
        <v>4 bd | 1. ba</v>
      </c>
      <c r="I3240" s="4">
        <v>1370</v>
      </c>
      <c r="J3240" s="1">
        <f>IFERROR(Homes[[#This Row],[price]]/Homes[[#This Row],[sqft_living]]," ")</f>
        <v>218.97810218978103</v>
      </c>
      <c r="K3240" s="4">
        <f>IFERROR(Homes[[#This Row],[sqft_lot]]/43560," ")</f>
        <v>0.19511019283746556</v>
      </c>
      <c r="L3240" t="str">
        <f>IF(Homes[[#This Row],[waterfront]]=1, "Yes","No")</f>
        <v>No</v>
      </c>
      <c r="M3240" s="4" t="str">
        <f>IF(Homes[[#This Row],[sqft_basement]]&gt;0, "Yes","No")</f>
        <v>No</v>
      </c>
      <c r="N3240" t="str">
        <f>CHOOSE(Homes[[#This Row],[view]]+1, "None","Fair","Good","Great","Excellent")</f>
        <v>None</v>
      </c>
      <c r="O3240" t="str">
        <f>CHOOSE(Homes[[#This Row],[condition]], "Poor","Fair","Average","Good","Excellent")</f>
        <v>Average</v>
      </c>
      <c r="P3240">
        <f ca="1">YEAR(TODAY())-Homes[[#This Row],[yr_built]]</f>
        <v>76</v>
      </c>
      <c r="Q3240">
        <v>1998</v>
      </c>
      <c r="R3240">
        <f ca="1">IF(Homes[[#This Row],[yr_renovated]]&gt;0, YEAR(TODAY())-Homes[[#This Row],[yr_renovated]], YEAR(TODAY())-Homes[[#This Row],[yr_built]])</f>
        <v>27</v>
      </c>
      <c r="S3240">
        <v>1</v>
      </c>
      <c r="T3240" s="2">
        <v>41818</v>
      </c>
      <c r="U3240" s="3">
        <v>1</v>
      </c>
      <c r="V3240" s="4">
        <f>IFERROR(Homes[[#This Row],[sqft_above]]+Homes[[#This Row],[sqft_basement]]," ")</f>
        <v>1370</v>
      </c>
      <c r="W3240" s="4">
        <v>8499</v>
      </c>
      <c r="X3240">
        <v>0</v>
      </c>
      <c r="Y3240">
        <v>0</v>
      </c>
      <c r="Z3240">
        <v>3</v>
      </c>
      <c r="AA3240" s="4">
        <v>1370</v>
      </c>
      <c r="AB3240" s="4">
        <v>0</v>
      </c>
      <c r="AC3240">
        <v>1949</v>
      </c>
      <c r="AD3240" t="s">
        <v>3365</v>
      </c>
      <c r="AE3240" t="s">
        <v>100</v>
      </c>
      <c r="AF3240" t="s">
        <v>744</v>
      </c>
    </row>
    <row r="3241" spans="1:32">
      <c r="A3241" t="str">
        <f>PROPER(TRIM(Homes[[#This Row],[street]]))</f>
        <v>315 Nw 183Rd St</v>
      </c>
      <c r="B3241" t="str">
        <f>PROPER(TRIM(Homes[[#This Row],[city]]))</f>
        <v>Shoreline</v>
      </c>
      <c r="C3241" t="str">
        <f>_xlfn.TEXTBEFORE(Homes[[#This Row],[statezip]]," ")</f>
        <v>WA</v>
      </c>
      <c r="D3241" s="6" t="str">
        <f>_xlfn.TEXTAFTER(Homes[[#This Row],[statezip]]," ")</f>
        <v>98177</v>
      </c>
      <c r="E3241" s="1">
        <v>300000</v>
      </c>
      <c r="F3241">
        <v>3</v>
      </c>
      <c r="G32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1" s="3" t="str">
        <f>Homes[[#This Row],[bedrooms]] &amp; " bd | " &amp; TEXT(Homes[[#This Row],[bathrooms]],"0.##") &amp; " ba"</f>
        <v>3 bd | 1. ba</v>
      </c>
      <c r="I3241" s="4">
        <v>2150</v>
      </c>
      <c r="J3241" s="1">
        <f>IFERROR(Homes[[#This Row],[price]]/Homes[[#This Row],[sqft_living]]," ")</f>
        <v>139.53488372093022</v>
      </c>
      <c r="K3241" s="4">
        <f>IFERROR(Homes[[#This Row],[sqft_lot]]/43560," ")</f>
        <v>0.16085858585858587</v>
      </c>
      <c r="L3241" t="str">
        <f>IF(Homes[[#This Row],[waterfront]]=1, "Yes","No")</f>
        <v>No</v>
      </c>
      <c r="M3241" s="4" t="str">
        <f>IF(Homes[[#This Row],[sqft_basement]]&gt;0, "Yes","No")</f>
        <v>No</v>
      </c>
      <c r="N3241" t="str">
        <f>CHOOSE(Homes[[#This Row],[view]]+1, "None","Fair","Good","Great","Excellent")</f>
        <v>None</v>
      </c>
      <c r="O3241" t="str">
        <f>CHOOSE(Homes[[#This Row],[condition]], "Poor","Fair","Average","Good","Excellent")</f>
        <v>Average</v>
      </c>
      <c r="P3241">
        <f ca="1">YEAR(TODAY())-Homes[[#This Row],[yr_built]]</f>
        <v>71</v>
      </c>
      <c r="Q3241">
        <v>2005</v>
      </c>
      <c r="R3241">
        <f ca="1">IF(Homes[[#This Row],[yr_renovated]]&gt;0, YEAR(TODAY())-Homes[[#This Row],[yr_renovated]], YEAR(TODAY())-Homes[[#This Row],[yr_built]])</f>
        <v>20</v>
      </c>
      <c r="S3241">
        <v>1</v>
      </c>
      <c r="T3241" s="2">
        <v>41814</v>
      </c>
      <c r="U3241" s="3">
        <v>1</v>
      </c>
      <c r="V3241" s="4">
        <f>IFERROR(Homes[[#This Row],[sqft_above]]+Homes[[#This Row],[sqft_basement]]," ")</f>
        <v>2150</v>
      </c>
      <c r="W3241" s="4">
        <v>7007</v>
      </c>
      <c r="X3241">
        <v>0</v>
      </c>
      <c r="Y3241">
        <v>0</v>
      </c>
      <c r="Z3241">
        <v>3</v>
      </c>
      <c r="AA3241" s="4">
        <v>2150</v>
      </c>
      <c r="AB3241" s="4">
        <v>0</v>
      </c>
      <c r="AC3241">
        <v>1954</v>
      </c>
      <c r="AD3241" t="s">
        <v>3366</v>
      </c>
      <c r="AE3241" t="s">
        <v>100</v>
      </c>
      <c r="AF3241" t="s">
        <v>50</v>
      </c>
    </row>
    <row r="3242" spans="1:32">
      <c r="A3242" t="str">
        <f>PROPER(TRIM(Homes[[#This Row],[street]]))</f>
        <v>18218 Evanston Ave N</v>
      </c>
      <c r="B3242" t="str">
        <f>PROPER(TRIM(Homes[[#This Row],[city]]))</f>
        <v>Shoreline</v>
      </c>
      <c r="C3242" t="str">
        <f>_xlfn.TEXTBEFORE(Homes[[#This Row],[statezip]]," ")</f>
        <v>WA</v>
      </c>
      <c r="D3242" s="6" t="str">
        <f>_xlfn.TEXTAFTER(Homes[[#This Row],[statezip]]," ")</f>
        <v>98133</v>
      </c>
      <c r="E3242" s="1">
        <v>300000</v>
      </c>
      <c r="F3242">
        <v>3</v>
      </c>
      <c r="G32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2" s="3" t="str">
        <f>Homes[[#This Row],[bedrooms]] &amp; " bd | " &amp; TEXT(Homes[[#This Row],[bathrooms]],"0.##") &amp; " ba"</f>
        <v>3 bd | 1. ba</v>
      </c>
      <c r="I3242" s="4">
        <v>1220</v>
      </c>
      <c r="J3242" s="1">
        <f>IFERROR(Homes[[#This Row],[price]]/Homes[[#This Row],[sqft_living]]," ")</f>
        <v>245.90163934426229</v>
      </c>
      <c r="K3242" s="4">
        <f>IFERROR(Homes[[#This Row],[sqft_lot]]/43560," ")</f>
        <v>0.29843893480257117</v>
      </c>
      <c r="L3242" t="str">
        <f>IF(Homes[[#This Row],[waterfront]]=1, "Yes","No")</f>
        <v>No</v>
      </c>
      <c r="M3242" s="4" t="str">
        <f>IF(Homes[[#This Row],[sqft_basement]]&gt;0, "Yes","No")</f>
        <v>No</v>
      </c>
      <c r="N3242" t="str">
        <f>CHOOSE(Homes[[#This Row],[view]]+1, "None","Fair","Good","Great","Excellent")</f>
        <v>None</v>
      </c>
      <c r="O3242" t="str">
        <f>CHOOSE(Homes[[#This Row],[condition]], "Poor","Fair","Average","Good","Excellent")</f>
        <v>Good</v>
      </c>
      <c r="P3242">
        <f ca="1">YEAR(TODAY())-Homes[[#This Row],[yr_built]]</f>
        <v>70</v>
      </c>
      <c r="Q3242">
        <v>2009</v>
      </c>
      <c r="R3242">
        <f ca="1">IF(Homes[[#This Row],[yr_renovated]]&gt;0, YEAR(TODAY())-Homes[[#This Row],[yr_renovated]], YEAR(TODAY())-Homes[[#This Row],[yr_built]])</f>
        <v>16</v>
      </c>
      <c r="S3242">
        <v>1</v>
      </c>
      <c r="T3242" s="2">
        <v>41774</v>
      </c>
      <c r="U3242" s="3">
        <v>1</v>
      </c>
      <c r="V3242" s="4">
        <f>IFERROR(Homes[[#This Row],[sqft_above]]+Homes[[#This Row],[sqft_basement]]," ")</f>
        <v>1220</v>
      </c>
      <c r="W3242" s="4">
        <v>13000</v>
      </c>
      <c r="X3242">
        <v>0</v>
      </c>
      <c r="Y3242">
        <v>0</v>
      </c>
      <c r="Z3242">
        <v>4</v>
      </c>
      <c r="AA3242" s="4">
        <v>1220</v>
      </c>
      <c r="AB3242" s="4">
        <v>0</v>
      </c>
      <c r="AC3242">
        <v>1955</v>
      </c>
      <c r="AD3242" t="s">
        <v>3367</v>
      </c>
      <c r="AE3242" t="s">
        <v>100</v>
      </c>
      <c r="AF3242" t="s">
        <v>987</v>
      </c>
    </row>
    <row r="3243" spans="1:32">
      <c r="A3243" t="str">
        <f>PROPER(TRIM(Homes[[#This Row],[street]]))</f>
        <v>2610 Ne 145Th St</v>
      </c>
      <c r="B3243" t="str">
        <f>PROPER(TRIM(Homes[[#This Row],[city]]))</f>
        <v>Shoreline</v>
      </c>
      <c r="C3243" t="str">
        <f>_xlfn.TEXTBEFORE(Homes[[#This Row],[statezip]]," ")</f>
        <v>WA</v>
      </c>
      <c r="D3243" s="6" t="str">
        <f>_xlfn.TEXTAFTER(Homes[[#This Row],[statezip]]," ")</f>
        <v>98155</v>
      </c>
      <c r="E3243" s="1">
        <v>300000</v>
      </c>
      <c r="F3243">
        <v>2</v>
      </c>
      <c r="G32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3" s="3" t="str">
        <f>Homes[[#This Row],[bedrooms]] &amp; " bd | " &amp; TEXT(Homes[[#This Row],[bathrooms]],"0.##") &amp; " ba"</f>
        <v>2 bd | 1. ba</v>
      </c>
      <c r="I3243" s="4">
        <v>960</v>
      </c>
      <c r="J3243" s="1">
        <f>IFERROR(Homes[[#This Row],[price]]/Homes[[#This Row],[sqft_living]]," ")</f>
        <v>312.5</v>
      </c>
      <c r="K3243" s="4">
        <f>IFERROR(Homes[[#This Row],[sqft_lot]]/43560," ")</f>
        <v>0.18716712580348943</v>
      </c>
      <c r="L3243" t="str">
        <f>IF(Homes[[#This Row],[waterfront]]=1, "Yes","No")</f>
        <v>No</v>
      </c>
      <c r="M3243" s="4" t="str">
        <f>IF(Homes[[#This Row],[sqft_basement]]&gt;0, "Yes","No")</f>
        <v>No</v>
      </c>
      <c r="N3243" t="str">
        <f>CHOOSE(Homes[[#This Row],[view]]+1, "None","Fair","Good","Great","Excellent")</f>
        <v>None</v>
      </c>
      <c r="O3243" t="str">
        <f>CHOOSE(Homes[[#This Row],[condition]], "Poor","Fair","Average","Good","Excellent")</f>
        <v>Average</v>
      </c>
      <c r="P3243">
        <f ca="1">YEAR(TODAY())-Homes[[#This Row],[yr_built]]</f>
        <v>78</v>
      </c>
      <c r="Q3243">
        <v>2012</v>
      </c>
      <c r="R3243">
        <f ca="1">IF(Homes[[#This Row],[yr_renovated]]&gt;0, YEAR(TODAY())-Homes[[#This Row],[yr_renovated]], YEAR(TODAY())-Homes[[#This Row],[yr_built]])</f>
        <v>13</v>
      </c>
      <c r="S3243">
        <v>1</v>
      </c>
      <c r="T3243" s="2">
        <v>41820</v>
      </c>
      <c r="U3243" s="3">
        <v>1</v>
      </c>
      <c r="V3243" s="4">
        <f>IFERROR(Homes[[#This Row],[sqft_above]]+Homes[[#This Row],[sqft_basement]]," ")</f>
        <v>960</v>
      </c>
      <c r="W3243" s="4">
        <v>8153</v>
      </c>
      <c r="X3243">
        <v>0</v>
      </c>
      <c r="Y3243">
        <v>0</v>
      </c>
      <c r="Z3243">
        <v>3</v>
      </c>
      <c r="AA3243" s="4">
        <v>960</v>
      </c>
      <c r="AB3243" s="4">
        <v>0</v>
      </c>
      <c r="AC3243">
        <v>1947</v>
      </c>
      <c r="AD3243" t="s">
        <v>3368</v>
      </c>
      <c r="AE3243" t="s">
        <v>100</v>
      </c>
      <c r="AF3243" t="s">
        <v>744</v>
      </c>
    </row>
    <row r="3244" spans="1:32">
      <c r="A3244" t="str">
        <f>PROPER(TRIM(Homes[[#This Row],[street]]))</f>
        <v>16036 6Th Ave Ne</v>
      </c>
      <c r="B3244" t="str">
        <f>PROPER(TRIM(Homes[[#This Row],[city]]))</f>
        <v>Shoreline</v>
      </c>
      <c r="C3244" t="str">
        <f>_xlfn.TEXTBEFORE(Homes[[#This Row],[statezip]]," ")</f>
        <v>WA</v>
      </c>
      <c r="D3244" s="6" t="str">
        <f>_xlfn.TEXTAFTER(Homes[[#This Row],[statezip]]," ")</f>
        <v>98155</v>
      </c>
      <c r="E3244" s="1">
        <v>300000</v>
      </c>
      <c r="F3244">
        <v>2</v>
      </c>
      <c r="G32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4" s="3" t="str">
        <f>Homes[[#This Row],[bedrooms]] &amp; " bd | " &amp; TEXT(Homes[[#This Row],[bathrooms]],"0.##") &amp; " ba"</f>
        <v>2 bd | 1. ba</v>
      </c>
      <c r="I3244" s="4">
        <v>1010</v>
      </c>
      <c r="J3244" s="1">
        <f>IFERROR(Homes[[#This Row],[price]]/Homes[[#This Row],[sqft_living]]," ")</f>
        <v>297.02970297029702</v>
      </c>
      <c r="K3244" s="4">
        <f>IFERROR(Homes[[#This Row],[sqft_lot]]/43560," ")</f>
        <v>0.27362258953168045</v>
      </c>
      <c r="L3244" t="str">
        <f>IF(Homes[[#This Row],[waterfront]]=1, "Yes","No")</f>
        <v>No</v>
      </c>
      <c r="M3244" s="4" t="str">
        <f>IF(Homes[[#This Row],[sqft_basement]]&gt;0, "Yes","No")</f>
        <v>No</v>
      </c>
      <c r="N3244" t="str">
        <f>CHOOSE(Homes[[#This Row],[view]]+1, "None","Fair","Good","Great","Excellent")</f>
        <v>None</v>
      </c>
      <c r="O3244" t="str">
        <f>CHOOSE(Homes[[#This Row],[condition]], "Poor","Fair","Average","Good","Excellent")</f>
        <v>Average</v>
      </c>
      <c r="P3244">
        <f ca="1">YEAR(TODAY())-Homes[[#This Row],[yr_built]]</f>
        <v>78</v>
      </c>
      <c r="Q3244">
        <v>2012</v>
      </c>
      <c r="R3244">
        <f ca="1">IF(Homes[[#This Row],[yr_renovated]]&gt;0, YEAR(TODAY())-Homes[[#This Row],[yr_renovated]], YEAR(TODAY())-Homes[[#This Row],[yr_built]])</f>
        <v>13</v>
      </c>
      <c r="S3244">
        <v>1</v>
      </c>
      <c r="T3244" s="2">
        <v>41822</v>
      </c>
      <c r="U3244" s="3">
        <v>1</v>
      </c>
      <c r="V3244" s="4">
        <f>IFERROR(Homes[[#This Row],[sqft_above]]+Homes[[#This Row],[sqft_basement]]," ")</f>
        <v>1010</v>
      </c>
      <c r="W3244" s="4">
        <v>11919</v>
      </c>
      <c r="X3244">
        <v>0</v>
      </c>
      <c r="Y3244">
        <v>0</v>
      </c>
      <c r="Z3244">
        <v>3</v>
      </c>
      <c r="AA3244" s="4">
        <v>1010</v>
      </c>
      <c r="AB3244" s="4">
        <v>0</v>
      </c>
      <c r="AC3244">
        <v>1947</v>
      </c>
      <c r="AD3244" t="s">
        <v>3369</v>
      </c>
      <c r="AE3244" t="s">
        <v>100</v>
      </c>
      <c r="AF3244" t="s">
        <v>744</v>
      </c>
    </row>
    <row r="3245" spans="1:32">
      <c r="A3245" t="str">
        <f>PROPER(TRIM(Homes[[#This Row],[street]]))</f>
        <v>4809 Mill Pond Loop</v>
      </c>
      <c r="B3245" t="str">
        <f>PROPER(TRIM(Homes[[#This Row],[city]]))</f>
        <v>Auburn</v>
      </c>
      <c r="C3245" t="str">
        <f>_xlfn.TEXTBEFORE(Homes[[#This Row],[statezip]]," ")</f>
        <v>WA</v>
      </c>
      <c r="D3245" s="6" t="str">
        <f>_xlfn.TEXTAFTER(Homes[[#This Row],[statezip]]," ")</f>
        <v>98092</v>
      </c>
      <c r="E3245" s="1">
        <v>299995</v>
      </c>
      <c r="F3245">
        <v>3</v>
      </c>
      <c r="G32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45" s="3" t="str">
        <f>Homes[[#This Row],[bedrooms]] &amp; " bd | " &amp; TEXT(Homes[[#This Row],[bathrooms]],"0.##") &amp; " ba"</f>
        <v>3 bd | 2.5 ba</v>
      </c>
      <c r="I3245" s="4">
        <v>1970</v>
      </c>
      <c r="J3245" s="1">
        <f>IFERROR(Homes[[#This Row],[price]]/Homes[[#This Row],[sqft_living]]," ")</f>
        <v>152.28172588832487</v>
      </c>
      <c r="K3245" s="4">
        <f>IFERROR(Homes[[#This Row],[sqft_lot]]/43560," ")</f>
        <v>0.17217630853994489</v>
      </c>
      <c r="L3245" t="str">
        <f>IF(Homes[[#This Row],[waterfront]]=1, "Yes","No")</f>
        <v>No</v>
      </c>
      <c r="M3245" s="4" t="str">
        <f>IF(Homes[[#This Row],[sqft_basement]]&gt;0, "Yes","No")</f>
        <v>No</v>
      </c>
      <c r="N3245" t="str">
        <f>CHOOSE(Homes[[#This Row],[view]]+1, "None","Fair","Good","Great","Excellent")</f>
        <v>None</v>
      </c>
      <c r="O3245" t="str">
        <f>CHOOSE(Homes[[#This Row],[condition]], "Poor","Fair","Average","Good","Excellent")</f>
        <v>Average</v>
      </c>
      <c r="P3245">
        <f ca="1">YEAR(TODAY())-Homes[[#This Row],[yr_built]]</f>
        <v>37</v>
      </c>
      <c r="Q3245">
        <v>2000</v>
      </c>
      <c r="R3245">
        <f ca="1">IF(Homes[[#This Row],[yr_renovated]]&gt;0, YEAR(TODAY())-Homes[[#This Row],[yr_renovated]], YEAR(TODAY())-Homes[[#This Row],[yr_built]])</f>
        <v>25</v>
      </c>
      <c r="S3245">
        <v>2</v>
      </c>
      <c r="T3245" s="2">
        <v>41802</v>
      </c>
      <c r="U3245" s="3">
        <v>2.5</v>
      </c>
      <c r="V3245" s="4">
        <f>IFERROR(Homes[[#This Row],[sqft_above]]+Homes[[#This Row],[sqft_basement]]," ")</f>
        <v>1970</v>
      </c>
      <c r="W3245" s="4">
        <v>7500</v>
      </c>
      <c r="X3245">
        <v>0</v>
      </c>
      <c r="Y3245">
        <v>0</v>
      </c>
      <c r="Z3245">
        <v>3</v>
      </c>
      <c r="AA3245" s="4">
        <v>1970</v>
      </c>
      <c r="AB3245" s="4">
        <v>0</v>
      </c>
      <c r="AC3245">
        <v>1988</v>
      </c>
      <c r="AD3245" t="s">
        <v>3370</v>
      </c>
      <c r="AE3245" t="s">
        <v>519</v>
      </c>
      <c r="AF3245" t="s">
        <v>520</v>
      </c>
    </row>
    <row r="3246" spans="1:32">
      <c r="A3246" t="str">
        <f>PROPER(TRIM(Homes[[#This Row],[street]]))</f>
        <v>1212 Ne 162Nd St</v>
      </c>
      <c r="B3246" t="str">
        <f>PROPER(TRIM(Homes[[#This Row],[city]]))</f>
        <v>Shoreline</v>
      </c>
      <c r="C3246" t="str">
        <f>_xlfn.TEXTBEFORE(Homes[[#This Row],[statezip]]," ")</f>
        <v>WA</v>
      </c>
      <c r="D3246" s="6" t="str">
        <f>_xlfn.TEXTAFTER(Homes[[#This Row],[statezip]]," ")</f>
        <v>98155</v>
      </c>
      <c r="E3246" s="1">
        <v>299995</v>
      </c>
      <c r="F3246">
        <v>2</v>
      </c>
      <c r="G32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46" s="3" t="str">
        <f>Homes[[#This Row],[bedrooms]] &amp; " bd | " &amp; TEXT(Homes[[#This Row],[bathrooms]],"0.##") &amp; " ba"</f>
        <v>2 bd | 1. ba</v>
      </c>
      <c r="I3246" s="4">
        <v>1060</v>
      </c>
      <c r="J3246" s="1">
        <f>IFERROR(Homes[[#This Row],[price]]/Homes[[#This Row],[sqft_living]]," ")</f>
        <v>283.0141509433962</v>
      </c>
      <c r="K3246" s="4">
        <f>IFERROR(Homes[[#This Row],[sqft_lot]]/43560," ")</f>
        <v>0.16528925619834711</v>
      </c>
      <c r="L3246" t="str">
        <f>IF(Homes[[#This Row],[waterfront]]=1, "Yes","No")</f>
        <v>No</v>
      </c>
      <c r="M3246" s="4" t="str">
        <f>IF(Homes[[#This Row],[sqft_basement]]&gt;0, "Yes","No")</f>
        <v>No</v>
      </c>
      <c r="N3246" t="str">
        <f>CHOOSE(Homes[[#This Row],[view]]+1, "None","Fair","Good","Great","Excellent")</f>
        <v>None</v>
      </c>
      <c r="O3246" t="str">
        <f>CHOOSE(Homes[[#This Row],[condition]], "Poor","Fair","Average","Good","Excellent")</f>
        <v>Good</v>
      </c>
      <c r="P3246">
        <f ca="1">YEAR(TODAY())-Homes[[#This Row],[yr_built]]</f>
        <v>74</v>
      </c>
      <c r="Q3246">
        <v>1999</v>
      </c>
      <c r="R3246">
        <f ca="1">IF(Homes[[#This Row],[yr_renovated]]&gt;0, YEAR(TODAY())-Homes[[#This Row],[yr_renovated]], YEAR(TODAY())-Homes[[#This Row],[yr_built]])</f>
        <v>26</v>
      </c>
      <c r="S3246">
        <v>1</v>
      </c>
      <c r="T3246" s="2">
        <v>41813</v>
      </c>
      <c r="U3246" s="3">
        <v>1</v>
      </c>
      <c r="V3246" s="4">
        <f>IFERROR(Homes[[#This Row],[sqft_above]]+Homes[[#This Row],[sqft_basement]]," ")</f>
        <v>1060</v>
      </c>
      <c r="W3246" s="4">
        <v>7200</v>
      </c>
      <c r="X3246">
        <v>0</v>
      </c>
      <c r="Y3246">
        <v>0</v>
      </c>
      <c r="Z3246">
        <v>4</v>
      </c>
      <c r="AA3246" s="4">
        <v>1060</v>
      </c>
      <c r="AB3246" s="4">
        <v>0</v>
      </c>
      <c r="AC3246">
        <v>1951</v>
      </c>
      <c r="AD3246" t="s">
        <v>3371</v>
      </c>
      <c r="AE3246" t="s">
        <v>100</v>
      </c>
      <c r="AF3246" t="s">
        <v>744</v>
      </c>
    </row>
    <row r="3247" spans="1:32">
      <c r="A3247" t="str">
        <f>PROPER(TRIM(Homes[[#This Row],[street]]))</f>
        <v>31317 41St Pl Sw</v>
      </c>
      <c r="B3247" t="str">
        <f>PROPER(TRIM(Homes[[#This Row],[city]]))</f>
        <v>Federal Way</v>
      </c>
      <c r="C3247" t="str">
        <f>_xlfn.TEXTBEFORE(Homes[[#This Row],[statezip]]," ")</f>
        <v>WA</v>
      </c>
      <c r="D3247" s="6" t="str">
        <f>_xlfn.TEXTAFTER(Homes[[#This Row],[statezip]]," ")</f>
        <v>98023</v>
      </c>
      <c r="E3247" s="1">
        <v>299950</v>
      </c>
      <c r="F3247">
        <v>3</v>
      </c>
      <c r="G32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47" s="3" t="str">
        <f>Homes[[#This Row],[bedrooms]] &amp; " bd | " &amp; TEXT(Homes[[#This Row],[bathrooms]],"0.##") &amp; " ba"</f>
        <v>3 bd | 1.75 ba</v>
      </c>
      <c r="I3247" s="4">
        <v>1790</v>
      </c>
      <c r="J3247" s="1">
        <f>IFERROR(Homes[[#This Row],[price]]/Homes[[#This Row],[sqft_living]]," ")</f>
        <v>167.56983240223462</v>
      </c>
      <c r="K3247" s="4">
        <f>IFERROR(Homes[[#This Row],[sqft_lot]]/43560," ")</f>
        <v>0.1756198347107438</v>
      </c>
      <c r="L3247" t="str">
        <f>IF(Homes[[#This Row],[waterfront]]=1, "Yes","No")</f>
        <v>No</v>
      </c>
      <c r="M3247" s="4" t="str">
        <f>IF(Homes[[#This Row],[sqft_basement]]&gt;0, "Yes","No")</f>
        <v>No</v>
      </c>
      <c r="N3247" t="str">
        <f>CHOOSE(Homes[[#This Row],[view]]+1, "None","Fair","Good","Great","Excellent")</f>
        <v>Great</v>
      </c>
      <c r="O3247" t="str">
        <f>CHOOSE(Homes[[#This Row],[condition]], "Poor","Fair","Average","Good","Excellent")</f>
        <v>Average</v>
      </c>
      <c r="P3247">
        <f ca="1">YEAR(TODAY())-Homes[[#This Row],[yr_built]]</f>
        <v>47</v>
      </c>
      <c r="Q3247">
        <v>0</v>
      </c>
      <c r="R3247">
        <f ca="1">IF(Homes[[#This Row],[yr_renovated]]&gt;0, YEAR(TODAY())-Homes[[#This Row],[yr_renovated]], YEAR(TODAY())-Homes[[#This Row],[yr_built]])</f>
        <v>47</v>
      </c>
      <c r="S3247">
        <v>1</v>
      </c>
      <c r="T3247" s="2">
        <v>41815</v>
      </c>
      <c r="U3247" s="3">
        <v>1.75</v>
      </c>
      <c r="V3247" s="4">
        <f>IFERROR(Homes[[#This Row],[sqft_above]]+Homes[[#This Row],[sqft_basement]]," ")</f>
        <v>1790</v>
      </c>
      <c r="W3247" s="4">
        <v>7650</v>
      </c>
      <c r="X3247">
        <v>0</v>
      </c>
      <c r="Y3247">
        <v>3</v>
      </c>
      <c r="Z3247">
        <v>3</v>
      </c>
      <c r="AA3247" s="4">
        <v>1790</v>
      </c>
      <c r="AB3247" s="4">
        <v>0</v>
      </c>
      <c r="AC3247">
        <v>1978</v>
      </c>
      <c r="AD3247" t="s">
        <v>3372</v>
      </c>
      <c r="AE3247" t="s">
        <v>675</v>
      </c>
      <c r="AF3247" t="s">
        <v>1267</v>
      </c>
    </row>
    <row r="3248" spans="1:32">
      <c r="A3248" t="str">
        <f>PROPER(TRIM(Homes[[#This Row],[street]]))</f>
        <v>13228 Se 294Th Pl</v>
      </c>
      <c r="B3248" t="str">
        <f>PROPER(TRIM(Homes[[#This Row],[city]]))</f>
        <v>Auburn</v>
      </c>
      <c r="C3248" t="str">
        <f>_xlfn.TEXTBEFORE(Homes[[#This Row],[statezip]]," ")</f>
        <v>WA</v>
      </c>
      <c r="D3248" s="6" t="str">
        <f>_xlfn.TEXTAFTER(Homes[[#This Row],[statezip]]," ")</f>
        <v>98092</v>
      </c>
      <c r="E3248" s="1">
        <v>299950</v>
      </c>
      <c r="F3248">
        <v>4</v>
      </c>
      <c r="G32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48" s="3" t="str">
        <f>Homes[[#This Row],[bedrooms]] &amp; " bd | " &amp; TEXT(Homes[[#This Row],[bathrooms]],"0.##") &amp; " ba"</f>
        <v>4 bd | 1.75 ba</v>
      </c>
      <c r="I3248" s="4">
        <v>1560</v>
      </c>
      <c r="J3248" s="1">
        <f>IFERROR(Homes[[#This Row],[price]]/Homes[[#This Row],[sqft_living]]," ")</f>
        <v>192.27564102564102</v>
      </c>
      <c r="K3248" s="4">
        <f>IFERROR(Homes[[#This Row],[sqft_lot]]/43560," ")</f>
        <v>0.71852617079889802</v>
      </c>
      <c r="L3248" t="str">
        <f>IF(Homes[[#This Row],[waterfront]]=1, "Yes","No")</f>
        <v>No</v>
      </c>
      <c r="M3248" s="4" t="str">
        <f>IF(Homes[[#This Row],[sqft_basement]]&gt;0, "Yes","No")</f>
        <v>No</v>
      </c>
      <c r="N3248" t="str">
        <f>CHOOSE(Homes[[#This Row],[view]]+1, "None","Fair","Good","Great","Excellent")</f>
        <v>None</v>
      </c>
      <c r="O3248" t="str">
        <f>CHOOSE(Homes[[#This Row],[condition]], "Poor","Fair","Average","Good","Excellent")</f>
        <v>Good</v>
      </c>
      <c r="P3248">
        <f ca="1">YEAR(TODAY())-Homes[[#This Row],[yr_built]]</f>
        <v>60</v>
      </c>
      <c r="Q3248">
        <v>0</v>
      </c>
      <c r="R3248">
        <f ca="1">IF(Homes[[#This Row],[yr_renovated]]&gt;0, YEAR(TODAY())-Homes[[#This Row],[yr_renovated]], YEAR(TODAY())-Homes[[#This Row],[yr_built]])</f>
        <v>60</v>
      </c>
      <c r="S3248">
        <v>1</v>
      </c>
      <c r="T3248" s="2">
        <v>41795</v>
      </c>
      <c r="U3248" s="3">
        <v>1.75</v>
      </c>
      <c r="V3248" s="4">
        <f>IFERROR(Homes[[#This Row],[sqft_above]]+Homes[[#This Row],[sqft_basement]]," ")</f>
        <v>1560</v>
      </c>
      <c r="W3248" s="4">
        <v>31299</v>
      </c>
      <c r="X3248">
        <v>0</v>
      </c>
      <c r="Y3248">
        <v>0</v>
      </c>
      <c r="Z3248">
        <v>4</v>
      </c>
      <c r="AA3248" s="4">
        <v>1560</v>
      </c>
      <c r="AB3248" s="4">
        <v>0</v>
      </c>
      <c r="AC3248">
        <v>1965</v>
      </c>
      <c r="AD3248" t="s">
        <v>3373</v>
      </c>
      <c r="AE3248" t="s">
        <v>519</v>
      </c>
      <c r="AF3248" t="s">
        <v>520</v>
      </c>
    </row>
    <row r="3249" spans="1:32">
      <c r="A3249" t="str">
        <f>PROPER(TRIM(Homes[[#This Row],[street]]))</f>
        <v>4313 S 289Th Pl</v>
      </c>
      <c r="B3249" t="str">
        <f>PROPER(TRIM(Homes[[#This Row],[city]]))</f>
        <v>Auburn</v>
      </c>
      <c r="C3249" t="str">
        <f>_xlfn.TEXTBEFORE(Homes[[#This Row],[statezip]]," ")</f>
        <v>WA</v>
      </c>
      <c r="D3249" s="6" t="str">
        <f>_xlfn.TEXTAFTER(Homes[[#This Row],[statezip]]," ")</f>
        <v>98001</v>
      </c>
      <c r="E3249" s="1">
        <v>299950</v>
      </c>
      <c r="F3249">
        <v>3</v>
      </c>
      <c r="G32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49" s="3" t="str">
        <f>Homes[[#This Row],[bedrooms]] &amp; " bd | " &amp; TEXT(Homes[[#This Row],[bathrooms]],"0.##") &amp; " ba"</f>
        <v>3 bd | 2.5 ba</v>
      </c>
      <c r="I3249" s="4">
        <v>1870</v>
      </c>
      <c r="J3249" s="1">
        <f>IFERROR(Homes[[#This Row],[price]]/Homes[[#This Row],[sqft_living]]," ")</f>
        <v>160.40106951871658</v>
      </c>
      <c r="K3249" s="4">
        <f>IFERROR(Homes[[#This Row],[sqft_lot]]/43560," ")</f>
        <v>0.18232323232323233</v>
      </c>
      <c r="L3249" t="str">
        <f>IF(Homes[[#This Row],[waterfront]]=1, "Yes","No")</f>
        <v>No</v>
      </c>
      <c r="M3249" s="4" t="str">
        <f>IF(Homes[[#This Row],[sqft_basement]]&gt;0, "Yes","No")</f>
        <v>No</v>
      </c>
      <c r="N3249" t="str">
        <f>CHOOSE(Homes[[#This Row],[view]]+1, "None","Fair","Good","Great","Excellent")</f>
        <v>None</v>
      </c>
      <c r="O3249" t="str">
        <f>CHOOSE(Homes[[#This Row],[condition]], "Poor","Fair","Average","Good","Excellent")</f>
        <v>Average</v>
      </c>
      <c r="P3249">
        <f ca="1">YEAR(TODAY())-Homes[[#This Row],[yr_built]]</f>
        <v>35</v>
      </c>
      <c r="Q3249">
        <v>2009</v>
      </c>
      <c r="R3249">
        <f ca="1">IF(Homes[[#This Row],[yr_renovated]]&gt;0, YEAR(TODAY())-Homes[[#This Row],[yr_renovated]], YEAR(TODAY())-Homes[[#This Row],[yr_built]])</f>
        <v>16</v>
      </c>
      <c r="S3249">
        <v>2</v>
      </c>
      <c r="T3249" s="2">
        <v>41815</v>
      </c>
      <c r="U3249" s="3">
        <v>2.5</v>
      </c>
      <c r="V3249" s="4">
        <f>IFERROR(Homes[[#This Row],[sqft_above]]+Homes[[#This Row],[sqft_basement]]," ")</f>
        <v>1870</v>
      </c>
      <c r="W3249" s="4">
        <v>7942</v>
      </c>
      <c r="X3249">
        <v>0</v>
      </c>
      <c r="Y3249">
        <v>0</v>
      </c>
      <c r="Z3249">
        <v>3</v>
      </c>
      <c r="AA3249" s="4">
        <v>1870</v>
      </c>
      <c r="AB3249" s="4">
        <v>0</v>
      </c>
      <c r="AC3249">
        <v>1990</v>
      </c>
      <c r="AD3249" t="s">
        <v>3374</v>
      </c>
      <c r="AE3249" t="s">
        <v>519</v>
      </c>
      <c r="AF3249" t="s">
        <v>1269</v>
      </c>
    </row>
    <row r="3250" spans="1:32">
      <c r="A3250" t="str">
        <f>PROPER(TRIM(Homes[[#This Row],[street]]))</f>
        <v>8430 8Th Ave Sw</v>
      </c>
      <c r="B3250" t="str">
        <f>PROPER(TRIM(Homes[[#This Row],[city]]))</f>
        <v>Seattle</v>
      </c>
      <c r="C3250" t="str">
        <f>_xlfn.TEXTBEFORE(Homes[[#This Row],[statezip]]," ")</f>
        <v>WA</v>
      </c>
      <c r="D3250" s="6" t="str">
        <f>_xlfn.TEXTAFTER(Homes[[#This Row],[statezip]]," ")</f>
        <v>98106</v>
      </c>
      <c r="E3250" s="1">
        <v>299950</v>
      </c>
      <c r="F3250">
        <v>3</v>
      </c>
      <c r="G32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0" s="3" t="str">
        <f>Homes[[#This Row],[bedrooms]] &amp; " bd | " &amp; TEXT(Homes[[#This Row],[bathrooms]],"0.##") &amp; " ba"</f>
        <v>3 bd | 1. ba</v>
      </c>
      <c r="I3250" s="4">
        <v>1210</v>
      </c>
      <c r="J3250" s="1">
        <f>IFERROR(Homes[[#This Row],[price]]/Homes[[#This Row],[sqft_living]]," ")</f>
        <v>247.89256198347107</v>
      </c>
      <c r="K3250" s="4">
        <f>IFERROR(Homes[[#This Row],[sqft_lot]]/43560," ")</f>
        <v>0.21866391184573003</v>
      </c>
      <c r="L3250" t="str">
        <f>IF(Homes[[#This Row],[waterfront]]=1, "Yes","No")</f>
        <v>No</v>
      </c>
      <c r="M3250" s="4" t="str">
        <f>IF(Homes[[#This Row],[sqft_basement]]&gt;0, "Yes","No")</f>
        <v>No</v>
      </c>
      <c r="N3250" t="str">
        <f>CHOOSE(Homes[[#This Row],[view]]+1, "None","Fair","Good","Great","Excellent")</f>
        <v>None</v>
      </c>
      <c r="O3250" t="str">
        <f>CHOOSE(Homes[[#This Row],[condition]], "Poor","Fair","Average","Good","Excellent")</f>
        <v>Average</v>
      </c>
      <c r="P3250">
        <f ca="1">YEAR(TODAY())-Homes[[#This Row],[yr_built]]</f>
        <v>70</v>
      </c>
      <c r="Q3250">
        <v>2005</v>
      </c>
      <c r="R3250">
        <f ca="1">IF(Homes[[#This Row],[yr_renovated]]&gt;0, YEAR(TODAY())-Homes[[#This Row],[yr_renovated]], YEAR(TODAY())-Homes[[#This Row],[yr_built]])</f>
        <v>20</v>
      </c>
      <c r="S3250">
        <v>1</v>
      </c>
      <c r="T3250" s="2">
        <v>41789</v>
      </c>
      <c r="U3250" s="3">
        <v>1</v>
      </c>
      <c r="V3250" s="4">
        <f>IFERROR(Homes[[#This Row],[sqft_above]]+Homes[[#This Row],[sqft_basement]]," ")</f>
        <v>1210</v>
      </c>
      <c r="W3250" s="4">
        <v>9525</v>
      </c>
      <c r="X3250">
        <v>0</v>
      </c>
      <c r="Y3250">
        <v>0</v>
      </c>
      <c r="Z3250">
        <v>3</v>
      </c>
      <c r="AA3250" s="4">
        <v>1210</v>
      </c>
      <c r="AB3250" s="4">
        <v>0</v>
      </c>
      <c r="AC3250">
        <v>1955</v>
      </c>
      <c r="AD3250" t="s">
        <v>2767</v>
      </c>
      <c r="AE3250" t="s">
        <v>49</v>
      </c>
      <c r="AF3250" t="s">
        <v>1278</v>
      </c>
    </row>
    <row r="3251" spans="1:32">
      <c r="A3251" t="str">
        <f>PROPER(TRIM(Homes[[#This Row],[street]]))</f>
        <v>20013 15Th Ave Nw</v>
      </c>
      <c r="B3251" t="str">
        <f>PROPER(TRIM(Homes[[#This Row],[city]]))</f>
        <v>Shoreline</v>
      </c>
      <c r="C3251" t="str">
        <f>_xlfn.TEXTBEFORE(Homes[[#This Row],[statezip]]," ")</f>
        <v>WA</v>
      </c>
      <c r="D3251" s="6" t="str">
        <f>_xlfn.TEXTAFTER(Homes[[#This Row],[statezip]]," ")</f>
        <v>98177</v>
      </c>
      <c r="E3251" s="1">
        <v>299950</v>
      </c>
      <c r="F3251">
        <v>3</v>
      </c>
      <c r="G32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1" s="3" t="str">
        <f>Homes[[#This Row],[bedrooms]] &amp; " bd | " &amp; TEXT(Homes[[#This Row],[bathrooms]],"0.##") &amp; " ba"</f>
        <v>3 bd | 1. ba</v>
      </c>
      <c r="I3251" s="4">
        <v>910</v>
      </c>
      <c r="J3251" s="1">
        <f>IFERROR(Homes[[#This Row],[price]]/Homes[[#This Row],[sqft_living]]," ")</f>
        <v>329.61538461538464</v>
      </c>
      <c r="K3251" s="4">
        <f>IFERROR(Homes[[#This Row],[sqft_lot]]/43560," ")</f>
        <v>0.18365472910927455</v>
      </c>
      <c r="L3251" t="str">
        <f>IF(Homes[[#This Row],[waterfront]]=1, "Yes","No")</f>
        <v>No</v>
      </c>
      <c r="M3251" s="4" t="str">
        <f>IF(Homes[[#This Row],[sqft_basement]]&gt;0, "Yes","No")</f>
        <v>Yes</v>
      </c>
      <c r="N3251" t="str">
        <f>CHOOSE(Homes[[#This Row],[view]]+1, "None","Fair","Good","Great","Excellent")</f>
        <v>None</v>
      </c>
      <c r="O3251" t="str">
        <f>CHOOSE(Homes[[#This Row],[condition]], "Poor","Fair","Average","Good","Excellent")</f>
        <v>Good</v>
      </c>
      <c r="P3251">
        <f ca="1">YEAR(TODAY())-Homes[[#This Row],[yr_built]]</f>
        <v>75</v>
      </c>
      <c r="Q3251">
        <v>1983</v>
      </c>
      <c r="R3251">
        <f ca="1">IF(Homes[[#This Row],[yr_renovated]]&gt;0, YEAR(TODAY())-Homes[[#This Row],[yr_renovated]], YEAR(TODAY())-Homes[[#This Row],[yr_built]])</f>
        <v>42</v>
      </c>
      <c r="S3251">
        <v>1</v>
      </c>
      <c r="T3251" s="2">
        <v>41779</v>
      </c>
      <c r="U3251" s="3">
        <v>1</v>
      </c>
      <c r="V3251" s="4">
        <f>IFERROR(Homes[[#This Row],[sqft_above]]+Homes[[#This Row],[sqft_basement]]," ")</f>
        <v>910</v>
      </c>
      <c r="W3251" s="4">
        <v>8000</v>
      </c>
      <c r="X3251">
        <v>0</v>
      </c>
      <c r="Y3251">
        <v>0</v>
      </c>
      <c r="Z3251">
        <v>4</v>
      </c>
      <c r="AA3251" s="4">
        <v>740</v>
      </c>
      <c r="AB3251" s="4">
        <v>170</v>
      </c>
      <c r="AC3251">
        <v>1950</v>
      </c>
      <c r="AD3251" t="s">
        <v>3375</v>
      </c>
      <c r="AE3251" t="s">
        <v>100</v>
      </c>
      <c r="AF3251" t="s">
        <v>50</v>
      </c>
    </row>
    <row r="3252" spans="1:32">
      <c r="A3252" t="str">
        <f>PROPER(TRIM(Homes[[#This Row],[street]]))</f>
        <v>29820 125Th Pl Se</v>
      </c>
      <c r="B3252" t="str">
        <f>PROPER(TRIM(Homes[[#This Row],[city]]))</f>
        <v>Auburn</v>
      </c>
      <c r="C3252" t="str">
        <f>_xlfn.TEXTBEFORE(Homes[[#This Row],[statezip]]," ")</f>
        <v>WA</v>
      </c>
      <c r="D3252" s="6" t="str">
        <f>_xlfn.TEXTAFTER(Homes[[#This Row],[statezip]]," ")</f>
        <v>98092</v>
      </c>
      <c r="E3252" s="1">
        <v>299900</v>
      </c>
      <c r="F3252">
        <v>3</v>
      </c>
      <c r="G32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52" s="3" t="str">
        <f>Homes[[#This Row],[bedrooms]] &amp; " bd | " &amp; TEXT(Homes[[#This Row],[bathrooms]],"0.##") &amp; " ba"</f>
        <v>3 bd | 2.5 ba</v>
      </c>
      <c r="I3252" s="4">
        <v>2720</v>
      </c>
      <c r="J3252" s="1">
        <f>IFERROR(Homes[[#This Row],[price]]/Homes[[#This Row],[sqft_living]]," ")</f>
        <v>110.25735294117646</v>
      </c>
      <c r="K3252" s="4">
        <f>IFERROR(Homes[[#This Row],[sqft_lot]]/43560," ")</f>
        <v>0.13806244260789716</v>
      </c>
      <c r="L3252" t="str">
        <f>IF(Homes[[#This Row],[waterfront]]=1, "Yes","No")</f>
        <v>No</v>
      </c>
      <c r="M3252" s="4" t="str">
        <f>IF(Homes[[#This Row],[sqft_basement]]&gt;0, "Yes","No")</f>
        <v>No</v>
      </c>
      <c r="N3252" t="str">
        <f>CHOOSE(Homes[[#This Row],[view]]+1, "None","Fair","Good","Great","Excellent")</f>
        <v>None</v>
      </c>
      <c r="O3252" t="str">
        <f>CHOOSE(Homes[[#This Row],[condition]], "Poor","Fair","Average","Good","Excellent")</f>
        <v>Average</v>
      </c>
      <c r="P3252">
        <f ca="1">YEAR(TODAY())-Homes[[#This Row],[yr_built]]</f>
        <v>23</v>
      </c>
      <c r="Q3252">
        <v>0</v>
      </c>
      <c r="R3252">
        <f ca="1">IF(Homes[[#This Row],[yr_renovated]]&gt;0, YEAR(TODAY())-Homes[[#This Row],[yr_renovated]], YEAR(TODAY())-Homes[[#This Row],[yr_built]])</f>
        <v>23</v>
      </c>
      <c r="S3252">
        <v>2</v>
      </c>
      <c r="T3252" s="2">
        <v>41780</v>
      </c>
      <c r="U3252" s="3">
        <v>2.5</v>
      </c>
      <c r="V3252" s="4">
        <f>IFERROR(Homes[[#This Row],[sqft_above]]+Homes[[#This Row],[sqft_basement]]," ")</f>
        <v>2720</v>
      </c>
      <c r="W3252" s="4">
        <v>6014</v>
      </c>
      <c r="X3252">
        <v>0</v>
      </c>
      <c r="Y3252">
        <v>0</v>
      </c>
      <c r="Z3252">
        <v>3</v>
      </c>
      <c r="AA3252" s="4">
        <v>2720</v>
      </c>
      <c r="AB3252" s="4">
        <v>0</v>
      </c>
      <c r="AC3252">
        <v>2002</v>
      </c>
      <c r="AD3252" t="s">
        <v>3376</v>
      </c>
      <c r="AE3252" t="s">
        <v>519</v>
      </c>
      <c r="AF3252" t="s">
        <v>520</v>
      </c>
    </row>
    <row r="3253" spans="1:32">
      <c r="A3253" t="str">
        <f>PROPER(TRIM(Homes[[#This Row],[street]]))</f>
        <v>18021 24Th Ave Ne</v>
      </c>
      <c r="B3253" t="str">
        <f>PROPER(TRIM(Homes[[#This Row],[city]]))</f>
        <v>Shoreline</v>
      </c>
      <c r="C3253" t="str">
        <f>_xlfn.TEXTBEFORE(Homes[[#This Row],[statezip]]," ")</f>
        <v>WA</v>
      </c>
      <c r="D3253" s="6" t="str">
        <f>_xlfn.TEXTAFTER(Homes[[#This Row],[statezip]]," ")</f>
        <v>98155</v>
      </c>
      <c r="E3253" s="1">
        <v>299900</v>
      </c>
      <c r="F3253">
        <v>3</v>
      </c>
      <c r="G32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3" s="3" t="str">
        <f>Homes[[#This Row],[bedrooms]] &amp; " bd | " &amp; TEXT(Homes[[#This Row],[bathrooms]],"0.##") &amp; " ba"</f>
        <v>3 bd | 1. ba</v>
      </c>
      <c r="I3253" s="4">
        <v>1110</v>
      </c>
      <c r="J3253" s="1">
        <f>IFERROR(Homes[[#This Row],[price]]/Homes[[#This Row],[sqft_living]]," ")</f>
        <v>270.18018018018017</v>
      </c>
      <c r="K3253" s="4">
        <f>IFERROR(Homes[[#This Row],[sqft_lot]]/43560," ")</f>
        <v>0.19726813590449954</v>
      </c>
      <c r="L3253" t="str">
        <f>IF(Homes[[#This Row],[waterfront]]=1, "Yes","No")</f>
        <v>No</v>
      </c>
      <c r="M3253" s="4" t="str">
        <f>IF(Homes[[#This Row],[sqft_basement]]&gt;0, "Yes","No")</f>
        <v>No</v>
      </c>
      <c r="N3253" t="str">
        <f>CHOOSE(Homes[[#This Row],[view]]+1, "None","Fair","Good","Great","Excellent")</f>
        <v>None</v>
      </c>
      <c r="O3253" t="str">
        <f>CHOOSE(Homes[[#This Row],[condition]], "Poor","Fair","Average","Good","Excellent")</f>
        <v>Average</v>
      </c>
      <c r="P3253">
        <f ca="1">YEAR(TODAY())-Homes[[#This Row],[yr_built]]</f>
        <v>46</v>
      </c>
      <c r="Q3253">
        <v>2014</v>
      </c>
      <c r="R3253">
        <f ca="1">IF(Homes[[#This Row],[yr_renovated]]&gt;0, YEAR(TODAY())-Homes[[#This Row],[yr_renovated]], YEAR(TODAY())-Homes[[#This Row],[yr_built]])</f>
        <v>11</v>
      </c>
      <c r="S3253">
        <v>1</v>
      </c>
      <c r="T3253" s="2">
        <v>41815</v>
      </c>
      <c r="U3253" s="3">
        <v>1</v>
      </c>
      <c r="V3253" s="4">
        <f>IFERROR(Homes[[#This Row],[sqft_above]]+Homes[[#This Row],[sqft_basement]]," ")</f>
        <v>1110</v>
      </c>
      <c r="W3253" s="4">
        <v>8593</v>
      </c>
      <c r="X3253">
        <v>0</v>
      </c>
      <c r="Y3253">
        <v>0</v>
      </c>
      <c r="Z3253">
        <v>3</v>
      </c>
      <c r="AA3253" s="4">
        <v>1110</v>
      </c>
      <c r="AB3253" s="4">
        <v>0</v>
      </c>
      <c r="AC3253">
        <v>1979</v>
      </c>
      <c r="AD3253" t="s">
        <v>3377</v>
      </c>
      <c r="AE3253" t="s">
        <v>100</v>
      </c>
      <c r="AF3253" t="s">
        <v>744</v>
      </c>
    </row>
    <row r="3254" spans="1:32">
      <c r="A3254" t="str">
        <f>PROPER(TRIM(Homes[[#This Row],[street]]))</f>
        <v>6511 29Th Ave S</v>
      </c>
      <c r="B3254" t="str">
        <f>PROPER(TRIM(Homes[[#This Row],[city]]))</f>
        <v>Seattle</v>
      </c>
      <c r="C3254" t="str">
        <f>_xlfn.TEXTBEFORE(Homes[[#This Row],[statezip]]," ")</f>
        <v>WA</v>
      </c>
      <c r="D3254" s="6" t="str">
        <f>_xlfn.TEXTAFTER(Homes[[#This Row],[statezip]]," ")</f>
        <v>98108</v>
      </c>
      <c r="E3254" s="1">
        <v>299880</v>
      </c>
      <c r="F3254">
        <v>3</v>
      </c>
      <c r="G32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54" s="3" t="str">
        <f>Homes[[#This Row],[bedrooms]] &amp; " bd | " &amp; TEXT(Homes[[#This Row],[bathrooms]],"0.##") &amp; " ba"</f>
        <v>3 bd | 2.5 ba</v>
      </c>
      <c r="I3254" s="4">
        <v>1460</v>
      </c>
      <c r="J3254" s="1">
        <f>IFERROR(Homes[[#This Row],[price]]/Homes[[#This Row],[sqft_living]]," ")</f>
        <v>205.39726027397259</v>
      </c>
      <c r="K3254" s="4">
        <f>IFERROR(Homes[[#This Row],[sqft_lot]]/43560," ")</f>
        <v>6.9880624426078966E-2</v>
      </c>
      <c r="L3254" t="str">
        <f>IF(Homes[[#This Row],[waterfront]]=1, "Yes","No")</f>
        <v>No</v>
      </c>
      <c r="M3254" s="4" t="str">
        <f>IF(Homes[[#This Row],[sqft_basement]]&gt;0, "Yes","No")</f>
        <v>No</v>
      </c>
      <c r="N3254" t="str">
        <f>CHOOSE(Homes[[#This Row],[view]]+1, "None","Fair","Good","Great","Excellent")</f>
        <v>None</v>
      </c>
      <c r="O3254" t="str">
        <f>CHOOSE(Homes[[#This Row],[condition]], "Poor","Fair","Average","Good","Excellent")</f>
        <v>Average</v>
      </c>
      <c r="P3254">
        <f ca="1">YEAR(TODAY())-Homes[[#This Row],[yr_built]]</f>
        <v>25</v>
      </c>
      <c r="Q3254">
        <v>0</v>
      </c>
      <c r="R3254">
        <f ca="1">IF(Homes[[#This Row],[yr_renovated]]&gt;0, YEAR(TODAY())-Homes[[#This Row],[yr_renovated]], YEAR(TODAY())-Homes[[#This Row],[yr_built]])</f>
        <v>25</v>
      </c>
      <c r="S3254">
        <v>2</v>
      </c>
      <c r="T3254" s="2">
        <v>41829</v>
      </c>
      <c r="U3254" s="3">
        <v>2.5</v>
      </c>
      <c r="V3254" s="4">
        <f>IFERROR(Homes[[#This Row],[sqft_above]]+Homes[[#This Row],[sqft_basement]]," ")</f>
        <v>1460</v>
      </c>
      <c r="W3254" s="4">
        <v>3044</v>
      </c>
      <c r="X3254">
        <v>0</v>
      </c>
      <c r="Y3254">
        <v>0</v>
      </c>
      <c r="Z3254">
        <v>3</v>
      </c>
      <c r="AA3254" s="4">
        <v>1460</v>
      </c>
      <c r="AB3254" s="4">
        <v>0</v>
      </c>
      <c r="AC3254">
        <v>2000</v>
      </c>
      <c r="AD3254" t="s">
        <v>3378</v>
      </c>
      <c r="AE3254" t="s">
        <v>49</v>
      </c>
      <c r="AF3254" t="s">
        <v>1536</v>
      </c>
    </row>
    <row r="3255" spans="1:32">
      <c r="A3255" t="str">
        <f>PROPER(TRIM(Homes[[#This Row],[street]]))</f>
        <v>8041-8299 Beacon Ave S</v>
      </c>
      <c r="B3255" t="str">
        <f>PROPER(TRIM(Homes[[#This Row],[city]]))</f>
        <v>Seattle</v>
      </c>
      <c r="C3255" t="str">
        <f>_xlfn.TEXTBEFORE(Homes[[#This Row],[statezip]]," ")</f>
        <v>WA</v>
      </c>
      <c r="D3255" s="6" t="str">
        <f>_xlfn.TEXTAFTER(Homes[[#This Row],[statezip]]," ")</f>
        <v>98118</v>
      </c>
      <c r="E3255" s="1">
        <v>299800</v>
      </c>
      <c r="F3255">
        <v>2</v>
      </c>
      <c r="G32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5" s="3" t="str">
        <f>Homes[[#This Row],[bedrooms]] &amp; " bd | " &amp; TEXT(Homes[[#This Row],[bathrooms]],"0.##") &amp; " ba"</f>
        <v>2 bd | 1. ba</v>
      </c>
      <c r="I3255" s="4">
        <v>790</v>
      </c>
      <c r="J3255" s="1">
        <f>IFERROR(Homes[[#This Row],[price]]/Homes[[#This Row],[sqft_living]]," ")</f>
        <v>379.49367088607596</v>
      </c>
      <c r="K3255" s="4">
        <f>IFERROR(Homes[[#This Row],[sqft_lot]]/43560," ")</f>
        <v>0.12029384756657484</v>
      </c>
      <c r="L3255" t="str">
        <f>IF(Homes[[#This Row],[waterfront]]=1, "Yes","No")</f>
        <v>No</v>
      </c>
      <c r="M3255" s="4" t="str">
        <f>IF(Homes[[#This Row],[sqft_basement]]&gt;0, "Yes","No")</f>
        <v>No</v>
      </c>
      <c r="N3255" t="str">
        <f>CHOOSE(Homes[[#This Row],[view]]+1, "None","Fair","Good","Great","Excellent")</f>
        <v>None</v>
      </c>
      <c r="O3255" t="str">
        <f>CHOOSE(Homes[[#This Row],[condition]], "Poor","Fair","Average","Good","Excellent")</f>
        <v>Good</v>
      </c>
      <c r="P3255">
        <f ca="1">YEAR(TODAY())-Homes[[#This Row],[yr_built]]</f>
        <v>100</v>
      </c>
      <c r="Q3255">
        <v>1968</v>
      </c>
      <c r="R3255">
        <f ca="1">IF(Homes[[#This Row],[yr_renovated]]&gt;0, YEAR(TODAY())-Homes[[#This Row],[yr_renovated]], YEAR(TODAY())-Homes[[#This Row],[yr_built]])</f>
        <v>57</v>
      </c>
      <c r="S3255">
        <v>1</v>
      </c>
      <c r="T3255" s="2">
        <v>41780</v>
      </c>
      <c r="U3255" s="3">
        <v>1</v>
      </c>
      <c r="V3255" s="4">
        <f>IFERROR(Homes[[#This Row],[sqft_above]]+Homes[[#This Row],[sqft_basement]]," ")</f>
        <v>790</v>
      </c>
      <c r="W3255" s="4">
        <v>5240</v>
      </c>
      <c r="X3255">
        <v>0</v>
      </c>
      <c r="Y3255">
        <v>0</v>
      </c>
      <c r="Z3255">
        <v>4</v>
      </c>
      <c r="AA3255" s="4">
        <v>790</v>
      </c>
      <c r="AB3255" s="4">
        <v>0</v>
      </c>
      <c r="AC3255">
        <v>1925</v>
      </c>
      <c r="AD3255" t="s">
        <v>3379</v>
      </c>
      <c r="AE3255" t="s">
        <v>49</v>
      </c>
      <c r="AF3255" t="s">
        <v>229</v>
      </c>
    </row>
    <row r="3256" spans="1:32">
      <c r="A3256" t="str">
        <f>PROPER(TRIM(Homes[[#This Row],[street]]))</f>
        <v>1400 S 359Th St</v>
      </c>
      <c r="B3256" t="str">
        <f>PROPER(TRIM(Homes[[#This Row],[city]]))</f>
        <v>Federal Way</v>
      </c>
      <c r="C3256" t="str">
        <f>_xlfn.TEXTBEFORE(Homes[[#This Row],[statezip]]," ")</f>
        <v>WA</v>
      </c>
      <c r="D3256" s="6" t="str">
        <f>_xlfn.TEXTAFTER(Homes[[#This Row],[statezip]]," ")</f>
        <v>98003</v>
      </c>
      <c r="E3256" s="1">
        <v>299000</v>
      </c>
      <c r="F3256">
        <v>2</v>
      </c>
      <c r="G32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56" s="3" t="str">
        <f>Homes[[#This Row],[bedrooms]] &amp; " bd | " &amp; TEXT(Homes[[#This Row],[bathrooms]],"0.##") &amp; " ba"</f>
        <v>2 bd | 1.75 ba</v>
      </c>
      <c r="I3256" s="4">
        <v>1250</v>
      </c>
      <c r="J3256" s="1">
        <f>IFERROR(Homes[[#This Row],[price]]/Homes[[#This Row],[sqft_living]]," ")</f>
        <v>239.2</v>
      </c>
      <c r="K3256" s="4">
        <f>IFERROR(Homes[[#This Row],[sqft_lot]]/43560," ")</f>
        <v>0.78960055096418735</v>
      </c>
      <c r="L3256" t="str">
        <f>IF(Homes[[#This Row],[waterfront]]=1, "Yes","No")</f>
        <v>No</v>
      </c>
      <c r="M3256" s="4" t="str">
        <f>IF(Homes[[#This Row],[sqft_basement]]&gt;0, "Yes","No")</f>
        <v>No</v>
      </c>
      <c r="N3256" t="str">
        <f>CHOOSE(Homes[[#This Row],[view]]+1, "None","Fair","Good","Great","Excellent")</f>
        <v>None</v>
      </c>
      <c r="O3256" t="str">
        <f>CHOOSE(Homes[[#This Row],[condition]], "Poor","Fair","Average","Good","Excellent")</f>
        <v>Good</v>
      </c>
      <c r="P3256">
        <f ca="1">YEAR(TODAY())-Homes[[#This Row],[yr_built]]</f>
        <v>75</v>
      </c>
      <c r="Q3256">
        <v>1983</v>
      </c>
      <c r="R3256">
        <f ca="1">IF(Homes[[#This Row],[yr_renovated]]&gt;0, YEAR(TODAY())-Homes[[#This Row],[yr_renovated]], YEAR(TODAY())-Homes[[#This Row],[yr_built]])</f>
        <v>42</v>
      </c>
      <c r="S3256">
        <v>1</v>
      </c>
      <c r="T3256" s="2">
        <v>41773</v>
      </c>
      <c r="U3256" s="3">
        <v>1.75</v>
      </c>
      <c r="V3256" s="4">
        <f>IFERROR(Homes[[#This Row],[sqft_above]]+Homes[[#This Row],[sqft_basement]]," ")</f>
        <v>1250</v>
      </c>
      <c r="W3256" s="4">
        <v>34395</v>
      </c>
      <c r="X3256">
        <v>0</v>
      </c>
      <c r="Y3256">
        <v>0</v>
      </c>
      <c r="Z3256">
        <v>4</v>
      </c>
      <c r="AA3256" s="4">
        <v>1250</v>
      </c>
      <c r="AB3256" s="4">
        <v>0</v>
      </c>
      <c r="AC3256">
        <v>1950</v>
      </c>
      <c r="AD3256" t="s">
        <v>3380</v>
      </c>
      <c r="AE3256" t="s">
        <v>675</v>
      </c>
      <c r="AF3256" t="s">
        <v>676</v>
      </c>
    </row>
    <row r="3257" spans="1:32">
      <c r="A3257" t="str">
        <f>PROPER(TRIM(Homes[[#This Row],[street]]))</f>
        <v>18438 Se 135Th St</v>
      </c>
      <c r="B3257" t="str">
        <f>PROPER(TRIM(Homes[[#This Row],[city]]))</f>
        <v>Renton</v>
      </c>
      <c r="C3257" t="str">
        <f>_xlfn.TEXTBEFORE(Homes[[#This Row],[statezip]]," ")</f>
        <v>WA</v>
      </c>
      <c r="D3257" s="6" t="str">
        <f>_xlfn.TEXTAFTER(Homes[[#This Row],[statezip]]," ")</f>
        <v>98059</v>
      </c>
      <c r="E3257" s="1">
        <v>299000</v>
      </c>
      <c r="F3257">
        <v>3</v>
      </c>
      <c r="G32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57" s="3" t="str">
        <f>Homes[[#This Row],[bedrooms]] &amp; " bd | " &amp; TEXT(Homes[[#This Row],[bathrooms]],"0.##") &amp; " ba"</f>
        <v>3 bd | 1.75 ba</v>
      </c>
      <c r="I3257" s="4">
        <v>1180</v>
      </c>
      <c r="J3257" s="1">
        <f>IFERROR(Homes[[#This Row],[price]]/Homes[[#This Row],[sqft_living]]," ")</f>
        <v>253.38983050847457</v>
      </c>
      <c r="K3257" s="4">
        <f>IFERROR(Homes[[#This Row],[sqft_lot]]/43560," ")</f>
        <v>0.31971992653810838</v>
      </c>
      <c r="L3257" t="str">
        <f>IF(Homes[[#This Row],[waterfront]]=1, "Yes","No")</f>
        <v>No</v>
      </c>
      <c r="M3257" s="4" t="str">
        <f>IF(Homes[[#This Row],[sqft_basement]]&gt;0, "Yes","No")</f>
        <v>No</v>
      </c>
      <c r="N3257" t="str">
        <f>CHOOSE(Homes[[#This Row],[view]]+1, "None","Fair","Good","Great","Excellent")</f>
        <v>None</v>
      </c>
      <c r="O3257" t="str">
        <f>CHOOSE(Homes[[#This Row],[condition]], "Poor","Fair","Average","Good","Excellent")</f>
        <v>Excellent</v>
      </c>
      <c r="P3257">
        <f ca="1">YEAR(TODAY())-Homes[[#This Row],[yr_built]]</f>
        <v>63</v>
      </c>
      <c r="Q3257">
        <v>0</v>
      </c>
      <c r="R3257">
        <f ca="1">IF(Homes[[#This Row],[yr_renovated]]&gt;0, YEAR(TODAY())-Homes[[#This Row],[yr_renovated]], YEAR(TODAY())-Homes[[#This Row],[yr_built]])</f>
        <v>63</v>
      </c>
      <c r="S3257">
        <v>1</v>
      </c>
      <c r="T3257" s="2">
        <v>41803</v>
      </c>
      <c r="U3257" s="3">
        <v>1.75</v>
      </c>
      <c r="V3257" s="4">
        <f>IFERROR(Homes[[#This Row],[sqft_above]]+Homes[[#This Row],[sqft_basement]]," ")</f>
        <v>1180</v>
      </c>
      <c r="W3257" s="4">
        <v>13927</v>
      </c>
      <c r="X3257">
        <v>0</v>
      </c>
      <c r="Y3257">
        <v>0</v>
      </c>
      <c r="Z3257">
        <v>5</v>
      </c>
      <c r="AA3257" s="4">
        <v>1180</v>
      </c>
      <c r="AB3257" s="4">
        <v>0</v>
      </c>
      <c r="AC3257">
        <v>1962</v>
      </c>
      <c r="AD3257" t="s">
        <v>3381</v>
      </c>
      <c r="AE3257" t="s">
        <v>319</v>
      </c>
      <c r="AF3257" t="s">
        <v>282</v>
      </c>
    </row>
    <row r="3258" spans="1:32">
      <c r="A3258" t="str">
        <f>PROPER(TRIM(Homes[[#This Row],[street]]))</f>
        <v>18820 129Th Pl Se</v>
      </c>
      <c r="B3258" t="str">
        <f>PROPER(TRIM(Homes[[#This Row],[city]]))</f>
        <v>Renton</v>
      </c>
      <c r="C3258" t="str">
        <f>_xlfn.TEXTBEFORE(Homes[[#This Row],[statezip]]," ")</f>
        <v>WA</v>
      </c>
      <c r="D3258" s="6" t="str">
        <f>_xlfn.TEXTAFTER(Homes[[#This Row],[statezip]]," ")</f>
        <v>98058</v>
      </c>
      <c r="E3258" s="1">
        <v>299000</v>
      </c>
      <c r="F3258">
        <v>5</v>
      </c>
      <c r="G32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58" s="3" t="str">
        <f>Homes[[#This Row],[bedrooms]] &amp; " bd | " &amp; TEXT(Homes[[#This Row],[bathrooms]],"0.##") &amp; " ba"</f>
        <v>5 bd | 2.5 ba</v>
      </c>
      <c r="I3258" s="4">
        <v>2220</v>
      </c>
      <c r="J3258" s="1">
        <f>IFERROR(Homes[[#This Row],[price]]/Homes[[#This Row],[sqft_living]]," ")</f>
        <v>134.6846846846847</v>
      </c>
      <c r="K3258" s="4">
        <f>IFERROR(Homes[[#This Row],[sqft_lot]]/43560," ")</f>
        <v>0.21487603305785125</v>
      </c>
      <c r="L3258" t="str">
        <f>IF(Homes[[#This Row],[waterfront]]=1, "Yes","No")</f>
        <v>No</v>
      </c>
      <c r="M3258" s="4" t="str">
        <f>IF(Homes[[#This Row],[sqft_basement]]&gt;0, "Yes","No")</f>
        <v>Yes</v>
      </c>
      <c r="N3258" t="str">
        <f>CHOOSE(Homes[[#This Row],[view]]+1, "None","Fair","Good","Great","Excellent")</f>
        <v>None</v>
      </c>
      <c r="O3258" t="str">
        <f>CHOOSE(Homes[[#This Row],[condition]], "Poor","Fair","Average","Good","Excellent")</f>
        <v>Good</v>
      </c>
      <c r="P3258">
        <f ca="1">YEAR(TODAY())-Homes[[#This Row],[yr_built]]</f>
        <v>57</v>
      </c>
      <c r="Q3258">
        <v>0</v>
      </c>
      <c r="R3258">
        <f ca="1">IF(Homes[[#This Row],[yr_renovated]]&gt;0, YEAR(TODAY())-Homes[[#This Row],[yr_renovated]], YEAR(TODAY())-Homes[[#This Row],[yr_built]])</f>
        <v>57</v>
      </c>
      <c r="S3258">
        <v>1</v>
      </c>
      <c r="T3258" s="2">
        <v>41808</v>
      </c>
      <c r="U3258" s="3">
        <v>2.5</v>
      </c>
      <c r="V3258" s="4">
        <f>IFERROR(Homes[[#This Row],[sqft_above]]+Homes[[#This Row],[sqft_basement]]," ")</f>
        <v>2220</v>
      </c>
      <c r="W3258" s="4">
        <v>9360</v>
      </c>
      <c r="X3258">
        <v>0</v>
      </c>
      <c r="Y3258">
        <v>0</v>
      </c>
      <c r="Z3258">
        <v>4</v>
      </c>
      <c r="AA3258" s="4">
        <v>1110</v>
      </c>
      <c r="AB3258" s="4">
        <v>1110</v>
      </c>
      <c r="AC3258">
        <v>1968</v>
      </c>
      <c r="AD3258" t="s">
        <v>3382</v>
      </c>
      <c r="AE3258" t="s">
        <v>319</v>
      </c>
      <c r="AF3258" t="s">
        <v>320</v>
      </c>
    </row>
    <row r="3259" spans="1:32">
      <c r="A3259" t="str">
        <f>PROPER(TRIM(Homes[[#This Row],[street]]))</f>
        <v>2544 Ne 203Rd St</v>
      </c>
      <c r="B3259" t="str">
        <f>PROPER(TRIM(Homes[[#This Row],[city]]))</f>
        <v>Shoreline</v>
      </c>
      <c r="C3259" t="str">
        <f>_xlfn.TEXTBEFORE(Homes[[#This Row],[statezip]]," ")</f>
        <v>WA</v>
      </c>
      <c r="D3259" s="6" t="str">
        <f>_xlfn.TEXTAFTER(Homes[[#This Row],[statezip]]," ")</f>
        <v>98155</v>
      </c>
      <c r="E3259" s="1">
        <v>299000</v>
      </c>
      <c r="F3259">
        <v>3</v>
      </c>
      <c r="G32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59" s="3" t="str">
        <f>Homes[[#This Row],[bedrooms]] &amp; " bd | " &amp; TEXT(Homes[[#This Row],[bathrooms]],"0.##") &amp; " ba"</f>
        <v>3 bd | 1. ba</v>
      </c>
      <c r="I3259" s="4">
        <v>1390</v>
      </c>
      <c r="J3259" s="1">
        <f>IFERROR(Homes[[#This Row],[price]]/Homes[[#This Row],[sqft_living]]," ")</f>
        <v>215.10791366906474</v>
      </c>
      <c r="K3259" s="4">
        <f>IFERROR(Homes[[#This Row],[sqft_lot]]/43560," ")</f>
        <v>0.22093663911845729</v>
      </c>
      <c r="L3259" t="str">
        <f>IF(Homes[[#This Row],[waterfront]]=1, "Yes","No")</f>
        <v>No</v>
      </c>
      <c r="M3259" s="4" t="str">
        <f>IF(Homes[[#This Row],[sqft_basement]]&gt;0, "Yes","No")</f>
        <v>No</v>
      </c>
      <c r="N3259" t="str">
        <f>CHOOSE(Homes[[#This Row],[view]]+1, "None","Fair","Good","Great","Excellent")</f>
        <v>None</v>
      </c>
      <c r="O3259" t="str">
        <f>CHOOSE(Homes[[#This Row],[condition]], "Poor","Fair","Average","Good","Excellent")</f>
        <v>Good</v>
      </c>
      <c r="P3259">
        <f ca="1">YEAR(TODAY())-Homes[[#This Row],[yr_built]]</f>
        <v>71</v>
      </c>
      <c r="Q3259">
        <v>1979</v>
      </c>
      <c r="R3259">
        <f ca="1">IF(Homes[[#This Row],[yr_renovated]]&gt;0, YEAR(TODAY())-Homes[[#This Row],[yr_renovated]], YEAR(TODAY())-Homes[[#This Row],[yr_built]])</f>
        <v>46</v>
      </c>
      <c r="S3259">
        <v>1.5</v>
      </c>
      <c r="T3259" s="2">
        <v>41787</v>
      </c>
      <c r="U3259" s="3">
        <v>1</v>
      </c>
      <c r="V3259" s="4">
        <f>IFERROR(Homes[[#This Row],[sqft_above]]+Homes[[#This Row],[sqft_basement]]," ")</f>
        <v>1390</v>
      </c>
      <c r="W3259" s="4">
        <v>9624</v>
      </c>
      <c r="X3259">
        <v>0</v>
      </c>
      <c r="Y3259">
        <v>0</v>
      </c>
      <c r="Z3259">
        <v>4</v>
      </c>
      <c r="AA3259" s="4">
        <v>1390</v>
      </c>
      <c r="AB3259" s="4">
        <v>0</v>
      </c>
      <c r="AC3259">
        <v>1954</v>
      </c>
      <c r="AD3259" t="s">
        <v>3383</v>
      </c>
      <c r="AE3259" t="s">
        <v>100</v>
      </c>
      <c r="AF3259" t="s">
        <v>744</v>
      </c>
    </row>
    <row r="3260" spans="1:32">
      <c r="A3260" t="str">
        <f>PROPER(TRIM(Homes[[#This Row],[street]]))</f>
        <v>29801-29829 23Rd Avenue South</v>
      </c>
      <c r="B3260" t="str">
        <f>PROPER(TRIM(Homes[[#This Row],[city]]))</f>
        <v>Federal Way</v>
      </c>
      <c r="C3260" t="str">
        <f>_xlfn.TEXTBEFORE(Homes[[#This Row],[statezip]]," ")</f>
        <v>WA</v>
      </c>
      <c r="D3260" s="6" t="str">
        <f>_xlfn.TEXTAFTER(Homes[[#This Row],[statezip]]," ")</f>
        <v>98003</v>
      </c>
      <c r="E3260" s="1">
        <v>298450</v>
      </c>
      <c r="F3260">
        <v>5</v>
      </c>
      <c r="G32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60" s="3" t="str">
        <f>Homes[[#This Row],[bedrooms]] &amp; " bd | " &amp; TEXT(Homes[[#This Row],[bathrooms]],"0.##") &amp; " ba"</f>
        <v>5 bd | 3. ba</v>
      </c>
      <c r="I3260" s="4">
        <v>2100</v>
      </c>
      <c r="J3260" s="1">
        <f>IFERROR(Homes[[#This Row],[price]]/Homes[[#This Row],[sqft_living]]," ")</f>
        <v>142.11904761904762</v>
      </c>
      <c r="K3260" s="4">
        <f>IFERROR(Homes[[#This Row],[sqft_lot]]/43560," ")</f>
        <v>0.22387511478420569</v>
      </c>
      <c r="L3260" t="str">
        <f>IF(Homes[[#This Row],[waterfront]]=1, "Yes","No")</f>
        <v>No</v>
      </c>
      <c r="M3260" s="4" t="str">
        <f>IF(Homes[[#This Row],[sqft_basement]]&gt;0, "Yes","No")</f>
        <v>Yes</v>
      </c>
      <c r="N3260" t="str">
        <f>CHOOSE(Homes[[#This Row],[view]]+1, "None","Fair","Good","Great","Excellent")</f>
        <v>None</v>
      </c>
      <c r="O3260" t="str">
        <f>CHOOSE(Homes[[#This Row],[condition]], "Poor","Fair","Average","Good","Excellent")</f>
        <v>Average</v>
      </c>
      <c r="P3260">
        <f ca="1">YEAR(TODAY())-Homes[[#This Row],[yr_built]]</f>
        <v>18</v>
      </c>
      <c r="Q3260">
        <v>0</v>
      </c>
      <c r="R3260">
        <f ca="1">IF(Homes[[#This Row],[yr_renovated]]&gt;0, YEAR(TODAY())-Homes[[#This Row],[yr_renovated]], YEAR(TODAY())-Homes[[#This Row],[yr_built]])</f>
        <v>18</v>
      </c>
      <c r="S3260">
        <v>1</v>
      </c>
      <c r="T3260" s="2">
        <v>41778</v>
      </c>
      <c r="U3260" s="3">
        <v>3</v>
      </c>
      <c r="V3260" s="4">
        <f>IFERROR(Homes[[#This Row],[sqft_above]]+Homes[[#This Row],[sqft_basement]]," ")</f>
        <v>2100</v>
      </c>
      <c r="W3260" s="4">
        <v>9752</v>
      </c>
      <c r="X3260">
        <v>0</v>
      </c>
      <c r="Y3260">
        <v>0</v>
      </c>
      <c r="Z3260">
        <v>3</v>
      </c>
      <c r="AA3260" s="4">
        <v>1200</v>
      </c>
      <c r="AB3260" s="4">
        <v>900</v>
      </c>
      <c r="AC3260">
        <v>2007</v>
      </c>
      <c r="AD3260" t="s">
        <v>3384</v>
      </c>
      <c r="AE3260" t="s">
        <v>675</v>
      </c>
      <c r="AF3260" t="s">
        <v>676</v>
      </c>
    </row>
    <row r="3261" spans="1:32">
      <c r="A3261" t="str">
        <f>PROPER(TRIM(Homes[[#This Row],[street]]))</f>
        <v>24032 Se 263Rd Pl</v>
      </c>
      <c r="B3261" t="str">
        <f>PROPER(TRIM(Homes[[#This Row],[city]]))</f>
        <v>Maple Valley</v>
      </c>
      <c r="C3261" t="str">
        <f>_xlfn.TEXTBEFORE(Homes[[#This Row],[statezip]]," ")</f>
        <v>WA</v>
      </c>
      <c r="D3261" s="6" t="str">
        <f>_xlfn.TEXTAFTER(Homes[[#This Row],[statezip]]," ")</f>
        <v>98038</v>
      </c>
      <c r="E3261" s="1">
        <v>298000</v>
      </c>
      <c r="F3261">
        <v>3</v>
      </c>
      <c r="G32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1" s="3" t="str">
        <f>Homes[[#This Row],[bedrooms]] &amp; " bd | " &amp; TEXT(Homes[[#This Row],[bathrooms]],"0.##") &amp; " ba"</f>
        <v>3 bd | 2.5 ba</v>
      </c>
      <c r="I3261" s="4">
        <v>1950</v>
      </c>
      <c r="J3261" s="1">
        <f>IFERROR(Homes[[#This Row],[price]]/Homes[[#This Row],[sqft_living]]," ")</f>
        <v>152.82051282051282</v>
      </c>
      <c r="K3261" s="4">
        <f>IFERROR(Homes[[#This Row],[sqft_lot]]/43560," ")</f>
        <v>8.2644628099173556E-2</v>
      </c>
      <c r="L3261" t="str">
        <f>IF(Homes[[#This Row],[waterfront]]=1, "Yes","No")</f>
        <v>No</v>
      </c>
      <c r="M3261" s="4" t="str">
        <f>IF(Homes[[#This Row],[sqft_basement]]&gt;0, "Yes","No")</f>
        <v>No</v>
      </c>
      <c r="N3261" t="str">
        <f>CHOOSE(Homes[[#This Row],[view]]+1, "None","Fair","Good","Great","Excellent")</f>
        <v>None</v>
      </c>
      <c r="O3261" t="str">
        <f>CHOOSE(Homes[[#This Row],[condition]], "Poor","Fair","Average","Good","Excellent")</f>
        <v>Average</v>
      </c>
      <c r="P3261">
        <f ca="1">YEAR(TODAY())-Homes[[#This Row],[yr_built]]</f>
        <v>15</v>
      </c>
      <c r="Q3261">
        <v>0</v>
      </c>
      <c r="R3261">
        <f ca="1">IF(Homes[[#This Row],[yr_renovated]]&gt;0, YEAR(TODAY())-Homes[[#This Row],[yr_renovated]], YEAR(TODAY())-Homes[[#This Row],[yr_built]])</f>
        <v>15</v>
      </c>
      <c r="S3261">
        <v>2</v>
      </c>
      <c r="T3261" s="2">
        <v>41792</v>
      </c>
      <c r="U3261" s="3">
        <v>2.5</v>
      </c>
      <c r="V3261" s="4">
        <f>IFERROR(Homes[[#This Row],[sqft_above]]+Homes[[#This Row],[sqft_basement]]," ")</f>
        <v>1950</v>
      </c>
      <c r="W3261" s="4">
        <v>3600</v>
      </c>
      <c r="X3261">
        <v>0</v>
      </c>
      <c r="Y3261">
        <v>0</v>
      </c>
      <c r="Z3261">
        <v>3</v>
      </c>
      <c r="AA3261" s="4">
        <v>1950</v>
      </c>
      <c r="AB3261" s="4">
        <v>0</v>
      </c>
      <c r="AC3261">
        <v>2010</v>
      </c>
      <c r="AD3261" t="s">
        <v>3385</v>
      </c>
      <c r="AE3261" t="s">
        <v>920</v>
      </c>
      <c r="AF3261" t="s">
        <v>921</v>
      </c>
    </row>
    <row r="3262" spans="1:32">
      <c r="A3262" t="str">
        <f>PROPER(TRIM(Homes[[#This Row],[street]]))</f>
        <v>16102 Se 251 St</v>
      </c>
      <c r="B3262" t="str">
        <f>PROPER(TRIM(Homes[[#This Row],[city]]))</f>
        <v>Covington</v>
      </c>
      <c r="C3262" t="str">
        <f>_xlfn.TEXTBEFORE(Homes[[#This Row],[statezip]]," ")</f>
        <v>WA</v>
      </c>
      <c r="D3262" s="6" t="str">
        <f>_xlfn.TEXTAFTER(Homes[[#This Row],[statezip]]," ")</f>
        <v>98042</v>
      </c>
      <c r="E3262" s="1">
        <v>297857.142857</v>
      </c>
      <c r="F3262">
        <v>4</v>
      </c>
      <c r="G32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2" s="3" t="str">
        <f>Homes[[#This Row],[bedrooms]] &amp; " bd | " &amp; TEXT(Homes[[#This Row],[bathrooms]],"0.##") &amp; " ba"</f>
        <v>4 bd | 2.5 ba</v>
      </c>
      <c r="I3262" s="4">
        <v>3490</v>
      </c>
      <c r="J3262" s="1">
        <f>IFERROR(Homes[[#This Row],[price]]/Homes[[#This Row],[sqft_living]]," ")</f>
        <v>85.345886205444131</v>
      </c>
      <c r="K3262" s="4">
        <f>IFERROR(Homes[[#This Row],[sqft_lot]]/43560," ")</f>
        <v>0.1147842056932966</v>
      </c>
      <c r="L3262" t="str">
        <f>IF(Homes[[#This Row],[waterfront]]=1, "Yes","No")</f>
        <v>No</v>
      </c>
      <c r="M3262" s="4" t="str">
        <f>IF(Homes[[#This Row],[sqft_basement]]&gt;0, "Yes","No")</f>
        <v>No</v>
      </c>
      <c r="N3262" t="str">
        <f>CHOOSE(Homes[[#This Row],[view]]+1, "None","Fair","Good","Great","Excellent")</f>
        <v>None</v>
      </c>
      <c r="O3262" t="str">
        <f>CHOOSE(Homes[[#This Row],[condition]], "Poor","Fair","Average","Good","Excellent")</f>
        <v>Average</v>
      </c>
      <c r="P3262">
        <f ca="1">YEAR(TODAY())-Homes[[#This Row],[yr_built]]</f>
        <v>22</v>
      </c>
      <c r="Q3262">
        <v>0</v>
      </c>
      <c r="R3262">
        <f ca="1">IF(Homes[[#This Row],[yr_renovated]]&gt;0, YEAR(TODAY())-Homes[[#This Row],[yr_renovated]], YEAR(TODAY())-Homes[[#This Row],[yr_built]])</f>
        <v>22</v>
      </c>
      <c r="S3262">
        <v>2</v>
      </c>
      <c r="T3262" s="2">
        <v>41809</v>
      </c>
      <c r="U3262" s="3">
        <v>2.5</v>
      </c>
      <c r="V3262" s="4">
        <f>IFERROR(Homes[[#This Row],[sqft_above]]+Homes[[#This Row],[sqft_basement]]," ")</f>
        <v>3490</v>
      </c>
      <c r="W3262" s="4">
        <v>5000</v>
      </c>
      <c r="X3262">
        <v>0</v>
      </c>
      <c r="Y3262">
        <v>0</v>
      </c>
      <c r="Z3262">
        <v>3</v>
      </c>
      <c r="AA3262" s="4">
        <v>3490</v>
      </c>
      <c r="AB3262" s="4">
        <v>0</v>
      </c>
      <c r="AC3262">
        <v>2003</v>
      </c>
      <c r="AD3262" t="s">
        <v>3386</v>
      </c>
      <c r="AE3262" t="s">
        <v>84</v>
      </c>
      <c r="AF3262" t="s">
        <v>85</v>
      </c>
    </row>
    <row r="3263" spans="1:32">
      <c r="A3263" t="str">
        <f>PROPER(TRIM(Homes[[#This Row],[street]]))</f>
        <v>22840 Se 269Th St</v>
      </c>
      <c r="B3263" t="str">
        <f>PROPER(TRIM(Homes[[#This Row],[city]]))</f>
        <v>Maple Valley</v>
      </c>
      <c r="C3263" t="str">
        <f>_xlfn.TEXTBEFORE(Homes[[#This Row],[statezip]]," ")</f>
        <v>WA</v>
      </c>
      <c r="D3263" s="6" t="str">
        <f>_xlfn.TEXTAFTER(Homes[[#This Row],[statezip]]," ")</f>
        <v>98038</v>
      </c>
      <c r="E3263" s="1">
        <v>297500</v>
      </c>
      <c r="F3263">
        <v>4</v>
      </c>
      <c r="G32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3" s="3" t="str">
        <f>Homes[[#This Row],[bedrooms]] &amp; " bd | " &amp; TEXT(Homes[[#This Row],[bathrooms]],"0.##") &amp; " ba"</f>
        <v>4 bd | 2.5 ba</v>
      </c>
      <c r="I3263" s="4">
        <v>1910</v>
      </c>
      <c r="J3263" s="1">
        <f>IFERROR(Homes[[#This Row],[price]]/Homes[[#This Row],[sqft_living]]," ")</f>
        <v>155.75916230366491</v>
      </c>
      <c r="K3263" s="4">
        <f>IFERROR(Homes[[#This Row],[sqft_lot]]/43560," ")</f>
        <v>0.1147842056932966</v>
      </c>
      <c r="L3263" t="str">
        <f>IF(Homes[[#This Row],[waterfront]]=1, "Yes","No")</f>
        <v>No</v>
      </c>
      <c r="M3263" s="4" t="str">
        <f>IF(Homes[[#This Row],[sqft_basement]]&gt;0, "Yes","No")</f>
        <v>No</v>
      </c>
      <c r="N3263" t="str">
        <f>CHOOSE(Homes[[#This Row],[view]]+1, "None","Fair","Good","Great","Excellent")</f>
        <v>None</v>
      </c>
      <c r="O3263" t="str">
        <f>CHOOSE(Homes[[#This Row],[condition]], "Poor","Fair","Average","Good","Excellent")</f>
        <v>Average</v>
      </c>
      <c r="P3263">
        <f ca="1">YEAR(TODAY())-Homes[[#This Row],[yr_built]]</f>
        <v>20</v>
      </c>
      <c r="Q3263">
        <v>0</v>
      </c>
      <c r="R3263">
        <f ca="1">IF(Homes[[#This Row],[yr_renovated]]&gt;0, YEAR(TODAY())-Homes[[#This Row],[yr_renovated]], YEAR(TODAY())-Homes[[#This Row],[yr_built]])</f>
        <v>20</v>
      </c>
      <c r="S3263">
        <v>2</v>
      </c>
      <c r="T3263" s="2">
        <v>41795</v>
      </c>
      <c r="U3263" s="3">
        <v>2.5</v>
      </c>
      <c r="V3263" s="4">
        <f>IFERROR(Homes[[#This Row],[sqft_above]]+Homes[[#This Row],[sqft_basement]]," ")</f>
        <v>1910</v>
      </c>
      <c r="W3263" s="4">
        <v>5000</v>
      </c>
      <c r="X3263">
        <v>0</v>
      </c>
      <c r="Y3263">
        <v>0</v>
      </c>
      <c r="Z3263">
        <v>3</v>
      </c>
      <c r="AA3263" s="4">
        <v>1910</v>
      </c>
      <c r="AB3263" s="4">
        <v>0</v>
      </c>
      <c r="AC3263">
        <v>2005</v>
      </c>
      <c r="AD3263" t="s">
        <v>3387</v>
      </c>
      <c r="AE3263" t="s">
        <v>920</v>
      </c>
      <c r="AF3263" t="s">
        <v>921</v>
      </c>
    </row>
    <row r="3264" spans="1:32">
      <c r="A3264" t="str">
        <f>PROPER(TRIM(Homes[[#This Row],[street]]))</f>
        <v>419 Wetherbee Ln</v>
      </c>
      <c r="B3264" t="str">
        <f>PROPER(TRIM(Homes[[#This Row],[city]]))</f>
        <v>Enumclaw</v>
      </c>
      <c r="C3264" t="str">
        <f>_xlfn.TEXTBEFORE(Homes[[#This Row],[statezip]]," ")</f>
        <v>WA</v>
      </c>
      <c r="D3264" s="6" t="str">
        <f>_xlfn.TEXTAFTER(Homes[[#This Row],[statezip]]," ")</f>
        <v>98022</v>
      </c>
      <c r="E3264" s="1">
        <v>297000</v>
      </c>
      <c r="F3264">
        <v>5</v>
      </c>
      <c r="G32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4" s="3" t="str">
        <f>Homes[[#This Row],[bedrooms]] &amp; " bd | " &amp; TEXT(Homes[[#This Row],[bathrooms]],"0.##") &amp; " ba"</f>
        <v>5 bd | 2.5 ba</v>
      </c>
      <c r="I3264" s="4">
        <v>1970</v>
      </c>
      <c r="J3264" s="1">
        <f>IFERROR(Homes[[#This Row],[price]]/Homes[[#This Row],[sqft_living]]," ")</f>
        <v>150.76142131979697</v>
      </c>
      <c r="K3264" s="4">
        <f>IFERROR(Homes[[#This Row],[sqft_lot]]/43560," ")</f>
        <v>0.19754361799816345</v>
      </c>
      <c r="L3264" t="str">
        <f>IF(Homes[[#This Row],[waterfront]]=1, "Yes","No")</f>
        <v>No</v>
      </c>
      <c r="M3264" s="4" t="str">
        <f>IF(Homes[[#This Row],[sqft_basement]]&gt;0, "Yes","No")</f>
        <v>No</v>
      </c>
      <c r="N3264" t="str">
        <f>CHOOSE(Homes[[#This Row],[view]]+1, "None","Fair","Good","Great","Excellent")</f>
        <v>None</v>
      </c>
      <c r="O3264" t="str">
        <f>CHOOSE(Homes[[#This Row],[condition]], "Poor","Fair","Average","Good","Excellent")</f>
        <v>Good</v>
      </c>
      <c r="P3264">
        <f ca="1">YEAR(TODAY())-Homes[[#This Row],[yr_built]]</f>
        <v>31</v>
      </c>
      <c r="Q3264">
        <v>0</v>
      </c>
      <c r="R3264">
        <f ca="1">IF(Homes[[#This Row],[yr_renovated]]&gt;0, YEAR(TODAY())-Homes[[#This Row],[yr_renovated]], YEAR(TODAY())-Homes[[#This Row],[yr_built]])</f>
        <v>31</v>
      </c>
      <c r="S3264">
        <v>2</v>
      </c>
      <c r="T3264" s="2">
        <v>41777</v>
      </c>
      <c r="U3264" s="3">
        <v>2.5</v>
      </c>
      <c r="V3264" s="4">
        <f>IFERROR(Homes[[#This Row],[sqft_above]]+Homes[[#This Row],[sqft_basement]]," ")</f>
        <v>1970</v>
      </c>
      <c r="W3264" s="4">
        <v>8605</v>
      </c>
      <c r="X3264">
        <v>0</v>
      </c>
      <c r="Y3264">
        <v>0</v>
      </c>
      <c r="Z3264">
        <v>4</v>
      </c>
      <c r="AA3264" s="4">
        <v>1970</v>
      </c>
      <c r="AB3264" s="4">
        <v>0</v>
      </c>
      <c r="AC3264">
        <v>1994</v>
      </c>
      <c r="AD3264" t="s">
        <v>3388</v>
      </c>
      <c r="AE3264" t="s">
        <v>1035</v>
      </c>
      <c r="AF3264" t="s">
        <v>1036</v>
      </c>
    </row>
    <row r="3265" spans="1:32">
      <c r="A3265" t="str">
        <f>PROPER(TRIM(Homes[[#This Row],[street]]))</f>
        <v>26715 Stanford Ct</v>
      </c>
      <c r="B3265" t="str">
        <f>PROPER(TRIM(Homes[[#This Row],[city]]))</f>
        <v>Kent</v>
      </c>
      <c r="C3265" t="str">
        <f>_xlfn.TEXTBEFORE(Homes[[#This Row],[statezip]]," ")</f>
        <v>WA</v>
      </c>
      <c r="D3265" s="6" t="str">
        <f>_xlfn.TEXTAFTER(Homes[[#This Row],[statezip]]," ")</f>
        <v>98032</v>
      </c>
      <c r="E3265" s="1">
        <v>296500</v>
      </c>
      <c r="F3265">
        <v>3</v>
      </c>
      <c r="G32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65" s="3" t="str">
        <f>Homes[[#This Row],[bedrooms]] &amp; " bd | " &amp; TEXT(Homes[[#This Row],[bathrooms]],"0.##") &amp; " ba"</f>
        <v>3 bd | 2.75 ba</v>
      </c>
      <c r="I3265" s="4">
        <v>2170</v>
      </c>
      <c r="J3265" s="1">
        <f>IFERROR(Homes[[#This Row],[price]]/Homes[[#This Row],[sqft_living]]," ")</f>
        <v>136.63594470046084</v>
      </c>
      <c r="K3265" s="4">
        <f>IFERROR(Homes[[#This Row],[sqft_lot]]/43560," ")</f>
        <v>0.18135904499540864</v>
      </c>
      <c r="L3265" t="str">
        <f>IF(Homes[[#This Row],[waterfront]]=1, "Yes","No")</f>
        <v>No</v>
      </c>
      <c r="M3265" s="4" t="str">
        <f>IF(Homes[[#This Row],[sqft_basement]]&gt;0, "Yes","No")</f>
        <v>Yes</v>
      </c>
      <c r="N3265" t="str">
        <f>CHOOSE(Homes[[#This Row],[view]]+1, "None","Fair","Good","Great","Excellent")</f>
        <v>None</v>
      </c>
      <c r="O3265" t="str">
        <f>CHOOSE(Homes[[#This Row],[condition]], "Poor","Fair","Average","Good","Excellent")</f>
        <v>Good</v>
      </c>
      <c r="P3265">
        <f ca="1">YEAR(TODAY())-Homes[[#This Row],[yr_built]]</f>
        <v>47</v>
      </c>
      <c r="Q3265">
        <v>2000</v>
      </c>
      <c r="R3265">
        <f ca="1">IF(Homes[[#This Row],[yr_renovated]]&gt;0, YEAR(TODAY())-Homes[[#This Row],[yr_renovated]], YEAR(TODAY())-Homes[[#This Row],[yr_built]])</f>
        <v>25</v>
      </c>
      <c r="S3265">
        <v>1</v>
      </c>
      <c r="T3265" s="2">
        <v>41778</v>
      </c>
      <c r="U3265" s="3">
        <v>2.75</v>
      </c>
      <c r="V3265" s="4">
        <f>IFERROR(Homes[[#This Row],[sqft_above]]+Homes[[#This Row],[sqft_basement]]," ")</f>
        <v>2170</v>
      </c>
      <c r="W3265" s="4">
        <v>7900</v>
      </c>
      <c r="X3265">
        <v>0</v>
      </c>
      <c r="Y3265">
        <v>0</v>
      </c>
      <c r="Z3265">
        <v>4</v>
      </c>
      <c r="AA3265" s="4">
        <v>1380</v>
      </c>
      <c r="AB3265" s="4">
        <v>790</v>
      </c>
      <c r="AC3265">
        <v>1978</v>
      </c>
      <c r="AD3265" t="s">
        <v>3389</v>
      </c>
      <c r="AE3265" t="s">
        <v>1392</v>
      </c>
      <c r="AF3265" t="s">
        <v>2606</v>
      </c>
    </row>
    <row r="3266" spans="1:32">
      <c r="A3266" t="str">
        <f>PROPER(TRIM(Homes[[#This Row],[street]]))</f>
        <v>24312 226Th Ave Se</v>
      </c>
      <c r="B3266" t="str">
        <f>PROPER(TRIM(Homes[[#This Row],[city]]))</f>
        <v>Maple Valley</v>
      </c>
      <c r="C3266" t="str">
        <f>_xlfn.TEXTBEFORE(Homes[[#This Row],[statezip]]," ")</f>
        <v>WA</v>
      </c>
      <c r="D3266" s="6" t="str">
        <f>_xlfn.TEXTAFTER(Homes[[#This Row],[statezip]]," ")</f>
        <v>98038</v>
      </c>
      <c r="E3266" s="1">
        <v>296475</v>
      </c>
      <c r="F3266">
        <v>3</v>
      </c>
      <c r="G32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66" s="3" t="str">
        <f>Homes[[#This Row],[bedrooms]] &amp; " bd | " &amp; TEXT(Homes[[#This Row],[bathrooms]],"0.##") &amp; " ba"</f>
        <v>3 bd | 2.5 ba</v>
      </c>
      <c r="I3266" s="4">
        <v>1520</v>
      </c>
      <c r="J3266" s="1">
        <f>IFERROR(Homes[[#This Row],[price]]/Homes[[#This Row],[sqft_living]]," ")</f>
        <v>195.04934210526315</v>
      </c>
      <c r="K3266" s="4">
        <f>IFERROR(Homes[[#This Row],[sqft_lot]]/43560," ")</f>
        <v>9.5730027548209362E-2</v>
      </c>
      <c r="L3266" t="str">
        <f>IF(Homes[[#This Row],[waterfront]]=1, "Yes","No")</f>
        <v>No</v>
      </c>
      <c r="M3266" s="4" t="str">
        <f>IF(Homes[[#This Row],[sqft_basement]]&gt;0, "Yes","No")</f>
        <v>No</v>
      </c>
      <c r="N3266" t="str">
        <f>CHOOSE(Homes[[#This Row],[view]]+1, "None","Fair","Good","Great","Excellent")</f>
        <v>None</v>
      </c>
      <c r="O3266" t="str">
        <f>CHOOSE(Homes[[#This Row],[condition]], "Poor","Fair","Average","Good","Excellent")</f>
        <v>Average</v>
      </c>
      <c r="P3266">
        <f ca="1">YEAR(TODAY())-Homes[[#This Row],[yr_built]]</f>
        <v>21</v>
      </c>
      <c r="Q3266">
        <v>2003</v>
      </c>
      <c r="R3266">
        <f ca="1">IF(Homes[[#This Row],[yr_renovated]]&gt;0, YEAR(TODAY())-Homes[[#This Row],[yr_renovated]], YEAR(TODAY())-Homes[[#This Row],[yr_built]])</f>
        <v>22</v>
      </c>
      <c r="S3266">
        <v>2</v>
      </c>
      <c r="T3266" s="2">
        <v>41827</v>
      </c>
      <c r="U3266" s="3">
        <v>2.5</v>
      </c>
      <c r="V3266" s="4">
        <f>IFERROR(Homes[[#This Row],[sqft_above]]+Homes[[#This Row],[sqft_basement]]," ")</f>
        <v>1520</v>
      </c>
      <c r="W3266" s="4">
        <v>4170</v>
      </c>
      <c r="X3266">
        <v>0</v>
      </c>
      <c r="Y3266">
        <v>0</v>
      </c>
      <c r="Z3266">
        <v>3</v>
      </c>
      <c r="AA3266" s="4">
        <v>1520</v>
      </c>
      <c r="AB3266" s="4">
        <v>0</v>
      </c>
      <c r="AC3266">
        <v>2004</v>
      </c>
      <c r="AD3266" t="s">
        <v>3390</v>
      </c>
      <c r="AE3266" t="s">
        <v>920</v>
      </c>
      <c r="AF3266" t="s">
        <v>921</v>
      </c>
    </row>
    <row r="3267" spans="1:32">
      <c r="A3267" t="str">
        <f>PROPER(TRIM(Homes[[#This Row],[street]]))</f>
        <v>20208 1St Pl S</v>
      </c>
      <c r="B3267" t="str">
        <f>PROPER(TRIM(Homes[[#This Row],[city]]))</f>
        <v>Des Moines</v>
      </c>
      <c r="C3267" t="str">
        <f>_xlfn.TEXTBEFORE(Homes[[#This Row],[statezip]]," ")</f>
        <v>WA</v>
      </c>
      <c r="D3267" s="6" t="str">
        <f>_xlfn.TEXTAFTER(Homes[[#This Row],[statezip]]," ")</f>
        <v>98198</v>
      </c>
      <c r="E3267" s="1">
        <v>295832</v>
      </c>
      <c r="F3267">
        <v>5</v>
      </c>
      <c r="G32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67" s="3" t="str">
        <f>Homes[[#This Row],[bedrooms]] &amp; " bd | " &amp; TEXT(Homes[[#This Row],[bathrooms]],"0.##") &amp; " ba"</f>
        <v>5 bd | 1. ba</v>
      </c>
      <c r="I3267" s="4">
        <v>1410</v>
      </c>
      <c r="J3267" s="1">
        <f>IFERROR(Homes[[#This Row],[price]]/Homes[[#This Row],[sqft_living]]," ")</f>
        <v>209.80992907801419</v>
      </c>
      <c r="K3267" s="4">
        <f>IFERROR(Homes[[#This Row],[sqft_lot]]/43560," ")</f>
        <v>0.14692378328741965</v>
      </c>
      <c r="L3267" t="str">
        <f>IF(Homes[[#This Row],[waterfront]]=1, "Yes","No")</f>
        <v>No</v>
      </c>
      <c r="M3267" s="4" t="str">
        <f>IF(Homes[[#This Row],[sqft_basement]]&gt;0, "Yes","No")</f>
        <v>Yes</v>
      </c>
      <c r="N3267" t="str">
        <f>CHOOSE(Homes[[#This Row],[view]]+1, "None","Fair","Good","Great","Excellent")</f>
        <v>None</v>
      </c>
      <c r="O3267" t="str">
        <f>CHOOSE(Homes[[#This Row],[condition]], "Poor","Fair","Average","Good","Excellent")</f>
        <v>Excellent</v>
      </c>
      <c r="P3267">
        <f ca="1">YEAR(TODAY())-Homes[[#This Row],[yr_built]]</f>
        <v>70</v>
      </c>
      <c r="Q3267">
        <v>0</v>
      </c>
      <c r="R3267">
        <f ca="1">IF(Homes[[#This Row],[yr_renovated]]&gt;0, YEAR(TODAY())-Homes[[#This Row],[yr_renovated]], YEAR(TODAY())-Homes[[#This Row],[yr_built]])</f>
        <v>70</v>
      </c>
      <c r="S3267">
        <v>1</v>
      </c>
      <c r="T3267" s="2">
        <v>41786</v>
      </c>
      <c r="U3267" s="3">
        <v>1</v>
      </c>
      <c r="V3267" s="4">
        <f>IFERROR(Homes[[#This Row],[sqft_above]]+Homes[[#This Row],[sqft_basement]]," ")</f>
        <v>1410</v>
      </c>
      <c r="W3267" s="4">
        <v>6400</v>
      </c>
      <c r="X3267">
        <v>0</v>
      </c>
      <c r="Y3267">
        <v>0</v>
      </c>
      <c r="Z3267">
        <v>5</v>
      </c>
      <c r="AA3267" s="4">
        <v>960</v>
      </c>
      <c r="AB3267" s="4">
        <v>450</v>
      </c>
      <c r="AC3267">
        <v>1955</v>
      </c>
      <c r="AD3267" t="s">
        <v>3391</v>
      </c>
      <c r="AE3267" t="s">
        <v>459</v>
      </c>
      <c r="AF3267" t="s">
        <v>460</v>
      </c>
    </row>
    <row r="3268" spans="1:32">
      <c r="A3268" t="str">
        <f>PROPER(TRIM(Homes[[#This Row],[street]]))</f>
        <v>455 S 190Th St</v>
      </c>
      <c r="B3268" t="str">
        <f>PROPER(TRIM(Homes[[#This Row],[city]]))</f>
        <v>Burien</v>
      </c>
      <c r="C3268" t="str">
        <f>_xlfn.TEXTBEFORE(Homes[[#This Row],[statezip]]," ")</f>
        <v>WA</v>
      </c>
      <c r="D3268" s="6" t="str">
        <f>_xlfn.TEXTAFTER(Homes[[#This Row],[statezip]]," ")</f>
        <v>98148</v>
      </c>
      <c r="E3268" s="1">
        <v>295000</v>
      </c>
      <c r="F3268">
        <v>3</v>
      </c>
      <c r="G32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68" s="3" t="str">
        <f>Homes[[#This Row],[bedrooms]] &amp; " bd | " &amp; TEXT(Homes[[#This Row],[bathrooms]],"0.##") &amp; " ba"</f>
        <v>3 bd | 1.75 ba</v>
      </c>
      <c r="I3268" s="4">
        <v>1770</v>
      </c>
      <c r="J3268" s="1">
        <f>IFERROR(Homes[[#This Row],[price]]/Homes[[#This Row],[sqft_living]]," ")</f>
        <v>166.66666666666666</v>
      </c>
      <c r="K3268" s="4">
        <f>IFERROR(Homes[[#This Row],[sqft_lot]]/43560," ")</f>
        <v>0.18904958677685951</v>
      </c>
      <c r="L3268" t="str">
        <f>IF(Homes[[#This Row],[waterfront]]=1, "Yes","No")</f>
        <v>No</v>
      </c>
      <c r="M3268" s="4" t="str">
        <f>IF(Homes[[#This Row],[sqft_basement]]&gt;0, "Yes","No")</f>
        <v>Yes</v>
      </c>
      <c r="N3268" t="str">
        <f>CHOOSE(Homes[[#This Row],[view]]+1, "None","Fair","Good","Great","Excellent")</f>
        <v>None</v>
      </c>
      <c r="O3268" t="str">
        <f>CHOOSE(Homes[[#This Row],[condition]], "Poor","Fair","Average","Good","Excellent")</f>
        <v>Average</v>
      </c>
      <c r="P3268">
        <f ca="1">YEAR(TODAY())-Homes[[#This Row],[yr_built]]</f>
        <v>65</v>
      </c>
      <c r="Q3268">
        <v>2012</v>
      </c>
      <c r="R3268">
        <f ca="1">IF(Homes[[#This Row],[yr_renovated]]&gt;0, YEAR(TODAY())-Homes[[#This Row],[yr_renovated]], YEAR(TODAY())-Homes[[#This Row],[yr_built]])</f>
        <v>13</v>
      </c>
      <c r="S3268">
        <v>1</v>
      </c>
      <c r="T3268" s="2">
        <v>41806</v>
      </c>
      <c r="U3268" s="3">
        <v>1.75</v>
      </c>
      <c r="V3268" s="4">
        <f>IFERROR(Homes[[#This Row],[sqft_above]]+Homes[[#This Row],[sqft_basement]]," ")</f>
        <v>1770</v>
      </c>
      <c r="W3268" s="4">
        <v>8235</v>
      </c>
      <c r="X3268">
        <v>0</v>
      </c>
      <c r="Y3268">
        <v>0</v>
      </c>
      <c r="Z3268">
        <v>3</v>
      </c>
      <c r="AA3268" s="4">
        <v>1030</v>
      </c>
      <c r="AB3268" s="4">
        <v>740</v>
      </c>
      <c r="AC3268">
        <v>1960</v>
      </c>
      <c r="AD3268" t="s">
        <v>3002</v>
      </c>
      <c r="AE3268" t="s">
        <v>379</v>
      </c>
      <c r="AF3268" t="s">
        <v>1701</v>
      </c>
    </row>
    <row r="3269" spans="1:32">
      <c r="A3269" t="str">
        <f>PROPER(TRIM(Homes[[#This Row],[street]]))</f>
        <v>19807-19813 10Th Pl S</v>
      </c>
      <c r="B3269" t="str">
        <f>PROPER(TRIM(Homes[[#This Row],[city]]))</f>
        <v>Des Moines</v>
      </c>
      <c r="C3269" t="str">
        <f>_xlfn.TEXTBEFORE(Homes[[#This Row],[statezip]]," ")</f>
        <v>WA</v>
      </c>
      <c r="D3269" s="6" t="str">
        <f>_xlfn.TEXTAFTER(Homes[[#This Row],[statezip]]," ")</f>
        <v>98148</v>
      </c>
      <c r="E3269" s="1">
        <v>295000</v>
      </c>
      <c r="F3269">
        <v>3</v>
      </c>
      <c r="G32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69" s="3" t="str">
        <f>Homes[[#This Row],[bedrooms]] &amp; " bd | " &amp; TEXT(Homes[[#This Row],[bathrooms]],"0.##") &amp; " ba"</f>
        <v>3 bd | 2. ba</v>
      </c>
      <c r="I3269" s="4">
        <v>1380</v>
      </c>
      <c r="J3269" s="1">
        <f>IFERROR(Homes[[#This Row],[price]]/Homes[[#This Row],[sqft_living]]," ")</f>
        <v>213.768115942029</v>
      </c>
      <c r="K3269" s="4">
        <f>IFERROR(Homes[[#This Row],[sqft_lot]]/43560," ")</f>
        <v>0.19931129476584022</v>
      </c>
      <c r="L3269" t="str">
        <f>IF(Homes[[#This Row],[waterfront]]=1, "Yes","No")</f>
        <v>No</v>
      </c>
      <c r="M3269" s="4" t="str">
        <f>IF(Homes[[#This Row],[sqft_basement]]&gt;0, "Yes","No")</f>
        <v>No</v>
      </c>
      <c r="N3269" t="str">
        <f>CHOOSE(Homes[[#This Row],[view]]+1, "None","Fair","Good","Great","Excellent")</f>
        <v>None</v>
      </c>
      <c r="O3269" t="str">
        <f>CHOOSE(Homes[[#This Row],[condition]], "Poor","Fair","Average","Good","Excellent")</f>
        <v>Good</v>
      </c>
      <c r="P3269">
        <f ca="1">YEAR(TODAY())-Homes[[#This Row],[yr_built]]</f>
        <v>59</v>
      </c>
      <c r="Q3269">
        <v>0</v>
      </c>
      <c r="R3269">
        <f ca="1">IF(Homes[[#This Row],[yr_renovated]]&gt;0, YEAR(TODAY())-Homes[[#This Row],[yr_renovated]], YEAR(TODAY())-Homes[[#This Row],[yr_built]])</f>
        <v>59</v>
      </c>
      <c r="S3269">
        <v>1</v>
      </c>
      <c r="T3269" s="2">
        <v>41808</v>
      </c>
      <c r="U3269" s="3">
        <v>2</v>
      </c>
      <c r="V3269" s="4">
        <f>IFERROR(Homes[[#This Row],[sqft_above]]+Homes[[#This Row],[sqft_basement]]," ")</f>
        <v>1380</v>
      </c>
      <c r="W3269" s="4">
        <v>8682</v>
      </c>
      <c r="X3269">
        <v>0</v>
      </c>
      <c r="Y3269">
        <v>0</v>
      </c>
      <c r="Z3269">
        <v>4</v>
      </c>
      <c r="AA3269" s="4">
        <v>1380</v>
      </c>
      <c r="AB3269" s="4">
        <v>0</v>
      </c>
      <c r="AC3269">
        <v>1966</v>
      </c>
      <c r="AD3269" t="s">
        <v>3392</v>
      </c>
      <c r="AE3269" t="s">
        <v>459</v>
      </c>
      <c r="AF3269" t="s">
        <v>1701</v>
      </c>
    </row>
    <row r="3270" spans="1:32">
      <c r="A3270" t="str">
        <f>PROPER(TRIM(Homes[[#This Row],[street]]))</f>
        <v>1708 Franklin St</v>
      </c>
      <c r="B3270" t="str">
        <f>PROPER(TRIM(Homes[[#This Row],[city]]))</f>
        <v>Enumclaw</v>
      </c>
      <c r="C3270" t="str">
        <f>_xlfn.TEXTBEFORE(Homes[[#This Row],[statezip]]," ")</f>
        <v>WA</v>
      </c>
      <c r="D3270" s="6" t="str">
        <f>_xlfn.TEXTAFTER(Homes[[#This Row],[statezip]]," ")</f>
        <v>98022</v>
      </c>
      <c r="E3270" s="1">
        <v>295000</v>
      </c>
      <c r="F3270">
        <v>3</v>
      </c>
      <c r="G32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70" s="3" t="str">
        <f>Homes[[#This Row],[bedrooms]] &amp; " bd | " &amp; TEXT(Homes[[#This Row],[bathrooms]],"0.##") &amp; " ba"</f>
        <v>3 bd | 1.75 ba</v>
      </c>
      <c r="I3270" s="4">
        <v>1940</v>
      </c>
      <c r="J3270" s="1">
        <f>IFERROR(Homes[[#This Row],[price]]/Homes[[#This Row],[sqft_living]]," ")</f>
        <v>152.06185567010309</v>
      </c>
      <c r="K3270" s="4">
        <f>IFERROR(Homes[[#This Row],[sqft_lot]]/43560," ")</f>
        <v>0.17217630853994489</v>
      </c>
      <c r="L3270" t="str">
        <f>IF(Homes[[#This Row],[waterfront]]=1, "Yes","No")</f>
        <v>No</v>
      </c>
      <c r="M3270" s="4" t="str">
        <f>IF(Homes[[#This Row],[sqft_basement]]&gt;0, "Yes","No")</f>
        <v>No</v>
      </c>
      <c r="N3270" t="str">
        <f>CHOOSE(Homes[[#This Row],[view]]+1, "None","Fair","Good","Great","Excellent")</f>
        <v>None</v>
      </c>
      <c r="O3270" t="str">
        <f>CHOOSE(Homes[[#This Row],[condition]], "Poor","Fair","Average","Good","Excellent")</f>
        <v>Good</v>
      </c>
      <c r="P3270">
        <f ca="1">YEAR(TODAY())-Homes[[#This Row],[yr_built]]</f>
        <v>107</v>
      </c>
      <c r="Q3270">
        <v>1985</v>
      </c>
      <c r="R3270">
        <f ca="1">IF(Homes[[#This Row],[yr_renovated]]&gt;0, YEAR(TODAY())-Homes[[#This Row],[yr_renovated]], YEAR(TODAY())-Homes[[#This Row],[yr_built]])</f>
        <v>40</v>
      </c>
      <c r="S3270">
        <v>1.5</v>
      </c>
      <c r="T3270" s="2">
        <v>41827</v>
      </c>
      <c r="U3270" s="3">
        <v>1.75</v>
      </c>
      <c r="V3270" s="4">
        <f>IFERROR(Homes[[#This Row],[sqft_above]]+Homes[[#This Row],[sqft_basement]]," ")</f>
        <v>1940</v>
      </c>
      <c r="W3270" s="4">
        <v>7500</v>
      </c>
      <c r="X3270">
        <v>0</v>
      </c>
      <c r="Y3270">
        <v>0</v>
      </c>
      <c r="Z3270">
        <v>4</v>
      </c>
      <c r="AA3270" s="4">
        <v>1940</v>
      </c>
      <c r="AB3270" s="4">
        <v>0</v>
      </c>
      <c r="AC3270">
        <v>1918</v>
      </c>
      <c r="AD3270" t="s">
        <v>3393</v>
      </c>
      <c r="AE3270" t="s">
        <v>1035</v>
      </c>
      <c r="AF3270" t="s">
        <v>1036</v>
      </c>
    </row>
    <row r="3271" spans="1:32">
      <c r="A3271" t="str">
        <f>PROPER(TRIM(Homes[[#This Row],[street]]))</f>
        <v>23620 Se 243Rd Pl</v>
      </c>
      <c r="B3271" t="str">
        <f>PROPER(TRIM(Homes[[#This Row],[city]]))</f>
        <v>Maple Valley</v>
      </c>
      <c r="C3271" t="str">
        <f>_xlfn.TEXTBEFORE(Homes[[#This Row],[statezip]]," ")</f>
        <v>WA</v>
      </c>
      <c r="D3271" s="6" t="str">
        <f>_xlfn.TEXTAFTER(Homes[[#This Row],[statezip]]," ")</f>
        <v>98038</v>
      </c>
      <c r="E3271" s="1">
        <v>295000</v>
      </c>
      <c r="F3271">
        <v>3</v>
      </c>
      <c r="G32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71" s="3" t="str">
        <f>Homes[[#This Row],[bedrooms]] &amp; " bd | " &amp; TEXT(Homes[[#This Row],[bathrooms]],"0.##") &amp; " ba"</f>
        <v>3 bd | 2.5 ba</v>
      </c>
      <c r="I3271" s="4">
        <v>1560</v>
      </c>
      <c r="J3271" s="1">
        <f>IFERROR(Homes[[#This Row],[price]]/Homes[[#This Row],[sqft_living]]," ")</f>
        <v>189.10256410256412</v>
      </c>
      <c r="K3271" s="4">
        <f>IFERROR(Homes[[#This Row],[sqft_lot]]/43560," ")</f>
        <v>9.6418732782369149E-2</v>
      </c>
      <c r="L3271" t="str">
        <f>IF(Homes[[#This Row],[waterfront]]=1, "Yes","No")</f>
        <v>No</v>
      </c>
      <c r="M3271" s="4" t="str">
        <f>IF(Homes[[#This Row],[sqft_basement]]&gt;0, "Yes","No")</f>
        <v>No</v>
      </c>
      <c r="N3271" t="str">
        <f>CHOOSE(Homes[[#This Row],[view]]+1, "None","Fair","Good","Great","Excellent")</f>
        <v>None</v>
      </c>
      <c r="O3271" t="str">
        <f>CHOOSE(Homes[[#This Row],[condition]], "Poor","Fair","Average","Good","Excellent")</f>
        <v>Average</v>
      </c>
      <c r="P3271">
        <f ca="1">YEAR(TODAY())-Homes[[#This Row],[yr_built]]</f>
        <v>22</v>
      </c>
      <c r="Q3271">
        <v>0</v>
      </c>
      <c r="R3271">
        <f ca="1">IF(Homes[[#This Row],[yr_renovated]]&gt;0, YEAR(TODAY())-Homes[[#This Row],[yr_renovated]], YEAR(TODAY())-Homes[[#This Row],[yr_built]])</f>
        <v>22</v>
      </c>
      <c r="S3271">
        <v>2</v>
      </c>
      <c r="T3271" s="2">
        <v>41784</v>
      </c>
      <c r="U3271" s="3">
        <v>2.5</v>
      </c>
      <c r="V3271" s="4">
        <f>IFERROR(Homes[[#This Row],[sqft_above]]+Homes[[#This Row],[sqft_basement]]," ")</f>
        <v>1560</v>
      </c>
      <c r="W3271" s="4">
        <v>4200</v>
      </c>
      <c r="X3271">
        <v>0</v>
      </c>
      <c r="Y3271">
        <v>0</v>
      </c>
      <c r="Z3271">
        <v>3</v>
      </c>
      <c r="AA3271" s="4">
        <v>1560</v>
      </c>
      <c r="AB3271" s="4">
        <v>0</v>
      </c>
      <c r="AC3271">
        <v>2003</v>
      </c>
      <c r="AD3271" t="s">
        <v>3394</v>
      </c>
      <c r="AE3271" t="s">
        <v>920</v>
      </c>
      <c r="AF3271" t="s">
        <v>921</v>
      </c>
    </row>
    <row r="3272" spans="1:32">
      <c r="A3272" t="str">
        <f>PROPER(TRIM(Homes[[#This Row],[street]]))</f>
        <v>17026 426Th Ave Se</v>
      </c>
      <c r="B3272" t="str">
        <f>PROPER(TRIM(Homes[[#This Row],[city]]))</f>
        <v>North Bend</v>
      </c>
      <c r="C3272" t="str">
        <f>_xlfn.TEXTBEFORE(Homes[[#This Row],[statezip]]," ")</f>
        <v>WA</v>
      </c>
      <c r="D3272" s="6" t="str">
        <f>_xlfn.TEXTAFTER(Homes[[#This Row],[statezip]]," ")</f>
        <v>98045</v>
      </c>
      <c r="E3272" s="1">
        <v>295000</v>
      </c>
      <c r="F3272">
        <v>4</v>
      </c>
      <c r="G32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72" s="3" t="str">
        <f>Homes[[#This Row],[bedrooms]] &amp; " bd | " &amp; TEXT(Homes[[#This Row],[bathrooms]],"0.##") &amp; " ba"</f>
        <v>4 bd | 2. ba</v>
      </c>
      <c r="I3272" s="4">
        <v>980</v>
      </c>
      <c r="J3272" s="1">
        <f>IFERROR(Homes[[#This Row],[price]]/Homes[[#This Row],[sqft_living]]," ")</f>
        <v>301.0204081632653</v>
      </c>
      <c r="K3272" s="4">
        <f>IFERROR(Homes[[#This Row],[sqft_lot]]/43560," ")</f>
        <v>0.24426078971533516</v>
      </c>
      <c r="L3272" t="str">
        <f>IF(Homes[[#This Row],[waterfront]]=1, "Yes","No")</f>
        <v>No</v>
      </c>
      <c r="M3272" s="4" t="str">
        <f>IF(Homes[[#This Row],[sqft_basement]]&gt;0, "Yes","No")</f>
        <v>No</v>
      </c>
      <c r="N3272" t="str">
        <f>CHOOSE(Homes[[#This Row],[view]]+1, "None","Fair","Good","Great","Excellent")</f>
        <v>None</v>
      </c>
      <c r="O3272" t="str">
        <f>CHOOSE(Homes[[#This Row],[condition]], "Poor","Fair","Average","Good","Excellent")</f>
        <v>Excellent</v>
      </c>
      <c r="P3272">
        <f ca="1">YEAR(TODAY())-Homes[[#This Row],[yr_built]]</f>
        <v>47</v>
      </c>
      <c r="Q3272">
        <v>0</v>
      </c>
      <c r="R3272">
        <f ca="1">IF(Homes[[#This Row],[yr_renovated]]&gt;0, YEAR(TODAY())-Homes[[#This Row],[yr_renovated]], YEAR(TODAY())-Homes[[#This Row],[yr_built]])</f>
        <v>47</v>
      </c>
      <c r="S3272">
        <v>1</v>
      </c>
      <c r="T3272" s="2">
        <v>41781</v>
      </c>
      <c r="U3272" s="3">
        <v>2</v>
      </c>
      <c r="V3272" s="4">
        <f>IFERROR(Homes[[#This Row],[sqft_above]]+Homes[[#This Row],[sqft_basement]]," ")</f>
        <v>980</v>
      </c>
      <c r="W3272" s="4">
        <v>10640</v>
      </c>
      <c r="X3272">
        <v>0</v>
      </c>
      <c r="Y3272">
        <v>0</v>
      </c>
      <c r="Z3272">
        <v>5</v>
      </c>
      <c r="AA3272" s="4">
        <v>980</v>
      </c>
      <c r="AB3272" s="4">
        <v>0</v>
      </c>
      <c r="AC3272">
        <v>1978</v>
      </c>
      <c r="AD3272" t="s">
        <v>3395</v>
      </c>
      <c r="AE3272" t="s">
        <v>624</v>
      </c>
      <c r="AF3272" t="s">
        <v>625</v>
      </c>
    </row>
    <row r="3273" spans="1:32">
      <c r="A3273" t="str">
        <f>PROPER(TRIM(Homes[[#This Row],[street]]))</f>
        <v>507 Janet Ave Ne</v>
      </c>
      <c r="B3273" t="str">
        <f>PROPER(TRIM(Homes[[#This Row],[city]]))</f>
        <v>North Bend</v>
      </c>
      <c r="C3273" t="str">
        <f>_xlfn.TEXTBEFORE(Homes[[#This Row],[statezip]]," ")</f>
        <v>WA</v>
      </c>
      <c r="D3273" s="6" t="str">
        <f>_xlfn.TEXTAFTER(Homes[[#This Row],[statezip]]," ")</f>
        <v>98045</v>
      </c>
      <c r="E3273" s="1">
        <v>295000</v>
      </c>
      <c r="F3273">
        <v>2</v>
      </c>
      <c r="G32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73" s="3" t="str">
        <f>Homes[[#This Row],[bedrooms]] &amp; " bd | " &amp; TEXT(Homes[[#This Row],[bathrooms]],"0.##") &amp; " ba"</f>
        <v>2 bd | 1. ba</v>
      </c>
      <c r="I3273" s="4">
        <v>1170</v>
      </c>
      <c r="J3273" s="1">
        <f>IFERROR(Homes[[#This Row],[price]]/Homes[[#This Row],[sqft_living]]," ")</f>
        <v>252.13675213675214</v>
      </c>
      <c r="K3273" s="4">
        <f>IFERROR(Homes[[#This Row],[sqft_lot]]/43560," ")</f>
        <v>0.24382460973370065</v>
      </c>
      <c r="L3273" t="str">
        <f>IF(Homes[[#This Row],[waterfront]]=1, "Yes","No")</f>
        <v>No</v>
      </c>
      <c r="M3273" s="4" t="str">
        <f>IF(Homes[[#This Row],[sqft_basement]]&gt;0, "Yes","No")</f>
        <v>No</v>
      </c>
      <c r="N3273" t="str">
        <f>CHOOSE(Homes[[#This Row],[view]]+1, "None","Fair","Good","Great","Excellent")</f>
        <v>None</v>
      </c>
      <c r="O3273" t="str">
        <f>CHOOSE(Homes[[#This Row],[condition]], "Poor","Fair","Average","Good","Excellent")</f>
        <v>Average</v>
      </c>
      <c r="P3273">
        <f ca="1">YEAR(TODAY())-Homes[[#This Row],[yr_built]]</f>
        <v>62</v>
      </c>
      <c r="Q3273">
        <v>2008</v>
      </c>
      <c r="R3273">
        <f ca="1">IF(Homes[[#This Row],[yr_renovated]]&gt;0, YEAR(TODAY())-Homes[[#This Row],[yr_renovated]], YEAR(TODAY())-Homes[[#This Row],[yr_built]])</f>
        <v>17</v>
      </c>
      <c r="S3273">
        <v>1</v>
      </c>
      <c r="T3273" s="2">
        <v>41793</v>
      </c>
      <c r="U3273" s="3">
        <v>1</v>
      </c>
      <c r="V3273" s="4">
        <f>IFERROR(Homes[[#This Row],[sqft_above]]+Homes[[#This Row],[sqft_basement]]," ")</f>
        <v>1170</v>
      </c>
      <c r="W3273" s="4">
        <v>10621</v>
      </c>
      <c r="X3273">
        <v>0</v>
      </c>
      <c r="Y3273">
        <v>0</v>
      </c>
      <c r="Z3273">
        <v>3</v>
      </c>
      <c r="AA3273" s="4">
        <v>1170</v>
      </c>
      <c r="AB3273" s="4">
        <v>0</v>
      </c>
      <c r="AC3273">
        <v>1963</v>
      </c>
      <c r="AD3273" t="s">
        <v>3396</v>
      </c>
      <c r="AE3273" t="s">
        <v>624</v>
      </c>
      <c r="AF3273" t="s">
        <v>625</v>
      </c>
    </row>
    <row r="3274" spans="1:32">
      <c r="A3274" t="str">
        <f>PROPER(TRIM(Homes[[#This Row],[street]]))</f>
        <v>530 Olympia Ave Se</v>
      </c>
      <c r="B3274" t="str">
        <f>PROPER(TRIM(Homes[[#This Row],[city]]))</f>
        <v>Renton</v>
      </c>
      <c r="C3274" t="str">
        <f>_xlfn.TEXTBEFORE(Homes[[#This Row],[statezip]]," ")</f>
        <v>WA</v>
      </c>
      <c r="D3274" s="6" t="str">
        <f>_xlfn.TEXTAFTER(Homes[[#This Row],[statezip]]," ")</f>
        <v>98058</v>
      </c>
      <c r="E3274" s="1">
        <v>295000</v>
      </c>
      <c r="F3274">
        <v>4</v>
      </c>
      <c r="G32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74" s="3" t="str">
        <f>Homes[[#This Row],[bedrooms]] &amp; " bd | " &amp; TEXT(Homes[[#This Row],[bathrooms]],"0.##") &amp; " ba"</f>
        <v>4 bd | 2.5 ba</v>
      </c>
      <c r="I3274" s="4">
        <v>2290</v>
      </c>
      <c r="J3274" s="1">
        <f>IFERROR(Homes[[#This Row],[price]]/Homes[[#This Row],[sqft_living]]," ")</f>
        <v>128.82096069868996</v>
      </c>
      <c r="K3274" s="4">
        <f>IFERROR(Homes[[#This Row],[sqft_lot]]/43560," ")</f>
        <v>0.10420110192837466</v>
      </c>
      <c r="L3274" t="str">
        <f>IF(Homes[[#This Row],[waterfront]]=1, "Yes","No")</f>
        <v>No</v>
      </c>
      <c r="M3274" s="4" t="str">
        <f>IF(Homes[[#This Row],[sqft_basement]]&gt;0, "Yes","No")</f>
        <v>No</v>
      </c>
      <c r="N3274" t="str">
        <f>CHOOSE(Homes[[#This Row],[view]]+1, "None","Fair","Good","Great","Excellent")</f>
        <v>None</v>
      </c>
      <c r="O3274" t="str">
        <f>CHOOSE(Homes[[#This Row],[condition]], "Poor","Fair","Average","Good","Excellent")</f>
        <v>Average</v>
      </c>
      <c r="P3274">
        <f ca="1">YEAR(TODAY())-Homes[[#This Row],[yr_built]]</f>
        <v>24</v>
      </c>
      <c r="Q3274">
        <v>0</v>
      </c>
      <c r="R3274">
        <f ca="1">IF(Homes[[#This Row],[yr_renovated]]&gt;0, YEAR(TODAY())-Homes[[#This Row],[yr_renovated]], YEAR(TODAY())-Homes[[#This Row],[yr_built]])</f>
        <v>24</v>
      </c>
      <c r="S3274">
        <v>2</v>
      </c>
      <c r="T3274" s="2">
        <v>41788</v>
      </c>
      <c r="U3274" s="3">
        <v>2.5</v>
      </c>
      <c r="V3274" s="4">
        <f>IFERROR(Homes[[#This Row],[sqft_above]]+Homes[[#This Row],[sqft_basement]]," ")</f>
        <v>2290</v>
      </c>
      <c r="W3274" s="4">
        <v>4539</v>
      </c>
      <c r="X3274">
        <v>0</v>
      </c>
      <c r="Y3274">
        <v>0</v>
      </c>
      <c r="Z3274">
        <v>3</v>
      </c>
      <c r="AA3274" s="4">
        <v>2290</v>
      </c>
      <c r="AB3274" s="4">
        <v>0</v>
      </c>
      <c r="AC3274">
        <v>2001</v>
      </c>
      <c r="AD3274" t="s">
        <v>3397</v>
      </c>
      <c r="AE3274" t="s">
        <v>319</v>
      </c>
      <c r="AF3274" t="s">
        <v>320</v>
      </c>
    </row>
    <row r="3275" spans="1:32">
      <c r="A3275" t="str">
        <f>PROPER(TRIM(Homes[[#This Row],[street]]))</f>
        <v>4108 25Th Ave Sw</v>
      </c>
      <c r="B3275" t="str">
        <f>PROPER(TRIM(Homes[[#This Row],[city]]))</f>
        <v>Seattle</v>
      </c>
      <c r="C3275" t="str">
        <f>_xlfn.TEXTBEFORE(Homes[[#This Row],[statezip]]," ")</f>
        <v>WA</v>
      </c>
      <c r="D3275" s="6" t="str">
        <f>_xlfn.TEXTAFTER(Homes[[#This Row],[statezip]]," ")</f>
        <v>98106</v>
      </c>
      <c r="E3275" s="1">
        <v>295000</v>
      </c>
      <c r="F3275">
        <v>1</v>
      </c>
      <c r="G32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75" s="3" t="str">
        <f>Homes[[#This Row],[bedrooms]] &amp; " bd | " &amp; TEXT(Homes[[#This Row],[bathrooms]],"0.##") &amp; " ba"</f>
        <v>1 bd | 1. ba</v>
      </c>
      <c r="I3275" s="4">
        <v>700</v>
      </c>
      <c r="J3275" s="1">
        <f>IFERROR(Homes[[#This Row],[price]]/Homes[[#This Row],[sqft_living]]," ")</f>
        <v>421.42857142857144</v>
      </c>
      <c r="K3275" s="4">
        <f>IFERROR(Homes[[#This Row],[sqft_lot]]/43560," ")</f>
        <v>5.73921028466483E-2</v>
      </c>
      <c r="L3275" t="str">
        <f>IF(Homes[[#This Row],[waterfront]]=1, "Yes","No")</f>
        <v>No</v>
      </c>
      <c r="M3275" s="4" t="str">
        <f>IF(Homes[[#This Row],[sqft_basement]]&gt;0, "Yes","No")</f>
        <v>No</v>
      </c>
      <c r="N3275" t="str">
        <f>CHOOSE(Homes[[#This Row],[view]]+1, "None","Fair","Good","Great","Excellent")</f>
        <v>None</v>
      </c>
      <c r="O3275" t="str">
        <f>CHOOSE(Homes[[#This Row],[condition]], "Poor","Fair","Average","Good","Excellent")</f>
        <v>Good</v>
      </c>
      <c r="P3275">
        <f ca="1">YEAR(TODAY())-Homes[[#This Row],[yr_built]]</f>
        <v>118</v>
      </c>
      <c r="Q3275">
        <v>0</v>
      </c>
      <c r="R3275">
        <f ca="1">IF(Homes[[#This Row],[yr_renovated]]&gt;0, YEAR(TODAY())-Homes[[#This Row],[yr_renovated]], YEAR(TODAY())-Homes[[#This Row],[yr_built]])</f>
        <v>118</v>
      </c>
      <c r="S3275">
        <v>1</v>
      </c>
      <c r="T3275" s="2">
        <v>41817</v>
      </c>
      <c r="U3275" s="3">
        <v>1</v>
      </c>
      <c r="V3275" s="4">
        <f>IFERROR(Homes[[#This Row],[sqft_above]]+Homes[[#This Row],[sqft_basement]]," ")</f>
        <v>700</v>
      </c>
      <c r="W3275" s="4">
        <v>2500</v>
      </c>
      <c r="X3275">
        <v>0</v>
      </c>
      <c r="Y3275">
        <v>0</v>
      </c>
      <c r="Z3275">
        <v>4</v>
      </c>
      <c r="AA3275" s="4">
        <v>700</v>
      </c>
      <c r="AB3275" s="4">
        <v>0</v>
      </c>
      <c r="AC3275">
        <v>1907</v>
      </c>
      <c r="AD3275" t="s">
        <v>3398</v>
      </c>
      <c r="AE3275" t="s">
        <v>49</v>
      </c>
      <c r="AF3275" t="s">
        <v>1278</v>
      </c>
    </row>
    <row r="3276" spans="1:32">
      <c r="A3276" t="str">
        <f>PROPER(TRIM(Homes[[#This Row],[street]]))</f>
        <v>4020 21St Ave Sw</v>
      </c>
      <c r="B3276" t="str">
        <f>PROPER(TRIM(Homes[[#This Row],[city]]))</f>
        <v>Seattle</v>
      </c>
      <c r="C3276" t="str">
        <f>_xlfn.TEXTBEFORE(Homes[[#This Row],[statezip]]," ")</f>
        <v>WA</v>
      </c>
      <c r="D3276" s="6" t="str">
        <f>_xlfn.TEXTAFTER(Homes[[#This Row],[statezip]]," ")</f>
        <v>98106</v>
      </c>
      <c r="E3276" s="1">
        <v>295000</v>
      </c>
      <c r="F3276">
        <v>3</v>
      </c>
      <c r="G32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76" s="3" t="str">
        <f>Homes[[#This Row],[bedrooms]] &amp; " bd | " &amp; TEXT(Homes[[#This Row],[bathrooms]],"0.##") &amp; " ba"</f>
        <v>3 bd | 1.5 ba</v>
      </c>
      <c r="I3276" s="4">
        <v>850</v>
      </c>
      <c r="J3276" s="1">
        <f>IFERROR(Homes[[#This Row],[price]]/Homes[[#This Row],[sqft_living]]," ")</f>
        <v>347.05882352941177</v>
      </c>
      <c r="K3276" s="4">
        <f>IFERROR(Homes[[#This Row],[sqft_lot]]/43560," ")</f>
        <v>5.73921028466483E-2</v>
      </c>
      <c r="L3276" t="str">
        <f>IF(Homes[[#This Row],[waterfront]]=1, "Yes","No")</f>
        <v>No</v>
      </c>
      <c r="M3276" s="4" t="str">
        <f>IF(Homes[[#This Row],[sqft_basement]]&gt;0, "Yes","No")</f>
        <v>No</v>
      </c>
      <c r="N3276" t="str">
        <f>CHOOSE(Homes[[#This Row],[view]]+1, "None","Fair","Good","Great","Excellent")</f>
        <v>None</v>
      </c>
      <c r="O3276" t="str">
        <f>CHOOSE(Homes[[#This Row],[condition]], "Poor","Fair","Average","Good","Excellent")</f>
        <v>Average</v>
      </c>
      <c r="P3276">
        <f ca="1">YEAR(TODAY())-Homes[[#This Row],[yr_built]]</f>
        <v>39</v>
      </c>
      <c r="Q3276">
        <v>0</v>
      </c>
      <c r="R3276">
        <f ca="1">IF(Homes[[#This Row],[yr_renovated]]&gt;0, YEAR(TODAY())-Homes[[#This Row],[yr_renovated]], YEAR(TODAY())-Homes[[#This Row],[yr_built]])</f>
        <v>39</v>
      </c>
      <c r="S3276">
        <v>1</v>
      </c>
      <c r="T3276" s="2">
        <v>41774</v>
      </c>
      <c r="U3276" s="3">
        <v>1.5</v>
      </c>
      <c r="V3276" s="4">
        <f>IFERROR(Homes[[#This Row],[sqft_above]]+Homes[[#This Row],[sqft_basement]]," ")</f>
        <v>850</v>
      </c>
      <c r="W3276" s="4">
        <v>2500</v>
      </c>
      <c r="X3276">
        <v>0</v>
      </c>
      <c r="Y3276">
        <v>0</v>
      </c>
      <c r="Z3276">
        <v>3</v>
      </c>
      <c r="AA3276" s="4">
        <v>850</v>
      </c>
      <c r="AB3276" s="4">
        <v>0</v>
      </c>
      <c r="AC3276">
        <v>1986</v>
      </c>
      <c r="AD3276" t="s">
        <v>3399</v>
      </c>
      <c r="AE3276" t="s">
        <v>49</v>
      </c>
      <c r="AF3276" t="s">
        <v>1278</v>
      </c>
    </row>
    <row r="3277" spans="1:32">
      <c r="A3277" t="str">
        <f>PROPER(TRIM(Homes[[#This Row],[street]]))</f>
        <v>9047 4Th Ave S</v>
      </c>
      <c r="B3277" t="str">
        <f>PROPER(TRIM(Homes[[#This Row],[city]]))</f>
        <v>Seattle</v>
      </c>
      <c r="C3277" t="str">
        <f>_xlfn.TEXTBEFORE(Homes[[#This Row],[statezip]]," ")</f>
        <v>WA</v>
      </c>
      <c r="D3277" s="6" t="str">
        <f>_xlfn.TEXTAFTER(Homes[[#This Row],[statezip]]," ")</f>
        <v>98108</v>
      </c>
      <c r="E3277" s="1">
        <v>295000</v>
      </c>
      <c r="F3277">
        <v>3</v>
      </c>
      <c r="G32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77" s="3" t="str">
        <f>Homes[[#This Row],[bedrooms]] &amp; " bd | " &amp; TEXT(Homes[[#This Row],[bathrooms]],"0.##") &amp; " ba"</f>
        <v>3 bd | 1.5 ba</v>
      </c>
      <c r="I3277" s="4">
        <v>1640</v>
      </c>
      <c r="J3277" s="1">
        <f>IFERROR(Homes[[#This Row],[price]]/Homes[[#This Row],[sqft_living]]," ")</f>
        <v>179.8780487804878</v>
      </c>
      <c r="K3277" s="4">
        <f>IFERROR(Homes[[#This Row],[sqft_lot]]/43560," ")</f>
        <v>0.16579430670339762</v>
      </c>
      <c r="L3277" t="str">
        <f>IF(Homes[[#This Row],[waterfront]]=1, "Yes","No")</f>
        <v>No</v>
      </c>
      <c r="M3277" s="4" t="str">
        <f>IF(Homes[[#This Row],[sqft_basement]]&gt;0, "Yes","No")</f>
        <v>No</v>
      </c>
      <c r="N3277" t="str">
        <f>CHOOSE(Homes[[#This Row],[view]]+1, "None","Fair","Good","Great","Excellent")</f>
        <v>None</v>
      </c>
      <c r="O3277" t="str">
        <f>CHOOSE(Homes[[#This Row],[condition]], "Poor","Fair","Average","Good","Excellent")</f>
        <v>Good</v>
      </c>
      <c r="P3277">
        <f ca="1">YEAR(TODAY())-Homes[[#This Row],[yr_built]]</f>
        <v>117</v>
      </c>
      <c r="Q3277">
        <v>0</v>
      </c>
      <c r="R3277">
        <f ca="1">IF(Homes[[#This Row],[yr_renovated]]&gt;0, YEAR(TODAY())-Homes[[#This Row],[yr_renovated]], YEAR(TODAY())-Homes[[#This Row],[yr_built]])</f>
        <v>117</v>
      </c>
      <c r="S3277">
        <v>2</v>
      </c>
      <c r="T3277" s="2">
        <v>41827</v>
      </c>
      <c r="U3277" s="3">
        <v>1.5</v>
      </c>
      <c r="V3277" s="4">
        <f>IFERROR(Homes[[#This Row],[sqft_above]]+Homes[[#This Row],[sqft_basement]]," ")</f>
        <v>1640</v>
      </c>
      <c r="W3277" s="4">
        <v>7222</v>
      </c>
      <c r="X3277">
        <v>0</v>
      </c>
      <c r="Y3277">
        <v>0</v>
      </c>
      <c r="Z3277">
        <v>4</v>
      </c>
      <c r="AA3277" s="4">
        <v>1640</v>
      </c>
      <c r="AB3277" s="4">
        <v>0</v>
      </c>
      <c r="AC3277">
        <v>1908</v>
      </c>
      <c r="AD3277" t="s">
        <v>3400</v>
      </c>
      <c r="AE3277" t="s">
        <v>49</v>
      </c>
      <c r="AF3277" t="s">
        <v>1536</v>
      </c>
    </row>
    <row r="3278" spans="1:32">
      <c r="A3278" t="str">
        <f>PROPER(TRIM(Homes[[#This Row],[street]]))</f>
        <v>10026 61St Ave S</v>
      </c>
      <c r="B3278" t="str">
        <f>PROPER(TRIM(Homes[[#This Row],[city]]))</f>
        <v>Seattle</v>
      </c>
      <c r="C3278" t="str">
        <f>_xlfn.TEXTBEFORE(Homes[[#This Row],[statezip]]," ")</f>
        <v>WA</v>
      </c>
      <c r="D3278" s="6" t="str">
        <f>_xlfn.TEXTAFTER(Homes[[#This Row],[statezip]]," ")</f>
        <v>98178</v>
      </c>
      <c r="E3278" s="1">
        <v>295000</v>
      </c>
      <c r="F3278">
        <v>5</v>
      </c>
      <c r="G32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278" s="3" t="str">
        <f>Homes[[#This Row],[bedrooms]] &amp; " bd | " &amp; TEXT(Homes[[#This Row],[bathrooms]],"0.##") &amp; " ba"</f>
        <v>5 bd | 3.5 ba</v>
      </c>
      <c r="I3278" s="4">
        <v>2100</v>
      </c>
      <c r="J3278" s="1">
        <f>IFERROR(Homes[[#This Row],[price]]/Homes[[#This Row],[sqft_living]]," ")</f>
        <v>140.47619047619048</v>
      </c>
      <c r="K3278" s="4">
        <f>IFERROR(Homes[[#This Row],[sqft_lot]]/43560," ")</f>
        <v>0.11724058769513315</v>
      </c>
      <c r="L3278" t="str">
        <f>IF(Homes[[#This Row],[waterfront]]=1, "Yes","No")</f>
        <v>No</v>
      </c>
      <c r="M3278" s="4" t="str">
        <f>IF(Homes[[#This Row],[sqft_basement]]&gt;0, "Yes","No")</f>
        <v>Yes</v>
      </c>
      <c r="N3278" t="str">
        <f>CHOOSE(Homes[[#This Row],[view]]+1, "None","Fair","Good","Great","Excellent")</f>
        <v>None</v>
      </c>
      <c r="O3278" t="str">
        <f>CHOOSE(Homes[[#This Row],[condition]], "Poor","Fair","Average","Good","Excellent")</f>
        <v>Average</v>
      </c>
      <c r="P3278">
        <f ca="1">YEAR(TODAY())-Homes[[#This Row],[yr_built]]</f>
        <v>26</v>
      </c>
      <c r="Q3278">
        <v>0</v>
      </c>
      <c r="R3278">
        <f ca="1">IF(Homes[[#This Row],[yr_renovated]]&gt;0, YEAR(TODAY())-Homes[[#This Row],[yr_renovated]], YEAR(TODAY())-Homes[[#This Row],[yr_built]])</f>
        <v>26</v>
      </c>
      <c r="S3278">
        <v>2</v>
      </c>
      <c r="T3278" s="2">
        <v>41801</v>
      </c>
      <c r="U3278" s="3">
        <v>3.5</v>
      </c>
      <c r="V3278" s="4">
        <f>IFERROR(Homes[[#This Row],[sqft_above]]+Homes[[#This Row],[sqft_basement]]," ")</f>
        <v>2100</v>
      </c>
      <c r="W3278" s="4">
        <v>5107</v>
      </c>
      <c r="X3278">
        <v>0</v>
      </c>
      <c r="Y3278">
        <v>0</v>
      </c>
      <c r="Z3278">
        <v>3</v>
      </c>
      <c r="AA3278" s="4">
        <v>1410</v>
      </c>
      <c r="AB3278" s="4">
        <v>690</v>
      </c>
      <c r="AC3278">
        <v>1999</v>
      </c>
      <c r="AD3278" t="s">
        <v>3401</v>
      </c>
      <c r="AE3278" t="s">
        <v>49</v>
      </c>
      <c r="AF3278" t="s">
        <v>1123</v>
      </c>
    </row>
    <row r="3279" spans="1:32">
      <c r="A3279" t="str">
        <f>PROPER(TRIM(Homes[[#This Row],[street]]))</f>
        <v>1829 29Th Ave</v>
      </c>
      <c r="B3279" t="str">
        <f>PROPER(TRIM(Homes[[#This Row],[city]]))</f>
        <v>Seattle</v>
      </c>
      <c r="C3279" t="str">
        <f>_xlfn.TEXTBEFORE(Homes[[#This Row],[statezip]]," ")</f>
        <v>WA</v>
      </c>
      <c r="D3279" s="6" t="str">
        <f>_xlfn.TEXTAFTER(Homes[[#This Row],[statezip]]," ")</f>
        <v>98122</v>
      </c>
      <c r="E3279" s="1">
        <v>295000</v>
      </c>
      <c r="F3279">
        <v>2</v>
      </c>
      <c r="G32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79" s="3" t="str">
        <f>Homes[[#This Row],[bedrooms]] &amp; " bd | " &amp; TEXT(Homes[[#This Row],[bathrooms]],"0.##") &amp; " ba"</f>
        <v>2 bd | 1. ba</v>
      </c>
      <c r="I3279" s="4">
        <v>650</v>
      </c>
      <c r="J3279" s="1">
        <f>IFERROR(Homes[[#This Row],[price]]/Homes[[#This Row],[sqft_living]]," ")</f>
        <v>453.84615384615387</v>
      </c>
      <c r="K3279" s="4">
        <f>IFERROR(Homes[[#This Row],[sqft_lot]]/43560," ")</f>
        <v>0.12396694214876033</v>
      </c>
      <c r="L3279" t="str">
        <f>IF(Homes[[#This Row],[waterfront]]=1, "Yes","No")</f>
        <v>No</v>
      </c>
      <c r="M3279" s="4" t="str">
        <f>IF(Homes[[#This Row],[sqft_basement]]&gt;0, "Yes","No")</f>
        <v>No</v>
      </c>
      <c r="N3279" t="str">
        <f>CHOOSE(Homes[[#This Row],[view]]+1, "None","Fair","Good","Great","Excellent")</f>
        <v>None</v>
      </c>
      <c r="O3279" t="str">
        <f>CHOOSE(Homes[[#This Row],[condition]], "Poor","Fair","Average","Good","Excellent")</f>
        <v>Average</v>
      </c>
      <c r="P3279">
        <f ca="1">YEAR(TODAY())-Homes[[#This Row],[yr_built]]</f>
        <v>75</v>
      </c>
      <c r="Q3279">
        <v>2005</v>
      </c>
      <c r="R3279">
        <f ca="1">IF(Homes[[#This Row],[yr_renovated]]&gt;0, YEAR(TODAY())-Homes[[#This Row],[yr_renovated]], YEAR(TODAY())-Homes[[#This Row],[yr_built]])</f>
        <v>20</v>
      </c>
      <c r="S3279">
        <v>1</v>
      </c>
      <c r="T3279" s="2">
        <v>41814</v>
      </c>
      <c r="U3279" s="3">
        <v>1</v>
      </c>
      <c r="V3279" s="4">
        <f>IFERROR(Homes[[#This Row],[sqft_above]]+Homes[[#This Row],[sqft_basement]]," ")</f>
        <v>650</v>
      </c>
      <c r="W3279" s="4">
        <v>5400</v>
      </c>
      <c r="X3279">
        <v>0</v>
      </c>
      <c r="Y3279">
        <v>0</v>
      </c>
      <c r="Z3279">
        <v>3</v>
      </c>
      <c r="AA3279" s="4">
        <v>650</v>
      </c>
      <c r="AB3279" s="4">
        <v>0</v>
      </c>
      <c r="AC3279">
        <v>1950</v>
      </c>
      <c r="AD3279" t="s">
        <v>3402</v>
      </c>
      <c r="AE3279" t="s">
        <v>49</v>
      </c>
      <c r="AF3279" t="s">
        <v>302</v>
      </c>
    </row>
    <row r="3280" spans="1:32">
      <c r="A3280" t="str">
        <f>PROPER(TRIM(Homes[[#This Row],[street]]))</f>
        <v>108 N 183Rd St</v>
      </c>
      <c r="B3280" t="str">
        <f>PROPER(TRIM(Homes[[#This Row],[city]]))</f>
        <v>Shoreline</v>
      </c>
      <c r="C3280" t="str">
        <f>_xlfn.TEXTBEFORE(Homes[[#This Row],[statezip]]," ")</f>
        <v>WA</v>
      </c>
      <c r="D3280" s="6" t="str">
        <f>_xlfn.TEXTAFTER(Homes[[#This Row],[statezip]]," ")</f>
        <v>98133</v>
      </c>
      <c r="E3280" s="1">
        <v>295000</v>
      </c>
      <c r="F3280">
        <v>2</v>
      </c>
      <c r="G32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80" s="3" t="str">
        <f>Homes[[#This Row],[bedrooms]] &amp; " bd | " &amp; TEXT(Homes[[#This Row],[bathrooms]],"0.##") &amp; " ba"</f>
        <v>2 bd | 1. ba</v>
      </c>
      <c r="I3280" s="4">
        <v>800</v>
      </c>
      <c r="J3280" s="1">
        <f>IFERROR(Homes[[#This Row],[price]]/Homes[[#This Row],[sqft_living]]," ")</f>
        <v>368.75</v>
      </c>
      <c r="K3280" s="4">
        <f>IFERROR(Homes[[#This Row],[sqft_lot]]/43560," ")</f>
        <v>0.14921946740128558</v>
      </c>
      <c r="L3280" t="str">
        <f>IF(Homes[[#This Row],[waterfront]]=1, "Yes","No")</f>
        <v>No</v>
      </c>
      <c r="M3280" s="4" t="str">
        <f>IF(Homes[[#This Row],[sqft_basement]]&gt;0, "Yes","No")</f>
        <v>No</v>
      </c>
      <c r="N3280" t="str">
        <f>CHOOSE(Homes[[#This Row],[view]]+1, "None","Fair","Good","Great","Excellent")</f>
        <v>None</v>
      </c>
      <c r="O3280" t="str">
        <f>CHOOSE(Homes[[#This Row],[condition]], "Poor","Fair","Average","Good","Excellent")</f>
        <v>Good</v>
      </c>
      <c r="P3280">
        <f ca="1">YEAR(TODAY())-Homes[[#This Row],[yr_built]]</f>
        <v>72</v>
      </c>
      <c r="Q3280">
        <v>1983</v>
      </c>
      <c r="R3280">
        <f ca="1">IF(Homes[[#This Row],[yr_renovated]]&gt;0, YEAR(TODAY())-Homes[[#This Row],[yr_renovated]], YEAR(TODAY())-Homes[[#This Row],[yr_built]])</f>
        <v>42</v>
      </c>
      <c r="S3280">
        <v>1</v>
      </c>
      <c r="T3280" s="2">
        <v>41829</v>
      </c>
      <c r="U3280" s="3">
        <v>1</v>
      </c>
      <c r="V3280" s="4">
        <f>IFERROR(Homes[[#This Row],[sqft_above]]+Homes[[#This Row],[sqft_basement]]," ")</f>
        <v>800</v>
      </c>
      <c r="W3280" s="4">
        <v>6500</v>
      </c>
      <c r="X3280">
        <v>0</v>
      </c>
      <c r="Y3280">
        <v>0</v>
      </c>
      <c r="Z3280">
        <v>4</v>
      </c>
      <c r="AA3280" s="4">
        <v>800</v>
      </c>
      <c r="AB3280" s="4">
        <v>0</v>
      </c>
      <c r="AC3280">
        <v>1953</v>
      </c>
      <c r="AD3280" t="s">
        <v>3403</v>
      </c>
      <c r="AE3280" t="s">
        <v>100</v>
      </c>
      <c r="AF3280" t="s">
        <v>987</v>
      </c>
    </row>
    <row r="3281" spans="1:32">
      <c r="A3281" t="str">
        <f>PROPER(TRIM(Homes[[#This Row],[street]]))</f>
        <v>11400-11616 Se 266Th St</v>
      </c>
      <c r="B3281" t="str">
        <f>PROPER(TRIM(Homes[[#This Row],[city]]))</f>
        <v>Kent</v>
      </c>
      <c r="C3281" t="str">
        <f>_xlfn.TEXTBEFORE(Homes[[#This Row],[statezip]]," ")</f>
        <v>WA</v>
      </c>
      <c r="D3281" s="6" t="str">
        <f>_xlfn.TEXTAFTER(Homes[[#This Row],[statezip]]," ")</f>
        <v>98030</v>
      </c>
      <c r="E3281" s="1">
        <v>294999</v>
      </c>
      <c r="F3281">
        <v>4</v>
      </c>
      <c r="G32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1" s="3" t="str">
        <f>Homes[[#This Row],[bedrooms]] &amp; " bd | " &amp; TEXT(Homes[[#This Row],[bathrooms]],"0.##") &amp; " ba"</f>
        <v>4 bd | 2.5 ba</v>
      </c>
      <c r="I3281" s="4">
        <v>1660</v>
      </c>
      <c r="J3281" s="1">
        <f>IFERROR(Homes[[#This Row],[price]]/Homes[[#This Row],[sqft_living]]," ")</f>
        <v>177.71024096385543</v>
      </c>
      <c r="K3281" s="4">
        <f>IFERROR(Homes[[#This Row],[sqft_lot]]/43560," ")</f>
        <v>0.22405876951331496</v>
      </c>
      <c r="L3281" t="str">
        <f>IF(Homes[[#This Row],[waterfront]]=1, "Yes","No")</f>
        <v>No</v>
      </c>
      <c r="M3281" s="4" t="str">
        <f>IF(Homes[[#This Row],[sqft_basement]]&gt;0, "Yes","No")</f>
        <v>No</v>
      </c>
      <c r="N3281" t="str">
        <f>CHOOSE(Homes[[#This Row],[view]]+1, "None","Fair","Good","Great","Excellent")</f>
        <v>None</v>
      </c>
      <c r="O3281" t="str">
        <f>CHOOSE(Homes[[#This Row],[condition]], "Poor","Fair","Average","Good","Excellent")</f>
        <v>Average</v>
      </c>
      <c r="P3281">
        <f ca="1">YEAR(TODAY())-Homes[[#This Row],[yr_built]]</f>
        <v>31</v>
      </c>
      <c r="Q3281">
        <v>0</v>
      </c>
      <c r="R3281">
        <f ca="1">IF(Homes[[#This Row],[yr_renovated]]&gt;0, YEAR(TODAY())-Homes[[#This Row],[yr_renovated]], YEAR(TODAY())-Homes[[#This Row],[yr_built]])</f>
        <v>31</v>
      </c>
      <c r="S3281">
        <v>2</v>
      </c>
      <c r="T3281" s="2">
        <v>41807</v>
      </c>
      <c r="U3281" s="3">
        <v>2.5</v>
      </c>
      <c r="V3281" s="4">
        <f>IFERROR(Homes[[#This Row],[sqft_above]]+Homes[[#This Row],[sqft_basement]]," ")</f>
        <v>1660</v>
      </c>
      <c r="W3281" s="4">
        <v>9760</v>
      </c>
      <c r="X3281">
        <v>0</v>
      </c>
      <c r="Y3281">
        <v>0</v>
      </c>
      <c r="Z3281">
        <v>3</v>
      </c>
      <c r="AA3281" s="4">
        <v>1660</v>
      </c>
      <c r="AB3281" s="4">
        <v>0</v>
      </c>
      <c r="AC3281">
        <v>1994</v>
      </c>
      <c r="AD3281" t="s">
        <v>3404</v>
      </c>
      <c r="AE3281" t="s">
        <v>1392</v>
      </c>
      <c r="AF3281" t="s">
        <v>1554</v>
      </c>
    </row>
    <row r="3282" spans="1:32">
      <c r="A3282" t="str">
        <f>PROPER(TRIM(Homes[[#This Row],[street]]))</f>
        <v>2604 S 357Th St</v>
      </c>
      <c r="B3282" t="str">
        <f>PROPER(TRIM(Homes[[#This Row],[city]]))</f>
        <v>Federal Way</v>
      </c>
      <c r="C3282" t="str">
        <f>_xlfn.TEXTBEFORE(Homes[[#This Row],[statezip]]," ")</f>
        <v>WA</v>
      </c>
      <c r="D3282" s="6" t="str">
        <f>_xlfn.TEXTAFTER(Homes[[#This Row],[statezip]]," ")</f>
        <v>98003</v>
      </c>
      <c r="E3282" s="1">
        <v>294700</v>
      </c>
      <c r="F3282">
        <v>3</v>
      </c>
      <c r="G32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82" s="3" t="str">
        <f>Homes[[#This Row],[bedrooms]] &amp; " bd | " &amp; TEXT(Homes[[#This Row],[bathrooms]],"0.##") &amp; " ba"</f>
        <v>3 bd | 2. ba</v>
      </c>
      <c r="I3282" s="4">
        <v>1970</v>
      </c>
      <c r="J3282" s="1">
        <f>IFERROR(Homes[[#This Row],[price]]/Homes[[#This Row],[sqft_living]]," ")</f>
        <v>149.59390862944161</v>
      </c>
      <c r="K3282" s="4">
        <f>IFERROR(Homes[[#This Row],[sqft_lot]]/43560," ")</f>
        <v>0.22038567493112948</v>
      </c>
      <c r="L3282" t="str">
        <f>IF(Homes[[#This Row],[waterfront]]=1, "Yes","No")</f>
        <v>No</v>
      </c>
      <c r="M3282" s="4" t="str">
        <f>IF(Homes[[#This Row],[sqft_basement]]&gt;0, "Yes","No")</f>
        <v>Yes</v>
      </c>
      <c r="N3282" t="str">
        <f>CHOOSE(Homes[[#This Row],[view]]+1, "None","Fair","Good","Great","Excellent")</f>
        <v>None</v>
      </c>
      <c r="O3282" t="str">
        <f>CHOOSE(Homes[[#This Row],[condition]], "Poor","Fair","Average","Good","Excellent")</f>
        <v>Good</v>
      </c>
      <c r="P3282">
        <f ca="1">YEAR(TODAY())-Homes[[#This Row],[yr_built]]</f>
        <v>58</v>
      </c>
      <c r="Q3282">
        <v>0</v>
      </c>
      <c r="R3282">
        <f ca="1">IF(Homes[[#This Row],[yr_renovated]]&gt;0, YEAR(TODAY())-Homes[[#This Row],[yr_renovated]], YEAR(TODAY())-Homes[[#This Row],[yr_built]])</f>
        <v>58</v>
      </c>
      <c r="S3282">
        <v>1</v>
      </c>
      <c r="T3282" s="2">
        <v>41796</v>
      </c>
      <c r="U3282" s="3">
        <v>2</v>
      </c>
      <c r="V3282" s="4">
        <f>IFERROR(Homes[[#This Row],[sqft_above]]+Homes[[#This Row],[sqft_basement]]," ")</f>
        <v>1970</v>
      </c>
      <c r="W3282" s="4">
        <v>9600</v>
      </c>
      <c r="X3282">
        <v>0</v>
      </c>
      <c r="Y3282">
        <v>0</v>
      </c>
      <c r="Z3282">
        <v>4</v>
      </c>
      <c r="AA3282" s="4">
        <v>1300</v>
      </c>
      <c r="AB3282" s="4">
        <v>670</v>
      </c>
      <c r="AC3282">
        <v>1967</v>
      </c>
      <c r="AD3282" t="s">
        <v>3405</v>
      </c>
      <c r="AE3282" t="s">
        <v>675</v>
      </c>
      <c r="AF3282" t="s">
        <v>676</v>
      </c>
    </row>
    <row r="3283" spans="1:32">
      <c r="A3283" t="str">
        <f>PROPER(TRIM(Homes[[#This Row],[street]]))</f>
        <v>512 47Th St Se</v>
      </c>
      <c r="B3283" t="str">
        <f>PROPER(TRIM(Homes[[#This Row],[city]]))</f>
        <v>Auburn</v>
      </c>
      <c r="C3283" t="str">
        <f>_xlfn.TEXTBEFORE(Homes[[#This Row],[statezip]]," ")</f>
        <v>WA</v>
      </c>
      <c r="D3283" s="6" t="str">
        <f>_xlfn.TEXTAFTER(Homes[[#This Row],[statezip]]," ")</f>
        <v>98092</v>
      </c>
      <c r="E3283" s="1">
        <v>294000</v>
      </c>
      <c r="F3283">
        <v>4</v>
      </c>
      <c r="G32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3" s="3" t="str">
        <f>Homes[[#This Row],[bedrooms]] &amp; " bd | " &amp; TEXT(Homes[[#This Row],[bathrooms]],"0.##") &amp; " ba"</f>
        <v>4 bd | 2.5 ba</v>
      </c>
      <c r="I3283" s="4">
        <v>2210</v>
      </c>
      <c r="J3283" s="1">
        <f>IFERROR(Homes[[#This Row],[price]]/Homes[[#This Row],[sqft_living]]," ")</f>
        <v>133.03167420814481</v>
      </c>
      <c r="K3283" s="4">
        <f>IFERROR(Homes[[#This Row],[sqft_lot]]/43560," ")</f>
        <v>0.19432966023875115</v>
      </c>
      <c r="L3283" t="str">
        <f>IF(Homes[[#This Row],[waterfront]]=1, "Yes","No")</f>
        <v>No</v>
      </c>
      <c r="M3283" s="4" t="str">
        <f>IF(Homes[[#This Row],[sqft_basement]]&gt;0, "Yes","No")</f>
        <v>Yes</v>
      </c>
      <c r="N3283" t="str">
        <f>CHOOSE(Homes[[#This Row],[view]]+1, "None","Fair","Good","Great","Excellent")</f>
        <v>None</v>
      </c>
      <c r="O3283" t="str">
        <f>CHOOSE(Homes[[#This Row],[condition]], "Poor","Fair","Average","Good","Excellent")</f>
        <v>Average</v>
      </c>
      <c r="P3283">
        <f ca="1">YEAR(TODAY())-Homes[[#This Row],[yr_built]]</f>
        <v>35</v>
      </c>
      <c r="Q3283">
        <v>2009</v>
      </c>
      <c r="R3283">
        <f ca="1">IF(Homes[[#This Row],[yr_renovated]]&gt;0, YEAR(TODAY())-Homes[[#This Row],[yr_renovated]], YEAR(TODAY())-Homes[[#This Row],[yr_built]])</f>
        <v>16</v>
      </c>
      <c r="S3283">
        <v>1</v>
      </c>
      <c r="T3283" s="2">
        <v>41802</v>
      </c>
      <c r="U3283" s="3">
        <v>2.5</v>
      </c>
      <c r="V3283" s="4">
        <f>IFERROR(Homes[[#This Row],[sqft_above]]+Homes[[#This Row],[sqft_basement]]," ")</f>
        <v>2210</v>
      </c>
      <c r="W3283" s="4">
        <v>8465</v>
      </c>
      <c r="X3283">
        <v>0</v>
      </c>
      <c r="Y3283">
        <v>0</v>
      </c>
      <c r="Z3283">
        <v>3</v>
      </c>
      <c r="AA3283" s="4">
        <v>1490</v>
      </c>
      <c r="AB3283" s="4">
        <v>720</v>
      </c>
      <c r="AC3283">
        <v>1990</v>
      </c>
      <c r="AD3283" t="s">
        <v>3406</v>
      </c>
      <c r="AE3283" t="s">
        <v>519</v>
      </c>
      <c r="AF3283" t="s">
        <v>520</v>
      </c>
    </row>
    <row r="3284" spans="1:32">
      <c r="A3284" t="str">
        <f>PROPER(TRIM(Homes[[#This Row],[street]]))</f>
        <v>17101-17103 Se 383Rd St</v>
      </c>
      <c r="B3284" t="str">
        <f>PROPER(TRIM(Homes[[#This Row],[city]]))</f>
        <v>Auburn</v>
      </c>
      <c r="C3284" t="str">
        <f>_xlfn.TEXTBEFORE(Homes[[#This Row],[statezip]]," ")</f>
        <v>WA</v>
      </c>
      <c r="D3284" s="6" t="str">
        <f>_xlfn.TEXTAFTER(Homes[[#This Row],[statezip]]," ")</f>
        <v>98092</v>
      </c>
      <c r="E3284" s="1">
        <v>293000</v>
      </c>
      <c r="F3284">
        <v>4</v>
      </c>
      <c r="G32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84" s="3" t="str">
        <f>Homes[[#This Row],[bedrooms]] &amp; " bd | " &amp; TEXT(Homes[[#This Row],[bathrooms]],"0.##") &amp; " ba"</f>
        <v>4 bd | 2.5 ba</v>
      </c>
      <c r="I3284" s="4">
        <v>3250</v>
      </c>
      <c r="J3284" s="1">
        <f>IFERROR(Homes[[#This Row],[price]]/Homes[[#This Row],[sqft_living]]," ")</f>
        <v>90.15384615384616</v>
      </c>
      <c r="K3284" s="4">
        <f>IFERROR(Homes[[#This Row],[sqft_lot]]/43560," ")</f>
        <v>5.3963039485766755</v>
      </c>
      <c r="L3284" t="str">
        <f>IF(Homes[[#This Row],[waterfront]]=1, "Yes","No")</f>
        <v>No</v>
      </c>
      <c r="M3284" s="4" t="str">
        <f>IF(Homes[[#This Row],[sqft_basement]]&gt;0, "Yes","No")</f>
        <v>No</v>
      </c>
      <c r="N3284" t="str">
        <f>CHOOSE(Homes[[#This Row],[view]]+1, "None","Fair","Good","Great","Excellent")</f>
        <v>Good</v>
      </c>
      <c r="O3284" t="str">
        <f>CHOOSE(Homes[[#This Row],[condition]], "Poor","Fair","Average","Good","Excellent")</f>
        <v>Average</v>
      </c>
      <c r="P3284">
        <f ca="1">YEAR(TODAY())-Homes[[#This Row],[yr_built]]</f>
        <v>52</v>
      </c>
      <c r="Q3284">
        <v>2013</v>
      </c>
      <c r="R3284">
        <f ca="1">IF(Homes[[#This Row],[yr_renovated]]&gt;0, YEAR(TODAY())-Homes[[#This Row],[yr_renovated]], YEAR(TODAY())-Homes[[#This Row],[yr_built]])</f>
        <v>12</v>
      </c>
      <c r="S3284">
        <v>1</v>
      </c>
      <c r="T3284" s="2">
        <v>41786</v>
      </c>
      <c r="U3284" s="3">
        <v>2.5</v>
      </c>
      <c r="V3284" s="4">
        <f>IFERROR(Homes[[#This Row],[sqft_above]]+Homes[[#This Row],[sqft_basement]]," ")</f>
        <v>3250</v>
      </c>
      <c r="W3284" s="4">
        <v>235063</v>
      </c>
      <c r="X3284">
        <v>0</v>
      </c>
      <c r="Y3284">
        <v>2</v>
      </c>
      <c r="Z3284">
        <v>3</v>
      </c>
      <c r="AA3284" s="4">
        <v>3250</v>
      </c>
      <c r="AB3284" s="4">
        <v>0</v>
      </c>
      <c r="AC3284">
        <v>1973</v>
      </c>
      <c r="AD3284" t="s">
        <v>3407</v>
      </c>
      <c r="AE3284" t="s">
        <v>519</v>
      </c>
      <c r="AF3284" t="s">
        <v>520</v>
      </c>
    </row>
    <row r="3285" spans="1:32">
      <c r="A3285" t="str">
        <f>PROPER(TRIM(Homes[[#This Row],[street]]))</f>
        <v>19358 114Th Pl Se</v>
      </c>
      <c r="B3285" t="str">
        <f>PROPER(TRIM(Homes[[#This Row],[city]]))</f>
        <v>Kent</v>
      </c>
      <c r="C3285" t="str">
        <f>_xlfn.TEXTBEFORE(Homes[[#This Row],[statezip]]," ")</f>
        <v>WA</v>
      </c>
      <c r="D3285" s="6" t="str">
        <f>_xlfn.TEXTAFTER(Homes[[#This Row],[statezip]]," ")</f>
        <v>98031</v>
      </c>
      <c r="E3285" s="1">
        <v>293000</v>
      </c>
      <c r="F3285">
        <v>3</v>
      </c>
      <c r="G32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85" s="3" t="str">
        <f>Homes[[#This Row],[bedrooms]] &amp; " bd | " &amp; TEXT(Homes[[#This Row],[bathrooms]],"0.##") &amp; " ba"</f>
        <v>3 bd | 2.25 ba</v>
      </c>
      <c r="I3285" s="4">
        <v>1910</v>
      </c>
      <c r="J3285" s="1">
        <f>IFERROR(Homes[[#This Row],[price]]/Homes[[#This Row],[sqft_living]]," ")</f>
        <v>153.40314136125656</v>
      </c>
      <c r="K3285" s="4">
        <f>IFERROR(Homes[[#This Row],[sqft_lot]]/43560," ")</f>
        <v>7.9912764003673101E-2</v>
      </c>
      <c r="L3285" t="str">
        <f>IF(Homes[[#This Row],[waterfront]]=1, "Yes","No")</f>
        <v>No</v>
      </c>
      <c r="M3285" s="4" t="str">
        <f>IF(Homes[[#This Row],[sqft_basement]]&gt;0, "Yes","No")</f>
        <v>No</v>
      </c>
      <c r="N3285" t="str">
        <f>CHOOSE(Homes[[#This Row],[view]]+1, "None","Fair","Good","Great","Excellent")</f>
        <v>None</v>
      </c>
      <c r="O3285" t="str">
        <f>CHOOSE(Homes[[#This Row],[condition]], "Poor","Fair","Average","Good","Excellent")</f>
        <v>Average</v>
      </c>
      <c r="P3285">
        <f ca="1">YEAR(TODAY())-Homes[[#This Row],[yr_built]]</f>
        <v>16</v>
      </c>
      <c r="Q3285">
        <v>0</v>
      </c>
      <c r="R3285">
        <f ca="1">IF(Homes[[#This Row],[yr_renovated]]&gt;0, YEAR(TODAY())-Homes[[#This Row],[yr_renovated]], YEAR(TODAY())-Homes[[#This Row],[yr_built]])</f>
        <v>16</v>
      </c>
      <c r="S3285">
        <v>2</v>
      </c>
      <c r="T3285" s="2">
        <v>41828</v>
      </c>
      <c r="U3285" s="3">
        <v>2.25</v>
      </c>
      <c r="V3285" s="4">
        <f>IFERROR(Homes[[#This Row],[sqft_above]]+Homes[[#This Row],[sqft_basement]]," ")</f>
        <v>1910</v>
      </c>
      <c r="W3285" s="4">
        <v>3481</v>
      </c>
      <c r="X3285">
        <v>0</v>
      </c>
      <c r="Y3285">
        <v>0</v>
      </c>
      <c r="Z3285">
        <v>3</v>
      </c>
      <c r="AA3285" s="4">
        <v>1910</v>
      </c>
      <c r="AB3285" s="4">
        <v>0</v>
      </c>
      <c r="AC3285">
        <v>2009</v>
      </c>
      <c r="AD3285" t="s">
        <v>3408</v>
      </c>
      <c r="AE3285" t="s">
        <v>1392</v>
      </c>
      <c r="AF3285" t="s">
        <v>2406</v>
      </c>
    </row>
    <row r="3286" spans="1:32">
      <c r="A3286" t="str">
        <f>PROPER(TRIM(Homes[[#This Row],[street]]))</f>
        <v>1012 Lynnwood Ave Ne</v>
      </c>
      <c r="B3286" t="str">
        <f>PROPER(TRIM(Homes[[#This Row],[city]]))</f>
        <v>Renton</v>
      </c>
      <c r="C3286" t="str">
        <f>_xlfn.TEXTBEFORE(Homes[[#This Row],[statezip]]," ")</f>
        <v>WA</v>
      </c>
      <c r="D3286" s="6" t="str">
        <f>_xlfn.TEXTAFTER(Homes[[#This Row],[statezip]]," ")</f>
        <v>98056</v>
      </c>
      <c r="E3286" s="1">
        <v>292600</v>
      </c>
      <c r="F3286">
        <v>3</v>
      </c>
      <c r="G32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86" s="3" t="str">
        <f>Homes[[#This Row],[bedrooms]] &amp; " bd | " &amp; TEXT(Homes[[#This Row],[bathrooms]],"0.##") &amp; " ba"</f>
        <v>3 bd | 1.5 ba</v>
      </c>
      <c r="I3286" s="4">
        <v>1520</v>
      </c>
      <c r="J3286" s="1">
        <f>IFERROR(Homes[[#This Row],[price]]/Homes[[#This Row],[sqft_living]]," ")</f>
        <v>192.5</v>
      </c>
      <c r="K3286" s="4">
        <f>IFERROR(Homes[[#This Row],[sqft_lot]]/43560," ")</f>
        <v>0.16352157943067033</v>
      </c>
      <c r="L3286" t="str">
        <f>IF(Homes[[#This Row],[waterfront]]=1, "Yes","No")</f>
        <v>No</v>
      </c>
      <c r="M3286" s="4" t="str">
        <f>IF(Homes[[#This Row],[sqft_basement]]&gt;0, "Yes","No")</f>
        <v>No</v>
      </c>
      <c r="N3286" t="str">
        <f>CHOOSE(Homes[[#This Row],[view]]+1, "None","Fair","Good","Great","Excellent")</f>
        <v>None</v>
      </c>
      <c r="O3286" t="str">
        <f>CHOOSE(Homes[[#This Row],[condition]], "Poor","Fair","Average","Good","Excellent")</f>
        <v>Good</v>
      </c>
      <c r="P3286">
        <f ca="1">YEAR(TODAY())-Homes[[#This Row],[yr_built]]</f>
        <v>66</v>
      </c>
      <c r="Q3286">
        <v>0</v>
      </c>
      <c r="R3286">
        <f ca="1">IF(Homes[[#This Row],[yr_renovated]]&gt;0, YEAR(TODAY())-Homes[[#This Row],[yr_renovated]], YEAR(TODAY())-Homes[[#This Row],[yr_built]])</f>
        <v>66</v>
      </c>
      <c r="S3286">
        <v>1</v>
      </c>
      <c r="T3286" s="2">
        <v>41828</v>
      </c>
      <c r="U3286" s="3">
        <v>1.5</v>
      </c>
      <c r="V3286" s="4">
        <f>IFERROR(Homes[[#This Row],[sqft_above]]+Homes[[#This Row],[sqft_basement]]," ")</f>
        <v>1520</v>
      </c>
      <c r="W3286" s="4">
        <v>7123</v>
      </c>
      <c r="X3286">
        <v>0</v>
      </c>
      <c r="Y3286">
        <v>0</v>
      </c>
      <c r="Z3286">
        <v>4</v>
      </c>
      <c r="AA3286" s="4">
        <v>1520</v>
      </c>
      <c r="AB3286" s="4">
        <v>0</v>
      </c>
      <c r="AC3286">
        <v>1959</v>
      </c>
      <c r="AD3286" t="s">
        <v>3409</v>
      </c>
      <c r="AE3286" t="s">
        <v>319</v>
      </c>
      <c r="AF3286" t="s">
        <v>672</v>
      </c>
    </row>
    <row r="3287" spans="1:32">
      <c r="A3287" t="str">
        <f>PROPER(TRIM(Homes[[#This Row],[street]]))</f>
        <v>14405 Se 208Th St</v>
      </c>
      <c r="B3287" t="str">
        <f>PROPER(TRIM(Homes[[#This Row],[city]]))</f>
        <v>Kent</v>
      </c>
      <c r="C3287" t="str">
        <f>_xlfn.TEXTBEFORE(Homes[[#This Row],[statezip]]," ")</f>
        <v>WA</v>
      </c>
      <c r="D3287" s="6" t="str">
        <f>_xlfn.TEXTAFTER(Homes[[#This Row],[statezip]]," ")</f>
        <v>98042</v>
      </c>
      <c r="E3287" s="1">
        <v>292285.714286</v>
      </c>
      <c r="F3287">
        <v>3</v>
      </c>
      <c r="G32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87" s="3" t="str">
        <f>Homes[[#This Row],[bedrooms]] &amp; " bd | " &amp; TEXT(Homes[[#This Row],[bathrooms]],"0.##") &amp; " ba"</f>
        <v>3 bd | 1.75 ba</v>
      </c>
      <c r="I3287" s="4">
        <v>1890</v>
      </c>
      <c r="J3287" s="1">
        <f>IFERROR(Homes[[#This Row],[price]]/Homes[[#This Row],[sqft_living]]," ")</f>
        <v>154.64852607724868</v>
      </c>
      <c r="K3287" s="4">
        <f>IFERROR(Homes[[#This Row],[sqft_lot]]/43560," ")</f>
        <v>0.31818181818181818</v>
      </c>
      <c r="L3287" t="str">
        <f>IF(Homes[[#This Row],[waterfront]]=1, "Yes","No")</f>
        <v>No</v>
      </c>
      <c r="M3287" s="4" t="str">
        <f>IF(Homes[[#This Row],[sqft_basement]]&gt;0, "Yes","No")</f>
        <v>No</v>
      </c>
      <c r="N3287" t="str">
        <f>CHOOSE(Homes[[#This Row],[view]]+1, "None","Fair","Good","Great","Excellent")</f>
        <v>None</v>
      </c>
      <c r="O3287" t="str">
        <f>CHOOSE(Homes[[#This Row],[condition]], "Poor","Fair","Average","Good","Excellent")</f>
        <v>Excellent</v>
      </c>
      <c r="P3287">
        <f ca="1">YEAR(TODAY())-Homes[[#This Row],[yr_built]]</f>
        <v>59</v>
      </c>
      <c r="Q3287">
        <v>0</v>
      </c>
      <c r="R3287">
        <f ca="1">IF(Homes[[#This Row],[yr_renovated]]&gt;0, YEAR(TODAY())-Homes[[#This Row],[yr_renovated]], YEAR(TODAY())-Homes[[#This Row],[yr_built]])</f>
        <v>59</v>
      </c>
      <c r="S3287">
        <v>1</v>
      </c>
      <c r="T3287" s="2">
        <v>41767</v>
      </c>
      <c r="U3287" s="3">
        <v>1.75</v>
      </c>
      <c r="V3287" s="4">
        <f>IFERROR(Homes[[#This Row],[sqft_above]]+Homes[[#This Row],[sqft_basement]]," ")</f>
        <v>1890</v>
      </c>
      <c r="W3287" s="4">
        <v>13860</v>
      </c>
      <c r="X3287">
        <v>0</v>
      </c>
      <c r="Y3287">
        <v>0</v>
      </c>
      <c r="Z3287">
        <v>5</v>
      </c>
      <c r="AA3287" s="4">
        <v>1890</v>
      </c>
      <c r="AB3287" s="4">
        <v>0</v>
      </c>
      <c r="AC3287">
        <v>1966</v>
      </c>
      <c r="AD3287" t="s">
        <v>3410</v>
      </c>
      <c r="AE3287" t="s">
        <v>1392</v>
      </c>
      <c r="AF3287" t="s">
        <v>85</v>
      </c>
    </row>
    <row r="3288" spans="1:32">
      <c r="A3288" t="str">
        <f>PROPER(TRIM(Homes[[#This Row],[street]]))</f>
        <v>10719 47Th Ave S</v>
      </c>
      <c r="B3288" t="str">
        <f>PROPER(TRIM(Homes[[#This Row],[city]]))</f>
        <v>Tukwila</v>
      </c>
      <c r="C3288" t="str">
        <f>_xlfn.TEXTBEFORE(Homes[[#This Row],[statezip]]," ")</f>
        <v>WA</v>
      </c>
      <c r="D3288" s="6" t="str">
        <f>_xlfn.TEXTAFTER(Homes[[#This Row],[statezip]]," ")</f>
        <v>98178</v>
      </c>
      <c r="E3288" s="1">
        <v>292050</v>
      </c>
      <c r="F3288">
        <v>5</v>
      </c>
      <c r="G32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288" s="3" t="str">
        <f>Homes[[#This Row],[bedrooms]] &amp; " bd | " &amp; TEXT(Homes[[#This Row],[bathrooms]],"0.##") &amp; " ba"</f>
        <v>5 bd | 3. ba</v>
      </c>
      <c r="I3288" s="4">
        <v>2840</v>
      </c>
      <c r="J3288" s="1">
        <f>IFERROR(Homes[[#This Row],[price]]/Homes[[#This Row],[sqft_living]]," ")</f>
        <v>102.83450704225352</v>
      </c>
      <c r="K3288" s="4">
        <f>IFERROR(Homes[[#This Row],[sqft_lot]]/43560," ")</f>
        <v>0.16526629935720843</v>
      </c>
      <c r="L3288" t="str">
        <f>IF(Homes[[#This Row],[waterfront]]=1, "Yes","No")</f>
        <v>No</v>
      </c>
      <c r="M3288" s="4" t="str">
        <f>IF(Homes[[#This Row],[sqft_basement]]&gt;0, "Yes","No")</f>
        <v>Yes</v>
      </c>
      <c r="N3288" t="str">
        <f>CHOOSE(Homes[[#This Row],[view]]+1, "None","Fair","Good","Great","Excellent")</f>
        <v>None</v>
      </c>
      <c r="O3288" t="str">
        <f>CHOOSE(Homes[[#This Row],[condition]], "Poor","Fair","Average","Good","Excellent")</f>
        <v>Average</v>
      </c>
      <c r="P3288">
        <f ca="1">YEAR(TODAY())-Homes[[#This Row],[yr_built]]</f>
        <v>22</v>
      </c>
      <c r="Q3288">
        <v>0</v>
      </c>
      <c r="R3288">
        <f ca="1">IF(Homes[[#This Row],[yr_renovated]]&gt;0, YEAR(TODAY())-Homes[[#This Row],[yr_renovated]], YEAR(TODAY())-Homes[[#This Row],[yr_built]])</f>
        <v>22</v>
      </c>
      <c r="S3288">
        <v>1</v>
      </c>
      <c r="T3288" s="2">
        <v>41786</v>
      </c>
      <c r="U3288" s="3">
        <v>3</v>
      </c>
      <c r="V3288" s="4">
        <f>IFERROR(Homes[[#This Row],[sqft_above]]+Homes[[#This Row],[sqft_basement]]," ")</f>
        <v>2840</v>
      </c>
      <c r="W3288" s="4">
        <v>7199</v>
      </c>
      <c r="X3288">
        <v>0</v>
      </c>
      <c r="Y3288">
        <v>0</v>
      </c>
      <c r="Z3288">
        <v>3</v>
      </c>
      <c r="AA3288" s="4">
        <v>1710</v>
      </c>
      <c r="AB3288" s="4">
        <v>1130</v>
      </c>
      <c r="AC3288">
        <v>2003</v>
      </c>
      <c r="AD3288" t="s">
        <v>3411</v>
      </c>
      <c r="AE3288" t="s">
        <v>93</v>
      </c>
      <c r="AF3288" t="s">
        <v>1123</v>
      </c>
    </row>
    <row r="3289" spans="1:32">
      <c r="A3289" t="str">
        <f>PROPER(TRIM(Homes[[#This Row],[street]]))</f>
        <v>315 F St Se</v>
      </c>
      <c r="B3289" t="str">
        <f>PROPER(TRIM(Homes[[#This Row],[city]]))</f>
        <v>Auburn</v>
      </c>
      <c r="C3289" t="str">
        <f>_xlfn.TEXTBEFORE(Homes[[#This Row],[statezip]]," ")</f>
        <v>WA</v>
      </c>
      <c r="D3289" s="6" t="str">
        <f>_xlfn.TEXTAFTER(Homes[[#This Row],[statezip]]," ")</f>
        <v>98002</v>
      </c>
      <c r="E3289" s="1">
        <v>292000</v>
      </c>
      <c r="F3289">
        <v>4</v>
      </c>
      <c r="G32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289" s="3" t="str">
        <f>Homes[[#This Row],[bedrooms]] &amp; " bd | " &amp; TEXT(Homes[[#This Row],[bathrooms]],"0.##") &amp; " ba"</f>
        <v>4 bd | 2.75 ba</v>
      </c>
      <c r="I3289" s="4">
        <v>2414</v>
      </c>
      <c r="J3289" s="1">
        <f>IFERROR(Homes[[#This Row],[price]]/Homes[[#This Row],[sqft_living]]," ")</f>
        <v>120.96106048053024</v>
      </c>
      <c r="K3289" s="4">
        <f>IFERROR(Homes[[#This Row],[sqft_lot]]/43560," ")</f>
        <v>0.17660697887970614</v>
      </c>
      <c r="L3289" t="str">
        <f>IF(Homes[[#This Row],[waterfront]]=1, "Yes","No")</f>
        <v>No</v>
      </c>
      <c r="M3289" s="4" t="str">
        <f>IF(Homes[[#This Row],[sqft_basement]]&gt;0, "Yes","No")</f>
        <v>No</v>
      </c>
      <c r="N3289" t="str">
        <f>CHOOSE(Homes[[#This Row],[view]]+1, "None","Fair","Good","Great","Excellent")</f>
        <v>None</v>
      </c>
      <c r="O3289" t="str">
        <f>CHOOSE(Homes[[#This Row],[condition]], "Poor","Fair","Average","Good","Excellent")</f>
        <v>Average</v>
      </c>
      <c r="P3289">
        <f ca="1">YEAR(TODAY())-Homes[[#This Row],[yr_built]]</f>
        <v>19</v>
      </c>
      <c r="Q3289">
        <v>0</v>
      </c>
      <c r="R3289">
        <f ca="1">IF(Homes[[#This Row],[yr_renovated]]&gt;0, YEAR(TODAY())-Homes[[#This Row],[yr_renovated]], YEAR(TODAY())-Homes[[#This Row],[yr_built]])</f>
        <v>19</v>
      </c>
      <c r="S3289">
        <v>2</v>
      </c>
      <c r="T3289" s="2">
        <v>41801</v>
      </c>
      <c r="U3289" s="3">
        <v>2.75</v>
      </c>
      <c r="V3289" s="4">
        <f>IFERROR(Homes[[#This Row],[sqft_above]]+Homes[[#This Row],[sqft_basement]]," ")</f>
        <v>2414</v>
      </c>
      <c r="W3289" s="4">
        <v>7693</v>
      </c>
      <c r="X3289">
        <v>0</v>
      </c>
      <c r="Y3289">
        <v>0</v>
      </c>
      <c r="Z3289">
        <v>3</v>
      </c>
      <c r="AA3289" s="4">
        <v>2414</v>
      </c>
      <c r="AB3289" s="4">
        <v>0</v>
      </c>
      <c r="AC3289">
        <v>2006</v>
      </c>
      <c r="AD3289" t="s">
        <v>3412</v>
      </c>
      <c r="AE3289" t="s">
        <v>519</v>
      </c>
      <c r="AF3289" t="s">
        <v>3042</v>
      </c>
    </row>
    <row r="3290" spans="1:32">
      <c r="A3290" t="str">
        <f>PROPER(TRIM(Homes[[#This Row],[street]]))</f>
        <v>12621 Se 222Nd Pl</v>
      </c>
      <c r="B3290" t="str">
        <f>PROPER(TRIM(Homes[[#This Row],[city]]))</f>
        <v>Kent</v>
      </c>
      <c r="C3290" t="str">
        <f>_xlfn.TEXTBEFORE(Homes[[#This Row],[statezip]]," ")</f>
        <v>WA</v>
      </c>
      <c r="D3290" s="6" t="str">
        <f>_xlfn.TEXTAFTER(Homes[[#This Row],[statezip]]," ")</f>
        <v>98031</v>
      </c>
      <c r="E3290" s="1">
        <v>292000</v>
      </c>
      <c r="F3290">
        <v>5</v>
      </c>
      <c r="G32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90" s="3" t="str">
        <f>Homes[[#This Row],[bedrooms]] &amp; " bd | " &amp; TEXT(Homes[[#This Row],[bathrooms]],"0.##") &amp; " ba"</f>
        <v>5 bd | 2.5 ba</v>
      </c>
      <c r="I3290" s="4">
        <v>2490</v>
      </c>
      <c r="J3290" s="1">
        <f>IFERROR(Homes[[#This Row],[price]]/Homes[[#This Row],[sqft_living]]," ")</f>
        <v>117.26907630522088</v>
      </c>
      <c r="K3290" s="4">
        <f>IFERROR(Homes[[#This Row],[sqft_lot]]/43560," ")</f>
        <v>0.17598714416896236</v>
      </c>
      <c r="L3290" t="str">
        <f>IF(Homes[[#This Row],[waterfront]]=1, "Yes","No")</f>
        <v>No</v>
      </c>
      <c r="M3290" s="4" t="str">
        <f>IF(Homes[[#This Row],[sqft_basement]]&gt;0, "Yes","No")</f>
        <v>Yes</v>
      </c>
      <c r="N3290" t="str">
        <f>CHOOSE(Homes[[#This Row],[view]]+1, "None","Fair","Good","Great","Excellent")</f>
        <v>None</v>
      </c>
      <c r="O3290" t="str">
        <f>CHOOSE(Homes[[#This Row],[condition]], "Poor","Fair","Average","Good","Excellent")</f>
        <v>Good</v>
      </c>
      <c r="P3290">
        <f ca="1">YEAR(TODAY())-Homes[[#This Row],[yr_built]]</f>
        <v>36</v>
      </c>
      <c r="Q3290">
        <v>0</v>
      </c>
      <c r="R3290">
        <f ca="1">IF(Homes[[#This Row],[yr_renovated]]&gt;0, YEAR(TODAY())-Homes[[#This Row],[yr_renovated]], YEAR(TODAY())-Homes[[#This Row],[yr_built]])</f>
        <v>36</v>
      </c>
      <c r="S3290">
        <v>1</v>
      </c>
      <c r="T3290" s="2">
        <v>41795</v>
      </c>
      <c r="U3290" s="3">
        <v>2.5</v>
      </c>
      <c r="V3290" s="4">
        <f>IFERROR(Homes[[#This Row],[sqft_above]]+Homes[[#This Row],[sqft_basement]]," ")</f>
        <v>2490</v>
      </c>
      <c r="W3290" s="4">
        <v>7666</v>
      </c>
      <c r="X3290">
        <v>0</v>
      </c>
      <c r="Y3290">
        <v>0</v>
      </c>
      <c r="Z3290">
        <v>4</v>
      </c>
      <c r="AA3290" s="4">
        <v>1490</v>
      </c>
      <c r="AB3290" s="4">
        <v>1000</v>
      </c>
      <c r="AC3290">
        <v>1989</v>
      </c>
      <c r="AD3290" t="s">
        <v>3413</v>
      </c>
      <c r="AE3290" t="s">
        <v>1392</v>
      </c>
      <c r="AF3290" t="s">
        <v>2406</v>
      </c>
    </row>
    <row r="3291" spans="1:32">
      <c r="A3291" t="str">
        <f>PROPER(TRIM(Homes[[#This Row],[street]]))</f>
        <v>16529 10Th Ave Ne</v>
      </c>
      <c r="B3291" t="str">
        <f>PROPER(TRIM(Homes[[#This Row],[city]]))</f>
        <v>Shoreline</v>
      </c>
      <c r="C3291" t="str">
        <f>_xlfn.TEXTBEFORE(Homes[[#This Row],[statezip]]," ")</f>
        <v>WA</v>
      </c>
      <c r="D3291" s="6" t="str">
        <f>_xlfn.TEXTAFTER(Homes[[#This Row],[statezip]]," ")</f>
        <v>98155</v>
      </c>
      <c r="E3291" s="1">
        <v>291500</v>
      </c>
      <c r="F3291">
        <v>3</v>
      </c>
      <c r="G32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91" s="3" t="str">
        <f>Homes[[#This Row],[bedrooms]] &amp; " bd | " &amp; TEXT(Homes[[#This Row],[bathrooms]],"0.##") &amp; " ba"</f>
        <v>3 bd | 1. ba</v>
      </c>
      <c r="I3291" s="4">
        <v>880</v>
      </c>
      <c r="J3291" s="1">
        <f>IFERROR(Homes[[#This Row],[price]]/Homes[[#This Row],[sqft_living]]," ")</f>
        <v>331.25</v>
      </c>
      <c r="K3291" s="4">
        <f>IFERROR(Homes[[#This Row],[sqft_lot]]/43560," ")</f>
        <v>0.2120752984389348</v>
      </c>
      <c r="L3291" t="str">
        <f>IF(Homes[[#This Row],[waterfront]]=1, "Yes","No")</f>
        <v>No</v>
      </c>
      <c r="M3291" s="4" t="str">
        <f>IF(Homes[[#This Row],[sqft_basement]]&gt;0, "Yes","No")</f>
        <v>No</v>
      </c>
      <c r="N3291" t="str">
        <f>CHOOSE(Homes[[#This Row],[view]]+1, "None","Fair","Good","Great","Excellent")</f>
        <v>None</v>
      </c>
      <c r="O3291" t="str">
        <f>CHOOSE(Homes[[#This Row],[condition]], "Poor","Fair","Average","Good","Excellent")</f>
        <v>Excellent</v>
      </c>
      <c r="P3291">
        <f ca="1">YEAR(TODAY())-Homes[[#This Row],[yr_built]]</f>
        <v>79</v>
      </c>
      <c r="Q3291">
        <v>0</v>
      </c>
      <c r="R3291">
        <f ca="1">IF(Homes[[#This Row],[yr_renovated]]&gt;0, YEAR(TODAY())-Homes[[#This Row],[yr_renovated]], YEAR(TODAY())-Homes[[#This Row],[yr_built]])</f>
        <v>79</v>
      </c>
      <c r="S3291">
        <v>1.5</v>
      </c>
      <c r="T3291" s="2">
        <v>41813</v>
      </c>
      <c r="U3291" s="3">
        <v>1</v>
      </c>
      <c r="V3291" s="4">
        <f>IFERROR(Homes[[#This Row],[sqft_above]]+Homes[[#This Row],[sqft_basement]]," ")</f>
        <v>880</v>
      </c>
      <c r="W3291" s="4">
        <v>9238</v>
      </c>
      <c r="X3291">
        <v>0</v>
      </c>
      <c r="Y3291">
        <v>0</v>
      </c>
      <c r="Z3291">
        <v>5</v>
      </c>
      <c r="AA3291" s="4">
        <v>880</v>
      </c>
      <c r="AB3291" s="4">
        <v>0</v>
      </c>
      <c r="AC3291">
        <v>1946</v>
      </c>
      <c r="AD3291" t="s">
        <v>3414</v>
      </c>
      <c r="AE3291" t="s">
        <v>100</v>
      </c>
      <c r="AF3291" t="s">
        <v>744</v>
      </c>
    </row>
    <row r="3292" spans="1:32">
      <c r="A3292" t="str">
        <f>PROPER(TRIM(Homes[[#This Row],[street]]))</f>
        <v>24815 180Th Ave Se</v>
      </c>
      <c r="B3292" t="str">
        <f>PROPER(TRIM(Homes[[#This Row],[city]]))</f>
        <v>Covington</v>
      </c>
      <c r="C3292" t="str">
        <f>_xlfn.TEXTBEFORE(Homes[[#This Row],[statezip]]," ")</f>
        <v>WA</v>
      </c>
      <c r="D3292" s="6" t="str">
        <f>_xlfn.TEXTAFTER(Homes[[#This Row],[statezip]]," ")</f>
        <v>98042</v>
      </c>
      <c r="E3292" s="1">
        <v>291000</v>
      </c>
      <c r="F3292">
        <v>3</v>
      </c>
      <c r="G32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92" s="3" t="str">
        <f>Homes[[#This Row],[bedrooms]] &amp; " bd | " &amp; TEXT(Homes[[#This Row],[bathrooms]],"0.##") &amp; " ba"</f>
        <v>3 bd | 1.5 ba</v>
      </c>
      <c r="I3292" s="4">
        <v>1860</v>
      </c>
      <c r="J3292" s="1">
        <f>IFERROR(Homes[[#This Row],[price]]/Homes[[#This Row],[sqft_living]]," ")</f>
        <v>156.45161290322579</v>
      </c>
      <c r="K3292" s="4">
        <f>IFERROR(Homes[[#This Row],[sqft_lot]]/43560," ")</f>
        <v>1.3994490358126721</v>
      </c>
      <c r="L3292" t="str">
        <f>IF(Homes[[#This Row],[waterfront]]=1, "Yes","No")</f>
        <v>No</v>
      </c>
      <c r="M3292" s="4" t="str">
        <f>IF(Homes[[#This Row],[sqft_basement]]&gt;0, "Yes","No")</f>
        <v>Yes</v>
      </c>
      <c r="N3292" t="str">
        <f>CHOOSE(Homes[[#This Row],[view]]+1, "None","Fair","Good","Great","Excellent")</f>
        <v>None</v>
      </c>
      <c r="O3292" t="str">
        <f>CHOOSE(Homes[[#This Row],[condition]], "Poor","Fair","Average","Good","Excellent")</f>
        <v>Good</v>
      </c>
      <c r="P3292">
        <f ca="1">YEAR(TODAY())-Homes[[#This Row],[yr_built]]</f>
        <v>58</v>
      </c>
      <c r="Q3292">
        <v>0</v>
      </c>
      <c r="R3292">
        <f ca="1">IF(Homes[[#This Row],[yr_renovated]]&gt;0, YEAR(TODAY())-Homes[[#This Row],[yr_renovated]], YEAR(TODAY())-Homes[[#This Row],[yr_built]])</f>
        <v>58</v>
      </c>
      <c r="S3292">
        <v>1</v>
      </c>
      <c r="T3292" s="2">
        <v>41810</v>
      </c>
      <c r="U3292" s="3">
        <v>1.5</v>
      </c>
      <c r="V3292" s="4">
        <f>IFERROR(Homes[[#This Row],[sqft_above]]+Homes[[#This Row],[sqft_basement]]," ")</f>
        <v>1860</v>
      </c>
      <c r="W3292" s="4">
        <v>60960</v>
      </c>
      <c r="X3292">
        <v>0</v>
      </c>
      <c r="Y3292">
        <v>0</v>
      </c>
      <c r="Z3292">
        <v>4</v>
      </c>
      <c r="AA3292" s="4">
        <v>1140</v>
      </c>
      <c r="AB3292" s="4">
        <v>720</v>
      </c>
      <c r="AC3292">
        <v>1967</v>
      </c>
      <c r="AD3292" t="s">
        <v>3415</v>
      </c>
      <c r="AE3292" t="s">
        <v>84</v>
      </c>
      <c r="AF3292" t="s">
        <v>85</v>
      </c>
    </row>
    <row r="3293" spans="1:32">
      <c r="A3293" t="str">
        <f>PROPER(TRIM(Homes[[#This Row],[street]]))</f>
        <v>12816 84Th Ave S</v>
      </c>
      <c r="B3293" t="str">
        <f>PROPER(TRIM(Homes[[#This Row],[city]]))</f>
        <v>Seattle</v>
      </c>
      <c r="C3293" t="str">
        <f>_xlfn.TEXTBEFORE(Homes[[#This Row],[statezip]]," ")</f>
        <v>WA</v>
      </c>
      <c r="D3293" s="6" t="str">
        <f>_xlfn.TEXTAFTER(Homes[[#This Row],[statezip]]," ")</f>
        <v>98178</v>
      </c>
      <c r="E3293" s="1">
        <v>291000</v>
      </c>
      <c r="F3293">
        <v>3</v>
      </c>
      <c r="G32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293" s="3" t="str">
        <f>Homes[[#This Row],[bedrooms]] &amp; " bd | " &amp; TEXT(Homes[[#This Row],[bathrooms]],"0.##") &amp; " ba"</f>
        <v>3 bd | 1.75 ba</v>
      </c>
      <c r="I3293" s="4">
        <v>1560</v>
      </c>
      <c r="J3293" s="1">
        <f>IFERROR(Homes[[#This Row],[price]]/Homes[[#This Row],[sqft_living]]," ")</f>
        <v>186.53846153846155</v>
      </c>
      <c r="K3293" s="4">
        <f>IFERROR(Homes[[#This Row],[sqft_lot]]/43560," ")</f>
        <v>0.22470156106519742</v>
      </c>
      <c r="L3293" t="str">
        <f>IF(Homes[[#This Row],[waterfront]]=1, "Yes","No")</f>
        <v>No</v>
      </c>
      <c r="M3293" s="4" t="str">
        <f>IF(Homes[[#This Row],[sqft_basement]]&gt;0, "Yes","No")</f>
        <v>No</v>
      </c>
      <c r="N3293" t="str">
        <f>CHOOSE(Homes[[#This Row],[view]]+1, "None","Fair","Good","Great","Excellent")</f>
        <v>None</v>
      </c>
      <c r="O3293" t="str">
        <f>CHOOSE(Homes[[#This Row],[condition]], "Poor","Fair","Average","Good","Excellent")</f>
        <v>Average</v>
      </c>
      <c r="P3293">
        <f ca="1">YEAR(TODAY())-Homes[[#This Row],[yr_built]]</f>
        <v>61</v>
      </c>
      <c r="Q3293">
        <v>2000</v>
      </c>
      <c r="R3293">
        <f ca="1">IF(Homes[[#This Row],[yr_renovated]]&gt;0, YEAR(TODAY())-Homes[[#This Row],[yr_renovated]], YEAR(TODAY())-Homes[[#This Row],[yr_built]])</f>
        <v>25</v>
      </c>
      <c r="S3293">
        <v>1</v>
      </c>
      <c r="T3293" s="2">
        <v>41779</v>
      </c>
      <c r="U3293" s="3">
        <v>1.75</v>
      </c>
      <c r="V3293" s="4">
        <f>IFERROR(Homes[[#This Row],[sqft_above]]+Homes[[#This Row],[sqft_basement]]," ")</f>
        <v>1560</v>
      </c>
      <c r="W3293" s="4">
        <v>9788</v>
      </c>
      <c r="X3293">
        <v>0</v>
      </c>
      <c r="Y3293">
        <v>0</v>
      </c>
      <c r="Z3293">
        <v>3</v>
      </c>
      <c r="AA3293" s="4">
        <v>1560</v>
      </c>
      <c r="AB3293" s="4">
        <v>0</v>
      </c>
      <c r="AC3293">
        <v>1964</v>
      </c>
      <c r="AD3293" t="s">
        <v>3416</v>
      </c>
      <c r="AE3293" t="s">
        <v>49</v>
      </c>
      <c r="AF3293" t="s">
        <v>1123</v>
      </c>
    </row>
    <row r="3294" spans="1:32">
      <c r="A3294" t="str">
        <f>PROPER(TRIM(Homes[[#This Row],[street]]))</f>
        <v>13301 56Th Ave S</v>
      </c>
      <c r="B3294" t="str">
        <f>PROPER(TRIM(Homes[[#This Row],[city]]))</f>
        <v>Tukwila</v>
      </c>
      <c r="C3294" t="str">
        <f>_xlfn.TEXTBEFORE(Homes[[#This Row],[statezip]]," ")</f>
        <v>WA</v>
      </c>
      <c r="D3294" s="6" t="str">
        <f>_xlfn.TEXTAFTER(Homes[[#This Row],[statezip]]," ")</f>
        <v>98178</v>
      </c>
      <c r="E3294" s="1">
        <v>290900</v>
      </c>
      <c r="F3294">
        <v>2</v>
      </c>
      <c r="G32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294" s="3" t="str">
        <f>Homes[[#This Row],[bedrooms]] &amp; " bd | " &amp; TEXT(Homes[[#This Row],[bathrooms]],"0.##") &amp; " ba"</f>
        <v>2 bd | 2. ba</v>
      </c>
      <c r="I3294" s="4">
        <v>1610</v>
      </c>
      <c r="J3294" s="1">
        <f>IFERROR(Homes[[#This Row],[price]]/Homes[[#This Row],[sqft_living]]," ")</f>
        <v>180.68322981366461</v>
      </c>
      <c r="K3294" s="4">
        <f>IFERROR(Homes[[#This Row],[sqft_lot]]/43560," ")</f>
        <v>0.40404040404040403</v>
      </c>
      <c r="L3294" t="str">
        <f>IF(Homes[[#This Row],[waterfront]]=1, "Yes","No")</f>
        <v>No</v>
      </c>
      <c r="M3294" s="4" t="str">
        <f>IF(Homes[[#This Row],[sqft_basement]]&gt;0, "Yes","No")</f>
        <v>No</v>
      </c>
      <c r="N3294" t="str">
        <f>CHOOSE(Homes[[#This Row],[view]]+1, "None","Fair","Good","Great","Excellent")</f>
        <v>None</v>
      </c>
      <c r="O3294" t="str">
        <f>CHOOSE(Homes[[#This Row],[condition]], "Poor","Fair","Average","Good","Excellent")</f>
        <v>Average</v>
      </c>
      <c r="P3294">
        <f ca="1">YEAR(TODAY())-Homes[[#This Row],[yr_built]]</f>
        <v>95</v>
      </c>
      <c r="Q3294">
        <v>1983</v>
      </c>
      <c r="R3294">
        <f ca="1">IF(Homes[[#This Row],[yr_renovated]]&gt;0, YEAR(TODAY())-Homes[[#This Row],[yr_renovated]], YEAR(TODAY())-Homes[[#This Row],[yr_built]])</f>
        <v>42</v>
      </c>
      <c r="S3294">
        <v>2</v>
      </c>
      <c r="T3294" s="2">
        <v>41813</v>
      </c>
      <c r="U3294" s="3">
        <v>2</v>
      </c>
      <c r="V3294" s="4">
        <f>IFERROR(Homes[[#This Row],[sqft_above]]+Homes[[#This Row],[sqft_basement]]," ")</f>
        <v>1610</v>
      </c>
      <c r="W3294" s="4">
        <v>17600</v>
      </c>
      <c r="X3294">
        <v>0</v>
      </c>
      <c r="Y3294">
        <v>0</v>
      </c>
      <c r="Z3294">
        <v>3</v>
      </c>
      <c r="AA3294" s="4">
        <v>1610</v>
      </c>
      <c r="AB3294" s="4">
        <v>0</v>
      </c>
      <c r="AC3294">
        <v>1930</v>
      </c>
      <c r="AD3294" t="s">
        <v>3417</v>
      </c>
      <c r="AE3294" t="s">
        <v>93</v>
      </c>
      <c r="AF3294" t="s">
        <v>1123</v>
      </c>
    </row>
    <row r="3295" spans="1:32">
      <c r="A3295" t="str">
        <f>PROPER(TRIM(Homes[[#This Row],[street]]))</f>
        <v>915 N 1St St</v>
      </c>
      <c r="B3295" t="str">
        <f>PROPER(TRIM(Homes[[#This Row],[city]]))</f>
        <v>Renton</v>
      </c>
      <c r="C3295" t="str">
        <f>_xlfn.TEXTBEFORE(Homes[[#This Row],[statezip]]," ")</f>
        <v>WA</v>
      </c>
      <c r="D3295" s="6" t="str">
        <f>_xlfn.TEXTAFTER(Homes[[#This Row],[statezip]]," ")</f>
        <v>98057</v>
      </c>
      <c r="E3295" s="1">
        <v>290300</v>
      </c>
      <c r="F3295">
        <v>2</v>
      </c>
      <c r="G32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295" s="3" t="str">
        <f>Homes[[#This Row],[bedrooms]] &amp; " bd | " &amp; TEXT(Homes[[#This Row],[bathrooms]],"0.##") &amp; " ba"</f>
        <v>2 bd | 1. ba</v>
      </c>
      <c r="I3295" s="4">
        <v>860</v>
      </c>
      <c r="J3295" s="1">
        <f>IFERROR(Homes[[#This Row],[price]]/Homes[[#This Row],[sqft_living]]," ")</f>
        <v>337.55813953488371</v>
      </c>
      <c r="K3295" s="4">
        <f>IFERROR(Homes[[#This Row],[sqft_lot]]/43560," ")</f>
        <v>8.8934802571166205E-2</v>
      </c>
      <c r="L3295" t="str">
        <f>IF(Homes[[#This Row],[waterfront]]=1, "Yes","No")</f>
        <v>No</v>
      </c>
      <c r="M3295" s="4" t="str">
        <f>IF(Homes[[#This Row],[sqft_basement]]&gt;0, "Yes","No")</f>
        <v>No</v>
      </c>
      <c r="N3295" t="str">
        <f>CHOOSE(Homes[[#This Row],[view]]+1, "None","Fair","Good","Great","Excellent")</f>
        <v>None</v>
      </c>
      <c r="O3295" t="str">
        <f>CHOOSE(Homes[[#This Row],[condition]], "Poor","Fair","Average","Good","Excellent")</f>
        <v>Good</v>
      </c>
      <c r="P3295">
        <f ca="1">YEAR(TODAY())-Homes[[#This Row],[yr_built]]</f>
        <v>94</v>
      </c>
      <c r="Q3295">
        <v>0</v>
      </c>
      <c r="R3295">
        <f ca="1">IF(Homes[[#This Row],[yr_renovated]]&gt;0, YEAR(TODAY())-Homes[[#This Row],[yr_renovated]], YEAR(TODAY())-Homes[[#This Row],[yr_built]])</f>
        <v>94</v>
      </c>
      <c r="S3295">
        <v>1</v>
      </c>
      <c r="T3295" s="2">
        <v>41801</v>
      </c>
      <c r="U3295" s="3">
        <v>1</v>
      </c>
      <c r="V3295" s="4">
        <f>IFERROR(Homes[[#This Row],[sqft_above]]+Homes[[#This Row],[sqft_basement]]," ")</f>
        <v>860</v>
      </c>
      <c r="W3295" s="4">
        <v>3874</v>
      </c>
      <c r="X3295">
        <v>0</v>
      </c>
      <c r="Y3295">
        <v>0</v>
      </c>
      <c r="Z3295">
        <v>4</v>
      </c>
      <c r="AA3295" s="4">
        <v>860</v>
      </c>
      <c r="AB3295" s="4">
        <v>0</v>
      </c>
      <c r="AC3295">
        <v>1931</v>
      </c>
      <c r="AD3295" t="s">
        <v>3418</v>
      </c>
      <c r="AE3295" t="s">
        <v>319</v>
      </c>
      <c r="AF3295" t="s">
        <v>1495</v>
      </c>
    </row>
    <row r="3296" spans="1:32">
      <c r="A3296" t="str">
        <f>PROPER(TRIM(Homes[[#This Row],[street]]))</f>
        <v>32237 7Th Ave Sw</v>
      </c>
      <c r="B3296" t="str">
        <f>PROPER(TRIM(Homes[[#This Row],[city]]))</f>
        <v>Federal Way</v>
      </c>
      <c r="C3296" t="str">
        <f>_xlfn.TEXTBEFORE(Homes[[#This Row],[statezip]]," ")</f>
        <v>WA</v>
      </c>
      <c r="D3296" s="6" t="str">
        <f>_xlfn.TEXTAFTER(Homes[[#This Row],[statezip]]," ")</f>
        <v>98023</v>
      </c>
      <c r="E3296" s="1">
        <v>290256</v>
      </c>
      <c r="F3296">
        <v>3</v>
      </c>
      <c r="G32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296" s="3" t="str">
        <f>Homes[[#This Row],[bedrooms]] &amp; " bd | " &amp; TEXT(Homes[[#This Row],[bathrooms]],"0.##") &amp; " ba"</f>
        <v>3 bd | 2.25 ba</v>
      </c>
      <c r="I3296" s="4">
        <v>1720</v>
      </c>
      <c r="J3296" s="1">
        <f>IFERROR(Homes[[#This Row],[price]]/Homes[[#This Row],[sqft_living]]," ")</f>
        <v>168.75348837209302</v>
      </c>
      <c r="K3296" s="4">
        <f>IFERROR(Homes[[#This Row],[sqft_lot]]/43560," ")</f>
        <v>0.18101469237832873</v>
      </c>
      <c r="L3296" t="str">
        <f>IF(Homes[[#This Row],[waterfront]]=1, "Yes","No")</f>
        <v>No</v>
      </c>
      <c r="M3296" s="4" t="str">
        <f>IF(Homes[[#This Row],[sqft_basement]]&gt;0, "Yes","No")</f>
        <v>No</v>
      </c>
      <c r="N3296" t="str">
        <f>CHOOSE(Homes[[#This Row],[view]]+1, "None","Fair","Good","Great","Excellent")</f>
        <v>None</v>
      </c>
      <c r="O3296" t="str">
        <f>CHOOSE(Homes[[#This Row],[condition]], "Poor","Fair","Average","Good","Excellent")</f>
        <v>Average</v>
      </c>
      <c r="P3296">
        <f ca="1">YEAR(TODAY())-Homes[[#This Row],[yr_built]]</f>
        <v>42</v>
      </c>
      <c r="Q3296">
        <v>2009</v>
      </c>
      <c r="R3296">
        <f ca="1">IF(Homes[[#This Row],[yr_renovated]]&gt;0, YEAR(TODAY())-Homes[[#This Row],[yr_renovated]], YEAR(TODAY())-Homes[[#This Row],[yr_built]])</f>
        <v>16</v>
      </c>
      <c r="S3296">
        <v>2</v>
      </c>
      <c r="T3296" s="2">
        <v>41830</v>
      </c>
      <c r="U3296" s="3">
        <v>2.25</v>
      </c>
      <c r="V3296" s="4">
        <f>IFERROR(Homes[[#This Row],[sqft_above]]+Homes[[#This Row],[sqft_basement]]," ")</f>
        <v>1720</v>
      </c>
      <c r="W3296" s="4">
        <v>7885</v>
      </c>
      <c r="X3296">
        <v>0</v>
      </c>
      <c r="Y3296">
        <v>0</v>
      </c>
      <c r="Z3296">
        <v>3</v>
      </c>
      <c r="AA3296" s="4">
        <v>1720</v>
      </c>
      <c r="AB3296" s="4">
        <v>0</v>
      </c>
      <c r="AC3296">
        <v>1983</v>
      </c>
      <c r="AD3296" t="s">
        <v>3419</v>
      </c>
      <c r="AE3296" t="s">
        <v>675</v>
      </c>
      <c r="AF3296" t="s">
        <v>1267</v>
      </c>
    </row>
    <row r="3297" spans="1:32">
      <c r="A3297" t="str">
        <f>PROPER(TRIM(Homes[[#This Row],[street]]))</f>
        <v>25420 157Th Ave Se</v>
      </c>
      <c r="B3297" t="str">
        <f>PROPER(TRIM(Homes[[#This Row],[city]]))</f>
        <v>Covington</v>
      </c>
      <c r="C3297" t="str">
        <f>_xlfn.TEXTBEFORE(Homes[[#This Row],[statezip]]," ")</f>
        <v>WA</v>
      </c>
      <c r="D3297" s="6" t="str">
        <f>_xlfn.TEXTAFTER(Homes[[#This Row],[statezip]]," ")</f>
        <v>98042</v>
      </c>
      <c r="E3297" s="1">
        <v>290000</v>
      </c>
      <c r="F3297">
        <v>3</v>
      </c>
      <c r="G32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97" s="3" t="str">
        <f>Homes[[#This Row],[bedrooms]] &amp; " bd | " &amp; TEXT(Homes[[#This Row],[bathrooms]],"0.##") &amp; " ba"</f>
        <v>3 bd | 2.5 ba</v>
      </c>
      <c r="I3297" s="4">
        <v>2080</v>
      </c>
      <c r="J3297" s="1">
        <f>IFERROR(Homes[[#This Row],[price]]/Homes[[#This Row],[sqft_living]]," ")</f>
        <v>139.42307692307693</v>
      </c>
      <c r="K3297" s="4">
        <f>IFERROR(Homes[[#This Row],[sqft_lot]]/43560," ")</f>
        <v>0.1108356290174472</v>
      </c>
      <c r="L3297" t="str">
        <f>IF(Homes[[#This Row],[waterfront]]=1, "Yes","No")</f>
        <v>No</v>
      </c>
      <c r="M3297" s="4" t="str">
        <f>IF(Homes[[#This Row],[sqft_basement]]&gt;0, "Yes","No")</f>
        <v>No</v>
      </c>
      <c r="N3297" t="str">
        <f>CHOOSE(Homes[[#This Row],[view]]+1, "None","Fair","Good","Great","Excellent")</f>
        <v>None</v>
      </c>
      <c r="O3297" t="str">
        <f>CHOOSE(Homes[[#This Row],[condition]], "Poor","Fair","Average","Good","Excellent")</f>
        <v>Average</v>
      </c>
      <c r="P3297">
        <f ca="1">YEAR(TODAY())-Homes[[#This Row],[yr_built]]</f>
        <v>23</v>
      </c>
      <c r="Q3297">
        <v>0</v>
      </c>
      <c r="R3297">
        <f ca="1">IF(Homes[[#This Row],[yr_renovated]]&gt;0, YEAR(TODAY())-Homes[[#This Row],[yr_renovated]], YEAR(TODAY())-Homes[[#This Row],[yr_built]])</f>
        <v>23</v>
      </c>
      <c r="S3297">
        <v>2</v>
      </c>
      <c r="T3297" s="2">
        <v>41792</v>
      </c>
      <c r="U3297" s="3">
        <v>2.5</v>
      </c>
      <c r="V3297" s="4">
        <f>IFERROR(Homes[[#This Row],[sqft_above]]+Homes[[#This Row],[sqft_basement]]," ")</f>
        <v>2080</v>
      </c>
      <c r="W3297" s="4">
        <v>4828</v>
      </c>
      <c r="X3297">
        <v>0</v>
      </c>
      <c r="Y3297">
        <v>0</v>
      </c>
      <c r="Z3297">
        <v>3</v>
      </c>
      <c r="AA3297" s="4">
        <v>2080</v>
      </c>
      <c r="AB3297" s="4">
        <v>0</v>
      </c>
      <c r="AC3297">
        <v>2002</v>
      </c>
      <c r="AD3297" t="s">
        <v>3420</v>
      </c>
      <c r="AE3297" t="s">
        <v>84</v>
      </c>
      <c r="AF3297" t="s">
        <v>85</v>
      </c>
    </row>
    <row r="3298" spans="1:32">
      <c r="A3298" t="str">
        <f>PROPER(TRIM(Homes[[#This Row],[street]]))</f>
        <v>1020 S 299Th Pl</v>
      </c>
      <c r="B3298" t="str">
        <f>PROPER(TRIM(Homes[[#This Row],[city]]))</f>
        <v>Federal Way</v>
      </c>
      <c r="C3298" t="str">
        <f>_xlfn.TEXTBEFORE(Homes[[#This Row],[statezip]]," ")</f>
        <v>WA</v>
      </c>
      <c r="D3298" s="6" t="str">
        <f>_xlfn.TEXTAFTER(Homes[[#This Row],[statezip]]," ")</f>
        <v>98003</v>
      </c>
      <c r="E3298" s="1">
        <v>290000</v>
      </c>
      <c r="F3298">
        <v>3</v>
      </c>
      <c r="G32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298" s="3" t="str">
        <f>Homes[[#This Row],[bedrooms]] &amp; " bd | " &amp; TEXT(Homes[[#This Row],[bathrooms]],"0.##") &amp; " ba"</f>
        <v>3 bd | 1.5 ba</v>
      </c>
      <c r="I3298" s="4">
        <v>1950</v>
      </c>
      <c r="J3298" s="1">
        <f>IFERROR(Homes[[#This Row],[price]]/Homes[[#This Row],[sqft_living]]," ")</f>
        <v>148.71794871794873</v>
      </c>
      <c r="K3298" s="4">
        <f>IFERROR(Homes[[#This Row],[sqft_lot]]/43560," ")</f>
        <v>0.36625344352617079</v>
      </c>
      <c r="L3298" t="str">
        <f>IF(Homes[[#This Row],[waterfront]]=1, "Yes","No")</f>
        <v>No</v>
      </c>
      <c r="M3298" s="4" t="str">
        <f>IF(Homes[[#This Row],[sqft_basement]]&gt;0, "Yes","No")</f>
        <v>No</v>
      </c>
      <c r="N3298" t="str">
        <f>CHOOSE(Homes[[#This Row],[view]]+1, "None","Fair","Good","Great","Excellent")</f>
        <v>None</v>
      </c>
      <c r="O3298" t="str">
        <f>CHOOSE(Homes[[#This Row],[condition]], "Poor","Fair","Average","Good","Excellent")</f>
        <v>Good</v>
      </c>
      <c r="P3298">
        <f ca="1">YEAR(TODAY())-Homes[[#This Row],[yr_built]]</f>
        <v>66</v>
      </c>
      <c r="Q3298">
        <v>0</v>
      </c>
      <c r="R3298">
        <f ca="1">IF(Homes[[#This Row],[yr_renovated]]&gt;0, YEAR(TODAY())-Homes[[#This Row],[yr_renovated]], YEAR(TODAY())-Homes[[#This Row],[yr_built]])</f>
        <v>66</v>
      </c>
      <c r="S3298">
        <v>1</v>
      </c>
      <c r="T3298" s="2">
        <v>41829</v>
      </c>
      <c r="U3298" s="3">
        <v>1.5</v>
      </c>
      <c r="V3298" s="4">
        <f>IFERROR(Homes[[#This Row],[sqft_above]]+Homes[[#This Row],[sqft_basement]]," ")</f>
        <v>1950</v>
      </c>
      <c r="W3298" s="4">
        <v>15954</v>
      </c>
      <c r="X3298">
        <v>0</v>
      </c>
      <c r="Y3298">
        <v>0</v>
      </c>
      <c r="Z3298">
        <v>4</v>
      </c>
      <c r="AA3298" s="4">
        <v>1950</v>
      </c>
      <c r="AB3298" s="4">
        <v>0</v>
      </c>
      <c r="AC3298">
        <v>1959</v>
      </c>
      <c r="AD3298" t="s">
        <v>3421</v>
      </c>
      <c r="AE3298" t="s">
        <v>675</v>
      </c>
      <c r="AF3298" t="s">
        <v>676</v>
      </c>
    </row>
    <row r="3299" spans="1:32">
      <c r="A3299" t="str">
        <f>PROPER(TRIM(Homes[[#This Row],[street]]))</f>
        <v>22020 127Th Ct Se</v>
      </c>
      <c r="B3299" t="str">
        <f>PROPER(TRIM(Homes[[#This Row],[city]]))</f>
        <v>Kent</v>
      </c>
      <c r="C3299" t="str">
        <f>_xlfn.TEXTBEFORE(Homes[[#This Row],[statezip]]," ")</f>
        <v>WA</v>
      </c>
      <c r="D3299" s="6" t="str">
        <f>_xlfn.TEXTAFTER(Homes[[#This Row],[statezip]]," ")</f>
        <v>98031</v>
      </c>
      <c r="E3299" s="1">
        <v>290000</v>
      </c>
      <c r="F3299">
        <v>4</v>
      </c>
      <c r="G32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299" s="3" t="str">
        <f>Homes[[#This Row],[bedrooms]] &amp; " bd | " &amp; TEXT(Homes[[#This Row],[bathrooms]],"0.##") &amp; " ba"</f>
        <v>4 bd | 2.5 ba</v>
      </c>
      <c r="I3299" s="4">
        <v>1700</v>
      </c>
      <c r="J3299" s="1">
        <f>IFERROR(Homes[[#This Row],[price]]/Homes[[#This Row],[sqft_living]]," ")</f>
        <v>170.58823529411765</v>
      </c>
      <c r="K3299" s="4">
        <f>IFERROR(Homes[[#This Row],[sqft_lot]]/43560," ")</f>
        <v>0.16712580348943984</v>
      </c>
      <c r="L3299" t="str">
        <f>IF(Homes[[#This Row],[waterfront]]=1, "Yes","No")</f>
        <v>No</v>
      </c>
      <c r="M3299" s="4" t="str">
        <f>IF(Homes[[#This Row],[sqft_basement]]&gt;0, "Yes","No")</f>
        <v>No</v>
      </c>
      <c r="N3299" t="str">
        <f>CHOOSE(Homes[[#This Row],[view]]+1, "None","Fair","Good","Great","Excellent")</f>
        <v>None</v>
      </c>
      <c r="O3299" t="str">
        <f>CHOOSE(Homes[[#This Row],[condition]], "Poor","Fair","Average","Good","Excellent")</f>
        <v>Good</v>
      </c>
      <c r="P3299">
        <f ca="1">YEAR(TODAY())-Homes[[#This Row],[yr_built]]</f>
        <v>37</v>
      </c>
      <c r="Q3299">
        <v>0</v>
      </c>
      <c r="R3299">
        <f ca="1">IF(Homes[[#This Row],[yr_renovated]]&gt;0, YEAR(TODAY())-Homes[[#This Row],[yr_renovated]], YEAR(TODAY())-Homes[[#This Row],[yr_built]])</f>
        <v>37</v>
      </c>
      <c r="S3299">
        <v>2</v>
      </c>
      <c r="T3299" s="2">
        <v>41778</v>
      </c>
      <c r="U3299" s="3">
        <v>2.5</v>
      </c>
      <c r="V3299" s="4">
        <f>IFERROR(Homes[[#This Row],[sqft_above]]+Homes[[#This Row],[sqft_basement]]," ")</f>
        <v>1700</v>
      </c>
      <c r="W3299" s="4">
        <v>7280</v>
      </c>
      <c r="X3299">
        <v>0</v>
      </c>
      <c r="Y3299">
        <v>0</v>
      </c>
      <c r="Z3299">
        <v>4</v>
      </c>
      <c r="AA3299" s="4">
        <v>1700</v>
      </c>
      <c r="AB3299" s="4">
        <v>0</v>
      </c>
      <c r="AC3299">
        <v>1988</v>
      </c>
      <c r="AD3299" t="s">
        <v>3422</v>
      </c>
      <c r="AE3299" t="s">
        <v>1392</v>
      </c>
      <c r="AF3299" t="s">
        <v>2406</v>
      </c>
    </row>
    <row r="3300" spans="1:32">
      <c r="A3300" t="str">
        <f>PROPER(TRIM(Homes[[#This Row],[street]]))</f>
        <v>28515 Se 228Th St</v>
      </c>
      <c r="B3300" t="str">
        <f>PROPER(TRIM(Homes[[#This Row],[city]]))</f>
        <v>Maple Valley</v>
      </c>
      <c r="C3300" t="str">
        <f>_xlfn.TEXTBEFORE(Homes[[#This Row],[statezip]]," ")</f>
        <v>WA</v>
      </c>
      <c r="D3300" s="6" t="str">
        <f>_xlfn.TEXTAFTER(Homes[[#This Row],[statezip]]," ")</f>
        <v>98038</v>
      </c>
      <c r="E3300" s="1">
        <v>290000</v>
      </c>
      <c r="F3300">
        <v>3</v>
      </c>
      <c r="G33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00" s="3" t="str">
        <f>Homes[[#This Row],[bedrooms]] &amp; " bd | " &amp; TEXT(Homes[[#This Row],[bathrooms]],"0.##") &amp; " ba"</f>
        <v>3 bd | 1.75 ba</v>
      </c>
      <c r="I3300" s="4">
        <v>1520</v>
      </c>
      <c r="J3300" s="1">
        <f>IFERROR(Homes[[#This Row],[price]]/Homes[[#This Row],[sqft_living]]," ")</f>
        <v>190.78947368421052</v>
      </c>
      <c r="K3300" s="4">
        <f>IFERROR(Homes[[#This Row],[sqft_lot]]/43560," ")</f>
        <v>0.34641873278236912</v>
      </c>
      <c r="L3300" t="str">
        <f>IF(Homes[[#This Row],[waterfront]]=1, "Yes","No")</f>
        <v>No</v>
      </c>
      <c r="M3300" s="4" t="str">
        <f>IF(Homes[[#This Row],[sqft_basement]]&gt;0, "Yes","No")</f>
        <v>No</v>
      </c>
      <c r="N3300" t="str">
        <f>CHOOSE(Homes[[#This Row],[view]]+1, "None","Fair","Good","Great","Excellent")</f>
        <v>None</v>
      </c>
      <c r="O3300" t="str">
        <f>CHOOSE(Homes[[#This Row],[condition]], "Poor","Fair","Average","Good","Excellent")</f>
        <v>Good</v>
      </c>
      <c r="P3300">
        <f ca="1">YEAR(TODAY())-Homes[[#This Row],[yr_built]]</f>
        <v>57</v>
      </c>
      <c r="Q3300">
        <v>0</v>
      </c>
      <c r="R3300">
        <f ca="1">IF(Homes[[#This Row],[yr_renovated]]&gt;0, YEAR(TODAY())-Homes[[#This Row],[yr_renovated]], YEAR(TODAY())-Homes[[#This Row],[yr_built]])</f>
        <v>57</v>
      </c>
      <c r="S3300">
        <v>1</v>
      </c>
      <c r="T3300" s="2">
        <v>41801</v>
      </c>
      <c r="U3300" s="3">
        <v>1.75</v>
      </c>
      <c r="V3300" s="4">
        <f>IFERROR(Homes[[#This Row],[sqft_above]]+Homes[[#This Row],[sqft_basement]]," ")</f>
        <v>1520</v>
      </c>
      <c r="W3300" s="4">
        <v>15090</v>
      </c>
      <c r="X3300">
        <v>0</v>
      </c>
      <c r="Y3300">
        <v>0</v>
      </c>
      <c r="Z3300">
        <v>4</v>
      </c>
      <c r="AA3300" s="4">
        <v>1520</v>
      </c>
      <c r="AB3300" s="4">
        <v>0</v>
      </c>
      <c r="AC3300">
        <v>1968</v>
      </c>
      <c r="AD3300" t="s">
        <v>3423</v>
      </c>
      <c r="AE3300" t="s">
        <v>920</v>
      </c>
      <c r="AF3300" t="s">
        <v>921</v>
      </c>
    </row>
    <row r="3301" spans="1:32">
      <c r="A3301" t="str">
        <f>PROPER(TRIM(Homes[[#This Row],[street]]))</f>
        <v>12611 Se 160Th St</v>
      </c>
      <c r="B3301" t="str">
        <f>PROPER(TRIM(Homes[[#This Row],[city]]))</f>
        <v>Renton</v>
      </c>
      <c r="C3301" t="str">
        <f>_xlfn.TEXTBEFORE(Homes[[#This Row],[statezip]]," ")</f>
        <v>WA</v>
      </c>
      <c r="D3301" s="6" t="str">
        <f>_xlfn.TEXTAFTER(Homes[[#This Row],[statezip]]," ")</f>
        <v>98058</v>
      </c>
      <c r="E3301" s="1">
        <v>290000</v>
      </c>
      <c r="F3301">
        <v>5</v>
      </c>
      <c r="G33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01" s="3" t="str">
        <f>Homes[[#This Row],[bedrooms]] &amp; " bd | " &amp; TEXT(Homes[[#This Row],[bathrooms]],"0.##") &amp; " ba"</f>
        <v>5 bd | 1.5 ba</v>
      </c>
      <c r="I3301" s="4">
        <v>2120</v>
      </c>
      <c r="J3301" s="1">
        <f>IFERROR(Homes[[#This Row],[price]]/Homes[[#This Row],[sqft_living]]," ")</f>
        <v>136.79245283018867</v>
      </c>
      <c r="K3301" s="4">
        <f>IFERROR(Homes[[#This Row],[sqft_lot]]/43560," ")</f>
        <v>0.17676767676767677</v>
      </c>
      <c r="L3301" t="str">
        <f>IF(Homes[[#This Row],[waterfront]]=1, "Yes","No")</f>
        <v>No</v>
      </c>
      <c r="M3301" s="4" t="str">
        <f>IF(Homes[[#This Row],[sqft_basement]]&gt;0, "Yes","No")</f>
        <v>No</v>
      </c>
      <c r="N3301" t="str">
        <f>CHOOSE(Homes[[#This Row],[view]]+1, "None","Fair","Good","Great","Excellent")</f>
        <v>None</v>
      </c>
      <c r="O3301" t="str">
        <f>CHOOSE(Homes[[#This Row],[condition]], "Poor","Fair","Average","Good","Excellent")</f>
        <v>Excellent</v>
      </c>
      <c r="P3301">
        <f ca="1">YEAR(TODAY())-Homes[[#This Row],[yr_built]]</f>
        <v>63</v>
      </c>
      <c r="Q3301">
        <v>0</v>
      </c>
      <c r="R3301">
        <f ca="1">IF(Homes[[#This Row],[yr_renovated]]&gt;0, YEAR(TODAY())-Homes[[#This Row],[yr_renovated]], YEAR(TODAY())-Homes[[#This Row],[yr_built]])</f>
        <v>63</v>
      </c>
      <c r="S3301">
        <v>1.5</v>
      </c>
      <c r="T3301" s="2">
        <v>41778</v>
      </c>
      <c r="U3301" s="3">
        <v>1.5</v>
      </c>
      <c r="V3301" s="4">
        <f>IFERROR(Homes[[#This Row],[sqft_above]]+Homes[[#This Row],[sqft_basement]]," ")</f>
        <v>2120</v>
      </c>
      <c r="W3301" s="4">
        <v>7700</v>
      </c>
      <c r="X3301">
        <v>0</v>
      </c>
      <c r="Y3301">
        <v>0</v>
      </c>
      <c r="Z3301">
        <v>5</v>
      </c>
      <c r="AA3301" s="4">
        <v>2120</v>
      </c>
      <c r="AB3301" s="4">
        <v>0</v>
      </c>
      <c r="AC3301">
        <v>1962</v>
      </c>
      <c r="AD3301" t="s">
        <v>3424</v>
      </c>
      <c r="AE3301" t="s">
        <v>319</v>
      </c>
      <c r="AF3301" t="s">
        <v>320</v>
      </c>
    </row>
    <row r="3302" spans="1:32">
      <c r="A3302" t="str">
        <f>PROPER(TRIM(Homes[[#This Row],[street]]))</f>
        <v>312 Wells Ave N</v>
      </c>
      <c r="B3302" t="str">
        <f>PROPER(TRIM(Homes[[#This Row],[city]]))</f>
        <v>Renton</v>
      </c>
      <c r="C3302" t="str">
        <f>_xlfn.TEXTBEFORE(Homes[[#This Row],[statezip]]," ")</f>
        <v>WA</v>
      </c>
      <c r="D3302" s="6" t="str">
        <f>_xlfn.TEXTAFTER(Homes[[#This Row],[statezip]]," ")</f>
        <v>98057</v>
      </c>
      <c r="E3302" s="1">
        <v>290000</v>
      </c>
      <c r="F3302">
        <v>4</v>
      </c>
      <c r="G33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02" s="3" t="str">
        <f>Homes[[#This Row],[bedrooms]] &amp; " bd | " &amp; TEXT(Homes[[#This Row],[bathrooms]],"0.##") &amp; " ba"</f>
        <v>4 bd | 3. ba</v>
      </c>
      <c r="I3302" s="4">
        <v>2390</v>
      </c>
      <c r="J3302" s="1">
        <f>IFERROR(Homes[[#This Row],[price]]/Homes[[#This Row],[sqft_living]]," ")</f>
        <v>121.33891213389121</v>
      </c>
      <c r="K3302" s="4">
        <f>IFERROR(Homes[[#This Row],[sqft_lot]]/43560," ")</f>
        <v>0.10330578512396695</v>
      </c>
      <c r="L3302" t="str">
        <f>IF(Homes[[#This Row],[waterfront]]=1, "Yes","No")</f>
        <v>No</v>
      </c>
      <c r="M3302" s="4" t="str">
        <f>IF(Homes[[#This Row],[sqft_basement]]&gt;0, "Yes","No")</f>
        <v>No</v>
      </c>
      <c r="N3302" t="str">
        <f>CHOOSE(Homes[[#This Row],[view]]+1, "None","Fair","Good","Great","Excellent")</f>
        <v>None</v>
      </c>
      <c r="O3302" t="str">
        <f>CHOOSE(Homes[[#This Row],[condition]], "Poor","Fair","Average","Good","Excellent")</f>
        <v>Average</v>
      </c>
      <c r="P3302">
        <f ca="1">YEAR(TODAY())-Homes[[#This Row],[yr_built]]</f>
        <v>51</v>
      </c>
      <c r="Q3302">
        <v>0</v>
      </c>
      <c r="R3302">
        <f ca="1">IF(Homes[[#This Row],[yr_renovated]]&gt;0, YEAR(TODAY())-Homes[[#This Row],[yr_renovated]], YEAR(TODAY())-Homes[[#This Row],[yr_built]])</f>
        <v>51</v>
      </c>
      <c r="S3302">
        <v>2</v>
      </c>
      <c r="T3302" s="2">
        <v>41799</v>
      </c>
      <c r="U3302" s="3">
        <v>3</v>
      </c>
      <c r="V3302" s="4">
        <f>IFERROR(Homes[[#This Row],[sqft_above]]+Homes[[#This Row],[sqft_basement]]," ")</f>
        <v>2390</v>
      </c>
      <c r="W3302" s="4">
        <v>4500</v>
      </c>
      <c r="X3302">
        <v>0</v>
      </c>
      <c r="Y3302">
        <v>0</v>
      </c>
      <c r="Z3302">
        <v>3</v>
      </c>
      <c r="AA3302" s="4">
        <v>2390</v>
      </c>
      <c r="AB3302" s="4">
        <v>0</v>
      </c>
      <c r="AC3302">
        <v>1974</v>
      </c>
      <c r="AD3302" t="s">
        <v>3425</v>
      </c>
      <c r="AE3302" t="s">
        <v>319</v>
      </c>
      <c r="AF3302" t="s">
        <v>1495</v>
      </c>
    </row>
    <row r="3303" spans="1:32">
      <c r="A3303" t="str">
        <f>PROPER(TRIM(Homes[[#This Row],[street]]))</f>
        <v>1901 Shattuck Ave S</v>
      </c>
      <c r="B3303" t="str">
        <f>PROPER(TRIM(Homes[[#This Row],[city]]))</f>
        <v>Renton</v>
      </c>
      <c r="C3303" t="str">
        <f>_xlfn.TEXTBEFORE(Homes[[#This Row],[statezip]]," ")</f>
        <v>WA</v>
      </c>
      <c r="D3303" s="6" t="str">
        <f>_xlfn.TEXTAFTER(Homes[[#This Row],[statezip]]," ")</f>
        <v>98055</v>
      </c>
      <c r="E3303" s="1">
        <v>290000</v>
      </c>
      <c r="F3303">
        <v>3</v>
      </c>
      <c r="G33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03" s="3" t="str">
        <f>Homes[[#This Row],[bedrooms]] &amp; " bd | " &amp; TEXT(Homes[[#This Row],[bathrooms]],"0.##") &amp; " ba"</f>
        <v>3 bd | 1. ba</v>
      </c>
      <c r="I3303" s="4">
        <v>1440</v>
      </c>
      <c r="J3303" s="1">
        <f>IFERROR(Homes[[#This Row],[price]]/Homes[[#This Row],[sqft_living]]," ")</f>
        <v>201.38888888888889</v>
      </c>
      <c r="K3303" s="4">
        <f>IFERROR(Homes[[#This Row],[sqft_lot]]/43560," ")</f>
        <v>0.25826446280991733</v>
      </c>
      <c r="L3303" t="str">
        <f>IF(Homes[[#This Row],[waterfront]]=1, "Yes","No")</f>
        <v>No</v>
      </c>
      <c r="M3303" s="4" t="str">
        <f>IF(Homes[[#This Row],[sqft_basement]]&gt;0, "Yes","No")</f>
        <v>No</v>
      </c>
      <c r="N3303" t="str">
        <f>CHOOSE(Homes[[#This Row],[view]]+1, "None","Fair","Good","Great","Excellent")</f>
        <v>None</v>
      </c>
      <c r="O3303" t="str">
        <f>CHOOSE(Homes[[#This Row],[condition]], "Poor","Fair","Average","Good","Excellent")</f>
        <v>Average</v>
      </c>
      <c r="P3303">
        <f ca="1">YEAR(TODAY())-Homes[[#This Row],[yr_built]]</f>
        <v>58</v>
      </c>
      <c r="Q3303">
        <v>2011</v>
      </c>
      <c r="R3303">
        <f ca="1">IF(Homes[[#This Row],[yr_renovated]]&gt;0, YEAR(TODAY())-Homes[[#This Row],[yr_renovated]], YEAR(TODAY())-Homes[[#This Row],[yr_built]])</f>
        <v>14</v>
      </c>
      <c r="S3303">
        <v>1</v>
      </c>
      <c r="T3303" s="2">
        <v>41823</v>
      </c>
      <c r="U3303" s="3">
        <v>1</v>
      </c>
      <c r="V3303" s="4">
        <f>IFERROR(Homes[[#This Row],[sqft_above]]+Homes[[#This Row],[sqft_basement]]," ")</f>
        <v>1440</v>
      </c>
      <c r="W3303" s="4">
        <v>11250</v>
      </c>
      <c r="X3303">
        <v>0</v>
      </c>
      <c r="Y3303">
        <v>0</v>
      </c>
      <c r="Z3303">
        <v>3</v>
      </c>
      <c r="AA3303" s="4">
        <v>1440</v>
      </c>
      <c r="AB3303" s="4">
        <v>0</v>
      </c>
      <c r="AC3303">
        <v>1967</v>
      </c>
      <c r="AD3303" t="s">
        <v>3426</v>
      </c>
      <c r="AE3303" t="s">
        <v>319</v>
      </c>
      <c r="AF3303" t="s">
        <v>1614</v>
      </c>
    </row>
    <row r="3304" spans="1:32">
      <c r="A3304" t="str">
        <f>PROPER(TRIM(Homes[[#This Row],[street]]))</f>
        <v>16232 11Th Ave Ne</v>
      </c>
      <c r="B3304" t="str">
        <f>PROPER(TRIM(Homes[[#This Row],[city]]))</f>
        <v>Shoreline</v>
      </c>
      <c r="C3304" t="str">
        <f>_xlfn.TEXTBEFORE(Homes[[#This Row],[statezip]]," ")</f>
        <v>WA</v>
      </c>
      <c r="D3304" s="6" t="str">
        <f>_xlfn.TEXTAFTER(Homes[[#This Row],[statezip]]," ")</f>
        <v>98155</v>
      </c>
      <c r="E3304" s="1">
        <v>290000</v>
      </c>
      <c r="F3304">
        <v>3</v>
      </c>
      <c r="G33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04" s="3" t="str">
        <f>Homes[[#This Row],[bedrooms]] &amp; " bd | " &amp; TEXT(Homes[[#This Row],[bathrooms]],"0.##") &amp; " ba"</f>
        <v>3 bd | 1. ba</v>
      </c>
      <c r="I3304" s="4">
        <v>1150</v>
      </c>
      <c r="J3304" s="1">
        <f>IFERROR(Homes[[#This Row],[price]]/Homes[[#This Row],[sqft_living]]," ")</f>
        <v>252.17391304347825</v>
      </c>
      <c r="K3304" s="4">
        <f>IFERROR(Homes[[#This Row],[sqft_lot]]/43560," ")</f>
        <v>0.18698347107438015</v>
      </c>
      <c r="L3304" t="str">
        <f>IF(Homes[[#This Row],[waterfront]]=1, "Yes","No")</f>
        <v>No</v>
      </c>
      <c r="M3304" s="4" t="str">
        <f>IF(Homes[[#This Row],[sqft_basement]]&gt;0, "Yes","No")</f>
        <v>Yes</v>
      </c>
      <c r="N3304" t="str">
        <f>CHOOSE(Homes[[#This Row],[view]]+1, "None","Fair","Good","Great","Excellent")</f>
        <v>None</v>
      </c>
      <c r="O3304" t="str">
        <f>CHOOSE(Homes[[#This Row],[condition]], "Poor","Fair","Average","Good","Excellent")</f>
        <v>Good</v>
      </c>
      <c r="P3304">
        <f ca="1">YEAR(TODAY())-Homes[[#This Row],[yr_built]]</f>
        <v>93</v>
      </c>
      <c r="Q3304">
        <v>1958</v>
      </c>
      <c r="R3304">
        <f ca="1">IF(Homes[[#This Row],[yr_renovated]]&gt;0, YEAR(TODAY())-Homes[[#This Row],[yr_renovated]], YEAR(TODAY())-Homes[[#This Row],[yr_built]])</f>
        <v>67</v>
      </c>
      <c r="S3304">
        <v>1</v>
      </c>
      <c r="T3304" s="2">
        <v>41813</v>
      </c>
      <c r="U3304" s="3">
        <v>1</v>
      </c>
      <c r="V3304" s="4">
        <f>IFERROR(Homes[[#This Row],[sqft_above]]+Homes[[#This Row],[sqft_basement]]," ")</f>
        <v>1150</v>
      </c>
      <c r="W3304" s="4">
        <v>8145</v>
      </c>
      <c r="X3304">
        <v>0</v>
      </c>
      <c r="Y3304">
        <v>0</v>
      </c>
      <c r="Z3304">
        <v>4</v>
      </c>
      <c r="AA3304" s="4">
        <v>990</v>
      </c>
      <c r="AB3304" s="4">
        <v>160</v>
      </c>
      <c r="AC3304">
        <v>1932</v>
      </c>
      <c r="AD3304" t="s">
        <v>3427</v>
      </c>
      <c r="AE3304" t="s">
        <v>100</v>
      </c>
      <c r="AF3304" t="s">
        <v>744</v>
      </c>
    </row>
    <row r="3305" spans="1:32">
      <c r="A3305" t="str">
        <f>PROPER(TRIM(Homes[[#This Row],[street]]))</f>
        <v>15821 4Th Ave Sw</v>
      </c>
      <c r="B3305" t="str">
        <f>PROPER(TRIM(Homes[[#This Row],[city]]))</f>
        <v>Burien</v>
      </c>
      <c r="C3305" t="str">
        <f>_xlfn.TEXTBEFORE(Homes[[#This Row],[statezip]]," ")</f>
        <v>WA</v>
      </c>
      <c r="D3305" s="6" t="str">
        <f>_xlfn.TEXTAFTER(Homes[[#This Row],[statezip]]," ")</f>
        <v>98166</v>
      </c>
      <c r="E3305" s="1">
        <v>289987.5</v>
      </c>
      <c r="F3305">
        <v>3</v>
      </c>
      <c r="G33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05" s="3" t="str">
        <f>Homes[[#This Row],[bedrooms]] &amp; " bd | " &amp; TEXT(Homes[[#This Row],[bathrooms]],"0.##") &amp; " ba"</f>
        <v>3 bd | 1.75 ba</v>
      </c>
      <c r="I3305" s="4">
        <v>1570</v>
      </c>
      <c r="J3305" s="1">
        <f>IFERROR(Homes[[#This Row],[price]]/Homes[[#This Row],[sqft_living]]," ")</f>
        <v>184.70541401273886</v>
      </c>
      <c r="K3305" s="4">
        <f>IFERROR(Homes[[#This Row],[sqft_lot]]/43560," ")</f>
        <v>0.35192837465564736</v>
      </c>
      <c r="L3305" t="str">
        <f>IF(Homes[[#This Row],[waterfront]]=1, "Yes","No")</f>
        <v>No</v>
      </c>
      <c r="M3305" s="4" t="str">
        <f>IF(Homes[[#This Row],[sqft_basement]]&gt;0, "Yes","No")</f>
        <v>Yes</v>
      </c>
      <c r="N3305" t="str">
        <f>CHOOSE(Homes[[#This Row],[view]]+1, "None","Fair","Good","Great","Excellent")</f>
        <v>None</v>
      </c>
      <c r="O3305" t="str">
        <f>CHOOSE(Homes[[#This Row],[condition]], "Poor","Fair","Average","Good","Excellent")</f>
        <v>Average</v>
      </c>
      <c r="P3305">
        <f ca="1">YEAR(TODAY())-Homes[[#This Row],[yr_built]]</f>
        <v>69</v>
      </c>
      <c r="Q3305">
        <v>2001</v>
      </c>
      <c r="R3305">
        <f ca="1">IF(Homes[[#This Row],[yr_renovated]]&gt;0, YEAR(TODAY())-Homes[[#This Row],[yr_renovated]], YEAR(TODAY())-Homes[[#This Row],[yr_built]])</f>
        <v>24</v>
      </c>
      <c r="S3305">
        <v>1</v>
      </c>
      <c r="T3305" s="2">
        <v>41816</v>
      </c>
      <c r="U3305" s="3">
        <v>1.75</v>
      </c>
      <c r="V3305" s="4">
        <f>IFERROR(Homes[[#This Row],[sqft_above]]+Homes[[#This Row],[sqft_basement]]," ")</f>
        <v>1570</v>
      </c>
      <c r="W3305" s="4">
        <v>15330</v>
      </c>
      <c r="X3305">
        <v>0</v>
      </c>
      <c r="Y3305">
        <v>0</v>
      </c>
      <c r="Z3305">
        <v>3</v>
      </c>
      <c r="AA3305" s="4">
        <v>1080</v>
      </c>
      <c r="AB3305" s="4">
        <v>490</v>
      </c>
      <c r="AC3305">
        <v>1956</v>
      </c>
      <c r="AD3305" t="s">
        <v>3428</v>
      </c>
      <c r="AE3305" t="s">
        <v>379</v>
      </c>
      <c r="AF3305" t="s">
        <v>227</v>
      </c>
    </row>
    <row r="3306" spans="1:32">
      <c r="A3306" t="str">
        <f>PROPER(TRIM(Homes[[#This Row],[street]]))</f>
        <v>15827 7Th Pl S</v>
      </c>
      <c r="B3306" t="str">
        <f>PROPER(TRIM(Homes[[#This Row],[city]]))</f>
        <v>Burien</v>
      </c>
      <c r="C3306" t="str">
        <f>_xlfn.TEXTBEFORE(Homes[[#This Row],[statezip]]," ")</f>
        <v>WA</v>
      </c>
      <c r="D3306" s="6" t="str">
        <f>_xlfn.TEXTAFTER(Homes[[#This Row],[statezip]]," ")</f>
        <v>98148</v>
      </c>
      <c r="E3306" s="1">
        <v>289950</v>
      </c>
      <c r="F3306">
        <v>3</v>
      </c>
      <c r="G33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06" s="3" t="str">
        <f>Homes[[#This Row],[bedrooms]] &amp; " bd | " &amp; TEXT(Homes[[#This Row],[bathrooms]],"0.##") &amp; " ba"</f>
        <v>3 bd | 2.5 ba</v>
      </c>
      <c r="I3306" s="4">
        <v>1760</v>
      </c>
      <c r="J3306" s="1">
        <f>IFERROR(Homes[[#This Row],[price]]/Homes[[#This Row],[sqft_living]]," ")</f>
        <v>164.74431818181819</v>
      </c>
      <c r="K3306" s="4">
        <f>IFERROR(Homes[[#This Row],[sqft_lot]]/43560," ")</f>
        <v>0.19706152433425161</v>
      </c>
      <c r="L3306" t="str">
        <f>IF(Homes[[#This Row],[waterfront]]=1, "Yes","No")</f>
        <v>No</v>
      </c>
      <c r="M3306" s="4" t="str">
        <f>IF(Homes[[#This Row],[sqft_basement]]&gt;0, "Yes","No")</f>
        <v>No</v>
      </c>
      <c r="N3306" t="str">
        <f>CHOOSE(Homes[[#This Row],[view]]+1, "None","Fair","Good","Great","Excellent")</f>
        <v>None</v>
      </c>
      <c r="O3306" t="str">
        <f>CHOOSE(Homes[[#This Row],[condition]], "Poor","Fair","Average","Good","Excellent")</f>
        <v>Excellent</v>
      </c>
      <c r="P3306">
        <f ca="1">YEAR(TODAY())-Homes[[#This Row],[yr_built]]</f>
        <v>88</v>
      </c>
      <c r="Q3306">
        <v>0</v>
      </c>
      <c r="R3306">
        <f ca="1">IF(Homes[[#This Row],[yr_renovated]]&gt;0, YEAR(TODAY())-Homes[[#This Row],[yr_renovated]], YEAR(TODAY())-Homes[[#This Row],[yr_built]])</f>
        <v>88</v>
      </c>
      <c r="S3306">
        <v>1.5</v>
      </c>
      <c r="T3306" s="2">
        <v>41820</v>
      </c>
      <c r="U3306" s="3">
        <v>2.5</v>
      </c>
      <c r="V3306" s="4">
        <f>IFERROR(Homes[[#This Row],[sqft_above]]+Homes[[#This Row],[sqft_basement]]," ")</f>
        <v>1760</v>
      </c>
      <c r="W3306" s="4">
        <v>8584</v>
      </c>
      <c r="X3306">
        <v>0</v>
      </c>
      <c r="Y3306">
        <v>0</v>
      </c>
      <c r="Z3306">
        <v>5</v>
      </c>
      <c r="AA3306" s="4">
        <v>1760</v>
      </c>
      <c r="AB3306" s="4">
        <v>0</v>
      </c>
      <c r="AC3306">
        <v>1937</v>
      </c>
      <c r="AD3306" t="s">
        <v>3429</v>
      </c>
      <c r="AE3306" t="s">
        <v>379</v>
      </c>
      <c r="AF3306" t="s">
        <v>1701</v>
      </c>
    </row>
    <row r="3307" spans="1:32">
      <c r="A3307" t="str">
        <f>PROPER(TRIM(Homes[[#This Row],[street]]))</f>
        <v>10009 Se 247Th Pl</v>
      </c>
      <c r="B3307" t="str">
        <f>PROPER(TRIM(Homes[[#This Row],[city]]))</f>
        <v>Kent</v>
      </c>
      <c r="C3307" t="str">
        <f>_xlfn.TEXTBEFORE(Homes[[#This Row],[statezip]]," ")</f>
        <v>WA</v>
      </c>
      <c r="D3307" s="6" t="str">
        <f>_xlfn.TEXTAFTER(Homes[[#This Row],[statezip]]," ")</f>
        <v>98030</v>
      </c>
      <c r="E3307" s="1">
        <v>289950</v>
      </c>
      <c r="F3307">
        <v>3</v>
      </c>
      <c r="G33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07" s="3" t="str">
        <f>Homes[[#This Row],[bedrooms]] &amp; " bd | " &amp; TEXT(Homes[[#This Row],[bathrooms]],"0.##") &amp; " ba"</f>
        <v>3 bd | 2. ba</v>
      </c>
      <c r="I3307" s="4">
        <v>1670</v>
      </c>
      <c r="J3307" s="1">
        <f>IFERROR(Homes[[#This Row],[price]]/Homes[[#This Row],[sqft_living]]," ")</f>
        <v>173.62275449101796</v>
      </c>
      <c r="K3307" s="4">
        <f>IFERROR(Homes[[#This Row],[sqft_lot]]/43560," ")</f>
        <v>0.17807621671258034</v>
      </c>
      <c r="L3307" t="str">
        <f>IF(Homes[[#This Row],[waterfront]]=1, "Yes","No")</f>
        <v>No</v>
      </c>
      <c r="M3307" s="4" t="str">
        <f>IF(Homes[[#This Row],[sqft_basement]]&gt;0, "Yes","No")</f>
        <v>No</v>
      </c>
      <c r="N3307" t="str">
        <f>CHOOSE(Homes[[#This Row],[view]]+1, "None","Fair","Good","Great","Excellent")</f>
        <v>None</v>
      </c>
      <c r="O3307" t="str">
        <f>CHOOSE(Homes[[#This Row],[condition]], "Poor","Fair","Average","Good","Excellent")</f>
        <v>Average</v>
      </c>
      <c r="P3307">
        <f ca="1">YEAR(TODAY())-Homes[[#This Row],[yr_built]]</f>
        <v>33</v>
      </c>
      <c r="Q3307">
        <v>0</v>
      </c>
      <c r="R3307">
        <f ca="1">IF(Homes[[#This Row],[yr_renovated]]&gt;0, YEAR(TODAY())-Homes[[#This Row],[yr_renovated]], YEAR(TODAY())-Homes[[#This Row],[yr_built]])</f>
        <v>33</v>
      </c>
      <c r="S3307">
        <v>1</v>
      </c>
      <c r="T3307" s="2">
        <v>41794</v>
      </c>
      <c r="U3307" s="3">
        <v>2</v>
      </c>
      <c r="V3307" s="4">
        <f>IFERROR(Homes[[#This Row],[sqft_above]]+Homes[[#This Row],[sqft_basement]]," ")</f>
        <v>1670</v>
      </c>
      <c r="W3307" s="4">
        <v>7757</v>
      </c>
      <c r="X3307">
        <v>0</v>
      </c>
      <c r="Y3307">
        <v>0</v>
      </c>
      <c r="Z3307">
        <v>3</v>
      </c>
      <c r="AA3307" s="4">
        <v>1670</v>
      </c>
      <c r="AB3307" s="4">
        <v>0</v>
      </c>
      <c r="AC3307">
        <v>1992</v>
      </c>
      <c r="AD3307" t="s">
        <v>3430</v>
      </c>
      <c r="AE3307" t="s">
        <v>1392</v>
      </c>
      <c r="AF3307" t="s">
        <v>1554</v>
      </c>
    </row>
    <row r="3308" spans="1:32">
      <c r="A3308" t="str">
        <f>PROPER(TRIM(Homes[[#This Row],[street]]))</f>
        <v>2826 Access Rd</v>
      </c>
      <c r="B3308" t="str">
        <f>PROPER(TRIM(Homes[[#This Row],[city]]))</f>
        <v>Renton</v>
      </c>
      <c r="C3308" t="str">
        <f>_xlfn.TEXTBEFORE(Homes[[#This Row],[statezip]]," ")</f>
        <v>WA</v>
      </c>
      <c r="D3308" s="6" t="str">
        <f>_xlfn.TEXTAFTER(Homes[[#This Row],[statezip]]," ")</f>
        <v>98056</v>
      </c>
      <c r="E3308" s="1">
        <v>289950</v>
      </c>
      <c r="F3308">
        <v>3</v>
      </c>
      <c r="G33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08" s="3" t="str">
        <f>Homes[[#This Row],[bedrooms]] &amp; " bd | " &amp; TEXT(Homes[[#This Row],[bathrooms]],"0.##") &amp; " ba"</f>
        <v>3 bd | 2.5 ba</v>
      </c>
      <c r="I3308" s="4">
        <v>1960</v>
      </c>
      <c r="J3308" s="1">
        <f>IFERROR(Homes[[#This Row],[price]]/Homes[[#This Row],[sqft_living]]," ")</f>
        <v>147.93367346938774</v>
      </c>
      <c r="K3308" s="4">
        <f>IFERROR(Homes[[#This Row],[sqft_lot]]/43560," ")</f>
        <v>7.9889807162534437E-2</v>
      </c>
      <c r="L3308" t="str">
        <f>IF(Homes[[#This Row],[waterfront]]=1, "Yes","No")</f>
        <v>No</v>
      </c>
      <c r="M3308" s="4" t="str">
        <f>IF(Homes[[#This Row],[sqft_basement]]&gt;0, "Yes","No")</f>
        <v>No</v>
      </c>
      <c r="N3308" t="str">
        <f>CHOOSE(Homes[[#This Row],[view]]+1, "None","Fair","Good","Great","Excellent")</f>
        <v>None</v>
      </c>
      <c r="O3308" t="str">
        <f>CHOOSE(Homes[[#This Row],[condition]], "Poor","Fair","Average","Good","Excellent")</f>
        <v>Average</v>
      </c>
      <c r="P3308">
        <f ca="1">YEAR(TODAY())-Homes[[#This Row],[yr_built]]</f>
        <v>21</v>
      </c>
      <c r="Q3308">
        <v>2003</v>
      </c>
      <c r="R3308">
        <f ca="1">IF(Homes[[#This Row],[yr_renovated]]&gt;0, YEAR(TODAY())-Homes[[#This Row],[yr_renovated]], YEAR(TODAY())-Homes[[#This Row],[yr_built]])</f>
        <v>22</v>
      </c>
      <c r="S3308">
        <v>2</v>
      </c>
      <c r="T3308" s="2">
        <v>41790</v>
      </c>
      <c r="U3308" s="3">
        <v>2.5</v>
      </c>
      <c r="V3308" s="4">
        <f>IFERROR(Homes[[#This Row],[sqft_above]]+Homes[[#This Row],[sqft_basement]]," ")</f>
        <v>1960</v>
      </c>
      <c r="W3308" s="4">
        <v>3480</v>
      </c>
      <c r="X3308">
        <v>0</v>
      </c>
      <c r="Y3308">
        <v>0</v>
      </c>
      <c r="Z3308">
        <v>3</v>
      </c>
      <c r="AA3308" s="4">
        <v>1960</v>
      </c>
      <c r="AB3308" s="4">
        <v>0</v>
      </c>
      <c r="AC3308">
        <v>2004</v>
      </c>
      <c r="AD3308" t="s">
        <v>3431</v>
      </c>
      <c r="AE3308" t="s">
        <v>319</v>
      </c>
      <c r="AF3308" t="s">
        <v>672</v>
      </c>
    </row>
    <row r="3309" spans="1:32">
      <c r="A3309" t="str">
        <f>PROPER(TRIM(Homes[[#This Row],[street]]))</f>
        <v>21114-21120 119Th Ave Se</v>
      </c>
      <c r="B3309" t="str">
        <f>PROPER(TRIM(Homes[[#This Row],[city]]))</f>
        <v>Kent</v>
      </c>
      <c r="C3309" t="str">
        <f>_xlfn.TEXTBEFORE(Homes[[#This Row],[statezip]]," ")</f>
        <v>WA</v>
      </c>
      <c r="D3309" s="6" t="str">
        <f>_xlfn.TEXTAFTER(Homes[[#This Row],[statezip]]," ")</f>
        <v>98031</v>
      </c>
      <c r="E3309" s="1">
        <v>289659</v>
      </c>
      <c r="F3309">
        <v>4</v>
      </c>
      <c r="G33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09" s="3" t="str">
        <f>Homes[[#This Row],[bedrooms]] &amp; " bd | " &amp; TEXT(Homes[[#This Row],[bathrooms]],"0.##") &amp; " ba"</f>
        <v>4 bd | 2.25 ba</v>
      </c>
      <c r="I3309" s="4">
        <v>2260</v>
      </c>
      <c r="J3309" s="1">
        <f>IFERROR(Homes[[#This Row],[price]]/Homes[[#This Row],[sqft_living]]," ")</f>
        <v>128.16769911504426</v>
      </c>
      <c r="K3309" s="4">
        <f>IFERROR(Homes[[#This Row],[sqft_lot]]/43560," ")</f>
        <v>0.16528925619834711</v>
      </c>
      <c r="L3309" t="str">
        <f>IF(Homes[[#This Row],[waterfront]]=1, "Yes","No")</f>
        <v>No</v>
      </c>
      <c r="M3309" s="4" t="str">
        <f>IF(Homes[[#This Row],[sqft_basement]]&gt;0, "Yes","No")</f>
        <v>No</v>
      </c>
      <c r="N3309" t="str">
        <f>CHOOSE(Homes[[#This Row],[view]]+1, "None","Fair","Good","Great","Excellent")</f>
        <v>None</v>
      </c>
      <c r="O3309" t="str">
        <f>CHOOSE(Homes[[#This Row],[condition]], "Poor","Fair","Average","Good","Excellent")</f>
        <v>Good</v>
      </c>
      <c r="P3309">
        <f ca="1">YEAR(TODAY())-Homes[[#This Row],[yr_built]]</f>
        <v>41</v>
      </c>
      <c r="Q3309">
        <v>0</v>
      </c>
      <c r="R3309">
        <f ca="1">IF(Homes[[#This Row],[yr_renovated]]&gt;0, YEAR(TODAY())-Homes[[#This Row],[yr_renovated]], YEAR(TODAY())-Homes[[#This Row],[yr_built]])</f>
        <v>41</v>
      </c>
      <c r="S3309">
        <v>2</v>
      </c>
      <c r="T3309" s="2">
        <v>41816</v>
      </c>
      <c r="U3309" s="3">
        <v>2.25</v>
      </c>
      <c r="V3309" s="4">
        <f>IFERROR(Homes[[#This Row],[sqft_above]]+Homes[[#This Row],[sqft_basement]]," ")</f>
        <v>2260</v>
      </c>
      <c r="W3309" s="4">
        <v>7200</v>
      </c>
      <c r="X3309">
        <v>0</v>
      </c>
      <c r="Y3309">
        <v>0</v>
      </c>
      <c r="Z3309">
        <v>4</v>
      </c>
      <c r="AA3309" s="4">
        <v>2260</v>
      </c>
      <c r="AB3309" s="4">
        <v>0</v>
      </c>
      <c r="AC3309">
        <v>1984</v>
      </c>
      <c r="AD3309" t="s">
        <v>3432</v>
      </c>
      <c r="AE3309" t="s">
        <v>1392</v>
      </c>
      <c r="AF3309" t="s">
        <v>2406</v>
      </c>
    </row>
    <row r="3310" spans="1:32">
      <c r="A3310" t="str">
        <f>PROPER(TRIM(Homes[[#This Row],[street]]))</f>
        <v>5703 Charlotte Ave Se</v>
      </c>
      <c r="B3310" t="str">
        <f>PROPER(TRIM(Homes[[#This Row],[city]]))</f>
        <v>Auburn</v>
      </c>
      <c r="C3310" t="str">
        <f>_xlfn.TEXTBEFORE(Homes[[#This Row],[statezip]]," ")</f>
        <v>WA</v>
      </c>
      <c r="D3310" s="6" t="str">
        <f>_xlfn.TEXTAFTER(Homes[[#This Row],[statezip]]," ")</f>
        <v>98092</v>
      </c>
      <c r="E3310" s="1">
        <v>289373.307692</v>
      </c>
      <c r="F3310">
        <v>3</v>
      </c>
      <c r="G33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0" s="3" t="str">
        <f>Homes[[#This Row],[bedrooms]] &amp; " bd | " &amp; TEXT(Homes[[#This Row],[bathrooms]],"0.##") &amp; " ba"</f>
        <v>3 bd | 2.5 ba</v>
      </c>
      <c r="I3310" s="4">
        <v>2538</v>
      </c>
      <c r="J3310" s="1">
        <f>IFERROR(Homes[[#This Row],[price]]/Homes[[#This Row],[sqft_living]]," ")</f>
        <v>114.01627568636722</v>
      </c>
      <c r="K3310" s="4">
        <f>IFERROR(Homes[[#This Row],[sqft_lot]]/43560," ")</f>
        <v>0.10560146923783287</v>
      </c>
      <c r="L3310" t="str">
        <f>IF(Homes[[#This Row],[waterfront]]=1, "Yes","No")</f>
        <v>No</v>
      </c>
      <c r="M3310" s="4" t="str">
        <f>IF(Homes[[#This Row],[sqft_basement]]&gt;0, "Yes","No")</f>
        <v>No</v>
      </c>
      <c r="N3310" t="str">
        <f>CHOOSE(Homes[[#This Row],[view]]+1, "None","Fair","Good","Great","Excellent")</f>
        <v>None</v>
      </c>
      <c r="O3310" t="str">
        <f>CHOOSE(Homes[[#This Row],[condition]], "Poor","Fair","Average","Good","Excellent")</f>
        <v>Average</v>
      </c>
      <c r="P3310">
        <f ca="1">YEAR(TODAY())-Homes[[#This Row],[yr_built]]</f>
        <v>12</v>
      </c>
      <c r="Q3310">
        <v>1923</v>
      </c>
      <c r="R3310">
        <f ca="1">IF(Homes[[#This Row],[yr_renovated]]&gt;0, YEAR(TODAY())-Homes[[#This Row],[yr_renovated]], YEAR(TODAY())-Homes[[#This Row],[yr_built]])</f>
        <v>102</v>
      </c>
      <c r="S3310">
        <v>2</v>
      </c>
      <c r="T3310" s="2">
        <v>41828</v>
      </c>
      <c r="U3310" s="3">
        <v>2.5</v>
      </c>
      <c r="V3310" s="4">
        <f>IFERROR(Homes[[#This Row],[sqft_above]]+Homes[[#This Row],[sqft_basement]]," ")</f>
        <v>2538</v>
      </c>
      <c r="W3310" s="4">
        <v>4600</v>
      </c>
      <c r="X3310">
        <v>0</v>
      </c>
      <c r="Y3310">
        <v>0</v>
      </c>
      <c r="Z3310">
        <v>3</v>
      </c>
      <c r="AA3310" s="4">
        <v>2538</v>
      </c>
      <c r="AB3310" s="4">
        <v>0</v>
      </c>
      <c r="AC3310">
        <v>2013</v>
      </c>
      <c r="AD3310" t="s">
        <v>3049</v>
      </c>
      <c r="AE3310" t="s">
        <v>519</v>
      </c>
      <c r="AF3310" t="s">
        <v>520</v>
      </c>
    </row>
    <row r="3311" spans="1:32">
      <c r="A3311" t="str">
        <f>PROPER(TRIM(Homes[[#This Row],[street]]))</f>
        <v>28426 37Th Ave S</v>
      </c>
      <c r="B3311" t="str">
        <f>PROPER(TRIM(Homes[[#This Row],[city]]))</f>
        <v>Auburn</v>
      </c>
      <c r="C3311" t="str">
        <f>_xlfn.TEXTBEFORE(Homes[[#This Row],[statezip]]," ")</f>
        <v>WA</v>
      </c>
      <c r="D3311" s="6" t="str">
        <f>_xlfn.TEXTAFTER(Homes[[#This Row],[statezip]]," ")</f>
        <v>98001</v>
      </c>
      <c r="E3311" s="1">
        <v>289000</v>
      </c>
      <c r="F3311">
        <v>3</v>
      </c>
      <c r="G33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1" s="3" t="str">
        <f>Homes[[#This Row],[bedrooms]] &amp; " bd | " &amp; TEXT(Homes[[#This Row],[bathrooms]],"0.##") &amp; " ba"</f>
        <v>3 bd | 2.5 ba</v>
      </c>
      <c r="I3311" s="4">
        <v>1970</v>
      </c>
      <c r="J3311" s="1">
        <f>IFERROR(Homes[[#This Row],[price]]/Homes[[#This Row],[sqft_living]]," ")</f>
        <v>146.70050761421319</v>
      </c>
      <c r="K3311" s="4">
        <f>IFERROR(Homes[[#This Row],[sqft_lot]]/43560," ")</f>
        <v>0.22054637281910008</v>
      </c>
      <c r="L3311" t="str">
        <f>IF(Homes[[#This Row],[waterfront]]=1, "Yes","No")</f>
        <v>No</v>
      </c>
      <c r="M3311" s="4" t="str">
        <f>IF(Homes[[#This Row],[sqft_basement]]&gt;0, "Yes","No")</f>
        <v>Yes</v>
      </c>
      <c r="N3311" t="str">
        <f>CHOOSE(Homes[[#This Row],[view]]+1, "None","Fair","Good","Great","Excellent")</f>
        <v>None</v>
      </c>
      <c r="O3311" t="str">
        <f>CHOOSE(Homes[[#This Row],[condition]], "Poor","Fair","Average","Good","Excellent")</f>
        <v>Average</v>
      </c>
      <c r="P3311">
        <f ca="1">YEAR(TODAY())-Homes[[#This Row],[yr_built]]</f>
        <v>37</v>
      </c>
      <c r="Q3311">
        <v>2000</v>
      </c>
      <c r="R3311">
        <f ca="1">IF(Homes[[#This Row],[yr_renovated]]&gt;0, YEAR(TODAY())-Homes[[#This Row],[yr_renovated]], YEAR(TODAY())-Homes[[#This Row],[yr_built]])</f>
        <v>25</v>
      </c>
      <c r="S3311">
        <v>2</v>
      </c>
      <c r="T3311" s="2">
        <v>41814</v>
      </c>
      <c r="U3311" s="3">
        <v>2.5</v>
      </c>
      <c r="V3311" s="4">
        <f>IFERROR(Homes[[#This Row],[sqft_above]]+Homes[[#This Row],[sqft_basement]]," ")</f>
        <v>1970</v>
      </c>
      <c r="W3311" s="4">
        <v>9607</v>
      </c>
      <c r="X3311">
        <v>0</v>
      </c>
      <c r="Y3311">
        <v>0</v>
      </c>
      <c r="Z3311">
        <v>3</v>
      </c>
      <c r="AA3311" s="4">
        <v>1090</v>
      </c>
      <c r="AB3311" s="4">
        <v>880</v>
      </c>
      <c r="AC3311">
        <v>1988</v>
      </c>
      <c r="AD3311" t="s">
        <v>3433</v>
      </c>
      <c r="AE3311" t="s">
        <v>519</v>
      </c>
      <c r="AF3311" t="s">
        <v>1269</v>
      </c>
    </row>
    <row r="3312" spans="1:32">
      <c r="A3312" t="str">
        <f>PROPER(TRIM(Homes[[#This Row],[street]]))</f>
        <v>17814 Se 257Th St</v>
      </c>
      <c r="B3312" t="str">
        <f>PROPER(TRIM(Homes[[#This Row],[city]]))</f>
        <v>Covington</v>
      </c>
      <c r="C3312" t="str">
        <f>_xlfn.TEXTBEFORE(Homes[[#This Row],[statezip]]," ")</f>
        <v>WA</v>
      </c>
      <c r="D3312" s="6" t="str">
        <f>_xlfn.TEXTAFTER(Homes[[#This Row],[statezip]]," ")</f>
        <v>98042</v>
      </c>
      <c r="E3312" s="1">
        <v>289000</v>
      </c>
      <c r="F3312">
        <v>3</v>
      </c>
      <c r="G33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2" s="3" t="str">
        <f>Homes[[#This Row],[bedrooms]] &amp; " bd | " &amp; TEXT(Homes[[#This Row],[bathrooms]],"0.##") &amp; " ba"</f>
        <v>3 bd | 2.5 ba</v>
      </c>
      <c r="I3312" s="4">
        <v>2090</v>
      </c>
      <c r="J3312" s="1">
        <f>IFERROR(Homes[[#This Row],[price]]/Homes[[#This Row],[sqft_living]]," ")</f>
        <v>138.2775119617225</v>
      </c>
      <c r="K3312" s="4">
        <f>IFERROR(Homes[[#This Row],[sqft_lot]]/43560," ")</f>
        <v>0.1078971533516988</v>
      </c>
      <c r="L3312" t="str">
        <f>IF(Homes[[#This Row],[waterfront]]=1, "Yes","No")</f>
        <v>No</v>
      </c>
      <c r="M3312" s="4" t="str">
        <f>IF(Homes[[#This Row],[sqft_basement]]&gt;0, "Yes","No")</f>
        <v>No</v>
      </c>
      <c r="N3312" t="str">
        <f>CHOOSE(Homes[[#This Row],[view]]+1, "None","Fair","Good","Great","Excellent")</f>
        <v>None</v>
      </c>
      <c r="O3312" t="str">
        <f>CHOOSE(Homes[[#This Row],[condition]], "Poor","Fair","Average","Good","Excellent")</f>
        <v>Average</v>
      </c>
      <c r="P3312">
        <f ca="1">YEAR(TODAY())-Homes[[#This Row],[yr_built]]</f>
        <v>23</v>
      </c>
      <c r="Q3312">
        <v>0</v>
      </c>
      <c r="R3312">
        <f ca="1">IF(Homes[[#This Row],[yr_renovated]]&gt;0, YEAR(TODAY())-Homes[[#This Row],[yr_renovated]], YEAR(TODAY())-Homes[[#This Row],[yr_built]])</f>
        <v>23</v>
      </c>
      <c r="S3312">
        <v>2</v>
      </c>
      <c r="T3312" s="2">
        <v>41779</v>
      </c>
      <c r="U3312" s="3">
        <v>2.5</v>
      </c>
      <c r="V3312" s="4">
        <f>IFERROR(Homes[[#This Row],[sqft_above]]+Homes[[#This Row],[sqft_basement]]," ")</f>
        <v>2090</v>
      </c>
      <c r="W3312" s="4">
        <v>4700</v>
      </c>
      <c r="X3312">
        <v>0</v>
      </c>
      <c r="Y3312">
        <v>0</v>
      </c>
      <c r="Z3312">
        <v>3</v>
      </c>
      <c r="AA3312" s="4">
        <v>2090</v>
      </c>
      <c r="AB3312" s="4">
        <v>0</v>
      </c>
      <c r="AC3312">
        <v>2002</v>
      </c>
      <c r="AD3312" t="s">
        <v>3434</v>
      </c>
      <c r="AE3312" t="s">
        <v>84</v>
      </c>
      <c r="AF3312" t="s">
        <v>85</v>
      </c>
    </row>
    <row r="3313" spans="1:32">
      <c r="A3313" t="str">
        <f>PROPER(TRIM(Homes[[#This Row],[street]]))</f>
        <v>710 Victor St</v>
      </c>
      <c r="B3313" t="str">
        <f>PROPER(TRIM(Homes[[#This Row],[city]]))</f>
        <v>Enumclaw</v>
      </c>
      <c r="C3313" t="str">
        <f>_xlfn.TEXTBEFORE(Homes[[#This Row],[statezip]]," ")</f>
        <v>WA</v>
      </c>
      <c r="D3313" s="6" t="str">
        <f>_xlfn.TEXTAFTER(Homes[[#This Row],[statezip]]," ")</f>
        <v>98022</v>
      </c>
      <c r="E3313" s="1">
        <v>289000</v>
      </c>
      <c r="F3313">
        <v>3</v>
      </c>
      <c r="G33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13" s="3" t="str">
        <f>Homes[[#This Row],[bedrooms]] &amp; " bd | " &amp; TEXT(Homes[[#This Row],[bathrooms]],"0.##") &amp; " ba"</f>
        <v>3 bd | 2. ba</v>
      </c>
      <c r="I3313" s="4">
        <v>1680</v>
      </c>
      <c r="J3313" s="1">
        <f>IFERROR(Homes[[#This Row],[price]]/Homes[[#This Row],[sqft_living]]," ")</f>
        <v>172.02380952380952</v>
      </c>
      <c r="K3313" s="4">
        <f>IFERROR(Homes[[#This Row],[sqft_lot]]/43560," ")</f>
        <v>0.1933884297520661</v>
      </c>
      <c r="L3313" t="str">
        <f>IF(Homes[[#This Row],[waterfront]]=1, "Yes","No")</f>
        <v>No</v>
      </c>
      <c r="M3313" s="4" t="str">
        <f>IF(Homes[[#This Row],[sqft_basement]]&gt;0, "Yes","No")</f>
        <v>No</v>
      </c>
      <c r="N3313" t="str">
        <f>CHOOSE(Homes[[#This Row],[view]]+1, "None","Fair","Good","Great","Excellent")</f>
        <v>None</v>
      </c>
      <c r="O3313" t="str">
        <f>CHOOSE(Homes[[#This Row],[condition]], "Poor","Fair","Average","Good","Excellent")</f>
        <v>Average</v>
      </c>
      <c r="P3313">
        <f ca="1">YEAR(TODAY())-Homes[[#This Row],[yr_built]]</f>
        <v>32</v>
      </c>
      <c r="Q3313">
        <v>0</v>
      </c>
      <c r="R3313">
        <f ca="1">IF(Homes[[#This Row],[yr_renovated]]&gt;0, YEAR(TODAY())-Homes[[#This Row],[yr_renovated]], YEAR(TODAY())-Homes[[#This Row],[yr_built]])</f>
        <v>32</v>
      </c>
      <c r="S3313">
        <v>1</v>
      </c>
      <c r="T3313" s="2">
        <v>41795</v>
      </c>
      <c r="U3313" s="3">
        <v>2</v>
      </c>
      <c r="V3313" s="4">
        <f>IFERROR(Homes[[#This Row],[sqft_above]]+Homes[[#This Row],[sqft_basement]]," ")</f>
        <v>1680</v>
      </c>
      <c r="W3313" s="4">
        <v>8424</v>
      </c>
      <c r="X3313">
        <v>0</v>
      </c>
      <c r="Y3313">
        <v>0</v>
      </c>
      <c r="Z3313">
        <v>3</v>
      </c>
      <c r="AA3313" s="4">
        <v>1680</v>
      </c>
      <c r="AB3313" s="4">
        <v>0</v>
      </c>
      <c r="AC3313">
        <v>1993</v>
      </c>
      <c r="AD3313" t="s">
        <v>3435</v>
      </c>
      <c r="AE3313" t="s">
        <v>1035</v>
      </c>
      <c r="AF3313" t="s">
        <v>1036</v>
      </c>
    </row>
    <row r="3314" spans="1:32">
      <c r="A3314" t="str">
        <f>PROPER(TRIM(Homes[[#This Row],[street]]))</f>
        <v>4018 Ne 6Th Ct</v>
      </c>
      <c r="B3314" t="str">
        <f>PROPER(TRIM(Homes[[#This Row],[city]]))</f>
        <v>Renton</v>
      </c>
      <c r="C3314" t="str">
        <f>_xlfn.TEXTBEFORE(Homes[[#This Row],[statezip]]," ")</f>
        <v>WA</v>
      </c>
      <c r="D3314" s="6" t="str">
        <f>_xlfn.TEXTAFTER(Homes[[#This Row],[statezip]]," ")</f>
        <v>98056</v>
      </c>
      <c r="E3314" s="1">
        <v>289000</v>
      </c>
      <c r="F3314">
        <v>3</v>
      </c>
      <c r="G33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14" s="3" t="str">
        <f>Homes[[#This Row],[bedrooms]] &amp; " bd | " &amp; TEXT(Homes[[#This Row],[bathrooms]],"0.##") &amp; " ba"</f>
        <v>3 bd | 1. ba</v>
      </c>
      <c r="I3314" s="4">
        <v>1090</v>
      </c>
      <c r="J3314" s="1">
        <f>IFERROR(Homes[[#This Row],[price]]/Homes[[#This Row],[sqft_living]]," ")</f>
        <v>265.13761467889907</v>
      </c>
      <c r="K3314" s="4">
        <f>IFERROR(Homes[[#This Row],[sqft_lot]]/43560," ")</f>
        <v>0.16792929292929293</v>
      </c>
      <c r="L3314" t="str">
        <f>IF(Homes[[#This Row],[waterfront]]=1, "Yes","No")</f>
        <v>No</v>
      </c>
      <c r="M3314" s="4" t="str">
        <f>IF(Homes[[#This Row],[sqft_basement]]&gt;0, "Yes","No")</f>
        <v>No</v>
      </c>
      <c r="N3314" t="str">
        <f>CHOOSE(Homes[[#This Row],[view]]+1, "None","Fair","Good","Great","Excellent")</f>
        <v>None</v>
      </c>
      <c r="O3314" t="str">
        <f>CHOOSE(Homes[[#This Row],[condition]], "Poor","Fair","Average","Good","Excellent")</f>
        <v>Excellent</v>
      </c>
      <c r="P3314">
        <f ca="1">YEAR(TODAY())-Homes[[#This Row],[yr_built]]</f>
        <v>44</v>
      </c>
      <c r="Q3314">
        <v>0</v>
      </c>
      <c r="R3314">
        <f ca="1">IF(Homes[[#This Row],[yr_renovated]]&gt;0, YEAR(TODAY())-Homes[[#This Row],[yr_renovated]], YEAR(TODAY())-Homes[[#This Row],[yr_built]])</f>
        <v>44</v>
      </c>
      <c r="S3314">
        <v>1</v>
      </c>
      <c r="T3314" s="2">
        <v>41772</v>
      </c>
      <c r="U3314" s="3">
        <v>1</v>
      </c>
      <c r="V3314" s="4">
        <f>IFERROR(Homes[[#This Row],[sqft_above]]+Homes[[#This Row],[sqft_basement]]," ")</f>
        <v>1090</v>
      </c>
      <c r="W3314" s="4">
        <v>7315</v>
      </c>
      <c r="X3314">
        <v>0</v>
      </c>
      <c r="Y3314">
        <v>0</v>
      </c>
      <c r="Z3314">
        <v>5</v>
      </c>
      <c r="AA3314" s="4">
        <v>1090</v>
      </c>
      <c r="AB3314" s="4">
        <v>0</v>
      </c>
      <c r="AC3314">
        <v>1981</v>
      </c>
      <c r="AD3314" t="s">
        <v>3436</v>
      </c>
      <c r="AE3314" t="s">
        <v>319</v>
      </c>
      <c r="AF3314" t="s">
        <v>672</v>
      </c>
    </row>
    <row r="3315" spans="1:32">
      <c r="A3315" t="str">
        <f>PROPER(TRIM(Homes[[#This Row],[street]]))</f>
        <v>916 4Th Ave Ne</v>
      </c>
      <c r="B3315" t="str">
        <f>PROPER(TRIM(Homes[[#This Row],[city]]))</f>
        <v>Issaquah</v>
      </c>
      <c r="C3315" t="str">
        <f>_xlfn.TEXTBEFORE(Homes[[#This Row],[statezip]]," ")</f>
        <v>WA</v>
      </c>
      <c r="D3315" s="6" t="str">
        <f>_xlfn.TEXTAFTER(Homes[[#This Row],[statezip]]," ")</f>
        <v>98029</v>
      </c>
      <c r="E3315" s="1">
        <v>288790</v>
      </c>
      <c r="F3315">
        <v>4</v>
      </c>
      <c r="G33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15" s="3" t="str">
        <f>Homes[[#This Row],[bedrooms]] &amp; " bd | " &amp; TEXT(Homes[[#This Row],[bathrooms]],"0.##") &amp; " ba"</f>
        <v>4 bd | 2. ba</v>
      </c>
      <c r="I3315" s="4">
        <v>1350</v>
      </c>
      <c r="J3315" s="1">
        <f>IFERROR(Homes[[#This Row],[price]]/Homes[[#This Row],[sqft_living]]," ")</f>
        <v>213.91851851851851</v>
      </c>
      <c r="K3315" s="4">
        <f>IFERROR(Homes[[#This Row],[sqft_lot]]/43560," ")</f>
        <v>2.1625344352617079E-2</v>
      </c>
      <c r="L3315" t="str">
        <f>IF(Homes[[#This Row],[waterfront]]=1, "Yes","No")</f>
        <v>No</v>
      </c>
      <c r="M3315" s="4" t="str">
        <f>IF(Homes[[#This Row],[sqft_basement]]&gt;0, "Yes","No")</f>
        <v>No</v>
      </c>
      <c r="N3315" t="str">
        <f>CHOOSE(Homes[[#This Row],[view]]+1, "None","Fair","Good","Great","Excellent")</f>
        <v>None</v>
      </c>
      <c r="O3315" t="str">
        <f>CHOOSE(Homes[[#This Row],[condition]], "Poor","Fair","Average","Good","Excellent")</f>
        <v>Average</v>
      </c>
      <c r="P3315">
        <f ca="1">YEAR(TODAY())-Homes[[#This Row],[yr_built]]</f>
        <v>17</v>
      </c>
      <c r="Q3315">
        <v>0</v>
      </c>
      <c r="R3315">
        <f ca="1">IF(Homes[[#This Row],[yr_renovated]]&gt;0, YEAR(TODAY())-Homes[[#This Row],[yr_renovated]], YEAR(TODAY())-Homes[[#This Row],[yr_built]])</f>
        <v>17</v>
      </c>
      <c r="S3315">
        <v>3</v>
      </c>
      <c r="T3315" s="2">
        <v>41817</v>
      </c>
      <c r="U3315" s="3">
        <v>2</v>
      </c>
      <c r="V3315" s="4">
        <f>IFERROR(Homes[[#This Row],[sqft_above]]+Homes[[#This Row],[sqft_basement]]," ")</f>
        <v>1350</v>
      </c>
      <c r="W3315" s="4">
        <v>942</v>
      </c>
      <c r="X3315">
        <v>0</v>
      </c>
      <c r="Y3315">
        <v>0</v>
      </c>
      <c r="Z3315">
        <v>3</v>
      </c>
      <c r="AA3315" s="4">
        <v>1350</v>
      </c>
      <c r="AB3315" s="4">
        <v>0</v>
      </c>
      <c r="AC3315">
        <v>2008</v>
      </c>
      <c r="AD3315" t="s">
        <v>3437</v>
      </c>
      <c r="AE3315" t="s">
        <v>79</v>
      </c>
      <c r="AF3315" t="s">
        <v>80</v>
      </c>
    </row>
    <row r="3316" spans="1:32">
      <c r="A3316" t="str">
        <f>PROPER(TRIM(Homes[[#This Row],[street]]))</f>
        <v>15224 Se 175Th Pl</v>
      </c>
      <c r="B3316" t="str">
        <f>PROPER(TRIM(Homes[[#This Row],[city]]))</f>
        <v>Renton</v>
      </c>
      <c r="C3316" t="str">
        <f>_xlfn.TEXTBEFORE(Homes[[#This Row],[statezip]]," ")</f>
        <v>WA</v>
      </c>
      <c r="D3316" s="6" t="str">
        <f>_xlfn.TEXTAFTER(Homes[[#This Row],[statezip]]," ")</f>
        <v>98058</v>
      </c>
      <c r="E3316" s="1">
        <v>288500</v>
      </c>
      <c r="F3316">
        <v>5</v>
      </c>
      <c r="G33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6" s="3" t="str">
        <f>Homes[[#This Row],[bedrooms]] &amp; " bd | " &amp; TEXT(Homes[[#This Row],[bathrooms]],"0.##") &amp; " ba"</f>
        <v>5 bd | 2.5 ba</v>
      </c>
      <c r="I3316" s="4">
        <v>3390</v>
      </c>
      <c r="J3316" s="1">
        <f>IFERROR(Homes[[#This Row],[price]]/Homes[[#This Row],[sqft_living]]," ")</f>
        <v>85.103244837758112</v>
      </c>
      <c r="K3316" s="4">
        <f>IFERROR(Homes[[#This Row],[sqft_lot]]/43560," ")</f>
        <v>0.22405876951331496</v>
      </c>
      <c r="L3316" t="str">
        <f>IF(Homes[[#This Row],[waterfront]]=1, "Yes","No")</f>
        <v>No</v>
      </c>
      <c r="M3316" s="4" t="str">
        <f>IF(Homes[[#This Row],[sqft_basement]]&gt;0, "Yes","No")</f>
        <v>Yes</v>
      </c>
      <c r="N3316" t="str">
        <f>CHOOSE(Homes[[#This Row],[view]]+1, "None","Fair","Good","Great","Excellent")</f>
        <v>None</v>
      </c>
      <c r="O3316" t="str">
        <f>CHOOSE(Homes[[#This Row],[condition]], "Poor","Fair","Average","Good","Excellent")</f>
        <v>Excellent</v>
      </c>
      <c r="P3316">
        <f ca="1">YEAR(TODAY())-Homes[[#This Row],[yr_built]]</f>
        <v>47</v>
      </c>
      <c r="Q3316">
        <v>0</v>
      </c>
      <c r="R3316">
        <f ca="1">IF(Homes[[#This Row],[yr_renovated]]&gt;0, YEAR(TODAY())-Homes[[#This Row],[yr_renovated]], YEAR(TODAY())-Homes[[#This Row],[yr_built]])</f>
        <v>47</v>
      </c>
      <c r="S3316">
        <v>1</v>
      </c>
      <c r="T3316" s="2">
        <v>41813</v>
      </c>
      <c r="U3316" s="3">
        <v>2.5</v>
      </c>
      <c r="V3316" s="4">
        <f>IFERROR(Homes[[#This Row],[sqft_above]]+Homes[[#This Row],[sqft_basement]]," ")</f>
        <v>3390</v>
      </c>
      <c r="W3316" s="4">
        <v>9760</v>
      </c>
      <c r="X3316">
        <v>0</v>
      </c>
      <c r="Y3316">
        <v>0</v>
      </c>
      <c r="Z3316">
        <v>5</v>
      </c>
      <c r="AA3316" s="4">
        <v>1750</v>
      </c>
      <c r="AB3316" s="4">
        <v>1640</v>
      </c>
      <c r="AC3316">
        <v>1978</v>
      </c>
      <c r="AD3316" t="s">
        <v>3438</v>
      </c>
      <c r="AE3316" t="s">
        <v>319</v>
      </c>
      <c r="AF3316" t="s">
        <v>320</v>
      </c>
    </row>
    <row r="3317" spans="1:32">
      <c r="A3317" t="str">
        <f>PROPER(TRIM(Homes[[#This Row],[street]]))</f>
        <v>3901 Ne 5Th Pl</v>
      </c>
      <c r="B3317" t="str">
        <f>PROPER(TRIM(Homes[[#This Row],[city]]))</f>
        <v>Renton</v>
      </c>
      <c r="C3317" t="str">
        <f>_xlfn.TEXTBEFORE(Homes[[#This Row],[statezip]]," ")</f>
        <v>WA</v>
      </c>
      <c r="D3317" s="6" t="str">
        <f>_xlfn.TEXTAFTER(Homes[[#This Row],[statezip]]," ")</f>
        <v>98056</v>
      </c>
      <c r="E3317" s="1">
        <v>288400</v>
      </c>
      <c r="F3317">
        <v>3</v>
      </c>
      <c r="G33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17" s="3" t="str">
        <f>Homes[[#This Row],[bedrooms]] &amp; " bd | " &amp; TEXT(Homes[[#This Row],[bathrooms]],"0.##") &amp; " ba"</f>
        <v>3 bd | 2.25 ba</v>
      </c>
      <c r="I3317" s="4">
        <v>1870</v>
      </c>
      <c r="J3317" s="1">
        <f>IFERROR(Homes[[#This Row],[price]]/Homes[[#This Row],[sqft_living]]," ")</f>
        <v>154.22459893048128</v>
      </c>
      <c r="K3317" s="4">
        <f>IFERROR(Homes[[#This Row],[sqft_lot]]/43560," ")</f>
        <v>7.415059687786961E-2</v>
      </c>
      <c r="L3317" t="str">
        <f>IF(Homes[[#This Row],[waterfront]]=1, "Yes","No")</f>
        <v>No</v>
      </c>
      <c r="M3317" s="4" t="str">
        <f>IF(Homes[[#This Row],[sqft_basement]]&gt;0, "Yes","No")</f>
        <v>No</v>
      </c>
      <c r="N3317" t="str">
        <f>CHOOSE(Homes[[#This Row],[view]]+1, "None","Fair","Good","Great","Excellent")</f>
        <v>None</v>
      </c>
      <c r="O3317" t="str">
        <f>CHOOSE(Homes[[#This Row],[condition]], "Poor","Fair","Average","Good","Excellent")</f>
        <v>Average</v>
      </c>
      <c r="P3317">
        <f ca="1">YEAR(TODAY())-Homes[[#This Row],[yr_built]]</f>
        <v>28</v>
      </c>
      <c r="Q3317">
        <v>0</v>
      </c>
      <c r="R3317">
        <f ca="1">IF(Homes[[#This Row],[yr_renovated]]&gt;0, YEAR(TODAY())-Homes[[#This Row],[yr_renovated]], YEAR(TODAY())-Homes[[#This Row],[yr_built]])</f>
        <v>28</v>
      </c>
      <c r="S3317">
        <v>2</v>
      </c>
      <c r="T3317" s="2">
        <v>41780</v>
      </c>
      <c r="U3317" s="3">
        <v>2.25</v>
      </c>
      <c r="V3317" s="4">
        <f>IFERROR(Homes[[#This Row],[sqft_above]]+Homes[[#This Row],[sqft_basement]]," ")</f>
        <v>1870</v>
      </c>
      <c r="W3317" s="4">
        <v>3230</v>
      </c>
      <c r="X3317">
        <v>0</v>
      </c>
      <c r="Y3317">
        <v>0</v>
      </c>
      <c r="Z3317">
        <v>3</v>
      </c>
      <c r="AA3317" s="4">
        <v>1870</v>
      </c>
      <c r="AB3317" s="4">
        <v>0</v>
      </c>
      <c r="AC3317">
        <v>1997</v>
      </c>
      <c r="AD3317" t="s">
        <v>3439</v>
      </c>
      <c r="AE3317" t="s">
        <v>319</v>
      </c>
      <c r="AF3317" t="s">
        <v>672</v>
      </c>
    </row>
    <row r="3318" spans="1:32">
      <c r="A3318" t="str">
        <f>PROPER(TRIM(Homes[[#This Row],[street]]))</f>
        <v>5162 S 170Th St</v>
      </c>
      <c r="B3318" t="str">
        <f>PROPER(TRIM(Homes[[#This Row],[city]]))</f>
        <v>Tukwila</v>
      </c>
      <c r="C3318" t="str">
        <f>_xlfn.TEXTBEFORE(Homes[[#This Row],[statezip]]," ")</f>
        <v>WA</v>
      </c>
      <c r="D3318" s="6" t="str">
        <f>_xlfn.TEXTAFTER(Homes[[#This Row],[statezip]]," ")</f>
        <v>98188</v>
      </c>
      <c r="E3318" s="1">
        <v>288350</v>
      </c>
      <c r="F3318">
        <v>3</v>
      </c>
      <c r="G33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18" s="3" t="str">
        <f>Homes[[#This Row],[bedrooms]] &amp; " bd | " &amp; TEXT(Homes[[#This Row],[bathrooms]],"0.##") &amp; " ba"</f>
        <v>3 bd | 1.5 ba</v>
      </c>
      <c r="I3318" s="4">
        <v>1860</v>
      </c>
      <c r="J3318" s="1">
        <f>IFERROR(Homes[[#This Row],[price]]/Homes[[#This Row],[sqft_living]]," ")</f>
        <v>155.02688172043011</v>
      </c>
      <c r="K3318" s="4">
        <f>IFERROR(Homes[[#This Row],[sqft_lot]]/43560," ")</f>
        <v>0.18280532598714416</v>
      </c>
      <c r="L3318" t="str">
        <f>IF(Homes[[#This Row],[waterfront]]=1, "Yes","No")</f>
        <v>No</v>
      </c>
      <c r="M3318" s="4" t="str">
        <f>IF(Homes[[#This Row],[sqft_basement]]&gt;0, "Yes","No")</f>
        <v>Yes</v>
      </c>
      <c r="N3318" t="str">
        <f>CHOOSE(Homes[[#This Row],[view]]+1, "None","Fair","Good","Great","Excellent")</f>
        <v>None</v>
      </c>
      <c r="O3318" t="str">
        <f>CHOOSE(Homes[[#This Row],[condition]], "Poor","Fair","Average","Good","Excellent")</f>
        <v>Average</v>
      </c>
      <c r="P3318">
        <f ca="1">YEAR(TODAY())-Homes[[#This Row],[yr_built]]</f>
        <v>62</v>
      </c>
      <c r="Q3318">
        <v>2008</v>
      </c>
      <c r="R3318">
        <f ca="1">IF(Homes[[#This Row],[yr_renovated]]&gt;0, YEAR(TODAY())-Homes[[#This Row],[yr_renovated]], YEAR(TODAY())-Homes[[#This Row],[yr_built]])</f>
        <v>17</v>
      </c>
      <c r="S3318">
        <v>1</v>
      </c>
      <c r="T3318" s="2">
        <v>41799</v>
      </c>
      <c r="U3318" s="3">
        <v>1.5</v>
      </c>
      <c r="V3318" s="4">
        <f>IFERROR(Homes[[#This Row],[sqft_above]]+Homes[[#This Row],[sqft_basement]]," ")</f>
        <v>1860</v>
      </c>
      <c r="W3318" s="4">
        <v>7963</v>
      </c>
      <c r="X3318">
        <v>0</v>
      </c>
      <c r="Y3318">
        <v>0</v>
      </c>
      <c r="Z3318">
        <v>3</v>
      </c>
      <c r="AA3318" s="4">
        <v>1200</v>
      </c>
      <c r="AB3318" s="4">
        <v>660</v>
      </c>
      <c r="AC3318">
        <v>1963</v>
      </c>
      <c r="AD3318" t="s">
        <v>3440</v>
      </c>
      <c r="AE3318" t="s">
        <v>93</v>
      </c>
      <c r="AF3318" t="s">
        <v>2002</v>
      </c>
    </row>
    <row r="3319" spans="1:32">
      <c r="A3319" t="str">
        <f>PROPER(TRIM(Homes[[#This Row],[street]]))</f>
        <v>22412 Se 243Rd St</v>
      </c>
      <c r="B3319" t="str">
        <f>PROPER(TRIM(Homes[[#This Row],[city]]))</f>
        <v>Maple Valley</v>
      </c>
      <c r="C3319" t="str">
        <f>_xlfn.TEXTBEFORE(Homes[[#This Row],[statezip]]," ")</f>
        <v>WA</v>
      </c>
      <c r="D3319" s="6" t="str">
        <f>_xlfn.TEXTAFTER(Homes[[#This Row],[statezip]]," ")</f>
        <v>98038</v>
      </c>
      <c r="E3319" s="1">
        <v>288000</v>
      </c>
      <c r="F3319">
        <v>3</v>
      </c>
      <c r="G33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19" s="3" t="str">
        <f>Homes[[#This Row],[bedrooms]] &amp; " bd | " &amp; TEXT(Homes[[#This Row],[bathrooms]],"0.##") &amp; " ba"</f>
        <v>3 bd | 2.5 ba</v>
      </c>
      <c r="I3319" s="4">
        <v>1520</v>
      </c>
      <c r="J3319" s="1">
        <f>IFERROR(Homes[[#This Row],[price]]/Homes[[#This Row],[sqft_living]]," ")</f>
        <v>189.47368421052633</v>
      </c>
      <c r="K3319" s="4">
        <f>IFERROR(Homes[[#This Row],[sqft_lot]]/43560," ")</f>
        <v>8.2483930211202941E-2</v>
      </c>
      <c r="L3319" t="str">
        <f>IF(Homes[[#This Row],[waterfront]]=1, "Yes","No")</f>
        <v>No</v>
      </c>
      <c r="M3319" s="4" t="str">
        <f>IF(Homes[[#This Row],[sqft_basement]]&gt;0, "Yes","No")</f>
        <v>No</v>
      </c>
      <c r="N3319" t="str">
        <f>CHOOSE(Homes[[#This Row],[view]]+1, "None","Fair","Good","Great","Excellent")</f>
        <v>None</v>
      </c>
      <c r="O3319" t="str">
        <f>CHOOSE(Homes[[#This Row],[condition]], "Poor","Fair","Average","Good","Excellent")</f>
        <v>Average</v>
      </c>
      <c r="P3319">
        <f ca="1">YEAR(TODAY())-Homes[[#This Row],[yr_built]]</f>
        <v>21</v>
      </c>
      <c r="Q3319">
        <v>2003</v>
      </c>
      <c r="R3319">
        <f ca="1">IF(Homes[[#This Row],[yr_renovated]]&gt;0, YEAR(TODAY())-Homes[[#This Row],[yr_renovated]], YEAR(TODAY())-Homes[[#This Row],[yr_built]])</f>
        <v>22</v>
      </c>
      <c r="S3319">
        <v>2</v>
      </c>
      <c r="T3319" s="2">
        <v>41823</v>
      </c>
      <c r="U3319" s="3">
        <v>2.5</v>
      </c>
      <c r="V3319" s="4">
        <f>IFERROR(Homes[[#This Row],[sqft_above]]+Homes[[#This Row],[sqft_basement]]," ")</f>
        <v>1520</v>
      </c>
      <c r="W3319" s="4">
        <v>3593</v>
      </c>
      <c r="X3319">
        <v>0</v>
      </c>
      <c r="Y3319">
        <v>0</v>
      </c>
      <c r="Z3319">
        <v>3</v>
      </c>
      <c r="AA3319" s="4">
        <v>1520</v>
      </c>
      <c r="AB3319" s="4">
        <v>0</v>
      </c>
      <c r="AC3319">
        <v>2004</v>
      </c>
      <c r="AD3319" t="s">
        <v>3441</v>
      </c>
      <c r="AE3319" t="s">
        <v>920</v>
      </c>
      <c r="AF3319" t="s">
        <v>921</v>
      </c>
    </row>
    <row r="3320" spans="1:32">
      <c r="A3320" t="str">
        <f>PROPER(TRIM(Homes[[#This Row],[street]]))</f>
        <v>8506 37Th Ave Sw</v>
      </c>
      <c r="B3320" t="str">
        <f>PROPER(TRIM(Homes[[#This Row],[city]]))</f>
        <v>Seattle</v>
      </c>
      <c r="C3320" t="str">
        <f>_xlfn.TEXTBEFORE(Homes[[#This Row],[statezip]]," ")</f>
        <v>WA</v>
      </c>
      <c r="D3320" s="6" t="str">
        <f>_xlfn.TEXTAFTER(Homes[[#This Row],[statezip]]," ")</f>
        <v>98126</v>
      </c>
      <c r="E3320" s="1">
        <v>287919.78260899999</v>
      </c>
      <c r="F3320">
        <v>2</v>
      </c>
      <c r="G33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20" s="3" t="str">
        <f>Homes[[#This Row],[bedrooms]] &amp; " bd | " &amp; TEXT(Homes[[#This Row],[bathrooms]],"0.##") &amp; " ba"</f>
        <v>2 bd | 1. ba</v>
      </c>
      <c r="I3320" s="4">
        <v>870</v>
      </c>
      <c r="J3320" s="1">
        <f>IFERROR(Homes[[#This Row],[price]]/Homes[[#This Row],[sqft_living]]," ")</f>
        <v>330.94227886091954</v>
      </c>
      <c r="K3320" s="4">
        <f>IFERROR(Homes[[#This Row],[sqft_lot]]/43560," ")</f>
        <v>0.10560146923783287</v>
      </c>
      <c r="L3320" t="str">
        <f>IF(Homes[[#This Row],[waterfront]]=1, "Yes","No")</f>
        <v>No</v>
      </c>
      <c r="M3320" s="4" t="str">
        <f>IF(Homes[[#This Row],[sqft_basement]]&gt;0, "Yes","No")</f>
        <v>No</v>
      </c>
      <c r="N3320" t="str">
        <f>CHOOSE(Homes[[#This Row],[view]]+1, "None","Fair","Good","Great","Excellent")</f>
        <v>None</v>
      </c>
      <c r="O3320" t="str">
        <f>CHOOSE(Homes[[#This Row],[condition]], "Poor","Fair","Average","Good","Excellent")</f>
        <v>Good</v>
      </c>
      <c r="P3320">
        <f ca="1">YEAR(TODAY())-Homes[[#This Row],[yr_built]]</f>
        <v>83</v>
      </c>
      <c r="Q3320">
        <v>1982</v>
      </c>
      <c r="R3320">
        <f ca="1">IF(Homes[[#This Row],[yr_renovated]]&gt;0, YEAR(TODAY())-Homes[[#This Row],[yr_renovated]], YEAR(TODAY())-Homes[[#This Row],[yr_built]])</f>
        <v>43</v>
      </c>
      <c r="S3320">
        <v>1</v>
      </c>
      <c r="T3320" s="2">
        <v>41823</v>
      </c>
      <c r="U3320" s="3">
        <v>1</v>
      </c>
      <c r="V3320" s="4">
        <f>IFERROR(Homes[[#This Row],[sqft_above]]+Homes[[#This Row],[sqft_basement]]," ")</f>
        <v>870</v>
      </c>
      <c r="W3320" s="4">
        <v>4600</v>
      </c>
      <c r="X3320">
        <v>0</v>
      </c>
      <c r="Y3320">
        <v>0</v>
      </c>
      <c r="Z3320">
        <v>4</v>
      </c>
      <c r="AA3320" s="4">
        <v>870</v>
      </c>
      <c r="AB3320" s="4">
        <v>0</v>
      </c>
      <c r="AC3320">
        <v>1942</v>
      </c>
      <c r="AD3320" t="s">
        <v>3442</v>
      </c>
      <c r="AE3320" t="s">
        <v>49</v>
      </c>
      <c r="AF3320" t="s">
        <v>434</v>
      </c>
    </row>
    <row r="3321" spans="1:32">
      <c r="A3321" t="str">
        <f>PROPER(TRIM(Homes[[#This Row],[street]]))</f>
        <v>8607 36Th Ave Sw</v>
      </c>
      <c r="B3321" t="str">
        <f>PROPER(TRIM(Homes[[#This Row],[city]]))</f>
        <v>Seattle</v>
      </c>
      <c r="C3321" t="str">
        <f>_xlfn.TEXTBEFORE(Homes[[#This Row],[statezip]]," ")</f>
        <v>WA</v>
      </c>
      <c r="D3321" s="6" t="str">
        <f>_xlfn.TEXTAFTER(Homes[[#This Row],[statezip]]," ")</f>
        <v>98126</v>
      </c>
      <c r="E3321" s="1">
        <v>287919.78260899999</v>
      </c>
      <c r="F3321">
        <v>2</v>
      </c>
      <c r="G33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21" s="3" t="str">
        <f>Homes[[#This Row],[bedrooms]] &amp; " bd | " &amp; TEXT(Homes[[#This Row],[bathrooms]],"0.##") &amp; " ba"</f>
        <v>2 bd | 1. ba</v>
      </c>
      <c r="I3321" s="4">
        <v>1090</v>
      </c>
      <c r="J3321" s="1">
        <f>IFERROR(Homes[[#This Row],[price]]/Homes[[#This Row],[sqft_living]]," ")</f>
        <v>264.14658954954126</v>
      </c>
      <c r="K3321" s="4">
        <f>IFERROR(Homes[[#This Row],[sqft_lot]]/43560," ")</f>
        <v>0.1147842056932966</v>
      </c>
      <c r="L3321" t="str">
        <f>IF(Homes[[#This Row],[waterfront]]=1, "Yes","No")</f>
        <v>No</v>
      </c>
      <c r="M3321" s="4" t="str">
        <f>IF(Homes[[#This Row],[sqft_basement]]&gt;0, "Yes","No")</f>
        <v>Yes</v>
      </c>
      <c r="N3321" t="str">
        <f>CHOOSE(Homes[[#This Row],[view]]+1, "None","Fair","Good","Great","Excellent")</f>
        <v>None</v>
      </c>
      <c r="O3321" t="str">
        <f>CHOOSE(Homes[[#This Row],[condition]], "Poor","Fair","Average","Good","Excellent")</f>
        <v>Good</v>
      </c>
      <c r="P3321">
        <f ca="1">YEAR(TODAY())-Homes[[#This Row],[yr_built]]</f>
        <v>83</v>
      </c>
      <c r="Q3321">
        <v>1982</v>
      </c>
      <c r="R3321">
        <f ca="1">IF(Homes[[#This Row],[yr_renovated]]&gt;0, YEAR(TODAY())-Homes[[#This Row],[yr_renovated]], YEAR(TODAY())-Homes[[#This Row],[yr_built]])</f>
        <v>43</v>
      </c>
      <c r="S3321">
        <v>1</v>
      </c>
      <c r="T3321" s="2">
        <v>41789</v>
      </c>
      <c r="U3321" s="3">
        <v>1</v>
      </c>
      <c r="V3321" s="4">
        <f>IFERROR(Homes[[#This Row],[sqft_above]]+Homes[[#This Row],[sqft_basement]]," ")</f>
        <v>1090</v>
      </c>
      <c r="W3321" s="4">
        <v>5000</v>
      </c>
      <c r="X3321">
        <v>0</v>
      </c>
      <c r="Y3321">
        <v>0</v>
      </c>
      <c r="Z3321">
        <v>4</v>
      </c>
      <c r="AA3321" s="4">
        <v>730</v>
      </c>
      <c r="AB3321" s="4">
        <v>360</v>
      </c>
      <c r="AC3321">
        <v>1942</v>
      </c>
      <c r="AD3321" t="s">
        <v>3443</v>
      </c>
      <c r="AE3321" t="s">
        <v>49</v>
      </c>
      <c r="AF3321" t="s">
        <v>434</v>
      </c>
    </row>
    <row r="3322" spans="1:32">
      <c r="A3322" t="str">
        <f>PROPER(TRIM(Homes[[#This Row],[street]]))</f>
        <v>4222 S 288Th Pl</v>
      </c>
      <c r="B3322" t="str">
        <f>PROPER(TRIM(Homes[[#This Row],[city]]))</f>
        <v>Auburn</v>
      </c>
      <c r="C3322" t="str">
        <f>_xlfn.TEXTBEFORE(Homes[[#This Row],[statezip]]," ")</f>
        <v>WA</v>
      </c>
      <c r="D3322" s="6" t="str">
        <f>_xlfn.TEXTAFTER(Homes[[#This Row],[statezip]]," ")</f>
        <v>98001</v>
      </c>
      <c r="E3322" s="1">
        <v>287600</v>
      </c>
      <c r="F3322">
        <v>3</v>
      </c>
      <c r="G33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22" s="3" t="str">
        <f>Homes[[#This Row],[bedrooms]] &amp; " bd | " &amp; TEXT(Homes[[#This Row],[bathrooms]],"0.##") &amp; " ba"</f>
        <v>3 bd | 2.5 ba</v>
      </c>
      <c r="I3322" s="4">
        <v>1950</v>
      </c>
      <c r="J3322" s="1">
        <f>IFERROR(Homes[[#This Row],[price]]/Homes[[#This Row],[sqft_living]]," ")</f>
        <v>147.48717948717947</v>
      </c>
      <c r="K3322" s="4">
        <f>IFERROR(Homes[[#This Row],[sqft_lot]]/43560," ")</f>
        <v>0.18941689623507804</v>
      </c>
      <c r="L3322" t="str">
        <f>IF(Homes[[#This Row],[waterfront]]=1, "Yes","No")</f>
        <v>No</v>
      </c>
      <c r="M3322" s="4" t="str">
        <f>IF(Homes[[#This Row],[sqft_basement]]&gt;0, "Yes","No")</f>
        <v>No</v>
      </c>
      <c r="N3322" t="str">
        <f>CHOOSE(Homes[[#This Row],[view]]+1, "None","Fair","Good","Great","Excellent")</f>
        <v>None</v>
      </c>
      <c r="O3322" t="str">
        <f>CHOOSE(Homes[[#This Row],[condition]], "Poor","Fair","Average","Good","Excellent")</f>
        <v>Average</v>
      </c>
      <c r="P3322">
        <f ca="1">YEAR(TODAY())-Homes[[#This Row],[yr_built]]</f>
        <v>35</v>
      </c>
      <c r="Q3322">
        <v>2009</v>
      </c>
      <c r="R3322">
        <f ca="1">IF(Homes[[#This Row],[yr_renovated]]&gt;0, YEAR(TODAY())-Homes[[#This Row],[yr_renovated]], YEAR(TODAY())-Homes[[#This Row],[yr_built]])</f>
        <v>16</v>
      </c>
      <c r="S3322">
        <v>2</v>
      </c>
      <c r="T3322" s="2">
        <v>41772</v>
      </c>
      <c r="U3322" s="3">
        <v>2.5</v>
      </c>
      <c r="V3322" s="4">
        <f>IFERROR(Homes[[#This Row],[sqft_above]]+Homes[[#This Row],[sqft_basement]]," ")</f>
        <v>1950</v>
      </c>
      <c r="W3322" s="4">
        <v>8251</v>
      </c>
      <c r="X3322">
        <v>0</v>
      </c>
      <c r="Y3322">
        <v>0</v>
      </c>
      <c r="Z3322">
        <v>3</v>
      </c>
      <c r="AA3322" s="4">
        <v>1950</v>
      </c>
      <c r="AB3322" s="4">
        <v>0</v>
      </c>
      <c r="AC3322">
        <v>1990</v>
      </c>
      <c r="AD3322" t="s">
        <v>3444</v>
      </c>
      <c r="AE3322" t="s">
        <v>519</v>
      </c>
      <c r="AF3322" t="s">
        <v>1269</v>
      </c>
    </row>
    <row r="3323" spans="1:32">
      <c r="A3323" t="str">
        <f>PROPER(TRIM(Homes[[#This Row],[street]]))</f>
        <v>33749 29Th Ct Sw</v>
      </c>
      <c r="B3323" t="str">
        <f>PROPER(TRIM(Homes[[#This Row],[city]]))</f>
        <v>Federal Way</v>
      </c>
      <c r="C3323" t="str">
        <f>_xlfn.TEXTBEFORE(Homes[[#This Row],[statezip]]," ")</f>
        <v>WA</v>
      </c>
      <c r="D3323" s="6" t="str">
        <f>_xlfn.TEXTAFTER(Homes[[#This Row],[statezip]]," ")</f>
        <v>98023</v>
      </c>
      <c r="E3323" s="1">
        <v>287500</v>
      </c>
      <c r="F3323">
        <v>4</v>
      </c>
      <c r="G33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23" s="3" t="str">
        <f>Homes[[#This Row],[bedrooms]] &amp; " bd | " &amp; TEXT(Homes[[#This Row],[bathrooms]],"0.##") &amp; " ba"</f>
        <v>4 bd | 2.5 ba</v>
      </c>
      <c r="I3323" s="4">
        <v>2570</v>
      </c>
      <c r="J3323" s="1">
        <f>IFERROR(Homes[[#This Row],[price]]/Homes[[#This Row],[sqft_living]]," ")</f>
        <v>111.86770428015564</v>
      </c>
      <c r="K3323" s="4">
        <f>IFERROR(Homes[[#This Row],[sqft_lot]]/43560," ")</f>
        <v>0.20661157024793389</v>
      </c>
      <c r="L3323" t="str">
        <f>IF(Homes[[#This Row],[waterfront]]=1, "Yes","No")</f>
        <v>No</v>
      </c>
      <c r="M3323" s="4" t="str">
        <f>IF(Homes[[#This Row],[sqft_basement]]&gt;0, "Yes","No")</f>
        <v>Yes</v>
      </c>
      <c r="N3323" t="str">
        <f>CHOOSE(Homes[[#This Row],[view]]+1, "None","Fair","Good","Great","Excellent")</f>
        <v>None</v>
      </c>
      <c r="O3323" t="str">
        <f>CHOOSE(Homes[[#This Row],[condition]], "Poor","Fair","Average","Good","Excellent")</f>
        <v>Good</v>
      </c>
      <c r="P3323">
        <f ca="1">YEAR(TODAY())-Homes[[#This Row],[yr_built]]</f>
        <v>46</v>
      </c>
      <c r="Q3323">
        <v>0</v>
      </c>
      <c r="R3323">
        <f ca="1">IF(Homes[[#This Row],[yr_renovated]]&gt;0, YEAR(TODAY())-Homes[[#This Row],[yr_renovated]], YEAR(TODAY())-Homes[[#This Row],[yr_built]])</f>
        <v>46</v>
      </c>
      <c r="S3323">
        <v>1</v>
      </c>
      <c r="T3323" s="2">
        <v>41808</v>
      </c>
      <c r="U3323" s="3">
        <v>2.5</v>
      </c>
      <c r="V3323" s="4">
        <f>IFERROR(Homes[[#This Row],[sqft_above]]+Homes[[#This Row],[sqft_basement]]," ")</f>
        <v>2570</v>
      </c>
      <c r="W3323" s="4">
        <v>9000</v>
      </c>
      <c r="X3323">
        <v>0</v>
      </c>
      <c r="Y3323">
        <v>0</v>
      </c>
      <c r="Z3323">
        <v>4</v>
      </c>
      <c r="AA3323" s="4">
        <v>1590</v>
      </c>
      <c r="AB3323" s="4">
        <v>980</v>
      </c>
      <c r="AC3323">
        <v>1979</v>
      </c>
      <c r="AD3323" t="s">
        <v>3445</v>
      </c>
      <c r="AE3323" t="s">
        <v>675</v>
      </c>
      <c r="AF3323" t="s">
        <v>1267</v>
      </c>
    </row>
    <row r="3324" spans="1:32">
      <c r="A3324" t="str">
        <f>PROPER(TRIM(Homes[[#This Row],[street]]))</f>
        <v>27020 Ne Ring St</v>
      </c>
      <c r="B3324" t="str">
        <f>PROPER(TRIM(Homes[[#This Row],[city]]))</f>
        <v>Duvall</v>
      </c>
      <c r="C3324" t="str">
        <f>_xlfn.TEXTBEFORE(Homes[[#This Row],[statezip]]," ")</f>
        <v>WA</v>
      </c>
      <c r="D3324" s="6" t="str">
        <f>_xlfn.TEXTAFTER(Homes[[#This Row],[statezip]]," ")</f>
        <v>98019</v>
      </c>
      <c r="E3324" s="1">
        <v>287000</v>
      </c>
      <c r="F3324">
        <v>3</v>
      </c>
      <c r="G33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24" s="3" t="str">
        <f>Homes[[#This Row],[bedrooms]] &amp; " bd | " &amp; TEXT(Homes[[#This Row],[bathrooms]],"0.##") &amp; " ba"</f>
        <v>3 bd | 2.25 ba</v>
      </c>
      <c r="I3324" s="4">
        <v>1490</v>
      </c>
      <c r="J3324" s="1">
        <f>IFERROR(Homes[[#This Row],[price]]/Homes[[#This Row],[sqft_living]]," ")</f>
        <v>192.61744966442953</v>
      </c>
      <c r="K3324" s="4">
        <f>IFERROR(Homes[[#This Row],[sqft_lot]]/43560," ")</f>
        <v>0.22038567493112948</v>
      </c>
      <c r="L3324" t="str">
        <f>IF(Homes[[#This Row],[waterfront]]=1, "Yes","No")</f>
        <v>No</v>
      </c>
      <c r="M3324" s="4" t="str">
        <f>IF(Homes[[#This Row],[sqft_basement]]&gt;0, "Yes","No")</f>
        <v>Yes</v>
      </c>
      <c r="N3324" t="str">
        <f>CHOOSE(Homes[[#This Row],[view]]+1, "None","Fair","Good","Great","Excellent")</f>
        <v>None</v>
      </c>
      <c r="O3324" t="str">
        <f>CHOOSE(Homes[[#This Row],[condition]], "Poor","Fair","Average","Good","Excellent")</f>
        <v>Good</v>
      </c>
      <c r="P3324">
        <f ca="1">YEAR(TODAY())-Homes[[#This Row],[yr_built]]</f>
        <v>38</v>
      </c>
      <c r="Q3324">
        <v>0</v>
      </c>
      <c r="R3324">
        <f ca="1">IF(Homes[[#This Row],[yr_renovated]]&gt;0, YEAR(TODAY())-Homes[[#This Row],[yr_renovated]], YEAR(TODAY())-Homes[[#This Row],[yr_built]])</f>
        <v>38</v>
      </c>
      <c r="S3324">
        <v>1</v>
      </c>
      <c r="T3324" s="2">
        <v>41772</v>
      </c>
      <c r="U3324" s="3">
        <v>2.25</v>
      </c>
      <c r="V3324" s="4">
        <f>IFERROR(Homes[[#This Row],[sqft_above]]+Homes[[#This Row],[sqft_basement]]," ")</f>
        <v>1490</v>
      </c>
      <c r="W3324" s="4">
        <v>9600</v>
      </c>
      <c r="X3324">
        <v>0</v>
      </c>
      <c r="Y3324">
        <v>0</v>
      </c>
      <c r="Z3324">
        <v>4</v>
      </c>
      <c r="AA3324" s="4">
        <v>1170</v>
      </c>
      <c r="AB3324" s="4">
        <v>320</v>
      </c>
      <c r="AC3324">
        <v>1987</v>
      </c>
      <c r="AD3324" t="s">
        <v>3446</v>
      </c>
      <c r="AE3324" t="s">
        <v>451</v>
      </c>
      <c r="AF3324" t="s">
        <v>452</v>
      </c>
    </row>
    <row r="3325" spans="1:32">
      <c r="A3325" t="str">
        <f>PROPER(TRIM(Homes[[#This Row],[street]]))</f>
        <v>1724 Edmonds Way Se</v>
      </c>
      <c r="B3325" t="str">
        <f>PROPER(TRIM(Homes[[#This Row],[city]]))</f>
        <v>Renton</v>
      </c>
      <c r="C3325" t="str">
        <f>_xlfn.TEXTBEFORE(Homes[[#This Row],[statezip]]," ")</f>
        <v>WA</v>
      </c>
      <c r="D3325" s="6" t="str">
        <f>_xlfn.TEXTAFTER(Homes[[#This Row],[statezip]]," ")</f>
        <v>98058</v>
      </c>
      <c r="E3325" s="1">
        <v>287000</v>
      </c>
      <c r="F3325">
        <v>5</v>
      </c>
      <c r="G33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25" s="3" t="str">
        <f>Homes[[#This Row],[bedrooms]] &amp; " bd | " &amp; TEXT(Homes[[#This Row],[bathrooms]],"0.##") &amp; " ba"</f>
        <v>5 bd | 1.5 ba</v>
      </c>
      <c r="I3325" s="4">
        <v>1730</v>
      </c>
      <c r="J3325" s="1">
        <f>IFERROR(Homes[[#This Row],[price]]/Homes[[#This Row],[sqft_living]]," ")</f>
        <v>165.89595375722544</v>
      </c>
      <c r="K3325" s="4">
        <f>IFERROR(Homes[[#This Row],[sqft_lot]]/43560," ")</f>
        <v>0.21189164370982552</v>
      </c>
      <c r="L3325" t="str">
        <f>IF(Homes[[#This Row],[waterfront]]=1, "Yes","No")</f>
        <v>No</v>
      </c>
      <c r="M3325" s="4" t="str">
        <f>IF(Homes[[#This Row],[sqft_basement]]&gt;0, "Yes","No")</f>
        <v>Yes</v>
      </c>
      <c r="N3325" t="str">
        <f>CHOOSE(Homes[[#This Row],[view]]+1, "None","Fair","Good","Great","Excellent")</f>
        <v>None</v>
      </c>
      <c r="O3325" t="str">
        <f>CHOOSE(Homes[[#This Row],[condition]], "Poor","Fair","Average","Good","Excellent")</f>
        <v>Average</v>
      </c>
      <c r="P3325">
        <f ca="1">YEAR(TODAY())-Homes[[#This Row],[yr_built]]</f>
        <v>63</v>
      </c>
      <c r="Q3325">
        <v>2003</v>
      </c>
      <c r="R3325">
        <f ca="1">IF(Homes[[#This Row],[yr_renovated]]&gt;0, YEAR(TODAY())-Homes[[#This Row],[yr_renovated]], YEAR(TODAY())-Homes[[#This Row],[yr_built]])</f>
        <v>22</v>
      </c>
      <c r="S3325">
        <v>1</v>
      </c>
      <c r="T3325" s="2">
        <v>41829</v>
      </c>
      <c r="U3325" s="3">
        <v>1.5</v>
      </c>
      <c r="V3325" s="4">
        <f>IFERROR(Homes[[#This Row],[sqft_above]]+Homes[[#This Row],[sqft_basement]]," ")</f>
        <v>1730</v>
      </c>
      <c r="W3325" s="4">
        <v>9230</v>
      </c>
      <c r="X3325">
        <v>0</v>
      </c>
      <c r="Y3325">
        <v>0</v>
      </c>
      <c r="Z3325">
        <v>3</v>
      </c>
      <c r="AA3325" s="4">
        <v>1010</v>
      </c>
      <c r="AB3325" s="4">
        <v>720</v>
      </c>
      <c r="AC3325">
        <v>1962</v>
      </c>
      <c r="AD3325" t="s">
        <v>3447</v>
      </c>
      <c r="AE3325" t="s">
        <v>319</v>
      </c>
      <c r="AF3325" t="s">
        <v>320</v>
      </c>
    </row>
    <row r="3326" spans="1:32">
      <c r="A3326" t="str">
        <f>PROPER(TRIM(Homes[[#This Row],[street]]))</f>
        <v>13304 24Th Ave S</v>
      </c>
      <c r="B3326" t="str">
        <f>PROPER(TRIM(Homes[[#This Row],[city]]))</f>
        <v>Seatac</v>
      </c>
      <c r="C3326" t="str">
        <f>_xlfn.TEXTBEFORE(Homes[[#This Row],[statezip]]," ")</f>
        <v>WA</v>
      </c>
      <c r="D3326" s="6" t="str">
        <f>_xlfn.TEXTAFTER(Homes[[#This Row],[statezip]]," ")</f>
        <v>98168</v>
      </c>
      <c r="E3326" s="1">
        <v>287000</v>
      </c>
      <c r="F3326">
        <v>3</v>
      </c>
      <c r="G33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26" s="3" t="str">
        <f>Homes[[#This Row],[bedrooms]] &amp; " bd | " &amp; TEXT(Homes[[#This Row],[bathrooms]],"0.##") &amp; " ba"</f>
        <v>3 bd | 2. ba</v>
      </c>
      <c r="I3326" s="4">
        <v>1300</v>
      </c>
      <c r="J3326" s="1">
        <f>IFERROR(Homes[[#This Row],[price]]/Homes[[#This Row],[sqft_living]]," ")</f>
        <v>220.76923076923077</v>
      </c>
      <c r="K3326" s="4">
        <f>IFERROR(Homes[[#This Row],[sqft_lot]]/43560," ")</f>
        <v>0.26111111111111113</v>
      </c>
      <c r="L3326" t="str">
        <f>IF(Homes[[#This Row],[waterfront]]=1, "Yes","No")</f>
        <v>No</v>
      </c>
      <c r="M3326" s="4" t="str">
        <f>IF(Homes[[#This Row],[sqft_basement]]&gt;0, "Yes","No")</f>
        <v>No</v>
      </c>
      <c r="N3326" t="str">
        <f>CHOOSE(Homes[[#This Row],[view]]+1, "None","Fair","Good","Great","Excellent")</f>
        <v>None</v>
      </c>
      <c r="O3326" t="str">
        <f>CHOOSE(Homes[[#This Row],[condition]], "Poor","Fair","Average","Good","Excellent")</f>
        <v>Excellent</v>
      </c>
      <c r="P3326">
        <f ca="1">YEAR(TODAY())-Homes[[#This Row],[yr_built]]</f>
        <v>92</v>
      </c>
      <c r="Q3326">
        <v>0</v>
      </c>
      <c r="R3326">
        <f ca="1">IF(Homes[[#This Row],[yr_renovated]]&gt;0, YEAR(TODAY())-Homes[[#This Row],[yr_renovated]], YEAR(TODAY())-Homes[[#This Row],[yr_built]])</f>
        <v>92</v>
      </c>
      <c r="S3326">
        <v>1.5</v>
      </c>
      <c r="T3326" s="2">
        <v>41809</v>
      </c>
      <c r="U3326" s="3">
        <v>2</v>
      </c>
      <c r="V3326" s="4">
        <f>IFERROR(Homes[[#This Row],[sqft_above]]+Homes[[#This Row],[sqft_basement]]," ")</f>
        <v>1300</v>
      </c>
      <c r="W3326" s="4">
        <v>11374</v>
      </c>
      <c r="X3326">
        <v>0</v>
      </c>
      <c r="Y3326">
        <v>0</v>
      </c>
      <c r="Z3326">
        <v>5</v>
      </c>
      <c r="AA3326" s="4">
        <v>1300</v>
      </c>
      <c r="AB3326" s="4">
        <v>0</v>
      </c>
      <c r="AC3326">
        <v>1933</v>
      </c>
      <c r="AD3326" t="s">
        <v>3448</v>
      </c>
      <c r="AE3326" t="s">
        <v>2001</v>
      </c>
      <c r="AF3326" t="s">
        <v>94</v>
      </c>
    </row>
    <row r="3327" spans="1:32">
      <c r="A3327" t="str">
        <f>PROPER(TRIM(Homes[[#This Row],[street]]))</f>
        <v>20130 110Th Terrace Se</v>
      </c>
      <c r="B3327" t="str">
        <f>PROPER(TRIM(Homes[[#This Row],[city]]))</f>
        <v>Kent</v>
      </c>
      <c r="C3327" t="str">
        <f>_xlfn.TEXTBEFORE(Homes[[#This Row],[statezip]]," ")</f>
        <v>WA</v>
      </c>
      <c r="D3327" s="6" t="str">
        <f>_xlfn.TEXTAFTER(Homes[[#This Row],[statezip]]," ")</f>
        <v>98031</v>
      </c>
      <c r="E3327" s="1">
        <v>286800</v>
      </c>
      <c r="F3327">
        <v>3</v>
      </c>
      <c r="G33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27" s="3" t="str">
        <f>Homes[[#This Row],[bedrooms]] &amp; " bd | " &amp; TEXT(Homes[[#This Row],[bathrooms]],"0.##") &amp; " ba"</f>
        <v>3 bd | 2.5 ba</v>
      </c>
      <c r="I3327" s="4">
        <v>1413</v>
      </c>
      <c r="J3327" s="1">
        <f>IFERROR(Homes[[#This Row],[price]]/Homes[[#This Row],[sqft_living]]," ")</f>
        <v>202.97239915074309</v>
      </c>
      <c r="K3327" s="4">
        <f>IFERROR(Homes[[#This Row],[sqft_lot]]/43560," ")</f>
        <v>8.2644628099173556E-2</v>
      </c>
      <c r="L3327" t="str">
        <f>IF(Homes[[#This Row],[waterfront]]=1, "Yes","No")</f>
        <v>No</v>
      </c>
      <c r="M3327" s="4" t="str">
        <f>IF(Homes[[#This Row],[sqft_basement]]&gt;0, "Yes","No")</f>
        <v>No</v>
      </c>
      <c r="N3327" t="str">
        <f>CHOOSE(Homes[[#This Row],[view]]+1, "None","Fair","Good","Great","Excellent")</f>
        <v>None</v>
      </c>
      <c r="O3327" t="str">
        <f>CHOOSE(Homes[[#This Row],[condition]], "Poor","Fair","Average","Good","Excellent")</f>
        <v>Average</v>
      </c>
      <c r="P3327">
        <f ca="1">YEAR(TODAY())-Homes[[#This Row],[yr_built]]</f>
        <v>14</v>
      </c>
      <c r="Q3327">
        <v>0</v>
      </c>
      <c r="R3327">
        <f ca="1">IF(Homes[[#This Row],[yr_renovated]]&gt;0, YEAR(TODAY())-Homes[[#This Row],[yr_renovated]], YEAR(TODAY())-Homes[[#This Row],[yr_built]])</f>
        <v>14</v>
      </c>
      <c r="S3327">
        <v>2</v>
      </c>
      <c r="T3327" s="2">
        <v>41807</v>
      </c>
      <c r="U3327" s="3">
        <v>2.5</v>
      </c>
      <c r="V3327" s="4">
        <f>IFERROR(Homes[[#This Row],[sqft_above]]+Homes[[#This Row],[sqft_basement]]," ")</f>
        <v>1413</v>
      </c>
      <c r="W3327" s="4">
        <v>3600</v>
      </c>
      <c r="X3327">
        <v>0</v>
      </c>
      <c r="Y3327">
        <v>0</v>
      </c>
      <c r="Z3327">
        <v>3</v>
      </c>
      <c r="AA3327" s="4">
        <v>1413</v>
      </c>
      <c r="AB3327" s="4">
        <v>0</v>
      </c>
      <c r="AC3327">
        <v>2011</v>
      </c>
      <c r="AD3327" t="s">
        <v>3449</v>
      </c>
      <c r="AE3327" t="s">
        <v>1392</v>
      </c>
      <c r="AF3327" t="s">
        <v>2406</v>
      </c>
    </row>
    <row r="3328" spans="1:32">
      <c r="A3328" t="str">
        <f>PROPER(TRIM(Homes[[#This Row],[street]]))</f>
        <v>200 Taylor Ave S</v>
      </c>
      <c r="B3328" t="str">
        <f>PROPER(TRIM(Homes[[#This Row],[city]]))</f>
        <v>North Bend</v>
      </c>
      <c r="C3328" t="str">
        <f>_xlfn.TEXTBEFORE(Homes[[#This Row],[statezip]]," ")</f>
        <v>WA</v>
      </c>
      <c r="D3328" s="6" t="str">
        <f>_xlfn.TEXTAFTER(Homes[[#This Row],[statezip]]," ")</f>
        <v>98045</v>
      </c>
      <c r="E3328" s="1">
        <v>286000</v>
      </c>
      <c r="F3328">
        <v>2</v>
      </c>
      <c r="G33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28" s="3" t="str">
        <f>Homes[[#This Row],[bedrooms]] &amp; " bd | " &amp; TEXT(Homes[[#This Row],[bathrooms]],"0.##") &amp; " ba"</f>
        <v>2 bd | 1. ba</v>
      </c>
      <c r="I3328" s="4">
        <v>780</v>
      </c>
      <c r="J3328" s="1">
        <f>IFERROR(Homes[[#This Row],[price]]/Homes[[#This Row],[sqft_living]]," ")</f>
        <v>366.66666666666669</v>
      </c>
      <c r="K3328" s="4">
        <f>IFERROR(Homes[[#This Row],[sqft_lot]]/43560," ")</f>
        <v>7.9775022956841135E-2</v>
      </c>
      <c r="L3328" t="str">
        <f>IF(Homes[[#This Row],[waterfront]]=1, "Yes","No")</f>
        <v>No</v>
      </c>
      <c r="M3328" s="4" t="str">
        <f>IF(Homes[[#This Row],[sqft_basement]]&gt;0, "Yes","No")</f>
        <v>No</v>
      </c>
      <c r="N3328" t="str">
        <f>CHOOSE(Homes[[#This Row],[view]]+1, "None","Fair","Good","Great","Excellent")</f>
        <v>None</v>
      </c>
      <c r="O3328" t="str">
        <f>CHOOSE(Homes[[#This Row],[condition]], "Poor","Fair","Average","Good","Excellent")</f>
        <v>Good</v>
      </c>
      <c r="P3328">
        <f ca="1">YEAR(TODAY())-Homes[[#This Row],[yr_built]]</f>
        <v>95</v>
      </c>
      <c r="Q3328">
        <v>0</v>
      </c>
      <c r="R3328">
        <f ca="1">IF(Homes[[#This Row],[yr_renovated]]&gt;0, YEAR(TODAY())-Homes[[#This Row],[yr_renovated]], YEAR(TODAY())-Homes[[#This Row],[yr_built]])</f>
        <v>95</v>
      </c>
      <c r="S3328">
        <v>1</v>
      </c>
      <c r="T3328" s="2">
        <v>41815</v>
      </c>
      <c r="U3328" s="3">
        <v>1</v>
      </c>
      <c r="V3328" s="4">
        <f>IFERROR(Homes[[#This Row],[sqft_above]]+Homes[[#This Row],[sqft_basement]]," ")</f>
        <v>780</v>
      </c>
      <c r="W3328" s="4">
        <v>3475</v>
      </c>
      <c r="X3328">
        <v>0</v>
      </c>
      <c r="Y3328">
        <v>0</v>
      </c>
      <c r="Z3328">
        <v>4</v>
      </c>
      <c r="AA3328" s="4">
        <v>780</v>
      </c>
      <c r="AB3328" s="4">
        <v>0</v>
      </c>
      <c r="AC3328">
        <v>1930</v>
      </c>
      <c r="AD3328" t="s">
        <v>3450</v>
      </c>
      <c r="AE3328" t="s">
        <v>624</v>
      </c>
      <c r="AF3328" t="s">
        <v>625</v>
      </c>
    </row>
    <row r="3329" spans="1:32">
      <c r="A3329" t="str">
        <f>PROPER(TRIM(Homes[[#This Row],[street]]))</f>
        <v>4733 Delridge Way Sw</v>
      </c>
      <c r="B3329" t="str">
        <f>PROPER(TRIM(Homes[[#This Row],[city]]))</f>
        <v>Seattle</v>
      </c>
      <c r="C3329" t="str">
        <f>_xlfn.TEXTBEFORE(Homes[[#This Row],[statezip]]," ")</f>
        <v>WA</v>
      </c>
      <c r="D3329" s="6" t="str">
        <f>_xlfn.TEXTAFTER(Homes[[#This Row],[statezip]]," ")</f>
        <v>98106</v>
      </c>
      <c r="E3329" s="1">
        <v>286000</v>
      </c>
      <c r="F3329">
        <v>3</v>
      </c>
      <c r="G33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329" s="3" t="str">
        <f>Homes[[#This Row],[bedrooms]] &amp; " bd | " &amp; TEXT(Homes[[#This Row],[bathrooms]],"0.##") &amp; " ba"</f>
        <v>3 bd | 2.75 ba</v>
      </c>
      <c r="I3329" s="4">
        <v>1100</v>
      </c>
      <c r="J3329" s="1">
        <f>IFERROR(Homes[[#This Row],[price]]/Homes[[#This Row],[sqft_living]]," ")</f>
        <v>260</v>
      </c>
      <c r="K3329" s="4">
        <f>IFERROR(Homes[[#This Row],[sqft_lot]]/43560," ")</f>
        <v>1.7217630853994491E-2</v>
      </c>
      <c r="L3329" t="str">
        <f>IF(Homes[[#This Row],[waterfront]]=1, "Yes","No")</f>
        <v>No</v>
      </c>
      <c r="M3329" s="4" t="str">
        <f>IF(Homes[[#This Row],[sqft_basement]]&gt;0, "Yes","No")</f>
        <v>Yes</v>
      </c>
      <c r="N3329" t="str">
        <f>CHOOSE(Homes[[#This Row],[view]]+1, "None","Fair","Good","Great","Excellent")</f>
        <v>None</v>
      </c>
      <c r="O3329" t="str">
        <f>CHOOSE(Homes[[#This Row],[condition]], "Poor","Fair","Average","Good","Excellent")</f>
        <v>Average</v>
      </c>
      <c r="P3329">
        <f ca="1">YEAR(TODAY())-Homes[[#This Row],[yr_built]]</f>
        <v>17</v>
      </c>
      <c r="Q3329">
        <v>0</v>
      </c>
      <c r="R3329">
        <f ca="1">IF(Homes[[#This Row],[yr_renovated]]&gt;0, YEAR(TODAY())-Homes[[#This Row],[yr_renovated]], YEAR(TODAY())-Homes[[#This Row],[yr_built]])</f>
        <v>17</v>
      </c>
      <c r="S3329">
        <v>2</v>
      </c>
      <c r="T3329" s="2">
        <v>41813</v>
      </c>
      <c r="U3329" s="3">
        <v>2.75</v>
      </c>
      <c r="V3329" s="4">
        <f>IFERROR(Homes[[#This Row],[sqft_above]]+Homes[[#This Row],[sqft_basement]]," ")</f>
        <v>1100</v>
      </c>
      <c r="W3329" s="4">
        <v>750</v>
      </c>
      <c r="X3329">
        <v>0</v>
      </c>
      <c r="Y3329">
        <v>0</v>
      </c>
      <c r="Z3329">
        <v>3</v>
      </c>
      <c r="AA3329" s="4">
        <v>780</v>
      </c>
      <c r="AB3329" s="4">
        <v>320</v>
      </c>
      <c r="AC3329">
        <v>2008</v>
      </c>
      <c r="AD3329" t="s">
        <v>3451</v>
      </c>
      <c r="AE3329" t="s">
        <v>49</v>
      </c>
      <c r="AF3329" t="s">
        <v>1278</v>
      </c>
    </row>
    <row r="3330" spans="1:32">
      <c r="A3330" t="str">
        <f>PROPER(TRIM(Homes[[#This Row],[street]]))</f>
        <v>32500-32514 35Th Ave Sw</v>
      </c>
      <c r="B3330" t="str">
        <f>PROPER(TRIM(Homes[[#This Row],[city]]))</f>
        <v>Federal Way</v>
      </c>
      <c r="C3330" t="str">
        <f>_xlfn.TEXTBEFORE(Homes[[#This Row],[statezip]]," ")</f>
        <v>WA</v>
      </c>
      <c r="D3330" s="6" t="str">
        <f>_xlfn.TEXTAFTER(Homes[[#This Row],[statezip]]," ")</f>
        <v>98023</v>
      </c>
      <c r="E3330" s="1">
        <v>285500</v>
      </c>
      <c r="F3330">
        <v>4</v>
      </c>
      <c r="G33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30" s="3" t="str">
        <f>Homes[[#This Row],[bedrooms]] &amp; " bd | " &amp; TEXT(Homes[[#This Row],[bathrooms]],"0.##") &amp; " ba"</f>
        <v>4 bd | 1.75 ba</v>
      </c>
      <c r="I3330" s="4">
        <v>1960</v>
      </c>
      <c r="J3330" s="1">
        <f>IFERROR(Homes[[#This Row],[price]]/Homes[[#This Row],[sqft_living]]," ")</f>
        <v>145.66326530612244</v>
      </c>
      <c r="K3330" s="4">
        <f>IFERROR(Homes[[#This Row],[sqft_lot]]/43560," ")</f>
        <v>0.18250688705234161</v>
      </c>
      <c r="L3330" t="str">
        <f>IF(Homes[[#This Row],[waterfront]]=1, "Yes","No")</f>
        <v>No</v>
      </c>
      <c r="M3330" s="4" t="str">
        <f>IF(Homes[[#This Row],[sqft_basement]]&gt;0, "Yes","No")</f>
        <v>No</v>
      </c>
      <c r="N3330" t="str">
        <f>CHOOSE(Homes[[#This Row],[view]]+1, "None","Fair","Good","Great","Excellent")</f>
        <v>None</v>
      </c>
      <c r="O3330" t="str">
        <f>CHOOSE(Homes[[#This Row],[condition]], "Poor","Fair","Average","Good","Excellent")</f>
        <v>Good</v>
      </c>
      <c r="P3330">
        <f ca="1">YEAR(TODAY())-Homes[[#This Row],[yr_built]]</f>
        <v>58</v>
      </c>
      <c r="Q3330">
        <v>0</v>
      </c>
      <c r="R3330">
        <f ca="1">IF(Homes[[#This Row],[yr_renovated]]&gt;0, YEAR(TODAY())-Homes[[#This Row],[yr_renovated]], YEAR(TODAY())-Homes[[#This Row],[yr_built]])</f>
        <v>58</v>
      </c>
      <c r="S3330">
        <v>1</v>
      </c>
      <c r="T3330" s="2">
        <v>41806</v>
      </c>
      <c r="U3330" s="3">
        <v>1.75</v>
      </c>
      <c r="V3330" s="4">
        <f>IFERROR(Homes[[#This Row],[sqft_above]]+Homes[[#This Row],[sqft_basement]]," ")</f>
        <v>1960</v>
      </c>
      <c r="W3330" s="4">
        <v>7950</v>
      </c>
      <c r="X3330">
        <v>0</v>
      </c>
      <c r="Y3330">
        <v>0</v>
      </c>
      <c r="Z3330">
        <v>4</v>
      </c>
      <c r="AA3330" s="4">
        <v>1960</v>
      </c>
      <c r="AB3330" s="4">
        <v>0</v>
      </c>
      <c r="AC3330">
        <v>1967</v>
      </c>
      <c r="AD3330" t="s">
        <v>3452</v>
      </c>
      <c r="AE3330" t="s">
        <v>675</v>
      </c>
      <c r="AF3330" t="s">
        <v>1267</v>
      </c>
    </row>
    <row r="3331" spans="1:32">
      <c r="A3331" t="str">
        <f>PROPER(TRIM(Homes[[#This Row],[street]]))</f>
        <v>12840 Se 307Th Pl</v>
      </c>
      <c r="B3331" t="str">
        <f>PROPER(TRIM(Homes[[#This Row],[city]]))</f>
        <v>Auburn</v>
      </c>
      <c r="C3331" t="str">
        <f>_xlfn.TEXTBEFORE(Homes[[#This Row],[statezip]]," ")</f>
        <v>WA</v>
      </c>
      <c r="D3331" s="6" t="str">
        <f>_xlfn.TEXTAFTER(Homes[[#This Row],[statezip]]," ")</f>
        <v>98092</v>
      </c>
      <c r="E3331" s="1">
        <v>285000</v>
      </c>
      <c r="F3331">
        <v>5</v>
      </c>
      <c r="G33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1" s="3" t="str">
        <f>Homes[[#This Row],[bedrooms]] &amp; " bd | " &amp; TEXT(Homes[[#This Row],[bathrooms]],"0.##") &amp; " ba"</f>
        <v>5 bd | 2.5 ba</v>
      </c>
      <c r="I3331" s="4">
        <v>2270</v>
      </c>
      <c r="J3331" s="1">
        <f>IFERROR(Homes[[#This Row],[price]]/Homes[[#This Row],[sqft_living]]," ")</f>
        <v>125.55066079295155</v>
      </c>
      <c r="K3331" s="4">
        <f>IFERROR(Homes[[#This Row],[sqft_lot]]/43560," ")</f>
        <v>0.14462809917355371</v>
      </c>
      <c r="L3331" t="str">
        <f>IF(Homes[[#This Row],[waterfront]]=1, "Yes","No")</f>
        <v>No</v>
      </c>
      <c r="M3331" s="4" t="str">
        <f>IF(Homes[[#This Row],[sqft_basement]]&gt;0, "Yes","No")</f>
        <v>No</v>
      </c>
      <c r="N3331" t="str">
        <f>CHOOSE(Homes[[#This Row],[view]]+1, "None","Fair","Good","Great","Excellent")</f>
        <v>None</v>
      </c>
      <c r="O3331" t="str">
        <f>CHOOSE(Homes[[#This Row],[condition]], "Poor","Fair","Average","Good","Excellent")</f>
        <v>Average</v>
      </c>
      <c r="P3331">
        <f ca="1">YEAR(TODAY())-Homes[[#This Row],[yr_built]]</f>
        <v>30</v>
      </c>
      <c r="Q3331">
        <v>0</v>
      </c>
      <c r="R3331">
        <f ca="1">IF(Homes[[#This Row],[yr_renovated]]&gt;0, YEAR(TODAY())-Homes[[#This Row],[yr_renovated]], YEAR(TODAY())-Homes[[#This Row],[yr_built]])</f>
        <v>30</v>
      </c>
      <c r="S3331">
        <v>2</v>
      </c>
      <c r="T3331" s="2">
        <v>41823</v>
      </c>
      <c r="U3331" s="3">
        <v>2.5</v>
      </c>
      <c r="V3331" s="4">
        <f>IFERROR(Homes[[#This Row],[sqft_above]]+Homes[[#This Row],[sqft_basement]]," ")</f>
        <v>2270</v>
      </c>
      <c r="W3331" s="4">
        <v>6300</v>
      </c>
      <c r="X3331">
        <v>0</v>
      </c>
      <c r="Y3331">
        <v>0</v>
      </c>
      <c r="Z3331">
        <v>3</v>
      </c>
      <c r="AA3331" s="4">
        <v>2270</v>
      </c>
      <c r="AB3331" s="4">
        <v>0</v>
      </c>
      <c r="AC3331">
        <v>1995</v>
      </c>
      <c r="AD3331" t="s">
        <v>3453</v>
      </c>
      <c r="AE3331" t="s">
        <v>519</v>
      </c>
      <c r="AF3331" t="s">
        <v>520</v>
      </c>
    </row>
    <row r="3332" spans="1:32">
      <c r="A3332" t="str">
        <f>PROPER(TRIM(Homes[[#This Row],[street]]))</f>
        <v>157 Pike St Ne</v>
      </c>
      <c r="B3332" t="str">
        <f>PROPER(TRIM(Homes[[#This Row],[city]]))</f>
        <v>Auburn</v>
      </c>
      <c r="C3332" t="str">
        <f>_xlfn.TEXTBEFORE(Homes[[#This Row],[statezip]]," ")</f>
        <v>WA</v>
      </c>
      <c r="D3332" s="6" t="str">
        <f>_xlfn.TEXTAFTER(Homes[[#This Row],[statezip]]," ")</f>
        <v>98002</v>
      </c>
      <c r="E3332" s="1">
        <v>285000</v>
      </c>
      <c r="F3332">
        <v>3</v>
      </c>
      <c r="G33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2" s="3" t="str">
        <f>Homes[[#This Row],[bedrooms]] &amp; " bd | " &amp; TEXT(Homes[[#This Row],[bathrooms]],"0.##") &amp; " ba"</f>
        <v>3 bd | 2.5 ba</v>
      </c>
      <c r="I3332" s="4">
        <v>2437</v>
      </c>
      <c r="J3332" s="1">
        <f>IFERROR(Homes[[#This Row],[price]]/Homes[[#This Row],[sqft_living]]," ")</f>
        <v>116.94706606483381</v>
      </c>
      <c r="K3332" s="4">
        <f>IFERROR(Homes[[#This Row],[sqft_lot]]/43560," ")</f>
        <v>0.11790633608815428</v>
      </c>
      <c r="L3332" t="str">
        <f>IF(Homes[[#This Row],[waterfront]]=1, "Yes","No")</f>
        <v>No</v>
      </c>
      <c r="M3332" s="4" t="str">
        <f>IF(Homes[[#This Row],[sqft_basement]]&gt;0, "Yes","No")</f>
        <v>No</v>
      </c>
      <c r="N3332" t="str">
        <f>CHOOSE(Homes[[#This Row],[view]]+1, "None","Fair","Good","Great","Excellent")</f>
        <v>None</v>
      </c>
      <c r="O3332" t="str">
        <f>CHOOSE(Homes[[#This Row],[condition]], "Poor","Fair","Average","Good","Excellent")</f>
        <v>Average</v>
      </c>
      <c r="P3332">
        <f ca="1">YEAR(TODAY())-Homes[[#This Row],[yr_built]]</f>
        <v>14</v>
      </c>
      <c r="Q3332">
        <v>0</v>
      </c>
      <c r="R3332">
        <f ca="1">IF(Homes[[#This Row],[yr_renovated]]&gt;0, YEAR(TODAY())-Homes[[#This Row],[yr_renovated]], YEAR(TODAY())-Homes[[#This Row],[yr_built]])</f>
        <v>14</v>
      </c>
      <c r="S3332">
        <v>2</v>
      </c>
      <c r="T3332" s="2">
        <v>41794</v>
      </c>
      <c r="U3332" s="3">
        <v>2.5</v>
      </c>
      <c r="V3332" s="4">
        <f>IFERROR(Homes[[#This Row],[sqft_above]]+Homes[[#This Row],[sqft_basement]]," ")</f>
        <v>2437</v>
      </c>
      <c r="W3332" s="4">
        <v>5136</v>
      </c>
      <c r="X3332">
        <v>0</v>
      </c>
      <c r="Y3332">
        <v>0</v>
      </c>
      <c r="Z3332">
        <v>3</v>
      </c>
      <c r="AA3332" s="4">
        <v>2437</v>
      </c>
      <c r="AB3332" s="4">
        <v>0</v>
      </c>
      <c r="AC3332">
        <v>2011</v>
      </c>
      <c r="AD3332" t="s">
        <v>3454</v>
      </c>
      <c r="AE3332" t="s">
        <v>519</v>
      </c>
      <c r="AF3332" t="s">
        <v>3042</v>
      </c>
    </row>
    <row r="3333" spans="1:32">
      <c r="A3333" t="str">
        <f>PROPER(TRIM(Homes[[#This Row],[street]]))</f>
        <v>20615 Se 334Th St</v>
      </c>
      <c r="B3333" t="str">
        <f>PROPER(TRIM(Homes[[#This Row],[city]]))</f>
        <v>Auburn</v>
      </c>
      <c r="C3333" t="str">
        <f>_xlfn.TEXTBEFORE(Homes[[#This Row],[statezip]]," ")</f>
        <v>WA</v>
      </c>
      <c r="D3333" s="6" t="str">
        <f>_xlfn.TEXTAFTER(Homes[[#This Row],[statezip]]," ")</f>
        <v>98092</v>
      </c>
      <c r="E3333" s="1">
        <v>285000</v>
      </c>
      <c r="F3333">
        <v>3</v>
      </c>
      <c r="G33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33" s="3" t="str">
        <f>Homes[[#This Row],[bedrooms]] &amp; " bd | " &amp; TEXT(Homes[[#This Row],[bathrooms]],"0.##") &amp; " ba"</f>
        <v>3 bd | 2.25 ba</v>
      </c>
      <c r="I3333" s="4">
        <v>1680</v>
      </c>
      <c r="J3333" s="1">
        <f>IFERROR(Homes[[#This Row],[price]]/Homes[[#This Row],[sqft_living]]," ")</f>
        <v>169.64285714285714</v>
      </c>
      <c r="K3333" s="4">
        <f>IFERROR(Homes[[#This Row],[sqft_lot]]/43560," ")</f>
        <v>0.80640495867768591</v>
      </c>
      <c r="L3333" t="str">
        <f>IF(Homes[[#This Row],[waterfront]]=1, "Yes","No")</f>
        <v>No</v>
      </c>
      <c r="M3333" s="4" t="str">
        <f>IF(Homes[[#This Row],[sqft_basement]]&gt;0, "Yes","No")</f>
        <v>No</v>
      </c>
      <c r="N3333" t="str">
        <f>CHOOSE(Homes[[#This Row],[view]]+1, "None","Fair","Good","Great","Excellent")</f>
        <v>None</v>
      </c>
      <c r="O3333" t="str">
        <f>CHOOSE(Homes[[#This Row],[condition]], "Poor","Fair","Average","Good","Excellent")</f>
        <v>Average</v>
      </c>
      <c r="P3333">
        <f ca="1">YEAR(TODAY())-Homes[[#This Row],[yr_built]]</f>
        <v>38</v>
      </c>
      <c r="Q3333">
        <v>2000</v>
      </c>
      <c r="R3333">
        <f ca="1">IF(Homes[[#This Row],[yr_renovated]]&gt;0, YEAR(TODAY())-Homes[[#This Row],[yr_renovated]], YEAR(TODAY())-Homes[[#This Row],[yr_built]])</f>
        <v>25</v>
      </c>
      <c r="S3333">
        <v>2</v>
      </c>
      <c r="T3333" s="2">
        <v>41799</v>
      </c>
      <c r="U3333" s="3">
        <v>2.25</v>
      </c>
      <c r="V3333" s="4">
        <f>IFERROR(Homes[[#This Row],[sqft_above]]+Homes[[#This Row],[sqft_basement]]," ")</f>
        <v>1680</v>
      </c>
      <c r="W3333" s="4">
        <v>35127</v>
      </c>
      <c r="X3333">
        <v>0</v>
      </c>
      <c r="Y3333">
        <v>0</v>
      </c>
      <c r="Z3333">
        <v>3</v>
      </c>
      <c r="AA3333" s="4">
        <v>1680</v>
      </c>
      <c r="AB3333" s="4">
        <v>0</v>
      </c>
      <c r="AC3333">
        <v>1987</v>
      </c>
      <c r="AD3333" t="s">
        <v>3455</v>
      </c>
      <c r="AE3333" t="s">
        <v>519</v>
      </c>
      <c r="AF3333" t="s">
        <v>520</v>
      </c>
    </row>
    <row r="3334" spans="1:32">
      <c r="A3334" t="str">
        <f>PROPER(TRIM(Homes[[#This Row],[street]]))</f>
        <v>16014 16Th Ave Sw</v>
      </c>
      <c r="B3334" t="str">
        <f>PROPER(TRIM(Homes[[#This Row],[city]]))</f>
        <v>Burien</v>
      </c>
      <c r="C3334" t="str">
        <f>_xlfn.TEXTBEFORE(Homes[[#This Row],[statezip]]," ")</f>
        <v>WA</v>
      </c>
      <c r="D3334" s="6" t="str">
        <f>_xlfn.TEXTAFTER(Homes[[#This Row],[statezip]]," ")</f>
        <v>98166</v>
      </c>
      <c r="E3334" s="1">
        <v>285000</v>
      </c>
      <c r="F3334">
        <v>3</v>
      </c>
      <c r="G33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34" s="3" t="str">
        <f>Homes[[#This Row],[bedrooms]] &amp; " bd | " &amp; TEXT(Homes[[#This Row],[bathrooms]],"0.##") &amp; " ba"</f>
        <v>3 bd | 1. ba</v>
      </c>
      <c r="I3334" s="4">
        <v>1090</v>
      </c>
      <c r="J3334" s="1">
        <f>IFERROR(Homes[[#This Row],[price]]/Homes[[#This Row],[sqft_living]]," ")</f>
        <v>261.46788990825689</v>
      </c>
      <c r="K3334" s="4">
        <f>IFERROR(Homes[[#This Row],[sqft_lot]]/43560," ")</f>
        <v>0.19834710743801653</v>
      </c>
      <c r="L3334" t="str">
        <f>IF(Homes[[#This Row],[waterfront]]=1, "Yes","No")</f>
        <v>No</v>
      </c>
      <c r="M3334" s="4" t="str">
        <f>IF(Homes[[#This Row],[sqft_basement]]&gt;0, "Yes","No")</f>
        <v>No</v>
      </c>
      <c r="N3334" t="str">
        <f>CHOOSE(Homes[[#This Row],[view]]+1, "None","Fair","Good","Great","Excellent")</f>
        <v>None</v>
      </c>
      <c r="O3334" t="str">
        <f>CHOOSE(Homes[[#This Row],[condition]], "Poor","Fair","Average","Good","Excellent")</f>
        <v>Good</v>
      </c>
      <c r="P3334">
        <f ca="1">YEAR(TODAY())-Homes[[#This Row],[yr_built]]</f>
        <v>52</v>
      </c>
      <c r="Q3334">
        <v>0</v>
      </c>
      <c r="R3334">
        <f ca="1">IF(Homes[[#This Row],[yr_renovated]]&gt;0, YEAR(TODAY())-Homes[[#This Row],[yr_renovated]], YEAR(TODAY())-Homes[[#This Row],[yr_built]])</f>
        <v>52</v>
      </c>
      <c r="S3334">
        <v>1</v>
      </c>
      <c r="T3334" s="2">
        <v>41772</v>
      </c>
      <c r="U3334" s="3">
        <v>1</v>
      </c>
      <c r="V3334" s="4">
        <f>IFERROR(Homes[[#This Row],[sqft_above]]+Homes[[#This Row],[sqft_basement]]," ")</f>
        <v>1090</v>
      </c>
      <c r="W3334" s="4">
        <v>8640</v>
      </c>
      <c r="X3334">
        <v>0</v>
      </c>
      <c r="Y3334">
        <v>0</v>
      </c>
      <c r="Z3334">
        <v>4</v>
      </c>
      <c r="AA3334" s="4">
        <v>1090</v>
      </c>
      <c r="AB3334" s="4">
        <v>0</v>
      </c>
      <c r="AC3334">
        <v>1973</v>
      </c>
      <c r="AD3334" t="s">
        <v>3456</v>
      </c>
      <c r="AE3334" t="s">
        <v>379</v>
      </c>
      <c r="AF3334" t="s">
        <v>227</v>
      </c>
    </row>
    <row r="3335" spans="1:32">
      <c r="A3335" t="str">
        <f>PROPER(TRIM(Homes[[#This Row],[street]]))</f>
        <v>27924-27998 150Th Pl Se</v>
      </c>
      <c r="B3335" t="str">
        <f>PROPER(TRIM(Homes[[#This Row],[city]]))</f>
        <v>Kent</v>
      </c>
      <c r="C3335" t="str">
        <f>_xlfn.TEXTBEFORE(Homes[[#This Row],[statezip]]," ")</f>
        <v>WA</v>
      </c>
      <c r="D3335" s="6" t="str">
        <f>_xlfn.TEXTAFTER(Homes[[#This Row],[statezip]]," ")</f>
        <v>98042</v>
      </c>
      <c r="E3335" s="1">
        <v>285000</v>
      </c>
      <c r="F3335">
        <v>3</v>
      </c>
      <c r="G33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5" s="3" t="str">
        <f>Homes[[#This Row],[bedrooms]] &amp; " bd | " &amp; TEXT(Homes[[#This Row],[bathrooms]],"0.##") &amp; " ba"</f>
        <v>3 bd | 2.5 ba</v>
      </c>
      <c r="I3335" s="4">
        <v>1660</v>
      </c>
      <c r="J3335" s="1">
        <f>IFERROR(Homes[[#This Row],[price]]/Homes[[#This Row],[sqft_living]]," ")</f>
        <v>171.68674698795181</v>
      </c>
      <c r="K3335" s="4">
        <f>IFERROR(Homes[[#This Row],[sqft_lot]]/43560," ")</f>
        <v>0.14377869605142332</v>
      </c>
      <c r="L3335" t="str">
        <f>IF(Homes[[#This Row],[waterfront]]=1, "Yes","No")</f>
        <v>No</v>
      </c>
      <c r="M3335" s="4" t="str">
        <f>IF(Homes[[#This Row],[sqft_basement]]&gt;0, "Yes","No")</f>
        <v>No</v>
      </c>
      <c r="N3335" t="str">
        <f>CHOOSE(Homes[[#This Row],[view]]+1, "None","Fair","Good","Great","Excellent")</f>
        <v>None</v>
      </c>
      <c r="O3335" t="str">
        <f>CHOOSE(Homes[[#This Row],[condition]], "Poor","Fair","Average","Good","Excellent")</f>
        <v>Average</v>
      </c>
      <c r="P3335">
        <f ca="1">YEAR(TODAY())-Homes[[#This Row],[yr_built]]</f>
        <v>22</v>
      </c>
      <c r="Q3335">
        <v>0</v>
      </c>
      <c r="R3335">
        <f ca="1">IF(Homes[[#This Row],[yr_renovated]]&gt;0, YEAR(TODAY())-Homes[[#This Row],[yr_renovated]], YEAR(TODAY())-Homes[[#This Row],[yr_built]])</f>
        <v>22</v>
      </c>
      <c r="S3335">
        <v>2</v>
      </c>
      <c r="T3335" s="2">
        <v>41813</v>
      </c>
      <c r="U3335" s="3">
        <v>2.5</v>
      </c>
      <c r="V3335" s="4">
        <f>IFERROR(Homes[[#This Row],[sqft_above]]+Homes[[#This Row],[sqft_basement]]," ")</f>
        <v>1660</v>
      </c>
      <c r="W3335" s="4">
        <v>6263</v>
      </c>
      <c r="X3335">
        <v>0</v>
      </c>
      <c r="Y3335">
        <v>0</v>
      </c>
      <c r="Z3335">
        <v>3</v>
      </c>
      <c r="AA3335" s="4">
        <v>1660</v>
      </c>
      <c r="AB3335" s="4">
        <v>0</v>
      </c>
      <c r="AC3335">
        <v>2003</v>
      </c>
      <c r="AD3335" t="s">
        <v>3457</v>
      </c>
      <c r="AE3335" t="s">
        <v>1392</v>
      </c>
      <c r="AF3335" t="s">
        <v>85</v>
      </c>
    </row>
    <row r="3336" spans="1:32">
      <c r="A3336" t="str">
        <f>PROPER(TRIM(Homes[[#This Row],[street]]))</f>
        <v>13303 Se 227Th St</v>
      </c>
      <c r="B3336" t="str">
        <f>PROPER(TRIM(Homes[[#This Row],[city]]))</f>
        <v>Kent</v>
      </c>
      <c r="C3336" t="str">
        <f>_xlfn.TEXTBEFORE(Homes[[#This Row],[statezip]]," ")</f>
        <v>WA</v>
      </c>
      <c r="D3336" s="6" t="str">
        <f>_xlfn.TEXTAFTER(Homes[[#This Row],[statezip]]," ")</f>
        <v>98042</v>
      </c>
      <c r="E3336" s="1">
        <v>285000</v>
      </c>
      <c r="F3336">
        <v>3</v>
      </c>
      <c r="G33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36" s="3" t="str">
        <f>Homes[[#This Row],[bedrooms]] &amp; " bd | " &amp; TEXT(Homes[[#This Row],[bathrooms]],"0.##") &amp; " ba"</f>
        <v>3 bd | 2.5 ba</v>
      </c>
      <c r="I3336" s="4">
        <v>1870</v>
      </c>
      <c r="J3336" s="1">
        <f>IFERROR(Homes[[#This Row],[price]]/Homes[[#This Row],[sqft_living]]," ")</f>
        <v>152.40641711229947</v>
      </c>
      <c r="K3336" s="4">
        <f>IFERROR(Homes[[#This Row],[sqft_lot]]/43560," ")</f>
        <v>9.3204775022956834E-2</v>
      </c>
      <c r="L3336" t="str">
        <f>IF(Homes[[#This Row],[waterfront]]=1, "Yes","No")</f>
        <v>No</v>
      </c>
      <c r="M3336" s="4" t="str">
        <f>IF(Homes[[#This Row],[sqft_basement]]&gt;0, "Yes","No")</f>
        <v>No</v>
      </c>
      <c r="N3336" t="str">
        <f>CHOOSE(Homes[[#This Row],[view]]+1, "None","Fair","Good","Great","Excellent")</f>
        <v>None</v>
      </c>
      <c r="O3336" t="str">
        <f>CHOOSE(Homes[[#This Row],[condition]], "Poor","Fair","Average","Good","Excellent")</f>
        <v>Average</v>
      </c>
      <c r="P3336">
        <f ca="1">YEAR(TODAY())-Homes[[#This Row],[yr_built]]</f>
        <v>20</v>
      </c>
      <c r="Q3336">
        <v>0</v>
      </c>
      <c r="R3336">
        <f ca="1">IF(Homes[[#This Row],[yr_renovated]]&gt;0, YEAR(TODAY())-Homes[[#This Row],[yr_renovated]], YEAR(TODAY())-Homes[[#This Row],[yr_built]])</f>
        <v>20</v>
      </c>
      <c r="S3336">
        <v>2</v>
      </c>
      <c r="T3336" s="2">
        <v>41801</v>
      </c>
      <c r="U3336" s="3">
        <v>2.5</v>
      </c>
      <c r="V3336" s="4">
        <f>IFERROR(Homes[[#This Row],[sqft_above]]+Homes[[#This Row],[sqft_basement]]," ")</f>
        <v>1870</v>
      </c>
      <c r="W3336" s="4">
        <v>4060</v>
      </c>
      <c r="X3336">
        <v>0</v>
      </c>
      <c r="Y3336">
        <v>0</v>
      </c>
      <c r="Z3336">
        <v>3</v>
      </c>
      <c r="AA3336" s="4">
        <v>1870</v>
      </c>
      <c r="AB3336" s="4">
        <v>0</v>
      </c>
      <c r="AC3336">
        <v>2005</v>
      </c>
      <c r="AD3336" t="s">
        <v>3458</v>
      </c>
      <c r="AE3336" t="s">
        <v>1392</v>
      </c>
      <c r="AF3336" t="s">
        <v>85</v>
      </c>
    </row>
    <row r="3337" spans="1:32">
      <c r="A3337" t="str">
        <f>PROPER(TRIM(Homes[[#This Row],[street]]))</f>
        <v>11807 Ne 105Th Ct</v>
      </c>
      <c r="B3337" t="str">
        <f>PROPER(TRIM(Homes[[#This Row],[city]]))</f>
        <v>Kirkland</v>
      </c>
      <c r="C3337" t="str">
        <f>_xlfn.TEXTBEFORE(Homes[[#This Row],[statezip]]," ")</f>
        <v>WA</v>
      </c>
      <c r="D3337" s="6" t="str">
        <f>_xlfn.TEXTAFTER(Homes[[#This Row],[statezip]]," ")</f>
        <v>98033</v>
      </c>
      <c r="E3337" s="1">
        <v>285000</v>
      </c>
      <c r="F3337">
        <v>1</v>
      </c>
      <c r="G33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37" s="3" t="str">
        <f>Homes[[#This Row],[bedrooms]] &amp; " bd | " &amp; TEXT(Homes[[#This Row],[bathrooms]],"0.##") &amp; " ba"</f>
        <v>1 bd | 1.5 ba</v>
      </c>
      <c r="I3337" s="4">
        <v>810</v>
      </c>
      <c r="J3337" s="1">
        <f>IFERROR(Homes[[#This Row],[price]]/Homes[[#This Row],[sqft_living]]," ")</f>
        <v>351.85185185185185</v>
      </c>
      <c r="K3337" s="4">
        <f>IFERROR(Homes[[#This Row],[sqft_lot]]/43560," ")</f>
        <v>7.3714416896235077E-2</v>
      </c>
      <c r="L3337" t="str">
        <f>IF(Homes[[#This Row],[waterfront]]=1, "Yes","No")</f>
        <v>No</v>
      </c>
      <c r="M3337" s="4" t="str">
        <f>IF(Homes[[#This Row],[sqft_basement]]&gt;0, "Yes","No")</f>
        <v>No</v>
      </c>
      <c r="N3337" t="str">
        <f>CHOOSE(Homes[[#This Row],[view]]+1, "None","Fair","Good","Great","Excellent")</f>
        <v>None</v>
      </c>
      <c r="O3337" t="str">
        <f>CHOOSE(Homes[[#This Row],[condition]], "Poor","Fair","Average","Good","Excellent")</f>
        <v>Good</v>
      </c>
      <c r="P3337">
        <f ca="1">YEAR(TODAY())-Homes[[#This Row],[yr_built]]</f>
        <v>43</v>
      </c>
      <c r="Q3337">
        <v>2011</v>
      </c>
      <c r="R3337">
        <f ca="1">IF(Homes[[#This Row],[yr_renovated]]&gt;0, YEAR(TODAY())-Homes[[#This Row],[yr_renovated]], YEAR(TODAY())-Homes[[#This Row],[yr_built]])</f>
        <v>14</v>
      </c>
      <c r="S3337">
        <v>2</v>
      </c>
      <c r="T3337" s="2">
        <v>41778</v>
      </c>
      <c r="U3337" s="3">
        <v>1.5</v>
      </c>
      <c r="V3337" s="4">
        <f>IFERROR(Homes[[#This Row],[sqft_above]]+Homes[[#This Row],[sqft_basement]]," ")</f>
        <v>810</v>
      </c>
      <c r="W3337" s="4">
        <v>3211</v>
      </c>
      <c r="X3337">
        <v>0</v>
      </c>
      <c r="Y3337">
        <v>0</v>
      </c>
      <c r="Z3337">
        <v>4</v>
      </c>
      <c r="AA3337" s="4">
        <v>810</v>
      </c>
      <c r="AB3337" s="4">
        <v>0</v>
      </c>
      <c r="AC3337">
        <v>1982</v>
      </c>
      <c r="AD3337" t="s">
        <v>2771</v>
      </c>
      <c r="AE3337" t="s">
        <v>46</v>
      </c>
      <c r="AF3337" t="s">
        <v>55</v>
      </c>
    </row>
    <row r="3338" spans="1:32">
      <c r="A3338" t="str">
        <f>PROPER(TRIM(Homes[[#This Row],[street]]))</f>
        <v>18716 35Th Ave Ne</v>
      </c>
      <c r="B3338" t="str">
        <f>PROPER(TRIM(Homes[[#This Row],[city]]))</f>
        <v>Lake Forest Park</v>
      </c>
      <c r="C3338" t="str">
        <f>_xlfn.TEXTBEFORE(Homes[[#This Row],[statezip]]," ")</f>
        <v>WA</v>
      </c>
      <c r="D3338" s="6" t="str">
        <f>_xlfn.TEXTAFTER(Homes[[#This Row],[statezip]]," ")</f>
        <v>98155</v>
      </c>
      <c r="E3338" s="1">
        <v>285000</v>
      </c>
      <c r="F3338">
        <v>2</v>
      </c>
      <c r="G33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38" s="3" t="str">
        <f>Homes[[#This Row],[bedrooms]] &amp; " bd | " &amp; TEXT(Homes[[#This Row],[bathrooms]],"0.##") &amp; " ba"</f>
        <v>2 bd | 1. ba</v>
      </c>
      <c r="I3338" s="4">
        <v>1010</v>
      </c>
      <c r="J3338" s="1">
        <f>IFERROR(Homes[[#This Row],[price]]/Homes[[#This Row],[sqft_living]]," ")</f>
        <v>282.1782178217822</v>
      </c>
      <c r="K3338" s="4">
        <f>IFERROR(Homes[[#This Row],[sqft_lot]]/43560," ")</f>
        <v>0.16528925619834711</v>
      </c>
      <c r="L3338" t="str">
        <f>IF(Homes[[#This Row],[waterfront]]=1, "Yes","No")</f>
        <v>No</v>
      </c>
      <c r="M3338" s="4" t="str">
        <f>IF(Homes[[#This Row],[sqft_basement]]&gt;0, "Yes","No")</f>
        <v>No</v>
      </c>
      <c r="N3338" t="str">
        <f>CHOOSE(Homes[[#This Row],[view]]+1, "None","Fair","Good","Great","Excellent")</f>
        <v>None</v>
      </c>
      <c r="O3338" t="str">
        <f>CHOOSE(Homes[[#This Row],[condition]], "Poor","Fair","Average","Good","Excellent")</f>
        <v>Average</v>
      </c>
      <c r="P3338">
        <f ca="1">YEAR(TODAY())-Homes[[#This Row],[yr_built]]</f>
        <v>50</v>
      </c>
      <c r="Q3338">
        <v>0</v>
      </c>
      <c r="R3338">
        <f ca="1">IF(Homes[[#This Row],[yr_renovated]]&gt;0, YEAR(TODAY())-Homes[[#This Row],[yr_renovated]], YEAR(TODAY())-Homes[[#This Row],[yr_built]])</f>
        <v>50</v>
      </c>
      <c r="S3338">
        <v>1</v>
      </c>
      <c r="T3338" s="2">
        <v>41816</v>
      </c>
      <c r="U3338" s="3">
        <v>1</v>
      </c>
      <c r="V3338" s="4">
        <f>IFERROR(Homes[[#This Row],[sqft_above]]+Homes[[#This Row],[sqft_basement]]," ")</f>
        <v>1010</v>
      </c>
      <c r="W3338" s="4">
        <v>7200</v>
      </c>
      <c r="X3338">
        <v>0</v>
      </c>
      <c r="Y3338">
        <v>0</v>
      </c>
      <c r="Z3338">
        <v>3</v>
      </c>
      <c r="AA3338" s="4">
        <v>1010</v>
      </c>
      <c r="AB3338" s="4">
        <v>0</v>
      </c>
      <c r="AC3338">
        <v>1975</v>
      </c>
      <c r="AD3338" t="s">
        <v>3459</v>
      </c>
      <c r="AE3338" t="s">
        <v>743</v>
      </c>
      <c r="AF3338" t="s">
        <v>744</v>
      </c>
    </row>
    <row r="3339" spans="1:32">
      <c r="A3339" t="str">
        <f>PROPER(TRIM(Homes[[#This Row],[street]]))</f>
        <v>24108 Se 261St Pl</v>
      </c>
      <c r="B3339" t="str">
        <f>PROPER(TRIM(Homes[[#This Row],[city]]))</f>
        <v>Maple Valley</v>
      </c>
      <c r="C3339" t="str">
        <f>_xlfn.TEXTBEFORE(Homes[[#This Row],[statezip]]," ")</f>
        <v>WA</v>
      </c>
      <c r="D3339" s="6" t="str">
        <f>_xlfn.TEXTAFTER(Homes[[#This Row],[statezip]]," ")</f>
        <v>98038</v>
      </c>
      <c r="E3339" s="1">
        <v>285000</v>
      </c>
      <c r="F3339">
        <v>3</v>
      </c>
      <c r="G33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39" s="3" t="str">
        <f>Homes[[#This Row],[bedrooms]] &amp; " bd | " &amp; TEXT(Homes[[#This Row],[bathrooms]],"0.##") &amp; " ba"</f>
        <v>3 bd | 2. ba</v>
      </c>
      <c r="I3339" s="4">
        <v>1460</v>
      </c>
      <c r="J3339" s="1">
        <f>IFERROR(Homes[[#This Row],[price]]/Homes[[#This Row],[sqft_living]]," ")</f>
        <v>195.20547945205479</v>
      </c>
      <c r="K3339" s="4">
        <f>IFERROR(Homes[[#This Row],[sqft_lot]]/43560," ")</f>
        <v>0.14639577594123049</v>
      </c>
      <c r="L3339" t="str">
        <f>IF(Homes[[#This Row],[waterfront]]=1, "Yes","No")</f>
        <v>No</v>
      </c>
      <c r="M3339" s="4" t="str">
        <f>IF(Homes[[#This Row],[sqft_basement]]&gt;0, "Yes","No")</f>
        <v>No</v>
      </c>
      <c r="N3339" t="str">
        <f>CHOOSE(Homes[[#This Row],[view]]+1, "None","Fair","Good","Great","Excellent")</f>
        <v>None</v>
      </c>
      <c r="O3339" t="str">
        <f>CHOOSE(Homes[[#This Row],[condition]], "Poor","Fair","Average","Good","Excellent")</f>
        <v>Average</v>
      </c>
      <c r="P3339">
        <f ca="1">YEAR(TODAY())-Homes[[#This Row],[yr_built]]</f>
        <v>30</v>
      </c>
      <c r="Q3339">
        <v>0</v>
      </c>
      <c r="R3339">
        <f ca="1">IF(Homes[[#This Row],[yr_renovated]]&gt;0, YEAR(TODAY())-Homes[[#This Row],[yr_renovated]], YEAR(TODAY())-Homes[[#This Row],[yr_built]])</f>
        <v>30</v>
      </c>
      <c r="S3339">
        <v>1</v>
      </c>
      <c r="T3339" s="2">
        <v>41815</v>
      </c>
      <c r="U3339" s="3">
        <v>2</v>
      </c>
      <c r="V3339" s="4">
        <f>IFERROR(Homes[[#This Row],[sqft_above]]+Homes[[#This Row],[sqft_basement]]," ")</f>
        <v>1460</v>
      </c>
      <c r="W3339" s="4">
        <v>6377</v>
      </c>
      <c r="X3339">
        <v>0</v>
      </c>
      <c r="Y3339">
        <v>0</v>
      </c>
      <c r="Z3339">
        <v>3</v>
      </c>
      <c r="AA3339" s="4">
        <v>1460</v>
      </c>
      <c r="AB3339" s="4">
        <v>0</v>
      </c>
      <c r="AC3339">
        <v>1995</v>
      </c>
      <c r="AD3339" t="s">
        <v>3460</v>
      </c>
      <c r="AE3339" t="s">
        <v>920</v>
      </c>
      <c r="AF3339" t="s">
        <v>921</v>
      </c>
    </row>
    <row r="3340" spans="1:32">
      <c r="A3340" t="str">
        <f>PROPER(TRIM(Homes[[#This Row],[street]]))</f>
        <v>10222 18Th Ave Sw</v>
      </c>
      <c r="B3340" t="str">
        <f>PROPER(TRIM(Homes[[#This Row],[city]]))</f>
        <v>Seattle</v>
      </c>
      <c r="C3340" t="str">
        <f>_xlfn.TEXTBEFORE(Homes[[#This Row],[statezip]]," ")</f>
        <v>WA</v>
      </c>
      <c r="D3340" s="6" t="str">
        <f>_xlfn.TEXTAFTER(Homes[[#This Row],[statezip]]," ")</f>
        <v>98146</v>
      </c>
      <c r="E3340" s="1">
        <v>285000</v>
      </c>
      <c r="F3340">
        <v>2</v>
      </c>
      <c r="G33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0" s="3" t="str">
        <f>Homes[[#This Row],[bedrooms]] &amp; " bd | " &amp; TEXT(Homes[[#This Row],[bathrooms]],"0.##") &amp; " ba"</f>
        <v>2 bd | 1. ba</v>
      </c>
      <c r="I3340" s="4">
        <v>780</v>
      </c>
      <c r="J3340" s="1">
        <f>IFERROR(Homes[[#This Row],[price]]/Homes[[#This Row],[sqft_living]]," ")</f>
        <v>365.38461538461536</v>
      </c>
      <c r="K3340" s="4">
        <f>IFERROR(Homes[[#This Row],[sqft_lot]]/43560," ")</f>
        <v>0.1147842056932966</v>
      </c>
      <c r="L3340" t="str">
        <f>IF(Homes[[#This Row],[waterfront]]=1, "Yes","No")</f>
        <v>No</v>
      </c>
      <c r="M3340" s="4" t="str">
        <f>IF(Homes[[#This Row],[sqft_basement]]&gt;0, "Yes","No")</f>
        <v>No</v>
      </c>
      <c r="N3340" t="str">
        <f>CHOOSE(Homes[[#This Row],[view]]+1, "None","Fair","Good","Great","Excellent")</f>
        <v>None</v>
      </c>
      <c r="O3340" t="str">
        <f>CHOOSE(Homes[[#This Row],[condition]], "Poor","Fair","Average","Good","Excellent")</f>
        <v>Good</v>
      </c>
      <c r="P3340">
        <f ca="1">YEAR(TODAY())-Homes[[#This Row],[yr_built]]</f>
        <v>82</v>
      </c>
      <c r="Q3340">
        <v>0</v>
      </c>
      <c r="R3340">
        <f ca="1">IF(Homes[[#This Row],[yr_renovated]]&gt;0, YEAR(TODAY())-Homes[[#This Row],[yr_renovated]], YEAR(TODAY())-Homes[[#This Row],[yr_built]])</f>
        <v>82</v>
      </c>
      <c r="S3340">
        <v>1</v>
      </c>
      <c r="T3340" s="2">
        <v>41796</v>
      </c>
      <c r="U3340" s="3">
        <v>1</v>
      </c>
      <c r="V3340" s="4">
        <f>IFERROR(Homes[[#This Row],[sqft_above]]+Homes[[#This Row],[sqft_basement]]," ")</f>
        <v>780</v>
      </c>
      <c r="W3340" s="4">
        <v>5000</v>
      </c>
      <c r="X3340">
        <v>0</v>
      </c>
      <c r="Y3340">
        <v>0</v>
      </c>
      <c r="Z3340">
        <v>4</v>
      </c>
      <c r="AA3340" s="4">
        <v>780</v>
      </c>
      <c r="AB3340" s="4">
        <v>0</v>
      </c>
      <c r="AC3340">
        <v>1943</v>
      </c>
      <c r="AD3340" t="s">
        <v>3461</v>
      </c>
      <c r="AE3340" t="s">
        <v>49</v>
      </c>
      <c r="AF3340" t="s">
        <v>422</v>
      </c>
    </row>
    <row r="3341" spans="1:32">
      <c r="A3341" t="str">
        <f>PROPER(TRIM(Homes[[#This Row],[street]]))</f>
        <v>7749-7999 31St Ave Nw</v>
      </c>
      <c r="B3341" t="str">
        <f>PROPER(TRIM(Homes[[#This Row],[city]]))</f>
        <v>Seattle</v>
      </c>
      <c r="C3341" t="str">
        <f>_xlfn.TEXTBEFORE(Homes[[#This Row],[statezip]]," ")</f>
        <v>WA</v>
      </c>
      <c r="D3341" s="6" t="str">
        <f>_xlfn.TEXTAFTER(Homes[[#This Row],[statezip]]," ")</f>
        <v>98117</v>
      </c>
      <c r="E3341" s="1">
        <v>285000</v>
      </c>
      <c r="F3341">
        <v>3</v>
      </c>
      <c r="G33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1" s="3" t="str">
        <f>Homes[[#This Row],[bedrooms]] &amp; " bd | " &amp; TEXT(Homes[[#This Row],[bathrooms]],"0.##") &amp; " ba"</f>
        <v>3 bd | 1. ba</v>
      </c>
      <c r="I3341" s="4">
        <v>1210</v>
      </c>
      <c r="J3341" s="1">
        <f>IFERROR(Homes[[#This Row],[price]]/Homes[[#This Row],[sqft_living]]," ")</f>
        <v>235.53719008264463</v>
      </c>
      <c r="K3341" s="4">
        <f>IFERROR(Homes[[#This Row],[sqft_lot]]/43560," ")</f>
        <v>0.10860881542699724</v>
      </c>
      <c r="L3341" t="str">
        <f>IF(Homes[[#This Row],[waterfront]]=1, "Yes","No")</f>
        <v>No</v>
      </c>
      <c r="M3341" s="4" t="str">
        <f>IF(Homes[[#This Row],[sqft_basement]]&gt;0, "Yes","No")</f>
        <v>No</v>
      </c>
      <c r="N3341" t="str">
        <f>CHOOSE(Homes[[#This Row],[view]]+1, "None","Fair","Good","Great","Excellent")</f>
        <v>None</v>
      </c>
      <c r="O3341" t="str">
        <f>CHOOSE(Homes[[#This Row],[condition]], "Poor","Fair","Average","Good","Excellent")</f>
        <v>Average</v>
      </c>
      <c r="P3341">
        <f ca="1">YEAR(TODAY())-Homes[[#This Row],[yr_built]]</f>
        <v>124</v>
      </c>
      <c r="Q3341">
        <v>0</v>
      </c>
      <c r="R3341">
        <f ca="1">IF(Homes[[#This Row],[yr_renovated]]&gt;0, YEAR(TODAY())-Homes[[#This Row],[yr_renovated]], YEAR(TODAY())-Homes[[#This Row],[yr_built]])</f>
        <v>124</v>
      </c>
      <c r="S3341">
        <v>1.5</v>
      </c>
      <c r="T3341" s="2">
        <v>41809</v>
      </c>
      <c r="U3341" s="3">
        <v>1</v>
      </c>
      <c r="V3341" s="4">
        <f>IFERROR(Homes[[#This Row],[sqft_above]]+Homes[[#This Row],[sqft_basement]]," ")</f>
        <v>1210</v>
      </c>
      <c r="W3341" s="4">
        <v>4731</v>
      </c>
      <c r="X3341">
        <v>0</v>
      </c>
      <c r="Y3341">
        <v>0</v>
      </c>
      <c r="Z3341">
        <v>3</v>
      </c>
      <c r="AA3341" s="4">
        <v>1210</v>
      </c>
      <c r="AB3341" s="4">
        <v>0</v>
      </c>
      <c r="AC3341">
        <v>1901</v>
      </c>
      <c r="AD3341" t="s">
        <v>3462</v>
      </c>
      <c r="AE3341" t="s">
        <v>49</v>
      </c>
      <c r="AF3341" t="s">
        <v>204</v>
      </c>
    </row>
    <row r="3342" spans="1:32">
      <c r="A3342" t="str">
        <f>PROPER(TRIM(Homes[[#This Row],[street]]))</f>
        <v>2802 Sw Bataan St</v>
      </c>
      <c r="B3342" t="str">
        <f>PROPER(TRIM(Homes[[#This Row],[city]]))</f>
        <v>Seattle</v>
      </c>
      <c r="C3342" t="str">
        <f>_xlfn.TEXTBEFORE(Homes[[#This Row],[statezip]]," ")</f>
        <v>WA</v>
      </c>
      <c r="D3342" s="6" t="str">
        <f>_xlfn.TEXTAFTER(Homes[[#This Row],[statezip]]," ")</f>
        <v>98126</v>
      </c>
      <c r="E3342" s="1">
        <v>285000</v>
      </c>
      <c r="F3342">
        <v>2</v>
      </c>
      <c r="G33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42" s="3" t="str">
        <f>Homes[[#This Row],[bedrooms]] &amp; " bd | " &amp; TEXT(Homes[[#This Row],[bathrooms]],"0.##") &amp; " ba"</f>
        <v>2 bd | 2.5 ba</v>
      </c>
      <c r="I3342" s="4">
        <v>1380</v>
      </c>
      <c r="J3342" s="1">
        <f>IFERROR(Homes[[#This Row],[price]]/Homes[[#This Row],[sqft_living]]," ")</f>
        <v>206.52173913043478</v>
      </c>
      <c r="K3342" s="4">
        <f>IFERROR(Homes[[#This Row],[sqft_lot]]/43560," ")</f>
        <v>2.4632690541781452E-2</v>
      </c>
      <c r="L3342" t="str">
        <f>IF(Homes[[#This Row],[waterfront]]=1, "Yes","No")</f>
        <v>No</v>
      </c>
      <c r="M3342" s="4" t="str">
        <f>IF(Homes[[#This Row],[sqft_basement]]&gt;0, "Yes","No")</f>
        <v>Yes</v>
      </c>
      <c r="N3342" t="str">
        <f>CHOOSE(Homes[[#This Row],[view]]+1, "None","Fair","Good","Great","Excellent")</f>
        <v>None</v>
      </c>
      <c r="O3342" t="str">
        <f>CHOOSE(Homes[[#This Row],[condition]], "Poor","Fair","Average","Good","Excellent")</f>
        <v>Average</v>
      </c>
      <c r="P3342">
        <f ca="1">YEAR(TODAY())-Homes[[#This Row],[yr_built]]</f>
        <v>14</v>
      </c>
      <c r="Q3342">
        <v>0</v>
      </c>
      <c r="R3342">
        <f ca="1">IF(Homes[[#This Row],[yr_renovated]]&gt;0, YEAR(TODAY())-Homes[[#This Row],[yr_renovated]], YEAR(TODAY())-Homes[[#This Row],[yr_built]])</f>
        <v>14</v>
      </c>
      <c r="S3342">
        <v>2</v>
      </c>
      <c r="T3342" s="2">
        <v>41792</v>
      </c>
      <c r="U3342" s="3">
        <v>2.5</v>
      </c>
      <c r="V3342" s="4">
        <f>IFERROR(Homes[[#This Row],[sqft_above]]+Homes[[#This Row],[sqft_basement]]," ")</f>
        <v>1380</v>
      </c>
      <c r="W3342" s="4">
        <v>1073</v>
      </c>
      <c r="X3342">
        <v>0</v>
      </c>
      <c r="Y3342">
        <v>0</v>
      </c>
      <c r="Z3342">
        <v>3</v>
      </c>
      <c r="AA3342" s="4">
        <v>1140</v>
      </c>
      <c r="AB3342" s="4">
        <v>240</v>
      </c>
      <c r="AC3342">
        <v>2011</v>
      </c>
      <c r="AD3342" t="s">
        <v>3463</v>
      </c>
      <c r="AE3342" t="s">
        <v>49</v>
      </c>
      <c r="AF3342" t="s">
        <v>434</v>
      </c>
    </row>
    <row r="3343" spans="1:32">
      <c r="A3343" t="str">
        <f>PROPER(TRIM(Homes[[#This Row],[street]]))</f>
        <v>8723 S 117Th St</v>
      </c>
      <c r="B3343" t="str">
        <f>PROPER(TRIM(Homes[[#This Row],[city]]))</f>
        <v>Seattle</v>
      </c>
      <c r="C3343" t="str">
        <f>_xlfn.TEXTBEFORE(Homes[[#This Row],[statezip]]," ")</f>
        <v>WA</v>
      </c>
      <c r="D3343" s="6" t="str">
        <f>_xlfn.TEXTAFTER(Homes[[#This Row],[statezip]]," ")</f>
        <v>98178</v>
      </c>
      <c r="E3343" s="1">
        <v>285000</v>
      </c>
      <c r="F3343">
        <v>3</v>
      </c>
      <c r="G33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3" s="3" t="str">
        <f>Homes[[#This Row],[bedrooms]] &amp; " bd | " &amp; TEXT(Homes[[#This Row],[bathrooms]],"0.##") &amp; " ba"</f>
        <v>3 bd | 1.75 ba</v>
      </c>
      <c r="I3343" s="4">
        <v>2380</v>
      </c>
      <c r="J3343" s="1">
        <f>IFERROR(Homes[[#This Row],[price]]/Homes[[#This Row],[sqft_living]]," ")</f>
        <v>119.74789915966386</v>
      </c>
      <c r="K3343" s="4">
        <f>IFERROR(Homes[[#This Row],[sqft_lot]]/43560," ")</f>
        <v>0.13774104683195593</v>
      </c>
      <c r="L3343" t="str">
        <f>IF(Homes[[#This Row],[waterfront]]=1, "Yes","No")</f>
        <v>No</v>
      </c>
      <c r="M3343" s="4" t="str">
        <f>IF(Homes[[#This Row],[sqft_basement]]&gt;0, "Yes","No")</f>
        <v>Yes</v>
      </c>
      <c r="N3343" t="str">
        <f>CHOOSE(Homes[[#This Row],[view]]+1, "None","Fair","Good","Great","Excellent")</f>
        <v>None</v>
      </c>
      <c r="O3343" t="str">
        <f>CHOOSE(Homes[[#This Row],[condition]], "Poor","Fair","Average","Good","Excellent")</f>
        <v>Average</v>
      </c>
      <c r="P3343">
        <f ca="1">YEAR(TODAY())-Homes[[#This Row],[yr_built]]</f>
        <v>90</v>
      </c>
      <c r="Q3343">
        <v>1974</v>
      </c>
      <c r="R3343">
        <f ca="1">IF(Homes[[#This Row],[yr_renovated]]&gt;0, YEAR(TODAY())-Homes[[#This Row],[yr_renovated]], YEAR(TODAY())-Homes[[#This Row],[yr_built]])</f>
        <v>51</v>
      </c>
      <c r="S3343">
        <v>1.5</v>
      </c>
      <c r="T3343" s="2">
        <v>41780</v>
      </c>
      <c r="U3343" s="3">
        <v>1.75</v>
      </c>
      <c r="V3343" s="4">
        <f>IFERROR(Homes[[#This Row],[sqft_above]]+Homes[[#This Row],[sqft_basement]]," ")</f>
        <v>2380</v>
      </c>
      <c r="W3343" s="4">
        <v>6000</v>
      </c>
      <c r="X3343">
        <v>0</v>
      </c>
      <c r="Y3343">
        <v>0</v>
      </c>
      <c r="Z3343">
        <v>3</v>
      </c>
      <c r="AA3343" s="4">
        <v>1320</v>
      </c>
      <c r="AB3343" s="4">
        <v>1060</v>
      </c>
      <c r="AC3343">
        <v>1935</v>
      </c>
      <c r="AD3343" t="s">
        <v>3464</v>
      </c>
      <c r="AE3343" t="s">
        <v>49</v>
      </c>
      <c r="AF3343" t="s">
        <v>1123</v>
      </c>
    </row>
    <row r="3344" spans="1:32">
      <c r="A3344" t="str">
        <f>PROPER(TRIM(Homes[[#This Row],[street]]))</f>
        <v>13332 30Th Ave Ne</v>
      </c>
      <c r="B3344" t="str">
        <f>PROPER(TRIM(Homes[[#This Row],[city]]))</f>
        <v>Seattle</v>
      </c>
      <c r="C3344" t="str">
        <f>_xlfn.TEXTBEFORE(Homes[[#This Row],[statezip]]," ")</f>
        <v>WA</v>
      </c>
      <c r="D3344" s="6" t="str">
        <f>_xlfn.TEXTAFTER(Homes[[#This Row],[statezip]]," ")</f>
        <v>98125</v>
      </c>
      <c r="E3344" s="1">
        <v>285000</v>
      </c>
      <c r="F3344">
        <v>2</v>
      </c>
      <c r="G33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4" s="3" t="str">
        <f>Homes[[#This Row],[bedrooms]] &amp; " bd | " &amp; TEXT(Homes[[#This Row],[bathrooms]],"0.##") &amp; " ba"</f>
        <v>2 bd | 1. ba</v>
      </c>
      <c r="I3344" s="4">
        <v>800</v>
      </c>
      <c r="J3344" s="1">
        <f>IFERROR(Homes[[#This Row],[price]]/Homes[[#This Row],[sqft_living]]," ")</f>
        <v>356.25</v>
      </c>
      <c r="K3344" s="4">
        <f>IFERROR(Homes[[#This Row],[sqft_lot]]/43560," ")</f>
        <v>0.14325068870523416</v>
      </c>
      <c r="L3344" t="str">
        <f>IF(Homes[[#This Row],[waterfront]]=1, "Yes","No")</f>
        <v>No</v>
      </c>
      <c r="M3344" s="4" t="str">
        <f>IF(Homes[[#This Row],[sqft_basement]]&gt;0, "Yes","No")</f>
        <v>No</v>
      </c>
      <c r="N3344" t="str">
        <f>CHOOSE(Homes[[#This Row],[view]]+1, "None","Fair","Good","Great","Excellent")</f>
        <v>None</v>
      </c>
      <c r="O3344" t="str">
        <f>CHOOSE(Homes[[#This Row],[condition]], "Poor","Fair","Average","Good","Excellent")</f>
        <v>Average</v>
      </c>
      <c r="P3344">
        <f ca="1">YEAR(TODAY())-Homes[[#This Row],[yr_built]]</f>
        <v>71</v>
      </c>
      <c r="Q3344">
        <v>2005</v>
      </c>
      <c r="R3344">
        <f ca="1">IF(Homes[[#This Row],[yr_renovated]]&gt;0, YEAR(TODAY())-Homes[[#This Row],[yr_renovated]], YEAR(TODAY())-Homes[[#This Row],[yr_built]])</f>
        <v>20</v>
      </c>
      <c r="S3344">
        <v>1</v>
      </c>
      <c r="T3344" s="2">
        <v>41787</v>
      </c>
      <c r="U3344" s="3">
        <v>1</v>
      </c>
      <c r="V3344" s="4">
        <f>IFERROR(Homes[[#This Row],[sqft_above]]+Homes[[#This Row],[sqft_basement]]," ")</f>
        <v>800</v>
      </c>
      <c r="W3344" s="4">
        <v>6240</v>
      </c>
      <c r="X3344">
        <v>0</v>
      </c>
      <c r="Y3344">
        <v>0</v>
      </c>
      <c r="Z3344">
        <v>3</v>
      </c>
      <c r="AA3344" s="4">
        <v>800</v>
      </c>
      <c r="AB3344" s="4">
        <v>0</v>
      </c>
      <c r="AC3344">
        <v>1954</v>
      </c>
      <c r="AD3344" t="s">
        <v>3465</v>
      </c>
      <c r="AE3344" t="s">
        <v>49</v>
      </c>
      <c r="AF3344" t="s">
        <v>150</v>
      </c>
    </row>
    <row r="3345" spans="1:32">
      <c r="A3345" t="str">
        <f>PROPER(TRIM(Homes[[#This Row],[street]]))</f>
        <v>8024 S 130Th St</v>
      </c>
      <c r="B3345" t="str">
        <f>PROPER(TRIM(Homes[[#This Row],[city]]))</f>
        <v>Seattle</v>
      </c>
      <c r="C3345" t="str">
        <f>_xlfn.TEXTBEFORE(Homes[[#This Row],[statezip]]," ")</f>
        <v>WA</v>
      </c>
      <c r="D3345" s="6" t="str">
        <f>_xlfn.TEXTAFTER(Homes[[#This Row],[statezip]]," ")</f>
        <v>98178</v>
      </c>
      <c r="E3345" s="1">
        <v>285000</v>
      </c>
      <c r="F3345">
        <v>4</v>
      </c>
      <c r="G33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5" s="3" t="str">
        <f>Homes[[#This Row],[bedrooms]] &amp; " bd | " &amp; TEXT(Homes[[#This Row],[bathrooms]],"0.##") &amp; " ba"</f>
        <v>4 bd | 1.75 ba</v>
      </c>
      <c r="I3345" s="4">
        <v>2080</v>
      </c>
      <c r="J3345" s="1">
        <f>IFERROR(Homes[[#This Row],[price]]/Homes[[#This Row],[sqft_living]]," ")</f>
        <v>137.01923076923077</v>
      </c>
      <c r="K3345" s="4">
        <f>IFERROR(Homes[[#This Row],[sqft_lot]]/43560," ")</f>
        <v>0.31287878787878787</v>
      </c>
      <c r="L3345" t="str">
        <f>IF(Homes[[#This Row],[waterfront]]=1, "Yes","No")</f>
        <v>No</v>
      </c>
      <c r="M3345" s="4" t="str">
        <f>IF(Homes[[#This Row],[sqft_basement]]&gt;0, "Yes","No")</f>
        <v>Yes</v>
      </c>
      <c r="N3345" t="str">
        <f>CHOOSE(Homes[[#This Row],[view]]+1, "None","Fair","Good","Great","Excellent")</f>
        <v>None</v>
      </c>
      <c r="O3345" t="str">
        <f>CHOOSE(Homes[[#This Row],[condition]], "Poor","Fair","Average","Good","Excellent")</f>
        <v>Good</v>
      </c>
      <c r="P3345">
        <f ca="1">YEAR(TODAY())-Homes[[#This Row],[yr_built]]</f>
        <v>70</v>
      </c>
      <c r="Q3345">
        <v>2009</v>
      </c>
      <c r="R3345">
        <f ca="1">IF(Homes[[#This Row],[yr_renovated]]&gt;0, YEAR(TODAY())-Homes[[#This Row],[yr_renovated]], YEAR(TODAY())-Homes[[#This Row],[yr_built]])</f>
        <v>16</v>
      </c>
      <c r="S3345">
        <v>1</v>
      </c>
      <c r="T3345" s="2">
        <v>41778</v>
      </c>
      <c r="U3345" s="3">
        <v>1.75</v>
      </c>
      <c r="V3345" s="4">
        <f>IFERROR(Homes[[#This Row],[sqft_above]]+Homes[[#This Row],[sqft_basement]]," ")</f>
        <v>2080</v>
      </c>
      <c r="W3345" s="4">
        <v>13629</v>
      </c>
      <c r="X3345">
        <v>0</v>
      </c>
      <c r="Y3345">
        <v>0</v>
      </c>
      <c r="Z3345">
        <v>4</v>
      </c>
      <c r="AA3345" s="4">
        <v>1040</v>
      </c>
      <c r="AB3345" s="4">
        <v>1040</v>
      </c>
      <c r="AC3345">
        <v>1955</v>
      </c>
      <c r="AD3345" t="s">
        <v>3466</v>
      </c>
      <c r="AE3345" t="s">
        <v>49</v>
      </c>
      <c r="AF3345" t="s">
        <v>1123</v>
      </c>
    </row>
    <row r="3346" spans="1:32">
      <c r="A3346" t="str">
        <f>PROPER(TRIM(Homes[[#This Row],[street]]))</f>
        <v>7339 46Th Ave S</v>
      </c>
      <c r="B3346" t="str">
        <f>PROPER(TRIM(Homes[[#This Row],[city]]))</f>
        <v>Seattle</v>
      </c>
      <c r="C3346" t="str">
        <f>_xlfn.TEXTBEFORE(Homes[[#This Row],[statezip]]," ")</f>
        <v>WA</v>
      </c>
      <c r="D3346" s="6" t="str">
        <f>_xlfn.TEXTAFTER(Homes[[#This Row],[statezip]]," ")</f>
        <v>98118</v>
      </c>
      <c r="E3346" s="1">
        <v>285000</v>
      </c>
      <c r="F3346">
        <v>3</v>
      </c>
      <c r="G33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6" s="3" t="str">
        <f>Homes[[#This Row],[bedrooms]] &amp; " bd | " &amp; TEXT(Homes[[#This Row],[bathrooms]],"0.##") &amp; " ba"</f>
        <v>3 bd | 1.75 ba</v>
      </c>
      <c r="I3346" s="4">
        <v>1840</v>
      </c>
      <c r="J3346" s="1">
        <f>IFERROR(Homes[[#This Row],[price]]/Homes[[#This Row],[sqft_living]]," ")</f>
        <v>154.89130434782609</v>
      </c>
      <c r="K3346" s="4">
        <f>IFERROR(Homes[[#This Row],[sqft_lot]]/43560," ")</f>
        <v>0.19745179063360882</v>
      </c>
      <c r="L3346" t="str">
        <f>IF(Homes[[#This Row],[waterfront]]=1, "Yes","No")</f>
        <v>No</v>
      </c>
      <c r="M3346" s="4" t="str">
        <f>IF(Homes[[#This Row],[sqft_basement]]&gt;0, "Yes","No")</f>
        <v>Yes</v>
      </c>
      <c r="N3346" t="str">
        <f>CHOOSE(Homes[[#This Row],[view]]+1, "None","Fair","Good","Great","Excellent")</f>
        <v>None</v>
      </c>
      <c r="O3346" t="str">
        <f>CHOOSE(Homes[[#This Row],[condition]], "Poor","Fair","Average","Good","Excellent")</f>
        <v>Average</v>
      </c>
      <c r="P3346">
        <f ca="1">YEAR(TODAY())-Homes[[#This Row],[yr_built]]</f>
        <v>120</v>
      </c>
      <c r="Q3346">
        <v>2014</v>
      </c>
      <c r="R3346">
        <f ca="1">IF(Homes[[#This Row],[yr_renovated]]&gt;0, YEAR(TODAY())-Homes[[#This Row],[yr_renovated]], YEAR(TODAY())-Homes[[#This Row],[yr_built]])</f>
        <v>11</v>
      </c>
      <c r="S3346">
        <v>1</v>
      </c>
      <c r="T3346" s="2">
        <v>41803</v>
      </c>
      <c r="U3346" s="3">
        <v>1.75</v>
      </c>
      <c r="V3346" s="4">
        <f>IFERROR(Homes[[#This Row],[sqft_above]]+Homes[[#This Row],[sqft_basement]]," ")</f>
        <v>1840</v>
      </c>
      <c r="W3346" s="4">
        <v>8601</v>
      </c>
      <c r="X3346">
        <v>0</v>
      </c>
      <c r="Y3346">
        <v>0</v>
      </c>
      <c r="Z3346">
        <v>3</v>
      </c>
      <c r="AA3346" s="4">
        <v>920</v>
      </c>
      <c r="AB3346" s="4">
        <v>920</v>
      </c>
      <c r="AC3346">
        <v>1905</v>
      </c>
      <c r="AD3346" t="s">
        <v>3467</v>
      </c>
      <c r="AE3346" t="s">
        <v>49</v>
      </c>
      <c r="AF3346" t="s">
        <v>229</v>
      </c>
    </row>
    <row r="3347" spans="1:32">
      <c r="A3347" t="str">
        <f>PROPER(TRIM(Homes[[#This Row],[street]]))</f>
        <v>15322 26Th Ave Ne</v>
      </c>
      <c r="B3347" t="str">
        <f>PROPER(TRIM(Homes[[#This Row],[city]]))</f>
        <v>Shoreline</v>
      </c>
      <c r="C3347" t="str">
        <f>_xlfn.TEXTBEFORE(Homes[[#This Row],[statezip]]," ")</f>
        <v>WA</v>
      </c>
      <c r="D3347" s="6" t="str">
        <f>_xlfn.TEXTAFTER(Homes[[#This Row],[statezip]]," ")</f>
        <v>98155</v>
      </c>
      <c r="E3347" s="1">
        <v>285000</v>
      </c>
      <c r="F3347">
        <v>2</v>
      </c>
      <c r="G33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47" s="3" t="str">
        <f>Homes[[#This Row],[bedrooms]] &amp; " bd | " &amp; TEXT(Homes[[#This Row],[bathrooms]],"0.##") &amp; " ba"</f>
        <v>2 bd | 1. ba</v>
      </c>
      <c r="I3347" s="4">
        <v>910</v>
      </c>
      <c r="J3347" s="1">
        <f>IFERROR(Homes[[#This Row],[price]]/Homes[[#This Row],[sqft_living]]," ")</f>
        <v>313.1868131868132</v>
      </c>
      <c r="K3347" s="4">
        <f>IFERROR(Homes[[#This Row],[sqft_lot]]/43560," ")</f>
        <v>0.18721303948576676</v>
      </c>
      <c r="L3347" t="str">
        <f>IF(Homes[[#This Row],[waterfront]]=1, "Yes","No")</f>
        <v>No</v>
      </c>
      <c r="M3347" s="4" t="str">
        <f>IF(Homes[[#This Row],[sqft_basement]]&gt;0, "Yes","No")</f>
        <v>No</v>
      </c>
      <c r="N3347" t="str">
        <f>CHOOSE(Homes[[#This Row],[view]]+1, "None","Fair","Good","Great","Excellent")</f>
        <v>None</v>
      </c>
      <c r="O3347" t="str">
        <f>CHOOSE(Homes[[#This Row],[condition]], "Poor","Fair","Average","Good","Excellent")</f>
        <v>Good</v>
      </c>
      <c r="P3347">
        <f ca="1">YEAR(TODAY())-Homes[[#This Row],[yr_built]]</f>
        <v>77</v>
      </c>
      <c r="Q3347">
        <v>0</v>
      </c>
      <c r="R3347">
        <f ca="1">IF(Homes[[#This Row],[yr_renovated]]&gt;0, YEAR(TODAY())-Homes[[#This Row],[yr_renovated]], YEAR(TODAY())-Homes[[#This Row],[yr_built]])</f>
        <v>77</v>
      </c>
      <c r="S3347">
        <v>1</v>
      </c>
      <c r="T3347" s="2">
        <v>41817</v>
      </c>
      <c r="U3347" s="3">
        <v>1</v>
      </c>
      <c r="V3347" s="4">
        <f>IFERROR(Homes[[#This Row],[sqft_above]]+Homes[[#This Row],[sqft_basement]]," ")</f>
        <v>910</v>
      </c>
      <c r="W3347" s="4">
        <v>8155</v>
      </c>
      <c r="X3347">
        <v>0</v>
      </c>
      <c r="Y3347">
        <v>0</v>
      </c>
      <c r="Z3347">
        <v>4</v>
      </c>
      <c r="AA3347" s="4">
        <v>910</v>
      </c>
      <c r="AB3347" s="4">
        <v>0</v>
      </c>
      <c r="AC3347">
        <v>1948</v>
      </c>
      <c r="AD3347" t="s">
        <v>3468</v>
      </c>
      <c r="AE3347" t="s">
        <v>100</v>
      </c>
      <c r="AF3347" t="s">
        <v>744</v>
      </c>
    </row>
    <row r="3348" spans="1:32">
      <c r="A3348" t="str">
        <f>PROPER(TRIM(Homes[[#This Row],[street]]))</f>
        <v>4071 S 128Th St</v>
      </c>
      <c r="B3348" t="str">
        <f>PROPER(TRIM(Homes[[#This Row],[city]]))</f>
        <v>Tukwila</v>
      </c>
      <c r="C3348" t="str">
        <f>_xlfn.TEXTBEFORE(Homes[[#This Row],[statezip]]," ")</f>
        <v>WA</v>
      </c>
      <c r="D3348" s="6" t="str">
        <f>_xlfn.TEXTAFTER(Homes[[#This Row],[statezip]]," ")</f>
        <v>98168</v>
      </c>
      <c r="E3348" s="1">
        <v>285000</v>
      </c>
      <c r="F3348">
        <v>3</v>
      </c>
      <c r="G33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48" s="3" t="str">
        <f>Homes[[#This Row],[bedrooms]] &amp; " bd | " &amp; TEXT(Homes[[#This Row],[bathrooms]],"0.##") &amp; " ba"</f>
        <v>3 bd | 1.75 ba</v>
      </c>
      <c r="I3348" s="4">
        <v>2880</v>
      </c>
      <c r="J3348" s="1">
        <f>IFERROR(Homes[[#This Row],[price]]/Homes[[#This Row],[sqft_living]]," ")</f>
        <v>98.958333333333329</v>
      </c>
      <c r="K3348" s="4">
        <f>IFERROR(Homes[[#This Row],[sqft_lot]]/43560," ")</f>
        <v>0.42001836547291094</v>
      </c>
      <c r="L3348" t="str">
        <f>IF(Homes[[#This Row],[waterfront]]=1, "Yes","No")</f>
        <v>No</v>
      </c>
      <c r="M3348" s="4" t="str">
        <f>IF(Homes[[#This Row],[sqft_basement]]&gt;0, "Yes","No")</f>
        <v>Yes</v>
      </c>
      <c r="N3348" t="str">
        <f>CHOOSE(Homes[[#This Row],[view]]+1, "None","Fair","Good","Great","Excellent")</f>
        <v>None</v>
      </c>
      <c r="O3348" t="str">
        <f>CHOOSE(Homes[[#This Row],[condition]], "Poor","Fair","Average","Good","Excellent")</f>
        <v>Average</v>
      </c>
      <c r="P3348">
        <f ca="1">YEAR(TODAY())-Homes[[#This Row],[yr_built]]</f>
        <v>67</v>
      </c>
      <c r="Q3348">
        <v>2004</v>
      </c>
      <c r="R3348">
        <f ca="1">IF(Homes[[#This Row],[yr_renovated]]&gt;0, YEAR(TODAY())-Homes[[#This Row],[yr_renovated]], YEAR(TODAY())-Homes[[#This Row],[yr_built]])</f>
        <v>21</v>
      </c>
      <c r="S3348">
        <v>1</v>
      </c>
      <c r="T3348" s="2">
        <v>41793</v>
      </c>
      <c r="U3348" s="3">
        <v>1.75</v>
      </c>
      <c r="V3348" s="4">
        <f>IFERROR(Homes[[#This Row],[sqft_above]]+Homes[[#This Row],[sqft_basement]]," ")</f>
        <v>2880</v>
      </c>
      <c r="W3348" s="4">
        <v>18296</v>
      </c>
      <c r="X3348">
        <v>0</v>
      </c>
      <c r="Y3348">
        <v>0</v>
      </c>
      <c r="Z3348">
        <v>3</v>
      </c>
      <c r="AA3348" s="4">
        <v>1580</v>
      </c>
      <c r="AB3348" s="4">
        <v>1300</v>
      </c>
      <c r="AC3348">
        <v>1958</v>
      </c>
      <c r="AD3348" t="s">
        <v>3469</v>
      </c>
      <c r="AE3348" t="s">
        <v>93</v>
      </c>
      <c r="AF3348" t="s">
        <v>94</v>
      </c>
    </row>
    <row r="3349" spans="1:32">
      <c r="A3349" t="str">
        <f>PROPER(TRIM(Homes[[#This Row],[street]]))</f>
        <v>15923 Vashon Hwy Sw</v>
      </c>
      <c r="B3349" t="str">
        <f>PROPER(TRIM(Homes[[#This Row],[city]]))</f>
        <v>Vashon</v>
      </c>
      <c r="C3349" t="str">
        <f>_xlfn.TEXTBEFORE(Homes[[#This Row],[statezip]]," ")</f>
        <v>WA</v>
      </c>
      <c r="D3349" s="6" t="str">
        <f>_xlfn.TEXTAFTER(Homes[[#This Row],[statezip]]," ")</f>
        <v>98070</v>
      </c>
      <c r="E3349" s="1">
        <v>285000</v>
      </c>
      <c r="F3349">
        <v>2</v>
      </c>
      <c r="G33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49" s="3" t="str">
        <f>Homes[[#This Row],[bedrooms]] &amp; " bd | " &amp; TEXT(Homes[[#This Row],[bathrooms]],"0.##") &amp; " ba"</f>
        <v>2 bd | 2. ba</v>
      </c>
      <c r="I3349" s="4">
        <v>1651</v>
      </c>
      <c r="J3349" s="1">
        <f>IFERROR(Homes[[#This Row],[price]]/Homes[[#This Row],[sqft_living]]," ")</f>
        <v>172.62265293761357</v>
      </c>
      <c r="K3349" s="4">
        <f>IFERROR(Homes[[#This Row],[sqft_lot]]/43560," ")</f>
        <v>0.41781450872359965</v>
      </c>
      <c r="L3349" t="str">
        <f>IF(Homes[[#This Row],[waterfront]]=1, "Yes","No")</f>
        <v>No</v>
      </c>
      <c r="M3349" s="4" t="str">
        <f>IF(Homes[[#This Row],[sqft_basement]]&gt;0, "Yes","No")</f>
        <v>No</v>
      </c>
      <c r="N3349" t="str">
        <f>CHOOSE(Homes[[#This Row],[view]]+1, "None","Fair","Good","Great","Excellent")</f>
        <v>None</v>
      </c>
      <c r="O3349" t="str">
        <f>CHOOSE(Homes[[#This Row],[condition]], "Poor","Fair","Average","Good","Excellent")</f>
        <v>Average</v>
      </c>
      <c r="P3349">
        <f ca="1">YEAR(TODAY())-Homes[[#This Row],[yr_built]]</f>
        <v>79</v>
      </c>
      <c r="Q3349">
        <v>0</v>
      </c>
      <c r="R3349">
        <f ca="1">IF(Homes[[#This Row],[yr_renovated]]&gt;0, YEAR(TODAY())-Homes[[#This Row],[yr_renovated]], YEAR(TODAY())-Homes[[#This Row],[yr_built]])</f>
        <v>79</v>
      </c>
      <c r="S3349">
        <v>1</v>
      </c>
      <c r="T3349" s="2">
        <v>41800</v>
      </c>
      <c r="U3349" s="3">
        <v>2</v>
      </c>
      <c r="V3349" s="4">
        <f>IFERROR(Homes[[#This Row],[sqft_above]]+Homes[[#This Row],[sqft_basement]]," ")</f>
        <v>1651</v>
      </c>
      <c r="W3349" s="4">
        <v>18200</v>
      </c>
      <c r="X3349">
        <v>0</v>
      </c>
      <c r="Y3349">
        <v>0</v>
      </c>
      <c r="Z3349">
        <v>3</v>
      </c>
      <c r="AA3349" s="4">
        <v>1651</v>
      </c>
      <c r="AB3349" s="4">
        <v>0</v>
      </c>
      <c r="AC3349">
        <v>1946</v>
      </c>
      <c r="AD3349" t="s">
        <v>3470</v>
      </c>
      <c r="AE3349" t="s">
        <v>619</v>
      </c>
      <c r="AF3349" t="s">
        <v>620</v>
      </c>
    </row>
    <row r="3350" spans="1:32">
      <c r="A3350" t="str">
        <f>PROPER(TRIM(Homes[[#This Row],[street]]))</f>
        <v>12654 156Th Ave Se</v>
      </c>
      <c r="B3350" t="str">
        <f>PROPER(TRIM(Homes[[#This Row],[city]]))</f>
        <v>Renton</v>
      </c>
      <c r="C3350" t="str">
        <f>_xlfn.TEXTBEFORE(Homes[[#This Row],[statezip]]," ")</f>
        <v>WA</v>
      </c>
      <c r="D3350" s="6" t="str">
        <f>_xlfn.TEXTAFTER(Homes[[#This Row],[statezip]]," ")</f>
        <v>98059</v>
      </c>
      <c r="E3350" s="1">
        <v>284950</v>
      </c>
      <c r="F3350">
        <v>3</v>
      </c>
      <c r="G33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0" s="3" t="str">
        <f>Homes[[#This Row],[bedrooms]] &amp; " bd | " &amp; TEXT(Homes[[#This Row],[bathrooms]],"0.##") &amp; " ba"</f>
        <v>3 bd | 1. ba</v>
      </c>
      <c r="I3350" s="4">
        <v>990</v>
      </c>
      <c r="J3350" s="1">
        <f>IFERROR(Homes[[#This Row],[price]]/Homes[[#This Row],[sqft_living]]," ")</f>
        <v>287.82828282828285</v>
      </c>
      <c r="K3350" s="4">
        <f>IFERROR(Homes[[#This Row],[sqft_lot]]/43560," ")</f>
        <v>0.24616620752984389</v>
      </c>
      <c r="L3350" t="str">
        <f>IF(Homes[[#This Row],[waterfront]]=1, "Yes","No")</f>
        <v>No</v>
      </c>
      <c r="M3350" s="4" t="str">
        <f>IF(Homes[[#This Row],[sqft_basement]]&gt;0, "Yes","No")</f>
        <v>No</v>
      </c>
      <c r="N3350" t="str">
        <f>CHOOSE(Homes[[#This Row],[view]]+1, "None","Fair","Good","Great","Excellent")</f>
        <v>None</v>
      </c>
      <c r="O3350" t="str">
        <f>CHOOSE(Homes[[#This Row],[condition]], "Poor","Fair","Average","Good","Excellent")</f>
        <v>Excellent</v>
      </c>
      <c r="P3350">
        <f ca="1">YEAR(TODAY())-Homes[[#This Row],[yr_built]]</f>
        <v>65</v>
      </c>
      <c r="Q3350">
        <v>0</v>
      </c>
      <c r="R3350">
        <f ca="1">IF(Homes[[#This Row],[yr_renovated]]&gt;0, YEAR(TODAY())-Homes[[#This Row],[yr_renovated]], YEAR(TODAY())-Homes[[#This Row],[yr_built]])</f>
        <v>65</v>
      </c>
      <c r="S3350">
        <v>1</v>
      </c>
      <c r="T3350" s="2">
        <v>41808</v>
      </c>
      <c r="U3350" s="3">
        <v>1</v>
      </c>
      <c r="V3350" s="4">
        <f>IFERROR(Homes[[#This Row],[sqft_above]]+Homes[[#This Row],[sqft_basement]]," ")</f>
        <v>990</v>
      </c>
      <c r="W3350" s="4">
        <v>10723</v>
      </c>
      <c r="X3350">
        <v>0</v>
      </c>
      <c r="Y3350">
        <v>0</v>
      </c>
      <c r="Z3350">
        <v>5</v>
      </c>
      <c r="AA3350" s="4">
        <v>990</v>
      </c>
      <c r="AB3350" s="4">
        <v>0</v>
      </c>
      <c r="AC3350">
        <v>1960</v>
      </c>
      <c r="AD3350" t="s">
        <v>3471</v>
      </c>
      <c r="AE3350" t="s">
        <v>319</v>
      </c>
      <c r="AF3350" t="s">
        <v>282</v>
      </c>
    </row>
    <row r="3351" spans="1:32">
      <c r="A3351" t="str">
        <f>PROPER(TRIM(Homes[[#This Row],[street]]))</f>
        <v>29700 217Th Pl Se</v>
      </c>
      <c r="B3351" t="str">
        <f>PROPER(TRIM(Homes[[#This Row],[city]]))</f>
        <v>Kent</v>
      </c>
      <c r="C3351" t="str">
        <f>_xlfn.TEXTBEFORE(Homes[[#This Row],[statezip]]," ")</f>
        <v>WA</v>
      </c>
      <c r="D3351" s="6" t="str">
        <f>_xlfn.TEXTAFTER(Homes[[#This Row],[statezip]]," ")</f>
        <v>98042</v>
      </c>
      <c r="E3351" s="1">
        <v>284000</v>
      </c>
      <c r="F3351">
        <v>3</v>
      </c>
      <c r="G33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51" s="3" t="str">
        <f>Homes[[#This Row],[bedrooms]] &amp; " bd | " &amp; TEXT(Homes[[#This Row],[bathrooms]],"0.##") &amp; " ba"</f>
        <v>3 bd | 2.5 ba</v>
      </c>
      <c r="I3351" s="4">
        <v>1880</v>
      </c>
      <c r="J3351" s="1">
        <f>IFERROR(Homes[[#This Row],[price]]/Homes[[#This Row],[sqft_living]]," ")</f>
        <v>151.06382978723406</v>
      </c>
      <c r="K3351" s="4">
        <f>IFERROR(Homes[[#This Row],[sqft_lot]]/43560," ")</f>
        <v>0.1379247015610652</v>
      </c>
      <c r="L3351" t="str">
        <f>IF(Homes[[#This Row],[waterfront]]=1, "Yes","No")</f>
        <v>No</v>
      </c>
      <c r="M3351" s="4" t="str">
        <f>IF(Homes[[#This Row],[sqft_basement]]&gt;0, "Yes","No")</f>
        <v>No</v>
      </c>
      <c r="N3351" t="str">
        <f>CHOOSE(Homes[[#This Row],[view]]+1, "None","Fair","Good","Great","Excellent")</f>
        <v>None</v>
      </c>
      <c r="O3351" t="str">
        <f>CHOOSE(Homes[[#This Row],[condition]], "Poor","Fair","Average","Good","Excellent")</f>
        <v>Average</v>
      </c>
      <c r="P3351">
        <f ca="1">YEAR(TODAY())-Homes[[#This Row],[yr_built]]</f>
        <v>16</v>
      </c>
      <c r="Q3351">
        <v>0</v>
      </c>
      <c r="R3351">
        <f ca="1">IF(Homes[[#This Row],[yr_renovated]]&gt;0, YEAR(TODAY())-Homes[[#This Row],[yr_renovated]], YEAR(TODAY())-Homes[[#This Row],[yr_built]])</f>
        <v>16</v>
      </c>
      <c r="S3351">
        <v>2</v>
      </c>
      <c r="T3351" s="2">
        <v>41806</v>
      </c>
      <c r="U3351" s="3">
        <v>2.5</v>
      </c>
      <c r="V3351" s="4">
        <f>IFERROR(Homes[[#This Row],[sqft_above]]+Homes[[#This Row],[sqft_basement]]," ")</f>
        <v>1880</v>
      </c>
      <c r="W3351" s="4">
        <v>6008</v>
      </c>
      <c r="X3351">
        <v>0</v>
      </c>
      <c r="Y3351">
        <v>0</v>
      </c>
      <c r="Z3351">
        <v>3</v>
      </c>
      <c r="AA3351" s="4">
        <v>1880</v>
      </c>
      <c r="AB3351" s="4">
        <v>0</v>
      </c>
      <c r="AC3351">
        <v>2009</v>
      </c>
      <c r="AD3351" t="s">
        <v>3472</v>
      </c>
      <c r="AE3351" t="s">
        <v>1392</v>
      </c>
      <c r="AF3351" t="s">
        <v>85</v>
      </c>
    </row>
    <row r="3352" spans="1:32">
      <c r="A3352" t="str">
        <f>PROPER(TRIM(Homes[[#This Row],[street]]))</f>
        <v>15012 133Rd Ave Se</v>
      </c>
      <c r="B3352" t="str">
        <f>PROPER(TRIM(Homes[[#This Row],[city]]))</f>
        <v>Renton</v>
      </c>
      <c r="C3352" t="str">
        <f>_xlfn.TEXTBEFORE(Homes[[#This Row],[statezip]]," ")</f>
        <v>WA</v>
      </c>
      <c r="D3352" s="6" t="str">
        <f>_xlfn.TEXTAFTER(Homes[[#This Row],[statezip]]," ")</f>
        <v>98058</v>
      </c>
      <c r="E3352" s="1">
        <v>284000</v>
      </c>
      <c r="F3352">
        <v>3</v>
      </c>
      <c r="G33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52" s="3" t="str">
        <f>Homes[[#This Row],[bedrooms]] &amp; " bd | " &amp; TEXT(Homes[[#This Row],[bathrooms]],"0.##") &amp; " ba"</f>
        <v>3 bd | 1.5 ba</v>
      </c>
      <c r="I3352" s="4">
        <v>1500</v>
      </c>
      <c r="J3352" s="1">
        <f>IFERROR(Homes[[#This Row],[price]]/Homes[[#This Row],[sqft_living]]," ")</f>
        <v>189.33333333333334</v>
      </c>
      <c r="K3352" s="4">
        <f>IFERROR(Homes[[#This Row],[sqft_lot]]/43560," ")</f>
        <v>0.22998163452708908</v>
      </c>
      <c r="L3352" t="str">
        <f>IF(Homes[[#This Row],[waterfront]]=1, "Yes","No")</f>
        <v>No</v>
      </c>
      <c r="M3352" s="4" t="str">
        <f>IF(Homes[[#This Row],[sqft_basement]]&gt;0, "Yes","No")</f>
        <v>No</v>
      </c>
      <c r="N3352" t="str">
        <f>CHOOSE(Homes[[#This Row],[view]]+1, "None","Fair","Good","Great","Excellent")</f>
        <v>None</v>
      </c>
      <c r="O3352" t="str">
        <f>CHOOSE(Homes[[#This Row],[condition]], "Poor","Fair","Average","Good","Excellent")</f>
        <v>Good</v>
      </c>
      <c r="P3352">
        <f ca="1">YEAR(TODAY())-Homes[[#This Row],[yr_built]]</f>
        <v>68</v>
      </c>
      <c r="Q3352">
        <v>2001</v>
      </c>
      <c r="R3352">
        <f ca="1">IF(Homes[[#This Row],[yr_renovated]]&gt;0, YEAR(TODAY())-Homes[[#This Row],[yr_renovated]], YEAR(TODAY())-Homes[[#This Row],[yr_built]])</f>
        <v>24</v>
      </c>
      <c r="S3352">
        <v>1</v>
      </c>
      <c r="T3352" s="2">
        <v>41829</v>
      </c>
      <c r="U3352" s="3">
        <v>1.5</v>
      </c>
      <c r="V3352" s="4">
        <f>IFERROR(Homes[[#This Row],[sqft_above]]+Homes[[#This Row],[sqft_basement]]," ")</f>
        <v>1500</v>
      </c>
      <c r="W3352" s="4">
        <v>10018</v>
      </c>
      <c r="X3352">
        <v>0</v>
      </c>
      <c r="Y3352">
        <v>0</v>
      </c>
      <c r="Z3352">
        <v>4</v>
      </c>
      <c r="AA3352" s="4">
        <v>1500</v>
      </c>
      <c r="AB3352" s="4">
        <v>0</v>
      </c>
      <c r="AC3352">
        <v>1957</v>
      </c>
      <c r="AD3352" t="s">
        <v>3473</v>
      </c>
      <c r="AE3352" t="s">
        <v>319</v>
      </c>
      <c r="AF3352" t="s">
        <v>320</v>
      </c>
    </row>
    <row r="3353" spans="1:32">
      <c r="A3353" t="str">
        <f>PROPER(TRIM(Homes[[#This Row],[street]]))</f>
        <v>10000-10026 S 100Th St</v>
      </c>
      <c r="B3353" t="str">
        <f>PROPER(TRIM(Homes[[#This Row],[city]]))</f>
        <v>Seattle</v>
      </c>
      <c r="C3353" t="str">
        <f>_xlfn.TEXTBEFORE(Homes[[#This Row],[statezip]]," ")</f>
        <v>WA</v>
      </c>
      <c r="D3353" s="6" t="str">
        <f>_xlfn.TEXTAFTER(Homes[[#This Row],[statezip]]," ")</f>
        <v>98168</v>
      </c>
      <c r="E3353" s="1">
        <v>284000</v>
      </c>
      <c r="F3353">
        <v>4</v>
      </c>
      <c r="G33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53" s="3" t="str">
        <f>Homes[[#This Row],[bedrooms]] &amp; " bd | " &amp; TEXT(Homes[[#This Row],[bathrooms]],"0.##") &amp; " ba"</f>
        <v>4 bd | 1.75 ba</v>
      </c>
      <c r="I3353" s="4">
        <v>1880</v>
      </c>
      <c r="J3353" s="1">
        <f>IFERROR(Homes[[#This Row],[price]]/Homes[[#This Row],[sqft_living]]," ")</f>
        <v>151.06382978723406</v>
      </c>
      <c r="K3353" s="4">
        <f>IFERROR(Homes[[#This Row],[sqft_lot]]/43560," ")</f>
        <v>0.20202020202020202</v>
      </c>
      <c r="L3353" t="str">
        <f>IF(Homes[[#This Row],[waterfront]]=1, "Yes","No")</f>
        <v>No</v>
      </c>
      <c r="M3353" s="4" t="str">
        <f>IF(Homes[[#This Row],[sqft_basement]]&gt;0, "Yes","No")</f>
        <v>Yes</v>
      </c>
      <c r="N3353" t="str">
        <f>CHOOSE(Homes[[#This Row],[view]]+1, "None","Fair","Good","Great","Excellent")</f>
        <v>None</v>
      </c>
      <c r="O3353" t="str">
        <f>CHOOSE(Homes[[#This Row],[condition]], "Poor","Fair","Average","Good","Excellent")</f>
        <v>Average</v>
      </c>
      <c r="P3353">
        <f ca="1">YEAR(TODAY())-Homes[[#This Row],[yr_built]]</f>
        <v>65</v>
      </c>
      <c r="Q3353">
        <v>2012</v>
      </c>
      <c r="R3353">
        <f ca="1">IF(Homes[[#This Row],[yr_renovated]]&gt;0, YEAR(TODAY())-Homes[[#This Row],[yr_renovated]], YEAR(TODAY())-Homes[[#This Row],[yr_built]])</f>
        <v>13</v>
      </c>
      <c r="S3353">
        <v>1</v>
      </c>
      <c r="T3353" s="2">
        <v>41829</v>
      </c>
      <c r="U3353" s="3">
        <v>1.75</v>
      </c>
      <c r="V3353" s="4">
        <f>IFERROR(Homes[[#This Row],[sqft_above]]+Homes[[#This Row],[sqft_basement]]," ")</f>
        <v>1880</v>
      </c>
      <c r="W3353" s="4">
        <v>8800</v>
      </c>
      <c r="X3353">
        <v>0</v>
      </c>
      <c r="Y3353">
        <v>0</v>
      </c>
      <c r="Z3353">
        <v>3</v>
      </c>
      <c r="AA3353" s="4">
        <v>1130</v>
      </c>
      <c r="AB3353" s="4">
        <v>750</v>
      </c>
      <c r="AC3353">
        <v>1960</v>
      </c>
      <c r="AD3353" t="s">
        <v>3474</v>
      </c>
      <c r="AE3353" t="s">
        <v>49</v>
      </c>
      <c r="AF3353" t="s">
        <v>94</v>
      </c>
    </row>
    <row r="3354" spans="1:32">
      <c r="A3354" t="str">
        <f>PROPER(TRIM(Homes[[#This Row],[street]]))</f>
        <v>26526 111Th Pl Se</v>
      </c>
      <c r="B3354" t="str">
        <f>PROPER(TRIM(Homes[[#This Row],[city]]))</f>
        <v>Kent</v>
      </c>
      <c r="C3354" t="str">
        <f>_xlfn.TEXTBEFORE(Homes[[#This Row],[statezip]]," ")</f>
        <v>WA</v>
      </c>
      <c r="D3354" s="6" t="str">
        <f>_xlfn.TEXTAFTER(Homes[[#This Row],[statezip]]," ")</f>
        <v>98030</v>
      </c>
      <c r="E3354" s="1">
        <v>283200</v>
      </c>
      <c r="F3354">
        <v>4</v>
      </c>
      <c r="G33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54" s="3" t="str">
        <f>Homes[[#This Row],[bedrooms]] &amp; " bd | " &amp; TEXT(Homes[[#This Row],[bathrooms]],"0.##") &amp; " ba"</f>
        <v>4 bd | 2.5 ba</v>
      </c>
      <c r="I3354" s="4">
        <v>1982</v>
      </c>
      <c r="J3354" s="1">
        <f>IFERROR(Homes[[#This Row],[price]]/Homes[[#This Row],[sqft_living]]," ")</f>
        <v>142.88597376387489</v>
      </c>
      <c r="K3354" s="4">
        <f>IFERROR(Homes[[#This Row],[sqft_lot]]/43560," ")</f>
        <v>0.1470615243342516</v>
      </c>
      <c r="L3354" t="str">
        <f>IF(Homes[[#This Row],[waterfront]]=1, "Yes","No")</f>
        <v>No</v>
      </c>
      <c r="M3354" s="4" t="str">
        <f>IF(Homes[[#This Row],[sqft_basement]]&gt;0, "Yes","No")</f>
        <v>No</v>
      </c>
      <c r="N3354" t="str">
        <f>CHOOSE(Homes[[#This Row],[view]]+1, "None","Fair","Good","Great","Excellent")</f>
        <v>None</v>
      </c>
      <c r="O3354" t="str">
        <f>CHOOSE(Homes[[#This Row],[condition]], "Poor","Fair","Average","Good","Excellent")</f>
        <v>Average</v>
      </c>
      <c r="P3354">
        <f ca="1">YEAR(TODAY())-Homes[[#This Row],[yr_built]]</f>
        <v>21</v>
      </c>
      <c r="Q3354">
        <v>2003</v>
      </c>
      <c r="R3354">
        <f ca="1">IF(Homes[[#This Row],[yr_renovated]]&gt;0, YEAR(TODAY())-Homes[[#This Row],[yr_renovated]], YEAR(TODAY())-Homes[[#This Row],[yr_built]])</f>
        <v>22</v>
      </c>
      <c r="S3354">
        <v>2</v>
      </c>
      <c r="T3354" s="2">
        <v>41786</v>
      </c>
      <c r="U3354" s="3">
        <v>2.5</v>
      </c>
      <c r="V3354" s="4">
        <f>IFERROR(Homes[[#This Row],[sqft_above]]+Homes[[#This Row],[sqft_basement]]," ")</f>
        <v>1982</v>
      </c>
      <c r="W3354" s="4">
        <v>6406</v>
      </c>
      <c r="X3354">
        <v>0</v>
      </c>
      <c r="Y3354">
        <v>0</v>
      </c>
      <c r="Z3354">
        <v>3</v>
      </c>
      <c r="AA3354" s="4">
        <v>1982</v>
      </c>
      <c r="AB3354" s="4">
        <v>0</v>
      </c>
      <c r="AC3354">
        <v>2004</v>
      </c>
      <c r="AD3354" t="s">
        <v>3475</v>
      </c>
      <c r="AE3354" t="s">
        <v>1392</v>
      </c>
      <c r="AF3354" t="s">
        <v>1554</v>
      </c>
    </row>
    <row r="3355" spans="1:32">
      <c r="A3355" t="str">
        <f>PROPER(TRIM(Homes[[#This Row],[street]]))</f>
        <v>1109 N 28Th Pl</v>
      </c>
      <c r="B3355" t="str">
        <f>PROPER(TRIM(Homes[[#This Row],[city]]))</f>
        <v>Renton</v>
      </c>
      <c r="C3355" t="str">
        <f>_xlfn.TEXTBEFORE(Homes[[#This Row],[statezip]]," ")</f>
        <v>WA</v>
      </c>
      <c r="D3355" s="6" t="str">
        <f>_xlfn.TEXTAFTER(Homes[[#This Row],[statezip]]," ")</f>
        <v>98056</v>
      </c>
      <c r="E3355" s="1">
        <v>283000</v>
      </c>
      <c r="F3355">
        <v>3</v>
      </c>
      <c r="G33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5" s="3" t="str">
        <f>Homes[[#This Row],[bedrooms]] &amp; " bd | " &amp; TEXT(Homes[[#This Row],[bathrooms]],"0.##") &amp; " ba"</f>
        <v>3 bd | 1. ba</v>
      </c>
      <c r="I3355" s="4">
        <v>890</v>
      </c>
      <c r="J3355" s="1">
        <f>IFERROR(Homes[[#This Row],[price]]/Homes[[#This Row],[sqft_living]]," ")</f>
        <v>317.97752808988764</v>
      </c>
      <c r="K3355" s="4">
        <f>IFERROR(Homes[[#This Row],[sqft_lot]]/43560," ")</f>
        <v>0.1928374655647383</v>
      </c>
      <c r="L3355" t="str">
        <f>IF(Homes[[#This Row],[waterfront]]=1, "Yes","No")</f>
        <v>No</v>
      </c>
      <c r="M3355" s="4" t="str">
        <f>IF(Homes[[#This Row],[sqft_basement]]&gt;0, "Yes","No")</f>
        <v>No</v>
      </c>
      <c r="N3355" t="str">
        <f>CHOOSE(Homes[[#This Row],[view]]+1, "None","Fair","Good","Great","Excellent")</f>
        <v>None</v>
      </c>
      <c r="O3355" t="str">
        <f>CHOOSE(Homes[[#This Row],[condition]], "Poor","Fair","Average","Good","Excellent")</f>
        <v>Good</v>
      </c>
      <c r="P3355">
        <f ca="1">YEAR(TODAY())-Homes[[#This Row],[yr_built]]</f>
        <v>71</v>
      </c>
      <c r="Q3355">
        <v>1979</v>
      </c>
      <c r="R3355">
        <f ca="1">IF(Homes[[#This Row],[yr_renovated]]&gt;0, YEAR(TODAY())-Homes[[#This Row],[yr_renovated]], YEAR(TODAY())-Homes[[#This Row],[yr_built]])</f>
        <v>46</v>
      </c>
      <c r="S3355">
        <v>1</v>
      </c>
      <c r="T3355" s="2">
        <v>41815</v>
      </c>
      <c r="U3355" s="3">
        <v>1</v>
      </c>
      <c r="V3355" s="4">
        <f>IFERROR(Homes[[#This Row],[sqft_above]]+Homes[[#This Row],[sqft_basement]]," ")</f>
        <v>890</v>
      </c>
      <c r="W3355" s="4">
        <v>8400</v>
      </c>
      <c r="X3355">
        <v>0</v>
      </c>
      <c r="Y3355">
        <v>0</v>
      </c>
      <c r="Z3355">
        <v>4</v>
      </c>
      <c r="AA3355" s="4">
        <v>890</v>
      </c>
      <c r="AB3355" s="4">
        <v>0</v>
      </c>
      <c r="AC3355">
        <v>1954</v>
      </c>
      <c r="AD3355" t="s">
        <v>3476</v>
      </c>
      <c r="AE3355" t="s">
        <v>319</v>
      </c>
      <c r="AF3355" t="s">
        <v>672</v>
      </c>
    </row>
    <row r="3356" spans="1:32">
      <c r="A3356" t="str">
        <f>PROPER(TRIM(Homes[[#This Row],[street]]))</f>
        <v>3706 140Th Ave Se</v>
      </c>
      <c r="B3356" t="str">
        <f>PROPER(TRIM(Homes[[#This Row],[city]]))</f>
        <v>Bellevue</v>
      </c>
      <c r="C3356" t="str">
        <f>_xlfn.TEXTBEFORE(Homes[[#This Row],[statezip]]," ")</f>
        <v>WA</v>
      </c>
      <c r="D3356" s="6" t="str">
        <f>_xlfn.TEXTAFTER(Homes[[#This Row],[statezip]]," ")</f>
        <v>98006</v>
      </c>
      <c r="E3356" s="1">
        <v>282766.66666699998</v>
      </c>
      <c r="F3356">
        <v>4</v>
      </c>
      <c r="G33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56" s="3" t="str">
        <f>Homes[[#This Row],[bedrooms]] &amp; " bd | " &amp; TEXT(Homes[[#This Row],[bathrooms]],"0.##") &amp; " ba"</f>
        <v>4 bd | 2. ba</v>
      </c>
      <c r="I3356" s="4">
        <v>1700</v>
      </c>
      <c r="J3356" s="1">
        <f>IFERROR(Homes[[#This Row],[price]]/Homes[[#This Row],[sqft_living]]," ")</f>
        <v>166.3333333335294</v>
      </c>
      <c r="K3356" s="4">
        <f>IFERROR(Homes[[#This Row],[sqft_lot]]/43560," ")</f>
        <v>0.19834710743801653</v>
      </c>
      <c r="L3356" t="str">
        <f>IF(Homes[[#This Row],[waterfront]]=1, "Yes","No")</f>
        <v>No</v>
      </c>
      <c r="M3356" s="4" t="str">
        <f>IF(Homes[[#This Row],[sqft_basement]]&gt;0, "Yes","No")</f>
        <v>Yes</v>
      </c>
      <c r="N3356" t="str">
        <f>CHOOSE(Homes[[#This Row],[view]]+1, "None","Fair","Good","Great","Excellent")</f>
        <v>None</v>
      </c>
      <c r="O3356" t="str">
        <f>CHOOSE(Homes[[#This Row],[condition]], "Poor","Fair","Average","Good","Excellent")</f>
        <v>Average</v>
      </c>
      <c r="P3356">
        <f ca="1">YEAR(TODAY())-Homes[[#This Row],[yr_built]]</f>
        <v>70</v>
      </c>
      <c r="Q3356">
        <v>2010</v>
      </c>
      <c r="R3356">
        <f ca="1">IF(Homes[[#This Row],[yr_renovated]]&gt;0, YEAR(TODAY())-Homes[[#This Row],[yr_renovated]], YEAR(TODAY())-Homes[[#This Row],[yr_built]])</f>
        <v>15</v>
      </c>
      <c r="S3356">
        <v>1</v>
      </c>
      <c r="T3356" s="2">
        <v>41827</v>
      </c>
      <c r="U3356" s="3">
        <v>2</v>
      </c>
      <c r="V3356" s="4">
        <f>IFERROR(Homes[[#This Row],[sqft_above]]+Homes[[#This Row],[sqft_basement]]," ")</f>
        <v>1700</v>
      </c>
      <c r="W3356" s="4">
        <v>8640</v>
      </c>
      <c r="X3356">
        <v>0</v>
      </c>
      <c r="Y3356">
        <v>0</v>
      </c>
      <c r="Z3356">
        <v>3</v>
      </c>
      <c r="AA3356" s="4">
        <v>850</v>
      </c>
      <c r="AB3356" s="4">
        <v>850</v>
      </c>
      <c r="AC3356">
        <v>1955</v>
      </c>
      <c r="AD3356" t="s">
        <v>3477</v>
      </c>
      <c r="AE3356" t="s">
        <v>33</v>
      </c>
      <c r="AF3356" t="s">
        <v>91</v>
      </c>
    </row>
    <row r="3357" spans="1:32">
      <c r="A3357" t="str">
        <f>PROPER(TRIM(Homes[[#This Row],[street]]))</f>
        <v>16221 Bagley Pl N</v>
      </c>
      <c r="B3357" t="str">
        <f>PROPER(TRIM(Homes[[#This Row],[city]]))</f>
        <v>Shoreline</v>
      </c>
      <c r="C3357" t="str">
        <f>_xlfn.TEXTBEFORE(Homes[[#This Row],[statezip]]," ")</f>
        <v>WA</v>
      </c>
      <c r="D3357" s="6" t="str">
        <f>_xlfn.TEXTAFTER(Homes[[#This Row],[statezip]]," ")</f>
        <v>98133</v>
      </c>
      <c r="E3357" s="1">
        <v>282613</v>
      </c>
      <c r="F3357">
        <v>2</v>
      </c>
      <c r="G33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7" s="3" t="str">
        <f>Homes[[#This Row],[bedrooms]] &amp; " bd | " &amp; TEXT(Homes[[#This Row],[bathrooms]],"0.##") &amp; " ba"</f>
        <v>2 bd | 1. ba</v>
      </c>
      <c r="I3357" s="4">
        <v>830</v>
      </c>
      <c r="J3357" s="1">
        <f>IFERROR(Homes[[#This Row],[price]]/Homes[[#This Row],[sqft_living]]," ")</f>
        <v>340.49759036144576</v>
      </c>
      <c r="K3357" s="4">
        <f>IFERROR(Homes[[#This Row],[sqft_lot]]/43560," ")</f>
        <v>0.13813131313131313</v>
      </c>
      <c r="L3357" t="str">
        <f>IF(Homes[[#This Row],[waterfront]]=1, "Yes","No")</f>
        <v>No</v>
      </c>
      <c r="M3357" s="4" t="str">
        <f>IF(Homes[[#This Row],[sqft_basement]]&gt;0, "Yes","No")</f>
        <v>No</v>
      </c>
      <c r="N3357" t="str">
        <f>CHOOSE(Homes[[#This Row],[view]]+1, "None","Fair","Good","Great","Excellent")</f>
        <v>None</v>
      </c>
      <c r="O3357" t="str">
        <f>CHOOSE(Homes[[#This Row],[condition]], "Poor","Fair","Average","Good","Excellent")</f>
        <v>Good</v>
      </c>
      <c r="P3357">
        <f ca="1">YEAR(TODAY())-Homes[[#This Row],[yr_built]]</f>
        <v>71</v>
      </c>
      <c r="Q3357">
        <v>1979</v>
      </c>
      <c r="R3357">
        <f ca="1">IF(Homes[[#This Row],[yr_renovated]]&gt;0, YEAR(TODAY())-Homes[[#This Row],[yr_renovated]], YEAR(TODAY())-Homes[[#This Row],[yr_built]])</f>
        <v>46</v>
      </c>
      <c r="S3357">
        <v>1</v>
      </c>
      <c r="T3357" s="2">
        <v>41775</v>
      </c>
      <c r="U3357" s="3">
        <v>1</v>
      </c>
      <c r="V3357" s="4">
        <f>IFERROR(Homes[[#This Row],[sqft_above]]+Homes[[#This Row],[sqft_basement]]," ")</f>
        <v>830</v>
      </c>
      <c r="W3357" s="4">
        <v>6017</v>
      </c>
      <c r="X3357">
        <v>0</v>
      </c>
      <c r="Y3357">
        <v>0</v>
      </c>
      <c r="Z3357">
        <v>4</v>
      </c>
      <c r="AA3357" s="4">
        <v>830</v>
      </c>
      <c r="AB3357" s="4">
        <v>0</v>
      </c>
      <c r="AC3357">
        <v>1954</v>
      </c>
      <c r="AD3357" t="s">
        <v>3478</v>
      </c>
      <c r="AE3357" t="s">
        <v>100</v>
      </c>
      <c r="AF3357" t="s">
        <v>987</v>
      </c>
    </row>
    <row r="3358" spans="1:32">
      <c r="A3358" t="str">
        <f>PROPER(TRIM(Homes[[#This Row],[street]]))</f>
        <v>17022 5Th Ave Ne</v>
      </c>
      <c r="B3358" t="str">
        <f>PROPER(TRIM(Homes[[#This Row],[city]]))</f>
        <v>Shoreline</v>
      </c>
      <c r="C3358" t="str">
        <f>_xlfn.TEXTBEFORE(Homes[[#This Row],[statezip]]," ")</f>
        <v>WA</v>
      </c>
      <c r="D3358" s="6" t="str">
        <f>_xlfn.TEXTAFTER(Homes[[#This Row],[statezip]]," ")</f>
        <v>98155</v>
      </c>
      <c r="E3358" s="1">
        <v>282508.88888899999</v>
      </c>
      <c r="F3358">
        <v>3</v>
      </c>
      <c r="G33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8" s="3" t="str">
        <f>Homes[[#This Row],[bedrooms]] &amp; " bd | " &amp; TEXT(Homes[[#This Row],[bathrooms]],"0.##") &amp; " ba"</f>
        <v>3 bd | 1. ba</v>
      </c>
      <c r="I3358" s="4">
        <v>1180</v>
      </c>
      <c r="J3358" s="1">
        <f>IFERROR(Homes[[#This Row],[price]]/Homes[[#This Row],[sqft_living]]," ")</f>
        <v>239.41431261779661</v>
      </c>
      <c r="K3358" s="4">
        <f>IFERROR(Homes[[#This Row],[sqft_lot]]/43560," ")</f>
        <v>0.11483011937557393</v>
      </c>
      <c r="L3358" t="str">
        <f>IF(Homes[[#This Row],[waterfront]]=1, "Yes","No")</f>
        <v>No</v>
      </c>
      <c r="M3358" s="4" t="str">
        <f>IF(Homes[[#This Row],[sqft_basement]]&gt;0, "Yes","No")</f>
        <v>No</v>
      </c>
      <c r="N3358" t="str">
        <f>CHOOSE(Homes[[#This Row],[view]]+1, "None","Fair","Good","Great","Excellent")</f>
        <v>None</v>
      </c>
      <c r="O3358" t="str">
        <f>CHOOSE(Homes[[#This Row],[condition]], "Poor","Fair","Average","Good","Excellent")</f>
        <v>Average</v>
      </c>
      <c r="P3358">
        <f ca="1">YEAR(TODAY())-Homes[[#This Row],[yr_built]]</f>
        <v>79</v>
      </c>
      <c r="Q3358">
        <v>0</v>
      </c>
      <c r="R3358">
        <f ca="1">IF(Homes[[#This Row],[yr_renovated]]&gt;0, YEAR(TODAY())-Homes[[#This Row],[yr_renovated]], YEAR(TODAY())-Homes[[#This Row],[yr_built]])</f>
        <v>79</v>
      </c>
      <c r="S3358">
        <v>1.5</v>
      </c>
      <c r="T3358" s="2">
        <v>41787</v>
      </c>
      <c r="U3358" s="3">
        <v>1</v>
      </c>
      <c r="V3358" s="4">
        <f>IFERROR(Homes[[#This Row],[sqft_above]]+Homes[[#This Row],[sqft_basement]]," ")</f>
        <v>1180</v>
      </c>
      <c r="W3358" s="4">
        <v>5002</v>
      </c>
      <c r="X3358">
        <v>0</v>
      </c>
      <c r="Y3358">
        <v>0</v>
      </c>
      <c r="Z3358">
        <v>3</v>
      </c>
      <c r="AA3358" s="4">
        <v>1180</v>
      </c>
      <c r="AB3358" s="4">
        <v>0</v>
      </c>
      <c r="AC3358">
        <v>1946</v>
      </c>
      <c r="AD3358" t="s">
        <v>3479</v>
      </c>
      <c r="AE3358" t="s">
        <v>100</v>
      </c>
      <c r="AF3358" t="s">
        <v>744</v>
      </c>
    </row>
    <row r="3359" spans="1:32">
      <c r="A3359" t="str">
        <f>PROPER(TRIM(Homes[[#This Row],[street]]))</f>
        <v>228 Ne 174Th St</v>
      </c>
      <c r="B3359" t="str">
        <f>PROPER(TRIM(Homes[[#This Row],[city]]))</f>
        <v>Shoreline</v>
      </c>
      <c r="C3359" t="str">
        <f>_xlfn.TEXTBEFORE(Homes[[#This Row],[statezip]]," ")</f>
        <v>WA</v>
      </c>
      <c r="D3359" s="6" t="str">
        <f>_xlfn.TEXTAFTER(Homes[[#This Row],[statezip]]," ")</f>
        <v>98155</v>
      </c>
      <c r="E3359" s="1">
        <v>282508.88888899999</v>
      </c>
      <c r="F3359">
        <v>3</v>
      </c>
      <c r="G33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59" s="3" t="str">
        <f>Homes[[#This Row],[bedrooms]] &amp; " bd | " &amp; TEXT(Homes[[#This Row],[bathrooms]],"0.##") &amp; " ba"</f>
        <v>3 bd | 1. ba</v>
      </c>
      <c r="I3359" s="4">
        <v>1560</v>
      </c>
      <c r="J3359" s="1">
        <f>IFERROR(Homes[[#This Row],[price]]/Homes[[#This Row],[sqft_living]]," ")</f>
        <v>181.09544159551282</v>
      </c>
      <c r="K3359" s="4">
        <f>IFERROR(Homes[[#This Row],[sqft_lot]]/43560," ")</f>
        <v>0.17337006427915519</v>
      </c>
      <c r="L3359" t="str">
        <f>IF(Homes[[#This Row],[waterfront]]=1, "Yes","No")</f>
        <v>No</v>
      </c>
      <c r="M3359" s="4" t="str">
        <f>IF(Homes[[#This Row],[sqft_basement]]&gt;0, "Yes","No")</f>
        <v>Yes</v>
      </c>
      <c r="N3359" t="str">
        <f>CHOOSE(Homes[[#This Row],[view]]+1, "None","Fair","Good","Great","Excellent")</f>
        <v>None</v>
      </c>
      <c r="O3359" t="str">
        <f>CHOOSE(Homes[[#This Row],[condition]], "Poor","Fair","Average","Good","Excellent")</f>
        <v>Good</v>
      </c>
      <c r="P3359">
        <f ca="1">YEAR(TODAY())-Homes[[#This Row],[yr_built]]</f>
        <v>77</v>
      </c>
      <c r="Q3359">
        <v>0</v>
      </c>
      <c r="R3359">
        <f ca="1">IF(Homes[[#This Row],[yr_renovated]]&gt;0, YEAR(TODAY())-Homes[[#This Row],[yr_renovated]], YEAR(TODAY())-Homes[[#This Row],[yr_built]])</f>
        <v>77</v>
      </c>
      <c r="S3359">
        <v>1</v>
      </c>
      <c r="T3359" s="2">
        <v>41827</v>
      </c>
      <c r="U3359" s="3">
        <v>1</v>
      </c>
      <c r="V3359" s="4">
        <f>IFERROR(Homes[[#This Row],[sqft_above]]+Homes[[#This Row],[sqft_basement]]," ")</f>
        <v>1560</v>
      </c>
      <c r="W3359" s="4">
        <v>7552</v>
      </c>
      <c r="X3359">
        <v>0</v>
      </c>
      <c r="Y3359">
        <v>0</v>
      </c>
      <c r="Z3359">
        <v>4</v>
      </c>
      <c r="AA3359" s="4">
        <v>910</v>
      </c>
      <c r="AB3359" s="4">
        <v>650</v>
      </c>
      <c r="AC3359">
        <v>1948</v>
      </c>
      <c r="AD3359" t="s">
        <v>3480</v>
      </c>
      <c r="AE3359" t="s">
        <v>100</v>
      </c>
      <c r="AF3359" t="s">
        <v>744</v>
      </c>
    </row>
    <row r="3360" spans="1:32">
      <c r="A3360" t="str">
        <f>PROPER(TRIM(Homes[[#This Row],[street]]))</f>
        <v>20020 127Th Pl Se</v>
      </c>
      <c r="B3360" t="str">
        <f>PROPER(TRIM(Homes[[#This Row],[city]]))</f>
        <v>Kent</v>
      </c>
      <c r="C3360" t="str">
        <f>_xlfn.TEXTBEFORE(Homes[[#This Row],[statezip]]," ")</f>
        <v>WA</v>
      </c>
      <c r="D3360" s="6" t="str">
        <f>_xlfn.TEXTAFTER(Homes[[#This Row],[statezip]]," ")</f>
        <v>98031</v>
      </c>
      <c r="E3360" s="1">
        <v>282000</v>
      </c>
      <c r="F3360">
        <v>3</v>
      </c>
      <c r="G33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0" s="3" t="str">
        <f>Homes[[#This Row],[bedrooms]] &amp; " bd | " &amp; TEXT(Homes[[#This Row],[bathrooms]],"0.##") &amp; " ba"</f>
        <v>3 bd | 2.5 ba</v>
      </c>
      <c r="I3360" s="4">
        <v>1680</v>
      </c>
      <c r="J3360" s="1">
        <f>IFERROR(Homes[[#This Row],[price]]/Homes[[#This Row],[sqft_living]]," ")</f>
        <v>167.85714285714286</v>
      </c>
      <c r="K3360" s="4">
        <f>IFERROR(Homes[[#This Row],[sqft_lot]]/43560," ")</f>
        <v>0.36067493112947657</v>
      </c>
      <c r="L3360" t="str">
        <f>IF(Homes[[#This Row],[waterfront]]=1, "Yes","No")</f>
        <v>No</v>
      </c>
      <c r="M3360" s="4" t="str">
        <f>IF(Homes[[#This Row],[sqft_basement]]&gt;0, "Yes","No")</f>
        <v>Yes</v>
      </c>
      <c r="N3360" t="str">
        <f>CHOOSE(Homes[[#This Row],[view]]+1, "None","Fair","Good","Great","Excellent")</f>
        <v>None</v>
      </c>
      <c r="O3360" t="str">
        <f>CHOOSE(Homes[[#This Row],[condition]], "Poor","Fair","Average","Good","Excellent")</f>
        <v>Average</v>
      </c>
      <c r="P3360">
        <f ca="1">YEAR(TODAY())-Homes[[#This Row],[yr_built]]</f>
        <v>31</v>
      </c>
      <c r="Q3360">
        <v>0</v>
      </c>
      <c r="R3360">
        <f ca="1">IF(Homes[[#This Row],[yr_renovated]]&gt;0, YEAR(TODAY())-Homes[[#This Row],[yr_renovated]], YEAR(TODAY())-Homes[[#This Row],[yr_built]])</f>
        <v>31</v>
      </c>
      <c r="S3360">
        <v>1</v>
      </c>
      <c r="T3360" s="2">
        <v>41786</v>
      </c>
      <c r="U3360" s="3">
        <v>2.5</v>
      </c>
      <c r="V3360" s="4">
        <f>IFERROR(Homes[[#This Row],[sqft_above]]+Homes[[#This Row],[sqft_basement]]," ")</f>
        <v>1680</v>
      </c>
      <c r="W3360" s="4">
        <v>15711</v>
      </c>
      <c r="X3360">
        <v>0</v>
      </c>
      <c r="Y3360">
        <v>0</v>
      </c>
      <c r="Z3360">
        <v>3</v>
      </c>
      <c r="AA3360" s="4">
        <v>1240</v>
      </c>
      <c r="AB3360" s="4">
        <v>440</v>
      </c>
      <c r="AC3360">
        <v>1994</v>
      </c>
      <c r="AD3360" t="s">
        <v>3481</v>
      </c>
      <c r="AE3360" t="s">
        <v>1392</v>
      </c>
      <c r="AF3360" t="s">
        <v>2406</v>
      </c>
    </row>
    <row r="3361" spans="1:32">
      <c r="A3361" t="str">
        <f>PROPER(TRIM(Homes[[#This Row],[street]]))</f>
        <v>10125 Se 242Nd Pl</v>
      </c>
      <c r="B3361" t="str">
        <f>PROPER(TRIM(Homes[[#This Row],[city]]))</f>
        <v>Kent</v>
      </c>
      <c r="C3361" t="str">
        <f>_xlfn.TEXTBEFORE(Homes[[#This Row],[statezip]]," ")</f>
        <v>WA</v>
      </c>
      <c r="D3361" s="6" t="str">
        <f>_xlfn.TEXTAFTER(Homes[[#This Row],[statezip]]," ")</f>
        <v>98030</v>
      </c>
      <c r="E3361" s="1">
        <v>282000</v>
      </c>
      <c r="F3361">
        <v>4</v>
      </c>
      <c r="G33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61" s="3" t="str">
        <f>Homes[[#This Row],[bedrooms]] &amp; " bd | " &amp; TEXT(Homes[[#This Row],[bathrooms]],"0.##") &amp; " ba"</f>
        <v>4 bd | 2. ba</v>
      </c>
      <c r="I3361" s="4">
        <v>1890</v>
      </c>
      <c r="J3361" s="1">
        <f>IFERROR(Homes[[#This Row],[price]]/Homes[[#This Row],[sqft_living]]," ")</f>
        <v>149.20634920634922</v>
      </c>
      <c r="K3361" s="4">
        <f>IFERROR(Homes[[#This Row],[sqft_lot]]/43560," ")</f>
        <v>0.14467401285583104</v>
      </c>
      <c r="L3361" t="str">
        <f>IF(Homes[[#This Row],[waterfront]]=1, "Yes","No")</f>
        <v>No</v>
      </c>
      <c r="M3361" s="4" t="str">
        <f>IF(Homes[[#This Row],[sqft_basement]]&gt;0, "Yes","No")</f>
        <v>No</v>
      </c>
      <c r="N3361" t="str">
        <f>CHOOSE(Homes[[#This Row],[view]]+1, "None","Fair","Good","Great","Excellent")</f>
        <v>None</v>
      </c>
      <c r="O3361" t="str">
        <f>CHOOSE(Homes[[#This Row],[condition]], "Poor","Fair","Average","Good","Excellent")</f>
        <v>Average</v>
      </c>
      <c r="P3361">
        <f ca="1">YEAR(TODAY())-Homes[[#This Row],[yr_built]]</f>
        <v>28</v>
      </c>
      <c r="Q3361">
        <v>0</v>
      </c>
      <c r="R3361">
        <f ca="1">IF(Homes[[#This Row],[yr_renovated]]&gt;0, YEAR(TODAY())-Homes[[#This Row],[yr_renovated]], YEAR(TODAY())-Homes[[#This Row],[yr_built]])</f>
        <v>28</v>
      </c>
      <c r="S3361">
        <v>2</v>
      </c>
      <c r="T3361" s="2">
        <v>41810</v>
      </c>
      <c r="U3361" s="3">
        <v>2</v>
      </c>
      <c r="V3361" s="4">
        <f>IFERROR(Homes[[#This Row],[sqft_above]]+Homes[[#This Row],[sqft_basement]]," ")</f>
        <v>1890</v>
      </c>
      <c r="W3361" s="4">
        <v>6302</v>
      </c>
      <c r="X3361">
        <v>0</v>
      </c>
      <c r="Y3361">
        <v>0</v>
      </c>
      <c r="Z3361">
        <v>3</v>
      </c>
      <c r="AA3361" s="4">
        <v>1890</v>
      </c>
      <c r="AB3361" s="4">
        <v>0</v>
      </c>
      <c r="AC3361">
        <v>1997</v>
      </c>
      <c r="AD3361" t="s">
        <v>3482</v>
      </c>
      <c r="AE3361" t="s">
        <v>1392</v>
      </c>
      <c r="AF3361" t="s">
        <v>1554</v>
      </c>
    </row>
    <row r="3362" spans="1:32">
      <c r="A3362" t="str">
        <f>PROPER(TRIM(Homes[[#This Row],[street]]))</f>
        <v>26732 Carnaby Way</v>
      </c>
      <c r="B3362" t="str">
        <f>PROPER(TRIM(Homes[[#This Row],[city]]))</f>
        <v>Kent</v>
      </c>
      <c r="C3362" t="str">
        <f>_xlfn.TEXTBEFORE(Homes[[#This Row],[statezip]]," ")</f>
        <v>WA</v>
      </c>
      <c r="D3362" s="6" t="str">
        <f>_xlfn.TEXTAFTER(Homes[[#This Row],[statezip]]," ")</f>
        <v>98032</v>
      </c>
      <c r="E3362" s="1">
        <v>280927</v>
      </c>
      <c r="F3362">
        <v>4</v>
      </c>
      <c r="G33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62" s="3" t="str">
        <f>Homes[[#This Row],[bedrooms]] &amp; " bd | " &amp; TEXT(Homes[[#This Row],[bathrooms]],"0.##") &amp; " ba"</f>
        <v>4 bd | 2.25 ba</v>
      </c>
      <c r="I3362" s="4">
        <v>2070</v>
      </c>
      <c r="J3362" s="1">
        <f>IFERROR(Homes[[#This Row],[price]]/Homes[[#This Row],[sqft_living]]," ")</f>
        <v>135.71352657004832</v>
      </c>
      <c r="K3362" s="4">
        <f>IFERROR(Homes[[#This Row],[sqft_lot]]/43560," ")</f>
        <v>0.16873278236914602</v>
      </c>
      <c r="L3362" t="str">
        <f>IF(Homes[[#This Row],[waterfront]]=1, "Yes","No")</f>
        <v>No</v>
      </c>
      <c r="M3362" s="4" t="str">
        <f>IF(Homes[[#This Row],[sqft_basement]]&gt;0, "Yes","No")</f>
        <v>No</v>
      </c>
      <c r="N3362" t="str">
        <f>CHOOSE(Homes[[#This Row],[view]]+1, "None","Fair","Good","Great","Excellent")</f>
        <v>None</v>
      </c>
      <c r="O3362" t="str">
        <f>CHOOSE(Homes[[#This Row],[condition]], "Poor","Fair","Average","Good","Excellent")</f>
        <v>Good</v>
      </c>
      <c r="P3362">
        <f ca="1">YEAR(TODAY())-Homes[[#This Row],[yr_built]]</f>
        <v>48</v>
      </c>
      <c r="Q3362">
        <v>0</v>
      </c>
      <c r="R3362">
        <f ca="1">IF(Homes[[#This Row],[yr_renovated]]&gt;0, YEAR(TODAY())-Homes[[#This Row],[yr_renovated]], YEAR(TODAY())-Homes[[#This Row],[yr_built]])</f>
        <v>48</v>
      </c>
      <c r="S3362">
        <v>2</v>
      </c>
      <c r="T3362" s="2">
        <v>41816</v>
      </c>
      <c r="U3362" s="3">
        <v>2.25</v>
      </c>
      <c r="V3362" s="4">
        <f>IFERROR(Homes[[#This Row],[sqft_above]]+Homes[[#This Row],[sqft_basement]]," ")</f>
        <v>2070</v>
      </c>
      <c r="W3362" s="4">
        <v>7350</v>
      </c>
      <c r="X3362">
        <v>0</v>
      </c>
      <c r="Y3362">
        <v>0</v>
      </c>
      <c r="Z3362">
        <v>4</v>
      </c>
      <c r="AA3362" s="4">
        <v>2070</v>
      </c>
      <c r="AB3362" s="4">
        <v>0</v>
      </c>
      <c r="AC3362">
        <v>1977</v>
      </c>
      <c r="AD3362" t="s">
        <v>3483</v>
      </c>
      <c r="AE3362" t="s">
        <v>1392</v>
      </c>
      <c r="AF3362" t="s">
        <v>2606</v>
      </c>
    </row>
    <row r="3363" spans="1:32">
      <c r="A3363" t="str">
        <f>PROPER(TRIM(Homes[[#This Row],[street]]))</f>
        <v>30021 114Th Way Se</v>
      </c>
      <c r="B3363" t="str">
        <f>PROPER(TRIM(Homes[[#This Row],[city]]))</f>
        <v>Auburn</v>
      </c>
      <c r="C3363" t="str">
        <f>_xlfn.TEXTBEFORE(Homes[[#This Row],[statezip]]," ")</f>
        <v>WA</v>
      </c>
      <c r="D3363" s="6" t="str">
        <f>_xlfn.TEXTAFTER(Homes[[#This Row],[statezip]]," ")</f>
        <v>98092</v>
      </c>
      <c r="E3363" s="1">
        <v>280500</v>
      </c>
      <c r="F3363">
        <v>4</v>
      </c>
      <c r="G33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3" s="3" t="str">
        <f>Homes[[#This Row],[bedrooms]] &amp; " bd | " &amp; TEXT(Homes[[#This Row],[bathrooms]],"0.##") &amp; " ba"</f>
        <v>4 bd | 2.5 ba</v>
      </c>
      <c r="I3363" s="4">
        <v>1890</v>
      </c>
      <c r="J3363" s="1">
        <f>IFERROR(Homes[[#This Row],[price]]/Homes[[#This Row],[sqft_living]]," ")</f>
        <v>148.4126984126984</v>
      </c>
      <c r="K3363" s="4">
        <f>IFERROR(Homes[[#This Row],[sqft_lot]]/43560," ")</f>
        <v>0.1598255280073462</v>
      </c>
      <c r="L3363" t="str">
        <f>IF(Homes[[#This Row],[waterfront]]=1, "Yes","No")</f>
        <v>No</v>
      </c>
      <c r="M3363" s="4" t="str">
        <f>IF(Homes[[#This Row],[sqft_basement]]&gt;0, "Yes","No")</f>
        <v>No</v>
      </c>
      <c r="N3363" t="str">
        <f>CHOOSE(Homes[[#This Row],[view]]+1, "None","Fair","Good","Great","Excellent")</f>
        <v>None</v>
      </c>
      <c r="O3363" t="str">
        <f>CHOOSE(Homes[[#This Row],[condition]], "Poor","Fair","Average","Good","Excellent")</f>
        <v>Average</v>
      </c>
      <c r="P3363">
        <f ca="1">YEAR(TODAY())-Homes[[#This Row],[yr_built]]</f>
        <v>28</v>
      </c>
      <c r="Q3363">
        <v>0</v>
      </c>
      <c r="R3363">
        <f ca="1">IF(Homes[[#This Row],[yr_renovated]]&gt;0, YEAR(TODAY())-Homes[[#This Row],[yr_renovated]], YEAR(TODAY())-Homes[[#This Row],[yr_built]])</f>
        <v>28</v>
      </c>
      <c r="S3363">
        <v>2</v>
      </c>
      <c r="T3363" s="2">
        <v>41823</v>
      </c>
      <c r="U3363" s="3">
        <v>2.5</v>
      </c>
      <c r="V3363" s="4">
        <f>IFERROR(Homes[[#This Row],[sqft_above]]+Homes[[#This Row],[sqft_basement]]," ")</f>
        <v>1890</v>
      </c>
      <c r="W3363" s="4">
        <v>6962</v>
      </c>
      <c r="X3363">
        <v>0</v>
      </c>
      <c r="Y3363">
        <v>0</v>
      </c>
      <c r="Z3363">
        <v>3</v>
      </c>
      <c r="AA3363" s="4">
        <v>1890</v>
      </c>
      <c r="AB3363" s="4">
        <v>0</v>
      </c>
      <c r="AC3363">
        <v>1997</v>
      </c>
      <c r="AD3363" t="s">
        <v>3484</v>
      </c>
      <c r="AE3363" t="s">
        <v>519</v>
      </c>
      <c r="AF3363" t="s">
        <v>520</v>
      </c>
    </row>
    <row r="3364" spans="1:32">
      <c r="A3364" t="str">
        <f>PROPER(TRIM(Homes[[#This Row],[street]]))</f>
        <v>15611 Se 322Nd Pl</v>
      </c>
      <c r="B3364" t="str">
        <f>PROPER(TRIM(Homes[[#This Row],[city]]))</f>
        <v>Auburn</v>
      </c>
      <c r="C3364" t="str">
        <f>_xlfn.TEXTBEFORE(Homes[[#This Row],[statezip]]," ")</f>
        <v>WA</v>
      </c>
      <c r="D3364" s="6" t="str">
        <f>_xlfn.TEXTAFTER(Homes[[#This Row],[statezip]]," ")</f>
        <v>98092</v>
      </c>
      <c r="E3364" s="1">
        <v>280000</v>
      </c>
      <c r="F3364">
        <v>3</v>
      </c>
      <c r="G33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64" s="3" t="str">
        <f>Homes[[#This Row],[bedrooms]] &amp; " bd | " &amp; TEXT(Homes[[#This Row],[bathrooms]],"0.##") &amp; " ba"</f>
        <v>3 bd | 2. ba</v>
      </c>
      <c r="I3364" s="4">
        <v>1790</v>
      </c>
      <c r="J3364" s="1">
        <f>IFERROR(Homes[[#This Row],[price]]/Homes[[#This Row],[sqft_living]]," ")</f>
        <v>156.42458100558659</v>
      </c>
      <c r="K3364" s="4">
        <f>IFERROR(Homes[[#This Row],[sqft_lot]]/43560," ")</f>
        <v>0.97334710743801656</v>
      </c>
      <c r="L3364" t="str">
        <f>IF(Homes[[#This Row],[waterfront]]=1, "Yes","No")</f>
        <v>No</v>
      </c>
      <c r="M3364" s="4" t="str">
        <f>IF(Homes[[#This Row],[sqft_basement]]&gt;0, "Yes","No")</f>
        <v>No</v>
      </c>
      <c r="N3364" t="str">
        <f>CHOOSE(Homes[[#This Row],[view]]+1, "None","Fair","Good","Great","Excellent")</f>
        <v>None</v>
      </c>
      <c r="O3364" t="str">
        <f>CHOOSE(Homes[[#This Row],[condition]], "Poor","Fair","Average","Good","Excellent")</f>
        <v>Good</v>
      </c>
      <c r="P3364">
        <f ca="1">YEAR(TODAY())-Homes[[#This Row],[yr_built]]</f>
        <v>35</v>
      </c>
      <c r="Q3364">
        <v>0</v>
      </c>
      <c r="R3364">
        <f ca="1">IF(Homes[[#This Row],[yr_renovated]]&gt;0, YEAR(TODAY())-Homes[[#This Row],[yr_renovated]], YEAR(TODAY())-Homes[[#This Row],[yr_built]])</f>
        <v>35</v>
      </c>
      <c r="S3364">
        <v>1</v>
      </c>
      <c r="T3364" s="2">
        <v>41809</v>
      </c>
      <c r="U3364" s="3">
        <v>2</v>
      </c>
      <c r="V3364" s="4">
        <f>IFERROR(Homes[[#This Row],[sqft_above]]+Homes[[#This Row],[sqft_basement]]," ")</f>
        <v>1790</v>
      </c>
      <c r="W3364" s="4">
        <v>42399</v>
      </c>
      <c r="X3364">
        <v>0</v>
      </c>
      <c r="Y3364">
        <v>0</v>
      </c>
      <c r="Z3364">
        <v>4</v>
      </c>
      <c r="AA3364" s="4">
        <v>1790</v>
      </c>
      <c r="AB3364" s="4">
        <v>0</v>
      </c>
      <c r="AC3364">
        <v>1990</v>
      </c>
      <c r="AD3364" t="s">
        <v>3485</v>
      </c>
      <c r="AE3364" t="s">
        <v>519</v>
      </c>
      <c r="AF3364" t="s">
        <v>520</v>
      </c>
    </row>
    <row r="3365" spans="1:32">
      <c r="A3365" t="str">
        <f>PROPER(TRIM(Homes[[#This Row],[street]]))</f>
        <v>12307 Se 315Th Pl</v>
      </c>
      <c r="B3365" t="str">
        <f>PROPER(TRIM(Homes[[#This Row],[city]]))</f>
        <v>Auburn</v>
      </c>
      <c r="C3365" t="str">
        <f>_xlfn.TEXTBEFORE(Homes[[#This Row],[statezip]]," ")</f>
        <v>WA</v>
      </c>
      <c r="D3365" s="6" t="str">
        <f>_xlfn.TEXTAFTER(Homes[[#This Row],[statezip]]," ")</f>
        <v>98092</v>
      </c>
      <c r="E3365" s="1">
        <v>280000</v>
      </c>
      <c r="F3365">
        <v>7</v>
      </c>
      <c r="G33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5" s="3" t="str">
        <f>Homes[[#This Row],[bedrooms]] &amp; " bd | " &amp; TEXT(Homes[[#This Row],[bathrooms]],"0.##") &amp; " ba"</f>
        <v>7 bd | 2.5 ba</v>
      </c>
      <c r="I3365" s="4">
        <v>1940</v>
      </c>
      <c r="J3365" s="1">
        <f>IFERROR(Homes[[#This Row],[price]]/Homes[[#This Row],[sqft_living]]," ")</f>
        <v>144.32989690721649</v>
      </c>
      <c r="K3365" s="4">
        <f>IFERROR(Homes[[#This Row],[sqft_lot]]/43560," ")</f>
        <v>0.12529843893480258</v>
      </c>
      <c r="L3365" t="str">
        <f>IF(Homes[[#This Row],[waterfront]]=1, "Yes","No")</f>
        <v>No</v>
      </c>
      <c r="M3365" s="4" t="str">
        <f>IF(Homes[[#This Row],[sqft_basement]]&gt;0, "Yes","No")</f>
        <v>No</v>
      </c>
      <c r="N3365" t="str">
        <f>CHOOSE(Homes[[#This Row],[view]]+1, "None","Fair","Good","Great","Excellent")</f>
        <v>None</v>
      </c>
      <c r="O3365" t="str">
        <f>CHOOSE(Homes[[#This Row],[condition]], "Poor","Fair","Average","Good","Excellent")</f>
        <v>Average</v>
      </c>
      <c r="P3365">
        <f ca="1">YEAR(TODAY())-Homes[[#This Row],[yr_built]]</f>
        <v>31</v>
      </c>
      <c r="Q3365">
        <v>0</v>
      </c>
      <c r="R3365">
        <f ca="1">IF(Homes[[#This Row],[yr_renovated]]&gt;0, YEAR(TODAY())-Homes[[#This Row],[yr_renovated]], YEAR(TODAY())-Homes[[#This Row],[yr_built]])</f>
        <v>31</v>
      </c>
      <c r="S3365">
        <v>2</v>
      </c>
      <c r="T3365" s="2">
        <v>41815</v>
      </c>
      <c r="U3365" s="3">
        <v>2.5</v>
      </c>
      <c r="V3365" s="4">
        <f>IFERROR(Homes[[#This Row],[sqft_above]]+Homes[[#This Row],[sqft_basement]]," ")</f>
        <v>1940</v>
      </c>
      <c r="W3365" s="4">
        <v>5458</v>
      </c>
      <c r="X3365">
        <v>0</v>
      </c>
      <c r="Y3365">
        <v>0</v>
      </c>
      <c r="Z3365">
        <v>3</v>
      </c>
      <c r="AA3365" s="4">
        <v>1940</v>
      </c>
      <c r="AB3365" s="4">
        <v>0</v>
      </c>
      <c r="AC3365">
        <v>1994</v>
      </c>
      <c r="AD3365" t="s">
        <v>3486</v>
      </c>
      <c r="AE3365" t="s">
        <v>519</v>
      </c>
      <c r="AF3365" t="s">
        <v>520</v>
      </c>
    </row>
    <row r="3366" spans="1:32">
      <c r="A3366" t="str">
        <f>PROPER(TRIM(Homes[[#This Row],[street]]))</f>
        <v>31751 Ne 110Th St</v>
      </c>
      <c r="B3366" t="str">
        <f>PROPER(TRIM(Homes[[#This Row],[city]]))</f>
        <v>Carnation</v>
      </c>
      <c r="C3366" t="str">
        <f>_xlfn.TEXTBEFORE(Homes[[#This Row],[statezip]]," ")</f>
        <v>WA</v>
      </c>
      <c r="D3366" s="6" t="str">
        <f>_xlfn.TEXTAFTER(Homes[[#This Row],[statezip]]," ")</f>
        <v>98014</v>
      </c>
      <c r="E3366" s="1">
        <v>280000</v>
      </c>
      <c r="F3366">
        <v>3</v>
      </c>
      <c r="G33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366" s="3" t="str">
        <f>Homes[[#This Row],[bedrooms]] &amp; " bd | " &amp; TEXT(Homes[[#This Row],[bathrooms]],"0.##") &amp; " ba"</f>
        <v>3 bd | 3. ba</v>
      </c>
      <c r="I3366" s="4">
        <v>3910</v>
      </c>
      <c r="J3366" s="1">
        <f>IFERROR(Homes[[#This Row],[price]]/Homes[[#This Row],[sqft_living]]," ")</f>
        <v>71.611253196930946</v>
      </c>
      <c r="K3366" s="4">
        <f>IFERROR(Homes[[#This Row],[sqft_lot]]/43560," ")</f>
        <v>0.43670798898071628</v>
      </c>
      <c r="L3366" t="str">
        <f>IF(Homes[[#This Row],[waterfront]]=1, "Yes","No")</f>
        <v>No</v>
      </c>
      <c r="M3366" s="4" t="str">
        <f>IF(Homes[[#This Row],[sqft_basement]]&gt;0, "Yes","No")</f>
        <v>No</v>
      </c>
      <c r="N3366" t="str">
        <f>CHOOSE(Homes[[#This Row],[view]]+1, "None","Fair","Good","Great","Excellent")</f>
        <v>None</v>
      </c>
      <c r="O3366" t="str">
        <f>CHOOSE(Homes[[#This Row],[condition]], "Poor","Fair","Average","Good","Excellent")</f>
        <v>Average</v>
      </c>
      <c r="P3366">
        <f ca="1">YEAR(TODAY())-Homes[[#This Row],[yr_built]]</f>
        <v>40</v>
      </c>
      <c r="Q3366">
        <v>0</v>
      </c>
      <c r="R3366">
        <f ca="1">IF(Homes[[#This Row],[yr_renovated]]&gt;0, YEAR(TODAY())-Homes[[#This Row],[yr_renovated]], YEAR(TODAY())-Homes[[#This Row],[yr_built]])</f>
        <v>40</v>
      </c>
      <c r="S3366">
        <v>2</v>
      </c>
      <c r="T3366" s="2">
        <v>41809</v>
      </c>
      <c r="U3366" s="3">
        <v>3</v>
      </c>
      <c r="V3366" s="4">
        <f>IFERROR(Homes[[#This Row],[sqft_above]]+Homes[[#This Row],[sqft_basement]]," ")</f>
        <v>3910</v>
      </c>
      <c r="W3366" s="4">
        <v>19023</v>
      </c>
      <c r="X3366">
        <v>0</v>
      </c>
      <c r="Y3366">
        <v>0</v>
      </c>
      <c r="Z3366">
        <v>3</v>
      </c>
      <c r="AA3366" s="4">
        <v>3910</v>
      </c>
      <c r="AB3366" s="4">
        <v>0</v>
      </c>
      <c r="AC3366">
        <v>1985</v>
      </c>
      <c r="AD3366" t="s">
        <v>3487</v>
      </c>
      <c r="AE3366" t="s">
        <v>147</v>
      </c>
      <c r="AF3366" t="s">
        <v>148</v>
      </c>
    </row>
    <row r="3367" spans="1:32">
      <c r="A3367" t="str">
        <f>PROPER(TRIM(Homes[[#This Row],[street]]))</f>
        <v>23825 14Th Ave S</v>
      </c>
      <c r="B3367" t="str">
        <f>PROPER(TRIM(Homes[[#This Row],[city]]))</f>
        <v>Des Moines</v>
      </c>
      <c r="C3367" t="str">
        <f>_xlfn.TEXTBEFORE(Homes[[#This Row],[statezip]]," ")</f>
        <v>WA</v>
      </c>
      <c r="D3367" s="6" t="str">
        <f>_xlfn.TEXTAFTER(Homes[[#This Row],[statezip]]," ")</f>
        <v>98198</v>
      </c>
      <c r="E3367" s="1">
        <v>280000</v>
      </c>
      <c r="F3367">
        <v>3</v>
      </c>
      <c r="G33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67" s="3" t="str">
        <f>Homes[[#This Row],[bedrooms]] &amp; " bd | " &amp; TEXT(Homes[[#This Row],[bathrooms]],"0.##") &amp; " ba"</f>
        <v>3 bd | 2. ba</v>
      </c>
      <c r="I3367" s="4">
        <v>1470</v>
      </c>
      <c r="J3367" s="1">
        <f>IFERROR(Homes[[#This Row],[price]]/Homes[[#This Row],[sqft_living]]," ")</f>
        <v>190.47619047619048</v>
      </c>
      <c r="K3367" s="4">
        <f>IFERROR(Homes[[#This Row],[sqft_lot]]/43560," ")</f>
        <v>0.18569788797061523</v>
      </c>
      <c r="L3367" t="str">
        <f>IF(Homes[[#This Row],[waterfront]]=1, "Yes","No")</f>
        <v>No</v>
      </c>
      <c r="M3367" s="4" t="str">
        <f>IF(Homes[[#This Row],[sqft_basement]]&gt;0, "Yes","No")</f>
        <v>No</v>
      </c>
      <c r="N3367" t="str">
        <f>CHOOSE(Homes[[#This Row],[view]]+1, "None","Fair","Good","Great","Excellent")</f>
        <v>None</v>
      </c>
      <c r="O3367" t="str">
        <f>CHOOSE(Homes[[#This Row],[condition]], "Poor","Fair","Average","Good","Excellent")</f>
        <v>Average</v>
      </c>
      <c r="P3367">
        <f ca="1">YEAR(TODAY())-Homes[[#This Row],[yr_built]]</f>
        <v>38</v>
      </c>
      <c r="Q3367">
        <v>2000</v>
      </c>
      <c r="R3367">
        <f ca="1">IF(Homes[[#This Row],[yr_renovated]]&gt;0, YEAR(TODAY())-Homes[[#This Row],[yr_renovated]], YEAR(TODAY())-Homes[[#This Row],[yr_built]])</f>
        <v>25</v>
      </c>
      <c r="S3367">
        <v>1</v>
      </c>
      <c r="T3367" s="2">
        <v>41810</v>
      </c>
      <c r="U3367" s="3">
        <v>2</v>
      </c>
      <c r="V3367" s="4">
        <f>IFERROR(Homes[[#This Row],[sqft_above]]+Homes[[#This Row],[sqft_basement]]," ")</f>
        <v>1470</v>
      </c>
      <c r="W3367" s="4">
        <v>8089</v>
      </c>
      <c r="X3367">
        <v>0</v>
      </c>
      <c r="Y3367">
        <v>0</v>
      </c>
      <c r="Z3367">
        <v>3</v>
      </c>
      <c r="AA3367" s="4">
        <v>1470</v>
      </c>
      <c r="AB3367" s="4">
        <v>0</v>
      </c>
      <c r="AC3367">
        <v>1987</v>
      </c>
      <c r="AD3367" t="s">
        <v>3488</v>
      </c>
      <c r="AE3367" t="s">
        <v>459</v>
      </c>
      <c r="AF3367" t="s">
        <v>460</v>
      </c>
    </row>
    <row r="3368" spans="1:32">
      <c r="A3368" t="str">
        <f>PROPER(TRIM(Homes[[#This Row],[street]]))</f>
        <v>1206 Sw 349Th St</v>
      </c>
      <c r="B3368" t="str">
        <f>PROPER(TRIM(Homes[[#This Row],[city]]))</f>
        <v>Federal Way</v>
      </c>
      <c r="C3368" t="str">
        <f>_xlfn.TEXTBEFORE(Homes[[#This Row],[statezip]]," ")</f>
        <v>WA</v>
      </c>
      <c r="D3368" s="6" t="str">
        <f>_xlfn.TEXTAFTER(Homes[[#This Row],[statezip]]," ")</f>
        <v>98023</v>
      </c>
      <c r="E3368" s="1">
        <v>280000</v>
      </c>
      <c r="F3368">
        <v>3</v>
      </c>
      <c r="G33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68" s="3" t="str">
        <f>Homes[[#This Row],[bedrooms]] &amp; " bd | " &amp; TEXT(Homes[[#This Row],[bathrooms]],"0.##") &amp; " ba"</f>
        <v>3 bd | 2.5 ba</v>
      </c>
      <c r="I3368" s="4">
        <v>1860</v>
      </c>
      <c r="J3368" s="1">
        <f>IFERROR(Homes[[#This Row],[price]]/Homes[[#This Row],[sqft_living]]," ")</f>
        <v>150.53763440860214</v>
      </c>
      <c r="K3368" s="4">
        <f>IFERROR(Homes[[#This Row],[sqft_lot]]/43560," ")</f>
        <v>0.15167584940312212</v>
      </c>
      <c r="L3368" t="str">
        <f>IF(Homes[[#This Row],[waterfront]]=1, "Yes","No")</f>
        <v>No</v>
      </c>
      <c r="M3368" s="4" t="str">
        <f>IF(Homes[[#This Row],[sqft_basement]]&gt;0, "Yes","No")</f>
        <v>No</v>
      </c>
      <c r="N3368" t="str">
        <f>CHOOSE(Homes[[#This Row],[view]]+1, "None","Fair","Good","Great","Excellent")</f>
        <v>None</v>
      </c>
      <c r="O3368" t="str">
        <f>CHOOSE(Homes[[#This Row],[condition]], "Poor","Fair","Average","Good","Excellent")</f>
        <v>Average</v>
      </c>
      <c r="P3368">
        <f ca="1">YEAR(TODAY())-Homes[[#This Row],[yr_built]]</f>
        <v>36</v>
      </c>
      <c r="Q3368">
        <v>0</v>
      </c>
      <c r="R3368">
        <f ca="1">IF(Homes[[#This Row],[yr_renovated]]&gt;0, YEAR(TODAY())-Homes[[#This Row],[yr_renovated]], YEAR(TODAY())-Homes[[#This Row],[yr_built]])</f>
        <v>36</v>
      </c>
      <c r="S3368">
        <v>2</v>
      </c>
      <c r="T3368" s="2">
        <v>41801</v>
      </c>
      <c r="U3368" s="3">
        <v>2.5</v>
      </c>
      <c r="V3368" s="4">
        <f>IFERROR(Homes[[#This Row],[sqft_above]]+Homes[[#This Row],[sqft_basement]]," ")</f>
        <v>1860</v>
      </c>
      <c r="W3368" s="4">
        <v>6607</v>
      </c>
      <c r="X3368">
        <v>0</v>
      </c>
      <c r="Y3368">
        <v>0</v>
      </c>
      <c r="Z3368">
        <v>3</v>
      </c>
      <c r="AA3368" s="4">
        <v>1860</v>
      </c>
      <c r="AB3368" s="4">
        <v>0</v>
      </c>
      <c r="AC3368">
        <v>1989</v>
      </c>
      <c r="AD3368" t="s">
        <v>3489</v>
      </c>
      <c r="AE3368" t="s">
        <v>675</v>
      </c>
      <c r="AF3368" t="s">
        <v>1267</v>
      </c>
    </row>
    <row r="3369" spans="1:32">
      <c r="A3369" t="str">
        <f>PROPER(TRIM(Homes[[#This Row],[street]]))</f>
        <v>25011 119Th Pl Se</v>
      </c>
      <c r="B3369" t="str">
        <f>PROPER(TRIM(Homes[[#This Row],[city]]))</f>
        <v>Kent</v>
      </c>
      <c r="C3369" t="str">
        <f>_xlfn.TEXTBEFORE(Homes[[#This Row],[statezip]]," ")</f>
        <v>WA</v>
      </c>
      <c r="D3369" s="6" t="str">
        <f>_xlfn.TEXTAFTER(Homes[[#This Row],[statezip]]," ")</f>
        <v>98030</v>
      </c>
      <c r="E3369" s="1">
        <v>280000</v>
      </c>
      <c r="F3369">
        <v>4</v>
      </c>
      <c r="G33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69" s="3" t="str">
        <f>Homes[[#This Row],[bedrooms]] &amp; " bd | " &amp; TEXT(Homes[[#This Row],[bathrooms]],"0.##") &amp; " ba"</f>
        <v>4 bd | 2.25 ba</v>
      </c>
      <c r="I3369" s="4">
        <v>1930</v>
      </c>
      <c r="J3369" s="1">
        <f>IFERROR(Homes[[#This Row],[price]]/Homes[[#This Row],[sqft_living]]," ")</f>
        <v>145.07772020725389</v>
      </c>
      <c r="K3369" s="4">
        <f>IFERROR(Homes[[#This Row],[sqft_lot]]/43560," ")</f>
        <v>0.16544995408631771</v>
      </c>
      <c r="L3369" t="str">
        <f>IF(Homes[[#This Row],[waterfront]]=1, "Yes","No")</f>
        <v>No</v>
      </c>
      <c r="M3369" s="4" t="str">
        <f>IF(Homes[[#This Row],[sqft_basement]]&gt;0, "Yes","No")</f>
        <v>Yes</v>
      </c>
      <c r="N3369" t="str">
        <f>CHOOSE(Homes[[#This Row],[view]]+1, "None","Fair","Good","Great","Excellent")</f>
        <v>None</v>
      </c>
      <c r="O3369" t="str">
        <f>CHOOSE(Homes[[#This Row],[condition]], "Poor","Fair","Average","Good","Excellent")</f>
        <v>Good</v>
      </c>
      <c r="P3369">
        <f ca="1">YEAR(TODAY())-Homes[[#This Row],[yr_built]]</f>
        <v>37</v>
      </c>
      <c r="Q3369">
        <v>0</v>
      </c>
      <c r="R3369">
        <f ca="1">IF(Homes[[#This Row],[yr_renovated]]&gt;0, YEAR(TODAY())-Homes[[#This Row],[yr_renovated]], YEAR(TODAY())-Homes[[#This Row],[yr_built]])</f>
        <v>37</v>
      </c>
      <c r="S3369">
        <v>1</v>
      </c>
      <c r="T3369" s="2">
        <v>41807</v>
      </c>
      <c r="U3369" s="3">
        <v>2.25</v>
      </c>
      <c r="V3369" s="4">
        <f>IFERROR(Homes[[#This Row],[sqft_above]]+Homes[[#This Row],[sqft_basement]]," ")</f>
        <v>1930</v>
      </c>
      <c r="W3369" s="4">
        <v>7207</v>
      </c>
      <c r="X3369">
        <v>0</v>
      </c>
      <c r="Y3369">
        <v>0</v>
      </c>
      <c r="Z3369">
        <v>4</v>
      </c>
      <c r="AA3369" s="4">
        <v>1360</v>
      </c>
      <c r="AB3369" s="4">
        <v>570</v>
      </c>
      <c r="AC3369">
        <v>1988</v>
      </c>
      <c r="AD3369" t="s">
        <v>3490</v>
      </c>
      <c r="AE3369" t="s">
        <v>1392</v>
      </c>
      <c r="AF3369" t="s">
        <v>1554</v>
      </c>
    </row>
    <row r="3370" spans="1:32">
      <c r="A3370" t="str">
        <f>PROPER(TRIM(Homes[[#This Row],[street]]))</f>
        <v>18738-18798 49Th Pl Ne</v>
      </c>
      <c r="B3370" t="str">
        <f>PROPER(TRIM(Homes[[#This Row],[city]]))</f>
        <v>Lake Forest Park</v>
      </c>
      <c r="C3370" t="str">
        <f>_xlfn.TEXTBEFORE(Homes[[#This Row],[statezip]]," ")</f>
        <v>WA</v>
      </c>
      <c r="D3370" s="6" t="str">
        <f>_xlfn.TEXTAFTER(Homes[[#This Row],[statezip]]," ")</f>
        <v>98155</v>
      </c>
      <c r="E3370" s="1">
        <v>280000</v>
      </c>
      <c r="F3370">
        <v>3</v>
      </c>
      <c r="G33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70" s="3" t="str">
        <f>Homes[[#This Row],[bedrooms]] &amp; " bd | " &amp; TEXT(Homes[[#This Row],[bathrooms]],"0.##") &amp; " ba"</f>
        <v>3 bd | 2.25 ba</v>
      </c>
      <c r="I3370" s="4">
        <v>1970</v>
      </c>
      <c r="J3370" s="1">
        <f>IFERROR(Homes[[#This Row],[price]]/Homes[[#This Row],[sqft_living]]," ")</f>
        <v>142.13197969543148</v>
      </c>
      <c r="K3370" s="4">
        <f>IFERROR(Homes[[#This Row],[sqft_lot]]/43560," ")</f>
        <v>0.25454545454545452</v>
      </c>
      <c r="L3370" t="str">
        <f>IF(Homes[[#This Row],[waterfront]]=1, "Yes","No")</f>
        <v>No</v>
      </c>
      <c r="M3370" s="4" t="str">
        <f>IF(Homes[[#This Row],[sqft_basement]]&gt;0, "Yes","No")</f>
        <v>Yes</v>
      </c>
      <c r="N3370" t="str">
        <f>CHOOSE(Homes[[#This Row],[view]]+1, "None","Fair","Good","Great","Excellent")</f>
        <v>None</v>
      </c>
      <c r="O3370" t="str">
        <f>CHOOSE(Homes[[#This Row],[condition]], "Poor","Fair","Average","Good","Excellent")</f>
        <v>Good</v>
      </c>
      <c r="P3370">
        <f ca="1">YEAR(TODAY())-Homes[[#This Row],[yr_built]]</f>
        <v>58</v>
      </c>
      <c r="Q3370">
        <v>0</v>
      </c>
      <c r="R3370">
        <f ca="1">IF(Homes[[#This Row],[yr_renovated]]&gt;0, YEAR(TODAY())-Homes[[#This Row],[yr_renovated]], YEAR(TODAY())-Homes[[#This Row],[yr_built]])</f>
        <v>58</v>
      </c>
      <c r="S3370">
        <v>1</v>
      </c>
      <c r="T3370" s="2">
        <v>41765</v>
      </c>
      <c r="U3370" s="3">
        <v>2.25</v>
      </c>
      <c r="V3370" s="4">
        <f>IFERROR(Homes[[#This Row],[sqft_above]]+Homes[[#This Row],[sqft_basement]]," ")</f>
        <v>1970</v>
      </c>
      <c r="W3370" s="4">
        <v>11088</v>
      </c>
      <c r="X3370">
        <v>0</v>
      </c>
      <c r="Y3370">
        <v>0</v>
      </c>
      <c r="Z3370">
        <v>4</v>
      </c>
      <c r="AA3370" s="4">
        <v>1180</v>
      </c>
      <c r="AB3370" s="4">
        <v>790</v>
      </c>
      <c r="AC3370">
        <v>1967</v>
      </c>
      <c r="AD3370" t="s">
        <v>3491</v>
      </c>
      <c r="AE3370" t="s">
        <v>743</v>
      </c>
      <c r="AF3370" t="s">
        <v>744</v>
      </c>
    </row>
    <row r="3371" spans="1:32">
      <c r="A3371" t="str">
        <f>PROPER(TRIM(Homes[[#This Row],[street]]))</f>
        <v>44633 Se 151St St</v>
      </c>
      <c r="B3371" t="str">
        <f>PROPER(TRIM(Homes[[#This Row],[city]]))</f>
        <v>North Bend</v>
      </c>
      <c r="C3371" t="str">
        <f>_xlfn.TEXTBEFORE(Homes[[#This Row],[statezip]]," ")</f>
        <v>WA</v>
      </c>
      <c r="D3371" s="6" t="str">
        <f>_xlfn.TEXTAFTER(Homes[[#This Row],[statezip]]," ")</f>
        <v>98045</v>
      </c>
      <c r="E3371" s="1">
        <v>280000</v>
      </c>
      <c r="F3371">
        <v>3</v>
      </c>
      <c r="G33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71" s="3" t="str">
        <f>Homes[[#This Row],[bedrooms]] &amp; " bd | " &amp; TEXT(Homes[[#This Row],[bathrooms]],"0.##") &amp; " ba"</f>
        <v>3 bd | 2.5 ba</v>
      </c>
      <c r="I3371" s="4">
        <v>1270</v>
      </c>
      <c r="J3371" s="1">
        <f>IFERROR(Homes[[#This Row],[price]]/Homes[[#This Row],[sqft_living]]," ")</f>
        <v>220.4724409448819</v>
      </c>
      <c r="K3371" s="4">
        <f>IFERROR(Homes[[#This Row],[sqft_lot]]/43560," ")</f>
        <v>0.22210743801652894</v>
      </c>
      <c r="L3371" t="str">
        <f>IF(Homes[[#This Row],[waterfront]]=1, "Yes","No")</f>
        <v>No</v>
      </c>
      <c r="M3371" s="4" t="str">
        <f>IF(Homes[[#This Row],[sqft_basement]]&gt;0, "Yes","No")</f>
        <v>No</v>
      </c>
      <c r="N3371" t="str">
        <f>CHOOSE(Homes[[#This Row],[view]]+1, "None","Fair","Good","Great","Excellent")</f>
        <v>None</v>
      </c>
      <c r="O3371" t="str">
        <f>CHOOSE(Homes[[#This Row],[condition]], "Poor","Fair","Average","Good","Excellent")</f>
        <v>Average</v>
      </c>
      <c r="P3371">
        <f ca="1">YEAR(TODAY())-Homes[[#This Row],[yr_built]]</f>
        <v>32</v>
      </c>
      <c r="Q3371">
        <v>0</v>
      </c>
      <c r="R3371">
        <f ca="1">IF(Homes[[#This Row],[yr_renovated]]&gt;0, YEAR(TODAY())-Homes[[#This Row],[yr_renovated]], YEAR(TODAY())-Homes[[#This Row],[yr_built]])</f>
        <v>32</v>
      </c>
      <c r="S3371">
        <v>2</v>
      </c>
      <c r="T3371" s="2">
        <v>41778</v>
      </c>
      <c r="U3371" s="3">
        <v>2.5</v>
      </c>
      <c r="V3371" s="4">
        <f>IFERROR(Homes[[#This Row],[sqft_above]]+Homes[[#This Row],[sqft_basement]]," ")</f>
        <v>1270</v>
      </c>
      <c r="W3371" s="4">
        <v>9675</v>
      </c>
      <c r="X3371">
        <v>0</v>
      </c>
      <c r="Y3371">
        <v>0</v>
      </c>
      <c r="Z3371">
        <v>3</v>
      </c>
      <c r="AA3371" s="4">
        <v>1270</v>
      </c>
      <c r="AB3371" s="4">
        <v>0</v>
      </c>
      <c r="AC3371">
        <v>1993</v>
      </c>
      <c r="AD3371" t="s">
        <v>3492</v>
      </c>
      <c r="AE3371" t="s">
        <v>624</v>
      </c>
      <c r="AF3371" t="s">
        <v>625</v>
      </c>
    </row>
    <row r="3372" spans="1:32">
      <c r="A3372" t="str">
        <f>PROPER(TRIM(Homes[[#This Row],[street]]))</f>
        <v>107 E 3Rd St</v>
      </c>
      <c r="B3372" t="str">
        <f>PROPER(TRIM(Homes[[#This Row],[city]]))</f>
        <v>North Bend</v>
      </c>
      <c r="C3372" t="str">
        <f>_xlfn.TEXTBEFORE(Homes[[#This Row],[statezip]]," ")</f>
        <v>WA</v>
      </c>
      <c r="D3372" s="6" t="str">
        <f>_xlfn.TEXTAFTER(Homes[[#This Row],[statezip]]," ")</f>
        <v>98045</v>
      </c>
      <c r="E3372" s="1">
        <v>280000</v>
      </c>
      <c r="F3372">
        <v>2</v>
      </c>
      <c r="G33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2" s="3" t="str">
        <f>Homes[[#This Row],[bedrooms]] &amp; " bd | " &amp; TEXT(Homes[[#This Row],[bathrooms]],"0.##") &amp; " ba"</f>
        <v>2 bd | 1. ba</v>
      </c>
      <c r="I3372" s="4">
        <v>1010</v>
      </c>
      <c r="J3372" s="1">
        <f>IFERROR(Homes[[#This Row],[price]]/Homes[[#This Row],[sqft_living]]," ")</f>
        <v>277.22772277227722</v>
      </c>
      <c r="K3372" s="4">
        <f>IFERROR(Homes[[#This Row],[sqft_lot]]/43560," ")</f>
        <v>6.8870523415977963E-2</v>
      </c>
      <c r="L3372" t="str">
        <f>IF(Homes[[#This Row],[waterfront]]=1, "Yes","No")</f>
        <v>No</v>
      </c>
      <c r="M3372" s="4" t="str">
        <f>IF(Homes[[#This Row],[sqft_basement]]&gt;0, "Yes","No")</f>
        <v>No</v>
      </c>
      <c r="N3372" t="str">
        <f>CHOOSE(Homes[[#This Row],[view]]+1, "None","Fair","Good","Great","Excellent")</f>
        <v>None</v>
      </c>
      <c r="O3372" t="str">
        <f>CHOOSE(Homes[[#This Row],[condition]], "Poor","Fair","Average","Good","Excellent")</f>
        <v>Good</v>
      </c>
      <c r="P3372">
        <f ca="1">YEAR(TODAY())-Homes[[#This Row],[yr_built]]</f>
        <v>100</v>
      </c>
      <c r="Q3372">
        <v>1968</v>
      </c>
      <c r="R3372">
        <f ca="1">IF(Homes[[#This Row],[yr_renovated]]&gt;0, YEAR(TODAY())-Homes[[#This Row],[yr_renovated]], YEAR(TODAY())-Homes[[#This Row],[yr_built]])</f>
        <v>57</v>
      </c>
      <c r="S3372">
        <v>1</v>
      </c>
      <c r="T3372" s="2">
        <v>41813</v>
      </c>
      <c r="U3372" s="3">
        <v>1</v>
      </c>
      <c r="V3372" s="4">
        <f>IFERROR(Homes[[#This Row],[sqft_above]]+Homes[[#This Row],[sqft_basement]]," ")</f>
        <v>1010</v>
      </c>
      <c r="W3372" s="4">
        <v>3000</v>
      </c>
      <c r="X3372">
        <v>0</v>
      </c>
      <c r="Y3372">
        <v>0</v>
      </c>
      <c r="Z3372">
        <v>4</v>
      </c>
      <c r="AA3372" s="4">
        <v>1010</v>
      </c>
      <c r="AB3372" s="4">
        <v>0</v>
      </c>
      <c r="AC3372">
        <v>1925</v>
      </c>
      <c r="AD3372" t="s">
        <v>3493</v>
      </c>
      <c r="AE3372" t="s">
        <v>624</v>
      </c>
      <c r="AF3372" t="s">
        <v>625</v>
      </c>
    </row>
    <row r="3373" spans="1:32">
      <c r="A3373" t="str">
        <f>PROPER(TRIM(Homes[[#This Row],[street]]))</f>
        <v>13219 424Th Ave Se</v>
      </c>
      <c r="B3373" t="str">
        <f>PROPER(TRIM(Homes[[#This Row],[city]]))</f>
        <v>North Bend</v>
      </c>
      <c r="C3373" t="str">
        <f>_xlfn.TEXTBEFORE(Homes[[#This Row],[statezip]]," ")</f>
        <v>WA</v>
      </c>
      <c r="D3373" s="6" t="str">
        <f>_xlfn.TEXTAFTER(Homes[[#This Row],[statezip]]," ")</f>
        <v>98045</v>
      </c>
      <c r="E3373" s="1">
        <v>280000</v>
      </c>
      <c r="F3373">
        <v>3</v>
      </c>
      <c r="G33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3" s="3" t="str">
        <f>Homes[[#This Row],[bedrooms]] &amp; " bd | " &amp; TEXT(Homes[[#This Row],[bathrooms]],"0.##") &amp; " ba"</f>
        <v>3 bd | 1. ba</v>
      </c>
      <c r="I3373" s="4">
        <v>1330</v>
      </c>
      <c r="J3373" s="1">
        <f>IFERROR(Homes[[#This Row],[price]]/Homes[[#This Row],[sqft_living]]," ")</f>
        <v>210.52631578947367</v>
      </c>
      <c r="K3373" s="4">
        <f>IFERROR(Homes[[#This Row],[sqft_lot]]/43560," ")</f>
        <v>0.47203856749311296</v>
      </c>
      <c r="L3373" t="str">
        <f>IF(Homes[[#This Row],[waterfront]]=1, "Yes","No")</f>
        <v>No</v>
      </c>
      <c r="M3373" s="4" t="str">
        <f>IF(Homes[[#This Row],[sqft_basement]]&gt;0, "Yes","No")</f>
        <v>No</v>
      </c>
      <c r="N3373" t="str">
        <f>CHOOSE(Homes[[#This Row],[view]]+1, "None","Fair","Good","Great","Excellent")</f>
        <v>None</v>
      </c>
      <c r="O3373" t="str">
        <f>CHOOSE(Homes[[#This Row],[condition]], "Poor","Fair","Average","Good","Excellent")</f>
        <v>Average</v>
      </c>
      <c r="P3373">
        <f ca="1">YEAR(TODAY())-Homes[[#This Row],[yr_built]]</f>
        <v>66</v>
      </c>
      <c r="Q3373">
        <v>1989</v>
      </c>
      <c r="R3373">
        <f ca="1">IF(Homes[[#This Row],[yr_renovated]]&gt;0, YEAR(TODAY())-Homes[[#This Row],[yr_renovated]], YEAR(TODAY())-Homes[[#This Row],[yr_built]])</f>
        <v>36</v>
      </c>
      <c r="S3373">
        <v>1.5</v>
      </c>
      <c r="T3373" s="2">
        <v>41774</v>
      </c>
      <c r="U3373" s="3">
        <v>1</v>
      </c>
      <c r="V3373" s="4">
        <f>IFERROR(Homes[[#This Row],[sqft_above]]+Homes[[#This Row],[sqft_basement]]," ")</f>
        <v>1330</v>
      </c>
      <c r="W3373" s="4">
        <v>20562</v>
      </c>
      <c r="X3373">
        <v>0</v>
      </c>
      <c r="Y3373">
        <v>0</v>
      </c>
      <c r="Z3373">
        <v>3</v>
      </c>
      <c r="AA3373" s="4">
        <v>1330</v>
      </c>
      <c r="AB3373" s="4">
        <v>0</v>
      </c>
      <c r="AC3373">
        <v>1959</v>
      </c>
      <c r="AD3373" t="s">
        <v>3494</v>
      </c>
      <c r="AE3373" t="s">
        <v>624</v>
      </c>
      <c r="AF3373" t="s">
        <v>625</v>
      </c>
    </row>
    <row r="3374" spans="1:32">
      <c r="A3374" t="str">
        <f>PROPER(TRIM(Homes[[#This Row],[street]]))</f>
        <v>1048 Redmond Ave Ne</v>
      </c>
      <c r="B3374" t="str">
        <f>PROPER(TRIM(Homes[[#This Row],[city]]))</f>
        <v>Renton</v>
      </c>
      <c r="C3374" t="str">
        <f>_xlfn.TEXTBEFORE(Homes[[#This Row],[statezip]]," ")</f>
        <v>WA</v>
      </c>
      <c r="D3374" s="6" t="str">
        <f>_xlfn.TEXTAFTER(Homes[[#This Row],[statezip]]," ")</f>
        <v>98056</v>
      </c>
      <c r="E3374" s="1">
        <v>280000</v>
      </c>
      <c r="F3374">
        <v>3</v>
      </c>
      <c r="G33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4" s="3" t="str">
        <f>Homes[[#This Row],[bedrooms]] &amp; " bd | " &amp; TEXT(Homes[[#This Row],[bathrooms]],"0.##") &amp; " ba"</f>
        <v>3 bd | 1. ba</v>
      </c>
      <c r="I3374" s="4">
        <v>1090</v>
      </c>
      <c r="J3374" s="1">
        <f>IFERROR(Homes[[#This Row],[price]]/Homes[[#This Row],[sqft_living]]," ")</f>
        <v>256.8807339449541</v>
      </c>
      <c r="K3374" s="4">
        <f>IFERROR(Homes[[#This Row],[sqft_lot]]/43560," ")</f>
        <v>0.24586776859504134</v>
      </c>
      <c r="L3374" t="str">
        <f>IF(Homes[[#This Row],[waterfront]]=1, "Yes","No")</f>
        <v>No</v>
      </c>
      <c r="M3374" s="4" t="str">
        <f>IF(Homes[[#This Row],[sqft_basement]]&gt;0, "Yes","No")</f>
        <v>No</v>
      </c>
      <c r="N3374" t="str">
        <f>CHOOSE(Homes[[#This Row],[view]]+1, "None","Fair","Good","Great","Excellent")</f>
        <v>None</v>
      </c>
      <c r="O3374" t="str">
        <f>CHOOSE(Homes[[#This Row],[condition]], "Poor","Fair","Average","Good","Excellent")</f>
        <v>Good</v>
      </c>
      <c r="P3374">
        <f ca="1">YEAR(TODAY())-Homes[[#This Row],[yr_built]]</f>
        <v>63</v>
      </c>
      <c r="Q3374">
        <v>0</v>
      </c>
      <c r="R3374">
        <f ca="1">IF(Homes[[#This Row],[yr_renovated]]&gt;0, YEAR(TODAY())-Homes[[#This Row],[yr_renovated]], YEAR(TODAY())-Homes[[#This Row],[yr_built]])</f>
        <v>63</v>
      </c>
      <c r="S3374">
        <v>1</v>
      </c>
      <c r="T3374" s="2">
        <v>41821</v>
      </c>
      <c r="U3374" s="3">
        <v>1</v>
      </c>
      <c r="V3374" s="4">
        <f>IFERROR(Homes[[#This Row],[sqft_above]]+Homes[[#This Row],[sqft_basement]]," ")</f>
        <v>1090</v>
      </c>
      <c r="W3374" s="4">
        <v>10710</v>
      </c>
      <c r="X3374">
        <v>0</v>
      </c>
      <c r="Y3374">
        <v>0</v>
      </c>
      <c r="Z3374">
        <v>4</v>
      </c>
      <c r="AA3374" s="4">
        <v>1090</v>
      </c>
      <c r="AB3374" s="4">
        <v>0</v>
      </c>
      <c r="AC3374">
        <v>1962</v>
      </c>
      <c r="AD3374" t="s">
        <v>3495</v>
      </c>
      <c r="AE3374" t="s">
        <v>319</v>
      </c>
      <c r="AF3374" t="s">
        <v>672</v>
      </c>
    </row>
    <row r="3375" spans="1:32">
      <c r="A3375" t="str">
        <f>PROPER(TRIM(Homes[[#This Row],[street]]))</f>
        <v>454 A St</v>
      </c>
      <c r="B3375" t="str">
        <f>PROPER(TRIM(Homes[[#This Row],[city]]))</f>
        <v>Renton</v>
      </c>
      <c r="C3375" t="str">
        <f>_xlfn.TEXTBEFORE(Homes[[#This Row],[statezip]]," ")</f>
        <v>WA</v>
      </c>
      <c r="D3375" s="6" t="str">
        <f>_xlfn.TEXTAFTER(Homes[[#This Row],[statezip]]," ")</f>
        <v>98056</v>
      </c>
      <c r="E3375" s="1">
        <v>280000</v>
      </c>
      <c r="F3375">
        <v>3</v>
      </c>
      <c r="G33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75" s="3" t="str">
        <f>Homes[[#This Row],[bedrooms]] &amp; " bd | " &amp; TEXT(Homes[[#This Row],[bathrooms]],"0.##") &amp; " ba"</f>
        <v>3 bd | 2.5 ba</v>
      </c>
      <c r="I3375" s="4">
        <v>1720</v>
      </c>
      <c r="J3375" s="1">
        <f>IFERROR(Homes[[#This Row],[price]]/Homes[[#This Row],[sqft_living]]," ")</f>
        <v>162.7906976744186</v>
      </c>
      <c r="K3375" s="4">
        <f>IFERROR(Homes[[#This Row],[sqft_lot]]/43560," ")</f>
        <v>4.3985307621671257E-2</v>
      </c>
      <c r="L3375" t="str">
        <f>IF(Homes[[#This Row],[waterfront]]=1, "Yes","No")</f>
        <v>No</v>
      </c>
      <c r="M3375" s="4" t="str">
        <f>IF(Homes[[#This Row],[sqft_basement]]&gt;0, "Yes","No")</f>
        <v>No</v>
      </c>
      <c r="N3375" t="str">
        <f>CHOOSE(Homes[[#This Row],[view]]+1, "None","Fair","Good","Great","Excellent")</f>
        <v>None</v>
      </c>
      <c r="O3375" t="str">
        <f>CHOOSE(Homes[[#This Row],[condition]], "Poor","Fair","Average","Good","Excellent")</f>
        <v>Average</v>
      </c>
      <c r="P3375">
        <f ca="1">YEAR(TODAY())-Homes[[#This Row],[yr_built]]</f>
        <v>20</v>
      </c>
      <c r="Q3375">
        <v>0</v>
      </c>
      <c r="R3375">
        <f ca="1">IF(Homes[[#This Row],[yr_renovated]]&gt;0, YEAR(TODAY())-Homes[[#This Row],[yr_renovated]], YEAR(TODAY())-Homes[[#This Row],[yr_built]])</f>
        <v>20</v>
      </c>
      <c r="S3375">
        <v>2</v>
      </c>
      <c r="T3375" s="2">
        <v>41778</v>
      </c>
      <c r="U3375" s="3">
        <v>2.5</v>
      </c>
      <c r="V3375" s="4">
        <f>IFERROR(Homes[[#This Row],[sqft_above]]+Homes[[#This Row],[sqft_basement]]," ")</f>
        <v>1720</v>
      </c>
      <c r="W3375" s="4">
        <v>1916</v>
      </c>
      <c r="X3375">
        <v>0</v>
      </c>
      <c r="Y3375">
        <v>0</v>
      </c>
      <c r="Z3375">
        <v>3</v>
      </c>
      <c r="AA3375" s="4">
        <v>1720</v>
      </c>
      <c r="AB3375" s="4">
        <v>0</v>
      </c>
      <c r="AC3375">
        <v>2005</v>
      </c>
      <c r="AD3375" t="s">
        <v>3496</v>
      </c>
      <c r="AE3375" t="s">
        <v>319</v>
      </c>
      <c r="AF3375" t="s">
        <v>672</v>
      </c>
    </row>
    <row r="3376" spans="1:32">
      <c r="A3376" t="str">
        <f>PROPER(TRIM(Homes[[#This Row],[street]]))</f>
        <v>12410 Se 168Th St</v>
      </c>
      <c r="B3376" t="str">
        <f>PROPER(TRIM(Homes[[#This Row],[city]]))</f>
        <v>Renton</v>
      </c>
      <c r="C3376" t="str">
        <f>_xlfn.TEXTBEFORE(Homes[[#This Row],[statezip]]," ")</f>
        <v>WA</v>
      </c>
      <c r="D3376" s="6" t="str">
        <f>_xlfn.TEXTAFTER(Homes[[#This Row],[statezip]]," ")</f>
        <v>98058</v>
      </c>
      <c r="E3376" s="1">
        <v>280000</v>
      </c>
      <c r="F3376">
        <v>3</v>
      </c>
      <c r="G33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76" s="3" t="str">
        <f>Homes[[#This Row],[bedrooms]] &amp; " bd | " &amp; TEXT(Homes[[#This Row],[bathrooms]],"0.##") &amp; " ba"</f>
        <v>3 bd | 1.75 ba</v>
      </c>
      <c r="I3376" s="4">
        <v>1230</v>
      </c>
      <c r="J3376" s="1">
        <f>IFERROR(Homes[[#This Row],[price]]/Homes[[#This Row],[sqft_living]]," ")</f>
        <v>227.64227642276424</v>
      </c>
      <c r="K3376" s="4">
        <f>IFERROR(Homes[[#This Row],[sqft_lot]]/43560," ")</f>
        <v>0.18939393939393939</v>
      </c>
      <c r="L3376" t="str">
        <f>IF(Homes[[#This Row],[waterfront]]=1, "Yes","No")</f>
        <v>No</v>
      </c>
      <c r="M3376" s="4" t="str">
        <f>IF(Homes[[#This Row],[sqft_basement]]&gt;0, "Yes","No")</f>
        <v>No</v>
      </c>
      <c r="N3376" t="str">
        <f>CHOOSE(Homes[[#This Row],[view]]+1, "None","Fair","Good","Great","Excellent")</f>
        <v>None</v>
      </c>
      <c r="O3376" t="str">
        <f>CHOOSE(Homes[[#This Row],[condition]], "Poor","Fair","Average","Good","Excellent")</f>
        <v>Average</v>
      </c>
      <c r="P3376">
        <f ca="1">YEAR(TODAY())-Homes[[#This Row],[yr_built]]</f>
        <v>59</v>
      </c>
      <c r="Q3376">
        <v>1963</v>
      </c>
      <c r="R3376">
        <f ca="1">IF(Homes[[#This Row],[yr_renovated]]&gt;0, YEAR(TODAY())-Homes[[#This Row],[yr_renovated]], YEAR(TODAY())-Homes[[#This Row],[yr_built]])</f>
        <v>62</v>
      </c>
      <c r="S3376">
        <v>1</v>
      </c>
      <c r="T3376" s="2">
        <v>41815</v>
      </c>
      <c r="U3376" s="3">
        <v>1.75</v>
      </c>
      <c r="V3376" s="4">
        <f>IFERROR(Homes[[#This Row],[sqft_above]]+Homes[[#This Row],[sqft_basement]]," ")</f>
        <v>1230</v>
      </c>
      <c r="W3376" s="4">
        <v>8250</v>
      </c>
      <c r="X3376">
        <v>0</v>
      </c>
      <c r="Y3376">
        <v>0</v>
      </c>
      <c r="Z3376">
        <v>3</v>
      </c>
      <c r="AA3376" s="4">
        <v>1230</v>
      </c>
      <c r="AB3376" s="4">
        <v>0</v>
      </c>
      <c r="AC3376">
        <v>1966</v>
      </c>
      <c r="AD3376" t="s">
        <v>3497</v>
      </c>
      <c r="AE3376" t="s">
        <v>319</v>
      </c>
      <c r="AF3376" t="s">
        <v>320</v>
      </c>
    </row>
    <row r="3377" spans="1:32">
      <c r="A3377" t="str">
        <f>PROPER(TRIM(Homes[[#This Row],[street]]))</f>
        <v>9007 4Th Ave Nw</v>
      </c>
      <c r="B3377" t="str">
        <f>PROPER(TRIM(Homes[[#This Row],[city]]))</f>
        <v>Seattle</v>
      </c>
      <c r="C3377" t="str">
        <f>_xlfn.TEXTBEFORE(Homes[[#This Row],[statezip]]," ")</f>
        <v>WA</v>
      </c>
      <c r="D3377" s="6" t="str">
        <f>_xlfn.TEXTAFTER(Homes[[#This Row],[statezip]]," ")</f>
        <v>98117</v>
      </c>
      <c r="E3377" s="1">
        <v>280000</v>
      </c>
      <c r="F3377">
        <v>2</v>
      </c>
      <c r="G33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7" s="3" t="str">
        <f>Homes[[#This Row],[bedrooms]] &amp; " bd | " &amp; TEXT(Homes[[#This Row],[bathrooms]],"0.##") &amp; " ba"</f>
        <v>2 bd | 1. ba</v>
      </c>
      <c r="I3377" s="4">
        <v>960</v>
      </c>
      <c r="J3377" s="1">
        <f>IFERROR(Homes[[#This Row],[price]]/Homes[[#This Row],[sqft_living]]," ")</f>
        <v>291.66666666666669</v>
      </c>
      <c r="K3377" s="4">
        <f>IFERROR(Homes[[#This Row],[sqft_lot]]/43560," ")</f>
        <v>0.11294765840220386</v>
      </c>
      <c r="L3377" t="str">
        <f>IF(Homes[[#This Row],[waterfront]]=1, "Yes","No")</f>
        <v>No</v>
      </c>
      <c r="M3377" s="4" t="str">
        <f>IF(Homes[[#This Row],[sqft_basement]]&gt;0, "Yes","No")</f>
        <v>No</v>
      </c>
      <c r="N3377" t="str">
        <f>CHOOSE(Homes[[#This Row],[view]]+1, "None","Fair","Good","Great","Excellent")</f>
        <v>None</v>
      </c>
      <c r="O3377" t="str">
        <f>CHOOSE(Homes[[#This Row],[condition]], "Poor","Fair","Average","Good","Excellent")</f>
        <v>Average</v>
      </c>
      <c r="P3377">
        <f ca="1">YEAR(TODAY())-Homes[[#This Row],[yr_built]]</f>
        <v>83</v>
      </c>
      <c r="Q3377">
        <v>1999</v>
      </c>
      <c r="R3377">
        <f ca="1">IF(Homes[[#This Row],[yr_renovated]]&gt;0, YEAR(TODAY())-Homes[[#This Row],[yr_renovated]], YEAR(TODAY())-Homes[[#This Row],[yr_built]])</f>
        <v>26</v>
      </c>
      <c r="S3377">
        <v>1</v>
      </c>
      <c r="T3377" s="2">
        <v>41794</v>
      </c>
      <c r="U3377" s="3">
        <v>1</v>
      </c>
      <c r="V3377" s="4">
        <f>IFERROR(Homes[[#This Row],[sqft_above]]+Homes[[#This Row],[sqft_basement]]," ")</f>
        <v>960</v>
      </c>
      <c r="W3377" s="4">
        <v>4920</v>
      </c>
      <c r="X3377">
        <v>0</v>
      </c>
      <c r="Y3377">
        <v>0</v>
      </c>
      <c r="Z3377">
        <v>3</v>
      </c>
      <c r="AA3377" s="4">
        <v>960</v>
      </c>
      <c r="AB3377" s="4">
        <v>0</v>
      </c>
      <c r="AC3377">
        <v>1942</v>
      </c>
      <c r="AD3377" t="s">
        <v>3498</v>
      </c>
      <c r="AE3377" t="s">
        <v>49</v>
      </c>
      <c r="AF3377" t="s">
        <v>204</v>
      </c>
    </row>
    <row r="3378" spans="1:32">
      <c r="A3378" t="str">
        <f>PROPER(TRIM(Homes[[#This Row],[street]]))</f>
        <v>11405 26Th Ave Sw</v>
      </c>
      <c r="B3378" t="str">
        <f>PROPER(TRIM(Homes[[#This Row],[city]]))</f>
        <v>Seattle</v>
      </c>
      <c r="C3378" t="str">
        <f>_xlfn.TEXTBEFORE(Homes[[#This Row],[statezip]]," ")</f>
        <v>WA</v>
      </c>
      <c r="D3378" s="6" t="str">
        <f>_xlfn.TEXTAFTER(Homes[[#This Row],[statezip]]," ")</f>
        <v>98146</v>
      </c>
      <c r="E3378" s="1">
        <v>280000</v>
      </c>
      <c r="F3378">
        <v>2</v>
      </c>
      <c r="G33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378" s="3" t="str">
        <f>Homes[[#This Row],[bedrooms]] &amp; " bd | " &amp; TEXT(Homes[[#This Row],[bathrooms]],"0.##") &amp; " ba"</f>
        <v>2 bd | 1.5 ba</v>
      </c>
      <c r="I3378" s="4">
        <v>1480</v>
      </c>
      <c r="J3378" s="1">
        <f>IFERROR(Homes[[#This Row],[price]]/Homes[[#This Row],[sqft_living]]," ")</f>
        <v>189.18918918918919</v>
      </c>
      <c r="K3378" s="4">
        <f>IFERROR(Homes[[#This Row],[sqft_lot]]/43560," ")</f>
        <v>0.35906795224977045</v>
      </c>
      <c r="L3378" t="str">
        <f>IF(Homes[[#This Row],[waterfront]]=1, "Yes","No")</f>
        <v>No</v>
      </c>
      <c r="M3378" s="4" t="str">
        <f>IF(Homes[[#This Row],[sqft_basement]]&gt;0, "Yes","No")</f>
        <v>No</v>
      </c>
      <c r="N3378" t="str">
        <f>CHOOSE(Homes[[#This Row],[view]]+1, "None","Fair","Good","Great","Excellent")</f>
        <v>None</v>
      </c>
      <c r="O3378" t="str">
        <f>CHOOSE(Homes[[#This Row],[condition]], "Poor","Fair","Average","Good","Excellent")</f>
        <v>Good</v>
      </c>
      <c r="P3378">
        <f ca="1">YEAR(TODAY())-Homes[[#This Row],[yr_built]]</f>
        <v>85</v>
      </c>
      <c r="Q3378">
        <v>2001</v>
      </c>
      <c r="R3378">
        <f ca="1">IF(Homes[[#This Row],[yr_renovated]]&gt;0, YEAR(TODAY())-Homes[[#This Row],[yr_renovated]], YEAR(TODAY())-Homes[[#This Row],[yr_built]])</f>
        <v>24</v>
      </c>
      <c r="S3378">
        <v>1</v>
      </c>
      <c r="T3378" s="2">
        <v>41793</v>
      </c>
      <c r="U3378" s="3">
        <v>1.5</v>
      </c>
      <c r="V3378" s="4">
        <f>IFERROR(Homes[[#This Row],[sqft_above]]+Homes[[#This Row],[sqft_basement]]," ")</f>
        <v>1480</v>
      </c>
      <c r="W3378" s="4">
        <v>15641</v>
      </c>
      <c r="X3378">
        <v>0</v>
      </c>
      <c r="Y3378">
        <v>0</v>
      </c>
      <c r="Z3378">
        <v>4</v>
      </c>
      <c r="AA3378" s="4">
        <v>1480</v>
      </c>
      <c r="AB3378" s="4">
        <v>0</v>
      </c>
      <c r="AC3378">
        <v>1940</v>
      </c>
      <c r="AD3378" t="s">
        <v>3499</v>
      </c>
      <c r="AE3378" t="s">
        <v>49</v>
      </c>
      <c r="AF3378" t="s">
        <v>422</v>
      </c>
    </row>
    <row r="3379" spans="1:32">
      <c r="A3379" t="str">
        <f>PROPER(TRIM(Homes[[#This Row],[street]]))</f>
        <v>8611 32Nd Ave Sw</v>
      </c>
      <c r="B3379" t="str">
        <f>PROPER(TRIM(Homes[[#This Row],[city]]))</f>
        <v>Seattle</v>
      </c>
      <c r="C3379" t="str">
        <f>_xlfn.TEXTBEFORE(Homes[[#This Row],[statezip]]," ")</f>
        <v>WA</v>
      </c>
      <c r="D3379" s="6" t="str">
        <f>_xlfn.TEXTAFTER(Homes[[#This Row],[statezip]]," ")</f>
        <v>98126</v>
      </c>
      <c r="E3379" s="1">
        <v>280000</v>
      </c>
      <c r="F3379">
        <v>2</v>
      </c>
      <c r="G33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79" s="3" t="str">
        <f>Homes[[#This Row],[bedrooms]] &amp; " bd | " &amp; TEXT(Homes[[#This Row],[bathrooms]],"0.##") &amp; " ba"</f>
        <v>2 bd | 1. ba</v>
      </c>
      <c r="I3379" s="4">
        <v>1880</v>
      </c>
      <c r="J3379" s="1">
        <f>IFERROR(Homes[[#This Row],[price]]/Homes[[#This Row],[sqft_living]]," ")</f>
        <v>148.93617021276594</v>
      </c>
      <c r="K3379" s="4">
        <f>IFERROR(Homes[[#This Row],[sqft_lot]]/43560," ")</f>
        <v>0.17355371900826447</v>
      </c>
      <c r="L3379" t="str">
        <f>IF(Homes[[#This Row],[waterfront]]=1, "Yes","No")</f>
        <v>No</v>
      </c>
      <c r="M3379" s="4" t="str">
        <f>IF(Homes[[#This Row],[sqft_basement]]&gt;0, "Yes","No")</f>
        <v>Yes</v>
      </c>
      <c r="N3379" t="str">
        <f>CHOOSE(Homes[[#This Row],[view]]+1, "None","Fair","Good","Great","Excellent")</f>
        <v>None</v>
      </c>
      <c r="O3379" t="str">
        <f>CHOOSE(Homes[[#This Row],[condition]], "Poor","Fair","Average","Good","Excellent")</f>
        <v>Average</v>
      </c>
      <c r="P3379">
        <f ca="1">YEAR(TODAY())-Homes[[#This Row],[yr_built]]</f>
        <v>106</v>
      </c>
      <c r="Q3379">
        <v>2001</v>
      </c>
      <c r="R3379">
        <f ca="1">IF(Homes[[#This Row],[yr_renovated]]&gt;0, YEAR(TODAY())-Homes[[#This Row],[yr_renovated]], YEAR(TODAY())-Homes[[#This Row],[yr_built]])</f>
        <v>24</v>
      </c>
      <c r="S3379">
        <v>1</v>
      </c>
      <c r="T3379" s="2">
        <v>41789</v>
      </c>
      <c r="U3379" s="3">
        <v>1</v>
      </c>
      <c r="V3379" s="4">
        <f>IFERROR(Homes[[#This Row],[sqft_above]]+Homes[[#This Row],[sqft_basement]]," ")</f>
        <v>1880</v>
      </c>
      <c r="W3379" s="4">
        <v>7560</v>
      </c>
      <c r="X3379">
        <v>0</v>
      </c>
      <c r="Y3379">
        <v>0</v>
      </c>
      <c r="Z3379">
        <v>3</v>
      </c>
      <c r="AA3379" s="4">
        <v>940</v>
      </c>
      <c r="AB3379" s="4">
        <v>940</v>
      </c>
      <c r="AC3379">
        <v>1919</v>
      </c>
      <c r="AD3379" t="s">
        <v>3500</v>
      </c>
      <c r="AE3379" t="s">
        <v>49</v>
      </c>
      <c r="AF3379" t="s">
        <v>434</v>
      </c>
    </row>
    <row r="3380" spans="1:32">
      <c r="A3380" t="str">
        <f>PROPER(TRIM(Homes[[#This Row],[street]]))</f>
        <v>10424 2Nd Ave S</v>
      </c>
      <c r="B3380" t="str">
        <f>PROPER(TRIM(Homes[[#This Row],[city]]))</f>
        <v>Seattle</v>
      </c>
      <c r="C3380" t="str">
        <f>_xlfn.TEXTBEFORE(Homes[[#This Row],[statezip]]," ")</f>
        <v>WA</v>
      </c>
      <c r="D3380" s="6" t="str">
        <f>_xlfn.TEXTAFTER(Homes[[#This Row],[statezip]]," ")</f>
        <v>98168</v>
      </c>
      <c r="E3380" s="1">
        <v>280000</v>
      </c>
      <c r="F3380">
        <v>3</v>
      </c>
      <c r="G33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80" s="3" t="str">
        <f>Homes[[#This Row],[bedrooms]] &amp; " bd | " &amp; TEXT(Homes[[#This Row],[bathrooms]],"0.##") &amp; " ba"</f>
        <v>3 bd | 1. ba</v>
      </c>
      <c r="I3380" s="4">
        <v>1200</v>
      </c>
      <c r="J3380" s="1">
        <f>IFERROR(Homes[[#This Row],[price]]/Homes[[#This Row],[sqft_living]]," ")</f>
        <v>233.33333333333334</v>
      </c>
      <c r="K3380" s="4">
        <f>IFERROR(Homes[[#This Row],[sqft_lot]]/43560," ")</f>
        <v>0.14348025711662074</v>
      </c>
      <c r="L3380" t="str">
        <f>IF(Homes[[#This Row],[waterfront]]=1, "Yes","No")</f>
        <v>No</v>
      </c>
      <c r="M3380" s="4" t="str">
        <f>IF(Homes[[#This Row],[sqft_basement]]&gt;0, "Yes","No")</f>
        <v>Yes</v>
      </c>
      <c r="N3380" t="str">
        <f>CHOOSE(Homes[[#This Row],[view]]+1, "None","Fair","Good","Great","Excellent")</f>
        <v>None</v>
      </c>
      <c r="O3380" t="str">
        <f>CHOOSE(Homes[[#This Row],[condition]], "Poor","Fair","Average","Good","Excellent")</f>
        <v>Average</v>
      </c>
      <c r="P3380">
        <f ca="1">YEAR(TODAY())-Homes[[#This Row],[yr_built]]</f>
        <v>82</v>
      </c>
      <c r="Q3380">
        <v>2002</v>
      </c>
      <c r="R3380">
        <f ca="1">IF(Homes[[#This Row],[yr_renovated]]&gt;0, YEAR(TODAY())-Homes[[#This Row],[yr_renovated]], YEAR(TODAY())-Homes[[#This Row],[yr_built]])</f>
        <v>23</v>
      </c>
      <c r="S3380">
        <v>1</v>
      </c>
      <c r="T3380" s="2">
        <v>41786</v>
      </c>
      <c r="U3380" s="3">
        <v>1</v>
      </c>
      <c r="V3380" s="4">
        <f>IFERROR(Homes[[#This Row],[sqft_above]]+Homes[[#This Row],[sqft_basement]]," ")</f>
        <v>1200</v>
      </c>
      <c r="W3380" s="4">
        <v>6250</v>
      </c>
      <c r="X3380">
        <v>0</v>
      </c>
      <c r="Y3380">
        <v>0</v>
      </c>
      <c r="Z3380">
        <v>3</v>
      </c>
      <c r="AA3380" s="4">
        <v>920</v>
      </c>
      <c r="AB3380" s="4">
        <v>280</v>
      </c>
      <c r="AC3380">
        <v>1943</v>
      </c>
      <c r="AD3380" t="s">
        <v>3501</v>
      </c>
      <c r="AE3380" t="s">
        <v>49</v>
      </c>
      <c r="AF3380" t="s">
        <v>94</v>
      </c>
    </row>
    <row r="3381" spans="1:32">
      <c r="A3381" t="str">
        <f>PROPER(TRIM(Homes[[#This Row],[street]]))</f>
        <v>7704 376Th Ave Se</v>
      </c>
      <c r="B3381" t="str">
        <f>PROPER(TRIM(Homes[[#This Row],[city]]))</f>
        <v>Snoqualmie</v>
      </c>
      <c r="C3381" t="str">
        <f>_xlfn.TEXTBEFORE(Homes[[#This Row],[statezip]]," ")</f>
        <v>WA</v>
      </c>
      <c r="D3381" s="6" t="str">
        <f>_xlfn.TEXTAFTER(Homes[[#This Row],[statezip]]," ")</f>
        <v>98065</v>
      </c>
      <c r="E3381" s="1">
        <v>280000</v>
      </c>
      <c r="F3381">
        <v>2</v>
      </c>
      <c r="G33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81" s="3" t="str">
        <f>Homes[[#This Row],[bedrooms]] &amp; " bd | " &amp; TEXT(Homes[[#This Row],[bathrooms]],"0.##") &amp; " ba"</f>
        <v>2 bd | 1.75 ba</v>
      </c>
      <c r="I3381" s="4">
        <v>1610</v>
      </c>
      <c r="J3381" s="1">
        <f>IFERROR(Homes[[#This Row],[price]]/Homes[[#This Row],[sqft_living]]," ")</f>
        <v>173.91304347826087</v>
      </c>
      <c r="K3381" s="4">
        <f>IFERROR(Homes[[#This Row],[sqft_lot]]/43560," ")</f>
        <v>3.6399908172635445</v>
      </c>
      <c r="L3381" t="str">
        <f>IF(Homes[[#This Row],[waterfront]]=1, "Yes","No")</f>
        <v>No</v>
      </c>
      <c r="M3381" s="4" t="str">
        <f>IF(Homes[[#This Row],[sqft_basement]]&gt;0, "Yes","No")</f>
        <v>No</v>
      </c>
      <c r="N3381" t="str">
        <f>CHOOSE(Homes[[#This Row],[view]]+1, "None","Fair","Good","Great","Excellent")</f>
        <v>None</v>
      </c>
      <c r="O3381" t="str">
        <f>CHOOSE(Homes[[#This Row],[condition]], "Poor","Fair","Average","Good","Excellent")</f>
        <v>Fair</v>
      </c>
      <c r="P3381">
        <f ca="1">YEAR(TODAY())-Homes[[#This Row],[yr_built]]</f>
        <v>77</v>
      </c>
      <c r="Q3381">
        <v>0</v>
      </c>
      <c r="R3381">
        <f ca="1">IF(Homes[[#This Row],[yr_renovated]]&gt;0, YEAR(TODAY())-Homes[[#This Row],[yr_renovated]], YEAR(TODAY())-Homes[[#This Row],[yr_built]])</f>
        <v>77</v>
      </c>
      <c r="S3381">
        <v>1.5</v>
      </c>
      <c r="T3381" s="2">
        <v>41799</v>
      </c>
      <c r="U3381" s="3">
        <v>1.75</v>
      </c>
      <c r="V3381" s="4">
        <f>IFERROR(Homes[[#This Row],[sqft_above]]+Homes[[#This Row],[sqft_basement]]," ")</f>
        <v>1610</v>
      </c>
      <c r="W3381" s="4">
        <v>158558</v>
      </c>
      <c r="X3381">
        <v>0</v>
      </c>
      <c r="Y3381">
        <v>0</v>
      </c>
      <c r="Z3381">
        <v>2</v>
      </c>
      <c r="AA3381" s="4">
        <v>1610</v>
      </c>
      <c r="AB3381" s="4">
        <v>0</v>
      </c>
      <c r="AC3381">
        <v>1948</v>
      </c>
      <c r="AD3381" t="s">
        <v>3502</v>
      </c>
      <c r="AE3381" t="s">
        <v>313</v>
      </c>
      <c r="AF3381" t="s">
        <v>314</v>
      </c>
    </row>
    <row r="3382" spans="1:32">
      <c r="A3382" t="str">
        <f>PROPER(TRIM(Homes[[#This Row],[street]]))</f>
        <v>2640 S 227Th Pl</v>
      </c>
      <c r="B3382" t="str">
        <f>PROPER(TRIM(Homes[[#This Row],[city]]))</f>
        <v>Des Moines</v>
      </c>
      <c r="C3382" t="str">
        <f>_xlfn.TEXTBEFORE(Homes[[#This Row],[statezip]]," ")</f>
        <v>WA</v>
      </c>
      <c r="D3382" s="6" t="str">
        <f>_xlfn.TEXTAFTER(Homes[[#This Row],[statezip]]," ")</f>
        <v>98198</v>
      </c>
      <c r="E3382" s="1">
        <v>279950</v>
      </c>
      <c r="F3382">
        <v>3</v>
      </c>
      <c r="G33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82" s="3" t="str">
        <f>Homes[[#This Row],[bedrooms]] &amp; " bd | " &amp; TEXT(Homes[[#This Row],[bathrooms]],"0.##") &amp; " ba"</f>
        <v>3 bd | 2. ba</v>
      </c>
      <c r="I3382" s="4">
        <v>1750</v>
      </c>
      <c r="J3382" s="1">
        <f>IFERROR(Homes[[#This Row],[price]]/Homes[[#This Row],[sqft_living]]," ")</f>
        <v>159.97142857142856</v>
      </c>
      <c r="K3382" s="4">
        <f>IFERROR(Homes[[#This Row],[sqft_lot]]/43560," ")</f>
        <v>0.22382920110192839</v>
      </c>
      <c r="L3382" t="str">
        <f>IF(Homes[[#This Row],[waterfront]]=1, "Yes","No")</f>
        <v>No</v>
      </c>
      <c r="M3382" s="4" t="str">
        <f>IF(Homes[[#This Row],[sqft_basement]]&gt;0, "Yes","No")</f>
        <v>Yes</v>
      </c>
      <c r="N3382" t="str">
        <f>CHOOSE(Homes[[#This Row],[view]]+1, "None","Fair","Good","Great","Excellent")</f>
        <v>None</v>
      </c>
      <c r="O3382" t="str">
        <f>CHOOSE(Homes[[#This Row],[condition]], "Poor","Fair","Average","Good","Excellent")</f>
        <v>Average</v>
      </c>
      <c r="P3382">
        <f ca="1">YEAR(TODAY())-Homes[[#This Row],[yr_built]]</f>
        <v>64</v>
      </c>
      <c r="Q3382">
        <v>2004</v>
      </c>
      <c r="R3382">
        <f ca="1">IF(Homes[[#This Row],[yr_renovated]]&gt;0, YEAR(TODAY())-Homes[[#This Row],[yr_renovated]], YEAR(TODAY())-Homes[[#This Row],[yr_built]])</f>
        <v>21</v>
      </c>
      <c r="S3382">
        <v>1</v>
      </c>
      <c r="T3382" s="2">
        <v>41795</v>
      </c>
      <c r="U3382" s="3">
        <v>2</v>
      </c>
      <c r="V3382" s="4">
        <f>IFERROR(Homes[[#This Row],[sqft_above]]+Homes[[#This Row],[sqft_basement]]," ")</f>
        <v>1750</v>
      </c>
      <c r="W3382" s="4">
        <v>9750</v>
      </c>
      <c r="X3382">
        <v>0</v>
      </c>
      <c r="Y3382">
        <v>0</v>
      </c>
      <c r="Z3382">
        <v>3</v>
      </c>
      <c r="AA3382" s="4">
        <v>1350</v>
      </c>
      <c r="AB3382" s="4">
        <v>400</v>
      </c>
      <c r="AC3382">
        <v>1961</v>
      </c>
      <c r="AD3382" t="s">
        <v>3503</v>
      </c>
      <c r="AE3382" t="s">
        <v>459</v>
      </c>
      <c r="AF3382" t="s">
        <v>460</v>
      </c>
    </row>
    <row r="3383" spans="1:32">
      <c r="A3383" t="str">
        <f>PROPER(TRIM(Homes[[#This Row],[street]]))</f>
        <v>23103 125Th Ave Se</v>
      </c>
      <c r="B3383" t="str">
        <f>PROPER(TRIM(Homes[[#This Row],[city]]))</f>
        <v>Kent</v>
      </c>
      <c r="C3383" t="str">
        <f>_xlfn.TEXTBEFORE(Homes[[#This Row],[statezip]]," ")</f>
        <v>WA</v>
      </c>
      <c r="D3383" s="6" t="str">
        <f>_xlfn.TEXTAFTER(Homes[[#This Row],[statezip]]," ")</f>
        <v>98031</v>
      </c>
      <c r="E3383" s="1">
        <v>279950</v>
      </c>
      <c r="F3383">
        <v>5</v>
      </c>
      <c r="G33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83" s="3" t="str">
        <f>Homes[[#This Row],[bedrooms]] &amp; " bd | " &amp; TEXT(Homes[[#This Row],[bathrooms]],"0.##") &amp; " ba"</f>
        <v>5 bd | 1.75 ba</v>
      </c>
      <c r="I3383" s="4">
        <v>2150</v>
      </c>
      <c r="J3383" s="1">
        <f>IFERROR(Homes[[#This Row],[price]]/Homes[[#This Row],[sqft_living]]," ")</f>
        <v>130.2093023255814</v>
      </c>
      <c r="K3383" s="4">
        <f>IFERROR(Homes[[#This Row],[sqft_lot]]/43560," ")</f>
        <v>0.16462350780532597</v>
      </c>
      <c r="L3383" t="str">
        <f>IF(Homes[[#This Row],[waterfront]]=1, "Yes","No")</f>
        <v>No</v>
      </c>
      <c r="M3383" s="4" t="str">
        <f>IF(Homes[[#This Row],[sqft_basement]]&gt;0, "Yes","No")</f>
        <v>Yes</v>
      </c>
      <c r="N3383" t="str">
        <f>CHOOSE(Homes[[#This Row],[view]]+1, "None","Fair","Good","Great","Excellent")</f>
        <v>None</v>
      </c>
      <c r="O3383" t="str">
        <f>CHOOSE(Homes[[#This Row],[condition]], "Poor","Fair","Average","Good","Excellent")</f>
        <v>Good</v>
      </c>
      <c r="P3383">
        <f ca="1">YEAR(TODAY())-Homes[[#This Row],[yr_built]]</f>
        <v>55</v>
      </c>
      <c r="Q3383">
        <v>0</v>
      </c>
      <c r="R3383">
        <f ca="1">IF(Homes[[#This Row],[yr_renovated]]&gt;0, YEAR(TODAY())-Homes[[#This Row],[yr_renovated]], YEAR(TODAY())-Homes[[#This Row],[yr_built]])</f>
        <v>55</v>
      </c>
      <c r="S3383">
        <v>1</v>
      </c>
      <c r="T3383" s="2">
        <v>41808</v>
      </c>
      <c r="U3383" s="3">
        <v>1.75</v>
      </c>
      <c r="V3383" s="4">
        <f>IFERROR(Homes[[#This Row],[sqft_above]]+Homes[[#This Row],[sqft_basement]]," ")</f>
        <v>2150</v>
      </c>
      <c r="W3383" s="4">
        <v>7171</v>
      </c>
      <c r="X3383">
        <v>0</v>
      </c>
      <c r="Y3383">
        <v>0</v>
      </c>
      <c r="Z3383">
        <v>4</v>
      </c>
      <c r="AA3383" s="4">
        <v>1460</v>
      </c>
      <c r="AB3383" s="4">
        <v>690</v>
      </c>
      <c r="AC3383">
        <v>1970</v>
      </c>
      <c r="AD3383" t="s">
        <v>3504</v>
      </c>
      <c r="AE3383" t="s">
        <v>1392</v>
      </c>
      <c r="AF3383" t="s">
        <v>2406</v>
      </c>
    </row>
    <row r="3384" spans="1:32">
      <c r="A3384" t="str">
        <f>PROPER(TRIM(Homes[[#This Row],[street]]))</f>
        <v>2401 S 359Th St</v>
      </c>
      <c r="B3384" t="str">
        <f>PROPER(TRIM(Homes[[#This Row],[city]]))</f>
        <v>Federal Way</v>
      </c>
      <c r="C3384" t="str">
        <f>_xlfn.TEXTBEFORE(Homes[[#This Row],[statezip]]," ")</f>
        <v>WA</v>
      </c>
      <c r="D3384" s="6" t="str">
        <f>_xlfn.TEXTAFTER(Homes[[#This Row],[statezip]]," ")</f>
        <v>98003</v>
      </c>
      <c r="E3384" s="1">
        <v>279900</v>
      </c>
      <c r="F3384">
        <v>3</v>
      </c>
      <c r="G33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84" s="3" t="str">
        <f>Homes[[#This Row],[bedrooms]] &amp; " bd | " &amp; TEXT(Homes[[#This Row],[bathrooms]],"0.##") &amp; " ba"</f>
        <v>3 bd | 1.75 ba</v>
      </c>
      <c r="I3384" s="4">
        <v>1580</v>
      </c>
      <c r="J3384" s="1">
        <f>IFERROR(Homes[[#This Row],[price]]/Homes[[#This Row],[sqft_living]]," ")</f>
        <v>177.15189873417722</v>
      </c>
      <c r="K3384" s="4">
        <f>IFERROR(Homes[[#This Row],[sqft_lot]]/43560," ")</f>
        <v>0.1519742883379247</v>
      </c>
      <c r="L3384" t="str">
        <f>IF(Homes[[#This Row],[waterfront]]=1, "Yes","No")</f>
        <v>No</v>
      </c>
      <c r="M3384" s="4" t="str">
        <f>IF(Homes[[#This Row],[sqft_basement]]&gt;0, "Yes","No")</f>
        <v>No</v>
      </c>
      <c r="N3384" t="str">
        <f>CHOOSE(Homes[[#This Row],[view]]+1, "None","Fair","Good","Great","Excellent")</f>
        <v>None</v>
      </c>
      <c r="O3384" t="str">
        <f>CHOOSE(Homes[[#This Row],[condition]], "Poor","Fair","Average","Good","Excellent")</f>
        <v>Average</v>
      </c>
      <c r="P3384">
        <f ca="1">YEAR(TODAY())-Homes[[#This Row],[yr_built]]</f>
        <v>37</v>
      </c>
      <c r="Q3384">
        <v>2000</v>
      </c>
      <c r="R3384">
        <f ca="1">IF(Homes[[#This Row],[yr_renovated]]&gt;0, YEAR(TODAY())-Homes[[#This Row],[yr_renovated]], YEAR(TODAY())-Homes[[#This Row],[yr_built]])</f>
        <v>25</v>
      </c>
      <c r="S3384">
        <v>1</v>
      </c>
      <c r="T3384" s="2">
        <v>41816</v>
      </c>
      <c r="U3384" s="3">
        <v>1.75</v>
      </c>
      <c r="V3384" s="4">
        <f>IFERROR(Homes[[#This Row],[sqft_above]]+Homes[[#This Row],[sqft_basement]]," ")</f>
        <v>1580</v>
      </c>
      <c r="W3384" s="4">
        <v>6620</v>
      </c>
      <c r="X3384">
        <v>0</v>
      </c>
      <c r="Y3384">
        <v>0</v>
      </c>
      <c r="Z3384">
        <v>3</v>
      </c>
      <c r="AA3384" s="4">
        <v>1580</v>
      </c>
      <c r="AB3384" s="4">
        <v>0</v>
      </c>
      <c r="AC3384">
        <v>1988</v>
      </c>
      <c r="AD3384" t="s">
        <v>3505</v>
      </c>
      <c r="AE3384" t="s">
        <v>675</v>
      </c>
      <c r="AF3384" t="s">
        <v>676</v>
      </c>
    </row>
    <row r="3385" spans="1:32">
      <c r="A3385" t="str">
        <f>PROPER(TRIM(Homes[[#This Row],[street]]))</f>
        <v>20101 137Th Ave Se</v>
      </c>
      <c r="B3385" t="str">
        <f>PROPER(TRIM(Homes[[#This Row],[city]]))</f>
        <v>Kent</v>
      </c>
      <c r="C3385" t="str">
        <f>_xlfn.TEXTBEFORE(Homes[[#This Row],[statezip]]," ")</f>
        <v>WA</v>
      </c>
      <c r="D3385" s="6" t="str">
        <f>_xlfn.TEXTAFTER(Homes[[#This Row],[statezip]]," ")</f>
        <v>98042</v>
      </c>
      <c r="E3385" s="1">
        <v>279000</v>
      </c>
      <c r="F3385">
        <v>3</v>
      </c>
      <c r="G33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85" s="3" t="str">
        <f>Homes[[#This Row],[bedrooms]] &amp; " bd | " &amp; TEXT(Homes[[#This Row],[bathrooms]],"0.##") &amp; " ba"</f>
        <v>3 bd | 2.5 ba</v>
      </c>
      <c r="I3385" s="4">
        <v>1630</v>
      </c>
      <c r="J3385" s="1">
        <f>IFERROR(Homes[[#This Row],[price]]/Homes[[#This Row],[sqft_living]]," ")</f>
        <v>171.16564417177915</v>
      </c>
      <c r="K3385" s="4">
        <f>IFERROR(Homes[[#This Row],[sqft_lot]]/43560," ")</f>
        <v>0.18250688705234161</v>
      </c>
      <c r="L3385" t="str">
        <f>IF(Homes[[#This Row],[waterfront]]=1, "Yes","No")</f>
        <v>No</v>
      </c>
      <c r="M3385" s="4" t="str">
        <f>IF(Homes[[#This Row],[sqft_basement]]&gt;0, "Yes","No")</f>
        <v>Yes</v>
      </c>
      <c r="N3385" t="str">
        <f>CHOOSE(Homes[[#This Row],[view]]+1, "None","Fair","Good","Great","Excellent")</f>
        <v>None</v>
      </c>
      <c r="O3385" t="str">
        <f>CHOOSE(Homes[[#This Row],[condition]], "Poor","Fair","Average","Good","Excellent")</f>
        <v>Average</v>
      </c>
      <c r="P3385">
        <f ca="1">YEAR(TODAY())-Homes[[#This Row],[yr_built]]</f>
        <v>40</v>
      </c>
      <c r="Q3385">
        <v>0</v>
      </c>
      <c r="R3385">
        <f ca="1">IF(Homes[[#This Row],[yr_renovated]]&gt;0, YEAR(TODAY())-Homes[[#This Row],[yr_renovated]], YEAR(TODAY())-Homes[[#This Row],[yr_built]])</f>
        <v>40</v>
      </c>
      <c r="S3385">
        <v>1</v>
      </c>
      <c r="T3385" s="2">
        <v>41817</v>
      </c>
      <c r="U3385" s="3">
        <v>2.5</v>
      </c>
      <c r="V3385" s="4">
        <f>IFERROR(Homes[[#This Row],[sqft_above]]+Homes[[#This Row],[sqft_basement]]," ")</f>
        <v>1630</v>
      </c>
      <c r="W3385" s="4">
        <v>7950</v>
      </c>
      <c r="X3385">
        <v>0</v>
      </c>
      <c r="Y3385">
        <v>0</v>
      </c>
      <c r="Z3385">
        <v>3</v>
      </c>
      <c r="AA3385" s="4">
        <v>1320</v>
      </c>
      <c r="AB3385" s="4">
        <v>310</v>
      </c>
      <c r="AC3385">
        <v>1985</v>
      </c>
      <c r="AD3385" t="s">
        <v>3506</v>
      </c>
      <c r="AE3385" t="s">
        <v>1392</v>
      </c>
      <c r="AF3385" t="s">
        <v>85</v>
      </c>
    </row>
    <row r="3386" spans="1:32">
      <c r="A3386" t="str">
        <f>PROPER(TRIM(Homes[[#This Row],[street]]))</f>
        <v>1809 Glenwood Ave Se</v>
      </c>
      <c r="B3386" t="str">
        <f>PROPER(TRIM(Homes[[#This Row],[city]]))</f>
        <v>Renton</v>
      </c>
      <c r="C3386" t="str">
        <f>_xlfn.TEXTBEFORE(Homes[[#This Row],[statezip]]," ")</f>
        <v>WA</v>
      </c>
      <c r="D3386" s="6" t="str">
        <f>_xlfn.TEXTAFTER(Homes[[#This Row],[statezip]]," ")</f>
        <v>98058</v>
      </c>
      <c r="E3386" s="1">
        <v>279000</v>
      </c>
      <c r="F3386">
        <v>4</v>
      </c>
      <c r="G33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386" s="3" t="str">
        <f>Homes[[#This Row],[bedrooms]] &amp; " bd | " &amp; TEXT(Homes[[#This Row],[bathrooms]],"0.##") &amp; " ba"</f>
        <v>4 bd | 2. ba</v>
      </c>
      <c r="I3386" s="4">
        <v>2200</v>
      </c>
      <c r="J3386" s="1">
        <f>IFERROR(Homes[[#This Row],[price]]/Homes[[#This Row],[sqft_living]]," ")</f>
        <v>126.81818181818181</v>
      </c>
      <c r="K3386" s="4">
        <f>IFERROR(Homes[[#This Row],[sqft_lot]]/43560," ")</f>
        <v>0.17676767676767677</v>
      </c>
      <c r="L3386" t="str">
        <f>IF(Homes[[#This Row],[waterfront]]=1, "Yes","No")</f>
        <v>No</v>
      </c>
      <c r="M3386" s="4" t="str">
        <f>IF(Homes[[#This Row],[sqft_basement]]&gt;0, "Yes","No")</f>
        <v>Yes</v>
      </c>
      <c r="N3386" t="str">
        <f>CHOOSE(Homes[[#This Row],[view]]+1, "None","Fair","Good","Great","Excellent")</f>
        <v>None</v>
      </c>
      <c r="O3386" t="str">
        <f>CHOOSE(Homes[[#This Row],[condition]], "Poor","Fair","Average","Good","Excellent")</f>
        <v>Average</v>
      </c>
      <c r="P3386">
        <f ca="1">YEAR(TODAY())-Homes[[#This Row],[yr_built]]</f>
        <v>46</v>
      </c>
      <c r="Q3386">
        <v>2014</v>
      </c>
      <c r="R3386">
        <f ca="1">IF(Homes[[#This Row],[yr_renovated]]&gt;0, YEAR(TODAY())-Homes[[#This Row],[yr_renovated]], YEAR(TODAY())-Homes[[#This Row],[yr_built]])</f>
        <v>11</v>
      </c>
      <c r="S3386">
        <v>1</v>
      </c>
      <c r="T3386" s="2">
        <v>41810</v>
      </c>
      <c r="U3386" s="3">
        <v>2</v>
      </c>
      <c r="V3386" s="4">
        <f>IFERROR(Homes[[#This Row],[sqft_above]]+Homes[[#This Row],[sqft_basement]]," ")</f>
        <v>2200</v>
      </c>
      <c r="W3386" s="4">
        <v>7700</v>
      </c>
      <c r="X3386">
        <v>0</v>
      </c>
      <c r="Y3386">
        <v>0</v>
      </c>
      <c r="Z3386">
        <v>3</v>
      </c>
      <c r="AA3386" s="4">
        <v>1100</v>
      </c>
      <c r="AB3386" s="4">
        <v>1100</v>
      </c>
      <c r="AC3386">
        <v>1979</v>
      </c>
      <c r="AD3386" t="s">
        <v>3507</v>
      </c>
      <c r="AE3386" t="s">
        <v>319</v>
      </c>
      <c r="AF3386" t="s">
        <v>320</v>
      </c>
    </row>
    <row r="3387" spans="1:32">
      <c r="A3387" t="str">
        <f>PROPER(TRIM(Homes[[#This Row],[street]]))</f>
        <v>9716 33Rd Ave Sw</v>
      </c>
      <c r="B3387" t="str">
        <f>PROPER(TRIM(Homes[[#This Row],[city]]))</f>
        <v>Seattle</v>
      </c>
      <c r="C3387" t="str">
        <f>_xlfn.TEXTBEFORE(Homes[[#This Row],[statezip]]," ")</f>
        <v>WA</v>
      </c>
      <c r="D3387" s="6" t="str">
        <f>_xlfn.TEXTAFTER(Homes[[#This Row],[statezip]]," ")</f>
        <v>98126</v>
      </c>
      <c r="E3387" s="1">
        <v>279000</v>
      </c>
      <c r="F3387">
        <v>2</v>
      </c>
      <c r="G33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87" s="3" t="str">
        <f>Homes[[#This Row],[bedrooms]] &amp; " bd | " &amp; TEXT(Homes[[#This Row],[bathrooms]],"0.##") &amp; " ba"</f>
        <v>2 bd | 1. ba</v>
      </c>
      <c r="I3387" s="4">
        <v>670</v>
      </c>
      <c r="J3387" s="1">
        <f>IFERROR(Homes[[#This Row],[price]]/Homes[[#This Row],[sqft_living]]," ")</f>
        <v>416.41791044776119</v>
      </c>
      <c r="K3387" s="4">
        <f>IFERROR(Homes[[#This Row],[sqft_lot]]/43560," ")</f>
        <v>0.14462809917355371</v>
      </c>
      <c r="L3387" t="str">
        <f>IF(Homes[[#This Row],[waterfront]]=1, "Yes","No")</f>
        <v>No</v>
      </c>
      <c r="M3387" s="4" t="str">
        <f>IF(Homes[[#This Row],[sqft_basement]]&gt;0, "Yes","No")</f>
        <v>No</v>
      </c>
      <c r="N3387" t="str">
        <f>CHOOSE(Homes[[#This Row],[view]]+1, "None","Fair","Good","Great","Excellent")</f>
        <v>None</v>
      </c>
      <c r="O3387" t="str">
        <f>CHOOSE(Homes[[#This Row],[condition]], "Poor","Fair","Average","Good","Excellent")</f>
        <v>Excellent</v>
      </c>
      <c r="P3387">
        <f ca="1">YEAR(TODAY())-Homes[[#This Row],[yr_built]]</f>
        <v>83</v>
      </c>
      <c r="Q3387">
        <v>0</v>
      </c>
      <c r="R3387">
        <f ca="1">IF(Homes[[#This Row],[yr_renovated]]&gt;0, YEAR(TODAY())-Homes[[#This Row],[yr_renovated]], YEAR(TODAY())-Homes[[#This Row],[yr_built]])</f>
        <v>83</v>
      </c>
      <c r="S3387">
        <v>1</v>
      </c>
      <c r="T3387" s="2">
        <v>41830</v>
      </c>
      <c r="U3387" s="3">
        <v>1</v>
      </c>
      <c r="V3387" s="4">
        <f>IFERROR(Homes[[#This Row],[sqft_above]]+Homes[[#This Row],[sqft_basement]]," ")</f>
        <v>670</v>
      </c>
      <c r="W3387" s="4">
        <v>6300</v>
      </c>
      <c r="X3387">
        <v>0</v>
      </c>
      <c r="Y3387">
        <v>0</v>
      </c>
      <c r="Z3387">
        <v>5</v>
      </c>
      <c r="AA3387" s="4">
        <v>670</v>
      </c>
      <c r="AB3387" s="4">
        <v>0</v>
      </c>
      <c r="AC3387">
        <v>1942</v>
      </c>
      <c r="AD3387" t="s">
        <v>3508</v>
      </c>
      <c r="AE3387" t="s">
        <v>49</v>
      </c>
      <c r="AF3387" t="s">
        <v>434</v>
      </c>
    </row>
    <row r="3388" spans="1:32">
      <c r="A3388" t="str">
        <f>PROPER(TRIM(Homes[[#This Row],[street]]))</f>
        <v>6421 S 124Th St</v>
      </c>
      <c r="B3388" t="str">
        <f>PROPER(TRIM(Homes[[#This Row],[city]]))</f>
        <v>Seattle</v>
      </c>
      <c r="C3388" t="str">
        <f>_xlfn.TEXTBEFORE(Homes[[#This Row],[statezip]]," ")</f>
        <v>WA</v>
      </c>
      <c r="D3388" s="6" t="str">
        <f>_xlfn.TEXTAFTER(Homes[[#This Row],[statezip]]," ")</f>
        <v>98178</v>
      </c>
      <c r="E3388" s="1">
        <v>279000</v>
      </c>
      <c r="F3388">
        <v>5</v>
      </c>
      <c r="G33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388" s="3" t="str">
        <f>Homes[[#This Row],[bedrooms]] &amp; " bd | " &amp; TEXT(Homes[[#This Row],[bathrooms]],"0.##") &amp; " ba"</f>
        <v>5 bd | 2.5 ba</v>
      </c>
      <c r="I3388" s="4">
        <v>2690</v>
      </c>
      <c r="J3388" s="1">
        <f>IFERROR(Homes[[#This Row],[price]]/Homes[[#This Row],[sqft_living]]," ")</f>
        <v>103.71747211895911</v>
      </c>
      <c r="K3388" s="4">
        <f>IFERROR(Homes[[#This Row],[sqft_lot]]/43560," ")</f>
        <v>0.12757116620752984</v>
      </c>
      <c r="L3388" t="str">
        <f>IF(Homes[[#This Row],[waterfront]]=1, "Yes","No")</f>
        <v>No</v>
      </c>
      <c r="M3388" s="4" t="str">
        <f>IF(Homes[[#This Row],[sqft_basement]]&gt;0, "Yes","No")</f>
        <v>No</v>
      </c>
      <c r="N3388" t="str">
        <f>CHOOSE(Homes[[#This Row],[view]]+1, "None","Fair","Good","Great","Excellent")</f>
        <v>None</v>
      </c>
      <c r="O3388" t="str">
        <f>CHOOSE(Homes[[#This Row],[condition]], "Poor","Fair","Average","Good","Excellent")</f>
        <v>Average</v>
      </c>
      <c r="P3388">
        <f ca="1">YEAR(TODAY())-Homes[[#This Row],[yr_built]]</f>
        <v>13</v>
      </c>
      <c r="Q3388">
        <v>1912</v>
      </c>
      <c r="R3388">
        <f ca="1">IF(Homes[[#This Row],[yr_renovated]]&gt;0, YEAR(TODAY())-Homes[[#This Row],[yr_renovated]], YEAR(TODAY())-Homes[[#This Row],[yr_built]])</f>
        <v>113</v>
      </c>
      <c r="S3388">
        <v>2</v>
      </c>
      <c r="T3388" s="2">
        <v>41796</v>
      </c>
      <c r="U3388" s="3">
        <v>2.5</v>
      </c>
      <c r="V3388" s="4">
        <f>IFERROR(Homes[[#This Row],[sqft_above]]+Homes[[#This Row],[sqft_basement]]," ")</f>
        <v>2690</v>
      </c>
      <c r="W3388" s="4">
        <v>5557</v>
      </c>
      <c r="X3388">
        <v>0</v>
      </c>
      <c r="Y3388">
        <v>0</v>
      </c>
      <c r="Z3388">
        <v>3</v>
      </c>
      <c r="AA3388" s="4">
        <v>2690</v>
      </c>
      <c r="AB3388" s="4">
        <v>0</v>
      </c>
      <c r="AC3388">
        <v>2012</v>
      </c>
      <c r="AD3388" t="s">
        <v>3509</v>
      </c>
      <c r="AE3388" t="s">
        <v>49</v>
      </c>
      <c r="AF3388" t="s">
        <v>1123</v>
      </c>
    </row>
    <row r="3389" spans="1:32">
      <c r="A3389" t="str">
        <f>PROPER(TRIM(Homes[[#This Row],[street]]))</f>
        <v>13101 Ne 193Rd Pl</v>
      </c>
      <c r="B3389" t="str">
        <f>PROPER(TRIM(Homes[[#This Row],[city]]))</f>
        <v>Woodinville</v>
      </c>
      <c r="C3389" t="str">
        <f>_xlfn.TEXTBEFORE(Homes[[#This Row],[statezip]]," ")</f>
        <v>WA</v>
      </c>
      <c r="D3389" s="6" t="str">
        <f>_xlfn.TEXTAFTER(Homes[[#This Row],[statezip]]," ")</f>
        <v>98072</v>
      </c>
      <c r="E3389" s="1">
        <v>278900</v>
      </c>
      <c r="F3389">
        <v>3</v>
      </c>
      <c r="G33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89" s="3" t="str">
        <f>Homes[[#This Row],[bedrooms]] &amp; " bd | " &amp; TEXT(Homes[[#This Row],[bathrooms]],"0.##") &amp; " ba"</f>
        <v>3 bd | 1. ba</v>
      </c>
      <c r="I3389" s="4">
        <v>990</v>
      </c>
      <c r="J3389" s="1">
        <f>IFERROR(Homes[[#This Row],[price]]/Homes[[#This Row],[sqft_living]]," ")</f>
        <v>281.71717171717171</v>
      </c>
      <c r="K3389" s="4">
        <f>IFERROR(Homes[[#This Row],[sqft_lot]]/43560," ")</f>
        <v>0.22493112947658403</v>
      </c>
      <c r="L3389" t="str">
        <f>IF(Homes[[#This Row],[waterfront]]=1, "Yes","No")</f>
        <v>No</v>
      </c>
      <c r="M3389" s="4" t="str">
        <f>IF(Homes[[#This Row],[sqft_basement]]&gt;0, "Yes","No")</f>
        <v>No</v>
      </c>
      <c r="N3389" t="str">
        <f>CHOOSE(Homes[[#This Row],[view]]+1, "None","Fair","Good","Great","Excellent")</f>
        <v>None</v>
      </c>
      <c r="O3389" t="str">
        <f>CHOOSE(Homes[[#This Row],[condition]], "Poor","Fair","Average","Good","Excellent")</f>
        <v>Average</v>
      </c>
      <c r="P3389">
        <f ca="1">YEAR(TODAY())-Homes[[#This Row],[yr_built]]</f>
        <v>57</v>
      </c>
      <c r="Q3389">
        <v>1997</v>
      </c>
      <c r="R3389">
        <f ca="1">IF(Homes[[#This Row],[yr_renovated]]&gt;0, YEAR(TODAY())-Homes[[#This Row],[yr_renovated]], YEAR(TODAY())-Homes[[#This Row],[yr_built]])</f>
        <v>28</v>
      </c>
      <c r="S3389">
        <v>1</v>
      </c>
      <c r="T3389" s="2">
        <v>41814</v>
      </c>
      <c r="U3389" s="3">
        <v>1</v>
      </c>
      <c r="V3389" s="4">
        <f>IFERROR(Homes[[#This Row],[sqft_above]]+Homes[[#This Row],[sqft_basement]]," ")</f>
        <v>990</v>
      </c>
      <c r="W3389" s="4">
        <v>9798</v>
      </c>
      <c r="X3389">
        <v>0</v>
      </c>
      <c r="Y3389">
        <v>0</v>
      </c>
      <c r="Z3389">
        <v>3</v>
      </c>
      <c r="AA3389" s="4">
        <v>990</v>
      </c>
      <c r="AB3389" s="4">
        <v>0</v>
      </c>
      <c r="AC3389">
        <v>1968</v>
      </c>
      <c r="AD3389" t="s">
        <v>3510</v>
      </c>
      <c r="AE3389" t="s">
        <v>120</v>
      </c>
      <c r="AF3389" t="s">
        <v>275</v>
      </c>
    </row>
    <row r="3390" spans="1:32">
      <c r="A3390" t="str">
        <f>PROPER(TRIM(Homes[[#This Row],[street]]))</f>
        <v>32900 19Th Ave Sw</v>
      </c>
      <c r="B3390" t="str">
        <f>PROPER(TRIM(Homes[[#This Row],[city]]))</f>
        <v>Federal Way</v>
      </c>
      <c r="C3390" t="str">
        <f>_xlfn.TEXTBEFORE(Homes[[#This Row],[statezip]]," ")</f>
        <v>WA</v>
      </c>
      <c r="D3390" s="6" t="str">
        <f>_xlfn.TEXTAFTER(Homes[[#This Row],[statezip]]," ")</f>
        <v>98023</v>
      </c>
      <c r="E3390" s="1">
        <v>278500</v>
      </c>
      <c r="F3390">
        <v>4</v>
      </c>
      <c r="G33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90" s="3" t="str">
        <f>Homes[[#This Row],[bedrooms]] &amp; " bd | " &amp; TEXT(Homes[[#This Row],[bathrooms]],"0.##") &amp; " ba"</f>
        <v>4 bd | 2.25 ba</v>
      </c>
      <c r="I3390" s="4">
        <v>1940</v>
      </c>
      <c r="J3390" s="1">
        <f>IFERROR(Homes[[#This Row],[price]]/Homes[[#This Row],[sqft_living]]," ")</f>
        <v>143.55670103092783</v>
      </c>
      <c r="K3390" s="4">
        <f>IFERROR(Homes[[#This Row],[sqft_lot]]/43560," ")</f>
        <v>0.14247015610651975</v>
      </c>
      <c r="L3390" t="str">
        <f>IF(Homes[[#This Row],[waterfront]]=1, "Yes","No")</f>
        <v>No</v>
      </c>
      <c r="M3390" s="4" t="str">
        <f>IF(Homes[[#This Row],[sqft_basement]]&gt;0, "Yes","No")</f>
        <v>No</v>
      </c>
      <c r="N3390" t="str">
        <f>CHOOSE(Homes[[#This Row],[view]]+1, "None","Fair","Good","Great","Excellent")</f>
        <v>None</v>
      </c>
      <c r="O3390" t="str">
        <f>CHOOSE(Homes[[#This Row],[condition]], "Poor","Fair","Average","Good","Excellent")</f>
        <v>Average</v>
      </c>
      <c r="P3390">
        <f ca="1">YEAR(TODAY())-Homes[[#This Row],[yr_built]]</f>
        <v>35</v>
      </c>
      <c r="Q3390">
        <v>2009</v>
      </c>
      <c r="R3390">
        <f ca="1">IF(Homes[[#This Row],[yr_renovated]]&gt;0, YEAR(TODAY())-Homes[[#This Row],[yr_renovated]], YEAR(TODAY())-Homes[[#This Row],[yr_built]])</f>
        <v>16</v>
      </c>
      <c r="S3390">
        <v>2</v>
      </c>
      <c r="T3390" s="2">
        <v>41800</v>
      </c>
      <c r="U3390" s="3">
        <v>2.25</v>
      </c>
      <c r="V3390" s="4">
        <f>IFERROR(Homes[[#This Row],[sqft_above]]+Homes[[#This Row],[sqft_basement]]," ")</f>
        <v>1940</v>
      </c>
      <c r="W3390" s="4">
        <v>6206</v>
      </c>
      <c r="X3390">
        <v>0</v>
      </c>
      <c r="Y3390">
        <v>0</v>
      </c>
      <c r="Z3390">
        <v>3</v>
      </c>
      <c r="AA3390" s="4">
        <v>1940</v>
      </c>
      <c r="AB3390" s="4">
        <v>0</v>
      </c>
      <c r="AC3390">
        <v>1990</v>
      </c>
      <c r="AD3390" t="s">
        <v>3511</v>
      </c>
      <c r="AE3390" t="s">
        <v>675</v>
      </c>
      <c r="AF3390" t="s">
        <v>1267</v>
      </c>
    </row>
    <row r="3391" spans="1:32">
      <c r="A3391" t="str">
        <f>PROPER(TRIM(Homes[[#This Row],[street]]))</f>
        <v>10020 18Th Ave Sw</v>
      </c>
      <c r="B3391" t="str">
        <f>PROPER(TRIM(Homes[[#This Row],[city]]))</f>
        <v>Seattle</v>
      </c>
      <c r="C3391" t="str">
        <f>_xlfn.TEXTBEFORE(Homes[[#This Row],[statezip]]," ")</f>
        <v>WA</v>
      </c>
      <c r="D3391" s="6" t="str">
        <f>_xlfn.TEXTAFTER(Homes[[#This Row],[statezip]]," ")</f>
        <v>98146</v>
      </c>
      <c r="E3391" s="1">
        <v>277000</v>
      </c>
      <c r="F3391">
        <v>4</v>
      </c>
      <c r="G33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1" s="3" t="str">
        <f>Homes[[#This Row],[bedrooms]] &amp; " bd | " &amp; TEXT(Homes[[#This Row],[bathrooms]],"0.##") &amp; " ba"</f>
        <v>4 bd | 1. ba</v>
      </c>
      <c r="I3391" s="4">
        <v>1450</v>
      </c>
      <c r="J3391" s="1">
        <f>IFERROR(Homes[[#This Row],[price]]/Homes[[#This Row],[sqft_living]]," ")</f>
        <v>191.0344827586207</v>
      </c>
      <c r="K3391" s="4">
        <f>IFERROR(Homes[[#This Row],[sqft_lot]]/43560," ")</f>
        <v>0.14348025711662074</v>
      </c>
      <c r="L3391" t="str">
        <f>IF(Homes[[#This Row],[waterfront]]=1, "Yes","No")</f>
        <v>No</v>
      </c>
      <c r="M3391" s="4" t="str">
        <f>IF(Homes[[#This Row],[sqft_basement]]&gt;0, "Yes","No")</f>
        <v>Yes</v>
      </c>
      <c r="N3391" t="str">
        <f>CHOOSE(Homes[[#This Row],[view]]+1, "None","Fair","Good","Great","Excellent")</f>
        <v>None</v>
      </c>
      <c r="O3391" t="str">
        <f>CHOOSE(Homes[[#This Row],[condition]], "Poor","Fair","Average","Good","Excellent")</f>
        <v>Average</v>
      </c>
      <c r="P3391">
        <f ca="1">YEAR(TODAY())-Homes[[#This Row],[yr_built]]</f>
        <v>61</v>
      </c>
      <c r="Q3391">
        <v>2000</v>
      </c>
      <c r="R3391">
        <f ca="1">IF(Homes[[#This Row],[yr_renovated]]&gt;0, YEAR(TODAY())-Homes[[#This Row],[yr_renovated]], YEAR(TODAY())-Homes[[#This Row],[yr_built]])</f>
        <v>25</v>
      </c>
      <c r="S3391">
        <v>1</v>
      </c>
      <c r="T3391" s="2">
        <v>41787</v>
      </c>
      <c r="U3391" s="3">
        <v>1</v>
      </c>
      <c r="V3391" s="4">
        <f>IFERROR(Homes[[#This Row],[sqft_above]]+Homes[[#This Row],[sqft_basement]]," ")</f>
        <v>1450</v>
      </c>
      <c r="W3391" s="4">
        <v>6250</v>
      </c>
      <c r="X3391">
        <v>0</v>
      </c>
      <c r="Y3391">
        <v>0</v>
      </c>
      <c r="Z3391">
        <v>3</v>
      </c>
      <c r="AA3391" s="4">
        <v>990</v>
      </c>
      <c r="AB3391" s="4">
        <v>460</v>
      </c>
      <c r="AC3391">
        <v>1964</v>
      </c>
      <c r="AD3391" t="s">
        <v>3512</v>
      </c>
      <c r="AE3391" t="s">
        <v>49</v>
      </c>
      <c r="AF3391" t="s">
        <v>422</v>
      </c>
    </row>
    <row r="3392" spans="1:32">
      <c r="A3392" t="str">
        <f>PROPER(TRIM(Homes[[#This Row],[street]]))</f>
        <v>9615 58Th Ave S</v>
      </c>
      <c r="B3392" t="str">
        <f>PROPER(TRIM(Homes[[#This Row],[city]]))</f>
        <v>Seattle</v>
      </c>
      <c r="C3392" t="str">
        <f>_xlfn.TEXTBEFORE(Homes[[#This Row],[statezip]]," ")</f>
        <v>WA</v>
      </c>
      <c r="D3392" s="6" t="str">
        <f>_xlfn.TEXTAFTER(Homes[[#This Row],[statezip]]," ")</f>
        <v>98118</v>
      </c>
      <c r="E3392" s="1">
        <v>277000</v>
      </c>
      <c r="F3392">
        <v>3</v>
      </c>
      <c r="G33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2" s="3" t="str">
        <f>Homes[[#This Row],[bedrooms]] &amp; " bd | " &amp; TEXT(Homes[[#This Row],[bathrooms]],"0.##") &amp; " ba"</f>
        <v>3 bd | 1. ba</v>
      </c>
      <c r="I3392" s="4">
        <v>1100</v>
      </c>
      <c r="J3392" s="1">
        <f>IFERROR(Homes[[#This Row],[price]]/Homes[[#This Row],[sqft_living]]," ")</f>
        <v>251.81818181818181</v>
      </c>
      <c r="K3392" s="4">
        <f>IFERROR(Homes[[#This Row],[sqft_lot]]/43560," ")</f>
        <v>0.19595959595959597</v>
      </c>
      <c r="L3392" t="str">
        <f>IF(Homes[[#This Row],[waterfront]]=1, "Yes","No")</f>
        <v>No</v>
      </c>
      <c r="M3392" s="4" t="str">
        <f>IF(Homes[[#This Row],[sqft_basement]]&gt;0, "Yes","No")</f>
        <v>No</v>
      </c>
      <c r="N3392" t="str">
        <f>CHOOSE(Homes[[#This Row],[view]]+1, "None","Fair","Good","Great","Excellent")</f>
        <v>None</v>
      </c>
      <c r="O3392" t="str">
        <f>CHOOSE(Homes[[#This Row],[condition]], "Poor","Fair","Average","Good","Excellent")</f>
        <v>Good</v>
      </c>
      <c r="P3392">
        <f ca="1">YEAR(TODAY())-Homes[[#This Row],[yr_built]]</f>
        <v>68</v>
      </c>
      <c r="Q3392">
        <v>2001</v>
      </c>
      <c r="R3392">
        <f ca="1">IF(Homes[[#This Row],[yr_renovated]]&gt;0, YEAR(TODAY())-Homes[[#This Row],[yr_renovated]], YEAR(TODAY())-Homes[[#This Row],[yr_built]])</f>
        <v>24</v>
      </c>
      <c r="S3392">
        <v>1</v>
      </c>
      <c r="T3392" s="2">
        <v>41806</v>
      </c>
      <c r="U3392" s="3">
        <v>1</v>
      </c>
      <c r="V3392" s="4">
        <f>IFERROR(Homes[[#This Row],[sqft_above]]+Homes[[#This Row],[sqft_basement]]," ")</f>
        <v>1100</v>
      </c>
      <c r="W3392" s="4">
        <v>8536</v>
      </c>
      <c r="X3392">
        <v>0</v>
      </c>
      <c r="Y3392">
        <v>0</v>
      </c>
      <c r="Z3392">
        <v>4</v>
      </c>
      <c r="AA3392" s="4">
        <v>1100</v>
      </c>
      <c r="AB3392" s="4">
        <v>0</v>
      </c>
      <c r="AC3392">
        <v>1957</v>
      </c>
      <c r="AD3392" t="s">
        <v>3513</v>
      </c>
      <c r="AE3392" t="s">
        <v>49</v>
      </c>
      <c r="AF3392" t="s">
        <v>229</v>
      </c>
    </row>
    <row r="3393" spans="1:32">
      <c r="A3393" t="str">
        <f>PROPER(TRIM(Homes[[#This Row],[street]]))</f>
        <v>428 Orchard Ave Ne</v>
      </c>
      <c r="B3393" t="str">
        <f>PROPER(TRIM(Homes[[#This Row],[city]]))</f>
        <v>North Bend</v>
      </c>
      <c r="C3393" t="str">
        <f>_xlfn.TEXTBEFORE(Homes[[#This Row],[statezip]]," ")</f>
        <v>WA</v>
      </c>
      <c r="D3393" s="6" t="str">
        <f>_xlfn.TEXTAFTER(Homes[[#This Row],[statezip]]," ")</f>
        <v>98045</v>
      </c>
      <c r="E3393" s="1">
        <v>276900</v>
      </c>
      <c r="F3393">
        <v>2</v>
      </c>
      <c r="G33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3" s="3" t="str">
        <f>Homes[[#This Row],[bedrooms]] &amp; " bd | " &amp; TEXT(Homes[[#This Row],[bathrooms]],"0.##") &amp; " ba"</f>
        <v>2 bd | 1. ba</v>
      </c>
      <c r="I3393" s="4">
        <v>1350</v>
      </c>
      <c r="J3393" s="1">
        <f>IFERROR(Homes[[#This Row],[price]]/Homes[[#This Row],[sqft_living]]," ")</f>
        <v>205.11111111111111</v>
      </c>
      <c r="K3393" s="4">
        <f>IFERROR(Homes[[#This Row],[sqft_lot]]/43560," ")</f>
        <v>0.23177226813590451</v>
      </c>
      <c r="L3393" t="str">
        <f>IF(Homes[[#This Row],[waterfront]]=1, "Yes","No")</f>
        <v>No</v>
      </c>
      <c r="M3393" s="4" t="str">
        <f>IF(Homes[[#This Row],[sqft_basement]]&gt;0, "Yes","No")</f>
        <v>No</v>
      </c>
      <c r="N3393" t="str">
        <f>CHOOSE(Homes[[#This Row],[view]]+1, "None","Fair","Good","Great","Excellent")</f>
        <v>Good</v>
      </c>
      <c r="O3393" t="str">
        <f>CHOOSE(Homes[[#This Row],[condition]], "Poor","Fair","Average","Good","Excellent")</f>
        <v>Good</v>
      </c>
      <c r="P3393">
        <f ca="1">YEAR(TODAY())-Homes[[#This Row],[yr_built]]</f>
        <v>73</v>
      </c>
      <c r="Q3393">
        <v>0</v>
      </c>
      <c r="R3393">
        <f ca="1">IF(Homes[[#This Row],[yr_renovated]]&gt;0, YEAR(TODAY())-Homes[[#This Row],[yr_renovated]], YEAR(TODAY())-Homes[[#This Row],[yr_built]])</f>
        <v>73</v>
      </c>
      <c r="S3393">
        <v>1</v>
      </c>
      <c r="T3393" s="2">
        <v>41801</v>
      </c>
      <c r="U3393" s="3">
        <v>1</v>
      </c>
      <c r="V3393" s="4">
        <f>IFERROR(Homes[[#This Row],[sqft_above]]+Homes[[#This Row],[sqft_basement]]," ")</f>
        <v>1350</v>
      </c>
      <c r="W3393" s="4">
        <v>10096</v>
      </c>
      <c r="X3393">
        <v>0</v>
      </c>
      <c r="Y3393">
        <v>2</v>
      </c>
      <c r="Z3393">
        <v>4</v>
      </c>
      <c r="AA3393" s="4">
        <v>1350</v>
      </c>
      <c r="AB3393" s="4">
        <v>0</v>
      </c>
      <c r="AC3393">
        <v>1952</v>
      </c>
      <c r="AD3393" t="s">
        <v>3514</v>
      </c>
      <c r="AE3393" t="s">
        <v>624</v>
      </c>
      <c r="AF3393" t="s">
        <v>625</v>
      </c>
    </row>
    <row r="3394" spans="1:32">
      <c r="A3394" t="str">
        <f>PROPER(TRIM(Homes[[#This Row],[street]]))</f>
        <v>1711 Monroe Ave Ne</v>
      </c>
      <c r="B3394" t="str">
        <f>PROPER(TRIM(Homes[[#This Row],[city]]))</f>
        <v>Renton</v>
      </c>
      <c r="C3394" t="str">
        <f>_xlfn.TEXTBEFORE(Homes[[#This Row],[statezip]]," ")</f>
        <v>WA</v>
      </c>
      <c r="D3394" s="6" t="str">
        <f>_xlfn.TEXTAFTER(Homes[[#This Row],[statezip]]," ")</f>
        <v>98056</v>
      </c>
      <c r="E3394" s="1">
        <v>276900</v>
      </c>
      <c r="F3394">
        <v>3</v>
      </c>
      <c r="G33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4" s="3" t="str">
        <f>Homes[[#This Row],[bedrooms]] &amp; " bd | " &amp; TEXT(Homes[[#This Row],[bathrooms]],"0.##") &amp; " ba"</f>
        <v>3 bd | 1. ba</v>
      </c>
      <c r="I3394" s="4">
        <v>1270</v>
      </c>
      <c r="J3394" s="1">
        <f>IFERROR(Homes[[#This Row],[price]]/Homes[[#This Row],[sqft_living]]," ")</f>
        <v>218.03149606299212</v>
      </c>
      <c r="K3394" s="4">
        <f>IFERROR(Homes[[#This Row],[sqft_lot]]/43560," ")</f>
        <v>0.17369146005509642</v>
      </c>
      <c r="L3394" t="str">
        <f>IF(Homes[[#This Row],[waterfront]]=1, "Yes","No")</f>
        <v>No</v>
      </c>
      <c r="M3394" s="4" t="str">
        <f>IF(Homes[[#This Row],[sqft_basement]]&gt;0, "Yes","No")</f>
        <v>No</v>
      </c>
      <c r="N3394" t="str">
        <f>CHOOSE(Homes[[#This Row],[view]]+1, "None","Fair","Good","Great","Excellent")</f>
        <v>None</v>
      </c>
      <c r="O3394" t="str">
        <f>CHOOSE(Homes[[#This Row],[condition]], "Poor","Fair","Average","Good","Excellent")</f>
        <v>Good</v>
      </c>
      <c r="P3394">
        <f ca="1">YEAR(TODAY())-Homes[[#This Row],[yr_built]]</f>
        <v>67</v>
      </c>
      <c r="Q3394">
        <v>1972</v>
      </c>
      <c r="R3394">
        <f ca="1">IF(Homes[[#This Row],[yr_renovated]]&gt;0, YEAR(TODAY())-Homes[[#This Row],[yr_renovated]], YEAR(TODAY())-Homes[[#This Row],[yr_built]])</f>
        <v>53</v>
      </c>
      <c r="S3394">
        <v>1</v>
      </c>
      <c r="T3394" s="2">
        <v>41815</v>
      </c>
      <c r="U3394" s="3">
        <v>1</v>
      </c>
      <c r="V3394" s="4">
        <f>IFERROR(Homes[[#This Row],[sqft_above]]+Homes[[#This Row],[sqft_basement]]," ")</f>
        <v>1270</v>
      </c>
      <c r="W3394" s="4">
        <v>7566</v>
      </c>
      <c r="X3394">
        <v>0</v>
      </c>
      <c r="Y3394">
        <v>0</v>
      </c>
      <c r="Z3394">
        <v>4</v>
      </c>
      <c r="AA3394" s="4">
        <v>1270</v>
      </c>
      <c r="AB3394" s="4">
        <v>0</v>
      </c>
      <c r="AC3394">
        <v>1958</v>
      </c>
      <c r="AD3394" t="s">
        <v>3515</v>
      </c>
      <c r="AE3394" t="s">
        <v>319</v>
      </c>
      <c r="AF3394" t="s">
        <v>672</v>
      </c>
    </row>
    <row r="3395" spans="1:32">
      <c r="A3395" t="str">
        <f>PROPER(TRIM(Homes[[#This Row],[street]]))</f>
        <v>1101-1199 O St Ne</v>
      </c>
      <c r="B3395" t="str">
        <f>PROPER(TRIM(Homes[[#This Row],[city]]))</f>
        <v>Auburn</v>
      </c>
      <c r="C3395" t="str">
        <f>_xlfn.TEXTBEFORE(Homes[[#This Row],[statezip]]," ")</f>
        <v>WA</v>
      </c>
      <c r="D3395" s="6" t="str">
        <f>_xlfn.TEXTAFTER(Homes[[#This Row],[statezip]]," ")</f>
        <v>98002</v>
      </c>
      <c r="E3395" s="1">
        <v>276000</v>
      </c>
      <c r="F3395">
        <v>4</v>
      </c>
      <c r="G33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95" s="3" t="str">
        <f>Homes[[#This Row],[bedrooms]] &amp; " bd | " &amp; TEXT(Homes[[#This Row],[bathrooms]],"0.##") &amp; " ba"</f>
        <v>4 bd | 2.25 ba</v>
      </c>
      <c r="I3395" s="4">
        <v>2460</v>
      </c>
      <c r="J3395" s="1">
        <f>IFERROR(Homes[[#This Row],[price]]/Homes[[#This Row],[sqft_living]]," ")</f>
        <v>112.19512195121951</v>
      </c>
      <c r="K3395" s="4">
        <f>IFERROR(Homes[[#This Row],[sqft_lot]]/43560," ")</f>
        <v>0.25826446280991733</v>
      </c>
      <c r="L3395" t="str">
        <f>IF(Homes[[#This Row],[waterfront]]=1, "Yes","No")</f>
        <v>No</v>
      </c>
      <c r="M3395" s="4" t="str">
        <f>IF(Homes[[#This Row],[sqft_basement]]&gt;0, "Yes","No")</f>
        <v>No</v>
      </c>
      <c r="N3395" t="str">
        <f>CHOOSE(Homes[[#This Row],[view]]+1, "None","Fair","Good","Great","Excellent")</f>
        <v>None</v>
      </c>
      <c r="O3395" t="str">
        <f>CHOOSE(Homes[[#This Row],[condition]], "Poor","Fair","Average","Good","Excellent")</f>
        <v>Good</v>
      </c>
      <c r="P3395">
        <f ca="1">YEAR(TODAY())-Homes[[#This Row],[yr_built]]</f>
        <v>66</v>
      </c>
      <c r="Q3395">
        <v>0</v>
      </c>
      <c r="R3395">
        <f ca="1">IF(Homes[[#This Row],[yr_renovated]]&gt;0, YEAR(TODAY())-Homes[[#This Row],[yr_renovated]], YEAR(TODAY())-Homes[[#This Row],[yr_built]])</f>
        <v>66</v>
      </c>
      <c r="S3395">
        <v>1</v>
      </c>
      <c r="T3395" s="2">
        <v>41815</v>
      </c>
      <c r="U3395" s="3">
        <v>2.25</v>
      </c>
      <c r="V3395" s="4">
        <f>IFERROR(Homes[[#This Row],[sqft_above]]+Homes[[#This Row],[sqft_basement]]," ")</f>
        <v>2460</v>
      </c>
      <c r="W3395" s="4">
        <v>11250</v>
      </c>
      <c r="X3395">
        <v>0</v>
      </c>
      <c r="Y3395">
        <v>0</v>
      </c>
      <c r="Z3395">
        <v>4</v>
      </c>
      <c r="AA3395" s="4">
        <v>2460</v>
      </c>
      <c r="AB3395" s="4">
        <v>0</v>
      </c>
      <c r="AC3395">
        <v>1959</v>
      </c>
      <c r="AD3395" t="s">
        <v>3516</v>
      </c>
      <c r="AE3395" t="s">
        <v>519</v>
      </c>
      <c r="AF3395" t="s">
        <v>3042</v>
      </c>
    </row>
    <row r="3396" spans="1:32">
      <c r="A3396" t="str">
        <f>PROPER(TRIM(Homes[[#This Row],[street]]))</f>
        <v>5403 23Rd Ave Sw</v>
      </c>
      <c r="B3396" t="str">
        <f>PROPER(TRIM(Homes[[#This Row],[city]]))</f>
        <v>Seattle</v>
      </c>
      <c r="C3396" t="str">
        <f>_xlfn.TEXTBEFORE(Homes[[#This Row],[statezip]]," ")</f>
        <v>WA</v>
      </c>
      <c r="D3396" s="6" t="str">
        <f>_xlfn.TEXTAFTER(Homes[[#This Row],[statezip]]," ")</f>
        <v>98106</v>
      </c>
      <c r="E3396" s="1">
        <v>276000</v>
      </c>
      <c r="F3396">
        <v>3</v>
      </c>
      <c r="G33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6" s="3" t="str">
        <f>Homes[[#This Row],[bedrooms]] &amp; " bd | " &amp; TEXT(Homes[[#This Row],[bathrooms]],"0.##") &amp; " ba"</f>
        <v>3 bd | 1. ba</v>
      </c>
      <c r="I3396" s="4">
        <v>1140</v>
      </c>
      <c r="J3396" s="1">
        <f>IFERROR(Homes[[#This Row],[price]]/Homes[[#This Row],[sqft_living]]," ")</f>
        <v>242.10526315789474</v>
      </c>
      <c r="K3396" s="4">
        <f>IFERROR(Homes[[#This Row],[sqft_lot]]/43560," ")</f>
        <v>0.1147842056932966</v>
      </c>
      <c r="L3396" t="str">
        <f>IF(Homes[[#This Row],[waterfront]]=1, "Yes","No")</f>
        <v>No</v>
      </c>
      <c r="M3396" s="4" t="str">
        <f>IF(Homes[[#This Row],[sqft_basement]]&gt;0, "Yes","No")</f>
        <v>No</v>
      </c>
      <c r="N3396" t="str">
        <f>CHOOSE(Homes[[#This Row],[view]]+1, "None","Fair","Good","Great","Excellent")</f>
        <v>None</v>
      </c>
      <c r="O3396" t="str">
        <f>CHOOSE(Homes[[#This Row],[condition]], "Poor","Fair","Average","Good","Excellent")</f>
        <v>Average</v>
      </c>
      <c r="P3396">
        <f ca="1">YEAR(TODAY())-Homes[[#This Row],[yr_built]]</f>
        <v>65</v>
      </c>
      <c r="Q3396">
        <v>2012</v>
      </c>
      <c r="R3396">
        <f ca="1">IF(Homes[[#This Row],[yr_renovated]]&gt;0, YEAR(TODAY())-Homes[[#This Row],[yr_renovated]], YEAR(TODAY())-Homes[[#This Row],[yr_built]])</f>
        <v>13</v>
      </c>
      <c r="S3396">
        <v>1</v>
      </c>
      <c r="T3396" s="2">
        <v>41785</v>
      </c>
      <c r="U3396" s="3">
        <v>1</v>
      </c>
      <c r="V3396" s="4">
        <f>IFERROR(Homes[[#This Row],[sqft_above]]+Homes[[#This Row],[sqft_basement]]," ")</f>
        <v>1140</v>
      </c>
      <c r="W3396" s="4">
        <v>5000</v>
      </c>
      <c r="X3396">
        <v>0</v>
      </c>
      <c r="Y3396">
        <v>0</v>
      </c>
      <c r="Z3396">
        <v>3</v>
      </c>
      <c r="AA3396" s="4">
        <v>1140</v>
      </c>
      <c r="AB3396" s="4">
        <v>0</v>
      </c>
      <c r="AC3396">
        <v>1960</v>
      </c>
      <c r="AD3396" t="s">
        <v>3517</v>
      </c>
      <c r="AE3396" t="s">
        <v>49</v>
      </c>
      <c r="AF3396" t="s">
        <v>1278</v>
      </c>
    </row>
    <row r="3397" spans="1:32">
      <c r="A3397" t="str">
        <f>PROPER(TRIM(Homes[[#This Row],[street]]))</f>
        <v>18529 Ashworth Ave N</v>
      </c>
      <c r="B3397" t="str">
        <f>PROPER(TRIM(Homes[[#This Row],[city]]))</f>
        <v>Shoreline</v>
      </c>
      <c r="C3397" t="str">
        <f>_xlfn.TEXTBEFORE(Homes[[#This Row],[statezip]]," ")</f>
        <v>WA</v>
      </c>
      <c r="D3397" s="6" t="str">
        <f>_xlfn.TEXTAFTER(Homes[[#This Row],[statezip]]," ")</f>
        <v>98133</v>
      </c>
      <c r="E3397" s="1">
        <v>275500</v>
      </c>
      <c r="F3397">
        <v>2</v>
      </c>
      <c r="G33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397" s="3" t="str">
        <f>Homes[[#This Row],[bedrooms]] &amp; " bd | " &amp; TEXT(Homes[[#This Row],[bathrooms]],"0.##") &amp; " ba"</f>
        <v>2 bd | 1. ba</v>
      </c>
      <c r="I3397" s="4">
        <v>720</v>
      </c>
      <c r="J3397" s="1">
        <f>IFERROR(Homes[[#This Row],[price]]/Homes[[#This Row],[sqft_living]]," ")</f>
        <v>382.63888888888891</v>
      </c>
      <c r="K3397" s="4">
        <f>IFERROR(Homes[[#This Row],[sqft_lot]]/43560," ")</f>
        <v>0.26170798898071623</v>
      </c>
      <c r="L3397" t="str">
        <f>IF(Homes[[#This Row],[waterfront]]=1, "Yes","No")</f>
        <v>No</v>
      </c>
      <c r="M3397" s="4" t="str">
        <f>IF(Homes[[#This Row],[sqft_basement]]&gt;0, "Yes","No")</f>
        <v>No</v>
      </c>
      <c r="N3397" t="str">
        <f>CHOOSE(Homes[[#This Row],[view]]+1, "None","Fair","Good","Great","Excellent")</f>
        <v>None</v>
      </c>
      <c r="O3397" t="str">
        <f>CHOOSE(Homes[[#This Row],[condition]], "Poor","Fair","Average","Good","Excellent")</f>
        <v>Excellent</v>
      </c>
      <c r="P3397">
        <f ca="1">YEAR(TODAY())-Homes[[#This Row],[yr_built]]</f>
        <v>74</v>
      </c>
      <c r="Q3397">
        <v>0</v>
      </c>
      <c r="R3397">
        <f ca="1">IF(Homes[[#This Row],[yr_renovated]]&gt;0, YEAR(TODAY())-Homes[[#This Row],[yr_renovated]], YEAR(TODAY())-Homes[[#This Row],[yr_built]])</f>
        <v>74</v>
      </c>
      <c r="S3397">
        <v>1</v>
      </c>
      <c r="T3397" s="2">
        <v>41817</v>
      </c>
      <c r="U3397" s="3">
        <v>1</v>
      </c>
      <c r="V3397" s="4">
        <f>IFERROR(Homes[[#This Row],[sqft_above]]+Homes[[#This Row],[sqft_basement]]," ")</f>
        <v>720</v>
      </c>
      <c r="W3397" s="4">
        <v>11400</v>
      </c>
      <c r="X3397">
        <v>0</v>
      </c>
      <c r="Y3397">
        <v>0</v>
      </c>
      <c r="Z3397">
        <v>5</v>
      </c>
      <c r="AA3397" s="4">
        <v>720</v>
      </c>
      <c r="AB3397" s="4">
        <v>0</v>
      </c>
      <c r="AC3397">
        <v>1951</v>
      </c>
      <c r="AD3397" t="s">
        <v>3518</v>
      </c>
      <c r="AE3397" t="s">
        <v>100</v>
      </c>
      <c r="AF3397" t="s">
        <v>987</v>
      </c>
    </row>
    <row r="3398" spans="1:32">
      <c r="A3398" t="str">
        <f>PROPER(TRIM(Homes[[#This Row],[street]]))</f>
        <v>23017 Se 281St Ct</v>
      </c>
      <c r="B3398" t="str">
        <f>PROPER(TRIM(Homes[[#This Row],[city]]))</f>
        <v>Maple Valley</v>
      </c>
      <c r="C3398" t="str">
        <f>_xlfn.TEXTBEFORE(Homes[[#This Row],[statezip]]," ")</f>
        <v>WA</v>
      </c>
      <c r="D3398" s="6" t="str">
        <f>_xlfn.TEXTAFTER(Homes[[#This Row],[statezip]]," ")</f>
        <v>98038</v>
      </c>
      <c r="E3398" s="1">
        <v>275250</v>
      </c>
      <c r="F3398">
        <v>3</v>
      </c>
      <c r="G33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398" s="3" t="str">
        <f>Homes[[#This Row],[bedrooms]] &amp; " bd | " &amp; TEXT(Homes[[#This Row],[bathrooms]],"0.##") &amp; " ba"</f>
        <v>3 bd | 2.25 ba</v>
      </c>
      <c r="I3398" s="4">
        <v>1520</v>
      </c>
      <c r="J3398" s="1">
        <f>IFERROR(Homes[[#This Row],[price]]/Homes[[#This Row],[sqft_living]]," ")</f>
        <v>181.08552631578948</v>
      </c>
      <c r="K3398" s="4">
        <f>IFERROR(Homes[[#This Row],[sqft_lot]]/43560," ")</f>
        <v>0.16526629935720843</v>
      </c>
      <c r="L3398" t="str">
        <f>IF(Homes[[#This Row],[waterfront]]=1, "Yes","No")</f>
        <v>No</v>
      </c>
      <c r="M3398" s="4" t="str">
        <f>IF(Homes[[#This Row],[sqft_basement]]&gt;0, "Yes","No")</f>
        <v>No</v>
      </c>
      <c r="N3398" t="str">
        <f>CHOOSE(Homes[[#This Row],[view]]+1, "None","Fair","Good","Great","Excellent")</f>
        <v>None</v>
      </c>
      <c r="O3398" t="str">
        <f>CHOOSE(Homes[[#This Row],[condition]], "Poor","Fair","Average","Good","Excellent")</f>
        <v>Good</v>
      </c>
      <c r="P3398">
        <f ca="1">YEAR(TODAY())-Homes[[#This Row],[yr_built]]</f>
        <v>33</v>
      </c>
      <c r="Q3398">
        <v>0</v>
      </c>
      <c r="R3398">
        <f ca="1">IF(Homes[[#This Row],[yr_renovated]]&gt;0, YEAR(TODAY())-Homes[[#This Row],[yr_renovated]], YEAR(TODAY())-Homes[[#This Row],[yr_built]])</f>
        <v>33</v>
      </c>
      <c r="S3398">
        <v>2</v>
      </c>
      <c r="T3398" s="2">
        <v>41822</v>
      </c>
      <c r="U3398" s="3">
        <v>2.25</v>
      </c>
      <c r="V3398" s="4">
        <f>IFERROR(Homes[[#This Row],[sqft_above]]+Homes[[#This Row],[sqft_basement]]," ")</f>
        <v>1520</v>
      </c>
      <c r="W3398" s="4">
        <v>7199</v>
      </c>
      <c r="X3398">
        <v>0</v>
      </c>
      <c r="Y3398">
        <v>0</v>
      </c>
      <c r="Z3398">
        <v>4</v>
      </c>
      <c r="AA3398" s="4">
        <v>1520</v>
      </c>
      <c r="AB3398" s="4">
        <v>0</v>
      </c>
      <c r="AC3398">
        <v>1992</v>
      </c>
      <c r="AD3398" t="s">
        <v>3519</v>
      </c>
      <c r="AE3398" t="s">
        <v>920</v>
      </c>
      <c r="AF3398" t="s">
        <v>921</v>
      </c>
    </row>
    <row r="3399" spans="1:32">
      <c r="A3399" t="str">
        <f>PROPER(TRIM(Homes[[#This Row],[street]]))</f>
        <v>304 Sw 316Th St</v>
      </c>
      <c r="B3399" t="str">
        <f>PROPER(TRIM(Homes[[#This Row],[city]]))</f>
        <v>Federal Way</v>
      </c>
      <c r="C3399" t="str">
        <f>_xlfn.TEXTBEFORE(Homes[[#This Row],[statezip]]," ")</f>
        <v>WA</v>
      </c>
      <c r="D3399" s="6" t="str">
        <f>_xlfn.TEXTAFTER(Homes[[#This Row],[statezip]]," ")</f>
        <v>98023</v>
      </c>
      <c r="E3399" s="1">
        <v>275000</v>
      </c>
      <c r="F3399">
        <v>3</v>
      </c>
      <c r="G33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399" s="3" t="str">
        <f>Homes[[#This Row],[bedrooms]] &amp; " bd | " &amp; TEXT(Homes[[#This Row],[bathrooms]],"0.##") &amp; " ba"</f>
        <v>3 bd | 1.75 ba</v>
      </c>
      <c r="I3399" s="4">
        <v>1860</v>
      </c>
      <c r="J3399" s="1">
        <f>IFERROR(Homes[[#This Row],[price]]/Homes[[#This Row],[sqft_living]]," ")</f>
        <v>147.84946236559139</v>
      </c>
      <c r="K3399" s="4">
        <f>IFERROR(Homes[[#This Row],[sqft_lot]]/43560," ")</f>
        <v>0.35998622589531681</v>
      </c>
      <c r="L3399" t="str">
        <f>IF(Homes[[#This Row],[waterfront]]=1, "Yes","No")</f>
        <v>No</v>
      </c>
      <c r="M3399" s="4" t="str">
        <f>IF(Homes[[#This Row],[sqft_basement]]&gt;0, "Yes","No")</f>
        <v>No</v>
      </c>
      <c r="N3399" t="str">
        <f>CHOOSE(Homes[[#This Row],[view]]+1, "None","Fair","Good","Great","Excellent")</f>
        <v>None</v>
      </c>
      <c r="O3399" t="str">
        <f>CHOOSE(Homes[[#This Row],[condition]], "Poor","Fair","Average","Good","Excellent")</f>
        <v>Good</v>
      </c>
      <c r="P3399">
        <f ca="1">YEAR(TODAY())-Homes[[#This Row],[yr_built]]</f>
        <v>54</v>
      </c>
      <c r="Q3399">
        <v>0</v>
      </c>
      <c r="R3399">
        <f ca="1">IF(Homes[[#This Row],[yr_renovated]]&gt;0, YEAR(TODAY())-Homes[[#This Row],[yr_renovated]], YEAR(TODAY())-Homes[[#This Row],[yr_built]])</f>
        <v>54</v>
      </c>
      <c r="S3399">
        <v>1</v>
      </c>
      <c r="T3399" s="2">
        <v>41809</v>
      </c>
      <c r="U3399" s="3">
        <v>1.75</v>
      </c>
      <c r="V3399" s="4">
        <f>IFERROR(Homes[[#This Row],[sqft_above]]+Homes[[#This Row],[sqft_basement]]," ")</f>
        <v>1860</v>
      </c>
      <c r="W3399" s="4">
        <v>15681</v>
      </c>
      <c r="X3399">
        <v>0</v>
      </c>
      <c r="Y3399">
        <v>0</v>
      </c>
      <c r="Z3399">
        <v>4</v>
      </c>
      <c r="AA3399" s="4">
        <v>1860</v>
      </c>
      <c r="AB3399" s="4">
        <v>0</v>
      </c>
      <c r="AC3399">
        <v>1971</v>
      </c>
      <c r="AD3399" t="s">
        <v>3520</v>
      </c>
      <c r="AE3399" t="s">
        <v>675</v>
      </c>
      <c r="AF3399" t="s">
        <v>1267</v>
      </c>
    </row>
    <row r="3400" spans="1:32">
      <c r="A3400" t="str">
        <f>PROPER(TRIM(Homes[[#This Row],[street]]))</f>
        <v>31607 45Th Pl Sw</v>
      </c>
      <c r="B3400" t="str">
        <f>PROPER(TRIM(Homes[[#This Row],[city]]))</f>
        <v>Federal Way</v>
      </c>
      <c r="C3400" t="str">
        <f>_xlfn.TEXTBEFORE(Homes[[#This Row],[statezip]]," ")</f>
        <v>WA</v>
      </c>
      <c r="D3400" s="6" t="str">
        <f>_xlfn.TEXTAFTER(Homes[[#This Row],[statezip]]," ")</f>
        <v>98023</v>
      </c>
      <c r="E3400" s="1">
        <v>275000</v>
      </c>
      <c r="F3400">
        <v>3</v>
      </c>
      <c r="G34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0" s="3" t="str">
        <f>Homes[[#This Row],[bedrooms]] &amp; " bd | " &amp; TEXT(Homes[[#This Row],[bathrooms]],"0.##") &amp; " ba"</f>
        <v>3 bd | 2.5 ba</v>
      </c>
      <c r="I3400" s="4">
        <v>1720</v>
      </c>
      <c r="J3400" s="1">
        <f>IFERROR(Homes[[#This Row],[price]]/Homes[[#This Row],[sqft_living]]," ")</f>
        <v>159.88372093023256</v>
      </c>
      <c r="K3400" s="4">
        <f>IFERROR(Homes[[#This Row],[sqft_lot]]/43560," ")</f>
        <v>0.20098714416896235</v>
      </c>
      <c r="L3400" t="str">
        <f>IF(Homes[[#This Row],[waterfront]]=1, "Yes","No")</f>
        <v>No</v>
      </c>
      <c r="M3400" s="4" t="str">
        <f>IF(Homes[[#This Row],[sqft_basement]]&gt;0, "Yes","No")</f>
        <v>Yes</v>
      </c>
      <c r="N3400" t="str">
        <f>CHOOSE(Homes[[#This Row],[view]]+1, "None","Fair","Good","Great","Excellent")</f>
        <v>None</v>
      </c>
      <c r="O3400" t="str">
        <f>CHOOSE(Homes[[#This Row],[condition]], "Poor","Fair","Average","Good","Excellent")</f>
        <v>Average</v>
      </c>
      <c r="P3400">
        <f ca="1">YEAR(TODAY())-Homes[[#This Row],[yr_built]]</f>
        <v>42</v>
      </c>
      <c r="Q3400">
        <v>2009</v>
      </c>
      <c r="R3400">
        <f ca="1">IF(Homes[[#This Row],[yr_renovated]]&gt;0, YEAR(TODAY())-Homes[[#This Row],[yr_renovated]], YEAR(TODAY())-Homes[[#This Row],[yr_built]])</f>
        <v>16</v>
      </c>
      <c r="S3400">
        <v>1</v>
      </c>
      <c r="T3400" s="2">
        <v>41794</v>
      </c>
      <c r="U3400" s="3">
        <v>2.5</v>
      </c>
      <c r="V3400" s="4">
        <f>IFERROR(Homes[[#This Row],[sqft_above]]+Homes[[#This Row],[sqft_basement]]," ")</f>
        <v>1720</v>
      </c>
      <c r="W3400" s="4">
        <v>8755</v>
      </c>
      <c r="X3400">
        <v>0</v>
      </c>
      <c r="Y3400">
        <v>0</v>
      </c>
      <c r="Z3400">
        <v>3</v>
      </c>
      <c r="AA3400" s="4">
        <v>1000</v>
      </c>
      <c r="AB3400" s="4">
        <v>720</v>
      </c>
      <c r="AC3400">
        <v>1983</v>
      </c>
      <c r="AD3400" t="s">
        <v>3521</v>
      </c>
      <c r="AE3400" t="s">
        <v>675</v>
      </c>
      <c r="AF3400" t="s">
        <v>1267</v>
      </c>
    </row>
    <row r="3401" spans="1:32">
      <c r="A3401" t="str">
        <f>PROPER(TRIM(Homes[[#This Row],[street]]))</f>
        <v>28616 28Th Pl S</v>
      </c>
      <c r="B3401" t="str">
        <f>PROPER(TRIM(Homes[[#This Row],[city]]))</f>
        <v>Federal Way</v>
      </c>
      <c r="C3401" t="str">
        <f>_xlfn.TEXTBEFORE(Homes[[#This Row],[statezip]]," ")</f>
        <v>WA</v>
      </c>
      <c r="D3401" s="6" t="str">
        <f>_xlfn.TEXTAFTER(Homes[[#This Row],[statezip]]," ")</f>
        <v>98003</v>
      </c>
      <c r="E3401" s="1">
        <v>275000</v>
      </c>
      <c r="F3401">
        <v>4</v>
      </c>
      <c r="G34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01" s="3" t="str">
        <f>Homes[[#This Row],[bedrooms]] &amp; " bd | " &amp; TEXT(Homes[[#This Row],[bathrooms]],"0.##") &amp; " ba"</f>
        <v>4 bd | 1.5 ba</v>
      </c>
      <c r="I3401" s="4">
        <v>1930</v>
      </c>
      <c r="J3401" s="1">
        <f>IFERROR(Homes[[#This Row],[price]]/Homes[[#This Row],[sqft_living]]," ")</f>
        <v>142.48704663212436</v>
      </c>
      <c r="K3401" s="4">
        <f>IFERROR(Homes[[#This Row],[sqft_lot]]/43560," ")</f>
        <v>0.35654269972451791</v>
      </c>
      <c r="L3401" t="str">
        <f>IF(Homes[[#This Row],[waterfront]]=1, "Yes","No")</f>
        <v>No</v>
      </c>
      <c r="M3401" s="4" t="str">
        <f>IF(Homes[[#This Row],[sqft_basement]]&gt;0, "Yes","No")</f>
        <v>No</v>
      </c>
      <c r="N3401" t="str">
        <f>CHOOSE(Homes[[#This Row],[view]]+1, "None","Fair","Good","Great","Excellent")</f>
        <v>None</v>
      </c>
      <c r="O3401" t="str">
        <f>CHOOSE(Homes[[#This Row],[condition]], "Poor","Fair","Average","Good","Excellent")</f>
        <v>Average</v>
      </c>
      <c r="P3401">
        <f ca="1">YEAR(TODAY())-Homes[[#This Row],[yr_built]]</f>
        <v>46</v>
      </c>
      <c r="Q3401">
        <v>2014</v>
      </c>
      <c r="R3401">
        <f ca="1">IF(Homes[[#This Row],[yr_renovated]]&gt;0, YEAR(TODAY())-Homes[[#This Row],[yr_renovated]], YEAR(TODAY())-Homes[[#This Row],[yr_built]])</f>
        <v>11</v>
      </c>
      <c r="S3401">
        <v>2</v>
      </c>
      <c r="T3401" s="2">
        <v>41782</v>
      </c>
      <c r="U3401" s="3">
        <v>1.5</v>
      </c>
      <c r="V3401" s="4">
        <f>IFERROR(Homes[[#This Row],[sqft_above]]+Homes[[#This Row],[sqft_basement]]," ")</f>
        <v>1930</v>
      </c>
      <c r="W3401" s="4">
        <v>15531</v>
      </c>
      <c r="X3401">
        <v>0</v>
      </c>
      <c r="Y3401">
        <v>0</v>
      </c>
      <c r="Z3401">
        <v>3</v>
      </c>
      <c r="AA3401" s="4">
        <v>1930</v>
      </c>
      <c r="AB3401" s="4">
        <v>0</v>
      </c>
      <c r="AC3401">
        <v>1979</v>
      </c>
      <c r="AD3401" t="s">
        <v>3522</v>
      </c>
      <c r="AE3401" t="s">
        <v>675</v>
      </c>
      <c r="AF3401" t="s">
        <v>676</v>
      </c>
    </row>
    <row r="3402" spans="1:32">
      <c r="A3402" t="str">
        <f>PROPER(TRIM(Homes[[#This Row],[street]]))</f>
        <v>24031 Se 262Nd Pl</v>
      </c>
      <c r="B3402" t="str">
        <f>PROPER(TRIM(Homes[[#This Row],[city]]))</f>
        <v>Maple Valley</v>
      </c>
      <c r="C3402" t="str">
        <f>_xlfn.TEXTBEFORE(Homes[[#This Row],[statezip]]," ")</f>
        <v>WA</v>
      </c>
      <c r="D3402" s="6" t="str">
        <f>_xlfn.TEXTAFTER(Homes[[#This Row],[statezip]]," ")</f>
        <v>98038</v>
      </c>
      <c r="E3402" s="1">
        <v>275000</v>
      </c>
      <c r="F3402">
        <v>3</v>
      </c>
      <c r="G34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02" s="3" t="str">
        <f>Homes[[#This Row],[bedrooms]] &amp; " bd | " &amp; TEXT(Homes[[#This Row],[bathrooms]],"0.##") &amp; " ba"</f>
        <v>3 bd | 2. ba</v>
      </c>
      <c r="I3402" s="4">
        <v>1380</v>
      </c>
      <c r="J3402" s="1">
        <f>IFERROR(Homes[[#This Row],[price]]/Homes[[#This Row],[sqft_living]]," ")</f>
        <v>199.27536231884059</v>
      </c>
      <c r="K3402" s="4">
        <f>IFERROR(Homes[[#This Row],[sqft_lot]]/43560," ")</f>
        <v>0.10330578512396695</v>
      </c>
      <c r="L3402" t="str">
        <f>IF(Homes[[#This Row],[waterfront]]=1, "Yes","No")</f>
        <v>No</v>
      </c>
      <c r="M3402" s="4" t="str">
        <f>IF(Homes[[#This Row],[sqft_basement]]&gt;0, "Yes","No")</f>
        <v>No</v>
      </c>
      <c r="N3402" t="str">
        <f>CHOOSE(Homes[[#This Row],[view]]+1, "None","Fair","Good","Great","Excellent")</f>
        <v>None</v>
      </c>
      <c r="O3402" t="str">
        <f>CHOOSE(Homes[[#This Row],[condition]], "Poor","Fair","Average","Good","Excellent")</f>
        <v>Average</v>
      </c>
      <c r="P3402">
        <f ca="1">YEAR(TODAY())-Homes[[#This Row],[yr_built]]</f>
        <v>17</v>
      </c>
      <c r="Q3402">
        <v>0</v>
      </c>
      <c r="R3402">
        <f ca="1">IF(Homes[[#This Row],[yr_renovated]]&gt;0, YEAR(TODAY())-Homes[[#This Row],[yr_renovated]], YEAR(TODAY())-Homes[[#This Row],[yr_built]])</f>
        <v>17</v>
      </c>
      <c r="S3402">
        <v>1</v>
      </c>
      <c r="T3402" s="2">
        <v>41792</v>
      </c>
      <c r="U3402" s="3">
        <v>2</v>
      </c>
      <c r="V3402" s="4">
        <f>IFERROR(Homes[[#This Row],[sqft_above]]+Homes[[#This Row],[sqft_basement]]," ")</f>
        <v>1380</v>
      </c>
      <c r="W3402" s="4">
        <v>4500</v>
      </c>
      <c r="X3402">
        <v>0</v>
      </c>
      <c r="Y3402">
        <v>0</v>
      </c>
      <c r="Z3402">
        <v>3</v>
      </c>
      <c r="AA3402" s="4">
        <v>1380</v>
      </c>
      <c r="AB3402" s="4">
        <v>0</v>
      </c>
      <c r="AC3402">
        <v>2008</v>
      </c>
      <c r="AD3402" t="s">
        <v>3523</v>
      </c>
      <c r="AE3402" t="s">
        <v>920</v>
      </c>
      <c r="AF3402" t="s">
        <v>921</v>
      </c>
    </row>
    <row r="3403" spans="1:32">
      <c r="A3403" t="str">
        <f>PROPER(TRIM(Homes[[#This Row],[street]]))</f>
        <v>23418 Se 282Nd Pl</v>
      </c>
      <c r="B3403" t="str">
        <f>PROPER(TRIM(Homes[[#This Row],[city]]))</f>
        <v>Maple Valley</v>
      </c>
      <c r="C3403" t="str">
        <f>_xlfn.TEXTBEFORE(Homes[[#This Row],[statezip]]," ")</f>
        <v>WA</v>
      </c>
      <c r="D3403" s="6" t="str">
        <f>_xlfn.TEXTAFTER(Homes[[#This Row],[statezip]]," ")</f>
        <v>98038</v>
      </c>
      <c r="E3403" s="1">
        <v>275000</v>
      </c>
      <c r="F3403">
        <v>3</v>
      </c>
      <c r="G34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3" s="3" t="str">
        <f>Homes[[#This Row],[bedrooms]] &amp; " bd | " &amp; TEXT(Homes[[#This Row],[bathrooms]],"0.##") &amp; " ba"</f>
        <v>3 bd | 2.5 ba</v>
      </c>
      <c r="I3403" s="4">
        <v>2030</v>
      </c>
      <c r="J3403" s="1">
        <f>IFERROR(Homes[[#This Row],[price]]/Homes[[#This Row],[sqft_living]]," ")</f>
        <v>135.46798029556649</v>
      </c>
      <c r="K3403" s="4">
        <f>IFERROR(Homes[[#This Row],[sqft_lot]]/43560," ")</f>
        <v>0.14522497704315887</v>
      </c>
      <c r="L3403" t="str">
        <f>IF(Homes[[#This Row],[waterfront]]=1, "Yes","No")</f>
        <v>No</v>
      </c>
      <c r="M3403" s="4" t="str">
        <f>IF(Homes[[#This Row],[sqft_basement]]&gt;0, "Yes","No")</f>
        <v>No</v>
      </c>
      <c r="N3403" t="str">
        <f>CHOOSE(Homes[[#This Row],[view]]+1, "None","Fair","Good","Great","Excellent")</f>
        <v>None</v>
      </c>
      <c r="O3403" t="str">
        <f>CHOOSE(Homes[[#This Row],[condition]], "Poor","Fair","Average","Good","Excellent")</f>
        <v>Average</v>
      </c>
      <c r="P3403">
        <f ca="1">YEAR(TODAY())-Homes[[#This Row],[yr_built]]</f>
        <v>32</v>
      </c>
      <c r="Q3403">
        <v>0</v>
      </c>
      <c r="R3403">
        <f ca="1">IF(Homes[[#This Row],[yr_renovated]]&gt;0, YEAR(TODAY())-Homes[[#This Row],[yr_renovated]], YEAR(TODAY())-Homes[[#This Row],[yr_built]])</f>
        <v>32</v>
      </c>
      <c r="S3403">
        <v>2</v>
      </c>
      <c r="T3403" s="2">
        <v>41780</v>
      </c>
      <c r="U3403" s="3">
        <v>2.5</v>
      </c>
      <c r="V3403" s="4">
        <f>IFERROR(Homes[[#This Row],[sqft_above]]+Homes[[#This Row],[sqft_basement]]," ")</f>
        <v>2030</v>
      </c>
      <c r="W3403" s="4">
        <v>6326</v>
      </c>
      <c r="X3403">
        <v>0</v>
      </c>
      <c r="Y3403">
        <v>0</v>
      </c>
      <c r="Z3403">
        <v>3</v>
      </c>
      <c r="AA3403" s="4">
        <v>2030</v>
      </c>
      <c r="AB3403" s="4">
        <v>0</v>
      </c>
      <c r="AC3403">
        <v>1993</v>
      </c>
      <c r="AD3403" t="s">
        <v>3524</v>
      </c>
      <c r="AE3403" t="s">
        <v>920</v>
      </c>
      <c r="AF3403" t="s">
        <v>921</v>
      </c>
    </row>
    <row r="3404" spans="1:32">
      <c r="A3404" t="str">
        <f>PROPER(TRIM(Homes[[#This Row],[street]]))</f>
        <v>44402 Se 142Nd Pl</v>
      </c>
      <c r="B3404" t="str">
        <f>PROPER(TRIM(Homes[[#This Row],[city]]))</f>
        <v>North Bend</v>
      </c>
      <c r="C3404" t="str">
        <f>_xlfn.TEXTBEFORE(Homes[[#This Row],[statezip]]," ")</f>
        <v>WA</v>
      </c>
      <c r="D3404" s="6" t="str">
        <f>_xlfn.TEXTAFTER(Homes[[#This Row],[statezip]]," ")</f>
        <v>98045</v>
      </c>
      <c r="E3404" s="1">
        <v>275000</v>
      </c>
      <c r="F3404">
        <v>3</v>
      </c>
      <c r="G34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04" s="3" t="str">
        <f>Homes[[#This Row],[bedrooms]] &amp; " bd | " &amp; TEXT(Homes[[#This Row],[bathrooms]],"0.##") &amp; " ba"</f>
        <v>3 bd | 2.5 ba</v>
      </c>
      <c r="I3404" s="4">
        <v>1480</v>
      </c>
      <c r="J3404" s="1">
        <f>IFERROR(Homes[[#This Row],[price]]/Homes[[#This Row],[sqft_living]]," ")</f>
        <v>185.81081081081081</v>
      </c>
      <c r="K3404" s="4">
        <f>IFERROR(Homes[[#This Row],[sqft_lot]]/43560," ")</f>
        <v>0.3590220385674931</v>
      </c>
      <c r="L3404" t="str">
        <f>IF(Homes[[#This Row],[waterfront]]=1, "Yes","No")</f>
        <v>No</v>
      </c>
      <c r="M3404" s="4" t="str">
        <f>IF(Homes[[#This Row],[sqft_basement]]&gt;0, "Yes","No")</f>
        <v>No</v>
      </c>
      <c r="N3404" t="str">
        <f>CHOOSE(Homes[[#This Row],[view]]+1, "None","Fair","Good","Great","Excellent")</f>
        <v>None</v>
      </c>
      <c r="O3404" t="str">
        <f>CHOOSE(Homes[[#This Row],[condition]], "Poor","Fair","Average","Good","Excellent")</f>
        <v>Average</v>
      </c>
      <c r="P3404">
        <f ca="1">YEAR(TODAY())-Homes[[#This Row],[yr_built]]</f>
        <v>38</v>
      </c>
      <c r="Q3404">
        <v>2000</v>
      </c>
      <c r="R3404">
        <f ca="1">IF(Homes[[#This Row],[yr_renovated]]&gt;0, YEAR(TODAY())-Homes[[#This Row],[yr_renovated]], YEAR(TODAY())-Homes[[#This Row],[yr_built]])</f>
        <v>25</v>
      </c>
      <c r="S3404">
        <v>2</v>
      </c>
      <c r="T3404" s="2">
        <v>41775</v>
      </c>
      <c r="U3404" s="3">
        <v>2.5</v>
      </c>
      <c r="V3404" s="4">
        <f>IFERROR(Homes[[#This Row],[sqft_above]]+Homes[[#This Row],[sqft_basement]]," ")</f>
        <v>1480</v>
      </c>
      <c r="W3404" s="4">
        <v>15639</v>
      </c>
      <c r="X3404">
        <v>0</v>
      </c>
      <c r="Y3404">
        <v>0</v>
      </c>
      <c r="Z3404">
        <v>3</v>
      </c>
      <c r="AA3404" s="4">
        <v>1480</v>
      </c>
      <c r="AB3404" s="4">
        <v>0</v>
      </c>
      <c r="AC3404">
        <v>1987</v>
      </c>
      <c r="AD3404" t="s">
        <v>3525</v>
      </c>
      <c r="AE3404" t="s">
        <v>624</v>
      </c>
      <c r="AF3404" t="s">
        <v>625</v>
      </c>
    </row>
    <row r="3405" spans="1:32">
      <c r="A3405" t="str">
        <f>PROPER(TRIM(Homes[[#This Row],[street]]))</f>
        <v>5628 35Th Ave Sw</v>
      </c>
      <c r="B3405" t="str">
        <f>PROPER(TRIM(Homes[[#This Row],[city]]))</f>
        <v>Seattle</v>
      </c>
      <c r="C3405" t="str">
        <f>_xlfn.TEXTBEFORE(Homes[[#This Row],[statezip]]," ")</f>
        <v>WA</v>
      </c>
      <c r="D3405" s="6" t="str">
        <f>_xlfn.TEXTAFTER(Homes[[#This Row],[statezip]]," ")</f>
        <v>98126</v>
      </c>
      <c r="E3405" s="1">
        <v>275000</v>
      </c>
      <c r="F3405">
        <v>2</v>
      </c>
      <c r="G34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5" s="3" t="str">
        <f>Homes[[#This Row],[bedrooms]] &amp; " bd | " &amp; TEXT(Homes[[#This Row],[bathrooms]],"0.##") &amp; " ba"</f>
        <v>2 bd | 1. ba</v>
      </c>
      <c r="I3405" s="4">
        <v>770</v>
      </c>
      <c r="J3405" s="1">
        <f>IFERROR(Homes[[#This Row],[price]]/Homes[[#This Row],[sqft_living]]," ")</f>
        <v>357.14285714285717</v>
      </c>
      <c r="K3405" s="4">
        <f>IFERROR(Homes[[#This Row],[sqft_lot]]/43560," ")</f>
        <v>0.1111111111111111</v>
      </c>
      <c r="L3405" t="str">
        <f>IF(Homes[[#This Row],[waterfront]]=1, "Yes","No")</f>
        <v>No</v>
      </c>
      <c r="M3405" s="4" t="str">
        <f>IF(Homes[[#This Row],[sqft_basement]]&gt;0, "Yes","No")</f>
        <v>No</v>
      </c>
      <c r="N3405" t="str">
        <f>CHOOSE(Homes[[#This Row],[view]]+1, "None","Fair","Good","Great","Excellent")</f>
        <v>None</v>
      </c>
      <c r="O3405" t="str">
        <f>CHOOSE(Homes[[#This Row],[condition]], "Poor","Fair","Average","Good","Excellent")</f>
        <v>Good</v>
      </c>
      <c r="P3405">
        <f ca="1">YEAR(TODAY())-Homes[[#This Row],[yr_built]]</f>
        <v>98</v>
      </c>
      <c r="Q3405">
        <v>0</v>
      </c>
      <c r="R3405">
        <f ca="1">IF(Homes[[#This Row],[yr_renovated]]&gt;0, YEAR(TODAY())-Homes[[#This Row],[yr_renovated]], YEAR(TODAY())-Homes[[#This Row],[yr_built]])</f>
        <v>98</v>
      </c>
      <c r="S3405">
        <v>1</v>
      </c>
      <c r="T3405" s="2">
        <v>41815</v>
      </c>
      <c r="U3405" s="3">
        <v>1</v>
      </c>
      <c r="V3405" s="4">
        <f>IFERROR(Homes[[#This Row],[sqft_above]]+Homes[[#This Row],[sqft_basement]]," ")</f>
        <v>770</v>
      </c>
      <c r="W3405" s="4">
        <v>4840</v>
      </c>
      <c r="X3405">
        <v>0</v>
      </c>
      <c r="Y3405">
        <v>0</v>
      </c>
      <c r="Z3405">
        <v>4</v>
      </c>
      <c r="AA3405" s="4">
        <v>770</v>
      </c>
      <c r="AB3405" s="4">
        <v>0</v>
      </c>
      <c r="AC3405">
        <v>1927</v>
      </c>
      <c r="AD3405" t="s">
        <v>3526</v>
      </c>
      <c r="AE3405" t="s">
        <v>49</v>
      </c>
      <c r="AF3405" t="s">
        <v>434</v>
      </c>
    </row>
    <row r="3406" spans="1:32">
      <c r="A3406" t="str">
        <f>PROPER(TRIM(Homes[[#This Row],[street]]))</f>
        <v>4022 S Bozeman St</v>
      </c>
      <c r="B3406" t="str">
        <f>PROPER(TRIM(Homes[[#This Row],[city]]))</f>
        <v>Seattle</v>
      </c>
      <c r="C3406" t="str">
        <f>_xlfn.TEXTBEFORE(Homes[[#This Row],[statezip]]," ")</f>
        <v>WA</v>
      </c>
      <c r="D3406" s="6" t="str">
        <f>_xlfn.TEXTAFTER(Homes[[#This Row],[statezip]]," ")</f>
        <v>98118</v>
      </c>
      <c r="E3406" s="1">
        <v>275000</v>
      </c>
      <c r="F3406">
        <v>3</v>
      </c>
      <c r="G34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406" s="3" t="str">
        <f>Homes[[#This Row],[bedrooms]] &amp; " bd | " &amp; TEXT(Homes[[#This Row],[bathrooms]],"0.##") &amp; " ba"</f>
        <v>3 bd | 3. ba</v>
      </c>
      <c r="I3406" s="4">
        <v>1390</v>
      </c>
      <c r="J3406" s="1">
        <f>IFERROR(Homes[[#This Row],[price]]/Homes[[#This Row],[sqft_living]]," ")</f>
        <v>197.84172661870502</v>
      </c>
      <c r="K3406" s="4">
        <f>IFERROR(Homes[[#This Row],[sqft_lot]]/43560," ")</f>
        <v>2.4793388429752067E-2</v>
      </c>
      <c r="L3406" t="str">
        <f>IF(Homes[[#This Row],[waterfront]]=1, "Yes","No")</f>
        <v>No</v>
      </c>
      <c r="M3406" s="4" t="str">
        <f>IF(Homes[[#This Row],[sqft_basement]]&gt;0, "Yes","No")</f>
        <v>Yes</v>
      </c>
      <c r="N3406" t="str">
        <f>CHOOSE(Homes[[#This Row],[view]]+1, "None","Fair","Good","Great","Excellent")</f>
        <v>None</v>
      </c>
      <c r="O3406" t="str">
        <f>CHOOSE(Homes[[#This Row],[condition]], "Poor","Fair","Average","Good","Excellent")</f>
        <v>Average</v>
      </c>
      <c r="P3406">
        <f ca="1">YEAR(TODAY())-Homes[[#This Row],[yr_built]]</f>
        <v>19</v>
      </c>
      <c r="Q3406">
        <v>0</v>
      </c>
      <c r="R3406">
        <f ca="1">IF(Homes[[#This Row],[yr_renovated]]&gt;0, YEAR(TODAY())-Homes[[#This Row],[yr_renovated]], YEAR(TODAY())-Homes[[#This Row],[yr_built]])</f>
        <v>19</v>
      </c>
      <c r="S3406">
        <v>2</v>
      </c>
      <c r="T3406" s="2">
        <v>41795</v>
      </c>
      <c r="U3406" s="3">
        <v>3</v>
      </c>
      <c r="V3406" s="4">
        <f>IFERROR(Homes[[#This Row],[sqft_above]]+Homes[[#This Row],[sqft_basement]]," ")</f>
        <v>1390</v>
      </c>
      <c r="W3406" s="4">
        <v>1080</v>
      </c>
      <c r="X3406">
        <v>0</v>
      </c>
      <c r="Y3406">
        <v>0</v>
      </c>
      <c r="Z3406">
        <v>3</v>
      </c>
      <c r="AA3406" s="4">
        <v>1140</v>
      </c>
      <c r="AB3406" s="4">
        <v>250</v>
      </c>
      <c r="AC3406">
        <v>2006</v>
      </c>
      <c r="AD3406" t="s">
        <v>3527</v>
      </c>
      <c r="AE3406" t="s">
        <v>49</v>
      </c>
      <c r="AF3406" t="s">
        <v>229</v>
      </c>
    </row>
    <row r="3407" spans="1:32">
      <c r="A3407" t="str">
        <f>PROPER(TRIM(Homes[[#This Row],[street]]))</f>
        <v>9246 30Th Ave Sw</v>
      </c>
      <c r="B3407" t="str">
        <f>PROPER(TRIM(Homes[[#This Row],[city]]))</f>
        <v>Seattle</v>
      </c>
      <c r="C3407" t="str">
        <f>_xlfn.TEXTBEFORE(Homes[[#This Row],[statezip]]," ")</f>
        <v>WA</v>
      </c>
      <c r="D3407" s="6" t="str">
        <f>_xlfn.TEXTAFTER(Homes[[#This Row],[statezip]]," ")</f>
        <v>98126</v>
      </c>
      <c r="E3407" s="1">
        <v>275000</v>
      </c>
      <c r="F3407">
        <v>3</v>
      </c>
      <c r="G34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7" s="3" t="str">
        <f>Homes[[#This Row],[bedrooms]] &amp; " bd | " &amp; TEXT(Homes[[#This Row],[bathrooms]],"0.##") &amp; " ba"</f>
        <v>3 bd | 1. ba</v>
      </c>
      <c r="I3407" s="4">
        <v>1200</v>
      </c>
      <c r="J3407" s="1">
        <f>IFERROR(Homes[[#This Row],[price]]/Homes[[#This Row],[sqft_living]]," ")</f>
        <v>229.16666666666666</v>
      </c>
      <c r="K3407" s="4">
        <f>IFERROR(Homes[[#This Row],[sqft_lot]]/43560," ")</f>
        <v>0.1790633608815427</v>
      </c>
      <c r="L3407" t="str">
        <f>IF(Homes[[#This Row],[waterfront]]=1, "Yes","No")</f>
        <v>No</v>
      </c>
      <c r="M3407" s="4" t="str">
        <f>IF(Homes[[#This Row],[sqft_basement]]&gt;0, "Yes","No")</f>
        <v>No</v>
      </c>
      <c r="N3407" t="str">
        <f>CHOOSE(Homes[[#This Row],[view]]+1, "None","Fair","Good","Great","Excellent")</f>
        <v>None</v>
      </c>
      <c r="O3407" t="str">
        <f>CHOOSE(Homes[[#This Row],[condition]], "Poor","Fair","Average","Good","Excellent")</f>
        <v>Good</v>
      </c>
      <c r="P3407">
        <f ca="1">YEAR(TODAY())-Homes[[#This Row],[yr_built]]</f>
        <v>71</v>
      </c>
      <c r="Q3407">
        <v>1979</v>
      </c>
      <c r="R3407">
        <f ca="1">IF(Homes[[#This Row],[yr_renovated]]&gt;0, YEAR(TODAY())-Homes[[#This Row],[yr_renovated]], YEAR(TODAY())-Homes[[#This Row],[yr_built]])</f>
        <v>46</v>
      </c>
      <c r="S3407">
        <v>1</v>
      </c>
      <c r="T3407" s="2">
        <v>41829</v>
      </c>
      <c r="U3407" s="3">
        <v>1</v>
      </c>
      <c r="V3407" s="4">
        <f>IFERROR(Homes[[#This Row],[sqft_above]]+Homes[[#This Row],[sqft_basement]]," ")</f>
        <v>1200</v>
      </c>
      <c r="W3407" s="4">
        <v>7800</v>
      </c>
      <c r="X3407">
        <v>0</v>
      </c>
      <c r="Y3407">
        <v>0</v>
      </c>
      <c r="Z3407">
        <v>4</v>
      </c>
      <c r="AA3407" s="4">
        <v>1200</v>
      </c>
      <c r="AB3407" s="4">
        <v>0</v>
      </c>
      <c r="AC3407">
        <v>1954</v>
      </c>
      <c r="AD3407" t="s">
        <v>3528</v>
      </c>
      <c r="AE3407" t="s">
        <v>49</v>
      </c>
      <c r="AF3407" t="s">
        <v>434</v>
      </c>
    </row>
    <row r="3408" spans="1:32">
      <c r="A3408" t="str">
        <f>PROPER(TRIM(Homes[[#This Row],[street]]))</f>
        <v>2350 N 178Th St</v>
      </c>
      <c r="B3408" t="str">
        <f>PROPER(TRIM(Homes[[#This Row],[city]]))</f>
        <v>Shoreline</v>
      </c>
      <c r="C3408" t="str">
        <f>_xlfn.TEXTBEFORE(Homes[[#This Row],[statezip]]," ")</f>
        <v>WA</v>
      </c>
      <c r="D3408" s="6" t="str">
        <f>_xlfn.TEXTAFTER(Homes[[#This Row],[statezip]]," ")</f>
        <v>98133</v>
      </c>
      <c r="E3408" s="1">
        <v>275000</v>
      </c>
      <c r="F3408">
        <v>3</v>
      </c>
      <c r="G34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8" s="3" t="str">
        <f>Homes[[#This Row],[bedrooms]] &amp; " bd | " &amp; TEXT(Homes[[#This Row],[bathrooms]],"0.##") &amp; " ba"</f>
        <v>3 bd | 1. ba</v>
      </c>
      <c r="I3408" s="4">
        <v>1080</v>
      </c>
      <c r="J3408" s="1">
        <f>IFERROR(Homes[[#This Row],[price]]/Homes[[#This Row],[sqft_living]]," ")</f>
        <v>254.62962962962962</v>
      </c>
      <c r="K3408" s="4">
        <f>IFERROR(Homes[[#This Row],[sqft_lot]]/43560," ")</f>
        <v>0.13774104683195593</v>
      </c>
      <c r="L3408" t="str">
        <f>IF(Homes[[#This Row],[waterfront]]=1, "Yes","No")</f>
        <v>No</v>
      </c>
      <c r="M3408" s="4" t="str">
        <f>IF(Homes[[#This Row],[sqft_basement]]&gt;0, "Yes","No")</f>
        <v>No</v>
      </c>
      <c r="N3408" t="str">
        <f>CHOOSE(Homes[[#This Row],[view]]+1, "None","Fair","Good","Great","Excellent")</f>
        <v>None</v>
      </c>
      <c r="O3408" t="str">
        <f>CHOOSE(Homes[[#This Row],[condition]], "Poor","Fair","Average","Good","Excellent")</f>
        <v>Good</v>
      </c>
      <c r="P3408">
        <f ca="1">YEAR(TODAY())-Homes[[#This Row],[yr_built]]</f>
        <v>73</v>
      </c>
      <c r="Q3408">
        <v>0</v>
      </c>
      <c r="R3408">
        <f ca="1">IF(Homes[[#This Row],[yr_renovated]]&gt;0, YEAR(TODAY())-Homes[[#This Row],[yr_renovated]], YEAR(TODAY())-Homes[[#This Row],[yr_built]])</f>
        <v>73</v>
      </c>
      <c r="S3408">
        <v>1</v>
      </c>
      <c r="T3408" s="2">
        <v>41813</v>
      </c>
      <c r="U3408" s="3">
        <v>1</v>
      </c>
      <c r="V3408" s="4">
        <f>IFERROR(Homes[[#This Row],[sqft_above]]+Homes[[#This Row],[sqft_basement]]," ")</f>
        <v>1080</v>
      </c>
      <c r="W3408" s="4">
        <v>6000</v>
      </c>
      <c r="X3408">
        <v>0</v>
      </c>
      <c r="Y3408">
        <v>0</v>
      </c>
      <c r="Z3408">
        <v>4</v>
      </c>
      <c r="AA3408" s="4">
        <v>1080</v>
      </c>
      <c r="AB3408" s="4">
        <v>0</v>
      </c>
      <c r="AC3408">
        <v>1952</v>
      </c>
      <c r="AD3408" t="s">
        <v>3529</v>
      </c>
      <c r="AE3408" t="s">
        <v>100</v>
      </c>
      <c r="AF3408" t="s">
        <v>987</v>
      </c>
    </row>
    <row r="3409" spans="1:32">
      <c r="A3409" t="str">
        <f>PROPER(TRIM(Homes[[#This Row],[street]]))</f>
        <v>15346-15348 25Th Ave Ne</v>
      </c>
      <c r="B3409" t="str">
        <f>PROPER(TRIM(Homes[[#This Row],[city]]))</f>
        <v>Shoreline</v>
      </c>
      <c r="C3409" t="str">
        <f>_xlfn.TEXTBEFORE(Homes[[#This Row],[statezip]]," ")</f>
        <v>WA</v>
      </c>
      <c r="D3409" s="6" t="str">
        <f>_xlfn.TEXTAFTER(Homes[[#This Row],[statezip]]," ")</f>
        <v>98155</v>
      </c>
      <c r="E3409" s="1">
        <v>275000</v>
      </c>
      <c r="F3409">
        <v>2</v>
      </c>
      <c r="G34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09" s="3" t="str">
        <f>Homes[[#This Row],[bedrooms]] &amp; " bd | " &amp; TEXT(Homes[[#This Row],[bathrooms]],"0.##") &amp; " ba"</f>
        <v>2 bd | 1. ba</v>
      </c>
      <c r="I3409" s="4">
        <v>770</v>
      </c>
      <c r="J3409" s="1">
        <f>IFERROR(Homes[[#This Row],[price]]/Homes[[#This Row],[sqft_living]]," ")</f>
        <v>357.14285714285717</v>
      </c>
      <c r="K3409" s="4">
        <f>IFERROR(Homes[[#This Row],[sqft_lot]]/43560," ")</f>
        <v>0.18707529843893481</v>
      </c>
      <c r="L3409" t="str">
        <f>IF(Homes[[#This Row],[waterfront]]=1, "Yes","No")</f>
        <v>No</v>
      </c>
      <c r="M3409" s="4" t="str">
        <f>IF(Homes[[#This Row],[sqft_basement]]&gt;0, "Yes","No")</f>
        <v>No</v>
      </c>
      <c r="N3409" t="str">
        <f>CHOOSE(Homes[[#This Row],[view]]+1, "None","Fair","Good","Great","Excellent")</f>
        <v>None</v>
      </c>
      <c r="O3409" t="str">
        <f>CHOOSE(Homes[[#This Row],[condition]], "Poor","Fair","Average","Good","Excellent")</f>
        <v>Excellent</v>
      </c>
      <c r="P3409">
        <f ca="1">YEAR(TODAY())-Homes[[#This Row],[yr_built]]</f>
        <v>77</v>
      </c>
      <c r="Q3409">
        <v>1985</v>
      </c>
      <c r="R3409">
        <f ca="1">IF(Homes[[#This Row],[yr_renovated]]&gt;0, YEAR(TODAY())-Homes[[#This Row],[yr_renovated]], YEAR(TODAY())-Homes[[#This Row],[yr_built]])</f>
        <v>40</v>
      </c>
      <c r="S3409">
        <v>1</v>
      </c>
      <c r="T3409" s="2">
        <v>41794</v>
      </c>
      <c r="U3409" s="3">
        <v>1</v>
      </c>
      <c r="V3409" s="4">
        <f>IFERROR(Homes[[#This Row],[sqft_above]]+Homes[[#This Row],[sqft_basement]]," ")</f>
        <v>770</v>
      </c>
      <c r="W3409" s="4">
        <v>8149</v>
      </c>
      <c r="X3409">
        <v>0</v>
      </c>
      <c r="Y3409">
        <v>0</v>
      </c>
      <c r="Z3409">
        <v>5</v>
      </c>
      <c r="AA3409" s="4">
        <v>770</v>
      </c>
      <c r="AB3409" s="4">
        <v>0</v>
      </c>
      <c r="AC3409">
        <v>1948</v>
      </c>
      <c r="AD3409" t="s">
        <v>3530</v>
      </c>
      <c r="AE3409" t="s">
        <v>100</v>
      </c>
      <c r="AF3409" t="s">
        <v>744</v>
      </c>
    </row>
    <row r="3410" spans="1:32">
      <c r="A3410" t="str">
        <f>PROPER(TRIM(Homes[[#This Row],[street]]))</f>
        <v>16341 Interlake Ave N</v>
      </c>
      <c r="B3410" t="str">
        <f>PROPER(TRIM(Homes[[#This Row],[city]]))</f>
        <v>Shoreline</v>
      </c>
      <c r="C3410" t="str">
        <f>_xlfn.TEXTBEFORE(Homes[[#This Row],[statezip]]," ")</f>
        <v>WA</v>
      </c>
      <c r="D3410" s="6" t="str">
        <f>_xlfn.TEXTAFTER(Homes[[#This Row],[statezip]]," ")</f>
        <v>98133</v>
      </c>
      <c r="E3410" s="1">
        <v>275000</v>
      </c>
      <c r="F3410">
        <v>2</v>
      </c>
      <c r="G34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10" s="3" t="str">
        <f>Homes[[#This Row],[bedrooms]] &amp; " bd | " &amp; TEXT(Homes[[#This Row],[bathrooms]],"0.##") &amp; " ba"</f>
        <v>2 bd | 1. ba</v>
      </c>
      <c r="I3410" s="4">
        <v>1180</v>
      </c>
      <c r="J3410" s="1">
        <f>IFERROR(Homes[[#This Row],[price]]/Homes[[#This Row],[sqft_living]]," ")</f>
        <v>233.05084745762713</v>
      </c>
      <c r="K3410" s="4">
        <f>IFERROR(Homes[[#This Row],[sqft_lot]]/43560," ")</f>
        <v>0.15041322314049588</v>
      </c>
      <c r="L3410" t="str">
        <f>IF(Homes[[#This Row],[waterfront]]=1, "Yes","No")</f>
        <v>No</v>
      </c>
      <c r="M3410" s="4" t="str">
        <f>IF(Homes[[#This Row],[sqft_basement]]&gt;0, "Yes","No")</f>
        <v>No</v>
      </c>
      <c r="N3410" t="str">
        <f>CHOOSE(Homes[[#This Row],[view]]+1, "None","Fair","Good","Great","Excellent")</f>
        <v>None</v>
      </c>
      <c r="O3410" t="str">
        <f>CHOOSE(Homes[[#This Row],[condition]], "Poor","Fair","Average","Good","Excellent")</f>
        <v>Good</v>
      </c>
      <c r="P3410">
        <f ca="1">YEAR(TODAY())-Homes[[#This Row],[yr_built]]</f>
        <v>76</v>
      </c>
      <c r="Q3410">
        <v>1985</v>
      </c>
      <c r="R3410">
        <f ca="1">IF(Homes[[#This Row],[yr_renovated]]&gt;0, YEAR(TODAY())-Homes[[#This Row],[yr_renovated]], YEAR(TODAY())-Homes[[#This Row],[yr_built]])</f>
        <v>40</v>
      </c>
      <c r="S3410">
        <v>1</v>
      </c>
      <c r="T3410" s="2">
        <v>41813</v>
      </c>
      <c r="U3410" s="3">
        <v>1</v>
      </c>
      <c r="V3410" s="4">
        <f>IFERROR(Homes[[#This Row],[sqft_above]]+Homes[[#This Row],[sqft_basement]]," ")</f>
        <v>1180</v>
      </c>
      <c r="W3410" s="4">
        <v>6552</v>
      </c>
      <c r="X3410">
        <v>0</v>
      </c>
      <c r="Y3410">
        <v>0</v>
      </c>
      <c r="Z3410">
        <v>4</v>
      </c>
      <c r="AA3410" s="4">
        <v>1180</v>
      </c>
      <c r="AB3410" s="4">
        <v>0</v>
      </c>
      <c r="AC3410">
        <v>1949</v>
      </c>
      <c r="AD3410" t="s">
        <v>3531</v>
      </c>
      <c r="AE3410" t="s">
        <v>100</v>
      </c>
      <c r="AF3410" t="s">
        <v>987</v>
      </c>
    </row>
    <row r="3411" spans="1:32">
      <c r="A3411" t="str">
        <f>PROPER(TRIM(Homes[[#This Row],[street]]))</f>
        <v>3515 S 137Th St</v>
      </c>
      <c r="B3411" t="str">
        <f>PROPER(TRIM(Homes[[#This Row],[city]]))</f>
        <v>Tukwila</v>
      </c>
      <c r="C3411" t="str">
        <f>_xlfn.TEXTBEFORE(Homes[[#This Row],[statezip]]," ")</f>
        <v>WA</v>
      </c>
      <c r="D3411" s="6" t="str">
        <f>_xlfn.TEXTAFTER(Homes[[#This Row],[statezip]]," ")</f>
        <v>98168</v>
      </c>
      <c r="E3411" s="1">
        <v>275000</v>
      </c>
      <c r="F3411">
        <v>4</v>
      </c>
      <c r="G34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11" s="3" t="str">
        <f>Homes[[#This Row],[bedrooms]] &amp; " bd | " &amp; TEXT(Homes[[#This Row],[bathrooms]],"0.##") &amp; " ba"</f>
        <v>4 bd | 2. ba</v>
      </c>
      <c r="I3411" s="4">
        <v>2030</v>
      </c>
      <c r="J3411" s="1">
        <f>IFERROR(Homes[[#This Row],[price]]/Homes[[#This Row],[sqft_living]]," ")</f>
        <v>135.46798029556649</v>
      </c>
      <c r="K3411" s="4">
        <f>IFERROR(Homes[[#This Row],[sqft_lot]]/43560," ")</f>
        <v>0.19343434343434343</v>
      </c>
      <c r="L3411" t="str">
        <f>IF(Homes[[#This Row],[waterfront]]=1, "Yes","No")</f>
        <v>No</v>
      </c>
      <c r="M3411" s="4" t="str">
        <f>IF(Homes[[#This Row],[sqft_basement]]&gt;0, "Yes","No")</f>
        <v>No</v>
      </c>
      <c r="N3411" t="str">
        <f>CHOOSE(Homes[[#This Row],[view]]+1, "None","Fair","Good","Great","Excellent")</f>
        <v>None</v>
      </c>
      <c r="O3411" t="str">
        <f>CHOOSE(Homes[[#This Row],[condition]], "Poor","Fair","Average","Good","Excellent")</f>
        <v>Average</v>
      </c>
      <c r="P3411">
        <f ca="1">YEAR(TODAY())-Homes[[#This Row],[yr_built]]</f>
        <v>81</v>
      </c>
      <c r="Q3411">
        <v>0</v>
      </c>
      <c r="R3411">
        <f ca="1">IF(Homes[[#This Row],[yr_renovated]]&gt;0, YEAR(TODAY())-Homes[[#This Row],[yr_renovated]], YEAR(TODAY())-Homes[[#This Row],[yr_built]])</f>
        <v>81</v>
      </c>
      <c r="S3411">
        <v>2</v>
      </c>
      <c r="T3411" s="2">
        <v>41829</v>
      </c>
      <c r="U3411" s="3">
        <v>2</v>
      </c>
      <c r="V3411" s="4">
        <f>IFERROR(Homes[[#This Row],[sqft_above]]+Homes[[#This Row],[sqft_basement]]," ")</f>
        <v>2030</v>
      </c>
      <c r="W3411" s="4">
        <v>8426</v>
      </c>
      <c r="X3411">
        <v>0</v>
      </c>
      <c r="Y3411">
        <v>0</v>
      </c>
      <c r="Z3411">
        <v>3</v>
      </c>
      <c r="AA3411" s="4">
        <v>2030</v>
      </c>
      <c r="AB3411" s="4">
        <v>0</v>
      </c>
      <c r="AC3411">
        <v>1944</v>
      </c>
      <c r="AD3411" t="s">
        <v>3532</v>
      </c>
      <c r="AE3411" t="s">
        <v>93</v>
      </c>
      <c r="AF3411" t="s">
        <v>94</v>
      </c>
    </row>
    <row r="3412" spans="1:32">
      <c r="A3412" t="str">
        <f>PROPER(TRIM(Homes[[#This Row],[street]]))</f>
        <v>16828 Se 251 St</v>
      </c>
      <c r="B3412" t="str">
        <f>PROPER(TRIM(Homes[[#This Row],[city]]))</f>
        <v>Covington</v>
      </c>
      <c r="C3412" t="str">
        <f>_xlfn.TEXTBEFORE(Homes[[#This Row],[statezip]]," ")</f>
        <v>WA</v>
      </c>
      <c r="D3412" s="6" t="str">
        <f>_xlfn.TEXTAFTER(Homes[[#This Row],[statezip]]," ")</f>
        <v>98042</v>
      </c>
      <c r="E3412" s="1">
        <v>274950</v>
      </c>
      <c r="F3412">
        <v>3</v>
      </c>
      <c r="G34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12" s="3" t="str">
        <f>Homes[[#This Row],[bedrooms]] &amp; " bd | " &amp; TEXT(Homes[[#This Row],[bathrooms]],"0.##") &amp; " ba"</f>
        <v>3 bd | 1.75 ba</v>
      </c>
      <c r="I3412" s="4">
        <v>1670</v>
      </c>
      <c r="J3412" s="1">
        <f>IFERROR(Homes[[#This Row],[price]]/Homes[[#This Row],[sqft_living]]," ")</f>
        <v>164.64071856287424</v>
      </c>
      <c r="K3412" s="4">
        <f>IFERROR(Homes[[#This Row],[sqft_lot]]/43560," ")</f>
        <v>0.17022497704315886</v>
      </c>
      <c r="L3412" t="str">
        <f>IF(Homes[[#This Row],[waterfront]]=1, "Yes","No")</f>
        <v>No</v>
      </c>
      <c r="M3412" s="4" t="str">
        <f>IF(Homes[[#This Row],[sqft_basement]]&gt;0, "Yes","No")</f>
        <v>Yes</v>
      </c>
      <c r="N3412" t="str">
        <f>CHOOSE(Homes[[#This Row],[view]]+1, "None","Fair","Good","Great","Excellent")</f>
        <v>None</v>
      </c>
      <c r="O3412" t="str">
        <f>CHOOSE(Homes[[#This Row],[condition]], "Poor","Fair","Average","Good","Excellent")</f>
        <v>Average</v>
      </c>
      <c r="P3412">
        <f ca="1">YEAR(TODAY())-Homes[[#This Row],[yr_built]]</f>
        <v>38</v>
      </c>
      <c r="Q3412">
        <v>2000</v>
      </c>
      <c r="R3412">
        <f ca="1">IF(Homes[[#This Row],[yr_renovated]]&gt;0, YEAR(TODAY())-Homes[[#This Row],[yr_renovated]], YEAR(TODAY())-Homes[[#This Row],[yr_built]])</f>
        <v>25</v>
      </c>
      <c r="S3412">
        <v>1</v>
      </c>
      <c r="T3412" s="2">
        <v>41786</v>
      </c>
      <c r="U3412" s="3">
        <v>1.75</v>
      </c>
      <c r="V3412" s="4">
        <f>IFERROR(Homes[[#This Row],[sqft_above]]+Homes[[#This Row],[sqft_basement]]," ")</f>
        <v>1670</v>
      </c>
      <c r="W3412" s="4">
        <v>7415</v>
      </c>
      <c r="X3412">
        <v>0</v>
      </c>
      <c r="Y3412">
        <v>0</v>
      </c>
      <c r="Z3412">
        <v>3</v>
      </c>
      <c r="AA3412" s="4">
        <v>1320</v>
      </c>
      <c r="AB3412" s="4">
        <v>350</v>
      </c>
      <c r="AC3412">
        <v>1987</v>
      </c>
      <c r="AD3412" t="s">
        <v>3533</v>
      </c>
      <c r="AE3412" t="s">
        <v>84</v>
      </c>
      <c r="AF3412" t="s">
        <v>85</v>
      </c>
    </row>
    <row r="3413" spans="1:32">
      <c r="A3413" t="str">
        <f>PROPER(TRIM(Homes[[#This Row],[street]]))</f>
        <v>5619 S 149Th St</v>
      </c>
      <c r="B3413" t="str">
        <f>PROPER(TRIM(Homes[[#This Row],[city]]))</f>
        <v>Tukwila</v>
      </c>
      <c r="C3413" t="str">
        <f>_xlfn.TEXTBEFORE(Homes[[#This Row],[statezip]]," ")</f>
        <v>WA</v>
      </c>
      <c r="D3413" s="6" t="str">
        <f>_xlfn.TEXTAFTER(Homes[[#This Row],[statezip]]," ")</f>
        <v>98168</v>
      </c>
      <c r="E3413" s="1">
        <v>274950</v>
      </c>
      <c r="F3413">
        <v>3</v>
      </c>
      <c r="G34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13" s="3" t="str">
        <f>Homes[[#This Row],[bedrooms]] &amp; " bd | " &amp; TEXT(Homes[[#This Row],[bathrooms]],"0.##") &amp; " ba"</f>
        <v>3 bd | 1. ba</v>
      </c>
      <c r="I3413" s="4">
        <v>1450</v>
      </c>
      <c r="J3413" s="1">
        <f>IFERROR(Homes[[#This Row],[price]]/Homes[[#This Row],[sqft_living]]," ")</f>
        <v>189.62068965517241</v>
      </c>
      <c r="K3413" s="4">
        <f>IFERROR(Homes[[#This Row],[sqft_lot]]/43560," ")</f>
        <v>0.2024793388429752</v>
      </c>
      <c r="L3413" t="str">
        <f>IF(Homes[[#This Row],[waterfront]]=1, "Yes","No")</f>
        <v>No</v>
      </c>
      <c r="M3413" s="4" t="str">
        <f>IF(Homes[[#This Row],[sqft_basement]]&gt;0, "Yes","No")</f>
        <v>Yes</v>
      </c>
      <c r="N3413" t="str">
        <f>CHOOSE(Homes[[#This Row],[view]]+1, "None","Fair","Good","Great","Excellent")</f>
        <v>None</v>
      </c>
      <c r="O3413" t="str">
        <f>CHOOSE(Homes[[#This Row],[condition]], "Poor","Fair","Average","Good","Excellent")</f>
        <v>Average</v>
      </c>
      <c r="P3413">
        <f ca="1">YEAR(TODAY())-Homes[[#This Row],[yr_built]]</f>
        <v>67</v>
      </c>
      <c r="Q3413">
        <v>2004</v>
      </c>
      <c r="R3413">
        <f ca="1">IF(Homes[[#This Row],[yr_renovated]]&gt;0, YEAR(TODAY())-Homes[[#This Row],[yr_renovated]], YEAR(TODAY())-Homes[[#This Row],[yr_built]])</f>
        <v>21</v>
      </c>
      <c r="S3413">
        <v>1</v>
      </c>
      <c r="T3413" s="2">
        <v>41792</v>
      </c>
      <c r="U3413" s="3">
        <v>1</v>
      </c>
      <c r="V3413" s="4">
        <f>IFERROR(Homes[[#This Row],[sqft_above]]+Homes[[#This Row],[sqft_basement]]," ")</f>
        <v>1450</v>
      </c>
      <c r="W3413" s="4">
        <v>8820</v>
      </c>
      <c r="X3413">
        <v>0</v>
      </c>
      <c r="Y3413">
        <v>0</v>
      </c>
      <c r="Z3413">
        <v>3</v>
      </c>
      <c r="AA3413" s="4">
        <v>1050</v>
      </c>
      <c r="AB3413" s="4">
        <v>400</v>
      </c>
      <c r="AC3413">
        <v>1958</v>
      </c>
      <c r="AD3413" t="s">
        <v>3534</v>
      </c>
      <c r="AE3413" t="s">
        <v>93</v>
      </c>
      <c r="AF3413" t="s">
        <v>94</v>
      </c>
    </row>
    <row r="3414" spans="1:32">
      <c r="A3414" t="str">
        <f>PROPER(TRIM(Homes[[#This Row],[street]]))</f>
        <v>28206 130Th Ave Se</v>
      </c>
      <c r="B3414" t="str">
        <f>PROPER(TRIM(Homes[[#This Row],[city]]))</f>
        <v>Kent</v>
      </c>
      <c r="C3414" t="str">
        <f>_xlfn.TEXTBEFORE(Homes[[#This Row],[statezip]]," ")</f>
        <v>WA</v>
      </c>
      <c r="D3414" s="6" t="str">
        <f>_xlfn.TEXTAFTER(Homes[[#This Row],[statezip]]," ")</f>
        <v>98030</v>
      </c>
      <c r="E3414" s="1">
        <v>274900</v>
      </c>
      <c r="F3414">
        <v>4</v>
      </c>
      <c r="G34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14" s="3" t="str">
        <f>Homes[[#This Row],[bedrooms]] &amp; " bd | " &amp; TEXT(Homes[[#This Row],[bathrooms]],"0.##") &amp; " ba"</f>
        <v>4 bd | 2.5 ba</v>
      </c>
      <c r="I3414" s="4">
        <v>1970</v>
      </c>
      <c r="J3414" s="1">
        <f>IFERROR(Homes[[#This Row],[price]]/Homes[[#This Row],[sqft_living]]," ")</f>
        <v>139.54314720812184</v>
      </c>
      <c r="K3414" s="4">
        <f>IFERROR(Homes[[#This Row],[sqft_lot]]/43560," ")</f>
        <v>0.15151515151515152</v>
      </c>
      <c r="L3414" t="str">
        <f>IF(Homes[[#This Row],[waterfront]]=1, "Yes","No")</f>
        <v>No</v>
      </c>
      <c r="M3414" s="4" t="str">
        <f>IF(Homes[[#This Row],[sqft_basement]]&gt;0, "Yes","No")</f>
        <v>No</v>
      </c>
      <c r="N3414" t="str">
        <f>CHOOSE(Homes[[#This Row],[view]]+1, "None","Fair","Good","Great","Excellent")</f>
        <v>None</v>
      </c>
      <c r="O3414" t="str">
        <f>CHOOSE(Homes[[#This Row],[condition]], "Poor","Fair","Average","Good","Excellent")</f>
        <v>Average</v>
      </c>
      <c r="P3414">
        <f ca="1">YEAR(TODAY())-Homes[[#This Row],[yr_built]]</f>
        <v>38</v>
      </c>
      <c r="Q3414">
        <v>2000</v>
      </c>
      <c r="R3414">
        <f ca="1">IF(Homes[[#This Row],[yr_renovated]]&gt;0, YEAR(TODAY())-Homes[[#This Row],[yr_renovated]], YEAR(TODAY())-Homes[[#This Row],[yr_built]])</f>
        <v>25</v>
      </c>
      <c r="S3414">
        <v>2</v>
      </c>
      <c r="T3414" s="2">
        <v>41821</v>
      </c>
      <c r="U3414" s="3">
        <v>2.5</v>
      </c>
      <c r="V3414" s="4">
        <f>IFERROR(Homes[[#This Row],[sqft_above]]+Homes[[#This Row],[sqft_basement]]," ")</f>
        <v>1970</v>
      </c>
      <c r="W3414" s="4">
        <v>6600</v>
      </c>
      <c r="X3414">
        <v>0</v>
      </c>
      <c r="Y3414">
        <v>0</v>
      </c>
      <c r="Z3414">
        <v>3</v>
      </c>
      <c r="AA3414" s="4">
        <v>1970</v>
      </c>
      <c r="AB3414" s="4">
        <v>0</v>
      </c>
      <c r="AC3414">
        <v>1987</v>
      </c>
      <c r="AD3414" t="s">
        <v>3535</v>
      </c>
      <c r="AE3414" t="s">
        <v>1392</v>
      </c>
      <c r="AF3414" t="s">
        <v>1554</v>
      </c>
    </row>
    <row r="3415" spans="1:32">
      <c r="A3415" t="str">
        <f>PROPER(TRIM(Homes[[#This Row],[street]]))</f>
        <v>2414 Sw Holden St</v>
      </c>
      <c r="B3415" t="str">
        <f>PROPER(TRIM(Homes[[#This Row],[city]]))</f>
        <v>Seattle</v>
      </c>
      <c r="C3415" t="str">
        <f>_xlfn.TEXTBEFORE(Homes[[#This Row],[statezip]]," ")</f>
        <v>WA</v>
      </c>
      <c r="D3415" s="6" t="str">
        <f>_xlfn.TEXTAFTER(Homes[[#This Row],[statezip]]," ")</f>
        <v>98106</v>
      </c>
      <c r="E3415" s="1">
        <v>274750</v>
      </c>
      <c r="F3415">
        <v>4</v>
      </c>
      <c r="G34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15" s="3" t="str">
        <f>Homes[[#This Row],[bedrooms]] &amp; " bd | " &amp; TEXT(Homes[[#This Row],[bathrooms]],"0.##") &amp; " ba"</f>
        <v>4 bd | 2.5 ba</v>
      </c>
      <c r="I3415" s="4">
        <v>1840</v>
      </c>
      <c r="J3415" s="1">
        <f>IFERROR(Homes[[#This Row],[price]]/Homes[[#This Row],[sqft_living]]," ")</f>
        <v>149.32065217391303</v>
      </c>
      <c r="K3415" s="4">
        <f>IFERROR(Homes[[#This Row],[sqft_lot]]/43560," ")</f>
        <v>3.5858585858585861E-2</v>
      </c>
      <c r="L3415" t="str">
        <f>IF(Homes[[#This Row],[waterfront]]=1, "Yes","No")</f>
        <v>No</v>
      </c>
      <c r="M3415" s="4" t="str">
        <f>IF(Homes[[#This Row],[sqft_basement]]&gt;0, "Yes","No")</f>
        <v>Yes</v>
      </c>
      <c r="N3415" t="str">
        <f>CHOOSE(Homes[[#This Row],[view]]+1, "None","Fair","Good","Great","Excellent")</f>
        <v>None</v>
      </c>
      <c r="O3415" t="str">
        <f>CHOOSE(Homes[[#This Row],[condition]], "Poor","Fair","Average","Good","Excellent")</f>
        <v>Average</v>
      </c>
      <c r="P3415">
        <f ca="1">YEAR(TODAY())-Homes[[#This Row],[yr_built]]</f>
        <v>21</v>
      </c>
      <c r="Q3415">
        <v>2003</v>
      </c>
      <c r="R3415">
        <f ca="1">IF(Homes[[#This Row],[yr_renovated]]&gt;0, YEAR(TODAY())-Homes[[#This Row],[yr_renovated]], YEAR(TODAY())-Homes[[#This Row],[yr_built]])</f>
        <v>22</v>
      </c>
      <c r="S3415">
        <v>2</v>
      </c>
      <c r="T3415" s="2">
        <v>41774</v>
      </c>
      <c r="U3415" s="3">
        <v>2.5</v>
      </c>
      <c r="V3415" s="4">
        <f>IFERROR(Homes[[#This Row],[sqft_above]]+Homes[[#This Row],[sqft_basement]]," ")</f>
        <v>1840</v>
      </c>
      <c r="W3415" s="4">
        <v>1562</v>
      </c>
      <c r="X3415">
        <v>0</v>
      </c>
      <c r="Y3415">
        <v>0</v>
      </c>
      <c r="Z3415">
        <v>3</v>
      </c>
      <c r="AA3415" s="4">
        <v>1400</v>
      </c>
      <c r="AB3415" s="4">
        <v>440</v>
      </c>
      <c r="AC3415">
        <v>2004</v>
      </c>
      <c r="AD3415" t="s">
        <v>3536</v>
      </c>
      <c r="AE3415" t="s">
        <v>49</v>
      </c>
      <c r="AF3415" t="s">
        <v>1278</v>
      </c>
    </row>
    <row r="3416" spans="1:32">
      <c r="A3416" t="str">
        <f>PROPER(TRIM(Homes[[#This Row],[street]]))</f>
        <v>3924 Sw 316Th St</v>
      </c>
      <c r="B3416" t="str">
        <f>PROPER(TRIM(Homes[[#This Row],[city]]))</f>
        <v>Federal Way</v>
      </c>
      <c r="C3416" t="str">
        <f>_xlfn.TEXTBEFORE(Homes[[#This Row],[statezip]]," ")</f>
        <v>WA</v>
      </c>
      <c r="D3416" s="6" t="str">
        <f>_xlfn.TEXTAFTER(Homes[[#This Row],[statezip]]," ")</f>
        <v>98023</v>
      </c>
      <c r="E3416" s="1">
        <v>274500</v>
      </c>
      <c r="F3416">
        <v>3</v>
      </c>
      <c r="G34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16" s="3" t="str">
        <f>Homes[[#This Row],[bedrooms]] &amp; " bd | " &amp; TEXT(Homes[[#This Row],[bathrooms]],"0.##") &amp; " ba"</f>
        <v>3 bd | 2.25 ba</v>
      </c>
      <c r="I3416" s="4">
        <v>1720</v>
      </c>
      <c r="J3416" s="1">
        <f>IFERROR(Homes[[#This Row],[price]]/Homes[[#This Row],[sqft_living]]," ")</f>
        <v>159.59302325581396</v>
      </c>
      <c r="K3416" s="4">
        <f>IFERROR(Homes[[#This Row],[sqft_lot]]/43560," ")</f>
        <v>0.20661157024793389</v>
      </c>
      <c r="L3416" t="str">
        <f>IF(Homes[[#This Row],[waterfront]]=1, "Yes","No")</f>
        <v>No</v>
      </c>
      <c r="M3416" s="4" t="str">
        <f>IF(Homes[[#This Row],[sqft_basement]]&gt;0, "Yes","No")</f>
        <v>Yes</v>
      </c>
      <c r="N3416" t="str">
        <f>CHOOSE(Homes[[#This Row],[view]]+1, "None","Fair","Good","Great","Excellent")</f>
        <v>None</v>
      </c>
      <c r="O3416" t="str">
        <f>CHOOSE(Homes[[#This Row],[condition]], "Poor","Fair","Average","Good","Excellent")</f>
        <v>Good</v>
      </c>
      <c r="P3416">
        <f ca="1">YEAR(TODAY())-Homes[[#This Row],[yr_built]]</f>
        <v>56</v>
      </c>
      <c r="Q3416">
        <v>0</v>
      </c>
      <c r="R3416">
        <f ca="1">IF(Homes[[#This Row],[yr_renovated]]&gt;0, YEAR(TODAY())-Homes[[#This Row],[yr_renovated]], YEAR(TODAY())-Homes[[#This Row],[yr_built]])</f>
        <v>56</v>
      </c>
      <c r="S3416">
        <v>1</v>
      </c>
      <c r="T3416" s="2">
        <v>41808</v>
      </c>
      <c r="U3416" s="3">
        <v>2.25</v>
      </c>
      <c r="V3416" s="4">
        <f>IFERROR(Homes[[#This Row],[sqft_above]]+Homes[[#This Row],[sqft_basement]]," ")</f>
        <v>1720</v>
      </c>
      <c r="W3416" s="4">
        <v>9000</v>
      </c>
      <c r="X3416">
        <v>0</v>
      </c>
      <c r="Y3416">
        <v>0</v>
      </c>
      <c r="Z3416">
        <v>4</v>
      </c>
      <c r="AA3416" s="4">
        <v>1320</v>
      </c>
      <c r="AB3416" s="4">
        <v>400</v>
      </c>
      <c r="AC3416">
        <v>1969</v>
      </c>
      <c r="AD3416" t="s">
        <v>3537</v>
      </c>
      <c r="AE3416" t="s">
        <v>675</v>
      </c>
      <c r="AF3416" t="s">
        <v>1267</v>
      </c>
    </row>
    <row r="3417" spans="1:32">
      <c r="A3417" t="str">
        <f>PROPER(TRIM(Homes[[#This Row],[street]]))</f>
        <v>26133 242Nd Ave Se</v>
      </c>
      <c r="B3417" t="str">
        <f>PROPER(TRIM(Homes[[#This Row],[city]]))</f>
        <v>Maple Valley</v>
      </c>
      <c r="C3417" t="str">
        <f>_xlfn.TEXTBEFORE(Homes[[#This Row],[statezip]]," ")</f>
        <v>WA</v>
      </c>
      <c r="D3417" s="6" t="str">
        <f>_xlfn.TEXTAFTER(Homes[[#This Row],[statezip]]," ")</f>
        <v>98038</v>
      </c>
      <c r="E3417" s="1">
        <v>274500</v>
      </c>
      <c r="F3417">
        <v>3</v>
      </c>
      <c r="G34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17" s="3" t="str">
        <f>Homes[[#This Row],[bedrooms]] &amp; " bd | " &amp; TEXT(Homes[[#This Row],[bathrooms]],"0.##") &amp; " ba"</f>
        <v>3 bd | 2.25 ba</v>
      </c>
      <c r="I3417" s="4">
        <v>1450</v>
      </c>
      <c r="J3417" s="1">
        <f>IFERROR(Homes[[#This Row],[price]]/Homes[[#This Row],[sqft_living]]," ")</f>
        <v>189.31034482758622</v>
      </c>
      <c r="K3417" s="4">
        <f>IFERROR(Homes[[#This Row],[sqft_lot]]/43560," ")</f>
        <v>9.2975206611570244E-2</v>
      </c>
      <c r="L3417" t="str">
        <f>IF(Homes[[#This Row],[waterfront]]=1, "Yes","No")</f>
        <v>No</v>
      </c>
      <c r="M3417" s="4" t="str">
        <f>IF(Homes[[#This Row],[sqft_basement]]&gt;0, "Yes","No")</f>
        <v>No</v>
      </c>
      <c r="N3417" t="str">
        <f>CHOOSE(Homes[[#This Row],[view]]+1, "None","Fair","Good","Great","Excellent")</f>
        <v>None</v>
      </c>
      <c r="O3417" t="str">
        <f>CHOOSE(Homes[[#This Row],[condition]], "Poor","Fair","Average","Good","Excellent")</f>
        <v>Average</v>
      </c>
      <c r="P3417">
        <f ca="1">YEAR(TODAY())-Homes[[#This Row],[yr_built]]</f>
        <v>15</v>
      </c>
      <c r="Q3417">
        <v>0</v>
      </c>
      <c r="R3417">
        <f ca="1">IF(Homes[[#This Row],[yr_renovated]]&gt;0, YEAR(TODAY())-Homes[[#This Row],[yr_renovated]], YEAR(TODAY())-Homes[[#This Row],[yr_built]])</f>
        <v>15</v>
      </c>
      <c r="S3417">
        <v>2</v>
      </c>
      <c r="T3417" s="2">
        <v>41822</v>
      </c>
      <c r="U3417" s="3">
        <v>2.25</v>
      </c>
      <c r="V3417" s="4">
        <f>IFERROR(Homes[[#This Row],[sqft_above]]+Homes[[#This Row],[sqft_basement]]," ")</f>
        <v>1450</v>
      </c>
      <c r="W3417" s="4">
        <v>4050</v>
      </c>
      <c r="X3417">
        <v>0</v>
      </c>
      <c r="Y3417">
        <v>0</v>
      </c>
      <c r="Z3417">
        <v>3</v>
      </c>
      <c r="AA3417" s="4">
        <v>1450</v>
      </c>
      <c r="AB3417" s="4">
        <v>0</v>
      </c>
      <c r="AC3417">
        <v>2010</v>
      </c>
      <c r="AD3417" t="s">
        <v>3538</v>
      </c>
      <c r="AE3417" t="s">
        <v>920</v>
      </c>
      <c r="AF3417" t="s">
        <v>921</v>
      </c>
    </row>
    <row r="3418" spans="1:32">
      <c r="A3418" t="str">
        <f>PROPER(TRIM(Homes[[#This Row],[street]]))</f>
        <v>44400 Se 159Th St</v>
      </c>
      <c r="B3418" t="str">
        <f>PROPER(TRIM(Homes[[#This Row],[city]]))</f>
        <v>North Bend</v>
      </c>
      <c r="C3418" t="str">
        <f>_xlfn.TEXTBEFORE(Homes[[#This Row],[statezip]]," ")</f>
        <v>WA</v>
      </c>
      <c r="D3418" s="6" t="str">
        <f>_xlfn.TEXTAFTER(Homes[[#This Row],[statezip]]," ")</f>
        <v>98045</v>
      </c>
      <c r="E3418" s="1">
        <v>274333.33333300002</v>
      </c>
      <c r="F3418">
        <v>3</v>
      </c>
      <c r="G34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18" s="3" t="str">
        <f>Homes[[#This Row],[bedrooms]] &amp; " bd | " &amp; TEXT(Homes[[#This Row],[bathrooms]],"0.##") &amp; " ba"</f>
        <v>3 bd | 2.25 ba</v>
      </c>
      <c r="I3418" s="4">
        <v>1780</v>
      </c>
      <c r="J3418" s="1">
        <f>IFERROR(Homes[[#This Row],[price]]/Homes[[#This Row],[sqft_living]]," ")</f>
        <v>154.11985018707867</v>
      </c>
      <c r="K3418" s="4">
        <f>IFERROR(Homes[[#This Row],[sqft_lot]]/43560," ")</f>
        <v>4.3899908172635449</v>
      </c>
      <c r="L3418" t="str">
        <f>IF(Homes[[#This Row],[waterfront]]=1, "Yes","No")</f>
        <v>No</v>
      </c>
      <c r="M3418" s="4" t="str">
        <f>IF(Homes[[#This Row],[sqft_basement]]&gt;0, "Yes","No")</f>
        <v>No</v>
      </c>
      <c r="N3418" t="str">
        <f>CHOOSE(Homes[[#This Row],[view]]+1, "None","Fair","Good","Great","Excellent")</f>
        <v>Good</v>
      </c>
      <c r="O3418" t="str">
        <f>CHOOSE(Homes[[#This Row],[condition]], "Poor","Fair","Average","Good","Excellent")</f>
        <v>Average</v>
      </c>
      <c r="P3418">
        <f ca="1">YEAR(TODAY())-Homes[[#This Row],[yr_built]]</f>
        <v>37</v>
      </c>
      <c r="Q3418">
        <v>2000</v>
      </c>
      <c r="R3418">
        <f ca="1">IF(Homes[[#This Row],[yr_renovated]]&gt;0, YEAR(TODAY())-Homes[[#This Row],[yr_renovated]], YEAR(TODAY())-Homes[[#This Row],[yr_built]])</f>
        <v>25</v>
      </c>
      <c r="S3418">
        <v>2</v>
      </c>
      <c r="T3418" s="2">
        <v>41767</v>
      </c>
      <c r="U3418" s="3">
        <v>2.25</v>
      </c>
      <c r="V3418" s="4">
        <f>IFERROR(Homes[[#This Row],[sqft_above]]+Homes[[#This Row],[sqft_basement]]," ")</f>
        <v>1780</v>
      </c>
      <c r="W3418" s="4">
        <v>191228</v>
      </c>
      <c r="X3418">
        <v>0</v>
      </c>
      <c r="Y3418">
        <v>2</v>
      </c>
      <c r="Z3418">
        <v>3</v>
      </c>
      <c r="AA3418" s="4">
        <v>1780</v>
      </c>
      <c r="AB3418" s="4">
        <v>0</v>
      </c>
      <c r="AC3418">
        <v>1988</v>
      </c>
      <c r="AD3418" t="s">
        <v>3539</v>
      </c>
      <c r="AE3418" t="s">
        <v>624</v>
      </c>
      <c r="AF3418" t="s">
        <v>625</v>
      </c>
    </row>
    <row r="3419" spans="1:32">
      <c r="A3419" t="str">
        <f>PROPER(TRIM(Homes[[#This Row],[street]]))</f>
        <v>14608 Se 195Th Pl</v>
      </c>
      <c r="B3419" t="str">
        <f>PROPER(TRIM(Homes[[#This Row],[city]]))</f>
        <v>Renton</v>
      </c>
      <c r="C3419" t="str">
        <f>_xlfn.TEXTBEFORE(Homes[[#This Row],[statezip]]," ")</f>
        <v>WA</v>
      </c>
      <c r="D3419" s="6" t="str">
        <f>_xlfn.TEXTAFTER(Homes[[#This Row],[statezip]]," ")</f>
        <v>98058</v>
      </c>
      <c r="E3419" s="1">
        <v>272500</v>
      </c>
      <c r="F3419">
        <v>3</v>
      </c>
      <c r="G34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19" s="3" t="str">
        <f>Homes[[#This Row],[bedrooms]] &amp; " bd | " &amp; TEXT(Homes[[#This Row],[bathrooms]],"0.##") &amp; " ba"</f>
        <v>3 bd | 2. ba</v>
      </c>
      <c r="I3419" s="4">
        <v>1410</v>
      </c>
      <c r="J3419" s="1">
        <f>IFERROR(Homes[[#This Row],[price]]/Homes[[#This Row],[sqft_living]]," ")</f>
        <v>193.26241134751774</v>
      </c>
      <c r="K3419" s="4">
        <f>IFERROR(Homes[[#This Row],[sqft_lot]]/43560," ")</f>
        <v>0.17497704315886134</v>
      </c>
      <c r="L3419" t="str">
        <f>IF(Homes[[#This Row],[waterfront]]=1, "Yes","No")</f>
        <v>No</v>
      </c>
      <c r="M3419" s="4" t="str">
        <f>IF(Homes[[#This Row],[sqft_basement]]&gt;0, "Yes","No")</f>
        <v>No</v>
      </c>
      <c r="N3419" t="str">
        <f>CHOOSE(Homes[[#This Row],[view]]+1, "None","Fair","Good","Great","Excellent")</f>
        <v>None</v>
      </c>
      <c r="O3419" t="str">
        <f>CHOOSE(Homes[[#This Row],[condition]], "Poor","Fair","Average","Good","Excellent")</f>
        <v>Good</v>
      </c>
      <c r="P3419">
        <f ca="1">YEAR(TODAY())-Homes[[#This Row],[yr_built]]</f>
        <v>42</v>
      </c>
      <c r="Q3419">
        <v>0</v>
      </c>
      <c r="R3419">
        <f ca="1">IF(Homes[[#This Row],[yr_renovated]]&gt;0, YEAR(TODAY())-Homes[[#This Row],[yr_renovated]], YEAR(TODAY())-Homes[[#This Row],[yr_built]])</f>
        <v>42</v>
      </c>
      <c r="S3419">
        <v>1</v>
      </c>
      <c r="T3419" s="2">
        <v>41793</v>
      </c>
      <c r="U3419" s="3">
        <v>2</v>
      </c>
      <c r="V3419" s="4">
        <f>IFERROR(Homes[[#This Row],[sqft_above]]+Homes[[#This Row],[sqft_basement]]," ")</f>
        <v>1410</v>
      </c>
      <c r="W3419" s="4">
        <v>7622</v>
      </c>
      <c r="X3419">
        <v>0</v>
      </c>
      <c r="Y3419">
        <v>0</v>
      </c>
      <c r="Z3419">
        <v>4</v>
      </c>
      <c r="AA3419" s="4">
        <v>1410</v>
      </c>
      <c r="AB3419" s="4">
        <v>0</v>
      </c>
      <c r="AC3419">
        <v>1983</v>
      </c>
      <c r="AD3419" t="s">
        <v>3540</v>
      </c>
      <c r="AE3419" t="s">
        <v>319</v>
      </c>
      <c r="AF3419" t="s">
        <v>320</v>
      </c>
    </row>
    <row r="3420" spans="1:32">
      <c r="A3420" t="str">
        <f>PROPER(TRIM(Homes[[#This Row],[street]]))</f>
        <v>5002 S 299Th Pl</v>
      </c>
      <c r="B3420" t="str">
        <f>PROPER(TRIM(Homes[[#This Row],[city]]))</f>
        <v>Auburn</v>
      </c>
      <c r="C3420" t="str">
        <f>_xlfn.TEXTBEFORE(Homes[[#This Row],[statezip]]," ")</f>
        <v>WA</v>
      </c>
      <c r="D3420" s="6" t="str">
        <f>_xlfn.TEXTAFTER(Homes[[#This Row],[statezip]]," ")</f>
        <v>98001</v>
      </c>
      <c r="E3420" s="1">
        <v>272000</v>
      </c>
      <c r="F3420">
        <v>3</v>
      </c>
      <c r="G34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20" s="3" t="str">
        <f>Homes[[#This Row],[bedrooms]] &amp; " bd | " &amp; TEXT(Homes[[#This Row],[bathrooms]],"0.##") &amp; " ba"</f>
        <v>3 bd | 2. ba</v>
      </c>
      <c r="I3420" s="4">
        <v>1380</v>
      </c>
      <c r="J3420" s="1">
        <f>IFERROR(Homes[[#This Row],[price]]/Homes[[#This Row],[sqft_living]]," ")</f>
        <v>197.10144927536231</v>
      </c>
      <c r="K3420" s="4">
        <f>IFERROR(Homes[[#This Row],[sqft_lot]]/43560," ")</f>
        <v>0.17162534435261709</v>
      </c>
      <c r="L3420" t="str">
        <f>IF(Homes[[#This Row],[waterfront]]=1, "Yes","No")</f>
        <v>No</v>
      </c>
      <c r="M3420" s="4" t="str">
        <f>IF(Homes[[#This Row],[sqft_basement]]&gt;0, "Yes","No")</f>
        <v>No</v>
      </c>
      <c r="N3420" t="str">
        <f>CHOOSE(Homes[[#This Row],[view]]+1, "None","Fair","Good","Great","Excellent")</f>
        <v>None</v>
      </c>
      <c r="O3420" t="str">
        <f>CHOOSE(Homes[[#This Row],[condition]], "Poor","Fair","Average","Good","Excellent")</f>
        <v>Average</v>
      </c>
      <c r="P3420">
        <f ca="1">YEAR(TODAY())-Homes[[#This Row],[yr_built]]</f>
        <v>36</v>
      </c>
      <c r="Q3420">
        <v>0</v>
      </c>
      <c r="R3420">
        <f ca="1">IF(Homes[[#This Row],[yr_renovated]]&gt;0, YEAR(TODAY())-Homes[[#This Row],[yr_renovated]], YEAR(TODAY())-Homes[[#This Row],[yr_built]])</f>
        <v>36</v>
      </c>
      <c r="S3420">
        <v>1</v>
      </c>
      <c r="T3420" s="2">
        <v>41807</v>
      </c>
      <c r="U3420" s="3">
        <v>2</v>
      </c>
      <c r="V3420" s="4">
        <f>IFERROR(Homes[[#This Row],[sqft_above]]+Homes[[#This Row],[sqft_basement]]," ")</f>
        <v>1380</v>
      </c>
      <c r="W3420" s="4">
        <v>7476</v>
      </c>
      <c r="X3420">
        <v>0</v>
      </c>
      <c r="Y3420">
        <v>0</v>
      </c>
      <c r="Z3420">
        <v>3</v>
      </c>
      <c r="AA3420" s="4">
        <v>1380</v>
      </c>
      <c r="AB3420" s="4">
        <v>0</v>
      </c>
      <c r="AC3420">
        <v>1989</v>
      </c>
      <c r="AD3420" t="s">
        <v>3541</v>
      </c>
      <c r="AE3420" t="s">
        <v>519</v>
      </c>
      <c r="AF3420" t="s">
        <v>1269</v>
      </c>
    </row>
    <row r="3421" spans="1:32">
      <c r="A3421" t="str">
        <f>PROPER(TRIM(Homes[[#This Row],[street]]))</f>
        <v>2019 24Th Ave S</v>
      </c>
      <c r="B3421" t="str">
        <f>PROPER(TRIM(Homes[[#This Row],[city]]))</f>
        <v>Seattle</v>
      </c>
      <c r="C3421" t="str">
        <f>_xlfn.TEXTBEFORE(Homes[[#This Row],[statezip]]," ")</f>
        <v>WA</v>
      </c>
      <c r="D3421" s="6" t="str">
        <f>_xlfn.TEXTAFTER(Homes[[#This Row],[statezip]]," ")</f>
        <v>98144</v>
      </c>
      <c r="E3421" s="1">
        <v>271310</v>
      </c>
      <c r="F3421">
        <v>2</v>
      </c>
      <c r="G34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21" s="3" t="str">
        <f>Homes[[#This Row],[bedrooms]] &amp; " bd | " &amp; TEXT(Homes[[#This Row],[bathrooms]],"0.##") &amp; " ba"</f>
        <v>2 bd | 1. ba</v>
      </c>
      <c r="I3421" s="4">
        <v>870</v>
      </c>
      <c r="J3421" s="1">
        <f>IFERROR(Homes[[#This Row],[price]]/Homes[[#This Row],[sqft_living]]," ")</f>
        <v>311.85057471264366</v>
      </c>
      <c r="K3421" s="4">
        <f>IFERROR(Homes[[#This Row],[sqft_lot]]/43560," ")</f>
        <v>0.12258953168044077</v>
      </c>
      <c r="L3421" t="str">
        <f>IF(Homes[[#This Row],[waterfront]]=1, "Yes","No")</f>
        <v>No</v>
      </c>
      <c r="M3421" s="4" t="str">
        <f>IF(Homes[[#This Row],[sqft_basement]]&gt;0, "Yes","No")</f>
        <v>No</v>
      </c>
      <c r="N3421" t="str">
        <f>CHOOSE(Homes[[#This Row],[view]]+1, "None","Fair","Good","Great","Excellent")</f>
        <v>None</v>
      </c>
      <c r="O3421" t="str">
        <f>CHOOSE(Homes[[#This Row],[condition]], "Poor","Fair","Average","Good","Excellent")</f>
        <v>Fair</v>
      </c>
      <c r="P3421">
        <f ca="1">YEAR(TODAY())-Homes[[#This Row],[yr_built]]</f>
        <v>119</v>
      </c>
      <c r="Q3421">
        <v>0</v>
      </c>
      <c r="R3421">
        <f ca="1">IF(Homes[[#This Row],[yr_renovated]]&gt;0, YEAR(TODAY())-Homes[[#This Row],[yr_renovated]], YEAR(TODAY())-Homes[[#This Row],[yr_built]])</f>
        <v>119</v>
      </c>
      <c r="S3421">
        <v>1.5</v>
      </c>
      <c r="T3421" s="2">
        <v>41779</v>
      </c>
      <c r="U3421" s="3">
        <v>1</v>
      </c>
      <c r="V3421" s="4">
        <f>IFERROR(Homes[[#This Row],[sqft_above]]+Homes[[#This Row],[sqft_basement]]," ")</f>
        <v>870</v>
      </c>
      <c r="W3421" s="4">
        <v>5340</v>
      </c>
      <c r="X3421">
        <v>0</v>
      </c>
      <c r="Y3421">
        <v>0</v>
      </c>
      <c r="Z3421">
        <v>2</v>
      </c>
      <c r="AA3421" s="4">
        <v>870</v>
      </c>
      <c r="AB3421" s="4">
        <v>0</v>
      </c>
      <c r="AC3421">
        <v>1906</v>
      </c>
      <c r="AD3421" t="s">
        <v>3542</v>
      </c>
      <c r="AE3421" t="s">
        <v>49</v>
      </c>
      <c r="AF3421" t="s">
        <v>110</v>
      </c>
    </row>
    <row r="3422" spans="1:32">
      <c r="A3422" t="str">
        <f>PROPER(TRIM(Homes[[#This Row],[street]]))</f>
        <v>36816 55Th Ave S</v>
      </c>
      <c r="B3422" t="str">
        <f>PROPER(TRIM(Homes[[#This Row],[city]]))</f>
        <v>Auburn</v>
      </c>
      <c r="C3422" t="str">
        <f>_xlfn.TEXTBEFORE(Homes[[#This Row],[statezip]]," ")</f>
        <v>WA</v>
      </c>
      <c r="D3422" s="6" t="str">
        <f>_xlfn.TEXTAFTER(Homes[[#This Row],[statezip]]," ")</f>
        <v>98001</v>
      </c>
      <c r="E3422" s="1">
        <v>270000</v>
      </c>
      <c r="F3422">
        <v>2</v>
      </c>
      <c r="G34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22" s="3" t="str">
        <f>Homes[[#This Row],[bedrooms]] &amp; " bd | " &amp; TEXT(Homes[[#This Row],[bathrooms]],"0.##") &amp; " ba"</f>
        <v>2 bd | 1. ba</v>
      </c>
      <c r="I3422" s="4">
        <v>1780</v>
      </c>
      <c r="J3422" s="1">
        <f>IFERROR(Homes[[#This Row],[price]]/Homes[[#This Row],[sqft_living]]," ")</f>
        <v>151.68539325842696</v>
      </c>
      <c r="K3422" s="4">
        <f>IFERROR(Homes[[#This Row],[sqft_lot]]/43560," ")</f>
        <v>1.8599862258953168</v>
      </c>
      <c r="L3422" t="str">
        <f>IF(Homes[[#This Row],[waterfront]]=1, "Yes","No")</f>
        <v>No</v>
      </c>
      <c r="M3422" s="4" t="str">
        <f>IF(Homes[[#This Row],[sqft_basement]]&gt;0, "Yes","No")</f>
        <v>No</v>
      </c>
      <c r="N3422" t="str">
        <f>CHOOSE(Homes[[#This Row],[view]]+1, "None","Fair","Good","Great","Excellent")</f>
        <v>Great</v>
      </c>
      <c r="O3422" t="str">
        <f>CHOOSE(Homes[[#This Row],[condition]], "Poor","Fair","Average","Good","Excellent")</f>
        <v>Good</v>
      </c>
      <c r="P3422">
        <f ca="1">YEAR(TODAY())-Homes[[#This Row],[yr_built]]</f>
        <v>71</v>
      </c>
      <c r="Q3422">
        <v>1979</v>
      </c>
      <c r="R3422">
        <f ca="1">IF(Homes[[#This Row],[yr_renovated]]&gt;0, YEAR(TODAY())-Homes[[#This Row],[yr_renovated]], YEAR(TODAY())-Homes[[#This Row],[yr_built]])</f>
        <v>46</v>
      </c>
      <c r="S3422">
        <v>1</v>
      </c>
      <c r="T3422" s="2">
        <v>41816</v>
      </c>
      <c r="U3422" s="3">
        <v>1</v>
      </c>
      <c r="V3422" s="4">
        <f>IFERROR(Homes[[#This Row],[sqft_above]]+Homes[[#This Row],[sqft_basement]]," ")</f>
        <v>1780</v>
      </c>
      <c r="W3422" s="4">
        <v>81021</v>
      </c>
      <c r="X3422">
        <v>0</v>
      </c>
      <c r="Y3422">
        <v>3</v>
      </c>
      <c r="Z3422">
        <v>4</v>
      </c>
      <c r="AA3422" s="4">
        <v>1780</v>
      </c>
      <c r="AB3422" s="4">
        <v>0</v>
      </c>
      <c r="AC3422">
        <v>1954</v>
      </c>
      <c r="AD3422" t="s">
        <v>3543</v>
      </c>
      <c r="AE3422" t="s">
        <v>519</v>
      </c>
      <c r="AF3422" t="s">
        <v>1269</v>
      </c>
    </row>
    <row r="3423" spans="1:32">
      <c r="A3423" t="str">
        <f>PROPER(TRIM(Homes[[#This Row],[street]]))</f>
        <v>2820 V Ct Se</v>
      </c>
      <c r="B3423" t="str">
        <f>PROPER(TRIM(Homes[[#This Row],[city]]))</f>
        <v>Auburn</v>
      </c>
      <c r="C3423" t="str">
        <f>_xlfn.TEXTBEFORE(Homes[[#This Row],[statezip]]," ")</f>
        <v>WA</v>
      </c>
      <c r="D3423" s="6" t="str">
        <f>_xlfn.TEXTAFTER(Homes[[#This Row],[statezip]]," ")</f>
        <v>98002</v>
      </c>
      <c r="E3423" s="1">
        <v>270000</v>
      </c>
      <c r="F3423">
        <v>4</v>
      </c>
      <c r="G34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423" s="3" t="str">
        <f>Homes[[#This Row],[bedrooms]] &amp; " bd | " &amp; TEXT(Homes[[#This Row],[bathrooms]],"0.##") &amp; " ba"</f>
        <v>4 bd | 2.75 ba</v>
      </c>
      <c r="I3423" s="4">
        <v>1990</v>
      </c>
      <c r="J3423" s="1">
        <f>IFERROR(Homes[[#This Row],[price]]/Homes[[#This Row],[sqft_living]]," ")</f>
        <v>135.678391959799</v>
      </c>
      <c r="K3423" s="4">
        <f>IFERROR(Homes[[#This Row],[sqft_lot]]/43560," ")</f>
        <v>0.16648301193755738</v>
      </c>
      <c r="L3423" t="str">
        <f>IF(Homes[[#This Row],[waterfront]]=1, "Yes","No")</f>
        <v>No</v>
      </c>
      <c r="M3423" s="4" t="str">
        <f>IF(Homes[[#This Row],[sqft_basement]]&gt;0, "Yes","No")</f>
        <v>Yes</v>
      </c>
      <c r="N3423" t="str">
        <f>CHOOSE(Homes[[#This Row],[view]]+1, "None","Fair","Good","Great","Excellent")</f>
        <v>None</v>
      </c>
      <c r="O3423" t="str">
        <f>CHOOSE(Homes[[#This Row],[condition]], "Poor","Fair","Average","Good","Excellent")</f>
        <v>Average</v>
      </c>
      <c r="P3423">
        <f ca="1">YEAR(TODAY())-Homes[[#This Row],[yr_built]]</f>
        <v>26</v>
      </c>
      <c r="Q3423">
        <v>0</v>
      </c>
      <c r="R3423">
        <f ca="1">IF(Homes[[#This Row],[yr_renovated]]&gt;0, YEAR(TODAY())-Homes[[#This Row],[yr_renovated]], YEAR(TODAY())-Homes[[#This Row],[yr_built]])</f>
        <v>26</v>
      </c>
      <c r="S3423">
        <v>1</v>
      </c>
      <c r="T3423" s="2">
        <v>41799</v>
      </c>
      <c r="U3423" s="3">
        <v>2.75</v>
      </c>
      <c r="V3423" s="4">
        <f>IFERROR(Homes[[#This Row],[sqft_above]]+Homes[[#This Row],[sqft_basement]]," ")</f>
        <v>1990</v>
      </c>
      <c r="W3423" s="4">
        <v>7252</v>
      </c>
      <c r="X3423">
        <v>0</v>
      </c>
      <c r="Y3423">
        <v>0</v>
      </c>
      <c r="Z3423">
        <v>3</v>
      </c>
      <c r="AA3423" s="4">
        <v>1270</v>
      </c>
      <c r="AB3423" s="4">
        <v>720</v>
      </c>
      <c r="AC3423">
        <v>1999</v>
      </c>
      <c r="AD3423" t="s">
        <v>3544</v>
      </c>
      <c r="AE3423" t="s">
        <v>519</v>
      </c>
      <c r="AF3423" t="s">
        <v>3042</v>
      </c>
    </row>
    <row r="3424" spans="1:32">
      <c r="A3424" t="str">
        <f>PROPER(TRIM(Homes[[#This Row],[street]]))</f>
        <v>5307-5311 Quincy Ave Se</v>
      </c>
      <c r="B3424" t="str">
        <f>PROPER(TRIM(Homes[[#This Row],[city]]))</f>
        <v>Auburn</v>
      </c>
      <c r="C3424" t="str">
        <f>_xlfn.TEXTBEFORE(Homes[[#This Row],[statezip]]," ")</f>
        <v>WA</v>
      </c>
      <c r="D3424" s="6" t="str">
        <f>_xlfn.TEXTAFTER(Homes[[#This Row],[statezip]]," ")</f>
        <v>98092</v>
      </c>
      <c r="E3424" s="1">
        <v>270000</v>
      </c>
      <c r="F3424">
        <v>4</v>
      </c>
      <c r="G34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24" s="3" t="str">
        <f>Homes[[#This Row],[bedrooms]] &amp; " bd | " &amp; TEXT(Homes[[#This Row],[bathrooms]],"0.##") &amp; " ba"</f>
        <v>4 bd | 2.5 ba</v>
      </c>
      <c r="I3424" s="4">
        <v>1920</v>
      </c>
      <c r="J3424" s="1">
        <f>IFERROR(Homes[[#This Row],[price]]/Homes[[#This Row],[sqft_living]]," ")</f>
        <v>140.625</v>
      </c>
      <c r="K3424" s="4">
        <f>IFERROR(Homes[[#This Row],[sqft_lot]]/43560," ")</f>
        <v>0.19506427915518826</v>
      </c>
      <c r="L3424" t="str">
        <f>IF(Homes[[#This Row],[waterfront]]=1, "Yes","No")</f>
        <v>No</v>
      </c>
      <c r="M3424" s="4" t="str">
        <f>IF(Homes[[#This Row],[sqft_basement]]&gt;0, "Yes","No")</f>
        <v>No</v>
      </c>
      <c r="N3424" t="str">
        <f>CHOOSE(Homes[[#This Row],[view]]+1, "None","Fair","Good","Great","Excellent")</f>
        <v>None</v>
      </c>
      <c r="O3424" t="str">
        <f>CHOOSE(Homes[[#This Row],[condition]], "Poor","Fair","Average","Good","Excellent")</f>
        <v>Average</v>
      </c>
      <c r="P3424">
        <f ca="1">YEAR(TODAY())-Homes[[#This Row],[yr_built]]</f>
        <v>27</v>
      </c>
      <c r="Q3424">
        <v>2006</v>
      </c>
      <c r="R3424">
        <f ca="1">IF(Homes[[#This Row],[yr_renovated]]&gt;0, YEAR(TODAY())-Homes[[#This Row],[yr_renovated]], YEAR(TODAY())-Homes[[#This Row],[yr_built]])</f>
        <v>19</v>
      </c>
      <c r="S3424">
        <v>2</v>
      </c>
      <c r="T3424" s="2">
        <v>41792</v>
      </c>
      <c r="U3424" s="3">
        <v>2.5</v>
      </c>
      <c r="V3424" s="4">
        <f>IFERROR(Homes[[#This Row],[sqft_above]]+Homes[[#This Row],[sqft_basement]]," ")</f>
        <v>1920</v>
      </c>
      <c r="W3424" s="4">
        <v>8497</v>
      </c>
      <c r="X3424">
        <v>0</v>
      </c>
      <c r="Y3424">
        <v>0</v>
      </c>
      <c r="Z3424">
        <v>3</v>
      </c>
      <c r="AA3424" s="4">
        <v>1920</v>
      </c>
      <c r="AB3424" s="4">
        <v>0</v>
      </c>
      <c r="AC3424">
        <v>1998</v>
      </c>
      <c r="AD3424" t="s">
        <v>3545</v>
      </c>
      <c r="AE3424" t="s">
        <v>519</v>
      </c>
      <c r="AF3424" t="s">
        <v>520</v>
      </c>
    </row>
    <row r="3425" spans="1:32">
      <c r="A3425" t="str">
        <f>PROPER(TRIM(Homes[[#This Row],[street]]))</f>
        <v>13405 5Th Ave Sw</v>
      </c>
      <c r="B3425" t="str">
        <f>PROPER(TRIM(Homes[[#This Row],[city]]))</f>
        <v>Burien</v>
      </c>
      <c r="C3425" t="str">
        <f>_xlfn.TEXTBEFORE(Homes[[#This Row],[statezip]]," ")</f>
        <v>WA</v>
      </c>
      <c r="D3425" s="6" t="str">
        <f>_xlfn.TEXTAFTER(Homes[[#This Row],[statezip]]," ")</f>
        <v>98146</v>
      </c>
      <c r="E3425" s="1">
        <v>270000</v>
      </c>
      <c r="F3425">
        <v>3</v>
      </c>
      <c r="G34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25" s="3" t="str">
        <f>Homes[[#This Row],[bedrooms]] &amp; " bd | " &amp; TEXT(Homes[[#This Row],[bathrooms]],"0.##") &amp; " ba"</f>
        <v>3 bd | 1.5 ba</v>
      </c>
      <c r="I3425" s="4">
        <v>1890</v>
      </c>
      <c r="J3425" s="1">
        <f>IFERROR(Homes[[#This Row],[price]]/Homes[[#This Row],[sqft_living]]," ")</f>
        <v>142.85714285714286</v>
      </c>
      <c r="K3425" s="4">
        <f>IFERROR(Homes[[#This Row],[sqft_lot]]/43560," ")</f>
        <v>0.21694214876033058</v>
      </c>
      <c r="L3425" t="str">
        <f>IF(Homes[[#This Row],[waterfront]]=1, "Yes","No")</f>
        <v>No</v>
      </c>
      <c r="M3425" s="4" t="str">
        <f>IF(Homes[[#This Row],[sqft_basement]]&gt;0, "Yes","No")</f>
        <v>Yes</v>
      </c>
      <c r="N3425" t="str">
        <f>CHOOSE(Homes[[#This Row],[view]]+1, "None","Fair","Good","Great","Excellent")</f>
        <v>None</v>
      </c>
      <c r="O3425" t="str">
        <f>CHOOSE(Homes[[#This Row],[condition]], "Poor","Fair","Average","Good","Excellent")</f>
        <v>Average</v>
      </c>
      <c r="P3425">
        <f ca="1">YEAR(TODAY())-Homes[[#This Row],[yr_built]]</f>
        <v>68</v>
      </c>
      <c r="Q3425">
        <v>2000</v>
      </c>
      <c r="R3425">
        <f ca="1">IF(Homes[[#This Row],[yr_renovated]]&gt;0, YEAR(TODAY())-Homes[[#This Row],[yr_renovated]], YEAR(TODAY())-Homes[[#This Row],[yr_built]])</f>
        <v>25</v>
      </c>
      <c r="S3425">
        <v>1</v>
      </c>
      <c r="T3425" s="2">
        <v>41795</v>
      </c>
      <c r="U3425" s="3">
        <v>1.5</v>
      </c>
      <c r="V3425" s="4">
        <f>IFERROR(Homes[[#This Row],[sqft_above]]+Homes[[#This Row],[sqft_basement]]," ")</f>
        <v>1890</v>
      </c>
      <c r="W3425" s="4">
        <v>9450</v>
      </c>
      <c r="X3425">
        <v>0</v>
      </c>
      <c r="Y3425">
        <v>0</v>
      </c>
      <c r="Z3425">
        <v>3</v>
      </c>
      <c r="AA3425" s="4">
        <v>1090</v>
      </c>
      <c r="AB3425" s="4">
        <v>800</v>
      </c>
      <c r="AC3425">
        <v>1957</v>
      </c>
      <c r="AD3425" t="s">
        <v>3546</v>
      </c>
      <c r="AE3425" t="s">
        <v>379</v>
      </c>
      <c r="AF3425" t="s">
        <v>422</v>
      </c>
    </row>
    <row r="3426" spans="1:32">
      <c r="A3426" t="str">
        <f>PROPER(TRIM(Homes[[#This Row],[street]]))</f>
        <v>19223 Se 259Th Pl</v>
      </c>
      <c r="B3426" t="str">
        <f>PROPER(TRIM(Homes[[#This Row],[city]]))</f>
        <v>Covington</v>
      </c>
      <c r="C3426" t="str">
        <f>_xlfn.TEXTBEFORE(Homes[[#This Row],[statezip]]," ")</f>
        <v>WA</v>
      </c>
      <c r="D3426" s="6" t="str">
        <f>_xlfn.TEXTAFTER(Homes[[#This Row],[statezip]]," ")</f>
        <v>98042</v>
      </c>
      <c r="E3426" s="1">
        <v>270000</v>
      </c>
      <c r="F3426">
        <v>3</v>
      </c>
      <c r="G34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26" s="3" t="str">
        <f>Homes[[#This Row],[bedrooms]] &amp; " bd | " &amp; TEXT(Homes[[#This Row],[bathrooms]],"0.##") &amp; " ba"</f>
        <v>3 bd | 2.5 ba</v>
      </c>
      <c r="I3426" s="4">
        <v>1670</v>
      </c>
      <c r="J3426" s="1">
        <f>IFERROR(Homes[[#This Row],[price]]/Homes[[#This Row],[sqft_living]]," ")</f>
        <v>161.67664670658684</v>
      </c>
      <c r="K3426" s="4">
        <f>IFERROR(Homes[[#This Row],[sqft_lot]]/43560," ")</f>
        <v>0.19201101928374656</v>
      </c>
      <c r="L3426" t="str">
        <f>IF(Homes[[#This Row],[waterfront]]=1, "Yes","No")</f>
        <v>No</v>
      </c>
      <c r="M3426" s="4" t="str">
        <f>IF(Homes[[#This Row],[sqft_basement]]&gt;0, "Yes","No")</f>
        <v>Yes</v>
      </c>
      <c r="N3426" t="str">
        <f>CHOOSE(Homes[[#This Row],[view]]+1, "None","Fair","Good","Great","Excellent")</f>
        <v>None</v>
      </c>
      <c r="O3426" t="str">
        <f>CHOOSE(Homes[[#This Row],[condition]], "Poor","Fair","Average","Good","Excellent")</f>
        <v>Good</v>
      </c>
      <c r="P3426">
        <f ca="1">YEAR(TODAY())-Homes[[#This Row],[yr_built]]</f>
        <v>35</v>
      </c>
      <c r="Q3426">
        <v>0</v>
      </c>
      <c r="R3426">
        <f ca="1">IF(Homes[[#This Row],[yr_renovated]]&gt;0, YEAR(TODAY())-Homes[[#This Row],[yr_renovated]], YEAR(TODAY())-Homes[[#This Row],[yr_built]])</f>
        <v>35</v>
      </c>
      <c r="S3426">
        <v>1</v>
      </c>
      <c r="T3426" s="2">
        <v>41815</v>
      </c>
      <c r="U3426" s="3">
        <v>2.5</v>
      </c>
      <c r="V3426" s="4">
        <f>IFERROR(Homes[[#This Row],[sqft_above]]+Homes[[#This Row],[sqft_basement]]," ")</f>
        <v>1670</v>
      </c>
      <c r="W3426" s="4">
        <v>8364</v>
      </c>
      <c r="X3426">
        <v>0</v>
      </c>
      <c r="Y3426">
        <v>0</v>
      </c>
      <c r="Z3426">
        <v>4</v>
      </c>
      <c r="AA3426" s="4">
        <v>1300</v>
      </c>
      <c r="AB3426" s="4">
        <v>370</v>
      </c>
      <c r="AC3426">
        <v>1990</v>
      </c>
      <c r="AD3426" t="s">
        <v>3547</v>
      </c>
      <c r="AE3426" t="s">
        <v>84</v>
      </c>
      <c r="AF3426" t="s">
        <v>85</v>
      </c>
    </row>
    <row r="3427" spans="1:32">
      <c r="A3427" t="str">
        <f>PROPER(TRIM(Homes[[#This Row],[street]]))</f>
        <v>25139 11Th Ave S</v>
      </c>
      <c r="B3427" t="str">
        <f>PROPER(TRIM(Homes[[#This Row],[city]]))</f>
        <v>Des Moines</v>
      </c>
      <c r="C3427" t="str">
        <f>_xlfn.TEXTBEFORE(Homes[[#This Row],[statezip]]," ")</f>
        <v>WA</v>
      </c>
      <c r="D3427" s="6" t="str">
        <f>_xlfn.TEXTAFTER(Homes[[#This Row],[statezip]]," ")</f>
        <v>98198</v>
      </c>
      <c r="E3427" s="1">
        <v>270000</v>
      </c>
      <c r="F3427">
        <v>4</v>
      </c>
      <c r="G34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27" s="3" t="str">
        <f>Homes[[#This Row],[bedrooms]] &amp; " bd | " &amp; TEXT(Homes[[#This Row],[bathrooms]],"0.##") &amp; " ba"</f>
        <v>4 bd | 2.5 ba</v>
      </c>
      <c r="I3427" s="4">
        <v>1660</v>
      </c>
      <c r="J3427" s="1">
        <f>IFERROR(Homes[[#This Row],[price]]/Homes[[#This Row],[sqft_living]]," ")</f>
        <v>162.65060240963857</v>
      </c>
      <c r="K3427" s="4">
        <f>IFERROR(Homes[[#This Row],[sqft_lot]]/43560," ")</f>
        <v>0.1851010101010101</v>
      </c>
      <c r="L3427" t="str">
        <f>IF(Homes[[#This Row],[waterfront]]=1, "Yes","No")</f>
        <v>No</v>
      </c>
      <c r="M3427" s="4" t="str">
        <f>IF(Homes[[#This Row],[sqft_basement]]&gt;0, "Yes","No")</f>
        <v>No</v>
      </c>
      <c r="N3427" t="str">
        <f>CHOOSE(Homes[[#This Row],[view]]+1, "None","Fair","Good","Great","Excellent")</f>
        <v>None</v>
      </c>
      <c r="O3427" t="str">
        <f>CHOOSE(Homes[[#This Row],[condition]], "Poor","Fair","Average","Good","Excellent")</f>
        <v>Good</v>
      </c>
      <c r="P3427">
        <f ca="1">YEAR(TODAY())-Homes[[#This Row],[yr_built]]</f>
        <v>47</v>
      </c>
      <c r="Q3427">
        <v>2000</v>
      </c>
      <c r="R3427">
        <f ca="1">IF(Homes[[#This Row],[yr_renovated]]&gt;0, YEAR(TODAY())-Homes[[#This Row],[yr_renovated]], YEAR(TODAY())-Homes[[#This Row],[yr_built]])</f>
        <v>25</v>
      </c>
      <c r="S3427">
        <v>1</v>
      </c>
      <c r="T3427" s="2">
        <v>41829</v>
      </c>
      <c r="U3427" s="3">
        <v>2.5</v>
      </c>
      <c r="V3427" s="4">
        <f>IFERROR(Homes[[#This Row],[sqft_above]]+Homes[[#This Row],[sqft_basement]]," ")</f>
        <v>1660</v>
      </c>
      <c r="W3427" s="4">
        <v>8063</v>
      </c>
      <c r="X3427">
        <v>0</v>
      </c>
      <c r="Y3427">
        <v>0</v>
      </c>
      <c r="Z3427">
        <v>4</v>
      </c>
      <c r="AA3427" s="4">
        <v>1660</v>
      </c>
      <c r="AB3427" s="4">
        <v>0</v>
      </c>
      <c r="AC3427">
        <v>1978</v>
      </c>
      <c r="AD3427" t="s">
        <v>3548</v>
      </c>
      <c r="AE3427" t="s">
        <v>459</v>
      </c>
      <c r="AF3427" t="s">
        <v>460</v>
      </c>
    </row>
    <row r="3428" spans="1:32">
      <c r="A3428" t="str">
        <f>PROPER(TRIM(Homes[[#This Row],[street]]))</f>
        <v>32624 39Th Pl Sw</v>
      </c>
      <c r="B3428" t="str">
        <f>PROPER(TRIM(Homes[[#This Row],[city]]))</f>
        <v>Federal Way</v>
      </c>
      <c r="C3428" t="str">
        <f>_xlfn.TEXTBEFORE(Homes[[#This Row],[statezip]]," ")</f>
        <v>WA</v>
      </c>
      <c r="D3428" s="6" t="str">
        <f>_xlfn.TEXTAFTER(Homes[[#This Row],[statezip]]," ")</f>
        <v>98023</v>
      </c>
      <c r="E3428" s="1">
        <v>270000</v>
      </c>
      <c r="F3428">
        <v>4</v>
      </c>
      <c r="G34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28" s="3" t="str">
        <f>Homes[[#This Row],[bedrooms]] &amp; " bd | " &amp; TEXT(Homes[[#This Row],[bathrooms]],"0.##") &amp; " ba"</f>
        <v>4 bd | 2.25 ba</v>
      </c>
      <c r="I3428" s="4">
        <v>1900</v>
      </c>
      <c r="J3428" s="1">
        <f>IFERROR(Homes[[#This Row],[price]]/Homes[[#This Row],[sqft_living]]," ")</f>
        <v>142.10526315789474</v>
      </c>
      <c r="K3428" s="4">
        <f>IFERROR(Homes[[#This Row],[sqft_lot]]/43560," ")</f>
        <v>0.19742883379247014</v>
      </c>
      <c r="L3428" t="str">
        <f>IF(Homes[[#This Row],[waterfront]]=1, "Yes","No")</f>
        <v>No</v>
      </c>
      <c r="M3428" s="4" t="str">
        <f>IF(Homes[[#This Row],[sqft_basement]]&gt;0, "Yes","No")</f>
        <v>No</v>
      </c>
      <c r="N3428" t="str">
        <f>CHOOSE(Homes[[#This Row],[view]]+1, "None","Fair","Good","Great","Excellent")</f>
        <v>None</v>
      </c>
      <c r="O3428" t="str">
        <f>CHOOSE(Homes[[#This Row],[condition]], "Poor","Fair","Average","Good","Excellent")</f>
        <v>Good</v>
      </c>
      <c r="P3428">
        <f ca="1">YEAR(TODAY())-Homes[[#This Row],[yr_built]]</f>
        <v>50</v>
      </c>
      <c r="Q3428">
        <v>0</v>
      </c>
      <c r="R3428">
        <f ca="1">IF(Homes[[#This Row],[yr_renovated]]&gt;0, YEAR(TODAY())-Homes[[#This Row],[yr_renovated]], YEAR(TODAY())-Homes[[#This Row],[yr_built]])</f>
        <v>50</v>
      </c>
      <c r="S3428">
        <v>1</v>
      </c>
      <c r="T3428" s="2">
        <v>41796</v>
      </c>
      <c r="U3428" s="3">
        <v>2.25</v>
      </c>
      <c r="V3428" s="4">
        <f>IFERROR(Homes[[#This Row],[sqft_above]]+Homes[[#This Row],[sqft_basement]]," ")</f>
        <v>1900</v>
      </c>
      <c r="W3428" s="4">
        <v>8600</v>
      </c>
      <c r="X3428">
        <v>0</v>
      </c>
      <c r="Y3428">
        <v>0</v>
      </c>
      <c r="Z3428">
        <v>4</v>
      </c>
      <c r="AA3428" s="4">
        <v>1900</v>
      </c>
      <c r="AB3428" s="4">
        <v>0</v>
      </c>
      <c r="AC3428">
        <v>1975</v>
      </c>
      <c r="AD3428" t="s">
        <v>3549</v>
      </c>
      <c r="AE3428" t="s">
        <v>675</v>
      </c>
      <c r="AF3428" t="s">
        <v>1267</v>
      </c>
    </row>
    <row r="3429" spans="1:32">
      <c r="A3429" t="str">
        <f>PROPER(TRIM(Homes[[#This Row],[street]]))</f>
        <v>20442 137Th Ave Se</v>
      </c>
      <c r="B3429" t="str">
        <f>PROPER(TRIM(Homes[[#This Row],[city]]))</f>
        <v>Kent</v>
      </c>
      <c r="C3429" t="str">
        <f>_xlfn.TEXTBEFORE(Homes[[#This Row],[statezip]]," ")</f>
        <v>WA</v>
      </c>
      <c r="D3429" s="6" t="str">
        <f>_xlfn.TEXTAFTER(Homes[[#This Row],[statezip]]," ")</f>
        <v>98042</v>
      </c>
      <c r="E3429" s="1">
        <v>270000</v>
      </c>
      <c r="F3429">
        <v>3</v>
      </c>
      <c r="G34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29" s="3" t="str">
        <f>Homes[[#This Row],[bedrooms]] &amp; " bd | " &amp; TEXT(Homes[[#This Row],[bathrooms]],"0.##") &amp; " ba"</f>
        <v>3 bd | 2.25 ba</v>
      </c>
      <c r="I3429" s="4">
        <v>2080</v>
      </c>
      <c r="J3429" s="1">
        <f>IFERROR(Homes[[#This Row],[price]]/Homes[[#This Row],[sqft_living]]," ")</f>
        <v>129.80769230769232</v>
      </c>
      <c r="K3429" s="4">
        <f>IFERROR(Homes[[#This Row],[sqft_lot]]/43560," ")</f>
        <v>9.761248852157943E-2</v>
      </c>
      <c r="L3429" t="str">
        <f>IF(Homes[[#This Row],[waterfront]]=1, "Yes","No")</f>
        <v>No</v>
      </c>
      <c r="M3429" s="4" t="str">
        <f>IF(Homes[[#This Row],[sqft_basement]]&gt;0, "Yes","No")</f>
        <v>Yes</v>
      </c>
      <c r="N3429" t="str">
        <f>CHOOSE(Homes[[#This Row],[view]]+1, "None","Fair","Good","Great","Excellent")</f>
        <v>None</v>
      </c>
      <c r="O3429" t="str">
        <f>CHOOSE(Homes[[#This Row],[condition]], "Poor","Fair","Average","Good","Excellent")</f>
        <v>Average</v>
      </c>
      <c r="P3429">
        <f ca="1">YEAR(TODAY())-Homes[[#This Row],[yr_built]]</f>
        <v>22</v>
      </c>
      <c r="Q3429">
        <v>0</v>
      </c>
      <c r="R3429">
        <f ca="1">IF(Homes[[#This Row],[yr_renovated]]&gt;0, YEAR(TODAY())-Homes[[#This Row],[yr_renovated]], YEAR(TODAY())-Homes[[#This Row],[yr_built]])</f>
        <v>22</v>
      </c>
      <c r="S3429">
        <v>1.5</v>
      </c>
      <c r="T3429" s="2">
        <v>41794</v>
      </c>
      <c r="U3429" s="3">
        <v>2.25</v>
      </c>
      <c r="V3429" s="4">
        <f>IFERROR(Homes[[#This Row],[sqft_above]]+Homes[[#This Row],[sqft_basement]]," ")</f>
        <v>2080</v>
      </c>
      <c r="W3429" s="4">
        <v>4252</v>
      </c>
      <c r="X3429">
        <v>0</v>
      </c>
      <c r="Y3429">
        <v>0</v>
      </c>
      <c r="Z3429">
        <v>3</v>
      </c>
      <c r="AA3429" s="4">
        <v>1550</v>
      </c>
      <c r="AB3429" s="4">
        <v>530</v>
      </c>
      <c r="AC3429">
        <v>2003</v>
      </c>
      <c r="AD3429" t="s">
        <v>3550</v>
      </c>
      <c r="AE3429" t="s">
        <v>1392</v>
      </c>
      <c r="AF3429" t="s">
        <v>85</v>
      </c>
    </row>
    <row r="3430" spans="1:32">
      <c r="A3430" t="str">
        <f>PROPER(TRIM(Homes[[#This Row],[street]]))</f>
        <v>20147 Se 152Nd St</v>
      </c>
      <c r="B3430" t="str">
        <f>PROPER(TRIM(Homes[[#This Row],[city]]))</f>
        <v>Renton</v>
      </c>
      <c r="C3430" t="str">
        <f>_xlfn.TEXTBEFORE(Homes[[#This Row],[statezip]]," ")</f>
        <v>WA</v>
      </c>
      <c r="D3430" s="6" t="str">
        <f>_xlfn.TEXTAFTER(Homes[[#This Row],[statezip]]," ")</f>
        <v>98059</v>
      </c>
      <c r="E3430" s="1">
        <v>270000</v>
      </c>
      <c r="F3430">
        <v>3</v>
      </c>
      <c r="G34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30" s="3" t="str">
        <f>Homes[[#This Row],[bedrooms]] &amp; " bd | " &amp; TEXT(Homes[[#This Row],[bathrooms]],"0.##") &amp; " ba"</f>
        <v>3 bd | 1. ba</v>
      </c>
      <c r="I3430" s="4">
        <v>1500</v>
      </c>
      <c r="J3430" s="1">
        <f>IFERROR(Homes[[#This Row],[price]]/Homes[[#This Row],[sqft_living]]," ")</f>
        <v>180</v>
      </c>
      <c r="K3430" s="4">
        <f>IFERROR(Homes[[#This Row],[sqft_lot]]/43560," ")</f>
        <v>0.30991735537190085</v>
      </c>
      <c r="L3430" t="str">
        <f>IF(Homes[[#This Row],[waterfront]]=1, "Yes","No")</f>
        <v>No</v>
      </c>
      <c r="M3430" s="4" t="str">
        <f>IF(Homes[[#This Row],[sqft_basement]]&gt;0, "Yes","No")</f>
        <v>No</v>
      </c>
      <c r="N3430" t="str">
        <f>CHOOSE(Homes[[#This Row],[view]]+1, "None","Fair","Good","Great","Excellent")</f>
        <v>None</v>
      </c>
      <c r="O3430" t="str">
        <f>CHOOSE(Homes[[#This Row],[condition]], "Poor","Fair","Average","Good","Excellent")</f>
        <v>Good</v>
      </c>
      <c r="P3430">
        <f ca="1">YEAR(TODAY())-Homes[[#This Row],[yr_built]]</f>
        <v>57</v>
      </c>
      <c r="Q3430">
        <v>0</v>
      </c>
      <c r="R3430">
        <f ca="1">IF(Homes[[#This Row],[yr_renovated]]&gt;0, YEAR(TODAY())-Homes[[#This Row],[yr_renovated]], YEAR(TODAY())-Homes[[#This Row],[yr_built]])</f>
        <v>57</v>
      </c>
      <c r="S3430">
        <v>1</v>
      </c>
      <c r="T3430" s="2">
        <v>41795</v>
      </c>
      <c r="U3430" s="3">
        <v>1</v>
      </c>
      <c r="V3430" s="4">
        <f>IFERROR(Homes[[#This Row],[sqft_above]]+Homes[[#This Row],[sqft_basement]]," ")</f>
        <v>1500</v>
      </c>
      <c r="W3430" s="4">
        <v>13500</v>
      </c>
      <c r="X3430">
        <v>0</v>
      </c>
      <c r="Y3430">
        <v>0</v>
      </c>
      <c r="Z3430">
        <v>4</v>
      </c>
      <c r="AA3430" s="4">
        <v>1500</v>
      </c>
      <c r="AB3430" s="4">
        <v>0</v>
      </c>
      <c r="AC3430">
        <v>1968</v>
      </c>
      <c r="AD3430" t="s">
        <v>3551</v>
      </c>
      <c r="AE3430" t="s">
        <v>319</v>
      </c>
      <c r="AF3430" t="s">
        <v>282</v>
      </c>
    </row>
    <row r="3431" spans="1:32">
      <c r="A3431" t="str">
        <f>PROPER(TRIM(Homes[[#This Row],[street]]))</f>
        <v>17620 Se 121St Pl</v>
      </c>
      <c r="B3431" t="str">
        <f>PROPER(TRIM(Homes[[#This Row],[city]]))</f>
        <v>Renton</v>
      </c>
      <c r="C3431" t="str">
        <f>_xlfn.TEXTBEFORE(Homes[[#This Row],[statezip]]," ")</f>
        <v>WA</v>
      </c>
      <c r="D3431" s="6" t="str">
        <f>_xlfn.TEXTAFTER(Homes[[#This Row],[statezip]]," ")</f>
        <v>98059</v>
      </c>
      <c r="E3431" s="1">
        <v>270000</v>
      </c>
      <c r="F3431">
        <v>3</v>
      </c>
      <c r="G34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31" s="3" t="str">
        <f>Homes[[#This Row],[bedrooms]] &amp; " bd | " &amp; TEXT(Homes[[#This Row],[bathrooms]],"0.##") &amp; " ba"</f>
        <v>3 bd | 1. ba</v>
      </c>
      <c r="I3431" s="4">
        <v>1010</v>
      </c>
      <c r="J3431" s="1">
        <f>IFERROR(Homes[[#This Row],[price]]/Homes[[#This Row],[sqft_living]]," ")</f>
        <v>267.32673267326732</v>
      </c>
      <c r="K3431" s="4">
        <f>IFERROR(Homes[[#This Row],[sqft_lot]]/43560," ")</f>
        <v>0.21841138659320478</v>
      </c>
      <c r="L3431" t="str">
        <f>IF(Homes[[#This Row],[waterfront]]=1, "Yes","No")</f>
        <v>No</v>
      </c>
      <c r="M3431" s="4" t="str">
        <f>IF(Homes[[#This Row],[sqft_basement]]&gt;0, "Yes","No")</f>
        <v>No</v>
      </c>
      <c r="N3431" t="str">
        <f>CHOOSE(Homes[[#This Row],[view]]+1, "None","Fair","Good","Great","Excellent")</f>
        <v>None</v>
      </c>
      <c r="O3431" t="str">
        <f>CHOOSE(Homes[[#This Row],[condition]], "Poor","Fair","Average","Good","Excellent")</f>
        <v>Average</v>
      </c>
      <c r="P3431">
        <f ca="1">YEAR(TODAY())-Homes[[#This Row],[yr_built]]</f>
        <v>56</v>
      </c>
      <c r="Q3431">
        <v>2010</v>
      </c>
      <c r="R3431">
        <f ca="1">IF(Homes[[#This Row],[yr_renovated]]&gt;0, YEAR(TODAY())-Homes[[#This Row],[yr_renovated]], YEAR(TODAY())-Homes[[#This Row],[yr_built]])</f>
        <v>15</v>
      </c>
      <c r="S3431">
        <v>1</v>
      </c>
      <c r="T3431" s="2">
        <v>41774</v>
      </c>
      <c r="U3431" s="3">
        <v>1</v>
      </c>
      <c r="V3431" s="4">
        <f>IFERROR(Homes[[#This Row],[sqft_above]]+Homes[[#This Row],[sqft_basement]]," ")</f>
        <v>1010</v>
      </c>
      <c r="W3431" s="4">
        <v>9514</v>
      </c>
      <c r="X3431">
        <v>0</v>
      </c>
      <c r="Y3431">
        <v>0</v>
      </c>
      <c r="Z3431">
        <v>3</v>
      </c>
      <c r="AA3431" s="4">
        <v>1010</v>
      </c>
      <c r="AB3431" s="4">
        <v>0</v>
      </c>
      <c r="AC3431">
        <v>1969</v>
      </c>
      <c r="AD3431" t="s">
        <v>3552</v>
      </c>
      <c r="AE3431" t="s">
        <v>319</v>
      </c>
      <c r="AF3431" t="s">
        <v>282</v>
      </c>
    </row>
    <row r="3432" spans="1:32">
      <c r="A3432" t="str">
        <f>PROPER(TRIM(Homes[[#This Row],[street]]))</f>
        <v>9122 23Rd Ave Ne</v>
      </c>
      <c r="B3432" t="str">
        <f>PROPER(TRIM(Homes[[#This Row],[city]]))</f>
        <v>Seattle</v>
      </c>
      <c r="C3432" t="str">
        <f>_xlfn.TEXTBEFORE(Homes[[#This Row],[statezip]]," ")</f>
        <v>WA</v>
      </c>
      <c r="D3432" s="6" t="str">
        <f>_xlfn.TEXTAFTER(Homes[[#This Row],[statezip]]," ")</f>
        <v>98115</v>
      </c>
      <c r="E3432" s="1">
        <v>270000</v>
      </c>
      <c r="F3432">
        <v>2</v>
      </c>
      <c r="G34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32" s="3" t="str">
        <f>Homes[[#This Row],[bedrooms]] &amp; " bd | " &amp; TEXT(Homes[[#This Row],[bathrooms]],"0.##") &amp; " ba"</f>
        <v>2 bd | 1.5 ba</v>
      </c>
      <c r="I3432" s="4">
        <v>840</v>
      </c>
      <c r="J3432" s="1">
        <f>IFERROR(Homes[[#This Row],[price]]/Homes[[#This Row],[sqft_living]]," ")</f>
        <v>321.42857142857144</v>
      </c>
      <c r="K3432" s="4">
        <f>IFERROR(Homes[[#This Row],[sqft_lot]]/43560," ")</f>
        <v>1.990358126721763E-2</v>
      </c>
      <c r="L3432" t="str">
        <f>IF(Homes[[#This Row],[waterfront]]=1, "Yes","No")</f>
        <v>No</v>
      </c>
      <c r="M3432" s="4" t="str">
        <f>IF(Homes[[#This Row],[sqft_basement]]&gt;0, "Yes","No")</f>
        <v>No</v>
      </c>
      <c r="N3432" t="str">
        <f>CHOOSE(Homes[[#This Row],[view]]+1, "None","Fair","Good","Great","Excellent")</f>
        <v>None</v>
      </c>
      <c r="O3432" t="str">
        <f>CHOOSE(Homes[[#This Row],[condition]], "Poor","Fair","Average","Good","Excellent")</f>
        <v>Average</v>
      </c>
      <c r="P3432">
        <f ca="1">YEAR(TODAY())-Homes[[#This Row],[yr_built]]</f>
        <v>20</v>
      </c>
      <c r="Q3432">
        <v>0</v>
      </c>
      <c r="R3432">
        <f ca="1">IF(Homes[[#This Row],[yr_renovated]]&gt;0, YEAR(TODAY())-Homes[[#This Row],[yr_renovated]], YEAR(TODAY())-Homes[[#This Row],[yr_built]])</f>
        <v>20</v>
      </c>
      <c r="S3432">
        <v>2</v>
      </c>
      <c r="T3432" s="2">
        <v>41781</v>
      </c>
      <c r="U3432" s="3">
        <v>1.5</v>
      </c>
      <c r="V3432" s="4">
        <f>IFERROR(Homes[[#This Row],[sqft_above]]+Homes[[#This Row],[sqft_basement]]," ")</f>
        <v>840</v>
      </c>
      <c r="W3432" s="4">
        <v>867</v>
      </c>
      <c r="X3432">
        <v>0</v>
      </c>
      <c r="Y3432">
        <v>0</v>
      </c>
      <c r="Z3432">
        <v>3</v>
      </c>
      <c r="AA3432" s="4">
        <v>840</v>
      </c>
      <c r="AB3432" s="4">
        <v>0</v>
      </c>
      <c r="AC3432">
        <v>2005</v>
      </c>
      <c r="AD3432" t="s">
        <v>3553</v>
      </c>
      <c r="AE3432" t="s">
        <v>49</v>
      </c>
      <c r="AF3432" t="s">
        <v>154</v>
      </c>
    </row>
    <row r="3433" spans="1:32">
      <c r="A3433" t="str">
        <f>PROPER(TRIM(Homes[[#This Row],[street]]))</f>
        <v>1309 Sw Webster St</v>
      </c>
      <c r="B3433" t="str">
        <f>PROPER(TRIM(Homes[[#This Row],[city]]))</f>
        <v>Seattle</v>
      </c>
      <c r="C3433" t="str">
        <f>_xlfn.TEXTBEFORE(Homes[[#This Row],[statezip]]," ")</f>
        <v>WA</v>
      </c>
      <c r="D3433" s="6" t="str">
        <f>_xlfn.TEXTAFTER(Homes[[#This Row],[statezip]]," ")</f>
        <v>98106</v>
      </c>
      <c r="E3433" s="1">
        <v>270000</v>
      </c>
      <c r="F3433">
        <v>3</v>
      </c>
      <c r="G34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33" s="3" t="str">
        <f>Homes[[#This Row],[bedrooms]] &amp; " bd | " &amp; TEXT(Homes[[#This Row],[bathrooms]],"0.##") &amp; " ba"</f>
        <v>3 bd | 1.75 ba</v>
      </c>
      <c r="I3433" s="4">
        <v>1300</v>
      </c>
      <c r="J3433" s="1">
        <f>IFERROR(Homes[[#This Row],[price]]/Homes[[#This Row],[sqft_living]]," ")</f>
        <v>207.69230769230768</v>
      </c>
      <c r="K3433" s="4">
        <f>IFERROR(Homes[[#This Row],[sqft_lot]]/43560," ")</f>
        <v>9.4742883379247009E-2</v>
      </c>
      <c r="L3433" t="str">
        <f>IF(Homes[[#This Row],[waterfront]]=1, "Yes","No")</f>
        <v>No</v>
      </c>
      <c r="M3433" s="4" t="str">
        <f>IF(Homes[[#This Row],[sqft_basement]]&gt;0, "Yes","No")</f>
        <v>Yes</v>
      </c>
      <c r="N3433" t="str">
        <f>CHOOSE(Homes[[#This Row],[view]]+1, "None","Fair","Good","Great","Excellent")</f>
        <v>None</v>
      </c>
      <c r="O3433" t="str">
        <f>CHOOSE(Homes[[#This Row],[condition]], "Poor","Fair","Average","Good","Excellent")</f>
        <v>Good</v>
      </c>
      <c r="P3433">
        <f ca="1">YEAR(TODAY())-Homes[[#This Row],[yr_built]]</f>
        <v>107</v>
      </c>
      <c r="Q3433">
        <v>1953</v>
      </c>
      <c r="R3433">
        <f ca="1">IF(Homes[[#This Row],[yr_renovated]]&gt;0, YEAR(TODAY())-Homes[[#This Row],[yr_renovated]], YEAR(TODAY())-Homes[[#This Row],[yr_built]])</f>
        <v>72</v>
      </c>
      <c r="S3433">
        <v>1</v>
      </c>
      <c r="T3433" s="2">
        <v>41787</v>
      </c>
      <c r="U3433" s="3">
        <v>1.75</v>
      </c>
      <c r="V3433" s="4">
        <f>IFERROR(Homes[[#This Row],[sqft_above]]+Homes[[#This Row],[sqft_basement]]," ")</f>
        <v>1300</v>
      </c>
      <c r="W3433" s="4">
        <v>4127</v>
      </c>
      <c r="X3433">
        <v>0</v>
      </c>
      <c r="Y3433">
        <v>0</v>
      </c>
      <c r="Z3433">
        <v>4</v>
      </c>
      <c r="AA3433" s="4">
        <v>650</v>
      </c>
      <c r="AB3433" s="4">
        <v>650</v>
      </c>
      <c r="AC3433">
        <v>1918</v>
      </c>
      <c r="AD3433" t="s">
        <v>3554</v>
      </c>
      <c r="AE3433" t="s">
        <v>49</v>
      </c>
      <c r="AF3433" t="s">
        <v>1278</v>
      </c>
    </row>
    <row r="3434" spans="1:32">
      <c r="A3434" t="str">
        <f>PROPER(TRIM(Homes[[#This Row],[street]]))</f>
        <v>7703 S 128Th St</v>
      </c>
      <c r="B3434" t="str">
        <f>PROPER(TRIM(Homes[[#This Row],[city]]))</f>
        <v>Seattle</v>
      </c>
      <c r="C3434" t="str">
        <f>_xlfn.TEXTBEFORE(Homes[[#This Row],[statezip]]," ")</f>
        <v>WA</v>
      </c>
      <c r="D3434" s="6" t="str">
        <f>_xlfn.TEXTAFTER(Homes[[#This Row],[statezip]]," ")</f>
        <v>98178</v>
      </c>
      <c r="E3434" s="1">
        <v>270000</v>
      </c>
      <c r="F3434">
        <v>4</v>
      </c>
      <c r="G34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34" s="3" t="str">
        <f>Homes[[#This Row],[bedrooms]] &amp; " bd | " &amp; TEXT(Homes[[#This Row],[bathrooms]],"0.##") &amp; " ba"</f>
        <v>4 bd | 2.25 ba</v>
      </c>
      <c r="I3434" s="4">
        <v>2600</v>
      </c>
      <c r="J3434" s="1">
        <f>IFERROR(Homes[[#This Row],[price]]/Homes[[#This Row],[sqft_living]]," ")</f>
        <v>103.84615384615384</v>
      </c>
      <c r="K3434" s="4">
        <f>IFERROR(Homes[[#This Row],[sqft_lot]]/43560," ")</f>
        <v>0.22727272727272727</v>
      </c>
      <c r="L3434" t="str">
        <f>IF(Homes[[#This Row],[waterfront]]=1, "Yes","No")</f>
        <v>No</v>
      </c>
      <c r="M3434" s="4" t="str">
        <f>IF(Homes[[#This Row],[sqft_basement]]&gt;0, "Yes","No")</f>
        <v>Yes</v>
      </c>
      <c r="N3434" t="str">
        <f>CHOOSE(Homes[[#This Row],[view]]+1, "None","Fair","Good","Great","Excellent")</f>
        <v>None</v>
      </c>
      <c r="O3434" t="str">
        <f>CHOOSE(Homes[[#This Row],[condition]], "Poor","Fair","Average","Good","Excellent")</f>
        <v>Average</v>
      </c>
      <c r="P3434">
        <f ca="1">YEAR(TODAY())-Homes[[#This Row],[yr_built]]</f>
        <v>60</v>
      </c>
      <c r="Q3434">
        <v>1993</v>
      </c>
      <c r="R3434">
        <f ca="1">IF(Homes[[#This Row],[yr_renovated]]&gt;0, YEAR(TODAY())-Homes[[#This Row],[yr_renovated]], YEAR(TODAY())-Homes[[#This Row],[yr_built]])</f>
        <v>32</v>
      </c>
      <c r="S3434">
        <v>1</v>
      </c>
      <c r="T3434" s="2">
        <v>41816</v>
      </c>
      <c r="U3434" s="3">
        <v>2.25</v>
      </c>
      <c r="V3434" s="4">
        <f>IFERROR(Homes[[#This Row],[sqft_above]]+Homes[[#This Row],[sqft_basement]]," ")</f>
        <v>2600</v>
      </c>
      <c r="W3434" s="4">
        <v>9900</v>
      </c>
      <c r="X3434">
        <v>0</v>
      </c>
      <c r="Y3434">
        <v>0</v>
      </c>
      <c r="Z3434">
        <v>3</v>
      </c>
      <c r="AA3434" s="4">
        <v>1600</v>
      </c>
      <c r="AB3434" s="4">
        <v>1000</v>
      </c>
      <c r="AC3434">
        <v>1965</v>
      </c>
      <c r="AD3434" t="s">
        <v>3555</v>
      </c>
      <c r="AE3434" t="s">
        <v>49</v>
      </c>
      <c r="AF3434" t="s">
        <v>1123</v>
      </c>
    </row>
    <row r="3435" spans="1:32">
      <c r="A3435" t="str">
        <f>PROPER(TRIM(Homes[[#This Row],[street]]))</f>
        <v>5601-5605 21St Ave Sw</v>
      </c>
      <c r="B3435" t="str">
        <f>PROPER(TRIM(Homes[[#This Row],[city]]))</f>
        <v>Seattle</v>
      </c>
      <c r="C3435" t="str">
        <f>_xlfn.TEXTBEFORE(Homes[[#This Row],[statezip]]," ")</f>
        <v>WA</v>
      </c>
      <c r="D3435" s="6" t="str">
        <f>_xlfn.TEXTAFTER(Homes[[#This Row],[statezip]]," ")</f>
        <v>98106</v>
      </c>
      <c r="E3435" s="1">
        <v>270000</v>
      </c>
      <c r="F3435">
        <v>3</v>
      </c>
      <c r="G34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35" s="3" t="str">
        <f>Homes[[#This Row],[bedrooms]] &amp; " bd | " &amp; TEXT(Homes[[#This Row],[bathrooms]],"0.##") &amp; " ba"</f>
        <v>3 bd | 1.75 ba</v>
      </c>
      <c r="I3435" s="4">
        <v>1390</v>
      </c>
      <c r="J3435" s="1">
        <f>IFERROR(Homes[[#This Row],[price]]/Homes[[#This Row],[sqft_living]]," ")</f>
        <v>194.24460431654677</v>
      </c>
      <c r="K3435" s="4">
        <f>IFERROR(Homes[[#This Row],[sqft_lot]]/43560," ")</f>
        <v>0.25034435261707988</v>
      </c>
      <c r="L3435" t="str">
        <f>IF(Homes[[#This Row],[waterfront]]=1, "Yes","No")</f>
        <v>No</v>
      </c>
      <c r="M3435" s="4" t="str">
        <f>IF(Homes[[#This Row],[sqft_basement]]&gt;0, "Yes","No")</f>
        <v>Yes</v>
      </c>
      <c r="N3435" t="str">
        <f>CHOOSE(Homes[[#This Row],[view]]+1, "None","Fair","Good","Great","Excellent")</f>
        <v>None</v>
      </c>
      <c r="O3435" t="str">
        <f>CHOOSE(Homes[[#This Row],[condition]], "Poor","Fair","Average","Good","Excellent")</f>
        <v>Average</v>
      </c>
      <c r="P3435">
        <f ca="1">YEAR(TODAY())-Homes[[#This Row],[yr_built]]</f>
        <v>68</v>
      </c>
      <c r="Q3435">
        <v>2000</v>
      </c>
      <c r="R3435">
        <f ca="1">IF(Homes[[#This Row],[yr_renovated]]&gt;0, YEAR(TODAY())-Homes[[#This Row],[yr_renovated]], YEAR(TODAY())-Homes[[#This Row],[yr_built]])</f>
        <v>25</v>
      </c>
      <c r="S3435">
        <v>1</v>
      </c>
      <c r="T3435" s="2">
        <v>41780</v>
      </c>
      <c r="U3435" s="3">
        <v>1.75</v>
      </c>
      <c r="V3435" s="4">
        <f>IFERROR(Homes[[#This Row],[sqft_above]]+Homes[[#This Row],[sqft_basement]]," ")</f>
        <v>1390</v>
      </c>
      <c r="W3435" s="4">
        <v>10905</v>
      </c>
      <c r="X3435">
        <v>0</v>
      </c>
      <c r="Y3435">
        <v>0</v>
      </c>
      <c r="Z3435">
        <v>3</v>
      </c>
      <c r="AA3435" s="4">
        <v>860</v>
      </c>
      <c r="AB3435" s="4">
        <v>530</v>
      </c>
      <c r="AC3435">
        <v>1957</v>
      </c>
      <c r="AD3435" t="s">
        <v>3556</v>
      </c>
      <c r="AE3435" t="s">
        <v>49</v>
      </c>
      <c r="AF3435" t="s">
        <v>1278</v>
      </c>
    </row>
    <row r="3436" spans="1:32">
      <c r="A3436" t="str">
        <f>PROPER(TRIM(Homes[[#This Row],[street]]))</f>
        <v>10447 8Th Ave S</v>
      </c>
      <c r="B3436" t="str">
        <f>PROPER(TRIM(Homes[[#This Row],[city]]))</f>
        <v>Seattle</v>
      </c>
      <c r="C3436" t="str">
        <f>_xlfn.TEXTBEFORE(Homes[[#This Row],[statezip]]," ")</f>
        <v>WA</v>
      </c>
      <c r="D3436" s="6" t="str">
        <f>_xlfn.TEXTAFTER(Homes[[#This Row],[statezip]]," ")</f>
        <v>98168</v>
      </c>
      <c r="E3436" s="1">
        <v>270000</v>
      </c>
      <c r="F3436">
        <v>2</v>
      </c>
      <c r="G34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36" s="3" t="str">
        <f>Homes[[#This Row],[bedrooms]] &amp; " bd | " &amp; TEXT(Homes[[#This Row],[bathrooms]],"0.##") &amp; " ba"</f>
        <v>2 bd | 1. ba</v>
      </c>
      <c r="I3436" s="4">
        <v>2060</v>
      </c>
      <c r="J3436" s="1">
        <f>IFERROR(Homes[[#This Row],[price]]/Homes[[#This Row],[sqft_living]]," ")</f>
        <v>131.06796116504853</v>
      </c>
      <c r="K3436" s="4">
        <f>IFERROR(Homes[[#This Row],[sqft_lot]]/43560," ")</f>
        <v>0.19279155188246097</v>
      </c>
      <c r="L3436" t="str">
        <f>IF(Homes[[#This Row],[waterfront]]=1, "Yes","No")</f>
        <v>No</v>
      </c>
      <c r="M3436" s="4" t="str">
        <f>IF(Homes[[#This Row],[sqft_basement]]&gt;0, "Yes","No")</f>
        <v>Yes</v>
      </c>
      <c r="N3436" t="str">
        <f>CHOOSE(Homes[[#This Row],[view]]+1, "None","Fair","Good","Great","Excellent")</f>
        <v>None</v>
      </c>
      <c r="O3436" t="str">
        <f>CHOOSE(Homes[[#This Row],[condition]], "Poor","Fair","Average","Good","Excellent")</f>
        <v>Average</v>
      </c>
      <c r="P3436">
        <f ca="1">YEAR(TODAY())-Homes[[#This Row],[yr_built]]</f>
        <v>63</v>
      </c>
      <c r="Q3436">
        <v>2003</v>
      </c>
      <c r="R3436">
        <f ca="1">IF(Homes[[#This Row],[yr_renovated]]&gt;0, YEAR(TODAY())-Homes[[#This Row],[yr_renovated]], YEAR(TODAY())-Homes[[#This Row],[yr_built]])</f>
        <v>22</v>
      </c>
      <c r="S3436">
        <v>1</v>
      </c>
      <c r="T3436" s="2">
        <v>41815</v>
      </c>
      <c r="U3436" s="3">
        <v>1</v>
      </c>
      <c r="V3436" s="4">
        <f>IFERROR(Homes[[#This Row],[sqft_above]]+Homes[[#This Row],[sqft_basement]]," ")</f>
        <v>2060</v>
      </c>
      <c r="W3436" s="4">
        <v>8398</v>
      </c>
      <c r="X3436">
        <v>0</v>
      </c>
      <c r="Y3436">
        <v>0</v>
      </c>
      <c r="Z3436">
        <v>3</v>
      </c>
      <c r="AA3436" s="4">
        <v>1260</v>
      </c>
      <c r="AB3436" s="4">
        <v>800</v>
      </c>
      <c r="AC3436">
        <v>1962</v>
      </c>
      <c r="AD3436" t="s">
        <v>3557</v>
      </c>
      <c r="AE3436" t="s">
        <v>49</v>
      </c>
      <c r="AF3436" t="s">
        <v>94</v>
      </c>
    </row>
    <row r="3437" spans="1:32">
      <c r="A3437" t="str">
        <f>PROPER(TRIM(Homes[[#This Row],[street]]))</f>
        <v>25209 45Th Ave S</v>
      </c>
      <c r="B3437" t="str">
        <f>PROPER(TRIM(Homes[[#This Row],[city]]))</f>
        <v>Kent</v>
      </c>
      <c r="C3437" t="str">
        <f>_xlfn.TEXTBEFORE(Homes[[#This Row],[statezip]]," ")</f>
        <v>WA</v>
      </c>
      <c r="D3437" s="6" t="str">
        <f>_xlfn.TEXTAFTER(Homes[[#This Row],[statezip]]," ")</f>
        <v>98032</v>
      </c>
      <c r="E3437" s="1">
        <v>269950</v>
      </c>
      <c r="F3437">
        <v>4</v>
      </c>
      <c r="G34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37" s="3" t="str">
        <f>Homes[[#This Row],[bedrooms]] &amp; " bd | " &amp; TEXT(Homes[[#This Row],[bathrooms]],"0.##") &amp; " ba"</f>
        <v>4 bd | 2.5 ba</v>
      </c>
      <c r="I3437" s="4">
        <v>2540</v>
      </c>
      <c r="J3437" s="1">
        <f>IFERROR(Homes[[#This Row],[price]]/Homes[[#This Row],[sqft_living]]," ")</f>
        <v>106.27952755905511</v>
      </c>
      <c r="K3437" s="4">
        <f>IFERROR(Homes[[#This Row],[sqft_lot]]/43560," ")</f>
        <v>0.1928374655647383</v>
      </c>
      <c r="L3437" t="str">
        <f>IF(Homes[[#This Row],[waterfront]]=1, "Yes","No")</f>
        <v>No</v>
      </c>
      <c r="M3437" s="4" t="str">
        <f>IF(Homes[[#This Row],[sqft_basement]]&gt;0, "Yes","No")</f>
        <v>No</v>
      </c>
      <c r="N3437" t="str">
        <f>CHOOSE(Homes[[#This Row],[view]]+1, "None","Fair","Good","Great","Excellent")</f>
        <v>None</v>
      </c>
      <c r="O3437" t="str">
        <f>CHOOSE(Homes[[#This Row],[condition]], "Poor","Fair","Average","Good","Excellent")</f>
        <v>Excellent</v>
      </c>
      <c r="P3437">
        <f ca="1">YEAR(TODAY())-Homes[[#This Row],[yr_built]]</f>
        <v>48</v>
      </c>
      <c r="Q3437">
        <v>0</v>
      </c>
      <c r="R3437">
        <f ca="1">IF(Homes[[#This Row],[yr_renovated]]&gt;0, YEAR(TODAY())-Homes[[#This Row],[yr_renovated]], YEAR(TODAY())-Homes[[#This Row],[yr_built]])</f>
        <v>48</v>
      </c>
      <c r="S3437">
        <v>2</v>
      </c>
      <c r="T3437" s="2">
        <v>41813</v>
      </c>
      <c r="U3437" s="3">
        <v>2.5</v>
      </c>
      <c r="V3437" s="4">
        <f>IFERROR(Homes[[#This Row],[sqft_above]]+Homes[[#This Row],[sqft_basement]]," ")</f>
        <v>2540</v>
      </c>
      <c r="W3437" s="4">
        <v>8400</v>
      </c>
      <c r="X3437">
        <v>0</v>
      </c>
      <c r="Y3437">
        <v>0</v>
      </c>
      <c r="Z3437">
        <v>5</v>
      </c>
      <c r="AA3437" s="4">
        <v>2540</v>
      </c>
      <c r="AB3437" s="4">
        <v>0</v>
      </c>
      <c r="AC3437">
        <v>1977</v>
      </c>
      <c r="AD3437" t="s">
        <v>3558</v>
      </c>
      <c r="AE3437" t="s">
        <v>1392</v>
      </c>
      <c r="AF3437" t="s">
        <v>2606</v>
      </c>
    </row>
    <row r="3438" spans="1:32">
      <c r="A3438" t="str">
        <f>PROPER(TRIM(Homes[[#This Row],[street]]))</f>
        <v>4295 S 137Th St</v>
      </c>
      <c r="B3438" t="str">
        <f>PROPER(TRIM(Homes[[#This Row],[city]]))</f>
        <v>Tukwila</v>
      </c>
      <c r="C3438" t="str">
        <f>_xlfn.TEXTBEFORE(Homes[[#This Row],[statezip]]," ")</f>
        <v>WA</v>
      </c>
      <c r="D3438" s="6" t="str">
        <f>_xlfn.TEXTAFTER(Homes[[#This Row],[statezip]]," ")</f>
        <v>98168</v>
      </c>
      <c r="E3438" s="1">
        <v>269950</v>
      </c>
      <c r="F3438">
        <v>3</v>
      </c>
      <c r="G34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38" s="3" t="str">
        <f>Homes[[#This Row],[bedrooms]] &amp; " bd | " &amp; TEXT(Homes[[#This Row],[bathrooms]],"0.##") &amp; " ba"</f>
        <v>3 bd | 2.5 ba</v>
      </c>
      <c r="I3438" s="4">
        <v>1890</v>
      </c>
      <c r="J3438" s="1">
        <f>IFERROR(Homes[[#This Row],[price]]/Homes[[#This Row],[sqft_living]]," ")</f>
        <v>142.83068783068782</v>
      </c>
      <c r="K3438" s="4">
        <f>IFERROR(Homes[[#This Row],[sqft_lot]]/43560," ")</f>
        <v>0.11106519742883379</v>
      </c>
      <c r="L3438" t="str">
        <f>IF(Homes[[#This Row],[waterfront]]=1, "Yes","No")</f>
        <v>No</v>
      </c>
      <c r="M3438" s="4" t="str">
        <f>IF(Homes[[#This Row],[sqft_basement]]&gt;0, "Yes","No")</f>
        <v>Yes</v>
      </c>
      <c r="N3438" t="str">
        <f>CHOOSE(Homes[[#This Row],[view]]+1, "None","Fair","Good","Great","Excellent")</f>
        <v>None</v>
      </c>
      <c r="O3438" t="str">
        <f>CHOOSE(Homes[[#This Row],[condition]], "Poor","Fair","Average","Good","Excellent")</f>
        <v>Average</v>
      </c>
      <c r="P3438">
        <f ca="1">YEAR(TODAY())-Homes[[#This Row],[yr_built]]</f>
        <v>23</v>
      </c>
      <c r="Q3438">
        <v>0</v>
      </c>
      <c r="R3438">
        <f ca="1">IF(Homes[[#This Row],[yr_renovated]]&gt;0, YEAR(TODAY())-Homes[[#This Row],[yr_renovated]], YEAR(TODAY())-Homes[[#This Row],[yr_built]])</f>
        <v>23</v>
      </c>
      <c r="S3438">
        <v>2</v>
      </c>
      <c r="T3438" s="2">
        <v>41805</v>
      </c>
      <c r="U3438" s="3">
        <v>2.5</v>
      </c>
      <c r="V3438" s="4">
        <f>IFERROR(Homes[[#This Row],[sqft_above]]+Homes[[#This Row],[sqft_basement]]," ")</f>
        <v>1890</v>
      </c>
      <c r="W3438" s="4">
        <v>4838</v>
      </c>
      <c r="X3438">
        <v>0</v>
      </c>
      <c r="Y3438">
        <v>0</v>
      </c>
      <c r="Z3438">
        <v>3</v>
      </c>
      <c r="AA3438" s="4">
        <v>1730</v>
      </c>
      <c r="AB3438" s="4">
        <v>160</v>
      </c>
      <c r="AC3438">
        <v>2002</v>
      </c>
      <c r="AD3438" t="s">
        <v>3559</v>
      </c>
      <c r="AE3438" t="s">
        <v>93</v>
      </c>
      <c r="AF3438" t="s">
        <v>94</v>
      </c>
    </row>
    <row r="3439" spans="1:32">
      <c r="A3439" t="str">
        <f>PROPER(TRIM(Homes[[#This Row],[street]]))</f>
        <v>13805 Se Fairwood Blvd</v>
      </c>
      <c r="B3439" t="str">
        <f>PROPER(TRIM(Homes[[#This Row],[city]]))</f>
        <v>Renton</v>
      </c>
      <c r="C3439" t="str">
        <f>_xlfn.TEXTBEFORE(Homes[[#This Row],[statezip]]," ")</f>
        <v>WA</v>
      </c>
      <c r="D3439" s="6" t="str">
        <f>_xlfn.TEXTAFTER(Homes[[#This Row],[statezip]]," ")</f>
        <v>98058</v>
      </c>
      <c r="E3439" s="1">
        <v>269900</v>
      </c>
      <c r="F3439">
        <v>4</v>
      </c>
      <c r="G34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39" s="3" t="str">
        <f>Homes[[#This Row],[bedrooms]] &amp; " bd | " &amp; TEXT(Homes[[#This Row],[bathrooms]],"0.##") &amp; " ba"</f>
        <v>4 bd | 1.75 ba</v>
      </c>
      <c r="I3439" s="4">
        <v>1530</v>
      </c>
      <c r="J3439" s="1">
        <f>IFERROR(Homes[[#This Row],[price]]/Homes[[#This Row],[sqft_living]]," ")</f>
        <v>176.40522875816993</v>
      </c>
      <c r="K3439" s="4">
        <f>IFERROR(Homes[[#This Row],[sqft_lot]]/43560," ")</f>
        <v>0.20087235996326905</v>
      </c>
      <c r="L3439" t="str">
        <f>IF(Homes[[#This Row],[waterfront]]=1, "Yes","No")</f>
        <v>No</v>
      </c>
      <c r="M3439" s="4" t="str">
        <f>IF(Homes[[#This Row],[sqft_basement]]&gt;0, "Yes","No")</f>
        <v>No</v>
      </c>
      <c r="N3439" t="str">
        <f>CHOOSE(Homes[[#This Row],[view]]+1, "None","Fair","Good","Great","Excellent")</f>
        <v>None</v>
      </c>
      <c r="O3439" t="str">
        <f>CHOOSE(Homes[[#This Row],[condition]], "Poor","Fair","Average","Good","Excellent")</f>
        <v>Good</v>
      </c>
      <c r="P3439">
        <f ca="1">YEAR(TODAY())-Homes[[#This Row],[yr_built]]</f>
        <v>57</v>
      </c>
      <c r="Q3439">
        <v>0</v>
      </c>
      <c r="R3439">
        <f ca="1">IF(Homes[[#This Row],[yr_renovated]]&gt;0, YEAR(TODAY())-Homes[[#This Row],[yr_renovated]], YEAR(TODAY())-Homes[[#This Row],[yr_built]])</f>
        <v>57</v>
      </c>
      <c r="S3439">
        <v>1.5</v>
      </c>
      <c r="T3439" s="2">
        <v>41809</v>
      </c>
      <c r="U3439" s="3">
        <v>1.75</v>
      </c>
      <c r="V3439" s="4">
        <f>IFERROR(Homes[[#This Row],[sqft_above]]+Homes[[#This Row],[sqft_basement]]," ")</f>
        <v>1530</v>
      </c>
      <c r="W3439" s="4">
        <v>8750</v>
      </c>
      <c r="X3439">
        <v>0</v>
      </c>
      <c r="Y3439">
        <v>0</v>
      </c>
      <c r="Z3439">
        <v>4</v>
      </c>
      <c r="AA3439" s="4">
        <v>1530</v>
      </c>
      <c r="AB3439" s="4">
        <v>0</v>
      </c>
      <c r="AC3439">
        <v>1968</v>
      </c>
      <c r="AD3439" t="s">
        <v>3560</v>
      </c>
      <c r="AE3439" t="s">
        <v>319</v>
      </c>
      <c r="AF3439" t="s">
        <v>320</v>
      </c>
    </row>
    <row r="3440" spans="1:32">
      <c r="A3440" t="str">
        <f>PROPER(TRIM(Homes[[#This Row],[street]]))</f>
        <v>23309 115Th Pl Se</v>
      </c>
      <c r="B3440" t="str">
        <f>PROPER(TRIM(Homes[[#This Row],[city]]))</f>
        <v>Kent</v>
      </c>
      <c r="C3440" t="str">
        <f>_xlfn.TEXTBEFORE(Homes[[#This Row],[statezip]]," ")</f>
        <v>WA</v>
      </c>
      <c r="D3440" s="6" t="str">
        <f>_xlfn.TEXTAFTER(Homes[[#This Row],[statezip]]," ")</f>
        <v>98031</v>
      </c>
      <c r="E3440" s="1">
        <v>269500</v>
      </c>
      <c r="F3440">
        <v>3</v>
      </c>
      <c r="G34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40" s="3" t="str">
        <f>Homes[[#This Row],[bedrooms]] &amp; " bd | " &amp; TEXT(Homes[[#This Row],[bathrooms]],"0.##") &amp; " ba"</f>
        <v>3 bd | 1.75 ba</v>
      </c>
      <c r="I3440" s="4">
        <v>1840</v>
      </c>
      <c r="J3440" s="1">
        <f>IFERROR(Homes[[#This Row],[price]]/Homes[[#This Row],[sqft_living]]," ")</f>
        <v>146.46739130434781</v>
      </c>
      <c r="K3440" s="4">
        <f>IFERROR(Homes[[#This Row],[sqft_lot]]/43560," ")</f>
        <v>0.17015610651974289</v>
      </c>
      <c r="L3440" t="str">
        <f>IF(Homes[[#This Row],[waterfront]]=1, "Yes","No")</f>
        <v>No</v>
      </c>
      <c r="M3440" s="4" t="str">
        <f>IF(Homes[[#This Row],[sqft_basement]]&gt;0, "Yes","No")</f>
        <v>Yes</v>
      </c>
      <c r="N3440" t="str">
        <f>CHOOSE(Homes[[#This Row],[view]]+1, "None","Fair","Good","Great","Excellent")</f>
        <v>None</v>
      </c>
      <c r="O3440" t="str">
        <f>CHOOSE(Homes[[#This Row],[condition]], "Poor","Fair","Average","Good","Excellent")</f>
        <v>Good</v>
      </c>
      <c r="P3440">
        <f ca="1">YEAR(TODAY())-Homes[[#This Row],[yr_built]]</f>
        <v>49</v>
      </c>
      <c r="Q3440">
        <v>1992</v>
      </c>
      <c r="R3440">
        <f ca="1">IF(Homes[[#This Row],[yr_renovated]]&gt;0, YEAR(TODAY())-Homes[[#This Row],[yr_renovated]], YEAR(TODAY())-Homes[[#This Row],[yr_built]])</f>
        <v>33</v>
      </c>
      <c r="S3440">
        <v>1</v>
      </c>
      <c r="T3440" s="2">
        <v>41813</v>
      </c>
      <c r="U3440" s="3">
        <v>1.75</v>
      </c>
      <c r="V3440" s="4">
        <f>IFERROR(Homes[[#This Row],[sqft_above]]+Homes[[#This Row],[sqft_basement]]," ")</f>
        <v>1840</v>
      </c>
      <c r="W3440" s="4">
        <v>7412</v>
      </c>
      <c r="X3440">
        <v>0</v>
      </c>
      <c r="Y3440">
        <v>0</v>
      </c>
      <c r="Z3440">
        <v>4</v>
      </c>
      <c r="AA3440" s="4">
        <v>1240</v>
      </c>
      <c r="AB3440" s="4">
        <v>600</v>
      </c>
      <c r="AC3440">
        <v>1976</v>
      </c>
      <c r="AD3440" t="s">
        <v>3561</v>
      </c>
      <c r="AE3440" t="s">
        <v>1392</v>
      </c>
      <c r="AF3440" t="s">
        <v>2406</v>
      </c>
    </row>
    <row r="3441" spans="1:32">
      <c r="A3441" t="str">
        <f>PROPER(TRIM(Homes[[#This Row],[street]]))</f>
        <v>680 Shelton Ave Ne</v>
      </c>
      <c r="B3441" t="str">
        <f>PROPER(TRIM(Homes[[#This Row],[city]]))</f>
        <v>Renton</v>
      </c>
      <c r="C3441" t="str">
        <f>_xlfn.TEXTBEFORE(Homes[[#This Row],[statezip]]," ")</f>
        <v>WA</v>
      </c>
      <c r="D3441" s="6" t="str">
        <f>_xlfn.TEXTAFTER(Homes[[#This Row],[statezip]]," ")</f>
        <v>98056</v>
      </c>
      <c r="E3441" s="1">
        <v>269500</v>
      </c>
      <c r="F3441">
        <v>2</v>
      </c>
      <c r="G34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41" s="3" t="str">
        <f>Homes[[#This Row],[bedrooms]] &amp; " bd | " &amp; TEXT(Homes[[#This Row],[bathrooms]],"0.##") &amp; " ba"</f>
        <v>2 bd | 1.5 ba</v>
      </c>
      <c r="I3441" s="4">
        <v>1480</v>
      </c>
      <c r="J3441" s="1">
        <f>IFERROR(Homes[[#This Row],[price]]/Homes[[#This Row],[sqft_living]]," ")</f>
        <v>182.09459459459458</v>
      </c>
      <c r="K3441" s="4">
        <f>IFERROR(Homes[[#This Row],[sqft_lot]]/43560," ")</f>
        <v>0.16703397612488521</v>
      </c>
      <c r="L3441" t="str">
        <f>IF(Homes[[#This Row],[waterfront]]=1, "Yes","No")</f>
        <v>No</v>
      </c>
      <c r="M3441" s="4" t="str">
        <f>IF(Homes[[#This Row],[sqft_basement]]&gt;0, "Yes","No")</f>
        <v>Yes</v>
      </c>
      <c r="N3441" t="str">
        <f>CHOOSE(Homes[[#This Row],[view]]+1, "None","Fair","Good","Great","Excellent")</f>
        <v>None</v>
      </c>
      <c r="O3441" t="str">
        <f>CHOOSE(Homes[[#This Row],[condition]], "Poor","Fair","Average","Good","Excellent")</f>
        <v>Good</v>
      </c>
      <c r="P3441">
        <f ca="1">YEAR(TODAY())-Homes[[#This Row],[yr_built]]</f>
        <v>47</v>
      </c>
      <c r="Q3441">
        <v>2000</v>
      </c>
      <c r="R3441">
        <f ca="1">IF(Homes[[#This Row],[yr_renovated]]&gt;0, YEAR(TODAY())-Homes[[#This Row],[yr_renovated]], YEAR(TODAY())-Homes[[#This Row],[yr_built]])</f>
        <v>25</v>
      </c>
      <c r="S3441">
        <v>1</v>
      </c>
      <c r="T3441" s="2">
        <v>41807</v>
      </c>
      <c r="U3441" s="3">
        <v>1.5</v>
      </c>
      <c r="V3441" s="4">
        <f>IFERROR(Homes[[#This Row],[sqft_above]]+Homes[[#This Row],[sqft_basement]]," ")</f>
        <v>1480</v>
      </c>
      <c r="W3441" s="4">
        <v>7276</v>
      </c>
      <c r="X3441">
        <v>0</v>
      </c>
      <c r="Y3441">
        <v>0</v>
      </c>
      <c r="Z3441">
        <v>4</v>
      </c>
      <c r="AA3441" s="4">
        <v>940</v>
      </c>
      <c r="AB3441" s="4">
        <v>540</v>
      </c>
      <c r="AC3441">
        <v>1978</v>
      </c>
      <c r="AD3441" t="s">
        <v>3562</v>
      </c>
      <c r="AE3441" t="s">
        <v>319</v>
      </c>
      <c r="AF3441" t="s">
        <v>672</v>
      </c>
    </row>
    <row r="3442" spans="1:32">
      <c r="A3442" t="str">
        <f>PROPER(TRIM(Homes[[#This Row],[street]]))</f>
        <v>19827 Se Maple Valley Hwy</v>
      </c>
      <c r="B3442" t="str">
        <f>PROPER(TRIM(Homes[[#This Row],[city]]))</f>
        <v>Maple Valley</v>
      </c>
      <c r="C3442" t="str">
        <f>_xlfn.TEXTBEFORE(Homes[[#This Row],[statezip]]," ")</f>
        <v>WA</v>
      </c>
      <c r="D3442" s="6" t="str">
        <f>_xlfn.TEXTAFTER(Homes[[#This Row],[statezip]]," ")</f>
        <v>98038</v>
      </c>
      <c r="E3442" s="1">
        <v>269187.5</v>
      </c>
      <c r="F3442">
        <v>3</v>
      </c>
      <c r="G34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42" s="3" t="str">
        <f>Homes[[#This Row],[bedrooms]] &amp; " bd | " &amp; TEXT(Homes[[#This Row],[bathrooms]],"0.##") &amp; " ba"</f>
        <v>3 bd | 1.75 ba</v>
      </c>
      <c r="I3442" s="4">
        <v>1590</v>
      </c>
      <c r="J3442" s="1">
        <f>IFERROR(Homes[[#This Row],[price]]/Homes[[#This Row],[sqft_living]]," ")</f>
        <v>169.3003144654088</v>
      </c>
      <c r="K3442" s="4">
        <f>IFERROR(Homes[[#This Row],[sqft_lot]]/43560," ")</f>
        <v>0.62442607897153357</v>
      </c>
      <c r="L3442" t="str">
        <f>IF(Homes[[#This Row],[waterfront]]=1, "Yes","No")</f>
        <v>No</v>
      </c>
      <c r="M3442" s="4" t="str">
        <f>IF(Homes[[#This Row],[sqft_basement]]&gt;0, "Yes","No")</f>
        <v>No</v>
      </c>
      <c r="N3442" t="str">
        <f>CHOOSE(Homes[[#This Row],[view]]+1, "None","Fair","Good","Great","Excellent")</f>
        <v>None</v>
      </c>
      <c r="O3442" t="str">
        <f>CHOOSE(Homes[[#This Row],[condition]], "Poor","Fair","Average","Good","Excellent")</f>
        <v>Good</v>
      </c>
      <c r="P3442">
        <f ca="1">YEAR(TODAY())-Homes[[#This Row],[yr_built]]</f>
        <v>99</v>
      </c>
      <c r="Q3442">
        <v>1993</v>
      </c>
      <c r="R3442">
        <f ca="1">IF(Homes[[#This Row],[yr_renovated]]&gt;0, YEAR(TODAY())-Homes[[#This Row],[yr_renovated]], YEAR(TODAY())-Homes[[#This Row],[yr_built]])</f>
        <v>32</v>
      </c>
      <c r="S3442">
        <v>1.5</v>
      </c>
      <c r="T3442" s="2">
        <v>41793</v>
      </c>
      <c r="U3442" s="3">
        <v>1.75</v>
      </c>
      <c r="V3442" s="4">
        <f>IFERROR(Homes[[#This Row],[sqft_above]]+Homes[[#This Row],[sqft_basement]]," ")</f>
        <v>1590</v>
      </c>
      <c r="W3442" s="4">
        <v>27200</v>
      </c>
      <c r="X3442">
        <v>0</v>
      </c>
      <c r="Y3442">
        <v>0</v>
      </c>
      <c r="Z3442">
        <v>4</v>
      </c>
      <c r="AA3442" s="4">
        <v>1590</v>
      </c>
      <c r="AB3442" s="4">
        <v>0</v>
      </c>
      <c r="AC3442">
        <v>1926</v>
      </c>
      <c r="AD3442" t="s">
        <v>3563</v>
      </c>
      <c r="AE3442" t="s">
        <v>920</v>
      </c>
      <c r="AF3442" t="s">
        <v>921</v>
      </c>
    </row>
    <row r="3443" spans="1:32">
      <c r="A3443" t="str">
        <f>PROPER(TRIM(Homes[[#This Row],[street]]))</f>
        <v>12035-12225 61St Ave S</v>
      </c>
      <c r="B3443" t="str">
        <f>PROPER(TRIM(Homes[[#This Row],[city]]))</f>
        <v>Seattle</v>
      </c>
      <c r="C3443" t="str">
        <f>_xlfn.TEXTBEFORE(Homes[[#This Row],[statezip]]," ")</f>
        <v>WA</v>
      </c>
      <c r="D3443" s="6" t="str">
        <f>_xlfn.TEXTAFTER(Homes[[#This Row],[statezip]]," ")</f>
        <v>98178</v>
      </c>
      <c r="E3443" s="1">
        <v>269000</v>
      </c>
      <c r="F3443">
        <v>3</v>
      </c>
      <c r="G34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43" s="3" t="str">
        <f>Homes[[#This Row],[bedrooms]] &amp; " bd | " &amp; TEXT(Homes[[#This Row],[bathrooms]],"0.##") &amp; " ba"</f>
        <v>3 bd | 1. ba</v>
      </c>
      <c r="I3443" s="4">
        <v>1690</v>
      </c>
      <c r="J3443" s="1">
        <f>IFERROR(Homes[[#This Row],[price]]/Homes[[#This Row],[sqft_living]]," ")</f>
        <v>159.17159763313609</v>
      </c>
      <c r="K3443" s="4">
        <f>IFERROR(Homes[[#This Row],[sqft_lot]]/43560," ")</f>
        <v>9.7566574839302117E-2</v>
      </c>
      <c r="L3443" t="str">
        <f>IF(Homes[[#This Row],[waterfront]]=1, "Yes","No")</f>
        <v>No</v>
      </c>
      <c r="M3443" s="4" t="str">
        <f>IF(Homes[[#This Row],[sqft_basement]]&gt;0, "Yes","No")</f>
        <v>Yes</v>
      </c>
      <c r="N3443" t="str">
        <f>CHOOSE(Homes[[#This Row],[view]]+1, "None","Fair","Good","Great","Excellent")</f>
        <v>None</v>
      </c>
      <c r="O3443" t="str">
        <f>CHOOSE(Homes[[#This Row],[condition]], "Poor","Fair","Average","Good","Excellent")</f>
        <v>Average</v>
      </c>
      <c r="P3443">
        <f ca="1">YEAR(TODAY())-Homes[[#This Row],[yr_built]]</f>
        <v>58</v>
      </c>
      <c r="Q3443">
        <v>2011</v>
      </c>
      <c r="R3443">
        <f ca="1">IF(Homes[[#This Row],[yr_renovated]]&gt;0, YEAR(TODAY())-Homes[[#This Row],[yr_renovated]], YEAR(TODAY())-Homes[[#This Row],[yr_built]])</f>
        <v>14</v>
      </c>
      <c r="S3443">
        <v>1</v>
      </c>
      <c r="T3443" s="2">
        <v>41795</v>
      </c>
      <c r="U3443" s="3">
        <v>1</v>
      </c>
      <c r="V3443" s="4">
        <f>IFERROR(Homes[[#This Row],[sqft_above]]+Homes[[#This Row],[sqft_basement]]," ")</f>
        <v>1690</v>
      </c>
      <c r="W3443" s="4">
        <v>4250</v>
      </c>
      <c r="X3443">
        <v>0</v>
      </c>
      <c r="Y3443">
        <v>0</v>
      </c>
      <c r="Z3443">
        <v>3</v>
      </c>
      <c r="AA3443" s="4">
        <v>1020</v>
      </c>
      <c r="AB3443" s="4">
        <v>670</v>
      </c>
      <c r="AC3443">
        <v>1967</v>
      </c>
      <c r="AD3443" t="s">
        <v>3564</v>
      </c>
      <c r="AE3443" t="s">
        <v>49</v>
      </c>
      <c r="AF3443" t="s">
        <v>1123</v>
      </c>
    </row>
    <row r="3444" spans="1:32">
      <c r="A3444" t="str">
        <f>PROPER(TRIM(Homes[[#This Row],[street]]))</f>
        <v>22027 117Th Ave Se</v>
      </c>
      <c r="B3444" t="str">
        <f>PROPER(TRIM(Homes[[#This Row],[city]]))</f>
        <v>Kent</v>
      </c>
      <c r="C3444" t="str">
        <f>_xlfn.TEXTBEFORE(Homes[[#This Row],[statezip]]," ")</f>
        <v>WA</v>
      </c>
      <c r="D3444" s="6" t="str">
        <f>_xlfn.TEXTAFTER(Homes[[#This Row],[statezip]]," ")</f>
        <v>98031</v>
      </c>
      <c r="E3444" s="1">
        <v>268971.875</v>
      </c>
      <c r="F3444">
        <v>4</v>
      </c>
      <c r="G34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4" s="3" t="str">
        <f>Homes[[#This Row],[bedrooms]] &amp; " bd | " &amp; TEXT(Homes[[#This Row],[bathrooms]],"0.##") &amp; " ba"</f>
        <v>4 bd | 2.5 ba</v>
      </c>
      <c r="I3444" s="4">
        <v>1860</v>
      </c>
      <c r="J3444" s="1">
        <f>IFERROR(Homes[[#This Row],[price]]/Homes[[#This Row],[sqft_living]]," ")</f>
        <v>144.60853494623655</v>
      </c>
      <c r="K3444" s="4">
        <f>IFERROR(Homes[[#This Row],[sqft_lot]]/43560," ")</f>
        <v>0.15351239669421488</v>
      </c>
      <c r="L3444" t="str">
        <f>IF(Homes[[#This Row],[waterfront]]=1, "Yes","No")</f>
        <v>No</v>
      </c>
      <c r="M3444" s="4" t="str">
        <f>IF(Homes[[#This Row],[sqft_basement]]&gt;0, "Yes","No")</f>
        <v>Yes</v>
      </c>
      <c r="N3444" t="str">
        <f>CHOOSE(Homes[[#This Row],[view]]+1, "None","Fair","Good","Great","Excellent")</f>
        <v>None</v>
      </c>
      <c r="O3444" t="str">
        <f>CHOOSE(Homes[[#This Row],[condition]], "Poor","Fair","Average","Good","Excellent")</f>
        <v>Good</v>
      </c>
      <c r="P3444">
        <f ca="1">YEAR(TODAY())-Homes[[#This Row],[yr_built]]</f>
        <v>42</v>
      </c>
      <c r="Q3444">
        <v>0</v>
      </c>
      <c r="R3444">
        <f ca="1">IF(Homes[[#This Row],[yr_renovated]]&gt;0, YEAR(TODAY())-Homes[[#This Row],[yr_renovated]], YEAR(TODAY())-Homes[[#This Row],[yr_built]])</f>
        <v>42</v>
      </c>
      <c r="S3444">
        <v>1</v>
      </c>
      <c r="T3444" s="2">
        <v>41779</v>
      </c>
      <c r="U3444" s="3">
        <v>2.5</v>
      </c>
      <c r="V3444" s="4">
        <f>IFERROR(Homes[[#This Row],[sqft_above]]+Homes[[#This Row],[sqft_basement]]," ")</f>
        <v>1860</v>
      </c>
      <c r="W3444" s="4">
        <v>6687</v>
      </c>
      <c r="X3444">
        <v>0</v>
      </c>
      <c r="Y3444">
        <v>0</v>
      </c>
      <c r="Z3444">
        <v>4</v>
      </c>
      <c r="AA3444" s="4">
        <v>1220</v>
      </c>
      <c r="AB3444" s="4">
        <v>640</v>
      </c>
      <c r="AC3444">
        <v>1983</v>
      </c>
      <c r="AD3444" t="s">
        <v>3565</v>
      </c>
      <c r="AE3444" t="s">
        <v>1392</v>
      </c>
      <c r="AF3444" t="s">
        <v>2406</v>
      </c>
    </row>
    <row r="3445" spans="1:32">
      <c r="A3445" t="str">
        <f>PROPER(TRIM(Homes[[#This Row],[street]]))</f>
        <v>19320 113Th Ave Se</v>
      </c>
      <c r="B3445" t="str">
        <f>PROPER(TRIM(Homes[[#This Row],[city]]))</f>
        <v>Kent</v>
      </c>
      <c r="C3445" t="str">
        <f>_xlfn.TEXTBEFORE(Homes[[#This Row],[statezip]]," ")</f>
        <v>WA</v>
      </c>
      <c r="D3445" s="6" t="str">
        <f>_xlfn.TEXTAFTER(Homes[[#This Row],[statezip]]," ")</f>
        <v>98031</v>
      </c>
      <c r="E3445" s="1">
        <v>268971.875</v>
      </c>
      <c r="F3445">
        <v>4</v>
      </c>
      <c r="G34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5" s="3" t="str">
        <f>Homes[[#This Row],[bedrooms]] &amp; " bd | " &amp; TEXT(Homes[[#This Row],[bathrooms]],"0.##") &amp; " ba"</f>
        <v>4 bd | 2.5 ba</v>
      </c>
      <c r="I3445" s="4">
        <v>1954</v>
      </c>
      <c r="J3445" s="1">
        <f>IFERROR(Homes[[#This Row],[price]]/Homes[[#This Row],[sqft_living]]," ")</f>
        <v>137.65193193449335</v>
      </c>
      <c r="K3445" s="4">
        <f>IFERROR(Homes[[#This Row],[sqft_lot]]/43560," ")</f>
        <v>0.11030762167125803</v>
      </c>
      <c r="L3445" t="str">
        <f>IF(Homes[[#This Row],[waterfront]]=1, "Yes","No")</f>
        <v>No</v>
      </c>
      <c r="M3445" s="4" t="str">
        <f>IF(Homes[[#This Row],[sqft_basement]]&gt;0, "Yes","No")</f>
        <v>No</v>
      </c>
      <c r="N3445" t="str">
        <f>CHOOSE(Homes[[#This Row],[view]]+1, "None","Fair","Good","Great","Excellent")</f>
        <v>None</v>
      </c>
      <c r="O3445" t="str">
        <f>CHOOSE(Homes[[#This Row],[condition]], "Poor","Fair","Average","Good","Excellent")</f>
        <v>Average</v>
      </c>
      <c r="P3445">
        <f ca="1">YEAR(TODAY())-Homes[[#This Row],[yr_built]]</f>
        <v>20</v>
      </c>
      <c r="Q3445">
        <v>0</v>
      </c>
      <c r="R3445">
        <f ca="1">IF(Homes[[#This Row],[yr_renovated]]&gt;0, YEAR(TODAY())-Homes[[#This Row],[yr_renovated]], YEAR(TODAY())-Homes[[#This Row],[yr_built]])</f>
        <v>20</v>
      </c>
      <c r="S3445">
        <v>2</v>
      </c>
      <c r="T3445" s="2">
        <v>41822</v>
      </c>
      <c r="U3445" s="3">
        <v>2.5</v>
      </c>
      <c r="V3445" s="4">
        <f>IFERROR(Homes[[#This Row],[sqft_above]]+Homes[[#This Row],[sqft_basement]]," ")</f>
        <v>1954</v>
      </c>
      <c r="W3445" s="4">
        <v>4805</v>
      </c>
      <c r="X3445">
        <v>0</v>
      </c>
      <c r="Y3445">
        <v>0</v>
      </c>
      <c r="Z3445">
        <v>3</v>
      </c>
      <c r="AA3445" s="4">
        <v>1954</v>
      </c>
      <c r="AB3445" s="4">
        <v>0</v>
      </c>
      <c r="AC3445">
        <v>2005</v>
      </c>
      <c r="AD3445" t="s">
        <v>3566</v>
      </c>
      <c r="AE3445" t="s">
        <v>1392</v>
      </c>
      <c r="AF3445" t="s">
        <v>2406</v>
      </c>
    </row>
    <row r="3446" spans="1:32">
      <c r="A3446" t="str">
        <f>PROPER(TRIM(Homes[[#This Row],[street]]))</f>
        <v>12625 Se 228Th Ct</v>
      </c>
      <c r="B3446" t="str">
        <f>PROPER(TRIM(Homes[[#This Row],[city]]))</f>
        <v>Kent</v>
      </c>
      <c r="C3446" t="str">
        <f>_xlfn.TEXTBEFORE(Homes[[#This Row],[statezip]]," ")</f>
        <v>WA</v>
      </c>
      <c r="D3446" s="6" t="str">
        <f>_xlfn.TEXTAFTER(Homes[[#This Row],[statezip]]," ")</f>
        <v>98031</v>
      </c>
      <c r="E3446" s="1">
        <v>268971.875</v>
      </c>
      <c r="F3446">
        <v>4</v>
      </c>
      <c r="G34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6" s="3" t="str">
        <f>Homes[[#This Row],[bedrooms]] &amp; " bd | " &amp; TEXT(Homes[[#This Row],[bathrooms]],"0.##") &amp; " ba"</f>
        <v>4 bd | 2.5 ba</v>
      </c>
      <c r="I3446" s="4">
        <v>2380</v>
      </c>
      <c r="J3446" s="1">
        <f>IFERROR(Homes[[#This Row],[price]]/Homes[[#This Row],[sqft_living]]," ")</f>
        <v>113.01339285714286</v>
      </c>
      <c r="K3446" s="4">
        <f>IFERROR(Homes[[#This Row],[sqft_lot]]/43560," ")</f>
        <v>0.16221303948576676</v>
      </c>
      <c r="L3446" t="str">
        <f>IF(Homes[[#This Row],[waterfront]]=1, "Yes","No")</f>
        <v>No</v>
      </c>
      <c r="M3446" s="4" t="str">
        <f>IF(Homes[[#This Row],[sqft_basement]]&gt;0, "Yes","No")</f>
        <v>No</v>
      </c>
      <c r="N3446" t="str">
        <f>CHOOSE(Homes[[#This Row],[view]]+1, "None","Fair","Good","Great","Excellent")</f>
        <v>None</v>
      </c>
      <c r="O3446" t="str">
        <f>CHOOSE(Homes[[#This Row],[condition]], "Poor","Fair","Average","Good","Excellent")</f>
        <v>Good</v>
      </c>
      <c r="P3446">
        <f ca="1">YEAR(TODAY())-Homes[[#This Row],[yr_built]]</f>
        <v>28</v>
      </c>
      <c r="Q3446">
        <v>0</v>
      </c>
      <c r="R3446">
        <f ca="1">IF(Homes[[#This Row],[yr_renovated]]&gt;0, YEAR(TODAY())-Homes[[#This Row],[yr_renovated]], YEAR(TODAY())-Homes[[#This Row],[yr_built]])</f>
        <v>28</v>
      </c>
      <c r="S3446">
        <v>2</v>
      </c>
      <c r="T3446" s="2">
        <v>41771</v>
      </c>
      <c r="U3446" s="3">
        <v>2.5</v>
      </c>
      <c r="V3446" s="4">
        <f>IFERROR(Homes[[#This Row],[sqft_above]]+Homes[[#This Row],[sqft_basement]]," ")</f>
        <v>2380</v>
      </c>
      <c r="W3446" s="4">
        <v>7066</v>
      </c>
      <c r="X3446">
        <v>0</v>
      </c>
      <c r="Y3446">
        <v>0</v>
      </c>
      <c r="Z3446">
        <v>4</v>
      </c>
      <c r="AA3446" s="4">
        <v>2380</v>
      </c>
      <c r="AB3446" s="4">
        <v>0</v>
      </c>
      <c r="AC3446">
        <v>1997</v>
      </c>
      <c r="AD3446" t="s">
        <v>3567</v>
      </c>
      <c r="AE3446" t="s">
        <v>1392</v>
      </c>
      <c r="AF3446" t="s">
        <v>2406</v>
      </c>
    </row>
    <row r="3447" spans="1:32">
      <c r="A3447" t="str">
        <f>PROPER(TRIM(Homes[[#This Row],[street]]))</f>
        <v>12519 Se 236Th Pl</v>
      </c>
      <c r="B3447" t="str">
        <f>PROPER(TRIM(Homes[[#This Row],[city]]))</f>
        <v>Kent</v>
      </c>
      <c r="C3447" t="str">
        <f>_xlfn.TEXTBEFORE(Homes[[#This Row],[statezip]]," ")</f>
        <v>WA</v>
      </c>
      <c r="D3447" s="6" t="str">
        <f>_xlfn.TEXTAFTER(Homes[[#This Row],[statezip]]," ")</f>
        <v>98031</v>
      </c>
      <c r="E3447" s="1">
        <v>268500</v>
      </c>
      <c r="F3447">
        <v>4</v>
      </c>
      <c r="G34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47" s="3" t="str">
        <f>Homes[[#This Row],[bedrooms]] &amp; " bd | " &amp; TEXT(Homes[[#This Row],[bathrooms]],"0.##") &amp; " ba"</f>
        <v>4 bd | 2.5 ba</v>
      </c>
      <c r="I3447" s="4">
        <v>2100</v>
      </c>
      <c r="J3447" s="1">
        <f>IFERROR(Homes[[#This Row],[price]]/Homes[[#This Row],[sqft_living]]," ")</f>
        <v>127.85714285714286</v>
      </c>
      <c r="K3447" s="4">
        <f>IFERROR(Homes[[#This Row],[sqft_lot]]/43560," ")</f>
        <v>9.7268135904499536E-2</v>
      </c>
      <c r="L3447" t="str">
        <f>IF(Homes[[#This Row],[waterfront]]=1, "Yes","No")</f>
        <v>No</v>
      </c>
      <c r="M3447" s="4" t="str">
        <f>IF(Homes[[#This Row],[sqft_basement]]&gt;0, "Yes","No")</f>
        <v>No</v>
      </c>
      <c r="N3447" t="str">
        <f>CHOOSE(Homes[[#This Row],[view]]+1, "None","Fair","Good","Great","Excellent")</f>
        <v>None</v>
      </c>
      <c r="O3447" t="str">
        <f>CHOOSE(Homes[[#This Row],[condition]], "Poor","Fair","Average","Good","Excellent")</f>
        <v>Average</v>
      </c>
      <c r="P3447">
        <f ca="1">YEAR(TODAY())-Homes[[#This Row],[yr_built]]</f>
        <v>19</v>
      </c>
      <c r="Q3447">
        <v>0</v>
      </c>
      <c r="R3447">
        <f ca="1">IF(Homes[[#This Row],[yr_renovated]]&gt;0, YEAR(TODAY())-Homes[[#This Row],[yr_renovated]], YEAR(TODAY())-Homes[[#This Row],[yr_built]])</f>
        <v>19</v>
      </c>
      <c r="S3447">
        <v>2</v>
      </c>
      <c r="T3447" s="2">
        <v>41795</v>
      </c>
      <c r="U3447" s="3">
        <v>2.5</v>
      </c>
      <c r="V3447" s="4">
        <f>IFERROR(Homes[[#This Row],[sqft_above]]+Homes[[#This Row],[sqft_basement]]," ")</f>
        <v>2100</v>
      </c>
      <c r="W3447" s="4">
        <v>4237</v>
      </c>
      <c r="X3447">
        <v>0</v>
      </c>
      <c r="Y3447">
        <v>0</v>
      </c>
      <c r="Z3447">
        <v>3</v>
      </c>
      <c r="AA3447" s="4">
        <v>2100</v>
      </c>
      <c r="AB3447" s="4">
        <v>0</v>
      </c>
      <c r="AC3447">
        <v>2006</v>
      </c>
      <c r="AD3447" t="s">
        <v>3568</v>
      </c>
      <c r="AE3447" t="s">
        <v>1392</v>
      </c>
      <c r="AF3447" t="s">
        <v>2406</v>
      </c>
    </row>
    <row r="3448" spans="1:32">
      <c r="A3448" t="str">
        <f>PROPER(TRIM(Homes[[#This Row],[street]]))</f>
        <v>556 N 167Th St</v>
      </c>
      <c r="B3448" t="str">
        <f>PROPER(TRIM(Homes[[#This Row],[city]]))</f>
        <v>Shoreline</v>
      </c>
      <c r="C3448" t="str">
        <f>_xlfn.TEXTBEFORE(Homes[[#This Row],[statezip]]," ")</f>
        <v>WA</v>
      </c>
      <c r="D3448" s="6" t="str">
        <f>_xlfn.TEXTAFTER(Homes[[#This Row],[statezip]]," ")</f>
        <v>98133</v>
      </c>
      <c r="E3448" s="1">
        <v>268500</v>
      </c>
      <c r="F3448">
        <v>2</v>
      </c>
      <c r="G34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48" s="3" t="str">
        <f>Homes[[#This Row],[bedrooms]] &amp; " bd | " &amp; TEXT(Homes[[#This Row],[bathrooms]],"0.##") &amp; " ba"</f>
        <v>2 bd | 1. ba</v>
      </c>
      <c r="I3448" s="4">
        <v>790</v>
      </c>
      <c r="J3448" s="1">
        <f>IFERROR(Homes[[#This Row],[price]]/Homes[[#This Row],[sqft_living]]," ")</f>
        <v>339.87341772151899</v>
      </c>
      <c r="K3448" s="4">
        <f>IFERROR(Homes[[#This Row],[sqft_lot]]/43560," ")</f>
        <v>0.1933884297520661</v>
      </c>
      <c r="L3448" t="str">
        <f>IF(Homes[[#This Row],[waterfront]]=1, "Yes","No")</f>
        <v>No</v>
      </c>
      <c r="M3448" s="4" t="str">
        <f>IF(Homes[[#This Row],[sqft_basement]]&gt;0, "Yes","No")</f>
        <v>No</v>
      </c>
      <c r="N3448" t="str">
        <f>CHOOSE(Homes[[#This Row],[view]]+1, "None","Fair","Good","Great","Excellent")</f>
        <v>None</v>
      </c>
      <c r="O3448" t="str">
        <f>CHOOSE(Homes[[#This Row],[condition]], "Poor","Fair","Average","Good","Excellent")</f>
        <v>Good</v>
      </c>
      <c r="P3448">
        <f ca="1">YEAR(TODAY())-Homes[[#This Row],[yr_built]]</f>
        <v>72</v>
      </c>
      <c r="Q3448">
        <v>1983</v>
      </c>
      <c r="R3448">
        <f ca="1">IF(Homes[[#This Row],[yr_renovated]]&gt;0, YEAR(TODAY())-Homes[[#This Row],[yr_renovated]], YEAR(TODAY())-Homes[[#This Row],[yr_built]])</f>
        <v>42</v>
      </c>
      <c r="S3448">
        <v>1</v>
      </c>
      <c r="T3448" s="2">
        <v>41779</v>
      </c>
      <c r="U3448" s="3">
        <v>1</v>
      </c>
      <c r="V3448" s="4">
        <f>IFERROR(Homes[[#This Row],[sqft_above]]+Homes[[#This Row],[sqft_basement]]," ")</f>
        <v>790</v>
      </c>
      <c r="W3448" s="4">
        <v>8424</v>
      </c>
      <c r="X3448">
        <v>0</v>
      </c>
      <c r="Y3448">
        <v>0</v>
      </c>
      <c r="Z3448">
        <v>4</v>
      </c>
      <c r="AA3448" s="4">
        <v>790</v>
      </c>
      <c r="AB3448" s="4">
        <v>0</v>
      </c>
      <c r="AC3448">
        <v>1953</v>
      </c>
      <c r="AD3448" t="s">
        <v>3569</v>
      </c>
      <c r="AE3448" t="s">
        <v>100</v>
      </c>
      <c r="AF3448" t="s">
        <v>987</v>
      </c>
    </row>
    <row r="3449" spans="1:32">
      <c r="A3449" t="str">
        <f>PROPER(TRIM(Homes[[#This Row],[street]]))</f>
        <v>13436 Occidental Ave S</v>
      </c>
      <c r="B3449" t="str">
        <f>PROPER(TRIM(Homes[[#This Row],[city]]))</f>
        <v>Burien</v>
      </c>
      <c r="C3449" t="str">
        <f>_xlfn.TEXTBEFORE(Homes[[#This Row],[statezip]]," ")</f>
        <v>WA</v>
      </c>
      <c r="D3449" s="6" t="str">
        <f>_xlfn.TEXTAFTER(Homes[[#This Row],[statezip]]," ")</f>
        <v>98168</v>
      </c>
      <c r="E3449" s="1">
        <v>268000</v>
      </c>
      <c r="F3449">
        <v>4</v>
      </c>
      <c r="G34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49" s="3" t="str">
        <f>Homes[[#This Row],[bedrooms]] &amp; " bd | " &amp; TEXT(Homes[[#This Row],[bathrooms]],"0.##") &amp; " ba"</f>
        <v>4 bd | 2. ba</v>
      </c>
      <c r="I3449" s="4">
        <v>1930</v>
      </c>
      <c r="J3449" s="1">
        <f>IFERROR(Homes[[#This Row],[price]]/Homes[[#This Row],[sqft_living]]," ")</f>
        <v>138.86010362694302</v>
      </c>
      <c r="K3449" s="4">
        <f>IFERROR(Homes[[#This Row],[sqft_lot]]/43560," ")</f>
        <v>0.15151515151515152</v>
      </c>
      <c r="L3449" t="str">
        <f>IF(Homes[[#This Row],[waterfront]]=1, "Yes","No")</f>
        <v>No</v>
      </c>
      <c r="M3449" s="4" t="str">
        <f>IF(Homes[[#This Row],[sqft_basement]]&gt;0, "Yes","No")</f>
        <v>Yes</v>
      </c>
      <c r="N3449" t="str">
        <f>CHOOSE(Homes[[#This Row],[view]]+1, "None","Fair","Good","Great","Excellent")</f>
        <v>None</v>
      </c>
      <c r="O3449" t="str">
        <f>CHOOSE(Homes[[#This Row],[condition]], "Poor","Fair","Average","Good","Excellent")</f>
        <v>Good</v>
      </c>
      <c r="P3449">
        <f ca="1">YEAR(TODAY())-Homes[[#This Row],[yr_built]]</f>
        <v>58</v>
      </c>
      <c r="Q3449">
        <v>0</v>
      </c>
      <c r="R3449">
        <f ca="1">IF(Homes[[#This Row],[yr_renovated]]&gt;0, YEAR(TODAY())-Homes[[#This Row],[yr_renovated]], YEAR(TODAY())-Homes[[#This Row],[yr_built]])</f>
        <v>58</v>
      </c>
      <c r="S3449">
        <v>1</v>
      </c>
      <c r="T3449" s="2">
        <v>41786</v>
      </c>
      <c r="U3449" s="3">
        <v>2</v>
      </c>
      <c r="V3449" s="4">
        <f>IFERROR(Homes[[#This Row],[sqft_above]]+Homes[[#This Row],[sqft_basement]]," ")</f>
        <v>1930</v>
      </c>
      <c r="W3449" s="4">
        <v>6600</v>
      </c>
      <c r="X3449">
        <v>0</v>
      </c>
      <c r="Y3449">
        <v>0</v>
      </c>
      <c r="Z3449">
        <v>4</v>
      </c>
      <c r="AA3449" s="4">
        <v>1030</v>
      </c>
      <c r="AB3449" s="4">
        <v>900</v>
      </c>
      <c r="AC3449">
        <v>1967</v>
      </c>
      <c r="AD3449" t="s">
        <v>3570</v>
      </c>
      <c r="AE3449" t="s">
        <v>379</v>
      </c>
      <c r="AF3449" t="s">
        <v>94</v>
      </c>
    </row>
    <row r="3450" spans="1:32">
      <c r="A3450" t="str">
        <f>PROPER(TRIM(Homes[[#This Row],[street]]))</f>
        <v>11813 Se 219Th Pl</v>
      </c>
      <c r="B3450" t="str">
        <f>PROPER(TRIM(Homes[[#This Row],[city]]))</f>
        <v>Kent</v>
      </c>
      <c r="C3450" t="str">
        <f>_xlfn.TEXTBEFORE(Homes[[#This Row],[statezip]]," ")</f>
        <v>WA</v>
      </c>
      <c r="D3450" s="6" t="str">
        <f>_xlfn.TEXTAFTER(Homes[[#This Row],[statezip]]," ")</f>
        <v>98031</v>
      </c>
      <c r="E3450" s="1">
        <v>268000</v>
      </c>
      <c r="F3450">
        <v>3</v>
      </c>
      <c r="G34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50" s="3" t="str">
        <f>Homes[[#This Row],[bedrooms]] &amp; " bd | " &amp; TEXT(Homes[[#This Row],[bathrooms]],"0.##") &amp; " ba"</f>
        <v>3 bd | 2.5 ba</v>
      </c>
      <c r="I3450" s="4">
        <v>1650</v>
      </c>
      <c r="J3450" s="1">
        <f>IFERROR(Homes[[#This Row],[price]]/Homes[[#This Row],[sqft_living]]," ")</f>
        <v>162.42424242424244</v>
      </c>
      <c r="K3450" s="4">
        <f>IFERROR(Homes[[#This Row],[sqft_lot]]/43560," ")</f>
        <v>0.1534435261707989</v>
      </c>
      <c r="L3450" t="str">
        <f>IF(Homes[[#This Row],[waterfront]]=1, "Yes","No")</f>
        <v>No</v>
      </c>
      <c r="M3450" s="4" t="str">
        <f>IF(Homes[[#This Row],[sqft_basement]]&gt;0, "Yes","No")</f>
        <v>No</v>
      </c>
      <c r="N3450" t="str">
        <f>CHOOSE(Homes[[#This Row],[view]]+1, "None","Fair","Good","Great","Excellent")</f>
        <v>None</v>
      </c>
      <c r="O3450" t="str">
        <f>CHOOSE(Homes[[#This Row],[condition]], "Poor","Fair","Average","Good","Excellent")</f>
        <v>Average</v>
      </c>
      <c r="P3450">
        <f ca="1">YEAR(TODAY())-Homes[[#This Row],[yr_built]]</f>
        <v>34</v>
      </c>
      <c r="Q3450">
        <v>0</v>
      </c>
      <c r="R3450">
        <f ca="1">IF(Homes[[#This Row],[yr_renovated]]&gt;0, YEAR(TODAY())-Homes[[#This Row],[yr_renovated]], YEAR(TODAY())-Homes[[#This Row],[yr_built]])</f>
        <v>34</v>
      </c>
      <c r="S3450">
        <v>2</v>
      </c>
      <c r="T3450" s="2">
        <v>41816</v>
      </c>
      <c r="U3450" s="3">
        <v>2.5</v>
      </c>
      <c r="V3450" s="4">
        <f>IFERROR(Homes[[#This Row],[sqft_above]]+Homes[[#This Row],[sqft_basement]]," ")</f>
        <v>1650</v>
      </c>
      <c r="W3450" s="4">
        <v>6684</v>
      </c>
      <c r="X3450">
        <v>0</v>
      </c>
      <c r="Y3450">
        <v>0</v>
      </c>
      <c r="Z3450">
        <v>3</v>
      </c>
      <c r="AA3450" s="4">
        <v>1650</v>
      </c>
      <c r="AB3450" s="4">
        <v>0</v>
      </c>
      <c r="AC3450">
        <v>1991</v>
      </c>
      <c r="AD3450" t="s">
        <v>3571</v>
      </c>
      <c r="AE3450" t="s">
        <v>1392</v>
      </c>
      <c r="AF3450" t="s">
        <v>2406</v>
      </c>
    </row>
    <row r="3451" spans="1:32">
      <c r="A3451" t="str">
        <f>PROPER(TRIM(Homes[[#This Row],[street]]))</f>
        <v>3644 Manchester Way</v>
      </c>
      <c r="B3451" t="str">
        <f>PROPER(TRIM(Homes[[#This Row],[city]]))</f>
        <v>Kent</v>
      </c>
      <c r="C3451" t="str">
        <f>_xlfn.TEXTBEFORE(Homes[[#This Row],[statezip]]," ")</f>
        <v>WA</v>
      </c>
      <c r="D3451" s="6" t="str">
        <f>_xlfn.TEXTAFTER(Homes[[#This Row],[statezip]]," ")</f>
        <v>98032</v>
      </c>
      <c r="E3451" s="1">
        <v>268000</v>
      </c>
      <c r="F3451">
        <v>3</v>
      </c>
      <c r="G34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51" s="3" t="str">
        <f>Homes[[#This Row],[bedrooms]] &amp; " bd | " &amp; TEXT(Homes[[#This Row],[bathrooms]],"0.##") &amp; " ba"</f>
        <v>3 bd | 1.75 ba</v>
      </c>
      <c r="I3451" s="4">
        <v>1970</v>
      </c>
      <c r="J3451" s="1">
        <f>IFERROR(Homes[[#This Row],[price]]/Homes[[#This Row],[sqft_living]]," ")</f>
        <v>136.04060913705584</v>
      </c>
      <c r="K3451" s="4">
        <f>IFERROR(Homes[[#This Row],[sqft_lot]]/43560," ")</f>
        <v>0.23576675849403123</v>
      </c>
      <c r="L3451" t="str">
        <f>IF(Homes[[#This Row],[waterfront]]=1, "Yes","No")</f>
        <v>No</v>
      </c>
      <c r="M3451" s="4" t="str">
        <f>IF(Homes[[#This Row],[sqft_basement]]&gt;0, "Yes","No")</f>
        <v>No</v>
      </c>
      <c r="N3451" t="str">
        <f>CHOOSE(Homes[[#This Row],[view]]+1, "None","Fair","Good","Great","Excellent")</f>
        <v>None</v>
      </c>
      <c r="O3451" t="str">
        <f>CHOOSE(Homes[[#This Row],[condition]], "Poor","Fair","Average","Good","Excellent")</f>
        <v>Good</v>
      </c>
      <c r="P3451">
        <f ca="1">YEAR(TODAY())-Homes[[#This Row],[yr_built]]</f>
        <v>59</v>
      </c>
      <c r="Q3451">
        <v>0</v>
      </c>
      <c r="R3451">
        <f ca="1">IF(Homes[[#This Row],[yr_renovated]]&gt;0, YEAR(TODAY())-Homes[[#This Row],[yr_renovated]], YEAR(TODAY())-Homes[[#This Row],[yr_built]])</f>
        <v>59</v>
      </c>
      <c r="S3451">
        <v>1</v>
      </c>
      <c r="T3451" s="2">
        <v>41793</v>
      </c>
      <c r="U3451" s="3">
        <v>1.75</v>
      </c>
      <c r="V3451" s="4">
        <f>IFERROR(Homes[[#This Row],[sqft_above]]+Homes[[#This Row],[sqft_basement]]," ")</f>
        <v>1970</v>
      </c>
      <c r="W3451" s="4">
        <v>10270</v>
      </c>
      <c r="X3451">
        <v>0</v>
      </c>
      <c r="Y3451">
        <v>0</v>
      </c>
      <c r="Z3451">
        <v>4</v>
      </c>
      <c r="AA3451" s="4">
        <v>1970</v>
      </c>
      <c r="AB3451" s="4">
        <v>0</v>
      </c>
      <c r="AC3451">
        <v>1966</v>
      </c>
      <c r="AD3451" t="s">
        <v>3572</v>
      </c>
      <c r="AE3451" t="s">
        <v>1392</v>
      </c>
      <c r="AF3451" t="s">
        <v>2606</v>
      </c>
    </row>
    <row r="3452" spans="1:32">
      <c r="A3452" t="str">
        <f>PROPER(TRIM(Homes[[#This Row],[street]]))</f>
        <v>3010 S Holden St</v>
      </c>
      <c r="B3452" t="str">
        <f>PROPER(TRIM(Homes[[#This Row],[city]]))</f>
        <v>Seattle</v>
      </c>
      <c r="C3452" t="str">
        <f>_xlfn.TEXTBEFORE(Homes[[#This Row],[statezip]]," ")</f>
        <v>WA</v>
      </c>
      <c r="D3452" s="6" t="str">
        <f>_xlfn.TEXTAFTER(Homes[[#This Row],[statezip]]," ")</f>
        <v>98108</v>
      </c>
      <c r="E3452" s="1">
        <v>268000</v>
      </c>
      <c r="F3452">
        <v>2</v>
      </c>
      <c r="G34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2" s="3" t="str">
        <f>Homes[[#This Row],[bedrooms]] &amp; " bd | " &amp; TEXT(Homes[[#This Row],[bathrooms]],"0.##") &amp; " ba"</f>
        <v>2 bd | 1. ba</v>
      </c>
      <c r="I3452" s="4">
        <v>1380</v>
      </c>
      <c r="J3452" s="1">
        <f>IFERROR(Homes[[#This Row],[price]]/Homes[[#This Row],[sqft_living]]," ")</f>
        <v>194.20289855072463</v>
      </c>
      <c r="K3452" s="4">
        <f>IFERROR(Homes[[#This Row],[sqft_lot]]/43560," ")</f>
        <v>0.1147842056932966</v>
      </c>
      <c r="L3452" t="str">
        <f>IF(Homes[[#This Row],[waterfront]]=1, "Yes","No")</f>
        <v>No</v>
      </c>
      <c r="M3452" s="4" t="str">
        <f>IF(Homes[[#This Row],[sqft_basement]]&gt;0, "Yes","No")</f>
        <v>Yes</v>
      </c>
      <c r="N3452" t="str">
        <f>CHOOSE(Homes[[#This Row],[view]]+1, "None","Fair","Good","Great","Excellent")</f>
        <v>None</v>
      </c>
      <c r="O3452" t="str">
        <f>CHOOSE(Homes[[#This Row],[condition]], "Poor","Fair","Average","Good","Excellent")</f>
        <v>Average</v>
      </c>
      <c r="P3452">
        <f ca="1">YEAR(TODAY())-Homes[[#This Row],[yr_built]]</f>
        <v>82</v>
      </c>
      <c r="Q3452">
        <v>2002</v>
      </c>
      <c r="R3452">
        <f ca="1">IF(Homes[[#This Row],[yr_renovated]]&gt;0, YEAR(TODAY())-Homes[[#This Row],[yr_renovated]], YEAR(TODAY())-Homes[[#This Row],[yr_built]])</f>
        <v>23</v>
      </c>
      <c r="S3452">
        <v>1</v>
      </c>
      <c r="T3452" s="2">
        <v>41800</v>
      </c>
      <c r="U3452" s="3">
        <v>1</v>
      </c>
      <c r="V3452" s="4">
        <f>IFERROR(Homes[[#This Row],[sqft_above]]+Homes[[#This Row],[sqft_basement]]," ")</f>
        <v>1380</v>
      </c>
      <c r="W3452" s="4">
        <v>5000</v>
      </c>
      <c r="X3452">
        <v>0</v>
      </c>
      <c r="Y3452">
        <v>0</v>
      </c>
      <c r="Z3452">
        <v>3</v>
      </c>
      <c r="AA3452" s="4">
        <v>870</v>
      </c>
      <c r="AB3452" s="4">
        <v>510</v>
      </c>
      <c r="AC3452">
        <v>1943</v>
      </c>
      <c r="AD3452" t="s">
        <v>3573</v>
      </c>
      <c r="AE3452" t="s">
        <v>49</v>
      </c>
      <c r="AF3452" t="s">
        <v>1536</v>
      </c>
    </row>
    <row r="3453" spans="1:32">
      <c r="A3453" t="str">
        <f>PROPER(TRIM(Homes[[#This Row],[street]]))</f>
        <v>16824 11Th Pl Ne</v>
      </c>
      <c r="B3453" t="str">
        <f>PROPER(TRIM(Homes[[#This Row],[city]]))</f>
        <v>Shoreline</v>
      </c>
      <c r="C3453" t="str">
        <f>_xlfn.TEXTBEFORE(Homes[[#This Row],[statezip]]," ")</f>
        <v>WA</v>
      </c>
      <c r="D3453" s="6" t="str">
        <f>_xlfn.TEXTAFTER(Homes[[#This Row],[statezip]]," ")</f>
        <v>98155</v>
      </c>
      <c r="E3453" s="1">
        <v>267800</v>
      </c>
      <c r="F3453">
        <v>2</v>
      </c>
      <c r="G34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3" s="3" t="str">
        <f>Homes[[#This Row],[bedrooms]] &amp; " bd | " &amp; TEXT(Homes[[#This Row],[bathrooms]],"0.##") &amp; " ba"</f>
        <v>2 bd | 1. ba</v>
      </c>
      <c r="I3453" s="4">
        <v>700</v>
      </c>
      <c r="J3453" s="1">
        <f>IFERROR(Homes[[#This Row],[price]]/Homes[[#This Row],[sqft_living]]," ")</f>
        <v>382.57142857142856</v>
      </c>
      <c r="K3453" s="4">
        <f>IFERROR(Homes[[#This Row],[sqft_lot]]/43560," ")</f>
        <v>0.13774104683195593</v>
      </c>
      <c r="L3453" t="str">
        <f>IF(Homes[[#This Row],[waterfront]]=1, "Yes","No")</f>
        <v>No</v>
      </c>
      <c r="M3453" s="4" t="str">
        <f>IF(Homes[[#This Row],[sqft_basement]]&gt;0, "Yes","No")</f>
        <v>No</v>
      </c>
      <c r="N3453" t="str">
        <f>CHOOSE(Homes[[#This Row],[view]]+1, "None","Fair","Good","Great","Excellent")</f>
        <v>None</v>
      </c>
      <c r="O3453" t="str">
        <f>CHOOSE(Homes[[#This Row],[condition]], "Poor","Fair","Average","Good","Excellent")</f>
        <v>Good</v>
      </c>
      <c r="P3453">
        <f ca="1">YEAR(TODAY())-Homes[[#This Row],[yr_built]]</f>
        <v>76</v>
      </c>
      <c r="Q3453">
        <v>1985</v>
      </c>
      <c r="R3453">
        <f ca="1">IF(Homes[[#This Row],[yr_renovated]]&gt;0, YEAR(TODAY())-Homes[[#This Row],[yr_renovated]], YEAR(TODAY())-Homes[[#This Row],[yr_built]])</f>
        <v>40</v>
      </c>
      <c r="S3453">
        <v>1</v>
      </c>
      <c r="T3453" s="2">
        <v>41773</v>
      </c>
      <c r="U3453" s="3">
        <v>1</v>
      </c>
      <c r="V3453" s="4">
        <f>IFERROR(Homes[[#This Row],[sqft_above]]+Homes[[#This Row],[sqft_basement]]," ")</f>
        <v>700</v>
      </c>
      <c r="W3453" s="4">
        <v>6000</v>
      </c>
      <c r="X3453">
        <v>0</v>
      </c>
      <c r="Y3453">
        <v>0</v>
      </c>
      <c r="Z3453">
        <v>4</v>
      </c>
      <c r="AA3453" s="4">
        <v>700</v>
      </c>
      <c r="AB3453" s="4">
        <v>0</v>
      </c>
      <c r="AC3453">
        <v>1949</v>
      </c>
      <c r="AD3453" t="s">
        <v>3574</v>
      </c>
      <c r="AE3453" t="s">
        <v>100</v>
      </c>
      <c r="AF3453" t="s">
        <v>744</v>
      </c>
    </row>
    <row r="3454" spans="1:32">
      <c r="A3454" t="str">
        <f>PROPER(TRIM(Homes[[#This Row],[street]]))</f>
        <v>17904 Military Rd S</v>
      </c>
      <c r="B3454" t="str">
        <f>PROPER(TRIM(Homes[[#This Row],[city]]))</f>
        <v>Seatac</v>
      </c>
      <c r="C3454" t="str">
        <f>_xlfn.TEXTBEFORE(Homes[[#This Row],[statezip]]," ")</f>
        <v>WA</v>
      </c>
      <c r="D3454" s="6" t="str">
        <f>_xlfn.TEXTAFTER(Homes[[#This Row],[statezip]]," ")</f>
        <v>98188</v>
      </c>
      <c r="E3454" s="1">
        <v>267500</v>
      </c>
      <c r="F3454">
        <v>3</v>
      </c>
      <c r="G34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54" s="3" t="str">
        <f>Homes[[#This Row],[bedrooms]] &amp; " bd | " &amp; TEXT(Homes[[#This Row],[bathrooms]],"0.##") &amp; " ba"</f>
        <v>3 bd | 1.75 ba</v>
      </c>
      <c r="I3454" s="4">
        <v>1590</v>
      </c>
      <c r="J3454" s="1">
        <f>IFERROR(Homes[[#This Row],[price]]/Homes[[#This Row],[sqft_living]]," ")</f>
        <v>168.23899371069183</v>
      </c>
      <c r="K3454" s="4">
        <f>IFERROR(Homes[[#This Row],[sqft_lot]]/43560," ")</f>
        <v>0.27350780532598712</v>
      </c>
      <c r="L3454" t="str">
        <f>IF(Homes[[#This Row],[waterfront]]=1, "Yes","No")</f>
        <v>No</v>
      </c>
      <c r="M3454" s="4" t="str">
        <f>IF(Homes[[#This Row],[sqft_basement]]&gt;0, "Yes","No")</f>
        <v>Yes</v>
      </c>
      <c r="N3454" t="str">
        <f>CHOOSE(Homes[[#This Row],[view]]+1, "None","Fair","Good","Great","Excellent")</f>
        <v>Good</v>
      </c>
      <c r="O3454" t="str">
        <f>CHOOSE(Homes[[#This Row],[condition]], "Poor","Fair","Average","Good","Excellent")</f>
        <v>Average</v>
      </c>
      <c r="P3454">
        <f ca="1">YEAR(TODAY())-Homes[[#This Row],[yr_built]]</f>
        <v>68</v>
      </c>
      <c r="Q3454">
        <v>2000</v>
      </c>
      <c r="R3454">
        <f ca="1">IF(Homes[[#This Row],[yr_renovated]]&gt;0, YEAR(TODAY())-Homes[[#This Row],[yr_renovated]], YEAR(TODAY())-Homes[[#This Row],[yr_built]])</f>
        <v>25</v>
      </c>
      <c r="S3454">
        <v>1</v>
      </c>
      <c r="T3454" s="2">
        <v>41788</v>
      </c>
      <c r="U3454" s="3">
        <v>1.75</v>
      </c>
      <c r="V3454" s="4">
        <f>IFERROR(Homes[[#This Row],[sqft_above]]+Homes[[#This Row],[sqft_basement]]," ")</f>
        <v>1590</v>
      </c>
      <c r="W3454" s="4">
        <v>11914</v>
      </c>
      <c r="X3454">
        <v>0</v>
      </c>
      <c r="Y3454">
        <v>2</v>
      </c>
      <c r="Z3454">
        <v>3</v>
      </c>
      <c r="AA3454" s="4">
        <v>1090</v>
      </c>
      <c r="AB3454" s="4">
        <v>500</v>
      </c>
      <c r="AC3454">
        <v>1957</v>
      </c>
      <c r="AD3454" t="s">
        <v>3575</v>
      </c>
      <c r="AE3454" t="s">
        <v>2001</v>
      </c>
      <c r="AF3454" t="s">
        <v>2002</v>
      </c>
    </row>
    <row r="3455" spans="1:32">
      <c r="A3455" t="str">
        <f>PROPER(TRIM(Homes[[#This Row],[street]]))</f>
        <v>2831 Sw 327Th St</v>
      </c>
      <c r="B3455" t="str">
        <f>PROPER(TRIM(Homes[[#This Row],[city]]))</f>
        <v>Federal Way</v>
      </c>
      <c r="C3455" t="str">
        <f>_xlfn.TEXTBEFORE(Homes[[#This Row],[statezip]]," ")</f>
        <v>WA</v>
      </c>
      <c r="D3455" s="6" t="str">
        <f>_xlfn.TEXTAFTER(Homes[[#This Row],[statezip]]," ")</f>
        <v>98023</v>
      </c>
      <c r="E3455" s="1">
        <v>267345</v>
      </c>
      <c r="F3455">
        <v>4</v>
      </c>
      <c r="G34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55" s="3" t="str">
        <f>Homes[[#This Row],[bedrooms]] &amp; " bd | " &amp; TEXT(Homes[[#This Row],[bathrooms]],"0.##") &amp; " ba"</f>
        <v>4 bd | 2.25 ba</v>
      </c>
      <c r="I3455" s="4">
        <v>2510</v>
      </c>
      <c r="J3455" s="1">
        <f>IFERROR(Homes[[#This Row],[price]]/Homes[[#This Row],[sqft_living]]," ")</f>
        <v>106.51195219123505</v>
      </c>
      <c r="K3455" s="4">
        <f>IFERROR(Homes[[#This Row],[sqft_lot]]/43560," ")</f>
        <v>0.18744260789715336</v>
      </c>
      <c r="L3455" t="str">
        <f>IF(Homes[[#This Row],[waterfront]]=1, "Yes","No")</f>
        <v>No</v>
      </c>
      <c r="M3455" s="4" t="str">
        <f>IF(Homes[[#This Row],[sqft_basement]]&gt;0, "Yes","No")</f>
        <v>Yes</v>
      </c>
      <c r="N3455" t="str">
        <f>CHOOSE(Homes[[#This Row],[view]]+1, "None","Fair","Good","Great","Excellent")</f>
        <v>None</v>
      </c>
      <c r="O3455" t="str">
        <f>CHOOSE(Homes[[#This Row],[condition]], "Poor","Fair","Average","Good","Excellent")</f>
        <v>Good</v>
      </c>
      <c r="P3455">
        <f ca="1">YEAR(TODAY())-Homes[[#This Row],[yr_built]]</f>
        <v>53</v>
      </c>
      <c r="Q3455">
        <v>0</v>
      </c>
      <c r="R3455">
        <f ca="1">IF(Homes[[#This Row],[yr_renovated]]&gt;0, YEAR(TODAY())-Homes[[#This Row],[yr_renovated]], YEAR(TODAY())-Homes[[#This Row],[yr_built]])</f>
        <v>53</v>
      </c>
      <c r="S3455">
        <v>1</v>
      </c>
      <c r="T3455" s="2">
        <v>41772</v>
      </c>
      <c r="U3455" s="3">
        <v>2.25</v>
      </c>
      <c r="V3455" s="4">
        <f>IFERROR(Homes[[#This Row],[sqft_above]]+Homes[[#This Row],[sqft_basement]]," ")</f>
        <v>2510</v>
      </c>
      <c r="W3455" s="4">
        <v>8165</v>
      </c>
      <c r="X3455">
        <v>0</v>
      </c>
      <c r="Y3455">
        <v>0</v>
      </c>
      <c r="Z3455">
        <v>4</v>
      </c>
      <c r="AA3455" s="4">
        <v>1610</v>
      </c>
      <c r="AB3455" s="4">
        <v>900</v>
      </c>
      <c r="AC3455">
        <v>1972</v>
      </c>
      <c r="AD3455" t="s">
        <v>3576</v>
      </c>
      <c r="AE3455" t="s">
        <v>675</v>
      </c>
      <c r="AF3455" t="s">
        <v>1267</v>
      </c>
    </row>
    <row r="3456" spans="1:32">
      <c r="A3456" t="str">
        <f>PROPER(TRIM(Homes[[#This Row],[street]]))</f>
        <v>1376 43Rd St Ne</v>
      </c>
      <c r="B3456" t="str">
        <f>PROPER(TRIM(Homes[[#This Row],[city]]))</f>
        <v>Auburn</v>
      </c>
      <c r="C3456" t="str">
        <f>_xlfn.TEXTBEFORE(Homes[[#This Row],[statezip]]," ")</f>
        <v>WA</v>
      </c>
      <c r="D3456" s="6" t="str">
        <f>_xlfn.TEXTAFTER(Homes[[#This Row],[statezip]]," ")</f>
        <v>98002</v>
      </c>
      <c r="E3456" s="1">
        <v>267000</v>
      </c>
      <c r="F3456">
        <v>3</v>
      </c>
      <c r="G34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56" s="3" t="str">
        <f>Homes[[#This Row],[bedrooms]] &amp; " bd | " &amp; TEXT(Homes[[#This Row],[bathrooms]],"0.##") &amp; " ba"</f>
        <v>3 bd | 2.25 ba</v>
      </c>
      <c r="I3456" s="4">
        <v>1584</v>
      </c>
      <c r="J3456" s="1">
        <f>IFERROR(Homes[[#This Row],[price]]/Homes[[#This Row],[sqft_living]]," ")</f>
        <v>168.56060606060606</v>
      </c>
      <c r="K3456" s="4">
        <f>IFERROR(Homes[[#This Row],[sqft_lot]]/43560," ")</f>
        <v>6.4279155188246104E-2</v>
      </c>
      <c r="L3456" t="str">
        <f>IF(Homes[[#This Row],[waterfront]]=1, "Yes","No")</f>
        <v>No</v>
      </c>
      <c r="M3456" s="4" t="str">
        <f>IF(Homes[[#This Row],[sqft_basement]]&gt;0, "Yes","No")</f>
        <v>No</v>
      </c>
      <c r="N3456" t="str">
        <f>CHOOSE(Homes[[#This Row],[view]]+1, "None","Fair","Good","Great","Excellent")</f>
        <v>None</v>
      </c>
      <c r="O3456" t="str">
        <f>CHOOSE(Homes[[#This Row],[condition]], "Poor","Fair","Average","Good","Excellent")</f>
        <v>Average</v>
      </c>
      <c r="P3456">
        <f ca="1">YEAR(TODAY())-Homes[[#This Row],[yr_built]]</f>
        <v>13</v>
      </c>
      <c r="Q3456">
        <v>1912</v>
      </c>
      <c r="R3456">
        <f ca="1">IF(Homes[[#This Row],[yr_renovated]]&gt;0, YEAR(TODAY())-Homes[[#This Row],[yr_renovated]], YEAR(TODAY())-Homes[[#This Row],[yr_built]])</f>
        <v>113</v>
      </c>
      <c r="S3456">
        <v>2</v>
      </c>
      <c r="T3456" s="2">
        <v>41808</v>
      </c>
      <c r="U3456" s="3">
        <v>2.25</v>
      </c>
      <c r="V3456" s="4">
        <f>IFERROR(Homes[[#This Row],[sqft_above]]+Homes[[#This Row],[sqft_basement]]," ")</f>
        <v>1584</v>
      </c>
      <c r="W3456" s="4">
        <v>2800</v>
      </c>
      <c r="X3456">
        <v>0</v>
      </c>
      <c r="Y3456">
        <v>0</v>
      </c>
      <c r="Z3456">
        <v>3</v>
      </c>
      <c r="AA3456" s="4">
        <v>1584</v>
      </c>
      <c r="AB3456" s="4">
        <v>0</v>
      </c>
      <c r="AC3456">
        <v>2012</v>
      </c>
      <c r="AD3456" t="s">
        <v>3577</v>
      </c>
      <c r="AE3456" t="s">
        <v>519</v>
      </c>
      <c r="AF3456" t="s">
        <v>3042</v>
      </c>
    </row>
    <row r="3457" spans="1:32">
      <c r="A3457" t="str">
        <f>PROPER(TRIM(Homes[[#This Row],[street]]))</f>
        <v>35039 41St Pl S</v>
      </c>
      <c r="B3457" t="str">
        <f>PROPER(TRIM(Homes[[#This Row],[city]]))</f>
        <v>Federal Way</v>
      </c>
      <c r="C3457" t="str">
        <f>_xlfn.TEXTBEFORE(Homes[[#This Row],[statezip]]," ")</f>
        <v>WA</v>
      </c>
      <c r="D3457" s="6" t="str">
        <f>_xlfn.TEXTAFTER(Homes[[#This Row],[statezip]]," ")</f>
        <v>98001</v>
      </c>
      <c r="E3457" s="1">
        <v>267000</v>
      </c>
      <c r="F3457">
        <v>3</v>
      </c>
      <c r="G34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57" s="3" t="str">
        <f>Homes[[#This Row],[bedrooms]] &amp; " bd | " &amp; TEXT(Homes[[#This Row],[bathrooms]],"0.##") &amp; " ba"</f>
        <v>3 bd | 2.5 ba</v>
      </c>
      <c r="I3457" s="4">
        <v>2495</v>
      </c>
      <c r="J3457" s="1">
        <f>IFERROR(Homes[[#This Row],[price]]/Homes[[#This Row],[sqft_living]]," ")</f>
        <v>107.01402805611222</v>
      </c>
      <c r="K3457" s="4">
        <f>IFERROR(Homes[[#This Row],[sqft_lot]]/43560," ")</f>
        <v>0.10101010101010101</v>
      </c>
      <c r="L3457" t="str">
        <f>IF(Homes[[#This Row],[waterfront]]=1, "Yes","No")</f>
        <v>No</v>
      </c>
      <c r="M3457" s="4" t="str">
        <f>IF(Homes[[#This Row],[sqft_basement]]&gt;0, "Yes","No")</f>
        <v>No</v>
      </c>
      <c r="N3457" t="str">
        <f>CHOOSE(Homes[[#This Row],[view]]+1, "None","Fair","Good","Great","Excellent")</f>
        <v>None</v>
      </c>
      <c r="O3457" t="str">
        <f>CHOOSE(Homes[[#This Row],[condition]], "Poor","Fair","Average","Good","Excellent")</f>
        <v>Average</v>
      </c>
      <c r="P3457">
        <f ca="1">YEAR(TODAY())-Homes[[#This Row],[yr_built]]</f>
        <v>18</v>
      </c>
      <c r="Q3457">
        <v>0</v>
      </c>
      <c r="R3457">
        <f ca="1">IF(Homes[[#This Row],[yr_renovated]]&gt;0, YEAR(TODAY())-Homes[[#This Row],[yr_renovated]], YEAR(TODAY())-Homes[[#This Row],[yr_built]])</f>
        <v>18</v>
      </c>
      <c r="S3457">
        <v>2</v>
      </c>
      <c r="T3457" s="2">
        <v>41787</v>
      </c>
      <c r="U3457" s="3">
        <v>2.5</v>
      </c>
      <c r="V3457" s="4">
        <f>IFERROR(Homes[[#This Row],[sqft_above]]+Homes[[#This Row],[sqft_basement]]," ")</f>
        <v>2495</v>
      </c>
      <c r="W3457" s="4">
        <v>4400</v>
      </c>
      <c r="X3457">
        <v>0</v>
      </c>
      <c r="Y3457">
        <v>0</v>
      </c>
      <c r="Z3457">
        <v>3</v>
      </c>
      <c r="AA3457" s="4">
        <v>2495</v>
      </c>
      <c r="AB3457" s="4">
        <v>0</v>
      </c>
      <c r="AC3457">
        <v>2007</v>
      </c>
      <c r="AD3457" t="s">
        <v>3578</v>
      </c>
      <c r="AE3457" t="s">
        <v>675</v>
      </c>
      <c r="AF3457" t="s">
        <v>1269</v>
      </c>
    </row>
    <row r="3458" spans="1:32">
      <c r="A3458" t="str">
        <f>PROPER(TRIM(Homes[[#This Row],[street]]))</f>
        <v>11520 36Th Ave Ne</v>
      </c>
      <c r="B3458" t="str">
        <f>PROPER(TRIM(Homes[[#This Row],[city]]))</f>
        <v>Seattle</v>
      </c>
      <c r="C3458" t="str">
        <f>_xlfn.TEXTBEFORE(Homes[[#This Row],[statezip]]," ")</f>
        <v>WA</v>
      </c>
      <c r="D3458" s="6" t="str">
        <f>_xlfn.TEXTAFTER(Homes[[#This Row],[statezip]]," ")</f>
        <v>98125</v>
      </c>
      <c r="E3458" s="1">
        <v>267000</v>
      </c>
      <c r="F3458">
        <v>3</v>
      </c>
      <c r="G34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8" s="3" t="str">
        <f>Homes[[#This Row],[bedrooms]] &amp; " bd | " &amp; TEXT(Homes[[#This Row],[bathrooms]],"0.##") &amp; " ba"</f>
        <v>3 bd | 1. ba</v>
      </c>
      <c r="I3458" s="4">
        <v>1400</v>
      </c>
      <c r="J3458" s="1">
        <f>IFERROR(Homes[[#This Row],[price]]/Homes[[#This Row],[sqft_living]]," ")</f>
        <v>190.71428571428572</v>
      </c>
      <c r="K3458" s="4">
        <f>IFERROR(Homes[[#This Row],[sqft_lot]]/43560," ")</f>
        <v>0.18595041322314049</v>
      </c>
      <c r="L3458" t="str">
        <f>IF(Homes[[#This Row],[waterfront]]=1, "Yes","No")</f>
        <v>No</v>
      </c>
      <c r="M3458" s="4" t="str">
        <f>IF(Homes[[#This Row],[sqft_basement]]&gt;0, "Yes","No")</f>
        <v>No</v>
      </c>
      <c r="N3458" t="str">
        <f>CHOOSE(Homes[[#This Row],[view]]+1, "None","Fair","Good","Great","Excellent")</f>
        <v>None</v>
      </c>
      <c r="O3458" t="str">
        <f>CHOOSE(Homes[[#This Row],[condition]], "Poor","Fair","Average","Good","Excellent")</f>
        <v>Average</v>
      </c>
      <c r="P3458">
        <f ca="1">YEAR(TODAY())-Homes[[#This Row],[yr_built]]</f>
        <v>81</v>
      </c>
      <c r="Q3458">
        <v>0</v>
      </c>
      <c r="R3458">
        <f ca="1">IF(Homes[[#This Row],[yr_renovated]]&gt;0, YEAR(TODAY())-Homes[[#This Row],[yr_renovated]], YEAR(TODAY())-Homes[[#This Row],[yr_built]])</f>
        <v>81</v>
      </c>
      <c r="S3458">
        <v>1.5</v>
      </c>
      <c r="T3458" s="2">
        <v>41828</v>
      </c>
      <c r="U3458" s="3">
        <v>1</v>
      </c>
      <c r="V3458" s="4">
        <f>IFERROR(Homes[[#This Row],[sqft_above]]+Homes[[#This Row],[sqft_basement]]," ")</f>
        <v>1400</v>
      </c>
      <c r="W3458" s="4">
        <v>8100</v>
      </c>
      <c r="X3458">
        <v>0</v>
      </c>
      <c r="Y3458">
        <v>0</v>
      </c>
      <c r="Z3458">
        <v>3</v>
      </c>
      <c r="AA3458" s="4">
        <v>1400</v>
      </c>
      <c r="AB3458" s="4">
        <v>0</v>
      </c>
      <c r="AC3458">
        <v>1944</v>
      </c>
      <c r="AD3458" t="s">
        <v>3579</v>
      </c>
      <c r="AE3458" t="s">
        <v>49</v>
      </c>
      <c r="AF3458" t="s">
        <v>150</v>
      </c>
    </row>
    <row r="3459" spans="1:32">
      <c r="A3459" t="str">
        <f>PROPER(TRIM(Homes[[#This Row],[street]]))</f>
        <v>4035 S 150Th St</v>
      </c>
      <c r="B3459" t="str">
        <f>PROPER(TRIM(Homes[[#This Row],[city]]))</f>
        <v>Tukwila</v>
      </c>
      <c r="C3459" t="str">
        <f>_xlfn.TEXTBEFORE(Homes[[#This Row],[statezip]]," ")</f>
        <v>WA</v>
      </c>
      <c r="D3459" s="6" t="str">
        <f>_xlfn.TEXTAFTER(Homes[[#This Row],[statezip]]," ")</f>
        <v>98188</v>
      </c>
      <c r="E3459" s="1">
        <v>267000</v>
      </c>
      <c r="F3459">
        <v>3</v>
      </c>
      <c r="G34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59" s="3" t="str">
        <f>Homes[[#This Row],[bedrooms]] &amp; " bd | " &amp; TEXT(Homes[[#This Row],[bathrooms]],"0.##") &amp; " ba"</f>
        <v>3 bd | 1. ba</v>
      </c>
      <c r="I3459" s="4">
        <v>1740</v>
      </c>
      <c r="J3459" s="1">
        <f>IFERROR(Homes[[#This Row],[price]]/Homes[[#This Row],[sqft_living]]," ")</f>
        <v>153.44827586206895</v>
      </c>
      <c r="K3459" s="4">
        <f>IFERROR(Homes[[#This Row],[sqft_lot]]/43560," ")</f>
        <v>0.24965564738292012</v>
      </c>
      <c r="L3459" t="str">
        <f>IF(Homes[[#This Row],[waterfront]]=1, "Yes","No")</f>
        <v>No</v>
      </c>
      <c r="M3459" s="4" t="str">
        <f>IF(Homes[[#This Row],[sqft_basement]]&gt;0, "Yes","No")</f>
        <v>Yes</v>
      </c>
      <c r="N3459" t="str">
        <f>CHOOSE(Homes[[#This Row],[view]]+1, "None","Fair","Good","Great","Excellent")</f>
        <v>None</v>
      </c>
      <c r="O3459" t="str">
        <f>CHOOSE(Homes[[#This Row],[condition]], "Poor","Fair","Average","Good","Excellent")</f>
        <v>Good</v>
      </c>
      <c r="P3459">
        <f ca="1">YEAR(TODAY())-Homes[[#This Row],[yr_built]]</f>
        <v>63</v>
      </c>
      <c r="Q3459">
        <v>0</v>
      </c>
      <c r="R3459">
        <f ca="1">IF(Homes[[#This Row],[yr_renovated]]&gt;0, YEAR(TODAY())-Homes[[#This Row],[yr_renovated]], YEAR(TODAY())-Homes[[#This Row],[yr_built]])</f>
        <v>63</v>
      </c>
      <c r="S3459">
        <v>1</v>
      </c>
      <c r="T3459" s="2">
        <v>41823</v>
      </c>
      <c r="U3459" s="3">
        <v>1</v>
      </c>
      <c r="V3459" s="4">
        <f>IFERROR(Homes[[#This Row],[sqft_above]]+Homes[[#This Row],[sqft_basement]]," ")</f>
        <v>1740</v>
      </c>
      <c r="W3459" s="4">
        <v>10875</v>
      </c>
      <c r="X3459">
        <v>0</v>
      </c>
      <c r="Y3459">
        <v>0</v>
      </c>
      <c r="Z3459">
        <v>4</v>
      </c>
      <c r="AA3459" s="4">
        <v>1020</v>
      </c>
      <c r="AB3459" s="4">
        <v>720</v>
      </c>
      <c r="AC3459">
        <v>1962</v>
      </c>
      <c r="AD3459" t="s">
        <v>3580</v>
      </c>
      <c r="AE3459" t="s">
        <v>93</v>
      </c>
      <c r="AF3459" t="s">
        <v>2002</v>
      </c>
    </row>
    <row r="3460" spans="1:32">
      <c r="A3460" t="str">
        <f>PROPER(TRIM(Homes[[#This Row],[street]]))</f>
        <v>32740-32998 30Th Ave Sw</v>
      </c>
      <c r="B3460" t="str">
        <f>PROPER(TRIM(Homes[[#This Row],[city]]))</f>
        <v>Federal Way</v>
      </c>
      <c r="C3460" t="str">
        <f>_xlfn.TEXTBEFORE(Homes[[#This Row],[statezip]]," ")</f>
        <v>WA</v>
      </c>
      <c r="D3460" s="6" t="str">
        <f>_xlfn.TEXTAFTER(Homes[[#This Row],[statezip]]," ")</f>
        <v>98023</v>
      </c>
      <c r="E3460" s="1">
        <v>266500</v>
      </c>
      <c r="F3460">
        <v>4</v>
      </c>
      <c r="G34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60" s="3" t="str">
        <f>Homes[[#This Row],[bedrooms]] &amp; " bd | " &amp; TEXT(Homes[[#This Row],[bathrooms]],"0.##") &amp; " ba"</f>
        <v>4 bd | 1.75 ba</v>
      </c>
      <c r="I3460" s="4">
        <v>1880</v>
      </c>
      <c r="J3460" s="1">
        <f>IFERROR(Homes[[#This Row],[price]]/Homes[[#This Row],[sqft_living]]," ")</f>
        <v>141.75531914893617</v>
      </c>
      <c r="K3460" s="4">
        <f>IFERROR(Homes[[#This Row],[sqft_lot]]/43560," ")</f>
        <v>0.17520661157024794</v>
      </c>
      <c r="L3460" t="str">
        <f>IF(Homes[[#This Row],[waterfront]]=1, "Yes","No")</f>
        <v>No</v>
      </c>
      <c r="M3460" s="4" t="str">
        <f>IF(Homes[[#This Row],[sqft_basement]]&gt;0, "Yes","No")</f>
        <v>Yes</v>
      </c>
      <c r="N3460" t="str">
        <f>CHOOSE(Homes[[#This Row],[view]]+1, "None","Fair","Good","Great","Excellent")</f>
        <v>None</v>
      </c>
      <c r="O3460" t="str">
        <f>CHOOSE(Homes[[#This Row],[condition]], "Poor","Fair","Average","Good","Excellent")</f>
        <v>Good</v>
      </c>
      <c r="P3460">
        <f ca="1">YEAR(TODAY())-Homes[[#This Row],[yr_built]]</f>
        <v>47</v>
      </c>
      <c r="Q3460">
        <v>2000</v>
      </c>
      <c r="R3460">
        <f ca="1">IF(Homes[[#This Row],[yr_renovated]]&gt;0, YEAR(TODAY())-Homes[[#This Row],[yr_renovated]], YEAR(TODAY())-Homes[[#This Row],[yr_built]])</f>
        <v>25</v>
      </c>
      <c r="S3460">
        <v>1</v>
      </c>
      <c r="T3460" s="2">
        <v>41788</v>
      </c>
      <c r="U3460" s="3">
        <v>1.75</v>
      </c>
      <c r="V3460" s="4">
        <f>IFERROR(Homes[[#This Row],[sqft_above]]+Homes[[#This Row],[sqft_basement]]," ")</f>
        <v>1880</v>
      </c>
      <c r="W3460" s="4">
        <v>7632</v>
      </c>
      <c r="X3460">
        <v>0</v>
      </c>
      <c r="Y3460">
        <v>0</v>
      </c>
      <c r="Z3460">
        <v>4</v>
      </c>
      <c r="AA3460" s="4">
        <v>1180</v>
      </c>
      <c r="AB3460" s="4">
        <v>700</v>
      </c>
      <c r="AC3460">
        <v>1978</v>
      </c>
      <c r="AD3460" t="s">
        <v>3581</v>
      </c>
      <c r="AE3460" t="s">
        <v>675</v>
      </c>
      <c r="AF3460" t="s">
        <v>1267</v>
      </c>
    </row>
    <row r="3461" spans="1:32">
      <c r="A3461" t="str">
        <f>PROPER(TRIM(Homes[[#This Row],[street]]))</f>
        <v>14217 Se 144Th St</v>
      </c>
      <c r="B3461" t="str">
        <f>PROPER(TRIM(Homes[[#This Row],[city]]))</f>
        <v>Renton</v>
      </c>
      <c r="C3461" t="str">
        <f>_xlfn.TEXTBEFORE(Homes[[#This Row],[statezip]]," ")</f>
        <v>WA</v>
      </c>
      <c r="D3461" s="6" t="str">
        <f>_xlfn.TEXTAFTER(Homes[[#This Row],[statezip]]," ")</f>
        <v>98059</v>
      </c>
      <c r="E3461" s="1">
        <v>266200</v>
      </c>
      <c r="F3461">
        <v>3</v>
      </c>
      <c r="G34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1" s="3" t="str">
        <f>Homes[[#This Row],[bedrooms]] &amp; " bd | " &amp; TEXT(Homes[[#This Row],[bathrooms]],"0.##") &amp; " ba"</f>
        <v>3 bd | 1.5 ba</v>
      </c>
      <c r="I3461" s="4">
        <v>1430</v>
      </c>
      <c r="J3461" s="1">
        <f>IFERROR(Homes[[#This Row],[price]]/Homes[[#This Row],[sqft_living]]," ")</f>
        <v>186.15384615384616</v>
      </c>
      <c r="K3461" s="4">
        <f>IFERROR(Homes[[#This Row],[sqft_lot]]/43560," ")</f>
        <v>0.22038567493112948</v>
      </c>
      <c r="L3461" t="str">
        <f>IF(Homes[[#This Row],[waterfront]]=1, "Yes","No")</f>
        <v>No</v>
      </c>
      <c r="M3461" s="4" t="str">
        <f>IF(Homes[[#This Row],[sqft_basement]]&gt;0, "Yes","No")</f>
        <v>No</v>
      </c>
      <c r="N3461" t="str">
        <f>CHOOSE(Homes[[#This Row],[view]]+1, "None","Fair","Good","Great","Excellent")</f>
        <v>None</v>
      </c>
      <c r="O3461" t="str">
        <f>CHOOSE(Homes[[#This Row],[condition]], "Poor","Fair","Average","Good","Excellent")</f>
        <v>Good</v>
      </c>
      <c r="P3461">
        <f ca="1">YEAR(TODAY())-Homes[[#This Row],[yr_built]]</f>
        <v>59</v>
      </c>
      <c r="Q3461">
        <v>0</v>
      </c>
      <c r="R3461">
        <f ca="1">IF(Homes[[#This Row],[yr_renovated]]&gt;0, YEAR(TODAY())-Homes[[#This Row],[yr_renovated]], YEAR(TODAY())-Homes[[#This Row],[yr_built]])</f>
        <v>59</v>
      </c>
      <c r="S3461">
        <v>1</v>
      </c>
      <c r="T3461" s="2">
        <v>41787</v>
      </c>
      <c r="U3461" s="3">
        <v>1.5</v>
      </c>
      <c r="V3461" s="4">
        <f>IFERROR(Homes[[#This Row],[sqft_above]]+Homes[[#This Row],[sqft_basement]]," ")</f>
        <v>1430</v>
      </c>
      <c r="W3461" s="4">
        <v>9600</v>
      </c>
      <c r="X3461">
        <v>0</v>
      </c>
      <c r="Y3461">
        <v>0</v>
      </c>
      <c r="Z3461">
        <v>4</v>
      </c>
      <c r="AA3461" s="4">
        <v>1430</v>
      </c>
      <c r="AB3461" s="4">
        <v>0</v>
      </c>
      <c r="AC3461">
        <v>1966</v>
      </c>
      <c r="AD3461" t="s">
        <v>3582</v>
      </c>
      <c r="AE3461" t="s">
        <v>319</v>
      </c>
      <c r="AF3461" t="s">
        <v>282</v>
      </c>
    </row>
    <row r="3462" spans="1:32">
      <c r="A3462" t="str">
        <f>PROPER(TRIM(Homes[[#This Row],[street]]))</f>
        <v>7127 29Th Ave Sw</v>
      </c>
      <c r="B3462" t="str">
        <f>PROPER(TRIM(Homes[[#This Row],[city]]))</f>
        <v>Seattle</v>
      </c>
      <c r="C3462" t="str">
        <f>_xlfn.TEXTBEFORE(Homes[[#This Row],[statezip]]," ")</f>
        <v>WA</v>
      </c>
      <c r="D3462" s="6" t="str">
        <f>_xlfn.TEXTAFTER(Homes[[#This Row],[statezip]]," ")</f>
        <v>98126</v>
      </c>
      <c r="E3462" s="1">
        <v>266066.66666699998</v>
      </c>
      <c r="F3462">
        <v>4</v>
      </c>
      <c r="G34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62" s="3" t="str">
        <f>Homes[[#This Row],[bedrooms]] &amp; " bd | " &amp; TEXT(Homes[[#This Row],[bathrooms]],"0.##") &amp; " ba"</f>
        <v>4 bd | 1. ba</v>
      </c>
      <c r="I3462" s="4">
        <v>1310</v>
      </c>
      <c r="J3462" s="1">
        <f>IFERROR(Homes[[#This Row],[price]]/Homes[[#This Row],[sqft_living]]," ")</f>
        <v>203.10432569999998</v>
      </c>
      <c r="K3462" s="4">
        <f>IFERROR(Homes[[#This Row],[sqft_lot]]/43560," ")</f>
        <v>0.11937557392102846</v>
      </c>
      <c r="L3462" t="str">
        <f>IF(Homes[[#This Row],[waterfront]]=1, "Yes","No")</f>
        <v>No</v>
      </c>
      <c r="M3462" s="4" t="str">
        <f>IF(Homes[[#This Row],[sqft_basement]]&gt;0, "Yes","No")</f>
        <v>Yes</v>
      </c>
      <c r="N3462" t="str">
        <f>CHOOSE(Homes[[#This Row],[view]]+1, "None","Fair","Good","Great","Excellent")</f>
        <v>None</v>
      </c>
      <c r="O3462" t="str">
        <f>CHOOSE(Homes[[#This Row],[condition]], "Poor","Fair","Average","Good","Excellent")</f>
        <v>Average</v>
      </c>
      <c r="P3462">
        <f ca="1">YEAR(TODAY())-Homes[[#This Row],[yr_built]]</f>
        <v>80</v>
      </c>
      <c r="Q3462">
        <v>2010</v>
      </c>
      <c r="R3462">
        <f ca="1">IF(Homes[[#This Row],[yr_renovated]]&gt;0, YEAR(TODAY())-Homes[[#This Row],[yr_renovated]], YEAR(TODAY())-Homes[[#This Row],[yr_built]])</f>
        <v>15</v>
      </c>
      <c r="S3462">
        <v>1.5</v>
      </c>
      <c r="T3462" s="2">
        <v>41780</v>
      </c>
      <c r="U3462" s="3">
        <v>1</v>
      </c>
      <c r="V3462" s="4">
        <f>IFERROR(Homes[[#This Row],[sqft_above]]+Homes[[#This Row],[sqft_basement]]," ")</f>
        <v>1310</v>
      </c>
      <c r="W3462" s="4">
        <v>5200</v>
      </c>
      <c r="X3462">
        <v>0</v>
      </c>
      <c r="Y3462">
        <v>0</v>
      </c>
      <c r="Z3462">
        <v>3</v>
      </c>
      <c r="AA3462" s="4">
        <v>1160</v>
      </c>
      <c r="AB3462" s="4">
        <v>150</v>
      </c>
      <c r="AC3462">
        <v>1945</v>
      </c>
      <c r="AD3462" t="s">
        <v>3583</v>
      </c>
      <c r="AE3462" t="s">
        <v>49</v>
      </c>
      <c r="AF3462" t="s">
        <v>434</v>
      </c>
    </row>
    <row r="3463" spans="1:32">
      <c r="A3463" t="str">
        <f>PROPER(TRIM(Homes[[#This Row],[street]]))</f>
        <v>33724 27Th Pl Sw</v>
      </c>
      <c r="B3463" t="str">
        <f>PROPER(TRIM(Homes[[#This Row],[city]]))</f>
        <v>Federal Way</v>
      </c>
      <c r="C3463" t="str">
        <f>_xlfn.TEXTBEFORE(Homes[[#This Row],[statezip]]," ")</f>
        <v>WA</v>
      </c>
      <c r="D3463" s="6" t="str">
        <f>_xlfn.TEXTAFTER(Homes[[#This Row],[statezip]]," ")</f>
        <v>98023</v>
      </c>
      <c r="E3463" s="1">
        <v>266000</v>
      </c>
      <c r="F3463">
        <v>4</v>
      </c>
      <c r="G34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63" s="3" t="str">
        <f>Homes[[#This Row],[bedrooms]] &amp; " bd | " &amp; TEXT(Homes[[#This Row],[bathrooms]],"0.##") &amp; " ba"</f>
        <v>4 bd | 2.25 ba</v>
      </c>
      <c r="I3463" s="4">
        <v>1995</v>
      </c>
      <c r="J3463" s="1">
        <f>IFERROR(Homes[[#This Row],[price]]/Homes[[#This Row],[sqft_living]]," ")</f>
        <v>133.33333333333334</v>
      </c>
      <c r="K3463" s="4">
        <f>IFERROR(Homes[[#This Row],[sqft_lot]]/43560," ")</f>
        <v>0.1630394857667585</v>
      </c>
      <c r="L3463" t="str">
        <f>IF(Homes[[#This Row],[waterfront]]=1, "Yes","No")</f>
        <v>No</v>
      </c>
      <c r="M3463" s="4" t="str">
        <f>IF(Homes[[#This Row],[sqft_basement]]&gt;0, "Yes","No")</f>
        <v>No</v>
      </c>
      <c r="N3463" t="str">
        <f>CHOOSE(Homes[[#This Row],[view]]+1, "None","Fair","Good","Great","Excellent")</f>
        <v>None</v>
      </c>
      <c r="O3463" t="str">
        <f>CHOOSE(Homes[[#This Row],[condition]], "Poor","Fair","Average","Good","Excellent")</f>
        <v>Good</v>
      </c>
      <c r="P3463">
        <f ca="1">YEAR(TODAY())-Homes[[#This Row],[yr_built]]</f>
        <v>44</v>
      </c>
      <c r="Q3463">
        <v>0</v>
      </c>
      <c r="R3463">
        <f ca="1">IF(Homes[[#This Row],[yr_renovated]]&gt;0, YEAR(TODAY())-Homes[[#This Row],[yr_renovated]], YEAR(TODAY())-Homes[[#This Row],[yr_built]])</f>
        <v>44</v>
      </c>
      <c r="S3463">
        <v>2</v>
      </c>
      <c r="T3463" s="2">
        <v>41827</v>
      </c>
      <c r="U3463" s="3">
        <v>2.25</v>
      </c>
      <c r="V3463" s="4">
        <f>IFERROR(Homes[[#This Row],[sqft_above]]+Homes[[#This Row],[sqft_basement]]," ")</f>
        <v>1995</v>
      </c>
      <c r="W3463" s="4">
        <v>7102</v>
      </c>
      <c r="X3463">
        <v>0</v>
      </c>
      <c r="Y3463">
        <v>0</v>
      </c>
      <c r="Z3463">
        <v>4</v>
      </c>
      <c r="AA3463" s="4">
        <v>1995</v>
      </c>
      <c r="AB3463" s="4">
        <v>0</v>
      </c>
      <c r="AC3463">
        <v>1981</v>
      </c>
      <c r="AD3463" t="s">
        <v>3584</v>
      </c>
      <c r="AE3463" t="s">
        <v>675</v>
      </c>
      <c r="AF3463" t="s">
        <v>1267</v>
      </c>
    </row>
    <row r="3464" spans="1:32">
      <c r="A3464" t="str">
        <f>PROPER(TRIM(Homes[[#This Row],[street]]))</f>
        <v>26205 119Th Dr Se</v>
      </c>
      <c r="B3464" t="str">
        <f>PROPER(TRIM(Homes[[#This Row],[city]]))</f>
        <v>Kent</v>
      </c>
      <c r="C3464" t="str">
        <f>_xlfn.TEXTBEFORE(Homes[[#This Row],[statezip]]," ")</f>
        <v>WA</v>
      </c>
      <c r="D3464" s="6" t="str">
        <f>_xlfn.TEXTAFTER(Homes[[#This Row],[statezip]]," ")</f>
        <v>98030</v>
      </c>
      <c r="E3464" s="1">
        <v>266000</v>
      </c>
      <c r="F3464">
        <v>3</v>
      </c>
      <c r="G34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64" s="3" t="str">
        <f>Homes[[#This Row],[bedrooms]] &amp; " bd | " &amp; TEXT(Homes[[#This Row],[bathrooms]],"0.##") &amp; " ba"</f>
        <v>3 bd | 2.5 ba</v>
      </c>
      <c r="I3464" s="4">
        <v>1780</v>
      </c>
      <c r="J3464" s="1">
        <f>IFERROR(Homes[[#This Row],[price]]/Homes[[#This Row],[sqft_living]]," ")</f>
        <v>149.43820224719101</v>
      </c>
      <c r="K3464" s="4">
        <f>IFERROR(Homes[[#This Row],[sqft_lot]]/43560," ")</f>
        <v>0.16561065197428834</v>
      </c>
      <c r="L3464" t="str">
        <f>IF(Homes[[#This Row],[waterfront]]=1, "Yes","No")</f>
        <v>No</v>
      </c>
      <c r="M3464" s="4" t="str">
        <f>IF(Homes[[#This Row],[sqft_basement]]&gt;0, "Yes","No")</f>
        <v>Yes</v>
      </c>
      <c r="N3464" t="str">
        <f>CHOOSE(Homes[[#This Row],[view]]+1, "None","Fair","Good","Great","Excellent")</f>
        <v>None</v>
      </c>
      <c r="O3464" t="str">
        <f>CHOOSE(Homes[[#This Row],[condition]], "Poor","Fair","Average","Good","Excellent")</f>
        <v>Good</v>
      </c>
      <c r="P3464">
        <f ca="1">YEAR(TODAY())-Homes[[#This Row],[yr_built]]</f>
        <v>39</v>
      </c>
      <c r="Q3464">
        <v>0</v>
      </c>
      <c r="R3464">
        <f ca="1">IF(Homes[[#This Row],[yr_renovated]]&gt;0, YEAR(TODAY())-Homes[[#This Row],[yr_renovated]], YEAR(TODAY())-Homes[[#This Row],[yr_built]])</f>
        <v>39</v>
      </c>
      <c r="S3464">
        <v>1</v>
      </c>
      <c r="T3464" s="2">
        <v>41773</v>
      </c>
      <c r="U3464" s="3">
        <v>2.5</v>
      </c>
      <c r="V3464" s="4">
        <f>IFERROR(Homes[[#This Row],[sqft_above]]+Homes[[#This Row],[sqft_basement]]," ")</f>
        <v>1780</v>
      </c>
      <c r="W3464" s="4">
        <v>7214</v>
      </c>
      <c r="X3464">
        <v>0</v>
      </c>
      <c r="Y3464">
        <v>0</v>
      </c>
      <c r="Z3464">
        <v>4</v>
      </c>
      <c r="AA3464" s="4">
        <v>1400</v>
      </c>
      <c r="AB3464" s="4">
        <v>380</v>
      </c>
      <c r="AC3464">
        <v>1986</v>
      </c>
      <c r="AD3464" t="s">
        <v>3585</v>
      </c>
      <c r="AE3464" t="s">
        <v>1392</v>
      </c>
      <c r="AF3464" t="s">
        <v>1554</v>
      </c>
    </row>
    <row r="3465" spans="1:32">
      <c r="A3465" t="str">
        <f>PROPER(TRIM(Homes[[#This Row],[street]]))</f>
        <v>8540 S 123Rd Pl</v>
      </c>
      <c r="B3465" t="str">
        <f>PROPER(TRIM(Homes[[#This Row],[city]]))</f>
        <v>Seattle</v>
      </c>
      <c r="C3465" t="str">
        <f>_xlfn.TEXTBEFORE(Homes[[#This Row],[statezip]]," ")</f>
        <v>WA</v>
      </c>
      <c r="D3465" s="6" t="str">
        <f>_xlfn.TEXTAFTER(Homes[[#This Row],[statezip]]," ")</f>
        <v>98178</v>
      </c>
      <c r="E3465" s="1">
        <v>265950</v>
      </c>
      <c r="F3465">
        <v>3</v>
      </c>
      <c r="G34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5" s="3" t="str">
        <f>Homes[[#This Row],[bedrooms]] &amp; " bd | " &amp; TEXT(Homes[[#This Row],[bathrooms]],"0.##") &amp; " ba"</f>
        <v>3 bd | 1.5 ba</v>
      </c>
      <c r="I3465" s="4">
        <v>1150</v>
      </c>
      <c r="J3465" s="1">
        <f>IFERROR(Homes[[#This Row],[price]]/Homes[[#This Row],[sqft_living]]," ")</f>
        <v>231.2608695652174</v>
      </c>
      <c r="K3465" s="4">
        <f>IFERROR(Homes[[#This Row],[sqft_lot]]/43560," ")</f>
        <v>0.19398530762167127</v>
      </c>
      <c r="L3465" t="str">
        <f>IF(Homes[[#This Row],[waterfront]]=1, "Yes","No")</f>
        <v>No</v>
      </c>
      <c r="M3465" s="4" t="str">
        <f>IF(Homes[[#This Row],[sqft_basement]]&gt;0, "Yes","No")</f>
        <v>No</v>
      </c>
      <c r="N3465" t="str">
        <f>CHOOSE(Homes[[#This Row],[view]]+1, "None","Fair","Good","Great","Excellent")</f>
        <v>None</v>
      </c>
      <c r="O3465" t="str">
        <f>CHOOSE(Homes[[#This Row],[condition]], "Poor","Fair","Average","Good","Excellent")</f>
        <v>Good</v>
      </c>
      <c r="P3465">
        <f ca="1">YEAR(TODAY())-Homes[[#This Row],[yr_built]]</f>
        <v>74</v>
      </c>
      <c r="Q3465">
        <v>1999</v>
      </c>
      <c r="R3465">
        <f ca="1">IF(Homes[[#This Row],[yr_renovated]]&gt;0, YEAR(TODAY())-Homes[[#This Row],[yr_renovated]], YEAR(TODAY())-Homes[[#This Row],[yr_built]])</f>
        <v>26</v>
      </c>
      <c r="S3465">
        <v>1</v>
      </c>
      <c r="T3465" s="2">
        <v>41815</v>
      </c>
      <c r="U3465" s="3">
        <v>1.5</v>
      </c>
      <c r="V3465" s="4">
        <f>IFERROR(Homes[[#This Row],[sqft_above]]+Homes[[#This Row],[sqft_basement]]," ")</f>
        <v>1150</v>
      </c>
      <c r="W3465" s="4">
        <v>8450</v>
      </c>
      <c r="X3465">
        <v>0</v>
      </c>
      <c r="Y3465">
        <v>0</v>
      </c>
      <c r="Z3465">
        <v>4</v>
      </c>
      <c r="AA3465" s="4">
        <v>1150</v>
      </c>
      <c r="AB3465" s="4">
        <v>0</v>
      </c>
      <c r="AC3465">
        <v>1951</v>
      </c>
      <c r="AD3465" t="s">
        <v>3586</v>
      </c>
      <c r="AE3465" t="s">
        <v>49</v>
      </c>
      <c r="AF3465" t="s">
        <v>1123</v>
      </c>
    </row>
    <row r="3466" spans="1:32">
      <c r="A3466" t="str">
        <f>PROPER(TRIM(Homes[[#This Row],[street]]))</f>
        <v>5257 23Rd Ave Sw</v>
      </c>
      <c r="B3466" t="str">
        <f>PROPER(TRIM(Homes[[#This Row],[city]]))</f>
        <v>Seattle</v>
      </c>
      <c r="C3466" t="str">
        <f>_xlfn.TEXTBEFORE(Homes[[#This Row],[statezip]]," ")</f>
        <v>WA</v>
      </c>
      <c r="D3466" s="6" t="str">
        <f>_xlfn.TEXTAFTER(Homes[[#This Row],[statezip]]," ")</f>
        <v>98106</v>
      </c>
      <c r="E3466" s="1">
        <v>265050</v>
      </c>
      <c r="F3466">
        <v>2</v>
      </c>
      <c r="G34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6" s="3" t="str">
        <f>Homes[[#This Row],[bedrooms]] &amp; " bd | " &amp; TEXT(Homes[[#This Row],[bathrooms]],"0.##") &amp; " ba"</f>
        <v>2 bd | 1.5 ba</v>
      </c>
      <c r="I3466" s="4">
        <v>800</v>
      </c>
      <c r="J3466" s="1">
        <f>IFERROR(Homes[[#This Row],[price]]/Homes[[#This Row],[sqft_living]]," ")</f>
        <v>331.3125</v>
      </c>
      <c r="K3466" s="4">
        <f>IFERROR(Homes[[#This Row],[sqft_lot]]/43560," ")</f>
        <v>4.86455463728191E-2</v>
      </c>
      <c r="L3466" t="str">
        <f>IF(Homes[[#This Row],[waterfront]]=1, "Yes","No")</f>
        <v>No</v>
      </c>
      <c r="M3466" s="4" t="str">
        <f>IF(Homes[[#This Row],[sqft_basement]]&gt;0, "Yes","No")</f>
        <v>No</v>
      </c>
      <c r="N3466" t="str">
        <f>CHOOSE(Homes[[#This Row],[view]]+1, "None","Fair","Good","Great","Excellent")</f>
        <v>None</v>
      </c>
      <c r="O3466" t="str">
        <f>CHOOSE(Homes[[#This Row],[condition]], "Poor","Fair","Average","Good","Excellent")</f>
        <v>Average</v>
      </c>
      <c r="P3466">
        <f ca="1">YEAR(TODAY())-Homes[[#This Row],[yr_built]]</f>
        <v>17</v>
      </c>
      <c r="Q3466">
        <v>0</v>
      </c>
      <c r="R3466">
        <f ca="1">IF(Homes[[#This Row],[yr_renovated]]&gt;0, YEAR(TODAY())-Homes[[#This Row],[yr_renovated]], YEAR(TODAY())-Homes[[#This Row],[yr_built]])</f>
        <v>17</v>
      </c>
      <c r="S3466">
        <v>2</v>
      </c>
      <c r="T3466" s="2">
        <v>41822</v>
      </c>
      <c r="U3466" s="3">
        <v>1.5</v>
      </c>
      <c r="V3466" s="4">
        <f>IFERROR(Homes[[#This Row],[sqft_above]]+Homes[[#This Row],[sqft_basement]]," ")</f>
        <v>800</v>
      </c>
      <c r="W3466" s="4">
        <v>2119</v>
      </c>
      <c r="X3466">
        <v>0</v>
      </c>
      <c r="Y3466">
        <v>0</v>
      </c>
      <c r="Z3466">
        <v>3</v>
      </c>
      <c r="AA3466" s="4">
        <v>800</v>
      </c>
      <c r="AB3466" s="4">
        <v>0</v>
      </c>
      <c r="AC3466">
        <v>2008</v>
      </c>
      <c r="AD3466" t="s">
        <v>3587</v>
      </c>
      <c r="AE3466" t="s">
        <v>49</v>
      </c>
      <c r="AF3466" t="s">
        <v>1278</v>
      </c>
    </row>
    <row r="3467" spans="1:32">
      <c r="A3467" t="str">
        <f>PROPER(TRIM(Homes[[#This Row],[street]]))</f>
        <v>1310 22Nd St Se</v>
      </c>
      <c r="B3467" t="str">
        <f>PROPER(TRIM(Homes[[#This Row],[city]]))</f>
        <v>Auburn</v>
      </c>
      <c r="C3467" t="str">
        <f>_xlfn.TEXTBEFORE(Homes[[#This Row],[statezip]]," ")</f>
        <v>WA</v>
      </c>
      <c r="D3467" s="6" t="str">
        <f>_xlfn.TEXTAFTER(Homes[[#This Row],[statezip]]," ")</f>
        <v>98002</v>
      </c>
      <c r="E3467" s="1">
        <v>265000</v>
      </c>
      <c r="F3467">
        <v>4</v>
      </c>
      <c r="G34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67" s="3" t="str">
        <f>Homes[[#This Row],[bedrooms]] &amp; " bd | " &amp; TEXT(Homes[[#This Row],[bathrooms]],"0.##") &amp; " ba"</f>
        <v>4 bd | 1.75 ba</v>
      </c>
      <c r="I3467" s="4">
        <v>1900</v>
      </c>
      <c r="J3467" s="1">
        <f>IFERROR(Homes[[#This Row],[price]]/Homes[[#This Row],[sqft_living]]," ")</f>
        <v>139.47368421052633</v>
      </c>
      <c r="K3467" s="4">
        <f>IFERROR(Homes[[#This Row],[sqft_lot]]/43560," ")</f>
        <v>0.24306703397612489</v>
      </c>
      <c r="L3467" t="str">
        <f>IF(Homes[[#This Row],[waterfront]]=1, "Yes","No")</f>
        <v>No</v>
      </c>
      <c r="M3467" s="4" t="str">
        <f>IF(Homes[[#This Row],[sqft_basement]]&gt;0, "Yes","No")</f>
        <v>No</v>
      </c>
      <c r="N3467" t="str">
        <f>CHOOSE(Homes[[#This Row],[view]]+1, "None","Fair","Good","Great","Excellent")</f>
        <v>None</v>
      </c>
      <c r="O3467" t="str">
        <f>CHOOSE(Homes[[#This Row],[condition]], "Poor","Fair","Average","Good","Excellent")</f>
        <v>Excellent</v>
      </c>
      <c r="P3467">
        <f ca="1">YEAR(TODAY())-Homes[[#This Row],[yr_built]]</f>
        <v>67</v>
      </c>
      <c r="Q3467">
        <v>0</v>
      </c>
      <c r="R3467">
        <f ca="1">IF(Homes[[#This Row],[yr_renovated]]&gt;0, YEAR(TODAY())-Homes[[#This Row],[yr_renovated]], YEAR(TODAY())-Homes[[#This Row],[yr_built]])</f>
        <v>67</v>
      </c>
      <c r="S3467">
        <v>1</v>
      </c>
      <c r="T3467" s="2">
        <v>41803</v>
      </c>
      <c r="U3467" s="3">
        <v>1.75</v>
      </c>
      <c r="V3467" s="4">
        <f>IFERROR(Homes[[#This Row],[sqft_above]]+Homes[[#This Row],[sqft_basement]]," ")</f>
        <v>1900</v>
      </c>
      <c r="W3467" s="4">
        <v>10588</v>
      </c>
      <c r="X3467">
        <v>0</v>
      </c>
      <c r="Y3467">
        <v>0</v>
      </c>
      <c r="Z3467">
        <v>5</v>
      </c>
      <c r="AA3467" s="4">
        <v>1900</v>
      </c>
      <c r="AB3467" s="4">
        <v>0</v>
      </c>
      <c r="AC3467">
        <v>1958</v>
      </c>
      <c r="AD3467" t="s">
        <v>3588</v>
      </c>
      <c r="AE3467" t="s">
        <v>519</v>
      </c>
      <c r="AF3467" t="s">
        <v>3042</v>
      </c>
    </row>
    <row r="3468" spans="1:32">
      <c r="A3468" t="str">
        <f>PROPER(TRIM(Homes[[#This Row],[street]]))</f>
        <v>11549 Se 319Th Pl</v>
      </c>
      <c r="B3468" t="str">
        <f>PROPER(TRIM(Homes[[#This Row],[city]]))</f>
        <v>Auburn</v>
      </c>
      <c r="C3468" t="str">
        <f>_xlfn.TEXTBEFORE(Homes[[#This Row],[statezip]]," ")</f>
        <v>WA</v>
      </c>
      <c r="D3468" s="6" t="str">
        <f>_xlfn.TEXTAFTER(Homes[[#This Row],[statezip]]," ")</f>
        <v>98092</v>
      </c>
      <c r="E3468" s="1">
        <v>265000</v>
      </c>
      <c r="F3468">
        <v>3</v>
      </c>
      <c r="G34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68" s="3" t="str">
        <f>Homes[[#This Row],[bedrooms]] &amp; " bd | " &amp; TEXT(Homes[[#This Row],[bathrooms]],"0.##") &amp; " ba"</f>
        <v>3 bd | 2. ba</v>
      </c>
      <c r="I3468" s="4">
        <v>1570</v>
      </c>
      <c r="J3468" s="1">
        <f>IFERROR(Homes[[#This Row],[price]]/Homes[[#This Row],[sqft_living]]," ")</f>
        <v>168.78980891719746</v>
      </c>
      <c r="K3468" s="4">
        <f>IFERROR(Homes[[#This Row],[sqft_lot]]/43560," ")</f>
        <v>0.1309917355371901</v>
      </c>
      <c r="L3468" t="str">
        <f>IF(Homes[[#This Row],[waterfront]]=1, "Yes","No")</f>
        <v>No</v>
      </c>
      <c r="M3468" s="4" t="str">
        <f>IF(Homes[[#This Row],[sqft_basement]]&gt;0, "Yes","No")</f>
        <v>No</v>
      </c>
      <c r="N3468" t="str">
        <f>CHOOSE(Homes[[#This Row],[view]]+1, "None","Fair","Good","Great","Excellent")</f>
        <v>None</v>
      </c>
      <c r="O3468" t="str">
        <f>CHOOSE(Homes[[#This Row],[condition]], "Poor","Fair","Average","Good","Excellent")</f>
        <v>Average</v>
      </c>
      <c r="P3468">
        <f ca="1">YEAR(TODAY())-Homes[[#This Row],[yr_built]]</f>
        <v>27</v>
      </c>
      <c r="Q3468">
        <v>2006</v>
      </c>
      <c r="R3468">
        <f ca="1">IF(Homes[[#This Row],[yr_renovated]]&gt;0, YEAR(TODAY())-Homes[[#This Row],[yr_renovated]], YEAR(TODAY())-Homes[[#This Row],[yr_built]])</f>
        <v>19</v>
      </c>
      <c r="S3468">
        <v>1</v>
      </c>
      <c r="T3468" s="2">
        <v>41773</v>
      </c>
      <c r="U3468" s="3">
        <v>2</v>
      </c>
      <c r="V3468" s="4">
        <f>IFERROR(Homes[[#This Row],[sqft_above]]+Homes[[#This Row],[sqft_basement]]," ")</f>
        <v>1570</v>
      </c>
      <c r="W3468" s="4">
        <v>5706</v>
      </c>
      <c r="X3468">
        <v>0</v>
      </c>
      <c r="Y3468">
        <v>0</v>
      </c>
      <c r="Z3468">
        <v>3</v>
      </c>
      <c r="AA3468" s="4">
        <v>1570</v>
      </c>
      <c r="AB3468" s="4">
        <v>0</v>
      </c>
      <c r="AC3468">
        <v>1998</v>
      </c>
      <c r="AD3468" t="s">
        <v>3589</v>
      </c>
      <c r="AE3468" t="s">
        <v>519</v>
      </c>
      <c r="AF3468" t="s">
        <v>520</v>
      </c>
    </row>
    <row r="3469" spans="1:32">
      <c r="A3469" t="str">
        <f>PROPER(TRIM(Homes[[#This Row],[street]]))</f>
        <v>29140 43Rd Ave S</v>
      </c>
      <c r="B3469" t="str">
        <f>PROPER(TRIM(Homes[[#This Row],[city]]))</f>
        <v>Auburn</v>
      </c>
      <c r="C3469" t="str">
        <f>_xlfn.TEXTBEFORE(Homes[[#This Row],[statezip]]," ")</f>
        <v>WA</v>
      </c>
      <c r="D3469" s="6" t="str">
        <f>_xlfn.TEXTAFTER(Homes[[#This Row],[statezip]]," ")</f>
        <v>98001</v>
      </c>
      <c r="E3469" s="1">
        <v>265000</v>
      </c>
      <c r="F3469">
        <v>4</v>
      </c>
      <c r="G34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69" s="3" t="str">
        <f>Homes[[#This Row],[bedrooms]] &amp; " bd | " &amp; TEXT(Homes[[#This Row],[bathrooms]],"0.##") &amp; " ba"</f>
        <v>4 bd | 1.5 ba</v>
      </c>
      <c r="I3469" s="4">
        <v>2050</v>
      </c>
      <c r="J3469" s="1">
        <f>IFERROR(Homes[[#This Row],[price]]/Homes[[#This Row],[sqft_living]]," ")</f>
        <v>129.26829268292684</v>
      </c>
      <c r="K3469" s="4">
        <f>IFERROR(Homes[[#This Row],[sqft_lot]]/43560," ")</f>
        <v>0.16299357208448118</v>
      </c>
      <c r="L3469" t="str">
        <f>IF(Homes[[#This Row],[waterfront]]=1, "Yes","No")</f>
        <v>No</v>
      </c>
      <c r="M3469" s="4" t="str">
        <f>IF(Homes[[#This Row],[sqft_basement]]&gt;0, "Yes","No")</f>
        <v>Yes</v>
      </c>
      <c r="N3469" t="str">
        <f>CHOOSE(Homes[[#This Row],[view]]+1, "None","Fair","Good","Great","Excellent")</f>
        <v>None</v>
      </c>
      <c r="O3469" t="str">
        <f>CHOOSE(Homes[[#This Row],[condition]], "Poor","Fair","Average","Good","Excellent")</f>
        <v>Average</v>
      </c>
      <c r="P3469">
        <f ca="1">YEAR(TODAY())-Homes[[#This Row],[yr_built]]</f>
        <v>62</v>
      </c>
      <c r="Q3469">
        <v>2008</v>
      </c>
      <c r="R3469">
        <f ca="1">IF(Homes[[#This Row],[yr_renovated]]&gt;0, YEAR(TODAY())-Homes[[#This Row],[yr_renovated]], YEAR(TODAY())-Homes[[#This Row],[yr_built]])</f>
        <v>17</v>
      </c>
      <c r="S3469">
        <v>1</v>
      </c>
      <c r="T3469" s="2">
        <v>41808</v>
      </c>
      <c r="U3469" s="3">
        <v>1.5</v>
      </c>
      <c r="V3469" s="4">
        <f>IFERROR(Homes[[#This Row],[sqft_above]]+Homes[[#This Row],[sqft_basement]]," ")</f>
        <v>2050</v>
      </c>
      <c r="W3469" s="4">
        <v>7100</v>
      </c>
      <c r="X3469">
        <v>0</v>
      </c>
      <c r="Y3469">
        <v>0</v>
      </c>
      <c r="Z3469">
        <v>3</v>
      </c>
      <c r="AA3469" s="4">
        <v>1050</v>
      </c>
      <c r="AB3469" s="4">
        <v>1000</v>
      </c>
      <c r="AC3469">
        <v>1963</v>
      </c>
      <c r="AD3469" t="s">
        <v>3590</v>
      </c>
      <c r="AE3469" t="s">
        <v>519</v>
      </c>
      <c r="AF3469" t="s">
        <v>1269</v>
      </c>
    </row>
    <row r="3470" spans="1:32">
      <c r="A3470" t="str">
        <f>PROPER(TRIM(Homes[[#This Row],[street]]))</f>
        <v>32823 Ne 195Th St</v>
      </c>
      <c r="B3470" t="str">
        <f>PROPER(TRIM(Homes[[#This Row],[city]]))</f>
        <v>Duvall</v>
      </c>
      <c r="C3470" t="str">
        <f>_xlfn.TEXTBEFORE(Homes[[#This Row],[statezip]]," ")</f>
        <v>WA</v>
      </c>
      <c r="D3470" s="6" t="str">
        <f>_xlfn.TEXTAFTER(Homes[[#This Row],[statezip]]," ")</f>
        <v>98019</v>
      </c>
      <c r="E3470" s="1">
        <v>265000</v>
      </c>
      <c r="F3470">
        <v>2</v>
      </c>
      <c r="G34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0" s="3" t="str">
        <f>Homes[[#This Row],[bedrooms]] &amp; " bd | " &amp; TEXT(Homes[[#This Row],[bathrooms]],"0.##") &amp; " ba"</f>
        <v>2 bd | 1. ba</v>
      </c>
      <c r="I3470" s="4">
        <v>1000</v>
      </c>
      <c r="J3470" s="1">
        <f>IFERROR(Homes[[#This Row],[price]]/Homes[[#This Row],[sqft_living]]," ")</f>
        <v>265</v>
      </c>
      <c r="K3470" s="4">
        <f>IFERROR(Homes[[#This Row],[sqft_lot]]/43560," ")</f>
        <v>0.72325528007346185</v>
      </c>
      <c r="L3470" t="str">
        <f>IF(Homes[[#This Row],[waterfront]]=1, "Yes","No")</f>
        <v>No</v>
      </c>
      <c r="M3470" s="4" t="str">
        <f>IF(Homes[[#This Row],[sqft_basement]]&gt;0, "Yes","No")</f>
        <v>No</v>
      </c>
      <c r="N3470" t="str">
        <f>CHOOSE(Homes[[#This Row],[view]]+1, "None","Fair","Good","Great","Excellent")</f>
        <v>None</v>
      </c>
      <c r="O3470" t="str">
        <f>CHOOSE(Homes[[#This Row],[condition]], "Poor","Fair","Average","Good","Excellent")</f>
        <v>Average</v>
      </c>
      <c r="P3470">
        <f ca="1">YEAR(TODAY())-Homes[[#This Row],[yr_built]]</f>
        <v>65</v>
      </c>
      <c r="Q3470">
        <v>2012</v>
      </c>
      <c r="R3470">
        <f ca="1">IF(Homes[[#This Row],[yr_renovated]]&gt;0, YEAR(TODAY())-Homes[[#This Row],[yr_renovated]], YEAR(TODAY())-Homes[[#This Row],[yr_built]])</f>
        <v>13</v>
      </c>
      <c r="S3470">
        <v>1</v>
      </c>
      <c r="T3470" s="2">
        <v>41799</v>
      </c>
      <c r="U3470" s="3">
        <v>1</v>
      </c>
      <c r="V3470" s="4">
        <f>IFERROR(Homes[[#This Row],[sqft_above]]+Homes[[#This Row],[sqft_basement]]," ")</f>
        <v>1000</v>
      </c>
      <c r="W3470" s="4">
        <v>31505</v>
      </c>
      <c r="X3470">
        <v>0</v>
      </c>
      <c r="Y3470">
        <v>0</v>
      </c>
      <c r="Z3470">
        <v>3</v>
      </c>
      <c r="AA3470" s="4">
        <v>1000</v>
      </c>
      <c r="AB3470" s="4">
        <v>0</v>
      </c>
      <c r="AC3470">
        <v>1960</v>
      </c>
      <c r="AD3470" t="s">
        <v>3591</v>
      </c>
      <c r="AE3470" t="s">
        <v>451</v>
      </c>
      <c r="AF3470" t="s">
        <v>452</v>
      </c>
    </row>
    <row r="3471" spans="1:32">
      <c r="A3471" t="str">
        <f>PROPER(TRIM(Homes[[#This Row],[street]]))</f>
        <v>2714 Sw 323Rd St</v>
      </c>
      <c r="B3471" t="str">
        <f>PROPER(TRIM(Homes[[#This Row],[city]]))</f>
        <v>Federal Way</v>
      </c>
      <c r="C3471" t="str">
        <f>_xlfn.TEXTBEFORE(Homes[[#This Row],[statezip]]," ")</f>
        <v>WA</v>
      </c>
      <c r="D3471" s="6" t="str">
        <f>_xlfn.TEXTAFTER(Homes[[#This Row],[statezip]]," ")</f>
        <v>98023</v>
      </c>
      <c r="E3471" s="1">
        <v>265000</v>
      </c>
      <c r="F3471">
        <v>3</v>
      </c>
      <c r="G34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71" s="3" t="str">
        <f>Homes[[#This Row],[bedrooms]] &amp; " bd | " &amp; TEXT(Homes[[#This Row],[bathrooms]],"0.##") &amp; " ba"</f>
        <v>3 bd | 1.75 ba</v>
      </c>
      <c r="I3471" s="4">
        <v>1840</v>
      </c>
      <c r="J3471" s="1">
        <f>IFERROR(Homes[[#This Row],[price]]/Homes[[#This Row],[sqft_living]]," ")</f>
        <v>144.02173913043478</v>
      </c>
      <c r="K3471" s="4">
        <f>IFERROR(Homes[[#This Row],[sqft_lot]]/43560," ")</f>
        <v>0.16758494031221305</v>
      </c>
      <c r="L3471" t="str">
        <f>IF(Homes[[#This Row],[waterfront]]=1, "Yes","No")</f>
        <v>No</v>
      </c>
      <c r="M3471" s="4" t="str">
        <f>IF(Homes[[#This Row],[sqft_basement]]&gt;0, "Yes","No")</f>
        <v>No</v>
      </c>
      <c r="N3471" t="str">
        <f>CHOOSE(Homes[[#This Row],[view]]+1, "None","Fair","Good","Great","Excellent")</f>
        <v>None</v>
      </c>
      <c r="O3471" t="str">
        <f>CHOOSE(Homes[[#This Row],[condition]], "Poor","Fair","Average","Good","Excellent")</f>
        <v>Average</v>
      </c>
      <c r="P3471">
        <f ca="1">YEAR(TODAY())-Homes[[#This Row],[yr_built]]</f>
        <v>59</v>
      </c>
      <c r="Q3471">
        <v>1963</v>
      </c>
      <c r="R3471">
        <f ca="1">IF(Homes[[#This Row],[yr_renovated]]&gt;0, YEAR(TODAY())-Homes[[#This Row],[yr_renovated]], YEAR(TODAY())-Homes[[#This Row],[yr_built]])</f>
        <v>62</v>
      </c>
      <c r="S3471">
        <v>1</v>
      </c>
      <c r="T3471" s="2">
        <v>41809</v>
      </c>
      <c r="U3471" s="3">
        <v>1.75</v>
      </c>
      <c r="V3471" s="4">
        <f>IFERROR(Homes[[#This Row],[sqft_above]]+Homes[[#This Row],[sqft_basement]]," ")</f>
        <v>1840</v>
      </c>
      <c r="W3471" s="4">
        <v>7300</v>
      </c>
      <c r="X3471">
        <v>0</v>
      </c>
      <c r="Y3471">
        <v>0</v>
      </c>
      <c r="Z3471">
        <v>3</v>
      </c>
      <c r="AA3471" s="4">
        <v>1840</v>
      </c>
      <c r="AB3471" s="4">
        <v>0</v>
      </c>
      <c r="AC3471">
        <v>1966</v>
      </c>
      <c r="AD3471" t="s">
        <v>3592</v>
      </c>
      <c r="AE3471" t="s">
        <v>675</v>
      </c>
      <c r="AF3471" t="s">
        <v>1267</v>
      </c>
    </row>
    <row r="3472" spans="1:32">
      <c r="A3472" t="str">
        <f>PROPER(TRIM(Homes[[#This Row],[street]]))</f>
        <v>11009 Se 220Th Pl</v>
      </c>
      <c r="B3472" t="str">
        <f>PROPER(TRIM(Homes[[#This Row],[city]]))</f>
        <v>Kent</v>
      </c>
      <c r="C3472" t="str">
        <f>_xlfn.TEXTBEFORE(Homes[[#This Row],[statezip]]," ")</f>
        <v>WA</v>
      </c>
      <c r="D3472" s="6" t="str">
        <f>_xlfn.TEXTAFTER(Homes[[#This Row],[statezip]]," ")</f>
        <v>98031</v>
      </c>
      <c r="E3472" s="1">
        <v>265000</v>
      </c>
      <c r="F3472">
        <v>3</v>
      </c>
      <c r="G34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72" s="3" t="str">
        <f>Homes[[#This Row],[bedrooms]] &amp; " bd | " &amp; TEXT(Homes[[#This Row],[bathrooms]],"0.##") &amp; " ba"</f>
        <v>3 bd | 2.5 ba</v>
      </c>
      <c r="I3472" s="4">
        <v>1440</v>
      </c>
      <c r="J3472" s="1">
        <f>IFERROR(Homes[[#This Row],[price]]/Homes[[#This Row],[sqft_living]]," ")</f>
        <v>184.02777777777777</v>
      </c>
      <c r="K3472" s="4">
        <f>IFERROR(Homes[[#This Row],[sqft_lot]]/43560," ")</f>
        <v>0.17770890725436181</v>
      </c>
      <c r="L3472" t="str">
        <f>IF(Homes[[#This Row],[waterfront]]=1, "Yes","No")</f>
        <v>No</v>
      </c>
      <c r="M3472" s="4" t="str">
        <f>IF(Homes[[#This Row],[sqft_basement]]&gt;0, "Yes","No")</f>
        <v>Yes</v>
      </c>
      <c r="N3472" t="str">
        <f>CHOOSE(Homes[[#This Row],[view]]+1, "None","Fair","Good","Great","Excellent")</f>
        <v>None</v>
      </c>
      <c r="O3472" t="str">
        <f>CHOOSE(Homes[[#This Row],[condition]], "Poor","Fair","Average","Good","Excellent")</f>
        <v>Good</v>
      </c>
      <c r="P3472">
        <f ca="1">YEAR(TODAY())-Homes[[#This Row],[yr_built]]</f>
        <v>42</v>
      </c>
      <c r="Q3472">
        <v>0</v>
      </c>
      <c r="R3472">
        <f ca="1">IF(Homes[[#This Row],[yr_renovated]]&gt;0, YEAR(TODAY())-Homes[[#This Row],[yr_renovated]], YEAR(TODAY())-Homes[[#This Row],[yr_built]])</f>
        <v>42</v>
      </c>
      <c r="S3472">
        <v>1</v>
      </c>
      <c r="T3472" s="2">
        <v>41786</v>
      </c>
      <c r="U3472" s="3">
        <v>2.5</v>
      </c>
      <c r="V3472" s="4">
        <f>IFERROR(Homes[[#This Row],[sqft_above]]+Homes[[#This Row],[sqft_basement]]," ")</f>
        <v>1440</v>
      </c>
      <c r="W3472" s="4">
        <v>7741</v>
      </c>
      <c r="X3472">
        <v>0</v>
      </c>
      <c r="Y3472">
        <v>0</v>
      </c>
      <c r="Z3472">
        <v>4</v>
      </c>
      <c r="AA3472" s="4">
        <v>1000</v>
      </c>
      <c r="AB3472" s="4">
        <v>440</v>
      </c>
      <c r="AC3472">
        <v>1983</v>
      </c>
      <c r="AD3472" t="s">
        <v>3593</v>
      </c>
      <c r="AE3472" t="s">
        <v>1392</v>
      </c>
      <c r="AF3472" t="s">
        <v>2406</v>
      </c>
    </row>
    <row r="3473" spans="1:32">
      <c r="A3473" t="str">
        <f>PROPER(TRIM(Homes[[#This Row],[street]]))</f>
        <v>9908 S 210Th Pl</v>
      </c>
      <c r="B3473" t="str">
        <f>PROPER(TRIM(Homes[[#This Row],[city]]))</f>
        <v>Kent</v>
      </c>
      <c r="C3473" t="str">
        <f>_xlfn.TEXTBEFORE(Homes[[#This Row],[statezip]]," ")</f>
        <v>WA</v>
      </c>
      <c r="D3473" s="6" t="str">
        <f>_xlfn.TEXTAFTER(Homes[[#This Row],[statezip]]," ")</f>
        <v>98031</v>
      </c>
      <c r="E3473" s="1">
        <v>265000</v>
      </c>
      <c r="F3473">
        <v>4</v>
      </c>
      <c r="G34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3" s="3" t="str">
        <f>Homes[[#This Row],[bedrooms]] &amp; " bd | " &amp; TEXT(Homes[[#This Row],[bathrooms]],"0.##") &amp; " ba"</f>
        <v>4 bd | 1. ba</v>
      </c>
      <c r="I3473" s="4">
        <v>1940</v>
      </c>
      <c r="J3473" s="1">
        <f>IFERROR(Homes[[#This Row],[price]]/Homes[[#This Row],[sqft_living]]," ")</f>
        <v>136.5979381443299</v>
      </c>
      <c r="K3473" s="4">
        <f>IFERROR(Homes[[#This Row],[sqft_lot]]/43560," ")</f>
        <v>0.21884756657483931</v>
      </c>
      <c r="L3473" t="str">
        <f>IF(Homes[[#This Row],[waterfront]]=1, "Yes","No")</f>
        <v>No</v>
      </c>
      <c r="M3473" s="4" t="str">
        <f>IF(Homes[[#This Row],[sqft_basement]]&gt;0, "Yes","No")</f>
        <v>Yes</v>
      </c>
      <c r="N3473" t="str">
        <f>CHOOSE(Homes[[#This Row],[view]]+1, "None","Fair","Good","Great","Excellent")</f>
        <v>None</v>
      </c>
      <c r="O3473" t="str">
        <f>CHOOSE(Homes[[#This Row],[condition]], "Poor","Fair","Average","Good","Excellent")</f>
        <v>Average</v>
      </c>
      <c r="P3473">
        <f ca="1">YEAR(TODAY())-Homes[[#This Row],[yr_built]]</f>
        <v>63</v>
      </c>
      <c r="Q3473">
        <v>2003</v>
      </c>
      <c r="R3473">
        <f ca="1">IF(Homes[[#This Row],[yr_renovated]]&gt;0, YEAR(TODAY())-Homes[[#This Row],[yr_renovated]], YEAR(TODAY())-Homes[[#This Row],[yr_built]])</f>
        <v>22</v>
      </c>
      <c r="S3473">
        <v>1</v>
      </c>
      <c r="T3473" s="2">
        <v>41769</v>
      </c>
      <c r="U3473" s="3">
        <v>1</v>
      </c>
      <c r="V3473" s="4">
        <f>IFERROR(Homes[[#This Row],[sqft_above]]+Homes[[#This Row],[sqft_basement]]," ")</f>
        <v>1940</v>
      </c>
      <c r="W3473" s="4">
        <v>9533</v>
      </c>
      <c r="X3473">
        <v>0</v>
      </c>
      <c r="Y3473">
        <v>0</v>
      </c>
      <c r="Z3473">
        <v>3</v>
      </c>
      <c r="AA3473" s="4">
        <v>1080</v>
      </c>
      <c r="AB3473" s="4">
        <v>860</v>
      </c>
      <c r="AC3473">
        <v>1962</v>
      </c>
      <c r="AD3473" t="s">
        <v>3594</v>
      </c>
      <c r="AE3473" t="s">
        <v>1392</v>
      </c>
      <c r="AF3473" t="s">
        <v>2406</v>
      </c>
    </row>
    <row r="3474" spans="1:32">
      <c r="A3474" t="str">
        <f>PROPER(TRIM(Homes[[#This Row],[street]]))</f>
        <v>22923 Se 282Nd St</v>
      </c>
      <c r="B3474" t="str">
        <f>PROPER(TRIM(Homes[[#This Row],[city]]))</f>
        <v>Maple Valley</v>
      </c>
      <c r="C3474" t="str">
        <f>_xlfn.TEXTBEFORE(Homes[[#This Row],[statezip]]," ")</f>
        <v>WA</v>
      </c>
      <c r="D3474" s="6" t="str">
        <f>_xlfn.TEXTAFTER(Homes[[#This Row],[statezip]]," ")</f>
        <v>98038</v>
      </c>
      <c r="E3474" s="1">
        <v>265000</v>
      </c>
      <c r="F3474">
        <v>3</v>
      </c>
      <c r="G34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74" s="3" t="str">
        <f>Homes[[#This Row],[bedrooms]] &amp; " bd | " &amp; TEXT(Homes[[#This Row],[bathrooms]],"0.##") &amp; " ba"</f>
        <v>3 bd | 2.5 ba</v>
      </c>
      <c r="I3474" s="4">
        <v>1530</v>
      </c>
      <c r="J3474" s="1">
        <f>IFERROR(Homes[[#This Row],[price]]/Homes[[#This Row],[sqft_living]]," ")</f>
        <v>173.20261437908496</v>
      </c>
      <c r="K3474" s="4">
        <f>IFERROR(Homes[[#This Row],[sqft_lot]]/43560," ")</f>
        <v>0.13774104683195593</v>
      </c>
      <c r="L3474" t="str">
        <f>IF(Homes[[#This Row],[waterfront]]=1, "Yes","No")</f>
        <v>No</v>
      </c>
      <c r="M3474" s="4" t="str">
        <f>IF(Homes[[#This Row],[sqft_basement]]&gt;0, "Yes","No")</f>
        <v>No</v>
      </c>
      <c r="N3474" t="str">
        <f>CHOOSE(Homes[[#This Row],[view]]+1, "None","Fair","Good","Great","Excellent")</f>
        <v>None</v>
      </c>
      <c r="O3474" t="str">
        <f>CHOOSE(Homes[[#This Row],[condition]], "Poor","Fair","Average","Good","Excellent")</f>
        <v>Good</v>
      </c>
      <c r="P3474">
        <f ca="1">YEAR(TODAY())-Homes[[#This Row],[yr_built]]</f>
        <v>34</v>
      </c>
      <c r="Q3474">
        <v>0</v>
      </c>
      <c r="R3474">
        <f ca="1">IF(Homes[[#This Row],[yr_renovated]]&gt;0, YEAR(TODAY())-Homes[[#This Row],[yr_renovated]], YEAR(TODAY())-Homes[[#This Row],[yr_built]])</f>
        <v>34</v>
      </c>
      <c r="S3474">
        <v>2</v>
      </c>
      <c r="T3474" s="2">
        <v>41830</v>
      </c>
      <c r="U3474" s="3">
        <v>2.5</v>
      </c>
      <c r="V3474" s="4">
        <f>IFERROR(Homes[[#This Row],[sqft_above]]+Homes[[#This Row],[sqft_basement]]," ")</f>
        <v>1530</v>
      </c>
      <c r="W3474" s="4">
        <v>6000</v>
      </c>
      <c r="X3474">
        <v>0</v>
      </c>
      <c r="Y3474">
        <v>0</v>
      </c>
      <c r="Z3474">
        <v>4</v>
      </c>
      <c r="AA3474" s="4">
        <v>1530</v>
      </c>
      <c r="AB3474" s="4">
        <v>0</v>
      </c>
      <c r="AC3474">
        <v>1991</v>
      </c>
      <c r="AD3474" t="s">
        <v>3595</v>
      </c>
      <c r="AE3474" t="s">
        <v>920</v>
      </c>
      <c r="AF3474" t="s">
        <v>921</v>
      </c>
    </row>
    <row r="3475" spans="1:32">
      <c r="A3475" t="str">
        <f>PROPER(TRIM(Homes[[#This Row],[street]]))</f>
        <v>23549 Ne 111Th St</v>
      </c>
      <c r="B3475" t="str">
        <f>PROPER(TRIM(Homes[[#This Row],[city]]))</f>
        <v>Redmond</v>
      </c>
      <c r="C3475" t="str">
        <f>_xlfn.TEXTBEFORE(Homes[[#This Row],[statezip]]," ")</f>
        <v>WA</v>
      </c>
      <c r="D3475" s="6" t="str">
        <f>_xlfn.TEXTAFTER(Homes[[#This Row],[statezip]]," ")</f>
        <v>98053</v>
      </c>
      <c r="E3475" s="1">
        <v>265000</v>
      </c>
      <c r="F3475">
        <v>2</v>
      </c>
      <c r="G34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5" s="3" t="str">
        <f>Homes[[#This Row],[bedrooms]] &amp; " bd | " &amp; TEXT(Homes[[#This Row],[bathrooms]],"0.##") &amp; " ba"</f>
        <v>2 bd | 1. ba</v>
      </c>
      <c r="I3475" s="4">
        <v>1290</v>
      </c>
      <c r="J3475" s="1">
        <f>IFERROR(Homes[[#This Row],[price]]/Homes[[#This Row],[sqft_living]]," ")</f>
        <v>205.42635658914728</v>
      </c>
      <c r="K3475" s="4">
        <f>IFERROR(Homes[[#This Row],[sqft_lot]]/43560," ")</f>
        <v>6.4921946740128564E-2</v>
      </c>
      <c r="L3475" t="str">
        <f>IF(Homes[[#This Row],[waterfront]]=1, "Yes","No")</f>
        <v>No</v>
      </c>
      <c r="M3475" s="4" t="str">
        <f>IF(Homes[[#This Row],[sqft_basement]]&gt;0, "Yes","No")</f>
        <v>No</v>
      </c>
      <c r="N3475" t="str">
        <f>CHOOSE(Homes[[#This Row],[view]]+1, "None","Fair","Good","Great","Excellent")</f>
        <v>None</v>
      </c>
      <c r="O3475" t="str">
        <f>CHOOSE(Homes[[#This Row],[condition]], "Poor","Fair","Average","Good","Excellent")</f>
        <v>Average</v>
      </c>
      <c r="P3475">
        <f ca="1">YEAR(TODAY())-Homes[[#This Row],[yr_built]]</f>
        <v>17</v>
      </c>
      <c r="Q3475">
        <v>0</v>
      </c>
      <c r="R3475">
        <f ca="1">IF(Homes[[#This Row],[yr_renovated]]&gt;0, YEAR(TODAY())-Homes[[#This Row],[yr_renovated]], YEAR(TODAY())-Homes[[#This Row],[yr_built]])</f>
        <v>17</v>
      </c>
      <c r="S3475">
        <v>2</v>
      </c>
      <c r="T3475" s="2">
        <v>41771</v>
      </c>
      <c r="U3475" s="3">
        <v>1</v>
      </c>
      <c r="V3475" s="4">
        <f>IFERROR(Homes[[#This Row],[sqft_above]]+Homes[[#This Row],[sqft_basement]]," ")</f>
        <v>1290</v>
      </c>
      <c r="W3475" s="4">
        <v>2828</v>
      </c>
      <c r="X3475">
        <v>0</v>
      </c>
      <c r="Y3475">
        <v>0</v>
      </c>
      <c r="Z3475">
        <v>3</v>
      </c>
      <c r="AA3475" s="4">
        <v>1290</v>
      </c>
      <c r="AB3475" s="4">
        <v>0</v>
      </c>
      <c r="AC3475">
        <v>2008</v>
      </c>
      <c r="AD3475" t="s">
        <v>3596</v>
      </c>
      <c r="AE3475" t="s">
        <v>137</v>
      </c>
      <c r="AF3475" t="s">
        <v>208</v>
      </c>
    </row>
    <row r="3476" spans="1:32">
      <c r="A3476" t="str">
        <f>PROPER(TRIM(Homes[[#This Row],[street]]))</f>
        <v>3704 Ne 9Th Ct</v>
      </c>
      <c r="B3476" t="str">
        <f>PROPER(TRIM(Homes[[#This Row],[city]]))</f>
        <v>Renton</v>
      </c>
      <c r="C3476" t="str">
        <f>_xlfn.TEXTBEFORE(Homes[[#This Row],[statezip]]," ")</f>
        <v>WA</v>
      </c>
      <c r="D3476" s="6" t="str">
        <f>_xlfn.TEXTAFTER(Homes[[#This Row],[statezip]]," ")</f>
        <v>98056</v>
      </c>
      <c r="E3476" s="1">
        <v>265000</v>
      </c>
      <c r="F3476">
        <v>3</v>
      </c>
      <c r="G34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6" s="3" t="str">
        <f>Homes[[#This Row],[bedrooms]] &amp; " bd | " &amp; TEXT(Homes[[#This Row],[bathrooms]],"0.##") &amp; " ba"</f>
        <v>3 bd | 1. ba</v>
      </c>
      <c r="I3476" s="4">
        <v>1020</v>
      </c>
      <c r="J3476" s="1">
        <f>IFERROR(Homes[[#This Row],[price]]/Homes[[#This Row],[sqft_living]]," ")</f>
        <v>259.80392156862746</v>
      </c>
      <c r="K3476" s="4">
        <f>IFERROR(Homes[[#This Row],[sqft_lot]]/43560," ")</f>
        <v>0.19765840220385675</v>
      </c>
      <c r="L3476" t="str">
        <f>IF(Homes[[#This Row],[waterfront]]=1, "Yes","No")</f>
        <v>No</v>
      </c>
      <c r="M3476" s="4" t="str">
        <f>IF(Homes[[#This Row],[sqft_basement]]&gt;0, "Yes","No")</f>
        <v>No</v>
      </c>
      <c r="N3476" t="str">
        <f>CHOOSE(Homes[[#This Row],[view]]+1, "None","Fair","Good","Great","Excellent")</f>
        <v>None</v>
      </c>
      <c r="O3476" t="str">
        <f>CHOOSE(Homes[[#This Row],[condition]], "Poor","Fair","Average","Good","Excellent")</f>
        <v>Excellent</v>
      </c>
      <c r="P3476">
        <f ca="1">YEAR(TODAY())-Homes[[#This Row],[yr_built]]</f>
        <v>66</v>
      </c>
      <c r="Q3476">
        <v>0</v>
      </c>
      <c r="R3476">
        <f ca="1">IF(Homes[[#This Row],[yr_renovated]]&gt;0, YEAR(TODAY())-Homes[[#This Row],[yr_renovated]], YEAR(TODAY())-Homes[[#This Row],[yr_built]])</f>
        <v>66</v>
      </c>
      <c r="S3476">
        <v>1</v>
      </c>
      <c r="T3476" s="2">
        <v>41823</v>
      </c>
      <c r="U3476" s="3">
        <v>1</v>
      </c>
      <c r="V3476" s="4">
        <f>IFERROR(Homes[[#This Row],[sqft_above]]+Homes[[#This Row],[sqft_basement]]," ")</f>
        <v>1020</v>
      </c>
      <c r="W3476" s="4">
        <v>8610</v>
      </c>
      <c r="X3476">
        <v>0</v>
      </c>
      <c r="Y3476">
        <v>0</v>
      </c>
      <c r="Z3476">
        <v>5</v>
      </c>
      <c r="AA3476" s="4">
        <v>1020</v>
      </c>
      <c r="AB3476" s="4">
        <v>0</v>
      </c>
      <c r="AC3476">
        <v>1959</v>
      </c>
      <c r="AD3476" t="s">
        <v>3597</v>
      </c>
      <c r="AE3476" t="s">
        <v>319</v>
      </c>
      <c r="AF3476" t="s">
        <v>672</v>
      </c>
    </row>
    <row r="3477" spans="1:32">
      <c r="A3477" t="str">
        <f>PROPER(TRIM(Homes[[#This Row],[street]]))</f>
        <v>600 Jefferson Ave Ne</v>
      </c>
      <c r="B3477" t="str">
        <f>PROPER(TRIM(Homes[[#This Row],[city]]))</f>
        <v>Renton</v>
      </c>
      <c r="C3477" t="str">
        <f>_xlfn.TEXTBEFORE(Homes[[#This Row],[statezip]]," ")</f>
        <v>WA</v>
      </c>
      <c r="D3477" s="6" t="str">
        <f>_xlfn.TEXTAFTER(Homes[[#This Row],[statezip]]," ")</f>
        <v>98056</v>
      </c>
      <c r="E3477" s="1">
        <v>265000</v>
      </c>
      <c r="F3477">
        <v>3</v>
      </c>
      <c r="G34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7" s="3" t="str">
        <f>Homes[[#This Row],[bedrooms]] &amp; " bd | " &amp; TEXT(Homes[[#This Row],[bathrooms]],"0.##") &amp; " ba"</f>
        <v>3 bd | 1. ba</v>
      </c>
      <c r="I3477" s="4">
        <v>1800</v>
      </c>
      <c r="J3477" s="1">
        <f>IFERROR(Homes[[#This Row],[price]]/Homes[[#This Row],[sqft_living]]," ")</f>
        <v>147.22222222222223</v>
      </c>
      <c r="K3477" s="4">
        <f>IFERROR(Homes[[#This Row],[sqft_lot]]/43560," ")</f>
        <v>0.1756198347107438</v>
      </c>
      <c r="L3477" t="str">
        <f>IF(Homes[[#This Row],[waterfront]]=1, "Yes","No")</f>
        <v>No</v>
      </c>
      <c r="M3477" s="4" t="str">
        <f>IF(Homes[[#This Row],[sqft_basement]]&gt;0, "Yes","No")</f>
        <v>No</v>
      </c>
      <c r="N3477" t="str">
        <f>CHOOSE(Homes[[#This Row],[view]]+1, "None","Fair","Good","Great","Excellent")</f>
        <v>None</v>
      </c>
      <c r="O3477" t="str">
        <f>CHOOSE(Homes[[#This Row],[condition]], "Poor","Fair","Average","Good","Excellent")</f>
        <v>Excellent</v>
      </c>
      <c r="P3477">
        <f ca="1">YEAR(TODAY())-Homes[[#This Row],[yr_built]]</f>
        <v>68</v>
      </c>
      <c r="Q3477">
        <v>0</v>
      </c>
      <c r="R3477">
        <f ca="1">IF(Homes[[#This Row],[yr_renovated]]&gt;0, YEAR(TODAY())-Homes[[#This Row],[yr_renovated]], YEAR(TODAY())-Homes[[#This Row],[yr_built]])</f>
        <v>68</v>
      </c>
      <c r="S3477">
        <v>1</v>
      </c>
      <c r="T3477" s="2">
        <v>41819</v>
      </c>
      <c r="U3477" s="3">
        <v>1</v>
      </c>
      <c r="V3477" s="4">
        <f>IFERROR(Homes[[#This Row],[sqft_above]]+Homes[[#This Row],[sqft_basement]]," ")</f>
        <v>1800</v>
      </c>
      <c r="W3477" s="4">
        <v>7650</v>
      </c>
      <c r="X3477">
        <v>0</v>
      </c>
      <c r="Y3477">
        <v>0</v>
      </c>
      <c r="Z3477">
        <v>5</v>
      </c>
      <c r="AA3477" s="4">
        <v>1800</v>
      </c>
      <c r="AB3477" s="4">
        <v>0</v>
      </c>
      <c r="AC3477">
        <v>1957</v>
      </c>
      <c r="AD3477" t="s">
        <v>3598</v>
      </c>
      <c r="AE3477" t="s">
        <v>319</v>
      </c>
      <c r="AF3477" t="s">
        <v>672</v>
      </c>
    </row>
    <row r="3478" spans="1:32">
      <c r="A3478" t="str">
        <f>PROPER(TRIM(Homes[[#This Row],[street]]))</f>
        <v>16206 Se 134Th St</v>
      </c>
      <c r="B3478" t="str">
        <f>PROPER(TRIM(Homes[[#This Row],[city]]))</f>
        <v>Renton</v>
      </c>
      <c r="C3478" t="str">
        <f>_xlfn.TEXTBEFORE(Homes[[#This Row],[statezip]]," ")</f>
        <v>WA</v>
      </c>
      <c r="D3478" s="6" t="str">
        <f>_xlfn.TEXTAFTER(Homes[[#This Row],[statezip]]," ")</f>
        <v>98059</v>
      </c>
      <c r="E3478" s="1">
        <v>265000</v>
      </c>
      <c r="F3478">
        <v>3</v>
      </c>
      <c r="G34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8" s="3" t="str">
        <f>Homes[[#This Row],[bedrooms]] &amp; " bd | " &amp; TEXT(Homes[[#This Row],[bathrooms]],"0.##") &amp; " ba"</f>
        <v>3 bd | 1. ba</v>
      </c>
      <c r="I3478" s="4">
        <v>1000</v>
      </c>
      <c r="J3478" s="1">
        <f>IFERROR(Homes[[#This Row],[price]]/Homes[[#This Row],[sqft_living]]," ")</f>
        <v>265</v>
      </c>
      <c r="K3478" s="4">
        <f>IFERROR(Homes[[#This Row],[sqft_lot]]/43560," ")</f>
        <v>0.2100550964187328</v>
      </c>
      <c r="L3478" t="str">
        <f>IF(Homes[[#This Row],[waterfront]]=1, "Yes","No")</f>
        <v>No</v>
      </c>
      <c r="M3478" s="4" t="str">
        <f>IF(Homes[[#This Row],[sqft_basement]]&gt;0, "Yes","No")</f>
        <v>No</v>
      </c>
      <c r="N3478" t="str">
        <f>CHOOSE(Homes[[#This Row],[view]]+1, "None","Fair","Good","Great","Excellent")</f>
        <v>None</v>
      </c>
      <c r="O3478" t="str">
        <f>CHOOSE(Homes[[#This Row],[condition]], "Poor","Fair","Average","Good","Excellent")</f>
        <v>Average</v>
      </c>
      <c r="P3478">
        <f ca="1">YEAR(TODAY())-Homes[[#This Row],[yr_built]]</f>
        <v>56</v>
      </c>
      <c r="Q3478">
        <v>2010</v>
      </c>
      <c r="R3478">
        <f ca="1">IF(Homes[[#This Row],[yr_renovated]]&gt;0, YEAR(TODAY())-Homes[[#This Row],[yr_renovated]], YEAR(TODAY())-Homes[[#This Row],[yr_built]])</f>
        <v>15</v>
      </c>
      <c r="S3478">
        <v>1</v>
      </c>
      <c r="T3478" s="2">
        <v>41806</v>
      </c>
      <c r="U3478" s="3">
        <v>1</v>
      </c>
      <c r="V3478" s="4">
        <f>IFERROR(Homes[[#This Row],[sqft_above]]+Homes[[#This Row],[sqft_basement]]," ")</f>
        <v>1000</v>
      </c>
      <c r="W3478" s="4">
        <v>9150</v>
      </c>
      <c r="X3478">
        <v>0</v>
      </c>
      <c r="Y3478">
        <v>0</v>
      </c>
      <c r="Z3478">
        <v>3</v>
      </c>
      <c r="AA3478" s="4">
        <v>1000</v>
      </c>
      <c r="AB3478" s="4">
        <v>0</v>
      </c>
      <c r="AC3478">
        <v>1969</v>
      </c>
      <c r="AD3478" t="s">
        <v>3599</v>
      </c>
      <c r="AE3478" t="s">
        <v>319</v>
      </c>
      <c r="AF3478" t="s">
        <v>282</v>
      </c>
    </row>
    <row r="3479" spans="1:32">
      <c r="A3479" t="str">
        <f>PROPER(TRIM(Homes[[#This Row],[street]]))</f>
        <v>10005 16Th Ave S</v>
      </c>
      <c r="B3479" t="str">
        <f>PROPER(TRIM(Homes[[#This Row],[city]]))</f>
        <v>Seattle</v>
      </c>
      <c r="C3479" t="str">
        <f>_xlfn.TEXTBEFORE(Homes[[#This Row],[statezip]]," ")</f>
        <v>WA</v>
      </c>
      <c r="D3479" s="6" t="str">
        <f>_xlfn.TEXTAFTER(Homes[[#This Row],[statezip]]," ")</f>
        <v>98168</v>
      </c>
      <c r="E3479" s="1">
        <v>265000</v>
      </c>
      <c r="F3479">
        <v>3</v>
      </c>
      <c r="G34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79" s="3" t="str">
        <f>Homes[[#This Row],[bedrooms]] &amp; " bd | " &amp; TEXT(Homes[[#This Row],[bathrooms]],"0.##") &amp; " ba"</f>
        <v>3 bd | 1. ba</v>
      </c>
      <c r="I3479" s="4">
        <v>1620</v>
      </c>
      <c r="J3479" s="1">
        <f>IFERROR(Homes[[#This Row],[price]]/Homes[[#This Row],[sqft_living]]," ")</f>
        <v>163.58024691358025</v>
      </c>
      <c r="K3479" s="4">
        <f>IFERROR(Homes[[#This Row],[sqft_lot]]/43560," ")</f>
        <v>0.21694214876033058</v>
      </c>
      <c r="L3479" t="str">
        <f>IF(Homes[[#This Row],[waterfront]]=1, "Yes","No")</f>
        <v>No</v>
      </c>
      <c r="M3479" s="4" t="str">
        <f>IF(Homes[[#This Row],[sqft_basement]]&gt;0, "Yes","No")</f>
        <v>No</v>
      </c>
      <c r="N3479" t="str">
        <f>CHOOSE(Homes[[#This Row],[view]]+1, "None","Fair","Good","Great","Excellent")</f>
        <v>None</v>
      </c>
      <c r="O3479" t="str">
        <f>CHOOSE(Homes[[#This Row],[condition]], "Poor","Fair","Average","Good","Excellent")</f>
        <v>Average</v>
      </c>
      <c r="P3479">
        <f ca="1">YEAR(TODAY())-Homes[[#This Row],[yr_built]]</f>
        <v>97</v>
      </c>
      <c r="Q3479">
        <v>1954</v>
      </c>
      <c r="R3479">
        <f ca="1">IF(Homes[[#This Row],[yr_renovated]]&gt;0, YEAR(TODAY())-Homes[[#This Row],[yr_renovated]], YEAR(TODAY())-Homes[[#This Row],[yr_built]])</f>
        <v>71</v>
      </c>
      <c r="S3479">
        <v>1.5</v>
      </c>
      <c r="T3479" s="2">
        <v>41813</v>
      </c>
      <c r="U3479" s="3">
        <v>1</v>
      </c>
      <c r="V3479" s="4">
        <f>IFERROR(Homes[[#This Row],[sqft_above]]+Homes[[#This Row],[sqft_basement]]," ")</f>
        <v>1620</v>
      </c>
      <c r="W3479" s="4">
        <v>9450</v>
      </c>
      <c r="X3479">
        <v>0</v>
      </c>
      <c r="Y3479">
        <v>0</v>
      </c>
      <c r="Z3479">
        <v>3</v>
      </c>
      <c r="AA3479" s="4">
        <v>1620</v>
      </c>
      <c r="AB3479" s="4">
        <v>0</v>
      </c>
      <c r="AC3479">
        <v>1928</v>
      </c>
      <c r="AD3479" t="s">
        <v>3600</v>
      </c>
      <c r="AE3479" t="s">
        <v>49</v>
      </c>
      <c r="AF3479" t="s">
        <v>94</v>
      </c>
    </row>
    <row r="3480" spans="1:32">
      <c r="A3480" t="str">
        <f>PROPER(TRIM(Homes[[#This Row],[street]]))</f>
        <v>11263-11611 Beacon Ave S</v>
      </c>
      <c r="B3480" t="str">
        <f>PROPER(TRIM(Homes[[#This Row],[city]]))</f>
        <v>Seattle</v>
      </c>
      <c r="C3480" t="str">
        <f>_xlfn.TEXTBEFORE(Homes[[#This Row],[statezip]]," ")</f>
        <v>WA</v>
      </c>
      <c r="D3480" s="6" t="str">
        <f>_xlfn.TEXTAFTER(Homes[[#This Row],[statezip]]," ")</f>
        <v>98178</v>
      </c>
      <c r="E3480" s="1">
        <v>265000</v>
      </c>
      <c r="F3480">
        <v>2</v>
      </c>
      <c r="G34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80" s="3" t="str">
        <f>Homes[[#This Row],[bedrooms]] &amp; " bd | " &amp; TEXT(Homes[[#This Row],[bathrooms]],"0.##") &amp; " ba"</f>
        <v>2 bd | 2. ba</v>
      </c>
      <c r="I3480" s="4">
        <v>1860</v>
      </c>
      <c r="J3480" s="1">
        <f>IFERROR(Homes[[#This Row],[price]]/Homes[[#This Row],[sqft_living]]," ")</f>
        <v>142.47311827956989</v>
      </c>
      <c r="K3480" s="4">
        <f>IFERROR(Homes[[#This Row],[sqft_lot]]/43560," ")</f>
        <v>0.24921946740128559</v>
      </c>
      <c r="L3480" t="str">
        <f>IF(Homes[[#This Row],[waterfront]]=1, "Yes","No")</f>
        <v>No</v>
      </c>
      <c r="M3480" s="4" t="str">
        <f>IF(Homes[[#This Row],[sqft_basement]]&gt;0, "Yes","No")</f>
        <v>Yes</v>
      </c>
      <c r="N3480" t="str">
        <f>CHOOSE(Homes[[#This Row],[view]]+1, "None","Fair","Good","Great","Excellent")</f>
        <v>None</v>
      </c>
      <c r="O3480" t="str">
        <f>CHOOSE(Homes[[#This Row],[condition]], "Poor","Fair","Average","Good","Excellent")</f>
        <v>Average</v>
      </c>
      <c r="P3480">
        <f ca="1">YEAR(TODAY())-Homes[[#This Row],[yr_built]]</f>
        <v>73</v>
      </c>
      <c r="Q3480">
        <v>2008</v>
      </c>
      <c r="R3480">
        <f ca="1">IF(Homes[[#This Row],[yr_renovated]]&gt;0, YEAR(TODAY())-Homes[[#This Row],[yr_renovated]], YEAR(TODAY())-Homes[[#This Row],[yr_built]])</f>
        <v>17</v>
      </c>
      <c r="S3480">
        <v>1</v>
      </c>
      <c r="T3480" s="2">
        <v>41820</v>
      </c>
      <c r="U3480" s="3">
        <v>2</v>
      </c>
      <c r="V3480" s="4">
        <f>IFERROR(Homes[[#This Row],[sqft_above]]+Homes[[#This Row],[sqft_basement]]," ")</f>
        <v>1860</v>
      </c>
      <c r="W3480" s="4">
        <v>10856</v>
      </c>
      <c r="X3480">
        <v>0</v>
      </c>
      <c r="Y3480">
        <v>0</v>
      </c>
      <c r="Z3480">
        <v>3</v>
      </c>
      <c r="AA3480" s="4">
        <v>1260</v>
      </c>
      <c r="AB3480" s="4">
        <v>600</v>
      </c>
      <c r="AC3480">
        <v>1952</v>
      </c>
      <c r="AD3480" t="s">
        <v>3601</v>
      </c>
      <c r="AE3480" t="s">
        <v>49</v>
      </c>
      <c r="AF3480" t="s">
        <v>1123</v>
      </c>
    </row>
    <row r="3481" spans="1:32">
      <c r="A3481" t="str">
        <f>PROPER(TRIM(Homes[[#This Row],[street]]))</f>
        <v>15022 25Th Ave Ne</v>
      </c>
      <c r="B3481" t="str">
        <f>PROPER(TRIM(Homes[[#This Row],[city]]))</f>
        <v>Shoreline</v>
      </c>
      <c r="C3481" t="str">
        <f>_xlfn.TEXTBEFORE(Homes[[#This Row],[statezip]]," ")</f>
        <v>WA</v>
      </c>
      <c r="D3481" s="6" t="str">
        <f>_xlfn.TEXTAFTER(Homes[[#This Row],[statezip]]," ")</f>
        <v>98155</v>
      </c>
      <c r="E3481" s="1">
        <v>265000</v>
      </c>
      <c r="F3481">
        <v>4</v>
      </c>
      <c r="G34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481" s="3" t="str">
        <f>Homes[[#This Row],[bedrooms]] &amp; " bd | " &amp; TEXT(Homes[[#This Row],[bathrooms]],"0.##") &amp; " ba"</f>
        <v>4 bd | 3. ba</v>
      </c>
      <c r="I3481" s="4">
        <v>1940</v>
      </c>
      <c r="J3481" s="1">
        <f>IFERROR(Homes[[#This Row],[price]]/Homes[[#This Row],[sqft_living]]," ")</f>
        <v>136.5979381443299</v>
      </c>
      <c r="K3481" s="4">
        <f>IFERROR(Homes[[#This Row],[sqft_lot]]/43560," ")</f>
        <v>0.18755739210284664</v>
      </c>
      <c r="L3481" t="str">
        <f>IF(Homes[[#This Row],[waterfront]]=1, "Yes","No")</f>
        <v>No</v>
      </c>
      <c r="M3481" s="4" t="str">
        <f>IF(Homes[[#This Row],[sqft_basement]]&gt;0, "Yes","No")</f>
        <v>No</v>
      </c>
      <c r="N3481" t="str">
        <f>CHOOSE(Homes[[#This Row],[view]]+1, "None","Fair","Good","Great","Excellent")</f>
        <v>None</v>
      </c>
      <c r="O3481" t="str">
        <f>CHOOSE(Homes[[#This Row],[condition]], "Poor","Fair","Average","Good","Excellent")</f>
        <v>Good</v>
      </c>
      <c r="P3481">
        <f ca="1">YEAR(TODAY())-Homes[[#This Row],[yr_built]]</f>
        <v>77</v>
      </c>
      <c r="Q3481">
        <v>0</v>
      </c>
      <c r="R3481">
        <f ca="1">IF(Homes[[#This Row],[yr_renovated]]&gt;0, YEAR(TODAY())-Homes[[#This Row],[yr_renovated]], YEAR(TODAY())-Homes[[#This Row],[yr_built]])</f>
        <v>77</v>
      </c>
      <c r="S3481">
        <v>1</v>
      </c>
      <c r="T3481" s="2">
        <v>41822</v>
      </c>
      <c r="U3481" s="3">
        <v>3</v>
      </c>
      <c r="V3481" s="4">
        <f>IFERROR(Homes[[#This Row],[sqft_above]]+Homes[[#This Row],[sqft_basement]]," ")</f>
        <v>1940</v>
      </c>
      <c r="W3481" s="4">
        <v>8170</v>
      </c>
      <c r="X3481">
        <v>0</v>
      </c>
      <c r="Y3481">
        <v>0</v>
      </c>
      <c r="Z3481">
        <v>4</v>
      </c>
      <c r="AA3481" s="4">
        <v>1940</v>
      </c>
      <c r="AB3481" s="4">
        <v>0</v>
      </c>
      <c r="AC3481">
        <v>1948</v>
      </c>
      <c r="AD3481" t="s">
        <v>3602</v>
      </c>
      <c r="AE3481" t="s">
        <v>100</v>
      </c>
      <c r="AF3481" t="s">
        <v>744</v>
      </c>
    </row>
    <row r="3482" spans="1:32">
      <c r="A3482" t="str">
        <f>PROPER(TRIM(Homes[[#This Row],[street]]))</f>
        <v>26418 199Th Pl Se</v>
      </c>
      <c r="B3482" t="str">
        <f>PROPER(TRIM(Homes[[#This Row],[city]]))</f>
        <v>Covington</v>
      </c>
      <c r="C3482" t="str">
        <f>_xlfn.TEXTBEFORE(Homes[[#This Row],[statezip]]," ")</f>
        <v>WA</v>
      </c>
      <c r="D3482" s="6" t="str">
        <f>_xlfn.TEXTAFTER(Homes[[#This Row],[statezip]]," ")</f>
        <v>98042</v>
      </c>
      <c r="E3482" s="1">
        <v>264950</v>
      </c>
      <c r="F3482">
        <v>4</v>
      </c>
      <c r="G34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82" s="3" t="str">
        <f>Homes[[#This Row],[bedrooms]] &amp; " bd | " &amp; TEXT(Homes[[#This Row],[bathrooms]],"0.##") &amp; " ba"</f>
        <v>4 bd | 1.75 ba</v>
      </c>
      <c r="I3482" s="4">
        <v>1770</v>
      </c>
      <c r="J3482" s="1">
        <f>IFERROR(Homes[[#This Row],[price]]/Homes[[#This Row],[sqft_living]]," ")</f>
        <v>149.68926553672316</v>
      </c>
      <c r="K3482" s="4">
        <f>IFERROR(Homes[[#This Row],[sqft_lot]]/43560," ")</f>
        <v>0.20686409550045914</v>
      </c>
      <c r="L3482" t="str">
        <f>IF(Homes[[#This Row],[waterfront]]=1, "Yes","No")</f>
        <v>No</v>
      </c>
      <c r="M3482" s="4" t="str">
        <f>IF(Homes[[#This Row],[sqft_basement]]&gt;0, "Yes","No")</f>
        <v>Yes</v>
      </c>
      <c r="N3482" t="str">
        <f>CHOOSE(Homes[[#This Row],[view]]+1, "None","Fair","Good","Great","Excellent")</f>
        <v>None</v>
      </c>
      <c r="O3482" t="str">
        <f>CHOOSE(Homes[[#This Row],[condition]], "Poor","Fair","Average","Good","Excellent")</f>
        <v>Excellent</v>
      </c>
      <c r="P3482">
        <f ca="1">YEAR(TODAY())-Homes[[#This Row],[yr_built]]</f>
        <v>42</v>
      </c>
      <c r="Q3482">
        <v>0</v>
      </c>
      <c r="R3482">
        <f ca="1">IF(Homes[[#This Row],[yr_renovated]]&gt;0, YEAR(TODAY())-Homes[[#This Row],[yr_renovated]], YEAR(TODAY())-Homes[[#This Row],[yr_built]])</f>
        <v>42</v>
      </c>
      <c r="S3482">
        <v>1</v>
      </c>
      <c r="T3482" s="2">
        <v>41808</v>
      </c>
      <c r="U3482" s="3">
        <v>1.75</v>
      </c>
      <c r="V3482" s="4">
        <f>IFERROR(Homes[[#This Row],[sqft_above]]+Homes[[#This Row],[sqft_basement]]," ")</f>
        <v>1770</v>
      </c>
      <c r="W3482" s="4">
        <v>9011</v>
      </c>
      <c r="X3482">
        <v>0</v>
      </c>
      <c r="Y3482">
        <v>0</v>
      </c>
      <c r="Z3482">
        <v>5</v>
      </c>
      <c r="AA3482" s="4">
        <v>1050</v>
      </c>
      <c r="AB3482" s="4">
        <v>720</v>
      </c>
      <c r="AC3482">
        <v>1983</v>
      </c>
      <c r="AD3482" t="s">
        <v>3603</v>
      </c>
      <c r="AE3482" t="s">
        <v>84</v>
      </c>
      <c r="AF3482" t="s">
        <v>85</v>
      </c>
    </row>
    <row r="3483" spans="1:32">
      <c r="A3483" t="str">
        <f>PROPER(TRIM(Homes[[#This Row],[street]]))</f>
        <v>34434 30Th Ave Sw</v>
      </c>
      <c r="B3483" t="str">
        <f>PROPER(TRIM(Homes[[#This Row],[city]]))</f>
        <v>Federal Way</v>
      </c>
      <c r="C3483" t="str">
        <f>_xlfn.TEXTBEFORE(Homes[[#This Row],[statezip]]," ")</f>
        <v>WA</v>
      </c>
      <c r="D3483" s="6" t="str">
        <f>_xlfn.TEXTAFTER(Homes[[#This Row],[statezip]]," ")</f>
        <v>98023</v>
      </c>
      <c r="E3483" s="1">
        <v>264950</v>
      </c>
      <c r="F3483">
        <v>4</v>
      </c>
      <c r="G34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83" s="3" t="str">
        <f>Homes[[#This Row],[bedrooms]] &amp; " bd | " &amp; TEXT(Homes[[#This Row],[bathrooms]],"0.##") &amp; " ba"</f>
        <v>4 bd | 2.25 ba</v>
      </c>
      <c r="I3483" s="4">
        <v>1720</v>
      </c>
      <c r="J3483" s="1">
        <f>IFERROR(Homes[[#This Row],[price]]/Homes[[#This Row],[sqft_living]]," ")</f>
        <v>154.0406976744186</v>
      </c>
      <c r="K3483" s="4">
        <f>IFERROR(Homes[[#This Row],[sqft_lot]]/43560," ")</f>
        <v>0.22389807162534436</v>
      </c>
      <c r="L3483" t="str">
        <f>IF(Homes[[#This Row],[waterfront]]=1, "Yes","No")</f>
        <v>No</v>
      </c>
      <c r="M3483" s="4" t="str">
        <f>IF(Homes[[#This Row],[sqft_basement]]&gt;0, "Yes","No")</f>
        <v>Yes</v>
      </c>
      <c r="N3483" t="str">
        <f>CHOOSE(Homes[[#This Row],[view]]+1, "None","Fair","Good","Great","Excellent")</f>
        <v>None</v>
      </c>
      <c r="O3483" t="str">
        <f>CHOOSE(Homes[[#This Row],[condition]], "Poor","Fair","Average","Good","Excellent")</f>
        <v>Good</v>
      </c>
      <c r="P3483">
        <f ca="1">YEAR(TODAY())-Homes[[#This Row],[yr_built]]</f>
        <v>47</v>
      </c>
      <c r="Q3483">
        <v>2000</v>
      </c>
      <c r="R3483">
        <f ca="1">IF(Homes[[#This Row],[yr_renovated]]&gt;0, YEAR(TODAY())-Homes[[#This Row],[yr_renovated]], YEAR(TODAY())-Homes[[#This Row],[yr_built]])</f>
        <v>25</v>
      </c>
      <c r="S3483">
        <v>1</v>
      </c>
      <c r="T3483" s="2">
        <v>41788</v>
      </c>
      <c r="U3483" s="3">
        <v>2.25</v>
      </c>
      <c r="V3483" s="4">
        <f>IFERROR(Homes[[#This Row],[sqft_above]]+Homes[[#This Row],[sqft_basement]]," ")</f>
        <v>1720</v>
      </c>
      <c r="W3483" s="4">
        <v>9753</v>
      </c>
      <c r="X3483">
        <v>0</v>
      </c>
      <c r="Y3483">
        <v>0</v>
      </c>
      <c r="Z3483">
        <v>4</v>
      </c>
      <c r="AA3483" s="4">
        <v>1120</v>
      </c>
      <c r="AB3483" s="4">
        <v>600</v>
      </c>
      <c r="AC3483">
        <v>1978</v>
      </c>
      <c r="AD3483" t="s">
        <v>3604</v>
      </c>
      <c r="AE3483" t="s">
        <v>675</v>
      </c>
      <c r="AF3483" t="s">
        <v>1267</v>
      </c>
    </row>
    <row r="3484" spans="1:32">
      <c r="A3484" t="str">
        <f>PROPER(TRIM(Homes[[#This Row],[street]]))</f>
        <v>2152 Sw 323Rd St</v>
      </c>
      <c r="B3484" t="str">
        <f>PROPER(TRIM(Homes[[#This Row],[city]]))</f>
        <v>Federal Way</v>
      </c>
      <c r="C3484" t="str">
        <f>_xlfn.TEXTBEFORE(Homes[[#This Row],[statezip]]," ")</f>
        <v>WA</v>
      </c>
      <c r="D3484" s="6" t="str">
        <f>_xlfn.TEXTAFTER(Homes[[#This Row],[statezip]]," ")</f>
        <v>98023</v>
      </c>
      <c r="E3484" s="1">
        <v>264500</v>
      </c>
      <c r="F3484">
        <v>4</v>
      </c>
      <c r="G34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84" s="3" t="str">
        <f>Homes[[#This Row],[bedrooms]] &amp; " bd | " &amp; TEXT(Homes[[#This Row],[bathrooms]],"0.##") &amp; " ba"</f>
        <v>4 bd | 2.25 ba</v>
      </c>
      <c r="I3484" s="4">
        <v>2060</v>
      </c>
      <c r="J3484" s="1">
        <f>IFERROR(Homes[[#This Row],[price]]/Homes[[#This Row],[sqft_living]]," ")</f>
        <v>128.39805825242718</v>
      </c>
      <c r="K3484" s="4">
        <f>IFERROR(Homes[[#This Row],[sqft_lot]]/43560," ")</f>
        <v>0.26136363636363635</v>
      </c>
      <c r="L3484" t="str">
        <f>IF(Homes[[#This Row],[waterfront]]=1, "Yes","No")</f>
        <v>No</v>
      </c>
      <c r="M3484" s="4" t="str">
        <f>IF(Homes[[#This Row],[sqft_basement]]&gt;0, "Yes","No")</f>
        <v>Yes</v>
      </c>
      <c r="N3484" t="str">
        <f>CHOOSE(Homes[[#This Row],[view]]+1, "None","Fair","Good","Great","Excellent")</f>
        <v>None</v>
      </c>
      <c r="O3484" t="str">
        <f>CHOOSE(Homes[[#This Row],[condition]], "Poor","Fair","Average","Good","Excellent")</f>
        <v>Good</v>
      </c>
      <c r="P3484">
        <f ca="1">YEAR(TODAY())-Homes[[#This Row],[yr_built]]</f>
        <v>63</v>
      </c>
      <c r="Q3484">
        <v>0</v>
      </c>
      <c r="R3484">
        <f ca="1">IF(Homes[[#This Row],[yr_renovated]]&gt;0, YEAR(TODAY())-Homes[[#This Row],[yr_renovated]], YEAR(TODAY())-Homes[[#This Row],[yr_built]])</f>
        <v>63</v>
      </c>
      <c r="S3484">
        <v>1</v>
      </c>
      <c r="T3484" s="2">
        <v>41823</v>
      </c>
      <c r="U3484" s="3">
        <v>2.25</v>
      </c>
      <c r="V3484" s="4">
        <f>IFERROR(Homes[[#This Row],[sqft_above]]+Homes[[#This Row],[sqft_basement]]," ")</f>
        <v>2060</v>
      </c>
      <c r="W3484" s="4">
        <v>11385</v>
      </c>
      <c r="X3484">
        <v>0</v>
      </c>
      <c r="Y3484">
        <v>0</v>
      </c>
      <c r="Z3484">
        <v>4</v>
      </c>
      <c r="AA3484" s="4">
        <v>1200</v>
      </c>
      <c r="AB3484" s="4">
        <v>860</v>
      </c>
      <c r="AC3484">
        <v>1962</v>
      </c>
      <c r="AD3484" t="s">
        <v>3605</v>
      </c>
      <c r="AE3484" t="s">
        <v>675</v>
      </c>
      <c r="AF3484" t="s">
        <v>1267</v>
      </c>
    </row>
    <row r="3485" spans="1:32">
      <c r="A3485" t="str">
        <f>PROPER(TRIM(Homes[[#This Row],[street]]))</f>
        <v>9812 S 239Th Pl</v>
      </c>
      <c r="B3485" t="str">
        <f>PROPER(TRIM(Homes[[#This Row],[city]]))</f>
        <v>Kent</v>
      </c>
      <c r="C3485" t="str">
        <f>_xlfn.TEXTBEFORE(Homes[[#This Row],[statezip]]," ")</f>
        <v>WA</v>
      </c>
      <c r="D3485" s="6" t="str">
        <f>_xlfn.TEXTAFTER(Homes[[#This Row],[statezip]]," ")</f>
        <v>98031</v>
      </c>
      <c r="E3485" s="1">
        <v>264270</v>
      </c>
      <c r="F3485">
        <v>3</v>
      </c>
      <c r="G34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85" s="3" t="str">
        <f>Homes[[#This Row],[bedrooms]] &amp; " bd | " &amp; TEXT(Homes[[#This Row],[bathrooms]],"0.##") &amp; " ba"</f>
        <v>3 bd | 2.5 ba</v>
      </c>
      <c r="I3485" s="4">
        <v>1630</v>
      </c>
      <c r="J3485" s="1">
        <f>IFERROR(Homes[[#This Row],[price]]/Homes[[#This Row],[sqft_living]]," ")</f>
        <v>162.12883435582822</v>
      </c>
      <c r="K3485" s="4">
        <f>IFERROR(Homes[[#This Row],[sqft_lot]]/43560," ")</f>
        <v>0.17676767676767677</v>
      </c>
      <c r="L3485" t="str">
        <f>IF(Homes[[#This Row],[waterfront]]=1, "Yes","No")</f>
        <v>No</v>
      </c>
      <c r="M3485" s="4" t="str">
        <f>IF(Homes[[#This Row],[sqft_basement]]&gt;0, "Yes","No")</f>
        <v>Yes</v>
      </c>
      <c r="N3485" t="str">
        <f>CHOOSE(Homes[[#This Row],[view]]+1, "None","Fair","Good","Great","Excellent")</f>
        <v>None</v>
      </c>
      <c r="O3485" t="str">
        <f>CHOOSE(Homes[[#This Row],[condition]], "Poor","Fair","Average","Good","Excellent")</f>
        <v>Average</v>
      </c>
      <c r="P3485">
        <f ca="1">YEAR(TODAY())-Homes[[#This Row],[yr_built]]</f>
        <v>47</v>
      </c>
      <c r="Q3485">
        <v>0</v>
      </c>
      <c r="R3485">
        <f ca="1">IF(Homes[[#This Row],[yr_renovated]]&gt;0, YEAR(TODAY())-Homes[[#This Row],[yr_renovated]], YEAR(TODAY())-Homes[[#This Row],[yr_built]])</f>
        <v>47</v>
      </c>
      <c r="S3485">
        <v>1</v>
      </c>
      <c r="T3485" s="2">
        <v>41816</v>
      </c>
      <c r="U3485" s="3">
        <v>2.5</v>
      </c>
      <c r="V3485" s="4">
        <f>IFERROR(Homes[[#This Row],[sqft_above]]+Homes[[#This Row],[sqft_basement]]," ")</f>
        <v>1630</v>
      </c>
      <c r="W3485" s="4">
        <v>7700</v>
      </c>
      <c r="X3485">
        <v>0</v>
      </c>
      <c r="Y3485">
        <v>0</v>
      </c>
      <c r="Z3485">
        <v>3</v>
      </c>
      <c r="AA3485" s="4">
        <v>1120</v>
      </c>
      <c r="AB3485" s="4">
        <v>510</v>
      </c>
      <c r="AC3485">
        <v>1978</v>
      </c>
      <c r="AD3485" t="s">
        <v>3606</v>
      </c>
      <c r="AE3485" t="s">
        <v>1392</v>
      </c>
      <c r="AF3485" t="s">
        <v>2406</v>
      </c>
    </row>
    <row r="3486" spans="1:32">
      <c r="A3486" t="str">
        <f>PROPER(TRIM(Homes[[#This Row],[street]]))</f>
        <v>2712 Sw 322Nd Pl</v>
      </c>
      <c r="B3486" t="str">
        <f>PROPER(TRIM(Homes[[#This Row],[city]]))</f>
        <v>Federal Way</v>
      </c>
      <c r="C3486" t="str">
        <f>_xlfn.TEXTBEFORE(Homes[[#This Row],[statezip]]," ")</f>
        <v>WA</v>
      </c>
      <c r="D3486" s="6" t="str">
        <f>_xlfn.TEXTAFTER(Homes[[#This Row],[statezip]]," ")</f>
        <v>98023</v>
      </c>
      <c r="E3486" s="1">
        <v>264000</v>
      </c>
      <c r="F3486">
        <v>3</v>
      </c>
      <c r="G34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86" s="3" t="str">
        <f>Homes[[#This Row],[bedrooms]] &amp; " bd | " &amp; TEXT(Homes[[#This Row],[bathrooms]],"0.##") &amp; " ba"</f>
        <v>3 bd | 1.75 ba</v>
      </c>
      <c r="I3486" s="4">
        <v>1760</v>
      </c>
      <c r="J3486" s="1">
        <f>IFERROR(Homes[[#This Row],[price]]/Homes[[#This Row],[sqft_living]]," ")</f>
        <v>150</v>
      </c>
      <c r="K3486" s="4">
        <f>IFERROR(Homes[[#This Row],[sqft_lot]]/43560," ")</f>
        <v>0.17176308539944904</v>
      </c>
      <c r="L3486" t="str">
        <f>IF(Homes[[#This Row],[waterfront]]=1, "Yes","No")</f>
        <v>No</v>
      </c>
      <c r="M3486" s="4" t="str">
        <f>IF(Homes[[#This Row],[sqft_basement]]&gt;0, "Yes","No")</f>
        <v>No</v>
      </c>
      <c r="N3486" t="str">
        <f>CHOOSE(Homes[[#This Row],[view]]+1, "None","Fair","Good","Great","Excellent")</f>
        <v>None</v>
      </c>
      <c r="O3486" t="str">
        <f>CHOOSE(Homes[[#This Row],[condition]], "Poor","Fair","Average","Good","Excellent")</f>
        <v>Good</v>
      </c>
      <c r="P3486">
        <f ca="1">YEAR(TODAY())-Homes[[#This Row],[yr_built]]</f>
        <v>59</v>
      </c>
      <c r="Q3486">
        <v>0</v>
      </c>
      <c r="R3486">
        <f ca="1">IF(Homes[[#This Row],[yr_renovated]]&gt;0, YEAR(TODAY())-Homes[[#This Row],[yr_renovated]], YEAR(TODAY())-Homes[[#This Row],[yr_built]])</f>
        <v>59</v>
      </c>
      <c r="S3486">
        <v>1</v>
      </c>
      <c r="T3486" s="2">
        <v>41813</v>
      </c>
      <c r="U3486" s="3">
        <v>1.75</v>
      </c>
      <c r="V3486" s="4">
        <f>IFERROR(Homes[[#This Row],[sqft_above]]+Homes[[#This Row],[sqft_basement]]," ")</f>
        <v>1760</v>
      </c>
      <c r="W3486" s="4">
        <v>7482</v>
      </c>
      <c r="X3486">
        <v>0</v>
      </c>
      <c r="Y3486">
        <v>0</v>
      </c>
      <c r="Z3486">
        <v>4</v>
      </c>
      <c r="AA3486" s="4">
        <v>1760</v>
      </c>
      <c r="AB3486" s="4">
        <v>0</v>
      </c>
      <c r="AC3486">
        <v>1966</v>
      </c>
      <c r="AD3486" t="s">
        <v>3607</v>
      </c>
      <c r="AE3486" t="s">
        <v>675</v>
      </c>
      <c r="AF3486" t="s">
        <v>1267</v>
      </c>
    </row>
    <row r="3487" spans="1:32">
      <c r="A3487" t="str">
        <f>PROPER(TRIM(Homes[[#This Row],[street]]))</f>
        <v>12632 Se 214Th St</v>
      </c>
      <c r="B3487" t="str">
        <f>PROPER(TRIM(Homes[[#This Row],[city]]))</f>
        <v>Kent</v>
      </c>
      <c r="C3487" t="str">
        <f>_xlfn.TEXTBEFORE(Homes[[#This Row],[statezip]]," ")</f>
        <v>WA</v>
      </c>
      <c r="D3487" s="6" t="str">
        <f>_xlfn.TEXTAFTER(Homes[[#This Row],[statezip]]," ")</f>
        <v>98031</v>
      </c>
      <c r="E3487" s="1">
        <v>264000</v>
      </c>
      <c r="F3487">
        <v>4</v>
      </c>
      <c r="G34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87" s="3" t="str">
        <f>Homes[[#This Row],[bedrooms]] &amp; " bd | " &amp; TEXT(Homes[[#This Row],[bathrooms]],"0.##") &amp; " ba"</f>
        <v>4 bd | 1.75 ba</v>
      </c>
      <c r="I3487" s="4">
        <v>1820</v>
      </c>
      <c r="J3487" s="1">
        <f>IFERROR(Homes[[#This Row],[price]]/Homes[[#This Row],[sqft_living]]," ")</f>
        <v>145.05494505494505</v>
      </c>
      <c r="K3487" s="4">
        <f>IFERROR(Homes[[#This Row],[sqft_lot]]/43560," ")</f>
        <v>0.18636363636363637</v>
      </c>
      <c r="L3487" t="str">
        <f>IF(Homes[[#This Row],[waterfront]]=1, "Yes","No")</f>
        <v>No</v>
      </c>
      <c r="M3487" s="4" t="str">
        <f>IF(Homes[[#This Row],[sqft_basement]]&gt;0, "Yes","No")</f>
        <v>Yes</v>
      </c>
      <c r="N3487" t="str">
        <f>CHOOSE(Homes[[#This Row],[view]]+1, "None","Fair","Good","Great","Excellent")</f>
        <v>None</v>
      </c>
      <c r="O3487" t="str">
        <f>CHOOSE(Homes[[#This Row],[condition]], "Poor","Fair","Average","Good","Excellent")</f>
        <v>Good</v>
      </c>
      <c r="P3487">
        <f ca="1">YEAR(TODAY())-Homes[[#This Row],[yr_built]]</f>
        <v>45</v>
      </c>
      <c r="Q3487">
        <v>0</v>
      </c>
      <c r="R3487">
        <f ca="1">IF(Homes[[#This Row],[yr_renovated]]&gt;0, YEAR(TODAY())-Homes[[#This Row],[yr_renovated]], YEAR(TODAY())-Homes[[#This Row],[yr_built]])</f>
        <v>45</v>
      </c>
      <c r="S3487">
        <v>1</v>
      </c>
      <c r="T3487" s="2">
        <v>41808</v>
      </c>
      <c r="U3487" s="3">
        <v>1.75</v>
      </c>
      <c r="V3487" s="4">
        <f>IFERROR(Homes[[#This Row],[sqft_above]]+Homes[[#This Row],[sqft_basement]]," ")</f>
        <v>1820</v>
      </c>
      <c r="W3487" s="4">
        <v>8118</v>
      </c>
      <c r="X3487">
        <v>0</v>
      </c>
      <c r="Y3487">
        <v>0</v>
      </c>
      <c r="Z3487">
        <v>4</v>
      </c>
      <c r="AA3487" s="4">
        <v>1080</v>
      </c>
      <c r="AB3487" s="4">
        <v>740</v>
      </c>
      <c r="AC3487">
        <v>1980</v>
      </c>
      <c r="AD3487" t="s">
        <v>3608</v>
      </c>
      <c r="AE3487" t="s">
        <v>1392</v>
      </c>
      <c r="AF3487" t="s">
        <v>2406</v>
      </c>
    </row>
    <row r="3488" spans="1:32">
      <c r="A3488" t="str">
        <f>PROPER(TRIM(Homes[[#This Row],[street]]))</f>
        <v>14435 Se 263Rd St</v>
      </c>
      <c r="B3488" t="str">
        <f>PROPER(TRIM(Homes[[#This Row],[city]]))</f>
        <v>Kent</v>
      </c>
      <c r="C3488" t="str">
        <f>_xlfn.TEXTBEFORE(Homes[[#This Row],[statezip]]," ")</f>
        <v>WA</v>
      </c>
      <c r="D3488" s="6" t="str">
        <f>_xlfn.TEXTAFTER(Homes[[#This Row],[statezip]]," ")</f>
        <v>98042</v>
      </c>
      <c r="E3488" s="1">
        <v>264000</v>
      </c>
      <c r="F3488">
        <v>3</v>
      </c>
      <c r="G34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88" s="3" t="str">
        <f>Homes[[#This Row],[bedrooms]] &amp; " bd | " &amp; TEXT(Homes[[#This Row],[bathrooms]],"0.##") &amp; " ba"</f>
        <v>3 bd | 1.5 ba</v>
      </c>
      <c r="I3488" s="4">
        <v>1470</v>
      </c>
      <c r="J3488" s="1">
        <f>IFERROR(Homes[[#This Row],[price]]/Homes[[#This Row],[sqft_living]]," ")</f>
        <v>179.59183673469389</v>
      </c>
      <c r="K3488" s="4">
        <f>IFERROR(Homes[[#This Row],[sqft_lot]]/43560," ")</f>
        <v>0.3402433425160698</v>
      </c>
      <c r="L3488" t="str">
        <f>IF(Homes[[#This Row],[waterfront]]=1, "Yes","No")</f>
        <v>No</v>
      </c>
      <c r="M3488" s="4" t="str">
        <f>IF(Homes[[#This Row],[sqft_basement]]&gt;0, "Yes","No")</f>
        <v>No</v>
      </c>
      <c r="N3488" t="str">
        <f>CHOOSE(Homes[[#This Row],[view]]+1, "None","Fair","Good","Great","Excellent")</f>
        <v>None</v>
      </c>
      <c r="O3488" t="str">
        <f>CHOOSE(Homes[[#This Row],[condition]], "Poor","Fair","Average","Good","Excellent")</f>
        <v>Good</v>
      </c>
      <c r="P3488">
        <f ca="1">YEAR(TODAY())-Homes[[#This Row],[yr_built]]</f>
        <v>67</v>
      </c>
      <c r="Q3488">
        <v>1972</v>
      </c>
      <c r="R3488">
        <f ca="1">IF(Homes[[#This Row],[yr_renovated]]&gt;0, YEAR(TODAY())-Homes[[#This Row],[yr_renovated]], YEAR(TODAY())-Homes[[#This Row],[yr_built]])</f>
        <v>53</v>
      </c>
      <c r="S3488">
        <v>1</v>
      </c>
      <c r="T3488" s="2">
        <v>41788</v>
      </c>
      <c r="U3488" s="3">
        <v>1.5</v>
      </c>
      <c r="V3488" s="4">
        <f>IFERROR(Homes[[#This Row],[sqft_above]]+Homes[[#This Row],[sqft_basement]]," ")</f>
        <v>1470</v>
      </c>
      <c r="W3488" s="4">
        <v>14821</v>
      </c>
      <c r="X3488">
        <v>0</v>
      </c>
      <c r="Y3488">
        <v>0</v>
      </c>
      <c r="Z3488">
        <v>4</v>
      </c>
      <c r="AA3488" s="4">
        <v>1470</v>
      </c>
      <c r="AB3488" s="4">
        <v>0</v>
      </c>
      <c r="AC3488">
        <v>1958</v>
      </c>
      <c r="AD3488" t="s">
        <v>3609</v>
      </c>
      <c r="AE3488" t="s">
        <v>1392</v>
      </c>
      <c r="AF3488" t="s">
        <v>85</v>
      </c>
    </row>
    <row r="3489" spans="1:32">
      <c r="A3489" t="str">
        <f>PROPER(TRIM(Homes[[#This Row],[street]]))</f>
        <v>2150 S 262Nd Ct</v>
      </c>
      <c r="B3489" t="str">
        <f>PROPER(TRIM(Homes[[#This Row],[city]]))</f>
        <v>Des Moines</v>
      </c>
      <c r="C3489" t="str">
        <f>_xlfn.TEXTBEFORE(Homes[[#This Row],[statezip]]," ")</f>
        <v>WA</v>
      </c>
      <c r="D3489" s="6" t="str">
        <f>_xlfn.TEXTAFTER(Homes[[#This Row],[statezip]]," ")</f>
        <v>98198</v>
      </c>
      <c r="E3489" s="1">
        <v>263900</v>
      </c>
      <c r="F3489">
        <v>3</v>
      </c>
      <c r="G34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489" s="3" t="str">
        <f>Homes[[#This Row],[bedrooms]] &amp; " bd | " &amp; TEXT(Homes[[#This Row],[bathrooms]],"0.##") &amp; " ba"</f>
        <v>3 bd | 2.5 ba</v>
      </c>
      <c r="I3489" s="4">
        <v>1658</v>
      </c>
      <c r="J3489" s="1">
        <f>IFERROR(Homes[[#This Row],[price]]/Homes[[#This Row],[sqft_living]]," ")</f>
        <v>159.16767189384802</v>
      </c>
      <c r="K3489" s="4">
        <f>IFERROR(Homes[[#This Row],[sqft_lot]]/43560," ")</f>
        <v>6.1983471074380167E-2</v>
      </c>
      <c r="L3489" t="str">
        <f>IF(Homes[[#This Row],[waterfront]]=1, "Yes","No")</f>
        <v>No</v>
      </c>
      <c r="M3489" s="4" t="str">
        <f>IF(Homes[[#This Row],[sqft_basement]]&gt;0, "Yes","No")</f>
        <v>No</v>
      </c>
      <c r="N3489" t="str">
        <f>CHOOSE(Homes[[#This Row],[view]]+1, "None","Fair","Good","Great","Excellent")</f>
        <v>None</v>
      </c>
      <c r="O3489" t="str">
        <f>CHOOSE(Homes[[#This Row],[condition]], "Poor","Fair","Average","Good","Excellent")</f>
        <v>Average</v>
      </c>
      <c r="P3489">
        <f ca="1">YEAR(TODAY())-Homes[[#This Row],[yr_built]]</f>
        <v>11</v>
      </c>
      <c r="Q3489">
        <v>0</v>
      </c>
      <c r="R3489">
        <f ca="1">IF(Homes[[#This Row],[yr_renovated]]&gt;0, YEAR(TODAY())-Homes[[#This Row],[yr_renovated]], YEAR(TODAY())-Homes[[#This Row],[yr_built]])</f>
        <v>11</v>
      </c>
      <c r="S3489">
        <v>2</v>
      </c>
      <c r="T3489" s="2">
        <v>41786</v>
      </c>
      <c r="U3489" s="3">
        <v>2.5</v>
      </c>
      <c r="V3489" s="4">
        <f>IFERROR(Homes[[#This Row],[sqft_above]]+Homes[[#This Row],[sqft_basement]]," ")</f>
        <v>1658</v>
      </c>
      <c r="W3489" s="4">
        <v>2700</v>
      </c>
      <c r="X3489">
        <v>0</v>
      </c>
      <c r="Y3489">
        <v>0</v>
      </c>
      <c r="Z3489">
        <v>3</v>
      </c>
      <c r="AA3489" s="4">
        <v>1658</v>
      </c>
      <c r="AB3489" s="4">
        <v>0</v>
      </c>
      <c r="AC3489">
        <v>2014</v>
      </c>
      <c r="AD3489" t="s">
        <v>3610</v>
      </c>
      <c r="AE3489" t="s">
        <v>459</v>
      </c>
      <c r="AF3489" t="s">
        <v>460</v>
      </c>
    </row>
    <row r="3490" spans="1:32">
      <c r="A3490" t="str">
        <f>PROPER(TRIM(Homes[[#This Row],[street]]))</f>
        <v>36656 55Th Pl S</v>
      </c>
      <c r="B3490" t="str">
        <f>PROPER(TRIM(Homes[[#This Row],[city]]))</f>
        <v>Auburn</v>
      </c>
      <c r="C3490" t="str">
        <f>_xlfn.TEXTBEFORE(Homes[[#This Row],[statezip]]," ")</f>
        <v>WA</v>
      </c>
      <c r="D3490" s="6" t="str">
        <f>_xlfn.TEXTAFTER(Homes[[#This Row],[statezip]]," ")</f>
        <v>98001</v>
      </c>
      <c r="E3490" s="1">
        <v>263400</v>
      </c>
      <c r="F3490">
        <v>4</v>
      </c>
      <c r="G34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490" s="3" t="str">
        <f>Homes[[#This Row],[bedrooms]] &amp; " bd | " &amp; TEXT(Homes[[#This Row],[bathrooms]],"0.##") &amp; " ba"</f>
        <v>4 bd | 2. ba</v>
      </c>
      <c r="I3490" s="4">
        <v>1360</v>
      </c>
      <c r="J3490" s="1">
        <f>IFERROR(Homes[[#This Row],[price]]/Homes[[#This Row],[sqft_living]]," ")</f>
        <v>193.6764705882353</v>
      </c>
      <c r="K3490" s="4">
        <f>IFERROR(Homes[[#This Row],[sqft_lot]]/43560," ")</f>
        <v>1.3899908172635445</v>
      </c>
      <c r="L3490" t="str">
        <f>IF(Homes[[#This Row],[waterfront]]=1, "Yes","No")</f>
        <v>No</v>
      </c>
      <c r="M3490" s="4" t="str">
        <f>IF(Homes[[#This Row],[sqft_basement]]&gt;0, "Yes","No")</f>
        <v>Yes</v>
      </c>
      <c r="N3490" t="str">
        <f>CHOOSE(Homes[[#This Row],[view]]+1, "None","Fair","Good","Great","Excellent")</f>
        <v>None</v>
      </c>
      <c r="O3490" t="str">
        <f>CHOOSE(Homes[[#This Row],[condition]], "Poor","Fair","Average","Good","Excellent")</f>
        <v>Average</v>
      </c>
      <c r="P3490">
        <f ca="1">YEAR(TODAY())-Homes[[#This Row],[yr_built]]</f>
        <v>65</v>
      </c>
      <c r="Q3490">
        <v>2012</v>
      </c>
      <c r="R3490">
        <f ca="1">IF(Homes[[#This Row],[yr_renovated]]&gt;0, YEAR(TODAY())-Homes[[#This Row],[yr_renovated]], YEAR(TODAY())-Homes[[#This Row],[yr_built]])</f>
        <v>13</v>
      </c>
      <c r="S3490">
        <v>1</v>
      </c>
      <c r="T3490" s="2">
        <v>41820</v>
      </c>
      <c r="U3490" s="3">
        <v>2</v>
      </c>
      <c r="V3490" s="4">
        <f>IFERROR(Homes[[#This Row],[sqft_above]]+Homes[[#This Row],[sqft_basement]]," ")</f>
        <v>1360</v>
      </c>
      <c r="W3490" s="4">
        <v>60548</v>
      </c>
      <c r="X3490">
        <v>0</v>
      </c>
      <c r="Y3490">
        <v>0</v>
      </c>
      <c r="Z3490">
        <v>3</v>
      </c>
      <c r="AA3490" s="4">
        <v>960</v>
      </c>
      <c r="AB3490" s="4">
        <v>400</v>
      </c>
      <c r="AC3490">
        <v>1960</v>
      </c>
      <c r="AD3490" t="s">
        <v>3611</v>
      </c>
      <c r="AE3490" t="s">
        <v>519</v>
      </c>
      <c r="AF3490" t="s">
        <v>1269</v>
      </c>
    </row>
    <row r="3491" spans="1:32">
      <c r="A3491" t="str">
        <f>PROPER(TRIM(Homes[[#This Row],[street]]))</f>
        <v>35219 26Th Ct S</v>
      </c>
      <c r="B3491" t="str">
        <f>PROPER(TRIM(Homes[[#This Row],[city]]))</f>
        <v>Federal Way</v>
      </c>
      <c r="C3491" t="str">
        <f>_xlfn.TEXTBEFORE(Homes[[#This Row],[statezip]]," ")</f>
        <v>WA</v>
      </c>
      <c r="D3491" s="6" t="str">
        <f>_xlfn.TEXTAFTER(Homes[[#This Row],[statezip]]," ")</f>
        <v>98003</v>
      </c>
      <c r="E3491" s="1">
        <v>263000</v>
      </c>
      <c r="F3491">
        <v>3</v>
      </c>
      <c r="G34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491" s="3" t="str">
        <f>Homes[[#This Row],[bedrooms]] &amp; " bd | " &amp; TEXT(Homes[[#This Row],[bathrooms]],"0.##") &amp; " ba"</f>
        <v>3 bd | 2.25 ba</v>
      </c>
      <c r="I3491" s="4">
        <v>1590</v>
      </c>
      <c r="J3491" s="1">
        <f>IFERROR(Homes[[#This Row],[price]]/Homes[[#This Row],[sqft_living]]," ")</f>
        <v>165.40880503144655</v>
      </c>
      <c r="K3491" s="4">
        <f>IFERROR(Homes[[#This Row],[sqft_lot]]/43560," ")</f>
        <v>0.17786960514233241</v>
      </c>
      <c r="L3491" t="str">
        <f>IF(Homes[[#This Row],[waterfront]]=1, "Yes","No")</f>
        <v>No</v>
      </c>
      <c r="M3491" s="4" t="str">
        <f>IF(Homes[[#This Row],[sqft_basement]]&gt;0, "Yes","No")</f>
        <v>No</v>
      </c>
      <c r="N3491" t="str">
        <f>CHOOSE(Homes[[#This Row],[view]]+1, "None","Fair","Good","Great","Excellent")</f>
        <v>None</v>
      </c>
      <c r="O3491" t="str">
        <f>CHOOSE(Homes[[#This Row],[condition]], "Poor","Fair","Average","Good","Excellent")</f>
        <v>Good</v>
      </c>
      <c r="P3491">
        <f ca="1">YEAR(TODAY())-Homes[[#This Row],[yr_built]]</f>
        <v>34</v>
      </c>
      <c r="Q3491">
        <v>0</v>
      </c>
      <c r="R3491">
        <f ca="1">IF(Homes[[#This Row],[yr_renovated]]&gt;0, YEAR(TODAY())-Homes[[#This Row],[yr_renovated]], YEAR(TODAY())-Homes[[#This Row],[yr_built]])</f>
        <v>34</v>
      </c>
      <c r="S3491">
        <v>2</v>
      </c>
      <c r="T3491" s="2">
        <v>41774</v>
      </c>
      <c r="U3491" s="3">
        <v>2.25</v>
      </c>
      <c r="V3491" s="4">
        <f>IFERROR(Homes[[#This Row],[sqft_above]]+Homes[[#This Row],[sqft_basement]]," ")</f>
        <v>1590</v>
      </c>
      <c r="W3491" s="4">
        <v>7748</v>
      </c>
      <c r="X3491">
        <v>0</v>
      </c>
      <c r="Y3491">
        <v>0</v>
      </c>
      <c r="Z3491">
        <v>4</v>
      </c>
      <c r="AA3491" s="4">
        <v>1590</v>
      </c>
      <c r="AB3491" s="4">
        <v>0</v>
      </c>
      <c r="AC3491">
        <v>1991</v>
      </c>
      <c r="AD3491" t="s">
        <v>3612</v>
      </c>
      <c r="AE3491" t="s">
        <v>675</v>
      </c>
      <c r="AF3491" t="s">
        <v>676</v>
      </c>
    </row>
    <row r="3492" spans="1:32">
      <c r="A3492" t="str">
        <f>PROPER(TRIM(Homes[[#This Row],[street]]))</f>
        <v>9226 S 239Th Pl</v>
      </c>
      <c r="B3492" t="str">
        <f>PROPER(TRIM(Homes[[#This Row],[city]]))</f>
        <v>Kent</v>
      </c>
      <c r="C3492" t="str">
        <f>_xlfn.TEXTBEFORE(Homes[[#This Row],[statezip]]," ")</f>
        <v>WA</v>
      </c>
      <c r="D3492" s="6" t="str">
        <f>_xlfn.TEXTAFTER(Homes[[#This Row],[statezip]]," ")</f>
        <v>98031</v>
      </c>
      <c r="E3492" s="1">
        <v>263000</v>
      </c>
      <c r="F3492">
        <v>3</v>
      </c>
      <c r="G34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2" s="3" t="str">
        <f>Homes[[#This Row],[bedrooms]] &amp; " bd | " &amp; TEXT(Homes[[#This Row],[bathrooms]],"0.##") &amp; " ba"</f>
        <v>3 bd | 1.75 ba</v>
      </c>
      <c r="I3492" s="4">
        <v>1570</v>
      </c>
      <c r="J3492" s="1">
        <f>IFERROR(Homes[[#This Row],[price]]/Homes[[#This Row],[sqft_living]]," ")</f>
        <v>167.51592356687897</v>
      </c>
      <c r="K3492" s="4">
        <f>IFERROR(Homes[[#This Row],[sqft_lot]]/43560," ")</f>
        <v>0.17848943985307622</v>
      </c>
      <c r="L3492" t="str">
        <f>IF(Homes[[#This Row],[waterfront]]=1, "Yes","No")</f>
        <v>No</v>
      </c>
      <c r="M3492" s="4" t="str">
        <f>IF(Homes[[#This Row],[sqft_basement]]&gt;0, "Yes","No")</f>
        <v>No</v>
      </c>
      <c r="N3492" t="str">
        <f>CHOOSE(Homes[[#This Row],[view]]+1, "None","Fair","Good","Great","Excellent")</f>
        <v>None</v>
      </c>
      <c r="O3492" t="str">
        <f>CHOOSE(Homes[[#This Row],[condition]], "Poor","Fair","Average","Good","Excellent")</f>
        <v>Average</v>
      </c>
      <c r="P3492">
        <f ca="1">YEAR(TODAY())-Homes[[#This Row],[yr_built]]</f>
        <v>43</v>
      </c>
      <c r="Q3492">
        <v>0</v>
      </c>
      <c r="R3492">
        <f ca="1">IF(Homes[[#This Row],[yr_renovated]]&gt;0, YEAR(TODAY())-Homes[[#This Row],[yr_renovated]], YEAR(TODAY())-Homes[[#This Row],[yr_built]])</f>
        <v>43</v>
      </c>
      <c r="S3492">
        <v>2</v>
      </c>
      <c r="T3492" s="2">
        <v>41779</v>
      </c>
      <c r="U3492" s="3">
        <v>1.75</v>
      </c>
      <c r="V3492" s="4">
        <f>IFERROR(Homes[[#This Row],[sqft_above]]+Homes[[#This Row],[sqft_basement]]," ")</f>
        <v>1570</v>
      </c>
      <c r="W3492" s="4">
        <v>7775</v>
      </c>
      <c r="X3492">
        <v>0</v>
      </c>
      <c r="Y3492">
        <v>0</v>
      </c>
      <c r="Z3492">
        <v>3</v>
      </c>
      <c r="AA3492" s="4">
        <v>1570</v>
      </c>
      <c r="AB3492" s="4">
        <v>0</v>
      </c>
      <c r="AC3492">
        <v>1982</v>
      </c>
      <c r="AD3492" t="s">
        <v>3613</v>
      </c>
      <c r="AE3492" t="s">
        <v>1392</v>
      </c>
      <c r="AF3492" t="s">
        <v>2406</v>
      </c>
    </row>
    <row r="3493" spans="1:32">
      <c r="A3493" t="str">
        <f>PROPER(TRIM(Homes[[#This Row],[street]]))</f>
        <v>22036 Se 268Th St</v>
      </c>
      <c r="B3493" t="str">
        <f>PROPER(TRIM(Homes[[#This Row],[city]]))</f>
        <v>Maple Valley</v>
      </c>
      <c r="C3493" t="str">
        <f>_xlfn.TEXTBEFORE(Homes[[#This Row],[statezip]]," ")</f>
        <v>WA</v>
      </c>
      <c r="D3493" s="6" t="str">
        <f>_xlfn.TEXTAFTER(Homes[[#This Row],[statezip]]," ")</f>
        <v>98038</v>
      </c>
      <c r="E3493" s="1">
        <v>263000</v>
      </c>
      <c r="F3493">
        <v>3</v>
      </c>
      <c r="G34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3" s="3" t="str">
        <f>Homes[[#This Row],[bedrooms]] &amp; " bd | " &amp; TEXT(Homes[[#This Row],[bathrooms]],"0.##") &amp; " ba"</f>
        <v>3 bd | 1.75 ba</v>
      </c>
      <c r="I3493" s="4">
        <v>1410</v>
      </c>
      <c r="J3493" s="1">
        <f>IFERROR(Homes[[#This Row],[price]]/Homes[[#This Row],[sqft_living]]," ")</f>
        <v>186.52482269503545</v>
      </c>
      <c r="K3493" s="4">
        <f>IFERROR(Homes[[#This Row],[sqft_lot]]/43560," ")</f>
        <v>0.18595041322314049</v>
      </c>
      <c r="L3493" t="str">
        <f>IF(Homes[[#This Row],[waterfront]]=1, "Yes","No")</f>
        <v>No</v>
      </c>
      <c r="M3493" s="4" t="str">
        <f>IF(Homes[[#This Row],[sqft_basement]]&gt;0, "Yes","No")</f>
        <v>No</v>
      </c>
      <c r="N3493" t="str">
        <f>CHOOSE(Homes[[#This Row],[view]]+1, "None","Fair","Good","Great","Excellent")</f>
        <v>None</v>
      </c>
      <c r="O3493" t="str">
        <f>CHOOSE(Homes[[#This Row],[condition]], "Poor","Fair","Average","Good","Excellent")</f>
        <v>Average</v>
      </c>
      <c r="P3493">
        <f ca="1">YEAR(TODAY())-Homes[[#This Row],[yr_built]]</f>
        <v>40</v>
      </c>
      <c r="Q3493">
        <v>0</v>
      </c>
      <c r="R3493">
        <f ca="1">IF(Homes[[#This Row],[yr_renovated]]&gt;0, YEAR(TODAY())-Homes[[#This Row],[yr_renovated]], YEAR(TODAY())-Homes[[#This Row],[yr_built]])</f>
        <v>40</v>
      </c>
      <c r="S3493">
        <v>2</v>
      </c>
      <c r="T3493" s="2">
        <v>41820</v>
      </c>
      <c r="U3493" s="3">
        <v>1.75</v>
      </c>
      <c r="V3493" s="4">
        <f>IFERROR(Homes[[#This Row],[sqft_above]]+Homes[[#This Row],[sqft_basement]]," ")</f>
        <v>1410</v>
      </c>
      <c r="W3493" s="4">
        <v>8100</v>
      </c>
      <c r="X3493">
        <v>0</v>
      </c>
      <c r="Y3493">
        <v>0</v>
      </c>
      <c r="Z3493">
        <v>3</v>
      </c>
      <c r="AA3493" s="4">
        <v>1410</v>
      </c>
      <c r="AB3493" s="4">
        <v>0</v>
      </c>
      <c r="AC3493">
        <v>1985</v>
      </c>
      <c r="AD3493" t="s">
        <v>3614</v>
      </c>
      <c r="AE3493" t="s">
        <v>920</v>
      </c>
      <c r="AF3493" t="s">
        <v>921</v>
      </c>
    </row>
    <row r="3494" spans="1:32">
      <c r="A3494" t="str">
        <f>PROPER(TRIM(Homes[[#This Row],[street]]))</f>
        <v>27621 221St Ave Se</v>
      </c>
      <c r="B3494" t="str">
        <f>PROPER(TRIM(Homes[[#This Row],[city]]))</f>
        <v>Maple Valley</v>
      </c>
      <c r="C3494" t="str">
        <f>_xlfn.TEXTBEFORE(Homes[[#This Row],[statezip]]," ")</f>
        <v>WA</v>
      </c>
      <c r="D3494" s="6" t="str">
        <f>_xlfn.TEXTAFTER(Homes[[#This Row],[statezip]]," ")</f>
        <v>98038</v>
      </c>
      <c r="E3494" s="1">
        <v>263000</v>
      </c>
      <c r="F3494">
        <v>3</v>
      </c>
      <c r="G34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4" s="3" t="str">
        <f>Homes[[#This Row],[bedrooms]] &amp; " bd | " &amp; TEXT(Homes[[#This Row],[bathrooms]],"0.##") &amp; " ba"</f>
        <v>3 bd | 1.75 ba</v>
      </c>
      <c r="I3494" s="4">
        <v>1580</v>
      </c>
      <c r="J3494" s="1">
        <f>IFERROR(Homes[[#This Row],[price]]/Homes[[#This Row],[sqft_living]]," ")</f>
        <v>166.45569620253164</v>
      </c>
      <c r="K3494" s="4">
        <f>IFERROR(Homes[[#This Row],[sqft_lot]]/43560," ")</f>
        <v>0.21090449954086318</v>
      </c>
      <c r="L3494" t="str">
        <f>IF(Homes[[#This Row],[waterfront]]=1, "Yes","No")</f>
        <v>No</v>
      </c>
      <c r="M3494" s="4" t="str">
        <f>IF(Homes[[#This Row],[sqft_basement]]&gt;0, "Yes","No")</f>
        <v>Yes</v>
      </c>
      <c r="N3494" t="str">
        <f>CHOOSE(Homes[[#This Row],[view]]+1, "None","Fair","Good","Great","Excellent")</f>
        <v>None</v>
      </c>
      <c r="O3494" t="str">
        <f>CHOOSE(Homes[[#This Row],[condition]], "Poor","Fair","Average","Good","Excellent")</f>
        <v>Average</v>
      </c>
      <c r="P3494">
        <f ca="1">YEAR(TODAY())-Homes[[#This Row],[yr_built]]</f>
        <v>32</v>
      </c>
      <c r="Q3494">
        <v>0</v>
      </c>
      <c r="R3494">
        <f ca="1">IF(Homes[[#This Row],[yr_renovated]]&gt;0, YEAR(TODAY())-Homes[[#This Row],[yr_renovated]], YEAR(TODAY())-Homes[[#This Row],[yr_built]])</f>
        <v>32</v>
      </c>
      <c r="S3494">
        <v>1</v>
      </c>
      <c r="T3494" s="2">
        <v>41830</v>
      </c>
      <c r="U3494" s="3">
        <v>1.75</v>
      </c>
      <c r="V3494" s="4">
        <f>IFERROR(Homes[[#This Row],[sqft_above]]+Homes[[#This Row],[sqft_basement]]," ")</f>
        <v>1580</v>
      </c>
      <c r="W3494" s="4">
        <v>9187</v>
      </c>
      <c r="X3494">
        <v>0</v>
      </c>
      <c r="Y3494">
        <v>0</v>
      </c>
      <c r="Z3494">
        <v>3</v>
      </c>
      <c r="AA3494" s="4">
        <v>1180</v>
      </c>
      <c r="AB3494" s="4">
        <v>400</v>
      </c>
      <c r="AC3494">
        <v>1993</v>
      </c>
      <c r="AD3494" t="s">
        <v>3615</v>
      </c>
      <c r="AE3494" t="s">
        <v>920</v>
      </c>
      <c r="AF3494" t="s">
        <v>921</v>
      </c>
    </row>
    <row r="3495" spans="1:32">
      <c r="A3495" t="str">
        <f>PROPER(TRIM(Homes[[#This Row],[street]]))</f>
        <v>7327 33Rd Ave S</v>
      </c>
      <c r="B3495" t="str">
        <f>PROPER(TRIM(Homes[[#This Row],[city]]))</f>
        <v>Seattle</v>
      </c>
      <c r="C3495" t="str">
        <f>_xlfn.TEXTBEFORE(Homes[[#This Row],[statezip]]," ")</f>
        <v>WA</v>
      </c>
      <c r="D3495" s="6" t="str">
        <f>_xlfn.TEXTAFTER(Homes[[#This Row],[statezip]]," ")</f>
        <v>98118</v>
      </c>
      <c r="E3495" s="1">
        <v>262500</v>
      </c>
      <c r="F3495">
        <v>3</v>
      </c>
      <c r="G34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95" s="3" t="str">
        <f>Homes[[#This Row],[bedrooms]] &amp; " bd | " &amp; TEXT(Homes[[#This Row],[bathrooms]],"0.##") &amp; " ba"</f>
        <v>3 bd | 1.5 ba</v>
      </c>
      <c r="I3495" s="4">
        <v>1160</v>
      </c>
      <c r="J3495" s="1">
        <f>IFERROR(Homes[[#This Row],[price]]/Homes[[#This Row],[sqft_living]]," ")</f>
        <v>226.29310344827587</v>
      </c>
      <c r="K3495" s="4">
        <f>IFERROR(Homes[[#This Row],[sqft_lot]]/43560," ")</f>
        <v>0.20445362718089991</v>
      </c>
      <c r="L3495" t="str">
        <f>IF(Homes[[#This Row],[waterfront]]=1, "Yes","No")</f>
        <v>No</v>
      </c>
      <c r="M3495" s="4" t="str">
        <f>IF(Homes[[#This Row],[sqft_basement]]&gt;0, "Yes","No")</f>
        <v>No</v>
      </c>
      <c r="N3495" t="str">
        <f>CHOOSE(Homes[[#This Row],[view]]+1, "None","Fair","Good","Great","Excellent")</f>
        <v>None</v>
      </c>
      <c r="O3495" t="str">
        <f>CHOOSE(Homes[[#This Row],[condition]], "Poor","Fair","Average","Good","Excellent")</f>
        <v>Average</v>
      </c>
      <c r="P3495">
        <f ca="1">YEAR(TODAY())-Homes[[#This Row],[yr_built]]</f>
        <v>63</v>
      </c>
      <c r="Q3495">
        <v>2003</v>
      </c>
      <c r="R3495">
        <f ca="1">IF(Homes[[#This Row],[yr_renovated]]&gt;0, YEAR(TODAY())-Homes[[#This Row],[yr_renovated]], YEAR(TODAY())-Homes[[#This Row],[yr_built]])</f>
        <v>22</v>
      </c>
      <c r="S3495">
        <v>1</v>
      </c>
      <c r="T3495" s="2">
        <v>41801</v>
      </c>
      <c r="U3495" s="3">
        <v>1.5</v>
      </c>
      <c r="V3495" s="4">
        <f>IFERROR(Homes[[#This Row],[sqft_above]]+Homes[[#This Row],[sqft_basement]]," ")</f>
        <v>1160</v>
      </c>
      <c r="W3495" s="4">
        <v>8906</v>
      </c>
      <c r="X3495">
        <v>0</v>
      </c>
      <c r="Y3495">
        <v>0</v>
      </c>
      <c r="Z3495">
        <v>3</v>
      </c>
      <c r="AA3495" s="4">
        <v>1160</v>
      </c>
      <c r="AB3495" s="4">
        <v>0</v>
      </c>
      <c r="AC3495">
        <v>1962</v>
      </c>
      <c r="AD3495" t="s">
        <v>3616</v>
      </c>
      <c r="AE3495" t="s">
        <v>49</v>
      </c>
      <c r="AF3495" t="s">
        <v>229</v>
      </c>
    </row>
    <row r="3496" spans="1:32">
      <c r="A3496" t="str">
        <f>PROPER(TRIM(Homes[[#This Row],[street]]))</f>
        <v>903 S 101St St</v>
      </c>
      <c r="B3496" t="str">
        <f>PROPER(TRIM(Homes[[#This Row],[city]]))</f>
        <v>Seattle</v>
      </c>
      <c r="C3496" t="str">
        <f>_xlfn.TEXTBEFORE(Homes[[#This Row],[statezip]]," ")</f>
        <v>WA</v>
      </c>
      <c r="D3496" s="6" t="str">
        <f>_xlfn.TEXTAFTER(Homes[[#This Row],[statezip]]," ")</f>
        <v>98168</v>
      </c>
      <c r="E3496" s="1">
        <v>262000</v>
      </c>
      <c r="F3496">
        <v>5</v>
      </c>
      <c r="G34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496" s="3" t="str">
        <f>Homes[[#This Row],[bedrooms]] &amp; " bd | " &amp; TEXT(Homes[[#This Row],[bathrooms]],"0.##") &amp; " ba"</f>
        <v>5 bd | 1. ba</v>
      </c>
      <c r="I3496" s="4">
        <v>1870</v>
      </c>
      <c r="J3496" s="1">
        <f>IFERROR(Homes[[#This Row],[price]]/Homes[[#This Row],[sqft_living]]," ")</f>
        <v>140.10695187165774</v>
      </c>
      <c r="K3496" s="4">
        <f>IFERROR(Homes[[#This Row],[sqft_lot]]/43560," ")</f>
        <v>0.1790633608815427</v>
      </c>
      <c r="L3496" t="str">
        <f>IF(Homes[[#This Row],[waterfront]]=1, "Yes","No")</f>
        <v>No</v>
      </c>
      <c r="M3496" s="4" t="str">
        <f>IF(Homes[[#This Row],[sqft_basement]]&gt;0, "Yes","No")</f>
        <v>Yes</v>
      </c>
      <c r="N3496" t="str">
        <f>CHOOSE(Homes[[#This Row],[view]]+1, "None","Fair","Good","Great","Excellent")</f>
        <v>None</v>
      </c>
      <c r="O3496" t="str">
        <f>CHOOSE(Homes[[#This Row],[condition]], "Poor","Fair","Average","Good","Excellent")</f>
        <v>Average</v>
      </c>
      <c r="P3496">
        <f ca="1">YEAR(TODAY())-Homes[[#This Row],[yr_built]]</f>
        <v>63</v>
      </c>
      <c r="Q3496">
        <v>2003</v>
      </c>
      <c r="R3496">
        <f ca="1">IF(Homes[[#This Row],[yr_renovated]]&gt;0, YEAR(TODAY())-Homes[[#This Row],[yr_renovated]], YEAR(TODAY())-Homes[[#This Row],[yr_built]])</f>
        <v>22</v>
      </c>
      <c r="S3496">
        <v>1</v>
      </c>
      <c r="T3496" s="2">
        <v>41822</v>
      </c>
      <c r="U3496" s="3">
        <v>1</v>
      </c>
      <c r="V3496" s="4">
        <f>IFERROR(Homes[[#This Row],[sqft_above]]+Homes[[#This Row],[sqft_basement]]," ")</f>
        <v>1870</v>
      </c>
      <c r="W3496" s="4">
        <v>7800</v>
      </c>
      <c r="X3496">
        <v>0</v>
      </c>
      <c r="Y3496">
        <v>0</v>
      </c>
      <c r="Z3496">
        <v>3</v>
      </c>
      <c r="AA3496" s="4">
        <v>1580</v>
      </c>
      <c r="AB3496" s="4">
        <v>290</v>
      </c>
      <c r="AC3496">
        <v>1962</v>
      </c>
      <c r="AD3496" t="s">
        <v>3617</v>
      </c>
      <c r="AE3496" t="s">
        <v>49</v>
      </c>
      <c r="AF3496" t="s">
        <v>94</v>
      </c>
    </row>
    <row r="3497" spans="1:32">
      <c r="A3497" t="str">
        <f>PROPER(TRIM(Homes[[#This Row],[street]]))</f>
        <v>157 Sw 313Th St</v>
      </c>
      <c r="B3497" t="str">
        <f>PROPER(TRIM(Homes[[#This Row],[city]]))</f>
        <v>Federal Way</v>
      </c>
      <c r="C3497" t="str">
        <f>_xlfn.TEXTBEFORE(Homes[[#This Row],[statezip]]," ")</f>
        <v>WA</v>
      </c>
      <c r="D3497" s="6" t="str">
        <f>_xlfn.TEXTAFTER(Homes[[#This Row],[statezip]]," ")</f>
        <v>98023</v>
      </c>
      <c r="E3497" s="1">
        <v>261350</v>
      </c>
      <c r="F3497">
        <v>3</v>
      </c>
      <c r="G34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7" s="3" t="str">
        <f>Homes[[#This Row],[bedrooms]] &amp; " bd | " &amp; TEXT(Homes[[#This Row],[bathrooms]],"0.##") &amp; " ba"</f>
        <v>3 bd | 1.75 ba</v>
      </c>
      <c r="I3497" s="4">
        <v>1390</v>
      </c>
      <c r="J3497" s="1">
        <f>IFERROR(Homes[[#This Row],[price]]/Homes[[#This Row],[sqft_living]]," ")</f>
        <v>188.02158273381295</v>
      </c>
      <c r="K3497" s="4">
        <f>IFERROR(Homes[[#This Row],[sqft_lot]]/43560," ")</f>
        <v>0.41781450872359965</v>
      </c>
      <c r="L3497" t="str">
        <f>IF(Homes[[#This Row],[waterfront]]=1, "Yes","No")</f>
        <v>No</v>
      </c>
      <c r="M3497" s="4" t="str">
        <f>IF(Homes[[#This Row],[sqft_basement]]&gt;0, "Yes","No")</f>
        <v>No</v>
      </c>
      <c r="N3497" t="str">
        <f>CHOOSE(Homes[[#This Row],[view]]+1, "None","Fair","Good","Great","Excellent")</f>
        <v>None</v>
      </c>
      <c r="O3497" t="str">
        <f>CHOOSE(Homes[[#This Row],[condition]], "Poor","Fair","Average","Good","Excellent")</f>
        <v>Good</v>
      </c>
      <c r="P3497">
        <f ca="1">YEAR(TODAY())-Homes[[#This Row],[yr_built]]</f>
        <v>63</v>
      </c>
      <c r="Q3497">
        <v>0</v>
      </c>
      <c r="R3497">
        <f ca="1">IF(Homes[[#This Row],[yr_renovated]]&gt;0, YEAR(TODAY())-Homes[[#This Row],[yr_renovated]], YEAR(TODAY())-Homes[[#This Row],[yr_built]])</f>
        <v>63</v>
      </c>
      <c r="S3497">
        <v>1</v>
      </c>
      <c r="T3497" s="2">
        <v>41813</v>
      </c>
      <c r="U3497" s="3">
        <v>1.75</v>
      </c>
      <c r="V3497" s="4">
        <f>IFERROR(Homes[[#This Row],[sqft_above]]+Homes[[#This Row],[sqft_basement]]," ")</f>
        <v>1390</v>
      </c>
      <c r="W3497" s="4">
        <v>18200</v>
      </c>
      <c r="X3497">
        <v>0</v>
      </c>
      <c r="Y3497">
        <v>0</v>
      </c>
      <c r="Z3497">
        <v>4</v>
      </c>
      <c r="AA3497" s="4">
        <v>1390</v>
      </c>
      <c r="AB3497" s="4">
        <v>0</v>
      </c>
      <c r="AC3497">
        <v>1962</v>
      </c>
      <c r="AD3497" t="s">
        <v>3618</v>
      </c>
      <c r="AE3497" t="s">
        <v>675</v>
      </c>
      <c r="AF3497" t="s">
        <v>1267</v>
      </c>
    </row>
    <row r="3498" spans="1:32">
      <c r="A3498" t="str">
        <f>PROPER(TRIM(Homes[[#This Row],[street]]))</f>
        <v>20609 Se 271St St</v>
      </c>
      <c r="B3498" t="str">
        <f>PROPER(TRIM(Homes[[#This Row],[city]]))</f>
        <v>Covington</v>
      </c>
      <c r="C3498" t="str">
        <f>_xlfn.TEXTBEFORE(Homes[[#This Row],[statezip]]," ")</f>
        <v>WA</v>
      </c>
      <c r="D3498" s="6" t="str">
        <f>_xlfn.TEXTAFTER(Homes[[#This Row],[statezip]]," ")</f>
        <v>98042</v>
      </c>
      <c r="E3498" s="1">
        <v>261000</v>
      </c>
      <c r="F3498">
        <v>3</v>
      </c>
      <c r="G34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498" s="3" t="str">
        <f>Homes[[#This Row],[bedrooms]] &amp; " bd | " &amp; TEXT(Homes[[#This Row],[bathrooms]],"0.##") &amp; " ba"</f>
        <v>3 bd | 1.5 ba</v>
      </c>
      <c r="I3498" s="4">
        <v>1810</v>
      </c>
      <c r="J3498" s="1">
        <f>IFERROR(Homes[[#This Row],[price]]/Homes[[#This Row],[sqft_living]]," ")</f>
        <v>144.1988950276243</v>
      </c>
      <c r="K3498" s="4">
        <f>IFERROR(Homes[[#This Row],[sqft_lot]]/43560," ")</f>
        <v>0.67281910009182733</v>
      </c>
      <c r="L3498" t="str">
        <f>IF(Homes[[#This Row],[waterfront]]=1, "Yes","No")</f>
        <v>No</v>
      </c>
      <c r="M3498" s="4" t="str">
        <f>IF(Homes[[#This Row],[sqft_basement]]&gt;0, "Yes","No")</f>
        <v>Yes</v>
      </c>
      <c r="N3498" t="str">
        <f>CHOOSE(Homes[[#This Row],[view]]+1, "None","Fair","Good","Great","Excellent")</f>
        <v>None</v>
      </c>
      <c r="O3498" t="str">
        <f>CHOOSE(Homes[[#This Row],[condition]], "Poor","Fair","Average","Good","Excellent")</f>
        <v>Average</v>
      </c>
      <c r="P3498">
        <f ca="1">YEAR(TODAY())-Homes[[#This Row],[yr_built]]</f>
        <v>42</v>
      </c>
      <c r="Q3498">
        <v>2009</v>
      </c>
      <c r="R3498">
        <f ca="1">IF(Homes[[#This Row],[yr_renovated]]&gt;0, YEAR(TODAY())-Homes[[#This Row],[yr_renovated]], YEAR(TODAY())-Homes[[#This Row],[yr_built]])</f>
        <v>16</v>
      </c>
      <c r="S3498">
        <v>1</v>
      </c>
      <c r="T3498" s="2">
        <v>41794</v>
      </c>
      <c r="U3498" s="3">
        <v>1.5</v>
      </c>
      <c r="V3498" s="4">
        <f>IFERROR(Homes[[#This Row],[sqft_above]]+Homes[[#This Row],[sqft_basement]]," ")</f>
        <v>1810</v>
      </c>
      <c r="W3498" s="4">
        <v>29308</v>
      </c>
      <c r="X3498">
        <v>0</v>
      </c>
      <c r="Y3498">
        <v>0</v>
      </c>
      <c r="Z3498">
        <v>3</v>
      </c>
      <c r="AA3498" s="4">
        <v>950</v>
      </c>
      <c r="AB3498" s="4">
        <v>860</v>
      </c>
      <c r="AC3498">
        <v>1983</v>
      </c>
      <c r="AD3498" t="s">
        <v>3619</v>
      </c>
      <c r="AE3498" t="s">
        <v>84</v>
      </c>
      <c r="AF3498" t="s">
        <v>85</v>
      </c>
    </row>
    <row r="3499" spans="1:32">
      <c r="A3499" t="str">
        <f>PROPER(TRIM(Homes[[#This Row],[street]]))</f>
        <v>14710 57Th Ave S</v>
      </c>
      <c r="B3499" t="str">
        <f>PROPER(TRIM(Homes[[#This Row],[city]]))</f>
        <v>Tukwila</v>
      </c>
      <c r="C3499" t="str">
        <f>_xlfn.TEXTBEFORE(Homes[[#This Row],[statezip]]," ")</f>
        <v>WA</v>
      </c>
      <c r="D3499" s="6" t="str">
        <f>_xlfn.TEXTAFTER(Homes[[#This Row],[statezip]]," ")</f>
        <v>98168</v>
      </c>
      <c r="E3499" s="1">
        <v>260000</v>
      </c>
      <c r="F3499">
        <v>3</v>
      </c>
      <c r="G34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499" s="3" t="str">
        <f>Homes[[#This Row],[bedrooms]] &amp; " bd | " &amp; TEXT(Homes[[#This Row],[bathrooms]],"0.##") &amp; " ba"</f>
        <v>3 bd | 1.75 ba</v>
      </c>
      <c r="I3499" s="4">
        <v>1440</v>
      </c>
      <c r="J3499" s="1">
        <f>IFERROR(Homes[[#This Row],[price]]/Homes[[#This Row],[sqft_living]]," ")</f>
        <v>180.55555555555554</v>
      </c>
      <c r="K3499" s="4">
        <f>IFERROR(Homes[[#This Row],[sqft_lot]]/43560," ")</f>
        <v>0.29586776859504132</v>
      </c>
      <c r="L3499" t="str">
        <f>IF(Homes[[#This Row],[waterfront]]=1, "Yes","No")</f>
        <v>No</v>
      </c>
      <c r="M3499" s="4" t="str">
        <f>IF(Homes[[#This Row],[sqft_basement]]&gt;0, "Yes","No")</f>
        <v>Yes</v>
      </c>
      <c r="N3499" t="str">
        <f>CHOOSE(Homes[[#This Row],[view]]+1, "None","Fair","Good","Great","Excellent")</f>
        <v>Good</v>
      </c>
      <c r="O3499" t="str">
        <f>CHOOSE(Homes[[#This Row],[condition]], "Poor","Fair","Average","Good","Excellent")</f>
        <v>Average</v>
      </c>
      <c r="P3499">
        <f ca="1">YEAR(TODAY())-Homes[[#This Row],[yr_built]]</f>
        <v>67</v>
      </c>
      <c r="Q3499">
        <v>2004</v>
      </c>
      <c r="R3499">
        <f ca="1">IF(Homes[[#This Row],[yr_renovated]]&gt;0, YEAR(TODAY())-Homes[[#This Row],[yr_renovated]], YEAR(TODAY())-Homes[[#This Row],[yr_built]])</f>
        <v>21</v>
      </c>
      <c r="S3499">
        <v>1</v>
      </c>
      <c r="T3499" s="2">
        <v>41807</v>
      </c>
      <c r="U3499" s="3">
        <v>1.75</v>
      </c>
      <c r="V3499" s="4">
        <f>IFERROR(Homes[[#This Row],[sqft_above]]+Homes[[#This Row],[sqft_basement]]," ")</f>
        <v>1440</v>
      </c>
      <c r="W3499" s="4">
        <v>12888</v>
      </c>
      <c r="X3499">
        <v>0</v>
      </c>
      <c r="Y3499">
        <v>2</v>
      </c>
      <c r="Z3499">
        <v>3</v>
      </c>
      <c r="AA3499" s="4">
        <v>1090</v>
      </c>
      <c r="AB3499" s="4">
        <v>350</v>
      </c>
      <c r="AC3499">
        <v>1958</v>
      </c>
      <c r="AD3499" t="s">
        <v>3620</v>
      </c>
      <c r="AE3499" t="s">
        <v>93</v>
      </c>
      <c r="AF3499" t="s">
        <v>94</v>
      </c>
    </row>
    <row r="3500" spans="1:32">
      <c r="A3500" t="str">
        <f>PROPER(TRIM(Homes[[#This Row],[street]]))</f>
        <v>142 11Th St Se</v>
      </c>
      <c r="B3500" t="str">
        <f>PROPER(TRIM(Homes[[#This Row],[city]]))</f>
        <v>Auburn</v>
      </c>
      <c r="C3500" t="str">
        <f>_xlfn.TEXTBEFORE(Homes[[#This Row],[statezip]]," ")</f>
        <v>WA</v>
      </c>
      <c r="D3500" s="6" t="str">
        <f>_xlfn.TEXTAFTER(Homes[[#This Row],[statezip]]," ")</f>
        <v>98002</v>
      </c>
      <c r="E3500" s="1">
        <v>260000</v>
      </c>
      <c r="F3500">
        <v>6</v>
      </c>
      <c r="G35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00" s="3" t="str">
        <f>Homes[[#This Row],[bedrooms]] &amp; " bd | " &amp; TEXT(Homes[[#This Row],[bathrooms]],"0.##") &amp; " ba"</f>
        <v>6 bd | 2. ba</v>
      </c>
      <c r="I3500" s="4">
        <v>2220</v>
      </c>
      <c r="J3500" s="1">
        <f>IFERROR(Homes[[#This Row],[price]]/Homes[[#This Row],[sqft_living]]," ")</f>
        <v>117.11711711711712</v>
      </c>
      <c r="K3500" s="4">
        <f>IFERROR(Homes[[#This Row],[sqft_lot]]/43560," ")</f>
        <v>0.20195133149678604</v>
      </c>
      <c r="L3500" t="str">
        <f>IF(Homes[[#This Row],[waterfront]]=1, "Yes","No")</f>
        <v>No</v>
      </c>
      <c r="M3500" s="4" t="str">
        <f>IF(Homes[[#This Row],[sqft_basement]]&gt;0, "Yes","No")</f>
        <v>No</v>
      </c>
      <c r="N3500" t="str">
        <f>CHOOSE(Homes[[#This Row],[view]]+1, "None","Fair","Good","Great","Excellent")</f>
        <v>None</v>
      </c>
      <c r="O3500" t="str">
        <f>CHOOSE(Homes[[#This Row],[condition]], "Poor","Fair","Average","Good","Excellent")</f>
        <v>Average</v>
      </c>
      <c r="P3500">
        <f ca="1">YEAR(TODAY())-Homes[[#This Row],[yr_built]]</f>
        <v>48</v>
      </c>
      <c r="Q3500">
        <v>2004</v>
      </c>
      <c r="R3500">
        <f ca="1">IF(Homes[[#This Row],[yr_renovated]]&gt;0, YEAR(TODAY())-Homes[[#This Row],[yr_renovated]], YEAR(TODAY())-Homes[[#This Row],[yr_built]])</f>
        <v>21</v>
      </c>
      <c r="S3500">
        <v>1</v>
      </c>
      <c r="T3500" s="2">
        <v>41780</v>
      </c>
      <c r="U3500" s="3">
        <v>2</v>
      </c>
      <c r="V3500" s="4">
        <f>IFERROR(Homes[[#This Row],[sqft_above]]+Homes[[#This Row],[sqft_basement]]," ")</f>
        <v>2220</v>
      </c>
      <c r="W3500" s="4">
        <v>8797</v>
      </c>
      <c r="X3500">
        <v>0</v>
      </c>
      <c r="Y3500">
        <v>0</v>
      </c>
      <c r="Z3500">
        <v>3</v>
      </c>
      <c r="AA3500" s="4">
        <v>2220</v>
      </c>
      <c r="AB3500" s="4">
        <v>0</v>
      </c>
      <c r="AC3500">
        <v>1977</v>
      </c>
      <c r="AD3500" t="s">
        <v>3621</v>
      </c>
      <c r="AE3500" t="s">
        <v>519</v>
      </c>
      <c r="AF3500" t="s">
        <v>3042</v>
      </c>
    </row>
    <row r="3501" spans="1:32">
      <c r="A3501" t="str">
        <f>PROPER(TRIM(Homes[[#This Row],[street]]))</f>
        <v>16241 19Th Ave Sw</v>
      </c>
      <c r="B3501" t="str">
        <f>PROPER(TRIM(Homes[[#This Row],[city]]))</f>
        <v>Burien</v>
      </c>
      <c r="C3501" t="str">
        <f>_xlfn.TEXTBEFORE(Homes[[#This Row],[statezip]]," ")</f>
        <v>WA</v>
      </c>
      <c r="D3501" s="6" t="str">
        <f>_xlfn.TEXTAFTER(Homes[[#This Row],[statezip]]," ")</f>
        <v>98166</v>
      </c>
      <c r="E3501" s="1">
        <v>260000</v>
      </c>
      <c r="F3501">
        <v>3</v>
      </c>
      <c r="G35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01" s="3" t="str">
        <f>Homes[[#This Row],[bedrooms]] &amp; " bd | " &amp; TEXT(Homes[[#This Row],[bathrooms]],"0.##") &amp; " ba"</f>
        <v>3 bd | 1.75 ba</v>
      </c>
      <c r="I3501" s="4">
        <v>1050</v>
      </c>
      <c r="J3501" s="1">
        <f>IFERROR(Homes[[#This Row],[price]]/Homes[[#This Row],[sqft_living]]," ")</f>
        <v>247.61904761904762</v>
      </c>
      <c r="K3501" s="4">
        <f>IFERROR(Homes[[#This Row],[sqft_lot]]/43560," ")</f>
        <v>0.13429752066115702</v>
      </c>
      <c r="L3501" t="str">
        <f>IF(Homes[[#This Row],[waterfront]]=1, "Yes","No")</f>
        <v>No</v>
      </c>
      <c r="M3501" s="4" t="str">
        <f>IF(Homes[[#This Row],[sqft_basement]]&gt;0, "Yes","No")</f>
        <v>No</v>
      </c>
      <c r="N3501" t="str">
        <f>CHOOSE(Homes[[#This Row],[view]]+1, "None","Fair","Good","Great","Excellent")</f>
        <v>None</v>
      </c>
      <c r="O3501" t="str">
        <f>CHOOSE(Homes[[#This Row],[condition]], "Poor","Fair","Average","Good","Excellent")</f>
        <v>Average</v>
      </c>
      <c r="P3501">
        <f ca="1">YEAR(TODAY())-Homes[[#This Row],[yr_built]]</f>
        <v>45</v>
      </c>
      <c r="Q3501">
        <v>0</v>
      </c>
      <c r="R3501">
        <f ca="1">IF(Homes[[#This Row],[yr_renovated]]&gt;0, YEAR(TODAY())-Homes[[#This Row],[yr_renovated]], YEAR(TODAY())-Homes[[#This Row],[yr_built]])</f>
        <v>45</v>
      </c>
      <c r="S3501">
        <v>1</v>
      </c>
      <c r="T3501" s="2">
        <v>41789</v>
      </c>
      <c r="U3501" s="3">
        <v>1.75</v>
      </c>
      <c r="V3501" s="4">
        <f>IFERROR(Homes[[#This Row],[sqft_above]]+Homes[[#This Row],[sqft_basement]]," ")</f>
        <v>1050</v>
      </c>
      <c r="W3501" s="4">
        <v>5850</v>
      </c>
      <c r="X3501">
        <v>0</v>
      </c>
      <c r="Y3501">
        <v>0</v>
      </c>
      <c r="Z3501">
        <v>3</v>
      </c>
      <c r="AA3501" s="4">
        <v>1050</v>
      </c>
      <c r="AB3501" s="4">
        <v>0</v>
      </c>
      <c r="AC3501">
        <v>1980</v>
      </c>
      <c r="AD3501" t="s">
        <v>3622</v>
      </c>
      <c r="AE3501" t="s">
        <v>379</v>
      </c>
      <c r="AF3501" t="s">
        <v>227</v>
      </c>
    </row>
    <row r="3502" spans="1:32">
      <c r="A3502" t="str">
        <f>PROPER(TRIM(Homes[[#This Row],[street]]))</f>
        <v>19307 4Th Ave S</v>
      </c>
      <c r="B3502" t="str">
        <f>PROPER(TRIM(Homes[[#This Row],[city]]))</f>
        <v>Des Moines</v>
      </c>
      <c r="C3502" t="str">
        <f>_xlfn.TEXTBEFORE(Homes[[#This Row],[statezip]]," ")</f>
        <v>WA</v>
      </c>
      <c r="D3502" s="6" t="str">
        <f>_xlfn.TEXTAFTER(Homes[[#This Row],[statezip]]," ")</f>
        <v>98148</v>
      </c>
      <c r="E3502" s="1">
        <v>260000</v>
      </c>
      <c r="F3502">
        <v>3</v>
      </c>
      <c r="G35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02" s="3" t="str">
        <f>Homes[[#This Row],[bedrooms]] &amp; " bd | " &amp; TEXT(Homes[[#This Row],[bathrooms]],"0.##") &amp; " ba"</f>
        <v>3 bd | 1.5 ba</v>
      </c>
      <c r="I3502" s="4">
        <v>1580</v>
      </c>
      <c r="J3502" s="1">
        <f>IFERROR(Homes[[#This Row],[price]]/Homes[[#This Row],[sqft_living]]," ")</f>
        <v>164.55696202531647</v>
      </c>
      <c r="K3502" s="4">
        <f>IFERROR(Homes[[#This Row],[sqft_lot]]/43560," ")</f>
        <v>0.18787878787878787</v>
      </c>
      <c r="L3502" t="str">
        <f>IF(Homes[[#This Row],[waterfront]]=1, "Yes","No")</f>
        <v>No</v>
      </c>
      <c r="M3502" s="4" t="str">
        <f>IF(Homes[[#This Row],[sqft_basement]]&gt;0, "Yes","No")</f>
        <v>Yes</v>
      </c>
      <c r="N3502" t="str">
        <f>CHOOSE(Homes[[#This Row],[view]]+1, "None","Fair","Good","Great","Excellent")</f>
        <v>None</v>
      </c>
      <c r="O3502" t="str">
        <f>CHOOSE(Homes[[#This Row],[condition]], "Poor","Fair","Average","Good","Excellent")</f>
        <v>Average</v>
      </c>
      <c r="P3502">
        <f ca="1">YEAR(TODAY())-Homes[[#This Row],[yr_built]]</f>
        <v>71</v>
      </c>
      <c r="Q3502">
        <v>2005</v>
      </c>
      <c r="R3502">
        <f ca="1">IF(Homes[[#This Row],[yr_renovated]]&gt;0, YEAR(TODAY())-Homes[[#This Row],[yr_renovated]], YEAR(TODAY())-Homes[[#This Row],[yr_built]])</f>
        <v>20</v>
      </c>
      <c r="S3502">
        <v>1</v>
      </c>
      <c r="T3502" s="2">
        <v>41815</v>
      </c>
      <c r="U3502" s="3">
        <v>1.5</v>
      </c>
      <c r="V3502" s="4">
        <f>IFERROR(Homes[[#This Row],[sqft_above]]+Homes[[#This Row],[sqft_basement]]," ")</f>
        <v>1580</v>
      </c>
      <c r="W3502" s="4">
        <v>8184</v>
      </c>
      <c r="X3502">
        <v>0</v>
      </c>
      <c r="Y3502">
        <v>0</v>
      </c>
      <c r="Z3502">
        <v>3</v>
      </c>
      <c r="AA3502" s="4">
        <v>1140</v>
      </c>
      <c r="AB3502" s="4">
        <v>440</v>
      </c>
      <c r="AC3502">
        <v>1954</v>
      </c>
      <c r="AD3502" t="s">
        <v>3623</v>
      </c>
      <c r="AE3502" t="s">
        <v>459</v>
      </c>
      <c r="AF3502" t="s">
        <v>1701</v>
      </c>
    </row>
    <row r="3503" spans="1:32">
      <c r="A3503" t="str">
        <f>PROPER(TRIM(Homes[[#This Row],[street]]))</f>
        <v>32819 17Th Ave Sw</v>
      </c>
      <c r="B3503" t="str">
        <f>PROPER(TRIM(Homes[[#This Row],[city]]))</f>
        <v>Federal Way</v>
      </c>
      <c r="C3503" t="str">
        <f>_xlfn.TEXTBEFORE(Homes[[#This Row],[statezip]]," ")</f>
        <v>WA</v>
      </c>
      <c r="D3503" s="6" t="str">
        <f>_xlfn.TEXTAFTER(Homes[[#This Row],[statezip]]," ")</f>
        <v>98023</v>
      </c>
      <c r="E3503" s="1">
        <v>260000</v>
      </c>
      <c r="F3503">
        <v>4</v>
      </c>
      <c r="G35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03" s="3" t="str">
        <f>Homes[[#This Row],[bedrooms]] &amp; " bd | " &amp; TEXT(Homes[[#This Row],[bathrooms]],"0.##") &amp; " ba"</f>
        <v>4 bd | 2.5 ba</v>
      </c>
      <c r="I3503" s="4">
        <v>1990</v>
      </c>
      <c r="J3503" s="1">
        <f>IFERROR(Homes[[#This Row],[price]]/Homes[[#This Row],[sqft_living]]," ")</f>
        <v>130.6532663316583</v>
      </c>
      <c r="K3503" s="4">
        <f>IFERROR(Homes[[#This Row],[sqft_lot]]/43560," ")</f>
        <v>0.15314508723599632</v>
      </c>
      <c r="L3503" t="str">
        <f>IF(Homes[[#This Row],[waterfront]]=1, "Yes","No")</f>
        <v>No</v>
      </c>
      <c r="M3503" s="4" t="str">
        <f>IF(Homes[[#This Row],[sqft_basement]]&gt;0, "Yes","No")</f>
        <v>No</v>
      </c>
      <c r="N3503" t="str">
        <f>CHOOSE(Homes[[#This Row],[view]]+1, "None","Fair","Good","Great","Excellent")</f>
        <v>None</v>
      </c>
      <c r="O3503" t="str">
        <f>CHOOSE(Homes[[#This Row],[condition]], "Poor","Fair","Average","Good","Excellent")</f>
        <v>Average</v>
      </c>
      <c r="P3503">
        <f ca="1">YEAR(TODAY())-Homes[[#This Row],[yr_built]]</f>
        <v>36</v>
      </c>
      <c r="Q3503">
        <v>0</v>
      </c>
      <c r="R3503">
        <f ca="1">IF(Homes[[#This Row],[yr_renovated]]&gt;0, YEAR(TODAY())-Homes[[#This Row],[yr_renovated]], YEAR(TODAY())-Homes[[#This Row],[yr_built]])</f>
        <v>36</v>
      </c>
      <c r="S3503">
        <v>2</v>
      </c>
      <c r="T3503" s="2">
        <v>41779</v>
      </c>
      <c r="U3503" s="3">
        <v>2.5</v>
      </c>
      <c r="V3503" s="4">
        <f>IFERROR(Homes[[#This Row],[sqft_above]]+Homes[[#This Row],[sqft_basement]]," ")</f>
        <v>1990</v>
      </c>
      <c r="W3503" s="4">
        <v>6671</v>
      </c>
      <c r="X3503">
        <v>0</v>
      </c>
      <c r="Y3503">
        <v>0</v>
      </c>
      <c r="Z3503">
        <v>3</v>
      </c>
      <c r="AA3503" s="4">
        <v>1990</v>
      </c>
      <c r="AB3503" s="4">
        <v>0</v>
      </c>
      <c r="AC3503">
        <v>1989</v>
      </c>
      <c r="AD3503" t="s">
        <v>3624</v>
      </c>
      <c r="AE3503" t="s">
        <v>675</v>
      </c>
      <c r="AF3503" t="s">
        <v>1267</v>
      </c>
    </row>
    <row r="3504" spans="1:32">
      <c r="A3504" t="str">
        <f>PROPER(TRIM(Homes[[#This Row],[street]]))</f>
        <v>23109 125Th Ave Se</v>
      </c>
      <c r="B3504" t="str">
        <f>PROPER(TRIM(Homes[[#This Row],[city]]))</f>
        <v>Kent</v>
      </c>
      <c r="C3504" t="str">
        <f>_xlfn.TEXTBEFORE(Homes[[#This Row],[statezip]]," ")</f>
        <v>WA</v>
      </c>
      <c r="D3504" s="6" t="str">
        <f>_xlfn.TEXTAFTER(Homes[[#This Row],[statezip]]," ")</f>
        <v>98031</v>
      </c>
      <c r="E3504" s="1">
        <v>260000</v>
      </c>
      <c r="F3504">
        <v>4</v>
      </c>
      <c r="G35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04" s="3" t="str">
        <f>Homes[[#This Row],[bedrooms]] &amp; " bd | " &amp; TEXT(Homes[[#This Row],[bathrooms]],"0.##") &amp; " ba"</f>
        <v>4 bd | 2. ba</v>
      </c>
      <c r="I3504" s="4">
        <v>1620</v>
      </c>
      <c r="J3504" s="1">
        <f>IFERROR(Homes[[#This Row],[price]]/Homes[[#This Row],[sqft_living]]," ")</f>
        <v>160.49382716049382</v>
      </c>
      <c r="K3504" s="4">
        <f>IFERROR(Homes[[#This Row],[sqft_lot]]/43560," ")</f>
        <v>0.1834710743801653</v>
      </c>
      <c r="L3504" t="str">
        <f>IF(Homes[[#This Row],[waterfront]]=1, "Yes","No")</f>
        <v>No</v>
      </c>
      <c r="M3504" s="4" t="str">
        <f>IF(Homes[[#This Row],[sqft_basement]]&gt;0, "Yes","No")</f>
        <v>No</v>
      </c>
      <c r="N3504" t="str">
        <f>CHOOSE(Homes[[#This Row],[view]]+1, "None","Fair","Good","Great","Excellent")</f>
        <v>None</v>
      </c>
      <c r="O3504" t="str">
        <f>CHOOSE(Homes[[#This Row],[condition]], "Poor","Fair","Average","Good","Excellent")</f>
        <v>Good</v>
      </c>
      <c r="P3504">
        <f ca="1">YEAR(TODAY())-Homes[[#This Row],[yr_built]]</f>
        <v>50</v>
      </c>
      <c r="Q3504">
        <v>0</v>
      </c>
      <c r="R3504">
        <f ca="1">IF(Homes[[#This Row],[yr_renovated]]&gt;0, YEAR(TODAY())-Homes[[#This Row],[yr_renovated]], YEAR(TODAY())-Homes[[#This Row],[yr_built]])</f>
        <v>50</v>
      </c>
      <c r="S3504">
        <v>2</v>
      </c>
      <c r="T3504" s="2">
        <v>41822</v>
      </c>
      <c r="U3504" s="3">
        <v>2</v>
      </c>
      <c r="V3504" s="4">
        <f>IFERROR(Homes[[#This Row],[sqft_above]]+Homes[[#This Row],[sqft_basement]]," ")</f>
        <v>1620</v>
      </c>
      <c r="W3504" s="4">
        <v>7992</v>
      </c>
      <c r="X3504">
        <v>0</v>
      </c>
      <c r="Y3504">
        <v>0</v>
      </c>
      <c r="Z3504">
        <v>4</v>
      </c>
      <c r="AA3504" s="4">
        <v>1620</v>
      </c>
      <c r="AB3504" s="4">
        <v>0</v>
      </c>
      <c r="AC3504">
        <v>1975</v>
      </c>
      <c r="AD3504" t="s">
        <v>3625</v>
      </c>
      <c r="AE3504" t="s">
        <v>1392</v>
      </c>
      <c r="AF3504" t="s">
        <v>2406</v>
      </c>
    </row>
    <row r="3505" spans="1:32">
      <c r="A3505" t="str">
        <f>PROPER(TRIM(Homes[[#This Row],[street]]))</f>
        <v>29204 202Nd Ave Se</v>
      </c>
      <c r="B3505" t="str">
        <f>PROPER(TRIM(Homes[[#This Row],[city]]))</f>
        <v>Kent</v>
      </c>
      <c r="C3505" t="str">
        <f>_xlfn.TEXTBEFORE(Homes[[#This Row],[statezip]]," ")</f>
        <v>WA</v>
      </c>
      <c r="D3505" s="6" t="str">
        <f>_xlfn.TEXTAFTER(Homes[[#This Row],[statezip]]," ")</f>
        <v>98042</v>
      </c>
      <c r="E3505" s="1">
        <v>260000</v>
      </c>
      <c r="F3505">
        <v>4</v>
      </c>
      <c r="G35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05" s="3" t="str">
        <f>Homes[[#This Row],[bedrooms]] &amp; " bd | " &amp; TEXT(Homes[[#This Row],[bathrooms]],"0.##") &amp; " ba"</f>
        <v>4 bd | 2.5 ba</v>
      </c>
      <c r="I3505" s="4">
        <v>2000</v>
      </c>
      <c r="J3505" s="1">
        <f>IFERROR(Homes[[#This Row],[price]]/Homes[[#This Row],[sqft_living]]," ")</f>
        <v>130</v>
      </c>
      <c r="K3505" s="4">
        <f>IFERROR(Homes[[#This Row],[sqft_lot]]/43560," ")</f>
        <v>0.85043617998163457</v>
      </c>
      <c r="L3505" t="str">
        <f>IF(Homes[[#This Row],[waterfront]]=1, "Yes","No")</f>
        <v>No</v>
      </c>
      <c r="M3505" s="4" t="str">
        <f>IF(Homes[[#This Row],[sqft_basement]]&gt;0, "Yes","No")</f>
        <v>No</v>
      </c>
      <c r="N3505" t="str">
        <f>CHOOSE(Homes[[#This Row],[view]]+1, "None","Fair","Good","Great","Excellent")</f>
        <v>None</v>
      </c>
      <c r="O3505" t="str">
        <f>CHOOSE(Homes[[#This Row],[condition]], "Poor","Fair","Average","Good","Excellent")</f>
        <v>Average</v>
      </c>
      <c r="P3505">
        <f ca="1">YEAR(TODAY())-Homes[[#This Row],[yr_built]]</f>
        <v>36</v>
      </c>
      <c r="Q3505">
        <v>0</v>
      </c>
      <c r="R3505">
        <f ca="1">IF(Homes[[#This Row],[yr_renovated]]&gt;0, YEAR(TODAY())-Homes[[#This Row],[yr_renovated]], YEAR(TODAY())-Homes[[#This Row],[yr_built]])</f>
        <v>36</v>
      </c>
      <c r="S3505">
        <v>2</v>
      </c>
      <c r="T3505" s="2">
        <v>41813</v>
      </c>
      <c r="U3505" s="3">
        <v>2.5</v>
      </c>
      <c r="V3505" s="4">
        <f>IFERROR(Homes[[#This Row],[sqft_above]]+Homes[[#This Row],[sqft_basement]]," ")</f>
        <v>2000</v>
      </c>
      <c r="W3505" s="4">
        <v>37045</v>
      </c>
      <c r="X3505">
        <v>0</v>
      </c>
      <c r="Y3505">
        <v>0</v>
      </c>
      <c r="Z3505">
        <v>3</v>
      </c>
      <c r="AA3505" s="4">
        <v>2000</v>
      </c>
      <c r="AB3505" s="4">
        <v>0</v>
      </c>
      <c r="AC3505">
        <v>1989</v>
      </c>
      <c r="AD3505" t="s">
        <v>3626</v>
      </c>
      <c r="AE3505" t="s">
        <v>1392</v>
      </c>
      <c r="AF3505" t="s">
        <v>85</v>
      </c>
    </row>
    <row r="3506" spans="1:32">
      <c r="A3506" t="str">
        <f>PROPER(TRIM(Homes[[#This Row],[street]]))</f>
        <v>10904 Se 212Th St</v>
      </c>
      <c r="B3506" t="str">
        <f>PROPER(TRIM(Homes[[#This Row],[city]]))</f>
        <v>Kent</v>
      </c>
      <c r="C3506" t="str">
        <f>_xlfn.TEXTBEFORE(Homes[[#This Row],[statezip]]," ")</f>
        <v>WA</v>
      </c>
      <c r="D3506" s="6" t="str">
        <f>_xlfn.TEXTAFTER(Homes[[#This Row],[statezip]]," ")</f>
        <v>98031</v>
      </c>
      <c r="E3506" s="1">
        <v>260000</v>
      </c>
      <c r="F3506">
        <v>3</v>
      </c>
      <c r="G35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06" s="3" t="str">
        <f>Homes[[#This Row],[bedrooms]] &amp; " bd | " &amp; TEXT(Homes[[#This Row],[bathrooms]],"0.##") &amp; " ba"</f>
        <v>3 bd | 2.25 ba</v>
      </c>
      <c r="I3506" s="4">
        <v>1920</v>
      </c>
      <c r="J3506" s="1">
        <f>IFERROR(Homes[[#This Row],[price]]/Homes[[#This Row],[sqft_living]]," ")</f>
        <v>135.41666666666666</v>
      </c>
      <c r="K3506" s="4">
        <f>IFERROR(Homes[[#This Row],[sqft_lot]]/43560," ")</f>
        <v>0.22222222222222221</v>
      </c>
      <c r="L3506" t="str">
        <f>IF(Homes[[#This Row],[waterfront]]=1, "Yes","No")</f>
        <v>No</v>
      </c>
      <c r="M3506" s="4" t="str">
        <f>IF(Homes[[#This Row],[sqft_basement]]&gt;0, "Yes","No")</f>
        <v>Yes</v>
      </c>
      <c r="N3506" t="str">
        <f>CHOOSE(Homes[[#This Row],[view]]+1, "None","Fair","Good","Great","Excellent")</f>
        <v>None</v>
      </c>
      <c r="O3506" t="str">
        <f>CHOOSE(Homes[[#This Row],[condition]], "Poor","Fair","Average","Good","Excellent")</f>
        <v>Good</v>
      </c>
      <c r="P3506">
        <f ca="1">YEAR(TODAY())-Homes[[#This Row],[yr_built]]</f>
        <v>64</v>
      </c>
      <c r="Q3506">
        <v>2001</v>
      </c>
      <c r="R3506">
        <f ca="1">IF(Homes[[#This Row],[yr_renovated]]&gt;0, YEAR(TODAY())-Homes[[#This Row],[yr_renovated]], YEAR(TODAY())-Homes[[#This Row],[yr_built]])</f>
        <v>24</v>
      </c>
      <c r="S3506">
        <v>1</v>
      </c>
      <c r="T3506" s="2">
        <v>41821</v>
      </c>
      <c r="U3506" s="3">
        <v>2.25</v>
      </c>
      <c r="V3506" s="4">
        <f>IFERROR(Homes[[#This Row],[sqft_above]]+Homes[[#This Row],[sqft_basement]]," ")</f>
        <v>1920</v>
      </c>
      <c r="W3506" s="4">
        <v>9680</v>
      </c>
      <c r="X3506">
        <v>0</v>
      </c>
      <c r="Y3506">
        <v>0</v>
      </c>
      <c r="Z3506">
        <v>4</v>
      </c>
      <c r="AA3506" s="4">
        <v>1300</v>
      </c>
      <c r="AB3506" s="4">
        <v>620</v>
      </c>
      <c r="AC3506">
        <v>1961</v>
      </c>
      <c r="AD3506" t="s">
        <v>3627</v>
      </c>
      <c r="AE3506" t="s">
        <v>1392</v>
      </c>
      <c r="AF3506" t="s">
        <v>2406</v>
      </c>
    </row>
    <row r="3507" spans="1:32">
      <c r="A3507" t="str">
        <f>PROPER(TRIM(Homes[[#This Row],[street]]))</f>
        <v>3029 Ne 178Th St</v>
      </c>
      <c r="B3507" t="str">
        <f>PROPER(TRIM(Homes[[#This Row],[city]]))</f>
        <v>Lake Forest Park</v>
      </c>
      <c r="C3507" t="str">
        <f>_xlfn.TEXTBEFORE(Homes[[#This Row],[statezip]]," ")</f>
        <v>WA</v>
      </c>
      <c r="D3507" s="6" t="str">
        <f>_xlfn.TEXTAFTER(Homes[[#This Row],[statezip]]," ")</f>
        <v>98155</v>
      </c>
      <c r="E3507" s="1">
        <v>260000</v>
      </c>
      <c r="F3507">
        <v>3</v>
      </c>
      <c r="G35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07" s="3" t="str">
        <f>Homes[[#This Row],[bedrooms]] &amp; " bd | " &amp; TEXT(Homes[[#This Row],[bathrooms]],"0.##") &amp; " ba"</f>
        <v>3 bd | 1.5 ba</v>
      </c>
      <c r="I3507" s="4">
        <v>1270</v>
      </c>
      <c r="J3507" s="1">
        <f>IFERROR(Homes[[#This Row],[price]]/Homes[[#This Row],[sqft_living]]," ")</f>
        <v>204.7244094488189</v>
      </c>
      <c r="K3507" s="4">
        <f>IFERROR(Homes[[#This Row],[sqft_lot]]/43560," ")</f>
        <v>0.47520661157024796</v>
      </c>
      <c r="L3507" t="str">
        <f>IF(Homes[[#This Row],[waterfront]]=1, "Yes","No")</f>
        <v>No</v>
      </c>
      <c r="M3507" s="4" t="str">
        <f>IF(Homes[[#This Row],[sqft_basement]]&gt;0, "Yes","No")</f>
        <v>Yes</v>
      </c>
      <c r="N3507" t="str">
        <f>CHOOSE(Homes[[#This Row],[view]]+1, "None","Fair","Good","Great","Excellent")</f>
        <v>None</v>
      </c>
      <c r="O3507" t="str">
        <f>CHOOSE(Homes[[#This Row],[condition]], "Poor","Fair","Average","Good","Excellent")</f>
        <v>Fair</v>
      </c>
      <c r="P3507">
        <f ca="1">YEAR(TODAY())-Homes[[#This Row],[yr_built]]</f>
        <v>77</v>
      </c>
      <c r="Q3507">
        <v>0</v>
      </c>
      <c r="R3507">
        <f ca="1">IF(Homes[[#This Row],[yr_renovated]]&gt;0, YEAR(TODAY())-Homes[[#This Row],[yr_renovated]], YEAR(TODAY())-Homes[[#This Row],[yr_built]])</f>
        <v>77</v>
      </c>
      <c r="S3507">
        <v>1</v>
      </c>
      <c r="T3507" s="2">
        <v>41807</v>
      </c>
      <c r="U3507" s="3">
        <v>1.5</v>
      </c>
      <c r="V3507" s="4">
        <f>IFERROR(Homes[[#This Row],[sqft_above]]+Homes[[#This Row],[sqft_basement]]," ")</f>
        <v>1270</v>
      </c>
      <c r="W3507" s="4">
        <v>20700</v>
      </c>
      <c r="X3507">
        <v>0</v>
      </c>
      <c r="Y3507">
        <v>0</v>
      </c>
      <c r="Z3507">
        <v>2</v>
      </c>
      <c r="AA3507" s="4">
        <v>1150</v>
      </c>
      <c r="AB3507" s="4">
        <v>120</v>
      </c>
      <c r="AC3507">
        <v>1948</v>
      </c>
      <c r="AD3507" t="s">
        <v>3628</v>
      </c>
      <c r="AE3507" t="s">
        <v>743</v>
      </c>
      <c r="AF3507" t="s">
        <v>744</v>
      </c>
    </row>
    <row r="3508" spans="1:32">
      <c r="A3508" t="str">
        <f>PROPER(TRIM(Homes[[#This Row],[street]]))</f>
        <v>311 Dereks Pl</v>
      </c>
      <c r="B3508" t="str">
        <f>PROPER(TRIM(Homes[[#This Row],[city]]))</f>
        <v>Pacific</v>
      </c>
      <c r="C3508" t="str">
        <f>_xlfn.TEXTBEFORE(Homes[[#This Row],[statezip]]," ")</f>
        <v>WA</v>
      </c>
      <c r="D3508" s="6" t="str">
        <f>_xlfn.TEXTAFTER(Homes[[#This Row],[statezip]]," ")</f>
        <v>98047</v>
      </c>
      <c r="E3508" s="1">
        <v>260000</v>
      </c>
      <c r="F3508">
        <v>3</v>
      </c>
      <c r="G35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08" s="3" t="str">
        <f>Homes[[#This Row],[bedrooms]] &amp; " bd | " &amp; TEXT(Homes[[#This Row],[bathrooms]],"0.##") &amp; " ba"</f>
        <v>3 bd | 2. ba</v>
      </c>
      <c r="I3508" s="4">
        <v>1630</v>
      </c>
      <c r="J3508" s="1">
        <f>IFERROR(Homes[[#This Row],[price]]/Homes[[#This Row],[sqft_living]]," ")</f>
        <v>159.50920245398774</v>
      </c>
      <c r="K3508" s="4">
        <f>IFERROR(Homes[[#This Row],[sqft_lot]]/43560," ")</f>
        <v>0.18406795224977043</v>
      </c>
      <c r="L3508" t="str">
        <f>IF(Homes[[#This Row],[waterfront]]=1, "Yes","No")</f>
        <v>No</v>
      </c>
      <c r="M3508" s="4" t="str">
        <f>IF(Homes[[#This Row],[sqft_basement]]&gt;0, "Yes","No")</f>
        <v>No</v>
      </c>
      <c r="N3508" t="str">
        <f>CHOOSE(Homes[[#This Row],[view]]+1, "None","Fair","Good","Great","Excellent")</f>
        <v>None</v>
      </c>
      <c r="O3508" t="str">
        <f>CHOOSE(Homes[[#This Row],[condition]], "Poor","Fair","Average","Good","Excellent")</f>
        <v>Average</v>
      </c>
      <c r="P3508">
        <f ca="1">YEAR(TODAY())-Homes[[#This Row],[yr_built]]</f>
        <v>22</v>
      </c>
      <c r="Q3508">
        <v>0</v>
      </c>
      <c r="R3508">
        <f ca="1">IF(Homes[[#This Row],[yr_renovated]]&gt;0, YEAR(TODAY())-Homes[[#This Row],[yr_renovated]], YEAR(TODAY())-Homes[[#This Row],[yr_built]])</f>
        <v>22</v>
      </c>
      <c r="S3508">
        <v>1</v>
      </c>
      <c r="T3508" s="2">
        <v>41786</v>
      </c>
      <c r="U3508" s="3">
        <v>2</v>
      </c>
      <c r="V3508" s="4">
        <f>IFERROR(Homes[[#This Row],[sqft_above]]+Homes[[#This Row],[sqft_basement]]," ")</f>
        <v>1630</v>
      </c>
      <c r="W3508" s="4">
        <v>8018</v>
      </c>
      <c r="X3508">
        <v>0</v>
      </c>
      <c r="Y3508">
        <v>0</v>
      </c>
      <c r="Z3508">
        <v>3</v>
      </c>
      <c r="AA3508" s="4">
        <v>1630</v>
      </c>
      <c r="AB3508" s="4">
        <v>0</v>
      </c>
      <c r="AC3508">
        <v>2003</v>
      </c>
      <c r="AD3508" t="s">
        <v>3629</v>
      </c>
      <c r="AE3508" t="s">
        <v>3630</v>
      </c>
      <c r="AF3508" t="s">
        <v>3631</v>
      </c>
    </row>
    <row r="3509" spans="1:32">
      <c r="A3509" t="str">
        <f>PROPER(TRIM(Homes[[#This Row],[street]]))</f>
        <v>122 Greenlake Pl</v>
      </c>
      <c r="B3509" t="str">
        <f>PROPER(TRIM(Homes[[#This Row],[city]]))</f>
        <v>Pacific</v>
      </c>
      <c r="C3509" t="str">
        <f>_xlfn.TEXTBEFORE(Homes[[#This Row],[statezip]]," ")</f>
        <v>WA</v>
      </c>
      <c r="D3509" s="6" t="str">
        <f>_xlfn.TEXTAFTER(Homes[[#This Row],[statezip]]," ")</f>
        <v>98047</v>
      </c>
      <c r="E3509" s="1">
        <v>260000</v>
      </c>
      <c r="F3509">
        <v>5</v>
      </c>
      <c r="G35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09" s="3" t="str">
        <f>Homes[[#This Row],[bedrooms]] &amp; " bd | " &amp; TEXT(Homes[[#This Row],[bathrooms]],"0.##") &amp; " ba"</f>
        <v>5 bd | 2.5 ba</v>
      </c>
      <c r="I3509" s="4">
        <v>2025</v>
      </c>
      <c r="J3509" s="1">
        <f>IFERROR(Homes[[#This Row],[price]]/Homes[[#This Row],[sqft_living]]," ")</f>
        <v>128.39506172839506</v>
      </c>
      <c r="K3509" s="4">
        <f>IFERROR(Homes[[#This Row],[sqft_lot]]/43560," ")</f>
        <v>0.17814508723599631</v>
      </c>
      <c r="L3509" t="str">
        <f>IF(Homes[[#This Row],[waterfront]]=1, "Yes","No")</f>
        <v>No</v>
      </c>
      <c r="M3509" s="4" t="str">
        <f>IF(Homes[[#This Row],[sqft_basement]]&gt;0, "Yes","No")</f>
        <v>No</v>
      </c>
      <c r="N3509" t="str">
        <f>CHOOSE(Homes[[#This Row],[view]]+1, "None","Fair","Good","Great","Excellent")</f>
        <v>None</v>
      </c>
      <c r="O3509" t="str">
        <f>CHOOSE(Homes[[#This Row],[condition]], "Poor","Fair","Average","Good","Excellent")</f>
        <v>Average</v>
      </c>
      <c r="P3509">
        <f ca="1">YEAR(TODAY())-Homes[[#This Row],[yr_built]]</f>
        <v>18</v>
      </c>
      <c r="Q3509">
        <v>0</v>
      </c>
      <c r="R3509">
        <f ca="1">IF(Homes[[#This Row],[yr_renovated]]&gt;0, YEAR(TODAY())-Homes[[#This Row],[yr_renovated]], YEAR(TODAY())-Homes[[#This Row],[yr_built]])</f>
        <v>18</v>
      </c>
      <c r="S3509">
        <v>2</v>
      </c>
      <c r="T3509" s="2">
        <v>41815</v>
      </c>
      <c r="U3509" s="3">
        <v>2.5</v>
      </c>
      <c r="V3509" s="4">
        <f>IFERROR(Homes[[#This Row],[sqft_above]]+Homes[[#This Row],[sqft_basement]]," ")</f>
        <v>2025</v>
      </c>
      <c r="W3509" s="4">
        <v>7760</v>
      </c>
      <c r="X3509">
        <v>0</v>
      </c>
      <c r="Y3509">
        <v>0</v>
      </c>
      <c r="Z3509">
        <v>3</v>
      </c>
      <c r="AA3509" s="4">
        <v>2025</v>
      </c>
      <c r="AB3509" s="4">
        <v>0</v>
      </c>
      <c r="AC3509">
        <v>2007</v>
      </c>
      <c r="AD3509" t="s">
        <v>3632</v>
      </c>
      <c r="AE3509" t="s">
        <v>3630</v>
      </c>
      <c r="AF3509" t="s">
        <v>3631</v>
      </c>
    </row>
    <row r="3510" spans="1:32">
      <c r="A3510" t="str">
        <f>PROPER(TRIM(Homes[[#This Row],[street]]))</f>
        <v>16603 113Th Ave Se</v>
      </c>
      <c r="B3510" t="str">
        <f>PROPER(TRIM(Homes[[#This Row],[city]]))</f>
        <v>Renton</v>
      </c>
      <c r="C3510" t="str">
        <f>_xlfn.TEXTBEFORE(Homes[[#This Row],[statezip]]," ")</f>
        <v>WA</v>
      </c>
      <c r="D3510" s="6" t="str">
        <f>_xlfn.TEXTAFTER(Homes[[#This Row],[statezip]]," ")</f>
        <v>98055</v>
      </c>
      <c r="E3510" s="1">
        <v>260000</v>
      </c>
      <c r="F3510">
        <v>4</v>
      </c>
      <c r="G35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10" s="3" t="str">
        <f>Homes[[#This Row],[bedrooms]] &amp; " bd | " &amp; TEXT(Homes[[#This Row],[bathrooms]],"0.##") &amp; " ba"</f>
        <v>4 bd | 2.5 ba</v>
      </c>
      <c r="I3510" s="4">
        <v>1811</v>
      </c>
      <c r="J3510" s="1">
        <f>IFERROR(Homes[[#This Row],[price]]/Homes[[#This Row],[sqft_living]]," ")</f>
        <v>143.56709000552181</v>
      </c>
      <c r="K3510" s="4">
        <f>IFERROR(Homes[[#This Row],[sqft_lot]]/43560," ")</f>
        <v>0.10057392102846649</v>
      </c>
      <c r="L3510" t="str">
        <f>IF(Homes[[#This Row],[waterfront]]=1, "Yes","No")</f>
        <v>No</v>
      </c>
      <c r="M3510" s="4" t="str">
        <f>IF(Homes[[#This Row],[sqft_basement]]&gt;0, "Yes","No")</f>
        <v>No</v>
      </c>
      <c r="N3510" t="str">
        <f>CHOOSE(Homes[[#This Row],[view]]+1, "None","Fair","Good","Great","Excellent")</f>
        <v>None</v>
      </c>
      <c r="O3510" t="str">
        <f>CHOOSE(Homes[[#This Row],[condition]], "Poor","Fair","Average","Good","Excellent")</f>
        <v>Average</v>
      </c>
      <c r="P3510">
        <f ca="1">YEAR(TODAY())-Homes[[#This Row],[yr_built]]</f>
        <v>18</v>
      </c>
      <c r="Q3510">
        <v>0</v>
      </c>
      <c r="R3510">
        <f ca="1">IF(Homes[[#This Row],[yr_renovated]]&gt;0, YEAR(TODAY())-Homes[[#This Row],[yr_renovated]], YEAR(TODAY())-Homes[[#This Row],[yr_built]])</f>
        <v>18</v>
      </c>
      <c r="S3510">
        <v>2</v>
      </c>
      <c r="T3510" s="2">
        <v>41798</v>
      </c>
      <c r="U3510" s="3">
        <v>2.5</v>
      </c>
      <c r="V3510" s="4">
        <f>IFERROR(Homes[[#This Row],[sqft_above]]+Homes[[#This Row],[sqft_basement]]," ")</f>
        <v>1811</v>
      </c>
      <c r="W3510" s="4">
        <v>4381</v>
      </c>
      <c r="X3510">
        <v>0</v>
      </c>
      <c r="Y3510">
        <v>0</v>
      </c>
      <c r="Z3510">
        <v>3</v>
      </c>
      <c r="AA3510" s="4">
        <v>1811</v>
      </c>
      <c r="AB3510" s="4">
        <v>0</v>
      </c>
      <c r="AC3510">
        <v>2007</v>
      </c>
      <c r="AD3510" t="s">
        <v>3633</v>
      </c>
      <c r="AE3510" t="s">
        <v>319</v>
      </c>
      <c r="AF3510" t="s">
        <v>1614</v>
      </c>
    </row>
    <row r="3511" spans="1:32">
      <c r="A3511" t="str">
        <f>PROPER(TRIM(Homes[[#This Row],[street]]))</f>
        <v>1518 25Th Ave</v>
      </c>
      <c r="B3511" t="str">
        <f>PROPER(TRIM(Homes[[#This Row],[city]]))</f>
        <v>Seattle</v>
      </c>
      <c r="C3511" t="str">
        <f>_xlfn.TEXTBEFORE(Homes[[#This Row],[statezip]]," ")</f>
        <v>WA</v>
      </c>
      <c r="D3511" s="6" t="str">
        <f>_xlfn.TEXTAFTER(Homes[[#This Row],[statezip]]," ")</f>
        <v>98122</v>
      </c>
      <c r="E3511" s="1">
        <v>260000</v>
      </c>
      <c r="F3511">
        <v>2</v>
      </c>
      <c r="G35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11" s="3" t="str">
        <f>Homes[[#This Row],[bedrooms]] &amp; " bd | " &amp; TEXT(Homes[[#This Row],[bathrooms]],"0.##") &amp; " ba"</f>
        <v>2 bd | 1. ba</v>
      </c>
      <c r="I3511" s="4">
        <v>700</v>
      </c>
      <c r="J3511" s="1">
        <f>IFERROR(Homes[[#This Row],[price]]/Homes[[#This Row],[sqft_living]]," ")</f>
        <v>371.42857142857144</v>
      </c>
      <c r="K3511" s="4">
        <f>IFERROR(Homes[[#This Row],[sqft_lot]]/43560," ")</f>
        <v>0.11019283746556474</v>
      </c>
      <c r="L3511" t="str">
        <f>IF(Homes[[#This Row],[waterfront]]=1, "Yes","No")</f>
        <v>No</v>
      </c>
      <c r="M3511" s="4" t="str">
        <f>IF(Homes[[#This Row],[sqft_basement]]&gt;0, "Yes","No")</f>
        <v>No</v>
      </c>
      <c r="N3511" t="str">
        <f>CHOOSE(Homes[[#This Row],[view]]+1, "None","Fair","Good","Great","Excellent")</f>
        <v>None</v>
      </c>
      <c r="O3511" t="str">
        <f>CHOOSE(Homes[[#This Row],[condition]], "Poor","Fair","Average","Good","Excellent")</f>
        <v>Average</v>
      </c>
      <c r="P3511">
        <f ca="1">YEAR(TODAY())-Homes[[#This Row],[yr_built]]</f>
        <v>103</v>
      </c>
      <c r="Q3511">
        <v>2008</v>
      </c>
      <c r="R3511">
        <f ca="1">IF(Homes[[#This Row],[yr_renovated]]&gt;0, YEAR(TODAY())-Homes[[#This Row],[yr_renovated]], YEAR(TODAY())-Homes[[#This Row],[yr_built]])</f>
        <v>17</v>
      </c>
      <c r="S3511">
        <v>1</v>
      </c>
      <c r="T3511" s="2">
        <v>41817</v>
      </c>
      <c r="U3511" s="3">
        <v>1</v>
      </c>
      <c r="V3511" s="4">
        <f>IFERROR(Homes[[#This Row],[sqft_above]]+Homes[[#This Row],[sqft_basement]]," ")</f>
        <v>700</v>
      </c>
      <c r="W3511" s="4">
        <v>4800</v>
      </c>
      <c r="X3511">
        <v>0</v>
      </c>
      <c r="Y3511">
        <v>0</v>
      </c>
      <c r="Z3511">
        <v>3</v>
      </c>
      <c r="AA3511" s="4">
        <v>700</v>
      </c>
      <c r="AB3511" s="4">
        <v>0</v>
      </c>
      <c r="AC3511">
        <v>1922</v>
      </c>
      <c r="AD3511" t="s">
        <v>3634</v>
      </c>
      <c r="AE3511" t="s">
        <v>49</v>
      </c>
      <c r="AF3511" t="s">
        <v>302</v>
      </c>
    </row>
    <row r="3512" spans="1:32">
      <c r="A3512" t="str">
        <f>PROPER(TRIM(Homes[[#This Row],[street]]))</f>
        <v>834 Ne 189Th St</v>
      </c>
      <c r="B3512" t="str">
        <f>PROPER(TRIM(Homes[[#This Row],[city]]))</f>
        <v>Shoreline</v>
      </c>
      <c r="C3512" t="str">
        <f>_xlfn.TEXTBEFORE(Homes[[#This Row],[statezip]]," ")</f>
        <v>WA</v>
      </c>
      <c r="D3512" s="6" t="str">
        <f>_xlfn.TEXTAFTER(Homes[[#This Row],[statezip]]," ")</f>
        <v>98155</v>
      </c>
      <c r="E3512" s="1">
        <v>260000</v>
      </c>
      <c r="F3512">
        <v>2</v>
      </c>
      <c r="G35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12" s="3" t="str">
        <f>Homes[[#This Row],[bedrooms]] &amp; " bd | " &amp; TEXT(Homes[[#This Row],[bathrooms]],"0.##") &amp; " ba"</f>
        <v>2 bd | 1. ba</v>
      </c>
      <c r="I3512" s="4">
        <v>770</v>
      </c>
      <c r="J3512" s="1">
        <f>IFERROR(Homes[[#This Row],[price]]/Homes[[#This Row],[sqft_living]]," ")</f>
        <v>337.66233766233768</v>
      </c>
      <c r="K3512" s="4">
        <f>IFERROR(Homes[[#This Row],[sqft_lot]]/43560," ")</f>
        <v>0.18149678604224059</v>
      </c>
      <c r="L3512" t="str">
        <f>IF(Homes[[#This Row],[waterfront]]=1, "Yes","No")</f>
        <v>No</v>
      </c>
      <c r="M3512" s="4" t="str">
        <f>IF(Homes[[#This Row],[sqft_basement]]&gt;0, "Yes","No")</f>
        <v>No</v>
      </c>
      <c r="N3512" t="str">
        <f>CHOOSE(Homes[[#This Row],[view]]+1, "None","Fair","Good","Great","Excellent")</f>
        <v>None</v>
      </c>
      <c r="O3512" t="str">
        <f>CHOOSE(Homes[[#This Row],[condition]], "Poor","Fair","Average","Good","Excellent")</f>
        <v>Good</v>
      </c>
      <c r="P3512">
        <f ca="1">YEAR(TODAY())-Homes[[#This Row],[yr_built]]</f>
        <v>77</v>
      </c>
      <c r="Q3512">
        <v>0</v>
      </c>
      <c r="R3512">
        <f ca="1">IF(Homes[[#This Row],[yr_renovated]]&gt;0, YEAR(TODAY())-Homes[[#This Row],[yr_renovated]], YEAR(TODAY())-Homes[[#This Row],[yr_built]])</f>
        <v>77</v>
      </c>
      <c r="S3512">
        <v>1</v>
      </c>
      <c r="T3512" s="2">
        <v>41821</v>
      </c>
      <c r="U3512" s="3">
        <v>1</v>
      </c>
      <c r="V3512" s="4">
        <f>IFERROR(Homes[[#This Row],[sqft_above]]+Homes[[#This Row],[sqft_basement]]," ")</f>
        <v>770</v>
      </c>
      <c r="W3512" s="4">
        <v>7906</v>
      </c>
      <c r="X3512">
        <v>0</v>
      </c>
      <c r="Y3512">
        <v>0</v>
      </c>
      <c r="Z3512">
        <v>4</v>
      </c>
      <c r="AA3512" s="4">
        <v>770</v>
      </c>
      <c r="AB3512" s="4">
        <v>0</v>
      </c>
      <c r="AC3512">
        <v>1948</v>
      </c>
      <c r="AD3512" t="s">
        <v>3635</v>
      </c>
      <c r="AE3512" t="s">
        <v>100</v>
      </c>
      <c r="AF3512" t="s">
        <v>744</v>
      </c>
    </row>
    <row r="3513" spans="1:32">
      <c r="A3513" t="str">
        <f>PROPER(TRIM(Homes[[#This Row],[street]]))</f>
        <v>14218 Ne 67Th Ct</v>
      </c>
      <c r="B3513" t="str">
        <f>PROPER(TRIM(Homes[[#This Row],[city]]))</f>
        <v>Redmond</v>
      </c>
      <c r="C3513" t="str">
        <f>_xlfn.TEXTBEFORE(Homes[[#This Row],[statezip]]," ")</f>
        <v>WA</v>
      </c>
      <c r="D3513" s="6" t="str">
        <f>_xlfn.TEXTAFTER(Homes[[#This Row],[statezip]]," ")</f>
        <v>98052</v>
      </c>
      <c r="E3513" s="1">
        <v>259950</v>
      </c>
      <c r="F3513">
        <v>4</v>
      </c>
      <c r="G35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13" s="3" t="str">
        <f>Homes[[#This Row],[bedrooms]] &amp; " bd | " &amp; TEXT(Homes[[#This Row],[bathrooms]],"0.##") &amp; " ba"</f>
        <v>4 bd | 2. ba</v>
      </c>
      <c r="I3513" s="4">
        <v>2030</v>
      </c>
      <c r="J3513" s="1">
        <f>IFERROR(Homes[[#This Row],[price]]/Homes[[#This Row],[sqft_living]]," ")</f>
        <v>128.05418719211823</v>
      </c>
      <c r="K3513" s="4">
        <f>IFERROR(Homes[[#This Row],[sqft_lot]]/43560," ")</f>
        <v>0.21349862258953167</v>
      </c>
      <c r="L3513" t="str">
        <f>IF(Homes[[#This Row],[waterfront]]=1, "Yes","No")</f>
        <v>No</v>
      </c>
      <c r="M3513" s="4" t="str">
        <f>IF(Homes[[#This Row],[sqft_basement]]&gt;0, "Yes","No")</f>
        <v>No</v>
      </c>
      <c r="N3513" t="str">
        <f>CHOOSE(Homes[[#This Row],[view]]+1, "None","Fair","Good","Great","Excellent")</f>
        <v>None</v>
      </c>
      <c r="O3513" t="str">
        <f>CHOOSE(Homes[[#This Row],[condition]], "Poor","Fair","Average","Good","Excellent")</f>
        <v>Good</v>
      </c>
      <c r="P3513">
        <f ca="1">YEAR(TODAY())-Homes[[#This Row],[yr_built]]</f>
        <v>49</v>
      </c>
      <c r="Q3513">
        <v>1992</v>
      </c>
      <c r="R3513">
        <f ca="1">IF(Homes[[#This Row],[yr_renovated]]&gt;0, YEAR(TODAY())-Homes[[#This Row],[yr_renovated]], YEAR(TODAY())-Homes[[#This Row],[yr_built]])</f>
        <v>33</v>
      </c>
      <c r="S3513">
        <v>1</v>
      </c>
      <c r="T3513" s="2">
        <v>41799</v>
      </c>
      <c r="U3513" s="3">
        <v>2</v>
      </c>
      <c r="V3513" s="4">
        <f>IFERROR(Homes[[#This Row],[sqft_above]]+Homes[[#This Row],[sqft_basement]]," ")</f>
        <v>2030</v>
      </c>
      <c r="W3513" s="4">
        <v>9300</v>
      </c>
      <c r="X3513">
        <v>0</v>
      </c>
      <c r="Y3513">
        <v>0</v>
      </c>
      <c r="Z3513">
        <v>4</v>
      </c>
      <c r="AA3513" s="4">
        <v>2030</v>
      </c>
      <c r="AB3513" s="4">
        <v>0</v>
      </c>
      <c r="AC3513">
        <v>1976</v>
      </c>
      <c r="AD3513" t="s">
        <v>3636</v>
      </c>
      <c r="AE3513" t="s">
        <v>137</v>
      </c>
      <c r="AF3513" t="s">
        <v>138</v>
      </c>
    </row>
    <row r="3514" spans="1:32">
      <c r="A3514" t="str">
        <f>PROPER(TRIM(Homes[[#This Row],[street]]))</f>
        <v>24330 130Th Ave Se</v>
      </c>
      <c r="B3514" t="str">
        <f>PROPER(TRIM(Homes[[#This Row],[city]]))</f>
        <v>Kent</v>
      </c>
      <c r="C3514" t="str">
        <f>_xlfn.TEXTBEFORE(Homes[[#This Row],[statezip]]," ")</f>
        <v>WA</v>
      </c>
      <c r="D3514" s="6" t="str">
        <f>_xlfn.TEXTAFTER(Homes[[#This Row],[statezip]]," ")</f>
        <v>98030</v>
      </c>
      <c r="E3514" s="1">
        <v>259585.571429</v>
      </c>
      <c r="F3514">
        <v>4</v>
      </c>
      <c r="G35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14" s="3" t="str">
        <f>Homes[[#This Row],[bedrooms]] &amp; " bd | " &amp; TEXT(Homes[[#This Row],[bathrooms]],"0.##") &amp; " ba"</f>
        <v>4 bd | 2.5 ba</v>
      </c>
      <c r="I3514" s="4">
        <v>1960</v>
      </c>
      <c r="J3514" s="1">
        <f>IFERROR(Homes[[#This Row],[price]]/Homes[[#This Row],[sqft_living]]," ")</f>
        <v>132.4416180760204</v>
      </c>
      <c r="K3514" s="4">
        <f>IFERROR(Homes[[#This Row],[sqft_lot]]/43560," ")</f>
        <v>0.22722681359044997</v>
      </c>
      <c r="L3514" t="str">
        <f>IF(Homes[[#This Row],[waterfront]]=1, "Yes","No")</f>
        <v>No</v>
      </c>
      <c r="M3514" s="4" t="str">
        <f>IF(Homes[[#This Row],[sqft_basement]]&gt;0, "Yes","No")</f>
        <v>No</v>
      </c>
      <c r="N3514" t="str">
        <f>CHOOSE(Homes[[#This Row],[view]]+1, "None","Fair","Good","Great","Excellent")</f>
        <v>None</v>
      </c>
      <c r="O3514" t="str">
        <f>CHOOSE(Homes[[#This Row],[condition]], "Poor","Fair","Average","Good","Excellent")</f>
        <v>Average</v>
      </c>
      <c r="P3514">
        <f ca="1">YEAR(TODAY())-Homes[[#This Row],[yr_built]]</f>
        <v>24</v>
      </c>
      <c r="Q3514">
        <v>0</v>
      </c>
      <c r="R3514">
        <f ca="1">IF(Homes[[#This Row],[yr_renovated]]&gt;0, YEAR(TODAY())-Homes[[#This Row],[yr_renovated]], YEAR(TODAY())-Homes[[#This Row],[yr_built]])</f>
        <v>24</v>
      </c>
      <c r="S3514">
        <v>2</v>
      </c>
      <c r="T3514" s="2">
        <v>41782</v>
      </c>
      <c r="U3514" s="3">
        <v>2.5</v>
      </c>
      <c r="V3514" s="4">
        <f>IFERROR(Homes[[#This Row],[sqft_above]]+Homes[[#This Row],[sqft_basement]]," ")</f>
        <v>1960</v>
      </c>
      <c r="W3514" s="4">
        <v>9898</v>
      </c>
      <c r="X3514">
        <v>0</v>
      </c>
      <c r="Y3514">
        <v>0</v>
      </c>
      <c r="Z3514">
        <v>3</v>
      </c>
      <c r="AA3514" s="4">
        <v>1960</v>
      </c>
      <c r="AB3514" s="4">
        <v>0</v>
      </c>
      <c r="AC3514">
        <v>2001</v>
      </c>
      <c r="AD3514" t="s">
        <v>3637</v>
      </c>
      <c r="AE3514" t="s">
        <v>1392</v>
      </c>
      <c r="AF3514" t="s">
        <v>1554</v>
      </c>
    </row>
    <row r="3515" spans="1:32">
      <c r="A3515" t="str">
        <f>PROPER(TRIM(Homes[[#This Row],[street]]))</f>
        <v>4104 S 179Th St</v>
      </c>
      <c r="B3515" t="str">
        <f>PROPER(TRIM(Homes[[#This Row],[city]]))</f>
        <v>Seatac</v>
      </c>
      <c r="C3515" t="str">
        <f>_xlfn.TEXTBEFORE(Homes[[#This Row],[statezip]]," ")</f>
        <v>WA</v>
      </c>
      <c r="D3515" s="6" t="str">
        <f>_xlfn.TEXTAFTER(Homes[[#This Row],[statezip]]," ")</f>
        <v>98188</v>
      </c>
      <c r="E3515" s="1">
        <v>259500</v>
      </c>
      <c r="F3515">
        <v>3</v>
      </c>
      <c r="G35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15" s="3" t="str">
        <f>Homes[[#This Row],[bedrooms]] &amp; " bd | " &amp; TEXT(Homes[[#This Row],[bathrooms]],"0.##") &amp; " ba"</f>
        <v>3 bd | 1.75 ba</v>
      </c>
      <c r="I3515" s="4">
        <v>1650</v>
      </c>
      <c r="J3515" s="1">
        <f>IFERROR(Homes[[#This Row],[price]]/Homes[[#This Row],[sqft_living]]," ")</f>
        <v>157.27272727272728</v>
      </c>
      <c r="K3515" s="4">
        <f>IFERROR(Homes[[#This Row],[sqft_lot]]/43560," ")</f>
        <v>0.28349403122130395</v>
      </c>
      <c r="L3515" t="str">
        <f>IF(Homes[[#This Row],[waterfront]]=1, "Yes","No")</f>
        <v>No</v>
      </c>
      <c r="M3515" s="4" t="str">
        <f>IF(Homes[[#This Row],[sqft_basement]]&gt;0, "Yes","No")</f>
        <v>No</v>
      </c>
      <c r="N3515" t="str">
        <f>CHOOSE(Homes[[#This Row],[view]]+1, "None","Fair","Good","Great","Excellent")</f>
        <v>None</v>
      </c>
      <c r="O3515" t="str">
        <f>CHOOSE(Homes[[#This Row],[condition]], "Poor","Fair","Average","Good","Excellent")</f>
        <v>Average</v>
      </c>
      <c r="P3515">
        <f ca="1">YEAR(TODAY())-Homes[[#This Row],[yr_built]]</f>
        <v>68</v>
      </c>
      <c r="Q3515">
        <v>2000</v>
      </c>
      <c r="R3515">
        <f ca="1">IF(Homes[[#This Row],[yr_renovated]]&gt;0, YEAR(TODAY())-Homes[[#This Row],[yr_renovated]], YEAR(TODAY())-Homes[[#This Row],[yr_built]])</f>
        <v>25</v>
      </c>
      <c r="S3515">
        <v>1</v>
      </c>
      <c r="T3515" s="2">
        <v>41817</v>
      </c>
      <c r="U3515" s="3">
        <v>1.75</v>
      </c>
      <c r="V3515" s="4">
        <f>IFERROR(Homes[[#This Row],[sqft_above]]+Homes[[#This Row],[sqft_basement]]," ")</f>
        <v>1650</v>
      </c>
      <c r="W3515" s="4">
        <v>12349</v>
      </c>
      <c r="X3515">
        <v>0</v>
      </c>
      <c r="Y3515">
        <v>0</v>
      </c>
      <c r="Z3515">
        <v>3</v>
      </c>
      <c r="AA3515" s="4">
        <v>1650</v>
      </c>
      <c r="AB3515" s="4">
        <v>0</v>
      </c>
      <c r="AC3515">
        <v>1957</v>
      </c>
      <c r="AD3515" t="s">
        <v>3638</v>
      </c>
      <c r="AE3515" t="s">
        <v>2001</v>
      </c>
      <c r="AF3515" t="s">
        <v>2002</v>
      </c>
    </row>
    <row r="3516" spans="1:32">
      <c r="A3516" t="str">
        <f>PROPER(TRIM(Homes[[#This Row],[street]]))</f>
        <v>1506 51St St Ne</v>
      </c>
      <c r="B3516" t="str">
        <f>PROPER(TRIM(Homes[[#This Row],[city]]))</f>
        <v>Auburn</v>
      </c>
      <c r="C3516" t="str">
        <f>_xlfn.TEXTBEFORE(Homes[[#This Row],[statezip]]," ")</f>
        <v>WA</v>
      </c>
      <c r="D3516" s="6" t="str">
        <f>_xlfn.TEXTAFTER(Homes[[#This Row],[statezip]]," ")</f>
        <v>98002</v>
      </c>
      <c r="E3516" s="1">
        <v>259000</v>
      </c>
      <c r="F3516">
        <v>3</v>
      </c>
      <c r="G35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16" s="3" t="str">
        <f>Homes[[#This Row],[bedrooms]] &amp; " bd | " &amp; TEXT(Homes[[#This Row],[bathrooms]],"0.##") &amp; " ba"</f>
        <v>3 bd | 2.5 ba</v>
      </c>
      <c r="I3516" s="4">
        <v>1550</v>
      </c>
      <c r="J3516" s="1">
        <f>IFERROR(Homes[[#This Row],[price]]/Homes[[#This Row],[sqft_living]]," ")</f>
        <v>167.09677419354838</v>
      </c>
      <c r="K3516" s="4">
        <f>IFERROR(Homes[[#This Row],[sqft_lot]]/43560," ")</f>
        <v>8.193296602387512E-2</v>
      </c>
      <c r="L3516" t="str">
        <f>IF(Homes[[#This Row],[waterfront]]=1, "Yes","No")</f>
        <v>No</v>
      </c>
      <c r="M3516" s="4" t="str">
        <f>IF(Homes[[#This Row],[sqft_basement]]&gt;0, "Yes","No")</f>
        <v>No</v>
      </c>
      <c r="N3516" t="str">
        <f>CHOOSE(Homes[[#This Row],[view]]+1, "None","Fair","Good","Great","Excellent")</f>
        <v>None</v>
      </c>
      <c r="O3516" t="str">
        <f>CHOOSE(Homes[[#This Row],[condition]], "Poor","Fair","Average","Good","Excellent")</f>
        <v>Average</v>
      </c>
      <c r="P3516">
        <f ca="1">YEAR(TODAY())-Homes[[#This Row],[yr_built]]</f>
        <v>14</v>
      </c>
      <c r="Q3516">
        <v>0</v>
      </c>
      <c r="R3516">
        <f ca="1">IF(Homes[[#This Row],[yr_renovated]]&gt;0, YEAR(TODAY())-Homes[[#This Row],[yr_renovated]], YEAR(TODAY())-Homes[[#This Row],[yr_built]])</f>
        <v>14</v>
      </c>
      <c r="S3516">
        <v>2</v>
      </c>
      <c r="T3516" s="2">
        <v>41781</v>
      </c>
      <c r="U3516" s="3">
        <v>2.5</v>
      </c>
      <c r="V3516" s="4">
        <f>IFERROR(Homes[[#This Row],[sqft_above]]+Homes[[#This Row],[sqft_basement]]," ")</f>
        <v>1550</v>
      </c>
      <c r="W3516" s="4">
        <v>3569</v>
      </c>
      <c r="X3516">
        <v>0</v>
      </c>
      <c r="Y3516">
        <v>0</v>
      </c>
      <c r="Z3516">
        <v>3</v>
      </c>
      <c r="AA3516" s="4">
        <v>1550</v>
      </c>
      <c r="AB3516" s="4">
        <v>0</v>
      </c>
      <c r="AC3516">
        <v>2011</v>
      </c>
      <c r="AD3516" t="s">
        <v>3639</v>
      </c>
      <c r="AE3516" t="s">
        <v>519</v>
      </c>
      <c r="AF3516" t="s">
        <v>3042</v>
      </c>
    </row>
    <row r="3517" spans="1:32">
      <c r="A3517" t="str">
        <f>PROPER(TRIM(Homes[[#This Row],[street]]))</f>
        <v>25923 13Th Ave S</v>
      </c>
      <c r="B3517" t="str">
        <f>PROPER(TRIM(Homes[[#This Row],[city]]))</f>
        <v>Des Moines</v>
      </c>
      <c r="C3517" t="str">
        <f>_xlfn.TEXTBEFORE(Homes[[#This Row],[statezip]]," ")</f>
        <v>WA</v>
      </c>
      <c r="D3517" s="6" t="str">
        <f>_xlfn.TEXTAFTER(Homes[[#This Row],[statezip]]," ")</f>
        <v>98198</v>
      </c>
      <c r="E3517" s="1">
        <v>259000</v>
      </c>
      <c r="F3517">
        <v>4</v>
      </c>
      <c r="G35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17" s="3" t="str">
        <f>Homes[[#This Row],[bedrooms]] &amp; " bd | " &amp; TEXT(Homes[[#This Row],[bathrooms]],"0.##") &amp; " ba"</f>
        <v>4 bd | 1.5 ba</v>
      </c>
      <c r="I3517" s="4">
        <v>1490</v>
      </c>
      <c r="J3517" s="1">
        <f>IFERROR(Homes[[#This Row],[price]]/Homes[[#This Row],[sqft_living]]," ")</f>
        <v>173.82550335570471</v>
      </c>
      <c r="K3517" s="4">
        <f>IFERROR(Homes[[#This Row],[sqft_lot]]/43560," ")</f>
        <v>0.17355371900826447</v>
      </c>
      <c r="L3517" t="str">
        <f>IF(Homes[[#This Row],[waterfront]]=1, "Yes","No")</f>
        <v>No</v>
      </c>
      <c r="M3517" s="4" t="str">
        <f>IF(Homes[[#This Row],[sqft_basement]]&gt;0, "Yes","No")</f>
        <v>No</v>
      </c>
      <c r="N3517" t="str">
        <f>CHOOSE(Homes[[#This Row],[view]]+1, "None","Fair","Good","Great","Excellent")</f>
        <v>None</v>
      </c>
      <c r="O3517" t="str">
        <f>CHOOSE(Homes[[#This Row],[condition]], "Poor","Fair","Average","Good","Excellent")</f>
        <v>Average</v>
      </c>
      <c r="P3517">
        <f ca="1">YEAR(TODAY())-Homes[[#This Row],[yr_built]]</f>
        <v>59</v>
      </c>
      <c r="Q3517">
        <v>1963</v>
      </c>
      <c r="R3517">
        <f ca="1">IF(Homes[[#This Row],[yr_renovated]]&gt;0, YEAR(TODAY())-Homes[[#This Row],[yr_renovated]], YEAR(TODAY())-Homes[[#This Row],[yr_built]])</f>
        <v>62</v>
      </c>
      <c r="S3517">
        <v>2</v>
      </c>
      <c r="T3517" s="2">
        <v>41802</v>
      </c>
      <c r="U3517" s="3">
        <v>1.5</v>
      </c>
      <c r="V3517" s="4">
        <f>IFERROR(Homes[[#This Row],[sqft_above]]+Homes[[#This Row],[sqft_basement]]," ")</f>
        <v>1490</v>
      </c>
      <c r="W3517" s="4">
        <v>7560</v>
      </c>
      <c r="X3517">
        <v>0</v>
      </c>
      <c r="Y3517">
        <v>0</v>
      </c>
      <c r="Z3517">
        <v>3</v>
      </c>
      <c r="AA3517" s="4">
        <v>1490</v>
      </c>
      <c r="AB3517" s="4">
        <v>0</v>
      </c>
      <c r="AC3517">
        <v>1966</v>
      </c>
      <c r="AD3517" t="s">
        <v>3640</v>
      </c>
      <c r="AE3517" t="s">
        <v>459</v>
      </c>
      <c r="AF3517" t="s">
        <v>460</v>
      </c>
    </row>
    <row r="3518" spans="1:32">
      <c r="A3518" t="str">
        <f>PROPER(TRIM(Homes[[#This Row],[street]]))</f>
        <v>11834 Se 263Rd Ct</v>
      </c>
      <c r="B3518" t="str">
        <f>PROPER(TRIM(Homes[[#This Row],[city]]))</f>
        <v>Kent</v>
      </c>
      <c r="C3518" t="str">
        <f>_xlfn.TEXTBEFORE(Homes[[#This Row],[statezip]]," ")</f>
        <v>WA</v>
      </c>
      <c r="D3518" s="6" t="str">
        <f>_xlfn.TEXTAFTER(Homes[[#This Row],[statezip]]," ")</f>
        <v>98030</v>
      </c>
      <c r="E3518" s="1">
        <v>259000</v>
      </c>
      <c r="F3518">
        <v>3</v>
      </c>
      <c r="G35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18" s="3" t="str">
        <f>Homes[[#This Row],[bedrooms]] &amp; " bd | " &amp; TEXT(Homes[[#This Row],[bathrooms]],"0.##") &amp; " ba"</f>
        <v>3 bd | 2. ba</v>
      </c>
      <c r="I3518" s="4">
        <v>1870</v>
      </c>
      <c r="J3518" s="1">
        <f>IFERROR(Homes[[#This Row],[price]]/Homes[[#This Row],[sqft_living]]," ")</f>
        <v>138.50267379679144</v>
      </c>
      <c r="K3518" s="4">
        <f>IFERROR(Homes[[#This Row],[sqft_lot]]/43560," ")</f>
        <v>0.13565197428833792</v>
      </c>
      <c r="L3518" t="str">
        <f>IF(Homes[[#This Row],[waterfront]]=1, "Yes","No")</f>
        <v>No</v>
      </c>
      <c r="M3518" s="4" t="str">
        <f>IF(Homes[[#This Row],[sqft_basement]]&gt;0, "Yes","No")</f>
        <v>Yes</v>
      </c>
      <c r="N3518" t="str">
        <f>CHOOSE(Homes[[#This Row],[view]]+1, "None","Fair","Good","Great","Excellent")</f>
        <v>None</v>
      </c>
      <c r="O3518" t="str">
        <f>CHOOSE(Homes[[#This Row],[condition]], "Poor","Fair","Average","Good","Excellent")</f>
        <v>Average</v>
      </c>
      <c r="P3518">
        <f ca="1">YEAR(TODAY())-Homes[[#This Row],[yr_built]]</f>
        <v>39</v>
      </c>
      <c r="Q3518">
        <v>0</v>
      </c>
      <c r="R3518">
        <f ca="1">IF(Homes[[#This Row],[yr_renovated]]&gt;0, YEAR(TODAY())-Homes[[#This Row],[yr_renovated]], YEAR(TODAY())-Homes[[#This Row],[yr_built]])</f>
        <v>39</v>
      </c>
      <c r="S3518">
        <v>1</v>
      </c>
      <c r="T3518" s="2">
        <v>41807</v>
      </c>
      <c r="U3518" s="3">
        <v>2</v>
      </c>
      <c r="V3518" s="4">
        <f>IFERROR(Homes[[#This Row],[sqft_above]]+Homes[[#This Row],[sqft_basement]]," ")</f>
        <v>1870</v>
      </c>
      <c r="W3518" s="4">
        <v>5909</v>
      </c>
      <c r="X3518">
        <v>0</v>
      </c>
      <c r="Y3518">
        <v>0</v>
      </c>
      <c r="Z3518">
        <v>3</v>
      </c>
      <c r="AA3518" s="4">
        <v>1270</v>
      </c>
      <c r="AB3518" s="4">
        <v>600</v>
      </c>
      <c r="AC3518">
        <v>1986</v>
      </c>
      <c r="AD3518" t="s">
        <v>3641</v>
      </c>
      <c r="AE3518" t="s">
        <v>1392</v>
      </c>
      <c r="AF3518" t="s">
        <v>1554</v>
      </c>
    </row>
    <row r="3519" spans="1:32">
      <c r="A3519" t="str">
        <f>PROPER(TRIM(Homes[[#This Row],[street]]))</f>
        <v>2931 Ne 5Th Pl</v>
      </c>
      <c r="B3519" t="str">
        <f>PROPER(TRIM(Homes[[#This Row],[city]]))</f>
        <v>Renton</v>
      </c>
      <c r="C3519" t="str">
        <f>_xlfn.TEXTBEFORE(Homes[[#This Row],[statezip]]," ")</f>
        <v>WA</v>
      </c>
      <c r="D3519" s="6" t="str">
        <f>_xlfn.TEXTAFTER(Homes[[#This Row],[statezip]]," ")</f>
        <v>98056</v>
      </c>
      <c r="E3519" s="1">
        <v>259000</v>
      </c>
      <c r="F3519">
        <v>3</v>
      </c>
      <c r="G35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19" s="3" t="str">
        <f>Homes[[#This Row],[bedrooms]] &amp; " bd | " &amp; TEXT(Homes[[#This Row],[bathrooms]],"0.##") &amp; " ba"</f>
        <v>3 bd | 1. ba</v>
      </c>
      <c r="I3519" s="4">
        <v>1320</v>
      </c>
      <c r="J3519" s="1">
        <f>IFERROR(Homes[[#This Row],[price]]/Homes[[#This Row],[sqft_living]]," ")</f>
        <v>196.21212121212122</v>
      </c>
      <c r="K3519" s="4">
        <f>IFERROR(Homes[[#This Row],[sqft_lot]]/43560," ")</f>
        <v>0.19800275482093663</v>
      </c>
      <c r="L3519" t="str">
        <f>IF(Homes[[#This Row],[waterfront]]=1, "Yes","No")</f>
        <v>No</v>
      </c>
      <c r="M3519" s="4" t="str">
        <f>IF(Homes[[#This Row],[sqft_basement]]&gt;0, "Yes","No")</f>
        <v>No</v>
      </c>
      <c r="N3519" t="str">
        <f>CHOOSE(Homes[[#This Row],[view]]+1, "None","Fair","Good","Great","Excellent")</f>
        <v>None</v>
      </c>
      <c r="O3519" t="str">
        <f>CHOOSE(Homes[[#This Row],[condition]], "Poor","Fair","Average","Good","Excellent")</f>
        <v>Good</v>
      </c>
      <c r="P3519">
        <f ca="1">YEAR(TODAY())-Homes[[#This Row],[yr_built]]</f>
        <v>68</v>
      </c>
      <c r="Q3519">
        <v>2001</v>
      </c>
      <c r="R3519">
        <f ca="1">IF(Homes[[#This Row],[yr_renovated]]&gt;0, YEAR(TODAY())-Homes[[#This Row],[yr_renovated]], YEAR(TODAY())-Homes[[#This Row],[yr_built]])</f>
        <v>24</v>
      </c>
      <c r="S3519">
        <v>1</v>
      </c>
      <c r="T3519" s="2">
        <v>41779</v>
      </c>
      <c r="U3519" s="3">
        <v>1</v>
      </c>
      <c r="V3519" s="4">
        <f>IFERROR(Homes[[#This Row],[sqft_above]]+Homes[[#This Row],[sqft_basement]]," ")</f>
        <v>1320</v>
      </c>
      <c r="W3519" s="4">
        <v>8625</v>
      </c>
      <c r="X3519">
        <v>0</v>
      </c>
      <c r="Y3519">
        <v>0</v>
      </c>
      <c r="Z3519">
        <v>4</v>
      </c>
      <c r="AA3519" s="4">
        <v>1320</v>
      </c>
      <c r="AB3519" s="4">
        <v>0</v>
      </c>
      <c r="AC3519">
        <v>1957</v>
      </c>
      <c r="AD3519" t="s">
        <v>3642</v>
      </c>
      <c r="AE3519" t="s">
        <v>319</v>
      </c>
      <c r="AF3519" t="s">
        <v>672</v>
      </c>
    </row>
    <row r="3520" spans="1:32">
      <c r="A3520" t="str">
        <f>PROPER(TRIM(Homes[[#This Row],[street]]))</f>
        <v>11020 34Th Ave Ne</v>
      </c>
      <c r="B3520" t="str">
        <f>PROPER(TRIM(Homes[[#This Row],[city]]))</f>
        <v>Seattle</v>
      </c>
      <c r="C3520" t="str">
        <f>_xlfn.TEXTBEFORE(Homes[[#This Row],[statezip]]," ")</f>
        <v>WA</v>
      </c>
      <c r="D3520" s="6" t="str">
        <f>_xlfn.TEXTAFTER(Homes[[#This Row],[statezip]]," ")</f>
        <v>98125</v>
      </c>
      <c r="E3520" s="1">
        <v>258125</v>
      </c>
      <c r="F3520">
        <v>2</v>
      </c>
      <c r="G35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20" s="3" t="str">
        <f>Homes[[#This Row],[bedrooms]] &amp; " bd | " &amp; TEXT(Homes[[#This Row],[bathrooms]],"0.##") &amp; " ba"</f>
        <v>2 bd | 1. ba</v>
      </c>
      <c r="I3520" s="4">
        <v>930</v>
      </c>
      <c r="J3520" s="1">
        <f>IFERROR(Homes[[#This Row],[price]]/Homes[[#This Row],[sqft_living]]," ")</f>
        <v>277.55376344086022</v>
      </c>
      <c r="K3520" s="4">
        <f>IFERROR(Homes[[#This Row],[sqft_lot]]/43560," ")</f>
        <v>0.17768595041322313</v>
      </c>
      <c r="L3520" t="str">
        <f>IF(Homes[[#This Row],[waterfront]]=1, "Yes","No")</f>
        <v>No</v>
      </c>
      <c r="M3520" s="4" t="str">
        <f>IF(Homes[[#This Row],[sqft_basement]]&gt;0, "Yes","No")</f>
        <v>No</v>
      </c>
      <c r="N3520" t="str">
        <f>CHOOSE(Homes[[#This Row],[view]]+1, "None","Fair","Good","Great","Excellent")</f>
        <v>None</v>
      </c>
      <c r="O3520" t="str">
        <f>CHOOSE(Homes[[#This Row],[condition]], "Poor","Fair","Average","Good","Excellent")</f>
        <v>Average</v>
      </c>
      <c r="P3520">
        <f ca="1">YEAR(TODAY())-Homes[[#This Row],[yr_built]]</f>
        <v>101</v>
      </c>
      <c r="Q3520">
        <v>2011</v>
      </c>
      <c r="R3520">
        <f ca="1">IF(Homes[[#This Row],[yr_renovated]]&gt;0, YEAR(TODAY())-Homes[[#This Row],[yr_renovated]], YEAR(TODAY())-Homes[[#This Row],[yr_built]])</f>
        <v>14</v>
      </c>
      <c r="S3520">
        <v>1</v>
      </c>
      <c r="T3520" s="2">
        <v>41816</v>
      </c>
      <c r="U3520" s="3">
        <v>1</v>
      </c>
      <c r="V3520" s="4">
        <f>IFERROR(Homes[[#This Row],[sqft_above]]+Homes[[#This Row],[sqft_basement]]," ")</f>
        <v>930</v>
      </c>
      <c r="W3520" s="4">
        <v>7740</v>
      </c>
      <c r="X3520">
        <v>0</v>
      </c>
      <c r="Y3520">
        <v>0</v>
      </c>
      <c r="Z3520">
        <v>3</v>
      </c>
      <c r="AA3520" s="4">
        <v>930</v>
      </c>
      <c r="AB3520" s="4">
        <v>0</v>
      </c>
      <c r="AC3520">
        <v>1924</v>
      </c>
      <c r="AD3520" t="s">
        <v>3643</v>
      </c>
      <c r="AE3520" t="s">
        <v>49</v>
      </c>
      <c r="AF3520" t="s">
        <v>150</v>
      </c>
    </row>
    <row r="3521" spans="1:32">
      <c r="A3521" t="str">
        <f>PROPER(TRIM(Homes[[#This Row],[street]]))</f>
        <v>26000-26198 Woodmont Dr S</v>
      </c>
      <c r="B3521" t="str">
        <f>PROPER(TRIM(Homes[[#This Row],[city]]))</f>
        <v>Des Moines</v>
      </c>
      <c r="C3521" t="str">
        <f>_xlfn.TEXTBEFORE(Homes[[#This Row],[statezip]]," ")</f>
        <v>WA</v>
      </c>
      <c r="D3521" s="6" t="str">
        <f>_xlfn.TEXTAFTER(Homes[[#This Row],[statezip]]," ")</f>
        <v>98198</v>
      </c>
      <c r="E3521" s="1">
        <v>258000</v>
      </c>
      <c r="F3521">
        <v>3</v>
      </c>
      <c r="G35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21" s="3" t="str">
        <f>Homes[[#This Row],[bedrooms]] &amp; " bd | " &amp; TEXT(Homes[[#This Row],[bathrooms]],"0.##") &amp; " ba"</f>
        <v>3 bd | 1. ba</v>
      </c>
      <c r="I3521" s="4">
        <v>1490</v>
      </c>
      <c r="J3521" s="1">
        <f>IFERROR(Homes[[#This Row],[price]]/Homes[[#This Row],[sqft_living]]," ")</f>
        <v>173.15436241610738</v>
      </c>
      <c r="K3521" s="4">
        <f>IFERROR(Homes[[#This Row],[sqft_lot]]/43560," ")</f>
        <v>0.17068411386593205</v>
      </c>
      <c r="L3521" t="str">
        <f>IF(Homes[[#This Row],[waterfront]]=1, "Yes","No")</f>
        <v>No</v>
      </c>
      <c r="M3521" s="4" t="str">
        <f>IF(Homes[[#This Row],[sqft_basement]]&gt;0, "Yes","No")</f>
        <v>Yes</v>
      </c>
      <c r="N3521" t="str">
        <f>CHOOSE(Homes[[#This Row],[view]]+1, "None","Fair","Good","Great","Excellent")</f>
        <v>None</v>
      </c>
      <c r="O3521" t="str">
        <f>CHOOSE(Homes[[#This Row],[condition]], "Poor","Fair","Average","Good","Excellent")</f>
        <v>Average</v>
      </c>
      <c r="P3521">
        <f ca="1">YEAR(TODAY())-Homes[[#This Row],[yr_built]]</f>
        <v>56</v>
      </c>
      <c r="Q3521">
        <v>2010</v>
      </c>
      <c r="R3521">
        <f ca="1">IF(Homes[[#This Row],[yr_renovated]]&gt;0, YEAR(TODAY())-Homes[[#This Row],[yr_renovated]], YEAR(TODAY())-Homes[[#This Row],[yr_built]])</f>
        <v>15</v>
      </c>
      <c r="S3521">
        <v>1</v>
      </c>
      <c r="T3521" s="2">
        <v>41814</v>
      </c>
      <c r="U3521" s="3">
        <v>1</v>
      </c>
      <c r="V3521" s="4">
        <f>IFERROR(Homes[[#This Row],[sqft_above]]+Homes[[#This Row],[sqft_basement]]," ")</f>
        <v>1490</v>
      </c>
      <c r="W3521" s="4">
        <v>7435</v>
      </c>
      <c r="X3521">
        <v>0</v>
      </c>
      <c r="Y3521">
        <v>0</v>
      </c>
      <c r="Z3521">
        <v>3</v>
      </c>
      <c r="AA3521" s="4">
        <v>1120</v>
      </c>
      <c r="AB3521" s="4">
        <v>370</v>
      </c>
      <c r="AC3521">
        <v>1969</v>
      </c>
      <c r="AD3521" t="s">
        <v>3644</v>
      </c>
      <c r="AE3521" t="s">
        <v>459</v>
      </c>
      <c r="AF3521" t="s">
        <v>460</v>
      </c>
    </row>
    <row r="3522" spans="1:32">
      <c r="A3522" t="str">
        <f>PROPER(TRIM(Homes[[#This Row],[street]]))</f>
        <v>21659 Se 266Th St</v>
      </c>
      <c r="B3522" t="str">
        <f>PROPER(TRIM(Homes[[#This Row],[city]]))</f>
        <v>Maple Valley</v>
      </c>
      <c r="C3522" t="str">
        <f>_xlfn.TEXTBEFORE(Homes[[#This Row],[statezip]]," ")</f>
        <v>WA</v>
      </c>
      <c r="D3522" s="6" t="str">
        <f>_xlfn.TEXTAFTER(Homes[[#This Row],[statezip]]," ")</f>
        <v>98038</v>
      </c>
      <c r="E3522" s="1">
        <v>258000</v>
      </c>
      <c r="F3522">
        <v>3</v>
      </c>
      <c r="G35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22" s="3" t="str">
        <f>Homes[[#This Row],[bedrooms]] &amp; " bd | " &amp; TEXT(Homes[[#This Row],[bathrooms]],"0.##") &amp; " ba"</f>
        <v>3 bd | 1.75 ba</v>
      </c>
      <c r="I3522" s="4">
        <v>1620</v>
      </c>
      <c r="J3522" s="1">
        <f>IFERROR(Homes[[#This Row],[price]]/Homes[[#This Row],[sqft_living]]," ")</f>
        <v>159.25925925925927</v>
      </c>
      <c r="K3522" s="4">
        <f>IFERROR(Homes[[#This Row],[sqft_lot]]/43560," ")</f>
        <v>0.17309458218549129</v>
      </c>
      <c r="L3522" t="str">
        <f>IF(Homes[[#This Row],[waterfront]]=1, "Yes","No")</f>
        <v>No</v>
      </c>
      <c r="M3522" s="4" t="str">
        <f>IF(Homes[[#This Row],[sqft_basement]]&gt;0, "Yes","No")</f>
        <v>Yes</v>
      </c>
      <c r="N3522" t="str">
        <f>CHOOSE(Homes[[#This Row],[view]]+1, "None","Fair","Good","Great","Excellent")</f>
        <v>None</v>
      </c>
      <c r="O3522" t="str">
        <f>CHOOSE(Homes[[#This Row],[condition]], "Poor","Fair","Average","Good","Excellent")</f>
        <v>Average</v>
      </c>
      <c r="P3522">
        <f ca="1">YEAR(TODAY())-Homes[[#This Row],[yr_built]]</f>
        <v>37</v>
      </c>
      <c r="Q3522">
        <v>2000</v>
      </c>
      <c r="R3522">
        <f ca="1">IF(Homes[[#This Row],[yr_renovated]]&gt;0, YEAR(TODAY())-Homes[[#This Row],[yr_renovated]], YEAR(TODAY())-Homes[[#This Row],[yr_built]])</f>
        <v>25</v>
      </c>
      <c r="S3522">
        <v>1</v>
      </c>
      <c r="T3522" s="2">
        <v>41782</v>
      </c>
      <c r="U3522" s="3">
        <v>1.75</v>
      </c>
      <c r="V3522" s="4">
        <f>IFERROR(Homes[[#This Row],[sqft_above]]+Homes[[#This Row],[sqft_basement]]," ")</f>
        <v>1620</v>
      </c>
      <c r="W3522" s="4">
        <v>7540</v>
      </c>
      <c r="X3522">
        <v>0</v>
      </c>
      <c r="Y3522">
        <v>0</v>
      </c>
      <c r="Z3522">
        <v>3</v>
      </c>
      <c r="AA3522" s="4">
        <v>1310</v>
      </c>
      <c r="AB3522" s="4">
        <v>310</v>
      </c>
      <c r="AC3522">
        <v>1988</v>
      </c>
      <c r="AD3522" t="s">
        <v>3645</v>
      </c>
      <c r="AE3522" t="s">
        <v>920</v>
      </c>
      <c r="AF3522" t="s">
        <v>921</v>
      </c>
    </row>
    <row r="3523" spans="1:32">
      <c r="A3523" t="str">
        <f>PROPER(TRIM(Homes[[#This Row],[street]]))</f>
        <v>533 S 330Th Pl</v>
      </c>
      <c r="B3523" t="str">
        <f>PROPER(TRIM(Homes[[#This Row],[city]]))</f>
        <v>Federal Way</v>
      </c>
      <c r="C3523" t="str">
        <f>_xlfn.TEXTBEFORE(Homes[[#This Row],[statezip]]," ")</f>
        <v>WA</v>
      </c>
      <c r="D3523" s="6" t="str">
        <f>_xlfn.TEXTAFTER(Homes[[#This Row],[statezip]]," ")</f>
        <v>98003</v>
      </c>
      <c r="E3523" s="1">
        <v>257500</v>
      </c>
      <c r="F3523">
        <v>3</v>
      </c>
      <c r="G35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23" s="3" t="str">
        <f>Homes[[#This Row],[bedrooms]] &amp; " bd | " &amp; TEXT(Homes[[#This Row],[bathrooms]],"0.##") &amp; " ba"</f>
        <v>3 bd | 2.25 ba</v>
      </c>
      <c r="I3523" s="4">
        <v>1715</v>
      </c>
      <c r="J3523" s="1">
        <f>IFERROR(Homes[[#This Row],[price]]/Homes[[#This Row],[sqft_living]]," ")</f>
        <v>150.14577259475217</v>
      </c>
      <c r="K3523" s="4">
        <f>IFERROR(Homes[[#This Row],[sqft_lot]]/43560," ")</f>
        <v>0.1565426997245179</v>
      </c>
      <c r="L3523" t="str">
        <f>IF(Homes[[#This Row],[waterfront]]=1, "Yes","No")</f>
        <v>No</v>
      </c>
      <c r="M3523" s="4" t="str">
        <f>IF(Homes[[#This Row],[sqft_basement]]&gt;0, "Yes","No")</f>
        <v>No</v>
      </c>
      <c r="N3523" t="str">
        <f>CHOOSE(Homes[[#This Row],[view]]+1, "None","Fair","Good","Great","Excellent")</f>
        <v>None</v>
      </c>
      <c r="O3523" t="str">
        <f>CHOOSE(Homes[[#This Row],[condition]], "Poor","Fair","Average","Good","Excellent")</f>
        <v>Average</v>
      </c>
      <c r="P3523">
        <f ca="1">YEAR(TODAY())-Homes[[#This Row],[yr_built]]</f>
        <v>30</v>
      </c>
      <c r="Q3523">
        <v>0</v>
      </c>
      <c r="R3523">
        <f ca="1">IF(Homes[[#This Row],[yr_renovated]]&gt;0, YEAR(TODAY())-Homes[[#This Row],[yr_renovated]], YEAR(TODAY())-Homes[[#This Row],[yr_built]])</f>
        <v>30</v>
      </c>
      <c r="S3523">
        <v>2</v>
      </c>
      <c r="T3523" s="2">
        <v>41817</v>
      </c>
      <c r="U3523" s="3">
        <v>2.25</v>
      </c>
      <c r="V3523" s="4">
        <f>IFERROR(Homes[[#This Row],[sqft_above]]+Homes[[#This Row],[sqft_basement]]," ")</f>
        <v>1715</v>
      </c>
      <c r="W3523" s="4">
        <v>6819</v>
      </c>
      <c r="X3523">
        <v>0</v>
      </c>
      <c r="Y3523">
        <v>0</v>
      </c>
      <c r="Z3523">
        <v>3</v>
      </c>
      <c r="AA3523" s="4">
        <v>1715</v>
      </c>
      <c r="AB3523" s="4">
        <v>0</v>
      </c>
      <c r="AC3523">
        <v>1995</v>
      </c>
      <c r="AD3523" t="s">
        <v>3646</v>
      </c>
      <c r="AE3523" t="s">
        <v>675</v>
      </c>
      <c r="AF3523" t="s">
        <v>676</v>
      </c>
    </row>
    <row r="3524" spans="1:32">
      <c r="A3524" t="str">
        <f>PROPER(TRIM(Homes[[#This Row],[street]]))</f>
        <v>4473 192Nd Ave Se</v>
      </c>
      <c r="B3524" t="str">
        <f>PROPER(TRIM(Homes[[#This Row],[city]]))</f>
        <v>Issaquah</v>
      </c>
      <c r="C3524" t="str">
        <f>_xlfn.TEXTBEFORE(Homes[[#This Row],[statezip]]," ")</f>
        <v>WA</v>
      </c>
      <c r="D3524" s="6" t="str">
        <f>_xlfn.TEXTAFTER(Homes[[#This Row],[statezip]]," ")</f>
        <v>98027</v>
      </c>
      <c r="E3524" s="1">
        <v>257500</v>
      </c>
      <c r="F3524">
        <v>4</v>
      </c>
      <c r="G35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24" s="3" t="str">
        <f>Homes[[#This Row],[bedrooms]] &amp; " bd | " &amp; TEXT(Homes[[#This Row],[bathrooms]],"0.##") &amp; " ba"</f>
        <v>4 bd | 1.75 ba</v>
      </c>
      <c r="I3524" s="4">
        <v>2420</v>
      </c>
      <c r="J3524" s="1">
        <f>IFERROR(Homes[[#This Row],[price]]/Homes[[#This Row],[sqft_living]]," ")</f>
        <v>106.40495867768595</v>
      </c>
      <c r="K3524" s="4">
        <f>IFERROR(Homes[[#This Row],[sqft_lot]]/43560," ")</f>
        <v>0.17612488521579431</v>
      </c>
      <c r="L3524" t="str">
        <f>IF(Homes[[#This Row],[waterfront]]=1, "Yes","No")</f>
        <v>No</v>
      </c>
      <c r="M3524" s="4" t="str">
        <f>IF(Homes[[#This Row],[sqft_basement]]&gt;0, "Yes","No")</f>
        <v>Yes</v>
      </c>
      <c r="N3524" t="str">
        <f>CHOOSE(Homes[[#This Row],[view]]+1, "None","Fair","Good","Great","Excellent")</f>
        <v>None</v>
      </c>
      <c r="O3524" t="str">
        <f>CHOOSE(Homes[[#This Row],[condition]], "Poor","Fair","Average","Good","Excellent")</f>
        <v>Average</v>
      </c>
      <c r="P3524">
        <f ca="1">YEAR(TODAY())-Homes[[#This Row],[yr_built]]</f>
        <v>46</v>
      </c>
      <c r="Q3524">
        <v>2014</v>
      </c>
      <c r="R3524">
        <f ca="1">IF(Homes[[#This Row],[yr_renovated]]&gt;0, YEAR(TODAY())-Homes[[#This Row],[yr_renovated]], YEAR(TODAY())-Homes[[#This Row],[yr_built]])</f>
        <v>11</v>
      </c>
      <c r="S3524">
        <v>1</v>
      </c>
      <c r="T3524" s="2">
        <v>41778</v>
      </c>
      <c r="U3524" s="3">
        <v>1.75</v>
      </c>
      <c r="V3524" s="4">
        <f>IFERROR(Homes[[#This Row],[sqft_above]]+Homes[[#This Row],[sqft_basement]]," ")</f>
        <v>2420</v>
      </c>
      <c r="W3524" s="4">
        <v>7672</v>
      </c>
      <c r="X3524">
        <v>0</v>
      </c>
      <c r="Y3524">
        <v>0</v>
      </c>
      <c r="Z3524">
        <v>3</v>
      </c>
      <c r="AA3524" s="4">
        <v>1480</v>
      </c>
      <c r="AB3524" s="4">
        <v>940</v>
      </c>
      <c r="AC3524">
        <v>1979</v>
      </c>
      <c r="AD3524" t="s">
        <v>3647</v>
      </c>
      <c r="AE3524" t="s">
        <v>79</v>
      </c>
      <c r="AF3524" t="s">
        <v>82</v>
      </c>
    </row>
    <row r="3525" spans="1:32">
      <c r="A3525" t="str">
        <f>PROPER(TRIM(Homes[[#This Row],[street]]))</f>
        <v>13321 30Th Ave Ne</v>
      </c>
      <c r="B3525" t="str">
        <f>PROPER(TRIM(Homes[[#This Row],[city]]))</f>
        <v>Seattle</v>
      </c>
      <c r="C3525" t="str">
        <f>_xlfn.TEXTBEFORE(Homes[[#This Row],[statezip]]," ")</f>
        <v>WA</v>
      </c>
      <c r="D3525" s="6" t="str">
        <f>_xlfn.TEXTAFTER(Homes[[#This Row],[statezip]]," ")</f>
        <v>98125</v>
      </c>
      <c r="E3525" s="1">
        <v>257500</v>
      </c>
      <c r="F3525">
        <v>2</v>
      </c>
      <c r="G35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25" s="3" t="str">
        <f>Homes[[#This Row],[bedrooms]] &amp; " bd | " &amp; TEXT(Homes[[#This Row],[bathrooms]],"0.##") &amp; " ba"</f>
        <v>2 bd | 2. ba</v>
      </c>
      <c r="I3525" s="4">
        <v>1180</v>
      </c>
      <c r="J3525" s="1">
        <f>IFERROR(Homes[[#This Row],[price]]/Homes[[#This Row],[sqft_living]]," ")</f>
        <v>218.22033898305085</v>
      </c>
      <c r="K3525" s="4">
        <f>IFERROR(Homes[[#This Row],[sqft_lot]]/43560," ")</f>
        <v>0.21269513314967861</v>
      </c>
      <c r="L3525" t="str">
        <f>IF(Homes[[#This Row],[waterfront]]=1, "Yes","No")</f>
        <v>No</v>
      </c>
      <c r="M3525" s="4" t="str">
        <f>IF(Homes[[#This Row],[sqft_basement]]&gt;0, "Yes","No")</f>
        <v>No</v>
      </c>
      <c r="N3525" t="str">
        <f>CHOOSE(Homes[[#This Row],[view]]+1, "None","Fair","Good","Great","Excellent")</f>
        <v>None</v>
      </c>
      <c r="O3525" t="str">
        <f>CHOOSE(Homes[[#This Row],[condition]], "Poor","Fair","Average","Good","Excellent")</f>
        <v>Average</v>
      </c>
      <c r="P3525">
        <f ca="1">YEAR(TODAY())-Homes[[#This Row],[yr_built]]</f>
        <v>85</v>
      </c>
      <c r="Q3525">
        <v>1996</v>
      </c>
      <c r="R3525">
        <f ca="1">IF(Homes[[#This Row],[yr_renovated]]&gt;0, YEAR(TODAY())-Homes[[#This Row],[yr_renovated]], YEAR(TODAY())-Homes[[#This Row],[yr_built]])</f>
        <v>29</v>
      </c>
      <c r="S3525">
        <v>1</v>
      </c>
      <c r="T3525" s="2">
        <v>41814</v>
      </c>
      <c r="U3525" s="3">
        <v>2</v>
      </c>
      <c r="V3525" s="4">
        <f>IFERROR(Homes[[#This Row],[sqft_above]]+Homes[[#This Row],[sqft_basement]]," ")</f>
        <v>1180</v>
      </c>
      <c r="W3525" s="4">
        <v>9265</v>
      </c>
      <c r="X3525">
        <v>0</v>
      </c>
      <c r="Y3525">
        <v>0</v>
      </c>
      <c r="Z3525">
        <v>3</v>
      </c>
      <c r="AA3525" s="4">
        <v>1180</v>
      </c>
      <c r="AB3525" s="4">
        <v>0</v>
      </c>
      <c r="AC3525">
        <v>1940</v>
      </c>
      <c r="AD3525" t="s">
        <v>3648</v>
      </c>
      <c r="AE3525" t="s">
        <v>49</v>
      </c>
      <c r="AF3525" t="s">
        <v>150</v>
      </c>
    </row>
    <row r="3526" spans="1:32">
      <c r="A3526" t="str">
        <f>PROPER(TRIM(Homes[[#This Row],[street]]))</f>
        <v>200 Pike St Se</v>
      </c>
      <c r="B3526" t="str">
        <f>PROPER(TRIM(Homes[[#This Row],[city]]))</f>
        <v>Auburn</v>
      </c>
      <c r="C3526" t="str">
        <f>_xlfn.TEXTBEFORE(Homes[[#This Row],[statezip]]," ")</f>
        <v>WA</v>
      </c>
      <c r="D3526" s="6" t="str">
        <f>_xlfn.TEXTAFTER(Homes[[#This Row],[statezip]]," ")</f>
        <v>98002</v>
      </c>
      <c r="E3526" s="1">
        <v>257200</v>
      </c>
      <c r="F3526">
        <v>3</v>
      </c>
      <c r="G35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26" s="3" t="str">
        <f>Homes[[#This Row],[bedrooms]] &amp; " bd | " &amp; TEXT(Homes[[#This Row],[bathrooms]],"0.##") &amp; " ba"</f>
        <v>3 bd | 2. ba</v>
      </c>
      <c r="I3526" s="4">
        <v>1850</v>
      </c>
      <c r="J3526" s="1">
        <f>IFERROR(Homes[[#This Row],[price]]/Homes[[#This Row],[sqft_living]]," ")</f>
        <v>139.02702702702703</v>
      </c>
      <c r="K3526" s="4">
        <f>IFERROR(Homes[[#This Row],[sqft_lot]]/43560," ")</f>
        <v>0.18939393939393939</v>
      </c>
      <c r="L3526" t="str">
        <f>IF(Homes[[#This Row],[waterfront]]=1, "Yes","No")</f>
        <v>No</v>
      </c>
      <c r="M3526" s="4" t="str">
        <f>IF(Homes[[#This Row],[sqft_basement]]&gt;0, "Yes","No")</f>
        <v>Yes</v>
      </c>
      <c r="N3526" t="str">
        <f>CHOOSE(Homes[[#This Row],[view]]+1, "None","Fair","Good","Great","Excellent")</f>
        <v>None</v>
      </c>
      <c r="O3526" t="str">
        <f>CHOOSE(Homes[[#This Row],[condition]], "Poor","Fair","Average","Good","Excellent")</f>
        <v>Good</v>
      </c>
      <c r="P3526">
        <f ca="1">YEAR(TODAY())-Homes[[#This Row],[yr_built]]</f>
        <v>73</v>
      </c>
      <c r="Q3526">
        <v>0</v>
      </c>
      <c r="R3526">
        <f ca="1">IF(Homes[[#This Row],[yr_renovated]]&gt;0, YEAR(TODAY())-Homes[[#This Row],[yr_renovated]], YEAR(TODAY())-Homes[[#This Row],[yr_built]])</f>
        <v>73</v>
      </c>
      <c r="S3526">
        <v>1</v>
      </c>
      <c r="T3526" s="2">
        <v>41773</v>
      </c>
      <c r="U3526" s="3">
        <v>2</v>
      </c>
      <c r="V3526" s="4">
        <f>IFERROR(Homes[[#This Row],[sqft_above]]+Homes[[#This Row],[sqft_basement]]," ")</f>
        <v>1850</v>
      </c>
      <c r="W3526" s="4">
        <v>8250</v>
      </c>
      <c r="X3526">
        <v>0</v>
      </c>
      <c r="Y3526">
        <v>0</v>
      </c>
      <c r="Z3526">
        <v>4</v>
      </c>
      <c r="AA3526" s="4">
        <v>1150</v>
      </c>
      <c r="AB3526" s="4">
        <v>700</v>
      </c>
      <c r="AC3526">
        <v>1952</v>
      </c>
      <c r="AD3526" t="s">
        <v>3649</v>
      </c>
      <c r="AE3526" t="s">
        <v>519</v>
      </c>
      <c r="AF3526" t="s">
        <v>3042</v>
      </c>
    </row>
    <row r="3527" spans="1:32">
      <c r="A3527" t="str">
        <f>PROPER(TRIM(Homes[[#This Row],[street]]))</f>
        <v>2829 Sw 342Nd Pl</v>
      </c>
      <c r="B3527" t="str">
        <f>PROPER(TRIM(Homes[[#This Row],[city]]))</f>
        <v>Federal Way</v>
      </c>
      <c r="C3527" t="str">
        <f>_xlfn.TEXTBEFORE(Homes[[#This Row],[statezip]]," ")</f>
        <v>WA</v>
      </c>
      <c r="D3527" s="6" t="str">
        <f>_xlfn.TEXTAFTER(Homes[[#This Row],[statezip]]," ")</f>
        <v>98023</v>
      </c>
      <c r="E3527" s="1">
        <v>257000</v>
      </c>
      <c r="F3527">
        <v>4</v>
      </c>
      <c r="G35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527" s="3" t="str">
        <f>Homes[[#This Row],[bedrooms]] &amp; " bd | " &amp; TEXT(Homes[[#This Row],[bathrooms]],"0.##") &amp; " ba"</f>
        <v>4 bd | 2.75 ba</v>
      </c>
      <c r="I3527" s="4">
        <v>2330</v>
      </c>
      <c r="J3527" s="1">
        <f>IFERROR(Homes[[#This Row],[price]]/Homes[[#This Row],[sqft_living]]," ")</f>
        <v>110.30042918454936</v>
      </c>
      <c r="K3527" s="4">
        <f>IFERROR(Homes[[#This Row],[sqft_lot]]/43560," ")</f>
        <v>0.17543617998163452</v>
      </c>
      <c r="L3527" t="str">
        <f>IF(Homes[[#This Row],[waterfront]]=1, "Yes","No")</f>
        <v>No</v>
      </c>
      <c r="M3527" s="4" t="str">
        <f>IF(Homes[[#This Row],[sqft_basement]]&gt;0, "Yes","No")</f>
        <v>Yes</v>
      </c>
      <c r="N3527" t="str">
        <f>CHOOSE(Homes[[#This Row],[view]]+1, "None","Fair","Good","Great","Excellent")</f>
        <v>None</v>
      </c>
      <c r="O3527" t="str">
        <f>CHOOSE(Homes[[#This Row],[condition]], "Poor","Fair","Average","Good","Excellent")</f>
        <v>Average</v>
      </c>
      <c r="P3527">
        <f ca="1">YEAR(TODAY())-Homes[[#This Row],[yr_built]]</f>
        <v>35</v>
      </c>
      <c r="Q3527">
        <v>2009</v>
      </c>
      <c r="R3527">
        <f ca="1">IF(Homes[[#This Row],[yr_renovated]]&gt;0, YEAR(TODAY())-Homes[[#This Row],[yr_renovated]], YEAR(TODAY())-Homes[[#This Row],[yr_built]])</f>
        <v>16</v>
      </c>
      <c r="S3527">
        <v>1</v>
      </c>
      <c r="T3527" s="2">
        <v>41795</v>
      </c>
      <c r="U3527" s="3">
        <v>2.75</v>
      </c>
      <c r="V3527" s="4">
        <f>IFERROR(Homes[[#This Row],[sqft_above]]+Homes[[#This Row],[sqft_basement]]," ")</f>
        <v>2330</v>
      </c>
      <c r="W3527" s="4">
        <v>7642</v>
      </c>
      <c r="X3527">
        <v>0</v>
      </c>
      <c r="Y3527">
        <v>0</v>
      </c>
      <c r="Z3527">
        <v>3</v>
      </c>
      <c r="AA3527" s="4">
        <v>1800</v>
      </c>
      <c r="AB3527" s="4">
        <v>530</v>
      </c>
      <c r="AC3527">
        <v>1990</v>
      </c>
      <c r="AD3527" t="s">
        <v>3650</v>
      </c>
      <c r="AE3527" t="s">
        <v>675</v>
      </c>
      <c r="AF3527" t="s">
        <v>1267</v>
      </c>
    </row>
    <row r="3528" spans="1:32">
      <c r="A3528" t="str">
        <f>PROPER(TRIM(Homes[[#This Row],[street]]))</f>
        <v>833 Sw 361St St</v>
      </c>
      <c r="B3528" t="str">
        <f>PROPER(TRIM(Homes[[#This Row],[city]]))</f>
        <v>Federal Way</v>
      </c>
      <c r="C3528" t="str">
        <f>_xlfn.TEXTBEFORE(Homes[[#This Row],[statezip]]," ")</f>
        <v>WA</v>
      </c>
      <c r="D3528" s="6" t="str">
        <f>_xlfn.TEXTAFTER(Homes[[#This Row],[statezip]]," ")</f>
        <v>98023</v>
      </c>
      <c r="E3528" s="1">
        <v>256883</v>
      </c>
      <c r="F3528">
        <v>3</v>
      </c>
      <c r="G35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28" s="3" t="str">
        <f>Homes[[#This Row],[bedrooms]] &amp; " bd | " &amp; TEXT(Homes[[#This Row],[bathrooms]],"0.##") &amp; " ba"</f>
        <v>3 bd | 2.5 ba</v>
      </c>
      <c r="I3528" s="4">
        <v>1690</v>
      </c>
      <c r="J3528" s="1">
        <f>IFERROR(Homes[[#This Row],[price]]/Homes[[#This Row],[sqft_living]]," ")</f>
        <v>152.00177514792898</v>
      </c>
      <c r="K3528" s="4">
        <f>IFERROR(Homes[[#This Row],[sqft_lot]]/43560," ")</f>
        <v>0.11535812672176309</v>
      </c>
      <c r="L3528" t="str">
        <f>IF(Homes[[#This Row],[waterfront]]=1, "Yes","No")</f>
        <v>No</v>
      </c>
      <c r="M3528" s="4" t="str">
        <f>IF(Homes[[#This Row],[sqft_basement]]&gt;0, "Yes","No")</f>
        <v>No</v>
      </c>
      <c r="N3528" t="str">
        <f>CHOOSE(Homes[[#This Row],[view]]+1, "None","Fair","Good","Great","Excellent")</f>
        <v>None</v>
      </c>
      <c r="O3528" t="str">
        <f>CHOOSE(Homes[[#This Row],[condition]], "Poor","Fair","Average","Good","Excellent")</f>
        <v>Average</v>
      </c>
      <c r="P3528">
        <f ca="1">YEAR(TODAY())-Homes[[#This Row],[yr_built]]</f>
        <v>22</v>
      </c>
      <c r="Q3528">
        <v>0</v>
      </c>
      <c r="R3528">
        <f ca="1">IF(Homes[[#This Row],[yr_renovated]]&gt;0, YEAR(TODAY())-Homes[[#This Row],[yr_renovated]], YEAR(TODAY())-Homes[[#This Row],[yr_built]])</f>
        <v>22</v>
      </c>
      <c r="S3528">
        <v>2</v>
      </c>
      <c r="T3528" s="2">
        <v>41774</v>
      </c>
      <c r="U3528" s="3">
        <v>2.5</v>
      </c>
      <c r="V3528" s="4">
        <f>IFERROR(Homes[[#This Row],[sqft_above]]+Homes[[#This Row],[sqft_basement]]," ")</f>
        <v>1690</v>
      </c>
      <c r="W3528" s="4">
        <v>5025</v>
      </c>
      <c r="X3528">
        <v>0</v>
      </c>
      <c r="Y3528">
        <v>0</v>
      </c>
      <c r="Z3528">
        <v>3</v>
      </c>
      <c r="AA3528" s="4">
        <v>1690</v>
      </c>
      <c r="AB3528" s="4">
        <v>0</v>
      </c>
      <c r="AC3528">
        <v>2003</v>
      </c>
      <c r="AD3528" t="s">
        <v>3651</v>
      </c>
      <c r="AE3528" t="s">
        <v>675</v>
      </c>
      <c r="AF3528" t="s">
        <v>1267</v>
      </c>
    </row>
    <row r="3529" spans="1:32">
      <c r="A3529" t="str">
        <f>PROPER(TRIM(Homes[[#This Row],[street]]))</f>
        <v>23255 133Rd Ave Se</v>
      </c>
      <c r="B3529" t="str">
        <f>PROPER(TRIM(Homes[[#This Row],[city]]))</f>
        <v>Kent</v>
      </c>
      <c r="C3529" t="str">
        <f>_xlfn.TEXTBEFORE(Homes[[#This Row],[statezip]]," ")</f>
        <v>WA</v>
      </c>
      <c r="D3529" s="6" t="str">
        <f>_xlfn.TEXTAFTER(Homes[[#This Row],[statezip]]," ")</f>
        <v>98042</v>
      </c>
      <c r="E3529" s="1">
        <v>256750</v>
      </c>
      <c r="F3529">
        <v>3</v>
      </c>
      <c r="G35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29" s="3" t="str">
        <f>Homes[[#This Row],[bedrooms]] &amp; " bd | " &amp; TEXT(Homes[[#This Row],[bathrooms]],"0.##") &amp; " ba"</f>
        <v>3 bd | 2.5 ba</v>
      </c>
      <c r="I3529" s="4">
        <v>1990</v>
      </c>
      <c r="J3529" s="1">
        <f>IFERROR(Homes[[#This Row],[price]]/Homes[[#This Row],[sqft_living]]," ")</f>
        <v>129.02010050251258</v>
      </c>
      <c r="K3529" s="4">
        <f>IFERROR(Homes[[#This Row],[sqft_lot]]/43560," ")</f>
        <v>0.20640495867768596</v>
      </c>
      <c r="L3529" t="str">
        <f>IF(Homes[[#This Row],[waterfront]]=1, "Yes","No")</f>
        <v>No</v>
      </c>
      <c r="M3529" s="4" t="str">
        <f>IF(Homes[[#This Row],[sqft_basement]]&gt;0, "Yes","No")</f>
        <v>Yes</v>
      </c>
      <c r="N3529" t="str">
        <f>CHOOSE(Homes[[#This Row],[view]]+1, "None","Fair","Good","Great","Excellent")</f>
        <v>None</v>
      </c>
      <c r="O3529" t="str">
        <f>CHOOSE(Homes[[#This Row],[condition]], "Poor","Fair","Average","Good","Excellent")</f>
        <v>Average</v>
      </c>
      <c r="P3529">
        <f ca="1">YEAR(TODAY())-Homes[[#This Row],[yr_built]]</f>
        <v>56</v>
      </c>
      <c r="Q3529">
        <v>2010</v>
      </c>
      <c r="R3529">
        <f ca="1">IF(Homes[[#This Row],[yr_renovated]]&gt;0, YEAR(TODAY())-Homes[[#This Row],[yr_renovated]], YEAR(TODAY())-Homes[[#This Row],[yr_built]])</f>
        <v>15</v>
      </c>
      <c r="S3529">
        <v>1</v>
      </c>
      <c r="T3529" s="2">
        <v>41780</v>
      </c>
      <c r="U3529" s="3">
        <v>2.5</v>
      </c>
      <c r="V3529" s="4">
        <f>IFERROR(Homes[[#This Row],[sqft_above]]+Homes[[#This Row],[sqft_basement]]," ")</f>
        <v>1990</v>
      </c>
      <c r="W3529" s="4">
        <v>8991</v>
      </c>
      <c r="X3529">
        <v>0</v>
      </c>
      <c r="Y3529">
        <v>0</v>
      </c>
      <c r="Z3529">
        <v>3</v>
      </c>
      <c r="AA3529" s="4">
        <v>1570</v>
      </c>
      <c r="AB3529" s="4">
        <v>420</v>
      </c>
      <c r="AC3529">
        <v>1969</v>
      </c>
      <c r="AD3529" t="s">
        <v>3652</v>
      </c>
      <c r="AE3529" t="s">
        <v>1392</v>
      </c>
      <c r="AF3529" t="s">
        <v>85</v>
      </c>
    </row>
    <row r="3530" spans="1:32">
      <c r="A3530" t="str">
        <f>PROPER(TRIM(Homes[[#This Row],[street]]))</f>
        <v>7615 Sw 257Th St</v>
      </c>
      <c r="B3530" t="str">
        <f>PROPER(TRIM(Homes[[#This Row],[city]]))</f>
        <v>Vashon</v>
      </c>
      <c r="C3530" t="str">
        <f>_xlfn.TEXTBEFORE(Homes[[#This Row],[statezip]]," ")</f>
        <v>WA</v>
      </c>
      <c r="D3530" s="6" t="str">
        <f>_xlfn.TEXTAFTER(Homes[[#This Row],[statezip]]," ")</f>
        <v>98070</v>
      </c>
      <c r="E3530" s="1">
        <v>256500</v>
      </c>
      <c r="F3530">
        <v>2</v>
      </c>
      <c r="G35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30" s="3" t="str">
        <f>Homes[[#This Row],[bedrooms]] &amp; " bd | " &amp; TEXT(Homes[[#This Row],[bathrooms]],"0.##") &amp; " ba"</f>
        <v>2 bd | 1. ba</v>
      </c>
      <c r="I3530" s="4">
        <v>1120</v>
      </c>
      <c r="J3530" s="1">
        <f>IFERROR(Homes[[#This Row],[price]]/Homes[[#This Row],[sqft_living]]," ")</f>
        <v>229.01785714285714</v>
      </c>
      <c r="K3530" s="4">
        <f>IFERROR(Homes[[#This Row],[sqft_lot]]/43560," ")</f>
        <v>0.2275482093663912</v>
      </c>
      <c r="L3530" t="str">
        <f>IF(Homes[[#This Row],[waterfront]]=1, "Yes","No")</f>
        <v>No</v>
      </c>
      <c r="M3530" s="4" t="str">
        <f>IF(Homes[[#This Row],[sqft_basement]]&gt;0, "Yes","No")</f>
        <v>No</v>
      </c>
      <c r="N3530" t="str">
        <f>CHOOSE(Homes[[#This Row],[view]]+1, "None","Fair","Good","Great","Excellent")</f>
        <v>None</v>
      </c>
      <c r="O3530" t="str">
        <f>CHOOSE(Homes[[#This Row],[condition]], "Poor","Fair","Average","Good","Excellent")</f>
        <v>Good</v>
      </c>
      <c r="P3530">
        <f ca="1">YEAR(TODAY())-Homes[[#This Row],[yr_built]]</f>
        <v>45</v>
      </c>
      <c r="Q3530">
        <v>0</v>
      </c>
      <c r="R3530">
        <f ca="1">IF(Homes[[#This Row],[yr_renovated]]&gt;0, YEAR(TODAY())-Homes[[#This Row],[yr_renovated]], YEAR(TODAY())-Homes[[#This Row],[yr_built]])</f>
        <v>45</v>
      </c>
      <c r="S3530">
        <v>1</v>
      </c>
      <c r="T3530" s="2">
        <v>41778</v>
      </c>
      <c r="U3530" s="3">
        <v>1</v>
      </c>
      <c r="V3530" s="4">
        <f>IFERROR(Homes[[#This Row],[sqft_above]]+Homes[[#This Row],[sqft_basement]]," ")</f>
        <v>1120</v>
      </c>
      <c r="W3530" s="4">
        <v>9912</v>
      </c>
      <c r="X3530">
        <v>0</v>
      </c>
      <c r="Y3530">
        <v>0</v>
      </c>
      <c r="Z3530">
        <v>4</v>
      </c>
      <c r="AA3530" s="4">
        <v>1120</v>
      </c>
      <c r="AB3530" s="4">
        <v>0</v>
      </c>
      <c r="AC3530">
        <v>1980</v>
      </c>
      <c r="AD3530" t="s">
        <v>3653</v>
      </c>
      <c r="AE3530" t="s">
        <v>619</v>
      </c>
      <c r="AF3530" t="s">
        <v>620</v>
      </c>
    </row>
    <row r="3531" spans="1:32">
      <c r="A3531" t="str">
        <f>PROPER(TRIM(Homes[[#This Row],[street]]))</f>
        <v>1327 S 277Th Pl</v>
      </c>
      <c r="B3531" t="str">
        <f>PROPER(TRIM(Homes[[#This Row],[city]]))</f>
        <v>Des Moines</v>
      </c>
      <c r="C3531" t="str">
        <f>_xlfn.TEXTBEFORE(Homes[[#This Row],[statezip]]," ")</f>
        <v>WA</v>
      </c>
      <c r="D3531" s="6" t="str">
        <f>_xlfn.TEXTAFTER(Homes[[#This Row],[statezip]]," ")</f>
        <v>98198</v>
      </c>
      <c r="E3531" s="1">
        <v>256000</v>
      </c>
      <c r="F3531">
        <v>4</v>
      </c>
      <c r="G35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1" s="3" t="str">
        <f>Homes[[#This Row],[bedrooms]] &amp; " bd | " &amp; TEXT(Homes[[#This Row],[bathrooms]],"0.##") &amp; " ba"</f>
        <v>4 bd | 2.5 ba</v>
      </c>
      <c r="I3531" s="4">
        <v>2050</v>
      </c>
      <c r="J3531" s="1">
        <f>IFERROR(Homes[[#This Row],[price]]/Homes[[#This Row],[sqft_living]]," ")</f>
        <v>124.8780487804878</v>
      </c>
      <c r="K3531" s="4">
        <f>IFERROR(Homes[[#This Row],[sqft_lot]]/43560," ")</f>
        <v>0.1328512396694215</v>
      </c>
      <c r="L3531" t="str">
        <f>IF(Homes[[#This Row],[waterfront]]=1, "Yes","No")</f>
        <v>No</v>
      </c>
      <c r="M3531" s="4" t="str">
        <f>IF(Homes[[#This Row],[sqft_basement]]&gt;0, "Yes","No")</f>
        <v>No</v>
      </c>
      <c r="N3531" t="str">
        <f>CHOOSE(Homes[[#This Row],[view]]+1, "None","Fair","Good","Great","Excellent")</f>
        <v>None</v>
      </c>
      <c r="O3531" t="str">
        <f>CHOOSE(Homes[[#This Row],[condition]], "Poor","Fair","Average","Good","Excellent")</f>
        <v>Average</v>
      </c>
      <c r="P3531">
        <f ca="1">YEAR(TODAY())-Homes[[#This Row],[yr_built]]</f>
        <v>23</v>
      </c>
      <c r="Q3531">
        <v>0</v>
      </c>
      <c r="R3531">
        <f ca="1">IF(Homes[[#This Row],[yr_renovated]]&gt;0, YEAR(TODAY())-Homes[[#This Row],[yr_renovated]], YEAR(TODAY())-Homes[[#This Row],[yr_built]])</f>
        <v>23</v>
      </c>
      <c r="S3531">
        <v>2</v>
      </c>
      <c r="T3531" s="2">
        <v>41822</v>
      </c>
      <c r="U3531" s="3">
        <v>2.5</v>
      </c>
      <c r="V3531" s="4">
        <f>IFERROR(Homes[[#This Row],[sqft_above]]+Homes[[#This Row],[sqft_basement]]," ")</f>
        <v>2050</v>
      </c>
      <c r="W3531" s="4">
        <v>5787</v>
      </c>
      <c r="X3531">
        <v>0</v>
      </c>
      <c r="Y3531">
        <v>0</v>
      </c>
      <c r="Z3531">
        <v>3</v>
      </c>
      <c r="AA3531" s="4">
        <v>2050</v>
      </c>
      <c r="AB3531" s="4">
        <v>0</v>
      </c>
      <c r="AC3531">
        <v>2002</v>
      </c>
      <c r="AD3531" t="s">
        <v>3654</v>
      </c>
      <c r="AE3531" t="s">
        <v>459</v>
      </c>
      <c r="AF3531" t="s">
        <v>460</v>
      </c>
    </row>
    <row r="3532" spans="1:32">
      <c r="A3532" t="str">
        <f>PROPER(TRIM(Homes[[#This Row],[street]]))</f>
        <v>11518 Se 221St Pl</v>
      </c>
      <c r="B3532" t="str">
        <f>PROPER(TRIM(Homes[[#This Row],[city]]))</f>
        <v>Kent</v>
      </c>
      <c r="C3532" t="str">
        <f>_xlfn.TEXTBEFORE(Homes[[#This Row],[statezip]]," ")</f>
        <v>WA</v>
      </c>
      <c r="D3532" s="6" t="str">
        <f>_xlfn.TEXTAFTER(Homes[[#This Row],[statezip]]," ")</f>
        <v>98031</v>
      </c>
      <c r="E3532" s="1">
        <v>255950</v>
      </c>
      <c r="F3532">
        <v>3</v>
      </c>
      <c r="G35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2" s="3" t="str">
        <f>Homes[[#This Row],[bedrooms]] &amp; " bd | " &amp; TEXT(Homes[[#This Row],[bathrooms]],"0.##") &amp; " ba"</f>
        <v>3 bd | 2.5 ba</v>
      </c>
      <c r="I3532" s="4">
        <v>1720</v>
      </c>
      <c r="J3532" s="1">
        <f>IFERROR(Homes[[#This Row],[price]]/Homes[[#This Row],[sqft_living]]," ")</f>
        <v>148.80813953488371</v>
      </c>
      <c r="K3532" s="4">
        <f>IFERROR(Homes[[#This Row],[sqft_lot]]/43560," ")</f>
        <v>8.4389348025711658E-2</v>
      </c>
      <c r="L3532" t="str">
        <f>IF(Homes[[#This Row],[waterfront]]=1, "Yes","No")</f>
        <v>No</v>
      </c>
      <c r="M3532" s="4" t="str">
        <f>IF(Homes[[#This Row],[sqft_basement]]&gt;0, "Yes","No")</f>
        <v>No</v>
      </c>
      <c r="N3532" t="str">
        <f>CHOOSE(Homes[[#This Row],[view]]+1, "None","Fair","Good","Great","Excellent")</f>
        <v>None</v>
      </c>
      <c r="O3532" t="str">
        <f>CHOOSE(Homes[[#This Row],[condition]], "Poor","Fair","Average","Good","Excellent")</f>
        <v>Average</v>
      </c>
      <c r="P3532">
        <f ca="1">YEAR(TODAY())-Homes[[#This Row],[yr_built]]</f>
        <v>33</v>
      </c>
      <c r="Q3532">
        <v>0</v>
      </c>
      <c r="R3532">
        <f ca="1">IF(Homes[[#This Row],[yr_renovated]]&gt;0, YEAR(TODAY())-Homes[[#This Row],[yr_renovated]], YEAR(TODAY())-Homes[[#This Row],[yr_built]])</f>
        <v>33</v>
      </c>
      <c r="S3532">
        <v>2</v>
      </c>
      <c r="T3532" s="2">
        <v>41815</v>
      </c>
      <c r="U3532" s="3">
        <v>2.5</v>
      </c>
      <c r="V3532" s="4">
        <f>IFERROR(Homes[[#This Row],[sqft_above]]+Homes[[#This Row],[sqft_basement]]," ")</f>
        <v>1720</v>
      </c>
      <c r="W3532" s="4">
        <v>3676</v>
      </c>
      <c r="X3532">
        <v>0</v>
      </c>
      <c r="Y3532">
        <v>0</v>
      </c>
      <c r="Z3532">
        <v>3</v>
      </c>
      <c r="AA3532" s="4">
        <v>1720</v>
      </c>
      <c r="AB3532" s="4">
        <v>0</v>
      </c>
      <c r="AC3532">
        <v>1992</v>
      </c>
      <c r="AD3532" t="s">
        <v>3655</v>
      </c>
      <c r="AE3532" t="s">
        <v>1392</v>
      </c>
      <c r="AF3532" t="s">
        <v>2406</v>
      </c>
    </row>
    <row r="3533" spans="1:32">
      <c r="A3533" t="str">
        <f>PROPER(TRIM(Homes[[#This Row],[street]]))</f>
        <v>22018 8Th Pl S</v>
      </c>
      <c r="B3533" t="str">
        <f>PROPER(TRIM(Homes[[#This Row],[city]]))</f>
        <v>Des Moines</v>
      </c>
      <c r="C3533" t="str">
        <f>_xlfn.TEXTBEFORE(Homes[[#This Row],[statezip]]," ")</f>
        <v>WA</v>
      </c>
      <c r="D3533" s="6" t="str">
        <f>_xlfn.TEXTAFTER(Homes[[#This Row],[statezip]]," ")</f>
        <v>98198</v>
      </c>
      <c r="E3533" s="1">
        <v>255000</v>
      </c>
      <c r="F3533">
        <v>2</v>
      </c>
      <c r="G35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33" s="3" t="str">
        <f>Homes[[#This Row],[bedrooms]] &amp; " bd | " &amp; TEXT(Homes[[#This Row],[bathrooms]],"0.##") &amp; " ba"</f>
        <v>2 bd | 1. ba</v>
      </c>
      <c r="I3533" s="4">
        <v>1200</v>
      </c>
      <c r="J3533" s="1">
        <f>IFERROR(Homes[[#This Row],[price]]/Homes[[#This Row],[sqft_living]]," ")</f>
        <v>212.5</v>
      </c>
      <c r="K3533" s="4">
        <f>IFERROR(Homes[[#This Row],[sqft_lot]]/43560," ")</f>
        <v>0.20661157024793389</v>
      </c>
      <c r="L3533" t="str">
        <f>IF(Homes[[#This Row],[waterfront]]=1, "Yes","No")</f>
        <v>No</v>
      </c>
      <c r="M3533" s="4" t="str">
        <f>IF(Homes[[#This Row],[sqft_basement]]&gt;0, "Yes","No")</f>
        <v>No</v>
      </c>
      <c r="N3533" t="str">
        <f>CHOOSE(Homes[[#This Row],[view]]+1, "None","Fair","Good","Great","Excellent")</f>
        <v>Good</v>
      </c>
      <c r="O3533" t="str">
        <f>CHOOSE(Homes[[#This Row],[condition]], "Poor","Fair","Average","Good","Excellent")</f>
        <v>Excellent</v>
      </c>
      <c r="P3533">
        <f ca="1">YEAR(TODAY())-Homes[[#This Row],[yr_built]]</f>
        <v>108</v>
      </c>
      <c r="Q3533">
        <v>0</v>
      </c>
      <c r="R3533">
        <f ca="1">IF(Homes[[#This Row],[yr_renovated]]&gt;0, YEAR(TODAY())-Homes[[#This Row],[yr_renovated]], YEAR(TODAY())-Homes[[#This Row],[yr_built]])</f>
        <v>108</v>
      </c>
      <c r="S3533">
        <v>1</v>
      </c>
      <c r="T3533" s="2">
        <v>41799</v>
      </c>
      <c r="U3533" s="3">
        <v>1</v>
      </c>
      <c r="V3533" s="4">
        <f>IFERROR(Homes[[#This Row],[sqft_above]]+Homes[[#This Row],[sqft_basement]]," ")</f>
        <v>1200</v>
      </c>
      <c r="W3533" s="4">
        <v>9000</v>
      </c>
      <c r="X3533">
        <v>0</v>
      </c>
      <c r="Y3533">
        <v>2</v>
      </c>
      <c r="Z3533">
        <v>5</v>
      </c>
      <c r="AA3533" s="4">
        <v>1200</v>
      </c>
      <c r="AB3533" s="4">
        <v>0</v>
      </c>
      <c r="AC3533">
        <v>1917</v>
      </c>
      <c r="AD3533" t="s">
        <v>3656</v>
      </c>
      <c r="AE3533" t="s">
        <v>459</v>
      </c>
      <c r="AF3533" t="s">
        <v>460</v>
      </c>
    </row>
    <row r="3534" spans="1:32">
      <c r="A3534" t="str">
        <f>PROPER(TRIM(Homes[[#This Row],[street]]))</f>
        <v>11631 Se 308Th Pl</v>
      </c>
      <c r="B3534" t="str">
        <f>PROPER(TRIM(Homes[[#This Row],[city]]))</f>
        <v>Auburn</v>
      </c>
      <c r="C3534" t="str">
        <f>_xlfn.TEXTBEFORE(Homes[[#This Row],[statezip]]," ")</f>
        <v>WA</v>
      </c>
      <c r="D3534" s="6" t="str">
        <f>_xlfn.TEXTAFTER(Homes[[#This Row],[statezip]]," ")</f>
        <v>98092</v>
      </c>
      <c r="E3534" s="1">
        <v>255000</v>
      </c>
      <c r="F3534">
        <v>4</v>
      </c>
      <c r="G35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34" s="3" t="str">
        <f>Homes[[#This Row],[bedrooms]] &amp; " bd | " &amp; TEXT(Homes[[#This Row],[bathrooms]],"0.##") &amp; " ba"</f>
        <v>4 bd | 2.25 ba</v>
      </c>
      <c r="I3534" s="4">
        <v>1680</v>
      </c>
      <c r="J3534" s="1">
        <f>IFERROR(Homes[[#This Row],[price]]/Homes[[#This Row],[sqft_living]]," ")</f>
        <v>151.78571428571428</v>
      </c>
      <c r="K3534" s="4">
        <f>IFERROR(Homes[[#This Row],[sqft_lot]]/43560," ")</f>
        <v>7.2979797979797978E-2</v>
      </c>
      <c r="L3534" t="str">
        <f>IF(Homes[[#This Row],[waterfront]]=1, "Yes","No")</f>
        <v>No</v>
      </c>
      <c r="M3534" s="4" t="str">
        <f>IF(Homes[[#This Row],[sqft_basement]]&gt;0, "Yes","No")</f>
        <v>No</v>
      </c>
      <c r="N3534" t="str">
        <f>CHOOSE(Homes[[#This Row],[view]]+1, "None","Fair","Good","Great","Excellent")</f>
        <v>None</v>
      </c>
      <c r="O3534" t="str">
        <f>CHOOSE(Homes[[#This Row],[condition]], "Poor","Fair","Average","Good","Excellent")</f>
        <v>Average</v>
      </c>
      <c r="P3534">
        <f ca="1">YEAR(TODAY())-Homes[[#This Row],[yr_built]]</f>
        <v>23</v>
      </c>
      <c r="Q3534">
        <v>0</v>
      </c>
      <c r="R3534">
        <f ca="1">IF(Homes[[#This Row],[yr_renovated]]&gt;0, YEAR(TODAY())-Homes[[#This Row],[yr_renovated]], YEAR(TODAY())-Homes[[#This Row],[yr_built]])</f>
        <v>23</v>
      </c>
      <c r="S3534">
        <v>2</v>
      </c>
      <c r="T3534" s="2">
        <v>41822</v>
      </c>
      <c r="U3534" s="3">
        <v>2.25</v>
      </c>
      <c r="V3534" s="4">
        <f>IFERROR(Homes[[#This Row],[sqft_above]]+Homes[[#This Row],[sqft_basement]]," ")</f>
        <v>1680</v>
      </c>
      <c r="W3534" s="4">
        <v>3179</v>
      </c>
      <c r="X3534">
        <v>0</v>
      </c>
      <c r="Y3534">
        <v>0</v>
      </c>
      <c r="Z3534">
        <v>3</v>
      </c>
      <c r="AA3534" s="4">
        <v>1680</v>
      </c>
      <c r="AB3534" s="4">
        <v>0</v>
      </c>
      <c r="AC3534">
        <v>2002</v>
      </c>
      <c r="AD3534" t="s">
        <v>3657</v>
      </c>
      <c r="AE3534" t="s">
        <v>519</v>
      </c>
      <c r="AF3534" t="s">
        <v>520</v>
      </c>
    </row>
    <row r="3535" spans="1:32">
      <c r="A3535" t="str">
        <f>PROPER(TRIM(Homes[[#This Row],[street]]))</f>
        <v>5130 Francis Ct Se</v>
      </c>
      <c r="B3535" t="str">
        <f>PROPER(TRIM(Homes[[#This Row],[city]]))</f>
        <v>Auburn</v>
      </c>
      <c r="C3535" t="str">
        <f>_xlfn.TEXTBEFORE(Homes[[#This Row],[statezip]]," ")</f>
        <v>WA</v>
      </c>
      <c r="D3535" s="6" t="str">
        <f>_xlfn.TEXTAFTER(Homes[[#This Row],[statezip]]," ")</f>
        <v>98092</v>
      </c>
      <c r="E3535" s="1">
        <v>255000</v>
      </c>
      <c r="F3535">
        <v>3</v>
      </c>
      <c r="G35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5" s="3" t="str">
        <f>Homes[[#This Row],[bedrooms]] &amp; " bd | " &amp; TEXT(Homes[[#This Row],[bathrooms]],"0.##") &amp; " ba"</f>
        <v>3 bd | 2.5 ba</v>
      </c>
      <c r="I3535" s="4">
        <v>1720</v>
      </c>
      <c r="J3535" s="1">
        <f>IFERROR(Homes[[#This Row],[price]]/Homes[[#This Row],[sqft_living]]," ")</f>
        <v>148.25581395348837</v>
      </c>
      <c r="K3535" s="4">
        <f>IFERROR(Homes[[#This Row],[sqft_lot]]/43560," ")</f>
        <v>0.14219467401285582</v>
      </c>
      <c r="L3535" t="str">
        <f>IF(Homes[[#This Row],[waterfront]]=1, "Yes","No")</f>
        <v>No</v>
      </c>
      <c r="M3535" s="4" t="str">
        <f>IF(Homes[[#This Row],[sqft_basement]]&gt;0, "Yes","No")</f>
        <v>No</v>
      </c>
      <c r="N3535" t="str">
        <f>CHOOSE(Homes[[#This Row],[view]]+1, "None","Fair","Good","Great","Excellent")</f>
        <v>None</v>
      </c>
      <c r="O3535" t="str">
        <f>CHOOSE(Homes[[#This Row],[condition]], "Poor","Fair","Average","Good","Excellent")</f>
        <v>Average</v>
      </c>
      <c r="P3535">
        <f ca="1">YEAR(TODAY())-Homes[[#This Row],[yr_built]]</f>
        <v>27</v>
      </c>
      <c r="Q3535">
        <v>2006</v>
      </c>
      <c r="R3535">
        <f ca="1">IF(Homes[[#This Row],[yr_renovated]]&gt;0, YEAR(TODAY())-Homes[[#This Row],[yr_renovated]], YEAR(TODAY())-Homes[[#This Row],[yr_built]])</f>
        <v>19</v>
      </c>
      <c r="S3535">
        <v>2</v>
      </c>
      <c r="T3535" s="2">
        <v>41817</v>
      </c>
      <c r="U3535" s="3">
        <v>2.5</v>
      </c>
      <c r="V3535" s="4">
        <f>IFERROR(Homes[[#This Row],[sqft_above]]+Homes[[#This Row],[sqft_basement]]," ")</f>
        <v>1720</v>
      </c>
      <c r="W3535" s="4">
        <v>6194</v>
      </c>
      <c r="X3535">
        <v>0</v>
      </c>
      <c r="Y3535">
        <v>0</v>
      </c>
      <c r="Z3535">
        <v>3</v>
      </c>
      <c r="AA3535" s="4">
        <v>1720</v>
      </c>
      <c r="AB3535" s="4">
        <v>0</v>
      </c>
      <c r="AC3535">
        <v>1998</v>
      </c>
      <c r="AD3535" t="s">
        <v>3658</v>
      </c>
      <c r="AE3535" t="s">
        <v>519</v>
      </c>
      <c r="AF3535" t="s">
        <v>520</v>
      </c>
    </row>
    <row r="3536" spans="1:32">
      <c r="A3536" t="str">
        <f>PROPER(TRIM(Homes[[#This Row],[street]]))</f>
        <v>22821 Se 288Th St</v>
      </c>
      <c r="B3536" t="str">
        <f>PROPER(TRIM(Homes[[#This Row],[city]]))</f>
        <v>Black Diamond</v>
      </c>
      <c r="C3536" t="str">
        <f>_xlfn.TEXTBEFORE(Homes[[#This Row],[statezip]]," ")</f>
        <v>WA</v>
      </c>
      <c r="D3536" s="6" t="str">
        <f>_xlfn.TEXTAFTER(Homes[[#This Row],[statezip]]," ")</f>
        <v>98010</v>
      </c>
      <c r="E3536" s="1">
        <v>255000</v>
      </c>
      <c r="F3536">
        <v>3</v>
      </c>
      <c r="G35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36" s="3" t="str">
        <f>Homes[[#This Row],[bedrooms]] &amp; " bd | " &amp; TEXT(Homes[[#This Row],[bathrooms]],"0.##") &amp; " ba"</f>
        <v>3 bd | 1.75 ba</v>
      </c>
      <c r="I3536" s="4">
        <v>1550</v>
      </c>
      <c r="J3536" s="1">
        <f>IFERROR(Homes[[#This Row],[price]]/Homes[[#This Row],[sqft_living]]," ")</f>
        <v>164.51612903225808</v>
      </c>
      <c r="K3536" s="4">
        <f>IFERROR(Homes[[#This Row],[sqft_lot]]/43560," ")</f>
        <v>0.2231404958677686</v>
      </c>
      <c r="L3536" t="str">
        <f>IF(Homes[[#This Row],[waterfront]]=1, "Yes","No")</f>
        <v>No</v>
      </c>
      <c r="M3536" s="4" t="str">
        <f>IF(Homes[[#This Row],[sqft_basement]]&gt;0, "Yes","No")</f>
        <v>Yes</v>
      </c>
      <c r="N3536" t="str">
        <f>CHOOSE(Homes[[#This Row],[view]]+1, "None","Fair","Good","Great","Excellent")</f>
        <v>None</v>
      </c>
      <c r="O3536" t="str">
        <f>CHOOSE(Homes[[#This Row],[condition]], "Poor","Fair","Average","Good","Excellent")</f>
        <v>Average</v>
      </c>
      <c r="P3536">
        <f ca="1">YEAR(TODAY())-Homes[[#This Row],[yr_built]]</f>
        <v>49</v>
      </c>
      <c r="Q3536">
        <v>0</v>
      </c>
      <c r="R3536">
        <f ca="1">IF(Homes[[#This Row],[yr_renovated]]&gt;0, YEAR(TODAY())-Homes[[#This Row],[yr_renovated]], YEAR(TODAY())-Homes[[#This Row],[yr_built]])</f>
        <v>49</v>
      </c>
      <c r="S3536">
        <v>1</v>
      </c>
      <c r="T3536" s="2">
        <v>41828</v>
      </c>
      <c r="U3536" s="3">
        <v>1.75</v>
      </c>
      <c r="V3536" s="4">
        <f>IFERROR(Homes[[#This Row],[sqft_above]]+Homes[[#This Row],[sqft_basement]]," ")</f>
        <v>1550</v>
      </c>
      <c r="W3536" s="4">
        <v>9720</v>
      </c>
      <c r="X3536">
        <v>0</v>
      </c>
      <c r="Y3536">
        <v>0</v>
      </c>
      <c r="Z3536">
        <v>3</v>
      </c>
      <c r="AA3536" s="4">
        <v>1050</v>
      </c>
      <c r="AB3536" s="4">
        <v>500</v>
      </c>
      <c r="AC3536">
        <v>1976</v>
      </c>
      <c r="AD3536" t="s">
        <v>3659</v>
      </c>
      <c r="AE3536" t="s">
        <v>1178</v>
      </c>
      <c r="AF3536" t="s">
        <v>1179</v>
      </c>
    </row>
    <row r="3537" spans="1:32">
      <c r="A3537" t="str">
        <f>PROPER(TRIM(Homes[[#This Row],[street]]))</f>
        <v>1422 S 282Nd Pl</v>
      </c>
      <c r="B3537" t="str">
        <f>PROPER(TRIM(Homes[[#This Row],[city]]))</f>
        <v>Federal Way</v>
      </c>
      <c r="C3537" t="str">
        <f>_xlfn.TEXTBEFORE(Homes[[#This Row],[statezip]]," ")</f>
        <v>WA</v>
      </c>
      <c r="D3537" s="6" t="str">
        <f>_xlfn.TEXTAFTER(Homes[[#This Row],[statezip]]," ")</f>
        <v>98003</v>
      </c>
      <c r="E3537" s="1">
        <v>255000</v>
      </c>
      <c r="F3537">
        <v>4</v>
      </c>
      <c r="G35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7" s="3" t="str">
        <f>Homes[[#This Row],[bedrooms]] &amp; " bd | " &amp; TEXT(Homes[[#This Row],[bathrooms]],"0.##") &amp; " ba"</f>
        <v>4 bd | 2.5 ba</v>
      </c>
      <c r="I3537" s="4">
        <v>2070</v>
      </c>
      <c r="J3537" s="1">
        <f>IFERROR(Homes[[#This Row],[price]]/Homes[[#This Row],[sqft_living]]," ")</f>
        <v>123.18840579710145</v>
      </c>
      <c r="K3537" s="4">
        <f>IFERROR(Homes[[#This Row],[sqft_lot]]/43560," ")</f>
        <v>0.1790633608815427</v>
      </c>
      <c r="L3537" t="str">
        <f>IF(Homes[[#This Row],[waterfront]]=1, "Yes","No")</f>
        <v>No</v>
      </c>
      <c r="M3537" s="4" t="str">
        <f>IF(Homes[[#This Row],[sqft_basement]]&gt;0, "Yes","No")</f>
        <v>No</v>
      </c>
      <c r="N3537" t="str">
        <f>CHOOSE(Homes[[#This Row],[view]]+1, "None","Fair","Good","Great","Excellent")</f>
        <v>None</v>
      </c>
      <c r="O3537" t="str">
        <f>CHOOSE(Homes[[#This Row],[condition]], "Poor","Fair","Average","Good","Excellent")</f>
        <v>Average</v>
      </c>
      <c r="P3537">
        <f ca="1">YEAR(TODAY())-Homes[[#This Row],[yr_built]]</f>
        <v>36</v>
      </c>
      <c r="Q3537">
        <v>0</v>
      </c>
      <c r="R3537">
        <f ca="1">IF(Homes[[#This Row],[yr_renovated]]&gt;0, YEAR(TODAY())-Homes[[#This Row],[yr_renovated]], YEAR(TODAY())-Homes[[#This Row],[yr_built]])</f>
        <v>36</v>
      </c>
      <c r="S3537">
        <v>2</v>
      </c>
      <c r="T3537" s="2">
        <v>41774</v>
      </c>
      <c r="U3537" s="3">
        <v>2.5</v>
      </c>
      <c r="V3537" s="4">
        <f>IFERROR(Homes[[#This Row],[sqft_above]]+Homes[[#This Row],[sqft_basement]]," ")</f>
        <v>2070</v>
      </c>
      <c r="W3537" s="4">
        <v>7800</v>
      </c>
      <c r="X3537">
        <v>0</v>
      </c>
      <c r="Y3537">
        <v>0</v>
      </c>
      <c r="Z3537">
        <v>3</v>
      </c>
      <c r="AA3537" s="4">
        <v>2070</v>
      </c>
      <c r="AB3537" s="4">
        <v>0</v>
      </c>
      <c r="AC3537">
        <v>1989</v>
      </c>
      <c r="AD3537" t="s">
        <v>3660</v>
      </c>
      <c r="AE3537" t="s">
        <v>675</v>
      </c>
      <c r="AF3537" t="s">
        <v>676</v>
      </c>
    </row>
    <row r="3538" spans="1:32">
      <c r="A3538" t="str">
        <f>PROPER(TRIM(Homes[[#This Row],[street]]))</f>
        <v>11405 Se 229Th St</v>
      </c>
      <c r="B3538" t="str">
        <f>PROPER(TRIM(Homes[[#This Row],[city]]))</f>
        <v>Kent</v>
      </c>
      <c r="C3538" t="str">
        <f>_xlfn.TEXTBEFORE(Homes[[#This Row],[statezip]]," ")</f>
        <v>WA</v>
      </c>
      <c r="D3538" s="6" t="str">
        <f>_xlfn.TEXTAFTER(Homes[[#This Row],[statezip]]," ")</f>
        <v>98031</v>
      </c>
      <c r="E3538" s="1">
        <v>255000</v>
      </c>
      <c r="F3538">
        <v>3</v>
      </c>
      <c r="G35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38" s="3" t="str">
        <f>Homes[[#This Row],[bedrooms]] &amp; " bd | " &amp; TEXT(Homes[[#This Row],[bathrooms]],"0.##") &amp; " ba"</f>
        <v>3 bd | 2. ba</v>
      </c>
      <c r="I3538" s="4">
        <v>1490</v>
      </c>
      <c r="J3538" s="1">
        <f>IFERROR(Homes[[#This Row],[price]]/Homes[[#This Row],[sqft_living]]," ")</f>
        <v>171.14093959731542</v>
      </c>
      <c r="K3538" s="4">
        <f>IFERROR(Homes[[#This Row],[sqft_lot]]/43560," ")</f>
        <v>0.19217171717171716</v>
      </c>
      <c r="L3538" t="str">
        <f>IF(Homes[[#This Row],[waterfront]]=1, "Yes","No")</f>
        <v>No</v>
      </c>
      <c r="M3538" s="4" t="str">
        <f>IF(Homes[[#This Row],[sqft_basement]]&gt;0, "Yes","No")</f>
        <v>No</v>
      </c>
      <c r="N3538" t="str">
        <f>CHOOSE(Homes[[#This Row],[view]]+1, "None","Fair","Good","Great","Excellent")</f>
        <v>None</v>
      </c>
      <c r="O3538" t="str">
        <f>CHOOSE(Homes[[#This Row],[condition]], "Poor","Fair","Average","Good","Excellent")</f>
        <v>Average</v>
      </c>
      <c r="P3538">
        <f ca="1">YEAR(TODAY())-Homes[[#This Row],[yr_built]]</f>
        <v>41</v>
      </c>
      <c r="Q3538">
        <v>0</v>
      </c>
      <c r="R3538">
        <f ca="1">IF(Homes[[#This Row],[yr_renovated]]&gt;0, YEAR(TODAY())-Homes[[#This Row],[yr_renovated]], YEAR(TODAY())-Homes[[#This Row],[yr_built]])</f>
        <v>41</v>
      </c>
      <c r="S3538">
        <v>1.5</v>
      </c>
      <c r="T3538" s="2">
        <v>41782</v>
      </c>
      <c r="U3538" s="3">
        <v>2</v>
      </c>
      <c r="V3538" s="4">
        <f>IFERROR(Homes[[#This Row],[sqft_above]]+Homes[[#This Row],[sqft_basement]]," ")</f>
        <v>1490</v>
      </c>
      <c r="W3538" s="4">
        <v>8371</v>
      </c>
      <c r="X3538">
        <v>0</v>
      </c>
      <c r="Y3538">
        <v>0</v>
      </c>
      <c r="Z3538">
        <v>3</v>
      </c>
      <c r="AA3538" s="4">
        <v>1490</v>
      </c>
      <c r="AB3538" s="4">
        <v>0</v>
      </c>
      <c r="AC3538">
        <v>1984</v>
      </c>
      <c r="AD3538" t="s">
        <v>3661</v>
      </c>
      <c r="AE3538" t="s">
        <v>1392</v>
      </c>
      <c r="AF3538" t="s">
        <v>2406</v>
      </c>
    </row>
    <row r="3539" spans="1:32">
      <c r="A3539" t="str">
        <f>PROPER(TRIM(Homes[[#This Row],[street]]))</f>
        <v>26300 127Th Ave Se</v>
      </c>
      <c r="B3539" t="str">
        <f>PROPER(TRIM(Homes[[#This Row],[city]]))</f>
        <v>Kent</v>
      </c>
      <c r="C3539" t="str">
        <f>_xlfn.TEXTBEFORE(Homes[[#This Row],[statezip]]," ")</f>
        <v>WA</v>
      </c>
      <c r="D3539" s="6" t="str">
        <f>_xlfn.TEXTAFTER(Homes[[#This Row],[statezip]]," ")</f>
        <v>98030</v>
      </c>
      <c r="E3539" s="1">
        <v>255000</v>
      </c>
      <c r="F3539">
        <v>3</v>
      </c>
      <c r="G35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39" s="3" t="str">
        <f>Homes[[#This Row],[bedrooms]] &amp; " bd | " &amp; TEXT(Homes[[#This Row],[bathrooms]],"0.##") &amp; " ba"</f>
        <v>3 bd | 2.5 ba</v>
      </c>
      <c r="I3539" s="4">
        <v>1610</v>
      </c>
      <c r="J3539" s="1">
        <f>IFERROR(Homes[[#This Row],[price]]/Homes[[#This Row],[sqft_living]]," ")</f>
        <v>158.38509316770185</v>
      </c>
      <c r="K3539" s="4">
        <f>IFERROR(Homes[[#This Row],[sqft_lot]]/43560," ")</f>
        <v>0.14178145087235997</v>
      </c>
      <c r="L3539" t="str">
        <f>IF(Homes[[#This Row],[waterfront]]=1, "Yes","No")</f>
        <v>No</v>
      </c>
      <c r="M3539" s="4" t="str">
        <f>IF(Homes[[#This Row],[sqft_basement]]&gt;0, "Yes","No")</f>
        <v>No</v>
      </c>
      <c r="N3539" t="str">
        <f>CHOOSE(Homes[[#This Row],[view]]+1, "None","Fair","Good","Great","Excellent")</f>
        <v>None</v>
      </c>
      <c r="O3539" t="str">
        <f>CHOOSE(Homes[[#This Row],[condition]], "Poor","Fair","Average","Good","Excellent")</f>
        <v>Average</v>
      </c>
      <c r="P3539">
        <f ca="1">YEAR(TODAY())-Homes[[#This Row],[yr_built]]</f>
        <v>31</v>
      </c>
      <c r="Q3539">
        <v>0</v>
      </c>
      <c r="R3539">
        <f ca="1">IF(Homes[[#This Row],[yr_renovated]]&gt;0, YEAR(TODAY())-Homes[[#This Row],[yr_renovated]], YEAR(TODAY())-Homes[[#This Row],[yr_built]])</f>
        <v>31</v>
      </c>
      <c r="S3539">
        <v>2</v>
      </c>
      <c r="T3539" s="2">
        <v>41795</v>
      </c>
      <c r="U3539" s="3">
        <v>2.5</v>
      </c>
      <c r="V3539" s="4">
        <f>IFERROR(Homes[[#This Row],[sqft_above]]+Homes[[#This Row],[sqft_basement]]," ")</f>
        <v>1610</v>
      </c>
      <c r="W3539" s="4">
        <v>6176</v>
      </c>
      <c r="X3539">
        <v>0</v>
      </c>
      <c r="Y3539">
        <v>0</v>
      </c>
      <c r="Z3539">
        <v>3</v>
      </c>
      <c r="AA3539" s="4">
        <v>1610</v>
      </c>
      <c r="AB3539" s="4">
        <v>0</v>
      </c>
      <c r="AC3539">
        <v>1994</v>
      </c>
      <c r="AD3539" t="s">
        <v>3662</v>
      </c>
      <c r="AE3539" t="s">
        <v>1392</v>
      </c>
      <c r="AF3539" t="s">
        <v>1554</v>
      </c>
    </row>
    <row r="3540" spans="1:32">
      <c r="A3540" t="str">
        <f>PROPER(TRIM(Homes[[#This Row],[street]]))</f>
        <v>27456-27498 124Th Ave Se</v>
      </c>
      <c r="B3540" t="str">
        <f>PROPER(TRIM(Homes[[#This Row],[city]]))</f>
        <v>Kent</v>
      </c>
      <c r="C3540" t="str">
        <f>_xlfn.TEXTBEFORE(Homes[[#This Row],[statezip]]," ")</f>
        <v>WA</v>
      </c>
      <c r="D3540" s="6" t="str">
        <f>_xlfn.TEXTAFTER(Homes[[#This Row],[statezip]]," ")</f>
        <v>98030</v>
      </c>
      <c r="E3540" s="1">
        <v>255000</v>
      </c>
      <c r="F3540">
        <v>3</v>
      </c>
      <c r="G35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40" s="3" t="str">
        <f>Homes[[#This Row],[bedrooms]] &amp; " bd | " &amp; TEXT(Homes[[#This Row],[bathrooms]],"0.##") &amp; " ba"</f>
        <v>3 bd | 1.75 ba</v>
      </c>
      <c r="I3540" s="4">
        <v>1700</v>
      </c>
      <c r="J3540" s="1">
        <f>IFERROR(Homes[[#This Row],[price]]/Homes[[#This Row],[sqft_living]]," ")</f>
        <v>150</v>
      </c>
      <c r="K3540" s="4">
        <f>IFERROR(Homes[[#This Row],[sqft_lot]]/43560," ")</f>
        <v>0.17291092745638201</v>
      </c>
      <c r="L3540" t="str">
        <f>IF(Homes[[#This Row],[waterfront]]=1, "Yes","No")</f>
        <v>No</v>
      </c>
      <c r="M3540" s="4" t="str">
        <f>IF(Homes[[#This Row],[sqft_basement]]&gt;0, "Yes","No")</f>
        <v>No</v>
      </c>
      <c r="N3540" t="str">
        <f>CHOOSE(Homes[[#This Row],[view]]+1, "None","Fair","Good","Great","Excellent")</f>
        <v>None</v>
      </c>
      <c r="O3540" t="str">
        <f>CHOOSE(Homes[[#This Row],[condition]], "Poor","Fair","Average","Good","Excellent")</f>
        <v>Average</v>
      </c>
      <c r="P3540">
        <f ca="1">YEAR(TODAY())-Homes[[#This Row],[yr_built]]</f>
        <v>38</v>
      </c>
      <c r="Q3540">
        <v>2000</v>
      </c>
      <c r="R3540">
        <f ca="1">IF(Homes[[#This Row],[yr_renovated]]&gt;0, YEAR(TODAY())-Homes[[#This Row],[yr_renovated]], YEAR(TODAY())-Homes[[#This Row],[yr_built]])</f>
        <v>25</v>
      </c>
      <c r="S3540">
        <v>1</v>
      </c>
      <c r="T3540" s="2">
        <v>41807</v>
      </c>
      <c r="U3540" s="3">
        <v>1.75</v>
      </c>
      <c r="V3540" s="4">
        <f>IFERROR(Homes[[#This Row],[sqft_above]]+Homes[[#This Row],[sqft_basement]]," ")</f>
        <v>1700</v>
      </c>
      <c r="W3540" s="4">
        <v>7532</v>
      </c>
      <c r="X3540">
        <v>0</v>
      </c>
      <c r="Y3540">
        <v>0</v>
      </c>
      <c r="Z3540">
        <v>3</v>
      </c>
      <c r="AA3540" s="4">
        <v>1700</v>
      </c>
      <c r="AB3540" s="4">
        <v>0</v>
      </c>
      <c r="AC3540">
        <v>1987</v>
      </c>
      <c r="AD3540" t="s">
        <v>3663</v>
      </c>
      <c r="AE3540" t="s">
        <v>1392</v>
      </c>
      <c r="AF3540" t="s">
        <v>1554</v>
      </c>
    </row>
    <row r="3541" spans="1:32">
      <c r="A3541" t="str">
        <f>PROPER(TRIM(Homes[[#This Row],[street]]))</f>
        <v>19300 142Nd Pl Se</v>
      </c>
      <c r="B3541" t="str">
        <f>PROPER(TRIM(Homes[[#This Row],[city]]))</f>
        <v>Renton</v>
      </c>
      <c r="C3541" t="str">
        <f>_xlfn.TEXTBEFORE(Homes[[#This Row],[statezip]]," ")</f>
        <v>WA</v>
      </c>
      <c r="D3541" s="6" t="str">
        <f>_xlfn.TEXTAFTER(Homes[[#This Row],[statezip]]," ")</f>
        <v>98058</v>
      </c>
      <c r="E3541" s="1">
        <v>255000</v>
      </c>
      <c r="F3541">
        <v>3</v>
      </c>
      <c r="G35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41" s="3" t="str">
        <f>Homes[[#This Row],[bedrooms]] &amp; " bd | " &amp; TEXT(Homes[[#This Row],[bathrooms]],"0.##") &amp; " ba"</f>
        <v>3 bd | 1.5 ba</v>
      </c>
      <c r="I3541" s="4">
        <v>1060</v>
      </c>
      <c r="J3541" s="1">
        <f>IFERROR(Homes[[#This Row],[price]]/Homes[[#This Row],[sqft_living]]," ")</f>
        <v>240.56603773584905</v>
      </c>
      <c r="K3541" s="4">
        <f>IFERROR(Homes[[#This Row],[sqft_lot]]/43560," ")</f>
        <v>0.2075068870523416</v>
      </c>
      <c r="L3541" t="str">
        <f>IF(Homes[[#This Row],[waterfront]]=1, "Yes","No")</f>
        <v>No</v>
      </c>
      <c r="M3541" s="4" t="str">
        <f>IF(Homes[[#This Row],[sqft_basement]]&gt;0, "Yes","No")</f>
        <v>No</v>
      </c>
      <c r="N3541" t="str">
        <f>CHOOSE(Homes[[#This Row],[view]]+1, "None","Fair","Good","Great","Excellent")</f>
        <v>None</v>
      </c>
      <c r="O3541" t="str">
        <f>CHOOSE(Homes[[#This Row],[condition]], "Poor","Fair","Average","Good","Excellent")</f>
        <v>Average</v>
      </c>
      <c r="P3541">
        <f ca="1">YEAR(TODAY())-Homes[[#This Row],[yr_built]]</f>
        <v>52</v>
      </c>
      <c r="Q3541">
        <v>2013</v>
      </c>
      <c r="R3541">
        <f ca="1">IF(Homes[[#This Row],[yr_renovated]]&gt;0, YEAR(TODAY())-Homes[[#This Row],[yr_renovated]], YEAR(TODAY())-Homes[[#This Row],[yr_built]])</f>
        <v>12</v>
      </c>
      <c r="S3541">
        <v>1</v>
      </c>
      <c r="T3541" s="2">
        <v>41780</v>
      </c>
      <c r="U3541" s="3">
        <v>1.5</v>
      </c>
      <c r="V3541" s="4">
        <f>IFERROR(Homes[[#This Row],[sqft_above]]+Homes[[#This Row],[sqft_basement]]," ")</f>
        <v>1060</v>
      </c>
      <c r="W3541" s="4">
        <v>9039</v>
      </c>
      <c r="X3541">
        <v>0</v>
      </c>
      <c r="Y3541">
        <v>0</v>
      </c>
      <c r="Z3541">
        <v>3</v>
      </c>
      <c r="AA3541" s="4">
        <v>1060</v>
      </c>
      <c r="AB3541" s="4">
        <v>0</v>
      </c>
      <c r="AC3541">
        <v>1973</v>
      </c>
      <c r="AD3541" t="s">
        <v>3664</v>
      </c>
      <c r="AE3541" t="s">
        <v>319</v>
      </c>
      <c r="AF3541" t="s">
        <v>320</v>
      </c>
    </row>
    <row r="3542" spans="1:32">
      <c r="A3542" t="str">
        <f>PROPER(TRIM(Homes[[#This Row],[street]]))</f>
        <v>10740 Stone Ave N</v>
      </c>
      <c r="B3542" t="str">
        <f>PROPER(TRIM(Homes[[#This Row],[city]]))</f>
        <v>Seattle</v>
      </c>
      <c r="C3542" t="str">
        <f>_xlfn.TEXTBEFORE(Homes[[#This Row],[statezip]]," ")</f>
        <v>WA</v>
      </c>
      <c r="D3542" s="6" t="str">
        <f>_xlfn.TEXTAFTER(Homes[[#This Row],[statezip]]," ")</f>
        <v>98133</v>
      </c>
      <c r="E3542" s="1">
        <v>255000</v>
      </c>
      <c r="F3542">
        <v>2</v>
      </c>
      <c r="G35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42" s="3" t="str">
        <f>Homes[[#This Row],[bedrooms]] &amp; " bd | " &amp; TEXT(Homes[[#This Row],[bathrooms]],"0.##") &amp; " ba"</f>
        <v>2 bd | 1.5 ba</v>
      </c>
      <c r="I3542" s="4">
        <v>920</v>
      </c>
      <c r="J3542" s="1">
        <f>IFERROR(Homes[[#This Row],[price]]/Homes[[#This Row],[sqft_living]]," ")</f>
        <v>277.17391304347825</v>
      </c>
      <c r="K3542" s="4">
        <f>IFERROR(Homes[[#This Row],[sqft_lot]]/43560," ")</f>
        <v>3.6685032139577592E-2</v>
      </c>
      <c r="L3542" t="str">
        <f>IF(Homes[[#This Row],[waterfront]]=1, "Yes","No")</f>
        <v>No</v>
      </c>
      <c r="M3542" s="4" t="str">
        <f>IF(Homes[[#This Row],[sqft_basement]]&gt;0, "Yes","No")</f>
        <v>No</v>
      </c>
      <c r="N3542" t="str">
        <f>CHOOSE(Homes[[#This Row],[view]]+1, "None","Fair","Good","Great","Excellent")</f>
        <v>None</v>
      </c>
      <c r="O3542" t="str">
        <f>CHOOSE(Homes[[#This Row],[condition]], "Poor","Fair","Average","Good","Excellent")</f>
        <v>Average</v>
      </c>
      <c r="P3542">
        <f ca="1">YEAR(TODAY())-Homes[[#This Row],[yr_built]]</f>
        <v>30</v>
      </c>
      <c r="Q3542">
        <v>0</v>
      </c>
      <c r="R3542">
        <f ca="1">IF(Homes[[#This Row],[yr_renovated]]&gt;0, YEAR(TODAY())-Homes[[#This Row],[yr_renovated]], YEAR(TODAY())-Homes[[#This Row],[yr_built]])</f>
        <v>30</v>
      </c>
      <c r="S3542">
        <v>2</v>
      </c>
      <c r="T3542" s="2">
        <v>41823</v>
      </c>
      <c r="U3542" s="3">
        <v>1.5</v>
      </c>
      <c r="V3542" s="4">
        <f>IFERROR(Homes[[#This Row],[sqft_above]]+Homes[[#This Row],[sqft_basement]]," ")</f>
        <v>920</v>
      </c>
      <c r="W3542" s="4">
        <v>1598</v>
      </c>
      <c r="X3542">
        <v>0</v>
      </c>
      <c r="Y3542">
        <v>0</v>
      </c>
      <c r="Z3542">
        <v>3</v>
      </c>
      <c r="AA3542" s="4">
        <v>920</v>
      </c>
      <c r="AB3542" s="4">
        <v>0</v>
      </c>
      <c r="AC3542">
        <v>1995</v>
      </c>
      <c r="AD3542" t="s">
        <v>3665</v>
      </c>
      <c r="AE3542" t="s">
        <v>49</v>
      </c>
      <c r="AF3542" t="s">
        <v>987</v>
      </c>
    </row>
    <row r="3543" spans="1:32">
      <c r="A3543" t="str">
        <f>PROPER(TRIM(Homes[[#This Row],[street]]))</f>
        <v>3822 Martin Luther King Jr Way S</v>
      </c>
      <c r="B3543" t="str">
        <f>PROPER(TRIM(Homes[[#This Row],[city]]))</f>
        <v>Seattle</v>
      </c>
      <c r="C3543" t="str">
        <f>_xlfn.TEXTBEFORE(Homes[[#This Row],[statezip]]," ")</f>
        <v>WA</v>
      </c>
      <c r="D3543" s="6" t="str">
        <f>_xlfn.TEXTAFTER(Homes[[#This Row],[statezip]]," ")</f>
        <v>98108</v>
      </c>
      <c r="E3543" s="1">
        <v>255000</v>
      </c>
      <c r="F3543">
        <v>2</v>
      </c>
      <c r="G35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43" s="3" t="str">
        <f>Homes[[#This Row],[bedrooms]] &amp; " bd | " &amp; TEXT(Homes[[#This Row],[bathrooms]],"0.##") &amp; " ba"</f>
        <v>2 bd | 1. ba</v>
      </c>
      <c r="I3543" s="4">
        <v>1320</v>
      </c>
      <c r="J3543" s="1">
        <f>IFERROR(Homes[[#This Row],[price]]/Homes[[#This Row],[sqft_living]]," ")</f>
        <v>193.18181818181819</v>
      </c>
      <c r="K3543" s="4">
        <f>IFERROR(Homes[[#This Row],[sqft_lot]]/43560," ")</f>
        <v>0.22881083562901744</v>
      </c>
      <c r="L3543" t="str">
        <f>IF(Homes[[#This Row],[waterfront]]=1, "Yes","No")</f>
        <v>No</v>
      </c>
      <c r="M3543" s="4" t="str">
        <f>IF(Homes[[#This Row],[sqft_basement]]&gt;0, "Yes","No")</f>
        <v>Yes</v>
      </c>
      <c r="N3543" t="str">
        <f>CHOOSE(Homes[[#This Row],[view]]+1, "None","Fair","Good","Great","Excellent")</f>
        <v>None</v>
      </c>
      <c r="O3543" t="str">
        <f>CHOOSE(Homes[[#This Row],[condition]], "Poor","Fair","Average","Good","Excellent")</f>
        <v>Average</v>
      </c>
      <c r="P3543">
        <f ca="1">YEAR(TODAY())-Homes[[#This Row],[yr_built]]</f>
        <v>106</v>
      </c>
      <c r="Q3543">
        <v>2001</v>
      </c>
      <c r="R3543">
        <f ca="1">IF(Homes[[#This Row],[yr_renovated]]&gt;0, YEAR(TODAY())-Homes[[#This Row],[yr_renovated]], YEAR(TODAY())-Homes[[#This Row],[yr_built]])</f>
        <v>24</v>
      </c>
      <c r="S3543">
        <v>1</v>
      </c>
      <c r="T3543" s="2">
        <v>41820</v>
      </c>
      <c r="U3543" s="3">
        <v>1</v>
      </c>
      <c r="V3543" s="4">
        <f>IFERROR(Homes[[#This Row],[sqft_above]]+Homes[[#This Row],[sqft_basement]]," ")</f>
        <v>1320</v>
      </c>
      <c r="W3543" s="4">
        <v>9967</v>
      </c>
      <c r="X3543">
        <v>0</v>
      </c>
      <c r="Y3543">
        <v>0</v>
      </c>
      <c r="Z3543">
        <v>3</v>
      </c>
      <c r="AA3543" s="4">
        <v>940</v>
      </c>
      <c r="AB3543" s="4">
        <v>380</v>
      </c>
      <c r="AC3543">
        <v>1919</v>
      </c>
      <c r="AD3543" t="s">
        <v>3666</v>
      </c>
      <c r="AE3543" t="s">
        <v>49</v>
      </c>
      <c r="AF3543" t="s">
        <v>1536</v>
      </c>
    </row>
    <row r="3544" spans="1:32">
      <c r="A3544" t="str">
        <f>PROPER(TRIM(Homes[[#This Row],[street]]))</f>
        <v>3017 Sw Hinds St</v>
      </c>
      <c r="B3544" t="str">
        <f>PROPER(TRIM(Homes[[#This Row],[city]]))</f>
        <v>Seattle</v>
      </c>
      <c r="C3544" t="str">
        <f>_xlfn.TEXTBEFORE(Homes[[#This Row],[statezip]]," ")</f>
        <v>WA</v>
      </c>
      <c r="D3544" s="6" t="str">
        <f>_xlfn.TEXTAFTER(Homes[[#This Row],[statezip]]," ")</f>
        <v>98126</v>
      </c>
      <c r="E3544" s="1">
        <v>255000</v>
      </c>
      <c r="F3544">
        <v>2</v>
      </c>
      <c r="G35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44" s="3" t="str">
        <f>Homes[[#This Row],[bedrooms]] &amp; " bd | " &amp; TEXT(Homes[[#This Row],[bathrooms]],"0.##") &amp; " ba"</f>
        <v>2 bd | 1. ba</v>
      </c>
      <c r="I3544" s="4">
        <v>1220</v>
      </c>
      <c r="J3544" s="1">
        <f>IFERROR(Homes[[#This Row],[price]]/Homes[[#This Row],[sqft_living]]," ")</f>
        <v>209.01639344262296</v>
      </c>
      <c r="K3544" s="4">
        <f>IFERROR(Homes[[#This Row],[sqft_lot]]/43560," ")</f>
        <v>5.73921028466483E-2</v>
      </c>
      <c r="L3544" t="str">
        <f>IF(Homes[[#This Row],[waterfront]]=1, "Yes","No")</f>
        <v>No</v>
      </c>
      <c r="M3544" s="4" t="str">
        <f>IF(Homes[[#This Row],[sqft_basement]]&gt;0, "Yes","No")</f>
        <v>Yes</v>
      </c>
      <c r="N3544" t="str">
        <f>CHOOSE(Homes[[#This Row],[view]]+1, "None","Fair","Good","Great","Excellent")</f>
        <v>None</v>
      </c>
      <c r="O3544" t="str">
        <f>CHOOSE(Homes[[#This Row],[condition]], "Poor","Fair","Average","Good","Excellent")</f>
        <v>Average</v>
      </c>
      <c r="P3544">
        <f ca="1">YEAR(TODAY())-Homes[[#This Row],[yr_built]]</f>
        <v>115</v>
      </c>
      <c r="Q3544">
        <v>2006</v>
      </c>
      <c r="R3544">
        <f ca="1">IF(Homes[[#This Row],[yr_renovated]]&gt;0, YEAR(TODAY())-Homes[[#This Row],[yr_renovated]], YEAR(TODAY())-Homes[[#This Row],[yr_built]])</f>
        <v>19</v>
      </c>
      <c r="S3544">
        <v>1</v>
      </c>
      <c r="T3544" s="2">
        <v>41771</v>
      </c>
      <c r="U3544" s="3">
        <v>1</v>
      </c>
      <c r="V3544" s="4">
        <f>IFERROR(Homes[[#This Row],[sqft_above]]+Homes[[#This Row],[sqft_basement]]," ")</f>
        <v>1220</v>
      </c>
      <c r="W3544" s="4">
        <v>2500</v>
      </c>
      <c r="X3544">
        <v>0</v>
      </c>
      <c r="Y3544">
        <v>0</v>
      </c>
      <c r="Z3544">
        <v>3</v>
      </c>
      <c r="AA3544" s="4">
        <v>770</v>
      </c>
      <c r="AB3544" s="4">
        <v>450</v>
      </c>
      <c r="AC3544">
        <v>1910</v>
      </c>
      <c r="AD3544" t="s">
        <v>3667</v>
      </c>
      <c r="AE3544" t="s">
        <v>49</v>
      </c>
      <c r="AF3544" t="s">
        <v>434</v>
      </c>
    </row>
    <row r="3545" spans="1:32">
      <c r="A3545" t="str">
        <f>PROPER(TRIM(Homes[[#This Row],[street]]))</f>
        <v>8019 S 117Th St</v>
      </c>
      <c r="B3545" t="str">
        <f>PROPER(TRIM(Homes[[#This Row],[city]]))</f>
        <v>Seattle</v>
      </c>
      <c r="C3545" t="str">
        <f>_xlfn.TEXTBEFORE(Homes[[#This Row],[statezip]]," ")</f>
        <v>WA</v>
      </c>
      <c r="D3545" s="6" t="str">
        <f>_xlfn.TEXTAFTER(Homes[[#This Row],[statezip]]," ")</f>
        <v>98178</v>
      </c>
      <c r="E3545" s="1">
        <v>255000</v>
      </c>
      <c r="F3545">
        <v>4</v>
      </c>
      <c r="G35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45" s="3" t="str">
        <f>Homes[[#This Row],[bedrooms]] &amp; " bd | " &amp; TEXT(Homes[[#This Row],[bathrooms]],"0.##") &amp; " ba"</f>
        <v>4 bd | 2. ba</v>
      </c>
      <c r="I3545" s="4">
        <v>2430</v>
      </c>
      <c r="J3545" s="1">
        <f>IFERROR(Homes[[#This Row],[price]]/Homes[[#This Row],[sqft_living]]," ")</f>
        <v>104.93827160493827</v>
      </c>
      <c r="K3545" s="4">
        <f>IFERROR(Homes[[#This Row],[sqft_lot]]/43560," ")</f>
        <v>0.2056932966023875</v>
      </c>
      <c r="L3545" t="str">
        <f>IF(Homes[[#This Row],[waterfront]]=1, "Yes","No")</f>
        <v>No</v>
      </c>
      <c r="M3545" s="4" t="str">
        <f>IF(Homes[[#This Row],[sqft_basement]]&gt;0, "Yes","No")</f>
        <v>Yes</v>
      </c>
      <c r="N3545" t="str">
        <f>CHOOSE(Homes[[#This Row],[view]]+1, "None","Fair","Good","Great","Excellent")</f>
        <v>None</v>
      </c>
      <c r="O3545" t="str">
        <f>CHOOSE(Homes[[#This Row],[condition]], "Poor","Fair","Average","Good","Excellent")</f>
        <v>Average</v>
      </c>
      <c r="P3545">
        <f ca="1">YEAR(TODAY())-Homes[[#This Row],[yr_built]]</f>
        <v>65</v>
      </c>
      <c r="Q3545">
        <v>2012</v>
      </c>
      <c r="R3545">
        <f ca="1">IF(Homes[[#This Row],[yr_renovated]]&gt;0, YEAR(TODAY())-Homes[[#This Row],[yr_renovated]], YEAR(TODAY())-Homes[[#This Row],[yr_built]])</f>
        <v>13</v>
      </c>
      <c r="S3545">
        <v>1</v>
      </c>
      <c r="T3545" s="2">
        <v>41822</v>
      </c>
      <c r="U3545" s="3">
        <v>2</v>
      </c>
      <c r="V3545" s="4">
        <f>IFERROR(Homes[[#This Row],[sqft_above]]+Homes[[#This Row],[sqft_basement]]," ")</f>
        <v>2430</v>
      </c>
      <c r="W3545" s="4">
        <v>8960</v>
      </c>
      <c r="X3545">
        <v>0</v>
      </c>
      <c r="Y3545">
        <v>0</v>
      </c>
      <c r="Z3545">
        <v>3</v>
      </c>
      <c r="AA3545" s="4">
        <v>1430</v>
      </c>
      <c r="AB3545" s="4">
        <v>1000</v>
      </c>
      <c r="AC3545">
        <v>1960</v>
      </c>
      <c r="AD3545" t="s">
        <v>3668</v>
      </c>
      <c r="AE3545" t="s">
        <v>49</v>
      </c>
      <c r="AF3545" t="s">
        <v>1123</v>
      </c>
    </row>
    <row r="3546" spans="1:32">
      <c r="A3546" t="str">
        <f>PROPER(TRIM(Homes[[#This Row],[street]]))</f>
        <v>20234 20Th Ave Ne</v>
      </c>
      <c r="B3546" t="str">
        <f>PROPER(TRIM(Homes[[#This Row],[city]]))</f>
        <v>Shoreline</v>
      </c>
      <c r="C3546" t="str">
        <f>_xlfn.TEXTBEFORE(Homes[[#This Row],[statezip]]," ")</f>
        <v>WA</v>
      </c>
      <c r="D3546" s="6" t="str">
        <f>_xlfn.TEXTAFTER(Homes[[#This Row],[statezip]]," ")</f>
        <v>98155</v>
      </c>
      <c r="E3546" s="1">
        <v>255000</v>
      </c>
      <c r="F3546">
        <v>3</v>
      </c>
      <c r="G35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46" s="3" t="str">
        <f>Homes[[#This Row],[bedrooms]] &amp; " bd | " &amp; TEXT(Homes[[#This Row],[bathrooms]],"0.##") &amp; " ba"</f>
        <v>3 bd | 1. ba</v>
      </c>
      <c r="I3546" s="4">
        <v>960</v>
      </c>
      <c r="J3546" s="1">
        <f>IFERROR(Homes[[#This Row],[price]]/Homes[[#This Row],[sqft_living]]," ")</f>
        <v>265.625</v>
      </c>
      <c r="K3546" s="4">
        <f>IFERROR(Homes[[#This Row],[sqft_lot]]/43560," ")</f>
        <v>0.18595041322314049</v>
      </c>
      <c r="L3546" t="str">
        <f>IF(Homes[[#This Row],[waterfront]]=1, "Yes","No")</f>
        <v>No</v>
      </c>
      <c r="M3546" s="4" t="str">
        <f>IF(Homes[[#This Row],[sqft_basement]]&gt;0, "Yes","No")</f>
        <v>No</v>
      </c>
      <c r="N3546" t="str">
        <f>CHOOSE(Homes[[#This Row],[view]]+1, "None","Fair","Good","Great","Excellent")</f>
        <v>None</v>
      </c>
      <c r="O3546" t="str">
        <f>CHOOSE(Homes[[#This Row],[condition]], "Poor","Fair","Average","Good","Excellent")</f>
        <v>Average</v>
      </c>
      <c r="P3546">
        <f ca="1">YEAR(TODAY())-Homes[[#This Row],[yr_built]]</f>
        <v>70</v>
      </c>
      <c r="Q3546">
        <v>2005</v>
      </c>
      <c r="R3546">
        <f ca="1">IF(Homes[[#This Row],[yr_renovated]]&gt;0, YEAR(TODAY())-Homes[[#This Row],[yr_renovated]], YEAR(TODAY())-Homes[[#This Row],[yr_built]])</f>
        <v>20</v>
      </c>
      <c r="S3546">
        <v>1</v>
      </c>
      <c r="T3546" s="2">
        <v>41786</v>
      </c>
      <c r="U3546" s="3">
        <v>1</v>
      </c>
      <c r="V3546" s="4">
        <f>IFERROR(Homes[[#This Row],[sqft_above]]+Homes[[#This Row],[sqft_basement]]," ")</f>
        <v>960</v>
      </c>
      <c r="W3546" s="4">
        <v>8100</v>
      </c>
      <c r="X3546">
        <v>0</v>
      </c>
      <c r="Y3546">
        <v>0</v>
      </c>
      <c r="Z3546">
        <v>3</v>
      </c>
      <c r="AA3546" s="4">
        <v>960</v>
      </c>
      <c r="AB3546" s="4">
        <v>0</v>
      </c>
      <c r="AC3546">
        <v>1955</v>
      </c>
      <c r="AD3546" t="s">
        <v>3669</v>
      </c>
      <c r="AE3546" t="s">
        <v>100</v>
      </c>
      <c r="AF3546" t="s">
        <v>744</v>
      </c>
    </row>
    <row r="3547" spans="1:32">
      <c r="A3547" t="str">
        <f>PROPER(TRIM(Homes[[#This Row],[street]]))</f>
        <v>19627 Se Auburn-Black Diamond Rd</v>
      </c>
      <c r="B3547" t="str">
        <f>PROPER(TRIM(Homes[[#This Row],[city]]))</f>
        <v>Auburn</v>
      </c>
      <c r="C3547" t="str">
        <f>_xlfn.TEXTBEFORE(Homes[[#This Row],[statezip]]," ")</f>
        <v>WA</v>
      </c>
      <c r="D3547" s="6" t="str">
        <f>_xlfn.TEXTAFTER(Homes[[#This Row],[statezip]]," ")</f>
        <v>98092</v>
      </c>
      <c r="E3547" s="1">
        <v>254600</v>
      </c>
      <c r="F3547">
        <v>3</v>
      </c>
      <c r="G35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47" s="3" t="str">
        <f>Homes[[#This Row],[bedrooms]] &amp; " bd | " &amp; TEXT(Homes[[#This Row],[bathrooms]],"0.##") &amp; " ba"</f>
        <v>3 bd | 2. ba</v>
      </c>
      <c r="I3547" s="4">
        <v>1470</v>
      </c>
      <c r="J3547" s="1">
        <f>IFERROR(Homes[[#This Row],[price]]/Homes[[#This Row],[sqft_living]]," ")</f>
        <v>173.19727891156464</v>
      </c>
      <c r="K3547" s="4">
        <f>IFERROR(Homes[[#This Row],[sqft_lot]]/43560," ")</f>
        <v>0.4591368227731864</v>
      </c>
      <c r="L3547" t="str">
        <f>IF(Homes[[#This Row],[waterfront]]=1, "Yes","No")</f>
        <v>No</v>
      </c>
      <c r="M3547" s="4" t="str">
        <f>IF(Homes[[#This Row],[sqft_basement]]&gt;0, "Yes","No")</f>
        <v>No</v>
      </c>
      <c r="N3547" t="str">
        <f>CHOOSE(Homes[[#This Row],[view]]+1, "None","Fair","Good","Great","Excellent")</f>
        <v>None</v>
      </c>
      <c r="O3547" t="str">
        <f>CHOOSE(Homes[[#This Row],[condition]], "Poor","Fair","Average","Good","Excellent")</f>
        <v>Good</v>
      </c>
      <c r="P3547">
        <f ca="1">YEAR(TODAY())-Homes[[#This Row],[yr_built]]</f>
        <v>57</v>
      </c>
      <c r="Q3547">
        <v>0</v>
      </c>
      <c r="R3547">
        <f ca="1">IF(Homes[[#This Row],[yr_renovated]]&gt;0, YEAR(TODAY())-Homes[[#This Row],[yr_renovated]], YEAR(TODAY())-Homes[[#This Row],[yr_built]])</f>
        <v>57</v>
      </c>
      <c r="S3547">
        <v>1</v>
      </c>
      <c r="T3547" s="2">
        <v>41816</v>
      </c>
      <c r="U3547" s="3">
        <v>2</v>
      </c>
      <c r="V3547" s="4">
        <f>IFERROR(Homes[[#This Row],[sqft_above]]+Homes[[#This Row],[sqft_basement]]," ")</f>
        <v>1470</v>
      </c>
      <c r="W3547" s="4">
        <v>20000</v>
      </c>
      <c r="X3547">
        <v>0</v>
      </c>
      <c r="Y3547">
        <v>0</v>
      </c>
      <c r="Z3547">
        <v>4</v>
      </c>
      <c r="AA3547" s="4">
        <v>1470</v>
      </c>
      <c r="AB3547" s="4">
        <v>0</v>
      </c>
      <c r="AC3547">
        <v>1968</v>
      </c>
      <c r="AD3547" t="s">
        <v>3670</v>
      </c>
      <c r="AE3547" t="s">
        <v>519</v>
      </c>
      <c r="AF3547" t="s">
        <v>520</v>
      </c>
    </row>
    <row r="3548" spans="1:32">
      <c r="A3548" t="str">
        <f>PROPER(TRIM(Homes[[#This Row],[street]]))</f>
        <v>1621 56Th Ct Se</v>
      </c>
      <c r="B3548" t="str">
        <f>PROPER(TRIM(Homes[[#This Row],[city]]))</f>
        <v>Auburn</v>
      </c>
      <c r="C3548" t="str">
        <f>_xlfn.TEXTBEFORE(Homes[[#This Row],[statezip]]," ")</f>
        <v>WA</v>
      </c>
      <c r="D3548" s="6" t="str">
        <f>_xlfn.TEXTAFTER(Homes[[#This Row],[statezip]]," ")</f>
        <v>98092</v>
      </c>
      <c r="E3548" s="1">
        <v>254500</v>
      </c>
      <c r="F3548">
        <v>4</v>
      </c>
      <c r="G35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548" s="3" t="str">
        <f>Homes[[#This Row],[bedrooms]] &amp; " bd | " &amp; TEXT(Homes[[#This Row],[bathrooms]],"0.##") &amp; " ba"</f>
        <v>4 bd | 2.75 ba</v>
      </c>
      <c r="I3548" s="4">
        <v>2570</v>
      </c>
      <c r="J3548" s="1">
        <f>IFERROR(Homes[[#This Row],[price]]/Homes[[#This Row],[sqft_living]]," ")</f>
        <v>99.027237354085599</v>
      </c>
      <c r="K3548" s="4">
        <f>IFERROR(Homes[[#This Row],[sqft_lot]]/43560," ")</f>
        <v>0.16675849403122131</v>
      </c>
      <c r="L3548" t="str">
        <f>IF(Homes[[#This Row],[waterfront]]=1, "Yes","No")</f>
        <v>No</v>
      </c>
      <c r="M3548" s="4" t="str">
        <f>IF(Homes[[#This Row],[sqft_basement]]&gt;0, "Yes","No")</f>
        <v>Yes</v>
      </c>
      <c r="N3548" t="str">
        <f>CHOOSE(Homes[[#This Row],[view]]+1, "None","Fair","Good","Great","Excellent")</f>
        <v>None</v>
      </c>
      <c r="O3548" t="str">
        <f>CHOOSE(Homes[[#This Row],[condition]], "Poor","Fair","Average","Good","Excellent")</f>
        <v>Average</v>
      </c>
      <c r="P3548">
        <f ca="1">YEAR(TODAY())-Homes[[#This Row],[yr_built]]</f>
        <v>27</v>
      </c>
      <c r="Q3548">
        <v>2006</v>
      </c>
      <c r="R3548">
        <f ca="1">IF(Homes[[#This Row],[yr_renovated]]&gt;0, YEAR(TODAY())-Homes[[#This Row],[yr_renovated]], YEAR(TODAY())-Homes[[#This Row],[yr_built]])</f>
        <v>19</v>
      </c>
      <c r="S3548">
        <v>2</v>
      </c>
      <c r="T3548" s="2">
        <v>41781</v>
      </c>
      <c r="U3548" s="3">
        <v>2.75</v>
      </c>
      <c r="V3548" s="4">
        <f>IFERROR(Homes[[#This Row],[sqft_above]]+Homes[[#This Row],[sqft_basement]]," ")</f>
        <v>2570</v>
      </c>
      <c r="W3548" s="4">
        <v>7264</v>
      </c>
      <c r="X3548">
        <v>0</v>
      </c>
      <c r="Y3548">
        <v>0</v>
      </c>
      <c r="Z3548">
        <v>3</v>
      </c>
      <c r="AA3548" s="4">
        <v>1720</v>
      </c>
      <c r="AB3548" s="4">
        <v>850</v>
      </c>
      <c r="AC3548">
        <v>1998</v>
      </c>
      <c r="AD3548" t="s">
        <v>3671</v>
      </c>
      <c r="AE3548" t="s">
        <v>519</v>
      </c>
      <c r="AF3548" t="s">
        <v>520</v>
      </c>
    </row>
    <row r="3549" spans="1:32">
      <c r="A3549" t="str">
        <f>PROPER(TRIM(Homes[[#This Row],[street]]))</f>
        <v>28830 34Th Ave S</v>
      </c>
      <c r="B3549" t="str">
        <f>PROPER(TRIM(Homes[[#This Row],[city]]))</f>
        <v>Auburn</v>
      </c>
      <c r="C3549" t="str">
        <f>_xlfn.TEXTBEFORE(Homes[[#This Row],[statezip]]," ")</f>
        <v>WA</v>
      </c>
      <c r="D3549" s="6" t="str">
        <f>_xlfn.TEXTAFTER(Homes[[#This Row],[statezip]]," ")</f>
        <v>98001</v>
      </c>
      <c r="E3549" s="1">
        <v>254000</v>
      </c>
      <c r="F3549">
        <v>5</v>
      </c>
      <c r="G35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49" s="3" t="str">
        <f>Homes[[#This Row],[bedrooms]] &amp; " bd | " &amp; TEXT(Homes[[#This Row],[bathrooms]],"0.##") &amp; " ba"</f>
        <v>5 bd | 2. ba</v>
      </c>
      <c r="I3549" s="4">
        <v>2080</v>
      </c>
      <c r="J3549" s="1">
        <f>IFERROR(Homes[[#This Row],[price]]/Homes[[#This Row],[sqft_living]]," ")</f>
        <v>122.11538461538461</v>
      </c>
      <c r="K3549" s="4">
        <f>IFERROR(Homes[[#This Row],[sqft_lot]]/43560," ")</f>
        <v>0.36999540863177227</v>
      </c>
      <c r="L3549" t="str">
        <f>IF(Homes[[#This Row],[waterfront]]=1, "Yes","No")</f>
        <v>No</v>
      </c>
      <c r="M3549" s="4" t="str">
        <f>IF(Homes[[#This Row],[sqft_basement]]&gt;0, "Yes","No")</f>
        <v>Yes</v>
      </c>
      <c r="N3549" t="str">
        <f>CHOOSE(Homes[[#This Row],[view]]+1, "None","Fair","Good","Great","Excellent")</f>
        <v>None</v>
      </c>
      <c r="O3549" t="str">
        <f>CHOOSE(Homes[[#This Row],[condition]], "Poor","Fair","Average","Good","Excellent")</f>
        <v>Excellent</v>
      </c>
      <c r="P3549">
        <f ca="1">YEAR(TODAY())-Homes[[#This Row],[yr_built]]</f>
        <v>66</v>
      </c>
      <c r="Q3549">
        <v>0</v>
      </c>
      <c r="R3549">
        <f ca="1">IF(Homes[[#This Row],[yr_renovated]]&gt;0, YEAR(TODAY())-Homes[[#This Row],[yr_renovated]], YEAR(TODAY())-Homes[[#This Row],[yr_built]])</f>
        <v>66</v>
      </c>
      <c r="S3549">
        <v>1</v>
      </c>
      <c r="T3549" s="2">
        <v>41816</v>
      </c>
      <c r="U3549" s="3">
        <v>2</v>
      </c>
      <c r="V3549" s="4">
        <f>IFERROR(Homes[[#This Row],[sqft_above]]+Homes[[#This Row],[sqft_basement]]," ")</f>
        <v>2080</v>
      </c>
      <c r="W3549" s="4">
        <v>16117</v>
      </c>
      <c r="X3549">
        <v>0</v>
      </c>
      <c r="Y3549">
        <v>0</v>
      </c>
      <c r="Z3549">
        <v>5</v>
      </c>
      <c r="AA3549" s="4">
        <v>1740</v>
      </c>
      <c r="AB3549" s="4">
        <v>340</v>
      </c>
      <c r="AC3549">
        <v>1959</v>
      </c>
      <c r="AD3549" t="s">
        <v>3672</v>
      </c>
      <c r="AE3549" t="s">
        <v>519</v>
      </c>
      <c r="AF3549" t="s">
        <v>1269</v>
      </c>
    </row>
    <row r="3550" spans="1:32">
      <c r="A3550" t="str">
        <f>PROPER(TRIM(Homes[[#This Row],[street]]))</f>
        <v>16726 Se 45Th St</v>
      </c>
      <c r="B3550" t="str">
        <f>PROPER(TRIM(Homes[[#This Row],[city]]))</f>
        <v>Bellevue</v>
      </c>
      <c r="C3550" t="str">
        <f>_xlfn.TEXTBEFORE(Homes[[#This Row],[statezip]]," ")</f>
        <v>WA</v>
      </c>
      <c r="D3550" s="6" t="str">
        <f>_xlfn.TEXTAFTER(Homes[[#This Row],[statezip]]," ")</f>
        <v>98006</v>
      </c>
      <c r="E3550" s="1">
        <v>254000</v>
      </c>
      <c r="F3550">
        <v>3</v>
      </c>
      <c r="G35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50" s="3" t="str">
        <f>Homes[[#This Row],[bedrooms]] &amp; " bd | " &amp; TEXT(Homes[[#This Row],[bathrooms]],"0.##") &amp; " ba"</f>
        <v>3 bd | 1.5 ba</v>
      </c>
      <c r="I3550" s="4">
        <v>1770</v>
      </c>
      <c r="J3550" s="1">
        <f>IFERROR(Homes[[#This Row],[price]]/Homes[[#This Row],[sqft_living]]," ")</f>
        <v>143.50282485875707</v>
      </c>
      <c r="K3550" s="4">
        <f>IFERROR(Homes[[#This Row],[sqft_lot]]/43560," ")</f>
        <v>0.39504132231404959</v>
      </c>
      <c r="L3550" t="str">
        <f>IF(Homes[[#This Row],[waterfront]]=1, "Yes","No")</f>
        <v>No</v>
      </c>
      <c r="M3550" s="4" t="str">
        <f>IF(Homes[[#This Row],[sqft_basement]]&gt;0, "Yes","No")</f>
        <v>Yes</v>
      </c>
      <c r="N3550" t="str">
        <f>CHOOSE(Homes[[#This Row],[view]]+1, "None","Fair","Good","Great","Excellent")</f>
        <v>None</v>
      </c>
      <c r="O3550" t="str">
        <f>CHOOSE(Homes[[#This Row],[condition]], "Poor","Fair","Average","Good","Excellent")</f>
        <v>Average</v>
      </c>
      <c r="P3550">
        <f ca="1">YEAR(TODAY())-Homes[[#This Row],[yr_built]]</f>
        <v>66</v>
      </c>
      <c r="Q3550">
        <v>1989</v>
      </c>
      <c r="R3550">
        <f ca="1">IF(Homes[[#This Row],[yr_renovated]]&gt;0, YEAR(TODAY())-Homes[[#This Row],[yr_renovated]], YEAR(TODAY())-Homes[[#This Row],[yr_built]])</f>
        <v>36</v>
      </c>
      <c r="S3550">
        <v>1</v>
      </c>
      <c r="T3550" s="2">
        <v>41771</v>
      </c>
      <c r="U3550" s="3">
        <v>1.5</v>
      </c>
      <c r="V3550" s="4">
        <f>IFERROR(Homes[[#This Row],[sqft_above]]+Homes[[#This Row],[sqft_basement]]," ")</f>
        <v>1770</v>
      </c>
      <c r="W3550" s="4">
        <v>17208</v>
      </c>
      <c r="X3550">
        <v>0</v>
      </c>
      <c r="Y3550">
        <v>0</v>
      </c>
      <c r="Z3550">
        <v>3</v>
      </c>
      <c r="AA3550" s="4">
        <v>1160</v>
      </c>
      <c r="AB3550" s="4">
        <v>610</v>
      </c>
      <c r="AC3550">
        <v>1959</v>
      </c>
      <c r="AD3550" t="s">
        <v>3673</v>
      </c>
      <c r="AE3550" t="s">
        <v>33</v>
      </c>
      <c r="AF3550" t="s">
        <v>91</v>
      </c>
    </row>
    <row r="3551" spans="1:32">
      <c r="A3551" t="str">
        <f>PROPER(TRIM(Homes[[#This Row],[street]]))</f>
        <v>21438 Se 277Th St</v>
      </c>
      <c r="B3551" t="str">
        <f>PROPER(TRIM(Homes[[#This Row],[city]]))</f>
        <v>Maple Valley</v>
      </c>
      <c r="C3551" t="str">
        <f>_xlfn.TEXTBEFORE(Homes[[#This Row],[statezip]]," ")</f>
        <v>WA</v>
      </c>
      <c r="D3551" s="6" t="str">
        <f>_xlfn.TEXTAFTER(Homes[[#This Row],[statezip]]," ")</f>
        <v>98038</v>
      </c>
      <c r="E3551" s="1">
        <v>254000</v>
      </c>
      <c r="F3551">
        <v>3</v>
      </c>
      <c r="G35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1" s="3" t="str">
        <f>Homes[[#This Row],[bedrooms]] &amp; " bd | " &amp; TEXT(Homes[[#This Row],[bathrooms]],"0.##") &amp; " ba"</f>
        <v>3 bd | 2. ba</v>
      </c>
      <c r="I3551" s="4">
        <v>1480</v>
      </c>
      <c r="J3551" s="1">
        <f>IFERROR(Homes[[#This Row],[price]]/Homes[[#This Row],[sqft_living]]," ")</f>
        <v>171.62162162162161</v>
      </c>
      <c r="K3551" s="4">
        <f>IFERROR(Homes[[#This Row],[sqft_lot]]/43560," ")</f>
        <v>0.17171717171717171</v>
      </c>
      <c r="L3551" t="str">
        <f>IF(Homes[[#This Row],[waterfront]]=1, "Yes","No")</f>
        <v>No</v>
      </c>
      <c r="M3551" s="4" t="str">
        <f>IF(Homes[[#This Row],[sqft_basement]]&gt;0, "Yes","No")</f>
        <v>No</v>
      </c>
      <c r="N3551" t="str">
        <f>CHOOSE(Homes[[#This Row],[view]]+1, "None","Fair","Good","Great","Excellent")</f>
        <v>None</v>
      </c>
      <c r="O3551" t="str">
        <f>CHOOSE(Homes[[#This Row],[condition]], "Poor","Fair","Average","Good","Excellent")</f>
        <v>Good</v>
      </c>
      <c r="P3551">
        <f ca="1">YEAR(TODAY())-Homes[[#This Row],[yr_built]]</f>
        <v>33</v>
      </c>
      <c r="Q3551">
        <v>0</v>
      </c>
      <c r="R3551">
        <f ca="1">IF(Homes[[#This Row],[yr_renovated]]&gt;0, YEAR(TODAY())-Homes[[#This Row],[yr_renovated]], YEAR(TODAY())-Homes[[#This Row],[yr_built]])</f>
        <v>33</v>
      </c>
      <c r="S3551">
        <v>1</v>
      </c>
      <c r="T3551" s="2">
        <v>41787</v>
      </c>
      <c r="U3551" s="3">
        <v>2</v>
      </c>
      <c r="V3551" s="4">
        <f>IFERROR(Homes[[#This Row],[sqft_above]]+Homes[[#This Row],[sqft_basement]]," ")</f>
        <v>1480</v>
      </c>
      <c r="W3551" s="4">
        <v>7480</v>
      </c>
      <c r="X3551">
        <v>0</v>
      </c>
      <c r="Y3551">
        <v>0</v>
      </c>
      <c r="Z3551">
        <v>4</v>
      </c>
      <c r="AA3551" s="4">
        <v>1480</v>
      </c>
      <c r="AB3551" s="4">
        <v>0</v>
      </c>
      <c r="AC3551">
        <v>1992</v>
      </c>
      <c r="AD3551" t="s">
        <v>3674</v>
      </c>
      <c r="AE3551" t="s">
        <v>920</v>
      </c>
      <c r="AF3551" t="s">
        <v>921</v>
      </c>
    </row>
    <row r="3552" spans="1:32">
      <c r="A3552" t="str">
        <f>PROPER(TRIM(Homes[[#This Row],[street]]))</f>
        <v>3015 S Graham St</v>
      </c>
      <c r="B3552" t="str">
        <f>PROPER(TRIM(Homes[[#This Row],[city]]))</f>
        <v>Seattle</v>
      </c>
      <c r="C3552" t="str">
        <f>_xlfn.TEXTBEFORE(Homes[[#This Row],[statezip]]," ")</f>
        <v>WA</v>
      </c>
      <c r="D3552" s="6" t="str">
        <f>_xlfn.TEXTAFTER(Homes[[#This Row],[statezip]]," ")</f>
        <v>98108</v>
      </c>
      <c r="E3552" s="1">
        <v>254000</v>
      </c>
      <c r="F3552">
        <v>4</v>
      </c>
      <c r="G35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2" s="3" t="str">
        <f>Homes[[#This Row],[bedrooms]] &amp; " bd | " &amp; TEXT(Homes[[#This Row],[bathrooms]],"0.##") &amp; " ba"</f>
        <v>4 bd | 2. ba</v>
      </c>
      <c r="I3552" s="4">
        <v>1510</v>
      </c>
      <c r="J3552" s="1">
        <f>IFERROR(Homes[[#This Row],[price]]/Homes[[#This Row],[sqft_living]]," ")</f>
        <v>168.21192052980132</v>
      </c>
      <c r="K3552" s="4">
        <f>IFERROR(Homes[[#This Row],[sqft_lot]]/43560," ")</f>
        <v>9.7222222222222224E-2</v>
      </c>
      <c r="L3552" t="str">
        <f>IF(Homes[[#This Row],[waterfront]]=1, "Yes","No")</f>
        <v>No</v>
      </c>
      <c r="M3552" s="4" t="str">
        <f>IF(Homes[[#This Row],[sqft_basement]]&gt;0, "Yes","No")</f>
        <v>No</v>
      </c>
      <c r="N3552" t="str">
        <f>CHOOSE(Homes[[#This Row],[view]]+1, "None","Fair","Good","Great","Excellent")</f>
        <v>None</v>
      </c>
      <c r="O3552" t="str">
        <f>CHOOSE(Homes[[#This Row],[condition]], "Poor","Fair","Average","Good","Excellent")</f>
        <v>Average</v>
      </c>
      <c r="P3552">
        <f ca="1">YEAR(TODAY())-Homes[[#This Row],[yr_built]]</f>
        <v>70</v>
      </c>
      <c r="Q3552">
        <v>2005</v>
      </c>
      <c r="R3552">
        <f ca="1">IF(Homes[[#This Row],[yr_renovated]]&gt;0, YEAR(TODAY())-Homes[[#This Row],[yr_renovated]], YEAR(TODAY())-Homes[[#This Row],[yr_built]])</f>
        <v>20</v>
      </c>
      <c r="S3552">
        <v>1</v>
      </c>
      <c r="T3552" s="2">
        <v>41775</v>
      </c>
      <c r="U3552" s="3">
        <v>2</v>
      </c>
      <c r="V3552" s="4">
        <f>IFERROR(Homes[[#This Row],[sqft_above]]+Homes[[#This Row],[sqft_basement]]," ")</f>
        <v>1510</v>
      </c>
      <c r="W3552" s="4">
        <v>4235</v>
      </c>
      <c r="X3552">
        <v>0</v>
      </c>
      <c r="Y3552">
        <v>0</v>
      </c>
      <c r="Z3552">
        <v>3</v>
      </c>
      <c r="AA3552" s="4">
        <v>1510</v>
      </c>
      <c r="AB3552" s="4">
        <v>0</v>
      </c>
      <c r="AC3552">
        <v>1955</v>
      </c>
      <c r="AD3552" t="s">
        <v>3675</v>
      </c>
      <c r="AE3552" t="s">
        <v>49</v>
      </c>
      <c r="AF3552" t="s">
        <v>1536</v>
      </c>
    </row>
    <row r="3553" spans="1:32">
      <c r="A3553" t="str">
        <f>PROPER(TRIM(Homes[[#This Row],[street]]))</f>
        <v>16708 N Park Ave N</v>
      </c>
      <c r="B3553" t="str">
        <f>PROPER(TRIM(Homes[[#This Row],[city]]))</f>
        <v>Shoreline</v>
      </c>
      <c r="C3553" t="str">
        <f>_xlfn.TEXTBEFORE(Homes[[#This Row],[statezip]]," ")</f>
        <v>WA</v>
      </c>
      <c r="D3553" s="6" t="str">
        <f>_xlfn.TEXTAFTER(Homes[[#This Row],[statezip]]," ")</f>
        <v>98133</v>
      </c>
      <c r="E3553" s="1">
        <v>254000</v>
      </c>
      <c r="F3553">
        <v>2</v>
      </c>
      <c r="G35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3" s="3" t="str">
        <f>Homes[[#This Row],[bedrooms]] &amp; " bd | " &amp; TEXT(Homes[[#This Row],[bathrooms]],"0.##") &amp; " ba"</f>
        <v>2 bd | 1. ba</v>
      </c>
      <c r="I3553" s="4">
        <v>1060</v>
      </c>
      <c r="J3553" s="1">
        <f>IFERROR(Homes[[#This Row],[price]]/Homes[[#This Row],[sqft_living]]," ")</f>
        <v>239.62264150943398</v>
      </c>
      <c r="K3553" s="4">
        <f>IFERROR(Homes[[#This Row],[sqft_lot]]/43560," ")</f>
        <v>0.18794765840220384</v>
      </c>
      <c r="L3553" t="str">
        <f>IF(Homes[[#This Row],[waterfront]]=1, "Yes","No")</f>
        <v>No</v>
      </c>
      <c r="M3553" s="4" t="str">
        <f>IF(Homes[[#This Row],[sqft_basement]]&gt;0, "Yes","No")</f>
        <v>No</v>
      </c>
      <c r="N3553" t="str">
        <f>CHOOSE(Homes[[#This Row],[view]]+1, "None","Fair","Good","Great","Excellent")</f>
        <v>None</v>
      </c>
      <c r="O3553" t="str">
        <f>CHOOSE(Homes[[#This Row],[condition]], "Poor","Fair","Average","Good","Excellent")</f>
        <v>Good</v>
      </c>
      <c r="P3553">
        <f ca="1">YEAR(TODAY())-Homes[[#This Row],[yr_built]]</f>
        <v>73</v>
      </c>
      <c r="Q3553">
        <v>0</v>
      </c>
      <c r="R3553">
        <f ca="1">IF(Homes[[#This Row],[yr_renovated]]&gt;0, YEAR(TODAY())-Homes[[#This Row],[yr_renovated]], YEAR(TODAY())-Homes[[#This Row],[yr_built]])</f>
        <v>73</v>
      </c>
      <c r="S3553">
        <v>1</v>
      </c>
      <c r="T3553" s="2">
        <v>41787</v>
      </c>
      <c r="U3553" s="3">
        <v>1</v>
      </c>
      <c r="V3553" s="4">
        <f>IFERROR(Homes[[#This Row],[sqft_above]]+Homes[[#This Row],[sqft_basement]]," ")</f>
        <v>1060</v>
      </c>
      <c r="W3553" s="4">
        <v>8187</v>
      </c>
      <c r="X3553">
        <v>0</v>
      </c>
      <c r="Y3553">
        <v>0</v>
      </c>
      <c r="Z3553">
        <v>4</v>
      </c>
      <c r="AA3553" s="4">
        <v>1060</v>
      </c>
      <c r="AB3553" s="4">
        <v>0</v>
      </c>
      <c r="AC3553">
        <v>1952</v>
      </c>
      <c r="AD3553" t="s">
        <v>3676</v>
      </c>
      <c r="AE3553" t="s">
        <v>100</v>
      </c>
      <c r="AF3553" t="s">
        <v>987</v>
      </c>
    </row>
    <row r="3554" spans="1:32">
      <c r="A3554" t="str">
        <f>PROPER(TRIM(Homes[[#This Row],[street]]))</f>
        <v>4821 S 175Th St</v>
      </c>
      <c r="B3554" t="str">
        <f>PROPER(TRIM(Homes[[#This Row],[city]]))</f>
        <v>Seatac</v>
      </c>
      <c r="C3554" t="str">
        <f>_xlfn.TEXTBEFORE(Homes[[#This Row],[statezip]]," ")</f>
        <v>WA</v>
      </c>
      <c r="D3554" s="6" t="str">
        <f>_xlfn.TEXTAFTER(Homes[[#This Row],[statezip]]," ")</f>
        <v>98188</v>
      </c>
      <c r="E3554" s="1">
        <v>253779</v>
      </c>
      <c r="F3554">
        <v>4</v>
      </c>
      <c r="G35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4" s="3" t="str">
        <f>Homes[[#This Row],[bedrooms]] &amp; " bd | " &amp; TEXT(Homes[[#This Row],[bathrooms]],"0.##") &amp; " ba"</f>
        <v>4 bd | 2. ba</v>
      </c>
      <c r="I3554" s="4">
        <v>2030</v>
      </c>
      <c r="J3554" s="1">
        <f>IFERROR(Homes[[#This Row],[price]]/Homes[[#This Row],[sqft_living]]," ")</f>
        <v>125.01428571428572</v>
      </c>
      <c r="K3554" s="4">
        <f>IFERROR(Homes[[#This Row],[sqft_lot]]/43560," ")</f>
        <v>0.22038567493112948</v>
      </c>
      <c r="L3554" t="str">
        <f>IF(Homes[[#This Row],[waterfront]]=1, "Yes","No")</f>
        <v>No</v>
      </c>
      <c r="M3554" s="4" t="str">
        <f>IF(Homes[[#This Row],[sqft_basement]]&gt;0, "Yes","No")</f>
        <v>Yes</v>
      </c>
      <c r="N3554" t="str">
        <f>CHOOSE(Homes[[#This Row],[view]]+1, "None","Fair","Good","Great","Excellent")</f>
        <v>None</v>
      </c>
      <c r="O3554" t="str">
        <f>CHOOSE(Homes[[#This Row],[condition]], "Poor","Fair","Average","Good","Excellent")</f>
        <v>Average</v>
      </c>
      <c r="P3554">
        <f ca="1">YEAR(TODAY())-Homes[[#This Row],[yr_built]]</f>
        <v>78</v>
      </c>
      <c r="Q3554">
        <v>2012</v>
      </c>
      <c r="R3554">
        <f ca="1">IF(Homes[[#This Row],[yr_renovated]]&gt;0, YEAR(TODAY())-Homes[[#This Row],[yr_renovated]], YEAR(TODAY())-Homes[[#This Row],[yr_built]])</f>
        <v>13</v>
      </c>
      <c r="S3554">
        <v>1.5</v>
      </c>
      <c r="T3554" s="2">
        <v>41808</v>
      </c>
      <c r="U3554" s="3">
        <v>2</v>
      </c>
      <c r="V3554" s="4">
        <f>IFERROR(Homes[[#This Row],[sqft_above]]+Homes[[#This Row],[sqft_basement]]," ")</f>
        <v>2030</v>
      </c>
      <c r="W3554" s="4">
        <v>9600</v>
      </c>
      <c r="X3554">
        <v>0</v>
      </c>
      <c r="Y3554">
        <v>0</v>
      </c>
      <c r="Z3554">
        <v>3</v>
      </c>
      <c r="AA3554" s="4">
        <v>1430</v>
      </c>
      <c r="AB3554" s="4">
        <v>600</v>
      </c>
      <c r="AC3554">
        <v>1947</v>
      </c>
      <c r="AD3554" t="s">
        <v>3677</v>
      </c>
      <c r="AE3554" t="s">
        <v>2001</v>
      </c>
      <c r="AF3554" t="s">
        <v>2002</v>
      </c>
    </row>
    <row r="3555" spans="1:32">
      <c r="A3555" t="str">
        <f>PROPER(TRIM(Homes[[#This Row],[street]]))</f>
        <v>2628 S 309Th St</v>
      </c>
      <c r="B3555" t="str">
        <f>PROPER(TRIM(Homes[[#This Row],[city]]))</f>
        <v>Federal Way</v>
      </c>
      <c r="C3555" t="str">
        <f>_xlfn.TEXTBEFORE(Homes[[#This Row],[statezip]]," ")</f>
        <v>WA</v>
      </c>
      <c r="D3555" s="6" t="str">
        <f>_xlfn.TEXTAFTER(Homes[[#This Row],[statezip]]," ")</f>
        <v>98003</v>
      </c>
      <c r="E3555" s="1">
        <v>253500</v>
      </c>
      <c r="F3555">
        <v>3</v>
      </c>
      <c r="G35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5" s="3" t="str">
        <f>Homes[[#This Row],[bedrooms]] &amp; " bd | " &amp; TEXT(Homes[[#This Row],[bathrooms]],"0.##") &amp; " ba"</f>
        <v>3 bd | 1. ba</v>
      </c>
      <c r="I3555" s="4">
        <v>1640</v>
      </c>
      <c r="J3555" s="1">
        <f>IFERROR(Homes[[#This Row],[price]]/Homes[[#This Row],[sqft_living]]," ")</f>
        <v>154.57317073170731</v>
      </c>
      <c r="K3555" s="4">
        <f>IFERROR(Homes[[#This Row],[sqft_lot]]/43560," ")</f>
        <v>0.28429752066115704</v>
      </c>
      <c r="L3555" t="str">
        <f>IF(Homes[[#This Row],[waterfront]]=1, "Yes","No")</f>
        <v>No</v>
      </c>
      <c r="M3555" s="4" t="str">
        <f>IF(Homes[[#This Row],[sqft_basement]]&gt;0, "Yes","No")</f>
        <v>Yes</v>
      </c>
      <c r="N3555" t="str">
        <f>CHOOSE(Homes[[#This Row],[view]]+1, "None","Fair","Good","Great","Excellent")</f>
        <v>None</v>
      </c>
      <c r="O3555" t="str">
        <f>CHOOSE(Homes[[#This Row],[condition]], "Poor","Fair","Average","Good","Excellent")</f>
        <v>Good</v>
      </c>
      <c r="P3555">
        <f ca="1">YEAR(TODAY())-Homes[[#This Row],[yr_built]]</f>
        <v>71</v>
      </c>
      <c r="Q3555">
        <v>1979</v>
      </c>
      <c r="R3555">
        <f ca="1">IF(Homes[[#This Row],[yr_renovated]]&gt;0, YEAR(TODAY())-Homes[[#This Row],[yr_renovated]], YEAR(TODAY())-Homes[[#This Row],[yr_built]])</f>
        <v>46</v>
      </c>
      <c r="S3555">
        <v>1</v>
      </c>
      <c r="T3555" s="2">
        <v>41816</v>
      </c>
      <c r="U3555" s="3">
        <v>1</v>
      </c>
      <c r="V3555" s="4">
        <f>IFERROR(Homes[[#This Row],[sqft_above]]+Homes[[#This Row],[sqft_basement]]," ")</f>
        <v>1640</v>
      </c>
      <c r="W3555" s="4">
        <v>12384</v>
      </c>
      <c r="X3555">
        <v>0</v>
      </c>
      <c r="Y3555">
        <v>0</v>
      </c>
      <c r="Z3555">
        <v>4</v>
      </c>
      <c r="AA3555" s="4">
        <v>1090</v>
      </c>
      <c r="AB3555" s="4">
        <v>550</v>
      </c>
      <c r="AC3555">
        <v>1954</v>
      </c>
      <c r="AD3555" t="s">
        <v>3678</v>
      </c>
      <c r="AE3555" t="s">
        <v>675</v>
      </c>
      <c r="AF3555" t="s">
        <v>676</v>
      </c>
    </row>
    <row r="3556" spans="1:32">
      <c r="A3556" t="str">
        <f>PROPER(TRIM(Homes[[#This Row],[street]]))</f>
        <v>8850 34Th Ave Sw</v>
      </c>
      <c r="B3556" t="str">
        <f>PROPER(TRIM(Homes[[#This Row],[city]]))</f>
        <v>Seattle</v>
      </c>
      <c r="C3556" t="str">
        <f>_xlfn.TEXTBEFORE(Homes[[#This Row],[statezip]]," ")</f>
        <v>WA</v>
      </c>
      <c r="D3556" s="6" t="str">
        <f>_xlfn.TEXTAFTER(Homes[[#This Row],[statezip]]," ")</f>
        <v>98126</v>
      </c>
      <c r="E3556" s="1">
        <v>253500</v>
      </c>
      <c r="F3556">
        <v>2</v>
      </c>
      <c r="G35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6" s="3" t="str">
        <f>Homes[[#This Row],[bedrooms]] &amp; " bd | " &amp; TEXT(Homes[[#This Row],[bathrooms]],"0.##") &amp; " ba"</f>
        <v>2 bd | 1. ba</v>
      </c>
      <c r="I3556" s="4">
        <v>810</v>
      </c>
      <c r="J3556" s="1">
        <f>IFERROR(Homes[[#This Row],[price]]/Homes[[#This Row],[sqft_living]]," ")</f>
        <v>312.96296296296299</v>
      </c>
      <c r="K3556" s="4">
        <f>IFERROR(Homes[[#This Row],[sqft_lot]]/43560," ")</f>
        <v>0.11019283746556474</v>
      </c>
      <c r="L3556" t="str">
        <f>IF(Homes[[#This Row],[waterfront]]=1, "Yes","No")</f>
        <v>No</v>
      </c>
      <c r="M3556" s="4" t="str">
        <f>IF(Homes[[#This Row],[sqft_basement]]&gt;0, "Yes","No")</f>
        <v>No</v>
      </c>
      <c r="N3556" t="str">
        <f>CHOOSE(Homes[[#This Row],[view]]+1, "None","Fair","Good","Great","Excellent")</f>
        <v>None</v>
      </c>
      <c r="O3556" t="str">
        <f>CHOOSE(Homes[[#This Row],[condition]], "Poor","Fair","Average","Good","Excellent")</f>
        <v>Average</v>
      </c>
      <c r="P3556">
        <f ca="1">YEAR(TODAY())-Homes[[#This Row],[yr_built]]</f>
        <v>77</v>
      </c>
      <c r="Q3556">
        <v>1994</v>
      </c>
      <c r="R3556">
        <f ca="1">IF(Homes[[#This Row],[yr_renovated]]&gt;0, YEAR(TODAY())-Homes[[#This Row],[yr_renovated]], YEAR(TODAY())-Homes[[#This Row],[yr_built]])</f>
        <v>31</v>
      </c>
      <c r="S3556">
        <v>1</v>
      </c>
      <c r="T3556" s="2">
        <v>41796</v>
      </c>
      <c r="U3556" s="3">
        <v>1</v>
      </c>
      <c r="V3556" s="4">
        <f>IFERROR(Homes[[#This Row],[sqft_above]]+Homes[[#This Row],[sqft_basement]]," ")</f>
        <v>810</v>
      </c>
      <c r="W3556" s="4">
        <v>4800</v>
      </c>
      <c r="X3556">
        <v>0</v>
      </c>
      <c r="Y3556">
        <v>0</v>
      </c>
      <c r="Z3556">
        <v>3</v>
      </c>
      <c r="AA3556" s="4">
        <v>810</v>
      </c>
      <c r="AB3556" s="4">
        <v>0</v>
      </c>
      <c r="AC3556">
        <v>1948</v>
      </c>
      <c r="AD3556" t="s">
        <v>3679</v>
      </c>
      <c r="AE3556" t="s">
        <v>49</v>
      </c>
      <c r="AF3556" t="s">
        <v>434</v>
      </c>
    </row>
    <row r="3557" spans="1:32">
      <c r="A3557" t="str">
        <f>PROPER(TRIM(Homes[[#This Row],[street]]))</f>
        <v>1033 S 316Th St</v>
      </c>
      <c r="B3557" t="str">
        <f>PROPER(TRIM(Homes[[#This Row],[city]]))</f>
        <v>Federal Way</v>
      </c>
      <c r="C3557" t="str">
        <f>_xlfn.TEXTBEFORE(Homes[[#This Row],[statezip]]," ")</f>
        <v>WA</v>
      </c>
      <c r="D3557" s="6" t="str">
        <f>_xlfn.TEXTAFTER(Homes[[#This Row],[statezip]]," ")</f>
        <v>98003</v>
      </c>
      <c r="E3557" s="1">
        <v>253400</v>
      </c>
      <c r="F3557">
        <v>3</v>
      </c>
      <c r="G35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57" s="3" t="str">
        <f>Homes[[#This Row],[bedrooms]] &amp; " bd | " &amp; TEXT(Homes[[#This Row],[bathrooms]],"0.##") &amp; " ba"</f>
        <v>3 bd | 2. ba</v>
      </c>
      <c r="I3557" s="4">
        <v>1400</v>
      </c>
      <c r="J3557" s="1">
        <f>IFERROR(Homes[[#This Row],[price]]/Homes[[#This Row],[sqft_living]]," ")</f>
        <v>181</v>
      </c>
      <c r="K3557" s="4">
        <f>IFERROR(Homes[[#This Row],[sqft_lot]]/43560," ")</f>
        <v>0.19834710743801653</v>
      </c>
      <c r="L3557" t="str">
        <f>IF(Homes[[#This Row],[waterfront]]=1, "Yes","No")</f>
        <v>No</v>
      </c>
      <c r="M3557" s="4" t="str">
        <f>IF(Homes[[#This Row],[sqft_basement]]&gt;0, "Yes","No")</f>
        <v>No</v>
      </c>
      <c r="N3557" t="str">
        <f>CHOOSE(Homes[[#This Row],[view]]+1, "None","Fair","Good","Great","Excellent")</f>
        <v>None</v>
      </c>
      <c r="O3557" t="str">
        <f>CHOOSE(Homes[[#This Row],[condition]], "Poor","Fair","Average","Good","Excellent")</f>
        <v>Excellent</v>
      </c>
      <c r="P3557">
        <f ca="1">YEAR(TODAY())-Homes[[#This Row],[yr_built]]</f>
        <v>57</v>
      </c>
      <c r="Q3557">
        <v>0</v>
      </c>
      <c r="R3557">
        <f ca="1">IF(Homes[[#This Row],[yr_renovated]]&gt;0, YEAR(TODAY())-Homes[[#This Row],[yr_renovated]], YEAR(TODAY())-Homes[[#This Row],[yr_built]])</f>
        <v>57</v>
      </c>
      <c r="S3557">
        <v>1</v>
      </c>
      <c r="T3557" s="2">
        <v>41787</v>
      </c>
      <c r="U3557" s="3">
        <v>2</v>
      </c>
      <c r="V3557" s="4">
        <f>IFERROR(Homes[[#This Row],[sqft_above]]+Homes[[#This Row],[sqft_basement]]," ")</f>
        <v>1400</v>
      </c>
      <c r="W3557" s="4">
        <v>8640</v>
      </c>
      <c r="X3557">
        <v>0</v>
      </c>
      <c r="Y3557">
        <v>0</v>
      </c>
      <c r="Z3557">
        <v>5</v>
      </c>
      <c r="AA3557" s="4">
        <v>1400</v>
      </c>
      <c r="AB3557" s="4">
        <v>0</v>
      </c>
      <c r="AC3557">
        <v>1968</v>
      </c>
      <c r="AD3557" t="s">
        <v>3680</v>
      </c>
      <c r="AE3557" t="s">
        <v>675</v>
      </c>
      <c r="AF3557" t="s">
        <v>676</v>
      </c>
    </row>
    <row r="3558" spans="1:32">
      <c r="A3558" t="str">
        <f>PROPER(TRIM(Homes[[#This Row],[street]]))</f>
        <v>24217 181St Pl Se</v>
      </c>
      <c r="B3558" t="str">
        <f>PROPER(TRIM(Homes[[#This Row],[city]]))</f>
        <v>Covington</v>
      </c>
      <c r="C3558" t="str">
        <f>_xlfn.TEXTBEFORE(Homes[[#This Row],[statezip]]," ")</f>
        <v>WA</v>
      </c>
      <c r="D3558" s="6" t="str">
        <f>_xlfn.TEXTAFTER(Homes[[#This Row],[statezip]]," ")</f>
        <v>98042</v>
      </c>
      <c r="E3558" s="1">
        <v>253000</v>
      </c>
      <c r="F3558">
        <v>4</v>
      </c>
      <c r="G35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58" s="3" t="str">
        <f>Homes[[#This Row],[bedrooms]] &amp; " bd | " &amp; TEXT(Homes[[#This Row],[bathrooms]],"0.##") &amp; " ba"</f>
        <v>4 bd | 2.5 ba</v>
      </c>
      <c r="I3558" s="4">
        <v>2230</v>
      </c>
      <c r="J3558" s="1">
        <f>IFERROR(Homes[[#This Row],[price]]/Homes[[#This Row],[sqft_living]]," ")</f>
        <v>113.45291479820628</v>
      </c>
      <c r="K3558" s="4">
        <f>IFERROR(Homes[[#This Row],[sqft_lot]]/43560," ")</f>
        <v>0.10424701561065197</v>
      </c>
      <c r="L3558" t="str">
        <f>IF(Homes[[#This Row],[waterfront]]=1, "Yes","No")</f>
        <v>No</v>
      </c>
      <c r="M3558" s="4" t="str">
        <f>IF(Homes[[#This Row],[sqft_basement]]&gt;0, "Yes","No")</f>
        <v>No</v>
      </c>
      <c r="N3558" t="str">
        <f>CHOOSE(Homes[[#This Row],[view]]+1, "None","Fair","Good","Great","Excellent")</f>
        <v>None</v>
      </c>
      <c r="O3558" t="str">
        <f>CHOOSE(Homes[[#This Row],[condition]], "Poor","Fair","Average","Good","Excellent")</f>
        <v>Average</v>
      </c>
      <c r="P3558">
        <f ca="1">YEAR(TODAY())-Homes[[#This Row],[yr_built]]</f>
        <v>19</v>
      </c>
      <c r="Q3558">
        <v>0</v>
      </c>
      <c r="R3558">
        <f ca="1">IF(Homes[[#This Row],[yr_renovated]]&gt;0, YEAR(TODAY())-Homes[[#This Row],[yr_renovated]], YEAR(TODAY())-Homes[[#This Row],[yr_built]])</f>
        <v>19</v>
      </c>
      <c r="S3558">
        <v>2</v>
      </c>
      <c r="T3558" s="2">
        <v>41773</v>
      </c>
      <c r="U3558" s="3">
        <v>2.5</v>
      </c>
      <c r="V3558" s="4">
        <f>IFERROR(Homes[[#This Row],[sqft_above]]+Homes[[#This Row],[sqft_basement]]," ")</f>
        <v>2230</v>
      </c>
      <c r="W3558" s="4">
        <v>4541</v>
      </c>
      <c r="X3558">
        <v>0</v>
      </c>
      <c r="Y3558">
        <v>0</v>
      </c>
      <c r="Z3558">
        <v>3</v>
      </c>
      <c r="AA3558" s="4">
        <v>2230</v>
      </c>
      <c r="AB3558" s="4">
        <v>0</v>
      </c>
      <c r="AC3558">
        <v>2006</v>
      </c>
      <c r="AD3558" t="s">
        <v>3681</v>
      </c>
      <c r="AE3558" t="s">
        <v>84</v>
      </c>
      <c r="AF3558" t="s">
        <v>85</v>
      </c>
    </row>
    <row r="3559" spans="1:32">
      <c r="A3559" t="str">
        <f>PROPER(TRIM(Homes[[#This Row],[street]]))</f>
        <v>11414 Se 230Th Pl</v>
      </c>
      <c r="B3559" t="str">
        <f>PROPER(TRIM(Homes[[#This Row],[city]]))</f>
        <v>Kent</v>
      </c>
      <c r="C3559" t="str">
        <f>_xlfn.TEXTBEFORE(Homes[[#This Row],[statezip]]," ")</f>
        <v>WA</v>
      </c>
      <c r="D3559" s="6" t="str">
        <f>_xlfn.TEXTAFTER(Homes[[#This Row],[statezip]]," ")</f>
        <v>98031</v>
      </c>
      <c r="E3559" s="1">
        <v>253000</v>
      </c>
      <c r="F3559">
        <v>2</v>
      </c>
      <c r="G35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59" s="3" t="str">
        <f>Homes[[#This Row],[bedrooms]] &amp; " bd | " &amp; TEXT(Homes[[#This Row],[bathrooms]],"0.##") &amp; " ba"</f>
        <v>2 bd | 1. ba</v>
      </c>
      <c r="I3559" s="4">
        <v>1310</v>
      </c>
      <c r="J3559" s="1">
        <f>IFERROR(Homes[[#This Row],[price]]/Homes[[#This Row],[sqft_living]]," ")</f>
        <v>193.12977099236642</v>
      </c>
      <c r="K3559" s="4">
        <f>IFERROR(Homes[[#This Row],[sqft_lot]]/43560," ")</f>
        <v>0.16363636363636364</v>
      </c>
      <c r="L3559" t="str">
        <f>IF(Homes[[#This Row],[waterfront]]=1, "Yes","No")</f>
        <v>No</v>
      </c>
      <c r="M3559" s="4" t="str">
        <f>IF(Homes[[#This Row],[sqft_basement]]&gt;0, "Yes","No")</f>
        <v>Yes</v>
      </c>
      <c r="N3559" t="str">
        <f>CHOOSE(Homes[[#This Row],[view]]+1, "None","Fair","Good","Great","Excellent")</f>
        <v>None</v>
      </c>
      <c r="O3559" t="str">
        <f>CHOOSE(Homes[[#This Row],[condition]], "Poor","Fair","Average","Good","Excellent")</f>
        <v>Good</v>
      </c>
      <c r="P3559">
        <f ca="1">YEAR(TODAY())-Homes[[#This Row],[yr_built]]</f>
        <v>45</v>
      </c>
      <c r="Q3559">
        <v>0</v>
      </c>
      <c r="R3559">
        <f ca="1">IF(Homes[[#This Row],[yr_renovated]]&gt;0, YEAR(TODAY())-Homes[[#This Row],[yr_renovated]], YEAR(TODAY())-Homes[[#This Row],[yr_built]])</f>
        <v>45</v>
      </c>
      <c r="S3559">
        <v>1</v>
      </c>
      <c r="T3559" s="2">
        <v>41822</v>
      </c>
      <c r="U3559" s="3">
        <v>1</v>
      </c>
      <c r="V3559" s="4">
        <f>IFERROR(Homes[[#This Row],[sqft_above]]+Homes[[#This Row],[sqft_basement]]," ")</f>
        <v>1310</v>
      </c>
      <c r="W3559" s="4">
        <v>7128</v>
      </c>
      <c r="X3559">
        <v>0</v>
      </c>
      <c r="Y3559">
        <v>0</v>
      </c>
      <c r="Z3559">
        <v>4</v>
      </c>
      <c r="AA3559" s="4">
        <v>940</v>
      </c>
      <c r="AB3559" s="4">
        <v>370</v>
      </c>
      <c r="AC3559">
        <v>1980</v>
      </c>
      <c r="AD3559" t="s">
        <v>3682</v>
      </c>
      <c r="AE3559" t="s">
        <v>1392</v>
      </c>
      <c r="AF3559" t="s">
        <v>2406</v>
      </c>
    </row>
    <row r="3560" spans="1:32">
      <c r="A3560" t="str">
        <f>PROPER(TRIM(Homes[[#This Row],[street]]))</f>
        <v>506 Wells Ave N</v>
      </c>
      <c r="B3560" t="str">
        <f>PROPER(TRIM(Homes[[#This Row],[city]]))</f>
        <v>Renton</v>
      </c>
      <c r="C3560" t="str">
        <f>_xlfn.TEXTBEFORE(Homes[[#This Row],[statezip]]," ")</f>
        <v>WA</v>
      </c>
      <c r="D3560" s="6" t="str">
        <f>_xlfn.TEXTAFTER(Homes[[#This Row],[statezip]]," ")</f>
        <v>98057</v>
      </c>
      <c r="E3560" s="1">
        <v>253000</v>
      </c>
      <c r="F3560">
        <v>2</v>
      </c>
      <c r="G35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60" s="3" t="str">
        <f>Homes[[#This Row],[bedrooms]] &amp; " bd | " &amp; TEXT(Homes[[#This Row],[bathrooms]],"0.##") &amp; " ba"</f>
        <v>2 bd | 1.75 ba</v>
      </c>
      <c r="I3560" s="4">
        <v>1220</v>
      </c>
      <c r="J3560" s="1">
        <f>IFERROR(Homes[[#This Row],[price]]/Homes[[#This Row],[sqft_living]]," ")</f>
        <v>207.37704918032787</v>
      </c>
      <c r="K3560" s="4">
        <f>IFERROR(Homes[[#This Row],[sqft_lot]]/43560," ")</f>
        <v>0.1147842056932966</v>
      </c>
      <c r="L3560" t="str">
        <f>IF(Homes[[#This Row],[waterfront]]=1, "Yes","No")</f>
        <v>No</v>
      </c>
      <c r="M3560" s="4" t="str">
        <f>IF(Homes[[#This Row],[sqft_basement]]&gt;0, "Yes","No")</f>
        <v>Yes</v>
      </c>
      <c r="N3560" t="str">
        <f>CHOOSE(Homes[[#This Row],[view]]+1, "None","Fair","Good","Great","Excellent")</f>
        <v>None</v>
      </c>
      <c r="O3560" t="str">
        <f>CHOOSE(Homes[[#This Row],[condition]], "Poor","Fair","Average","Good","Excellent")</f>
        <v>Excellent</v>
      </c>
      <c r="P3560">
        <f ca="1">YEAR(TODAY())-Homes[[#This Row],[yr_built]]</f>
        <v>104</v>
      </c>
      <c r="Q3560">
        <v>0</v>
      </c>
      <c r="R3560">
        <f ca="1">IF(Homes[[#This Row],[yr_renovated]]&gt;0, YEAR(TODAY())-Homes[[#This Row],[yr_renovated]], YEAR(TODAY())-Homes[[#This Row],[yr_built]])</f>
        <v>104</v>
      </c>
      <c r="S3560">
        <v>1</v>
      </c>
      <c r="T3560" s="2">
        <v>41793</v>
      </c>
      <c r="U3560" s="3">
        <v>1.75</v>
      </c>
      <c r="V3560" s="4">
        <f>IFERROR(Homes[[#This Row],[sqft_above]]+Homes[[#This Row],[sqft_basement]]," ")</f>
        <v>1220</v>
      </c>
      <c r="W3560" s="4">
        <v>5000</v>
      </c>
      <c r="X3560">
        <v>0</v>
      </c>
      <c r="Y3560">
        <v>0</v>
      </c>
      <c r="Z3560">
        <v>5</v>
      </c>
      <c r="AA3560" s="4">
        <v>860</v>
      </c>
      <c r="AB3560" s="4">
        <v>360</v>
      </c>
      <c r="AC3560">
        <v>1921</v>
      </c>
      <c r="AD3560" t="s">
        <v>3683</v>
      </c>
      <c r="AE3560" t="s">
        <v>319</v>
      </c>
      <c r="AF3560" t="s">
        <v>1495</v>
      </c>
    </row>
    <row r="3561" spans="1:32">
      <c r="A3561" t="str">
        <f>PROPER(TRIM(Homes[[#This Row],[street]]))</f>
        <v>11457 70Th Pl S</v>
      </c>
      <c r="B3561" t="str">
        <f>PROPER(TRIM(Homes[[#This Row],[city]]))</f>
        <v>Seattle</v>
      </c>
      <c r="C3561" t="str">
        <f>_xlfn.TEXTBEFORE(Homes[[#This Row],[statezip]]," ")</f>
        <v>WA</v>
      </c>
      <c r="D3561" s="6" t="str">
        <f>_xlfn.TEXTAFTER(Homes[[#This Row],[statezip]]," ")</f>
        <v>98178</v>
      </c>
      <c r="E3561" s="1">
        <v>253000</v>
      </c>
      <c r="F3561">
        <v>3</v>
      </c>
      <c r="G35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61" s="3" t="str">
        <f>Homes[[#This Row],[bedrooms]] &amp; " bd | " &amp; TEXT(Homes[[#This Row],[bathrooms]],"0.##") &amp; " ba"</f>
        <v>3 bd | 1.5 ba</v>
      </c>
      <c r="I3561" s="4">
        <v>880</v>
      </c>
      <c r="J3561" s="1">
        <f>IFERROR(Homes[[#This Row],[price]]/Homes[[#This Row],[sqft_living]]," ")</f>
        <v>287.5</v>
      </c>
      <c r="K3561" s="4">
        <f>IFERROR(Homes[[#This Row],[sqft_lot]]/43560," ")</f>
        <v>0.15151515151515152</v>
      </c>
      <c r="L3561" t="str">
        <f>IF(Homes[[#This Row],[waterfront]]=1, "Yes","No")</f>
        <v>No</v>
      </c>
      <c r="M3561" s="4" t="str">
        <f>IF(Homes[[#This Row],[sqft_basement]]&gt;0, "Yes","No")</f>
        <v>No</v>
      </c>
      <c r="N3561" t="str">
        <f>CHOOSE(Homes[[#This Row],[view]]+1, "None","Fair","Good","Great","Excellent")</f>
        <v>None</v>
      </c>
      <c r="O3561" t="str">
        <f>CHOOSE(Homes[[#This Row],[condition]], "Poor","Fair","Average","Good","Excellent")</f>
        <v>Excellent</v>
      </c>
      <c r="P3561">
        <f ca="1">YEAR(TODAY())-Homes[[#This Row],[yr_built]]</f>
        <v>80</v>
      </c>
      <c r="Q3561">
        <v>0</v>
      </c>
      <c r="R3561">
        <f ca="1">IF(Homes[[#This Row],[yr_renovated]]&gt;0, YEAR(TODAY())-Homes[[#This Row],[yr_renovated]], YEAR(TODAY())-Homes[[#This Row],[yr_built]])</f>
        <v>80</v>
      </c>
      <c r="S3561">
        <v>1</v>
      </c>
      <c r="T3561" s="2">
        <v>41807</v>
      </c>
      <c r="U3561" s="3">
        <v>1.5</v>
      </c>
      <c r="V3561" s="4">
        <f>IFERROR(Homes[[#This Row],[sqft_above]]+Homes[[#This Row],[sqft_basement]]," ")</f>
        <v>880</v>
      </c>
      <c r="W3561" s="4">
        <v>6600</v>
      </c>
      <c r="X3561">
        <v>0</v>
      </c>
      <c r="Y3561">
        <v>0</v>
      </c>
      <c r="Z3561">
        <v>5</v>
      </c>
      <c r="AA3561" s="4">
        <v>880</v>
      </c>
      <c r="AB3561" s="4">
        <v>0</v>
      </c>
      <c r="AC3561">
        <v>1945</v>
      </c>
      <c r="AD3561" t="s">
        <v>3684</v>
      </c>
      <c r="AE3561" t="s">
        <v>49</v>
      </c>
      <c r="AF3561" t="s">
        <v>1123</v>
      </c>
    </row>
    <row r="3562" spans="1:32">
      <c r="A3562" t="str">
        <f>PROPER(TRIM(Homes[[#This Row],[street]]))</f>
        <v>4056 S 151St St</v>
      </c>
      <c r="B3562" t="str">
        <f>PROPER(TRIM(Homes[[#This Row],[city]]))</f>
        <v>Tukwila</v>
      </c>
      <c r="C3562" t="str">
        <f>_xlfn.TEXTBEFORE(Homes[[#This Row],[statezip]]," ")</f>
        <v>WA</v>
      </c>
      <c r="D3562" s="6" t="str">
        <f>_xlfn.TEXTAFTER(Homes[[#This Row],[statezip]]," ")</f>
        <v>98188</v>
      </c>
      <c r="E3562" s="1">
        <v>253000</v>
      </c>
      <c r="F3562">
        <v>3</v>
      </c>
      <c r="G35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62" s="3" t="str">
        <f>Homes[[#This Row],[bedrooms]] &amp; " bd | " &amp; TEXT(Homes[[#This Row],[bathrooms]],"0.##") &amp; " ba"</f>
        <v>3 bd | 1.75 ba</v>
      </c>
      <c r="I3562" s="4">
        <v>2040</v>
      </c>
      <c r="J3562" s="1">
        <f>IFERROR(Homes[[#This Row],[price]]/Homes[[#This Row],[sqft_living]]," ")</f>
        <v>124.01960784313725</v>
      </c>
      <c r="K3562" s="4">
        <f>IFERROR(Homes[[#This Row],[sqft_lot]]/43560," ")</f>
        <v>0.16714876033057852</v>
      </c>
      <c r="L3562" t="str">
        <f>IF(Homes[[#This Row],[waterfront]]=1, "Yes","No")</f>
        <v>No</v>
      </c>
      <c r="M3562" s="4" t="str">
        <f>IF(Homes[[#This Row],[sqft_basement]]&gt;0, "Yes","No")</f>
        <v>Yes</v>
      </c>
      <c r="N3562" t="str">
        <f>CHOOSE(Homes[[#This Row],[view]]+1, "None","Fair","Good","Great","Excellent")</f>
        <v>None</v>
      </c>
      <c r="O3562" t="str">
        <f>CHOOSE(Homes[[#This Row],[condition]], "Poor","Fair","Average","Good","Excellent")</f>
        <v>Average</v>
      </c>
      <c r="P3562">
        <f ca="1">YEAR(TODAY())-Homes[[#This Row],[yr_built]]</f>
        <v>63</v>
      </c>
      <c r="Q3562">
        <v>2003</v>
      </c>
      <c r="R3562">
        <f ca="1">IF(Homes[[#This Row],[yr_renovated]]&gt;0, YEAR(TODAY())-Homes[[#This Row],[yr_renovated]], YEAR(TODAY())-Homes[[#This Row],[yr_built]])</f>
        <v>22</v>
      </c>
      <c r="S3562">
        <v>1</v>
      </c>
      <c r="T3562" s="2">
        <v>41800</v>
      </c>
      <c r="U3562" s="3">
        <v>1.75</v>
      </c>
      <c r="V3562" s="4">
        <f>IFERROR(Homes[[#This Row],[sqft_above]]+Homes[[#This Row],[sqft_basement]]," ")</f>
        <v>2040</v>
      </c>
      <c r="W3562" s="4">
        <v>7281</v>
      </c>
      <c r="X3562">
        <v>0</v>
      </c>
      <c r="Y3562">
        <v>0</v>
      </c>
      <c r="Z3562">
        <v>3</v>
      </c>
      <c r="AA3562" s="4">
        <v>1020</v>
      </c>
      <c r="AB3562" s="4">
        <v>1020</v>
      </c>
      <c r="AC3562">
        <v>1962</v>
      </c>
      <c r="AD3562" t="s">
        <v>3685</v>
      </c>
      <c r="AE3562" t="s">
        <v>93</v>
      </c>
      <c r="AF3562" t="s">
        <v>2002</v>
      </c>
    </row>
    <row r="3563" spans="1:32">
      <c r="A3563" t="str">
        <f>PROPER(TRIM(Homes[[#This Row],[street]]))</f>
        <v>37654 18Th Pl S</v>
      </c>
      <c r="B3563" t="str">
        <f>PROPER(TRIM(Homes[[#This Row],[city]]))</f>
        <v>Federal Way</v>
      </c>
      <c r="C3563" t="str">
        <f>_xlfn.TEXTBEFORE(Homes[[#This Row],[statezip]]," ")</f>
        <v>WA</v>
      </c>
      <c r="D3563" s="6" t="str">
        <f>_xlfn.TEXTAFTER(Homes[[#This Row],[statezip]]," ")</f>
        <v>98003</v>
      </c>
      <c r="E3563" s="1">
        <v>252980</v>
      </c>
      <c r="F3563">
        <v>4</v>
      </c>
      <c r="G35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63" s="3" t="str">
        <f>Homes[[#This Row],[bedrooms]] &amp; " bd | " &amp; TEXT(Homes[[#This Row],[bathrooms]],"0.##") &amp; " ba"</f>
        <v>4 bd | 2.5 ba</v>
      </c>
      <c r="I3563" s="4">
        <v>2530</v>
      </c>
      <c r="J3563" s="1">
        <f>IFERROR(Homes[[#This Row],[price]]/Homes[[#This Row],[sqft_living]]," ")</f>
        <v>99.992094861660078</v>
      </c>
      <c r="K3563" s="4">
        <f>IFERROR(Homes[[#This Row],[sqft_lot]]/43560," ")</f>
        <v>0.18753443526170799</v>
      </c>
      <c r="L3563" t="str">
        <f>IF(Homes[[#This Row],[waterfront]]=1, "Yes","No")</f>
        <v>No</v>
      </c>
      <c r="M3563" s="4" t="str">
        <f>IF(Homes[[#This Row],[sqft_basement]]&gt;0, "Yes","No")</f>
        <v>No</v>
      </c>
      <c r="N3563" t="str">
        <f>CHOOSE(Homes[[#This Row],[view]]+1, "None","Fair","Good","Great","Excellent")</f>
        <v>None</v>
      </c>
      <c r="O3563" t="str">
        <f>CHOOSE(Homes[[#This Row],[condition]], "Poor","Fair","Average","Good","Excellent")</f>
        <v>Average</v>
      </c>
      <c r="P3563">
        <f ca="1">YEAR(TODAY())-Homes[[#This Row],[yr_built]]</f>
        <v>32</v>
      </c>
      <c r="Q3563">
        <v>0</v>
      </c>
      <c r="R3563">
        <f ca="1">IF(Homes[[#This Row],[yr_renovated]]&gt;0, YEAR(TODAY())-Homes[[#This Row],[yr_renovated]], YEAR(TODAY())-Homes[[#This Row],[yr_built]])</f>
        <v>32</v>
      </c>
      <c r="S3563">
        <v>2</v>
      </c>
      <c r="T3563" s="2">
        <v>41828</v>
      </c>
      <c r="U3563" s="3">
        <v>2.5</v>
      </c>
      <c r="V3563" s="4">
        <f>IFERROR(Homes[[#This Row],[sqft_above]]+Homes[[#This Row],[sqft_basement]]," ")</f>
        <v>2530</v>
      </c>
      <c r="W3563" s="4">
        <v>8169</v>
      </c>
      <c r="X3563">
        <v>0</v>
      </c>
      <c r="Y3563">
        <v>0</v>
      </c>
      <c r="Z3563">
        <v>3</v>
      </c>
      <c r="AA3563" s="4">
        <v>2530</v>
      </c>
      <c r="AB3563" s="4">
        <v>0</v>
      </c>
      <c r="AC3563">
        <v>1993</v>
      </c>
      <c r="AD3563" t="s">
        <v>3686</v>
      </c>
      <c r="AE3563" t="s">
        <v>675</v>
      </c>
      <c r="AF3563" t="s">
        <v>676</v>
      </c>
    </row>
    <row r="3564" spans="1:32">
      <c r="A3564" t="str">
        <f>PROPER(TRIM(Homes[[#This Row],[street]]))</f>
        <v>650 Sw 137Th St</v>
      </c>
      <c r="B3564" t="str">
        <f>PROPER(TRIM(Homes[[#This Row],[city]]))</f>
        <v>Burien</v>
      </c>
      <c r="C3564" t="str">
        <f>_xlfn.TEXTBEFORE(Homes[[#This Row],[statezip]]," ")</f>
        <v>WA</v>
      </c>
      <c r="D3564" s="6" t="str">
        <f>_xlfn.TEXTAFTER(Homes[[#This Row],[statezip]]," ")</f>
        <v>98166</v>
      </c>
      <c r="E3564" s="1">
        <v>252750</v>
      </c>
      <c r="F3564">
        <v>4</v>
      </c>
      <c r="G35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64" s="3" t="str">
        <f>Homes[[#This Row],[bedrooms]] &amp; " bd | " &amp; TEXT(Homes[[#This Row],[bathrooms]],"0.##") &amp; " ba"</f>
        <v>4 bd | 1. ba</v>
      </c>
      <c r="I3564" s="4">
        <v>1230</v>
      </c>
      <c r="J3564" s="1">
        <f>IFERROR(Homes[[#This Row],[price]]/Homes[[#This Row],[sqft_living]]," ")</f>
        <v>205.48780487804879</v>
      </c>
      <c r="K3564" s="4">
        <f>IFERROR(Homes[[#This Row],[sqft_lot]]/43560," ")</f>
        <v>0.17011019283746556</v>
      </c>
      <c r="L3564" t="str">
        <f>IF(Homes[[#This Row],[waterfront]]=1, "Yes","No")</f>
        <v>No</v>
      </c>
      <c r="M3564" s="4" t="str">
        <f>IF(Homes[[#This Row],[sqft_basement]]&gt;0, "Yes","No")</f>
        <v>No</v>
      </c>
      <c r="N3564" t="str">
        <f>CHOOSE(Homes[[#This Row],[view]]+1, "None","Fair","Good","Great","Excellent")</f>
        <v>None</v>
      </c>
      <c r="O3564" t="str">
        <f>CHOOSE(Homes[[#This Row],[condition]], "Poor","Fair","Average","Good","Excellent")</f>
        <v>Average</v>
      </c>
      <c r="P3564">
        <f ca="1">YEAR(TODAY())-Homes[[#This Row],[yr_built]]</f>
        <v>81</v>
      </c>
      <c r="Q3564">
        <v>0</v>
      </c>
      <c r="R3564">
        <f ca="1">IF(Homes[[#This Row],[yr_renovated]]&gt;0, YEAR(TODAY())-Homes[[#This Row],[yr_renovated]], YEAR(TODAY())-Homes[[#This Row],[yr_built]])</f>
        <v>81</v>
      </c>
      <c r="S3564">
        <v>1.5</v>
      </c>
      <c r="T3564" s="2">
        <v>41816</v>
      </c>
      <c r="U3564" s="3">
        <v>1</v>
      </c>
      <c r="V3564" s="4">
        <f>IFERROR(Homes[[#This Row],[sqft_above]]+Homes[[#This Row],[sqft_basement]]," ")</f>
        <v>1230</v>
      </c>
      <c r="W3564" s="4">
        <v>7410</v>
      </c>
      <c r="X3564">
        <v>0</v>
      </c>
      <c r="Y3564">
        <v>0</v>
      </c>
      <c r="Z3564">
        <v>3</v>
      </c>
      <c r="AA3564" s="4">
        <v>1230</v>
      </c>
      <c r="AB3564" s="4">
        <v>0</v>
      </c>
      <c r="AC3564">
        <v>1944</v>
      </c>
      <c r="AD3564" t="s">
        <v>3687</v>
      </c>
      <c r="AE3564" t="s">
        <v>379</v>
      </c>
      <c r="AF3564" t="s">
        <v>227</v>
      </c>
    </row>
    <row r="3565" spans="1:32">
      <c r="A3565" t="str">
        <f>PROPER(TRIM(Homes[[#This Row],[street]]))</f>
        <v>13105 Se 277Th Pl</v>
      </c>
      <c r="B3565" t="str">
        <f>PROPER(TRIM(Homes[[#This Row],[city]]))</f>
        <v>Kent</v>
      </c>
      <c r="C3565" t="str">
        <f>_xlfn.TEXTBEFORE(Homes[[#This Row],[statezip]]," ")</f>
        <v>WA</v>
      </c>
      <c r="D3565" s="6" t="str">
        <f>_xlfn.TEXTAFTER(Homes[[#This Row],[statezip]]," ")</f>
        <v>98030</v>
      </c>
      <c r="E3565" s="1">
        <v>252700</v>
      </c>
      <c r="F3565">
        <v>2</v>
      </c>
      <c r="G35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65" s="3" t="str">
        <f>Homes[[#This Row],[bedrooms]] &amp; " bd | " &amp; TEXT(Homes[[#This Row],[bathrooms]],"0.##") &amp; " ba"</f>
        <v>2 bd | 1.5 ba</v>
      </c>
      <c r="I3565" s="4">
        <v>1070</v>
      </c>
      <c r="J3565" s="1">
        <f>IFERROR(Homes[[#This Row],[price]]/Homes[[#This Row],[sqft_living]]," ")</f>
        <v>236.16822429906543</v>
      </c>
      <c r="K3565" s="4">
        <f>IFERROR(Homes[[#This Row],[sqft_lot]]/43560," ")</f>
        <v>0.22137281910009182</v>
      </c>
      <c r="L3565" t="str">
        <f>IF(Homes[[#This Row],[waterfront]]=1, "Yes","No")</f>
        <v>No</v>
      </c>
      <c r="M3565" s="4" t="str">
        <f>IF(Homes[[#This Row],[sqft_basement]]&gt;0, "Yes","No")</f>
        <v>No</v>
      </c>
      <c r="N3565" t="str">
        <f>CHOOSE(Homes[[#This Row],[view]]+1, "None","Fair","Good","Great","Excellent")</f>
        <v>None</v>
      </c>
      <c r="O3565" t="str">
        <f>CHOOSE(Homes[[#This Row],[condition]], "Poor","Fair","Average","Good","Excellent")</f>
        <v>Average</v>
      </c>
      <c r="P3565">
        <f ca="1">YEAR(TODAY())-Homes[[#This Row],[yr_built]]</f>
        <v>40</v>
      </c>
      <c r="Q3565">
        <v>0</v>
      </c>
      <c r="R3565">
        <f ca="1">IF(Homes[[#This Row],[yr_renovated]]&gt;0, YEAR(TODAY())-Homes[[#This Row],[yr_renovated]], YEAR(TODAY())-Homes[[#This Row],[yr_built]])</f>
        <v>40</v>
      </c>
      <c r="S3565">
        <v>1</v>
      </c>
      <c r="T3565" s="2">
        <v>41775</v>
      </c>
      <c r="U3565" s="3">
        <v>1.5</v>
      </c>
      <c r="V3565" s="4">
        <f>IFERROR(Homes[[#This Row],[sqft_above]]+Homes[[#This Row],[sqft_basement]]," ")</f>
        <v>1070</v>
      </c>
      <c r="W3565" s="4">
        <v>9643</v>
      </c>
      <c r="X3565">
        <v>0</v>
      </c>
      <c r="Y3565">
        <v>0</v>
      </c>
      <c r="Z3565">
        <v>3</v>
      </c>
      <c r="AA3565" s="4">
        <v>1070</v>
      </c>
      <c r="AB3565" s="4">
        <v>0</v>
      </c>
      <c r="AC3565">
        <v>1985</v>
      </c>
      <c r="AD3565" t="s">
        <v>3688</v>
      </c>
      <c r="AE3565" t="s">
        <v>1392</v>
      </c>
      <c r="AF3565" t="s">
        <v>1554</v>
      </c>
    </row>
    <row r="3566" spans="1:32">
      <c r="A3566" t="str">
        <f>PROPER(TRIM(Homes[[#This Row],[street]]))</f>
        <v>1209 Sw 347Th Pl</v>
      </c>
      <c r="B3566" t="str">
        <f>PROPER(TRIM(Homes[[#This Row],[city]]))</f>
        <v>Federal Way</v>
      </c>
      <c r="C3566" t="str">
        <f>_xlfn.TEXTBEFORE(Homes[[#This Row],[statezip]]," ")</f>
        <v>WA</v>
      </c>
      <c r="D3566" s="6" t="str">
        <f>_xlfn.TEXTAFTER(Homes[[#This Row],[statezip]]," ")</f>
        <v>98023</v>
      </c>
      <c r="E3566" s="1">
        <v>252500</v>
      </c>
      <c r="F3566">
        <v>3</v>
      </c>
      <c r="G35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66" s="3" t="str">
        <f>Homes[[#This Row],[bedrooms]] &amp; " bd | " &amp; TEXT(Homes[[#This Row],[bathrooms]],"0.##") &amp; " ba"</f>
        <v>3 bd | 2. ba</v>
      </c>
      <c r="I3566" s="4">
        <v>1900</v>
      </c>
      <c r="J3566" s="1">
        <f>IFERROR(Homes[[#This Row],[price]]/Homes[[#This Row],[sqft_living]]," ")</f>
        <v>132.89473684210526</v>
      </c>
      <c r="K3566" s="4">
        <f>IFERROR(Homes[[#This Row],[sqft_lot]]/43560," ")</f>
        <v>0.18370064279155188</v>
      </c>
      <c r="L3566" t="str">
        <f>IF(Homes[[#This Row],[waterfront]]=1, "Yes","No")</f>
        <v>No</v>
      </c>
      <c r="M3566" s="4" t="str">
        <f>IF(Homes[[#This Row],[sqft_basement]]&gt;0, "Yes","No")</f>
        <v>No</v>
      </c>
      <c r="N3566" t="str">
        <f>CHOOSE(Homes[[#This Row],[view]]+1, "None","Fair","Good","Great","Excellent")</f>
        <v>None</v>
      </c>
      <c r="O3566" t="str">
        <f>CHOOSE(Homes[[#This Row],[condition]], "Poor","Fair","Average","Good","Excellent")</f>
        <v>Average</v>
      </c>
      <c r="P3566">
        <f ca="1">YEAR(TODAY())-Homes[[#This Row],[yr_built]]</f>
        <v>34</v>
      </c>
      <c r="Q3566">
        <v>0</v>
      </c>
      <c r="R3566">
        <f ca="1">IF(Homes[[#This Row],[yr_renovated]]&gt;0, YEAR(TODAY())-Homes[[#This Row],[yr_renovated]], YEAR(TODAY())-Homes[[#This Row],[yr_built]])</f>
        <v>34</v>
      </c>
      <c r="S3566">
        <v>1</v>
      </c>
      <c r="T3566" s="2">
        <v>41816</v>
      </c>
      <c r="U3566" s="3">
        <v>2</v>
      </c>
      <c r="V3566" s="4">
        <f>IFERROR(Homes[[#This Row],[sqft_above]]+Homes[[#This Row],[sqft_basement]]," ")</f>
        <v>1900</v>
      </c>
      <c r="W3566" s="4">
        <v>8002</v>
      </c>
      <c r="X3566">
        <v>0</v>
      </c>
      <c r="Y3566">
        <v>0</v>
      </c>
      <c r="Z3566">
        <v>3</v>
      </c>
      <c r="AA3566" s="4">
        <v>1900</v>
      </c>
      <c r="AB3566" s="4">
        <v>0</v>
      </c>
      <c r="AC3566">
        <v>1991</v>
      </c>
      <c r="AD3566" t="s">
        <v>3689</v>
      </c>
      <c r="AE3566" t="s">
        <v>675</v>
      </c>
      <c r="AF3566" t="s">
        <v>1267</v>
      </c>
    </row>
    <row r="3567" spans="1:32">
      <c r="A3567" t="str">
        <f>PROPER(TRIM(Homes[[#This Row],[street]]))</f>
        <v>12902 Se 158Th Pl</v>
      </c>
      <c r="B3567" t="str">
        <f>PROPER(TRIM(Homes[[#This Row],[city]]))</f>
        <v>Renton</v>
      </c>
      <c r="C3567" t="str">
        <f>_xlfn.TEXTBEFORE(Homes[[#This Row],[statezip]]," ")</f>
        <v>WA</v>
      </c>
      <c r="D3567" s="6" t="str">
        <f>_xlfn.TEXTAFTER(Homes[[#This Row],[statezip]]," ")</f>
        <v>98058</v>
      </c>
      <c r="E3567" s="1">
        <v>252350</v>
      </c>
      <c r="F3567">
        <v>3</v>
      </c>
      <c r="G35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67" s="3" t="str">
        <f>Homes[[#This Row],[bedrooms]] &amp; " bd | " &amp; TEXT(Homes[[#This Row],[bathrooms]],"0.##") &amp; " ba"</f>
        <v>3 bd | 2. ba</v>
      </c>
      <c r="I3567" s="4">
        <v>1650</v>
      </c>
      <c r="J3567" s="1">
        <f>IFERROR(Homes[[#This Row],[price]]/Homes[[#This Row],[sqft_living]]," ")</f>
        <v>152.93939393939394</v>
      </c>
      <c r="K3567" s="4">
        <f>IFERROR(Homes[[#This Row],[sqft_lot]]/43560," ")</f>
        <v>0.16877869605142332</v>
      </c>
      <c r="L3567" t="str">
        <f>IF(Homes[[#This Row],[waterfront]]=1, "Yes","No")</f>
        <v>No</v>
      </c>
      <c r="M3567" s="4" t="str">
        <f>IF(Homes[[#This Row],[sqft_basement]]&gt;0, "Yes","No")</f>
        <v>Yes</v>
      </c>
      <c r="N3567" t="str">
        <f>CHOOSE(Homes[[#This Row],[view]]+1, "None","Fair","Good","Great","Excellent")</f>
        <v>None</v>
      </c>
      <c r="O3567" t="str">
        <f>CHOOSE(Homes[[#This Row],[condition]], "Poor","Fair","Average","Good","Excellent")</f>
        <v>Average</v>
      </c>
      <c r="P3567">
        <f ca="1">YEAR(TODAY())-Homes[[#This Row],[yr_built]]</f>
        <v>46</v>
      </c>
      <c r="Q3567">
        <v>2014</v>
      </c>
      <c r="R3567">
        <f ca="1">IF(Homes[[#This Row],[yr_renovated]]&gt;0, YEAR(TODAY())-Homes[[#This Row],[yr_renovated]], YEAR(TODAY())-Homes[[#This Row],[yr_built]])</f>
        <v>11</v>
      </c>
      <c r="S3567">
        <v>1</v>
      </c>
      <c r="T3567" s="2">
        <v>41774</v>
      </c>
      <c r="U3567" s="3">
        <v>2</v>
      </c>
      <c r="V3567" s="4">
        <f>IFERROR(Homes[[#This Row],[sqft_above]]+Homes[[#This Row],[sqft_basement]]," ")</f>
        <v>1650</v>
      </c>
      <c r="W3567" s="4">
        <v>7352</v>
      </c>
      <c r="X3567">
        <v>0</v>
      </c>
      <c r="Y3567">
        <v>0</v>
      </c>
      <c r="Z3567">
        <v>3</v>
      </c>
      <c r="AA3567" s="4">
        <v>1160</v>
      </c>
      <c r="AB3567" s="4">
        <v>490</v>
      </c>
      <c r="AC3567">
        <v>1979</v>
      </c>
      <c r="AD3567" t="s">
        <v>3690</v>
      </c>
      <c r="AE3567" t="s">
        <v>319</v>
      </c>
      <c r="AF3567" t="s">
        <v>320</v>
      </c>
    </row>
    <row r="3568" spans="1:32">
      <c r="A3568" t="str">
        <f>PROPER(TRIM(Homes[[#This Row],[street]]))</f>
        <v>12046 Se 214Th St</v>
      </c>
      <c r="B3568" t="str">
        <f>PROPER(TRIM(Homes[[#This Row],[city]]))</f>
        <v>Kent</v>
      </c>
      <c r="C3568" t="str">
        <f>_xlfn.TEXTBEFORE(Homes[[#This Row],[statezip]]," ")</f>
        <v>WA</v>
      </c>
      <c r="D3568" s="6" t="str">
        <f>_xlfn.TEXTAFTER(Homes[[#This Row],[statezip]]," ")</f>
        <v>98031</v>
      </c>
      <c r="E3568" s="1">
        <v>252000</v>
      </c>
      <c r="F3568">
        <v>3</v>
      </c>
      <c r="G35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68" s="3" t="str">
        <f>Homes[[#This Row],[bedrooms]] &amp; " bd | " &amp; TEXT(Homes[[#This Row],[bathrooms]],"0.##") &amp; " ba"</f>
        <v>3 bd | 2.25 ba</v>
      </c>
      <c r="I3568" s="4">
        <v>1670</v>
      </c>
      <c r="J3568" s="1">
        <f>IFERROR(Homes[[#This Row],[price]]/Homes[[#This Row],[sqft_living]]," ")</f>
        <v>150.89820359281438</v>
      </c>
      <c r="K3568" s="4">
        <f>IFERROR(Homes[[#This Row],[sqft_lot]]/43560," ")</f>
        <v>0.18092286501377411</v>
      </c>
      <c r="L3568" t="str">
        <f>IF(Homes[[#This Row],[waterfront]]=1, "Yes","No")</f>
        <v>No</v>
      </c>
      <c r="M3568" s="4" t="str">
        <f>IF(Homes[[#This Row],[sqft_basement]]&gt;0, "Yes","No")</f>
        <v>Yes</v>
      </c>
      <c r="N3568" t="str">
        <f>CHOOSE(Homes[[#This Row],[view]]+1, "None","Fair","Good","Great","Excellent")</f>
        <v>None</v>
      </c>
      <c r="O3568" t="str">
        <f>CHOOSE(Homes[[#This Row],[condition]], "Poor","Fair","Average","Good","Excellent")</f>
        <v>Good</v>
      </c>
      <c r="P3568">
        <f ca="1">YEAR(TODAY())-Homes[[#This Row],[yr_built]]</f>
        <v>48</v>
      </c>
      <c r="Q3568">
        <v>0</v>
      </c>
      <c r="R3568">
        <f ca="1">IF(Homes[[#This Row],[yr_renovated]]&gt;0, YEAR(TODAY())-Homes[[#This Row],[yr_renovated]], YEAR(TODAY())-Homes[[#This Row],[yr_built]])</f>
        <v>48</v>
      </c>
      <c r="S3568">
        <v>1</v>
      </c>
      <c r="T3568" s="2">
        <v>41814</v>
      </c>
      <c r="U3568" s="3">
        <v>2.25</v>
      </c>
      <c r="V3568" s="4">
        <f>IFERROR(Homes[[#This Row],[sqft_above]]+Homes[[#This Row],[sqft_basement]]," ")</f>
        <v>1670</v>
      </c>
      <c r="W3568" s="4">
        <v>7881</v>
      </c>
      <c r="X3568">
        <v>0</v>
      </c>
      <c r="Y3568">
        <v>0</v>
      </c>
      <c r="Z3568">
        <v>4</v>
      </c>
      <c r="AA3568" s="4">
        <v>1190</v>
      </c>
      <c r="AB3568" s="4">
        <v>480</v>
      </c>
      <c r="AC3568">
        <v>1977</v>
      </c>
      <c r="AD3568" t="s">
        <v>3691</v>
      </c>
      <c r="AE3568" t="s">
        <v>1392</v>
      </c>
      <c r="AF3568" t="s">
        <v>2406</v>
      </c>
    </row>
    <row r="3569" spans="1:32">
      <c r="A3569" t="str">
        <f>PROPER(TRIM(Homes[[#This Row],[street]]))</f>
        <v>12224 Se 165Th St</v>
      </c>
      <c r="B3569" t="str">
        <f>PROPER(TRIM(Homes[[#This Row],[city]]))</f>
        <v>Renton</v>
      </c>
      <c r="C3569" t="str">
        <f>_xlfn.TEXTBEFORE(Homes[[#This Row],[statezip]]," ")</f>
        <v>WA</v>
      </c>
      <c r="D3569" s="6" t="str">
        <f>_xlfn.TEXTAFTER(Homes[[#This Row],[statezip]]," ")</f>
        <v>98058</v>
      </c>
      <c r="E3569" s="1">
        <v>252000</v>
      </c>
      <c r="F3569">
        <v>4</v>
      </c>
      <c r="G35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69" s="3" t="str">
        <f>Homes[[#This Row],[bedrooms]] &amp; " bd | " &amp; TEXT(Homes[[#This Row],[bathrooms]],"0.##") &amp; " ba"</f>
        <v>4 bd | 1.75 ba</v>
      </c>
      <c r="I3569" s="4">
        <v>1120</v>
      </c>
      <c r="J3569" s="1">
        <f>IFERROR(Homes[[#This Row],[price]]/Homes[[#This Row],[sqft_living]]," ")</f>
        <v>225</v>
      </c>
      <c r="K3569" s="4">
        <f>IFERROR(Homes[[#This Row],[sqft_lot]]/43560," ")</f>
        <v>0.18939393939393939</v>
      </c>
      <c r="L3569" t="str">
        <f>IF(Homes[[#This Row],[waterfront]]=1, "Yes","No")</f>
        <v>No</v>
      </c>
      <c r="M3569" s="4" t="str">
        <f>IF(Homes[[#This Row],[sqft_basement]]&gt;0, "Yes","No")</f>
        <v>No</v>
      </c>
      <c r="N3569" t="str">
        <f>CHOOSE(Homes[[#This Row],[view]]+1, "None","Fair","Good","Great","Excellent")</f>
        <v>None</v>
      </c>
      <c r="O3569" t="str">
        <f>CHOOSE(Homes[[#This Row],[condition]], "Poor","Fair","Average","Good","Excellent")</f>
        <v>Good</v>
      </c>
      <c r="P3569">
        <f ca="1">YEAR(TODAY())-Homes[[#This Row],[yr_built]]</f>
        <v>59</v>
      </c>
      <c r="Q3569">
        <v>0</v>
      </c>
      <c r="R3569">
        <f ca="1">IF(Homes[[#This Row],[yr_renovated]]&gt;0, YEAR(TODAY())-Homes[[#This Row],[yr_renovated]], YEAR(TODAY())-Homes[[#This Row],[yr_built]])</f>
        <v>59</v>
      </c>
      <c r="S3569">
        <v>1</v>
      </c>
      <c r="T3569" s="2">
        <v>41829</v>
      </c>
      <c r="U3569" s="3">
        <v>1.75</v>
      </c>
      <c r="V3569" s="4">
        <f>IFERROR(Homes[[#This Row],[sqft_above]]+Homes[[#This Row],[sqft_basement]]," ")</f>
        <v>1120</v>
      </c>
      <c r="W3569" s="4">
        <v>8250</v>
      </c>
      <c r="X3569">
        <v>0</v>
      </c>
      <c r="Y3569">
        <v>0</v>
      </c>
      <c r="Z3569">
        <v>4</v>
      </c>
      <c r="AA3569" s="4">
        <v>1120</v>
      </c>
      <c r="AB3569" s="4">
        <v>0</v>
      </c>
      <c r="AC3569">
        <v>1966</v>
      </c>
      <c r="AD3569" t="s">
        <v>3692</v>
      </c>
      <c r="AE3569" t="s">
        <v>319</v>
      </c>
      <c r="AF3569" t="s">
        <v>320</v>
      </c>
    </row>
    <row r="3570" spans="1:32">
      <c r="A3570" t="str">
        <f>PROPER(TRIM(Homes[[#This Row],[street]]))</f>
        <v>12526 Se 232Nd St</v>
      </c>
      <c r="B3570" t="str">
        <f>PROPER(TRIM(Homes[[#This Row],[city]]))</f>
        <v>Kent</v>
      </c>
      <c r="C3570" t="str">
        <f>_xlfn.TEXTBEFORE(Homes[[#This Row],[statezip]]," ")</f>
        <v>WA</v>
      </c>
      <c r="D3570" s="6" t="str">
        <f>_xlfn.TEXTAFTER(Homes[[#This Row],[statezip]]," ")</f>
        <v>98031</v>
      </c>
      <c r="E3570" s="1">
        <v>251750</v>
      </c>
      <c r="F3570">
        <v>3</v>
      </c>
      <c r="G35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70" s="3" t="str">
        <f>Homes[[#This Row],[bedrooms]] &amp; " bd | " &amp; TEXT(Homes[[#This Row],[bathrooms]],"0.##") &amp; " ba"</f>
        <v>3 bd | 2. ba</v>
      </c>
      <c r="I3570" s="4">
        <v>1320</v>
      </c>
      <c r="J3570" s="1">
        <f>IFERROR(Homes[[#This Row],[price]]/Homes[[#This Row],[sqft_living]]," ")</f>
        <v>190.71969696969697</v>
      </c>
      <c r="K3570" s="4">
        <f>IFERROR(Homes[[#This Row],[sqft_lot]]/43560," ")</f>
        <v>0.16528925619834711</v>
      </c>
      <c r="L3570" t="str">
        <f>IF(Homes[[#This Row],[waterfront]]=1, "Yes","No")</f>
        <v>No</v>
      </c>
      <c r="M3570" s="4" t="str">
        <f>IF(Homes[[#This Row],[sqft_basement]]&gt;0, "Yes","No")</f>
        <v>No</v>
      </c>
      <c r="N3570" t="str">
        <f>CHOOSE(Homes[[#This Row],[view]]+1, "None","Fair","Good","Great","Excellent")</f>
        <v>None</v>
      </c>
      <c r="O3570" t="str">
        <f>CHOOSE(Homes[[#This Row],[condition]], "Poor","Fair","Average","Good","Excellent")</f>
        <v>Excellent</v>
      </c>
      <c r="P3570">
        <f ca="1">YEAR(TODAY())-Homes[[#This Row],[yr_built]]</f>
        <v>50</v>
      </c>
      <c r="Q3570">
        <v>0</v>
      </c>
      <c r="R3570">
        <f ca="1">IF(Homes[[#This Row],[yr_renovated]]&gt;0, YEAR(TODAY())-Homes[[#This Row],[yr_renovated]], YEAR(TODAY())-Homes[[#This Row],[yr_built]])</f>
        <v>50</v>
      </c>
      <c r="S3570">
        <v>1</v>
      </c>
      <c r="T3570" s="2">
        <v>41800</v>
      </c>
      <c r="U3570" s="3">
        <v>2</v>
      </c>
      <c r="V3570" s="4">
        <f>IFERROR(Homes[[#This Row],[sqft_above]]+Homes[[#This Row],[sqft_basement]]," ")</f>
        <v>1320</v>
      </c>
      <c r="W3570" s="4">
        <v>7200</v>
      </c>
      <c r="X3570">
        <v>0</v>
      </c>
      <c r="Y3570">
        <v>0</v>
      </c>
      <c r="Z3570">
        <v>5</v>
      </c>
      <c r="AA3570" s="4">
        <v>1320</v>
      </c>
      <c r="AB3570" s="4">
        <v>0</v>
      </c>
      <c r="AC3570">
        <v>1975</v>
      </c>
      <c r="AD3570" t="s">
        <v>3693</v>
      </c>
      <c r="AE3570" t="s">
        <v>1392</v>
      </c>
      <c r="AF3570" t="s">
        <v>2406</v>
      </c>
    </row>
    <row r="3571" spans="1:32">
      <c r="A3571" t="str">
        <f>PROPER(TRIM(Homes[[#This Row],[street]]))</f>
        <v>16004 7Th Ave Sw</v>
      </c>
      <c r="B3571" t="str">
        <f>PROPER(TRIM(Homes[[#This Row],[city]]))</f>
        <v>Burien</v>
      </c>
      <c r="C3571" t="str">
        <f>_xlfn.TEXTBEFORE(Homes[[#This Row],[statezip]]," ")</f>
        <v>WA</v>
      </c>
      <c r="D3571" s="6" t="str">
        <f>_xlfn.TEXTAFTER(Homes[[#This Row],[statezip]]," ")</f>
        <v>98166</v>
      </c>
      <c r="E3571" s="1">
        <v>251555.55555600001</v>
      </c>
      <c r="F3571">
        <v>3</v>
      </c>
      <c r="G35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71" s="3" t="str">
        <f>Homes[[#This Row],[bedrooms]] &amp; " bd | " &amp; TEXT(Homes[[#This Row],[bathrooms]],"0.##") &amp; " ba"</f>
        <v>3 bd | 1. ba</v>
      </c>
      <c r="I3571" s="4">
        <v>1750</v>
      </c>
      <c r="J3571" s="1">
        <f>IFERROR(Homes[[#This Row],[price]]/Homes[[#This Row],[sqft_living]]," ")</f>
        <v>143.74603174628572</v>
      </c>
      <c r="K3571" s="4">
        <f>IFERROR(Homes[[#This Row],[sqft_lot]]/43560," ")</f>
        <v>0.1790633608815427</v>
      </c>
      <c r="L3571" t="str">
        <f>IF(Homes[[#This Row],[waterfront]]=1, "Yes","No")</f>
        <v>No</v>
      </c>
      <c r="M3571" s="4" t="str">
        <f>IF(Homes[[#This Row],[sqft_basement]]&gt;0, "Yes","No")</f>
        <v>Yes</v>
      </c>
      <c r="N3571" t="str">
        <f>CHOOSE(Homes[[#This Row],[view]]+1, "None","Fair","Good","Great","Excellent")</f>
        <v>None</v>
      </c>
      <c r="O3571" t="str">
        <f>CHOOSE(Homes[[#This Row],[condition]], "Poor","Fair","Average","Good","Excellent")</f>
        <v>Good</v>
      </c>
      <c r="P3571">
        <f ca="1">YEAR(TODAY())-Homes[[#This Row],[yr_built]]</f>
        <v>69</v>
      </c>
      <c r="Q3571">
        <v>0</v>
      </c>
      <c r="R3571">
        <f ca="1">IF(Homes[[#This Row],[yr_renovated]]&gt;0, YEAR(TODAY())-Homes[[#This Row],[yr_renovated]], YEAR(TODAY())-Homes[[#This Row],[yr_built]])</f>
        <v>69</v>
      </c>
      <c r="S3571">
        <v>1</v>
      </c>
      <c r="T3571" s="2">
        <v>41816</v>
      </c>
      <c r="U3571" s="3">
        <v>1</v>
      </c>
      <c r="V3571" s="4">
        <f>IFERROR(Homes[[#This Row],[sqft_above]]+Homes[[#This Row],[sqft_basement]]," ")</f>
        <v>1750</v>
      </c>
      <c r="W3571" s="4">
        <v>7800</v>
      </c>
      <c r="X3571">
        <v>0</v>
      </c>
      <c r="Y3571">
        <v>0</v>
      </c>
      <c r="Z3571">
        <v>4</v>
      </c>
      <c r="AA3571" s="4">
        <v>1150</v>
      </c>
      <c r="AB3571" s="4">
        <v>600</v>
      </c>
      <c r="AC3571">
        <v>1956</v>
      </c>
      <c r="AD3571" t="s">
        <v>3694</v>
      </c>
      <c r="AE3571" t="s">
        <v>379</v>
      </c>
      <c r="AF3571" t="s">
        <v>227</v>
      </c>
    </row>
    <row r="3572" spans="1:32">
      <c r="A3572" t="str">
        <f>PROPER(TRIM(Homes[[#This Row],[street]]))</f>
        <v>240 S 198Th St</v>
      </c>
      <c r="B3572" t="str">
        <f>PROPER(TRIM(Homes[[#This Row],[city]]))</f>
        <v>Des Moines</v>
      </c>
      <c r="C3572" t="str">
        <f>_xlfn.TEXTBEFORE(Homes[[#This Row],[statezip]]," ")</f>
        <v>WA</v>
      </c>
      <c r="D3572" s="6" t="str">
        <f>_xlfn.TEXTAFTER(Homes[[#This Row],[statezip]]," ")</f>
        <v>98148</v>
      </c>
      <c r="E3572" s="1">
        <v>251200</v>
      </c>
      <c r="F3572">
        <v>4</v>
      </c>
      <c r="G35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72" s="3" t="str">
        <f>Homes[[#This Row],[bedrooms]] &amp; " bd | " &amp; TEXT(Homes[[#This Row],[bathrooms]],"0.##") &amp; " ba"</f>
        <v>4 bd | 1.5 ba</v>
      </c>
      <c r="I3572" s="4">
        <v>1310</v>
      </c>
      <c r="J3572" s="1">
        <f>IFERROR(Homes[[#This Row],[price]]/Homes[[#This Row],[sqft_living]]," ")</f>
        <v>191.75572519083968</v>
      </c>
      <c r="K3572" s="4">
        <f>IFERROR(Homes[[#This Row],[sqft_lot]]/43560," ")</f>
        <v>0.18939393939393939</v>
      </c>
      <c r="L3572" t="str">
        <f>IF(Homes[[#This Row],[waterfront]]=1, "Yes","No")</f>
        <v>No</v>
      </c>
      <c r="M3572" s="4" t="str">
        <f>IF(Homes[[#This Row],[sqft_basement]]&gt;0, "Yes","No")</f>
        <v>Yes</v>
      </c>
      <c r="N3572" t="str">
        <f>CHOOSE(Homes[[#This Row],[view]]+1, "None","Fair","Good","Great","Excellent")</f>
        <v>None</v>
      </c>
      <c r="O3572" t="str">
        <f>CHOOSE(Homes[[#This Row],[condition]], "Poor","Fair","Average","Good","Excellent")</f>
        <v>Average</v>
      </c>
      <c r="P3572">
        <f ca="1">YEAR(TODAY())-Homes[[#This Row],[yr_built]]</f>
        <v>72</v>
      </c>
      <c r="Q3572">
        <v>0</v>
      </c>
      <c r="R3572">
        <f ca="1">IF(Homes[[#This Row],[yr_renovated]]&gt;0, YEAR(TODAY())-Homes[[#This Row],[yr_renovated]], YEAR(TODAY())-Homes[[#This Row],[yr_built]])</f>
        <v>72</v>
      </c>
      <c r="S3572">
        <v>1</v>
      </c>
      <c r="T3572" s="2">
        <v>41778</v>
      </c>
      <c r="U3572" s="3">
        <v>1.5</v>
      </c>
      <c r="V3572" s="4">
        <f>IFERROR(Homes[[#This Row],[sqft_above]]+Homes[[#This Row],[sqft_basement]]," ")</f>
        <v>1310</v>
      </c>
      <c r="W3572" s="4">
        <v>8250</v>
      </c>
      <c r="X3572">
        <v>0</v>
      </c>
      <c r="Y3572">
        <v>0</v>
      </c>
      <c r="Z3572">
        <v>3</v>
      </c>
      <c r="AA3572" s="4">
        <v>1060</v>
      </c>
      <c r="AB3572" s="4">
        <v>250</v>
      </c>
      <c r="AC3572">
        <v>1953</v>
      </c>
      <c r="AD3572" t="s">
        <v>3695</v>
      </c>
      <c r="AE3572" t="s">
        <v>459</v>
      </c>
      <c r="AF3572" t="s">
        <v>1701</v>
      </c>
    </row>
    <row r="3573" spans="1:32">
      <c r="A3573" t="str">
        <f>PROPER(TRIM(Homes[[#This Row],[street]]))</f>
        <v>2025 W St Nw</v>
      </c>
      <c r="B3573" t="str">
        <f>PROPER(TRIM(Homes[[#This Row],[city]]))</f>
        <v>Auburn</v>
      </c>
      <c r="C3573" t="str">
        <f>_xlfn.TEXTBEFORE(Homes[[#This Row],[statezip]]," ")</f>
        <v>WA</v>
      </c>
      <c r="D3573" s="6" t="str">
        <f>_xlfn.TEXTAFTER(Homes[[#This Row],[statezip]]," ")</f>
        <v>98001</v>
      </c>
      <c r="E3573" s="1">
        <v>250600</v>
      </c>
      <c r="F3573">
        <v>4</v>
      </c>
      <c r="G35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73" s="3" t="str">
        <f>Homes[[#This Row],[bedrooms]] &amp; " bd | " &amp; TEXT(Homes[[#This Row],[bathrooms]],"0.##") &amp; " ba"</f>
        <v>4 bd | 2.5 ba</v>
      </c>
      <c r="I3573" s="4">
        <v>1930</v>
      </c>
      <c r="J3573" s="1">
        <f>IFERROR(Homes[[#This Row],[price]]/Homes[[#This Row],[sqft_living]]," ")</f>
        <v>129.84455958549222</v>
      </c>
      <c r="K3573" s="4">
        <f>IFERROR(Homes[[#This Row],[sqft_lot]]/43560," ")</f>
        <v>0.19880624426078972</v>
      </c>
      <c r="L3573" t="str">
        <f>IF(Homes[[#This Row],[waterfront]]=1, "Yes","No")</f>
        <v>No</v>
      </c>
      <c r="M3573" s="4" t="str">
        <f>IF(Homes[[#This Row],[sqft_basement]]&gt;0, "Yes","No")</f>
        <v>Yes</v>
      </c>
      <c r="N3573" t="str">
        <f>CHOOSE(Homes[[#This Row],[view]]+1, "None","Fair","Good","Great","Excellent")</f>
        <v>None</v>
      </c>
      <c r="O3573" t="str">
        <f>CHOOSE(Homes[[#This Row],[condition]], "Poor","Fair","Average","Good","Excellent")</f>
        <v>Average</v>
      </c>
      <c r="P3573">
        <f ca="1">YEAR(TODAY())-Homes[[#This Row],[yr_built]]</f>
        <v>44</v>
      </c>
      <c r="Q3573">
        <v>2013</v>
      </c>
      <c r="R3573">
        <f ca="1">IF(Homes[[#This Row],[yr_renovated]]&gt;0, YEAR(TODAY())-Homes[[#This Row],[yr_renovated]], YEAR(TODAY())-Homes[[#This Row],[yr_built]])</f>
        <v>12</v>
      </c>
      <c r="S3573">
        <v>1</v>
      </c>
      <c r="T3573" s="2">
        <v>41803</v>
      </c>
      <c r="U3573" s="3">
        <v>2.5</v>
      </c>
      <c r="V3573" s="4">
        <f>IFERROR(Homes[[#This Row],[sqft_above]]+Homes[[#This Row],[sqft_basement]]," ")</f>
        <v>1930</v>
      </c>
      <c r="W3573" s="4">
        <v>8660</v>
      </c>
      <c r="X3573">
        <v>0</v>
      </c>
      <c r="Y3573">
        <v>0</v>
      </c>
      <c r="Z3573">
        <v>3</v>
      </c>
      <c r="AA3573" s="4">
        <v>1120</v>
      </c>
      <c r="AB3573" s="4">
        <v>810</v>
      </c>
      <c r="AC3573">
        <v>1981</v>
      </c>
      <c r="AD3573" t="s">
        <v>3696</v>
      </c>
      <c r="AE3573" t="s">
        <v>519</v>
      </c>
      <c r="AF3573" t="s">
        <v>1269</v>
      </c>
    </row>
    <row r="3574" spans="1:32">
      <c r="A3574" t="str">
        <f>PROPER(TRIM(Homes[[#This Row],[street]]))</f>
        <v>3030 Sw 346Th Pl</v>
      </c>
      <c r="B3574" t="str">
        <f>PROPER(TRIM(Homes[[#This Row],[city]]))</f>
        <v>Federal Way</v>
      </c>
      <c r="C3574" t="str">
        <f>_xlfn.TEXTBEFORE(Homes[[#This Row],[statezip]]," ")</f>
        <v>WA</v>
      </c>
      <c r="D3574" s="6" t="str">
        <f>_xlfn.TEXTAFTER(Homes[[#This Row],[statezip]]," ")</f>
        <v>98023</v>
      </c>
      <c r="E3574" s="1">
        <v>250500</v>
      </c>
      <c r="F3574">
        <v>3</v>
      </c>
      <c r="G35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74" s="3" t="str">
        <f>Homes[[#This Row],[bedrooms]] &amp; " bd | " &amp; TEXT(Homes[[#This Row],[bathrooms]],"0.##") &amp; " ba"</f>
        <v>3 bd | 2. ba</v>
      </c>
      <c r="I3574" s="4">
        <v>1710</v>
      </c>
      <c r="J3574" s="1">
        <f>IFERROR(Homes[[#This Row],[price]]/Homes[[#This Row],[sqft_living]]," ")</f>
        <v>146.49122807017545</v>
      </c>
      <c r="K3574" s="4">
        <f>IFERROR(Homes[[#This Row],[sqft_lot]]/43560," ")</f>
        <v>0.1658631772268136</v>
      </c>
      <c r="L3574" t="str">
        <f>IF(Homes[[#This Row],[waterfront]]=1, "Yes","No")</f>
        <v>No</v>
      </c>
      <c r="M3574" s="4" t="str">
        <f>IF(Homes[[#This Row],[sqft_basement]]&gt;0, "Yes","No")</f>
        <v>No</v>
      </c>
      <c r="N3574" t="str">
        <f>CHOOSE(Homes[[#This Row],[view]]+1, "None","Fair","Good","Great","Excellent")</f>
        <v>None</v>
      </c>
      <c r="O3574" t="str">
        <f>CHOOSE(Homes[[#This Row],[condition]], "Poor","Fair","Average","Good","Excellent")</f>
        <v>Good</v>
      </c>
      <c r="P3574">
        <f ca="1">YEAR(TODAY())-Homes[[#This Row],[yr_built]]</f>
        <v>37</v>
      </c>
      <c r="Q3574">
        <v>0</v>
      </c>
      <c r="R3574">
        <f ca="1">IF(Homes[[#This Row],[yr_renovated]]&gt;0, YEAR(TODAY())-Homes[[#This Row],[yr_renovated]], YEAR(TODAY())-Homes[[#This Row],[yr_built]])</f>
        <v>37</v>
      </c>
      <c r="S3574">
        <v>2</v>
      </c>
      <c r="T3574" s="2">
        <v>41794</v>
      </c>
      <c r="U3574" s="3">
        <v>2</v>
      </c>
      <c r="V3574" s="4">
        <f>IFERROR(Homes[[#This Row],[sqft_above]]+Homes[[#This Row],[sqft_basement]]," ")</f>
        <v>1710</v>
      </c>
      <c r="W3574" s="4">
        <v>7225</v>
      </c>
      <c r="X3574">
        <v>0</v>
      </c>
      <c r="Y3574">
        <v>0</v>
      </c>
      <c r="Z3574">
        <v>4</v>
      </c>
      <c r="AA3574" s="4">
        <v>1710</v>
      </c>
      <c r="AB3574" s="4">
        <v>0</v>
      </c>
      <c r="AC3574">
        <v>1988</v>
      </c>
      <c r="AD3574" t="s">
        <v>3697</v>
      </c>
      <c r="AE3574" t="s">
        <v>675</v>
      </c>
      <c r="AF3574" t="s">
        <v>1267</v>
      </c>
    </row>
    <row r="3575" spans="1:32">
      <c r="A3575" t="str">
        <f>PROPER(TRIM(Homes[[#This Row],[street]]))</f>
        <v>17941 Riviera Pl Sw</v>
      </c>
      <c r="B3575" t="str">
        <f>PROPER(TRIM(Homes[[#This Row],[city]]))</f>
        <v>Normandy Park</v>
      </c>
      <c r="C3575" t="str">
        <f>_xlfn.TEXTBEFORE(Homes[[#This Row],[statezip]]," ")</f>
        <v>WA</v>
      </c>
      <c r="D3575" s="6" t="str">
        <f>_xlfn.TEXTAFTER(Homes[[#This Row],[statezip]]," ")</f>
        <v>98166</v>
      </c>
      <c r="E3575" s="1">
        <v>250275</v>
      </c>
      <c r="F3575">
        <v>2</v>
      </c>
      <c r="G35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75" s="3" t="str">
        <f>Homes[[#This Row],[bedrooms]] &amp; " bd | " &amp; TEXT(Homes[[#This Row],[bathrooms]],"0.##") &amp; " ba"</f>
        <v>2 bd | 1. ba</v>
      </c>
      <c r="I3575" s="4">
        <v>790</v>
      </c>
      <c r="J3575" s="1">
        <f>IFERROR(Homes[[#This Row],[price]]/Homes[[#This Row],[sqft_living]]," ")</f>
        <v>316.80379746835445</v>
      </c>
      <c r="K3575" s="4">
        <f>IFERROR(Homes[[#This Row],[sqft_lot]]/43560," ")</f>
        <v>0.25789715335169883</v>
      </c>
      <c r="L3575" t="str">
        <f>IF(Homes[[#This Row],[waterfront]]=1, "Yes","No")</f>
        <v>No</v>
      </c>
      <c r="M3575" s="4" t="str">
        <f>IF(Homes[[#This Row],[sqft_basement]]&gt;0, "Yes","No")</f>
        <v>No</v>
      </c>
      <c r="N3575" t="str">
        <f>CHOOSE(Homes[[#This Row],[view]]+1, "None","Fair","Good","Great","Excellent")</f>
        <v>None</v>
      </c>
      <c r="O3575" t="str">
        <f>CHOOSE(Homes[[#This Row],[condition]], "Poor","Fair","Average","Good","Excellent")</f>
        <v>Good</v>
      </c>
      <c r="P3575">
        <f ca="1">YEAR(TODAY())-Homes[[#This Row],[yr_built]]</f>
        <v>83</v>
      </c>
      <c r="Q3575">
        <v>1982</v>
      </c>
      <c r="R3575">
        <f ca="1">IF(Homes[[#This Row],[yr_renovated]]&gt;0, YEAR(TODAY())-Homes[[#This Row],[yr_renovated]], YEAR(TODAY())-Homes[[#This Row],[yr_built]])</f>
        <v>43</v>
      </c>
      <c r="S3575">
        <v>1</v>
      </c>
      <c r="T3575" s="2">
        <v>41808</v>
      </c>
      <c r="U3575" s="3">
        <v>1</v>
      </c>
      <c r="V3575" s="4">
        <f>IFERROR(Homes[[#This Row],[sqft_above]]+Homes[[#This Row],[sqft_basement]]," ")</f>
        <v>790</v>
      </c>
      <c r="W3575" s="4">
        <v>11234</v>
      </c>
      <c r="X3575">
        <v>0</v>
      </c>
      <c r="Y3575">
        <v>0</v>
      </c>
      <c r="Z3575">
        <v>4</v>
      </c>
      <c r="AA3575" s="4">
        <v>790</v>
      </c>
      <c r="AB3575" s="4">
        <v>0</v>
      </c>
      <c r="AC3575">
        <v>1942</v>
      </c>
      <c r="AD3575" t="s">
        <v>3698</v>
      </c>
      <c r="AE3575" t="s">
        <v>226</v>
      </c>
      <c r="AF3575" t="s">
        <v>227</v>
      </c>
    </row>
    <row r="3576" spans="1:32">
      <c r="A3576" t="str">
        <f>PROPER(TRIM(Homes[[#This Row],[street]]))</f>
        <v>3652 Sw 328Th St</v>
      </c>
      <c r="B3576" t="str">
        <f>PROPER(TRIM(Homes[[#This Row],[city]]))</f>
        <v>Federal Way</v>
      </c>
      <c r="C3576" t="str">
        <f>_xlfn.TEXTBEFORE(Homes[[#This Row],[statezip]]," ")</f>
        <v>WA</v>
      </c>
      <c r="D3576" s="6" t="str">
        <f>_xlfn.TEXTAFTER(Homes[[#This Row],[statezip]]," ")</f>
        <v>98023</v>
      </c>
      <c r="E3576" s="1">
        <v>250250</v>
      </c>
      <c r="F3576">
        <v>3</v>
      </c>
      <c r="G35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76" s="3" t="str">
        <f>Homes[[#This Row],[bedrooms]] &amp; " bd | " &amp; TEXT(Homes[[#This Row],[bathrooms]],"0.##") &amp; " ba"</f>
        <v>3 bd | 2.25 ba</v>
      </c>
      <c r="I3576" s="4">
        <v>2210</v>
      </c>
      <c r="J3576" s="1">
        <f>IFERROR(Homes[[#This Row],[price]]/Homes[[#This Row],[sqft_living]]," ")</f>
        <v>113.23529411764706</v>
      </c>
      <c r="K3576" s="4">
        <f>IFERROR(Homes[[#This Row],[sqft_lot]]/43560," ")</f>
        <v>0.18365472910927455</v>
      </c>
      <c r="L3576" t="str">
        <f>IF(Homes[[#This Row],[waterfront]]=1, "Yes","No")</f>
        <v>No</v>
      </c>
      <c r="M3576" s="4" t="str">
        <f>IF(Homes[[#This Row],[sqft_basement]]&gt;0, "Yes","No")</f>
        <v>No</v>
      </c>
      <c r="N3576" t="str">
        <f>CHOOSE(Homes[[#This Row],[view]]+1, "None","Fair","Good","Great","Excellent")</f>
        <v>None</v>
      </c>
      <c r="O3576" t="str">
        <f>CHOOSE(Homes[[#This Row],[condition]], "Poor","Fair","Average","Good","Excellent")</f>
        <v>Good</v>
      </c>
      <c r="P3576">
        <f ca="1">YEAR(TODAY())-Homes[[#This Row],[yr_built]]</f>
        <v>56</v>
      </c>
      <c r="Q3576">
        <v>0</v>
      </c>
      <c r="R3576">
        <f ca="1">IF(Homes[[#This Row],[yr_renovated]]&gt;0, YEAR(TODAY())-Homes[[#This Row],[yr_renovated]], YEAR(TODAY())-Homes[[#This Row],[yr_built]])</f>
        <v>56</v>
      </c>
      <c r="S3576">
        <v>2</v>
      </c>
      <c r="T3576" s="2">
        <v>41799</v>
      </c>
      <c r="U3576" s="3">
        <v>2.25</v>
      </c>
      <c r="V3576" s="4">
        <f>IFERROR(Homes[[#This Row],[sqft_above]]+Homes[[#This Row],[sqft_basement]]," ")</f>
        <v>2210</v>
      </c>
      <c r="W3576" s="4">
        <v>8000</v>
      </c>
      <c r="X3576">
        <v>0</v>
      </c>
      <c r="Y3576">
        <v>0</v>
      </c>
      <c r="Z3576">
        <v>4</v>
      </c>
      <c r="AA3576" s="4">
        <v>2210</v>
      </c>
      <c r="AB3576" s="4">
        <v>0</v>
      </c>
      <c r="AC3576">
        <v>1969</v>
      </c>
      <c r="AD3576" t="s">
        <v>3699</v>
      </c>
      <c r="AE3576" t="s">
        <v>675</v>
      </c>
      <c r="AF3576" t="s">
        <v>1267</v>
      </c>
    </row>
    <row r="3577" spans="1:32">
      <c r="A3577" t="str">
        <f>PROPER(TRIM(Homes[[#This Row],[street]]))</f>
        <v>29812 55Th Pl S</v>
      </c>
      <c r="B3577" t="str">
        <f>PROPER(TRIM(Homes[[#This Row],[city]]))</f>
        <v>Auburn</v>
      </c>
      <c r="C3577" t="str">
        <f>_xlfn.TEXTBEFORE(Homes[[#This Row],[statezip]]," ")</f>
        <v>WA</v>
      </c>
      <c r="D3577" s="6" t="str">
        <f>_xlfn.TEXTAFTER(Homes[[#This Row],[statezip]]," ")</f>
        <v>98001</v>
      </c>
      <c r="E3577" s="1">
        <v>250000</v>
      </c>
      <c r="F3577">
        <v>3</v>
      </c>
      <c r="G35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77" s="3" t="str">
        <f>Homes[[#This Row],[bedrooms]] &amp; " bd | " &amp; TEXT(Homes[[#This Row],[bathrooms]],"0.##") &amp; " ba"</f>
        <v>3 bd | 2. ba</v>
      </c>
      <c r="I3577" s="4">
        <v>1170</v>
      </c>
      <c r="J3577" s="1">
        <f>IFERROR(Homes[[#This Row],[price]]/Homes[[#This Row],[sqft_living]]," ")</f>
        <v>213.67521367521368</v>
      </c>
      <c r="K3577" s="4">
        <f>IFERROR(Homes[[#This Row],[sqft_lot]]/43560," ")</f>
        <v>0.16662075298438936</v>
      </c>
      <c r="L3577" t="str">
        <f>IF(Homes[[#This Row],[waterfront]]=1, "Yes","No")</f>
        <v>No</v>
      </c>
      <c r="M3577" s="4" t="str">
        <f>IF(Homes[[#This Row],[sqft_basement]]&gt;0, "Yes","No")</f>
        <v>No</v>
      </c>
      <c r="N3577" t="str">
        <f>CHOOSE(Homes[[#This Row],[view]]+1, "None","Fair","Good","Great","Excellent")</f>
        <v>None</v>
      </c>
      <c r="O3577" t="str">
        <f>CHOOSE(Homes[[#This Row],[condition]], "Poor","Fair","Average","Good","Excellent")</f>
        <v>Average</v>
      </c>
      <c r="P3577">
        <f ca="1">YEAR(TODAY())-Homes[[#This Row],[yr_built]]</f>
        <v>41</v>
      </c>
      <c r="Q3577">
        <v>0</v>
      </c>
      <c r="R3577">
        <f ca="1">IF(Homes[[#This Row],[yr_renovated]]&gt;0, YEAR(TODAY())-Homes[[#This Row],[yr_renovated]], YEAR(TODAY())-Homes[[#This Row],[yr_built]])</f>
        <v>41</v>
      </c>
      <c r="S3577">
        <v>1</v>
      </c>
      <c r="T3577" s="2">
        <v>41780</v>
      </c>
      <c r="U3577" s="3">
        <v>2</v>
      </c>
      <c r="V3577" s="4">
        <f>IFERROR(Homes[[#This Row],[sqft_above]]+Homes[[#This Row],[sqft_basement]]," ")</f>
        <v>1170</v>
      </c>
      <c r="W3577" s="4">
        <v>7258</v>
      </c>
      <c r="X3577">
        <v>0</v>
      </c>
      <c r="Y3577">
        <v>0</v>
      </c>
      <c r="Z3577">
        <v>3</v>
      </c>
      <c r="AA3577" s="4">
        <v>1170</v>
      </c>
      <c r="AB3577" s="4">
        <v>0</v>
      </c>
      <c r="AC3577">
        <v>1984</v>
      </c>
      <c r="AD3577" t="s">
        <v>3700</v>
      </c>
      <c r="AE3577" t="s">
        <v>519</v>
      </c>
      <c r="AF3577" t="s">
        <v>1269</v>
      </c>
    </row>
    <row r="3578" spans="1:32">
      <c r="A3578" t="str">
        <f>PROPER(TRIM(Homes[[#This Row],[street]]))</f>
        <v>1201-1215 O St Ne</v>
      </c>
      <c r="B3578" t="str">
        <f>PROPER(TRIM(Homes[[#This Row],[city]]))</f>
        <v>Auburn</v>
      </c>
      <c r="C3578" t="str">
        <f>_xlfn.TEXTBEFORE(Homes[[#This Row],[statezip]]," ")</f>
        <v>WA</v>
      </c>
      <c r="D3578" s="6" t="str">
        <f>_xlfn.TEXTAFTER(Homes[[#This Row],[statezip]]," ")</f>
        <v>98002</v>
      </c>
      <c r="E3578" s="1">
        <v>250000</v>
      </c>
      <c r="F3578">
        <v>3</v>
      </c>
      <c r="G35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78" s="3" t="str">
        <f>Homes[[#This Row],[bedrooms]] &amp; " bd | " &amp; TEXT(Homes[[#This Row],[bathrooms]],"0.##") &amp; " ba"</f>
        <v>3 bd | 1.75 ba</v>
      </c>
      <c r="I3578" s="4">
        <v>1770</v>
      </c>
      <c r="J3578" s="1">
        <f>IFERROR(Homes[[#This Row],[price]]/Homes[[#This Row],[sqft_living]]," ")</f>
        <v>141.24293785310735</v>
      </c>
      <c r="K3578" s="4">
        <f>IFERROR(Homes[[#This Row],[sqft_lot]]/43560," ")</f>
        <v>0.20358126721763084</v>
      </c>
      <c r="L3578" t="str">
        <f>IF(Homes[[#This Row],[waterfront]]=1, "Yes","No")</f>
        <v>No</v>
      </c>
      <c r="M3578" s="4" t="str">
        <f>IF(Homes[[#This Row],[sqft_basement]]&gt;0, "Yes","No")</f>
        <v>No</v>
      </c>
      <c r="N3578" t="str">
        <f>CHOOSE(Homes[[#This Row],[view]]+1, "None","Fair","Good","Great","Excellent")</f>
        <v>None</v>
      </c>
      <c r="O3578" t="str">
        <f>CHOOSE(Homes[[#This Row],[condition]], "Poor","Fair","Average","Good","Excellent")</f>
        <v>Good</v>
      </c>
      <c r="P3578">
        <f ca="1">YEAR(TODAY())-Homes[[#This Row],[yr_built]]</f>
        <v>66</v>
      </c>
      <c r="Q3578">
        <v>0</v>
      </c>
      <c r="R3578">
        <f ca="1">IF(Homes[[#This Row],[yr_renovated]]&gt;0, YEAR(TODAY())-Homes[[#This Row],[yr_renovated]], YEAR(TODAY())-Homes[[#This Row],[yr_built]])</f>
        <v>66</v>
      </c>
      <c r="S3578">
        <v>1</v>
      </c>
      <c r="T3578" s="2">
        <v>41823</v>
      </c>
      <c r="U3578" s="3">
        <v>1.75</v>
      </c>
      <c r="V3578" s="4">
        <f>IFERROR(Homes[[#This Row],[sqft_above]]+Homes[[#This Row],[sqft_basement]]," ")</f>
        <v>1770</v>
      </c>
      <c r="W3578" s="4">
        <v>8868</v>
      </c>
      <c r="X3578">
        <v>0</v>
      </c>
      <c r="Y3578">
        <v>0</v>
      </c>
      <c r="Z3578">
        <v>4</v>
      </c>
      <c r="AA3578" s="4">
        <v>1770</v>
      </c>
      <c r="AB3578" s="4">
        <v>0</v>
      </c>
      <c r="AC3578">
        <v>1959</v>
      </c>
      <c r="AD3578" t="s">
        <v>3701</v>
      </c>
      <c r="AE3578" t="s">
        <v>519</v>
      </c>
      <c r="AF3578" t="s">
        <v>3042</v>
      </c>
    </row>
    <row r="3579" spans="1:32">
      <c r="A3579" t="str">
        <f>PROPER(TRIM(Homes[[#This Row],[street]]))</f>
        <v>3812 I Pl Ne</v>
      </c>
      <c r="B3579" t="str">
        <f>PROPER(TRIM(Homes[[#This Row],[city]]))</f>
        <v>Auburn</v>
      </c>
      <c r="C3579" t="str">
        <f>_xlfn.TEXTBEFORE(Homes[[#This Row],[statezip]]," ")</f>
        <v>WA</v>
      </c>
      <c r="D3579" s="6" t="str">
        <f>_xlfn.TEXTAFTER(Homes[[#This Row],[statezip]]," ")</f>
        <v>98002</v>
      </c>
      <c r="E3579" s="1">
        <v>250000</v>
      </c>
      <c r="F3579">
        <v>3</v>
      </c>
      <c r="G35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79" s="3" t="str">
        <f>Homes[[#This Row],[bedrooms]] &amp; " bd | " &amp; TEXT(Homes[[#This Row],[bathrooms]],"0.##") &amp; " ba"</f>
        <v>3 bd | 1.75 ba</v>
      </c>
      <c r="I3579" s="4">
        <v>1160</v>
      </c>
      <c r="J3579" s="1">
        <f>IFERROR(Homes[[#This Row],[price]]/Homes[[#This Row],[sqft_living]]," ")</f>
        <v>215.51724137931035</v>
      </c>
      <c r="K3579" s="4">
        <f>IFERROR(Homes[[#This Row],[sqft_lot]]/43560," ")</f>
        <v>0.14081726354453628</v>
      </c>
      <c r="L3579" t="str">
        <f>IF(Homes[[#This Row],[waterfront]]=1, "Yes","No")</f>
        <v>No</v>
      </c>
      <c r="M3579" s="4" t="str">
        <f>IF(Homes[[#This Row],[sqft_basement]]&gt;0, "Yes","No")</f>
        <v>No</v>
      </c>
      <c r="N3579" t="str">
        <f>CHOOSE(Homes[[#This Row],[view]]+1, "None","Fair","Good","Great","Excellent")</f>
        <v>None</v>
      </c>
      <c r="O3579" t="str">
        <f>CHOOSE(Homes[[#This Row],[condition]], "Poor","Fair","Average","Good","Excellent")</f>
        <v>Average</v>
      </c>
      <c r="P3579">
        <f ca="1">YEAR(TODAY())-Homes[[#This Row],[yr_built]]</f>
        <v>27</v>
      </c>
      <c r="Q3579">
        <v>2006</v>
      </c>
      <c r="R3579">
        <f ca="1">IF(Homes[[#This Row],[yr_renovated]]&gt;0, YEAR(TODAY())-Homes[[#This Row],[yr_renovated]], YEAR(TODAY())-Homes[[#This Row],[yr_built]])</f>
        <v>19</v>
      </c>
      <c r="S3579">
        <v>1</v>
      </c>
      <c r="T3579" s="2">
        <v>41807</v>
      </c>
      <c r="U3579" s="3">
        <v>1.75</v>
      </c>
      <c r="V3579" s="4">
        <f>IFERROR(Homes[[#This Row],[sqft_above]]+Homes[[#This Row],[sqft_basement]]," ")</f>
        <v>1160</v>
      </c>
      <c r="W3579" s="4">
        <v>6134</v>
      </c>
      <c r="X3579">
        <v>0</v>
      </c>
      <c r="Y3579">
        <v>0</v>
      </c>
      <c r="Z3579">
        <v>3</v>
      </c>
      <c r="AA3579" s="4">
        <v>1160</v>
      </c>
      <c r="AB3579" s="4">
        <v>0</v>
      </c>
      <c r="AC3579">
        <v>1998</v>
      </c>
      <c r="AD3579" t="s">
        <v>3702</v>
      </c>
      <c r="AE3579" t="s">
        <v>519</v>
      </c>
      <c r="AF3579" t="s">
        <v>3042</v>
      </c>
    </row>
    <row r="3580" spans="1:32">
      <c r="A3580" t="str">
        <f>PROPER(TRIM(Homes[[#This Row],[street]]))</f>
        <v>249 S 163Rd Pl</v>
      </c>
      <c r="B3580" t="str">
        <f>PROPER(TRIM(Homes[[#This Row],[city]]))</f>
        <v>Burien</v>
      </c>
      <c r="C3580" t="str">
        <f>_xlfn.TEXTBEFORE(Homes[[#This Row],[statezip]]," ")</f>
        <v>WA</v>
      </c>
      <c r="D3580" s="6" t="str">
        <f>_xlfn.TEXTAFTER(Homes[[#This Row],[statezip]]," ")</f>
        <v>98148</v>
      </c>
      <c r="E3580" s="1">
        <v>250000</v>
      </c>
      <c r="F3580">
        <v>3</v>
      </c>
      <c r="G35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80" s="3" t="str">
        <f>Homes[[#This Row],[bedrooms]] &amp; " bd | " &amp; TEXT(Homes[[#This Row],[bathrooms]],"0.##") &amp; " ba"</f>
        <v>3 bd | 2.25 ba</v>
      </c>
      <c r="I3580" s="4">
        <v>1920</v>
      </c>
      <c r="J3580" s="1">
        <f>IFERROR(Homes[[#This Row],[price]]/Homes[[#This Row],[sqft_living]]," ")</f>
        <v>130.20833333333334</v>
      </c>
      <c r="K3580" s="4">
        <f>IFERROR(Homes[[#This Row],[sqft_lot]]/43560," ")</f>
        <v>0.17764003673094583</v>
      </c>
      <c r="L3580" t="str">
        <f>IF(Homes[[#This Row],[waterfront]]=1, "Yes","No")</f>
        <v>No</v>
      </c>
      <c r="M3580" s="4" t="str">
        <f>IF(Homes[[#This Row],[sqft_basement]]&gt;0, "Yes","No")</f>
        <v>Yes</v>
      </c>
      <c r="N3580" t="str">
        <f>CHOOSE(Homes[[#This Row],[view]]+1, "None","Fair","Good","Great","Excellent")</f>
        <v>None</v>
      </c>
      <c r="O3580" t="str">
        <f>CHOOSE(Homes[[#This Row],[condition]], "Poor","Fair","Average","Good","Excellent")</f>
        <v>Average</v>
      </c>
      <c r="P3580">
        <f ca="1">YEAR(TODAY())-Homes[[#This Row],[yr_built]]</f>
        <v>60</v>
      </c>
      <c r="Q3580">
        <v>1993</v>
      </c>
      <c r="R3580">
        <f ca="1">IF(Homes[[#This Row],[yr_renovated]]&gt;0, YEAR(TODAY())-Homes[[#This Row],[yr_renovated]], YEAR(TODAY())-Homes[[#This Row],[yr_built]])</f>
        <v>32</v>
      </c>
      <c r="S3580">
        <v>1</v>
      </c>
      <c r="T3580" s="2">
        <v>41822</v>
      </c>
      <c r="U3580" s="3">
        <v>2.25</v>
      </c>
      <c r="V3580" s="4">
        <f>IFERROR(Homes[[#This Row],[sqft_above]]+Homes[[#This Row],[sqft_basement]]," ")</f>
        <v>1920</v>
      </c>
      <c r="W3580" s="4">
        <v>7738</v>
      </c>
      <c r="X3580">
        <v>0</v>
      </c>
      <c r="Y3580">
        <v>0</v>
      </c>
      <c r="Z3580">
        <v>3</v>
      </c>
      <c r="AA3580" s="4">
        <v>1520</v>
      </c>
      <c r="AB3580" s="4">
        <v>400</v>
      </c>
      <c r="AC3580">
        <v>1965</v>
      </c>
      <c r="AD3580" t="s">
        <v>3703</v>
      </c>
      <c r="AE3580" t="s">
        <v>379</v>
      </c>
      <c r="AF3580" t="s">
        <v>1701</v>
      </c>
    </row>
    <row r="3581" spans="1:32">
      <c r="A3581" t="str">
        <f>PROPER(TRIM(Homes[[#This Row],[street]]))</f>
        <v>19521 Se 271St Pl</v>
      </c>
      <c r="B3581" t="str">
        <f>PROPER(TRIM(Homes[[#This Row],[city]]))</f>
        <v>Covington</v>
      </c>
      <c r="C3581" t="str">
        <f>_xlfn.TEXTBEFORE(Homes[[#This Row],[statezip]]," ")</f>
        <v>WA</v>
      </c>
      <c r="D3581" s="6" t="str">
        <f>_xlfn.TEXTAFTER(Homes[[#This Row],[statezip]]," ")</f>
        <v>98042</v>
      </c>
      <c r="E3581" s="1">
        <v>250000</v>
      </c>
      <c r="F3581">
        <v>3</v>
      </c>
      <c r="G35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81" s="3" t="str">
        <f>Homes[[#This Row],[bedrooms]] &amp; " bd | " &amp; TEXT(Homes[[#This Row],[bathrooms]],"0.##") &amp; " ba"</f>
        <v>3 bd | 2.25 ba</v>
      </c>
      <c r="I3581" s="4">
        <v>1400</v>
      </c>
      <c r="J3581" s="1">
        <f>IFERROR(Homes[[#This Row],[price]]/Homes[[#This Row],[sqft_living]]," ")</f>
        <v>178.57142857142858</v>
      </c>
      <c r="K3581" s="4">
        <f>IFERROR(Homes[[#This Row],[sqft_lot]]/43560," ")</f>
        <v>8.7557392102846646E-2</v>
      </c>
      <c r="L3581" t="str">
        <f>IF(Homes[[#This Row],[waterfront]]=1, "Yes","No")</f>
        <v>No</v>
      </c>
      <c r="M3581" s="4" t="str">
        <f>IF(Homes[[#This Row],[sqft_basement]]&gt;0, "Yes","No")</f>
        <v>No</v>
      </c>
      <c r="N3581" t="str">
        <f>CHOOSE(Homes[[#This Row],[view]]+1, "None","Fair","Good","Great","Excellent")</f>
        <v>None</v>
      </c>
      <c r="O3581" t="str">
        <f>CHOOSE(Homes[[#This Row],[condition]], "Poor","Fair","Average","Good","Excellent")</f>
        <v>Average</v>
      </c>
      <c r="P3581">
        <f ca="1">YEAR(TODAY())-Homes[[#This Row],[yr_built]]</f>
        <v>13</v>
      </c>
      <c r="Q3581">
        <v>1912</v>
      </c>
      <c r="R3581">
        <f ca="1">IF(Homes[[#This Row],[yr_renovated]]&gt;0, YEAR(TODAY())-Homes[[#This Row],[yr_renovated]], YEAR(TODAY())-Homes[[#This Row],[yr_built]])</f>
        <v>113</v>
      </c>
      <c r="S3581">
        <v>2</v>
      </c>
      <c r="T3581" s="2">
        <v>41803</v>
      </c>
      <c r="U3581" s="3">
        <v>2.25</v>
      </c>
      <c r="V3581" s="4">
        <f>IFERROR(Homes[[#This Row],[sqft_above]]+Homes[[#This Row],[sqft_basement]]," ")</f>
        <v>1400</v>
      </c>
      <c r="W3581" s="4">
        <v>3814</v>
      </c>
      <c r="X3581">
        <v>0</v>
      </c>
      <c r="Y3581">
        <v>0</v>
      </c>
      <c r="Z3581">
        <v>3</v>
      </c>
      <c r="AA3581" s="4">
        <v>1400</v>
      </c>
      <c r="AB3581" s="4">
        <v>0</v>
      </c>
      <c r="AC3581">
        <v>2012</v>
      </c>
      <c r="AD3581" t="s">
        <v>3704</v>
      </c>
      <c r="AE3581" t="s">
        <v>84</v>
      </c>
      <c r="AF3581" t="s">
        <v>85</v>
      </c>
    </row>
    <row r="3582" spans="1:32">
      <c r="A3582" t="str">
        <f>PROPER(TRIM(Homes[[#This Row],[street]]))</f>
        <v>25816 13Th Pl S</v>
      </c>
      <c r="B3582" t="str">
        <f>PROPER(TRIM(Homes[[#This Row],[city]]))</f>
        <v>Des Moines</v>
      </c>
      <c r="C3582" t="str">
        <f>_xlfn.TEXTBEFORE(Homes[[#This Row],[statezip]]," ")</f>
        <v>WA</v>
      </c>
      <c r="D3582" s="6" t="str">
        <f>_xlfn.TEXTAFTER(Homes[[#This Row],[statezip]]," ")</f>
        <v>98198</v>
      </c>
      <c r="E3582" s="1">
        <v>250000</v>
      </c>
      <c r="F3582">
        <v>3</v>
      </c>
      <c r="G35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82" s="3" t="str">
        <f>Homes[[#This Row],[bedrooms]] &amp; " bd | " &amp; TEXT(Homes[[#This Row],[bathrooms]],"0.##") &amp; " ba"</f>
        <v>3 bd | 2. ba</v>
      </c>
      <c r="I3582" s="4">
        <v>1440</v>
      </c>
      <c r="J3582" s="1">
        <f>IFERROR(Homes[[#This Row],[price]]/Homes[[#This Row],[sqft_living]]," ")</f>
        <v>173.61111111111111</v>
      </c>
      <c r="K3582" s="4">
        <f>IFERROR(Homes[[#This Row],[sqft_lot]]/43560," ")</f>
        <v>0.21166207529843895</v>
      </c>
      <c r="L3582" t="str">
        <f>IF(Homes[[#This Row],[waterfront]]=1, "Yes","No")</f>
        <v>No</v>
      </c>
      <c r="M3582" s="4" t="str">
        <f>IF(Homes[[#This Row],[sqft_basement]]&gt;0, "Yes","No")</f>
        <v>No</v>
      </c>
      <c r="N3582" t="str">
        <f>CHOOSE(Homes[[#This Row],[view]]+1, "None","Fair","Good","Great","Excellent")</f>
        <v>None</v>
      </c>
      <c r="O3582" t="str">
        <f>CHOOSE(Homes[[#This Row],[condition]], "Poor","Fair","Average","Good","Excellent")</f>
        <v>Average</v>
      </c>
      <c r="P3582">
        <f ca="1">YEAR(TODAY())-Homes[[#This Row],[yr_built]]</f>
        <v>60</v>
      </c>
      <c r="Q3582">
        <v>1993</v>
      </c>
      <c r="R3582">
        <f ca="1">IF(Homes[[#This Row],[yr_renovated]]&gt;0, YEAR(TODAY())-Homes[[#This Row],[yr_renovated]], YEAR(TODAY())-Homes[[#This Row],[yr_built]])</f>
        <v>32</v>
      </c>
      <c r="S3582">
        <v>1</v>
      </c>
      <c r="T3582" s="2">
        <v>41820</v>
      </c>
      <c r="U3582" s="3">
        <v>2</v>
      </c>
      <c r="V3582" s="4">
        <f>IFERROR(Homes[[#This Row],[sqft_above]]+Homes[[#This Row],[sqft_basement]]," ")</f>
        <v>1440</v>
      </c>
      <c r="W3582" s="4">
        <v>9220</v>
      </c>
      <c r="X3582">
        <v>0</v>
      </c>
      <c r="Y3582">
        <v>0</v>
      </c>
      <c r="Z3582">
        <v>3</v>
      </c>
      <c r="AA3582" s="4">
        <v>1440</v>
      </c>
      <c r="AB3582" s="4">
        <v>0</v>
      </c>
      <c r="AC3582">
        <v>1965</v>
      </c>
      <c r="AD3582" t="s">
        <v>3705</v>
      </c>
      <c r="AE3582" t="s">
        <v>459</v>
      </c>
      <c r="AF3582" t="s">
        <v>460</v>
      </c>
    </row>
    <row r="3583" spans="1:32">
      <c r="A3583" t="str">
        <f>PROPER(TRIM(Homes[[#This Row],[street]]))</f>
        <v>20824-20836 Occidental Ave S</v>
      </c>
      <c r="B3583" t="str">
        <f>PROPER(TRIM(Homes[[#This Row],[city]]))</f>
        <v>Des Moines</v>
      </c>
      <c r="C3583" t="str">
        <f>_xlfn.TEXTBEFORE(Homes[[#This Row],[statezip]]," ")</f>
        <v>WA</v>
      </c>
      <c r="D3583" s="6" t="str">
        <f>_xlfn.TEXTAFTER(Homes[[#This Row],[statezip]]," ")</f>
        <v>98198</v>
      </c>
      <c r="E3583" s="1">
        <v>250000</v>
      </c>
      <c r="F3583">
        <v>3</v>
      </c>
      <c r="G35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83" s="3" t="str">
        <f>Homes[[#This Row],[bedrooms]] &amp; " bd | " &amp; TEXT(Homes[[#This Row],[bathrooms]],"0.##") &amp; " ba"</f>
        <v>3 bd | 1. ba</v>
      </c>
      <c r="I3583" s="4">
        <v>990</v>
      </c>
      <c r="J3583" s="1">
        <f>IFERROR(Homes[[#This Row],[price]]/Homes[[#This Row],[sqft_living]]," ")</f>
        <v>252.52525252525251</v>
      </c>
      <c r="K3583" s="4">
        <f>IFERROR(Homes[[#This Row],[sqft_lot]]/43560," ")</f>
        <v>0.18507805325987145</v>
      </c>
      <c r="L3583" t="str">
        <f>IF(Homes[[#This Row],[waterfront]]=1, "Yes","No")</f>
        <v>No</v>
      </c>
      <c r="M3583" s="4" t="str">
        <f>IF(Homes[[#This Row],[sqft_basement]]&gt;0, "Yes","No")</f>
        <v>No</v>
      </c>
      <c r="N3583" t="str">
        <f>CHOOSE(Homes[[#This Row],[view]]+1, "None","Fair","Good","Great","Excellent")</f>
        <v>None</v>
      </c>
      <c r="O3583" t="str">
        <f>CHOOSE(Homes[[#This Row],[condition]], "Poor","Fair","Average","Good","Excellent")</f>
        <v>Good</v>
      </c>
      <c r="P3583">
        <f ca="1">YEAR(TODAY())-Homes[[#This Row],[yr_built]]</f>
        <v>65</v>
      </c>
      <c r="Q3583">
        <v>2001</v>
      </c>
      <c r="R3583">
        <f ca="1">IF(Homes[[#This Row],[yr_renovated]]&gt;0, YEAR(TODAY())-Homes[[#This Row],[yr_renovated]], YEAR(TODAY())-Homes[[#This Row],[yr_built]])</f>
        <v>24</v>
      </c>
      <c r="S3583">
        <v>1</v>
      </c>
      <c r="T3583" s="2">
        <v>41829</v>
      </c>
      <c r="U3583" s="3">
        <v>1</v>
      </c>
      <c r="V3583" s="4">
        <f>IFERROR(Homes[[#This Row],[sqft_above]]+Homes[[#This Row],[sqft_basement]]," ")</f>
        <v>990</v>
      </c>
      <c r="W3583" s="4">
        <v>8062</v>
      </c>
      <c r="X3583">
        <v>0</v>
      </c>
      <c r="Y3583">
        <v>0</v>
      </c>
      <c r="Z3583">
        <v>4</v>
      </c>
      <c r="AA3583" s="4">
        <v>990</v>
      </c>
      <c r="AB3583" s="4">
        <v>0</v>
      </c>
      <c r="AC3583">
        <v>1960</v>
      </c>
      <c r="AD3583" t="s">
        <v>3706</v>
      </c>
      <c r="AE3583" t="s">
        <v>459</v>
      </c>
      <c r="AF3583" t="s">
        <v>460</v>
      </c>
    </row>
    <row r="3584" spans="1:32">
      <c r="A3584" t="str">
        <f>PROPER(TRIM(Homes[[#This Row],[street]]))</f>
        <v>2006 S 257Th St</v>
      </c>
      <c r="B3584" t="str">
        <f>PROPER(TRIM(Homes[[#This Row],[city]]))</f>
        <v>Des Moines</v>
      </c>
      <c r="C3584" t="str">
        <f>_xlfn.TEXTBEFORE(Homes[[#This Row],[statezip]]," ")</f>
        <v>WA</v>
      </c>
      <c r="D3584" s="6" t="str">
        <f>_xlfn.TEXTAFTER(Homes[[#This Row],[statezip]]," ")</f>
        <v>98198</v>
      </c>
      <c r="E3584" s="1">
        <v>250000</v>
      </c>
      <c r="F3584">
        <v>4</v>
      </c>
      <c r="G35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84" s="3" t="str">
        <f>Homes[[#This Row],[bedrooms]] &amp; " bd | " &amp; TEXT(Homes[[#This Row],[bathrooms]],"0.##") &amp; " ba"</f>
        <v>4 bd | 2. ba</v>
      </c>
      <c r="I3584" s="4">
        <v>2120</v>
      </c>
      <c r="J3584" s="1">
        <f>IFERROR(Homes[[#This Row],[price]]/Homes[[#This Row],[sqft_living]]," ")</f>
        <v>117.9245283018868</v>
      </c>
      <c r="K3584" s="4">
        <f>IFERROR(Homes[[#This Row],[sqft_lot]]/43560," ")</f>
        <v>0.19974747474747476</v>
      </c>
      <c r="L3584" t="str">
        <f>IF(Homes[[#This Row],[waterfront]]=1, "Yes","No")</f>
        <v>No</v>
      </c>
      <c r="M3584" s="4" t="str">
        <f>IF(Homes[[#This Row],[sqft_basement]]&gt;0, "Yes","No")</f>
        <v>No</v>
      </c>
      <c r="N3584" t="str">
        <f>CHOOSE(Homes[[#This Row],[view]]+1, "None","Fair","Good","Great","Excellent")</f>
        <v>None</v>
      </c>
      <c r="O3584" t="str">
        <f>CHOOSE(Homes[[#This Row],[condition]], "Poor","Fair","Average","Good","Excellent")</f>
        <v>Good</v>
      </c>
      <c r="P3584">
        <f ca="1">YEAR(TODAY())-Homes[[#This Row],[yr_built]]</f>
        <v>65</v>
      </c>
      <c r="Q3584">
        <v>2001</v>
      </c>
      <c r="R3584">
        <f ca="1">IF(Homes[[#This Row],[yr_renovated]]&gt;0, YEAR(TODAY())-Homes[[#This Row],[yr_renovated]], YEAR(TODAY())-Homes[[#This Row],[yr_built]])</f>
        <v>24</v>
      </c>
      <c r="S3584">
        <v>1.5</v>
      </c>
      <c r="T3584" s="2">
        <v>41794</v>
      </c>
      <c r="U3584" s="3">
        <v>2</v>
      </c>
      <c r="V3584" s="4">
        <f>IFERROR(Homes[[#This Row],[sqft_above]]+Homes[[#This Row],[sqft_basement]]," ")</f>
        <v>2120</v>
      </c>
      <c r="W3584" s="4">
        <v>8701</v>
      </c>
      <c r="X3584">
        <v>0</v>
      </c>
      <c r="Y3584">
        <v>0</v>
      </c>
      <c r="Z3584">
        <v>4</v>
      </c>
      <c r="AA3584" s="4">
        <v>2120</v>
      </c>
      <c r="AB3584" s="4">
        <v>0</v>
      </c>
      <c r="AC3584">
        <v>1960</v>
      </c>
      <c r="AD3584" t="s">
        <v>3707</v>
      </c>
      <c r="AE3584" t="s">
        <v>459</v>
      </c>
      <c r="AF3584" t="s">
        <v>460</v>
      </c>
    </row>
    <row r="3585" spans="1:32">
      <c r="A3585" t="str">
        <f>PROPER(TRIM(Homes[[#This Row],[street]]))</f>
        <v>2134 Montgomery Ave</v>
      </c>
      <c r="B3585" t="str">
        <f>PROPER(TRIM(Homes[[#This Row],[city]]))</f>
        <v>Enumclaw</v>
      </c>
      <c r="C3585" t="str">
        <f>_xlfn.TEXTBEFORE(Homes[[#This Row],[statezip]]," ")</f>
        <v>WA</v>
      </c>
      <c r="D3585" s="6" t="str">
        <f>_xlfn.TEXTAFTER(Homes[[#This Row],[statezip]]," ")</f>
        <v>98022</v>
      </c>
      <c r="E3585" s="1">
        <v>250000</v>
      </c>
      <c r="F3585">
        <v>5</v>
      </c>
      <c r="G35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85" s="3" t="str">
        <f>Homes[[#This Row],[bedrooms]] &amp; " bd | " &amp; TEXT(Homes[[#This Row],[bathrooms]],"0.##") &amp; " ba"</f>
        <v>5 bd | 1.5 ba</v>
      </c>
      <c r="I3585" s="4">
        <v>2520</v>
      </c>
      <c r="J3585" s="1">
        <f>IFERROR(Homes[[#This Row],[price]]/Homes[[#This Row],[sqft_living]]," ")</f>
        <v>99.206349206349202</v>
      </c>
      <c r="K3585" s="4">
        <f>IFERROR(Homes[[#This Row],[sqft_lot]]/43560," ")</f>
        <v>0.13207070707070706</v>
      </c>
      <c r="L3585" t="str">
        <f>IF(Homes[[#This Row],[waterfront]]=1, "Yes","No")</f>
        <v>No</v>
      </c>
      <c r="M3585" s="4" t="str">
        <f>IF(Homes[[#This Row],[sqft_basement]]&gt;0, "Yes","No")</f>
        <v>Yes</v>
      </c>
      <c r="N3585" t="str">
        <f>CHOOSE(Homes[[#This Row],[view]]+1, "None","Fair","Good","Great","Excellent")</f>
        <v>None</v>
      </c>
      <c r="O3585" t="str">
        <f>CHOOSE(Homes[[#This Row],[condition]], "Poor","Fair","Average","Good","Excellent")</f>
        <v>Good</v>
      </c>
      <c r="P3585">
        <f ca="1">YEAR(TODAY())-Homes[[#This Row],[yr_built]]</f>
        <v>97</v>
      </c>
      <c r="Q3585">
        <v>0</v>
      </c>
      <c r="R3585">
        <f ca="1">IF(Homes[[#This Row],[yr_renovated]]&gt;0, YEAR(TODAY())-Homes[[#This Row],[yr_renovated]], YEAR(TODAY())-Homes[[#This Row],[yr_built]])</f>
        <v>97</v>
      </c>
      <c r="S3585">
        <v>1.5</v>
      </c>
      <c r="T3585" s="2">
        <v>41799</v>
      </c>
      <c r="U3585" s="3">
        <v>1.5</v>
      </c>
      <c r="V3585" s="4">
        <f>IFERROR(Homes[[#This Row],[sqft_above]]+Homes[[#This Row],[sqft_basement]]," ")</f>
        <v>2520</v>
      </c>
      <c r="W3585" s="4">
        <v>5753</v>
      </c>
      <c r="X3585">
        <v>0</v>
      </c>
      <c r="Y3585">
        <v>0</v>
      </c>
      <c r="Z3585">
        <v>4</v>
      </c>
      <c r="AA3585" s="4">
        <v>1510</v>
      </c>
      <c r="AB3585" s="4">
        <v>1010</v>
      </c>
      <c r="AC3585">
        <v>1928</v>
      </c>
      <c r="AD3585" t="s">
        <v>3708</v>
      </c>
      <c r="AE3585" t="s">
        <v>1035</v>
      </c>
      <c r="AF3585" t="s">
        <v>1036</v>
      </c>
    </row>
    <row r="3586" spans="1:32">
      <c r="A3586" t="str">
        <f>PROPER(TRIM(Homes[[#This Row],[street]]))</f>
        <v>33015 4Th Pl S</v>
      </c>
      <c r="B3586" t="str">
        <f>PROPER(TRIM(Homes[[#This Row],[city]]))</f>
        <v>Federal Way</v>
      </c>
      <c r="C3586" t="str">
        <f>_xlfn.TEXTBEFORE(Homes[[#This Row],[statezip]]," ")</f>
        <v>WA</v>
      </c>
      <c r="D3586" s="6" t="str">
        <f>_xlfn.TEXTAFTER(Homes[[#This Row],[statezip]]," ")</f>
        <v>98003</v>
      </c>
      <c r="E3586" s="1">
        <v>250000</v>
      </c>
      <c r="F3586">
        <v>3</v>
      </c>
      <c r="G35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586" s="3" t="str">
        <f>Homes[[#This Row],[bedrooms]] &amp; " bd | " &amp; TEXT(Homes[[#This Row],[bathrooms]],"0.##") &amp; " ba"</f>
        <v>3 bd | 2.25 ba</v>
      </c>
      <c r="I3586" s="4">
        <v>1765</v>
      </c>
      <c r="J3586" s="1">
        <f>IFERROR(Homes[[#This Row],[price]]/Homes[[#This Row],[sqft_living]]," ")</f>
        <v>141.64305949008499</v>
      </c>
      <c r="K3586" s="4">
        <f>IFERROR(Homes[[#This Row],[sqft_lot]]/43560," ")</f>
        <v>0.17566574839302113</v>
      </c>
      <c r="L3586" t="str">
        <f>IF(Homes[[#This Row],[waterfront]]=1, "Yes","No")</f>
        <v>No</v>
      </c>
      <c r="M3586" s="4" t="str">
        <f>IF(Homes[[#This Row],[sqft_basement]]&gt;0, "Yes","No")</f>
        <v>No</v>
      </c>
      <c r="N3586" t="str">
        <f>CHOOSE(Homes[[#This Row],[view]]+1, "None","Fair","Good","Great","Excellent")</f>
        <v>None</v>
      </c>
      <c r="O3586" t="str">
        <f>CHOOSE(Homes[[#This Row],[condition]], "Poor","Fair","Average","Good","Excellent")</f>
        <v>Average</v>
      </c>
      <c r="P3586">
        <f ca="1">YEAR(TODAY())-Homes[[#This Row],[yr_built]]</f>
        <v>29</v>
      </c>
      <c r="Q3586">
        <v>0</v>
      </c>
      <c r="R3586">
        <f ca="1">IF(Homes[[#This Row],[yr_renovated]]&gt;0, YEAR(TODAY())-Homes[[#This Row],[yr_renovated]], YEAR(TODAY())-Homes[[#This Row],[yr_built]])</f>
        <v>29</v>
      </c>
      <c r="S3586">
        <v>2</v>
      </c>
      <c r="T3586" s="2">
        <v>41793</v>
      </c>
      <c r="U3586" s="3">
        <v>2.25</v>
      </c>
      <c r="V3586" s="4">
        <f>IFERROR(Homes[[#This Row],[sqft_above]]+Homes[[#This Row],[sqft_basement]]," ")</f>
        <v>1765</v>
      </c>
      <c r="W3586" s="4">
        <v>7652</v>
      </c>
      <c r="X3586">
        <v>0</v>
      </c>
      <c r="Y3586">
        <v>0</v>
      </c>
      <c r="Z3586">
        <v>3</v>
      </c>
      <c r="AA3586" s="4">
        <v>1765</v>
      </c>
      <c r="AB3586" s="4">
        <v>0</v>
      </c>
      <c r="AC3586">
        <v>1996</v>
      </c>
      <c r="AD3586" t="s">
        <v>3709</v>
      </c>
      <c r="AE3586" t="s">
        <v>675</v>
      </c>
      <c r="AF3586" t="s">
        <v>676</v>
      </c>
    </row>
    <row r="3587" spans="1:32">
      <c r="A3587" t="str">
        <f>PROPER(TRIM(Homes[[#This Row],[street]]))</f>
        <v>10858 Se 200Th St</v>
      </c>
      <c r="B3587" t="str">
        <f>PROPER(TRIM(Homes[[#This Row],[city]]))</f>
        <v>Kent</v>
      </c>
      <c r="C3587" t="str">
        <f>_xlfn.TEXTBEFORE(Homes[[#This Row],[statezip]]," ")</f>
        <v>WA</v>
      </c>
      <c r="D3587" s="6" t="str">
        <f>_xlfn.TEXTAFTER(Homes[[#This Row],[statezip]]," ")</f>
        <v>98031</v>
      </c>
      <c r="E3587" s="1">
        <v>250000</v>
      </c>
      <c r="F3587">
        <v>3</v>
      </c>
      <c r="G35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87" s="3" t="str">
        <f>Homes[[#This Row],[bedrooms]] &amp; " bd | " &amp; TEXT(Homes[[#This Row],[bathrooms]],"0.##") &amp; " ba"</f>
        <v>3 bd | 1.75 ba</v>
      </c>
      <c r="I3587" s="4">
        <v>1200</v>
      </c>
      <c r="J3587" s="1">
        <f>IFERROR(Homes[[#This Row],[price]]/Homes[[#This Row],[sqft_living]]," ")</f>
        <v>208.33333333333334</v>
      </c>
      <c r="K3587" s="4">
        <f>IFERROR(Homes[[#This Row],[sqft_lot]]/43560," ")</f>
        <v>0.56944444444444442</v>
      </c>
      <c r="L3587" t="str">
        <f>IF(Homes[[#This Row],[waterfront]]=1, "Yes","No")</f>
        <v>No</v>
      </c>
      <c r="M3587" s="4" t="str">
        <f>IF(Homes[[#This Row],[sqft_basement]]&gt;0, "Yes","No")</f>
        <v>No</v>
      </c>
      <c r="N3587" t="str">
        <f>CHOOSE(Homes[[#This Row],[view]]+1, "None","Fair","Good","Great","Excellent")</f>
        <v>None</v>
      </c>
      <c r="O3587" t="str">
        <f>CHOOSE(Homes[[#This Row],[condition]], "Poor","Fair","Average","Good","Excellent")</f>
        <v>Average</v>
      </c>
      <c r="P3587">
        <f ca="1">YEAR(TODAY())-Homes[[#This Row],[yr_built]]</f>
        <v>41</v>
      </c>
      <c r="Q3587">
        <v>0</v>
      </c>
      <c r="R3587">
        <f ca="1">IF(Homes[[#This Row],[yr_renovated]]&gt;0, YEAR(TODAY())-Homes[[#This Row],[yr_renovated]], YEAR(TODAY())-Homes[[#This Row],[yr_built]])</f>
        <v>41</v>
      </c>
      <c r="S3587">
        <v>1</v>
      </c>
      <c r="T3587" s="2">
        <v>41822</v>
      </c>
      <c r="U3587" s="3">
        <v>1.75</v>
      </c>
      <c r="V3587" s="4">
        <f>IFERROR(Homes[[#This Row],[sqft_above]]+Homes[[#This Row],[sqft_basement]]," ")</f>
        <v>1200</v>
      </c>
      <c r="W3587" s="4">
        <v>24805</v>
      </c>
      <c r="X3587">
        <v>0</v>
      </c>
      <c r="Y3587">
        <v>0</v>
      </c>
      <c r="Z3587">
        <v>3</v>
      </c>
      <c r="AA3587" s="4">
        <v>1200</v>
      </c>
      <c r="AB3587" s="4">
        <v>0</v>
      </c>
      <c r="AC3587">
        <v>1984</v>
      </c>
      <c r="AD3587" t="s">
        <v>3710</v>
      </c>
      <c r="AE3587" t="s">
        <v>1392</v>
      </c>
      <c r="AF3587" t="s">
        <v>2406</v>
      </c>
    </row>
    <row r="3588" spans="1:32">
      <c r="A3588" t="str">
        <f>PROPER(TRIM(Homes[[#This Row],[street]]))</f>
        <v>12033 Se 223Rd Dr</v>
      </c>
      <c r="B3588" t="str">
        <f>PROPER(TRIM(Homes[[#This Row],[city]]))</f>
        <v>Kent</v>
      </c>
      <c r="C3588" t="str">
        <f>_xlfn.TEXTBEFORE(Homes[[#This Row],[statezip]]," ")</f>
        <v>WA</v>
      </c>
      <c r="D3588" s="6" t="str">
        <f>_xlfn.TEXTAFTER(Homes[[#This Row],[statezip]]," ")</f>
        <v>98031</v>
      </c>
      <c r="E3588" s="1">
        <v>250000</v>
      </c>
      <c r="F3588">
        <v>3</v>
      </c>
      <c r="G35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88" s="3" t="str">
        <f>Homes[[#This Row],[bedrooms]] &amp; " bd | " &amp; TEXT(Homes[[#This Row],[bathrooms]],"0.##") &amp; " ba"</f>
        <v>3 bd | 1.75 ba</v>
      </c>
      <c r="I3588" s="4">
        <v>1590</v>
      </c>
      <c r="J3588" s="1">
        <f>IFERROR(Homes[[#This Row],[price]]/Homes[[#This Row],[sqft_living]]," ")</f>
        <v>157.23270440251574</v>
      </c>
      <c r="K3588" s="4">
        <f>IFERROR(Homes[[#This Row],[sqft_lot]]/43560," ")</f>
        <v>0.17355371900826447</v>
      </c>
      <c r="L3588" t="str">
        <f>IF(Homes[[#This Row],[waterfront]]=1, "Yes","No")</f>
        <v>No</v>
      </c>
      <c r="M3588" s="4" t="str">
        <f>IF(Homes[[#This Row],[sqft_basement]]&gt;0, "Yes","No")</f>
        <v>Yes</v>
      </c>
      <c r="N3588" t="str">
        <f>CHOOSE(Homes[[#This Row],[view]]+1, "None","Fair","Good","Great","Excellent")</f>
        <v>None</v>
      </c>
      <c r="O3588" t="str">
        <f>CHOOSE(Homes[[#This Row],[condition]], "Poor","Fair","Average","Good","Excellent")</f>
        <v>Average</v>
      </c>
      <c r="P3588">
        <f ca="1">YEAR(TODAY())-Homes[[#This Row],[yr_built]]</f>
        <v>41</v>
      </c>
      <c r="Q3588">
        <v>0</v>
      </c>
      <c r="R3588">
        <f ca="1">IF(Homes[[#This Row],[yr_renovated]]&gt;0, YEAR(TODAY())-Homes[[#This Row],[yr_renovated]], YEAR(TODAY())-Homes[[#This Row],[yr_built]])</f>
        <v>41</v>
      </c>
      <c r="S3588">
        <v>1</v>
      </c>
      <c r="T3588" s="2">
        <v>41800</v>
      </c>
      <c r="U3588" s="3">
        <v>1.75</v>
      </c>
      <c r="V3588" s="4">
        <f>IFERROR(Homes[[#This Row],[sqft_above]]+Homes[[#This Row],[sqft_basement]]," ")</f>
        <v>1590</v>
      </c>
      <c r="W3588" s="4">
        <v>7560</v>
      </c>
      <c r="X3588">
        <v>0</v>
      </c>
      <c r="Y3588">
        <v>0</v>
      </c>
      <c r="Z3588">
        <v>3</v>
      </c>
      <c r="AA3588" s="4">
        <v>1130</v>
      </c>
      <c r="AB3588" s="4">
        <v>460</v>
      </c>
      <c r="AC3588">
        <v>1984</v>
      </c>
      <c r="AD3588" t="s">
        <v>3711</v>
      </c>
      <c r="AE3588" t="s">
        <v>1392</v>
      </c>
      <c r="AF3588" t="s">
        <v>2406</v>
      </c>
    </row>
    <row r="3589" spans="1:32">
      <c r="A3589" t="str">
        <f>PROPER(TRIM(Homes[[#This Row],[street]]))</f>
        <v>12206 Se 217Th St</v>
      </c>
      <c r="B3589" t="str">
        <f>PROPER(TRIM(Homes[[#This Row],[city]]))</f>
        <v>Kent</v>
      </c>
      <c r="C3589" t="str">
        <f>_xlfn.TEXTBEFORE(Homes[[#This Row],[statezip]]," ")</f>
        <v>WA</v>
      </c>
      <c r="D3589" s="6" t="str">
        <f>_xlfn.TEXTAFTER(Homes[[#This Row],[statezip]]," ")</f>
        <v>98031</v>
      </c>
      <c r="E3589" s="1">
        <v>250000</v>
      </c>
      <c r="F3589">
        <v>4</v>
      </c>
      <c r="G35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89" s="3" t="str">
        <f>Homes[[#This Row],[bedrooms]] &amp; " bd | " &amp; TEXT(Homes[[#This Row],[bathrooms]],"0.##") &amp; " ba"</f>
        <v>4 bd | 2. ba</v>
      </c>
      <c r="I3589" s="4">
        <v>1960</v>
      </c>
      <c r="J3589" s="1">
        <f>IFERROR(Homes[[#This Row],[price]]/Homes[[#This Row],[sqft_living]]," ")</f>
        <v>127.55102040816327</v>
      </c>
      <c r="K3589" s="4">
        <f>IFERROR(Homes[[#This Row],[sqft_lot]]/43560," ")</f>
        <v>0.17355371900826447</v>
      </c>
      <c r="L3589" t="str">
        <f>IF(Homes[[#This Row],[waterfront]]=1, "Yes","No")</f>
        <v>No</v>
      </c>
      <c r="M3589" s="4" t="str">
        <f>IF(Homes[[#This Row],[sqft_basement]]&gt;0, "Yes","No")</f>
        <v>Yes</v>
      </c>
      <c r="N3589" t="str">
        <f>CHOOSE(Homes[[#This Row],[view]]+1, "None","Fair","Good","Great","Excellent")</f>
        <v>None</v>
      </c>
      <c r="O3589" t="str">
        <f>CHOOSE(Homes[[#This Row],[condition]], "Poor","Fair","Average","Good","Excellent")</f>
        <v>Excellent</v>
      </c>
      <c r="P3589">
        <f ca="1">YEAR(TODAY())-Homes[[#This Row],[yr_built]]</f>
        <v>47</v>
      </c>
      <c r="Q3589">
        <v>0</v>
      </c>
      <c r="R3589">
        <f ca="1">IF(Homes[[#This Row],[yr_renovated]]&gt;0, YEAR(TODAY())-Homes[[#This Row],[yr_renovated]], YEAR(TODAY())-Homes[[#This Row],[yr_built]])</f>
        <v>47</v>
      </c>
      <c r="S3589">
        <v>1</v>
      </c>
      <c r="T3589" s="2">
        <v>41779</v>
      </c>
      <c r="U3589" s="3">
        <v>2</v>
      </c>
      <c r="V3589" s="4">
        <f>IFERROR(Homes[[#This Row],[sqft_above]]+Homes[[#This Row],[sqft_basement]]," ")</f>
        <v>1960</v>
      </c>
      <c r="W3589" s="4">
        <v>7560</v>
      </c>
      <c r="X3589">
        <v>0</v>
      </c>
      <c r="Y3589">
        <v>0</v>
      </c>
      <c r="Z3589">
        <v>5</v>
      </c>
      <c r="AA3589" s="4">
        <v>1160</v>
      </c>
      <c r="AB3589" s="4">
        <v>800</v>
      </c>
      <c r="AC3589">
        <v>1978</v>
      </c>
      <c r="AD3589" t="s">
        <v>3712</v>
      </c>
      <c r="AE3589" t="s">
        <v>1392</v>
      </c>
      <c r="AF3589" t="s">
        <v>2406</v>
      </c>
    </row>
    <row r="3590" spans="1:32">
      <c r="A3590" t="str">
        <f>PROPER(TRIM(Homes[[#This Row],[street]]))</f>
        <v>4511 S 262Nd St</v>
      </c>
      <c r="B3590" t="str">
        <f>PROPER(TRIM(Homes[[#This Row],[city]]))</f>
        <v>Kent</v>
      </c>
      <c r="C3590" t="str">
        <f>_xlfn.TEXTBEFORE(Homes[[#This Row],[statezip]]," ")</f>
        <v>WA</v>
      </c>
      <c r="D3590" s="6" t="str">
        <f>_xlfn.TEXTAFTER(Homes[[#This Row],[statezip]]," ")</f>
        <v>98032</v>
      </c>
      <c r="E3590" s="1">
        <v>250000</v>
      </c>
      <c r="F3590">
        <v>4</v>
      </c>
      <c r="G35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90" s="3" t="str">
        <f>Homes[[#This Row],[bedrooms]] &amp; " bd | " &amp; TEXT(Homes[[#This Row],[bathrooms]],"0.##") &amp; " ba"</f>
        <v>4 bd | 2. ba</v>
      </c>
      <c r="I3590" s="4">
        <v>1850</v>
      </c>
      <c r="J3590" s="1">
        <f>IFERROR(Homes[[#This Row],[price]]/Homes[[#This Row],[sqft_living]]," ")</f>
        <v>135.13513513513513</v>
      </c>
      <c r="K3590" s="4">
        <f>IFERROR(Homes[[#This Row],[sqft_lot]]/43560," ")</f>
        <v>0.17355371900826447</v>
      </c>
      <c r="L3590" t="str">
        <f>IF(Homes[[#This Row],[waterfront]]=1, "Yes","No")</f>
        <v>No</v>
      </c>
      <c r="M3590" s="4" t="str">
        <f>IF(Homes[[#This Row],[sqft_basement]]&gt;0, "Yes","No")</f>
        <v>Yes</v>
      </c>
      <c r="N3590" t="str">
        <f>CHOOSE(Homes[[#This Row],[view]]+1, "None","Fair","Good","Great","Excellent")</f>
        <v>None</v>
      </c>
      <c r="O3590" t="str">
        <f>CHOOSE(Homes[[#This Row],[condition]], "Poor","Fair","Average","Good","Excellent")</f>
        <v>Good</v>
      </c>
      <c r="P3590">
        <f ca="1">YEAR(TODAY())-Homes[[#This Row],[yr_built]]</f>
        <v>47</v>
      </c>
      <c r="Q3590">
        <v>2000</v>
      </c>
      <c r="R3590">
        <f ca="1">IF(Homes[[#This Row],[yr_renovated]]&gt;0, YEAR(TODAY())-Homes[[#This Row],[yr_renovated]], YEAR(TODAY())-Homes[[#This Row],[yr_built]])</f>
        <v>25</v>
      </c>
      <c r="S3590">
        <v>1</v>
      </c>
      <c r="T3590" s="2">
        <v>41792</v>
      </c>
      <c r="U3590" s="3">
        <v>2</v>
      </c>
      <c r="V3590" s="4">
        <f>IFERROR(Homes[[#This Row],[sqft_above]]+Homes[[#This Row],[sqft_basement]]," ")</f>
        <v>1850</v>
      </c>
      <c r="W3590" s="4">
        <v>7560</v>
      </c>
      <c r="X3590">
        <v>0</v>
      </c>
      <c r="Y3590">
        <v>0</v>
      </c>
      <c r="Z3590">
        <v>4</v>
      </c>
      <c r="AA3590" s="4">
        <v>1540</v>
      </c>
      <c r="AB3590" s="4">
        <v>310</v>
      </c>
      <c r="AC3590">
        <v>1978</v>
      </c>
      <c r="AD3590" t="s">
        <v>3713</v>
      </c>
      <c r="AE3590" t="s">
        <v>1392</v>
      </c>
      <c r="AF3590" t="s">
        <v>2606</v>
      </c>
    </row>
    <row r="3591" spans="1:32">
      <c r="A3591" t="str">
        <f>PROPER(TRIM(Homes[[#This Row],[street]]))</f>
        <v>24911-24917 38Th Ave S</v>
      </c>
      <c r="B3591" t="str">
        <f>PROPER(TRIM(Homes[[#This Row],[city]]))</f>
        <v>Kent</v>
      </c>
      <c r="C3591" t="str">
        <f>_xlfn.TEXTBEFORE(Homes[[#This Row],[statezip]]," ")</f>
        <v>WA</v>
      </c>
      <c r="D3591" s="6" t="str">
        <f>_xlfn.TEXTAFTER(Homes[[#This Row],[statezip]]," ")</f>
        <v>98032</v>
      </c>
      <c r="E3591" s="1">
        <v>250000</v>
      </c>
      <c r="F3591">
        <v>4</v>
      </c>
      <c r="G35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91" s="3" t="str">
        <f>Homes[[#This Row],[bedrooms]] &amp; " bd | " &amp; TEXT(Homes[[#This Row],[bathrooms]],"0.##") &amp; " ba"</f>
        <v>4 bd | 1.5 ba</v>
      </c>
      <c r="I3591" s="4">
        <v>2500</v>
      </c>
      <c r="J3591" s="1">
        <f>IFERROR(Homes[[#This Row],[price]]/Homes[[#This Row],[sqft_living]]," ")</f>
        <v>100</v>
      </c>
      <c r="K3591" s="4">
        <f>IFERROR(Homes[[#This Row],[sqft_lot]]/43560," ")</f>
        <v>0.14462809917355371</v>
      </c>
      <c r="L3591" t="str">
        <f>IF(Homes[[#This Row],[waterfront]]=1, "Yes","No")</f>
        <v>No</v>
      </c>
      <c r="M3591" s="4" t="str">
        <f>IF(Homes[[#This Row],[sqft_basement]]&gt;0, "Yes","No")</f>
        <v>Yes</v>
      </c>
      <c r="N3591" t="str">
        <f>CHOOSE(Homes[[#This Row],[view]]+1, "None","Fair","Good","Great","Excellent")</f>
        <v>None</v>
      </c>
      <c r="O3591" t="str">
        <f>CHOOSE(Homes[[#This Row],[condition]], "Poor","Fair","Average","Good","Excellent")</f>
        <v>Good</v>
      </c>
      <c r="P3591">
        <f ca="1">YEAR(TODAY())-Homes[[#This Row],[yr_built]]</f>
        <v>64</v>
      </c>
      <c r="Q3591">
        <v>2001</v>
      </c>
      <c r="R3591">
        <f ca="1">IF(Homes[[#This Row],[yr_renovated]]&gt;0, YEAR(TODAY())-Homes[[#This Row],[yr_renovated]], YEAR(TODAY())-Homes[[#This Row],[yr_built]])</f>
        <v>24</v>
      </c>
      <c r="S3591">
        <v>1</v>
      </c>
      <c r="T3591" s="2">
        <v>41779</v>
      </c>
      <c r="U3591" s="3">
        <v>1.5</v>
      </c>
      <c r="V3591" s="4">
        <f>IFERROR(Homes[[#This Row],[sqft_above]]+Homes[[#This Row],[sqft_basement]]," ")</f>
        <v>2500</v>
      </c>
      <c r="W3591" s="4">
        <v>6300</v>
      </c>
      <c r="X3591">
        <v>0</v>
      </c>
      <c r="Y3591">
        <v>0</v>
      </c>
      <c r="Z3591">
        <v>4</v>
      </c>
      <c r="AA3591" s="4">
        <v>1500</v>
      </c>
      <c r="AB3591" s="4">
        <v>1000</v>
      </c>
      <c r="AC3591">
        <v>1961</v>
      </c>
      <c r="AD3591" t="s">
        <v>3714</v>
      </c>
      <c r="AE3591" t="s">
        <v>1392</v>
      </c>
      <c r="AF3591" t="s">
        <v>2606</v>
      </c>
    </row>
    <row r="3592" spans="1:32">
      <c r="A3592" t="str">
        <f>PROPER(TRIM(Homes[[#This Row],[street]]))</f>
        <v>9603 Ne 121St Ln</v>
      </c>
      <c r="B3592" t="str">
        <f>PROPER(TRIM(Homes[[#This Row],[city]]))</f>
        <v>Kirkland</v>
      </c>
      <c r="C3592" t="str">
        <f>_xlfn.TEXTBEFORE(Homes[[#This Row],[statezip]]," ")</f>
        <v>WA</v>
      </c>
      <c r="D3592" s="6" t="str">
        <f>_xlfn.TEXTAFTER(Homes[[#This Row],[statezip]]," ")</f>
        <v>98034</v>
      </c>
      <c r="E3592" s="1">
        <v>250000</v>
      </c>
      <c r="F3592">
        <v>2</v>
      </c>
      <c r="G35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592" s="3" t="str">
        <f>Homes[[#This Row],[bedrooms]] &amp; " bd | " &amp; TEXT(Homes[[#This Row],[bathrooms]],"0.##") &amp; " ba"</f>
        <v>2 bd | 1.5 ba</v>
      </c>
      <c r="I3592" s="4">
        <v>1088</v>
      </c>
      <c r="J3592" s="1">
        <f>IFERROR(Homes[[#This Row],[price]]/Homes[[#This Row],[sqft_living]]," ")</f>
        <v>229.77941176470588</v>
      </c>
      <c r="K3592" s="4">
        <f>IFERROR(Homes[[#This Row],[sqft_lot]]/43560," ")</f>
        <v>3.1221303948576674E-2</v>
      </c>
      <c r="L3592" t="str">
        <f>IF(Homes[[#This Row],[waterfront]]=1, "Yes","No")</f>
        <v>No</v>
      </c>
      <c r="M3592" s="4" t="str">
        <f>IF(Homes[[#This Row],[sqft_basement]]&gt;0, "Yes","No")</f>
        <v>No</v>
      </c>
      <c r="N3592" t="str">
        <f>CHOOSE(Homes[[#This Row],[view]]+1, "None","Fair","Good","Great","Excellent")</f>
        <v>None</v>
      </c>
      <c r="O3592" t="str">
        <f>CHOOSE(Homes[[#This Row],[condition]], "Poor","Fair","Average","Good","Excellent")</f>
        <v>Average</v>
      </c>
      <c r="P3592">
        <f ca="1">YEAR(TODAY())-Homes[[#This Row],[yr_built]]</f>
        <v>42</v>
      </c>
      <c r="Q3592">
        <v>2009</v>
      </c>
      <c r="R3592">
        <f ca="1">IF(Homes[[#This Row],[yr_renovated]]&gt;0, YEAR(TODAY())-Homes[[#This Row],[yr_renovated]], YEAR(TODAY())-Homes[[#This Row],[yr_built]])</f>
        <v>16</v>
      </c>
      <c r="S3592">
        <v>2</v>
      </c>
      <c r="T3592" s="2">
        <v>41807</v>
      </c>
      <c r="U3592" s="3">
        <v>1.5</v>
      </c>
      <c r="V3592" s="4">
        <f>IFERROR(Homes[[#This Row],[sqft_above]]+Homes[[#This Row],[sqft_basement]]," ")</f>
        <v>1088</v>
      </c>
      <c r="W3592" s="4">
        <v>1360</v>
      </c>
      <c r="X3592">
        <v>0</v>
      </c>
      <c r="Y3592">
        <v>0</v>
      </c>
      <c r="Z3592">
        <v>3</v>
      </c>
      <c r="AA3592" s="4">
        <v>1088</v>
      </c>
      <c r="AB3592" s="4">
        <v>0</v>
      </c>
      <c r="AC3592">
        <v>1983</v>
      </c>
      <c r="AD3592" t="s">
        <v>3715</v>
      </c>
      <c r="AE3592" t="s">
        <v>46</v>
      </c>
      <c r="AF3592" t="s">
        <v>47</v>
      </c>
    </row>
    <row r="3593" spans="1:32">
      <c r="A3593" t="str">
        <f>PROPER(TRIM(Homes[[#This Row],[street]]))</f>
        <v>27022 216Th Ave Se</v>
      </c>
      <c r="B3593" t="str">
        <f>PROPER(TRIM(Homes[[#This Row],[city]]))</f>
        <v>Maple Valley</v>
      </c>
      <c r="C3593" t="str">
        <f>_xlfn.TEXTBEFORE(Homes[[#This Row],[statezip]]," ")</f>
        <v>WA</v>
      </c>
      <c r="D3593" s="6" t="str">
        <f>_xlfn.TEXTAFTER(Homes[[#This Row],[statezip]]," ")</f>
        <v>98038</v>
      </c>
      <c r="E3593" s="1">
        <v>250000</v>
      </c>
      <c r="F3593">
        <v>3</v>
      </c>
      <c r="G35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593" s="3" t="str">
        <f>Homes[[#This Row],[bedrooms]] &amp; " bd | " &amp; TEXT(Homes[[#This Row],[bathrooms]],"0.##") &amp; " ba"</f>
        <v>3 bd | 2. ba</v>
      </c>
      <c r="I3593" s="4">
        <v>1900</v>
      </c>
      <c r="J3593" s="1">
        <f>IFERROR(Homes[[#This Row],[price]]/Homes[[#This Row],[sqft_living]]," ")</f>
        <v>131.57894736842104</v>
      </c>
      <c r="K3593" s="4">
        <f>IFERROR(Homes[[#This Row],[sqft_lot]]/43560," ")</f>
        <v>0.15289256198347106</v>
      </c>
      <c r="L3593" t="str">
        <f>IF(Homes[[#This Row],[waterfront]]=1, "Yes","No")</f>
        <v>No</v>
      </c>
      <c r="M3593" s="4" t="str">
        <f>IF(Homes[[#This Row],[sqft_basement]]&gt;0, "Yes","No")</f>
        <v>Yes</v>
      </c>
      <c r="N3593" t="str">
        <f>CHOOSE(Homes[[#This Row],[view]]+1, "None","Fair","Good","Great","Excellent")</f>
        <v>None</v>
      </c>
      <c r="O3593" t="str">
        <f>CHOOSE(Homes[[#This Row],[condition]], "Poor","Fair","Average","Good","Excellent")</f>
        <v>Excellent</v>
      </c>
      <c r="P3593">
        <f ca="1">YEAR(TODAY())-Homes[[#This Row],[yr_built]]</f>
        <v>59</v>
      </c>
      <c r="Q3593">
        <v>0</v>
      </c>
      <c r="R3593">
        <f ca="1">IF(Homes[[#This Row],[yr_renovated]]&gt;0, YEAR(TODAY())-Homes[[#This Row],[yr_renovated]], YEAR(TODAY())-Homes[[#This Row],[yr_built]])</f>
        <v>59</v>
      </c>
      <c r="S3593">
        <v>1</v>
      </c>
      <c r="T3593" s="2">
        <v>41775</v>
      </c>
      <c r="U3593" s="3">
        <v>2</v>
      </c>
      <c r="V3593" s="4">
        <f>IFERROR(Homes[[#This Row],[sqft_above]]+Homes[[#This Row],[sqft_basement]]," ")</f>
        <v>1900</v>
      </c>
      <c r="W3593" s="4">
        <v>6660</v>
      </c>
      <c r="X3593">
        <v>0</v>
      </c>
      <c r="Y3593">
        <v>0</v>
      </c>
      <c r="Z3593">
        <v>5</v>
      </c>
      <c r="AA3593" s="4">
        <v>950</v>
      </c>
      <c r="AB3593" s="4">
        <v>950</v>
      </c>
      <c r="AC3593">
        <v>1966</v>
      </c>
      <c r="AD3593" t="s">
        <v>3716</v>
      </c>
      <c r="AE3593" t="s">
        <v>920</v>
      </c>
      <c r="AF3593" t="s">
        <v>921</v>
      </c>
    </row>
    <row r="3594" spans="1:32">
      <c r="A3594" t="str">
        <f>PROPER(TRIM(Homes[[#This Row],[street]]))</f>
        <v>22028 Se 269Th St</v>
      </c>
      <c r="B3594" t="str">
        <f>PROPER(TRIM(Homes[[#This Row],[city]]))</f>
        <v>Maple Valley</v>
      </c>
      <c r="C3594" t="str">
        <f>_xlfn.TEXTBEFORE(Homes[[#This Row],[statezip]]," ")</f>
        <v>WA</v>
      </c>
      <c r="D3594" s="6" t="str">
        <f>_xlfn.TEXTAFTER(Homes[[#This Row],[statezip]]," ")</f>
        <v>98038</v>
      </c>
      <c r="E3594" s="1">
        <v>250000</v>
      </c>
      <c r="F3594">
        <v>4</v>
      </c>
      <c r="G35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594" s="3" t="str">
        <f>Homes[[#This Row],[bedrooms]] &amp; " bd | " &amp; TEXT(Homes[[#This Row],[bathrooms]],"0.##") &amp; " ba"</f>
        <v>4 bd | 2.5 ba</v>
      </c>
      <c r="I3594" s="4">
        <v>1800</v>
      </c>
      <c r="J3594" s="1">
        <f>IFERROR(Homes[[#This Row],[price]]/Homes[[#This Row],[sqft_living]]," ")</f>
        <v>138.88888888888889</v>
      </c>
      <c r="K3594" s="4">
        <f>IFERROR(Homes[[#This Row],[sqft_lot]]/43560," ")</f>
        <v>0.18595041322314049</v>
      </c>
      <c r="L3594" t="str">
        <f>IF(Homes[[#This Row],[waterfront]]=1, "Yes","No")</f>
        <v>No</v>
      </c>
      <c r="M3594" s="4" t="str">
        <f>IF(Homes[[#This Row],[sqft_basement]]&gt;0, "Yes","No")</f>
        <v>No</v>
      </c>
      <c r="N3594" t="str">
        <f>CHOOSE(Homes[[#This Row],[view]]+1, "None","Fair","Good","Great","Excellent")</f>
        <v>None</v>
      </c>
      <c r="O3594" t="str">
        <f>CHOOSE(Homes[[#This Row],[condition]], "Poor","Fair","Average","Good","Excellent")</f>
        <v>Average</v>
      </c>
      <c r="P3594">
        <f ca="1">YEAR(TODAY())-Homes[[#This Row],[yr_built]]</f>
        <v>27</v>
      </c>
      <c r="Q3594">
        <v>2006</v>
      </c>
      <c r="R3594">
        <f ca="1">IF(Homes[[#This Row],[yr_renovated]]&gt;0, YEAR(TODAY())-Homes[[#This Row],[yr_renovated]], YEAR(TODAY())-Homes[[#This Row],[yr_built]])</f>
        <v>19</v>
      </c>
      <c r="S3594">
        <v>2</v>
      </c>
      <c r="T3594" s="2">
        <v>41807</v>
      </c>
      <c r="U3594" s="3">
        <v>2.5</v>
      </c>
      <c r="V3594" s="4">
        <f>IFERROR(Homes[[#This Row],[sqft_above]]+Homes[[#This Row],[sqft_basement]]," ")</f>
        <v>1800</v>
      </c>
      <c r="W3594" s="4">
        <v>8100</v>
      </c>
      <c r="X3594">
        <v>0</v>
      </c>
      <c r="Y3594">
        <v>0</v>
      </c>
      <c r="Z3594">
        <v>3</v>
      </c>
      <c r="AA3594" s="4">
        <v>1800</v>
      </c>
      <c r="AB3594" s="4">
        <v>0</v>
      </c>
      <c r="AC3594">
        <v>1998</v>
      </c>
      <c r="AD3594" t="s">
        <v>3717</v>
      </c>
      <c r="AE3594" t="s">
        <v>920</v>
      </c>
      <c r="AF3594" t="s">
        <v>921</v>
      </c>
    </row>
    <row r="3595" spans="1:32">
      <c r="A3595" t="str">
        <f>PROPER(TRIM(Homes[[#This Row],[street]]))</f>
        <v>1705 Douglas Ct</v>
      </c>
      <c r="B3595" t="str">
        <f>PROPER(TRIM(Homes[[#This Row],[city]]))</f>
        <v>Milton</v>
      </c>
      <c r="C3595" t="str">
        <f>_xlfn.TEXTBEFORE(Homes[[#This Row],[statezip]]," ")</f>
        <v>WA</v>
      </c>
      <c r="D3595" s="6" t="str">
        <f>_xlfn.TEXTAFTER(Homes[[#This Row],[statezip]]," ")</f>
        <v>98354</v>
      </c>
      <c r="E3595" s="1">
        <v>250000</v>
      </c>
      <c r="F3595">
        <v>3</v>
      </c>
      <c r="G35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595" s="3" t="str">
        <f>Homes[[#This Row],[bedrooms]] &amp; " bd | " &amp; TEXT(Homes[[#This Row],[bathrooms]],"0.##") &amp; " ba"</f>
        <v>3 bd | 1.75 ba</v>
      </c>
      <c r="I3595" s="4">
        <v>1140</v>
      </c>
      <c r="J3595" s="1">
        <f>IFERROR(Homes[[#This Row],[price]]/Homes[[#This Row],[sqft_living]]," ")</f>
        <v>219.2982456140351</v>
      </c>
      <c r="K3595" s="4">
        <f>IFERROR(Homes[[#This Row],[sqft_lot]]/43560," ")</f>
        <v>0.23875114784205692</v>
      </c>
      <c r="L3595" t="str">
        <f>IF(Homes[[#This Row],[waterfront]]=1, "Yes","No")</f>
        <v>No</v>
      </c>
      <c r="M3595" s="4" t="str">
        <f>IF(Homes[[#This Row],[sqft_basement]]&gt;0, "Yes","No")</f>
        <v>No</v>
      </c>
      <c r="N3595" t="str">
        <f>CHOOSE(Homes[[#This Row],[view]]+1, "None","Fair","Good","Great","Excellent")</f>
        <v>None</v>
      </c>
      <c r="O3595" t="str">
        <f>CHOOSE(Homes[[#This Row],[condition]], "Poor","Fair","Average","Good","Excellent")</f>
        <v>Good</v>
      </c>
      <c r="P3595">
        <f ca="1">YEAR(TODAY())-Homes[[#This Row],[yr_built]]</f>
        <v>42</v>
      </c>
      <c r="Q3595">
        <v>0</v>
      </c>
      <c r="R3595">
        <f ca="1">IF(Homes[[#This Row],[yr_renovated]]&gt;0, YEAR(TODAY())-Homes[[#This Row],[yr_renovated]], YEAR(TODAY())-Homes[[#This Row],[yr_built]])</f>
        <v>42</v>
      </c>
      <c r="S3595">
        <v>1</v>
      </c>
      <c r="T3595" s="2">
        <v>41828</v>
      </c>
      <c r="U3595" s="3">
        <v>1.75</v>
      </c>
      <c r="V3595" s="4">
        <f>IFERROR(Homes[[#This Row],[sqft_above]]+Homes[[#This Row],[sqft_basement]]," ")</f>
        <v>1140</v>
      </c>
      <c r="W3595" s="4">
        <v>10400</v>
      </c>
      <c r="X3595">
        <v>0</v>
      </c>
      <c r="Y3595">
        <v>0</v>
      </c>
      <c r="Z3595">
        <v>4</v>
      </c>
      <c r="AA3595" s="4">
        <v>1140</v>
      </c>
      <c r="AB3595" s="4">
        <v>0</v>
      </c>
      <c r="AC3595">
        <v>1983</v>
      </c>
      <c r="AD3595" t="s">
        <v>3718</v>
      </c>
      <c r="AE3595" t="s">
        <v>3200</v>
      </c>
      <c r="AF3595" t="s">
        <v>3201</v>
      </c>
    </row>
    <row r="3596" spans="1:32">
      <c r="A3596" t="str">
        <f>PROPER(TRIM(Homes[[#This Row],[street]]))</f>
        <v>19415 107Th Ave Se</v>
      </c>
      <c r="B3596" t="str">
        <f>PROPER(TRIM(Homes[[#This Row],[city]]))</f>
        <v>Renton</v>
      </c>
      <c r="C3596" t="str">
        <f>_xlfn.TEXTBEFORE(Homes[[#This Row],[statezip]]," ")</f>
        <v>WA</v>
      </c>
      <c r="D3596" s="6" t="str">
        <f>_xlfn.TEXTAFTER(Homes[[#This Row],[statezip]]," ")</f>
        <v>98055</v>
      </c>
      <c r="E3596" s="1">
        <v>250000</v>
      </c>
      <c r="F3596">
        <v>3</v>
      </c>
      <c r="G35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6" s="3" t="str">
        <f>Homes[[#This Row],[bedrooms]] &amp; " bd | " &amp; TEXT(Homes[[#This Row],[bathrooms]],"0.##") &amp; " ba"</f>
        <v>3 bd | 1. ba</v>
      </c>
      <c r="I3596" s="4">
        <v>1230</v>
      </c>
      <c r="J3596" s="1">
        <f>IFERROR(Homes[[#This Row],[price]]/Homes[[#This Row],[sqft_living]]," ")</f>
        <v>203.2520325203252</v>
      </c>
      <c r="K3596" s="4">
        <f>IFERROR(Homes[[#This Row],[sqft_lot]]/43560," ")</f>
        <v>0.23760330578512398</v>
      </c>
      <c r="L3596" t="str">
        <f>IF(Homes[[#This Row],[waterfront]]=1, "Yes","No")</f>
        <v>No</v>
      </c>
      <c r="M3596" s="4" t="str">
        <f>IF(Homes[[#This Row],[sqft_basement]]&gt;0, "Yes","No")</f>
        <v>No</v>
      </c>
      <c r="N3596" t="str">
        <f>CHOOSE(Homes[[#This Row],[view]]+1, "None","Fair","Good","Great","Excellent")</f>
        <v>None</v>
      </c>
      <c r="O3596" t="str">
        <f>CHOOSE(Homes[[#This Row],[condition]], "Poor","Fair","Average","Good","Excellent")</f>
        <v>Good</v>
      </c>
      <c r="P3596">
        <f ca="1">YEAR(TODAY())-Homes[[#This Row],[yr_built]]</f>
        <v>68</v>
      </c>
      <c r="Q3596">
        <v>2001</v>
      </c>
      <c r="R3596">
        <f ca="1">IF(Homes[[#This Row],[yr_renovated]]&gt;0, YEAR(TODAY())-Homes[[#This Row],[yr_renovated]], YEAR(TODAY())-Homes[[#This Row],[yr_built]])</f>
        <v>24</v>
      </c>
      <c r="S3596">
        <v>1</v>
      </c>
      <c r="T3596" s="2">
        <v>41774</v>
      </c>
      <c r="U3596" s="3">
        <v>1</v>
      </c>
      <c r="V3596" s="4">
        <f>IFERROR(Homes[[#This Row],[sqft_above]]+Homes[[#This Row],[sqft_basement]]," ")</f>
        <v>1230</v>
      </c>
      <c r="W3596" s="4">
        <v>10350</v>
      </c>
      <c r="X3596">
        <v>0</v>
      </c>
      <c r="Y3596">
        <v>0</v>
      </c>
      <c r="Z3596">
        <v>4</v>
      </c>
      <c r="AA3596" s="4">
        <v>1230</v>
      </c>
      <c r="AB3596" s="4">
        <v>0</v>
      </c>
      <c r="AC3596">
        <v>1957</v>
      </c>
      <c r="AD3596" t="s">
        <v>3719</v>
      </c>
      <c r="AE3596" t="s">
        <v>319</v>
      </c>
      <c r="AF3596" t="s">
        <v>1614</v>
      </c>
    </row>
    <row r="3597" spans="1:32">
      <c r="A3597" t="str">
        <f>PROPER(TRIM(Homes[[#This Row],[street]]))</f>
        <v>3218 S 148Th St</v>
      </c>
      <c r="B3597" t="str">
        <f>PROPER(TRIM(Homes[[#This Row],[city]]))</f>
        <v>Seatac</v>
      </c>
      <c r="C3597" t="str">
        <f>_xlfn.TEXTBEFORE(Homes[[#This Row],[statezip]]," ")</f>
        <v>WA</v>
      </c>
      <c r="D3597" s="6" t="str">
        <f>_xlfn.TEXTAFTER(Homes[[#This Row],[statezip]]," ")</f>
        <v>98168</v>
      </c>
      <c r="E3597" s="1">
        <v>250000</v>
      </c>
      <c r="F3597">
        <v>2</v>
      </c>
      <c r="G35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7" s="3" t="str">
        <f>Homes[[#This Row],[bedrooms]] &amp; " bd | " &amp; TEXT(Homes[[#This Row],[bathrooms]],"0.##") &amp; " ba"</f>
        <v>2 bd | 1. ba</v>
      </c>
      <c r="I3597" s="4">
        <v>1110</v>
      </c>
      <c r="J3597" s="1">
        <f>IFERROR(Homes[[#This Row],[price]]/Homes[[#This Row],[sqft_living]]," ")</f>
        <v>225.22522522522522</v>
      </c>
      <c r="K3597" s="4">
        <f>IFERROR(Homes[[#This Row],[sqft_lot]]/43560," ")</f>
        <v>0.59804866850321392</v>
      </c>
      <c r="L3597" t="str">
        <f>IF(Homes[[#This Row],[waterfront]]=1, "Yes","No")</f>
        <v>No</v>
      </c>
      <c r="M3597" s="4" t="str">
        <f>IF(Homes[[#This Row],[sqft_basement]]&gt;0, "Yes","No")</f>
        <v>No</v>
      </c>
      <c r="N3597" t="str">
        <f>CHOOSE(Homes[[#This Row],[view]]+1, "None","Fair","Good","Great","Excellent")</f>
        <v>None</v>
      </c>
      <c r="O3597" t="str">
        <f>CHOOSE(Homes[[#This Row],[condition]], "Poor","Fair","Average","Good","Excellent")</f>
        <v>Average</v>
      </c>
      <c r="P3597">
        <f ca="1">YEAR(TODAY())-Homes[[#This Row],[yr_built]]</f>
        <v>74</v>
      </c>
      <c r="Q3597">
        <v>1994</v>
      </c>
      <c r="R3597">
        <f ca="1">IF(Homes[[#This Row],[yr_renovated]]&gt;0, YEAR(TODAY())-Homes[[#This Row],[yr_renovated]], YEAR(TODAY())-Homes[[#This Row],[yr_built]])</f>
        <v>31</v>
      </c>
      <c r="S3597">
        <v>1</v>
      </c>
      <c r="T3597" s="2">
        <v>41788</v>
      </c>
      <c r="U3597" s="3">
        <v>1</v>
      </c>
      <c r="V3597" s="4">
        <f>IFERROR(Homes[[#This Row],[sqft_above]]+Homes[[#This Row],[sqft_basement]]," ")</f>
        <v>1110</v>
      </c>
      <c r="W3597" s="4">
        <v>26051</v>
      </c>
      <c r="X3597">
        <v>0</v>
      </c>
      <c r="Y3597">
        <v>0</v>
      </c>
      <c r="Z3597">
        <v>3</v>
      </c>
      <c r="AA3597" s="4">
        <v>1110</v>
      </c>
      <c r="AB3597" s="4">
        <v>0</v>
      </c>
      <c r="AC3597">
        <v>1951</v>
      </c>
      <c r="AD3597" t="s">
        <v>3720</v>
      </c>
      <c r="AE3597" t="s">
        <v>2001</v>
      </c>
      <c r="AF3597" t="s">
        <v>94</v>
      </c>
    </row>
    <row r="3598" spans="1:32">
      <c r="A3598" t="str">
        <f>PROPER(TRIM(Homes[[#This Row],[street]]))</f>
        <v>4356 Sw Concord St</v>
      </c>
      <c r="B3598" t="str">
        <f>PROPER(TRIM(Homes[[#This Row],[city]]))</f>
        <v>Seattle</v>
      </c>
      <c r="C3598" t="str">
        <f>_xlfn.TEXTBEFORE(Homes[[#This Row],[statezip]]," ")</f>
        <v>WA</v>
      </c>
      <c r="D3598" s="6" t="str">
        <f>_xlfn.TEXTAFTER(Homes[[#This Row],[statezip]]," ")</f>
        <v>98136</v>
      </c>
      <c r="E3598" s="1">
        <v>250000</v>
      </c>
      <c r="F3598">
        <v>1</v>
      </c>
      <c r="G35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8" s="3" t="str">
        <f>Homes[[#This Row],[bedrooms]] &amp; " bd | " &amp; TEXT(Homes[[#This Row],[bathrooms]],"0.##") &amp; " ba"</f>
        <v>1 bd | 1. ba</v>
      </c>
      <c r="I3598" s="4">
        <v>750</v>
      </c>
      <c r="J3598" s="1">
        <f>IFERROR(Homes[[#This Row],[price]]/Homes[[#This Row],[sqft_living]]," ")</f>
        <v>333.33333333333331</v>
      </c>
      <c r="K3598" s="4">
        <f>IFERROR(Homes[[#This Row],[sqft_lot]]/43560," ")</f>
        <v>9.1827364554637275E-2</v>
      </c>
      <c r="L3598" t="str">
        <f>IF(Homes[[#This Row],[waterfront]]=1, "Yes","No")</f>
        <v>No</v>
      </c>
      <c r="M3598" s="4" t="str">
        <f>IF(Homes[[#This Row],[sqft_basement]]&gt;0, "Yes","No")</f>
        <v>No</v>
      </c>
      <c r="N3598" t="str">
        <f>CHOOSE(Homes[[#This Row],[view]]+1, "None","Fair","Good","Great","Excellent")</f>
        <v>None</v>
      </c>
      <c r="O3598" t="str">
        <f>CHOOSE(Homes[[#This Row],[condition]], "Poor","Fair","Average","Good","Excellent")</f>
        <v>Average</v>
      </c>
      <c r="P3598">
        <f ca="1">YEAR(TODAY())-Homes[[#This Row],[yr_built]]</f>
        <v>107</v>
      </c>
      <c r="Q3598">
        <v>0</v>
      </c>
      <c r="R3598">
        <f ca="1">IF(Homes[[#This Row],[yr_renovated]]&gt;0, YEAR(TODAY())-Homes[[#This Row],[yr_renovated]], YEAR(TODAY())-Homes[[#This Row],[yr_built]])</f>
        <v>107</v>
      </c>
      <c r="S3598">
        <v>1</v>
      </c>
      <c r="T3598" s="2">
        <v>41791</v>
      </c>
      <c r="U3598" s="3">
        <v>1</v>
      </c>
      <c r="V3598" s="4">
        <f>IFERROR(Homes[[#This Row],[sqft_above]]+Homes[[#This Row],[sqft_basement]]," ")</f>
        <v>750</v>
      </c>
      <c r="W3598" s="4">
        <v>4000</v>
      </c>
      <c r="X3598">
        <v>0</v>
      </c>
      <c r="Y3598">
        <v>0</v>
      </c>
      <c r="Z3598">
        <v>3</v>
      </c>
      <c r="AA3598" s="4">
        <v>750</v>
      </c>
      <c r="AB3598" s="4">
        <v>0</v>
      </c>
      <c r="AC3598">
        <v>1918</v>
      </c>
      <c r="AD3598" t="s">
        <v>3721</v>
      </c>
      <c r="AE3598" t="s">
        <v>49</v>
      </c>
      <c r="AF3598" t="s">
        <v>298</v>
      </c>
    </row>
    <row r="3599" spans="1:32">
      <c r="A3599" t="str">
        <f>PROPER(TRIM(Homes[[#This Row],[street]]))</f>
        <v>12419 20Th Ave S</v>
      </c>
      <c r="B3599" t="str">
        <f>PROPER(TRIM(Homes[[#This Row],[city]]))</f>
        <v>Seattle</v>
      </c>
      <c r="C3599" t="str">
        <f>_xlfn.TEXTBEFORE(Homes[[#This Row],[statezip]]," ")</f>
        <v>WA</v>
      </c>
      <c r="D3599" s="6" t="str">
        <f>_xlfn.TEXTAFTER(Homes[[#This Row],[statezip]]," ")</f>
        <v>98168</v>
      </c>
      <c r="E3599" s="1">
        <v>250000</v>
      </c>
      <c r="F3599">
        <v>1</v>
      </c>
      <c r="G35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599" s="3" t="str">
        <f>Homes[[#This Row],[bedrooms]] &amp; " bd | " &amp; TEXT(Homes[[#This Row],[bathrooms]],"0.##") &amp; " ba"</f>
        <v>1 bd | 1. ba</v>
      </c>
      <c r="I3599" s="4">
        <v>800</v>
      </c>
      <c r="J3599" s="1">
        <f>IFERROR(Homes[[#This Row],[price]]/Homes[[#This Row],[sqft_living]]," ")</f>
        <v>312.5</v>
      </c>
      <c r="K3599" s="4">
        <f>IFERROR(Homes[[#This Row],[sqft_lot]]/43560," ")</f>
        <v>0.37433425160697886</v>
      </c>
      <c r="L3599" t="str">
        <f>IF(Homes[[#This Row],[waterfront]]=1, "Yes","No")</f>
        <v>No</v>
      </c>
      <c r="M3599" s="4" t="str">
        <f>IF(Homes[[#This Row],[sqft_basement]]&gt;0, "Yes","No")</f>
        <v>Yes</v>
      </c>
      <c r="N3599" t="str">
        <f>CHOOSE(Homes[[#This Row],[view]]+1, "None","Fair","Good","Great","Excellent")</f>
        <v>None</v>
      </c>
      <c r="O3599" t="str">
        <f>CHOOSE(Homes[[#This Row],[condition]], "Poor","Fair","Average","Good","Excellent")</f>
        <v>Fair</v>
      </c>
      <c r="P3599">
        <f ca="1">YEAR(TODAY())-Homes[[#This Row],[yr_built]]</f>
        <v>94</v>
      </c>
      <c r="Q3599">
        <v>0</v>
      </c>
      <c r="R3599">
        <f ca="1">IF(Homes[[#This Row],[yr_renovated]]&gt;0, YEAR(TODAY())-Homes[[#This Row],[yr_renovated]], YEAR(TODAY())-Homes[[#This Row],[yr_built]])</f>
        <v>94</v>
      </c>
      <c r="S3599">
        <v>1</v>
      </c>
      <c r="T3599" s="2">
        <v>41810</v>
      </c>
      <c r="U3599" s="3">
        <v>1</v>
      </c>
      <c r="V3599" s="4">
        <f>IFERROR(Homes[[#This Row],[sqft_above]]+Homes[[#This Row],[sqft_basement]]," ")</f>
        <v>800</v>
      </c>
      <c r="W3599" s="4">
        <v>16306</v>
      </c>
      <c r="X3599">
        <v>0</v>
      </c>
      <c r="Y3599">
        <v>0</v>
      </c>
      <c r="Z3599">
        <v>2</v>
      </c>
      <c r="AA3599" s="4">
        <v>680</v>
      </c>
      <c r="AB3599" s="4">
        <v>120</v>
      </c>
      <c r="AC3599">
        <v>1931</v>
      </c>
      <c r="AD3599" t="s">
        <v>3722</v>
      </c>
      <c r="AE3599" t="s">
        <v>49</v>
      </c>
      <c r="AF3599" t="s">
        <v>94</v>
      </c>
    </row>
    <row r="3600" spans="1:32">
      <c r="A3600" t="str">
        <f>PROPER(TRIM(Homes[[#This Row],[street]]))</f>
        <v>10217 Aurora Ave N</v>
      </c>
      <c r="B3600" t="str">
        <f>PROPER(TRIM(Homes[[#This Row],[city]]))</f>
        <v>Seattle</v>
      </c>
      <c r="C3600" t="str">
        <f>_xlfn.TEXTBEFORE(Homes[[#This Row],[statezip]]," ")</f>
        <v>WA</v>
      </c>
      <c r="D3600" s="6" t="str">
        <f>_xlfn.TEXTAFTER(Homes[[#This Row],[statezip]]," ")</f>
        <v>98133</v>
      </c>
      <c r="E3600" s="1">
        <v>250000</v>
      </c>
      <c r="F3600">
        <v>2</v>
      </c>
      <c r="G36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00" s="3" t="str">
        <f>Homes[[#This Row],[bedrooms]] &amp; " bd | " &amp; TEXT(Homes[[#This Row],[bathrooms]],"0.##") &amp; " ba"</f>
        <v>2 bd | 1.5 ba</v>
      </c>
      <c r="I3600" s="4">
        <v>982</v>
      </c>
      <c r="J3600" s="1">
        <f>IFERROR(Homes[[#This Row],[price]]/Homes[[#This Row],[sqft_living]]," ")</f>
        <v>254.5824847250509</v>
      </c>
      <c r="K3600" s="4">
        <f>IFERROR(Homes[[#This Row],[sqft_lot]]/43560," ")</f>
        <v>1.9421487603305785E-2</v>
      </c>
      <c r="L3600" t="str">
        <f>IF(Homes[[#This Row],[waterfront]]=1, "Yes","No")</f>
        <v>No</v>
      </c>
      <c r="M3600" s="4" t="str">
        <f>IF(Homes[[#This Row],[sqft_basement]]&gt;0, "Yes","No")</f>
        <v>Yes</v>
      </c>
      <c r="N3600" t="str">
        <f>CHOOSE(Homes[[#This Row],[view]]+1, "None","Fair","Good","Great","Excellent")</f>
        <v>None</v>
      </c>
      <c r="O3600" t="str">
        <f>CHOOSE(Homes[[#This Row],[condition]], "Poor","Fair","Average","Good","Excellent")</f>
        <v>Average</v>
      </c>
      <c r="P3600">
        <f ca="1">YEAR(TODAY())-Homes[[#This Row],[yr_built]]</f>
        <v>19</v>
      </c>
      <c r="Q3600">
        <v>0</v>
      </c>
      <c r="R3600">
        <f ca="1">IF(Homes[[#This Row],[yr_renovated]]&gt;0, YEAR(TODAY())-Homes[[#This Row],[yr_renovated]], YEAR(TODAY())-Homes[[#This Row],[yr_built]])</f>
        <v>19</v>
      </c>
      <c r="S3600">
        <v>2</v>
      </c>
      <c r="T3600" s="2">
        <v>41801</v>
      </c>
      <c r="U3600" s="3">
        <v>1.5</v>
      </c>
      <c r="V3600" s="4">
        <f>IFERROR(Homes[[#This Row],[sqft_above]]+Homes[[#This Row],[sqft_basement]]," ")</f>
        <v>982</v>
      </c>
      <c r="W3600" s="4">
        <v>846</v>
      </c>
      <c r="X3600">
        <v>0</v>
      </c>
      <c r="Y3600">
        <v>0</v>
      </c>
      <c r="Z3600">
        <v>3</v>
      </c>
      <c r="AA3600" s="4">
        <v>806</v>
      </c>
      <c r="AB3600" s="4">
        <v>176</v>
      </c>
      <c r="AC3600">
        <v>2006</v>
      </c>
      <c r="AD3600" t="s">
        <v>3723</v>
      </c>
      <c r="AE3600" t="s">
        <v>49</v>
      </c>
      <c r="AF3600" t="s">
        <v>987</v>
      </c>
    </row>
    <row r="3601" spans="1:32">
      <c r="A3601" t="str">
        <f>PROPER(TRIM(Homes[[#This Row],[street]]))</f>
        <v>17732 199Th Pl Ne</v>
      </c>
      <c r="B3601" t="str">
        <f>PROPER(TRIM(Homes[[#This Row],[city]]))</f>
        <v>Woodinville</v>
      </c>
      <c r="C3601" t="str">
        <f>_xlfn.TEXTBEFORE(Homes[[#This Row],[statezip]]," ")</f>
        <v>WA</v>
      </c>
      <c r="D3601" s="6" t="str">
        <f>_xlfn.TEXTAFTER(Homes[[#This Row],[statezip]]," ")</f>
        <v>98077</v>
      </c>
      <c r="E3601" s="1">
        <v>250000</v>
      </c>
      <c r="F3601">
        <v>3</v>
      </c>
      <c r="G36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01" s="3" t="str">
        <f>Homes[[#This Row],[bedrooms]] &amp; " bd | " &amp; TEXT(Homes[[#This Row],[bathrooms]],"0.##") &amp; " ba"</f>
        <v>3 bd | 2.5 ba</v>
      </c>
      <c r="I3601" s="4">
        <v>1510</v>
      </c>
      <c r="J3601" s="1">
        <f>IFERROR(Homes[[#This Row],[price]]/Homes[[#This Row],[sqft_living]]," ")</f>
        <v>165.56291390728478</v>
      </c>
      <c r="K3601" s="4">
        <f>IFERROR(Homes[[#This Row],[sqft_lot]]/43560," ")</f>
        <v>0.23838383838383839</v>
      </c>
      <c r="L3601" t="str">
        <f>IF(Homes[[#This Row],[waterfront]]=1, "Yes","No")</f>
        <v>No</v>
      </c>
      <c r="M3601" s="4" t="str">
        <f>IF(Homes[[#This Row],[sqft_basement]]&gt;0, "Yes","No")</f>
        <v>Yes</v>
      </c>
      <c r="N3601" t="str">
        <f>CHOOSE(Homes[[#This Row],[view]]+1, "None","Fair","Good","Great","Excellent")</f>
        <v>None</v>
      </c>
      <c r="O3601" t="str">
        <f>CHOOSE(Homes[[#This Row],[condition]], "Poor","Fair","Average","Good","Excellent")</f>
        <v>Fair</v>
      </c>
      <c r="P3601">
        <f ca="1">YEAR(TODAY())-Homes[[#This Row],[yr_built]]</f>
        <v>49</v>
      </c>
      <c r="Q3601">
        <v>0</v>
      </c>
      <c r="R3601">
        <f ca="1">IF(Homes[[#This Row],[yr_renovated]]&gt;0, YEAR(TODAY())-Homes[[#This Row],[yr_renovated]], YEAR(TODAY())-Homes[[#This Row],[yr_built]])</f>
        <v>49</v>
      </c>
      <c r="S3601">
        <v>1</v>
      </c>
      <c r="T3601" s="2">
        <v>41795</v>
      </c>
      <c r="U3601" s="3">
        <v>2.5</v>
      </c>
      <c r="V3601" s="4">
        <f>IFERROR(Homes[[#This Row],[sqft_above]]+Homes[[#This Row],[sqft_basement]]," ")</f>
        <v>1510</v>
      </c>
      <c r="W3601" s="4">
        <v>10384</v>
      </c>
      <c r="X3601">
        <v>0</v>
      </c>
      <c r="Y3601">
        <v>0</v>
      </c>
      <c r="Z3601">
        <v>2</v>
      </c>
      <c r="AA3601" s="4">
        <v>1030</v>
      </c>
      <c r="AB3601" s="4">
        <v>480</v>
      </c>
      <c r="AC3601">
        <v>1976</v>
      </c>
      <c r="AD3601" t="s">
        <v>3724</v>
      </c>
      <c r="AE3601" t="s">
        <v>120</v>
      </c>
      <c r="AF3601" t="s">
        <v>121</v>
      </c>
    </row>
    <row r="3602" spans="1:32">
      <c r="A3602" t="str">
        <f>PROPER(TRIM(Homes[[#This Row],[street]]))</f>
        <v>628 Sw 136Th St</v>
      </c>
      <c r="B3602" t="str">
        <f>PROPER(TRIM(Homes[[#This Row],[city]]))</f>
        <v>Burien</v>
      </c>
      <c r="C3602" t="str">
        <f>_xlfn.TEXTBEFORE(Homes[[#This Row],[statezip]]," ")</f>
        <v>WA</v>
      </c>
      <c r="D3602" s="6" t="str">
        <f>_xlfn.TEXTAFTER(Homes[[#This Row],[statezip]]," ")</f>
        <v>98166</v>
      </c>
      <c r="E3602" s="1">
        <v>249950</v>
      </c>
      <c r="F3602">
        <v>2</v>
      </c>
      <c r="G36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2" s="3" t="str">
        <f>Homes[[#This Row],[bedrooms]] &amp; " bd | " &amp; TEXT(Homes[[#This Row],[bathrooms]],"0.##") &amp; " ba"</f>
        <v>2 bd | 1. ba</v>
      </c>
      <c r="I3602" s="4">
        <v>940</v>
      </c>
      <c r="J3602" s="1">
        <f>IFERROR(Homes[[#This Row],[price]]/Homes[[#This Row],[sqft_living]]," ")</f>
        <v>265.90425531914894</v>
      </c>
      <c r="K3602" s="4">
        <f>IFERROR(Homes[[#This Row],[sqft_lot]]/43560," ")</f>
        <v>0.19586776859504132</v>
      </c>
      <c r="L3602" t="str">
        <f>IF(Homes[[#This Row],[waterfront]]=1, "Yes","No")</f>
        <v>No</v>
      </c>
      <c r="M3602" s="4" t="str">
        <f>IF(Homes[[#This Row],[sqft_basement]]&gt;0, "Yes","No")</f>
        <v>No</v>
      </c>
      <c r="N3602" t="str">
        <f>CHOOSE(Homes[[#This Row],[view]]+1, "None","Fair","Good","Great","Excellent")</f>
        <v>None</v>
      </c>
      <c r="O3602" t="str">
        <f>CHOOSE(Homes[[#This Row],[condition]], "Poor","Fair","Average","Good","Excellent")</f>
        <v>Good</v>
      </c>
      <c r="P3602">
        <f ca="1">YEAR(TODAY())-Homes[[#This Row],[yr_built]]</f>
        <v>66</v>
      </c>
      <c r="Q3602">
        <v>0</v>
      </c>
      <c r="R3602">
        <f ca="1">IF(Homes[[#This Row],[yr_renovated]]&gt;0, YEAR(TODAY())-Homes[[#This Row],[yr_renovated]], YEAR(TODAY())-Homes[[#This Row],[yr_built]])</f>
        <v>66</v>
      </c>
      <c r="S3602">
        <v>1</v>
      </c>
      <c r="T3602" s="2">
        <v>41781</v>
      </c>
      <c r="U3602" s="3">
        <v>1</v>
      </c>
      <c r="V3602" s="4">
        <f>IFERROR(Homes[[#This Row],[sqft_above]]+Homes[[#This Row],[sqft_basement]]," ")</f>
        <v>940</v>
      </c>
      <c r="W3602" s="4">
        <v>8532</v>
      </c>
      <c r="X3602">
        <v>0</v>
      </c>
      <c r="Y3602">
        <v>0</v>
      </c>
      <c r="Z3602">
        <v>4</v>
      </c>
      <c r="AA3602" s="4">
        <v>940</v>
      </c>
      <c r="AB3602" s="4">
        <v>0</v>
      </c>
      <c r="AC3602">
        <v>1959</v>
      </c>
      <c r="AD3602" t="s">
        <v>3725</v>
      </c>
      <c r="AE3602" t="s">
        <v>379</v>
      </c>
      <c r="AF3602" t="s">
        <v>227</v>
      </c>
    </row>
    <row r="3603" spans="1:32">
      <c r="A3603" t="str">
        <f>PROPER(TRIM(Homes[[#This Row],[street]]))</f>
        <v>19240 Se 259Th Pl</v>
      </c>
      <c r="B3603" t="str">
        <f>PROPER(TRIM(Homes[[#This Row],[city]]))</f>
        <v>Covington</v>
      </c>
      <c r="C3603" t="str">
        <f>_xlfn.TEXTBEFORE(Homes[[#This Row],[statezip]]," ")</f>
        <v>WA</v>
      </c>
      <c r="D3603" s="6" t="str">
        <f>_xlfn.TEXTAFTER(Homes[[#This Row],[statezip]]," ")</f>
        <v>98042</v>
      </c>
      <c r="E3603" s="1">
        <v>249900</v>
      </c>
      <c r="F3603">
        <v>3</v>
      </c>
      <c r="G36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03" s="3" t="str">
        <f>Homes[[#This Row],[bedrooms]] &amp; " bd | " &amp; TEXT(Homes[[#This Row],[bathrooms]],"0.##") &amp; " ba"</f>
        <v>3 bd | 2. ba</v>
      </c>
      <c r="I3603" s="4">
        <v>1310</v>
      </c>
      <c r="J3603" s="1">
        <f>IFERROR(Homes[[#This Row],[price]]/Homes[[#This Row],[sqft_living]]," ")</f>
        <v>190.76335877862596</v>
      </c>
      <c r="K3603" s="4">
        <f>IFERROR(Homes[[#This Row],[sqft_lot]]/43560," ")</f>
        <v>0.15468319559228649</v>
      </c>
      <c r="L3603" t="str">
        <f>IF(Homes[[#This Row],[waterfront]]=1, "Yes","No")</f>
        <v>No</v>
      </c>
      <c r="M3603" s="4" t="str">
        <f>IF(Homes[[#This Row],[sqft_basement]]&gt;0, "Yes","No")</f>
        <v>No</v>
      </c>
      <c r="N3603" t="str">
        <f>CHOOSE(Homes[[#This Row],[view]]+1, "None","Fair","Good","Great","Excellent")</f>
        <v>None</v>
      </c>
      <c r="O3603" t="str">
        <f>CHOOSE(Homes[[#This Row],[condition]], "Poor","Fair","Average","Good","Excellent")</f>
        <v>Good</v>
      </c>
      <c r="P3603">
        <f ca="1">YEAR(TODAY())-Homes[[#This Row],[yr_built]]</f>
        <v>35</v>
      </c>
      <c r="Q3603">
        <v>0</v>
      </c>
      <c r="R3603">
        <f ca="1">IF(Homes[[#This Row],[yr_renovated]]&gt;0, YEAR(TODAY())-Homes[[#This Row],[yr_renovated]], YEAR(TODAY())-Homes[[#This Row],[yr_built]])</f>
        <v>35</v>
      </c>
      <c r="S3603">
        <v>1</v>
      </c>
      <c r="T3603" s="2">
        <v>41813</v>
      </c>
      <c r="U3603" s="3">
        <v>2</v>
      </c>
      <c r="V3603" s="4">
        <f>IFERROR(Homes[[#This Row],[sqft_above]]+Homes[[#This Row],[sqft_basement]]," ")</f>
        <v>1310</v>
      </c>
      <c r="W3603" s="4">
        <v>6738</v>
      </c>
      <c r="X3603">
        <v>0</v>
      </c>
      <c r="Y3603">
        <v>0</v>
      </c>
      <c r="Z3603">
        <v>4</v>
      </c>
      <c r="AA3603" s="4">
        <v>1310</v>
      </c>
      <c r="AB3603" s="4">
        <v>0</v>
      </c>
      <c r="AC3603">
        <v>1990</v>
      </c>
      <c r="AD3603" t="s">
        <v>3726</v>
      </c>
      <c r="AE3603" t="s">
        <v>84</v>
      </c>
      <c r="AF3603" t="s">
        <v>85</v>
      </c>
    </row>
    <row r="3604" spans="1:32">
      <c r="A3604" t="str">
        <f>PROPER(TRIM(Homes[[#This Row],[street]]))</f>
        <v>9412 24Th Ave Sw</v>
      </c>
      <c r="B3604" t="str">
        <f>PROPER(TRIM(Homes[[#This Row],[city]]))</f>
        <v>Seattle</v>
      </c>
      <c r="C3604" t="str">
        <f>_xlfn.TEXTBEFORE(Homes[[#This Row],[statezip]]," ")</f>
        <v>WA</v>
      </c>
      <c r="D3604" s="6" t="str">
        <f>_xlfn.TEXTAFTER(Homes[[#This Row],[statezip]]," ")</f>
        <v>98106</v>
      </c>
      <c r="E3604" s="1">
        <v>249900</v>
      </c>
      <c r="F3604">
        <v>2</v>
      </c>
      <c r="G36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4" s="3" t="str">
        <f>Homes[[#This Row],[bedrooms]] &amp; " bd | " &amp; TEXT(Homes[[#This Row],[bathrooms]],"0.##") &amp; " ba"</f>
        <v>2 bd | 1. ba</v>
      </c>
      <c r="I3604" s="4">
        <v>1140</v>
      </c>
      <c r="J3604" s="1">
        <f>IFERROR(Homes[[#This Row],[price]]/Homes[[#This Row],[sqft_living]]," ")</f>
        <v>219.21052631578948</v>
      </c>
      <c r="K3604" s="4">
        <f>IFERROR(Homes[[#This Row],[sqft_lot]]/43560," ")</f>
        <v>0.12626262626262627</v>
      </c>
      <c r="L3604" t="str">
        <f>IF(Homes[[#This Row],[waterfront]]=1, "Yes","No")</f>
        <v>No</v>
      </c>
      <c r="M3604" s="4" t="str">
        <f>IF(Homes[[#This Row],[sqft_basement]]&gt;0, "Yes","No")</f>
        <v>No</v>
      </c>
      <c r="N3604" t="str">
        <f>CHOOSE(Homes[[#This Row],[view]]+1, "None","Fair","Good","Great","Excellent")</f>
        <v>None</v>
      </c>
      <c r="O3604" t="str">
        <f>CHOOSE(Homes[[#This Row],[condition]], "Poor","Fair","Average","Good","Excellent")</f>
        <v>Average</v>
      </c>
      <c r="P3604">
        <f ca="1">YEAR(TODAY())-Homes[[#This Row],[yr_built]]</f>
        <v>78</v>
      </c>
      <c r="Q3604">
        <v>2012</v>
      </c>
      <c r="R3604">
        <f ca="1">IF(Homes[[#This Row],[yr_renovated]]&gt;0, YEAR(TODAY())-Homes[[#This Row],[yr_renovated]], YEAR(TODAY())-Homes[[#This Row],[yr_built]])</f>
        <v>13</v>
      </c>
      <c r="S3604">
        <v>1</v>
      </c>
      <c r="T3604" s="2">
        <v>41780</v>
      </c>
      <c r="U3604" s="3">
        <v>1</v>
      </c>
      <c r="V3604" s="4">
        <f>IFERROR(Homes[[#This Row],[sqft_above]]+Homes[[#This Row],[sqft_basement]]," ")</f>
        <v>1140</v>
      </c>
      <c r="W3604" s="4">
        <v>5500</v>
      </c>
      <c r="X3604">
        <v>0</v>
      </c>
      <c r="Y3604">
        <v>0</v>
      </c>
      <c r="Z3604">
        <v>3</v>
      </c>
      <c r="AA3604" s="4">
        <v>1140</v>
      </c>
      <c r="AB3604" s="4">
        <v>0</v>
      </c>
      <c r="AC3604">
        <v>1947</v>
      </c>
      <c r="AD3604" t="s">
        <v>3727</v>
      </c>
      <c r="AE3604" t="s">
        <v>49</v>
      </c>
      <c r="AF3604" t="s">
        <v>1278</v>
      </c>
    </row>
    <row r="3605" spans="1:32">
      <c r="A3605" t="str">
        <f>PROPER(TRIM(Homes[[#This Row],[street]]))</f>
        <v>26449 171St Ave Se</v>
      </c>
      <c r="B3605" t="str">
        <f>PROPER(TRIM(Homes[[#This Row],[city]]))</f>
        <v>Covington</v>
      </c>
      <c r="C3605" t="str">
        <f>_xlfn.TEXTBEFORE(Homes[[#This Row],[statezip]]," ")</f>
        <v>WA</v>
      </c>
      <c r="D3605" s="6" t="str">
        <f>_xlfn.TEXTAFTER(Homes[[#This Row],[statezip]]," ")</f>
        <v>98042</v>
      </c>
      <c r="E3605" s="1">
        <v>249500</v>
      </c>
      <c r="F3605">
        <v>2</v>
      </c>
      <c r="G36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05" s="3" t="str">
        <f>Homes[[#This Row],[bedrooms]] &amp; " bd | " &amp; TEXT(Homes[[#This Row],[bathrooms]],"0.##") &amp; " ba"</f>
        <v>2 bd | 1.75 ba</v>
      </c>
      <c r="I3605" s="4">
        <v>1500</v>
      </c>
      <c r="J3605" s="1">
        <f>IFERROR(Homes[[#This Row],[price]]/Homes[[#This Row],[sqft_living]]," ")</f>
        <v>166.33333333333334</v>
      </c>
      <c r="K3605" s="4">
        <f>IFERROR(Homes[[#This Row],[sqft_lot]]/43560," ")</f>
        <v>0.19846189164370984</v>
      </c>
      <c r="L3605" t="str">
        <f>IF(Homes[[#This Row],[waterfront]]=1, "Yes","No")</f>
        <v>No</v>
      </c>
      <c r="M3605" s="4" t="str">
        <f>IF(Homes[[#This Row],[sqft_basement]]&gt;0, "Yes","No")</f>
        <v>No</v>
      </c>
      <c r="N3605" t="str">
        <f>CHOOSE(Homes[[#This Row],[view]]+1, "None","Fair","Good","Great","Excellent")</f>
        <v>None</v>
      </c>
      <c r="O3605" t="str">
        <f>CHOOSE(Homes[[#This Row],[condition]], "Poor","Fair","Average","Good","Excellent")</f>
        <v>Good</v>
      </c>
      <c r="P3605">
        <f ca="1">YEAR(TODAY())-Homes[[#This Row],[yr_built]]</f>
        <v>62</v>
      </c>
      <c r="Q3605">
        <v>0</v>
      </c>
      <c r="R3605">
        <f ca="1">IF(Homes[[#This Row],[yr_renovated]]&gt;0, YEAR(TODAY())-Homes[[#This Row],[yr_renovated]], YEAR(TODAY())-Homes[[#This Row],[yr_built]])</f>
        <v>62</v>
      </c>
      <c r="S3605">
        <v>1</v>
      </c>
      <c r="T3605" s="2">
        <v>41813</v>
      </c>
      <c r="U3605" s="3">
        <v>1.75</v>
      </c>
      <c r="V3605" s="4">
        <f>IFERROR(Homes[[#This Row],[sqft_above]]+Homes[[#This Row],[sqft_basement]]," ")</f>
        <v>1500</v>
      </c>
      <c r="W3605" s="4">
        <v>8645</v>
      </c>
      <c r="X3605">
        <v>0</v>
      </c>
      <c r="Y3605">
        <v>0</v>
      </c>
      <c r="Z3605">
        <v>4</v>
      </c>
      <c r="AA3605" s="4">
        <v>1500</v>
      </c>
      <c r="AB3605" s="4">
        <v>0</v>
      </c>
      <c r="AC3605">
        <v>1963</v>
      </c>
      <c r="AD3605" t="s">
        <v>3728</v>
      </c>
      <c r="AE3605" t="s">
        <v>84</v>
      </c>
      <c r="AF3605" t="s">
        <v>85</v>
      </c>
    </row>
    <row r="3606" spans="1:32">
      <c r="A3606" t="str">
        <f>PROPER(TRIM(Homes[[#This Row],[street]]))</f>
        <v>22115 104Th Pl Se</v>
      </c>
      <c r="B3606" t="str">
        <f>PROPER(TRIM(Homes[[#This Row],[city]]))</f>
        <v>Kent</v>
      </c>
      <c r="C3606" t="str">
        <f>_xlfn.TEXTBEFORE(Homes[[#This Row],[statezip]]," ")</f>
        <v>WA</v>
      </c>
      <c r="D3606" s="6" t="str">
        <f>_xlfn.TEXTAFTER(Homes[[#This Row],[statezip]]," ")</f>
        <v>98031</v>
      </c>
      <c r="E3606" s="1">
        <v>249000</v>
      </c>
      <c r="F3606">
        <v>3</v>
      </c>
      <c r="G36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6" s="3" t="str">
        <f>Homes[[#This Row],[bedrooms]] &amp; " bd | " &amp; TEXT(Homes[[#This Row],[bathrooms]],"0.##") &amp; " ba"</f>
        <v>3 bd | 1. ba</v>
      </c>
      <c r="I3606" s="4">
        <v>1050</v>
      </c>
      <c r="J3606" s="1">
        <f>IFERROR(Homes[[#This Row],[price]]/Homes[[#This Row],[sqft_living]]," ")</f>
        <v>237.14285714285714</v>
      </c>
      <c r="K3606" s="4">
        <f>IFERROR(Homes[[#This Row],[sqft_lot]]/43560," ")</f>
        <v>0.19508723599632691</v>
      </c>
      <c r="L3606" t="str">
        <f>IF(Homes[[#This Row],[waterfront]]=1, "Yes","No")</f>
        <v>No</v>
      </c>
      <c r="M3606" s="4" t="str">
        <f>IF(Homes[[#This Row],[sqft_basement]]&gt;0, "Yes","No")</f>
        <v>No</v>
      </c>
      <c r="N3606" t="str">
        <f>CHOOSE(Homes[[#This Row],[view]]+1, "None","Fair","Good","Great","Excellent")</f>
        <v>None</v>
      </c>
      <c r="O3606" t="str">
        <f>CHOOSE(Homes[[#This Row],[condition]], "Poor","Fair","Average","Good","Excellent")</f>
        <v>Good</v>
      </c>
      <c r="P3606">
        <f ca="1">YEAR(TODAY())-Homes[[#This Row],[yr_built]]</f>
        <v>66</v>
      </c>
      <c r="Q3606">
        <v>0</v>
      </c>
      <c r="R3606">
        <f ca="1">IF(Homes[[#This Row],[yr_renovated]]&gt;0, YEAR(TODAY())-Homes[[#This Row],[yr_renovated]], YEAR(TODAY())-Homes[[#This Row],[yr_built]])</f>
        <v>66</v>
      </c>
      <c r="S3606">
        <v>1</v>
      </c>
      <c r="T3606" s="2">
        <v>41809</v>
      </c>
      <c r="U3606" s="3">
        <v>1</v>
      </c>
      <c r="V3606" s="4">
        <f>IFERROR(Homes[[#This Row],[sqft_above]]+Homes[[#This Row],[sqft_basement]]," ")</f>
        <v>1050</v>
      </c>
      <c r="W3606" s="4">
        <v>8498</v>
      </c>
      <c r="X3606">
        <v>0</v>
      </c>
      <c r="Y3606">
        <v>0</v>
      </c>
      <c r="Z3606">
        <v>4</v>
      </c>
      <c r="AA3606" s="4">
        <v>1050</v>
      </c>
      <c r="AB3606" s="4">
        <v>0</v>
      </c>
      <c r="AC3606">
        <v>1959</v>
      </c>
      <c r="AD3606" t="s">
        <v>3729</v>
      </c>
      <c r="AE3606" t="s">
        <v>1392</v>
      </c>
      <c r="AF3606" t="s">
        <v>2406</v>
      </c>
    </row>
    <row r="3607" spans="1:32">
      <c r="A3607" t="str">
        <f>PROPER(TRIM(Homes[[#This Row],[street]]))</f>
        <v>22119 123Rd Ave Se</v>
      </c>
      <c r="B3607" t="str">
        <f>PROPER(TRIM(Homes[[#This Row],[city]]))</f>
        <v>Kent</v>
      </c>
      <c r="C3607" t="str">
        <f>_xlfn.TEXTBEFORE(Homes[[#This Row],[statezip]]," ")</f>
        <v>WA</v>
      </c>
      <c r="D3607" s="6" t="str">
        <f>_xlfn.TEXTAFTER(Homes[[#This Row],[statezip]]," ")</f>
        <v>98031</v>
      </c>
      <c r="E3607" s="1">
        <v>249000</v>
      </c>
      <c r="F3607">
        <v>3</v>
      </c>
      <c r="G36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07" s="3" t="str">
        <f>Homes[[#This Row],[bedrooms]] &amp; " bd | " &amp; TEXT(Homes[[#This Row],[bathrooms]],"0.##") &amp; " ba"</f>
        <v>3 bd | 2.25 ba</v>
      </c>
      <c r="I3607" s="4">
        <v>1440</v>
      </c>
      <c r="J3607" s="1">
        <f>IFERROR(Homes[[#This Row],[price]]/Homes[[#This Row],[sqft_living]]," ")</f>
        <v>172.91666666666666</v>
      </c>
      <c r="K3607" s="4">
        <f>IFERROR(Homes[[#This Row],[sqft_lot]]/43560," ")</f>
        <v>0.17614784205693296</v>
      </c>
      <c r="L3607" t="str">
        <f>IF(Homes[[#This Row],[waterfront]]=1, "Yes","No")</f>
        <v>No</v>
      </c>
      <c r="M3607" s="4" t="str">
        <f>IF(Homes[[#This Row],[sqft_basement]]&gt;0, "Yes","No")</f>
        <v>Yes</v>
      </c>
      <c r="N3607" t="str">
        <f>CHOOSE(Homes[[#This Row],[view]]+1, "None","Fair","Good","Great","Excellent")</f>
        <v>None</v>
      </c>
      <c r="O3607" t="str">
        <f>CHOOSE(Homes[[#This Row],[condition]], "Poor","Fair","Average","Good","Excellent")</f>
        <v>Average</v>
      </c>
      <c r="P3607">
        <f ca="1">YEAR(TODAY())-Homes[[#This Row],[yr_built]]</f>
        <v>43</v>
      </c>
      <c r="Q3607">
        <v>0</v>
      </c>
      <c r="R3607">
        <f ca="1">IF(Homes[[#This Row],[yr_renovated]]&gt;0, YEAR(TODAY())-Homes[[#This Row],[yr_renovated]], YEAR(TODAY())-Homes[[#This Row],[yr_built]])</f>
        <v>43</v>
      </c>
      <c r="S3607">
        <v>1</v>
      </c>
      <c r="T3607" s="2">
        <v>41775</v>
      </c>
      <c r="U3607" s="3">
        <v>2.25</v>
      </c>
      <c r="V3607" s="4">
        <f>IFERROR(Homes[[#This Row],[sqft_above]]+Homes[[#This Row],[sqft_basement]]," ")</f>
        <v>1440</v>
      </c>
      <c r="W3607" s="4">
        <v>7673</v>
      </c>
      <c r="X3607">
        <v>0</v>
      </c>
      <c r="Y3607">
        <v>0</v>
      </c>
      <c r="Z3607">
        <v>3</v>
      </c>
      <c r="AA3607" s="4">
        <v>940</v>
      </c>
      <c r="AB3607" s="4">
        <v>500</v>
      </c>
      <c r="AC3607">
        <v>1982</v>
      </c>
      <c r="AD3607" t="s">
        <v>3730</v>
      </c>
      <c r="AE3607" t="s">
        <v>1392</v>
      </c>
      <c r="AF3607" t="s">
        <v>2406</v>
      </c>
    </row>
    <row r="3608" spans="1:32">
      <c r="A3608" t="str">
        <f>PROPER(TRIM(Homes[[#This Row],[street]]))</f>
        <v>26120-26126 120Th Pl Se</v>
      </c>
      <c r="B3608" t="str">
        <f>PROPER(TRIM(Homes[[#This Row],[city]]))</f>
        <v>Kent</v>
      </c>
      <c r="C3608" t="str">
        <f>_xlfn.TEXTBEFORE(Homes[[#This Row],[statezip]]," ")</f>
        <v>WA</v>
      </c>
      <c r="D3608" s="6" t="str">
        <f>_xlfn.TEXTAFTER(Homes[[#This Row],[statezip]]," ")</f>
        <v>98030</v>
      </c>
      <c r="E3608" s="1">
        <v>249000</v>
      </c>
      <c r="F3608">
        <v>4</v>
      </c>
      <c r="G36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08" s="3" t="str">
        <f>Homes[[#This Row],[bedrooms]] &amp; " bd | " &amp; TEXT(Homes[[#This Row],[bathrooms]],"0.##") &amp; " ba"</f>
        <v>4 bd | 2.25 ba</v>
      </c>
      <c r="I3608" s="4">
        <v>1830</v>
      </c>
      <c r="J3608" s="1">
        <f>IFERROR(Homes[[#This Row],[price]]/Homes[[#This Row],[sqft_living]]," ")</f>
        <v>136.0655737704918</v>
      </c>
      <c r="K3608" s="4">
        <f>IFERROR(Homes[[#This Row],[sqft_lot]]/43560," ")</f>
        <v>0.1408631772268136</v>
      </c>
      <c r="L3608" t="str">
        <f>IF(Homes[[#This Row],[waterfront]]=1, "Yes","No")</f>
        <v>No</v>
      </c>
      <c r="M3608" s="4" t="str">
        <f>IF(Homes[[#This Row],[sqft_basement]]&gt;0, "Yes","No")</f>
        <v>No</v>
      </c>
      <c r="N3608" t="str">
        <f>CHOOSE(Homes[[#This Row],[view]]+1, "None","Fair","Good","Great","Excellent")</f>
        <v>None</v>
      </c>
      <c r="O3608" t="str">
        <f>CHOOSE(Homes[[#This Row],[condition]], "Poor","Fair","Average","Good","Excellent")</f>
        <v>Average</v>
      </c>
      <c r="P3608">
        <f ca="1">YEAR(TODAY())-Homes[[#This Row],[yr_built]]</f>
        <v>35</v>
      </c>
      <c r="Q3608">
        <v>2009</v>
      </c>
      <c r="R3608">
        <f ca="1">IF(Homes[[#This Row],[yr_renovated]]&gt;0, YEAR(TODAY())-Homes[[#This Row],[yr_renovated]], YEAR(TODAY())-Homes[[#This Row],[yr_built]])</f>
        <v>16</v>
      </c>
      <c r="S3608">
        <v>2</v>
      </c>
      <c r="T3608" s="2">
        <v>41815</v>
      </c>
      <c r="U3608" s="3">
        <v>2.25</v>
      </c>
      <c r="V3608" s="4">
        <f>IFERROR(Homes[[#This Row],[sqft_above]]+Homes[[#This Row],[sqft_basement]]," ")</f>
        <v>1830</v>
      </c>
      <c r="W3608" s="4">
        <v>6136</v>
      </c>
      <c r="X3608">
        <v>0</v>
      </c>
      <c r="Y3608">
        <v>0</v>
      </c>
      <c r="Z3608">
        <v>3</v>
      </c>
      <c r="AA3608" s="4">
        <v>1830</v>
      </c>
      <c r="AB3608" s="4">
        <v>0</v>
      </c>
      <c r="AC3608">
        <v>1990</v>
      </c>
      <c r="AD3608" t="s">
        <v>3731</v>
      </c>
      <c r="AE3608" t="s">
        <v>1392</v>
      </c>
      <c r="AF3608" t="s">
        <v>1554</v>
      </c>
    </row>
    <row r="3609" spans="1:32">
      <c r="A3609" t="str">
        <f>PROPER(TRIM(Homes[[#This Row],[street]]))</f>
        <v>31825 197Th Ave Se</v>
      </c>
      <c r="B3609" t="str">
        <f>PROPER(TRIM(Homes[[#This Row],[city]]))</f>
        <v>Kent</v>
      </c>
      <c r="C3609" t="str">
        <f>_xlfn.TEXTBEFORE(Homes[[#This Row],[statezip]]," ")</f>
        <v>WA</v>
      </c>
      <c r="D3609" s="6" t="str">
        <f>_xlfn.TEXTAFTER(Homes[[#This Row],[statezip]]," ")</f>
        <v>98042</v>
      </c>
      <c r="E3609" s="1">
        <v>249000</v>
      </c>
      <c r="F3609">
        <v>3</v>
      </c>
      <c r="G36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09" s="3" t="str">
        <f>Homes[[#This Row],[bedrooms]] &amp; " bd | " &amp; TEXT(Homes[[#This Row],[bathrooms]],"0.##") &amp; " ba"</f>
        <v>3 bd | 1. ba</v>
      </c>
      <c r="I3609" s="4">
        <v>1000</v>
      </c>
      <c r="J3609" s="1">
        <f>IFERROR(Homes[[#This Row],[price]]/Homes[[#This Row],[sqft_living]]," ")</f>
        <v>249</v>
      </c>
      <c r="K3609" s="4">
        <f>IFERROR(Homes[[#This Row],[sqft_lot]]/43560," ")</f>
        <v>0.44086317722681356</v>
      </c>
      <c r="L3609" t="str">
        <f>IF(Homes[[#This Row],[waterfront]]=1, "Yes","No")</f>
        <v>No</v>
      </c>
      <c r="M3609" s="4" t="str">
        <f>IF(Homes[[#This Row],[sqft_basement]]&gt;0, "Yes","No")</f>
        <v>No</v>
      </c>
      <c r="N3609" t="str">
        <f>CHOOSE(Homes[[#This Row],[view]]+1, "None","Fair","Good","Great","Excellent")</f>
        <v>None</v>
      </c>
      <c r="O3609" t="str">
        <f>CHOOSE(Homes[[#This Row],[condition]], "Poor","Fair","Average","Good","Excellent")</f>
        <v>Average</v>
      </c>
      <c r="P3609">
        <f ca="1">YEAR(TODAY())-Homes[[#This Row],[yr_built]]</f>
        <v>57</v>
      </c>
      <c r="Q3609">
        <v>2010</v>
      </c>
      <c r="R3609">
        <f ca="1">IF(Homes[[#This Row],[yr_renovated]]&gt;0, YEAR(TODAY())-Homes[[#This Row],[yr_renovated]], YEAR(TODAY())-Homes[[#This Row],[yr_built]])</f>
        <v>15</v>
      </c>
      <c r="S3609">
        <v>1</v>
      </c>
      <c r="T3609" s="2">
        <v>41813</v>
      </c>
      <c r="U3609" s="3">
        <v>1</v>
      </c>
      <c r="V3609" s="4">
        <f>IFERROR(Homes[[#This Row],[sqft_above]]+Homes[[#This Row],[sqft_basement]]," ")</f>
        <v>1000</v>
      </c>
      <c r="W3609" s="4">
        <v>19204</v>
      </c>
      <c r="X3609">
        <v>0</v>
      </c>
      <c r="Y3609">
        <v>0</v>
      </c>
      <c r="Z3609">
        <v>3</v>
      </c>
      <c r="AA3609" s="4">
        <v>1000</v>
      </c>
      <c r="AB3609" s="4">
        <v>0</v>
      </c>
      <c r="AC3609">
        <v>1968</v>
      </c>
      <c r="AD3609" t="s">
        <v>3732</v>
      </c>
      <c r="AE3609" t="s">
        <v>1392</v>
      </c>
      <c r="AF3609" t="s">
        <v>85</v>
      </c>
    </row>
    <row r="3610" spans="1:32">
      <c r="A3610" t="str">
        <f>PROPER(TRIM(Homes[[#This Row],[street]]))</f>
        <v>13124 113Th Pl Ne</v>
      </c>
      <c r="B3610" t="str">
        <f>PROPER(TRIM(Homes[[#This Row],[city]]))</f>
        <v>Kirkland</v>
      </c>
      <c r="C3610" t="str">
        <f>_xlfn.TEXTBEFORE(Homes[[#This Row],[statezip]]," ")</f>
        <v>WA</v>
      </c>
      <c r="D3610" s="6" t="str">
        <f>_xlfn.TEXTAFTER(Homes[[#This Row],[statezip]]," ")</f>
        <v>98034</v>
      </c>
      <c r="E3610" s="1">
        <v>249000</v>
      </c>
      <c r="F3610">
        <v>2</v>
      </c>
      <c r="G36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10" s="3" t="str">
        <f>Homes[[#This Row],[bedrooms]] &amp; " bd | " &amp; TEXT(Homes[[#This Row],[bathrooms]],"0.##") &amp; " ba"</f>
        <v>2 bd | 1.5 ba</v>
      </c>
      <c r="I3610" s="4">
        <v>1090</v>
      </c>
      <c r="J3610" s="1">
        <f>IFERROR(Homes[[#This Row],[price]]/Homes[[#This Row],[sqft_living]]," ")</f>
        <v>228.44036697247705</v>
      </c>
      <c r="K3610" s="4">
        <f>IFERROR(Homes[[#This Row],[sqft_lot]]/43560," ")</f>
        <v>6.1662075298438937E-2</v>
      </c>
      <c r="L3610" t="str">
        <f>IF(Homes[[#This Row],[waterfront]]=1, "Yes","No")</f>
        <v>No</v>
      </c>
      <c r="M3610" s="4" t="str">
        <f>IF(Homes[[#This Row],[sqft_basement]]&gt;0, "Yes","No")</f>
        <v>No</v>
      </c>
      <c r="N3610" t="str">
        <f>CHOOSE(Homes[[#This Row],[view]]+1, "None","Fair","Good","Great","Excellent")</f>
        <v>None</v>
      </c>
      <c r="O3610" t="str">
        <f>CHOOSE(Homes[[#This Row],[condition]], "Poor","Fair","Average","Good","Excellent")</f>
        <v>Average</v>
      </c>
      <c r="P3610">
        <f ca="1">YEAR(TODAY())-Homes[[#This Row],[yr_built]]</f>
        <v>43</v>
      </c>
      <c r="Q3610">
        <v>0</v>
      </c>
      <c r="R3610">
        <f ca="1">IF(Homes[[#This Row],[yr_renovated]]&gt;0, YEAR(TODAY())-Homes[[#This Row],[yr_renovated]], YEAR(TODAY())-Homes[[#This Row],[yr_built]])</f>
        <v>43</v>
      </c>
      <c r="S3610">
        <v>2</v>
      </c>
      <c r="T3610" s="2">
        <v>41828</v>
      </c>
      <c r="U3610" s="3">
        <v>1.5</v>
      </c>
      <c r="V3610" s="4">
        <f>IFERROR(Homes[[#This Row],[sqft_above]]+Homes[[#This Row],[sqft_basement]]," ")</f>
        <v>1090</v>
      </c>
      <c r="W3610" s="4">
        <v>2686</v>
      </c>
      <c r="X3610">
        <v>0</v>
      </c>
      <c r="Y3610">
        <v>0</v>
      </c>
      <c r="Z3610">
        <v>3</v>
      </c>
      <c r="AA3610" s="4">
        <v>1090</v>
      </c>
      <c r="AB3610" s="4">
        <v>0</v>
      </c>
      <c r="AC3610">
        <v>1982</v>
      </c>
      <c r="AD3610" t="s">
        <v>3733</v>
      </c>
      <c r="AE3610" t="s">
        <v>46</v>
      </c>
      <c r="AF3610" t="s">
        <v>47</v>
      </c>
    </row>
    <row r="3611" spans="1:32">
      <c r="A3611" t="str">
        <f>PROPER(TRIM(Homes[[#This Row],[street]]))</f>
        <v>2431 T St Nw</v>
      </c>
      <c r="B3611" t="str">
        <f>PROPER(TRIM(Homes[[#This Row],[city]]))</f>
        <v>Auburn</v>
      </c>
      <c r="C3611" t="str">
        <f>_xlfn.TEXTBEFORE(Homes[[#This Row],[statezip]]," ")</f>
        <v>WA</v>
      </c>
      <c r="D3611" s="6" t="str">
        <f>_xlfn.TEXTAFTER(Homes[[#This Row],[statezip]]," ")</f>
        <v>98001</v>
      </c>
      <c r="E3611" s="1">
        <v>248400</v>
      </c>
      <c r="F3611">
        <v>3</v>
      </c>
      <c r="G36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11" s="3" t="str">
        <f>Homes[[#This Row],[bedrooms]] &amp; " bd | " &amp; TEXT(Homes[[#This Row],[bathrooms]],"0.##") &amp; " ba"</f>
        <v>3 bd | 1.75 ba</v>
      </c>
      <c r="I3611" s="4">
        <v>1880</v>
      </c>
      <c r="J3611" s="1">
        <f>IFERROR(Homes[[#This Row],[price]]/Homes[[#This Row],[sqft_living]]," ")</f>
        <v>132.12765957446808</v>
      </c>
      <c r="K3611" s="4">
        <f>IFERROR(Homes[[#This Row],[sqft_lot]]/43560," ")</f>
        <v>0.25824150596877871</v>
      </c>
      <c r="L3611" t="str">
        <f>IF(Homes[[#This Row],[waterfront]]=1, "Yes","No")</f>
        <v>No</v>
      </c>
      <c r="M3611" s="4" t="str">
        <f>IF(Homes[[#This Row],[sqft_basement]]&gt;0, "Yes","No")</f>
        <v>Yes</v>
      </c>
      <c r="N3611" t="str">
        <f>CHOOSE(Homes[[#This Row],[view]]+1, "None","Fair","Good","Great","Excellent")</f>
        <v>None</v>
      </c>
      <c r="O3611" t="str">
        <f>CHOOSE(Homes[[#This Row],[condition]], "Poor","Fair","Average","Good","Excellent")</f>
        <v>Average</v>
      </c>
      <c r="P3611">
        <f ca="1">YEAR(TODAY())-Homes[[#This Row],[yr_built]]</f>
        <v>40</v>
      </c>
      <c r="Q3611">
        <v>0</v>
      </c>
      <c r="R3611">
        <f ca="1">IF(Homes[[#This Row],[yr_renovated]]&gt;0, YEAR(TODAY())-Homes[[#This Row],[yr_renovated]], YEAR(TODAY())-Homes[[#This Row],[yr_built]])</f>
        <v>40</v>
      </c>
      <c r="S3611">
        <v>1</v>
      </c>
      <c r="T3611" s="2">
        <v>41810</v>
      </c>
      <c r="U3611" s="3">
        <v>1.75</v>
      </c>
      <c r="V3611" s="4">
        <f>IFERROR(Homes[[#This Row],[sqft_above]]+Homes[[#This Row],[sqft_basement]]," ")</f>
        <v>1880</v>
      </c>
      <c r="W3611" s="4">
        <v>11249</v>
      </c>
      <c r="X3611">
        <v>0</v>
      </c>
      <c r="Y3611">
        <v>0</v>
      </c>
      <c r="Z3611">
        <v>3</v>
      </c>
      <c r="AA3611" s="4">
        <v>1330</v>
      </c>
      <c r="AB3611" s="4">
        <v>550</v>
      </c>
      <c r="AC3611">
        <v>1985</v>
      </c>
      <c r="AD3611" t="s">
        <v>3734</v>
      </c>
      <c r="AE3611" t="s">
        <v>519</v>
      </c>
      <c r="AF3611" t="s">
        <v>1269</v>
      </c>
    </row>
    <row r="3612" spans="1:32">
      <c r="A3612" t="str">
        <f>PROPER(TRIM(Homes[[#This Row],[street]]))</f>
        <v>3920 153Rd Ave Se</v>
      </c>
      <c r="B3612" t="str">
        <f>PROPER(TRIM(Homes[[#This Row],[city]]))</f>
        <v>Bellevue</v>
      </c>
      <c r="C3612" t="str">
        <f>_xlfn.TEXTBEFORE(Homes[[#This Row],[statezip]]," ")</f>
        <v>WA</v>
      </c>
      <c r="D3612" s="6" t="str">
        <f>_xlfn.TEXTAFTER(Homes[[#This Row],[statezip]]," ")</f>
        <v>98006</v>
      </c>
      <c r="E3612" s="1">
        <v>248000</v>
      </c>
      <c r="F3612">
        <v>3</v>
      </c>
      <c r="G36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12" s="3" t="str">
        <f>Homes[[#This Row],[bedrooms]] &amp; " bd | " &amp; TEXT(Homes[[#This Row],[bathrooms]],"0.##") &amp; " ba"</f>
        <v>3 bd | 1. ba</v>
      </c>
      <c r="I3612" s="4">
        <v>950</v>
      </c>
      <c r="J3612" s="1">
        <f>IFERROR(Homes[[#This Row],[price]]/Homes[[#This Row],[sqft_living]]," ")</f>
        <v>261.05263157894734</v>
      </c>
      <c r="K3612" s="4">
        <f>IFERROR(Homes[[#This Row],[sqft_lot]]/43560," ")</f>
        <v>0.21579430670339761</v>
      </c>
      <c r="L3612" t="str">
        <f>IF(Homes[[#This Row],[waterfront]]=1, "Yes","No")</f>
        <v>No</v>
      </c>
      <c r="M3612" s="4" t="str">
        <f>IF(Homes[[#This Row],[sqft_basement]]&gt;0, "Yes","No")</f>
        <v>No</v>
      </c>
      <c r="N3612" t="str">
        <f>CHOOSE(Homes[[#This Row],[view]]+1, "None","Fair","Good","Great","Excellent")</f>
        <v>None</v>
      </c>
      <c r="O3612" t="str">
        <f>CHOOSE(Homes[[#This Row],[condition]], "Poor","Fair","Average","Good","Excellent")</f>
        <v>Good</v>
      </c>
      <c r="P3612">
        <f ca="1">YEAR(TODAY())-Homes[[#This Row],[yr_built]]</f>
        <v>71</v>
      </c>
      <c r="Q3612">
        <v>1979</v>
      </c>
      <c r="R3612">
        <f ca="1">IF(Homes[[#This Row],[yr_renovated]]&gt;0, YEAR(TODAY())-Homes[[#This Row],[yr_renovated]], YEAR(TODAY())-Homes[[#This Row],[yr_built]])</f>
        <v>46</v>
      </c>
      <c r="S3612">
        <v>1</v>
      </c>
      <c r="T3612" s="2">
        <v>41821</v>
      </c>
      <c r="U3612" s="3">
        <v>1</v>
      </c>
      <c r="V3612" s="4">
        <f>IFERROR(Homes[[#This Row],[sqft_above]]+Homes[[#This Row],[sqft_basement]]," ")</f>
        <v>950</v>
      </c>
      <c r="W3612" s="4">
        <v>9400</v>
      </c>
      <c r="X3612">
        <v>0</v>
      </c>
      <c r="Y3612">
        <v>0</v>
      </c>
      <c r="Z3612">
        <v>4</v>
      </c>
      <c r="AA3612" s="4">
        <v>950</v>
      </c>
      <c r="AB3612" s="4">
        <v>0</v>
      </c>
      <c r="AC3612">
        <v>1954</v>
      </c>
      <c r="AD3612" t="s">
        <v>3735</v>
      </c>
      <c r="AE3612" t="s">
        <v>33</v>
      </c>
      <c r="AF3612" t="s">
        <v>91</v>
      </c>
    </row>
    <row r="3613" spans="1:32">
      <c r="A3613" t="str">
        <f>PROPER(TRIM(Homes[[#This Row],[street]]))</f>
        <v>1501-1515 Sw 327Th St</v>
      </c>
      <c r="B3613" t="str">
        <f>PROPER(TRIM(Homes[[#This Row],[city]]))</f>
        <v>Federal Way</v>
      </c>
      <c r="C3613" t="str">
        <f>_xlfn.TEXTBEFORE(Homes[[#This Row],[statezip]]," ")</f>
        <v>WA</v>
      </c>
      <c r="D3613" s="6" t="str">
        <f>_xlfn.TEXTAFTER(Homes[[#This Row],[statezip]]," ")</f>
        <v>98023</v>
      </c>
      <c r="E3613" s="1">
        <v>248000</v>
      </c>
      <c r="F3613">
        <v>4</v>
      </c>
      <c r="G36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1/2</v>
      </c>
      <c r="H3613" s="3" t="str">
        <f>Homes[[#This Row],[bedrooms]] &amp; " bd | " &amp; TEXT(Homes[[#This Row],[bathrooms]],"0.##") &amp; " ba"</f>
        <v>4 bd | 3.5 ba</v>
      </c>
      <c r="I3613" s="4">
        <v>1850</v>
      </c>
      <c r="J3613" s="1">
        <f>IFERROR(Homes[[#This Row],[price]]/Homes[[#This Row],[sqft_living]]," ")</f>
        <v>134.05405405405406</v>
      </c>
      <c r="K3613" s="4">
        <f>IFERROR(Homes[[#This Row],[sqft_lot]]/43560," ")</f>
        <v>0.14965564738292012</v>
      </c>
      <c r="L3613" t="str">
        <f>IF(Homes[[#This Row],[waterfront]]=1, "Yes","No")</f>
        <v>No</v>
      </c>
      <c r="M3613" s="4" t="str">
        <f>IF(Homes[[#This Row],[sqft_basement]]&gt;0, "Yes","No")</f>
        <v>Yes</v>
      </c>
      <c r="N3613" t="str">
        <f>CHOOSE(Homes[[#This Row],[view]]+1, "None","Fair","Good","Great","Excellent")</f>
        <v>None</v>
      </c>
      <c r="O3613" t="str">
        <f>CHOOSE(Homes[[#This Row],[condition]], "Poor","Fair","Average","Good","Excellent")</f>
        <v>Average</v>
      </c>
      <c r="P3613">
        <f ca="1">YEAR(TODAY())-Homes[[#This Row],[yr_built]]</f>
        <v>39</v>
      </c>
      <c r="Q3613">
        <v>0</v>
      </c>
      <c r="R3613">
        <f ca="1">IF(Homes[[#This Row],[yr_renovated]]&gt;0, YEAR(TODAY())-Homes[[#This Row],[yr_renovated]], YEAR(TODAY())-Homes[[#This Row],[yr_built]])</f>
        <v>39</v>
      </c>
      <c r="S3613">
        <v>2</v>
      </c>
      <c r="T3613" s="2">
        <v>41775</v>
      </c>
      <c r="U3613" s="3">
        <v>3.5</v>
      </c>
      <c r="V3613" s="4">
        <f>IFERROR(Homes[[#This Row],[sqft_above]]+Homes[[#This Row],[sqft_basement]]," ")</f>
        <v>1850</v>
      </c>
      <c r="W3613" s="4">
        <v>6519</v>
      </c>
      <c r="X3613">
        <v>0</v>
      </c>
      <c r="Y3613">
        <v>0</v>
      </c>
      <c r="Z3613">
        <v>3</v>
      </c>
      <c r="AA3613" s="4">
        <v>1130</v>
      </c>
      <c r="AB3613" s="4">
        <v>720</v>
      </c>
      <c r="AC3613">
        <v>1986</v>
      </c>
      <c r="AD3613" t="s">
        <v>3736</v>
      </c>
      <c r="AE3613" t="s">
        <v>675</v>
      </c>
      <c r="AF3613" t="s">
        <v>1267</v>
      </c>
    </row>
    <row r="3614" spans="1:32">
      <c r="A3614" t="str">
        <f>PROPER(TRIM(Homes[[#This Row],[street]]))</f>
        <v>21620 Se 283Rd St</v>
      </c>
      <c r="B3614" t="str">
        <f>PROPER(TRIM(Homes[[#This Row],[city]]))</f>
        <v>Maple Valley</v>
      </c>
      <c r="C3614" t="str">
        <f>_xlfn.TEXTBEFORE(Homes[[#This Row],[statezip]]," ")</f>
        <v>WA</v>
      </c>
      <c r="D3614" s="6" t="str">
        <f>_xlfn.TEXTAFTER(Homes[[#This Row],[statezip]]," ")</f>
        <v>98038</v>
      </c>
      <c r="E3614" s="1">
        <v>248000</v>
      </c>
      <c r="F3614">
        <v>4</v>
      </c>
      <c r="G36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14" s="3" t="str">
        <f>Homes[[#This Row],[bedrooms]] &amp; " bd | " &amp; TEXT(Homes[[#This Row],[bathrooms]],"0.##") &amp; " ba"</f>
        <v>4 bd | 2.5 ba</v>
      </c>
      <c r="I3614" s="4">
        <v>1770</v>
      </c>
      <c r="J3614" s="1">
        <f>IFERROR(Homes[[#This Row],[price]]/Homes[[#This Row],[sqft_living]]," ")</f>
        <v>140.11299435028249</v>
      </c>
      <c r="K3614" s="4">
        <f>IFERROR(Homes[[#This Row],[sqft_lot]]/43560," ")</f>
        <v>0.13441230486685032</v>
      </c>
      <c r="L3614" t="str">
        <f>IF(Homes[[#This Row],[waterfront]]=1, "Yes","No")</f>
        <v>No</v>
      </c>
      <c r="M3614" s="4" t="str">
        <f>IF(Homes[[#This Row],[sqft_basement]]&gt;0, "Yes","No")</f>
        <v>No</v>
      </c>
      <c r="N3614" t="str">
        <f>CHOOSE(Homes[[#This Row],[view]]+1, "None","Fair","Good","Great","Excellent")</f>
        <v>None</v>
      </c>
      <c r="O3614" t="str">
        <f>CHOOSE(Homes[[#This Row],[condition]], "Poor","Fair","Average","Good","Excellent")</f>
        <v>Average</v>
      </c>
      <c r="P3614">
        <f ca="1">YEAR(TODAY())-Homes[[#This Row],[yr_built]]</f>
        <v>22</v>
      </c>
      <c r="Q3614">
        <v>0</v>
      </c>
      <c r="R3614">
        <f ca="1">IF(Homes[[#This Row],[yr_renovated]]&gt;0, YEAR(TODAY())-Homes[[#This Row],[yr_renovated]], YEAR(TODAY())-Homes[[#This Row],[yr_built]])</f>
        <v>22</v>
      </c>
      <c r="S3614">
        <v>2</v>
      </c>
      <c r="T3614" s="2">
        <v>41802</v>
      </c>
      <c r="U3614" s="3">
        <v>2.5</v>
      </c>
      <c r="V3614" s="4">
        <f>IFERROR(Homes[[#This Row],[sqft_above]]+Homes[[#This Row],[sqft_basement]]," ")</f>
        <v>1770</v>
      </c>
      <c r="W3614" s="4">
        <v>5855</v>
      </c>
      <c r="X3614">
        <v>0</v>
      </c>
      <c r="Y3614">
        <v>0</v>
      </c>
      <c r="Z3614">
        <v>3</v>
      </c>
      <c r="AA3614" s="4">
        <v>1770</v>
      </c>
      <c r="AB3614" s="4">
        <v>0</v>
      </c>
      <c r="AC3614">
        <v>2003</v>
      </c>
      <c r="AD3614" t="s">
        <v>3737</v>
      </c>
      <c r="AE3614" t="s">
        <v>920</v>
      </c>
      <c r="AF3614" t="s">
        <v>921</v>
      </c>
    </row>
    <row r="3615" spans="1:32">
      <c r="A3615" t="str">
        <f>PROPER(TRIM(Homes[[#This Row],[street]]))</f>
        <v>2052 S 132Nd St</v>
      </c>
      <c r="B3615" t="str">
        <f>PROPER(TRIM(Homes[[#This Row],[city]]))</f>
        <v>Seatac</v>
      </c>
      <c r="C3615" t="str">
        <f>_xlfn.TEXTBEFORE(Homes[[#This Row],[statezip]]," ")</f>
        <v>WA</v>
      </c>
      <c r="D3615" s="6" t="str">
        <f>_xlfn.TEXTAFTER(Homes[[#This Row],[statezip]]," ")</f>
        <v>98168</v>
      </c>
      <c r="E3615" s="1">
        <v>248000</v>
      </c>
      <c r="F3615">
        <v>5</v>
      </c>
      <c r="G36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15" s="3" t="str">
        <f>Homes[[#This Row],[bedrooms]] &amp; " bd | " &amp; TEXT(Homes[[#This Row],[bathrooms]],"0.##") &amp; " ba"</f>
        <v>5 bd | 1.5 ba</v>
      </c>
      <c r="I3615" s="4">
        <v>1510</v>
      </c>
      <c r="J3615" s="1">
        <f>IFERROR(Homes[[#This Row],[price]]/Homes[[#This Row],[sqft_living]]," ")</f>
        <v>164.23841059602648</v>
      </c>
      <c r="K3615" s="4">
        <f>IFERROR(Homes[[#This Row],[sqft_lot]]/43560," ")</f>
        <v>0.20840220385674932</v>
      </c>
      <c r="L3615" t="str">
        <f>IF(Homes[[#This Row],[waterfront]]=1, "Yes","No")</f>
        <v>No</v>
      </c>
      <c r="M3615" s="4" t="str">
        <f>IF(Homes[[#This Row],[sqft_basement]]&gt;0, "Yes","No")</f>
        <v>No</v>
      </c>
      <c r="N3615" t="str">
        <f>CHOOSE(Homes[[#This Row],[view]]+1, "None","Fair","Good","Great","Excellent")</f>
        <v>None</v>
      </c>
      <c r="O3615" t="str">
        <f>CHOOSE(Homes[[#This Row],[condition]], "Poor","Fair","Average","Good","Excellent")</f>
        <v>Good</v>
      </c>
      <c r="P3615">
        <f ca="1">YEAR(TODAY())-Homes[[#This Row],[yr_built]]</f>
        <v>66</v>
      </c>
      <c r="Q3615">
        <v>0</v>
      </c>
      <c r="R3615">
        <f ca="1">IF(Homes[[#This Row],[yr_renovated]]&gt;0, YEAR(TODAY())-Homes[[#This Row],[yr_renovated]], YEAR(TODAY())-Homes[[#This Row],[yr_built]])</f>
        <v>66</v>
      </c>
      <c r="S3615">
        <v>1</v>
      </c>
      <c r="T3615" s="2">
        <v>41801</v>
      </c>
      <c r="U3615" s="3">
        <v>1.5</v>
      </c>
      <c r="V3615" s="4">
        <f>IFERROR(Homes[[#This Row],[sqft_above]]+Homes[[#This Row],[sqft_basement]]," ")</f>
        <v>1510</v>
      </c>
      <c r="W3615" s="4">
        <v>9078</v>
      </c>
      <c r="X3615">
        <v>0</v>
      </c>
      <c r="Y3615">
        <v>0</v>
      </c>
      <c r="Z3615">
        <v>4</v>
      </c>
      <c r="AA3615" s="4">
        <v>1510</v>
      </c>
      <c r="AB3615" s="4">
        <v>0</v>
      </c>
      <c r="AC3615">
        <v>1959</v>
      </c>
      <c r="AD3615" t="s">
        <v>3738</v>
      </c>
      <c r="AE3615" t="s">
        <v>2001</v>
      </c>
      <c r="AF3615" t="s">
        <v>94</v>
      </c>
    </row>
    <row r="3616" spans="1:32">
      <c r="A3616" t="str">
        <f>PROPER(TRIM(Homes[[#This Row],[street]]))</f>
        <v>6105 S 124Th St</v>
      </c>
      <c r="B3616" t="str">
        <f>PROPER(TRIM(Homes[[#This Row],[city]]))</f>
        <v>Seattle</v>
      </c>
      <c r="C3616" t="str">
        <f>_xlfn.TEXTBEFORE(Homes[[#This Row],[statezip]]," ")</f>
        <v>WA</v>
      </c>
      <c r="D3616" s="6" t="str">
        <f>_xlfn.TEXTAFTER(Homes[[#This Row],[statezip]]," ")</f>
        <v>98178</v>
      </c>
      <c r="E3616" s="1">
        <v>248000</v>
      </c>
      <c r="F3616">
        <v>4</v>
      </c>
      <c r="G36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16" s="3" t="str">
        <f>Homes[[#This Row],[bedrooms]] &amp; " bd | " &amp; TEXT(Homes[[#This Row],[bathrooms]],"0.##") &amp; " ba"</f>
        <v>4 bd | 2. ba</v>
      </c>
      <c r="I3616" s="4">
        <v>2080</v>
      </c>
      <c r="J3616" s="1">
        <f>IFERROR(Homes[[#This Row],[price]]/Homes[[#This Row],[sqft_living]]," ")</f>
        <v>119.23076923076923</v>
      </c>
      <c r="K3616" s="4">
        <f>IFERROR(Homes[[#This Row],[sqft_lot]]/43560," ")</f>
        <v>0.3101469237832874</v>
      </c>
      <c r="L3616" t="str">
        <f>IF(Homes[[#This Row],[waterfront]]=1, "Yes","No")</f>
        <v>No</v>
      </c>
      <c r="M3616" s="4" t="str">
        <f>IF(Homes[[#This Row],[sqft_basement]]&gt;0, "Yes","No")</f>
        <v>Yes</v>
      </c>
      <c r="N3616" t="str">
        <f>CHOOSE(Homes[[#This Row],[view]]+1, "None","Fair","Good","Great","Excellent")</f>
        <v>None</v>
      </c>
      <c r="O3616" t="str">
        <f>CHOOSE(Homes[[#This Row],[condition]], "Poor","Fair","Average","Good","Excellent")</f>
        <v>Average</v>
      </c>
      <c r="P3616">
        <f ca="1">YEAR(TODAY())-Homes[[#This Row],[yr_built]]</f>
        <v>75</v>
      </c>
      <c r="Q3616">
        <v>2005</v>
      </c>
      <c r="R3616">
        <f ca="1">IF(Homes[[#This Row],[yr_renovated]]&gt;0, YEAR(TODAY())-Homes[[#This Row],[yr_renovated]], YEAR(TODAY())-Homes[[#This Row],[yr_built]])</f>
        <v>20</v>
      </c>
      <c r="S3616">
        <v>1</v>
      </c>
      <c r="T3616" s="2">
        <v>41809</v>
      </c>
      <c r="U3616" s="3">
        <v>2</v>
      </c>
      <c r="V3616" s="4">
        <f>IFERROR(Homes[[#This Row],[sqft_above]]+Homes[[#This Row],[sqft_basement]]," ")</f>
        <v>2080</v>
      </c>
      <c r="W3616" s="4">
        <v>13510</v>
      </c>
      <c r="X3616">
        <v>0</v>
      </c>
      <c r="Y3616">
        <v>0</v>
      </c>
      <c r="Z3616">
        <v>3</v>
      </c>
      <c r="AA3616" s="4">
        <v>1040</v>
      </c>
      <c r="AB3616" s="4">
        <v>1040</v>
      </c>
      <c r="AC3616">
        <v>1950</v>
      </c>
      <c r="AD3616" t="s">
        <v>3739</v>
      </c>
      <c r="AE3616" t="s">
        <v>49</v>
      </c>
      <c r="AF3616" t="s">
        <v>1123</v>
      </c>
    </row>
    <row r="3617" spans="1:32">
      <c r="A3617" t="str">
        <f>PROPER(TRIM(Homes[[#This Row],[street]]))</f>
        <v>4557 14Th Ave S</v>
      </c>
      <c r="B3617" t="str">
        <f>PROPER(TRIM(Homes[[#This Row],[city]]))</f>
        <v>Seattle</v>
      </c>
      <c r="C3617" t="str">
        <f>_xlfn.TEXTBEFORE(Homes[[#This Row],[statezip]]," ")</f>
        <v>WA</v>
      </c>
      <c r="D3617" s="6" t="str">
        <f>_xlfn.TEXTAFTER(Homes[[#This Row],[statezip]]," ")</f>
        <v>98108</v>
      </c>
      <c r="E3617" s="1">
        <v>247875</v>
      </c>
      <c r="F3617">
        <v>2</v>
      </c>
      <c r="G36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17" s="3" t="str">
        <f>Homes[[#This Row],[bedrooms]] &amp; " bd | " &amp; TEXT(Homes[[#This Row],[bathrooms]],"0.##") &amp; " ba"</f>
        <v>2 bd | 1. ba</v>
      </c>
      <c r="I3617" s="4">
        <v>1000</v>
      </c>
      <c r="J3617" s="1">
        <f>IFERROR(Homes[[#This Row],[price]]/Homes[[#This Row],[sqft_living]]," ")</f>
        <v>247.875</v>
      </c>
      <c r="K3617" s="4">
        <f>IFERROR(Homes[[#This Row],[sqft_lot]]/43560," ")</f>
        <v>0.10964187327823692</v>
      </c>
      <c r="L3617" t="str">
        <f>IF(Homes[[#This Row],[waterfront]]=1, "Yes","No")</f>
        <v>No</v>
      </c>
      <c r="M3617" s="4" t="str">
        <f>IF(Homes[[#This Row],[sqft_basement]]&gt;0, "Yes","No")</f>
        <v>No</v>
      </c>
      <c r="N3617" t="str">
        <f>CHOOSE(Homes[[#This Row],[view]]+1, "None","Fair","Good","Great","Excellent")</f>
        <v>None</v>
      </c>
      <c r="O3617" t="str">
        <f>CHOOSE(Homes[[#This Row],[condition]], "Poor","Fair","Average","Good","Excellent")</f>
        <v>Good</v>
      </c>
      <c r="P3617">
        <f ca="1">YEAR(TODAY())-Homes[[#This Row],[yr_built]]</f>
        <v>83</v>
      </c>
      <c r="Q3617">
        <v>1982</v>
      </c>
      <c r="R3617">
        <f ca="1">IF(Homes[[#This Row],[yr_renovated]]&gt;0, YEAR(TODAY())-Homes[[#This Row],[yr_renovated]], YEAR(TODAY())-Homes[[#This Row],[yr_built]])</f>
        <v>43</v>
      </c>
      <c r="S3617">
        <v>1</v>
      </c>
      <c r="T3617" s="2">
        <v>41789</v>
      </c>
      <c r="U3617" s="3">
        <v>1</v>
      </c>
      <c r="V3617" s="4">
        <f>IFERROR(Homes[[#This Row],[sqft_above]]+Homes[[#This Row],[sqft_basement]]," ")</f>
        <v>1000</v>
      </c>
      <c r="W3617" s="4">
        <v>4776</v>
      </c>
      <c r="X3617">
        <v>0</v>
      </c>
      <c r="Y3617">
        <v>0</v>
      </c>
      <c r="Z3617">
        <v>4</v>
      </c>
      <c r="AA3617" s="4">
        <v>1000</v>
      </c>
      <c r="AB3617" s="4">
        <v>0</v>
      </c>
      <c r="AC3617">
        <v>1942</v>
      </c>
      <c r="AD3617" t="s">
        <v>3740</v>
      </c>
      <c r="AE3617" t="s">
        <v>49</v>
      </c>
      <c r="AF3617" t="s">
        <v>1536</v>
      </c>
    </row>
    <row r="3618" spans="1:32">
      <c r="A3618" t="str">
        <f>PROPER(TRIM(Homes[[#This Row],[street]]))</f>
        <v>26303 191St Pl Se</v>
      </c>
      <c r="B3618" t="str">
        <f>PROPER(TRIM(Homes[[#This Row],[city]]))</f>
        <v>Covington</v>
      </c>
      <c r="C3618" t="str">
        <f>_xlfn.TEXTBEFORE(Homes[[#This Row],[statezip]]," ")</f>
        <v>WA</v>
      </c>
      <c r="D3618" s="6" t="str">
        <f>_xlfn.TEXTAFTER(Homes[[#This Row],[statezip]]," ")</f>
        <v>98042</v>
      </c>
      <c r="E3618" s="1">
        <v>247200</v>
      </c>
      <c r="F3618">
        <v>3</v>
      </c>
      <c r="G36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18" s="3" t="str">
        <f>Homes[[#This Row],[bedrooms]] &amp; " bd | " &amp; TEXT(Homes[[#This Row],[bathrooms]],"0.##") &amp; " ba"</f>
        <v>3 bd | 1.75 ba</v>
      </c>
      <c r="I3618" s="4">
        <v>1370</v>
      </c>
      <c r="J3618" s="1">
        <f>IFERROR(Homes[[#This Row],[price]]/Homes[[#This Row],[sqft_living]]," ")</f>
        <v>180.43795620437956</v>
      </c>
      <c r="K3618" s="4">
        <f>IFERROR(Homes[[#This Row],[sqft_lot]]/43560," ")</f>
        <v>0.20016069788797061</v>
      </c>
      <c r="L3618" t="str">
        <f>IF(Homes[[#This Row],[waterfront]]=1, "Yes","No")</f>
        <v>No</v>
      </c>
      <c r="M3618" s="4" t="str">
        <f>IF(Homes[[#This Row],[sqft_basement]]&gt;0, "Yes","No")</f>
        <v>No</v>
      </c>
      <c r="N3618" t="str">
        <f>CHOOSE(Homes[[#This Row],[view]]+1, "None","Fair","Good","Great","Excellent")</f>
        <v>None</v>
      </c>
      <c r="O3618" t="str">
        <f>CHOOSE(Homes[[#This Row],[condition]], "Poor","Fair","Average","Good","Excellent")</f>
        <v>Average</v>
      </c>
      <c r="P3618">
        <f ca="1">YEAR(TODAY())-Homes[[#This Row],[yr_built]]</f>
        <v>43</v>
      </c>
      <c r="Q3618">
        <v>0</v>
      </c>
      <c r="R3618">
        <f ca="1">IF(Homes[[#This Row],[yr_renovated]]&gt;0, YEAR(TODAY())-Homes[[#This Row],[yr_renovated]], YEAR(TODAY())-Homes[[#This Row],[yr_built]])</f>
        <v>43</v>
      </c>
      <c r="S3618">
        <v>1</v>
      </c>
      <c r="T3618" s="2">
        <v>41807</v>
      </c>
      <c r="U3618" s="3">
        <v>1.75</v>
      </c>
      <c r="V3618" s="4">
        <f>IFERROR(Homes[[#This Row],[sqft_above]]+Homes[[#This Row],[sqft_basement]]," ")</f>
        <v>1370</v>
      </c>
      <c r="W3618" s="4">
        <v>8719</v>
      </c>
      <c r="X3618">
        <v>0</v>
      </c>
      <c r="Y3618">
        <v>0</v>
      </c>
      <c r="Z3618">
        <v>3</v>
      </c>
      <c r="AA3618" s="4">
        <v>1370</v>
      </c>
      <c r="AB3618" s="4">
        <v>0</v>
      </c>
      <c r="AC3618">
        <v>1982</v>
      </c>
      <c r="AD3618" t="s">
        <v>3741</v>
      </c>
      <c r="AE3618" t="s">
        <v>84</v>
      </c>
      <c r="AF3618" t="s">
        <v>85</v>
      </c>
    </row>
    <row r="3619" spans="1:32">
      <c r="A3619" t="str">
        <f>PROPER(TRIM(Homes[[#This Row],[street]]))</f>
        <v>1714 Sw 354Th Pl</v>
      </c>
      <c r="B3619" t="str">
        <f>PROPER(TRIM(Homes[[#This Row],[city]]))</f>
        <v>Federal Way</v>
      </c>
      <c r="C3619" t="str">
        <f>_xlfn.TEXTBEFORE(Homes[[#This Row],[statezip]]," ")</f>
        <v>WA</v>
      </c>
      <c r="D3619" s="6" t="str">
        <f>_xlfn.TEXTAFTER(Homes[[#This Row],[statezip]]," ")</f>
        <v>98023</v>
      </c>
      <c r="E3619" s="1">
        <v>247000</v>
      </c>
      <c r="F3619">
        <v>3</v>
      </c>
      <c r="G36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19" s="3" t="str">
        <f>Homes[[#This Row],[bedrooms]] &amp; " bd | " &amp; TEXT(Homes[[#This Row],[bathrooms]],"0.##") &amp; " ba"</f>
        <v>3 bd | 2.25 ba</v>
      </c>
      <c r="I3619" s="4">
        <v>1580</v>
      </c>
      <c r="J3619" s="1">
        <f>IFERROR(Homes[[#This Row],[price]]/Homes[[#This Row],[sqft_living]]," ")</f>
        <v>156.32911392405063</v>
      </c>
      <c r="K3619" s="4">
        <f>IFERROR(Homes[[#This Row],[sqft_lot]]/43560," ")</f>
        <v>0.18230027548209365</v>
      </c>
      <c r="L3619" t="str">
        <f>IF(Homes[[#This Row],[waterfront]]=1, "Yes","No")</f>
        <v>No</v>
      </c>
      <c r="M3619" s="4" t="str">
        <f>IF(Homes[[#This Row],[sqft_basement]]&gt;0, "Yes","No")</f>
        <v>No</v>
      </c>
      <c r="N3619" t="str">
        <f>CHOOSE(Homes[[#This Row],[view]]+1, "None","Fair","Good","Great","Excellent")</f>
        <v>None</v>
      </c>
      <c r="O3619" t="str">
        <f>CHOOSE(Homes[[#This Row],[condition]], "Poor","Fair","Average","Good","Excellent")</f>
        <v>Good</v>
      </c>
      <c r="P3619">
        <f ca="1">YEAR(TODAY())-Homes[[#This Row],[yr_built]]</f>
        <v>39</v>
      </c>
      <c r="Q3619">
        <v>0</v>
      </c>
      <c r="R3619">
        <f ca="1">IF(Homes[[#This Row],[yr_renovated]]&gt;0, YEAR(TODAY())-Homes[[#This Row],[yr_renovated]], YEAR(TODAY())-Homes[[#This Row],[yr_built]])</f>
        <v>39</v>
      </c>
      <c r="S3619">
        <v>2</v>
      </c>
      <c r="T3619" s="2">
        <v>41778</v>
      </c>
      <c r="U3619" s="3">
        <v>2.25</v>
      </c>
      <c r="V3619" s="4">
        <f>IFERROR(Homes[[#This Row],[sqft_above]]+Homes[[#This Row],[sqft_basement]]," ")</f>
        <v>1580</v>
      </c>
      <c r="W3619" s="4">
        <v>7941</v>
      </c>
      <c r="X3619">
        <v>0</v>
      </c>
      <c r="Y3619">
        <v>0</v>
      </c>
      <c r="Z3619">
        <v>4</v>
      </c>
      <c r="AA3619" s="4">
        <v>1580</v>
      </c>
      <c r="AB3619" s="4">
        <v>0</v>
      </c>
      <c r="AC3619">
        <v>1986</v>
      </c>
      <c r="AD3619" t="s">
        <v>3742</v>
      </c>
      <c r="AE3619" t="s">
        <v>675</v>
      </c>
      <c r="AF3619" t="s">
        <v>1267</v>
      </c>
    </row>
    <row r="3620" spans="1:32">
      <c r="A3620" t="str">
        <f>PROPER(TRIM(Homes[[#This Row],[street]]))</f>
        <v>495 Petersen Dr E</v>
      </c>
      <c r="B3620" t="str">
        <f>PROPER(TRIM(Homes[[#This Row],[city]]))</f>
        <v>Enumclaw</v>
      </c>
      <c r="C3620" t="str">
        <f>_xlfn.TEXTBEFORE(Homes[[#This Row],[statezip]]," ")</f>
        <v>WA</v>
      </c>
      <c r="D3620" s="6" t="str">
        <f>_xlfn.TEXTAFTER(Homes[[#This Row],[statezip]]," ")</f>
        <v>98022</v>
      </c>
      <c r="E3620" s="1">
        <v>246950</v>
      </c>
      <c r="F3620">
        <v>3</v>
      </c>
      <c r="G36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620" s="3" t="str">
        <f>Homes[[#This Row],[bedrooms]] &amp; " bd | " &amp; TEXT(Homes[[#This Row],[bathrooms]],"0.##") &amp; " ba"</f>
        <v>3 bd | 3. ba</v>
      </c>
      <c r="I3620" s="4">
        <v>1670</v>
      </c>
      <c r="J3620" s="1">
        <f>IFERROR(Homes[[#This Row],[price]]/Homes[[#This Row],[sqft_living]]," ")</f>
        <v>147.87425149700599</v>
      </c>
      <c r="K3620" s="4">
        <f>IFERROR(Homes[[#This Row],[sqft_lot]]/43560," ")</f>
        <v>0.10192837465564739</v>
      </c>
      <c r="L3620" t="str">
        <f>IF(Homes[[#This Row],[waterfront]]=1, "Yes","No")</f>
        <v>No</v>
      </c>
      <c r="M3620" s="4" t="str">
        <f>IF(Homes[[#This Row],[sqft_basement]]&gt;0, "Yes","No")</f>
        <v>No</v>
      </c>
      <c r="N3620" t="str">
        <f>CHOOSE(Homes[[#This Row],[view]]+1, "None","Fair","Good","Great","Excellent")</f>
        <v>None</v>
      </c>
      <c r="O3620" t="str">
        <f>CHOOSE(Homes[[#This Row],[condition]], "Poor","Fair","Average","Good","Excellent")</f>
        <v>Average</v>
      </c>
      <c r="P3620">
        <f ca="1">YEAR(TODAY())-Homes[[#This Row],[yr_built]]</f>
        <v>11</v>
      </c>
      <c r="Q3620">
        <v>0</v>
      </c>
      <c r="R3620">
        <f ca="1">IF(Homes[[#This Row],[yr_renovated]]&gt;0, YEAR(TODAY())-Homes[[#This Row],[yr_renovated]], YEAR(TODAY())-Homes[[#This Row],[yr_built]])</f>
        <v>11</v>
      </c>
      <c r="S3620">
        <v>1</v>
      </c>
      <c r="T3620" s="2">
        <v>41817</v>
      </c>
      <c r="U3620" s="3">
        <v>3</v>
      </c>
      <c r="V3620" s="4">
        <f>IFERROR(Homes[[#This Row],[sqft_above]]+Homes[[#This Row],[sqft_basement]]," ")</f>
        <v>1670</v>
      </c>
      <c r="W3620" s="4">
        <v>4440</v>
      </c>
      <c r="X3620">
        <v>0</v>
      </c>
      <c r="Y3620">
        <v>0</v>
      </c>
      <c r="Z3620">
        <v>3</v>
      </c>
      <c r="AA3620" s="4">
        <v>1670</v>
      </c>
      <c r="AB3620" s="4">
        <v>0</v>
      </c>
      <c r="AC3620">
        <v>2014</v>
      </c>
      <c r="AD3620" t="s">
        <v>3743</v>
      </c>
      <c r="AE3620" t="s">
        <v>1035</v>
      </c>
      <c r="AF3620" t="s">
        <v>1036</v>
      </c>
    </row>
    <row r="3621" spans="1:32">
      <c r="A3621" t="str">
        <f>PROPER(TRIM(Homes[[#This Row],[street]]))</f>
        <v>10804 Se 218Th St</v>
      </c>
      <c r="B3621" t="str">
        <f>PROPER(TRIM(Homes[[#This Row],[city]]))</f>
        <v>Kent</v>
      </c>
      <c r="C3621" t="str">
        <f>_xlfn.TEXTBEFORE(Homes[[#This Row],[statezip]]," ")</f>
        <v>WA</v>
      </c>
      <c r="D3621" s="6" t="str">
        <f>_xlfn.TEXTAFTER(Homes[[#This Row],[statezip]]," ")</f>
        <v>98031</v>
      </c>
      <c r="E3621" s="1">
        <v>246500</v>
      </c>
      <c r="F3621">
        <v>3</v>
      </c>
      <c r="G36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21" s="3" t="str">
        <f>Homes[[#This Row],[bedrooms]] &amp; " bd | " &amp; TEXT(Homes[[#This Row],[bathrooms]],"0.##") &amp; " ba"</f>
        <v>3 bd | 1.5 ba</v>
      </c>
      <c r="I3621" s="4">
        <v>1270</v>
      </c>
      <c r="J3621" s="1">
        <f>IFERROR(Homes[[#This Row],[price]]/Homes[[#This Row],[sqft_living]]," ")</f>
        <v>194.09448818897638</v>
      </c>
      <c r="K3621" s="4">
        <f>IFERROR(Homes[[#This Row],[sqft_lot]]/43560," ")</f>
        <v>0.26629935720844811</v>
      </c>
      <c r="L3621" t="str">
        <f>IF(Homes[[#This Row],[waterfront]]=1, "Yes","No")</f>
        <v>No</v>
      </c>
      <c r="M3621" s="4" t="str">
        <f>IF(Homes[[#This Row],[sqft_basement]]&gt;0, "Yes","No")</f>
        <v>No</v>
      </c>
      <c r="N3621" t="str">
        <f>CHOOSE(Homes[[#This Row],[view]]+1, "None","Fair","Good","Great","Excellent")</f>
        <v>None</v>
      </c>
      <c r="O3621" t="str">
        <f>CHOOSE(Homes[[#This Row],[condition]], "Poor","Fair","Average","Good","Excellent")</f>
        <v>Good</v>
      </c>
      <c r="P3621">
        <f ca="1">YEAR(TODAY())-Homes[[#This Row],[yr_built]]</f>
        <v>61</v>
      </c>
      <c r="Q3621">
        <v>0</v>
      </c>
      <c r="R3621">
        <f ca="1">IF(Homes[[#This Row],[yr_renovated]]&gt;0, YEAR(TODAY())-Homes[[#This Row],[yr_renovated]], YEAR(TODAY())-Homes[[#This Row],[yr_built]])</f>
        <v>61</v>
      </c>
      <c r="S3621">
        <v>1</v>
      </c>
      <c r="T3621" s="2">
        <v>41788</v>
      </c>
      <c r="U3621" s="3">
        <v>1.5</v>
      </c>
      <c r="V3621" s="4">
        <f>IFERROR(Homes[[#This Row],[sqft_above]]+Homes[[#This Row],[sqft_basement]]," ")</f>
        <v>1270</v>
      </c>
      <c r="W3621" s="4">
        <v>11600</v>
      </c>
      <c r="X3621">
        <v>0</v>
      </c>
      <c r="Y3621">
        <v>0</v>
      </c>
      <c r="Z3621">
        <v>4</v>
      </c>
      <c r="AA3621" s="4">
        <v>1270</v>
      </c>
      <c r="AB3621" s="4">
        <v>0</v>
      </c>
      <c r="AC3621">
        <v>1964</v>
      </c>
      <c r="AD3621" t="s">
        <v>3744</v>
      </c>
      <c r="AE3621" t="s">
        <v>1392</v>
      </c>
      <c r="AF3621" t="s">
        <v>2406</v>
      </c>
    </row>
    <row r="3622" spans="1:32">
      <c r="A3622" t="str">
        <f>PROPER(TRIM(Homes[[#This Row],[street]]))</f>
        <v>21635 Se 268Th St</v>
      </c>
      <c r="B3622" t="str">
        <f>PROPER(TRIM(Homes[[#This Row],[city]]))</f>
        <v>Maple Valley</v>
      </c>
      <c r="C3622" t="str">
        <f>_xlfn.TEXTBEFORE(Homes[[#This Row],[statezip]]," ")</f>
        <v>WA</v>
      </c>
      <c r="D3622" s="6" t="str">
        <f>_xlfn.TEXTAFTER(Homes[[#This Row],[statezip]]," ")</f>
        <v>98038</v>
      </c>
      <c r="E3622" s="1">
        <v>246500</v>
      </c>
      <c r="F3622">
        <v>3</v>
      </c>
      <c r="G36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22" s="3" t="str">
        <f>Homes[[#This Row],[bedrooms]] &amp; " bd | " &amp; TEXT(Homes[[#This Row],[bathrooms]],"0.##") &amp; " ba"</f>
        <v>3 bd | 2.5 ba</v>
      </c>
      <c r="I3622" s="4">
        <v>1620</v>
      </c>
      <c r="J3622" s="1">
        <f>IFERROR(Homes[[#This Row],[price]]/Homes[[#This Row],[sqft_living]]," ")</f>
        <v>152.16049382716051</v>
      </c>
      <c r="K3622" s="4">
        <f>IFERROR(Homes[[#This Row],[sqft_lot]]/43560," ")</f>
        <v>0.17644628099173554</v>
      </c>
      <c r="L3622" t="str">
        <f>IF(Homes[[#This Row],[waterfront]]=1, "Yes","No")</f>
        <v>No</v>
      </c>
      <c r="M3622" s="4" t="str">
        <f>IF(Homes[[#This Row],[sqft_basement]]&gt;0, "Yes","No")</f>
        <v>No</v>
      </c>
      <c r="N3622" t="str">
        <f>CHOOSE(Homes[[#This Row],[view]]+1, "None","Fair","Good","Great","Excellent")</f>
        <v>None</v>
      </c>
      <c r="O3622" t="str">
        <f>CHOOSE(Homes[[#This Row],[condition]], "Poor","Fair","Average","Good","Excellent")</f>
        <v>Average</v>
      </c>
      <c r="P3622">
        <f ca="1">YEAR(TODAY())-Homes[[#This Row],[yr_built]]</f>
        <v>36</v>
      </c>
      <c r="Q3622">
        <v>0</v>
      </c>
      <c r="R3622">
        <f ca="1">IF(Homes[[#This Row],[yr_renovated]]&gt;0, YEAR(TODAY())-Homes[[#This Row],[yr_renovated]], YEAR(TODAY())-Homes[[#This Row],[yr_built]])</f>
        <v>36</v>
      </c>
      <c r="S3622">
        <v>2</v>
      </c>
      <c r="T3622" s="2">
        <v>41815</v>
      </c>
      <c r="U3622" s="3">
        <v>2.5</v>
      </c>
      <c r="V3622" s="4">
        <f>IFERROR(Homes[[#This Row],[sqft_above]]+Homes[[#This Row],[sqft_basement]]," ")</f>
        <v>1620</v>
      </c>
      <c r="W3622" s="4">
        <v>7686</v>
      </c>
      <c r="X3622">
        <v>0</v>
      </c>
      <c r="Y3622">
        <v>0</v>
      </c>
      <c r="Z3622">
        <v>3</v>
      </c>
      <c r="AA3622" s="4">
        <v>1620</v>
      </c>
      <c r="AB3622" s="4">
        <v>0</v>
      </c>
      <c r="AC3622">
        <v>1989</v>
      </c>
      <c r="AD3622" t="s">
        <v>3745</v>
      </c>
      <c r="AE3622" t="s">
        <v>920</v>
      </c>
      <c r="AF3622" t="s">
        <v>921</v>
      </c>
    </row>
    <row r="3623" spans="1:32">
      <c r="A3623" t="str">
        <f>PROPER(TRIM(Homes[[#This Row],[street]]))</f>
        <v>12432 16Th Ave S</v>
      </c>
      <c r="B3623" t="str">
        <f>PROPER(TRIM(Homes[[#This Row],[city]]))</f>
        <v>Seattle</v>
      </c>
      <c r="C3623" t="str">
        <f>_xlfn.TEXTBEFORE(Homes[[#This Row],[statezip]]," ")</f>
        <v>WA</v>
      </c>
      <c r="D3623" s="6" t="str">
        <f>_xlfn.TEXTAFTER(Homes[[#This Row],[statezip]]," ")</f>
        <v>98168</v>
      </c>
      <c r="E3623" s="1">
        <v>246000</v>
      </c>
      <c r="F3623">
        <v>3</v>
      </c>
      <c r="G36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23" s="3" t="str">
        <f>Homes[[#This Row],[bedrooms]] &amp; " bd | " &amp; TEXT(Homes[[#This Row],[bathrooms]],"0.##") &amp; " ba"</f>
        <v>3 bd | 1.5 ba</v>
      </c>
      <c r="I3623" s="4">
        <v>1780</v>
      </c>
      <c r="J3623" s="1">
        <f>IFERROR(Homes[[#This Row],[price]]/Homes[[#This Row],[sqft_living]]," ")</f>
        <v>138.20224719101122</v>
      </c>
      <c r="K3623" s="4">
        <f>IFERROR(Homes[[#This Row],[sqft_lot]]/43560," ")</f>
        <v>0.54680899908172631</v>
      </c>
      <c r="L3623" t="str">
        <f>IF(Homes[[#This Row],[waterfront]]=1, "Yes","No")</f>
        <v>No</v>
      </c>
      <c r="M3623" s="4" t="str">
        <f>IF(Homes[[#This Row],[sqft_basement]]&gt;0, "Yes","No")</f>
        <v>No</v>
      </c>
      <c r="N3623" t="str">
        <f>CHOOSE(Homes[[#This Row],[view]]+1, "None","Fair","Good","Great","Excellent")</f>
        <v>None</v>
      </c>
      <c r="O3623" t="str">
        <f>CHOOSE(Homes[[#This Row],[condition]], "Poor","Fair","Average","Good","Excellent")</f>
        <v>Average</v>
      </c>
      <c r="P3623">
        <f ca="1">YEAR(TODAY())-Homes[[#This Row],[yr_built]]</f>
        <v>72</v>
      </c>
      <c r="Q3623">
        <v>0</v>
      </c>
      <c r="R3623">
        <f ca="1">IF(Homes[[#This Row],[yr_renovated]]&gt;0, YEAR(TODAY())-Homes[[#This Row],[yr_renovated]], YEAR(TODAY())-Homes[[#This Row],[yr_built]])</f>
        <v>72</v>
      </c>
      <c r="S3623">
        <v>1</v>
      </c>
      <c r="T3623" s="2">
        <v>41780</v>
      </c>
      <c r="U3623" s="3">
        <v>1.5</v>
      </c>
      <c r="V3623" s="4">
        <f>IFERROR(Homes[[#This Row],[sqft_above]]+Homes[[#This Row],[sqft_basement]]," ")</f>
        <v>1780</v>
      </c>
      <c r="W3623" s="4">
        <v>23819</v>
      </c>
      <c r="X3623">
        <v>0</v>
      </c>
      <c r="Y3623">
        <v>0</v>
      </c>
      <c r="Z3623">
        <v>3</v>
      </c>
      <c r="AA3623" s="4">
        <v>1780</v>
      </c>
      <c r="AB3623" s="4">
        <v>0</v>
      </c>
      <c r="AC3623">
        <v>1953</v>
      </c>
      <c r="AD3623" t="s">
        <v>3746</v>
      </c>
      <c r="AE3623" t="s">
        <v>49</v>
      </c>
      <c r="AF3623" t="s">
        <v>94</v>
      </c>
    </row>
    <row r="3624" spans="1:32">
      <c r="A3624" t="str">
        <f>PROPER(TRIM(Homes[[#This Row],[street]]))</f>
        <v>25425 34Th Pl S</v>
      </c>
      <c r="B3624" t="str">
        <f>PROPER(TRIM(Homes[[#This Row],[city]]))</f>
        <v>Kent</v>
      </c>
      <c r="C3624" t="str">
        <f>_xlfn.TEXTBEFORE(Homes[[#This Row],[statezip]]," ")</f>
        <v>WA</v>
      </c>
      <c r="D3624" s="6" t="str">
        <f>_xlfn.TEXTAFTER(Homes[[#This Row],[statezip]]," ")</f>
        <v>98032</v>
      </c>
      <c r="E3624" s="1">
        <v>245700</v>
      </c>
      <c r="F3624">
        <v>3</v>
      </c>
      <c r="G36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24" s="3" t="str">
        <f>Homes[[#This Row],[bedrooms]] &amp; " bd | " &amp; TEXT(Homes[[#This Row],[bathrooms]],"0.##") &amp; " ba"</f>
        <v>3 bd | 2.25 ba</v>
      </c>
      <c r="I3624" s="4">
        <v>1640</v>
      </c>
      <c r="J3624" s="1">
        <f>IFERROR(Homes[[#This Row],[price]]/Homes[[#This Row],[sqft_living]]," ")</f>
        <v>149.8170731707317</v>
      </c>
      <c r="K3624" s="4">
        <f>IFERROR(Homes[[#This Row],[sqft_lot]]/43560," ")</f>
        <v>0.1928374655647383</v>
      </c>
      <c r="L3624" t="str">
        <f>IF(Homes[[#This Row],[waterfront]]=1, "Yes","No")</f>
        <v>No</v>
      </c>
      <c r="M3624" s="4" t="str">
        <f>IF(Homes[[#This Row],[sqft_basement]]&gt;0, "Yes","No")</f>
        <v>Yes</v>
      </c>
      <c r="N3624" t="str">
        <f>CHOOSE(Homes[[#This Row],[view]]+1, "None","Fair","Good","Great","Excellent")</f>
        <v>None</v>
      </c>
      <c r="O3624" t="str">
        <f>CHOOSE(Homes[[#This Row],[condition]], "Poor","Fair","Average","Good","Excellent")</f>
        <v>Average</v>
      </c>
      <c r="P3624">
        <f ca="1">YEAR(TODAY())-Homes[[#This Row],[yr_built]]</f>
        <v>57</v>
      </c>
      <c r="Q3624">
        <v>1997</v>
      </c>
      <c r="R3624">
        <f ca="1">IF(Homes[[#This Row],[yr_renovated]]&gt;0, YEAR(TODAY())-Homes[[#This Row],[yr_renovated]], YEAR(TODAY())-Homes[[#This Row],[yr_built]])</f>
        <v>28</v>
      </c>
      <c r="S3624">
        <v>1</v>
      </c>
      <c r="T3624" s="2">
        <v>41815</v>
      </c>
      <c r="U3624" s="3">
        <v>2.25</v>
      </c>
      <c r="V3624" s="4">
        <f>IFERROR(Homes[[#This Row],[sqft_above]]+Homes[[#This Row],[sqft_basement]]," ")</f>
        <v>1640</v>
      </c>
      <c r="W3624" s="4">
        <v>8400</v>
      </c>
      <c r="X3624">
        <v>0</v>
      </c>
      <c r="Y3624">
        <v>0</v>
      </c>
      <c r="Z3624">
        <v>3</v>
      </c>
      <c r="AA3624" s="4">
        <v>1180</v>
      </c>
      <c r="AB3624" s="4">
        <v>460</v>
      </c>
      <c r="AC3624">
        <v>1968</v>
      </c>
      <c r="AD3624" t="s">
        <v>3747</v>
      </c>
      <c r="AE3624" t="s">
        <v>1392</v>
      </c>
      <c r="AF3624" t="s">
        <v>2606</v>
      </c>
    </row>
    <row r="3625" spans="1:32">
      <c r="A3625" t="str">
        <f>PROPER(TRIM(Homes[[#This Row],[street]]))</f>
        <v>11022 Se 319Th Ct</v>
      </c>
      <c r="B3625" t="str">
        <f>PROPER(TRIM(Homes[[#This Row],[city]]))</f>
        <v>Auburn</v>
      </c>
      <c r="C3625" t="str">
        <f>_xlfn.TEXTBEFORE(Homes[[#This Row],[statezip]]," ")</f>
        <v>WA</v>
      </c>
      <c r="D3625" s="6" t="str">
        <f>_xlfn.TEXTAFTER(Homes[[#This Row],[statezip]]," ")</f>
        <v>98092</v>
      </c>
      <c r="E3625" s="1">
        <v>245100</v>
      </c>
      <c r="F3625">
        <v>3</v>
      </c>
      <c r="G36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25" s="3" t="str">
        <f>Homes[[#This Row],[bedrooms]] &amp; " bd | " &amp; TEXT(Homes[[#This Row],[bathrooms]],"0.##") &amp; " ba"</f>
        <v>3 bd | 1.75 ba</v>
      </c>
      <c r="I3625" s="4">
        <v>1300</v>
      </c>
      <c r="J3625" s="1">
        <f>IFERROR(Homes[[#This Row],[price]]/Homes[[#This Row],[sqft_living]]," ")</f>
        <v>188.53846153846155</v>
      </c>
      <c r="K3625" s="4">
        <f>IFERROR(Homes[[#This Row],[sqft_lot]]/43560," ")</f>
        <v>0.18269054178145086</v>
      </c>
      <c r="L3625" t="str">
        <f>IF(Homes[[#This Row],[waterfront]]=1, "Yes","No")</f>
        <v>No</v>
      </c>
      <c r="M3625" s="4" t="str">
        <f>IF(Homes[[#This Row],[sqft_basement]]&gt;0, "Yes","No")</f>
        <v>No</v>
      </c>
      <c r="N3625" t="str">
        <f>CHOOSE(Homes[[#This Row],[view]]+1, "None","Fair","Good","Great","Excellent")</f>
        <v>None</v>
      </c>
      <c r="O3625" t="str">
        <f>CHOOSE(Homes[[#This Row],[condition]], "Poor","Fair","Average","Good","Excellent")</f>
        <v>Average</v>
      </c>
      <c r="P3625">
        <f ca="1">YEAR(TODAY())-Homes[[#This Row],[yr_built]]</f>
        <v>29</v>
      </c>
      <c r="Q3625">
        <v>0</v>
      </c>
      <c r="R3625">
        <f ca="1">IF(Homes[[#This Row],[yr_renovated]]&gt;0, YEAR(TODAY())-Homes[[#This Row],[yr_renovated]], YEAR(TODAY())-Homes[[#This Row],[yr_built]])</f>
        <v>29</v>
      </c>
      <c r="S3625">
        <v>1</v>
      </c>
      <c r="T3625" s="2">
        <v>41787</v>
      </c>
      <c r="U3625" s="3">
        <v>1.75</v>
      </c>
      <c r="V3625" s="4">
        <f>IFERROR(Homes[[#This Row],[sqft_above]]+Homes[[#This Row],[sqft_basement]]," ")</f>
        <v>1300</v>
      </c>
      <c r="W3625" s="4">
        <v>7958</v>
      </c>
      <c r="X3625">
        <v>0</v>
      </c>
      <c r="Y3625">
        <v>0</v>
      </c>
      <c r="Z3625">
        <v>3</v>
      </c>
      <c r="AA3625" s="4">
        <v>1300</v>
      </c>
      <c r="AB3625" s="4">
        <v>0</v>
      </c>
      <c r="AC3625">
        <v>1996</v>
      </c>
      <c r="AD3625" t="s">
        <v>3748</v>
      </c>
      <c r="AE3625" t="s">
        <v>519</v>
      </c>
      <c r="AF3625" t="s">
        <v>520</v>
      </c>
    </row>
    <row r="3626" spans="1:32">
      <c r="A3626" t="str">
        <f>PROPER(TRIM(Homes[[#This Row],[street]]))</f>
        <v>26Th Ave Sw</v>
      </c>
      <c r="B3626" t="str">
        <f>PROPER(TRIM(Homes[[#This Row],[city]]))</f>
        <v>Federal Way</v>
      </c>
      <c r="C3626" t="str">
        <f>_xlfn.TEXTBEFORE(Homes[[#This Row],[statezip]]," ")</f>
        <v>WA</v>
      </c>
      <c r="D3626" s="6" t="str">
        <f>_xlfn.TEXTAFTER(Homes[[#This Row],[statezip]]," ")</f>
        <v>98023</v>
      </c>
      <c r="E3626" s="1">
        <v>245000</v>
      </c>
      <c r="F3626">
        <v>4</v>
      </c>
      <c r="G36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26" s="3" t="str">
        <f>Homes[[#This Row],[bedrooms]] &amp; " bd | " &amp; TEXT(Homes[[#This Row],[bathrooms]],"0.##") &amp; " ba"</f>
        <v>4 bd | 2.25 ba</v>
      </c>
      <c r="I3626" s="4">
        <v>2600</v>
      </c>
      <c r="J3626" s="1">
        <f>IFERROR(Homes[[#This Row],[price]]/Homes[[#This Row],[sqft_living]]," ")</f>
        <v>94.230769230769226</v>
      </c>
      <c r="K3626" s="4">
        <f>IFERROR(Homes[[#This Row],[sqft_lot]]/43560," ")</f>
        <v>0.14669421487603307</v>
      </c>
      <c r="L3626" t="str">
        <f>IF(Homes[[#This Row],[waterfront]]=1, "Yes","No")</f>
        <v>No</v>
      </c>
      <c r="M3626" s="4" t="str">
        <f>IF(Homes[[#This Row],[sqft_basement]]&gt;0, "Yes","No")</f>
        <v>Yes</v>
      </c>
      <c r="N3626" t="str">
        <f>CHOOSE(Homes[[#This Row],[view]]+1, "None","Fair","Good","Great","Excellent")</f>
        <v>None</v>
      </c>
      <c r="O3626" t="str">
        <f>CHOOSE(Homes[[#This Row],[condition]], "Poor","Fair","Average","Good","Excellent")</f>
        <v>Average</v>
      </c>
      <c r="P3626">
        <f ca="1">YEAR(TODAY())-Homes[[#This Row],[yr_built]]</f>
        <v>47</v>
      </c>
      <c r="Q3626">
        <v>0</v>
      </c>
      <c r="R3626">
        <f ca="1">IF(Homes[[#This Row],[yr_renovated]]&gt;0, YEAR(TODAY())-Homes[[#This Row],[yr_renovated]], YEAR(TODAY())-Homes[[#This Row],[yr_built]])</f>
        <v>47</v>
      </c>
      <c r="S3626">
        <v>1</v>
      </c>
      <c r="T3626" s="2">
        <v>41828</v>
      </c>
      <c r="U3626" s="3">
        <v>2.25</v>
      </c>
      <c r="V3626" s="4">
        <f>IFERROR(Homes[[#This Row],[sqft_above]]+Homes[[#This Row],[sqft_basement]]," ")</f>
        <v>2600</v>
      </c>
      <c r="W3626" s="4">
        <v>6390</v>
      </c>
      <c r="X3626">
        <v>0</v>
      </c>
      <c r="Y3626">
        <v>0</v>
      </c>
      <c r="Z3626">
        <v>3</v>
      </c>
      <c r="AA3626" s="4">
        <v>1390</v>
      </c>
      <c r="AB3626" s="4">
        <v>1210</v>
      </c>
      <c r="AC3626">
        <v>1978</v>
      </c>
      <c r="AD3626" t="s">
        <v>3749</v>
      </c>
      <c r="AE3626" t="s">
        <v>675</v>
      </c>
      <c r="AF3626" t="s">
        <v>1267</v>
      </c>
    </row>
    <row r="3627" spans="1:32">
      <c r="A3627" t="str">
        <f>PROPER(TRIM(Homes[[#This Row],[street]]))</f>
        <v>2306 S 284Th Pl</v>
      </c>
      <c r="B3627" t="str">
        <f>PROPER(TRIM(Homes[[#This Row],[city]]))</f>
        <v>Federal Way</v>
      </c>
      <c r="C3627" t="str">
        <f>_xlfn.TEXTBEFORE(Homes[[#This Row],[statezip]]," ")</f>
        <v>WA</v>
      </c>
      <c r="D3627" s="6" t="str">
        <f>_xlfn.TEXTAFTER(Homes[[#This Row],[statezip]]," ")</f>
        <v>98003</v>
      </c>
      <c r="E3627" s="1">
        <v>245000</v>
      </c>
      <c r="F3627">
        <v>4</v>
      </c>
      <c r="G36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27" s="3" t="str">
        <f>Homes[[#This Row],[bedrooms]] &amp; " bd | " &amp; TEXT(Homes[[#This Row],[bathrooms]],"0.##") &amp; " ba"</f>
        <v>4 bd | 2. ba</v>
      </c>
      <c r="I3627" s="4">
        <v>1580</v>
      </c>
      <c r="J3627" s="1">
        <f>IFERROR(Homes[[#This Row],[price]]/Homes[[#This Row],[sqft_living]]," ")</f>
        <v>155.0632911392405</v>
      </c>
      <c r="K3627" s="4">
        <f>IFERROR(Homes[[#This Row],[sqft_lot]]/43560," ")</f>
        <v>0.18365472910927455</v>
      </c>
      <c r="L3627" t="str">
        <f>IF(Homes[[#This Row],[waterfront]]=1, "Yes","No")</f>
        <v>No</v>
      </c>
      <c r="M3627" s="4" t="str">
        <f>IF(Homes[[#This Row],[sqft_basement]]&gt;0, "Yes","No")</f>
        <v>Yes</v>
      </c>
      <c r="N3627" t="str">
        <f>CHOOSE(Homes[[#This Row],[view]]+1, "None","Fair","Good","Great","Excellent")</f>
        <v>None</v>
      </c>
      <c r="O3627" t="str">
        <f>CHOOSE(Homes[[#This Row],[condition]], "Poor","Fair","Average","Good","Excellent")</f>
        <v>Average</v>
      </c>
      <c r="P3627">
        <f ca="1">YEAR(TODAY())-Homes[[#This Row],[yr_built]]</f>
        <v>58</v>
      </c>
      <c r="Q3627">
        <v>2011</v>
      </c>
      <c r="R3627">
        <f ca="1">IF(Homes[[#This Row],[yr_renovated]]&gt;0, YEAR(TODAY())-Homes[[#This Row],[yr_renovated]], YEAR(TODAY())-Homes[[#This Row],[yr_built]])</f>
        <v>14</v>
      </c>
      <c r="S3627">
        <v>1</v>
      </c>
      <c r="T3627" s="2">
        <v>41781</v>
      </c>
      <c r="U3627" s="3">
        <v>2</v>
      </c>
      <c r="V3627" s="4">
        <f>IFERROR(Homes[[#This Row],[sqft_above]]+Homes[[#This Row],[sqft_basement]]," ")</f>
        <v>1580</v>
      </c>
      <c r="W3627" s="4">
        <v>8000</v>
      </c>
      <c r="X3627">
        <v>0</v>
      </c>
      <c r="Y3627">
        <v>0</v>
      </c>
      <c r="Z3627">
        <v>3</v>
      </c>
      <c r="AA3627" s="4">
        <v>1040</v>
      </c>
      <c r="AB3627" s="4">
        <v>540</v>
      </c>
      <c r="AC3627">
        <v>1967</v>
      </c>
      <c r="AD3627" t="s">
        <v>3750</v>
      </c>
      <c r="AE3627" t="s">
        <v>675</v>
      </c>
      <c r="AF3627" t="s">
        <v>676</v>
      </c>
    </row>
    <row r="3628" spans="1:32">
      <c r="A3628" t="str">
        <f>PROPER(TRIM(Homes[[#This Row],[street]]))</f>
        <v>11748 Se 264Th St</v>
      </c>
      <c r="B3628" t="str">
        <f>PROPER(TRIM(Homes[[#This Row],[city]]))</f>
        <v>Kent</v>
      </c>
      <c r="C3628" t="str">
        <f>_xlfn.TEXTBEFORE(Homes[[#This Row],[statezip]]," ")</f>
        <v>WA</v>
      </c>
      <c r="D3628" s="6" t="str">
        <f>_xlfn.TEXTAFTER(Homes[[#This Row],[statezip]]," ")</f>
        <v>98030</v>
      </c>
      <c r="E3628" s="1">
        <v>245000</v>
      </c>
      <c r="F3628">
        <v>3</v>
      </c>
      <c r="G36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28" s="3" t="str">
        <f>Homes[[#This Row],[bedrooms]] &amp; " bd | " &amp; TEXT(Homes[[#This Row],[bathrooms]],"0.##") &amp; " ba"</f>
        <v>3 bd | 2.75 ba</v>
      </c>
      <c r="I3628" s="4">
        <v>1300</v>
      </c>
      <c r="J3628" s="1">
        <f>IFERROR(Homes[[#This Row],[price]]/Homes[[#This Row],[sqft_living]]," ")</f>
        <v>188.46153846153845</v>
      </c>
      <c r="K3628" s="4">
        <f>IFERROR(Homes[[#This Row],[sqft_lot]]/43560," ")</f>
        <v>0.32591827364554637</v>
      </c>
      <c r="L3628" t="str">
        <f>IF(Homes[[#This Row],[waterfront]]=1, "Yes","No")</f>
        <v>No</v>
      </c>
      <c r="M3628" s="4" t="str">
        <f>IF(Homes[[#This Row],[sqft_basement]]&gt;0, "Yes","No")</f>
        <v>Yes</v>
      </c>
      <c r="N3628" t="str">
        <f>CHOOSE(Homes[[#This Row],[view]]+1, "None","Fair","Good","Great","Excellent")</f>
        <v>None</v>
      </c>
      <c r="O3628" t="str">
        <f>CHOOSE(Homes[[#This Row],[condition]], "Poor","Fair","Average","Good","Excellent")</f>
        <v>Average</v>
      </c>
      <c r="P3628">
        <f ca="1">YEAR(TODAY())-Homes[[#This Row],[yr_built]]</f>
        <v>29</v>
      </c>
      <c r="Q3628">
        <v>0</v>
      </c>
      <c r="R3628">
        <f ca="1">IF(Homes[[#This Row],[yr_renovated]]&gt;0, YEAR(TODAY())-Homes[[#This Row],[yr_renovated]], YEAR(TODAY())-Homes[[#This Row],[yr_built]])</f>
        <v>29</v>
      </c>
      <c r="S3628">
        <v>1</v>
      </c>
      <c r="T3628" s="2">
        <v>41820</v>
      </c>
      <c r="U3628" s="3">
        <v>2.75</v>
      </c>
      <c r="V3628" s="4">
        <f>IFERROR(Homes[[#This Row],[sqft_above]]+Homes[[#This Row],[sqft_basement]]," ")</f>
        <v>1300</v>
      </c>
      <c r="W3628" s="4">
        <v>14197</v>
      </c>
      <c r="X3628">
        <v>0</v>
      </c>
      <c r="Y3628">
        <v>0</v>
      </c>
      <c r="Z3628">
        <v>3</v>
      </c>
      <c r="AA3628" s="4">
        <v>860</v>
      </c>
      <c r="AB3628" s="4">
        <v>440</v>
      </c>
      <c r="AC3628">
        <v>1996</v>
      </c>
      <c r="AD3628" t="s">
        <v>3751</v>
      </c>
      <c r="AE3628" t="s">
        <v>1392</v>
      </c>
      <c r="AF3628" t="s">
        <v>1554</v>
      </c>
    </row>
    <row r="3629" spans="1:32">
      <c r="A3629" t="str">
        <f>PROPER(TRIM(Homes[[#This Row],[street]]))</f>
        <v>25813 117Th Pl Se</v>
      </c>
      <c r="B3629" t="str">
        <f>PROPER(TRIM(Homes[[#This Row],[city]]))</f>
        <v>Kent</v>
      </c>
      <c r="C3629" t="str">
        <f>_xlfn.TEXTBEFORE(Homes[[#This Row],[statezip]]," ")</f>
        <v>WA</v>
      </c>
      <c r="D3629" s="6" t="str">
        <f>_xlfn.TEXTAFTER(Homes[[#This Row],[statezip]]," ")</f>
        <v>98030</v>
      </c>
      <c r="E3629" s="1">
        <v>245000</v>
      </c>
      <c r="F3629">
        <v>3</v>
      </c>
      <c r="G36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29" s="3" t="str">
        <f>Homes[[#This Row],[bedrooms]] &amp; " bd | " &amp; TEXT(Homes[[#This Row],[bathrooms]],"0.##") &amp; " ba"</f>
        <v>3 bd | 2. ba</v>
      </c>
      <c r="I3629" s="4">
        <v>1410</v>
      </c>
      <c r="J3629" s="1">
        <f>IFERROR(Homes[[#This Row],[price]]/Homes[[#This Row],[sqft_living]]," ")</f>
        <v>173.75886524822695</v>
      </c>
      <c r="K3629" s="4">
        <f>IFERROR(Homes[[#This Row],[sqft_lot]]/43560," ")</f>
        <v>0.13223140495867769</v>
      </c>
      <c r="L3629" t="str">
        <f>IF(Homes[[#This Row],[waterfront]]=1, "Yes","No")</f>
        <v>No</v>
      </c>
      <c r="M3629" s="4" t="str">
        <f>IF(Homes[[#This Row],[sqft_basement]]&gt;0, "Yes","No")</f>
        <v>No</v>
      </c>
      <c r="N3629" t="str">
        <f>CHOOSE(Homes[[#This Row],[view]]+1, "None","Fair","Good","Great","Excellent")</f>
        <v>None</v>
      </c>
      <c r="O3629" t="str">
        <f>CHOOSE(Homes[[#This Row],[condition]], "Poor","Fair","Average","Good","Excellent")</f>
        <v>Average</v>
      </c>
      <c r="P3629">
        <f ca="1">YEAR(TODAY())-Homes[[#This Row],[yr_built]]</f>
        <v>40</v>
      </c>
      <c r="Q3629">
        <v>0</v>
      </c>
      <c r="R3629">
        <f ca="1">IF(Homes[[#This Row],[yr_renovated]]&gt;0, YEAR(TODAY())-Homes[[#This Row],[yr_renovated]], YEAR(TODAY())-Homes[[#This Row],[yr_built]])</f>
        <v>40</v>
      </c>
      <c r="S3629">
        <v>1</v>
      </c>
      <c r="T3629" s="2">
        <v>41815</v>
      </c>
      <c r="U3629" s="3">
        <v>2</v>
      </c>
      <c r="V3629" s="4">
        <f>IFERROR(Homes[[#This Row],[sqft_above]]+Homes[[#This Row],[sqft_basement]]," ")</f>
        <v>1410</v>
      </c>
      <c r="W3629" s="4">
        <v>5760</v>
      </c>
      <c r="X3629">
        <v>0</v>
      </c>
      <c r="Y3629">
        <v>0</v>
      </c>
      <c r="Z3629">
        <v>3</v>
      </c>
      <c r="AA3629" s="4">
        <v>1410</v>
      </c>
      <c r="AB3629" s="4">
        <v>0</v>
      </c>
      <c r="AC3629">
        <v>1985</v>
      </c>
      <c r="AD3629" t="s">
        <v>3752</v>
      </c>
      <c r="AE3629" t="s">
        <v>1392</v>
      </c>
      <c r="AF3629" t="s">
        <v>1554</v>
      </c>
    </row>
    <row r="3630" spans="1:32">
      <c r="A3630" t="str">
        <f>PROPER(TRIM(Homes[[#This Row],[street]]))</f>
        <v>12145 Se 260Th Pl</v>
      </c>
      <c r="B3630" t="str">
        <f>PROPER(TRIM(Homes[[#This Row],[city]]))</f>
        <v>Kent</v>
      </c>
      <c r="C3630" t="str">
        <f>_xlfn.TEXTBEFORE(Homes[[#This Row],[statezip]]," ")</f>
        <v>WA</v>
      </c>
      <c r="D3630" s="6" t="str">
        <f>_xlfn.TEXTAFTER(Homes[[#This Row],[statezip]]," ")</f>
        <v>98030</v>
      </c>
      <c r="E3630" s="1">
        <v>245000</v>
      </c>
      <c r="F3630">
        <v>3</v>
      </c>
      <c r="G36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30" s="3" t="str">
        <f>Homes[[#This Row],[bedrooms]] &amp; " bd | " &amp; TEXT(Homes[[#This Row],[bathrooms]],"0.##") &amp; " ba"</f>
        <v>3 bd | 1.75 ba</v>
      </c>
      <c r="I3630" s="4">
        <v>1490</v>
      </c>
      <c r="J3630" s="1">
        <f>IFERROR(Homes[[#This Row],[price]]/Homes[[#This Row],[sqft_living]]," ")</f>
        <v>164.42953020134229</v>
      </c>
      <c r="K3630" s="4">
        <f>IFERROR(Homes[[#This Row],[sqft_lot]]/43560," ")</f>
        <v>0.15909090909090909</v>
      </c>
      <c r="L3630" t="str">
        <f>IF(Homes[[#This Row],[waterfront]]=1, "Yes","No")</f>
        <v>No</v>
      </c>
      <c r="M3630" s="4" t="str">
        <f>IF(Homes[[#This Row],[sqft_basement]]&gt;0, "Yes","No")</f>
        <v>No</v>
      </c>
      <c r="N3630" t="str">
        <f>CHOOSE(Homes[[#This Row],[view]]+1, "None","Fair","Good","Great","Excellent")</f>
        <v>None</v>
      </c>
      <c r="O3630" t="str">
        <f>CHOOSE(Homes[[#This Row],[condition]], "Poor","Fair","Average","Good","Excellent")</f>
        <v>Good</v>
      </c>
      <c r="P3630">
        <f ca="1">YEAR(TODAY())-Homes[[#This Row],[yr_built]]</f>
        <v>35</v>
      </c>
      <c r="Q3630">
        <v>0</v>
      </c>
      <c r="R3630">
        <f ca="1">IF(Homes[[#This Row],[yr_renovated]]&gt;0, YEAR(TODAY())-Homes[[#This Row],[yr_renovated]], YEAR(TODAY())-Homes[[#This Row],[yr_built]])</f>
        <v>35</v>
      </c>
      <c r="S3630">
        <v>1</v>
      </c>
      <c r="T3630" s="2">
        <v>41774</v>
      </c>
      <c r="U3630" s="3">
        <v>1.75</v>
      </c>
      <c r="V3630" s="4">
        <f>IFERROR(Homes[[#This Row],[sqft_above]]+Homes[[#This Row],[sqft_basement]]," ")</f>
        <v>1490</v>
      </c>
      <c r="W3630" s="4">
        <v>6930</v>
      </c>
      <c r="X3630">
        <v>0</v>
      </c>
      <c r="Y3630">
        <v>0</v>
      </c>
      <c r="Z3630">
        <v>4</v>
      </c>
      <c r="AA3630" s="4">
        <v>1490</v>
      </c>
      <c r="AB3630" s="4">
        <v>0</v>
      </c>
      <c r="AC3630">
        <v>1990</v>
      </c>
      <c r="AD3630" t="s">
        <v>3753</v>
      </c>
      <c r="AE3630" t="s">
        <v>1392</v>
      </c>
      <c r="AF3630" t="s">
        <v>1554</v>
      </c>
    </row>
    <row r="3631" spans="1:32">
      <c r="A3631" t="str">
        <f>PROPER(TRIM(Homes[[#This Row],[street]]))</f>
        <v>11539 Se 221St Pl</v>
      </c>
      <c r="B3631" t="str">
        <f>PROPER(TRIM(Homes[[#This Row],[city]]))</f>
        <v>Kent</v>
      </c>
      <c r="C3631" t="str">
        <f>_xlfn.TEXTBEFORE(Homes[[#This Row],[statezip]]," ")</f>
        <v>WA</v>
      </c>
      <c r="D3631" s="6" t="str">
        <f>_xlfn.TEXTAFTER(Homes[[#This Row],[statezip]]," ")</f>
        <v>98031</v>
      </c>
      <c r="E3631" s="1">
        <v>245000</v>
      </c>
      <c r="F3631">
        <v>3</v>
      </c>
      <c r="G36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31" s="3" t="str">
        <f>Homes[[#This Row],[bedrooms]] &amp; " bd | " &amp; TEXT(Homes[[#This Row],[bathrooms]],"0.##") &amp; " ba"</f>
        <v>3 bd | 2.5 ba</v>
      </c>
      <c r="I3631" s="4">
        <v>1600</v>
      </c>
      <c r="J3631" s="1">
        <f>IFERROR(Homes[[#This Row],[price]]/Homes[[#This Row],[sqft_living]]," ")</f>
        <v>153.125</v>
      </c>
      <c r="K3631" s="4">
        <f>IFERROR(Homes[[#This Row],[sqft_lot]]/43560," ")</f>
        <v>6.4003673094582186E-2</v>
      </c>
      <c r="L3631" t="str">
        <f>IF(Homes[[#This Row],[waterfront]]=1, "Yes","No")</f>
        <v>No</v>
      </c>
      <c r="M3631" s="4" t="str">
        <f>IF(Homes[[#This Row],[sqft_basement]]&gt;0, "Yes","No")</f>
        <v>No</v>
      </c>
      <c r="N3631" t="str">
        <f>CHOOSE(Homes[[#This Row],[view]]+1, "None","Fair","Good","Great","Excellent")</f>
        <v>None</v>
      </c>
      <c r="O3631" t="str">
        <f>CHOOSE(Homes[[#This Row],[condition]], "Poor","Fair","Average","Good","Excellent")</f>
        <v>Good</v>
      </c>
      <c r="P3631">
        <f ca="1">YEAR(TODAY())-Homes[[#This Row],[yr_built]]</f>
        <v>33</v>
      </c>
      <c r="Q3631">
        <v>0</v>
      </c>
      <c r="R3631">
        <f ca="1">IF(Homes[[#This Row],[yr_renovated]]&gt;0, YEAR(TODAY())-Homes[[#This Row],[yr_renovated]], YEAR(TODAY())-Homes[[#This Row],[yr_built]])</f>
        <v>33</v>
      </c>
      <c r="S3631">
        <v>2</v>
      </c>
      <c r="T3631" s="2">
        <v>41828</v>
      </c>
      <c r="U3631" s="3">
        <v>2.5</v>
      </c>
      <c r="V3631" s="4">
        <f>IFERROR(Homes[[#This Row],[sqft_above]]+Homes[[#This Row],[sqft_basement]]," ")</f>
        <v>1600</v>
      </c>
      <c r="W3631" s="4">
        <v>2788</v>
      </c>
      <c r="X3631">
        <v>0</v>
      </c>
      <c r="Y3631">
        <v>0</v>
      </c>
      <c r="Z3631">
        <v>4</v>
      </c>
      <c r="AA3631" s="4">
        <v>1600</v>
      </c>
      <c r="AB3631" s="4">
        <v>0</v>
      </c>
      <c r="AC3631">
        <v>1992</v>
      </c>
      <c r="AD3631" t="s">
        <v>3754</v>
      </c>
      <c r="AE3631" t="s">
        <v>1392</v>
      </c>
      <c r="AF3631" t="s">
        <v>2406</v>
      </c>
    </row>
    <row r="3632" spans="1:32">
      <c r="A3632" t="str">
        <f>PROPER(TRIM(Homes[[#This Row],[street]]))</f>
        <v>23221 Se 242Nd St</v>
      </c>
      <c r="B3632" t="str">
        <f>PROPER(TRIM(Homes[[#This Row],[city]]))</f>
        <v>Maple Valley</v>
      </c>
      <c r="C3632" t="str">
        <f>_xlfn.TEXTBEFORE(Homes[[#This Row],[statezip]]," ")</f>
        <v>WA</v>
      </c>
      <c r="D3632" s="6" t="str">
        <f>_xlfn.TEXTAFTER(Homes[[#This Row],[statezip]]," ")</f>
        <v>98038</v>
      </c>
      <c r="E3632" s="1">
        <v>245000</v>
      </c>
      <c r="F3632">
        <v>3</v>
      </c>
      <c r="G36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32" s="3" t="str">
        <f>Homes[[#This Row],[bedrooms]] &amp; " bd | " &amp; TEXT(Homes[[#This Row],[bathrooms]],"0.##") &amp; " ba"</f>
        <v>3 bd | 1.75 ba</v>
      </c>
      <c r="I3632" s="4">
        <v>1260</v>
      </c>
      <c r="J3632" s="1">
        <f>IFERROR(Homes[[#This Row],[price]]/Homes[[#This Row],[sqft_living]]," ")</f>
        <v>194.44444444444446</v>
      </c>
      <c r="K3632" s="4">
        <f>IFERROR(Homes[[#This Row],[sqft_lot]]/43560," ")</f>
        <v>0.15858585858585858</v>
      </c>
      <c r="L3632" t="str">
        <f>IF(Homes[[#This Row],[waterfront]]=1, "Yes","No")</f>
        <v>No</v>
      </c>
      <c r="M3632" s="4" t="str">
        <f>IF(Homes[[#This Row],[sqft_basement]]&gt;0, "Yes","No")</f>
        <v>No</v>
      </c>
      <c r="N3632" t="str">
        <f>CHOOSE(Homes[[#This Row],[view]]+1, "None","Fair","Good","Great","Excellent")</f>
        <v>None</v>
      </c>
      <c r="O3632" t="str">
        <f>CHOOSE(Homes[[#This Row],[condition]], "Poor","Fair","Average","Good","Excellent")</f>
        <v>Average</v>
      </c>
      <c r="P3632">
        <f ca="1">YEAR(TODAY())-Homes[[#This Row],[yr_built]]</f>
        <v>31</v>
      </c>
      <c r="Q3632">
        <v>0</v>
      </c>
      <c r="R3632">
        <f ca="1">IF(Homes[[#This Row],[yr_renovated]]&gt;0, YEAR(TODAY())-Homes[[#This Row],[yr_renovated]], YEAR(TODAY())-Homes[[#This Row],[yr_built]])</f>
        <v>31</v>
      </c>
      <c r="S3632">
        <v>1</v>
      </c>
      <c r="T3632" s="2">
        <v>41783</v>
      </c>
      <c r="U3632" s="3">
        <v>1.75</v>
      </c>
      <c r="V3632" s="4">
        <f>IFERROR(Homes[[#This Row],[sqft_above]]+Homes[[#This Row],[sqft_basement]]," ")</f>
        <v>1260</v>
      </c>
      <c r="W3632" s="4">
        <v>6908</v>
      </c>
      <c r="X3632">
        <v>0</v>
      </c>
      <c r="Y3632">
        <v>0</v>
      </c>
      <c r="Z3632">
        <v>3</v>
      </c>
      <c r="AA3632" s="4">
        <v>1260</v>
      </c>
      <c r="AB3632" s="4">
        <v>0</v>
      </c>
      <c r="AC3632">
        <v>1994</v>
      </c>
      <c r="AD3632" t="s">
        <v>3755</v>
      </c>
      <c r="AE3632" t="s">
        <v>920</v>
      </c>
      <c r="AF3632" t="s">
        <v>921</v>
      </c>
    </row>
    <row r="3633" spans="1:32">
      <c r="A3633" t="str">
        <f>PROPER(TRIM(Homes[[#This Row],[street]]))</f>
        <v>8301-8399 47Th Ave S</v>
      </c>
      <c r="B3633" t="str">
        <f>PROPER(TRIM(Homes[[#This Row],[city]]))</f>
        <v>Seattle</v>
      </c>
      <c r="C3633" t="str">
        <f>_xlfn.TEXTBEFORE(Homes[[#This Row],[statezip]]," ")</f>
        <v>WA</v>
      </c>
      <c r="D3633" s="6" t="str">
        <f>_xlfn.TEXTAFTER(Homes[[#This Row],[statezip]]," ")</f>
        <v>98118</v>
      </c>
      <c r="E3633" s="1">
        <v>245000</v>
      </c>
      <c r="F3633">
        <v>3</v>
      </c>
      <c r="G36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33" s="3" t="str">
        <f>Homes[[#This Row],[bedrooms]] &amp; " bd | " &amp; TEXT(Homes[[#This Row],[bathrooms]],"0.##") &amp; " ba"</f>
        <v>3 bd | 2. ba</v>
      </c>
      <c r="I3633" s="4">
        <v>1190</v>
      </c>
      <c r="J3633" s="1">
        <f>IFERROR(Homes[[#This Row],[price]]/Homes[[#This Row],[sqft_living]]," ")</f>
        <v>205.88235294117646</v>
      </c>
      <c r="K3633" s="4">
        <f>IFERROR(Homes[[#This Row],[sqft_lot]]/43560," ")</f>
        <v>9.3480257116620752E-2</v>
      </c>
      <c r="L3633" t="str">
        <f>IF(Homes[[#This Row],[waterfront]]=1, "Yes","No")</f>
        <v>No</v>
      </c>
      <c r="M3633" s="4" t="str">
        <f>IF(Homes[[#This Row],[sqft_basement]]&gt;0, "Yes","No")</f>
        <v>No</v>
      </c>
      <c r="N3633" t="str">
        <f>CHOOSE(Homes[[#This Row],[view]]+1, "None","Fair","Good","Great","Excellent")</f>
        <v>None</v>
      </c>
      <c r="O3633" t="str">
        <f>CHOOSE(Homes[[#This Row],[condition]], "Poor","Fair","Average","Good","Excellent")</f>
        <v>Excellent</v>
      </c>
      <c r="P3633">
        <f ca="1">YEAR(TODAY())-Homes[[#This Row],[yr_built]]</f>
        <v>118</v>
      </c>
      <c r="Q3633">
        <v>0</v>
      </c>
      <c r="R3633">
        <f ca="1">IF(Homes[[#This Row],[yr_renovated]]&gt;0, YEAR(TODAY())-Homes[[#This Row],[yr_renovated]], YEAR(TODAY())-Homes[[#This Row],[yr_built]])</f>
        <v>118</v>
      </c>
      <c r="S3633">
        <v>1.5</v>
      </c>
      <c r="T3633" s="2">
        <v>41821</v>
      </c>
      <c r="U3633" s="3">
        <v>2</v>
      </c>
      <c r="V3633" s="4">
        <f>IFERROR(Homes[[#This Row],[sqft_above]]+Homes[[#This Row],[sqft_basement]]," ")</f>
        <v>1190</v>
      </c>
      <c r="W3633" s="4">
        <v>4072</v>
      </c>
      <c r="X3633">
        <v>0</v>
      </c>
      <c r="Y3633">
        <v>0</v>
      </c>
      <c r="Z3633">
        <v>5</v>
      </c>
      <c r="AA3633" s="4">
        <v>1190</v>
      </c>
      <c r="AB3633" s="4">
        <v>0</v>
      </c>
      <c r="AC3633">
        <v>1907</v>
      </c>
      <c r="AD3633" t="s">
        <v>3756</v>
      </c>
      <c r="AE3633" t="s">
        <v>49</v>
      </c>
      <c r="AF3633" t="s">
        <v>229</v>
      </c>
    </row>
    <row r="3634" spans="1:32">
      <c r="A3634" t="str">
        <f>PROPER(TRIM(Homes[[#This Row],[street]]))</f>
        <v>8833 Earl Ave Nw</v>
      </c>
      <c r="B3634" t="str">
        <f>PROPER(TRIM(Homes[[#This Row],[city]]))</f>
        <v>Seattle</v>
      </c>
      <c r="C3634" t="str">
        <f>_xlfn.TEXTBEFORE(Homes[[#This Row],[statezip]]," ")</f>
        <v>WA</v>
      </c>
      <c r="D3634" s="6" t="str">
        <f>_xlfn.TEXTAFTER(Homes[[#This Row],[statezip]]," ")</f>
        <v>98117</v>
      </c>
      <c r="E3634" s="1">
        <v>245000</v>
      </c>
      <c r="F3634">
        <v>3</v>
      </c>
      <c r="G36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634" s="3" t="str">
        <f>Homes[[#This Row],[bedrooms]] &amp; " bd | " &amp; TEXT(Homes[[#This Row],[bathrooms]],"0.##") &amp; " ba"</f>
        <v>3 bd | 3. ba</v>
      </c>
      <c r="I3634" s="4">
        <v>2470</v>
      </c>
      <c r="J3634" s="1">
        <f>IFERROR(Homes[[#This Row],[price]]/Homes[[#This Row],[sqft_living]]," ")</f>
        <v>99.190283400809719</v>
      </c>
      <c r="K3634" s="4">
        <f>IFERROR(Homes[[#This Row],[sqft_lot]]/43560," ")</f>
        <v>0.17011019283746556</v>
      </c>
      <c r="L3634" t="str">
        <f>IF(Homes[[#This Row],[waterfront]]=1, "Yes","No")</f>
        <v>No</v>
      </c>
      <c r="M3634" s="4" t="str">
        <f>IF(Homes[[#This Row],[sqft_basement]]&gt;0, "Yes","No")</f>
        <v>Yes</v>
      </c>
      <c r="N3634" t="str">
        <f>CHOOSE(Homes[[#This Row],[view]]+1, "None","Fair","Good","Great","Excellent")</f>
        <v>None</v>
      </c>
      <c r="O3634" t="str">
        <f>CHOOSE(Homes[[#This Row],[condition]], "Poor","Fair","Average","Good","Excellent")</f>
        <v>Excellent</v>
      </c>
      <c r="P3634">
        <f ca="1">YEAR(TODAY())-Homes[[#This Row],[yr_built]]</f>
        <v>48</v>
      </c>
      <c r="Q3634">
        <v>0</v>
      </c>
      <c r="R3634">
        <f ca="1">IF(Homes[[#This Row],[yr_renovated]]&gt;0, YEAR(TODAY())-Homes[[#This Row],[yr_renovated]], YEAR(TODAY())-Homes[[#This Row],[yr_built]])</f>
        <v>48</v>
      </c>
      <c r="S3634">
        <v>2</v>
      </c>
      <c r="T3634" s="2">
        <v>41822</v>
      </c>
      <c r="U3634" s="3">
        <v>3</v>
      </c>
      <c r="V3634" s="4">
        <f>IFERROR(Homes[[#This Row],[sqft_above]]+Homes[[#This Row],[sqft_basement]]," ")</f>
        <v>2470</v>
      </c>
      <c r="W3634" s="4">
        <v>7410</v>
      </c>
      <c r="X3634">
        <v>0</v>
      </c>
      <c r="Y3634">
        <v>0</v>
      </c>
      <c r="Z3634">
        <v>5</v>
      </c>
      <c r="AA3634" s="4">
        <v>1860</v>
      </c>
      <c r="AB3634" s="4">
        <v>610</v>
      </c>
      <c r="AC3634">
        <v>1977</v>
      </c>
      <c r="AD3634" t="s">
        <v>3757</v>
      </c>
      <c r="AE3634" t="s">
        <v>49</v>
      </c>
      <c r="AF3634" t="s">
        <v>204</v>
      </c>
    </row>
    <row r="3635" spans="1:32">
      <c r="A3635" t="str">
        <f>PROPER(TRIM(Homes[[#This Row],[street]]))</f>
        <v>8627 9Th Ave Sw</v>
      </c>
      <c r="B3635" t="str">
        <f>PROPER(TRIM(Homes[[#This Row],[city]]))</f>
        <v>Seattle</v>
      </c>
      <c r="C3635" t="str">
        <f>_xlfn.TEXTBEFORE(Homes[[#This Row],[statezip]]," ")</f>
        <v>WA</v>
      </c>
      <c r="D3635" s="6" t="str">
        <f>_xlfn.TEXTAFTER(Homes[[#This Row],[statezip]]," ")</f>
        <v>98106</v>
      </c>
      <c r="E3635" s="1">
        <v>245000</v>
      </c>
      <c r="F3635">
        <v>2</v>
      </c>
      <c r="G36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35" s="3" t="str">
        <f>Homes[[#This Row],[bedrooms]] &amp; " bd | " &amp; TEXT(Homes[[#This Row],[bathrooms]],"0.##") &amp; " ba"</f>
        <v>2 bd | 1. ba</v>
      </c>
      <c r="I3635" s="4">
        <v>870</v>
      </c>
      <c r="J3635" s="1">
        <f>IFERROR(Homes[[#This Row],[price]]/Homes[[#This Row],[sqft_living]]," ")</f>
        <v>281.60919540229884</v>
      </c>
      <c r="K3635" s="4">
        <f>IFERROR(Homes[[#This Row],[sqft_lot]]/43560," ")</f>
        <v>0.14118457300275483</v>
      </c>
      <c r="L3635" t="str">
        <f>IF(Homes[[#This Row],[waterfront]]=1, "Yes","No")</f>
        <v>No</v>
      </c>
      <c r="M3635" s="4" t="str">
        <f>IF(Homes[[#This Row],[sqft_basement]]&gt;0, "Yes","No")</f>
        <v>No</v>
      </c>
      <c r="N3635" t="str">
        <f>CHOOSE(Homes[[#This Row],[view]]+1, "None","Fair","Good","Great","Excellent")</f>
        <v>None</v>
      </c>
      <c r="O3635" t="str">
        <f>CHOOSE(Homes[[#This Row],[condition]], "Poor","Fair","Average","Good","Excellent")</f>
        <v>Average</v>
      </c>
      <c r="P3635">
        <f ca="1">YEAR(TODAY())-Homes[[#This Row],[yr_built]]</f>
        <v>84</v>
      </c>
      <c r="Q3635">
        <v>1994</v>
      </c>
      <c r="R3635">
        <f ca="1">IF(Homes[[#This Row],[yr_renovated]]&gt;0, YEAR(TODAY())-Homes[[#This Row],[yr_renovated]], YEAR(TODAY())-Homes[[#This Row],[yr_built]])</f>
        <v>31</v>
      </c>
      <c r="S3635">
        <v>1</v>
      </c>
      <c r="T3635" s="2">
        <v>41775</v>
      </c>
      <c r="U3635" s="3">
        <v>1</v>
      </c>
      <c r="V3635" s="4">
        <f>IFERROR(Homes[[#This Row],[sqft_above]]+Homes[[#This Row],[sqft_basement]]," ")</f>
        <v>870</v>
      </c>
      <c r="W3635" s="4">
        <v>6150</v>
      </c>
      <c r="X3635">
        <v>0</v>
      </c>
      <c r="Y3635">
        <v>0</v>
      </c>
      <c r="Z3635">
        <v>3</v>
      </c>
      <c r="AA3635" s="4">
        <v>870</v>
      </c>
      <c r="AB3635" s="4">
        <v>0</v>
      </c>
      <c r="AC3635">
        <v>1941</v>
      </c>
      <c r="AD3635" t="s">
        <v>3758</v>
      </c>
      <c r="AE3635" t="s">
        <v>49</v>
      </c>
      <c r="AF3635" t="s">
        <v>1278</v>
      </c>
    </row>
    <row r="3636" spans="1:32">
      <c r="A3636" t="str">
        <f>PROPER(TRIM(Homes[[#This Row],[street]]))</f>
        <v>8421 8Th Ave Sw</v>
      </c>
      <c r="B3636" t="str">
        <f>PROPER(TRIM(Homes[[#This Row],[city]]))</f>
        <v>Seattle</v>
      </c>
      <c r="C3636" t="str">
        <f>_xlfn.TEXTBEFORE(Homes[[#This Row],[statezip]]," ")</f>
        <v>WA</v>
      </c>
      <c r="D3636" s="6" t="str">
        <f>_xlfn.TEXTAFTER(Homes[[#This Row],[statezip]]," ")</f>
        <v>98106</v>
      </c>
      <c r="E3636" s="1">
        <v>245000</v>
      </c>
      <c r="F3636">
        <v>2</v>
      </c>
      <c r="G36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36" s="3" t="str">
        <f>Homes[[#This Row],[bedrooms]] &amp; " bd | " &amp; TEXT(Homes[[#This Row],[bathrooms]],"0.##") &amp; " ba"</f>
        <v>2 bd | 1. ba</v>
      </c>
      <c r="I3636" s="4">
        <v>1200</v>
      </c>
      <c r="J3636" s="1">
        <f>IFERROR(Homes[[#This Row],[price]]/Homes[[#This Row],[sqft_living]]," ")</f>
        <v>204.16666666666666</v>
      </c>
      <c r="K3636" s="4">
        <f>IFERROR(Homes[[#This Row],[sqft_lot]]/43560," ")</f>
        <v>0.11202938475665748</v>
      </c>
      <c r="L3636" t="str">
        <f>IF(Homes[[#This Row],[waterfront]]=1, "Yes","No")</f>
        <v>No</v>
      </c>
      <c r="M3636" s="4" t="str">
        <f>IF(Homes[[#This Row],[sqft_basement]]&gt;0, "Yes","No")</f>
        <v>Yes</v>
      </c>
      <c r="N3636" t="str">
        <f>CHOOSE(Homes[[#This Row],[view]]+1, "None","Fair","Good","Great","Excellent")</f>
        <v>None</v>
      </c>
      <c r="O3636" t="str">
        <f>CHOOSE(Homes[[#This Row],[condition]], "Poor","Fair","Average","Good","Excellent")</f>
        <v>Average</v>
      </c>
      <c r="P3636">
        <f ca="1">YEAR(TODAY())-Homes[[#This Row],[yr_built]]</f>
        <v>82</v>
      </c>
      <c r="Q3636">
        <v>2002</v>
      </c>
      <c r="R3636">
        <f ca="1">IF(Homes[[#This Row],[yr_renovated]]&gt;0, YEAR(TODAY())-Homes[[#This Row],[yr_renovated]], YEAR(TODAY())-Homes[[#This Row],[yr_built]])</f>
        <v>23</v>
      </c>
      <c r="S3636">
        <v>1</v>
      </c>
      <c r="T3636" s="2">
        <v>41806</v>
      </c>
      <c r="U3636" s="3">
        <v>1</v>
      </c>
      <c r="V3636" s="4">
        <f>IFERROR(Homes[[#This Row],[sqft_above]]+Homes[[#This Row],[sqft_basement]]," ")</f>
        <v>1200</v>
      </c>
      <c r="W3636" s="4">
        <v>4880</v>
      </c>
      <c r="X3636">
        <v>0</v>
      </c>
      <c r="Y3636">
        <v>0</v>
      </c>
      <c r="Z3636">
        <v>3</v>
      </c>
      <c r="AA3636" s="4">
        <v>980</v>
      </c>
      <c r="AB3636" s="4">
        <v>220</v>
      </c>
      <c r="AC3636">
        <v>1943</v>
      </c>
      <c r="AD3636" t="s">
        <v>3759</v>
      </c>
      <c r="AE3636" t="s">
        <v>49</v>
      </c>
      <c r="AF3636" t="s">
        <v>1278</v>
      </c>
    </row>
    <row r="3637" spans="1:32">
      <c r="A3637" t="str">
        <f>PROPER(TRIM(Homes[[#This Row],[street]]))</f>
        <v>12226 Phinney Ave N</v>
      </c>
      <c r="B3637" t="str">
        <f>PROPER(TRIM(Homes[[#This Row],[city]]))</f>
        <v>Seattle</v>
      </c>
      <c r="C3637" t="str">
        <f>_xlfn.TEXTBEFORE(Homes[[#This Row],[statezip]]," ")</f>
        <v>WA</v>
      </c>
      <c r="D3637" s="6" t="str">
        <f>_xlfn.TEXTAFTER(Homes[[#This Row],[statezip]]," ")</f>
        <v>98133</v>
      </c>
      <c r="E3637" s="1">
        <v>245000</v>
      </c>
      <c r="F3637">
        <v>2</v>
      </c>
      <c r="G36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37" s="3" t="str">
        <f>Homes[[#This Row],[bedrooms]] &amp; " bd | " &amp; TEXT(Homes[[#This Row],[bathrooms]],"0.##") &amp; " ba"</f>
        <v>2 bd | 1. ba</v>
      </c>
      <c r="I3637" s="4">
        <v>1500</v>
      </c>
      <c r="J3637" s="1">
        <f>IFERROR(Homes[[#This Row],[price]]/Homes[[#This Row],[sqft_living]]," ")</f>
        <v>163.33333333333334</v>
      </c>
      <c r="K3637" s="4">
        <f>IFERROR(Homes[[#This Row],[sqft_lot]]/43560," ")</f>
        <v>0.15346648301193755</v>
      </c>
      <c r="L3637" t="str">
        <f>IF(Homes[[#This Row],[waterfront]]=1, "Yes","No")</f>
        <v>No</v>
      </c>
      <c r="M3637" s="4" t="str">
        <f>IF(Homes[[#This Row],[sqft_basement]]&gt;0, "Yes","No")</f>
        <v>Yes</v>
      </c>
      <c r="N3637" t="str">
        <f>CHOOSE(Homes[[#This Row],[view]]+1, "None","Fair","Good","Great","Excellent")</f>
        <v>None</v>
      </c>
      <c r="O3637" t="str">
        <f>CHOOSE(Homes[[#This Row],[condition]], "Poor","Fair","Average","Good","Excellent")</f>
        <v>Average</v>
      </c>
      <c r="P3637">
        <f ca="1">YEAR(TODAY())-Homes[[#This Row],[yr_built]]</f>
        <v>99</v>
      </c>
      <c r="Q3637">
        <v>2003</v>
      </c>
      <c r="R3637">
        <f ca="1">IF(Homes[[#This Row],[yr_renovated]]&gt;0, YEAR(TODAY())-Homes[[#This Row],[yr_renovated]], YEAR(TODAY())-Homes[[#This Row],[yr_built]])</f>
        <v>22</v>
      </c>
      <c r="S3637">
        <v>1</v>
      </c>
      <c r="T3637" s="2">
        <v>41827</v>
      </c>
      <c r="U3637" s="3">
        <v>1</v>
      </c>
      <c r="V3637" s="4">
        <f>IFERROR(Homes[[#This Row],[sqft_above]]+Homes[[#This Row],[sqft_basement]]," ")</f>
        <v>1500</v>
      </c>
      <c r="W3637" s="4">
        <v>6685</v>
      </c>
      <c r="X3637">
        <v>0</v>
      </c>
      <c r="Y3637">
        <v>0</v>
      </c>
      <c r="Z3637">
        <v>3</v>
      </c>
      <c r="AA3637" s="4">
        <v>1190</v>
      </c>
      <c r="AB3637" s="4">
        <v>310</v>
      </c>
      <c r="AC3637">
        <v>1926</v>
      </c>
      <c r="AD3637" t="s">
        <v>3760</v>
      </c>
      <c r="AE3637" t="s">
        <v>49</v>
      </c>
      <c r="AF3637" t="s">
        <v>987</v>
      </c>
    </row>
    <row r="3638" spans="1:32">
      <c r="A3638" t="str">
        <f>PROPER(TRIM(Homes[[#This Row],[street]]))</f>
        <v>10412 Aqua Way S</v>
      </c>
      <c r="B3638" t="str">
        <f>PROPER(TRIM(Homes[[#This Row],[city]]))</f>
        <v>Seattle</v>
      </c>
      <c r="C3638" t="str">
        <f>_xlfn.TEXTBEFORE(Homes[[#This Row],[statezip]]," ")</f>
        <v>WA</v>
      </c>
      <c r="D3638" s="6" t="str">
        <f>_xlfn.TEXTAFTER(Homes[[#This Row],[statezip]]," ")</f>
        <v>98168</v>
      </c>
      <c r="E3638" s="1">
        <v>245000</v>
      </c>
      <c r="F3638">
        <v>5</v>
      </c>
      <c r="G36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38" s="3" t="str">
        <f>Homes[[#This Row],[bedrooms]] &amp; " bd | " &amp; TEXT(Homes[[#This Row],[bathrooms]],"0.##") &amp; " ba"</f>
        <v>5 bd | 1.75 ba</v>
      </c>
      <c r="I3638" s="4">
        <v>2020</v>
      </c>
      <c r="J3638" s="1">
        <f>IFERROR(Homes[[#This Row],[price]]/Homes[[#This Row],[sqft_living]]," ")</f>
        <v>121.28712871287129</v>
      </c>
      <c r="K3638" s="4">
        <f>IFERROR(Homes[[#This Row],[sqft_lot]]/43560," ")</f>
        <v>0.18140495867768594</v>
      </c>
      <c r="L3638" t="str">
        <f>IF(Homes[[#This Row],[waterfront]]=1, "Yes","No")</f>
        <v>No</v>
      </c>
      <c r="M3638" s="4" t="str">
        <f>IF(Homes[[#This Row],[sqft_basement]]&gt;0, "Yes","No")</f>
        <v>Yes</v>
      </c>
      <c r="N3638" t="str">
        <f>CHOOSE(Homes[[#This Row],[view]]+1, "None","Fair","Good","Great","Excellent")</f>
        <v>None</v>
      </c>
      <c r="O3638" t="str">
        <f>CHOOSE(Homes[[#This Row],[condition]], "Poor","Fair","Average","Good","Excellent")</f>
        <v>Average</v>
      </c>
      <c r="P3638">
        <f ca="1">YEAR(TODAY())-Homes[[#This Row],[yr_built]]</f>
        <v>63</v>
      </c>
      <c r="Q3638">
        <v>2003</v>
      </c>
      <c r="R3638">
        <f ca="1">IF(Homes[[#This Row],[yr_renovated]]&gt;0, YEAR(TODAY())-Homes[[#This Row],[yr_renovated]], YEAR(TODAY())-Homes[[#This Row],[yr_built]])</f>
        <v>22</v>
      </c>
      <c r="S3638">
        <v>1</v>
      </c>
      <c r="T3638" s="2">
        <v>41772</v>
      </c>
      <c r="U3638" s="3">
        <v>1.75</v>
      </c>
      <c r="V3638" s="4">
        <f>IFERROR(Homes[[#This Row],[sqft_above]]+Homes[[#This Row],[sqft_basement]]," ")</f>
        <v>2020</v>
      </c>
      <c r="W3638" s="4">
        <v>7902</v>
      </c>
      <c r="X3638">
        <v>0</v>
      </c>
      <c r="Y3638">
        <v>0</v>
      </c>
      <c r="Z3638">
        <v>3</v>
      </c>
      <c r="AA3638" s="4">
        <v>1220</v>
      </c>
      <c r="AB3638" s="4">
        <v>800</v>
      </c>
      <c r="AC3638">
        <v>1962</v>
      </c>
      <c r="AD3638" t="s">
        <v>3761</v>
      </c>
      <c r="AE3638" t="s">
        <v>49</v>
      </c>
      <c r="AF3638" t="s">
        <v>94</v>
      </c>
    </row>
    <row r="3639" spans="1:32">
      <c r="A3639" t="str">
        <f>PROPER(TRIM(Homes[[#This Row],[street]]))</f>
        <v>921 4Th Ave N</v>
      </c>
      <c r="B3639" t="str">
        <f>PROPER(TRIM(Homes[[#This Row],[city]]))</f>
        <v>Kent</v>
      </c>
      <c r="C3639" t="str">
        <f>_xlfn.TEXTBEFORE(Homes[[#This Row],[statezip]]," ")</f>
        <v>WA</v>
      </c>
      <c r="D3639" s="6" t="str">
        <f>_xlfn.TEXTAFTER(Homes[[#This Row],[statezip]]," ")</f>
        <v>98032</v>
      </c>
      <c r="E3639" s="1">
        <v>244615</v>
      </c>
      <c r="F3639">
        <v>3</v>
      </c>
      <c r="G36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39" s="3" t="str">
        <f>Homes[[#This Row],[bedrooms]] &amp; " bd | " &amp; TEXT(Homes[[#This Row],[bathrooms]],"0.##") &amp; " ba"</f>
        <v>3 bd | 2.5 ba</v>
      </c>
      <c r="I3639" s="4">
        <v>2060</v>
      </c>
      <c r="J3639" s="1">
        <f>IFERROR(Homes[[#This Row],[price]]/Homes[[#This Row],[sqft_living]]," ")</f>
        <v>118.74514563106796</v>
      </c>
      <c r="K3639" s="4">
        <f>IFERROR(Homes[[#This Row],[sqft_lot]]/43560," ")</f>
        <v>9.2516069788797062E-2</v>
      </c>
      <c r="L3639" t="str">
        <f>IF(Homes[[#This Row],[waterfront]]=1, "Yes","No")</f>
        <v>No</v>
      </c>
      <c r="M3639" s="4" t="str">
        <f>IF(Homes[[#This Row],[sqft_basement]]&gt;0, "Yes","No")</f>
        <v>No</v>
      </c>
      <c r="N3639" t="str">
        <f>CHOOSE(Homes[[#This Row],[view]]+1, "None","Fair","Good","Great","Excellent")</f>
        <v>None</v>
      </c>
      <c r="O3639" t="str">
        <f>CHOOSE(Homes[[#This Row],[condition]], "Poor","Fair","Average","Good","Excellent")</f>
        <v>Average</v>
      </c>
      <c r="P3639">
        <f ca="1">YEAR(TODAY())-Homes[[#This Row],[yr_built]]</f>
        <v>26</v>
      </c>
      <c r="Q3639">
        <v>0</v>
      </c>
      <c r="R3639">
        <f ca="1">IF(Homes[[#This Row],[yr_renovated]]&gt;0, YEAR(TODAY())-Homes[[#This Row],[yr_renovated]], YEAR(TODAY())-Homes[[#This Row],[yr_built]])</f>
        <v>26</v>
      </c>
      <c r="S3639">
        <v>2</v>
      </c>
      <c r="T3639" s="2">
        <v>41787</v>
      </c>
      <c r="U3639" s="3">
        <v>2.5</v>
      </c>
      <c r="V3639" s="4">
        <f>IFERROR(Homes[[#This Row],[sqft_above]]+Homes[[#This Row],[sqft_basement]]," ")</f>
        <v>2060</v>
      </c>
      <c r="W3639" s="4">
        <v>4030</v>
      </c>
      <c r="X3639">
        <v>0</v>
      </c>
      <c r="Y3639">
        <v>0</v>
      </c>
      <c r="Z3639">
        <v>3</v>
      </c>
      <c r="AA3639" s="4">
        <v>2060</v>
      </c>
      <c r="AB3639" s="4">
        <v>0</v>
      </c>
      <c r="AC3639">
        <v>1999</v>
      </c>
      <c r="AD3639" t="s">
        <v>3762</v>
      </c>
      <c r="AE3639" t="s">
        <v>1392</v>
      </c>
      <c r="AF3639" t="s">
        <v>2606</v>
      </c>
    </row>
    <row r="3640" spans="1:32">
      <c r="A3640" t="str">
        <f>PROPER(TRIM(Homes[[#This Row],[street]]))</f>
        <v>1256 Sw 146Th St</v>
      </c>
      <c r="B3640" t="str">
        <f>PROPER(TRIM(Homes[[#This Row],[city]]))</f>
        <v>Burien</v>
      </c>
      <c r="C3640" t="str">
        <f>_xlfn.TEXTBEFORE(Homes[[#This Row],[statezip]]," ")</f>
        <v>WA</v>
      </c>
      <c r="D3640" s="6" t="str">
        <f>_xlfn.TEXTAFTER(Homes[[#This Row],[statezip]]," ")</f>
        <v>98166</v>
      </c>
      <c r="E3640" s="1">
        <v>244000</v>
      </c>
      <c r="F3640">
        <v>3</v>
      </c>
      <c r="G36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0" s="3" t="str">
        <f>Homes[[#This Row],[bedrooms]] &amp; " bd | " &amp; TEXT(Homes[[#This Row],[bathrooms]],"0.##") &amp; " ba"</f>
        <v>3 bd | 1. ba</v>
      </c>
      <c r="I3640" s="4">
        <v>910</v>
      </c>
      <c r="J3640" s="1">
        <f>IFERROR(Homes[[#This Row],[price]]/Homes[[#This Row],[sqft_living]]," ")</f>
        <v>268.13186813186815</v>
      </c>
      <c r="K3640" s="4">
        <f>IFERROR(Homes[[#This Row],[sqft_lot]]/43560," ")</f>
        <v>0.12052341597796143</v>
      </c>
      <c r="L3640" t="str">
        <f>IF(Homes[[#This Row],[waterfront]]=1, "Yes","No")</f>
        <v>No</v>
      </c>
      <c r="M3640" s="4" t="str">
        <f>IF(Homes[[#This Row],[sqft_basement]]&gt;0, "Yes","No")</f>
        <v>No</v>
      </c>
      <c r="N3640" t="str">
        <f>CHOOSE(Homes[[#This Row],[view]]+1, "None","Fair","Good","Great","Excellent")</f>
        <v>None</v>
      </c>
      <c r="O3640" t="str">
        <f>CHOOSE(Homes[[#This Row],[condition]], "Poor","Fair","Average","Good","Excellent")</f>
        <v>Good</v>
      </c>
      <c r="P3640">
        <f ca="1">YEAR(TODAY())-Homes[[#This Row],[yr_built]]</f>
        <v>54</v>
      </c>
      <c r="Q3640">
        <v>0</v>
      </c>
      <c r="R3640">
        <f ca="1">IF(Homes[[#This Row],[yr_renovated]]&gt;0, YEAR(TODAY())-Homes[[#This Row],[yr_renovated]], YEAR(TODAY())-Homes[[#This Row],[yr_built]])</f>
        <v>54</v>
      </c>
      <c r="S3640">
        <v>1</v>
      </c>
      <c r="T3640" s="2">
        <v>41786</v>
      </c>
      <c r="U3640" s="3">
        <v>1</v>
      </c>
      <c r="V3640" s="4">
        <f>IFERROR(Homes[[#This Row],[sqft_above]]+Homes[[#This Row],[sqft_basement]]," ")</f>
        <v>910</v>
      </c>
      <c r="W3640" s="4">
        <v>5250</v>
      </c>
      <c r="X3640">
        <v>0</v>
      </c>
      <c r="Y3640">
        <v>0</v>
      </c>
      <c r="Z3640">
        <v>4</v>
      </c>
      <c r="AA3640" s="4">
        <v>910</v>
      </c>
      <c r="AB3640" s="4">
        <v>0</v>
      </c>
      <c r="AC3640">
        <v>1971</v>
      </c>
      <c r="AD3640" t="s">
        <v>3763</v>
      </c>
      <c r="AE3640" t="s">
        <v>379</v>
      </c>
      <c r="AF3640" t="s">
        <v>227</v>
      </c>
    </row>
    <row r="3641" spans="1:32">
      <c r="A3641" t="str">
        <f>PROPER(TRIM(Homes[[#This Row],[street]]))</f>
        <v>1011 Sw 118Th St</v>
      </c>
      <c r="B3641" t="str">
        <f>PROPER(TRIM(Homes[[#This Row],[city]]))</f>
        <v>Seattle</v>
      </c>
      <c r="C3641" t="str">
        <f>_xlfn.TEXTBEFORE(Homes[[#This Row],[statezip]]," ")</f>
        <v>WA</v>
      </c>
      <c r="D3641" s="6" t="str">
        <f>_xlfn.TEXTAFTER(Homes[[#This Row],[statezip]]," ")</f>
        <v>98146</v>
      </c>
      <c r="E3641" s="1">
        <v>244000</v>
      </c>
      <c r="F3641">
        <v>4</v>
      </c>
      <c r="G36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1" s="3" t="str">
        <f>Homes[[#This Row],[bedrooms]] &amp; " bd | " &amp; TEXT(Homes[[#This Row],[bathrooms]],"0.##") &amp; " ba"</f>
        <v>4 bd | 1. ba</v>
      </c>
      <c r="I3641" s="4">
        <v>1450</v>
      </c>
      <c r="J3641" s="1">
        <f>IFERROR(Homes[[#This Row],[price]]/Homes[[#This Row],[sqft_living]]," ")</f>
        <v>168.27586206896552</v>
      </c>
      <c r="K3641" s="4">
        <f>IFERROR(Homes[[#This Row],[sqft_lot]]/43560," ")</f>
        <v>0.2056932966023875</v>
      </c>
      <c r="L3641" t="str">
        <f>IF(Homes[[#This Row],[waterfront]]=1, "Yes","No")</f>
        <v>No</v>
      </c>
      <c r="M3641" s="4" t="str">
        <f>IF(Homes[[#This Row],[sqft_basement]]&gt;0, "Yes","No")</f>
        <v>No</v>
      </c>
      <c r="N3641" t="str">
        <f>CHOOSE(Homes[[#This Row],[view]]+1, "None","Fair","Good","Great","Excellent")</f>
        <v>None</v>
      </c>
      <c r="O3641" t="str">
        <f>CHOOSE(Homes[[#This Row],[condition]], "Poor","Fair","Average","Good","Excellent")</f>
        <v>Average</v>
      </c>
      <c r="P3641">
        <f ca="1">YEAR(TODAY())-Homes[[#This Row],[yr_built]]</f>
        <v>82</v>
      </c>
      <c r="Q3641">
        <v>2002</v>
      </c>
      <c r="R3641">
        <f ca="1">IF(Homes[[#This Row],[yr_renovated]]&gt;0, YEAR(TODAY())-Homes[[#This Row],[yr_renovated]], YEAR(TODAY())-Homes[[#This Row],[yr_built]])</f>
        <v>23</v>
      </c>
      <c r="S3641">
        <v>1</v>
      </c>
      <c r="T3641" s="2">
        <v>41782</v>
      </c>
      <c r="U3641" s="3">
        <v>1</v>
      </c>
      <c r="V3641" s="4">
        <f>IFERROR(Homes[[#This Row],[sqft_above]]+Homes[[#This Row],[sqft_basement]]," ")</f>
        <v>1450</v>
      </c>
      <c r="W3641" s="4">
        <v>8960</v>
      </c>
      <c r="X3641">
        <v>0</v>
      </c>
      <c r="Y3641">
        <v>0</v>
      </c>
      <c r="Z3641">
        <v>3</v>
      </c>
      <c r="AA3641" s="4">
        <v>1450</v>
      </c>
      <c r="AB3641" s="4">
        <v>0</v>
      </c>
      <c r="AC3641">
        <v>1943</v>
      </c>
      <c r="AD3641" t="s">
        <v>3764</v>
      </c>
      <c r="AE3641" t="s">
        <v>49</v>
      </c>
      <c r="AF3641" t="s">
        <v>422</v>
      </c>
    </row>
    <row r="3642" spans="1:32">
      <c r="A3642" t="str">
        <f>PROPER(TRIM(Homes[[#This Row],[street]]))</f>
        <v>27529 Se High Point Way</v>
      </c>
      <c r="B3642" t="str">
        <f>PROPER(TRIM(Homes[[#This Row],[city]]))</f>
        <v>Issaquah</v>
      </c>
      <c r="C3642" t="str">
        <f>_xlfn.TEXTBEFORE(Homes[[#This Row],[statezip]]," ")</f>
        <v>WA</v>
      </c>
      <c r="D3642" s="6" t="str">
        <f>_xlfn.TEXTAFTER(Homes[[#This Row],[statezip]]," ")</f>
        <v>98027</v>
      </c>
      <c r="E3642" s="1">
        <v>243800</v>
      </c>
      <c r="F3642">
        <v>3</v>
      </c>
      <c r="G36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2" s="3" t="str">
        <f>Homes[[#This Row],[bedrooms]] &amp; " bd | " &amp; TEXT(Homes[[#This Row],[bathrooms]],"0.##") &amp; " ba"</f>
        <v>3 bd | 1. ba</v>
      </c>
      <c r="I3642" s="4">
        <v>1140</v>
      </c>
      <c r="J3642" s="1">
        <f>IFERROR(Homes[[#This Row],[price]]/Homes[[#This Row],[sqft_living]]," ")</f>
        <v>213.85964912280701</v>
      </c>
      <c r="K3642" s="4">
        <f>IFERROR(Homes[[#This Row],[sqft_lot]]/43560," ")</f>
        <v>0.63728191000918277</v>
      </c>
      <c r="L3642" t="str">
        <f>IF(Homes[[#This Row],[waterfront]]=1, "Yes","No")</f>
        <v>No</v>
      </c>
      <c r="M3642" s="4" t="str">
        <f>IF(Homes[[#This Row],[sqft_basement]]&gt;0, "Yes","No")</f>
        <v>No</v>
      </c>
      <c r="N3642" t="str">
        <f>CHOOSE(Homes[[#This Row],[view]]+1, "None","Fair","Good","Great","Excellent")</f>
        <v>None</v>
      </c>
      <c r="O3642" t="str">
        <f>CHOOSE(Homes[[#This Row],[condition]], "Poor","Fair","Average","Good","Excellent")</f>
        <v>Good</v>
      </c>
      <c r="P3642">
        <f ca="1">YEAR(TODAY())-Homes[[#This Row],[yr_built]]</f>
        <v>44</v>
      </c>
      <c r="Q3642">
        <v>0</v>
      </c>
      <c r="R3642">
        <f ca="1">IF(Homes[[#This Row],[yr_renovated]]&gt;0, YEAR(TODAY())-Homes[[#This Row],[yr_renovated]], YEAR(TODAY())-Homes[[#This Row],[yr_built]])</f>
        <v>44</v>
      </c>
      <c r="S3642">
        <v>1</v>
      </c>
      <c r="T3642" s="2">
        <v>41816</v>
      </c>
      <c r="U3642" s="3">
        <v>1</v>
      </c>
      <c r="V3642" s="4">
        <f>IFERROR(Homes[[#This Row],[sqft_above]]+Homes[[#This Row],[sqft_basement]]," ")</f>
        <v>1140</v>
      </c>
      <c r="W3642" s="4">
        <v>27760</v>
      </c>
      <c r="X3642">
        <v>0</v>
      </c>
      <c r="Y3642">
        <v>0</v>
      </c>
      <c r="Z3642">
        <v>4</v>
      </c>
      <c r="AA3642" s="4">
        <v>1140</v>
      </c>
      <c r="AB3642" s="4">
        <v>0</v>
      </c>
      <c r="AC3642">
        <v>1981</v>
      </c>
      <c r="AD3642" t="s">
        <v>3765</v>
      </c>
      <c r="AE3642" t="s">
        <v>79</v>
      </c>
      <c r="AF3642" t="s">
        <v>82</v>
      </c>
    </row>
    <row r="3643" spans="1:32">
      <c r="A3643" t="str">
        <f>PROPER(TRIM(Homes[[#This Row],[street]]))</f>
        <v>834 Lynnwood Ave Ne</v>
      </c>
      <c r="B3643" t="str">
        <f>PROPER(TRIM(Homes[[#This Row],[city]]))</f>
        <v>Renton</v>
      </c>
      <c r="C3643" t="str">
        <f>_xlfn.TEXTBEFORE(Homes[[#This Row],[statezip]]," ")</f>
        <v>WA</v>
      </c>
      <c r="D3643" s="6" t="str">
        <f>_xlfn.TEXTAFTER(Homes[[#This Row],[statezip]]," ")</f>
        <v>98056</v>
      </c>
      <c r="E3643" s="1">
        <v>243069.23076899999</v>
      </c>
      <c r="F3643">
        <v>3</v>
      </c>
      <c r="G36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3" s="3" t="str">
        <f>Homes[[#This Row],[bedrooms]] &amp; " bd | " &amp; TEXT(Homes[[#This Row],[bathrooms]],"0.##") &amp; " ba"</f>
        <v>3 bd | 1. ba</v>
      </c>
      <c r="I3643" s="4">
        <v>1130</v>
      </c>
      <c r="J3643" s="1">
        <f>IFERROR(Homes[[#This Row],[price]]/Homes[[#This Row],[sqft_living]]," ")</f>
        <v>215.10551395486723</v>
      </c>
      <c r="K3643" s="4">
        <f>IFERROR(Homes[[#This Row],[sqft_lot]]/43560," ")</f>
        <v>0.28739669421487601</v>
      </c>
      <c r="L3643" t="str">
        <f>IF(Homes[[#This Row],[waterfront]]=1, "Yes","No")</f>
        <v>No</v>
      </c>
      <c r="M3643" s="4" t="str">
        <f>IF(Homes[[#This Row],[sqft_basement]]&gt;0, "Yes","No")</f>
        <v>No</v>
      </c>
      <c r="N3643" t="str">
        <f>CHOOSE(Homes[[#This Row],[view]]+1, "None","Fair","Good","Great","Excellent")</f>
        <v>None</v>
      </c>
      <c r="O3643" t="str">
        <f>CHOOSE(Homes[[#This Row],[condition]], "Poor","Fair","Average","Good","Excellent")</f>
        <v>Average</v>
      </c>
      <c r="P3643">
        <f ca="1">YEAR(TODAY())-Homes[[#This Row],[yr_built]]</f>
        <v>67</v>
      </c>
      <c r="Q3643">
        <v>2004</v>
      </c>
      <c r="R3643">
        <f ca="1">IF(Homes[[#This Row],[yr_renovated]]&gt;0, YEAR(TODAY())-Homes[[#This Row],[yr_renovated]], YEAR(TODAY())-Homes[[#This Row],[yr_built]])</f>
        <v>21</v>
      </c>
      <c r="S3643">
        <v>1</v>
      </c>
      <c r="T3643" s="2">
        <v>41808</v>
      </c>
      <c r="U3643" s="3">
        <v>1</v>
      </c>
      <c r="V3643" s="4">
        <f>IFERROR(Homes[[#This Row],[sqft_above]]+Homes[[#This Row],[sqft_basement]]," ")</f>
        <v>1130</v>
      </c>
      <c r="W3643" s="4">
        <v>12519</v>
      </c>
      <c r="X3643">
        <v>0</v>
      </c>
      <c r="Y3643">
        <v>0</v>
      </c>
      <c r="Z3643">
        <v>3</v>
      </c>
      <c r="AA3643" s="4">
        <v>1130</v>
      </c>
      <c r="AB3643" s="4">
        <v>0</v>
      </c>
      <c r="AC3643">
        <v>1958</v>
      </c>
      <c r="AD3643" t="s">
        <v>3766</v>
      </c>
      <c r="AE3643" t="s">
        <v>319</v>
      </c>
      <c r="AF3643" t="s">
        <v>672</v>
      </c>
    </row>
    <row r="3644" spans="1:32">
      <c r="A3644" t="str">
        <f>PROPER(TRIM(Homes[[#This Row],[street]]))</f>
        <v>23042 16Th Ave S</v>
      </c>
      <c r="B3644" t="str">
        <f>PROPER(TRIM(Homes[[#This Row],[city]]))</f>
        <v>Des Moines</v>
      </c>
      <c r="C3644" t="str">
        <f>_xlfn.TEXTBEFORE(Homes[[#This Row],[statezip]]," ")</f>
        <v>WA</v>
      </c>
      <c r="D3644" s="6" t="str">
        <f>_xlfn.TEXTAFTER(Homes[[#This Row],[statezip]]," ")</f>
        <v>98198</v>
      </c>
      <c r="E3644" s="1">
        <v>243000</v>
      </c>
      <c r="F3644">
        <v>3</v>
      </c>
      <c r="G36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44" s="3" t="str">
        <f>Homes[[#This Row],[bedrooms]] &amp; " bd | " &amp; TEXT(Homes[[#This Row],[bathrooms]],"0.##") &amp; " ba"</f>
        <v>3 bd | 1.75 ba</v>
      </c>
      <c r="I3644" s="4">
        <v>1790</v>
      </c>
      <c r="J3644" s="1">
        <f>IFERROR(Homes[[#This Row],[price]]/Homes[[#This Row],[sqft_living]]," ")</f>
        <v>135.75418994413408</v>
      </c>
      <c r="K3644" s="4">
        <f>IFERROR(Homes[[#This Row],[sqft_lot]]/43560," ")</f>
        <v>0.27548209366391185</v>
      </c>
      <c r="L3644" t="str">
        <f>IF(Homes[[#This Row],[waterfront]]=1, "Yes","No")</f>
        <v>No</v>
      </c>
      <c r="M3644" s="4" t="str">
        <f>IF(Homes[[#This Row],[sqft_basement]]&gt;0, "Yes","No")</f>
        <v>Yes</v>
      </c>
      <c r="N3644" t="str">
        <f>CHOOSE(Homes[[#This Row],[view]]+1, "None","Fair","Good","Great","Excellent")</f>
        <v>None</v>
      </c>
      <c r="O3644" t="str">
        <f>CHOOSE(Homes[[#This Row],[condition]], "Poor","Fair","Average","Good","Excellent")</f>
        <v>Average</v>
      </c>
      <c r="P3644">
        <f ca="1">YEAR(TODAY())-Homes[[#This Row],[yr_built]]</f>
        <v>65</v>
      </c>
      <c r="Q3644">
        <v>2012</v>
      </c>
      <c r="R3644">
        <f ca="1">IF(Homes[[#This Row],[yr_renovated]]&gt;0, YEAR(TODAY())-Homes[[#This Row],[yr_renovated]], YEAR(TODAY())-Homes[[#This Row],[yr_built]])</f>
        <v>13</v>
      </c>
      <c r="S3644">
        <v>1</v>
      </c>
      <c r="T3644" s="2">
        <v>41791</v>
      </c>
      <c r="U3644" s="3">
        <v>1.75</v>
      </c>
      <c r="V3644" s="4">
        <f>IFERROR(Homes[[#This Row],[sqft_above]]+Homes[[#This Row],[sqft_basement]]," ")</f>
        <v>1790</v>
      </c>
      <c r="W3644" s="4">
        <v>12000</v>
      </c>
      <c r="X3644">
        <v>0</v>
      </c>
      <c r="Y3644">
        <v>0</v>
      </c>
      <c r="Z3644">
        <v>3</v>
      </c>
      <c r="AA3644" s="4">
        <v>1040</v>
      </c>
      <c r="AB3644" s="4">
        <v>750</v>
      </c>
      <c r="AC3644">
        <v>1960</v>
      </c>
      <c r="AD3644" t="s">
        <v>3767</v>
      </c>
      <c r="AE3644" t="s">
        <v>459</v>
      </c>
      <c r="AF3644" t="s">
        <v>460</v>
      </c>
    </row>
    <row r="3645" spans="1:32">
      <c r="A3645" t="str">
        <f>PROPER(TRIM(Homes[[#This Row],[street]]))</f>
        <v>7231 Ne 171St Ln</v>
      </c>
      <c r="B3645" t="str">
        <f>PROPER(TRIM(Homes[[#This Row],[city]]))</f>
        <v>Kenmore</v>
      </c>
      <c r="C3645" t="str">
        <f>_xlfn.TEXTBEFORE(Homes[[#This Row],[statezip]]," ")</f>
        <v>WA</v>
      </c>
      <c r="D3645" s="6" t="str">
        <f>_xlfn.TEXTAFTER(Homes[[#This Row],[statezip]]," ")</f>
        <v>98028</v>
      </c>
      <c r="E3645" s="1">
        <v>243000</v>
      </c>
      <c r="F3645">
        <v>2</v>
      </c>
      <c r="G36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45" s="3" t="str">
        <f>Homes[[#This Row],[bedrooms]] &amp; " bd | " &amp; TEXT(Homes[[#This Row],[bathrooms]],"0.##") &amp; " ba"</f>
        <v>2 bd | 1.5 ba</v>
      </c>
      <c r="I3645" s="4">
        <v>1068</v>
      </c>
      <c r="J3645" s="1">
        <f>IFERROR(Homes[[#This Row],[price]]/Homes[[#This Row],[sqft_living]]," ")</f>
        <v>227.52808988764045</v>
      </c>
      <c r="K3645" s="4">
        <f>IFERROR(Homes[[#This Row],[sqft_lot]]/43560," ")</f>
        <v>4.0358126721763088E-2</v>
      </c>
      <c r="L3645" t="str">
        <f>IF(Homes[[#This Row],[waterfront]]=1, "Yes","No")</f>
        <v>No</v>
      </c>
      <c r="M3645" s="4" t="str">
        <f>IF(Homes[[#This Row],[sqft_basement]]&gt;0, "Yes","No")</f>
        <v>No</v>
      </c>
      <c r="N3645" t="str">
        <f>CHOOSE(Homes[[#This Row],[view]]+1, "None","Fair","Good","Great","Excellent")</f>
        <v>None</v>
      </c>
      <c r="O3645" t="str">
        <f>CHOOSE(Homes[[#This Row],[condition]], "Poor","Fair","Average","Good","Excellent")</f>
        <v>Average</v>
      </c>
      <c r="P3645">
        <f ca="1">YEAR(TODAY())-Homes[[#This Row],[yr_built]]</f>
        <v>35</v>
      </c>
      <c r="Q3645">
        <v>2009</v>
      </c>
      <c r="R3645">
        <f ca="1">IF(Homes[[#This Row],[yr_renovated]]&gt;0, YEAR(TODAY())-Homes[[#This Row],[yr_renovated]], YEAR(TODAY())-Homes[[#This Row],[yr_built]])</f>
        <v>16</v>
      </c>
      <c r="S3645">
        <v>2</v>
      </c>
      <c r="T3645" s="2">
        <v>41820</v>
      </c>
      <c r="U3645" s="3">
        <v>1.5</v>
      </c>
      <c r="V3645" s="4">
        <f>IFERROR(Homes[[#This Row],[sqft_above]]+Homes[[#This Row],[sqft_basement]]," ")</f>
        <v>1068</v>
      </c>
      <c r="W3645" s="4">
        <v>1758</v>
      </c>
      <c r="X3645">
        <v>0</v>
      </c>
      <c r="Y3645">
        <v>0</v>
      </c>
      <c r="Z3645">
        <v>3</v>
      </c>
      <c r="AA3645" s="4">
        <v>1068</v>
      </c>
      <c r="AB3645" s="4">
        <v>0</v>
      </c>
      <c r="AC3645">
        <v>1990</v>
      </c>
      <c r="AD3645" t="s">
        <v>3768</v>
      </c>
      <c r="AE3645" t="s">
        <v>329</v>
      </c>
      <c r="AF3645" t="s">
        <v>330</v>
      </c>
    </row>
    <row r="3646" spans="1:32">
      <c r="A3646" t="str">
        <f>PROPER(TRIM(Homes[[#This Row],[street]]))</f>
        <v>8040 S 118Th St</v>
      </c>
      <c r="B3646" t="str">
        <f>PROPER(TRIM(Homes[[#This Row],[city]]))</f>
        <v>Seattle</v>
      </c>
      <c r="C3646" t="str">
        <f>_xlfn.TEXTBEFORE(Homes[[#This Row],[statezip]]," ")</f>
        <v>WA</v>
      </c>
      <c r="D3646" s="6" t="str">
        <f>_xlfn.TEXTAFTER(Homes[[#This Row],[statezip]]," ")</f>
        <v>98178</v>
      </c>
      <c r="E3646" s="1">
        <v>243000</v>
      </c>
      <c r="F3646">
        <v>2</v>
      </c>
      <c r="G36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46" s="3" t="str">
        <f>Homes[[#This Row],[bedrooms]] &amp; " bd | " &amp; TEXT(Homes[[#This Row],[bathrooms]],"0.##") &amp; " ba"</f>
        <v>2 bd | 1. ba</v>
      </c>
      <c r="I3646" s="4">
        <v>1770</v>
      </c>
      <c r="J3646" s="1">
        <f>IFERROR(Homes[[#This Row],[price]]/Homes[[#This Row],[sqft_living]]," ")</f>
        <v>137.28813559322035</v>
      </c>
      <c r="K3646" s="4">
        <f>IFERROR(Homes[[#This Row],[sqft_lot]]/43560," ")</f>
        <v>0.12676767676767678</v>
      </c>
      <c r="L3646" t="str">
        <f>IF(Homes[[#This Row],[waterfront]]=1, "Yes","No")</f>
        <v>No</v>
      </c>
      <c r="M3646" s="4" t="str">
        <f>IF(Homes[[#This Row],[sqft_basement]]&gt;0, "Yes","No")</f>
        <v>Yes</v>
      </c>
      <c r="N3646" t="str">
        <f>CHOOSE(Homes[[#This Row],[view]]+1, "None","Fair","Good","Great","Excellent")</f>
        <v>None</v>
      </c>
      <c r="O3646" t="str">
        <f>CHOOSE(Homes[[#This Row],[condition]], "Poor","Fair","Average","Good","Excellent")</f>
        <v>Good</v>
      </c>
      <c r="P3646">
        <f ca="1">YEAR(TODAY())-Homes[[#This Row],[yr_built]]</f>
        <v>82</v>
      </c>
      <c r="Q3646">
        <v>0</v>
      </c>
      <c r="R3646">
        <f ca="1">IF(Homes[[#This Row],[yr_renovated]]&gt;0, YEAR(TODAY())-Homes[[#This Row],[yr_renovated]], YEAR(TODAY())-Homes[[#This Row],[yr_built]])</f>
        <v>82</v>
      </c>
      <c r="S3646">
        <v>1.5</v>
      </c>
      <c r="T3646" s="2">
        <v>41779</v>
      </c>
      <c r="U3646" s="3">
        <v>1</v>
      </c>
      <c r="V3646" s="4">
        <f>IFERROR(Homes[[#This Row],[sqft_above]]+Homes[[#This Row],[sqft_basement]]," ")</f>
        <v>1770</v>
      </c>
      <c r="W3646" s="4">
        <v>5522</v>
      </c>
      <c r="X3646">
        <v>0</v>
      </c>
      <c r="Y3646">
        <v>0</v>
      </c>
      <c r="Z3646">
        <v>4</v>
      </c>
      <c r="AA3646" s="4">
        <v>960</v>
      </c>
      <c r="AB3646" s="4">
        <v>810</v>
      </c>
      <c r="AC3646">
        <v>1943</v>
      </c>
      <c r="AD3646" t="s">
        <v>3769</v>
      </c>
      <c r="AE3646" t="s">
        <v>49</v>
      </c>
      <c r="AF3646" t="s">
        <v>1123</v>
      </c>
    </row>
    <row r="3647" spans="1:32">
      <c r="A3647" t="str">
        <f>PROPER(TRIM(Homes[[#This Row],[street]]))</f>
        <v>11431 Se 229Th St</v>
      </c>
      <c r="B3647" t="str">
        <f>PROPER(TRIM(Homes[[#This Row],[city]]))</f>
        <v>Kent</v>
      </c>
      <c r="C3647" t="str">
        <f>_xlfn.TEXTBEFORE(Homes[[#This Row],[statezip]]," ")</f>
        <v>WA</v>
      </c>
      <c r="D3647" s="6" t="str">
        <f>_xlfn.TEXTAFTER(Homes[[#This Row],[statezip]]," ")</f>
        <v>98031</v>
      </c>
      <c r="E3647" s="1">
        <v>242000</v>
      </c>
      <c r="F3647">
        <v>3</v>
      </c>
      <c r="G36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47" s="3" t="str">
        <f>Homes[[#This Row],[bedrooms]] &amp; " bd | " &amp; TEXT(Homes[[#This Row],[bathrooms]],"0.##") &amp; " ba"</f>
        <v>3 bd | 1.75 ba</v>
      </c>
      <c r="I3647" s="4">
        <v>1280</v>
      </c>
      <c r="J3647" s="1">
        <f>IFERROR(Homes[[#This Row],[price]]/Homes[[#This Row],[sqft_living]]," ")</f>
        <v>189.0625</v>
      </c>
      <c r="K3647" s="4">
        <f>IFERROR(Homes[[#This Row],[sqft_lot]]/43560," ")</f>
        <v>0.17272727272727273</v>
      </c>
      <c r="L3647" t="str">
        <f>IF(Homes[[#This Row],[waterfront]]=1, "Yes","No")</f>
        <v>No</v>
      </c>
      <c r="M3647" s="4" t="str">
        <f>IF(Homes[[#This Row],[sqft_basement]]&gt;0, "Yes","No")</f>
        <v>No</v>
      </c>
      <c r="N3647" t="str">
        <f>CHOOSE(Homes[[#This Row],[view]]+1, "None","Fair","Good","Great","Excellent")</f>
        <v>None</v>
      </c>
      <c r="O3647" t="str">
        <f>CHOOSE(Homes[[#This Row],[condition]], "Poor","Fair","Average","Good","Excellent")</f>
        <v>Good</v>
      </c>
      <c r="P3647">
        <f ca="1">YEAR(TODAY())-Homes[[#This Row],[yr_built]]</f>
        <v>37</v>
      </c>
      <c r="Q3647">
        <v>0</v>
      </c>
      <c r="R3647">
        <f ca="1">IF(Homes[[#This Row],[yr_renovated]]&gt;0, YEAR(TODAY())-Homes[[#This Row],[yr_renovated]], YEAR(TODAY())-Homes[[#This Row],[yr_built]])</f>
        <v>37</v>
      </c>
      <c r="S3647">
        <v>1.5</v>
      </c>
      <c r="T3647" s="2">
        <v>41807</v>
      </c>
      <c r="U3647" s="3">
        <v>1.75</v>
      </c>
      <c r="V3647" s="4">
        <f>IFERROR(Homes[[#This Row],[sqft_above]]+Homes[[#This Row],[sqft_basement]]," ")</f>
        <v>1280</v>
      </c>
      <c r="W3647" s="4">
        <v>7524</v>
      </c>
      <c r="X3647">
        <v>0</v>
      </c>
      <c r="Y3647">
        <v>0</v>
      </c>
      <c r="Z3647">
        <v>4</v>
      </c>
      <c r="AA3647" s="4">
        <v>1280</v>
      </c>
      <c r="AB3647" s="4">
        <v>0</v>
      </c>
      <c r="AC3647">
        <v>1988</v>
      </c>
      <c r="AD3647" t="s">
        <v>3770</v>
      </c>
      <c r="AE3647" t="s">
        <v>1392</v>
      </c>
      <c r="AF3647" t="s">
        <v>2406</v>
      </c>
    </row>
    <row r="3648" spans="1:32">
      <c r="A3648" t="str">
        <f>PROPER(TRIM(Homes[[#This Row],[street]]))</f>
        <v>21611 Se 266Th St</v>
      </c>
      <c r="B3648" t="str">
        <f>PROPER(TRIM(Homes[[#This Row],[city]]))</f>
        <v>Maple Valley</v>
      </c>
      <c r="C3648" t="str">
        <f>_xlfn.TEXTBEFORE(Homes[[#This Row],[statezip]]," ")</f>
        <v>WA</v>
      </c>
      <c r="D3648" s="6" t="str">
        <f>_xlfn.TEXTAFTER(Homes[[#This Row],[statezip]]," ")</f>
        <v>98038</v>
      </c>
      <c r="E3648" s="1">
        <v>242000</v>
      </c>
      <c r="F3648">
        <v>3</v>
      </c>
      <c r="G36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48" s="3" t="str">
        <f>Homes[[#This Row],[bedrooms]] &amp; " bd | " &amp; TEXT(Homes[[#This Row],[bathrooms]],"0.##") &amp; " ba"</f>
        <v>3 bd | 2. ba</v>
      </c>
      <c r="I3648" s="4">
        <v>1260</v>
      </c>
      <c r="J3648" s="1">
        <f>IFERROR(Homes[[#This Row],[price]]/Homes[[#This Row],[sqft_living]]," ")</f>
        <v>192.06349206349208</v>
      </c>
      <c r="K3648" s="4">
        <f>IFERROR(Homes[[#This Row],[sqft_lot]]/43560," ")</f>
        <v>0.18576675849403121</v>
      </c>
      <c r="L3648" t="str">
        <f>IF(Homes[[#This Row],[waterfront]]=1, "Yes","No")</f>
        <v>No</v>
      </c>
      <c r="M3648" s="4" t="str">
        <f>IF(Homes[[#This Row],[sqft_basement]]&gt;0, "Yes","No")</f>
        <v>No</v>
      </c>
      <c r="N3648" t="str">
        <f>CHOOSE(Homes[[#This Row],[view]]+1, "None","Fair","Good","Great","Excellent")</f>
        <v>None</v>
      </c>
      <c r="O3648" t="str">
        <f>CHOOSE(Homes[[#This Row],[condition]], "Poor","Fair","Average","Good","Excellent")</f>
        <v>Average</v>
      </c>
      <c r="P3648">
        <f ca="1">YEAR(TODAY())-Homes[[#This Row],[yr_built]]</f>
        <v>39</v>
      </c>
      <c r="Q3648">
        <v>0</v>
      </c>
      <c r="R3648">
        <f ca="1">IF(Homes[[#This Row],[yr_renovated]]&gt;0, YEAR(TODAY())-Homes[[#This Row],[yr_renovated]], YEAR(TODAY())-Homes[[#This Row],[yr_built]])</f>
        <v>39</v>
      </c>
      <c r="S3648">
        <v>1</v>
      </c>
      <c r="T3648" s="2">
        <v>41808</v>
      </c>
      <c r="U3648" s="3">
        <v>2</v>
      </c>
      <c r="V3648" s="4">
        <f>IFERROR(Homes[[#This Row],[sqft_above]]+Homes[[#This Row],[sqft_basement]]," ")</f>
        <v>1260</v>
      </c>
      <c r="W3648" s="4">
        <v>8092</v>
      </c>
      <c r="X3648">
        <v>0</v>
      </c>
      <c r="Y3648">
        <v>0</v>
      </c>
      <c r="Z3648">
        <v>3</v>
      </c>
      <c r="AA3648" s="4">
        <v>1260</v>
      </c>
      <c r="AB3648" s="4">
        <v>0</v>
      </c>
      <c r="AC3648">
        <v>1986</v>
      </c>
      <c r="AD3648" t="s">
        <v>3771</v>
      </c>
      <c r="AE3648" t="s">
        <v>920</v>
      </c>
      <c r="AF3648" t="s">
        <v>921</v>
      </c>
    </row>
    <row r="3649" spans="1:32">
      <c r="A3649" t="str">
        <f>PROPER(TRIM(Homes[[#This Row],[street]]))</f>
        <v>21860 Military Rd S</v>
      </c>
      <c r="B3649" t="str">
        <f>PROPER(TRIM(Homes[[#This Row],[city]]))</f>
        <v>Seatac</v>
      </c>
      <c r="C3649" t="str">
        <f>_xlfn.TEXTBEFORE(Homes[[#This Row],[statezip]]," ")</f>
        <v>WA</v>
      </c>
      <c r="D3649" s="6" t="str">
        <f>_xlfn.TEXTAFTER(Homes[[#This Row],[statezip]]," ")</f>
        <v>98198</v>
      </c>
      <c r="E3649" s="1">
        <v>242000</v>
      </c>
      <c r="F3649">
        <v>3</v>
      </c>
      <c r="G36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49" s="3" t="str">
        <f>Homes[[#This Row],[bedrooms]] &amp; " bd | " &amp; TEXT(Homes[[#This Row],[bathrooms]],"0.##") &amp; " ba"</f>
        <v>3 bd | 1.75 ba</v>
      </c>
      <c r="I3649" s="4">
        <v>1310</v>
      </c>
      <c r="J3649" s="1">
        <f>IFERROR(Homes[[#This Row],[price]]/Homes[[#This Row],[sqft_living]]," ")</f>
        <v>184.73282442748092</v>
      </c>
      <c r="K3649" s="4">
        <f>IFERROR(Homes[[#This Row],[sqft_lot]]/43560," ")</f>
        <v>0.22141873278236915</v>
      </c>
      <c r="L3649" t="str">
        <f>IF(Homes[[#This Row],[waterfront]]=1, "Yes","No")</f>
        <v>No</v>
      </c>
      <c r="M3649" s="4" t="str">
        <f>IF(Homes[[#This Row],[sqft_basement]]&gt;0, "Yes","No")</f>
        <v>No</v>
      </c>
      <c r="N3649" t="str">
        <f>CHOOSE(Homes[[#This Row],[view]]+1, "None","Fair","Good","Great","Excellent")</f>
        <v>None</v>
      </c>
      <c r="O3649" t="str">
        <f>CHOOSE(Homes[[#This Row],[condition]], "Poor","Fair","Average","Good","Excellent")</f>
        <v>Average</v>
      </c>
      <c r="P3649">
        <f ca="1">YEAR(TODAY())-Homes[[#This Row],[yr_built]]</f>
        <v>46</v>
      </c>
      <c r="Q3649">
        <v>2014</v>
      </c>
      <c r="R3649">
        <f ca="1">IF(Homes[[#This Row],[yr_renovated]]&gt;0, YEAR(TODAY())-Homes[[#This Row],[yr_renovated]], YEAR(TODAY())-Homes[[#This Row],[yr_built]])</f>
        <v>11</v>
      </c>
      <c r="S3649">
        <v>1</v>
      </c>
      <c r="T3649" s="2">
        <v>41787</v>
      </c>
      <c r="U3649" s="3">
        <v>1.75</v>
      </c>
      <c r="V3649" s="4">
        <f>IFERROR(Homes[[#This Row],[sqft_above]]+Homes[[#This Row],[sqft_basement]]," ")</f>
        <v>1310</v>
      </c>
      <c r="W3649" s="4">
        <v>9645</v>
      </c>
      <c r="X3649">
        <v>0</v>
      </c>
      <c r="Y3649">
        <v>0</v>
      </c>
      <c r="Z3649">
        <v>3</v>
      </c>
      <c r="AA3649" s="4">
        <v>1310</v>
      </c>
      <c r="AB3649" s="4">
        <v>0</v>
      </c>
      <c r="AC3649">
        <v>1979</v>
      </c>
      <c r="AD3649" t="s">
        <v>3772</v>
      </c>
      <c r="AE3649" t="s">
        <v>2001</v>
      </c>
      <c r="AF3649" t="s">
        <v>460</v>
      </c>
    </row>
    <row r="3650" spans="1:32">
      <c r="A3650" t="str">
        <f>PROPER(TRIM(Homes[[#This Row],[street]]))</f>
        <v>30027 58Th Pl S</v>
      </c>
      <c r="B3650" t="str">
        <f>PROPER(TRIM(Homes[[#This Row],[city]]))</f>
        <v>Auburn</v>
      </c>
      <c r="C3650" t="str">
        <f>_xlfn.TEXTBEFORE(Homes[[#This Row],[statezip]]," ")</f>
        <v>WA</v>
      </c>
      <c r="D3650" s="6" t="str">
        <f>_xlfn.TEXTAFTER(Homes[[#This Row],[statezip]]," ")</f>
        <v>98001</v>
      </c>
      <c r="E3650" s="1">
        <v>241000</v>
      </c>
      <c r="F3650">
        <v>3</v>
      </c>
      <c r="G36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50" s="3" t="str">
        <f>Homes[[#This Row],[bedrooms]] &amp; " bd | " &amp; TEXT(Homes[[#This Row],[bathrooms]],"0.##") &amp; " ba"</f>
        <v>3 bd | 2. ba</v>
      </c>
      <c r="I3650" s="4">
        <v>1770</v>
      </c>
      <c r="J3650" s="1">
        <f>IFERROR(Homes[[#This Row],[price]]/Homes[[#This Row],[sqft_living]]," ")</f>
        <v>136.15819209039549</v>
      </c>
      <c r="K3650" s="4">
        <f>IFERROR(Homes[[#This Row],[sqft_lot]]/43560," ")</f>
        <v>0.16069788797061524</v>
      </c>
      <c r="L3650" t="str">
        <f>IF(Homes[[#This Row],[waterfront]]=1, "Yes","No")</f>
        <v>No</v>
      </c>
      <c r="M3650" s="4" t="str">
        <f>IF(Homes[[#This Row],[sqft_basement]]&gt;0, "Yes","No")</f>
        <v>No</v>
      </c>
      <c r="N3650" t="str">
        <f>CHOOSE(Homes[[#This Row],[view]]+1, "None","Fair","Good","Great","Excellent")</f>
        <v>None</v>
      </c>
      <c r="O3650" t="str">
        <f>CHOOSE(Homes[[#This Row],[condition]], "Poor","Fair","Average","Good","Excellent")</f>
        <v>Average</v>
      </c>
      <c r="P3650">
        <f ca="1">YEAR(TODAY())-Homes[[#This Row],[yr_built]]</f>
        <v>39</v>
      </c>
      <c r="Q3650">
        <v>0</v>
      </c>
      <c r="R3650">
        <f ca="1">IF(Homes[[#This Row],[yr_renovated]]&gt;0, YEAR(TODAY())-Homes[[#This Row],[yr_renovated]], YEAR(TODAY())-Homes[[#This Row],[yr_built]])</f>
        <v>39</v>
      </c>
      <c r="S3650">
        <v>1</v>
      </c>
      <c r="T3650" s="2">
        <v>41821</v>
      </c>
      <c r="U3650" s="3">
        <v>2</v>
      </c>
      <c r="V3650" s="4">
        <f>IFERROR(Homes[[#This Row],[sqft_above]]+Homes[[#This Row],[sqft_basement]]," ")</f>
        <v>1770</v>
      </c>
      <c r="W3650" s="4">
        <v>7000</v>
      </c>
      <c r="X3650">
        <v>0</v>
      </c>
      <c r="Y3650">
        <v>0</v>
      </c>
      <c r="Z3650">
        <v>3</v>
      </c>
      <c r="AA3650" s="4">
        <v>1770</v>
      </c>
      <c r="AB3650" s="4">
        <v>0</v>
      </c>
      <c r="AC3650">
        <v>1986</v>
      </c>
      <c r="AD3650" t="s">
        <v>3773</v>
      </c>
      <c r="AE3650" t="s">
        <v>519</v>
      </c>
      <c r="AF3650" t="s">
        <v>1269</v>
      </c>
    </row>
    <row r="3651" spans="1:32">
      <c r="A3651" t="str">
        <f>PROPER(TRIM(Homes[[#This Row],[street]]))</f>
        <v>24023 Se 282Nd St</v>
      </c>
      <c r="B3651" t="str">
        <f>PROPER(TRIM(Homes[[#This Row],[city]]))</f>
        <v>Maple Valley</v>
      </c>
      <c r="C3651" t="str">
        <f>_xlfn.TEXTBEFORE(Homes[[#This Row],[statezip]]," ")</f>
        <v>WA</v>
      </c>
      <c r="D3651" s="6" t="str">
        <f>_xlfn.TEXTAFTER(Homes[[#This Row],[statezip]]," ")</f>
        <v>98038</v>
      </c>
      <c r="E3651" s="1">
        <v>241000</v>
      </c>
      <c r="F3651">
        <v>2</v>
      </c>
      <c r="G36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51" s="3" t="str">
        <f>Homes[[#This Row],[bedrooms]] &amp; " bd | " &amp; TEXT(Homes[[#This Row],[bathrooms]],"0.##") &amp; " ba"</f>
        <v>2 bd | 2. ba</v>
      </c>
      <c r="I3651" s="4">
        <v>1470</v>
      </c>
      <c r="J3651" s="1">
        <f>IFERROR(Homes[[#This Row],[price]]/Homes[[#This Row],[sqft_living]]," ")</f>
        <v>163.94557823129253</v>
      </c>
      <c r="K3651" s="4">
        <f>IFERROR(Homes[[#This Row],[sqft_lot]]/43560," ")</f>
        <v>7.180899908172636E-2</v>
      </c>
      <c r="L3651" t="str">
        <f>IF(Homes[[#This Row],[waterfront]]=1, "Yes","No")</f>
        <v>No</v>
      </c>
      <c r="M3651" s="4" t="str">
        <f>IF(Homes[[#This Row],[sqft_basement]]&gt;0, "Yes","No")</f>
        <v>No</v>
      </c>
      <c r="N3651" t="str">
        <f>CHOOSE(Homes[[#This Row],[view]]+1, "None","Fair","Good","Great","Excellent")</f>
        <v>None</v>
      </c>
      <c r="O3651" t="str">
        <f>CHOOSE(Homes[[#This Row],[condition]], "Poor","Fair","Average","Good","Excellent")</f>
        <v>Average</v>
      </c>
      <c r="P3651">
        <f ca="1">YEAR(TODAY())-Homes[[#This Row],[yr_built]]</f>
        <v>20</v>
      </c>
      <c r="Q3651">
        <v>0</v>
      </c>
      <c r="R3651">
        <f ca="1">IF(Homes[[#This Row],[yr_renovated]]&gt;0, YEAR(TODAY())-Homes[[#This Row],[yr_renovated]], YEAR(TODAY())-Homes[[#This Row],[yr_built]])</f>
        <v>20</v>
      </c>
      <c r="S3651">
        <v>2</v>
      </c>
      <c r="T3651" s="2">
        <v>41778</v>
      </c>
      <c r="U3651" s="3">
        <v>2</v>
      </c>
      <c r="V3651" s="4">
        <f>IFERROR(Homes[[#This Row],[sqft_above]]+Homes[[#This Row],[sqft_basement]]," ")</f>
        <v>1470</v>
      </c>
      <c r="W3651" s="4">
        <v>3128</v>
      </c>
      <c r="X3651">
        <v>0</v>
      </c>
      <c r="Y3651">
        <v>0</v>
      </c>
      <c r="Z3651">
        <v>3</v>
      </c>
      <c r="AA3651" s="4">
        <v>1470</v>
      </c>
      <c r="AB3651" s="4">
        <v>0</v>
      </c>
      <c r="AC3651">
        <v>2005</v>
      </c>
      <c r="AD3651" t="s">
        <v>3774</v>
      </c>
      <c r="AE3651" t="s">
        <v>920</v>
      </c>
      <c r="AF3651" t="s">
        <v>921</v>
      </c>
    </row>
    <row r="3652" spans="1:32">
      <c r="A3652" t="str">
        <f>PROPER(TRIM(Homes[[#This Row],[street]]))</f>
        <v>1219 S 124Th St</v>
      </c>
      <c r="B3652" t="str">
        <f>PROPER(TRIM(Homes[[#This Row],[city]]))</f>
        <v>Seattle</v>
      </c>
      <c r="C3652" t="str">
        <f>_xlfn.TEXTBEFORE(Homes[[#This Row],[statezip]]," ")</f>
        <v>WA</v>
      </c>
      <c r="D3652" s="6" t="str">
        <f>_xlfn.TEXTAFTER(Homes[[#This Row],[statezip]]," ")</f>
        <v>98168</v>
      </c>
      <c r="E3652" s="1">
        <v>240500</v>
      </c>
      <c r="F3652">
        <v>3</v>
      </c>
      <c r="G36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52" s="3" t="str">
        <f>Homes[[#This Row],[bedrooms]] &amp; " bd | " &amp; TEXT(Homes[[#This Row],[bathrooms]],"0.##") &amp; " ba"</f>
        <v>3 bd | 1.75 ba</v>
      </c>
      <c r="I3652" s="4">
        <v>1460</v>
      </c>
      <c r="J3652" s="1">
        <f>IFERROR(Homes[[#This Row],[price]]/Homes[[#This Row],[sqft_living]]," ")</f>
        <v>164.72602739726028</v>
      </c>
      <c r="K3652" s="4">
        <f>IFERROR(Homes[[#This Row],[sqft_lot]]/43560," ")</f>
        <v>0.24297520661157024</v>
      </c>
      <c r="L3652" t="str">
        <f>IF(Homes[[#This Row],[waterfront]]=1, "Yes","No")</f>
        <v>No</v>
      </c>
      <c r="M3652" s="4" t="str">
        <f>IF(Homes[[#This Row],[sqft_basement]]&gt;0, "Yes","No")</f>
        <v>Yes</v>
      </c>
      <c r="N3652" t="str">
        <f>CHOOSE(Homes[[#This Row],[view]]+1, "None","Fair","Good","Great","Excellent")</f>
        <v>None</v>
      </c>
      <c r="O3652" t="str">
        <f>CHOOSE(Homes[[#This Row],[condition]], "Poor","Fair","Average","Good","Excellent")</f>
        <v>Average</v>
      </c>
      <c r="P3652">
        <f ca="1">YEAR(TODAY())-Homes[[#This Row],[yr_built]]</f>
        <v>28</v>
      </c>
      <c r="Q3652">
        <v>0</v>
      </c>
      <c r="R3652">
        <f ca="1">IF(Homes[[#This Row],[yr_renovated]]&gt;0, YEAR(TODAY())-Homes[[#This Row],[yr_renovated]], YEAR(TODAY())-Homes[[#This Row],[yr_built]])</f>
        <v>28</v>
      </c>
      <c r="S3652">
        <v>1</v>
      </c>
      <c r="T3652" s="2">
        <v>41794</v>
      </c>
      <c r="U3652" s="3">
        <v>1.75</v>
      </c>
      <c r="V3652" s="4">
        <f>IFERROR(Homes[[#This Row],[sqft_above]]+Homes[[#This Row],[sqft_basement]]," ")</f>
        <v>1460</v>
      </c>
      <c r="W3652" s="4">
        <v>10584</v>
      </c>
      <c r="X3652">
        <v>0</v>
      </c>
      <c r="Y3652">
        <v>0</v>
      </c>
      <c r="Z3652">
        <v>3</v>
      </c>
      <c r="AA3652" s="4">
        <v>990</v>
      </c>
      <c r="AB3652" s="4">
        <v>470</v>
      </c>
      <c r="AC3652">
        <v>1997</v>
      </c>
      <c r="AD3652" t="s">
        <v>3775</v>
      </c>
      <c r="AE3652" t="s">
        <v>49</v>
      </c>
      <c r="AF3652" t="s">
        <v>94</v>
      </c>
    </row>
    <row r="3653" spans="1:32">
      <c r="A3653" t="str">
        <f>PROPER(TRIM(Homes[[#This Row],[street]]))</f>
        <v>31510 41St Ave Sw</v>
      </c>
      <c r="B3653" t="str">
        <f>PROPER(TRIM(Homes[[#This Row],[city]]))</f>
        <v>Federal Way</v>
      </c>
      <c r="C3653" t="str">
        <f>_xlfn.TEXTBEFORE(Homes[[#This Row],[statezip]]," ")</f>
        <v>WA</v>
      </c>
      <c r="D3653" s="6" t="str">
        <f>_xlfn.TEXTAFTER(Homes[[#This Row],[statezip]]," ")</f>
        <v>98023</v>
      </c>
      <c r="E3653" s="1">
        <v>240015.33333299999</v>
      </c>
      <c r="F3653">
        <v>4</v>
      </c>
      <c r="G36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53" s="3" t="str">
        <f>Homes[[#This Row],[bedrooms]] &amp; " bd | " &amp; TEXT(Homes[[#This Row],[bathrooms]],"0.##") &amp; " ba"</f>
        <v>4 bd | 2.25 ba</v>
      </c>
      <c r="I3653" s="4">
        <v>1720</v>
      </c>
      <c r="J3653" s="1">
        <f>IFERROR(Homes[[#This Row],[price]]/Homes[[#This Row],[sqft_living]]," ")</f>
        <v>139.5437984494186</v>
      </c>
      <c r="K3653" s="4">
        <f>IFERROR(Homes[[#This Row],[sqft_lot]]/43560," ")</f>
        <v>0.19054178145087236</v>
      </c>
      <c r="L3653" t="str">
        <f>IF(Homes[[#This Row],[waterfront]]=1, "Yes","No")</f>
        <v>No</v>
      </c>
      <c r="M3653" s="4" t="str">
        <f>IF(Homes[[#This Row],[sqft_basement]]&gt;0, "Yes","No")</f>
        <v>No</v>
      </c>
      <c r="N3653" t="str">
        <f>CHOOSE(Homes[[#This Row],[view]]+1, "None","Fair","Good","Great","Excellent")</f>
        <v>None</v>
      </c>
      <c r="O3653" t="str">
        <f>CHOOSE(Homes[[#This Row],[condition]], "Poor","Fair","Average","Good","Excellent")</f>
        <v>Good</v>
      </c>
      <c r="P3653">
        <f ca="1">YEAR(TODAY())-Homes[[#This Row],[yr_built]]</f>
        <v>52</v>
      </c>
      <c r="Q3653">
        <v>0</v>
      </c>
      <c r="R3653">
        <f ca="1">IF(Homes[[#This Row],[yr_renovated]]&gt;0, YEAR(TODAY())-Homes[[#This Row],[yr_renovated]], YEAR(TODAY())-Homes[[#This Row],[yr_built]])</f>
        <v>52</v>
      </c>
      <c r="S3653">
        <v>1</v>
      </c>
      <c r="T3653" s="2">
        <v>41781</v>
      </c>
      <c r="U3653" s="3">
        <v>2.25</v>
      </c>
      <c r="V3653" s="4">
        <f>IFERROR(Homes[[#This Row],[sqft_above]]+Homes[[#This Row],[sqft_basement]]," ")</f>
        <v>1720</v>
      </c>
      <c r="W3653" s="4">
        <v>8300</v>
      </c>
      <c r="X3653">
        <v>0</v>
      </c>
      <c r="Y3653">
        <v>0</v>
      </c>
      <c r="Z3653">
        <v>4</v>
      </c>
      <c r="AA3653" s="4">
        <v>1720</v>
      </c>
      <c r="AB3653" s="4">
        <v>0</v>
      </c>
      <c r="AC3653">
        <v>1973</v>
      </c>
      <c r="AD3653" t="s">
        <v>3776</v>
      </c>
      <c r="AE3653" t="s">
        <v>675</v>
      </c>
      <c r="AF3653" t="s">
        <v>1267</v>
      </c>
    </row>
    <row r="3654" spans="1:32">
      <c r="A3654" t="str">
        <f>PROPER(TRIM(Homes[[#This Row],[street]]))</f>
        <v>1009 S 229Th Pl</v>
      </c>
      <c r="B3654" t="str">
        <f>PROPER(TRIM(Homes[[#This Row],[city]]))</f>
        <v>Des Moines</v>
      </c>
      <c r="C3654" t="str">
        <f>_xlfn.TEXTBEFORE(Homes[[#This Row],[statezip]]," ")</f>
        <v>WA</v>
      </c>
      <c r="D3654" s="6" t="str">
        <f>_xlfn.TEXTAFTER(Homes[[#This Row],[statezip]]," ")</f>
        <v>98198</v>
      </c>
      <c r="E3654" s="1">
        <v>240000</v>
      </c>
      <c r="F3654">
        <v>4</v>
      </c>
      <c r="G36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54" s="3" t="str">
        <f>Homes[[#This Row],[bedrooms]] &amp; " bd | " &amp; TEXT(Homes[[#This Row],[bathrooms]],"0.##") &amp; " ba"</f>
        <v>4 bd | 2. ba</v>
      </c>
      <c r="I3654" s="4">
        <v>1790</v>
      </c>
      <c r="J3654" s="1">
        <f>IFERROR(Homes[[#This Row],[price]]/Homes[[#This Row],[sqft_living]]," ")</f>
        <v>134.07821229050279</v>
      </c>
      <c r="K3654" s="4">
        <f>IFERROR(Homes[[#This Row],[sqft_lot]]/43560," ")</f>
        <v>0.33723599632690543</v>
      </c>
      <c r="L3654" t="str">
        <f>IF(Homes[[#This Row],[waterfront]]=1, "Yes","No")</f>
        <v>No</v>
      </c>
      <c r="M3654" s="4" t="str">
        <f>IF(Homes[[#This Row],[sqft_basement]]&gt;0, "Yes","No")</f>
        <v>Yes</v>
      </c>
      <c r="N3654" t="str">
        <f>CHOOSE(Homes[[#This Row],[view]]+1, "None","Fair","Good","Great","Excellent")</f>
        <v>Fair</v>
      </c>
      <c r="O3654" t="str">
        <f>CHOOSE(Homes[[#This Row],[condition]], "Poor","Fair","Average","Good","Excellent")</f>
        <v>Good</v>
      </c>
      <c r="P3654">
        <f ca="1">YEAR(TODAY())-Homes[[#This Row],[yr_built]]</f>
        <v>65</v>
      </c>
      <c r="Q3654">
        <v>2001</v>
      </c>
      <c r="R3654">
        <f ca="1">IF(Homes[[#This Row],[yr_renovated]]&gt;0, YEAR(TODAY())-Homes[[#This Row],[yr_renovated]], YEAR(TODAY())-Homes[[#This Row],[yr_built]])</f>
        <v>24</v>
      </c>
      <c r="S3654">
        <v>1</v>
      </c>
      <c r="T3654" s="2">
        <v>41809</v>
      </c>
      <c r="U3654" s="3">
        <v>2</v>
      </c>
      <c r="V3654" s="4">
        <f>IFERROR(Homes[[#This Row],[sqft_above]]+Homes[[#This Row],[sqft_basement]]," ")</f>
        <v>1790</v>
      </c>
      <c r="W3654" s="4">
        <v>14690</v>
      </c>
      <c r="X3654">
        <v>0</v>
      </c>
      <c r="Y3654">
        <v>1</v>
      </c>
      <c r="Z3654">
        <v>4</v>
      </c>
      <c r="AA3654" s="4">
        <v>1670</v>
      </c>
      <c r="AB3654" s="4">
        <v>120</v>
      </c>
      <c r="AC3654">
        <v>1960</v>
      </c>
      <c r="AD3654" t="s">
        <v>3777</v>
      </c>
      <c r="AE3654" t="s">
        <v>459</v>
      </c>
      <c r="AF3654" t="s">
        <v>460</v>
      </c>
    </row>
    <row r="3655" spans="1:32">
      <c r="A3655" t="str">
        <f>PROPER(TRIM(Homes[[#This Row],[street]]))</f>
        <v>42 43Rd Ct Ne</v>
      </c>
      <c r="B3655" t="str">
        <f>PROPER(TRIM(Homes[[#This Row],[city]]))</f>
        <v>Auburn</v>
      </c>
      <c r="C3655" t="str">
        <f>_xlfn.TEXTBEFORE(Homes[[#This Row],[statezip]]," ")</f>
        <v>WA</v>
      </c>
      <c r="D3655" s="6" t="str">
        <f>_xlfn.TEXTAFTER(Homes[[#This Row],[statezip]]," ")</f>
        <v>98002</v>
      </c>
      <c r="E3655" s="1">
        <v>240000</v>
      </c>
      <c r="F3655">
        <v>3</v>
      </c>
      <c r="G36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55" s="3" t="str">
        <f>Homes[[#This Row],[bedrooms]] &amp; " bd | " &amp; TEXT(Homes[[#This Row],[bathrooms]],"0.##") &amp; " ba"</f>
        <v>3 bd | 2.25 ba</v>
      </c>
      <c r="I3655" s="4">
        <v>1481</v>
      </c>
      <c r="J3655" s="1">
        <f>IFERROR(Homes[[#This Row],[price]]/Homes[[#This Row],[sqft_living]]," ")</f>
        <v>162.05266711681296</v>
      </c>
      <c r="K3655" s="4">
        <f>IFERROR(Homes[[#This Row],[sqft_lot]]/43560," ")</f>
        <v>6.4738292011019286E-2</v>
      </c>
      <c r="L3655" t="str">
        <f>IF(Homes[[#This Row],[waterfront]]=1, "Yes","No")</f>
        <v>No</v>
      </c>
      <c r="M3655" s="4" t="str">
        <f>IF(Homes[[#This Row],[sqft_basement]]&gt;0, "Yes","No")</f>
        <v>No</v>
      </c>
      <c r="N3655" t="str">
        <f>CHOOSE(Homes[[#This Row],[view]]+1, "None","Fair","Good","Great","Excellent")</f>
        <v>None</v>
      </c>
      <c r="O3655" t="str">
        <f>CHOOSE(Homes[[#This Row],[condition]], "Poor","Fair","Average","Good","Excellent")</f>
        <v>Average</v>
      </c>
      <c r="P3655">
        <f ca="1">YEAR(TODAY())-Homes[[#This Row],[yr_built]]</f>
        <v>13</v>
      </c>
      <c r="Q3655">
        <v>1912</v>
      </c>
      <c r="R3655">
        <f ca="1">IF(Homes[[#This Row],[yr_renovated]]&gt;0, YEAR(TODAY())-Homes[[#This Row],[yr_renovated]], YEAR(TODAY())-Homes[[#This Row],[yr_built]])</f>
        <v>113</v>
      </c>
      <c r="S3655">
        <v>2</v>
      </c>
      <c r="T3655" s="2">
        <v>41815</v>
      </c>
      <c r="U3655" s="3">
        <v>2.25</v>
      </c>
      <c r="V3655" s="4">
        <f>IFERROR(Homes[[#This Row],[sqft_above]]+Homes[[#This Row],[sqft_basement]]," ")</f>
        <v>1481</v>
      </c>
      <c r="W3655" s="4">
        <v>2820</v>
      </c>
      <c r="X3655">
        <v>0</v>
      </c>
      <c r="Y3655">
        <v>0</v>
      </c>
      <c r="Z3655">
        <v>3</v>
      </c>
      <c r="AA3655" s="4">
        <v>1481</v>
      </c>
      <c r="AB3655" s="4">
        <v>0</v>
      </c>
      <c r="AC3655">
        <v>2012</v>
      </c>
      <c r="AD3655" t="s">
        <v>3778</v>
      </c>
      <c r="AE3655" t="s">
        <v>519</v>
      </c>
      <c r="AF3655" t="s">
        <v>3042</v>
      </c>
    </row>
    <row r="3656" spans="1:32">
      <c r="A3656" t="str">
        <f>PROPER(TRIM(Homes[[#This Row],[street]]))</f>
        <v>17820 1St Avenue South</v>
      </c>
      <c r="B3656" t="str">
        <f>PROPER(TRIM(Homes[[#This Row],[city]]))</f>
        <v>Burien</v>
      </c>
      <c r="C3656" t="str">
        <f>_xlfn.TEXTBEFORE(Homes[[#This Row],[statezip]]," ")</f>
        <v>WA</v>
      </c>
      <c r="D3656" s="6" t="str">
        <f>_xlfn.TEXTAFTER(Homes[[#This Row],[statezip]]," ")</f>
        <v>98148</v>
      </c>
      <c r="E3656" s="1">
        <v>240000</v>
      </c>
      <c r="F3656">
        <v>3</v>
      </c>
      <c r="G36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56" s="3" t="str">
        <f>Homes[[#This Row],[bedrooms]] &amp; " bd | " &amp; TEXT(Homes[[#This Row],[bathrooms]],"0.##") &amp; " ba"</f>
        <v>3 bd | 1.75 ba</v>
      </c>
      <c r="I3656" s="4">
        <v>1570</v>
      </c>
      <c r="J3656" s="1">
        <f>IFERROR(Homes[[#This Row],[price]]/Homes[[#This Row],[sqft_living]]," ")</f>
        <v>152.86624203821657</v>
      </c>
      <c r="K3656" s="4">
        <f>IFERROR(Homes[[#This Row],[sqft_lot]]/43560," ")</f>
        <v>0.20087235996326905</v>
      </c>
      <c r="L3656" t="str">
        <f>IF(Homes[[#This Row],[waterfront]]=1, "Yes","No")</f>
        <v>No</v>
      </c>
      <c r="M3656" s="4" t="str">
        <f>IF(Homes[[#This Row],[sqft_basement]]&gt;0, "Yes","No")</f>
        <v>No</v>
      </c>
      <c r="N3656" t="str">
        <f>CHOOSE(Homes[[#This Row],[view]]+1, "None","Fair","Good","Great","Excellent")</f>
        <v>None</v>
      </c>
      <c r="O3656" t="str">
        <f>CHOOSE(Homes[[#This Row],[condition]], "Poor","Fair","Average","Good","Excellent")</f>
        <v>Average</v>
      </c>
      <c r="P3656">
        <f ca="1">YEAR(TODAY())-Homes[[#This Row],[yr_built]]</f>
        <v>65</v>
      </c>
      <c r="Q3656">
        <v>2012</v>
      </c>
      <c r="R3656">
        <f ca="1">IF(Homes[[#This Row],[yr_renovated]]&gt;0, YEAR(TODAY())-Homes[[#This Row],[yr_renovated]], YEAR(TODAY())-Homes[[#This Row],[yr_built]])</f>
        <v>13</v>
      </c>
      <c r="S3656">
        <v>1</v>
      </c>
      <c r="T3656" s="2">
        <v>41823</v>
      </c>
      <c r="U3656" s="3">
        <v>1.75</v>
      </c>
      <c r="V3656" s="4">
        <f>IFERROR(Homes[[#This Row],[sqft_above]]+Homes[[#This Row],[sqft_basement]]," ")</f>
        <v>1570</v>
      </c>
      <c r="W3656" s="4">
        <v>8750</v>
      </c>
      <c r="X3656">
        <v>0</v>
      </c>
      <c r="Y3656">
        <v>0</v>
      </c>
      <c r="Z3656">
        <v>3</v>
      </c>
      <c r="AA3656" s="4">
        <v>1570</v>
      </c>
      <c r="AB3656" s="4">
        <v>0</v>
      </c>
      <c r="AC3656">
        <v>1960</v>
      </c>
      <c r="AD3656" t="s">
        <v>3779</v>
      </c>
      <c r="AE3656" t="s">
        <v>379</v>
      </c>
      <c r="AF3656" t="s">
        <v>1701</v>
      </c>
    </row>
    <row r="3657" spans="1:32">
      <c r="A3657" t="str">
        <f>PROPER(TRIM(Homes[[#This Row],[street]]))</f>
        <v>450 Ne Birch St</v>
      </c>
      <c r="B3657" t="str">
        <f>PROPER(TRIM(Homes[[#This Row],[city]]))</f>
        <v>Issaquah</v>
      </c>
      <c r="C3657" t="str">
        <f>_xlfn.TEXTBEFORE(Homes[[#This Row],[statezip]]," ")</f>
        <v>WA</v>
      </c>
      <c r="D3657" s="6" t="str">
        <f>_xlfn.TEXTAFTER(Homes[[#This Row],[statezip]]," ")</f>
        <v>98027</v>
      </c>
      <c r="E3657" s="1">
        <v>240000</v>
      </c>
      <c r="F3657">
        <v>3</v>
      </c>
      <c r="G36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57" s="3" t="str">
        <f>Homes[[#This Row],[bedrooms]] &amp; " bd | " &amp; TEXT(Homes[[#This Row],[bathrooms]],"0.##") &amp; " ba"</f>
        <v>3 bd | 1. ba</v>
      </c>
      <c r="I3657" s="4">
        <v>1150</v>
      </c>
      <c r="J3657" s="1">
        <f>IFERROR(Homes[[#This Row],[price]]/Homes[[#This Row],[sqft_living]]," ")</f>
        <v>208.69565217391303</v>
      </c>
      <c r="K3657" s="4">
        <f>IFERROR(Homes[[#This Row],[sqft_lot]]/43560," ")</f>
        <v>0.11076675849403123</v>
      </c>
      <c r="L3657" t="str">
        <f>IF(Homes[[#This Row],[waterfront]]=1, "Yes","No")</f>
        <v>No</v>
      </c>
      <c r="M3657" s="4" t="str">
        <f>IF(Homes[[#This Row],[sqft_basement]]&gt;0, "Yes","No")</f>
        <v>No</v>
      </c>
      <c r="N3657" t="str">
        <f>CHOOSE(Homes[[#This Row],[view]]+1, "None","Fair","Good","Great","Excellent")</f>
        <v>None</v>
      </c>
      <c r="O3657" t="str">
        <f>CHOOSE(Homes[[#This Row],[condition]], "Poor","Fair","Average","Good","Excellent")</f>
        <v>Good</v>
      </c>
      <c r="P3657">
        <f ca="1">YEAR(TODAY())-Homes[[#This Row],[yr_built]]</f>
        <v>68</v>
      </c>
      <c r="Q3657">
        <v>2001</v>
      </c>
      <c r="R3657">
        <f ca="1">IF(Homes[[#This Row],[yr_renovated]]&gt;0, YEAR(TODAY())-Homes[[#This Row],[yr_renovated]], YEAR(TODAY())-Homes[[#This Row],[yr_built]])</f>
        <v>24</v>
      </c>
      <c r="S3657">
        <v>1</v>
      </c>
      <c r="T3657" s="2">
        <v>41795</v>
      </c>
      <c r="U3657" s="3">
        <v>1</v>
      </c>
      <c r="V3657" s="4">
        <f>IFERROR(Homes[[#This Row],[sqft_above]]+Homes[[#This Row],[sqft_basement]]," ")</f>
        <v>1150</v>
      </c>
      <c r="W3657" s="4">
        <v>4825</v>
      </c>
      <c r="X3657">
        <v>0</v>
      </c>
      <c r="Y3657">
        <v>0</v>
      </c>
      <c r="Z3657">
        <v>4</v>
      </c>
      <c r="AA3657" s="4">
        <v>1150</v>
      </c>
      <c r="AB3657" s="4">
        <v>0</v>
      </c>
      <c r="AC3657">
        <v>1957</v>
      </c>
      <c r="AD3657" t="s">
        <v>3780</v>
      </c>
      <c r="AE3657" t="s">
        <v>79</v>
      </c>
      <c r="AF3657" t="s">
        <v>82</v>
      </c>
    </row>
    <row r="3658" spans="1:32">
      <c r="A3658" t="str">
        <f>PROPER(TRIM(Homes[[#This Row],[street]]))</f>
        <v>43712 Se 150Th St</v>
      </c>
      <c r="B3658" t="str">
        <f>PROPER(TRIM(Homes[[#This Row],[city]]))</f>
        <v>North Bend</v>
      </c>
      <c r="C3658" t="str">
        <f>_xlfn.TEXTBEFORE(Homes[[#This Row],[statezip]]," ")</f>
        <v>WA</v>
      </c>
      <c r="D3658" s="6" t="str">
        <f>_xlfn.TEXTAFTER(Homes[[#This Row],[statezip]]," ")</f>
        <v>98045</v>
      </c>
      <c r="E3658" s="1">
        <v>240000</v>
      </c>
      <c r="F3658">
        <v>3</v>
      </c>
      <c r="G36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658" s="3" t="str">
        <f>Homes[[#This Row],[bedrooms]] &amp; " bd | " &amp; TEXT(Homes[[#This Row],[bathrooms]],"0.##") &amp; " ba"</f>
        <v>3 bd | 1.5 ba</v>
      </c>
      <c r="I3658" s="4">
        <v>1360</v>
      </c>
      <c r="J3658" s="1">
        <f>IFERROR(Homes[[#This Row],[price]]/Homes[[#This Row],[sqft_living]]," ")</f>
        <v>176.47058823529412</v>
      </c>
      <c r="K3658" s="4">
        <f>IFERROR(Homes[[#This Row],[sqft_lot]]/43560," ")</f>
        <v>0.22405876951331496</v>
      </c>
      <c r="L3658" t="str">
        <f>IF(Homes[[#This Row],[waterfront]]=1, "Yes","No")</f>
        <v>No</v>
      </c>
      <c r="M3658" s="4" t="str">
        <f>IF(Homes[[#This Row],[sqft_basement]]&gt;0, "Yes","No")</f>
        <v>No</v>
      </c>
      <c r="N3658" t="str">
        <f>CHOOSE(Homes[[#This Row],[view]]+1, "None","Fair","Good","Great","Excellent")</f>
        <v>None</v>
      </c>
      <c r="O3658" t="str">
        <f>CHOOSE(Homes[[#This Row],[condition]], "Poor","Fair","Average","Good","Excellent")</f>
        <v>Excellent</v>
      </c>
      <c r="P3658">
        <f ca="1">YEAR(TODAY())-Homes[[#This Row],[yr_built]]</f>
        <v>41</v>
      </c>
      <c r="Q3658">
        <v>0</v>
      </c>
      <c r="R3658">
        <f ca="1">IF(Homes[[#This Row],[yr_renovated]]&gt;0, YEAR(TODAY())-Homes[[#This Row],[yr_renovated]], YEAR(TODAY())-Homes[[#This Row],[yr_built]])</f>
        <v>41</v>
      </c>
      <c r="S3658">
        <v>1.5</v>
      </c>
      <c r="T3658" s="2">
        <v>41801</v>
      </c>
      <c r="U3658" s="3">
        <v>1.5</v>
      </c>
      <c r="V3658" s="4">
        <f>IFERROR(Homes[[#This Row],[sqft_above]]+Homes[[#This Row],[sqft_basement]]," ")</f>
        <v>1360</v>
      </c>
      <c r="W3658" s="4">
        <v>9760</v>
      </c>
      <c r="X3658">
        <v>0</v>
      </c>
      <c r="Y3658">
        <v>0</v>
      </c>
      <c r="Z3658">
        <v>5</v>
      </c>
      <c r="AA3658" s="4">
        <v>1360</v>
      </c>
      <c r="AB3658" s="4">
        <v>0</v>
      </c>
      <c r="AC3658">
        <v>1984</v>
      </c>
      <c r="AD3658" t="s">
        <v>3781</v>
      </c>
      <c r="AE3658" t="s">
        <v>624</v>
      </c>
      <c r="AF3658" t="s">
        <v>625</v>
      </c>
    </row>
    <row r="3659" spans="1:32">
      <c r="A3659" t="str">
        <f>PROPER(TRIM(Homes[[#This Row],[street]]))</f>
        <v>17451 42Nd Ln S</v>
      </c>
      <c r="B3659" t="str">
        <f>PROPER(TRIM(Homes[[#This Row],[city]]))</f>
        <v>Seatac</v>
      </c>
      <c r="C3659" t="str">
        <f>_xlfn.TEXTBEFORE(Homes[[#This Row],[statezip]]," ")</f>
        <v>WA</v>
      </c>
      <c r="D3659" s="6" t="str">
        <f>_xlfn.TEXTAFTER(Homes[[#This Row],[statezip]]," ")</f>
        <v>98188</v>
      </c>
      <c r="E3659" s="1">
        <v>240000</v>
      </c>
      <c r="F3659">
        <v>2</v>
      </c>
      <c r="G36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59" s="3" t="str">
        <f>Homes[[#This Row],[bedrooms]] &amp; " bd | " &amp; TEXT(Homes[[#This Row],[bathrooms]],"0.##") &amp; " ba"</f>
        <v>2 bd | 1.75 ba</v>
      </c>
      <c r="I3659" s="4">
        <v>1330</v>
      </c>
      <c r="J3659" s="1">
        <f>IFERROR(Homes[[#This Row],[price]]/Homes[[#This Row],[sqft_living]]," ")</f>
        <v>180.45112781954887</v>
      </c>
      <c r="K3659" s="4">
        <f>IFERROR(Homes[[#This Row],[sqft_lot]]/43560," ")</f>
        <v>0.16528925619834711</v>
      </c>
      <c r="L3659" t="str">
        <f>IF(Homes[[#This Row],[waterfront]]=1, "Yes","No")</f>
        <v>No</v>
      </c>
      <c r="M3659" s="4" t="str">
        <f>IF(Homes[[#This Row],[sqft_basement]]&gt;0, "Yes","No")</f>
        <v>No</v>
      </c>
      <c r="N3659" t="str">
        <f>CHOOSE(Homes[[#This Row],[view]]+1, "None","Fair","Good","Great","Excellent")</f>
        <v>None</v>
      </c>
      <c r="O3659" t="str">
        <f>CHOOSE(Homes[[#This Row],[condition]], "Poor","Fair","Average","Good","Excellent")</f>
        <v>Average</v>
      </c>
      <c r="P3659">
        <f ca="1">YEAR(TODAY())-Homes[[#This Row],[yr_built]]</f>
        <v>32</v>
      </c>
      <c r="Q3659">
        <v>0</v>
      </c>
      <c r="R3659">
        <f ca="1">IF(Homes[[#This Row],[yr_renovated]]&gt;0, YEAR(TODAY())-Homes[[#This Row],[yr_renovated]], YEAR(TODAY())-Homes[[#This Row],[yr_built]])</f>
        <v>32</v>
      </c>
      <c r="S3659">
        <v>1</v>
      </c>
      <c r="T3659" s="2">
        <v>41780</v>
      </c>
      <c r="U3659" s="3">
        <v>1.75</v>
      </c>
      <c r="V3659" s="4">
        <f>IFERROR(Homes[[#This Row],[sqft_above]]+Homes[[#This Row],[sqft_basement]]," ")</f>
        <v>1330</v>
      </c>
      <c r="W3659" s="4">
        <v>7200</v>
      </c>
      <c r="X3659">
        <v>0</v>
      </c>
      <c r="Y3659">
        <v>0</v>
      </c>
      <c r="Z3659">
        <v>3</v>
      </c>
      <c r="AA3659" s="4">
        <v>1330</v>
      </c>
      <c r="AB3659" s="4">
        <v>0</v>
      </c>
      <c r="AC3659">
        <v>1993</v>
      </c>
      <c r="AD3659" t="s">
        <v>3782</v>
      </c>
      <c r="AE3659" t="s">
        <v>2001</v>
      </c>
      <c r="AF3659" t="s">
        <v>2002</v>
      </c>
    </row>
    <row r="3660" spans="1:32">
      <c r="A3660" t="str">
        <f>PROPER(TRIM(Homes[[#This Row],[street]]))</f>
        <v>10720 Stone Ave N</v>
      </c>
      <c r="B3660" t="str">
        <f>PROPER(TRIM(Homes[[#This Row],[city]]))</f>
        <v>Seattle</v>
      </c>
      <c r="C3660" t="str">
        <f>_xlfn.TEXTBEFORE(Homes[[#This Row],[statezip]]," ")</f>
        <v>WA</v>
      </c>
      <c r="D3660" s="6" t="str">
        <f>_xlfn.TEXTAFTER(Homes[[#This Row],[statezip]]," ")</f>
        <v>98133</v>
      </c>
      <c r="E3660" s="1">
        <v>240000</v>
      </c>
      <c r="F3660">
        <v>4</v>
      </c>
      <c r="G36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0" s="3" t="str">
        <f>Homes[[#This Row],[bedrooms]] &amp; " bd | " &amp; TEXT(Homes[[#This Row],[bathrooms]],"0.##") &amp; " ba"</f>
        <v>4 bd | 1. ba</v>
      </c>
      <c r="I3660" s="4">
        <v>1200</v>
      </c>
      <c r="J3660" s="1">
        <f>IFERROR(Homes[[#This Row],[price]]/Homes[[#This Row],[sqft_living]]," ")</f>
        <v>200</v>
      </c>
      <c r="K3660" s="4">
        <f>IFERROR(Homes[[#This Row],[sqft_lot]]/43560," ")</f>
        <v>4.9839302112029388E-2</v>
      </c>
      <c r="L3660" t="str">
        <f>IF(Homes[[#This Row],[waterfront]]=1, "Yes","No")</f>
        <v>No</v>
      </c>
      <c r="M3660" s="4" t="str">
        <f>IF(Homes[[#This Row],[sqft_basement]]&gt;0, "Yes","No")</f>
        <v>No</v>
      </c>
      <c r="N3660" t="str">
        <f>CHOOSE(Homes[[#This Row],[view]]+1, "None","Fair","Good","Great","Excellent")</f>
        <v>None</v>
      </c>
      <c r="O3660" t="str">
        <f>CHOOSE(Homes[[#This Row],[condition]], "Poor","Fair","Average","Good","Excellent")</f>
        <v>Average</v>
      </c>
      <c r="P3660">
        <f ca="1">YEAR(TODAY())-Homes[[#This Row],[yr_built]]</f>
        <v>92</v>
      </c>
      <c r="Q3660">
        <v>0</v>
      </c>
      <c r="R3660">
        <f ca="1">IF(Homes[[#This Row],[yr_renovated]]&gt;0, YEAR(TODAY())-Homes[[#This Row],[yr_renovated]], YEAR(TODAY())-Homes[[#This Row],[yr_built]])</f>
        <v>92</v>
      </c>
      <c r="S3660">
        <v>1.5</v>
      </c>
      <c r="T3660" s="2">
        <v>41816</v>
      </c>
      <c r="U3660" s="3">
        <v>1</v>
      </c>
      <c r="V3660" s="4">
        <f>IFERROR(Homes[[#This Row],[sqft_above]]+Homes[[#This Row],[sqft_basement]]," ")</f>
        <v>1200</v>
      </c>
      <c r="W3660" s="4">
        <v>2171</v>
      </c>
      <c r="X3660">
        <v>0</v>
      </c>
      <c r="Y3660">
        <v>0</v>
      </c>
      <c r="Z3660">
        <v>3</v>
      </c>
      <c r="AA3660" s="4">
        <v>1200</v>
      </c>
      <c r="AB3660" s="4">
        <v>0</v>
      </c>
      <c r="AC3660">
        <v>1933</v>
      </c>
      <c r="AD3660" t="s">
        <v>3783</v>
      </c>
      <c r="AE3660" t="s">
        <v>49</v>
      </c>
      <c r="AF3660" t="s">
        <v>987</v>
      </c>
    </row>
    <row r="3661" spans="1:32">
      <c r="A3661" t="str">
        <f>PROPER(TRIM(Homes[[#This Row],[street]]))</f>
        <v>527 S Donovan St</v>
      </c>
      <c r="B3661" t="str">
        <f>PROPER(TRIM(Homes[[#This Row],[city]]))</f>
        <v>Seattle</v>
      </c>
      <c r="C3661" t="str">
        <f>_xlfn.TEXTBEFORE(Homes[[#This Row],[statezip]]," ")</f>
        <v>WA</v>
      </c>
      <c r="D3661" s="6" t="str">
        <f>_xlfn.TEXTAFTER(Homes[[#This Row],[statezip]]," ")</f>
        <v>98108</v>
      </c>
      <c r="E3661" s="1">
        <v>240000</v>
      </c>
      <c r="F3661">
        <v>3</v>
      </c>
      <c r="G36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61" s="3" t="str">
        <f>Homes[[#This Row],[bedrooms]] &amp; " bd | " &amp; TEXT(Homes[[#This Row],[bathrooms]],"0.##") &amp; " ba"</f>
        <v>3 bd | 2. ba</v>
      </c>
      <c r="I3661" s="4">
        <v>1330</v>
      </c>
      <c r="J3661" s="1">
        <f>IFERROR(Homes[[#This Row],[price]]/Homes[[#This Row],[sqft_living]]," ")</f>
        <v>180.45112781954887</v>
      </c>
      <c r="K3661" s="4">
        <f>IFERROR(Homes[[#This Row],[sqft_lot]]/43560," ")</f>
        <v>0.13774104683195593</v>
      </c>
      <c r="L3661" t="str">
        <f>IF(Homes[[#This Row],[waterfront]]=1, "Yes","No")</f>
        <v>No</v>
      </c>
      <c r="M3661" s="4" t="str">
        <f>IF(Homes[[#This Row],[sqft_basement]]&gt;0, "Yes","No")</f>
        <v>Yes</v>
      </c>
      <c r="N3661" t="str">
        <f>CHOOSE(Homes[[#This Row],[view]]+1, "None","Fair","Good","Great","Excellent")</f>
        <v>None</v>
      </c>
      <c r="O3661" t="str">
        <f>CHOOSE(Homes[[#This Row],[condition]], "Poor","Fair","Average","Good","Excellent")</f>
        <v>Good</v>
      </c>
      <c r="P3661">
        <f ca="1">YEAR(TODAY())-Homes[[#This Row],[yr_built]]</f>
        <v>125</v>
      </c>
      <c r="Q3661">
        <v>1971</v>
      </c>
      <c r="R3661">
        <f ca="1">IF(Homes[[#This Row],[yr_renovated]]&gt;0, YEAR(TODAY())-Homes[[#This Row],[yr_renovated]], YEAR(TODAY())-Homes[[#This Row],[yr_built]])</f>
        <v>54</v>
      </c>
      <c r="S3661">
        <v>1</v>
      </c>
      <c r="T3661" s="2">
        <v>41789</v>
      </c>
      <c r="U3661" s="3">
        <v>2</v>
      </c>
      <c r="V3661" s="4">
        <f>IFERROR(Homes[[#This Row],[sqft_above]]+Homes[[#This Row],[sqft_basement]]," ")</f>
        <v>1330</v>
      </c>
      <c r="W3661" s="4">
        <v>6000</v>
      </c>
      <c r="X3661">
        <v>0</v>
      </c>
      <c r="Y3661">
        <v>0</v>
      </c>
      <c r="Z3661">
        <v>4</v>
      </c>
      <c r="AA3661" s="4">
        <v>630</v>
      </c>
      <c r="AB3661" s="4">
        <v>700</v>
      </c>
      <c r="AC3661">
        <v>1900</v>
      </c>
      <c r="AD3661" t="s">
        <v>3784</v>
      </c>
      <c r="AE3661" t="s">
        <v>49</v>
      </c>
      <c r="AF3661" t="s">
        <v>1536</v>
      </c>
    </row>
    <row r="3662" spans="1:32">
      <c r="A3662" t="str">
        <f>PROPER(TRIM(Homes[[#This Row],[street]]))</f>
        <v>9817 26Th Ave Sw</v>
      </c>
      <c r="B3662" t="str">
        <f>PROPER(TRIM(Homes[[#This Row],[city]]))</f>
        <v>Seattle</v>
      </c>
      <c r="C3662" t="str">
        <f>_xlfn.TEXTBEFORE(Homes[[#This Row],[statezip]]," ")</f>
        <v>WA</v>
      </c>
      <c r="D3662" s="6" t="str">
        <f>_xlfn.TEXTAFTER(Homes[[#This Row],[statezip]]," ")</f>
        <v>98106</v>
      </c>
      <c r="E3662" s="1">
        <v>240000</v>
      </c>
      <c r="F3662">
        <v>4</v>
      </c>
      <c r="G36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2" s="3" t="str">
        <f>Homes[[#This Row],[bedrooms]] &amp; " bd | " &amp; TEXT(Homes[[#This Row],[bathrooms]],"0.##") &amp; " ba"</f>
        <v>4 bd | 1. ba</v>
      </c>
      <c r="I3662" s="4">
        <v>1910</v>
      </c>
      <c r="J3662" s="1">
        <f>IFERROR(Homes[[#This Row],[price]]/Homes[[#This Row],[sqft_living]]," ")</f>
        <v>125.6544502617801</v>
      </c>
      <c r="K3662" s="4">
        <f>IFERROR(Homes[[#This Row],[sqft_lot]]/43560," ")</f>
        <v>0.37465564738292012</v>
      </c>
      <c r="L3662" t="str">
        <f>IF(Homes[[#This Row],[waterfront]]=1, "Yes","No")</f>
        <v>No</v>
      </c>
      <c r="M3662" s="4" t="str">
        <f>IF(Homes[[#This Row],[sqft_basement]]&gt;0, "Yes","No")</f>
        <v>No</v>
      </c>
      <c r="N3662" t="str">
        <f>CHOOSE(Homes[[#This Row],[view]]+1, "None","Fair","Good","Great","Excellent")</f>
        <v>None</v>
      </c>
      <c r="O3662" t="str">
        <f>CHOOSE(Homes[[#This Row],[condition]], "Poor","Fair","Average","Good","Excellent")</f>
        <v>Average</v>
      </c>
      <c r="P3662">
        <f ca="1">YEAR(TODAY())-Homes[[#This Row],[yr_built]]</f>
        <v>91</v>
      </c>
      <c r="Q3662">
        <v>1978</v>
      </c>
      <c r="R3662">
        <f ca="1">IF(Homes[[#This Row],[yr_renovated]]&gt;0, YEAR(TODAY())-Homes[[#This Row],[yr_renovated]], YEAR(TODAY())-Homes[[#This Row],[yr_built]])</f>
        <v>47</v>
      </c>
      <c r="S3662">
        <v>1.5</v>
      </c>
      <c r="T3662" s="2">
        <v>41799</v>
      </c>
      <c r="U3662" s="3">
        <v>1</v>
      </c>
      <c r="V3662" s="4">
        <f>IFERROR(Homes[[#This Row],[sqft_above]]+Homes[[#This Row],[sqft_basement]]," ")</f>
        <v>1910</v>
      </c>
      <c r="W3662" s="4">
        <v>16320</v>
      </c>
      <c r="X3662">
        <v>0</v>
      </c>
      <c r="Y3662">
        <v>0</v>
      </c>
      <c r="Z3662">
        <v>3</v>
      </c>
      <c r="AA3662" s="4">
        <v>1910</v>
      </c>
      <c r="AB3662" s="4">
        <v>0</v>
      </c>
      <c r="AC3662">
        <v>1934</v>
      </c>
      <c r="AD3662" t="s">
        <v>3785</v>
      </c>
      <c r="AE3662" t="s">
        <v>49</v>
      </c>
      <c r="AF3662" t="s">
        <v>1278</v>
      </c>
    </row>
    <row r="3663" spans="1:32">
      <c r="A3663" t="str">
        <f>PROPER(TRIM(Homes[[#This Row],[street]]))</f>
        <v>10025-10037 31St Ave Sw</v>
      </c>
      <c r="B3663" t="str">
        <f>PROPER(TRIM(Homes[[#This Row],[city]]))</f>
        <v>Seattle</v>
      </c>
      <c r="C3663" t="str">
        <f>_xlfn.TEXTBEFORE(Homes[[#This Row],[statezip]]," ")</f>
        <v>WA</v>
      </c>
      <c r="D3663" s="6" t="str">
        <f>_xlfn.TEXTAFTER(Homes[[#This Row],[statezip]]," ")</f>
        <v>98146</v>
      </c>
      <c r="E3663" s="1">
        <v>240000</v>
      </c>
      <c r="F3663">
        <v>2</v>
      </c>
      <c r="G36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3" s="3" t="str">
        <f>Homes[[#This Row],[bedrooms]] &amp; " bd | " &amp; TEXT(Homes[[#This Row],[bathrooms]],"0.##") &amp; " ba"</f>
        <v>2 bd | 1. ba</v>
      </c>
      <c r="I3663" s="4">
        <v>670</v>
      </c>
      <c r="J3663" s="1">
        <f>IFERROR(Homes[[#This Row],[price]]/Homes[[#This Row],[sqft_living]]," ")</f>
        <v>358.20895522388059</v>
      </c>
      <c r="K3663" s="4">
        <f>IFERROR(Homes[[#This Row],[sqft_lot]]/43560," ")</f>
        <v>0.25068870523415976</v>
      </c>
      <c r="L3663" t="str">
        <f>IF(Homes[[#This Row],[waterfront]]=1, "Yes","No")</f>
        <v>No</v>
      </c>
      <c r="M3663" s="4" t="str">
        <f>IF(Homes[[#This Row],[sqft_basement]]&gt;0, "Yes","No")</f>
        <v>No</v>
      </c>
      <c r="N3663" t="str">
        <f>CHOOSE(Homes[[#This Row],[view]]+1, "None","Fair","Good","Great","Excellent")</f>
        <v>None</v>
      </c>
      <c r="O3663" t="str">
        <f>CHOOSE(Homes[[#This Row],[condition]], "Poor","Fair","Average","Good","Excellent")</f>
        <v>Average</v>
      </c>
      <c r="P3663">
        <f ca="1">YEAR(TODAY())-Homes[[#This Row],[yr_built]]</f>
        <v>83</v>
      </c>
      <c r="Q3663">
        <v>1999</v>
      </c>
      <c r="R3663">
        <f ca="1">IF(Homes[[#This Row],[yr_renovated]]&gt;0, YEAR(TODAY())-Homes[[#This Row],[yr_renovated]], YEAR(TODAY())-Homes[[#This Row],[yr_built]])</f>
        <v>26</v>
      </c>
      <c r="S3663">
        <v>1</v>
      </c>
      <c r="T3663" s="2">
        <v>41808</v>
      </c>
      <c r="U3663" s="3">
        <v>1</v>
      </c>
      <c r="V3663" s="4">
        <f>IFERROR(Homes[[#This Row],[sqft_above]]+Homes[[#This Row],[sqft_basement]]," ")</f>
        <v>670</v>
      </c>
      <c r="W3663" s="4">
        <v>10920</v>
      </c>
      <c r="X3663">
        <v>0</v>
      </c>
      <c r="Y3663">
        <v>0</v>
      </c>
      <c r="Z3663">
        <v>3</v>
      </c>
      <c r="AA3663" s="4">
        <v>670</v>
      </c>
      <c r="AB3663" s="4">
        <v>0</v>
      </c>
      <c r="AC3663">
        <v>1942</v>
      </c>
      <c r="AD3663" t="s">
        <v>3786</v>
      </c>
      <c r="AE3663" t="s">
        <v>49</v>
      </c>
      <c r="AF3663" t="s">
        <v>422</v>
      </c>
    </row>
    <row r="3664" spans="1:32">
      <c r="A3664" t="str">
        <f>PROPER(TRIM(Homes[[#This Row],[street]]))</f>
        <v>1610 N 185Th St</v>
      </c>
      <c r="B3664" t="str">
        <f>PROPER(TRIM(Homes[[#This Row],[city]]))</f>
        <v>Shoreline</v>
      </c>
      <c r="C3664" t="str">
        <f>_xlfn.TEXTBEFORE(Homes[[#This Row],[statezip]]," ")</f>
        <v>WA</v>
      </c>
      <c r="D3664" s="6" t="str">
        <f>_xlfn.TEXTAFTER(Homes[[#This Row],[statezip]]," ")</f>
        <v>98133</v>
      </c>
      <c r="E3664" s="1">
        <v>240000</v>
      </c>
      <c r="F3664">
        <v>3</v>
      </c>
      <c r="G36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64" s="3" t="str">
        <f>Homes[[#This Row],[bedrooms]] &amp; " bd | " &amp; TEXT(Homes[[#This Row],[bathrooms]],"0.##") &amp; " ba"</f>
        <v>3 bd | 2. ba</v>
      </c>
      <c r="I3664" s="4">
        <v>1400</v>
      </c>
      <c r="J3664" s="1">
        <f>IFERROR(Homes[[#This Row],[price]]/Homes[[#This Row],[sqft_living]]," ")</f>
        <v>171.42857142857142</v>
      </c>
      <c r="K3664" s="4">
        <f>IFERROR(Homes[[#This Row],[sqft_lot]]/43560," ")</f>
        <v>0.1423324150596878</v>
      </c>
      <c r="L3664" t="str">
        <f>IF(Homes[[#This Row],[waterfront]]=1, "Yes","No")</f>
        <v>No</v>
      </c>
      <c r="M3664" s="4" t="str">
        <f>IF(Homes[[#This Row],[sqft_basement]]&gt;0, "Yes","No")</f>
        <v>Yes</v>
      </c>
      <c r="N3664" t="str">
        <f>CHOOSE(Homes[[#This Row],[view]]+1, "None","Fair","Good","Great","Excellent")</f>
        <v>None</v>
      </c>
      <c r="O3664" t="str">
        <f>CHOOSE(Homes[[#This Row],[condition]], "Poor","Fair","Average","Good","Excellent")</f>
        <v>Average</v>
      </c>
      <c r="P3664">
        <f ca="1">YEAR(TODAY())-Homes[[#This Row],[yr_built]]</f>
        <v>77</v>
      </c>
      <c r="Q3664">
        <v>1994</v>
      </c>
      <c r="R3664">
        <f ca="1">IF(Homes[[#This Row],[yr_renovated]]&gt;0, YEAR(TODAY())-Homes[[#This Row],[yr_renovated]], YEAR(TODAY())-Homes[[#This Row],[yr_built]])</f>
        <v>31</v>
      </c>
      <c r="S3664">
        <v>1</v>
      </c>
      <c r="T3664" s="2">
        <v>41774</v>
      </c>
      <c r="U3664" s="3">
        <v>2</v>
      </c>
      <c r="V3664" s="4">
        <f>IFERROR(Homes[[#This Row],[sqft_above]]+Homes[[#This Row],[sqft_basement]]," ")</f>
        <v>1400</v>
      </c>
      <c r="W3664" s="4">
        <v>6200</v>
      </c>
      <c r="X3664">
        <v>0</v>
      </c>
      <c r="Y3664">
        <v>0</v>
      </c>
      <c r="Z3664">
        <v>3</v>
      </c>
      <c r="AA3664" s="4">
        <v>700</v>
      </c>
      <c r="AB3664" s="4">
        <v>700</v>
      </c>
      <c r="AC3664">
        <v>1948</v>
      </c>
      <c r="AD3664" t="s">
        <v>3787</v>
      </c>
      <c r="AE3664" t="s">
        <v>100</v>
      </c>
      <c r="AF3664" t="s">
        <v>987</v>
      </c>
    </row>
    <row r="3665" spans="1:32">
      <c r="A3665" t="str">
        <f>PROPER(TRIM(Homes[[#This Row],[street]]))</f>
        <v>36400-36452 51St Ave S</v>
      </c>
      <c r="B3665" t="str">
        <f>PROPER(TRIM(Homes[[#This Row],[city]]))</f>
        <v>Auburn</v>
      </c>
      <c r="C3665" t="str">
        <f>_xlfn.TEXTBEFORE(Homes[[#This Row],[statezip]]," ")</f>
        <v>WA</v>
      </c>
      <c r="D3665" s="6" t="str">
        <f>_xlfn.TEXTAFTER(Homes[[#This Row],[statezip]]," ")</f>
        <v>98001</v>
      </c>
      <c r="E3665" s="1">
        <v>239950</v>
      </c>
      <c r="F3665">
        <v>3</v>
      </c>
      <c r="G36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5" s="3" t="str">
        <f>Homes[[#This Row],[bedrooms]] &amp; " bd | " &amp; TEXT(Homes[[#This Row],[bathrooms]],"0.##") &amp; " ba"</f>
        <v>3 bd | 1. ba</v>
      </c>
      <c r="I3665" s="4">
        <v>1900</v>
      </c>
      <c r="J3665" s="1">
        <f>IFERROR(Homes[[#This Row],[price]]/Homes[[#This Row],[sqft_living]]," ")</f>
        <v>126.28947368421052</v>
      </c>
      <c r="K3665" s="4">
        <f>IFERROR(Homes[[#This Row],[sqft_lot]]/43560," ")</f>
        <v>0.7779614325068871</v>
      </c>
      <c r="L3665" t="str">
        <f>IF(Homes[[#This Row],[waterfront]]=1, "Yes","No")</f>
        <v>No</v>
      </c>
      <c r="M3665" s="4" t="str">
        <f>IF(Homes[[#This Row],[sqft_basement]]&gt;0, "Yes","No")</f>
        <v>No</v>
      </c>
      <c r="N3665" t="str">
        <f>CHOOSE(Homes[[#This Row],[view]]+1, "None","Fair","Good","Great","Excellent")</f>
        <v>None</v>
      </c>
      <c r="O3665" t="str">
        <f>CHOOSE(Homes[[#This Row],[condition]], "Poor","Fair","Average","Good","Excellent")</f>
        <v>Good</v>
      </c>
      <c r="P3665">
        <f ca="1">YEAR(TODAY())-Homes[[#This Row],[yr_built]]</f>
        <v>83</v>
      </c>
      <c r="Q3665">
        <v>1982</v>
      </c>
      <c r="R3665">
        <f ca="1">IF(Homes[[#This Row],[yr_renovated]]&gt;0, YEAR(TODAY())-Homes[[#This Row],[yr_renovated]], YEAR(TODAY())-Homes[[#This Row],[yr_built]])</f>
        <v>43</v>
      </c>
      <c r="S3665">
        <v>1.5</v>
      </c>
      <c r="T3665" s="2">
        <v>41772</v>
      </c>
      <c r="U3665" s="3">
        <v>1</v>
      </c>
      <c r="V3665" s="4">
        <f>IFERROR(Homes[[#This Row],[sqft_above]]+Homes[[#This Row],[sqft_basement]]," ")</f>
        <v>1900</v>
      </c>
      <c r="W3665" s="4">
        <v>33888</v>
      </c>
      <c r="X3665">
        <v>0</v>
      </c>
      <c r="Y3665">
        <v>0</v>
      </c>
      <c r="Z3665">
        <v>4</v>
      </c>
      <c r="AA3665" s="4">
        <v>1900</v>
      </c>
      <c r="AB3665" s="4">
        <v>0</v>
      </c>
      <c r="AC3665">
        <v>1942</v>
      </c>
      <c r="AD3665" t="s">
        <v>3788</v>
      </c>
      <c r="AE3665" t="s">
        <v>519</v>
      </c>
      <c r="AF3665" t="s">
        <v>1269</v>
      </c>
    </row>
    <row r="3666" spans="1:32">
      <c r="A3666" t="str">
        <f>PROPER(TRIM(Homes[[#This Row],[street]]))</f>
        <v>26119 185Th Pl Se</v>
      </c>
      <c r="B3666" t="str">
        <f>PROPER(TRIM(Homes[[#This Row],[city]]))</f>
        <v>Covington</v>
      </c>
      <c r="C3666" t="str">
        <f>_xlfn.TEXTBEFORE(Homes[[#This Row],[statezip]]," ")</f>
        <v>WA</v>
      </c>
      <c r="D3666" s="6" t="str">
        <f>_xlfn.TEXTAFTER(Homes[[#This Row],[statezip]]," ")</f>
        <v>98042</v>
      </c>
      <c r="E3666" s="1">
        <v>239950</v>
      </c>
      <c r="F3666">
        <v>3</v>
      </c>
      <c r="G36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66" s="3" t="str">
        <f>Homes[[#This Row],[bedrooms]] &amp; " bd | " &amp; TEXT(Homes[[#This Row],[bathrooms]],"0.##") &amp; " ba"</f>
        <v>3 bd | 1.75 ba</v>
      </c>
      <c r="I3666" s="4">
        <v>1230</v>
      </c>
      <c r="J3666" s="1">
        <f>IFERROR(Homes[[#This Row],[price]]/Homes[[#This Row],[sqft_living]]," ")</f>
        <v>195.08130081300814</v>
      </c>
      <c r="K3666" s="4">
        <f>IFERROR(Homes[[#This Row],[sqft_lot]]/43560," ")</f>
        <v>0.22038567493112948</v>
      </c>
      <c r="L3666" t="str">
        <f>IF(Homes[[#This Row],[waterfront]]=1, "Yes","No")</f>
        <v>No</v>
      </c>
      <c r="M3666" s="4" t="str">
        <f>IF(Homes[[#This Row],[sqft_basement]]&gt;0, "Yes","No")</f>
        <v>No</v>
      </c>
      <c r="N3666" t="str">
        <f>CHOOSE(Homes[[#This Row],[view]]+1, "None","Fair","Good","Great","Excellent")</f>
        <v>None</v>
      </c>
      <c r="O3666" t="str">
        <f>CHOOSE(Homes[[#This Row],[condition]], "Poor","Fair","Average","Good","Excellent")</f>
        <v>Good</v>
      </c>
      <c r="P3666">
        <f ca="1">YEAR(TODAY())-Homes[[#This Row],[yr_built]]</f>
        <v>41</v>
      </c>
      <c r="Q3666">
        <v>0</v>
      </c>
      <c r="R3666">
        <f ca="1">IF(Homes[[#This Row],[yr_renovated]]&gt;0, YEAR(TODAY())-Homes[[#This Row],[yr_renovated]], YEAR(TODAY())-Homes[[#This Row],[yr_built]])</f>
        <v>41</v>
      </c>
      <c r="S3666">
        <v>1</v>
      </c>
      <c r="T3666" s="2">
        <v>41813</v>
      </c>
      <c r="U3666" s="3">
        <v>1.75</v>
      </c>
      <c r="V3666" s="4">
        <f>IFERROR(Homes[[#This Row],[sqft_above]]+Homes[[#This Row],[sqft_basement]]," ")</f>
        <v>1230</v>
      </c>
      <c r="W3666" s="4">
        <v>9600</v>
      </c>
      <c r="X3666">
        <v>0</v>
      </c>
      <c r="Y3666">
        <v>0</v>
      </c>
      <c r="Z3666">
        <v>4</v>
      </c>
      <c r="AA3666" s="4">
        <v>1230</v>
      </c>
      <c r="AB3666" s="4">
        <v>0</v>
      </c>
      <c r="AC3666">
        <v>1984</v>
      </c>
      <c r="AD3666" t="s">
        <v>3789</v>
      </c>
      <c r="AE3666" t="s">
        <v>84</v>
      </c>
      <c r="AF3666" t="s">
        <v>85</v>
      </c>
    </row>
    <row r="3667" spans="1:32">
      <c r="A3667" t="str">
        <f>PROPER(TRIM(Homes[[#This Row],[street]]))</f>
        <v>33838 37Th Ave Sw</v>
      </c>
      <c r="B3667" t="str">
        <f>PROPER(TRIM(Homes[[#This Row],[city]]))</f>
        <v>Federal Way</v>
      </c>
      <c r="C3667" t="str">
        <f>_xlfn.TEXTBEFORE(Homes[[#This Row],[statezip]]," ")</f>
        <v>WA</v>
      </c>
      <c r="D3667" s="6" t="str">
        <f>_xlfn.TEXTAFTER(Homes[[#This Row],[statezip]]," ")</f>
        <v>98023</v>
      </c>
      <c r="E3667" s="1">
        <v>239950</v>
      </c>
      <c r="F3667">
        <v>3</v>
      </c>
      <c r="G36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67" s="3" t="str">
        <f>Homes[[#This Row],[bedrooms]] &amp; " bd | " &amp; TEXT(Homes[[#This Row],[bathrooms]],"0.##") &amp; " ba"</f>
        <v>3 bd | 1.75 ba</v>
      </c>
      <c r="I3667" s="4">
        <v>1670</v>
      </c>
      <c r="J3667" s="1">
        <f>IFERROR(Homes[[#This Row],[price]]/Homes[[#This Row],[sqft_living]]," ")</f>
        <v>143.68263473053892</v>
      </c>
      <c r="K3667" s="4">
        <f>IFERROR(Homes[[#This Row],[sqft_lot]]/43560," ")</f>
        <v>0.1584022038567493</v>
      </c>
      <c r="L3667" t="str">
        <f>IF(Homes[[#This Row],[waterfront]]=1, "Yes","No")</f>
        <v>No</v>
      </c>
      <c r="M3667" s="4" t="str">
        <f>IF(Homes[[#This Row],[sqft_basement]]&gt;0, "Yes","No")</f>
        <v>Yes</v>
      </c>
      <c r="N3667" t="str">
        <f>CHOOSE(Homes[[#This Row],[view]]+1, "None","Fair","Good","Great","Excellent")</f>
        <v>None</v>
      </c>
      <c r="O3667" t="str">
        <f>CHOOSE(Homes[[#This Row],[condition]], "Poor","Fair","Average","Good","Excellent")</f>
        <v>Average</v>
      </c>
      <c r="P3667">
        <f ca="1">YEAR(TODAY())-Homes[[#This Row],[yr_built]]</f>
        <v>47</v>
      </c>
      <c r="Q3667">
        <v>0</v>
      </c>
      <c r="R3667">
        <f ca="1">IF(Homes[[#This Row],[yr_renovated]]&gt;0, YEAR(TODAY())-Homes[[#This Row],[yr_renovated]], YEAR(TODAY())-Homes[[#This Row],[yr_built]])</f>
        <v>47</v>
      </c>
      <c r="S3667">
        <v>1</v>
      </c>
      <c r="T3667" s="2">
        <v>41808</v>
      </c>
      <c r="U3667" s="3">
        <v>1.75</v>
      </c>
      <c r="V3667" s="4">
        <f>IFERROR(Homes[[#This Row],[sqft_above]]+Homes[[#This Row],[sqft_basement]]," ")</f>
        <v>1670</v>
      </c>
      <c r="W3667" s="4">
        <v>6900</v>
      </c>
      <c r="X3667">
        <v>0</v>
      </c>
      <c r="Y3667">
        <v>0</v>
      </c>
      <c r="Z3667">
        <v>3</v>
      </c>
      <c r="AA3667" s="4">
        <v>1170</v>
      </c>
      <c r="AB3667" s="4">
        <v>500</v>
      </c>
      <c r="AC3667">
        <v>1978</v>
      </c>
      <c r="AD3667" t="s">
        <v>3790</v>
      </c>
      <c r="AE3667" t="s">
        <v>675</v>
      </c>
      <c r="AF3667" t="s">
        <v>1267</v>
      </c>
    </row>
    <row r="3668" spans="1:32">
      <c r="A3668" t="str">
        <f>PROPER(TRIM(Homes[[#This Row],[street]]))</f>
        <v>13012 41St Ave S</v>
      </c>
      <c r="B3668" t="str">
        <f>PROPER(TRIM(Homes[[#This Row],[city]]))</f>
        <v>Tukwila</v>
      </c>
      <c r="C3668" t="str">
        <f>_xlfn.TEXTBEFORE(Homes[[#This Row],[statezip]]," ")</f>
        <v>WA</v>
      </c>
      <c r="D3668" s="6" t="str">
        <f>_xlfn.TEXTAFTER(Homes[[#This Row],[statezip]]," ")</f>
        <v>98168</v>
      </c>
      <c r="E3668" s="1">
        <v>239950</v>
      </c>
      <c r="F3668">
        <v>5</v>
      </c>
      <c r="G36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68" s="3" t="str">
        <f>Homes[[#This Row],[bedrooms]] &amp; " bd | " &amp; TEXT(Homes[[#This Row],[bathrooms]],"0.##") &amp; " ba"</f>
        <v>5 bd | 1. ba</v>
      </c>
      <c r="I3668" s="4">
        <v>1460</v>
      </c>
      <c r="J3668" s="1">
        <f>IFERROR(Homes[[#This Row],[price]]/Homes[[#This Row],[sqft_living]]," ")</f>
        <v>164.34931506849315</v>
      </c>
      <c r="K3668" s="4">
        <f>IFERROR(Homes[[#This Row],[sqft_lot]]/43560," ")</f>
        <v>0.13847566574839301</v>
      </c>
      <c r="L3668" t="str">
        <f>IF(Homes[[#This Row],[waterfront]]=1, "Yes","No")</f>
        <v>No</v>
      </c>
      <c r="M3668" s="4" t="str">
        <f>IF(Homes[[#This Row],[sqft_basement]]&gt;0, "Yes","No")</f>
        <v>No</v>
      </c>
      <c r="N3668" t="str">
        <f>CHOOSE(Homes[[#This Row],[view]]+1, "None","Fair","Good","Great","Excellent")</f>
        <v>None</v>
      </c>
      <c r="O3668" t="str">
        <f>CHOOSE(Homes[[#This Row],[condition]], "Poor","Fair","Average","Good","Excellent")</f>
        <v>Good</v>
      </c>
      <c r="P3668">
        <f ca="1">YEAR(TODAY())-Homes[[#This Row],[yr_built]]</f>
        <v>84</v>
      </c>
      <c r="Q3668">
        <v>1998</v>
      </c>
      <c r="R3668">
        <f ca="1">IF(Homes[[#This Row],[yr_renovated]]&gt;0, YEAR(TODAY())-Homes[[#This Row],[yr_renovated]], YEAR(TODAY())-Homes[[#This Row],[yr_built]])</f>
        <v>27</v>
      </c>
      <c r="S3668">
        <v>2</v>
      </c>
      <c r="T3668" s="2">
        <v>41775</v>
      </c>
      <c r="U3668" s="3">
        <v>1</v>
      </c>
      <c r="V3668" s="4">
        <f>IFERROR(Homes[[#This Row],[sqft_above]]+Homes[[#This Row],[sqft_basement]]," ")</f>
        <v>1460</v>
      </c>
      <c r="W3668" s="4">
        <v>6032</v>
      </c>
      <c r="X3668">
        <v>0</v>
      </c>
      <c r="Y3668">
        <v>0</v>
      </c>
      <c r="Z3668">
        <v>4</v>
      </c>
      <c r="AA3668" s="4">
        <v>1460</v>
      </c>
      <c r="AB3668" s="4">
        <v>0</v>
      </c>
      <c r="AC3668">
        <v>1941</v>
      </c>
      <c r="AD3668" t="s">
        <v>3791</v>
      </c>
      <c r="AE3668" t="s">
        <v>93</v>
      </c>
      <c r="AF3668" t="s">
        <v>94</v>
      </c>
    </row>
    <row r="3669" spans="1:32">
      <c r="A3669" t="str">
        <f>PROPER(TRIM(Homes[[#This Row],[street]]))</f>
        <v>401 Sw 322Nd St</v>
      </c>
      <c r="B3669" t="str">
        <f>PROPER(TRIM(Homes[[#This Row],[city]]))</f>
        <v>Federal Way</v>
      </c>
      <c r="C3669" t="str">
        <f>_xlfn.TEXTBEFORE(Homes[[#This Row],[statezip]]," ")</f>
        <v>WA</v>
      </c>
      <c r="D3669" s="6" t="str">
        <f>_xlfn.TEXTAFTER(Homes[[#This Row],[statezip]]," ")</f>
        <v>98023</v>
      </c>
      <c r="E3669" s="1">
        <v>239900</v>
      </c>
      <c r="F3669">
        <v>4</v>
      </c>
      <c r="G36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69" s="3" t="str">
        <f>Homes[[#This Row],[bedrooms]] &amp; " bd | " &amp; TEXT(Homes[[#This Row],[bathrooms]],"0.##") &amp; " ba"</f>
        <v>4 bd | 2.25 ba</v>
      </c>
      <c r="I3669" s="4">
        <v>1860</v>
      </c>
      <c r="J3669" s="1">
        <f>IFERROR(Homes[[#This Row],[price]]/Homes[[#This Row],[sqft_living]]," ")</f>
        <v>128.97849462365591</v>
      </c>
      <c r="K3669" s="4">
        <f>IFERROR(Homes[[#This Row],[sqft_lot]]/43560," ")</f>
        <v>0.16069788797061524</v>
      </c>
      <c r="L3669" t="str">
        <f>IF(Homes[[#This Row],[waterfront]]=1, "Yes","No")</f>
        <v>No</v>
      </c>
      <c r="M3669" s="4" t="str">
        <f>IF(Homes[[#This Row],[sqft_basement]]&gt;0, "Yes","No")</f>
        <v>Yes</v>
      </c>
      <c r="N3669" t="str">
        <f>CHOOSE(Homes[[#This Row],[view]]+1, "None","Fair","Good","Great","Excellent")</f>
        <v>None</v>
      </c>
      <c r="O3669" t="str">
        <f>CHOOSE(Homes[[#This Row],[condition]], "Poor","Fair","Average","Good","Excellent")</f>
        <v>Average</v>
      </c>
      <c r="P3669">
        <f ca="1">YEAR(TODAY())-Homes[[#This Row],[yr_built]]</f>
        <v>46</v>
      </c>
      <c r="Q3669">
        <v>2014</v>
      </c>
      <c r="R3669">
        <f ca="1">IF(Homes[[#This Row],[yr_renovated]]&gt;0, YEAR(TODAY())-Homes[[#This Row],[yr_renovated]], YEAR(TODAY())-Homes[[#This Row],[yr_built]])</f>
        <v>11</v>
      </c>
      <c r="S3669">
        <v>1</v>
      </c>
      <c r="T3669" s="2">
        <v>41775</v>
      </c>
      <c r="U3669" s="3">
        <v>2.25</v>
      </c>
      <c r="V3669" s="4">
        <f>IFERROR(Homes[[#This Row],[sqft_above]]+Homes[[#This Row],[sqft_basement]]," ")</f>
        <v>1860</v>
      </c>
      <c r="W3669" s="4">
        <v>7000</v>
      </c>
      <c r="X3669">
        <v>0</v>
      </c>
      <c r="Y3669">
        <v>0</v>
      </c>
      <c r="Z3669">
        <v>3</v>
      </c>
      <c r="AA3669" s="4">
        <v>1120</v>
      </c>
      <c r="AB3669" s="4">
        <v>740</v>
      </c>
      <c r="AC3669">
        <v>1979</v>
      </c>
      <c r="AD3669" t="s">
        <v>3792</v>
      </c>
      <c r="AE3669" t="s">
        <v>675</v>
      </c>
      <c r="AF3669" t="s">
        <v>1267</v>
      </c>
    </row>
    <row r="3670" spans="1:32">
      <c r="A3670" t="str">
        <f>PROPER(TRIM(Homes[[#This Row],[street]]))</f>
        <v>26510 134Th Ave Se</v>
      </c>
      <c r="B3670" t="str">
        <f>PROPER(TRIM(Homes[[#This Row],[city]]))</f>
        <v>Kent</v>
      </c>
      <c r="C3670" t="str">
        <f>_xlfn.TEXTBEFORE(Homes[[#This Row],[statezip]]," ")</f>
        <v>WA</v>
      </c>
      <c r="D3670" s="6" t="str">
        <f>_xlfn.TEXTAFTER(Homes[[#This Row],[statezip]]," ")</f>
        <v>98042</v>
      </c>
      <c r="E3670" s="1">
        <v>239000</v>
      </c>
      <c r="F3670">
        <v>3</v>
      </c>
      <c r="G36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70" s="3" t="str">
        <f>Homes[[#This Row],[bedrooms]] &amp; " bd | " &amp; TEXT(Homes[[#This Row],[bathrooms]],"0.##") &amp; " ba"</f>
        <v>3 bd | 1.75 ba</v>
      </c>
      <c r="I3670" s="4">
        <v>1340</v>
      </c>
      <c r="J3670" s="1">
        <f>IFERROR(Homes[[#This Row],[price]]/Homes[[#This Row],[sqft_living]]," ")</f>
        <v>178.35820895522389</v>
      </c>
      <c r="K3670" s="4">
        <f>IFERROR(Homes[[#This Row],[sqft_lot]]/43560," ")</f>
        <v>0.37832874196510557</v>
      </c>
      <c r="L3670" t="str">
        <f>IF(Homes[[#This Row],[waterfront]]=1, "Yes","No")</f>
        <v>No</v>
      </c>
      <c r="M3670" s="4" t="str">
        <f>IF(Homes[[#This Row],[sqft_basement]]&gt;0, "Yes","No")</f>
        <v>No</v>
      </c>
      <c r="N3670" t="str">
        <f>CHOOSE(Homes[[#This Row],[view]]+1, "None","Fair","Good","Great","Excellent")</f>
        <v>None</v>
      </c>
      <c r="O3670" t="str">
        <f>CHOOSE(Homes[[#This Row],[condition]], "Poor","Fair","Average","Good","Excellent")</f>
        <v>Good</v>
      </c>
      <c r="P3670">
        <f ca="1">YEAR(TODAY())-Homes[[#This Row],[yr_built]]</f>
        <v>57</v>
      </c>
      <c r="Q3670">
        <v>0</v>
      </c>
      <c r="R3670">
        <f ca="1">IF(Homes[[#This Row],[yr_renovated]]&gt;0, YEAR(TODAY())-Homes[[#This Row],[yr_renovated]], YEAR(TODAY())-Homes[[#This Row],[yr_built]])</f>
        <v>57</v>
      </c>
      <c r="S3670">
        <v>1</v>
      </c>
      <c r="T3670" s="2">
        <v>41793</v>
      </c>
      <c r="U3670" s="3">
        <v>1.75</v>
      </c>
      <c r="V3670" s="4">
        <f>IFERROR(Homes[[#This Row],[sqft_above]]+Homes[[#This Row],[sqft_basement]]," ")</f>
        <v>1340</v>
      </c>
      <c r="W3670" s="4">
        <v>16480</v>
      </c>
      <c r="X3670">
        <v>0</v>
      </c>
      <c r="Y3670">
        <v>0</v>
      </c>
      <c r="Z3670">
        <v>4</v>
      </c>
      <c r="AA3670" s="4">
        <v>1340</v>
      </c>
      <c r="AB3670" s="4">
        <v>0</v>
      </c>
      <c r="AC3670">
        <v>1968</v>
      </c>
      <c r="AD3670" t="s">
        <v>3793</v>
      </c>
      <c r="AE3670" t="s">
        <v>1392</v>
      </c>
      <c r="AF3670" t="s">
        <v>85</v>
      </c>
    </row>
    <row r="3671" spans="1:32">
      <c r="A3671" t="str">
        <f>PROPER(TRIM(Homes[[#This Row],[street]]))</f>
        <v>15765 Simonds Rd Ne</v>
      </c>
      <c r="B3671" t="str">
        <f>PROPER(TRIM(Homes[[#This Row],[city]]))</f>
        <v>Kenmore</v>
      </c>
      <c r="C3671" t="str">
        <f>_xlfn.TEXTBEFORE(Homes[[#This Row],[statezip]]," ")</f>
        <v>WA</v>
      </c>
      <c r="D3671" s="6" t="str">
        <f>_xlfn.TEXTAFTER(Homes[[#This Row],[statezip]]," ")</f>
        <v>98028</v>
      </c>
      <c r="E3671" s="1">
        <v>238750</v>
      </c>
      <c r="F3671">
        <v>3</v>
      </c>
      <c r="G36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71" s="3" t="str">
        <f>Homes[[#This Row],[bedrooms]] &amp; " bd | " &amp; TEXT(Homes[[#This Row],[bathrooms]],"0.##") &amp; " ba"</f>
        <v>3 bd | 1. ba</v>
      </c>
      <c r="I3671" s="4">
        <v>1830</v>
      </c>
      <c r="J3671" s="1">
        <f>IFERROR(Homes[[#This Row],[price]]/Homes[[#This Row],[sqft_living]]," ")</f>
        <v>130.46448087431693</v>
      </c>
      <c r="K3671" s="4">
        <f>IFERROR(Homes[[#This Row],[sqft_lot]]/43560," ")</f>
        <v>0.18845270890725435</v>
      </c>
      <c r="L3671" t="str">
        <f>IF(Homes[[#This Row],[waterfront]]=1, "Yes","No")</f>
        <v>No</v>
      </c>
      <c r="M3671" s="4" t="str">
        <f>IF(Homes[[#This Row],[sqft_basement]]&gt;0, "Yes","No")</f>
        <v>No</v>
      </c>
      <c r="N3671" t="str">
        <f>CHOOSE(Homes[[#This Row],[view]]+1, "None","Fair","Good","Great","Excellent")</f>
        <v>None</v>
      </c>
      <c r="O3671" t="str">
        <f>CHOOSE(Homes[[#This Row],[condition]], "Poor","Fair","Average","Good","Excellent")</f>
        <v>Average</v>
      </c>
      <c r="P3671">
        <f ca="1">YEAR(TODAY())-Homes[[#This Row],[yr_built]]</f>
        <v>83</v>
      </c>
      <c r="Q3671">
        <v>1999</v>
      </c>
      <c r="R3671">
        <f ca="1">IF(Homes[[#This Row],[yr_renovated]]&gt;0, YEAR(TODAY())-Homes[[#This Row],[yr_renovated]], YEAR(TODAY())-Homes[[#This Row],[yr_built]])</f>
        <v>26</v>
      </c>
      <c r="S3671">
        <v>1</v>
      </c>
      <c r="T3671" s="2">
        <v>41771</v>
      </c>
      <c r="U3671" s="3">
        <v>1</v>
      </c>
      <c r="V3671" s="4">
        <f>IFERROR(Homes[[#This Row],[sqft_above]]+Homes[[#This Row],[sqft_basement]]," ")</f>
        <v>1830</v>
      </c>
      <c r="W3671" s="4">
        <v>8209</v>
      </c>
      <c r="X3671">
        <v>0</v>
      </c>
      <c r="Y3671">
        <v>0</v>
      </c>
      <c r="Z3671">
        <v>3</v>
      </c>
      <c r="AA3671" s="4">
        <v>1830</v>
      </c>
      <c r="AB3671" s="4">
        <v>0</v>
      </c>
      <c r="AC3671">
        <v>1942</v>
      </c>
      <c r="AD3671" t="s">
        <v>3794</v>
      </c>
      <c r="AE3671" t="s">
        <v>329</v>
      </c>
      <c r="AF3671" t="s">
        <v>330</v>
      </c>
    </row>
    <row r="3672" spans="1:32">
      <c r="A3672" t="str">
        <f>PROPER(TRIM(Homes[[#This Row],[street]]))</f>
        <v>3419 Sw Morgan St</v>
      </c>
      <c r="B3672" t="str">
        <f>PROPER(TRIM(Homes[[#This Row],[city]]))</f>
        <v>Seattle</v>
      </c>
      <c r="C3672" t="str">
        <f>_xlfn.TEXTBEFORE(Homes[[#This Row],[statezip]]," ")</f>
        <v>WA</v>
      </c>
      <c r="D3672" s="6" t="str">
        <f>_xlfn.TEXTAFTER(Homes[[#This Row],[statezip]]," ")</f>
        <v>98126</v>
      </c>
      <c r="E3672" s="1">
        <v>238000</v>
      </c>
      <c r="F3672">
        <v>3</v>
      </c>
      <c r="G36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72" s="3" t="str">
        <f>Homes[[#This Row],[bedrooms]] &amp; " bd | " &amp; TEXT(Homes[[#This Row],[bathrooms]],"0.##") &amp; " ba"</f>
        <v>3 bd | 2. ba</v>
      </c>
      <c r="I3672" s="4">
        <v>1020</v>
      </c>
      <c r="J3672" s="1">
        <f>IFERROR(Homes[[#This Row],[price]]/Homes[[#This Row],[sqft_living]]," ")</f>
        <v>233.33333333333334</v>
      </c>
      <c r="K3672" s="4">
        <f>IFERROR(Homes[[#This Row],[sqft_lot]]/43560," ")</f>
        <v>2.7640036730945821E-2</v>
      </c>
      <c r="L3672" t="str">
        <f>IF(Homes[[#This Row],[waterfront]]=1, "Yes","No")</f>
        <v>No</v>
      </c>
      <c r="M3672" s="4" t="str">
        <f>IF(Homes[[#This Row],[sqft_basement]]&gt;0, "Yes","No")</f>
        <v>Yes</v>
      </c>
      <c r="N3672" t="str">
        <f>CHOOSE(Homes[[#This Row],[view]]+1, "None","Fair","Good","Great","Excellent")</f>
        <v>None</v>
      </c>
      <c r="O3672" t="str">
        <f>CHOOSE(Homes[[#This Row],[condition]], "Poor","Fair","Average","Good","Excellent")</f>
        <v>Average</v>
      </c>
      <c r="P3672">
        <f ca="1">YEAR(TODAY())-Homes[[#This Row],[yr_built]]</f>
        <v>21</v>
      </c>
      <c r="Q3672">
        <v>2003</v>
      </c>
      <c r="R3672">
        <f ca="1">IF(Homes[[#This Row],[yr_renovated]]&gt;0, YEAR(TODAY())-Homes[[#This Row],[yr_renovated]], YEAR(TODAY())-Homes[[#This Row],[yr_built]])</f>
        <v>22</v>
      </c>
      <c r="S3672">
        <v>2</v>
      </c>
      <c r="T3672" s="2">
        <v>41775</v>
      </c>
      <c r="U3672" s="3">
        <v>2</v>
      </c>
      <c r="V3672" s="4">
        <f>IFERROR(Homes[[#This Row],[sqft_above]]+Homes[[#This Row],[sqft_basement]]," ")</f>
        <v>1020</v>
      </c>
      <c r="W3672" s="4">
        <v>1204</v>
      </c>
      <c r="X3672">
        <v>0</v>
      </c>
      <c r="Y3672">
        <v>0</v>
      </c>
      <c r="Z3672">
        <v>3</v>
      </c>
      <c r="AA3672" s="4">
        <v>720</v>
      </c>
      <c r="AB3672" s="4">
        <v>300</v>
      </c>
      <c r="AC3672">
        <v>2004</v>
      </c>
      <c r="AD3672" t="s">
        <v>3795</v>
      </c>
      <c r="AE3672" t="s">
        <v>49</v>
      </c>
      <c r="AF3672" t="s">
        <v>434</v>
      </c>
    </row>
    <row r="3673" spans="1:32">
      <c r="A3673" t="str">
        <f>PROPER(TRIM(Homes[[#This Row],[street]]))</f>
        <v>26231 187Th Pl Se</v>
      </c>
      <c r="B3673" t="str">
        <f>PROPER(TRIM(Homes[[#This Row],[city]]))</f>
        <v>Covington</v>
      </c>
      <c r="C3673" t="str">
        <f>_xlfn.TEXTBEFORE(Homes[[#This Row],[statezip]]," ")</f>
        <v>WA</v>
      </c>
      <c r="D3673" s="6" t="str">
        <f>_xlfn.TEXTAFTER(Homes[[#This Row],[statezip]]," ")</f>
        <v>98042</v>
      </c>
      <c r="E3673" s="1">
        <v>237950</v>
      </c>
      <c r="F3673">
        <v>2</v>
      </c>
      <c r="G36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73" s="3" t="str">
        <f>Homes[[#This Row],[bedrooms]] &amp; " bd | " &amp; TEXT(Homes[[#This Row],[bathrooms]],"0.##") &amp; " ba"</f>
        <v>2 bd | 1.75 ba</v>
      </c>
      <c r="I3673" s="4">
        <v>1460</v>
      </c>
      <c r="J3673" s="1">
        <f>IFERROR(Homes[[#This Row],[price]]/Homes[[#This Row],[sqft_living]]," ")</f>
        <v>162.97945205479451</v>
      </c>
      <c r="K3673" s="4">
        <f>IFERROR(Homes[[#This Row],[sqft_lot]]/43560," ")</f>
        <v>0.18195592286501377</v>
      </c>
      <c r="L3673" t="str">
        <f>IF(Homes[[#This Row],[waterfront]]=1, "Yes","No")</f>
        <v>No</v>
      </c>
      <c r="M3673" s="4" t="str">
        <f>IF(Homes[[#This Row],[sqft_basement]]&gt;0, "Yes","No")</f>
        <v>No</v>
      </c>
      <c r="N3673" t="str">
        <f>CHOOSE(Homes[[#This Row],[view]]+1, "None","Fair","Good","Great","Excellent")</f>
        <v>None</v>
      </c>
      <c r="O3673" t="str">
        <f>CHOOSE(Homes[[#This Row],[condition]], "Poor","Fair","Average","Good","Excellent")</f>
        <v>Good</v>
      </c>
      <c r="P3673">
        <f ca="1">YEAR(TODAY())-Homes[[#This Row],[yr_built]]</f>
        <v>38</v>
      </c>
      <c r="Q3673">
        <v>0</v>
      </c>
      <c r="R3673">
        <f ca="1">IF(Homes[[#This Row],[yr_renovated]]&gt;0, YEAR(TODAY())-Homes[[#This Row],[yr_renovated]], YEAR(TODAY())-Homes[[#This Row],[yr_built]])</f>
        <v>38</v>
      </c>
      <c r="S3673">
        <v>1</v>
      </c>
      <c r="T3673" s="2">
        <v>41829</v>
      </c>
      <c r="U3673" s="3">
        <v>1.75</v>
      </c>
      <c r="V3673" s="4">
        <f>IFERROR(Homes[[#This Row],[sqft_above]]+Homes[[#This Row],[sqft_basement]]," ")</f>
        <v>1460</v>
      </c>
      <c r="W3673" s="4">
        <v>7926</v>
      </c>
      <c r="X3673">
        <v>0</v>
      </c>
      <c r="Y3673">
        <v>0</v>
      </c>
      <c r="Z3673">
        <v>4</v>
      </c>
      <c r="AA3673" s="4">
        <v>1460</v>
      </c>
      <c r="AB3673" s="4">
        <v>0</v>
      </c>
      <c r="AC3673">
        <v>1987</v>
      </c>
      <c r="AD3673" t="s">
        <v>3796</v>
      </c>
      <c r="AE3673" t="s">
        <v>84</v>
      </c>
      <c r="AF3673" t="s">
        <v>85</v>
      </c>
    </row>
    <row r="3674" spans="1:32">
      <c r="A3674" t="str">
        <f>PROPER(TRIM(Homes[[#This Row],[street]]))</f>
        <v>18600 135Th Pl Se</v>
      </c>
      <c r="B3674" t="str">
        <f>PROPER(TRIM(Homes[[#This Row],[city]]))</f>
        <v>Renton</v>
      </c>
      <c r="C3674" t="str">
        <f>_xlfn.TEXTBEFORE(Homes[[#This Row],[statezip]]," ")</f>
        <v>WA</v>
      </c>
      <c r="D3674" s="6" t="str">
        <f>_xlfn.TEXTAFTER(Homes[[#This Row],[statezip]]," ")</f>
        <v>98058</v>
      </c>
      <c r="E3674" s="1">
        <v>237481.25</v>
      </c>
      <c r="F3674">
        <v>3</v>
      </c>
      <c r="G36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74" s="3" t="str">
        <f>Homes[[#This Row],[bedrooms]] &amp; " bd | " &amp; TEXT(Homes[[#This Row],[bathrooms]],"0.##") &amp; " ba"</f>
        <v>3 bd | 2. ba</v>
      </c>
      <c r="I3674" s="4">
        <v>2120</v>
      </c>
      <c r="J3674" s="1">
        <f>IFERROR(Homes[[#This Row],[price]]/Homes[[#This Row],[sqft_living]]," ")</f>
        <v>112.01945754716981</v>
      </c>
      <c r="K3674" s="4">
        <f>IFERROR(Homes[[#This Row],[sqft_lot]]/43560," ")</f>
        <v>0.17355371900826447</v>
      </c>
      <c r="L3674" t="str">
        <f>IF(Homes[[#This Row],[waterfront]]=1, "Yes","No")</f>
        <v>No</v>
      </c>
      <c r="M3674" s="4" t="str">
        <f>IF(Homes[[#This Row],[sqft_basement]]&gt;0, "Yes","No")</f>
        <v>No</v>
      </c>
      <c r="N3674" t="str">
        <f>CHOOSE(Homes[[#This Row],[view]]+1, "None","Fair","Good","Great","Excellent")</f>
        <v>None</v>
      </c>
      <c r="O3674" t="str">
        <f>CHOOSE(Homes[[#This Row],[condition]], "Poor","Fair","Average","Good","Excellent")</f>
        <v>Average</v>
      </c>
      <c r="P3674">
        <f ca="1">YEAR(TODAY())-Homes[[#This Row],[yr_built]]</f>
        <v>34</v>
      </c>
      <c r="Q3674">
        <v>0</v>
      </c>
      <c r="R3674">
        <f ca="1">IF(Homes[[#This Row],[yr_renovated]]&gt;0, YEAR(TODAY())-Homes[[#This Row],[yr_renovated]], YEAR(TODAY())-Homes[[#This Row],[yr_built]])</f>
        <v>34</v>
      </c>
      <c r="S3674">
        <v>1</v>
      </c>
      <c r="T3674" s="2">
        <v>41789</v>
      </c>
      <c r="U3674" s="3">
        <v>2</v>
      </c>
      <c r="V3674" s="4">
        <f>IFERROR(Homes[[#This Row],[sqft_above]]+Homes[[#This Row],[sqft_basement]]," ")</f>
        <v>2120</v>
      </c>
      <c r="W3674" s="4">
        <v>7560</v>
      </c>
      <c r="X3674">
        <v>0</v>
      </c>
      <c r="Y3674">
        <v>0</v>
      </c>
      <c r="Z3674">
        <v>3</v>
      </c>
      <c r="AA3674" s="4">
        <v>2120</v>
      </c>
      <c r="AB3674" s="4">
        <v>0</v>
      </c>
      <c r="AC3674">
        <v>1991</v>
      </c>
      <c r="AD3674" t="s">
        <v>3797</v>
      </c>
      <c r="AE3674" t="s">
        <v>319</v>
      </c>
      <c r="AF3674" t="s">
        <v>320</v>
      </c>
    </row>
    <row r="3675" spans="1:32">
      <c r="A3675" t="str">
        <f>PROPER(TRIM(Homes[[#This Row],[street]]))</f>
        <v>21600 Se 18Th Pl</v>
      </c>
      <c r="B3675" t="str">
        <f>PROPER(TRIM(Homes[[#This Row],[city]]))</f>
        <v>Sammamish</v>
      </c>
      <c r="C3675" t="str">
        <f>_xlfn.TEXTBEFORE(Homes[[#This Row],[statezip]]," ")</f>
        <v>WA</v>
      </c>
      <c r="D3675" s="6" t="str">
        <f>_xlfn.TEXTAFTER(Homes[[#This Row],[statezip]]," ")</f>
        <v>98075</v>
      </c>
      <c r="E3675" s="1">
        <v>237333.33333299999</v>
      </c>
      <c r="F3675">
        <v>3</v>
      </c>
      <c r="G36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75" s="3" t="str">
        <f>Homes[[#This Row],[bedrooms]] &amp; " bd | " &amp; TEXT(Homes[[#This Row],[bathrooms]],"0.##") &amp; " ba"</f>
        <v>3 bd | 2.75 ba</v>
      </c>
      <c r="I3675" s="4">
        <v>2340</v>
      </c>
      <c r="J3675" s="1">
        <f>IFERROR(Homes[[#This Row],[price]]/Homes[[#This Row],[sqft_living]]," ")</f>
        <v>101.42450142435897</v>
      </c>
      <c r="K3675" s="4">
        <f>IFERROR(Homes[[#This Row],[sqft_lot]]/43560," ")</f>
        <v>0.37878787878787878</v>
      </c>
      <c r="L3675" t="str">
        <f>IF(Homes[[#This Row],[waterfront]]=1, "Yes","No")</f>
        <v>No</v>
      </c>
      <c r="M3675" s="4" t="str">
        <f>IF(Homes[[#This Row],[sqft_basement]]&gt;0, "Yes","No")</f>
        <v>Yes</v>
      </c>
      <c r="N3675" t="str">
        <f>CHOOSE(Homes[[#This Row],[view]]+1, "None","Fair","Good","Great","Excellent")</f>
        <v>None</v>
      </c>
      <c r="O3675" t="str">
        <f>CHOOSE(Homes[[#This Row],[condition]], "Poor","Fair","Average","Good","Excellent")</f>
        <v>Good</v>
      </c>
      <c r="P3675">
        <f ca="1">YEAR(TODAY())-Homes[[#This Row],[yr_built]]</f>
        <v>53</v>
      </c>
      <c r="Q3675">
        <v>0</v>
      </c>
      <c r="R3675">
        <f ca="1">IF(Homes[[#This Row],[yr_renovated]]&gt;0, YEAR(TODAY())-Homes[[#This Row],[yr_renovated]], YEAR(TODAY())-Homes[[#This Row],[yr_built]])</f>
        <v>53</v>
      </c>
      <c r="S3675">
        <v>1</v>
      </c>
      <c r="T3675" s="2">
        <v>41800</v>
      </c>
      <c r="U3675" s="3">
        <v>2.75</v>
      </c>
      <c r="V3675" s="4">
        <f>IFERROR(Homes[[#This Row],[sqft_above]]+Homes[[#This Row],[sqft_basement]]," ")</f>
        <v>2340</v>
      </c>
      <c r="W3675" s="4">
        <v>16500</v>
      </c>
      <c r="X3675">
        <v>0</v>
      </c>
      <c r="Y3675">
        <v>0</v>
      </c>
      <c r="Z3675">
        <v>4</v>
      </c>
      <c r="AA3675" s="4">
        <v>1500</v>
      </c>
      <c r="AB3675" s="4">
        <v>840</v>
      </c>
      <c r="AC3675">
        <v>1972</v>
      </c>
      <c r="AD3675" t="s">
        <v>3798</v>
      </c>
      <c r="AE3675" t="s">
        <v>102</v>
      </c>
      <c r="AF3675" t="s">
        <v>103</v>
      </c>
    </row>
    <row r="3676" spans="1:32">
      <c r="A3676" t="str">
        <f>PROPER(TRIM(Homes[[#This Row],[street]]))</f>
        <v>2868 258Th Pl Se</v>
      </c>
      <c r="B3676" t="str">
        <f>PROPER(TRIM(Homes[[#This Row],[city]]))</f>
        <v>Sammamish</v>
      </c>
      <c r="C3676" t="str">
        <f>_xlfn.TEXTBEFORE(Homes[[#This Row],[statezip]]," ")</f>
        <v>WA</v>
      </c>
      <c r="D3676" s="6" t="str">
        <f>_xlfn.TEXTAFTER(Homes[[#This Row],[statezip]]," ")</f>
        <v>98075</v>
      </c>
      <c r="E3676" s="1">
        <v>237333.33333299999</v>
      </c>
      <c r="F3676">
        <v>3</v>
      </c>
      <c r="G36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76" s="3" t="str">
        <f>Homes[[#This Row],[bedrooms]] &amp; " bd | " &amp; TEXT(Homes[[#This Row],[bathrooms]],"0.##") &amp; " ba"</f>
        <v>3 bd | 2.75 ba</v>
      </c>
      <c r="I3676" s="4">
        <v>3010</v>
      </c>
      <c r="J3676" s="1">
        <f>IFERROR(Homes[[#This Row],[price]]/Homes[[#This Row],[sqft_living]]," ")</f>
        <v>78.848283499335551</v>
      </c>
      <c r="K3676" s="4">
        <f>IFERROR(Homes[[#This Row],[sqft_lot]]/43560," ")</f>
        <v>4.2286501377410468E-2</v>
      </c>
      <c r="L3676" t="str">
        <f>IF(Homes[[#This Row],[waterfront]]=1, "Yes","No")</f>
        <v>No</v>
      </c>
      <c r="M3676" s="4" t="str">
        <f>IF(Homes[[#This Row],[sqft_basement]]&gt;0, "Yes","No")</f>
        <v>No</v>
      </c>
      <c r="N3676" t="str">
        <f>CHOOSE(Homes[[#This Row],[view]]+1, "None","Fair","Good","Great","Excellent")</f>
        <v>None</v>
      </c>
      <c r="O3676" t="str">
        <f>CHOOSE(Homes[[#This Row],[condition]], "Poor","Fair","Average","Good","Excellent")</f>
        <v>Average</v>
      </c>
      <c r="P3676">
        <f ca="1">YEAR(TODAY())-Homes[[#This Row],[yr_built]]</f>
        <v>14</v>
      </c>
      <c r="Q3676">
        <v>0</v>
      </c>
      <c r="R3676">
        <f ca="1">IF(Homes[[#This Row],[yr_renovated]]&gt;0, YEAR(TODAY())-Homes[[#This Row],[yr_renovated]], YEAR(TODAY())-Homes[[#This Row],[yr_built]])</f>
        <v>14</v>
      </c>
      <c r="S3676">
        <v>2</v>
      </c>
      <c r="T3676" s="2">
        <v>41767</v>
      </c>
      <c r="U3676" s="3">
        <v>2.75</v>
      </c>
      <c r="V3676" s="4">
        <f>IFERROR(Homes[[#This Row],[sqft_above]]+Homes[[#This Row],[sqft_basement]]," ")</f>
        <v>3010</v>
      </c>
      <c r="W3676" s="4">
        <v>1842</v>
      </c>
      <c r="X3676">
        <v>0</v>
      </c>
      <c r="Y3676">
        <v>0</v>
      </c>
      <c r="Z3676">
        <v>3</v>
      </c>
      <c r="AA3676" s="4">
        <v>3010</v>
      </c>
      <c r="AB3676" s="4">
        <v>0</v>
      </c>
      <c r="AC3676">
        <v>2011</v>
      </c>
      <c r="AD3676" t="s">
        <v>3799</v>
      </c>
      <c r="AE3676" t="s">
        <v>102</v>
      </c>
      <c r="AF3676" t="s">
        <v>103</v>
      </c>
    </row>
    <row r="3677" spans="1:32">
      <c r="A3677" t="str">
        <f>PROPER(TRIM(Homes[[#This Row],[street]]))</f>
        <v>30036-30116 42Nd Pl S</v>
      </c>
      <c r="B3677" t="str">
        <f>PROPER(TRIM(Homes[[#This Row],[city]]))</f>
        <v>Auburn</v>
      </c>
      <c r="C3677" t="str">
        <f>_xlfn.TEXTBEFORE(Homes[[#This Row],[statezip]]," ")</f>
        <v>WA</v>
      </c>
      <c r="D3677" s="6" t="str">
        <f>_xlfn.TEXTAFTER(Homes[[#This Row],[statezip]]," ")</f>
        <v>98001</v>
      </c>
      <c r="E3677" s="1">
        <v>237227.857143</v>
      </c>
      <c r="F3677">
        <v>4</v>
      </c>
      <c r="G36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77" s="3" t="str">
        <f>Homes[[#This Row],[bedrooms]] &amp; " bd | " &amp; TEXT(Homes[[#This Row],[bathrooms]],"0.##") &amp; " ba"</f>
        <v>4 bd | 2.5 ba</v>
      </c>
      <c r="I3677" s="4">
        <v>2068</v>
      </c>
      <c r="J3677" s="1">
        <f>IFERROR(Homes[[#This Row],[price]]/Homes[[#This Row],[sqft_living]]," ")</f>
        <v>114.71366399564796</v>
      </c>
      <c r="K3677" s="4">
        <f>IFERROR(Homes[[#This Row],[sqft_lot]]/43560," ")</f>
        <v>0.1662534435261708</v>
      </c>
      <c r="L3677" t="str">
        <f>IF(Homes[[#This Row],[waterfront]]=1, "Yes","No")</f>
        <v>No</v>
      </c>
      <c r="M3677" s="4" t="str">
        <f>IF(Homes[[#This Row],[sqft_basement]]&gt;0, "Yes","No")</f>
        <v>No</v>
      </c>
      <c r="N3677" t="str">
        <f>CHOOSE(Homes[[#This Row],[view]]+1, "None","Fair","Good","Great","Excellent")</f>
        <v>None</v>
      </c>
      <c r="O3677" t="str">
        <f>CHOOSE(Homes[[#This Row],[condition]], "Poor","Fair","Average","Good","Excellent")</f>
        <v>Good</v>
      </c>
      <c r="P3677">
        <f ca="1">YEAR(TODAY())-Homes[[#This Row],[yr_built]]</f>
        <v>49</v>
      </c>
      <c r="Q3677">
        <v>1992</v>
      </c>
      <c r="R3677">
        <f ca="1">IF(Homes[[#This Row],[yr_renovated]]&gt;0, YEAR(TODAY())-Homes[[#This Row],[yr_renovated]], YEAR(TODAY())-Homes[[#This Row],[yr_built]])</f>
        <v>33</v>
      </c>
      <c r="S3677">
        <v>2</v>
      </c>
      <c r="T3677" s="2">
        <v>41795</v>
      </c>
      <c r="U3677" s="3">
        <v>2.5</v>
      </c>
      <c r="V3677" s="4">
        <f>IFERROR(Homes[[#This Row],[sqft_above]]+Homes[[#This Row],[sqft_basement]]," ")</f>
        <v>2068</v>
      </c>
      <c r="W3677" s="4">
        <v>7242</v>
      </c>
      <c r="X3677">
        <v>0</v>
      </c>
      <c r="Y3677">
        <v>0</v>
      </c>
      <c r="Z3677">
        <v>4</v>
      </c>
      <c r="AA3677" s="4">
        <v>2068</v>
      </c>
      <c r="AB3677" s="4">
        <v>0</v>
      </c>
      <c r="AC3677">
        <v>1976</v>
      </c>
      <c r="AD3677" t="s">
        <v>3800</v>
      </c>
      <c r="AE3677" t="s">
        <v>519</v>
      </c>
      <c r="AF3677" t="s">
        <v>1269</v>
      </c>
    </row>
    <row r="3678" spans="1:32">
      <c r="A3678" t="str">
        <f>PROPER(TRIM(Homes[[#This Row],[street]]))</f>
        <v>5214 S 292Nd St</v>
      </c>
      <c r="B3678" t="str">
        <f>PROPER(TRIM(Homes[[#This Row],[city]]))</f>
        <v>Auburn</v>
      </c>
      <c r="C3678" t="str">
        <f>_xlfn.TEXTBEFORE(Homes[[#This Row],[statezip]]," ")</f>
        <v>WA</v>
      </c>
      <c r="D3678" s="6" t="str">
        <f>_xlfn.TEXTAFTER(Homes[[#This Row],[statezip]]," ")</f>
        <v>98001</v>
      </c>
      <c r="E3678" s="1">
        <v>237227.857143</v>
      </c>
      <c r="F3678">
        <v>4</v>
      </c>
      <c r="G36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78" s="3" t="str">
        <f>Homes[[#This Row],[bedrooms]] &amp; " bd | " &amp; TEXT(Homes[[#This Row],[bathrooms]],"0.##") &amp; " ba"</f>
        <v>4 bd | 2.5 ba</v>
      </c>
      <c r="I3678" s="4">
        <v>2200</v>
      </c>
      <c r="J3678" s="1">
        <f>IFERROR(Homes[[#This Row],[price]]/Homes[[#This Row],[sqft_living]]," ")</f>
        <v>107.83084415590909</v>
      </c>
      <c r="K3678" s="4">
        <f>IFERROR(Homes[[#This Row],[sqft_lot]]/43560," ")</f>
        <v>0.21572543617998163</v>
      </c>
      <c r="L3678" t="str">
        <f>IF(Homes[[#This Row],[waterfront]]=1, "Yes","No")</f>
        <v>No</v>
      </c>
      <c r="M3678" s="4" t="str">
        <f>IF(Homes[[#This Row],[sqft_basement]]&gt;0, "Yes","No")</f>
        <v>No</v>
      </c>
      <c r="N3678" t="str">
        <f>CHOOSE(Homes[[#This Row],[view]]+1, "None","Fair","Good","Great","Excellent")</f>
        <v>None</v>
      </c>
      <c r="O3678" t="str">
        <f>CHOOSE(Homes[[#This Row],[condition]], "Poor","Fair","Average","Good","Excellent")</f>
        <v>Average</v>
      </c>
      <c r="P3678">
        <f ca="1">YEAR(TODAY())-Homes[[#This Row],[yr_built]]</f>
        <v>38</v>
      </c>
      <c r="Q3678">
        <v>2000</v>
      </c>
      <c r="R3678">
        <f ca="1">IF(Homes[[#This Row],[yr_renovated]]&gt;0, YEAR(TODAY())-Homes[[#This Row],[yr_renovated]], YEAR(TODAY())-Homes[[#This Row],[yr_built]])</f>
        <v>25</v>
      </c>
      <c r="S3678">
        <v>2</v>
      </c>
      <c r="T3678" s="2">
        <v>41761</v>
      </c>
      <c r="U3678" s="3">
        <v>2.5</v>
      </c>
      <c r="V3678" s="4">
        <f>IFERROR(Homes[[#This Row],[sqft_above]]+Homes[[#This Row],[sqft_basement]]," ")</f>
        <v>2200</v>
      </c>
      <c r="W3678" s="4">
        <v>9397</v>
      </c>
      <c r="X3678">
        <v>0</v>
      </c>
      <c r="Y3678">
        <v>0</v>
      </c>
      <c r="Z3678">
        <v>3</v>
      </c>
      <c r="AA3678" s="4">
        <v>2200</v>
      </c>
      <c r="AB3678" s="4">
        <v>0</v>
      </c>
      <c r="AC3678">
        <v>1987</v>
      </c>
      <c r="AD3678" t="s">
        <v>3801</v>
      </c>
      <c r="AE3678" t="s">
        <v>519</v>
      </c>
      <c r="AF3678" t="s">
        <v>1269</v>
      </c>
    </row>
    <row r="3679" spans="1:32">
      <c r="A3679" t="str">
        <f>PROPER(TRIM(Homes[[#This Row],[street]]))</f>
        <v>10241 126Th Ave Se</v>
      </c>
      <c r="B3679" t="str">
        <f>PROPER(TRIM(Homes[[#This Row],[city]]))</f>
        <v>Renton</v>
      </c>
      <c r="C3679" t="str">
        <f>_xlfn.TEXTBEFORE(Homes[[#This Row],[statezip]]," ")</f>
        <v>WA</v>
      </c>
      <c r="D3679" s="6" t="str">
        <f>_xlfn.TEXTAFTER(Homes[[#This Row],[statezip]]," ")</f>
        <v>98056</v>
      </c>
      <c r="E3679" s="1">
        <v>237000</v>
      </c>
      <c r="F3679">
        <v>3</v>
      </c>
      <c r="G36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79" s="3" t="str">
        <f>Homes[[#This Row],[bedrooms]] &amp; " bd | " &amp; TEXT(Homes[[#This Row],[bathrooms]],"0.##") &amp; " ba"</f>
        <v>3 bd | 1. ba</v>
      </c>
      <c r="I3679" s="4">
        <v>1300</v>
      </c>
      <c r="J3679" s="1">
        <f>IFERROR(Homes[[#This Row],[price]]/Homes[[#This Row],[sqft_living]]," ")</f>
        <v>182.30769230769232</v>
      </c>
      <c r="K3679" s="4">
        <f>IFERROR(Homes[[#This Row],[sqft_lot]]/43560," ")</f>
        <v>0.18732782369146006</v>
      </c>
      <c r="L3679" t="str">
        <f>IF(Homes[[#This Row],[waterfront]]=1, "Yes","No")</f>
        <v>No</v>
      </c>
      <c r="M3679" s="4" t="str">
        <f>IF(Homes[[#This Row],[sqft_basement]]&gt;0, "Yes","No")</f>
        <v>No</v>
      </c>
      <c r="N3679" t="str">
        <f>CHOOSE(Homes[[#This Row],[view]]+1, "None","Fair","Good","Great","Excellent")</f>
        <v>None</v>
      </c>
      <c r="O3679" t="str">
        <f>CHOOSE(Homes[[#This Row],[condition]], "Poor","Fair","Average","Good","Excellent")</f>
        <v>Good</v>
      </c>
      <c r="P3679">
        <f ca="1">YEAR(TODAY())-Homes[[#This Row],[yr_built]]</f>
        <v>65</v>
      </c>
      <c r="Q3679">
        <v>2001</v>
      </c>
      <c r="R3679">
        <f ca="1">IF(Homes[[#This Row],[yr_renovated]]&gt;0, YEAR(TODAY())-Homes[[#This Row],[yr_renovated]], YEAR(TODAY())-Homes[[#This Row],[yr_built]])</f>
        <v>24</v>
      </c>
      <c r="S3679">
        <v>1</v>
      </c>
      <c r="T3679" s="2">
        <v>41810</v>
      </c>
      <c r="U3679" s="3">
        <v>1</v>
      </c>
      <c r="V3679" s="4">
        <f>IFERROR(Homes[[#This Row],[sqft_above]]+Homes[[#This Row],[sqft_basement]]," ")</f>
        <v>1300</v>
      </c>
      <c r="W3679" s="4">
        <v>8160</v>
      </c>
      <c r="X3679">
        <v>0</v>
      </c>
      <c r="Y3679">
        <v>0</v>
      </c>
      <c r="Z3679">
        <v>4</v>
      </c>
      <c r="AA3679" s="4">
        <v>1300</v>
      </c>
      <c r="AB3679" s="4">
        <v>0</v>
      </c>
      <c r="AC3679">
        <v>1960</v>
      </c>
      <c r="AD3679" t="s">
        <v>3802</v>
      </c>
      <c r="AE3679" t="s">
        <v>319</v>
      </c>
      <c r="AF3679" t="s">
        <v>672</v>
      </c>
    </row>
    <row r="3680" spans="1:32">
      <c r="A3680" t="str">
        <f>PROPER(TRIM(Homes[[#This Row],[street]]))</f>
        <v>18504 38Th Ave S</v>
      </c>
      <c r="B3680" t="str">
        <f>PROPER(TRIM(Homes[[#This Row],[city]]))</f>
        <v>Seatac</v>
      </c>
      <c r="C3680" t="str">
        <f>_xlfn.TEXTBEFORE(Homes[[#This Row],[statezip]]," ")</f>
        <v>WA</v>
      </c>
      <c r="D3680" s="6" t="str">
        <f>_xlfn.TEXTAFTER(Homes[[#This Row],[statezip]]," ")</f>
        <v>98188</v>
      </c>
      <c r="E3680" s="1">
        <v>237000</v>
      </c>
      <c r="F3680">
        <v>3</v>
      </c>
      <c r="G36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80" s="3" t="str">
        <f>Homes[[#This Row],[bedrooms]] &amp; " bd | " &amp; TEXT(Homes[[#This Row],[bathrooms]],"0.##") &amp; " ba"</f>
        <v>3 bd | 1. ba</v>
      </c>
      <c r="I3680" s="4">
        <v>1130</v>
      </c>
      <c r="J3680" s="1">
        <f>IFERROR(Homes[[#This Row],[price]]/Homes[[#This Row],[sqft_living]]," ")</f>
        <v>209.73451327433628</v>
      </c>
      <c r="K3680" s="4">
        <f>IFERROR(Homes[[#This Row],[sqft_lot]]/43560," ")</f>
        <v>0.24449035812672176</v>
      </c>
      <c r="L3680" t="str">
        <f>IF(Homes[[#This Row],[waterfront]]=1, "Yes","No")</f>
        <v>No</v>
      </c>
      <c r="M3680" s="4" t="str">
        <f>IF(Homes[[#This Row],[sqft_basement]]&gt;0, "Yes","No")</f>
        <v>No</v>
      </c>
      <c r="N3680" t="str">
        <f>CHOOSE(Homes[[#This Row],[view]]+1, "None","Fair","Good","Great","Excellent")</f>
        <v>None</v>
      </c>
      <c r="O3680" t="str">
        <f>CHOOSE(Homes[[#This Row],[condition]], "Poor","Fair","Average","Good","Excellent")</f>
        <v>Average</v>
      </c>
      <c r="P3680">
        <f ca="1">YEAR(TODAY())-Homes[[#This Row],[yr_built]]</f>
        <v>71</v>
      </c>
      <c r="Q3680">
        <v>2005</v>
      </c>
      <c r="R3680">
        <f ca="1">IF(Homes[[#This Row],[yr_renovated]]&gt;0, YEAR(TODAY())-Homes[[#This Row],[yr_renovated]], YEAR(TODAY())-Homes[[#This Row],[yr_built]])</f>
        <v>20</v>
      </c>
      <c r="S3680">
        <v>1</v>
      </c>
      <c r="T3680" s="2">
        <v>41795</v>
      </c>
      <c r="U3680" s="3">
        <v>1</v>
      </c>
      <c r="V3680" s="4">
        <f>IFERROR(Homes[[#This Row],[sqft_above]]+Homes[[#This Row],[sqft_basement]]," ")</f>
        <v>1130</v>
      </c>
      <c r="W3680" s="4">
        <v>10650</v>
      </c>
      <c r="X3680">
        <v>0</v>
      </c>
      <c r="Y3680">
        <v>0</v>
      </c>
      <c r="Z3680">
        <v>3</v>
      </c>
      <c r="AA3680" s="4">
        <v>1130</v>
      </c>
      <c r="AB3680" s="4">
        <v>0</v>
      </c>
      <c r="AC3680">
        <v>1954</v>
      </c>
      <c r="AD3680" t="s">
        <v>3803</v>
      </c>
      <c r="AE3680" t="s">
        <v>2001</v>
      </c>
      <c r="AF3680" t="s">
        <v>2002</v>
      </c>
    </row>
    <row r="3681" spans="1:32">
      <c r="A3681" t="str">
        <f>PROPER(TRIM(Homes[[#This Row],[street]]))</f>
        <v>3802 I Pl Ne</v>
      </c>
      <c r="B3681" t="str">
        <f>PROPER(TRIM(Homes[[#This Row],[city]]))</f>
        <v>Auburn</v>
      </c>
      <c r="C3681" t="str">
        <f>_xlfn.TEXTBEFORE(Homes[[#This Row],[statezip]]," ")</f>
        <v>WA</v>
      </c>
      <c r="D3681" s="6" t="str">
        <f>_xlfn.TEXTAFTER(Homes[[#This Row],[statezip]]," ")</f>
        <v>98002</v>
      </c>
      <c r="E3681" s="1">
        <v>236000</v>
      </c>
      <c r="F3681">
        <v>3</v>
      </c>
      <c r="G36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81" s="3" t="str">
        <f>Homes[[#This Row],[bedrooms]] &amp; " bd | " &amp; TEXT(Homes[[#This Row],[bathrooms]],"0.##") &amp; " ba"</f>
        <v>3 bd | 1.75 ba</v>
      </c>
      <c r="I3681" s="4">
        <v>1330</v>
      </c>
      <c r="J3681" s="1">
        <f>IFERROR(Homes[[#This Row],[price]]/Homes[[#This Row],[sqft_living]]," ")</f>
        <v>177.44360902255639</v>
      </c>
      <c r="K3681" s="4">
        <f>IFERROR(Homes[[#This Row],[sqft_lot]]/43560," ")</f>
        <v>0.14465105601469239</v>
      </c>
      <c r="L3681" t="str">
        <f>IF(Homes[[#This Row],[waterfront]]=1, "Yes","No")</f>
        <v>No</v>
      </c>
      <c r="M3681" s="4" t="str">
        <f>IF(Homes[[#This Row],[sqft_basement]]&gt;0, "Yes","No")</f>
        <v>No</v>
      </c>
      <c r="N3681" t="str">
        <f>CHOOSE(Homes[[#This Row],[view]]+1, "None","Fair","Good","Great","Excellent")</f>
        <v>None</v>
      </c>
      <c r="O3681" t="str">
        <f>CHOOSE(Homes[[#This Row],[condition]], "Poor","Fair","Average","Good","Excellent")</f>
        <v>Average</v>
      </c>
      <c r="P3681">
        <f ca="1">YEAR(TODAY())-Homes[[#This Row],[yr_built]]</f>
        <v>27</v>
      </c>
      <c r="Q3681">
        <v>2006</v>
      </c>
      <c r="R3681">
        <f ca="1">IF(Homes[[#This Row],[yr_renovated]]&gt;0, YEAR(TODAY())-Homes[[#This Row],[yr_renovated]], YEAR(TODAY())-Homes[[#This Row],[yr_built]])</f>
        <v>19</v>
      </c>
      <c r="S3681">
        <v>1</v>
      </c>
      <c r="T3681" s="2">
        <v>41799</v>
      </c>
      <c r="U3681" s="3">
        <v>1.75</v>
      </c>
      <c r="V3681" s="4">
        <f>IFERROR(Homes[[#This Row],[sqft_above]]+Homes[[#This Row],[sqft_basement]]," ")</f>
        <v>1330</v>
      </c>
      <c r="W3681" s="4">
        <v>6301</v>
      </c>
      <c r="X3681">
        <v>0</v>
      </c>
      <c r="Y3681">
        <v>0</v>
      </c>
      <c r="Z3681">
        <v>3</v>
      </c>
      <c r="AA3681" s="4">
        <v>1330</v>
      </c>
      <c r="AB3681" s="4">
        <v>0</v>
      </c>
      <c r="AC3681">
        <v>1998</v>
      </c>
      <c r="AD3681" t="s">
        <v>3804</v>
      </c>
      <c r="AE3681" t="s">
        <v>519</v>
      </c>
      <c r="AF3681" t="s">
        <v>3042</v>
      </c>
    </row>
    <row r="3682" spans="1:32">
      <c r="A3682" t="str">
        <f>PROPER(TRIM(Homes[[#This Row],[street]]))</f>
        <v>4235 Sw 337Th Pl</v>
      </c>
      <c r="B3682" t="str">
        <f>PROPER(TRIM(Homes[[#This Row],[city]]))</f>
        <v>Federal Way</v>
      </c>
      <c r="C3682" t="str">
        <f>_xlfn.TEXTBEFORE(Homes[[#This Row],[statezip]]," ")</f>
        <v>WA</v>
      </c>
      <c r="D3682" s="6" t="str">
        <f>_xlfn.TEXTAFTER(Homes[[#This Row],[statezip]]," ")</f>
        <v>98023</v>
      </c>
      <c r="E3682" s="1">
        <v>236000</v>
      </c>
      <c r="F3682">
        <v>4</v>
      </c>
      <c r="G36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682" s="3" t="str">
        <f>Homes[[#This Row],[bedrooms]] &amp; " bd | " &amp; TEXT(Homes[[#This Row],[bathrooms]],"0.##") &amp; " ba"</f>
        <v>4 bd | 2.25 ba</v>
      </c>
      <c r="I3682" s="4">
        <v>1830</v>
      </c>
      <c r="J3682" s="1">
        <f>IFERROR(Homes[[#This Row],[price]]/Homes[[#This Row],[sqft_living]]," ")</f>
        <v>128.96174863387978</v>
      </c>
      <c r="K3682" s="4">
        <f>IFERROR(Homes[[#This Row],[sqft_lot]]/43560," ")</f>
        <v>0.21774563820018367</v>
      </c>
      <c r="L3682" t="str">
        <f>IF(Homes[[#This Row],[waterfront]]=1, "Yes","No")</f>
        <v>No</v>
      </c>
      <c r="M3682" s="4" t="str">
        <f>IF(Homes[[#This Row],[sqft_basement]]&gt;0, "Yes","No")</f>
        <v>Yes</v>
      </c>
      <c r="N3682" t="str">
        <f>CHOOSE(Homes[[#This Row],[view]]+1, "None","Fair","Good","Great","Excellent")</f>
        <v>None</v>
      </c>
      <c r="O3682" t="str">
        <f>CHOOSE(Homes[[#This Row],[condition]], "Poor","Fair","Average","Good","Excellent")</f>
        <v>Good</v>
      </c>
      <c r="P3682">
        <f ca="1">YEAR(TODAY())-Homes[[#This Row],[yr_built]]</f>
        <v>36</v>
      </c>
      <c r="Q3682">
        <v>0</v>
      </c>
      <c r="R3682">
        <f ca="1">IF(Homes[[#This Row],[yr_renovated]]&gt;0, YEAR(TODAY())-Homes[[#This Row],[yr_renovated]], YEAR(TODAY())-Homes[[#This Row],[yr_built]])</f>
        <v>36</v>
      </c>
      <c r="S3682">
        <v>1</v>
      </c>
      <c r="T3682" s="2">
        <v>41787</v>
      </c>
      <c r="U3682" s="3">
        <v>2.25</v>
      </c>
      <c r="V3682" s="4">
        <f>IFERROR(Homes[[#This Row],[sqft_above]]+Homes[[#This Row],[sqft_basement]]," ")</f>
        <v>1830</v>
      </c>
      <c r="W3682" s="4">
        <v>9485</v>
      </c>
      <c r="X3682">
        <v>0</v>
      </c>
      <c r="Y3682">
        <v>0</v>
      </c>
      <c r="Z3682">
        <v>4</v>
      </c>
      <c r="AA3682" s="4">
        <v>1200</v>
      </c>
      <c r="AB3682" s="4">
        <v>630</v>
      </c>
      <c r="AC3682">
        <v>1989</v>
      </c>
      <c r="AD3682" t="s">
        <v>3805</v>
      </c>
      <c r="AE3682" t="s">
        <v>675</v>
      </c>
      <c r="AF3682" t="s">
        <v>1267</v>
      </c>
    </row>
    <row r="3683" spans="1:32">
      <c r="A3683" t="str">
        <f>PROPER(TRIM(Homes[[#This Row],[street]]))</f>
        <v>26546 236Th Pl Se</v>
      </c>
      <c r="B3683" t="str">
        <f>PROPER(TRIM(Homes[[#This Row],[city]]))</f>
        <v>Maple Valley</v>
      </c>
      <c r="C3683" t="str">
        <f>_xlfn.TEXTBEFORE(Homes[[#This Row],[statezip]]," ")</f>
        <v>WA</v>
      </c>
      <c r="D3683" s="6" t="str">
        <f>_xlfn.TEXTAFTER(Homes[[#This Row],[statezip]]," ")</f>
        <v>98038</v>
      </c>
      <c r="E3683" s="1">
        <v>236000</v>
      </c>
      <c r="F3683">
        <v>4</v>
      </c>
      <c r="G36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683" s="3" t="str">
        <f>Homes[[#This Row],[bedrooms]] &amp; " bd | " &amp; TEXT(Homes[[#This Row],[bathrooms]],"0.##") &amp; " ba"</f>
        <v>4 bd | 2.75 ba</v>
      </c>
      <c r="I3683" s="4">
        <v>2000</v>
      </c>
      <c r="J3683" s="1">
        <f>IFERROR(Homes[[#This Row],[price]]/Homes[[#This Row],[sqft_living]]," ")</f>
        <v>118</v>
      </c>
      <c r="K3683" s="4">
        <f>IFERROR(Homes[[#This Row],[sqft_lot]]/43560," ")</f>
        <v>0.13376951331496786</v>
      </c>
      <c r="L3683" t="str">
        <f>IF(Homes[[#This Row],[waterfront]]=1, "Yes","No")</f>
        <v>No</v>
      </c>
      <c r="M3683" s="4" t="str">
        <f>IF(Homes[[#This Row],[sqft_basement]]&gt;0, "Yes","No")</f>
        <v>No</v>
      </c>
      <c r="N3683" t="str">
        <f>CHOOSE(Homes[[#This Row],[view]]+1, "None","Fair","Good","Great","Excellent")</f>
        <v>None</v>
      </c>
      <c r="O3683" t="str">
        <f>CHOOSE(Homes[[#This Row],[condition]], "Poor","Fair","Average","Good","Excellent")</f>
        <v>Average</v>
      </c>
      <c r="P3683">
        <f ca="1">YEAR(TODAY())-Homes[[#This Row],[yr_built]]</f>
        <v>28</v>
      </c>
      <c r="Q3683">
        <v>0</v>
      </c>
      <c r="R3683">
        <f ca="1">IF(Homes[[#This Row],[yr_renovated]]&gt;0, YEAR(TODAY())-Homes[[#This Row],[yr_renovated]], YEAR(TODAY())-Homes[[#This Row],[yr_built]])</f>
        <v>28</v>
      </c>
      <c r="S3683">
        <v>2</v>
      </c>
      <c r="T3683" s="2">
        <v>41814</v>
      </c>
      <c r="U3683" s="3">
        <v>2.75</v>
      </c>
      <c r="V3683" s="4">
        <f>IFERROR(Homes[[#This Row],[sqft_above]]+Homes[[#This Row],[sqft_basement]]," ")</f>
        <v>2000</v>
      </c>
      <c r="W3683" s="4">
        <v>5827</v>
      </c>
      <c r="X3683">
        <v>0</v>
      </c>
      <c r="Y3683">
        <v>0</v>
      </c>
      <c r="Z3683">
        <v>3</v>
      </c>
      <c r="AA3683" s="4">
        <v>2000</v>
      </c>
      <c r="AB3683" s="4">
        <v>0</v>
      </c>
      <c r="AC3683">
        <v>1997</v>
      </c>
      <c r="AD3683" t="s">
        <v>3806</v>
      </c>
      <c r="AE3683" t="s">
        <v>920</v>
      </c>
      <c r="AF3683" t="s">
        <v>921</v>
      </c>
    </row>
    <row r="3684" spans="1:32">
      <c r="A3684" t="str">
        <f>PROPER(TRIM(Homes[[#This Row],[street]]))</f>
        <v>2109 Ne 8Th St</v>
      </c>
      <c r="B3684" t="str">
        <f>PROPER(TRIM(Homes[[#This Row],[city]]))</f>
        <v>Renton</v>
      </c>
      <c r="C3684" t="str">
        <f>_xlfn.TEXTBEFORE(Homes[[#This Row],[statezip]]," ")</f>
        <v>WA</v>
      </c>
      <c r="D3684" s="6" t="str">
        <f>_xlfn.TEXTAFTER(Homes[[#This Row],[statezip]]," ")</f>
        <v>98056</v>
      </c>
      <c r="E3684" s="1">
        <v>235867</v>
      </c>
      <c r="F3684">
        <v>4</v>
      </c>
      <c r="G36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84" s="3" t="str">
        <f>Homes[[#This Row],[bedrooms]] &amp; " bd | " &amp; TEXT(Homes[[#This Row],[bathrooms]],"0.##") &amp; " ba"</f>
        <v>4 bd | 2. ba</v>
      </c>
      <c r="I3684" s="4">
        <v>1330</v>
      </c>
      <c r="J3684" s="1">
        <f>IFERROR(Homes[[#This Row],[price]]/Homes[[#This Row],[sqft_living]]," ")</f>
        <v>177.34360902255639</v>
      </c>
      <c r="K3684" s="4">
        <f>IFERROR(Homes[[#This Row],[sqft_lot]]/43560," ")</f>
        <v>0.13604224058769512</v>
      </c>
      <c r="L3684" t="str">
        <f>IF(Homes[[#This Row],[waterfront]]=1, "Yes","No")</f>
        <v>No</v>
      </c>
      <c r="M3684" s="4" t="str">
        <f>IF(Homes[[#This Row],[sqft_basement]]&gt;0, "Yes","No")</f>
        <v>No</v>
      </c>
      <c r="N3684" t="str">
        <f>CHOOSE(Homes[[#This Row],[view]]+1, "None","Fair","Good","Great","Excellent")</f>
        <v>None</v>
      </c>
      <c r="O3684" t="str">
        <f>CHOOSE(Homes[[#This Row],[condition]], "Poor","Fair","Average","Good","Excellent")</f>
        <v>Good</v>
      </c>
      <c r="P3684">
        <f ca="1">YEAR(TODAY())-Homes[[#This Row],[yr_built]]</f>
        <v>83</v>
      </c>
      <c r="Q3684">
        <v>1982</v>
      </c>
      <c r="R3684">
        <f ca="1">IF(Homes[[#This Row],[yr_renovated]]&gt;0, YEAR(TODAY())-Homes[[#This Row],[yr_renovated]], YEAR(TODAY())-Homes[[#This Row],[yr_built]])</f>
        <v>43</v>
      </c>
      <c r="S3684">
        <v>1</v>
      </c>
      <c r="T3684" s="2">
        <v>41816</v>
      </c>
      <c r="U3684" s="3">
        <v>2</v>
      </c>
      <c r="V3684" s="4">
        <f>IFERROR(Homes[[#This Row],[sqft_above]]+Homes[[#This Row],[sqft_basement]]," ")</f>
        <v>1330</v>
      </c>
      <c r="W3684" s="4">
        <v>5926</v>
      </c>
      <c r="X3684">
        <v>0</v>
      </c>
      <c r="Y3684">
        <v>0</v>
      </c>
      <c r="Z3684">
        <v>4</v>
      </c>
      <c r="AA3684" s="4">
        <v>1330</v>
      </c>
      <c r="AB3684" s="4">
        <v>0</v>
      </c>
      <c r="AC3684">
        <v>1942</v>
      </c>
      <c r="AD3684" t="s">
        <v>3807</v>
      </c>
      <c r="AE3684" t="s">
        <v>319</v>
      </c>
      <c r="AF3684" t="s">
        <v>672</v>
      </c>
    </row>
    <row r="3685" spans="1:32">
      <c r="A3685" t="str">
        <f>PROPER(TRIM(Homes[[#This Row],[street]]))</f>
        <v>11050 24Th Pl Sw</v>
      </c>
      <c r="B3685" t="str">
        <f>PROPER(TRIM(Homes[[#This Row],[city]]))</f>
        <v>Seattle</v>
      </c>
      <c r="C3685" t="str">
        <f>_xlfn.TEXTBEFORE(Homes[[#This Row],[statezip]]," ")</f>
        <v>WA</v>
      </c>
      <c r="D3685" s="6" t="str">
        <f>_xlfn.TEXTAFTER(Homes[[#This Row],[statezip]]," ")</f>
        <v>98146</v>
      </c>
      <c r="E3685" s="1">
        <v>235750</v>
      </c>
      <c r="F3685">
        <v>2</v>
      </c>
      <c r="G36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85" s="3" t="str">
        <f>Homes[[#This Row],[bedrooms]] &amp; " bd | " &amp; TEXT(Homes[[#This Row],[bathrooms]],"0.##") &amp; " ba"</f>
        <v>2 bd | 1. ba</v>
      </c>
      <c r="I3685" s="4">
        <v>740</v>
      </c>
      <c r="J3685" s="1">
        <f>IFERROR(Homes[[#This Row],[price]]/Homes[[#This Row],[sqft_living]]," ")</f>
        <v>318.58108108108109</v>
      </c>
      <c r="K3685" s="4">
        <f>IFERROR(Homes[[#This Row],[sqft_lot]]/43560," ")</f>
        <v>0.25826446280991733</v>
      </c>
      <c r="L3685" t="str">
        <f>IF(Homes[[#This Row],[waterfront]]=1, "Yes","No")</f>
        <v>No</v>
      </c>
      <c r="M3685" s="4" t="str">
        <f>IF(Homes[[#This Row],[sqft_basement]]&gt;0, "Yes","No")</f>
        <v>No</v>
      </c>
      <c r="N3685" t="str">
        <f>CHOOSE(Homes[[#This Row],[view]]+1, "None","Fair","Good","Great","Excellent")</f>
        <v>None</v>
      </c>
      <c r="O3685" t="str">
        <f>CHOOSE(Homes[[#This Row],[condition]], "Poor","Fair","Average","Good","Excellent")</f>
        <v>Fair</v>
      </c>
      <c r="P3685">
        <f ca="1">YEAR(TODAY())-Homes[[#This Row],[yr_built]]</f>
        <v>87</v>
      </c>
      <c r="Q3685">
        <v>0</v>
      </c>
      <c r="R3685">
        <f ca="1">IF(Homes[[#This Row],[yr_renovated]]&gt;0, YEAR(TODAY())-Homes[[#This Row],[yr_renovated]], YEAR(TODAY())-Homes[[#This Row],[yr_built]])</f>
        <v>87</v>
      </c>
      <c r="S3685">
        <v>1</v>
      </c>
      <c r="T3685" s="2">
        <v>41781</v>
      </c>
      <c r="U3685" s="3">
        <v>1</v>
      </c>
      <c r="V3685" s="4">
        <f>IFERROR(Homes[[#This Row],[sqft_above]]+Homes[[#This Row],[sqft_basement]]," ")</f>
        <v>740</v>
      </c>
      <c r="W3685" s="4">
        <v>11250</v>
      </c>
      <c r="X3685">
        <v>0</v>
      </c>
      <c r="Y3685">
        <v>0</v>
      </c>
      <c r="Z3685">
        <v>2</v>
      </c>
      <c r="AA3685" s="4">
        <v>740</v>
      </c>
      <c r="AB3685" s="4">
        <v>0</v>
      </c>
      <c r="AC3685">
        <v>1938</v>
      </c>
      <c r="AD3685" t="s">
        <v>3808</v>
      </c>
      <c r="AE3685" t="s">
        <v>49</v>
      </c>
      <c r="AF3685" t="s">
        <v>422</v>
      </c>
    </row>
    <row r="3686" spans="1:32">
      <c r="A3686" t="str">
        <f>PROPER(TRIM(Homes[[#This Row],[street]]))</f>
        <v>30221 8Th Ave S</v>
      </c>
      <c r="B3686" t="str">
        <f>PROPER(TRIM(Homes[[#This Row],[city]]))</f>
        <v>Federal Way</v>
      </c>
      <c r="C3686" t="str">
        <f>_xlfn.TEXTBEFORE(Homes[[#This Row],[statezip]]," ")</f>
        <v>WA</v>
      </c>
      <c r="D3686" s="6" t="str">
        <f>_xlfn.TEXTAFTER(Homes[[#This Row],[statezip]]," ")</f>
        <v>98003</v>
      </c>
      <c r="E3686" s="1">
        <v>235500</v>
      </c>
      <c r="F3686">
        <v>5</v>
      </c>
      <c r="G36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86" s="3" t="str">
        <f>Homes[[#This Row],[bedrooms]] &amp; " bd | " &amp; TEXT(Homes[[#This Row],[bathrooms]],"0.##") &amp; " ba"</f>
        <v>5 bd | 2.5 ba</v>
      </c>
      <c r="I3686" s="4">
        <v>2340</v>
      </c>
      <c r="J3686" s="1">
        <f>IFERROR(Homes[[#This Row],[price]]/Homes[[#This Row],[sqft_living]]," ")</f>
        <v>100.64102564102564</v>
      </c>
      <c r="K3686" s="4">
        <f>IFERROR(Homes[[#This Row],[sqft_lot]]/43560," ")</f>
        <v>0.31480716253443525</v>
      </c>
      <c r="L3686" t="str">
        <f>IF(Homes[[#This Row],[waterfront]]=1, "Yes","No")</f>
        <v>No</v>
      </c>
      <c r="M3686" s="4" t="str">
        <f>IF(Homes[[#This Row],[sqft_basement]]&gt;0, "Yes","No")</f>
        <v>Yes</v>
      </c>
      <c r="N3686" t="str">
        <f>CHOOSE(Homes[[#This Row],[view]]+1, "None","Fair","Good","Great","Excellent")</f>
        <v>None</v>
      </c>
      <c r="O3686" t="str">
        <f>CHOOSE(Homes[[#This Row],[condition]], "Poor","Fair","Average","Good","Excellent")</f>
        <v>Fair</v>
      </c>
      <c r="P3686">
        <f ca="1">YEAR(TODAY())-Homes[[#This Row],[yr_built]]</f>
        <v>58</v>
      </c>
      <c r="Q3686">
        <v>0</v>
      </c>
      <c r="R3686">
        <f ca="1">IF(Homes[[#This Row],[yr_renovated]]&gt;0, YEAR(TODAY())-Homes[[#This Row],[yr_renovated]], YEAR(TODAY())-Homes[[#This Row],[yr_built]])</f>
        <v>58</v>
      </c>
      <c r="S3686">
        <v>1</v>
      </c>
      <c r="T3686" s="2">
        <v>41828</v>
      </c>
      <c r="U3686" s="3">
        <v>2.5</v>
      </c>
      <c r="V3686" s="4">
        <f>IFERROR(Homes[[#This Row],[sqft_above]]+Homes[[#This Row],[sqft_basement]]," ")</f>
        <v>2340</v>
      </c>
      <c r="W3686" s="4">
        <v>13713</v>
      </c>
      <c r="X3686">
        <v>0</v>
      </c>
      <c r="Y3686">
        <v>0</v>
      </c>
      <c r="Z3686">
        <v>2</v>
      </c>
      <c r="AA3686" s="4">
        <v>1670</v>
      </c>
      <c r="AB3686" s="4">
        <v>670</v>
      </c>
      <c r="AC3686">
        <v>1967</v>
      </c>
      <c r="AD3686" t="s">
        <v>3809</v>
      </c>
      <c r="AE3686" t="s">
        <v>675</v>
      </c>
      <c r="AF3686" t="s">
        <v>676</v>
      </c>
    </row>
    <row r="3687" spans="1:32">
      <c r="A3687" t="str">
        <f>PROPER(TRIM(Homes[[#This Row],[street]]))</f>
        <v>11234 Se 320Th Pl</v>
      </c>
      <c r="B3687" t="str">
        <f>PROPER(TRIM(Homes[[#This Row],[city]]))</f>
        <v>Auburn</v>
      </c>
      <c r="C3687" t="str">
        <f>_xlfn.TEXTBEFORE(Homes[[#This Row],[statezip]]," ")</f>
        <v>WA</v>
      </c>
      <c r="D3687" s="6" t="str">
        <f>_xlfn.TEXTAFTER(Homes[[#This Row],[statezip]]," ")</f>
        <v>98092</v>
      </c>
      <c r="E3687" s="1">
        <v>235000</v>
      </c>
      <c r="F3687">
        <v>3</v>
      </c>
      <c r="G36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87" s="3" t="str">
        <f>Homes[[#This Row],[bedrooms]] &amp; " bd | " &amp; TEXT(Homes[[#This Row],[bathrooms]],"0.##") &amp; " ba"</f>
        <v>3 bd | 1.75 ba</v>
      </c>
      <c r="I3687" s="4">
        <v>1190</v>
      </c>
      <c r="J3687" s="1">
        <f>IFERROR(Homes[[#This Row],[price]]/Homes[[#This Row],[sqft_living]]," ")</f>
        <v>197.47899159663865</v>
      </c>
      <c r="K3687" s="4">
        <f>IFERROR(Homes[[#This Row],[sqft_lot]]/43560," ")</f>
        <v>0.16712580348943984</v>
      </c>
      <c r="L3687" t="str">
        <f>IF(Homes[[#This Row],[waterfront]]=1, "Yes","No")</f>
        <v>No</v>
      </c>
      <c r="M3687" s="4" t="str">
        <f>IF(Homes[[#This Row],[sqft_basement]]&gt;0, "Yes","No")</f>
        <v>No</v>
      </c>
      <c r="N3687" t="str">
        <f>CHOOSE(Homes[[#This Row],[view]]+1, "None","Fair","Good","Great","Excellent")</f>
        <v>None</v>
      </c>
      <c r="O3687" t="str">
        <f>CHOOSE(Homes[[#This Row],[condition]], "Poor","Fair","Average","Good","Excellent")</f>
        <v>Good</v>
      </c>
      <c r="P3687">
        <f ca="1">YEAR(TODAY())-Homes[[#This Row],[yr_built]]</f>
        <v>57</v>
      </c>
      <c r="Q3687">
        <v>0</v>
      </c>
      <c r="R3687">
        <f ca="1">IF(Homes[[#This Row],[yr_renovated]]&gt;0, YEAR(TODAY())-Homes[[#This Row],[yr_renovated]], YEAR(TODAY())-Homes[[#This Row],[yr_built]])</f>
        <v>57</v>
      </c>
      <c r="S3687">
        <v>1</v>
      </c>
      <c r="T3687" s="2">
        <v>41807</v>
      </c>
      <c r="U3687" s="3">
        <v>1.75</v>
      </c>
      <c r="V3687" s="4">
        <f>IFERROR(Homes[[#This Row],[sqft_above]]+Homes[[#This Row],[sqft_basement]]," ")</f>
        <v>1190</v>
      </c>
      <c r="W3687" s="4">
        <v>7280</v>
      </c>
      <c r="X3687">
        <v>0</v>
      </c>
      <c r="Y3687">
        <v>0</v>
      </c>
      <c r="Z3687">
        <v>4</v>
      </c>
      <c r="AA3687" s="4">
        <v>1190</v>
      </c>
      <c r="AB3687" s="4">
        <v>0</v>
      </c>
      <c r="AC3687">
        <v>1968</v>
      </c>
      <c r="AD3687" t="s">
        <v>3810</v>
      </c>
      <c r="AE3687" t="s">
        <v>519</v>
      </c>
      <c r="AF3687" t="s">
        <v>520</v>
      </c>
    </row>
    <row r="3688" spans="1:32">
      <c r="A3688" t="str">
        <f>PROPER(TRIM(Homes[[#This Row],[street]]))</f>
        <v>31845-31899 125Th Pl Se</v>
      </c>
      <c r="B3688" t="str">
        <f>PROPER(TRIM(Homes[[#This Row],[city]]))</f>
        <v>Auburn</v>
      </c>
      <c r="C3688" t="str">
        <f>_xlfn.TEXTBEFORE(Homes[[#This Row],[statezip]]," ")</f>
        <v>WA</v>
      </c>
      <c r="D3688" s="6" t="str">
        <f>_xlfn.TEXTAFTER(Homes[[#This Row],[statezip]]," ")</f>
        <v>98092</v>
      </c>
      <c r="E3688" s="1">
        <v>235000</v>
      </c>
      <c r="F3688">
        <v>4</v>
      </c>
      <c r="G36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88" s="3" t="str">
        <f>Homes[[#This Row],[bedrooms]] &amp; " bd | " &amp; TEXT(Homes[[#This Row],[bathrooms]],"0.##") &amp; " ba"</f>
        <v>4 bd | 2. ba</v>
      </c>
      <c r="I3688" s="4">
        <v>1570</v>
      </c>
      <c r="J3688" s="1">
        <f>IFERROR(Homes[[#This Row],[price]]/Homes[[#This Row],[sqft_living]]," ")</f>
        <v>149.68152866242039</v>
      </c>
      <c r="K3688" s="4">
        <f>IFERROR(Homes[[#This Row],[sqft_lot]]/43560," ")</f>
        <v>0.21613865932047749</v>
      </c>
      <c r="L3688" t="str">
        <f>IF(Homes[[#This Row],[waterfront]]=1, "Yes","No")</f>
        <v>No</v>
      </c>
      <c r="M3688" s="4" t="str">
        <f>IF(Homes[[#This Row],[sqft_basement]]&gt;0, "Yes","No")</f>
        <v>No</v>
      </c>
      <c r="N3688" t="str">
        <f>CHOOSE(Homes[[#This Row],[view]]+1, "None","Fair","Good","Great","Excellent")</f>
        <v>None</v>
      </c>
      <c r="O3688" t="str">
        <f>CHOOSE(Homes[[#This Row],[condition]], "Poor","Fair","Average","Good","Excellent")</f>
        <v>Good</v>
      </c>
      <c r="P3688">
        <f ca="1">YEAR(TODAY())-Homes[[#This Row],[yr_built]]</f>
        <v>41</v>
      </c>
      <c r="Q3688">
        <v>0</v>
      </c>
      <c r="R3688">
        <f ca="1">IF(Homes[[#This Row],[yr_renovated]]&gt;0, YEAR(TODAY())-Homes[[#This Row],[yr_renovated]], YEAR(TODAY())-Homes[[#This Row],[yr_built]])</f>
        <v>41</v>
      </c>
      <c r="S3688">
        <v>2</v>
      </c>
      <c r="T3688" s="2">
        <v>41815</v>
      </c>
      <c r="U3688" s="3">
        <v>2</v>
      </c>
      <c r="V3688" s="4">
        <f>IFERROR(Homes[[#This Row],[sqft_above]]+Homes[[#This Row],[sqft_basement]]," ")</f>
        <v>1570</v>
      </c>
      <c r="W3688" s="4">
        <v>9415</v>
      </c>
      <c r="X3688">
        <v>0</v>
      </c>
      <c r="Y3688">
        <v>0</v>
      </c>
      <c r="Z3688">
        <v>4</v>
      </c>
      <c r="AA3688" s="4">
        <v>1570</v>
      </c>
      <c r="AB3688" s="4">
        <v>0</v>
      </c>
      <c r="AC3688">
        <v>1984</v>
      </c>
      <c r="AD3688" t="s">
        <v>3811</v>
      </c>
      <c r="AE3688" t="s">
        <v>519</v>
      </c>
      <c r="AF3688" t="s">
        <v>520</v>
      </c>
    </row>
    <row r="3689" spans="1:32">
      <c r="A3689" t="str">
        <f>PROPER(TRIM(Homes[[#This Row],[street]]))</f>
        <v>13726-13736 8Th Ave Sw</v>
      </c>
      <c r="B3689" t="str">
        <f>PROPER(TRIM(Homes[[#This Row],[city]]))</f>
        <v>Burien</v>
      </c>
      <c r="C3689" t="str">
        <f>_xlfn.TEXTBEFORE(Homes[[#This Row],[statezip]]," ")</f>
        <v>WA</v>
      </c>
      <c r="D3689" s="6" t="str">
        <f>_xlfn.TEXTAFTER(Homes[[#This Row],[statezip]]," ")</f>
        <v>98166</v>
      </c>
      <c r="E3689" s="1">
        <v>235000</v>
      </c>
      <c r="F3689">
        <v>3</v>
      </c>
      <c r="G36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89" s="3" t="str">
        <f>Homes[[#This Row],[bedrooms]] &amp; " bd | " &amp; TEXT(Homes[[#This Row],[bathrooms]],"0.##") &amp; " ba"</f>
        <v>3 bd | 1. ba</v>
      </c>
      <c r="I3689" s="4">
        <v>1590</v>
      </c>
      <c r="J3689" s="1">
        <f>IFERROR(Homes[[#This Row],[price]]/Homes[[#This Row],[sqft_living]]," ")</f>
        <v>147.79874213836479</v>
      </c>
      <c r="K3689" s="4">
        <f>IFERROR(Homes[[#This Row],[sqft_lot]]/43560," ")</f>
        <v>0.29843893480257117</v>
      </c>
      <c r="L3689" t="str">
        <f>IF(Homes[[#This Row],[waterfront]]=1, "Yes","No")</f>
        <v>No</v>
      </c>
      <c r="M3689" s="4" t="str">
        <f>IF(Homes[[#This Row],[sqft_basement]]&gt;0, "Yes","No")</f>
        <v>No</v>
      </c>
      <c r="N3689" t="str">
        <f>CHOOSE(Homes[[#This Row],[view]]+1, "None","Fair","Good","Great","Excellent")</f>
        <v>None</v>
      </c>
      <c r="O3689" t="str">
        <f>CHOOSE(Homes[[#This Row],[condition]], "Poor","Fair","Average","Good","Excellent")</f>
        <v>Average</v>
      </c>
      <c r="P3689">
        <f ca="1">YEAR(TODAY())-Homes[[#This Row],[yr_built]]</f>
        <v>81</v>
      </c>
      <c r="Q3689">
        <v>0</v>
      </c>
      <c r="R3689">
        <f ca="1">IF(Homes[[#This Row],[yr_renovated]]&gt;0, YEAR(TODAY())-Homes[[#This Row],[yr_renovated]], YEAR(TODAY())-Homes[[#This Row],[yr_built]])</f>
        <v>81</v>
      </c>
      <c r="S3689">
        <v>1.5</v>
      </c>
      <c r="T3689" s="2">
        <v>41799</v>
      </c>
      <c r="U3689" s="3">
        <v>1</v>
      </c>
      <c r="V3689" s="4">
        <f>IFERROR(Homes[[#This Row],[sqft_above]]+Homes[[#This Row],[sqft_basement]]," ")</f>
        <v>1590</v>
      </c>
      <c r="W3689" s="4">
        <v>13000</v>
      </c>
      <c r="X3689">
        <v>0</v>
      </c>
      <c r="Y3689">
        <v>0</v>
      </c>
      <c r="Z3689">
        <v>3</v>
      </c>
      <c r="AA3689" s="4">
        <v>1590</v>
      </c>
      <c r="AB3689" s="4">
        <v>0</v>
      </c>
      <c r="AC3689">
        <v>1944</v>
      </c>
      <c r="AD3689" t="s">
        <v>3812</v>
      </c>
      <c r="AE3689" t="s">
        <v>379</v>
      </c>
      <c r="AF3689" t="s">
        <v>227</v>
      </c>
    </row>
    <row r="3690" spans="1:32">
      <c r="A3690" t="str">
        <f>PROPER(TRIM(Homes[[#This Row],[street]]))</f>
        <v>1630 S 231St Pl</v>
      </c>
      <c r="B3690" t="str">
        <f>PROPER(TRIM(Homes[[#This Row],[city]]))</f>
        <v>Des Moines</v>
      </c>
      <c r="C3690" t="str">
        <f>_xlfn.TEXTBEFORE(Homes[[#This Row],[statezip]]," ")</f>
        <v>WA</v>
      </c>
      <c r="D3690" s="6" t="str">
        <f>_xlfn.TEXTAFTER(Homes[[#This Row],[statezip]]," ")</f>
        <v>98198</v>
      </c>
      <c r="E3690" s="1">
        <v>235000</v>
      </c>
      <c r="F3690">
        <v>5</v>
      </c>
      <c r="G36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90" s="3" t="str">
        <f>Homes[[#This Row],[bedrooms]] &amp; " bd | " &amp; TEXT(Homes[[#This Row],[bathrooms]],"0.##") &amp; " ba"</f>
        <v>5 bd | 2.5 ba</v>
      </c>
      <c r="I3690" s="4">
        <v>2500</v>
      </c>
      <c r="J3690" s="1">
        <f>IFERROR(Homes[[#This Row],[price]]/Homes[[#This Row],[sqft_living]]," ")</f>
        <v>94</v>
      </c>
      <c r="K3690" s="4">
        <f>IFERROR(Homes[[#This Row],[sqft_lot]]/43560," ")</f>
        <v>0.21999540863177228</v>
      </c>
      <c r="L3690" t="str">
        <f>IF(Homes[[#This Row],[waterfront]]=1, "Yes","No")</f>
        <v>No</v>
      </c>
      <c r="M3690" s="4" t="str">
        <f>IF(Homes[[#This Row],[sqft_basement]]&gt;0, "Yes","No")</f>
        <v>Yes</v>
      </c>
      <c r="N3690" t="str">
        <f>CHOOSE(Homes[[#This Row],[view]]+1, "None","Fair","Good","Great","Excellent")</f>
        <v>None</v>
      </c>
      <c r="O3690" t="str">
        <f>CHOOSE(Homes[[#This Row],[condition]], "Poor","Fair","Average","Good","Excellent")</f>
        <v>Average</v>
      </c>
      <c r="P3690">
        <f ca="1">YEAR(TODAY())-Homes[[#This Row],[yr_built]]</f>
        <v>46</v>
      </c>
      <c r="Q3690">
        <v>2014</v>
      </c>
      <c r="R3690">
        <f ca="1">IF(Homes[[#This Row],[yr_renovated]]&gt;0, YEAR(TODAY())-Homes[[#This Row],[yr_renovated]], YEAR(TODAY())-Homes[[#This Row],[yr_built]])</f>
        <v>11</v>
      </c>
      <c r="S3690">
        <v>1</v>
      </c>
      <c r="T3690" s="2">
        <v>41816</v>
      </c>
      <c r="U3690" s="3">
        <v>2.5</v>
      </c>
      <c r="V3690" s="4">
        <f>IFERROR(Homes[[#This Row],[sqft_above]]+Homes[[#This Row],[sqft_basement]]," ")</f>
        <v>2500</v>
      </c>
      <c r="W3690" s="4">
        <v>9583</v>
      </c>
      <c r="X3690">
        <v>0</v>
      </c>
      <c r="Y3690">
        <v>0</v>
      </c>
      <c r="Z3690">
        <v>3</v>
      </c>
      <c r="AA3690" s="4">
        <v>1300</v>
      </c>
      <c r="AB3690" s="4">
        <v>1200</v>
      </c>
      <c r="AC3690">
        <v>1979</v>
      </c>
      <c r="AD3690" t="s">
        <v>3813</v>
      </c>
      <c r="AE3690" t="s">
        <v>459</v>
      </c>
      <c r="AF3690" t="s">
        <v>460</v>
      </c>
    </row>
    <row r="3691" spans="1:32">
      <c r="A3691" t="str">
        <f>PROPER(TRIM(Homes[[#This Row],[street]]))</f>
        <v>1783 Loraine St</v>
      </c>
      <c r="B3691" t="str">
        <f>PROPER(TRIM(Homes[[#This Row],[city]]))</f>
        <v>Enumclaw</v>
      </c>
      <c r="C3691" t="str">
        <f>_xlfn.TEXTBEFORE(Homes[[#This Row],[statezip]]," ")</f>
        <v>WA</v>
      </c>
      <c r="D3691" s="6" t="str">
        <f>_xlfn.TEXTAFTER(Homes[[#This Row],[statezip]]," ")</f>
        <v>98022</v>
      </c>
      <c r="E3691" s="1">
        <v>235000</v>
      </c>
      <c r="F3691">
        <v>3</v>
      </c>
      <c r="G36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1" s="3" t="str">
        <f>Homes[[#This Row],[bedrooms]] &amp; " bd | " &amp; TEXT(Homes[[#This Row],[bathrooms]],"0.##") &amp; " ba"</f>
        <v>3 bd | 1.75 ba</v>
      </c>
      <c r="I3691" s="4">
        <v>1400</v>
      </c>
      <c r="J3691" s="1">
        <f>IFERROR(Homes[[#This Row],[price]]/Homes[[#This Row],[sqft_living]]," ")</f>
        <v>167.85714285714286</v>
      </c>
      <c r="K3691" s="4">
        <f>IFERROR(Homes[[#This Row],[sqft_lot]]/43560," ")</f>
        <v>0.14462809917355371</v>
      </c>
      <c r="L3691" t="str">
        <f>IF(Homes[[#This Row],[waterfront]]=1, "Yes","No")</f>
        <v>No</v>
      </c>
      <c r="M3691" s="4" t="str">
        <f>IF(Homes[[#This Row],[sqft_basement]]&gt;0, "Yes","No")</f>
        <v>No</v>
      </c>
      <c r="N3691" t="str">
        <f>CHOOSE(Homes[[#This Row],[view]]+1, "None","Fair","Good","Great","Excellent")</f>
        <v>None</v>
      </c>
      <c r="O3691" t="str">
        <f>CHOOSE(Homes[[#This Row],[condition]], "Poor","Fair","Average","Good","Excellent")</f>
        <v>Average</v>
      </c>
      <c r="P3691">
        <f ca="1">YEAR(TODAY())-Homes[[#This Row],[yr_built]]</f>
        <v>27</v>
      </c>
      <c r="Q3691">
        <v>2006</v>
      </c>
      <c r="R3691">
        <f ca="1">IF(Homes[[#This Row],[yr_renovated]]&gt;0, YEAR(TODAY())-Homes[[#This Row],[yr_renovated]], YEAR(TODAY())-Homes[[#This Row],[yr_built]])</f>
        <v>19</v>
      </c>
      <c r="S3691">
        <v>1</v>
      </c>
      <c r="T3691" s="2">
        <v>41817</v>
      </c>
      <c r="U3691" s="3">
        <v>1.75</v>
      </c>
      <c r="V3691" s="4">
        <f>IFERROR(Homes[[#This Row],[sqft_above]]+Homes[[#This Row],[sqft_basement]]," ")</f>
        <v>1400</v>
      </c>
      <c r="W3691" s="4">
        <v>6300</v>
      </c>
      <c r="X3691">
        <v>0</v>
      </c>
      <c r="Y3691">
        <v>0</v>
      </c>
      <c r="Z3691">
        <v>3</v>
      </c>
      <c r="AA3691" s="4">
        <v>1400</v>
      </c>
      <c r="AB3691" s="4">
        <v>0</v>
      </c>
      <c r="AC3691">
        <v>1998</v>
      </c>
      <c r="AD3691" t="s">
        <v>3814</v>
      </c>
      <c r="AE3691" t="s">
        <v>1035</v>
      </c>
      <c r="AF3691" t="s">
        <v>1036</v>
      </c>
    </row>
    <row r="3692" spans="1:32">
      <c r="A3692" t="str">
        <f>PROPER(TRIM(Homes[[#This Row],[street]]))</f>
        <v>33015 22Nd Pl S</v>
      </c>
      <c r="B3692" t="str">
        <f>PROPER(TRIM(Homes[[#This Row],[city]]))</f>
        <v>Federal Way</v>
      </c>
      <c r="C3692" t="str">
        <f>_xlfn.TEXTBEFORE(Homes[[#This Row],[statezip]]," ")</f>
        <v>WA</v>
      </c>
      <c r="D3692" s="6" t="str">
        <f>_xlfn.TEXTAFTER(Homes[[#This Row],[statezip]]," ")</f>
        <v>98003</v>
      </c>
      <c r="E3692" s="1">
        <v>235000</v>
      </c>
      <c r="F3692">
        <v>6</v>
      </c>
      <c r="G36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3  </v>
      </c>
      <c r="H3692" s="3" t="str">
        <f>Homes[[#This Row],[bedrooms]] &amp; " bd | " &amp; TEXT(Homes[[#This Row],[bathrooms]],"0.##") &amp; " ba"</f>
        <v>6 bd | 3. ba</v>
      </c>
      <c r="I3692" s="4">
        <v>2180</v>
      </c>
      <c r="J3692" s="1">
        <f>IFERROR(Homes[[#This Row],[price]]/Homes[[#This Row],[sqft_living]]," ")</f>
        <v>107.79816513761467</v>
      </c>
      <c r="K3692" s="4">
        <f>IFERROR(Homes[[#This Row],[sqft_lot]]/43560," ")</f>
        <v>0.18264462809917356</v>
      </c>
      <c r="L3692" t="str">
        <f>IF(Homes[[#This Row],[waterfront]]=1, "Yes","No")</f>
        <v>No</v>
      </c>
      <c r="M3692" s="4" t="str">
        <f>IF(Homes[[#This Row],[sqft_basement]]&gt;0, "Yes","No")</f>
        <v>No</v>
      </c>
      <c r="N3692" t="str">
        <f>CHOOSE(Homes[[#This Row],[view]]+1, "None","Fair","Good","Great","Excellent")</f>
        <v>None</v>
      </c>
      <c r="O3692" t="str">
        <f>CHOOSE(Homes[[#This Row],[condition]], "Poor","Fair","Average","Good","Excellent")</f>
        <v>Average</v>
      </c>
      <c r="P3692">
        <f ca="1">YEAR(TODAY())-Homes[[#This Row],[yr_built]]</f>
        <v>45</v>
      </c>
      <c r="Q3692">
        <v>0</v>
      </c>
      <c r="R3692">
        <f ca="1">IF(Homes[[#This Row],[yr_renovated]]&gt;0, YEAR(TODAY())-Homes[[#This Row],[yr_renovated]], YEAR(TODAY())-Homes[[#This Row],[yr_built]])</f>
        <v>45</v>
      </c>
      <c r="S3692">
        <v>2</v>
      </c>
      <c r="T3692" s="2">
        <v>41813</v>
      </c>
      <c r="U3692" s="3">
        <v>3</v>
      </c>
      <c r="V3692" s="4">
        <f>IFERROR(Homes[[#This Row],[sqft_above]]+Homes[[#This Row],[sqft_basement]]," ")</f>
        <v>2180</v>
      </c>
      <c r="W3692" s="4">
        <v>7956</v>
      </c>
      <c r="X3692">
        <v>0</v>
      </c>
      <c r="Y3692">
        <v>0</v>
      </c>
      <c r="Z3692">
        <v>3</v>
      </c>
      <c r="AA3692" s="4">
        <v>2180</v>
      </c>
      <c r="AB3692" s="4">
        <v>0</v>
      </c>
      <c r="AC3692">
        <v>1980</v>
      </c>
      <c r="AD3692" t="s">
        <v>3815</v>
      </c>
      <c r="AE3692" t="s">
        <v>675</v>
      </c>
      <c r="AF3692" t="s">
        <v>676</v>
      </c>
    </row>
    <row r="3693" spans="1:32">
      <c r="A3693" t="str">
        <f>PROPER(TRIM(Homes[[#This Row],[street]]))</f>
        <v>12034 Se 252 Pl</v>
      </c>
      <c r="B3693" t="str">
        <f>PROPER(TRIM(Homes[[#This Row],[city]]))</f>
        <v>Kent</v>
      </c>
      <c r="C3693" t="str">
        <f>_xlfn.TEXTBEFORE(Homes[[#This Row],[statezip]]," ")</f>
        <v>WA</v>
      </c>
      <c r="D3693" s="6" t="str">
        <f>_xlfn.TEXTAFTER(Homes[[#This Row],[statezip]]," ")</f>
        <v>98030</v>
      </c>
      <c r="E3693" s="1">
        <v>235000</v>
      </c>
      <c r="F3693">
        <v>3</v>
      </c>
      <c r="G36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3" s="3" t="str">
        <f>Homes[[#This Row],[bedrooms]] &amp; " bd | " &amp; TEXT(Homes[[#This Row],[bathrooms]],"0.##") &amp; " ba"</f>
        <v>3 bd | 1.75 ba</v>
      </c>
      <c r="I3693" s="4">
        <v>1840</v>
      </c>
      <c r="J3693" s="1">
        <f>IFERROR(Homes[[#This Row],[price]]/Homes[[#This Row],[sqft_living]]," ")</f>
        <v>127.71739130434783</v>
      </c>
      <c r="K3693" s="4">
        <f>IFERROR(Homes[[#This Row],[sqft_lot]]/43560," ")</f>
        <v>0.22261248852157944</v>
      </c>
      <c r="L3693" t="str">
        <f>IF(Homes[[#This Row],[waterfront]]=1, "Yes","No")</f>
        <v>No</v>
      </c>
      <c r="M3693" s="4" t="str">
        <f>IF(Homes[[#This Row],[sqft_basement]]&gt;0, "Yes","No")</f>
        <v>Yes</v>
      </c>
      <c r="N3693" t="str">
        <f>CHOOSE(Homes[[#This Row],[view]]+1, "None","Fair","Good","Great","Excellent")</f>
        <v>None</v>
      </c>
      <c r="O3693" t="str">
        <f>CHOOSE(Homes[[#This Row],[condition]], "Poor","Fair","Average","Good","Excellent")</f>
        <v>Good</v>
      </c>
      <c r="P3693">
        <f ca="1">YEAR(TODAY())-Homes[[#This Row],[yr_built]]</f>
        <v>40</v>
      </c>
      <c r="Q3693">
        <v>0</v>
      </c>
      <c r="R3693">
        <f ca="1">IF(Homes[[#This Row],[yr_renovated]]&gt;0, YEAR(TODAY())-Homes[[#This Row],[yr_renovated]], YEAR(TODAY())-Homes[[#This Row],[yr_built]])</f>
        <v>40</v>
      </c>
      <c r="S3693">
        <v>1</v>
      </c>
      <c r="T3693" s="2">
        <v>41802</v>
      </c>
      <c r="U3693" s="3">
        <v>1.75</v>
      </c>
      <c r="V3693" s="4">
        <f>IFERROR(Homes[[#This Row],[sqft_above]]+Homes[[#This Row],[sqft_basement]]," ")</f>
        <v>1840</v>
      </c>
      <c r="W3693" s="4">
        <v>9697</v>
      </c>
      <c r="X3693">
        <v>0</v>
      </c>
      <c r="Y3693">
        <v>0</v>
      </c>
      <c r="Z3693">
        <v>4</v>
      </c>
      <c r="AA3693" s="4">
        <v>1500</v>
      </c>
      <c r="AB3693" s="4">
        <v>340</v>
      </c>
      <c r="AC3693">
        <v>1985</v>
      </c>
      <c r="AD3693" t="s">
        <v>3816</v>
      </c>
      <c r="AE3693" t="s">
        <v>1392</v>
      </c>
      <c r="AF3693" t="s">
        <v>1554</v>
      </c>
    </row>
    <row r="3694" spans="1:32">
      <c r="A3694" t="str">
        <f>PROPER(TRIM(Homes[[#This Row],[street]]))</f>
        <v>17421 Se Covington Sawyer Rd</v>
      </c>
      <c r="B3694" t="str">
        <f>PROPER(TRIM(Homes[[#This Row],[city]]))</f>
        <v>Kent</v>
      </c>
      <c r="C3694" t="str">
        <f>_xlfn.TEXTBEFORE(Homes[[#This Row],[statezip]]," ")</f>
        <v>WA</v>
      </c>
      <c r="D3694" s="6" t="str">
        <f>_xlfn.TEXTAFTER(Homes[[#This Row],[statezip]]," ")</f>
        <v>98042</v>
      </c>
      <c r="E3694" s="1">
        <v>235000</v>
      </c>
      <c r="F3694">
        <v>4</v>
      </c>
      <c r="G36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694" s="3" t="str">
        <f>Homes[[#This Row],[bedrooms]] &amp; " bd | " &amp; TEXT(Homes[[#This Row],[bathrooms]],"0.##") &amp; " ba"</f>
        <v>4 bd | 2.5 ba</v>
      </c>
      <c r="I3694" s="4">
        <v>1810</v>
      </c>
      <c r="J3694" s="1">
        <f>IFERROR(Homes[[#This Row],[price]]/Homes[[#This Row],[sqft_living]]," ")</f>
        <v>129.8342541436464</v>
      </c>
      <c r="K3694" s="4">
        <f>IFERROR(Homes[[#This Row],[sqft_lot]]/43560," ")</f>
        <v>0.90998622589531686</v>
      </c>
      <c r="L3694" t="str">
        <f>IF(Homes[[#This Row],[waterfront]]=1, "Yes","No")</f>
        <v>No</v>
      </c>
      <c r="M3694" s="4" t="str">
        <f>IF(Homes[[#This Row],[sqft_basement]]&gt;0, "Yes","No")</f>
        <v>Yes</v>
      </c>
      <c r="N3694" t="str">
        <f>CHOOSE(Homes[[#This Row],[view]]+1, "None","Fair","Good","Great","Excellent")</f>
        <v>None</v>
      </c>
      <c r="O3694" t="str">
        <f>CHOOSE(Homes[[#This Row],[condition]], "Poor","Fair","Average","Good","Excellent")</f>
        <v>Average</v>
      </c>
      <c r="P3694">
        <f ca="1">YEAR(TODAY())-Homes[[#This Row],[yr_built]]</f>
        <v>55</v>
      </c>
      <c r="Q3694">
        <v>2014</v>
      </c>
      <c r="R3694">
        <f ca="1">IF(Homes[[#This Row],[yr_renovated]]&gt;0, YEAR(TODAY())-Homes[[#This Row],[yr_renovated]], YEAR(TODAY())-Homes[[#This Row],[yr_built]])</f>
        <v>11</v>
      </c>
      <c r="S3694">
        <v>1</v>
      </c>
      <c r="T3694" s="2">
        <v>41782</v>
      </c>
      <c r="U3694" s="3">
        <v>2.5</v>
      </c>
      <c r="V3694" s="4">
        <f>IFERROR(Homes[[#This Row],[sqft_above]]+Homes[[#This Row],[sqft_basement]]," ")</f>
        <v>1810</v>
      </c>
      <c r="W3694" s="4">
        <v>39639</v>
      </c>
      <c r="X3694">
        <v>0</v>
      </c>
      <c r="Y3694">
        <v>0</v>
      </c>
      <c r="Z3694">
        <v>3</v>
      </c>
      <c r="AA3694" s="4">
        <v>1230</v>
      </c>
      <c r="AB3694" s="4">
        <v>580</v>
      </c>
      <c r="AC3694">
        <v>1970</v>
      </c>
      <c r="AD3694" t="s">
        <v>3817</v>
      </c>
      <c r="AE3694" t="s">
        <v>1392</v>
      </c>
      <c r="AF3694" t="s">
        <v>85</v>
      </c>
    </row>
    <row r="3695" spans="1:32">
      <c r="A3695" t="str">
        <f>PROPER(TRIM(Homes[[#This Row],[street]]))</f>
        <v>766 Union Ave Ne</v>
      </c>
      <c r="B3695" t="str">
        <f>PROPER(TRIM(Homes[[#This Row],[city]]))</f>
        <v>Renton</v>
      </c>
      <c r="C3695" t="str">
        <f>_xlfn.TEXTBEFORE(Homes[[#This Row],[statezip]]," ")</f>
        <v>WA</v>
      </c>
      <c r="D3695" s="6" t="str">
        <f>_xlfn.TEXTAFTER(Homes[[#This Row],[statezip]]," ")</f>
        <v>98059</v>
      </c>
      <c r="E3695" s="1">
        <v>235000</v>
      </c>
      <c r="F3695">
        <v>3</v>
      </c>
      <c r="G36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95" s="3" t="str">
        <f>Homes[[#This Row],[bedrooms]] &amp; " bd | " &amp; TEXT(Homes[[#This Row],[bathrooms]],"0.##") &amp; " ba"</f>
        <v>3 bd | 1. ba</v>
      </c>
      <c r="I3695" s="4">
        <v>1170</v>
      </c>
      <c r="J3695" s="1">
        <f>IFERROR(Homes[[#This Row],[price]]/Homes[[#This Row],[sqft_living]]," ")</f>
        <v>200.85470085470087</v>
      </c>
      <c r="K3695" s="4">
        <f>IFERROR(Homes[[#This Row],[sqft_lot]]/43560," ")</f>
        <v>0.25482093663911848</v>
      </c>
      <c r="L3695" t="str">
        <f>IF(Homes[[#This Row],[waterfront]]=1, "Yes","No")</f>
        <v>No</v>
      </c>
      <c r="M3695" s="4" t="str">
        <f>IF(Homes[[#This Row],[sqft_basement]]&gt;0, "Yes","No")</f>
        <v>No</v>
      </c>
      <c r="N3695" t="str">
        <f>CHOOSE(Homes[[#This Row],[view]]+1, "None","Fair","Good","Great","Excellent")</f>
        <v>None</v>
      </c>
      <c r="O3695" t="str">
        <f>CHOOSE(Homes[[#This Row],[condition]], "Poor","Fair","Average","Good","Excellent")</f>
        <v>Good</v>
      </c>
      <c r="P3695">
        <f ca="1">YEAR(TODAY())-Homes[[#This Row],[yr_built]]</f>
        <v>57</v>
      </c>
      <c r="Q3695">
        <v>0</v>
      </c>
      <c r="R3695">
        <f ca="1">IF(Homes[[#This Row],[yr_renovated]]&gt;0, YEAR(TODAY())-Homes[[#This Row],[yr_renovated]], YEAR(TODAY())-Homes[[#This Row],[yr_built]])</f>
        <v>57</v>
      </c>
      <c r="S3695">
        <v>1</v>
      </c>
      <c r="T3695" s="2">
        <v>41813</v>
      </c>
      <c r="U3695" s="3">
        <v>1</v>
      </c>
      <c r="V3695" s="4">
        <f>IFERROR(Homes[[#This Row],[sqft_above]]+Homes[[#This Row],[sqft_basement]]," ")</f>
        <v>1170</v>
      </c>
      <c r="W3695" s="4">
        <v>11100</v>
      </c>
      <c r="X3695">
        <v>0</v>
      </c>
      <c r="Y3695">
        <v>0</v>
      </c>
      <c r="Z3695">
        <v>4</v>
      </c>
      <c r="AA3695" s="4">
        <v>1170</v>
      </c>
      <c r="AB3695" s="4">
        <v>0</v>
      </c>
      <c r="AC3695">
        <v>1968</v>
      </c>
      <c r="AD3695" t="s">
        <v>3818</v>
      </c>
      <c r="AE3695" t="s">
        <v>319</v>
      </c>
      <c r="AF3695" t="s">
        <v>282</v>
      </c>
    </row>
    <row r="3696" spans="1:32">
      <c r="A3696" t="str">
        <f>PROPER(TRIM(Homes[[#This Row],[street]]))</f>
        <v>12522 Se 105Th St</v>
      </c>
      <c r="B3696" t="str">
        <f>PROPER(TRIM(Homes[[#This Row],[city]]))</f>
        <v>Renton</v>
      </c>
      <c r="C3696" t="str">
        <f>_xlfn.TEXTBEFORE(Homes[[#This Row],[statezip]]," ")</f>
        <v>WA</v>
      </c>
      <c r="D3696" s="6" t="str">
        <f>_xlfn.TEXTAFTER(Homes[[#This Row],[statezip]]," ")</f>
        <v>98056</v>
      </c>
      <c r="E3696" s="1">
        <v>235000</v>
      </c>
      <c r="F3696">
        <v>3</v>
      </c>
      <c r="G36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696" s="3" t="str">
        <f>Homes[[#This Row],[bedrooms]] &amp; " bd | " &amp; TEXT(Homes[[#This Row],[bathrooms]],"0.##") &amp; " ba"</f>
        <v>3 bd | 1. ba</v>
      </c>
      <c r="I3696" s="4">
        <v>1250</v>
      </c>
      <c r="J3696" s="1">
        <f>IFERROR(Homes[[#This Row],[price]]/Homes[[#This Row],[sqft_living]]," ")</f>
        <v>188</v>
      </c>
      <c r="K3696" s="4">
        <f>IFERROR(Homes[[#This Row],[sqft_lot]]/43560," ")</f>
        <v>0.35819559228650139</v>
      </c>
      <c r="L3696" t="str">
        <f>IF(Homes[[#This Row],[waterfront]]=1, "Yes","No")</f>
        <v>No</v>
      </c>
      <c r="M3696" s="4" t="str">
        <f>IF(Homes[[#This Row],[sqft_basement]]&gt;0, "Yes","No")</f>
        <v>No</v>
      </c>
      <c r="N3696" t="str">
        <f>CHOOSE(Homes[[#This Row],[view]]+1, "None","Fair","Good","Great","Excellent")</f>
        <v>None</v>
      </c>
      <c r="O3696" t="str">
        <f>CHOOSE(Homes[[#This Row],[condition]], "Poor","Fair","Average","Good","Excellent")</f>
        <v>Good</v>
      </c>
      <c r="P3696">
        <f ca="1">YEAR(TODAY())-Homes[[#This Row],[yr_built]]</f>
        <v>66</v>
      </c>
      <c r="Q3696">
        <v>0</v>
      </c>
      <c r="R3696">
        <f ca="1">IF(Homes[[#This Row],[yr_renovated]]&gt;0, YEAR(TODAY())-Homes[[#This Row],[yr_renovated]], YEAR(TODAY())-Homes[[#This Row],[yr_built]])</f>
        <v>66</v>
      </c>
      <c r="S3696">
        <v>1</v>
      </c>
      <c r="T3696" s="2">
        <v>41793</v>
      </c>
      <c r="U3696" s="3">
        <v>1</v>
      </c>
      <c r="V3696" s="4">
        <f>IFERROR(Homes[[#This Row],[sqft_above]]+Homes[[#This Row],[sqft_basement]]," ")</f>
        <v>1250</v>
      </c>
      <c r="W3696" s="4">
        <v>15603</v>
      </c>
      <c r="X3696">
        <v>0</v>
      </c>
      <c r="Y3696">
        <v>0</v>
      </c>
      <c r="Z3696">
        <v>4</v>
      </c>
      <c r="AA3696" s="4">
        <v>1250</v>
      </c>
      <c r="AB3696" s="4">
        <v>0</v>
      </c>
      <c r="AC3696">
        <v>1959</v>
      </c>
      <c r="AD3696" t="s">
        <v>3819</v>
      </c>
      <c r="AE3696" t="s">
        <v>319</v>
      </c>
      <c r="AF3696" t="s">
        <v>672</v>
      </c>
    </row>
    <row r="3697" spans="1:32">
      <c r="A3697" t="str">
        <f>PROPER(TRIM(Homes[[#This Row],[street]]))</f>
        <v>2925 Morris Ave S</v>
      </c>
      <c r="B3697" t="str">
        <f>PROPER(TRIM(Homes[[#This Row],[city]]))</f>
        <v>Renton</v>
      </c>
      <c r="C3697" t="str">
        <f>_xlfn.TEXTBEFORE(Homes[[#This Row],[statezip]]," ")</f>
        <v>WA</v>
      </c>
      <c r="D3697" s="6" t="str">
        <f>_xlfn.TEXTAFTER(Homes[[#This Row],[statezip]]," ")</f>
        <v>98055</v>
      </c>
      <c r="E3697" s="1">
        <v>235000</v>
      </c>
      <c r="F3697">
        <v>3</v>
      </c>
      <c r="G36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697" s="3" t="str">
        <f>Homes[[#This Row],[bedrooms]] &amp; " bd | " &amp; TEXT(Homes[[#This Row],[bathrooms]],"0.##") &amp; " ba"</f>
        <v>3 bd | 2. ba</v>
      </c>
      <c r="I3697" s="4">
        <v>1530</v>
      </c>
      <c r="J3697" s="1">
        <f>IFERROR(Homes[[#This Row],[price]]/Homes[[#This Row],[sqft_living]]," ")</f>
        <v>153.59477124183007</v>
      </c>
      <c r="K3697" s="4">
        <f>IFERROR(Homes[[#This Row],[sqft_lot]]/43560," ")</f>
        <v>0.19972451790633608</v>
      </c>
      <c r="L3697" t="str">
        <f>IF(Homes[[#This Row],[waterfront]]=1, "Yes","No")</f>
        <v>No</v>
      </c>
      <c r="M3697" s="4" t="str">
        <f>IF(Homes[[#This Row],[sqft_basement]]&gt;0, "Yes","No")</f>
        <v>No</v>
      </c>
      <c r="N3697" t="str">
        <f>CHOOSE(Homes[[#This Row],[view]]+1, "None","Fair","Good","Great","Excellent")</f>
        <v>None</v>
      </c>
      <c r="O3697" t="str">
        <f>CHOOSE(Homes[[#This Row],[condition]], "Poor","Fair","Average","Good","Excellent")</f>
        <v>Good</v>
      </c>
      <c r="P3697">
        <f ca="1">YEAR(TODAY())-Homes[[#This Row],[yr_built]]</f>
        <v>55</v>
      </c>
      <c r="Q3697">
        <v>0</v>
      </c>
      <c r="R3697">
        <f ca="1">IF(Homes[[#This Row],[yr_renovated]]&gt;0, YEAR(TODAY())-Homes[[#This Row],[yr_renovated]], YEAR(TODAY())-Homes[[#This Row],[yr_built]])</f>
        <v>55</v>
      </c>
      <c r="S3697">
        <v>1</v>
      </c>
      <c r="T3697" s="2">
        <v>41793</v>
      </c>
      <c r="U3697" s="3">
        <v>2</v>
      </c>
      <c r="V3697" s="4">
        <f>IFERROR(Homes[[#This Row],[sqft_above]]+Homes[[#This Row],[sqft_basement]]," ")</f>
        <v>1530</v>
      </c>
      <c r="W3697" s="4">
        <v>8700</v>
      </c>
      <c r="X3697">
        <v>0</v>
      </c>
      <c r="Y3697">
        <v>0</v>
      </c>
      <c r="Z3697">
        <v>4</v>
      </c>
      <c r="AA3697" s="4">
        <v>1530</v>
      </c>
      <c r="AB3697" s="4">
        <v>0</v>
      </c>
      <c r="AC3697">
        <v>1970</v>
      </c>
      <c r="AD3697" t="s">
        <v>3820</v>
      </c>
      <c r="AE3697" t="s">
        <v>319</v>
      </c>
      <c r="AF3697" t="s">
        <v>1614</v>
      </c>
    </row>
    <row r="3698" spans="1:32">
      <c r="A3698" t="str">
        <f>PROPER(TRIM(Homes[[#This Row],[street]]))</f>
        <v>18201-18223 114Th Ave Se</v>
      </c>
      <c r="B3698" t="str">
        <f>PROPER(TRIM(Homes[[#This Row],[city]]))</f>
        <v>Renton</v>
      </c>
      <c r="C3698" t="str">
        <f>_xlfn.TEXTBEFORE(Homes[[#This Row],[statezip]]," ")</f>
        <v>WA</v>
      </c>
      <c r="D3698" s="6" t="str">
        <f>_xlfn.TEXTAFTER(Homes[[#This Row],[statezip]]," ")</f>
        <v>98055</v>
      </c>
      <c r="E3698" s="1">
        <v>235000</v>
      </c>
      <c r="F3698">
        <v>3</v>
      </c>
      <c r="G36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8" s="3" t="str">
        <f>Homes[[#This Row],[bedrooms]] &amp; " bd | " &amp; TEXT(Homes[[#This Row],[bathrooms]],"0.##") &amp; " ba"</f>
        <v>3 bd | 1.75 ba</v>
      </c>
      <c r="I3698" s="4">
        <v>1950</v>
      </c>
      <c r="J3698" s="1">
        <f>IFERROR(Homes[[#This Row],[price]]/Homes[[#This Row],[sqft_living]]," ")</f>
        <v>120.51282051282051</v>
      </c>
      <c r="K3698" s="4">
        <f>IFERROR(Homes[[#This Row],[sqft_lot]]/43560," ")</f>
        <v>0.2</v>
      </c>
      <c r="L3698" t="str">
        <f>IF(Homes[[#This Row],[waterfront]]=1, "Yes","No")</f>
        <v>No</v>
      </c>
      <c r="M3698" s="4" t="str">
        <f>IF(Homes[[#This Row],[sqft_basement]]&gt;0, "Yes","No")</f>
        <v>No</v>
      </c>
      <c r="N3698" t="str">
        <f>CHOOSE(Homes[[#This Row],[view]]+1, "None","Fair","Good","Great","Excellent")</f>
        <v>None</v>
      </c>
      <c r="O3698" t="str">
        <f>CHOOSE(Homes[[#This Row],[condition]], "Poor","Fair","Average","Good","Excellent")</f>
        <v>Average</v>
      </c>
      <c r="P3698">
        <f ca="1">YEAR(TODAY())-Homes[[#This Row],[yr_built]]</f>
        <v>65</v>
      </c>
      <c r="Q3698">
        <v>2012</v>
      </c>
      <c r="R3698">
        <f ca="1">IF(Homes[[#This Row],[yr_renovated]]&gt;0, YEAR(TODAY())-Homes[[#This Row],[yr_renovated]], YEAR(TODAY())-Homes[[#This Row],[yr_built]])</f>
        <v>13</v>
      </c>
      <c r="S3698">
        <v>1</v>
      </c>
      <c r="T3698" s="2">
        <v>41817</v>
      </c>
      <c r="U3698" s="3">
        <v>1.75</v>
      </c>
      <c r="V3698" s="4">
        <f>IFERROR(Homes[[#This Row],[sqft_above]]+Homes[[#This Row],[sqft_basement]]," ")</f>
        <v>1950</v>
      </c>
      <c r="W3698" s="4">
        <v>8712</v>
      </c>
      <c r="X3698">
        <v>0</v>
      </c>
      <c r="Y3698">
        <v>0</v>
      </c>
      <c r="Z3698">
        <v>3</v>
      </c>
      <c r="AA3698" s="4">
        <v>1950</v>
      </c>
      <c r="AB3698" s="4">
        <v>0</v>
      </c>
      <c r="AC3698">
        <v>1960</v>
      </c>
      <c r="AD3698" t="s">
        <v>3821</v>
      </c>
      <c r="AE3698" t="s">
        <v>319</v>
      </c>
      <c r="AF3698" t="s">
        <v>1614</v>
      </c>
    </row>
    <row r="3699" spans="1:32">
      <c r="A3699" t="str">
        <f>PROPER(TRIM(Homes[[#This Row],[street]]))</f>
        <v>13002 23Rd Ave S</v>
      </c>
      <c r="B3699" t="str">
        <f>PROPER(TRIM(Homes[[#This Row],[city]]))</f>
        <v>Seatac</v>
      </c>
      <c r="C3699" t="str">
        <f>_xlfn.TEXTBEFORE(Homes[[#This Row],[statezip]]," ")</f>
        <v>WA</v>
      </c>
      <c r="D3699" s="6" t="str">
        <f>_xlfn.TEXTAFTER(Homes[[#This Row],[statezip]]," ")</f>
        <v>98168</v>
      </c>
      <c r="E3699" s="1">
        <v>235000</v>
      </c>
      <c r="F3699">
        <v>3</v>
      </c>
      <c r="G36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699" s="3" t="str">
        <f>Homes[[#This Row],[bedrooms]] &amp; " bd | " &amp; TEXT(Homes[[#This Row],[bathrooms]],"0.##") &amp; " ba"</f>
        <v>3 bd | 1.75 ba</v>
      </c>
      <c r="I3699" s="4">
        <v>1900</v>
      </c>
      <c r="J3699" s="1">
        <f>IFERROR(Homes[[#This Row],[price]]/Homes[[#This Row],[sqft_living]]," ")</f>
        <v>123.68421052631579</v>
      </c>
      <c r="K3699" s="4">
        <f>IFERROR(Homes[[#This Row],[sqft_lot]]/43560," ")</f>
        <v>0.1960514233241506</v>
      </c>
      <c r="L3699" t="str">
        <f>IF(Homes[[#This Row],[waterfront]]=1, "Yes","No")</f>
        <v>No</v>
      </c>
      <c r="M3699" s="4" t="str">
        <f>IF(Homes[[#This Row],[sqft_basement]]&gt;0, "Yes","No")</f>
        <v>Yes</v>
      </c>
      <c r="N3699" t="str">
        <f>CHOOSE(Homes[[#This Row],[view]]+1, "None","Fair","Good","Great","Excellent")</f>
        <v>None</v>
      </c>
      <c r="O3699" t="str">
        <f>CHOOSE(Homes[[#This Row],[condition]], "Poor","Fair","Average","Good","Excellent")</f>
        <v>Average</v>
      </c>
      <c r="P3699">
        <f ca="1">YEAR(TODAY())-Homes[[#This Row],[yr_built]]</f>
        <v>45</v>
      </c>
      <c r="Q3699">
        <v>0</v>
      </c>
      <c r="R3699">
        <f ca="1">IF(Homes[[#This Row],[yr_renovated]]&gt;0, YEAR(TODAY())-Homes[[#This Row],[yr_renovated]], YEAR(TODAY())-Homes[[#This Row],[yr_built]])</f>
        <v>45</v>
      </c>
      <c r="S3699">
        <v>1</v>
      </c>
      <c r="T3699" s="2">
        <v>41803</v>
      </c>
      <c r="U3699" s="3">
        <v>1.75</v>
      </c>
      <c r="V3699" s="4">
        <f>IFERROR(Homes[[#This Row],[sqft_above]]+Homes[[#This Row],[sqft_basement]]," ")</f>
        <v>1900</v>
      </c>
      <c r="W3699" s="4">
        <v>8540</v>
      </c>
      <c r="X3699">
        <v>0</v>
      </c>
      <c r="Y3699">
        <v>0</v>
      </c>
      <c r="Z3699">
        <v>3</v>
      </c>
      <c r="AA3699" s="4">
        <v>950</v>
      </c>
      <c r="AB3699" s="4">
        <v>950</v>
      </c>
      <c r="AC3699">
        <v>1980</v>
      </c>
      <c r="AD3699" t="s">
        <v>3822</v>
      </c>
      <c r="AE3699" t="s">
        <v>2001</v>
      </c>
      <c r="AF3699" t="s">
        <v>94</v>
      </c>
    </row>
    <row r="3700" spans="1:32">
      <c r="A3700" t="str">
        <f>PROPER(TRIM(Homes[[#This Row],[street]]))</f>
        <v>9413 34Th Ave Sw</v>
      </c>
      <c r="B3700" t="str">
        <f>PROPER(TRIM(Homes[[#This Row],[city]]))</f>
        <v>Seattle</v>
      </c>
      <c r="C3700" t="str">
        <f>_xlfn.TEXTBEFORE(Homes[[#This Row],[statezip]]," ")</f>
        <v>WA</v>
      </c>
      <c r="D3700" s="6" t="str">
        <f>_xlfn.TEXTAFTER(Homes[[#This Row],[statezip]]," ")</f>
        <v>98126</v>
      </c>
      <c r="E3700" s="1">
        <v>235000</v>
      </c>
      <c r="F3700">
        <v>1</v>
      </c>
      <c r="G37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0" s="3" t="str">
        <f>Homes[[#This Row],[bedrooms]] &amp; " bd | " &amp; TEXT(Homes[[#This Row],[bathrooms]],"0.##") &amp; " ba"</f>
        <v>1 bd | 1. ba</v>
      </c>
      <c r="I3700" s="4">
        <v>810</v>
      </c>
      <c r="J3700" s="1">
        <f>IFERROR(Homes[[#This Row],[price]]/Homes[[#This Row],[sqft_living]]," ")</f>
        <v>290.12345679012344</v>
      </c>
      <c r="K3700" s="4">
        <f>IFERROR(Homes[[#This Row],[sqft_lot]]/43560," ")</f>
        <v>5.6267217630853995E-2</v>
      </c>
      <c r="L3700" t="str">
        <f>IF(Homes[[#This Row],[waterfront]]=1, "Yes","No")</f>
        <v>No</v>
      </c>
      <c r="M3700" s="4" t="str">
        <f>IF(Homes[[#This Row],[sqft_basement]]&gt;0, "Yes","No")</f>
        <v>No</v>
      </c>
      <c r="N3700" t="str">
        <f>CHOOSE(Homes[[#This Row],[view]]+1, "None","Fair","Good","Great","Excellent")</f>
        <v>None</v>
      </c>
      <c r="O3700" t="str">
        <f>CHOOSE(Homes[[#This Row],[condition]], "Poor","Fair","Average","Good","Excellent")</f>
        <v>Excellent</v>
      </c>
      <c r="P3700">
        <f ca="1">YEAR(TODAY())-Homes[[#This Row],[yr_built]]</f>
        <v>84</v>
      </c>
      <c r="Q3700">
        <v>0</v>
      </c>
      <c r="R3700">
        <f ca="1">IF(Homes[[#This Row],[yr_renovated]]&gt;0, YEAR(TODAY())-Homes[[#This Row],[yr_renovated]], YEAR(TODAY())-Homes[[#This Row],[yr_built]])</f>
        <v>84</v>
      </c>
      <c r="S3700">
        <v>1</v>
      </c>
      <c r="T3700" s="2">
        <v>41771</v>
      </c>
      <c r="U3700" s="3">
        <v>1</v>
      </c>
      <c r="V3700" s="4">
        <f>IFERROR(Homes[[#This Row],[sqft_above]]+Homes[[#This Row],[sqft_basement]]," ")</f>
        <v>810</v>
      </c>
      <c r="W3700" s="4">
        <v>2451</v>
      </c>
      <c r="X3700">
        <v>0</v>
      </c>
      <c r="Y3700">
        <v>0</v>
      </c>
      <c r="Z3700">
        <v>5</v>
      </c>
      <c r="AA3700" s="4">
        <v>810</v>
      </c>
      <c r="AB3700" s="4">
        <v>0</v>
      </c>
      <c r="AC3700">
        <v>1941</v>
      </c>
      <c r="AD3700" t="s">
        <v>3823</v>
      </c>
      <c r="AE3700" t="s">
        <v>49</v>
      </c>
      <c r="AF3700" t="s">
        <v>434</v>
      </c>
    </row>
    <row r="3701" spans="1:32">
      <c r="A3701" t="str">
        <f>PROPER(TRIM(Homes[[#This Row],[street]]))</f>
        <v>10546 Stone Ave N</v>
      </c>
      <c r="B3701" t="str">
        <f>PROPER(TRIM(Homes[[#This Row],[city]]))</f>
        <v>Seattle</v>
      </c>
      <c r="C3701" t="str">
        <f>_xlfn.TEXTBEFORE(Homes[[#This Row],[statezip]]," ")</f>
        <v>WA</v>
      </c>
      <c r="D3701" s="6" t="str">
        <f>_xlfn.TEXTAFTER(Homes[[#This Row],[statezip]]," ")</f>
        <v>98133</v>
      </c>
      <c r="E3701" s="1">
        <v>235000</v>
      </c>
      <c r="F3701">
        <v>2</v>
      </c>
      <c r="G37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01" s="3" t="str">
        <f>Homes[[#This Row],[bedrooms]] &amp; " bd | " &amp; TEXT(Homes[[#This Row],[bathrooms]],"0.##") &amp; " ba"</f>
        <v>2 bd | 1.5 ba</v>
      </c>
      <c r="I3701" s="4">
        <v>880</v>
      </c>
      <c r="J3701" s="1">
        <f>IFERROR(Homes[[#This Row],[price]]/Homes[[#This Row],[sqft_living]]," ")</f>
        <v>267.04545454545456</v>
      </c>
      <c r="K3701" s="4">
        <f>IFERROR(Homes[[#This Row],[sqft_lot]]/43560," ")</f>
        <v>4.1437098255280073E-2</v>
      </c>
      <c r="L3701" t="str">
        <f>IF(Homes[[#This Row],[waterfront]]=1, "Yes","No")</f>
        <v>No</v>
      </c>
      <c r="M3701" s="4" t="str">
        <f>IF(Homes[[#This Row],[sqft_basement]]&gt;0, "Yes","No")</f>
        <v>No</v>
      </c>
      <c r="N3701" t="str">
        <f>CHOOSE(Homes[[#This Row],[view]]+1, "None","Fair","Good","Great","Excellent")</f>
        <v>None</v>
      </c>
      <c r="O3701" t="str">
        <f>CHOOSE(Homes[[#This Row],[condition]], "Poor","Fair","Average","Good","Excellent")</f>
        <v>Average</v>
      </c>
      <c r="P3701">
        <f ca="1">YEAR(TODAY())-Homes[[#This Row],[yr_built]]</f>
        <v>26</v>
      </c>
      <c r="Q3701">
        <v>0</v>
      </c>
      <c r="R3701">
        <f ca="1">IF(Homes[[#This Row],[yr_renovated]]&gt;0, YEAR(TODAY())-Homes[[#This Row],[yr_renovated]], YEAR(TODAY())-Homes[[#This Row],[yr_built]])</f>
        <v>26</v>
      </c>
      <c r="S3701">
        <v>2</v>
      </c>
      <c r="T3701" s="2">
        <v>41806</v>
      </c>
      <c r="U3701" s="3">
        <v>1.5</v>
      </c>
      <c r="V3701" s="4">
        <f>IFERROR(Homes[[#This Row],[sqft_above]]+Homes[[#This Row],[sqft_basement]]," ")</f>
        <v>880</v>
      </c>
      <c r="W3701" s="4">
        <v>1805</v>
      </c>
      <c r="X3701">
        <v>0</v>
      </c>
      <c r="Y3701">
        <v>0</v>
      </c>
      <c r="Z3701">
        <v>3</v>
      </c>
      <c r="AA3701" s="4">
        <v>880</v>
      </c>
      <c r="AB3701" s="4">
        <v>0</v>
      </c>
      <c r="AC3701">
        <v>1999</v>
      </c>
      <c r="AD3701" t="s">
        <v>3824</v>
      </c>
      <c r="AE3701" t="s">
        <v>49</v>
      </c>
      <c r="AF3701" t="s">
        <v>987</v>
      </c>
    </row>
    <row r="3702" spans="1:32">
      <c r="A3702" t="str">
        <f>PROPER(TRIM(Homes[[#This Row],[street]]))</f>
        <v>3002 Sw Cycle Ct</v>
      </c>
      <c r="B3702" t="str">
        <f>PROPER(TRIM(Homes[[#This Row],[city]]))</f>
        <v>Seattle</v>
      </c>
      <c r="C3702" t="str">
        <f>_xlfn.TEXTBEFORE(Homes[[#This Row],[statezip]]," ")</f>
        <v>WA</v>
      </c>
      <c r="D3702" s="6" t="str">
        <f>_xlfn.TEXTAFTER(Homes[[#This Row],[statezip]]," ")</f>
        <v>98126</v>
      </c>
      <c r="E3702" s="1">
        <v>235000</v>
      </c>
      <c r="F3702">
        <v>2</v>
      </c>
      <c r="G37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2" s="3" t="str">
        <f>Homes[[#This Row],[bedrooms]] &amp; " bd | " &amp; TEXT(Homes[[#This Row],[bathrooms]],"0.##") &amp; " ba"</f>
        <v>2 bd | 1. ba</v>
      </c>
      <c r="I3702" s="4">
        <v>1140</v>
      </c>
      <c r="J3702" s="1">
        <f>IFERROR(Homes[[#This Row],[price]]/Homes[[#This Row],[sqft_living]]," ")</f>
        <v>206.14035087719299</v>
      </c>
      <c r="K3702" s="4">
        <f>IFERROR(Homes[[#This Row],[sqft_lot]]/43560," ")</f>
        <v>3.9715335169880628E-2</v>
      </c>
      <c r="L3702" t="str">
        <f>IF(Homes[[#This Row],[waterfront]]=1, "Yes","No")</f>
        <v>No</v>
      </c>
      <c r="M3702" s="4" t="str">
        <f>IF(Homes[[#This Row],[sqft_basement]]&gt;0, "Yes","No")</f>
        <v>Yes</v>
      </c>
      <c r="N3702" t="str">
        <f>CHOOSE(Homes[[#This Row],[view]]+1, "None","Fair","Good","Great","Excellent")</f>
        <v>None</v>
      </c>
      <c r="O3702" t="str">
        <f>CHOOSE(Homes[[#This Row],[condition]], "Poor","Fair","Average","Good","Excellent")</f>
        <v>Average</v>
      </c>
      <c r="P3702">
        <f ca="1">YEAR(TODAY())-Homes[[#This Row],[yr_built]]</f>
        <v>18</v>
      </c>
      <c r="Q3702">
        <v>0</v>
      </c>
      <c r="R3702">
        <f ca="1">IF(Homes[[#This Row],[yr_renovated]]&gt;0, YEAR(TODAY())-Homes[[#This Row],[yr_renovated]], YEAR(TODAY())-Homes[[#This Row],[yr_built]])</f>
        <v>18</v>
      </c>
      <c r="S3702">
        <v>1.5</v>
      </c>
      <c r="T3702" s="2">
        <v>41782</v>
      </c>
      <c r="U3702" s="3">
        <v>1</v>
      </c>
      <c r="V3702" s="4">
        <f>IFERROR(Homes[[#This Row],[sqft_above]]+Homes[[#This Row],[sqft_basement]]," ")</f>
        <v>1140</v>
      </c>
      <c r="W3702" s="4">
        <v>1730</v>
      </c>
      <c r="X3702">
        <v>0</v>
      </c>
      <c r="Y3702">
        <v>0</v>
      </c>
      <c r="Z3702">
        <v>3</v>
      </c>
      <c r="AA3702" s="4">
        <v>1010</v>
      </c>
      <c r="AB3702" s="4">
        <v>130</v>
      </c>
      <c r="AC3702">
        <v>2007</v>
      </c>
      <c r="AD3702" t="s">
        <v>3825</v>
      </c>
      <c r="AE3702" t="s">
        <v>49</v>
      </c>
      <c r="AF3702" t="s">
        <v>434</v>
      </c>
    </row>
    <row r="3703" spans="1:32">
      <c r="A3703" t="str">
        <f>PROPER(TRIM(Homes[[#This Row],[street]]))</f>
        <v>3003 Sw Cycle Ct</v>
      </c>
      <c r="B3703" t="str">
        <f>PROPER(TRIM(Homes[[#This Row],[city]]))</f>
        <v>Seattle</v>
      </c>
      <c r="C3703" t="str">
        <f>_xlfn.TEXTBEFORE(Homes[[#This Row],[statezip]]," ")</f>
        <v>WA</v>
      </c>
      <c r="D3703" s="6" t="str">
        <f>_xlfn.TEXTAFTER(Homes[[#This Row],[statezip]]," ")</f>
        <v>98126</v>
      </c>
      <c r="E3703" s="1">
        <v>235000</v>
      </c>
      <c r="F3703">
        <v>1</v>
      </c>
      <c r="G37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03" s="3" t="str">
        <f>Homes[[#This Row],[bedrooms]] &amp; " bd | " &amp; TEXT(Homes[[#This Row],[bathrooms]],"0.##") &amp; " ba"</f>
        <v>1 bd | 1.5 ba</v>
      </c>
      <c r="I3703" s="4">
        <v>1170</v>
      </c>
      <c r="J3703" s="1">
        <f>IFERROR(Homes[[#This Row],[price]]/Homes[[#This Row],[sqft_living]]," ")</f>
        <v>200.85470085470087</v>
      </c>
      <c r="K3703" s="4">
        <f>IFERROR(Homes[[#This Row],[sqft_lot]]/43560," ")</f>
        <v>3.3425160697887972E-2</v>
      </c>
      <c r="L3703" t="str">
        <f>IF(Homes[[#This Row],[waterfront]]=1, "Yes","No")</f>
        <v>No</v>
      </c>
      <c r="M3703" s="4" t="str">
        <f>IF(Homes[[#This Row],[sqft_basement]]&gt;0, "Yes","No")</f>
        <v>Yes</v>
      </c>
      <c r="N3703" t="str">
        <f>CHOOSE(Homes[[#This Row],[view]]+1, "None","Fair","Good","Great","Excellent")</f>
        <v>None</v>
      </c>
      <c r="O3703" t="str">
        <f>CHOOSE(Homes[[#This Row],[condition]], "Poor","Fair","Average","Good","Excellent")</f>
        <v>Average</v>
      </c>
      <c r="P3703">
        <f ca="1">YEAR(TODAY())-Homes[[#This Row],[yr_built]]</f>
        <v>18</v>
      </c>
      <c r="Q3703">
        <v>0</v>
      </c>
      <c r="R3703">
        <f ca="1">IF(Homes[[#This Row],[yr_renovated]]&gt;0, YEAR(TODAY())-Homes[[#This Row],[yr_renovated]], YEAR(TODAY())-Homes[[#This Row],[yr_built]])</f>
        <v>18</v>
      </c>
      <c r="S3703">
        <v>2</v>
      </c>
      <c r="T3703" s="2">
        <v>41817</v>
      </c>
      <c r="U3703" s="3">
        <v>1.5</v>
      </c>
      <c r="V3703" s="4">
        <f>IFERROR(Homes[[#This Row],[sqft_above]]+Homes[[#This Row],[sqft_basement]]," ")</f>
        <v>1170</v>
      </c>
      <c r="W3703" s="4">
        <v>1456</v>
      </c>
      <c r="X3703">
        <v>0</v>
      </c>
      <c r="Y3703">
        <v>0</v>
      </c>
      <c r="Z3703">
        <v>3</v>
      </c>
      <c r="AA3703" s="4">
        <v>1070</v>
      </c>
      <c r="AB3703" s="4">
        <v>100</v>
      </c>
      <c r="AC3703">
        <v>2007</v>
      </c>
      <c r="AD3703" t="s">
        <v>3826</v>
      </c>
      <c r="AE3703" t="s">
        <v>49</v>
      </c>
      <c r="AF3703" t="s">
        <v>434</v>
      </c>
    </row>
    <row r="3704" spans="1:32">
      <c r="A3704" t="str">
        <f>PROPER(TRIM(Homes[[#This Row],[street]]))</f>
        <v>1712 S Dawson St</v>
      </c>
      <c r="B3704" t="str">
        <f>PROPER(TRIM(Homes[[#This Row],[city]]))</f>
        <v>Seattle</v>
      </c>
      <c r="C3704" t="str">
        <f>_xlfn.TEXTBEFORE(Homes[[#This Row],[statezip]]," ")</f>
        <v>WA</v>
      </c>
      <c r="D3704" s="6" t="str">
        <f>_xlfn.TEXTAFTER(Homes[[#This Row],[statezip]]," ")</f>
        <v>98108</v>
      </c>
      <c r="E3704" s="1">
        <v>235000</v>
      </c>
      <c r="F3704">
        <v>2</v>
      </c>
      <c r="G37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4" s="3" t="str">
        <f>Homes[[#This Row],[bedrooms]] &amp; " bd | " &amp; TEXT(Homes[[#This Row],[bathrooms]],"0.##") &amp; " ba"</f>
        <v>2 bd | 1. ba</v>
      </c>
      <c r="I3704" s="4">
        <v>1020</v>
      </c>
      <c r="J3704" s="1">
        <f>IFERROR(Homes[[#This Row],[price]]/Homes[[#This Row],[sqft_living]]," ")</f>
        <v>230.39215686274511</v>
      </c>
      <c r="K3704" s="4">
        <f>IFERROR(Homes[[#This Row],[sqft_lot]]/43560," ")</f>
        <v>0.18181818181818182</v>
      </c>
      <c r="L3704" t="str">
        <f>IF(Homes[[#This Row],[waterfront]]=1, "Yes","No")</f>
        <v>No</v>
      </c>
      <c r="M3704" s="4" t="str">
        <f>IF(Homes[[#This Row],[sqft_basement]]&gt;0, "Yes","No")</f>
        <v>No</v>
      </c>
      <c r="N3704" t="str">
        <f>CHOOSE(Homes[[#This Row],[view]]+1, "None","Fair","Good","Great","Excellent")</f>
        <v>None</v>
      </c>
      <c r="O3704" t="str">
        <f>CHOOSE(Homes[[#This Row],[condition]], "Poor","Fair","Average","Good","Excellent")</f>
        <v>Average</v>
      </c>
      <c r="P3704">
        <f ca="1">YEAR(TODAY())-Homes[[#This Row],[yr_built]]</f>
        <v>86</v>
      </c>
      <c r="Q3704">
        <v>1969</v>
      </c>
      <c r="R3704">
        <f ca="1">IF(Homes[[#This Row],[yr_renovated]]&gt;0, YEAR(TODAY())-Homes[[#This Row],[yr_renovated]], YEAR(TODAY())-Homes[[#This Row],[yr_built]])</f>
        <v>56</v>
      </c>
      <c r="S3704">
        <v>1</v>
      </c>
      <c r="T3704" s="2">
        <v>41828</v>
      </c>
      <c r="U3704" s="3">
        <v>1</v>
      </c>
      <c r="V3704" s="4">
        <f>IFERROR(Homes[[#This Row],[sqft_above]]+Homes[[#This Row],[sqft_basement]]," ")</f>
        <v>1020</v>
      </c>
      <c r="W3704" s="4">
        <v>7920</v>
      </c>
      <c r="X3704">
        <v>0</v>
      </c>
      <c r="Y3704">
        <v>0</v>
      </c>
      <c r="Z3704">
        <v>3</v>
      </c>
      <c r="AA3704" s="4">
        <v>1020</v>
      </c>
      <c r="AB3704" s="4">
        <v>0</v>
      </c>
      <c r="AC3704">
        <v>1939</v>
      </c>
      <c r="AD3704" t="s">
        <v>3827</v>
      </c>
      <c r="AE3704" t="s">
        <v>49</v>
      </c>
      <c r="AF3704" t="s">
        <v>1536</v>
      </c>
    </row>
    <row r="3705" spans="1:32">
      <c r="A3705" t="str">
        <f>PROPER(TRIM(Homes[[#This Row],[street]]))</f>
        <v>5403 34Th Ave Sw</v>
      </c>
      <c r="B3705" t="str">
        <f>PROPER(TRIM(Homes[[#This Row],[city]]))</f>
        <v>Seattle</v>
      </c>
      <c r="C3705" t="str">
        <f>_xlfn.TEXTBEFORE(Homes[[#This Row],[statezip]]," ")</f>
        <v>WA</v>
      </c>
      <c r="D3705" s="6" t="str">
        <f>_xlfn.TEXTAFTER(Homes[[#This Row],[statezip]]," ")</f>
        <v>98126</v>
      </c>
      <c r="E3705" s="1">
        <v>235000</v>
      </c>
      <c r="F3705">
        <v>2</v>
      </c>
      <c r="G37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5" s="3" t="str">
        <f>Homes[[#This Row],[bedrooms]] &amp; " bd | " &amp; TEXT(Homes[[#This Row],[bathrooms]],"0.##") &amp; " ba"</f>
        <v>2 bd | 1. ba</v>
      </c>
      <c r="I3705" s="4">
        <v>720</v>
      </c>
      <c r="J3705" s="1">
        <f>IFERROR(Homes[[#This Row],[price]]/Homes[[#This Row],[sqft_living]]," ")</f>
        <v>326.38888888888891</v>
      </c>
      <c r="K3705" s="4">
        <f>IFERROR(Homes[[#This Row],[sqft_lot]]/43560," ")</f>
        <v>0.1111111111111111</v>
      </c>
      <c r="L3705" t="str">
        <f>IF(Homes[[#This Row],[waterfront]]=1, "Yes","No")</f>
        <v>No</v>
      </c>
      <c r="M3705" s="4" t="str">
        <f>IF(Homes[[#This Row],[sqft_basement]]&gt;0, "Yes","No")</f>
        <v>No</v>
      </c>
      <c r="N3705" t="str">
        <f>CHOOSE(Homes[[#This Row],[view]]+1, "None","Fair","Good","Great","Excellent")</f>
        <v>None</v>
      </c>
      <c r="O3705" t="str">
        <f>CHOOSE(Homes[[#This Row],[condition]], "Poor","Fair","Average","Good","Excellent")</f>
        <v>Good</v>
      </c>
      <c r="P3705">
        <f ca="1">YEAR(TODAY())-Homes[[#This Row],[yr_built]]</f>
        <v>78</v>
      </c>
      <c r="Q3705">
        <v>1988</v>
      </c>
      <c r="R3705">
        <f ca="1">IF(Homes[[#This Row],[yr_renovated]]&gt;0, YEAR(TODAY())-Homes[[#This Row],[yr_renovated]], YEAR(TODAY())-Homes[[#This Row],[yr_built]])</f>
        <v>37</v>
      </c>
      <c r="S3705">
        <v>1</v>
      </c>
      <c r="T3705" s="2">
        <v>41793</v>
      </c>
      <c r="U3705" s="3">
        <v>1</v>
      </c>
      <c r="V3705" s="4">
        <f>IFERROR(Homes[[#This Row],[sqft_above]]+Homes[[#This Row],[sqft_basement]]," ")</f>
        <v>720</v>
      </c>
      <c r="W3705" s="4">
        <v>4840</v>
      </c>
      <c r="X3705">
        <v>0</v>
      </c>
      <c r="Y3705">
        <v>0</v>
      </c>
      <c r="Z3705">
        <v>4</v>
      </c>
      <c r="AA3705" s="4">
        <v>720</v>
      </c>
      <c r="AB3705" s="4">
        <v>0</v>
      </c>
      <c r="AC3705">
        <v>1947</v>
      </c>
      <c r="AD3705" t="s">
        <v>3828</v>
      </c>
      <c r="AE3705" t="s">
        <v>49</v>
      </c>
      <c r="AF3705" t="s">
        <v>434</v>
      </c>
    </row>
    <row r="3706" spans="1:32">
      <c r="A3706" t="str">
        <f>PROPER(TRIM(Homes[[#This Row],[street]]))</f>
        <v>8406 Railroad Ave</v>
      </c>
      <c r="B3706" t="str">
        <f>PROPER(TRIM(Homes[[#This Row],[city]]))</f>
        <v>Snoqualmie</v>
      </c>
      <c r="C3706" t="str">
        <f>_xlfn.TEXTBEFORE(Homes[[#This Row],[statezip]]," ")</f>
        <v>WA</v>
      </c>
      <c r="D3706" s="6" t="str">
        <f>_xlfn.TEXTAFTER(Homes[[#This Row],[statezip]]," ")</f>
        <v>98065</v>
      </c>
      <c r="E3706" s="1">
        <v>235000</v>
      </c>
      <c r="F3706">
        <v>2</v>
      </c>
      <c r="G37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6" s="3" t="str">
        <f>Homes[[#This Row],[bedrooms]] &amp; " bd | " &amp; TEXT(Homes[[#This Row],[bathrooms]],"0.##") &amp; " ba"</f>
        <v>2 bd | 1. ba</v>
      </c>
      <c r="I3706" s="4">
        <v>900</v>
      </c>
      <c r="J3706" s="1">
        <f>IFERROR(Homes[[#This Row],[price]]/Homes[[#This Row],[sqft_living]]," ")</f>
        <v>261.11111111111109</v>
      </c>
      <c r="K3706" s="4">
        <f>IFERROR(Homes[[#This Row],[sqft_lot]]/43560," ")</f>
        <v>0.66115702479338845</v>
      </c>
      <c r="L3706" t="str">
        <f>IF(Homes[[#This Row],[waterfront]]=1, "Yes","No")</f>
        <v>No</v>
      </c>
      <c r="M3706" s="4" t="str">
        <f>IF(Homes[[#This Row],[sqft_basement]]&gt;0, "Yes","No")</f>
        <v>No</v>
      </c>
      <c r="N3706" t="str">
        <f>CHOOSE(Homes[[#This Row],[view]]+1, "None","Fair","Good","Great","Excellent")</f>
        <v>None</v>
      </c>
      <c r="O3706" t="str">
        <f>CHOOSE(Homes[[#This Row],[condition]], "Poor","Fair","Average","Good","Excellent")</f>
        <v>Poor</v>
      </c>
      <c r="P3706">
        <f ca="1">YEAR(TODAY())-Homes[[#This Row],[yr_built]]</f>
        <v>97</v>
      </c>
      <c r="Q3706">
        <v>0</v>
      </c>
      <c r="R3706">
        <f ca="1">IF(Homes[[#This Row],[yr_renovated]]&gt;0, YEAR(TODAY())-Homes[[#This Row],[yr_renovated]], YEAR(TODAY())-Homes[[#This Row],[yr_built]])</f>
        <v>97</v>
      </c>
      <c r="S3706">
        <v>1</v>
      </c>
      <c r="T3706" s="2">
        <v>41820</v>
      </c>
      <c r="U3706" s="3">
        <v>1</v>
      </c>
      <c r="V3706" s="4">
        <f>IFERROR(Homes[[#This Row],[sqft_above]]+Homes[[#This Row],[sqft_basement]]," ")</f>
        <v>900</v>
      </c>
      <c r="W3706" s="4">
        <v>28800</v>
      </c>
      <c r="X3706">
        <v>0</v>
      </c>
      <c r="Y3706">
        <v>0</v>
      </c>
      <c r="Z3706">
        <v>1</v>
      </c>
      <c r="AA3706" s="4">
        <v>900</v>
      </c>
      <c r="AB3706" s="4">
        <v>0</v>
      </c>
      <c r="AC3706">
        <v>1928</v>
      </c>
      <c r="AD3706" t="s">
        <v>3829</v>
      </c>
      <c r="AE3706" t="s">
        <v>313</v>
      </c>
      <c r="AF3706" t="s">
        <v>314</v>
      </c>
    </row>
    <row r="3707" spans="1:32">
      <c r="A3707" t="str">
        <f>PROPER(TRIM(Homes[[#This Row],[street]]))</f>
        <v>4414 S 140Th St</v>
      </c>
      <c r="B3707" t="str">
        <f>PROPER(TRIM(Homes[[#This Row],[city]]))</f>
        <v>Tukwila</v>
      </c>
      <c r="C3707" t="str">
        <f>_xlfn.TEXTBEFORE(Homes[[#This Row],[statezip]]," ")</f>
        <v>WA</v>
      </c>
      <c r="D3707" s="6" t="str">
        <f>_xlfn.TEXTAFTER(Homes[[#This Row],[statezip]]," ")</f>
        <v>98168</v>
      </c>
      <c r="E3707" s="1">
        <v>235000</v>
      </c>
      <c r="F3707">
        <v>4</v>
      </c>
      <c r="G37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07" s="3" t="str">
        <f>Homes[[#This Row],[bedrooms]] &amp; " bd | " &amp; TEXT(Homes[[#This Row],[bathrooms]],"0.##") &amp; " ba"</f>
        <v>4 bd | 1.75 ba</v>
      </c>
      <c r="I3707" s="4">
        <v>1450</v>
      </c>
      <c r="J3707" s="1">
        <f>IFERROR(Homes[[#This Row],[price]]/Homes[[#This Row],[sqft_living]]," ")</f>
        <v>162.06896551724137</v>
      </c>
      <c r="K3707" s="4">
        <f>IFERROR(Homes[[#This Row],[sqft_lot]]/43560," ")</f>
        <v>0.20410927456382003</v>
      </c>
      <c r="L3707" t="str">
        <f>IF(Homes[[#This Row],[waterfront]]=1, "Yes","No")</f>
        <v>No</v>
      </c>
      <c r="M3707" s="4" t="str">
        <f>IF(Homes[[#This Row],[sqft_basement]]&gt;0, "Yes","No")</f>
        <v>Yes</v>
      </c>
      <c r="N3707" t="str">
        <f>CHOOSE(Homes[[#This Row],[view]]+1, "None","Fair","Good","Great","Excellent")</f>
        <v>None</v>
      </c>
      <c r="O3707" t="str">
        <f>CHOOSE(Homes[[#This Row],[condition]], "Poor","Fair","Average","Good","Excellent")</f>
        <v>Average</v>
      </c>
      <c r="P3707">
        <f ca="1">YEAR(TODAY())-Homes[[#This Row],[yr_built]]</f>
        <v>63</v>
      </c>
      <c r="Q3707">
        <v>2003</v>
      </c>
      <c r="R3707">
        <f ca="1">IF(Homes[[#This Row],[yr_renovated]]&gt;0, YEAR(TODAY())-Homes[[#This Row],[yr_renovated]], YEAR(TODAY())-Homes[[#This Row],[yr_built]])</f>
        <v>22</v>
      </c>
      <c r="S3707">
        <v>1.5</v>
      </c>
      <c r="T3707" s="2">
        <v>41813</v>
      </c>
      <c r="U3707" s="3">
        <v>1.75</v>
      </c>
      <c r="V3707" s="4">
        <f>IFERROR(Homes[[#This Row],[sqft_above]]+Homes[[#This Row],[sqft_basement]]," ")</f>
        <v>1450</v>
      </c>
      <c r="W3707" s="4">
        <v>8891</v>
      </c>
      <c r="X3707">
        <v>0</v>
      </c>
      <c r="Y3707">
        <v>0</v>
      </c>
      <c r="Z3707">
        <v>3</v>
      </c>
      <c r="AA3707" s="4">
        <v>1180</v>
      </c>
      <c r="AB3707" s="4">
        <v>270</v>
      </c>
      <c r="AC3707">
        <v>1962</v>
      </c>
      <c r="AD3707" t="s">
        <v>3830</v>
      </c>
      <c r="AE3707" t="s">
        <v>93</v>
      </c>
      <c r="AF3707" t="s">
        <v>94</v>
      </c>
    </row>
    <row r="3708" spans="1:32">
      <c r="A3708" t="str">
        <f>PROPER(TRIM(Homes[[#This Row],[street]]))</f>
        <v>4725 S 172Nd St</v>
      </c>
      <c r="B3708" t="str">
        <f>PROPER(TRIM(Homes[[#This Row],[city]]))</f>
        <v>Seatac</v>
      </c>
      <c r="C3708" t="str">
        <f>_xlfn.TEXTBEFORE(Homes[[#This Row],[statezip]]," ")</f>
        <v>WA</v>
      </c>
      <c r="D3708" s="6" t="str">
        <f>_xlfn.TEXTAFTER(Homes[[#This Row],[statezip]]," ")</f>
        <v>98188</v>
      </c>
      <c r="E3708" s="1">
        <v>234999</v>
      </c>
      <c r="F3708">
        <v>3</v>
      </c>
      <c r="G37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08" s="3" t="str">
        <f>Homes[[#This Row],[bedrooms]] &amp; " bd | " &amp; TEXT(Homes[[#This Row],[bathrooms]],"0.##") &amp; " ba"</f>
        <v>3 bd | 1. ba</v>
      </c>
      <c r="I3708" s="4">
        <v>1330</v>
      </c>
      <c r="J3708" s="1">
        <f>IFERROR(Homes[[#This Row],[price]]/Homes[[#This Row],[sqft_living]]," ")</f>
        <v>176.69097744360903</v>
      </c>
      <c r="K3708" s="4">
        <f>IFERROR(Homes[[#This Row],[sqft_lot]]/43560," ")</f>
        <v>0.20459136822773186</v>
      </c>
      <c r="L3708" t="str">
        <f>IF(Homes[[#This Row],[waterfront]]=1, "Yes","No")</f>
        <v>No</v>
      </c>
      <c r="M3708" s="4" t="str">
        <f>IF(Homes[[#This Row],[sqft_basement]]&gt;0, "Yes","No")</f>
        <v>No</v>
      </c>
      <c r="N3708" t="str">
        <f>CHOOSE(Homes[[#This Row],[view]]+1, "None","Fair","Good","Great","Excellent")</f>
        <v>None</v>
      </c>
      <c r="O3708" t="str">
        <f>CHOOSE(Homes[[#This Row],[condition]], "Poor","Fair","Average","Good","Excellent")</f>
        <v>Average</v>
      </c>
      <c r="P3708">
        <f ca="1">YEAR(TODAY())-Homes[[#This Row],[yr_built]]</f>
        <v>77</v>
      </c>
      <c r="Q3708">
        <v>1994</v>
      </c>
      <c r="R3708">
        <f ca="1">IF(Homes[[#This Row],[yr_renovated]]&gt;0, YEAR(TODAY())-Homes[[#This Row],[yr_renovated]], YEAR(TODAY())-Homes[[#This Row],[yr_built]])</f>
        <v>31</v>
      </c>
      <c r="S3708">
        <v>1</v>
      </c>
      <c r="T3708" s="2">
        <v>41799</v>
      </c>
      <c r="U3708" s="3">
        <v>1</v>
      </c>
      <c r="V3708" s="4">
        <f>IFERROR(Homes[[#This Row],[sqft_above]]+Homes[[#This Row],[sqft_basement]]," ")</f>
        <v>1330</v>
      </c>
      <c r="W3708" s="4">
        <v>8912</v>
      </c>
      <c r="X3708">
        <v>0</v>
      </c>
      <c r="Y3708">
        <v>0</v>
      </c>
      <c r="Z3708">
        <v>3</v>
      </c>
      <c r="AA3708" s="4">
        <v>1330</v>
      </c>
      <c r="AB3708" s="4">
        <v>0</v>
      </c>
      <c r="AC3708">
        <v>1948</v>
      </c>
      <c r="AD3708" t="s">
        <v>3831</v>
      </c>
      <c r="AE3708" t="s">
        <v>2001</v>
      </c>
      <c r="AF3708" t="s">
        <v>2002</v>
      </c>
    </row>
    <row r="3709" spans="1:32">
      <c r="A3709" t="str">
        <f>PROPER(TRIM(Homes[[#This Row],[street]]))</f>
        <v>28509 Ne 149Th Pl</v>
      </c>
      <c r="B3709" t="str">
        <f>PROPER(TRIM(Homes[[#This Row],[city]]))</f>
        <v>Duvall</v>
      </c>
      <c r="C3709" t="str">
        <f>_xlfn.TEXTBEFORE(Homes[[#This Row],[statezip]]," ")</f>
        <v>WA</v>
      </c>
      <c r="D3709" s="6" t="str">
        <f>_xlfn.TEXTAFTER(Homes[[#This Row],[statezip]]," ")</f>
        <v>98019</v>
      </c>
      <c r="E3709" s="1">
        <v>234975</v>
      </c>
      <c r="F3709">
        <v>4</v>
      </c>
      <c r="G37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09" s="3" t="str">
        <f>Homes[[#This Row],[bedrooms]] &amp; " bd | " &amp; TEXT(Homes[[#This Row],[bathrooms]],"0.##") &amp; " ba"</f>
        <v>4 bd | 2.75 ba</v>
      </c>
      <c r="I3709" s="4">
        <v>2520</v>
      </c>
      <c r="J3709" s="1">
        <f>IFERROR(Homes[[#This Row],[price]]/Homes[[#This Row],[sqft_living]]," ")</f>
        <v>93.24404761904762</v>
      </c>
      <c r="K3709" s="4">
        <f>IFERROR(Homes[[#This Row],[sqft_lot]]/43560," ")</f>
        <v>0.32187786960514231</v>
      </c>
      <c r="L3709" t="str">
        <f>IF(Homes[[#This Row],[waterfront]]=1, "Yes","No")</f>
        <v>No</v>
      </c>
      <c r="M3709" s="4" t="str">
        <f>IF(Homes[[#This Row],[sqft_basement]]&gt;0, "Yes","No")</f>
        <v>No</v>
      </c>
      <c r="N3709" t="str">
        <f>CHOOSE(Homes[[#This Row],[view]]+1, "None","Fair","Good","Great","Excellent")</f>
        <v>None</v>
      </c>
      <c r="O3709" t="str">
        <f>CHOOSE(Homes[[#This Row],[condition]], "Poor","Fair","Average","Good","Excellent")</f>
        <v>Average</v>
      </c>
      <c r="P3709">
        <f ca="1">YEAR(TODAY())-Homes[[#This Row],[yr_built]]</f>
        <v>26</v>
      </c>
      <c r="Q3709">
        <v>0</v>
      </c>
      <c r="R3709">
        <f ca="1">IF(Homes[[#This Row],[yr_renovated]]&gt;0, YEAR(TODAY())-Homes[[#This Row],[yr_renovated]], YEAR(TODAY())-Homes[[#This Row],[yr_built]])</f>
        <v>26</v>
      </c>
      <c r="S3709">
        <v>2</v>
      </c>
      <c r="T3709" s="2">
        <v>41814</v>
      </c>
      <c r="U3709" s="3">
        <v>2.75</v>
      </c>
      <c r="V3709" s="4">
        <f>IFERROR(Homes[[#This Row],[sqft_above]]+Homes[[#This Row],[sqft_basement]]," ")</f>
        <v>2520</v>
      </c>
      <c r="W3709" s="4">
        <v>14021</v>
      </c>
      <c r="X3709">
        <v>0</v>
      </c>
      <c r="Y3709">
        <v>0</v>
      </c>
      <c r="Z3709">
        <v>3</v>
      </c>
      <c r="AA3709" s="4">
        <v>2520</v>
      </c>
      <c r="AB3709" s="4">
        <v>0</v>
      </c>
      <c r="AC3709">
        <v>1999</v>
      </c>
      <c r="AD3709" t="s">
        <v>3832</v>
      </c>
      <c r="AE3709" t="s">
        <v>451</v>
      </c>
      <c r="AF3709" t="s">
        <v>452</v>
      </c>
    </row>
    <row r="3710" spans="1:32">
      <c r="A3710" t="str">
        <f>PROPER(TRIM(Homes[[#This Row],[street]]))</f>
        <v>10872 Se 318Th Pl</v>
      </c>
      <c r="B3710" t="str">
        <f>PROPER(TRIM(Homes[[#This Row],[city]]))</f>
        <v>Auburn</v>
      </c>
      <c r="C3710" t="str">
        <f>_xlfn.TEXTBEFORE(Homes[[#This Row],[statezip]]," ")</f>
        <v>WA</v>
      </c>
      <c r="D3710" s="6" t="str">
        <f>_xlfn.TEXTAFTER(Homes[[#This Row],[statezip]]," ")</f>
        <v>98092</v>
      </c>
      <c r="E3710" s="1">
        <v>234000</v>
      </c>
      <c r="F3710">
        <v>4</v>
      </c>
      <c r="G37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10" s="3" t="str">
        <f>Homes[[#This Row],[bedrooms]] &amp; " bd | " &amp; TEXT(Homes[[#This Row],[bathrooms]],"0.##") &amp; " ba"</f>
        <v>4 bd | 2. ba</v>
      </c>
      <c r="I3710" s="4">
        <v>1630</v>
      </c>
      <c r="J3710" s="1">
        <f>IFERROR(Homes[[#This Row],[price]]/Homes[[#This Row],[sqft_living]]," ")</f>
        <v>143.55828220858896</v>
      </c>
      <c r="K3710" s="4">
        <f>IFERROR(Homes[[#This Row],[sqft_lot]]/43560," ")</f>
        <v>0.20684113865932047</v>
      </c>
      <c r="L3710" t="str">
        <f>IF(Homes[[#This Row],[waterfront]]=1, "Yes","No")</f>
        <v>No</v>
      </c>
      <c r="M3710" s="4" t="str">
        <f>IF(Homes[[#This Row],[sqft_basement]]&gt;0, "Yes","No")</f>
        <v>Yes</v>
      </c>
      <c r="N3710" t="str">
        <f>CHOOSE(Homes[[#This Row],[view]]+1, "None","Fair","Good","Great","Excellent")</f>
        <v>None</v>
      </c>
      <c r="O3710" t="str">
        <f>CHOOSE(Homes[[#This Row],[condition]], "Poor","Fair","Average","Good","Excellent")</f>
        <v>Good</v>
      </c>
      <c r="P3710">
        <f ca="1">YEAR(TODAY())-Homes[[#This Row],[yr_built]]</f>
        <v>50</v>
      </c>
      <c r="Q3710">
        <v>0</v>
      </c>
      <c r="R3710">
        <f ca="1">IF(Homes[[#This Row],[yr_renovated]]&gt;0, YEAR(TODAY())-Homes[[#This Row],[yr_renovated]], YEAR(TODAY())-Homes[[#This Row],[yr_built]])</f>
        <v>50</v>
      </c>
      <c r="S3710">
        <v>1</v>
      </c>
      <c r="T3710" s="2">
        <v>41773</v>
      </c>
      <c r="U3710" s="3">
        <v>2</v>
      </c>
      <c r="V3710" s="4">
        <f>IFERROR(Homes[[#This Row],[sqft_above]]+Homes[[#This Row],[sqft_basement]]," ")</f>
        <v>1630</v>
      </c>
      <c r="W3710" s="4">
        <v>9010</v>
      </c>
      <c r="X3710">
        <v>0</v>
      </c>
      <c r="Y3710">
        <v>0</v>
      </c>
      <c r="Z3710">
        <v>4</v>
      </c>
      <c r="AA3710" s="4">
        <v>1050</v>
      </c>
      <c r="AB3710" s="4">
        <v>580</v>
      </c>
      <c r="AC3710">
        <v>1975</v>
      </c>
      <c r="AD3710" t="s">
        <v>3833</v>
      </c>
      <c r="AE3710" t="s">
        <v>519</v>
      </c>
      <c r="AF3710" t="s">
        <v>520</v>
      </c>
    </row>
    <row r="3711" spans="1:32">
      <c r="A3711" t="str">
        <f>PROPER(TRIM(Homes[[#This Row],[street]]))</f>
        <v>28 M St Ne</v>
      </c>
      <c r="B3711" t="str">
        <f>PROPER(TRIM(Homes[[#This Row],[city]]))</f>
        <v>Auburn</v>
      </c>
      <c r="C3711" t="str">
        <f>_xlfn.TEXTBEFORE(Homes[[#This Row],[statezip]]," ")</f>
        <v>WA</v>
      </c>
      <c r="D3711" s="6" t="str">
        <f>_xlfn.TEXTAFTER(Homes[[#This Row],[statezip]]," ")</f>
        <v>98002</v>
      </c>
      <c r="E3711" s="1">
        <v>234000</v>
      </c>
      <c r="F3711">
        <v>3</v>
      </c>
      <c r="G37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11" s="3" t="str">
        <f>Homes[[#This Row],[bedrooms]] &amp; " bd | " &amp; TEXT(Homes[[#This Row],[bathrooms]],"0.##") &amp; " ba"</f>
        <v>3 bd | 2. ba</v>
      </c>
      <c r="I3711" s="4">
        <v>1640</v>
      </c>
      <c r="J3711" s="1">
        <f>IFERROR(Homes[[#This Row],[price]]/Homes[[#This Row],[sqft_living]]," ")</f>
        <v>142.6829268292683</v>
      </c>
      <c r="K3711" s="4">
        <f>IFERROR(Homes[[#This Row],[sqft_lot]]/43560," ")</f>
        <v>0.12121212121212122</v>
      </c>
      <c r="L3711" t="str">
        <f>IF(Homes[[#This Row],[waterfront]]=1, "Yes","No")</f>
        <v>No</v>
      </c>
      <c r="M3711" s="4" t="str">
        <f>IF(Homes[[#This Row],[sqft_basement]]&gt;0, "Yes","No")</f>
        <v>No</v>
      </c>
      <c r="N3711" t="str">
        <f>CHOOSE(Homes[[#This Row],[view]]+1, "None","Fair","Good","Great","Excellent")</f>
        <v>None</v>
      </c>
      <c r="O3711" t="str">
        <f>CHOOSE(Homes[[#This Row],[condition]], "Poor","Fair","Average","Good","Excellent")</f>
        <v>Excellent</v>
      </c>
      <c r="P3711">
        <f ca="1">YEAR(TODAY())-Homes[[#This Row],[yr_built]]</f>
        <v>115</v>
      </c>
      <c r="Q3711">
        <v>0</v>
      </c>
      <c r="R3711">
        <f ca="1">IF(Homes[[#This Row],[yr_renovated]]&gt;0, YEAR(TODAY())-Homes[[#This Row],[yr_renovated]], YEAR(TODAY())-Homes[[#This Row],[yr_built]])</f>
        <v>115</v>
      </c>
      <c r="S3711">
        <v>1.5</v>
      </c>
      <c r="T3711" s="2">
        <v>41801</v>
      </c>
      <c r="U3711" s="3">
        <v>2</v>
      </c>
      <c r="V3711" s="4">
        <f>IFERROR(Homes[[#This Row],[sqft_above]]+Homes[[#This Row],[sqft_basement]]," ")</f>
        <v>1640</v>
      </c>
      <c r="W3711" s="4">
        <v>5280</v>
      </c>
      <c r="X3711">
        <v>0</v>
      </c>
      <c r="Y3711">
        <v>0</v>
      </c>
      <c r="Z3711">
        <v>5</v>
      </c>
      <c r="AA3711" s="4">
        <v>1640</v>
      </c>
      <c r="AB3711" s="4">
        <v>0</v>
      </c>
      <c r="AC3711">
        <v>1910</v>
      </c>
      <c r="AD3711" t="s">
        <v>3834</v>
      </c>
      <c r="AE3711" t="s">
        <v>519</v>
      </c>
      <c r="AF3711" t="s">
        <v>3042</v>
      </c>
    </row>
    <row r="3712" spans="1:32">
      <c r="A3712" t="str">
        <f>PROPER(TRIM(Homes[[#This Row],[street]]))</f>
        <v>20214 8Th Ave S</v>
      </c>
      <c r="B3712" t="str">
        <f>PROPER(TRIM(Homes[[#This Row],[city]]))</f>
        <v>Des Moines</v>
      </c>
      <c r="C3712" t="str">
        <f>_xlfn.TEXTBEFORE(Homes[[#This Row],[statezip]]," ")</f>
        <v>WA</v>
      </c>
      <c r="D3712" s="6" t="str">
        <f>_xlfn.TEXTAFTER(Homes[[#This Row],[statezip]]," ")</f>
        <v>98198</v>
      </c>
      <c r="E3712" s="1">
        <v>234000</v>
      </c>
      <c r="F3712">
        <v>2</v>
      </c>
      <c r="G37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2" s="3" t="str">
        <f>Homes[[#This Row],[bedrooms]] &amp; " bd | " &amp; TEXT(Homes[[#This Row],[bathrooms]],"0.##") &amp; " ba"</f>
        <v>2 bd | 1. ba</v>
      </c>
      <c r="I3712" s="4">
        <v>940</v>
      </c>
      <c r="J3712" s="1">
        <f>IFERROR(Homes[[#This Row],[price]]/Homes[[#This Row],[sqft_living]]," ")</f>
        <v>248.93617021276594</v>
      </c>
      <c r="K3712" s="4">
        <f>IFERROR(Homes[[#This Row],[sqft_lot]]/43560," ")</f>
        <v>0.12339302112029385</v>
      </c>
      <c r="L3712" t="str">
        <f>IF(Homes[[#This Row],[waterfront]]=1, "Yes","No")</f>
        <v>No</v>
      </c>
      <c r="M3712" s="4" t="str">
        <f>IF(Homes[[#This Row],[sqft_basement]]&gt;0, "Yes","No")</f>
        <v>No</v>
      </c>
      <c r="N3712" t="str">
        <f>CHOOSE(Homes[[#This Row],[view]]+1, "None","Fair","Good","Great","Excellent")</f>
        <v>None</v>
      </c>
      <c r="O3712" t="str">
        <f>CHOOSE(Homes[[#This Row],[condition]], "Poor","Fair","Average","Good","Excellent")</f>
        <v>Good</v>
      </c>
      <c r="P3712">
        <f ca="1">YEAR(TODAY())-Homes[[#This Row],[yr_built]]</f>
        <v>73</v>
      </c>
      <c r="Q3712">
        <v>0</v>
      </c>
      <c r="R3712">
        <f ca="1">IF(Homes[[#This Row],[yr_renovated]]&gt;0, YEAR(TODAY())-Homes[[#This Row],[yr_renovated]], YEAR(TODAY())-Homes[[#This Row],[yr_built]])</f>
        <v>73</v>
      </c>
      <c r="S3712">
        <v>1</v>
      </c>
      <c r="T3712" s="2">
        <v>41793</v>
      </c>
      <c r="U3712" s="3">
        <v>1</v>
      </c>
      <c r="V3712" s="4">
        <f>IFERROR(Homes[[#This Row],[sqft_above]]+Homes[[#This Row],[sqft_basement]]," ")</f>
        <v>940</v>
      </c>
      <c r="W3712" s="4">
        <v>5375</v>
      </c>
      <c r="X3712">
        <v>0</v>
      </c>
      <c r="Y3712">
        <v>0</v>
      </c>
      <c r="Z3712">
        <v>4</v>
      </c>
      <c r="AA3712" s="4">
        <v>940</v>
      </c>
      <c r="AB3712" s="4">
        <v>0</v>
      </c>
      <c r="AC3712">
        <v>1952</v>
      </c>
      <c r="AD3712" t="s">
        <v>3835</v>
      </c>
      <c r="AE3712" t="s">
        <v>459</v>
      </c>
      <c r="AF3712" t="s">
        <v>460</v>
      </c>
    </row>
    <row r="3713" spans="1:32">
      <c r="A3713" t="str">
        <f>PROPER(TRIM(Homes[[#This Row],[street]]))</f>
        <v>26720 Ne Stewart St</v>
      </c>
      <c r="B3713" t="str">
        <f>PROPER(TRIM(Homes[[#This Row],[city]]))</f>
        <v>Duvall</v>
      </c>
      <c r="C3713" t="str">
        <f>_xlfn.TEXTBEFORE(Homes[[#This Row],[statezip]]," ")</f>
        <v>WA</v>
      </c>
      <c r="D3713" s="6" t="str">
        <f>_xlfn.TEXTAFTER(Homes[[#This Row],[statezip]]," ")</f>
        <v>98019</v>
      </c>
      <c r="E3713" s="1">
        <v>234000</v>
      </c>
      <c r="F3713">
        <v>3</v>
      </c>
      <c r="G37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3" s="3" t="str">
        <f>Homes[[#This Row],[bedrooms]] &amp; " bd | " &amp; TEXT(Homes[[#This Row],[bathrooms]],"0.##") &amp; " ba"</f>
        <v>3 bd | 1. ba</v>
      </c>
      <c r="I3713" s="4">
        <v>1040</v>
      </c>
      <c r="J3713" s="1">
        <f>IFERROR(Homes[[#This Row],[price]]/Homes[[#This Row],[sqft_living]]," ")</f>
        <v>225</v>
      </c>
      <c r="K3713" s="4">
        <f>IFERROR(Homes[[#This Row],[sqft_lot]]/43560," ")</f>
        <v>0.18659320477502295</v>
      </c>
      <c r="L3713" t="str">
        <f>IF(Homes[[#This Row],[waterfront]]=1, "Yes","No")</f>
        <v>No</v>
      </c>
      <c r="M3713" s="4" t="str">
        <f>IF(Homes[[#This Row],[sqft_basement]]&gt;0, "Yes","No")</f>
        <v>No</v>
      </c>
      <c r="N3713" t="str">
        <f>CHOOSE(Homes[[#This Row],[view]]+1, "None","Fair","Good","Great","Excellent")</f>
        <v>None</v>
      </c>
      <c r="O3713" t="str">
        <f>CHOOSE(Homes[[#This Row],[condition]], "Poor","Fair","Average","Good","Excellent")</f>
        <v>Average</v>
      </c>
      <c r="P3713">
        <f ca="1">YEAR(TODAY())-Homes[[#This Row],[yr_built]]</f>
        <v>42</v>
      </c>
      <c r="Q3713">
        <v>2009</v>
      </c>
      <c r="R3713">
        <f ca="1">IF(Homes[[#This Row],[yr_renovated]]&gt;0, YEAR(TODAY())-Homes[[#This Row],[yr_renovated]], YEAR(TODAY())-Homes[[#This Row],[yr_built]])</f>
        <v>16</v>
      </c>
      <c r="S3713">
        <v>1</v>
      </c>
      <c r="T3713" s="2">
        <v>41818</v>
      </c>
      <c r="U3713" s="3">
        <v>1</v>
      </c>
      <c r="V3713" s="4">
        <f>IFERROR(Homes[[#This Row],[sqft_above]]+Homes[[#This Row],[sqft_basement]]," ")</f>
        <v>1040</v>
      </c>
      <c r="W3713" s="4">
        <v>8128</v>
      </c>
      <c r="X3713">
        <v>0</v>
      </c>
      <c r="Y3713">
        <v>0</v>
      </c>
      <c r="Z3713">
        <v>3</v>
      </c>
      <c r="AA3713" s="4">
        <v>1040</v>
      </c>
      <c r="AB3713" s="4">
        <v>0</v>
      </c>
      <c r="AC3713">
        <v>1983</v>
      </c>
      <c r="AD3713" t="s">
        <v>3836</v>
      </c>
      <c r="AE3713" t="s">
        <v>451</v>
      </c>
      <c r="AF3713" t="s">
        <v>452</v>
      </c>
    </row>
    <row r="3714" spans="1:32">
      <c r="A3714" t="str">
        <f>PROPER(TRIM(Homes[[#This Row],[street]]))</f>
        <v>3915 S 238Th St</v>
      </c>
      <c r="B3714" t="str">
        <f>PROPER(TRIM(Homes[[#This Row],[city]]))</f>
        <v>Kent</v>
      </c>
      <c r="C3714" t="str">
        <f>_xlfn.TEXTBEFORE(Homes[[#This Row],[statezip]]," ")</f>
        <v>WA</v>
      </c>
      <c r="D3714" s="6" t="str">
        <f>_xlfn.TEXTAFTER(Homes[[#This Row],[statezip]]," ")</f>
        <v>98032</v>
      </c>
      <c r="E3714" s="1">
        <v>234000</v>
      </c>
      <c r="F3714">
        <v>4</v>
      </c>
      <c r="G37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4" s="3" t="str">
        <f>Homes[[#This Row],[bedrooms]] &amp; " bd | " &amp; TEXT(Homes[[#This Row],[bathrooms]],"0.##") &amp; " ba"</f>
        <v>4 bd | 1. ba</v>
      </c>
      <c r="I3714" s="4">
        <v>1390</v>
      </c>
      <c r="J3714" s="1">
        <f>IFERROR(Homes[[#This Row],[price]]/Homes[[#This Row],[sqft_living]]," ")</f>
        <v>168.34532374100721</v>
      </c>
      <c r="K3714" s="4">
        <f>IFERROR(Homes[[#This Row],[sqft_lot]]/43560," ")</f>
        <v>0.41322314049586778</v>
      </c>
      <c r="L3714" t="str">
        <f>IF(Homes[[#This Row],[waterfront]]=1, "Yes","No")</f>
        <v>No</v>
      </c>
      <c r="M3714" s="4" t="str">
        <f>IF(Homes[[#This Row],[sqft_basement]]&gt;0, "Yes","No")</f>
        <v>No</v>
      </c>
      <c r="N3714" t="str">
        <f>CHOOSE(Homes[[#This Row],[view]]+1, "None","Fair","Good","Great","Excellent")</f>
        <v>None</v>
      </c>
      <c r="O3714" t="str">
        <f>CHOOSE(Homes[[#This Row],[condition]], "Poor","Fair","Average","Good","Excellent")</f>
        <v>Average</v>
      </c>
      <c r="P3714">
        <f ca="1">YEAR(TODAY())-Homes[[#This Row],[yr_built]]</f>
        <v>70</v>
      </c>
      <c r="Q3714">
        <v>2013</v>
      </c>
      <c r="R3714">
        <f ca="1">IF(Homes[[#This Row],[yr_renovated]]&gt;0, YEAR(TODAY())-Homes[[#This Row],[yr_renovated]], YEAR(TODAY())-Homes[[#This Row],[yr_built]])</f>
        <v>12</v>
      </c>
      <c r="S3714">
        <v>1</v>
      </c>
      <c r="T3714" s="2">
        <v>41817</v>
      </c>
      <c r="U3714" s="3">
        <v>1</v>
      </c>
      <c r="V3714" s="4">
        <f>IFERROR(Homes[[#This Row],[sqft_above]]+Homes[[#This Row],[sqft_basement]]," ")</f>
        <v>1390</v>
      </c>
      <c r="W3714" s="4">
        <v>18000</v>
      </c>
      <c r="X3714">
        <v>0</v>
      </c>
      <c r="Y3714">
        <v>0</v>
      </c>
      <c r="Z3714">
        <v>3</v>
      </c>
      <c r="AA3714" s="4">
        <v>1390</v>
      </c>
      <c r="AB3714" s="4">
        <v>0</v>
      </c>
      <c r="AC3714">
        <v>1955</v>
      </c>
      <c r="AD3714" t="s">
        <v>3837</v>
      </c>
      <c r="AE3714" t="s">
        <v>1392</v>
      </c>
      <c r="AF3714" t="s">
        <v>2606</v>
      </c>
    </row>
    <row r="3715" spans="1:32">
      <c r="A3715" t="str">
        <f>PROPER(TRIM(Homes[[#This Row],[street]]))</f>
        <v>11062 25Th Ave Sw</v>
      </c>
      <c r="B3715" t="str">
        <f>PROPER(TRIM(Homes[[#This Row],[city]]))</f>
        <v>Seattle</v>
      </c>
      <c r="C3715" t="str">
        <f>_xlfn.TEXTBEFORE(Homes[[#This Row],[statezip]]," ")</f>
        <v>WA</v>
      </c>
      <c r="D3715" s="6" t="str">
        <f>_xlfn.TEXTAFTER(Homes[[#This Row],[statezip]]," ")</f>
        <v>98146</v>
      </c>
      <c r="E3715" s="1">
        <v>234000</v>
      </c>
      <c r="F3715">
        <v>2</v>
      </c>
      <c r="G37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5" s="3" t="str">
        <f>Homes[[#This Row],[bedrooms]] &amp; " bd | " &amp; TEXT(Homes[[#This Row],[bathrooms]],"0.##") &amp; " ba"</f>
        <v>2 bd | 1. ba</v>
      </c>
      <c r="I3715" s="4">
        <v>870</v>
      </c>
      <c r="J3715" s="1">
        <f>IFERROR(Homes[[#This Row],[price]]/Homes[[#This Row],[sqft_living]]," ")</f>
        <v>268.9655172413793</v>
      </c>
      <c r="K3715" s="4">
        <f>IFERROR(Homes[[#This Row],[sqft_lot]]/43560," ")</f>
        <v>0.25482093663911848</v>
      </c>
      <c r="L3715" t="str">
        <f>IF(Homes[[#This Row],[waterfront]]=1, "Yes","No")</f>
        <v>No</v>
      </c>
      <c r="M3715" s="4" t="str">
        <f>IF(Homes[[#This Row],[sqft_basement]]&gt;0, "Yes","No")</f>
        <v>No</v>
      </c>
      <c r="N3715" t="str">
        <f>CHOOSE(Homes[[#This Row],[view]]+1, "None","Fair","Good","Great","Excellent")</f>
        <v>None</v>
      </c>
      <c r="O3715" t="str">
        <f>CHOOSE(Homes[[#This Row],[condition]], "Poor","Fair","Average","Good","Excellent")</f>
        <v>Average</v>
      </c>
      <c r="P3715">
        <f ca="1">YEAR(TODAY())-Homes[[#This Row],[yr_built]]</f>
        <v>85</v>
      </c>
      <c r="Q3715">
        <v>1996</v>
      </c>
      <c r="R3715">
        <f ca="1">IF(Homes[[#This Row],[yr_renovated]]&gt;0, YEAR(TODAY())-Homes[[#This Row],[yr_renovated]], YEAR(TODAY())-Homes[[#This Row],[yr_built]])</f>
        <v>29</v>
      </c>
      <c r="S3715">
        <v>1</v>
      </c>
      <c r="T3715" s="2">
        <v>41813</v>
      </c>
      <c r="U3715" s="3">
        <v>1</v>
      </c>
      <c r="V3715" s="4">
        <f>IFERROR(Homes[[#This Row],[sqft_above]]+Homes[[#This Row],[sqft_basement]]," ")</f>
        <v>870</v>
      </c>
      <c r="W3715" s="4">
        <v>11100</v>
      </c>
      <c r="X3715">
        <v>0</v>
      </c>
      <c r="Y3715">
        <v>0</v>
      </c>
      <c r="Z3715">
        <v>3</v>
      </c>
      <c r="AA3715" s="4">
        <v>870</v>
      </c>
      <c r="AB3715" s="4">
        <v>0</v>
      </c>
      <c r="AC3715">
        <v>1940</v>
      </c>
      <c r="AD3715" t="s">
        <v>3838</v>
      </c>
      <c r="AE3715" t="s">
        <v>49</v>
      </c>
      <c r="AF3715" t="s">
        <v>422</v>
      </c>
    </row>
    <row r="3716" spans="1:32">
      <c r="A3716" t="str">
        <f>PROPER(TRIM(Homes[[#This Row],[street]]))</f>
        <v>23441 130Th Ave Se</v>
      </c>
      <c r="B3716" t="str">
        <f>PROPER(TRIM(Homes[[#This Row],[city]]))</f>
        <v>Kent</v>
      </c>
      <c r="C3716" t="str">
        <f>_xlfn.TEXTBEFORE(Homes[[#This Row],[statezip]]," ")</f>
        <v>WA</v>
      </c>
      <c r="D3716" s="6" t="str">
        <f>_xlfn.TEXTAFTER(Homes[[#This Row],[statezip]]," ")</f>
        <v>98031</v>
      </c>
      <c r="E3716" s="1">
        <v>233500</v>
      </c>
      <c r="F3716">
        <v>3</v>
      </c>
      <c r="G37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16" s="3" t="str">
        <f>Homes[[#This Row],[bedrooms]] &amp; " bd | " &amp; TEXT(Homes[[#This Row],[bathrooms]],"0.##") &amp; " ba"</f>
        <v>3 bd | 2.25 ba</v>
      </c>
      <c r="I3716" s="4">
        <v>1650</v>
      </c>
      <c r="J3716" s="1">
        <f>IFERROR(Homes[[#This Row],[price]]/Homes[[#This Row],[sqft_living]]," ")</f>
        <v>141.5151515151515</v>
      </c>
      <c r="K3716" s="4">
        <f>IFERROR(Homes[[#This Row],[sqft_lot]]/43560," ")</f>
        <v>6.7906336088154273E-2</v>
      </c>
      <c r="L3716" t="str">
        <f>IF(Homes[[#This Row],[waterfront]]=1, "Yes","No")</f>
        <v>No</v>
      </c>
      <c r="M3716" s="4" t="str">
        <f>IF(Homes[[#This Row],[sqft_basement]]&gt;0, "Yes","No")</f>
        <v>No</v>
      </c>
      <c r="N3716" t="str">
        <f>CHOOSE(Homes[[#This Row],[view]]+1, "None","Fair","Good","Great","Excellent")</f>
        <v>None</v>
      </c>
      <c r="O3716" t="str">
        <f>CHOOSE(Homes[[#This Row],[condition]], "Poor","Fair","Average","Good","Excellent")</f>
        <v>Average</v>
      </c>
      <c r="P3716">
        <f ca="1">YEAR(TODAY())-Homes[[#This Row],[yr_built]]</f>
        <v>40</v>
      </c>
      <c r="Q3716">
        <v>0</v>
      </c>
      <c r="R3716">
        <f ca="1">IF(Homes[[#This Row],[yr_renovated]]&gt;0, YEAR(TODAY())-Homes[[#This Row],[yr_renovated]], YEAR(TODAY())-Homes[[#This Row],[yr_built]])</f>
        <v>40</v>
      </c>
      <c r="S3716">
        <v>2</v>
      </c>
      <c r="T3716" s="2">
        <v>41813</v>
      </c>
      <c r="U3716" s="3">
        <v>2.25</v>
      </c>
      <c r="V3716" s="4">
        <f>IFERROR(Homes[[#This Row],[sqft_above]]+Homes[[#This Row],[sqft_basement]]," ")</f>
        <v>1650</v>
      </c>
      <c r="W3716" s="4">
        <v>2958</v>
      </c>
      <c r="X3716">
        <v>0</v>
      </c>
      <c r="Y3716">
        <v>0</v>
      </c>
      <c r="Z3716">
        <v>3</v>
      </c>
      <c r="AA3716" s="4">
        <v>1650</v>
      </c>
      <c r="AB3716" s="4">
        <v>0</v>
      </c>
      <c r="AC3716">
        <v>1985</v>
      </c>
      <c r="AD3716" t="s">
        <v>3839</v>
      </c>
      <c r="AE3716" t="s">
        <v>1392</v>
      </c>
      <c r="AF3716" t="s">
        <v>2406</v>
      </c>
    </row>
    <row r="3717" spans="1:32">
      <c r="A3717" t="str">
        <f>PROPER(TRIM(Homes[[#This Row],[street]]))</f>
        <v>429 Randolph Ave</v>
      </c>
      <c r="B3717" t="str">
        <f>PROPER(TRIM(Homes[[#This Row],[city]]))</f>
        <v>Seattle</v>
      </c>
      <c r="C3717" t="str">
        <f>_xlfn.TEXTBEFORE(Homes[[#This Row],[statezip]]," ")</f>
        <v>WA</v>
      </c>
      <c r="D3717" s="6" t="str">
        <f>_xlfn.TEXTAFTER(Homes[[#This Row],[statezip]]," ")</f>
        <v>98122</v>
      </c>
      <c r="E3717" s="1">
        <v>233166.66666700001</v>
      </c>
      <c r="F3717">
        <v>3</v>
      </c>
      <c r="G37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17" s="3" t="str">
        <f>Homes[[#This Row],[bedrooms]] &amp; " bd | " &amp; TEXT(Homes[[#This Row],[bathrooms]],"0.##") &amp; " ba"</f>
        <v>3 bd | 2. ba</v>
      </c>
      <c r="I3717" s="4">
        <v>1570</v>
      </c>
      <c r="J3717" s="1">
        <f>IFERROR(Homes[[#This Row],[price]]/Homes[[#This Row],[sqft_living]]," ")</f>
        <v>148.51380042484078</v>
      </c>
      <c r="K3717" s="4">
        <f>IFERROR(Homes[[#This Row],[sqft_lot]]/43560," ")</f>
        <v>0.16069788797061524</v>
      </c>
      <c r="L3717" t="str">
        <f>IF(Homes[[#This Row],[waterfront]]=1, "Yes","No")</f>
        <v>No</v>
      </c>
      <c r="M3717" s="4" t="str">
        <f>IF(Homes[[#This Row],[sqft_basement]]&gt;0, "Yes","No")</f>
        <v>Yes</v>
      </c>
      <c r="N3717" t="str">
        <f>CHOOSE(Homes[[#This Row],[view]]+1, "None","Fair","Good","Great","Excellent")</f>
        <v>Good</v>
      </c>
      <c r="O3717" t="str">
        <f>CHOOSE(Homes[[#This Row],[condition]], "Poor","Fair","Average","Good","Excellent")</f>
        <v>Good</v>
      </c>
      <c r="P3717">
        <f ca="1">YEAR(TODAY())-Homes[[#This Row],[yr_built]]</f>
        <v>54</v>
      </c>
      <c r="Q3717">
        <v>0</v>
      </c>
      <c r="R3717">
        <f ca="1">IF(Homes[[#This Row],[yr_renovated]]&gt;0, YEAR(TODAY())-Homes[[#This Row],[yr_renovated]], YEAR(TODAY())-Homes[[#This Row],[yr_built]])</f>
        <v>54</v>
      </c>
      <c r="S3717">
        <v>2</v>
      </c>
      <c r="T3717" s="2">
        <v>41807</v>
      </c>
      <c r="U3717" s="3">
        <v>2</v>
      </c>
      <c r="V3717" s="4">
        <f>IFERROR(Homes[[#This Row],[sqft_above]]+Homes[[#This Row],[sqft_basement]]," ")</f>
        <v>1570</v>
      </c>
      <c r="W3717" s="4">
        <v>7000</v>
      </c>
      <c r="X3717">
        <v>0</v>
      </c>
      <c r="Y3717">
        <v>2</v>
      </c>
      <c r="Z3717">
        <v>4</v>
      </c>
      <c r="AA3717" s="4">
        <v>1050</v>
      </c>
      <c r="AB3717" s="4">
        <v>520</v>
      </c>
      <c r="AC3717">
        <v>1971</v>
      </c>
      <c r="AD3717" t="s">
        <v>3840</v>
      </c>
      <c r="AE3717" t="s">
        <v>49</v>
      </c>
      <c r="AF3717" t="s">
        <v>302</v>
      </c>
    </row>
    <row r="3718" spans="1:32">
      <c r="A3718" t="str">
        <f>PROPER(TRIM(Homes[[#This Row],[street]]))</f>
        <v>322 Ne 163Rd St</v>
      </c>
      <c r="B3718" t="str">
        <f>PROPER(TRIM(Homes[[#This Row],[city]]))</f>
        <v>Shoreline</v>
      </c>
      <c r="C3718" t="str">
        <f>_xlfn.TEXTBEFORE(Homes[[#This Row],[statezip]]," ")</f>
        <v>WA</v>
      </c>
      <c r="D3718" s="6" t="str">
        <f>_xlfn.TEXTAFTER(Homes[[#This Row],[statezip]]," ")</f>
        <v>98155</v>
      </c>
      <c r="E3718" s="1">
        <v>233000</v>
      </c>
      <c r="F3718">
        <v>3</v>
      </c>
      <c r="G37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18" s="3" t="str">
        <f>Homes[[#This Row],[bedrooms]] &amp; " bd | " &amp; TEXT(Homes[[#This Row],[bathrooms]],"0.##") &amp; " ba"</f>
        <v>3 bd | 1. ba</v>
      </c>
      <c r="I3718" s="4">
        <v>1250</v>
      </c>
      <c r="J3718" s="1">
        <f>IFERROR(Homes[[#This Row],[price]]/Homes[[#This Row],[sqft_living]]," ")</f>
        <v>186.4</v>
      </c>
      <c r="K3718" s="4">
        <f>IFERROR(Homes[[#This Row],[sqft_lot]]/43560," ")</f>
        <v>0.14187327823691459</v>
      </c>
      <c r="L3718" t="str">
        <f>IF(Homes[[#This Row],[waterfront]]=1, "Yes","No")</f>
        <v>No</v>
      </c>
      <c r="M3718" s="4" t="str">
        <f>IF(Homes[[#This Row],[sqft_basement]]&gt;0, "Yes","No")</f>
        <v>No</v>
      </c>
      <c r="N3718" t="str">
        <f>CHOOSE(Homes[[#This Row],[view]]+1, "None","Fair","Good","Great","Excellent")</f>
        <v>None</v>
      </c>
      <c r="O3718" t="str">
        <f>CHOOSE(Homes[[#This Row],[condition]], "Poor","Fair","Average","Good","Excellent")</f>
        <v>Average</v>
      </c>
      <c r="P3718">
        <f ca="1">YEAR(TODAY())-Homes[[#This Row],[yr_built]]</f>
        <v>70</v>
      </c>
      <c r="Q3718">
        <v>2005</v>
      </c>
      <c r="R3718">
        <f ca="1">IF(Homes[[#This Row],[yr_renovated]]&gt;0, YEAR(TODAY())-Homes[[#This Row],[yr_renovated]], YEAR(TODAY())-Homes[[#This Row],[yr_built]])</f>
        <v>20</v>
      </c>
      <c r="S3718">
        <v>1.5</v>
      </c>
      <c r="T3718" s="2">
        <v>41815</v>
      </c>
      <c r="U3718" s="3">
        <v>1</v>
      </c>
      <c r="V3718" s="4">
        <f>IFERROR(Homes[[#This Row],[sqft_above]]+Homes[[#This Row],[sqft_basement]]," ")</f>
        <v>1250</v>
      </c>
      <c r="W3718" s="4">
        <v>6180</v>
      </c>
      <c r="X3718">
        <v>0</v>
      </c>
      <c r="Y3718">
        <v>0</v>
      </c>
      <c r="Z3718">
        <v>3</v>
      </c>
      <c r="AA3718" s="4">
        <v>1250</v>
      </c>
      <c r="AB3718" s="4">
        <v>0</v>
      </c>
      <c r="AC3718">
        <v>1955</v>
      </c>
      <c r="AD3718" t="s">
        <v>3841</v>
      </c>
      <c r="AE3718" t="s">
        <v>100</v>
      </c>
      <c r="AF3718" t="s">
        <v>744</v>
      </c>
    </row>
    <row r="3719" spans="1:32">
      <c r="A3719" t="str">
        <f>PROPER(TRIM(Homes[[#This Row],[street]]))</f>
        <v>1002 Pike St Ne</v>
      </c>
      <c r="B3719" t="str">
        <f>PROPER(TRIM(Homes[[#This Row],[city]]))</f>
        <v>Auburn</v>
      </c>
      <c r="C3719" t="str">
        <f>_xlfn.TEXTBEFORE(Homes[[#This Row],[statezip]]," ")</f>
        <v>WA</v>
      </c>
      <c r="D3719" s="6" t="str">
        <f>_xlfn.TEXTAFTER(Homes[[#This Row],[statezip]]," ")</f>
        <v>98002</v>
      </c>
      <c r="E3719" s="1">
        <v>232603</v>
      </c>
      <c r="F3719">
        <v>3</v>
      </c>
      <c r="G37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19" s="3" t="str">
        <f>Homes[[#This Row],[bedrooms]] &amp; " bd | " &amp; TEXT(Homes[[#This Row],[bathrooms]],"0.##") &amp; " ba"</f>
        <v>3 bd | 1.75 ba</v>
      </c>
      <c r="I3719" s="4">
        <v>1750</v>
      </c>
      <c r="J3719" s="1">
        <f>IFERROR(Homes[[#This Row],[price]]/Homes[[#This Row],[sqft_living]]," ")</f>
        <v>132.916</v>
      </c>
      <c r="K3719" s="4">
        <f>IFERROR(Homes[[#This Row],[sqft_lot]]/43560," ")</f>
        <v>0.26310835629017448</v>
      </c>
      <c r="L3719" t="str">
        <f>IF(Homes[[#This Row],[waterfront]]=1, "Yes","No")</f>
        <v>No</v>
      </c>
      <c r="M3719" s="4" t="str">
        <f>IF(Homes[[#This Row],[sqft_basement]]&gt;0, "Yes","No")</f>
        <v>No</v>
      </c>
      <c r="N3719" t="str">
        <f>CHOOSE(Homes[[#This Row],[view]]+1, "None","Fair","Good","Great","Excellent")</f>
        <v>None</v>
      </c>
      <c r="O3719" t="str">
        <f>CHOOSE(Homes[[#This Row],[condition]], "Poor","Fair","Average","Good","Excellent")</f>
        <v>Good</v>
      </c>
      <c r="P3719">
        <f ca="1">YEAR(TODAY())-Homes[[#This Row],[yr_built]]</f>
        <v>49</v>
      </c>
      <c r="Q3719">
        <v>1992</v>
      </c>
      <c r="R3719">
        <f ca="1">IF(Homes[[#This Row],[yr_renovated]]&gt;0, YEAR(TODAY())-Homes[[#This Row],[yr_renovated]], YEAR(TODAY())-Homes[[#This Row],[yr_built]])</f>
        <v>33</v>
      </c>
      <c r="S3719">
        <v>2</v>
      </c>
      <c r="T3719" s="2">
        <v>41809</v>
      </c>
      <c r="U3719" s="3">
        <v>1.75</v>
      </c>
      <c r="V3719" s="4">
        <f>IFERROR(Homes[[#This Row],[sqft_above]]+Homes[[#This Row],[sqft_basement]]," ")</f>
        <v>1750</v>
      </c>
      <c r="W3719" s="4">
        <v>11461</v>
      </c>
      <c r="X3719">
        <v>0</v>
      </c>
      <c r="Y3719">
        <v>0</v>
      </c>
      <c r="Z3719">
        <v>4</v>
      </c>
      <c r="AA3719" s="4">
        <v>1750</v>
      </c>
      <c r="AB3719" s="4">
        <v>0</v>
      </c>
      <c r="AC3719">
        <v>1976</v>
      </c>
      <c r="AD3719" t="s">
        <v>3842</v>
      </c>
      <c r="AE3719" t="s">
        <v>519</v>
      </c>
      <c r="AF3719" t="s">
        <v>3042</v>
      </c>
    </row>
    <row r="3720" spans="1:32">
      <c r="A3720" t="str">
        <f>PROPER(TRIM(Homes[[#This Row],[street]]))</f>
        <v>450 S 305Th St</v>
      </c>
      <c r="B3720" t="str">
        <f>PROPER(TRIM(Homes[[#This Row],[city]]))</f>
        <v>Federal Way</v>
      </c>
      <c r="C3720" t="str">
        <f>_xlfn.TEXTBEFORE(Homes[[#This Row],[statezip]]," ")</f>
        <v>WA</v>
      </c>
      <c r="D3720" s="6" t="str">
        <f>_xlfn.TEXTAFTER(Homes[[#This Row],[statezip]]," ")</f>
        <v>98003</v>
      </c>
      <c r="E3720" s="1">
        <v>232500</v>
      </c>
      <c r="F3720">
        <v>3</v>
      </c>
      <c r="G37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20" s="3" t="str">
        <f>Homes[[#This Row],[bedrooms]] &amp; " bd | " &amp; TEXT(Homes[[#This Row],[bathrooms]],"0.##") &amp; " ba"</f>
        <v>3 bd | 1.5 ba</v>
      </c>
      <c r="I3720" s="4">
        <v>1940</v>
      </c>
      <c r="J3720" s="1">
        <f>IFERROR(Homes[[#This Row],[price]]/Homes[[#This Row],[sqft_living]]," ")</f>
        <v>119.84536082474227</v>
      </c>
      <c r="K3720" s="4">
        <f>IFERROR(Homes[[#This Row],[sqft_lot]]/43560," ")</f>
        <v>0.22697428833792471</v>
      </c>
      <c r="L3720" t="str">
        <f>IF(Homes[[#This Row],[waterfront]]=1, "Yes","No")</f>
        <v>No</v>
      </c>
      <c r="M3720" s="4" t="str">
        <f>IF(Homes[[#This Row],[sqft_basement]]&gt;0, "Yes","No")</f>
        <v>Yes</v>
      </c>
      <c r="N3720" t="str">
        <f>CHOOSE(Homes[[#This Row],[view]]+1, "None","Fair","Good","Great","Excellent")</f>
        <v>None</v>
      </c>
      <c r="O3720" t="str">
        <f>CHOOSE(Homes[[#This Row],[condition]], "Poor","Fair","Average","Good","Excellent")</f>
        <v>Good</v>
      </c>
      <c r="P3720">
        <f ca="1">YEAR(TODAY())-Homes[[#This Row],[yr_built]]</f>
        <v>56</v>
      </c>
      <c r="Q3720">
        <v>0</v>
      </c>
      <c r="R3720">
        <f ca="1">IF(Homes[[#This Row],[yr_renovated]]&gt;0, YEAR(TODAY())-Homes[[#This Row],[yr_renovated]], YEAR(TODAY())-Homes[[#This Row],[yr_built]])</f>
        <v>56</v>
      </c>
      <c r="S3720">
        <v>1</v>
      </c>
      <c r="T3720" s="2">
        <v>41829</v>
      </c>
      <c r="U3720" s="3">
        <v>1.5</v>
      </c>
      <c r="V3720" s="4">
        <f>IFERROR(Homes[[#This Row],[sqft_above]]+Homes[[#This Row],[sqft_basement]]," ")</f>
        <v>1940</v>
      </c>
      <c r="W3720" s="4">
        <v>9887</v>
      </c>
      <c r="X3720">
        <v>0</v>
      </c>
      <c r="Y3720">
        <v>0</v>
      </c>
      <c r="Z3720">
        <v>4</v>
      </c>
      <c r="AA3720" s="4">
        <v>1140</v>
      </c>
      <c r="AB3720" s="4">
        <v>800</v>
      </c>
      <c r="AC3720">
        <v>1969</v>
      </c>
      <c r="AD3720" t="s">
        <v>3843</v>
      </c>
      <c r="AE3720" t="s">
        <v>675</v>
      </c>
      <c r="AF3720" t="s">
        <v>676</v>
      </c>
    </row>
    <row r="3721" spans="1:32">
      <c r="A3721" t="str">
        <f>PROPER(TRIM(Homes[[#This Row],[street]]))</f>
        <v>30606 2Nd Ave Sw</v>
      </c>
      <c r="B3721" t="str">
        <f>PROPER(TRIM(Homes[[#This Row],[city]]))</f>
        <v>Federal Way</v>
      </c>
      <c r="C3721" t="str">
        <f>_xlfn.TEXTBEFORE(Homes[[#This Row],[statezip]]," ")</f>
        <v>WA</v>
      </c>
      <c r="D3721" s="6" t="str">
        <f>_xlfn.TEXTAFTER(Homes[[#This Row],[statezip]]," ")</f>
        <v>98023</v>
      </c>
      <c r="E3721" s="1">
        <v>232500</v>
      </c>
      <c r="F3721">
        <v>3</v>
      </c>
      <c r="G37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21" s="3" t="str">
        <f>Homes[[#This Row],[bedrooms]] &amp; " bd | " &amp; TEXT(Homes[[#This Row],[bathrooms]],"0.##") &amp; " ba"</f>
        <v>3 bd | 1. ba</v>
      </c>
      <c r="I3721" s="4">
        <v>1320</v>
      </c>
      <c r="J3721" s="1">
        <f>IFERROR(Homes[[#This Row],[price]]/Homes[[#This Row],[sqft_living]]," ")</f>
        <v>176.13636363636363</v>
      </c>
      <c r="K3721" s="4">
        <f>IFERROR(Homes[[#This Row],[sqft_lot]]/43560," ")</f>
        <v>0.19398530762167127</v>
      </c>
      <c r="L3721" t="str">
        <f>IF(Homes[[#This Row],[waterfront]]=1, "Yes","No")</f>
        <v>No</v>
      </c>
      <c r="M3721" s="4" t="str">
        <f>IF(Homes[[#This Row],[sqft_basement]]&gt;0, "Yes","No")</f>
        <v>Yes</v>
      </c>
      <c r="N3721" t="str">
        <f>CHOOSE(Homes[[#This Row],[view]]+1, "None","Fair","Good","Great","Excellent")</f>
        <v>None</v>
      </c>
      <c r="O3721" t="str">
        <f>CHOOSE(Homes[[#This Row],[condition]], "Poor","Fair","Average","Good","Excellent")</f>
        <v>Average</v>
      </c>
      <c r="P3721">
        <f ca="1">YEAR(TODAY())-Homes[[#This Row],[yr_built]]</f>
        <v>64</v>
      </c>
      <c r="Q3721">
        <v>2004</v>
      </c>
      <c r="R3721">
        <f ca="1">IF(Homes[[#This Row],[yr_renovated]]&gt;0, YEAR(TODAY())-Homes[[#This Row],[yr_renovated]], YEAR(TODAY())-Homes[[#This Row],[yr_built]])</f>
        <v>21</v>
      </c>
      <c r="S3721">
        <v>1</v>
      </c>
      <c r="T3721" s="2">
        <v>41809</v>
      </c>
      <c r="U3721" s="3">
        <v>1</v>
      </c>
      <c r="V3721" s="4">
        <f>IFERROR(Homes[[#This Row],[sqft_above]]+Homes[[#This Row],[sqft_basement]]," ")</f>
        <v>1320</v>
      </c>
      <c r="W3721" s="4">
        <v>8450</v>
      </c>
      <c r="X3721">
        <v>0</v>
      </c>
      <c r="Y3721">
        <v>0</v>
      </c>
      <c r="Z3721">
        <v>3</v>
      </c>
      <c r="AA3721" s="4">
        <v>880</v>
      </c>
      <c r="AB3721" s="4">
        <v>440</v>
      </c>
      <c r="AC3721">
        <v>1961</v>
      </c>
      <c r="AD3721" t="s">
        <v>3844</v>
      </c>
      <c r="AE3721" t="s">
        <v>675</v>
      </c>
      <c r="AF3721" t="s">
        <v>1267</v>
      </c>
    </row>
    <row r="3722" spans="1:32">
      <c r="A3722" t="str">
        <f>PROPER(TRIM(Homes[[#This Row],[street]]))</f>
        <v>14221 W Lake Kathleen Dr Se</v>
      </c>
      <c r="B3722" t="str">
        <f>PROPER(TRIM(Homes[[#This Row],[city]]))</f>
        <v>Renton</v>
      </c>
      <c r="C3722" t="str">
        <f>_xlfn.TEXTBEFORE(Homes[[#This Row],[statezip]]," ")</f>
        <v>WA</v>
      </c>
      <c r="D3722" s="6" t="str">
        <f>_xlfn.TEXTAFTER(Homes[[#This Row],[statezip]]," ")</f>
        <v>98059</v>
      </c>
      <c r="E3722" s="1">
        <v>232333.33333299999</v>
      </c>
      <c r="F3722">
        <v>3</v>
      </c>
      <c r="G37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22" s="3" t="str">
        <f>Homes[[#This Row],[bedrooms]] &amp; " bd | " &amp; TEXT(Homes[[#This Row],[bathrooms]],"0.##") &amp; " ba"</f>
        <v>3 bd | 2.25 ba</v>
      </c>
      <c r="I3722" s="4">
        <v>2430</v>
      </c>
      <c r="J3722" s="1">
        <f>IFERROR(Homes[[#This Row],[price]]/Homes[[#This Row],[sqft_living]]," ")</f>
        <v>95.610425239917689</v>
      </c>
      <c r="K3722" s="4">
        <f>IFERROR(Homes[[#This Row],[sqft_lot]]/43560," ")</f>
        <v>1.679315886134068</v>
      </c>
      <c r="L3722" t="str">
        <f>IF(Homes[[#This Row],[waterfront]]=1, "Yes","No")</f>
        <v>No</v>
      </c>
      <c r="M3722" s="4" t="str">
        <f>IF(Homes[[#This Row],[sqft_basement]]&gt;0, "Yes","No")</f>
        <v>No</v>
      </c>
      <c r="N3722" t="str">
        <f>CHOOSE(Homes[[#This Row],[view]]+1, "None","Fair","Good","Great","Excellent")</f>
        <v>None</v>
      </c>
      <c r="O3722" t="str">
        <f>CHOOSE(Homes[[#This Row],[condition]], "Poor","Fair","Average","Good","Excellent")</f>
        <v>Average</v>
      </c>
      <c r="P3722">
        <f ca="1">YEAR(TODAY())-Homes[[#This Row],[yr_built]]</f>
        <v>51</v>
      </c>
      <c r="Q3722">
        <v>0</v>
      </c>
      <c r="R3722">
        <f ca="1">IF(Homes[[#This Row],[yr_renovated]]&gt;0, YEAR(TODAY())-Homes[[#This Row],[yr_renovated]], YEAR(TODAY())-Homes[[#This Row],[yr_built]])</f>
        <v>51</v>
      </c>
      <c r="S3722">
        <v>1</v>
      </c>
      <c r="T3722" s="2">
        <v>41767</v>
      </c>
      <c r="U3722" s="3">
        <v>2.25</v>
      </c>
      <c r="V3722" s="4">
        <f>IFERROR(Homes[[#This Row],[sqft_above]]+Homes[[#This Row],[sqft_basement]]," ")</f>
        <v>2430</v>
      </c>
      <c r="W3722" s="4">
        <v>73151</v>
      </c>
      <c r="X3722">
        <v>0</v>
      </c>
      <c r="Y3722">
        <v>0</v>
      </c>
      <c r="Z3722">
        <v>3</v>
      </c>
      <c r="AA3722" s="4">
        <v>2430</v>
      </c>
      <c r="AB3722" s="4">
        <v>0</v>
      </c>
      <c r="AC3722">
        <v>1974</v>
      </c>
      <c r="AD3722" t="s">
        <v>3845</v>
      </c>
      <c r="AE3722" t="s">
        <v>319</v>
      </c>
      <c r="AF3722" t="s">
        <v>282</v>
      </c>
    </row>
    <row r="3723" spans="1:32">
      <c r="A3723" t="str">
        <f>PROPER(TRIM(Homes[[#This Row],[street]]))</f>
        <v>31605-31625 51St Ave S</v>
      </c>
      <c r="B3723" t="str">
        <f>PROPER(TRIM(Homes[[#This Row],[city]]))</f>
        <v>Auburn</v>
      </c>
      <c r="C3723" t="str">
        <f>_xlfn.TEXTBEFORE(Homes[[#This Row],[statezip]]," ")</f>
        <v>WA</v>
      </c>
      <c r="D3723" s="6" t="str">
        <f>_xlfn.TEXTAFTER(Homes[[#This Row],[statezip]]," ")</f>
        <v>98001</v>
      </c>
      <c r="E3723" s="1">
        <v>232000</v>
      </c>
      <c r="F3723">
        <v>3</v>
      </c>
      <c r="G37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23" s="3" t="str">
        <f>Homes[[#This Row],[bedrooms]] &amp; " bd | " &amp; TEXT(Homes[[#This Row],[bathrooms]],"0.##") &amp; " ba"</f>
        <v>3 bd | 1.5 ba</v>
      </c>
      <c r="I3723" s="4">
        <v>1460</v>
      </c>
      <c r="J3723" s="1">
        <f>IFERROR(Homes[[#This Row],[price]]/Homes[[#This Row],[sqft_living]]," ")</f>
        <v>158.9041095890411</v>
      </c>
      <c r="K3723" s="4">
        <f>IFERROR(Homes[[#This Row],[sqft_lot]]/43560," ")</f>
        <v>0.34435261707988979</v>
      </c>
      <c r="L3723" t="str">
        <f>IF(Homes[[#This Row],[waterfront]]=1, "Yes","No")</f>
        <v>No</v>
      </c>
      <c r="M3723" s="4" t="str">
        <f>IF(Homes[[#This Row],[sqft_basement]]&gt;0, "Yes","No")</f>
        <v>No</v>
      </c>
      <c r="N3723" t="str">
        <f>CHOOSE(Homes[[#This Row],[view]]+1, "None","Fair","Good","Great","Excellent")</f>
        <v>None</v>
      </c>
      <c r="O3723" t="str">
        <f>CHOOSE(Homes[[#This Row],[condition]], "Poor","Fair","Average","Good","Excellent")</f>
        <v>Average</v>
      </c>
      <c r="P3723">
        <f ca="1">YEAR(TODAY())-Homes[[#This Row],[yr_built]]</f>
        <v>59</v>
      </c>
      <c r="Q3723">
        <v>1963</v>
      </c>
      <c r="R3723">
        <f ca="1">IF(Homes[[#This Row],[yr_renovated]]&gt;0, YEAR(TODAY())-Homes[[#This Row],[yr_renovated]], YEAR(TODAY())-Homes[[#This Row],[yr_built]])</f>
        <v>62</v>
      </c>
      <c r="S3723">
        <v>1</v>
      </c>
      <c r="T3723" s="2">
        <v>41828</v>
      </c>
      <c r="U3723" s="3">
        <v>1.5</v>
      </c>
      <c r="V3723" s="4">
        <f>IFERROR(Homes[[#This Row],[sqft_above]]+Homes[[#This Row],[sqft_basement]]," ")</f>
        <v>1460</v>
      </c>
      <c r="W3723" s="4">
        <v>15000</v>
      </c>
      <c r="X3723">
        <v>0</v>
      </c>
      <c r="Y3723">
        <v>0</v>
      </c>
      <c r="Z3723">
        <v>3</v>
      </c>
      <c r="AA3723" s="4">
        <v>1460</v>
      </c>
      <c r="AB3723" s="4">
        <v>0</v>
      </c>
      <c r="AC3723">
        <v>1966</v>
      </c>
      <c r="AD3723" t="s">
        <v>3846</v>
      </c>
      <c r="AE3723" t="s">
        <v>519</v>
      </c>
      <c r="AF3723" t="s">
        <v>1269</v>
      </c>
    </row>
    <row r="3724" spans="1:32">
      <c r="A3724" t="str">
        <f>PROPER(TRIM(Homes[[#This Row],[street]]))</f>
        <v>14904 133Rd Ave Se</v>
      </c>
      <c r="B3724" t="str">
        <f>PROPER(TRIM(Homes[[#This Row],[city]]))</f>
        <v>Renton</v>
      </c>
      <c r="C3724" t="str">
        <f>_xlfn.TEXTBEFORE(Homes[[#This Row],[statezip]]," ")</f>
        <v>WA</v>
      </c>
      <c r="D3724" s="6" t="str">
        <f>_xlfn.TEXTAFTER(Homes[[#This Row],[statezip]]," ")</f>
        <v>98058</v>
      </c>
      <c r="E3724" s="1">
        <v>231000</v>
      </c>
      <c r="F3724">
        <v>4</v>
      </c>
      <c r="G37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24" s="3" t="str">
        <f>Homes[[#This Row],[bedrooms]] &amp; " bd | " &amp; TEXT(Homes[[#This Row],[bathrooms]],"0.##") &amp; " ba"</f>
        <v>4 bd | 2. ba</v>
      </c>
      <c r="I3724" s="4">
        <v>1530</v>
      </c>
      <c r="J3724" s="1">
        <f>IFERROR(Homes[[#This Row],[price]]/Homes[[#This Row],[sqft_living]]," ")</f>
        <v>150.98039215686273</v>
      </c>
      <c r="K3724" s="4">
        <f>IFERROR(Homes[[#This Row],[sqft_lot]]/43560," ")</f>
        <v>0.14634986225895316</v>
      </c>
      <c r="L3724" t="str">
        <f>IF(Homes[[#This Row],[waterfront]]=1, "Yes","No")</f>
        <v>No</v>
      </c>
      <c r="M3724" s="4" t="str">
        <f>IF(Homes[[#This Row],[sqft_basement]]&gt;0, "Yes","No")</f>
        <v>No</v>
      </c>
      <c r="N3724" t="str">
        <f>CHOOSE(Homes[[#This Row],[view]]+1, "None","Fair","Good","Great","Excellent")</f>
        <v>None</v>
      </c>
      <c r="O3724" t="str">
        <f>CHOOSE(Homes[[#This Row],[condition]], "Poor","Fair","Average","Good","Excellent")</f>
        <v>Average</v>
      </c>
      <c r="P3724">
        <f ca="1">YEAR(TODAY())-Homes[[#This Row],[yr_built]]</f>
        <v>83</v>
      </c>
      <c r="Q3724">
        <v>1983</v>
      </c>
      <c r="R3724">
        <f ca="1">IF(Homes[[#This Row],[yr_renovated]]&gt;0, YEAR(TODAY())-Homes[[#This Row],[yr_renovated]], YEAR(TODAY())-Homes[[#This Row],[yr_built]])</f>
        <v>42</v>
      </c>
      <c r="S3724">
        <v>2</v>
      </c>
      <c r="T3724" s="2">
        <v>41788</v>
      </c>
      <c r="U3724" s="3">
        <v>2</v>
      </c>
      <c r="V3724" s="4">
        <f>IFERROR(Homes[[#This Row],[sqft_above]]+Homes[[#This Row],[sqft_basement]]," ")</f>
        <v>1530</v>
      </c>
      <c r="W3724" s="4">
        <v>6375</v>
      </c>
      <c r="X3724">
        <v>0</v>
      </c>
      <c r="Y3724">
        <v>0</v>
      </c>
      <c r="Z3724">
        <v>3</v>
      </c>
      <c r="AA3724" s="4">
        <v>1530</v>
      </c>
      <c r="AB3724" s="4">
        <v>0</v>
      </c>
      <c r="AC3724">
        <v>1942</v>
      </c>
      <c r="AD3724" t="s">
        <v>3847</v>
      </c>
      <c r="AE3724" t="s">
        <v>319</v>
      </c>
      <c r="AF3724" t="s">
        <v>320</v>
      </c>
    </row>
    <row r="3725" spans="1:32">
      <c r="A3725" t="str">
        <f>PROPER(TRIM(Homes[[#This Row],[street]]))</f>
        <v>18827 Se 244Th Pl</v>
      </c>
      <c r="B3725" t="str">
        <f>PROPER(TRIM(Homes[[#This Row],[city]]))</f>
        <v>Covington</v>
      </c>
      <c r="C3725" t="str">
        <f>_xlfn.TEXTBEFORE(Homes[[#This Row],[statezip]]," ")</f>
        <v>WA</v>
      </c>
      <c r="D3725" s="6" t="str">
        <f>_xlfn.TEXTAFTER(Homes[[#This Row],[statezip]]," ")</f>
        <v>98042</v>
      </c>
      <c r="E3725" s="1">
        <v>230000</v>
      </c>
      <c r="F3725">
        <v>3</v>
      </c>
      <c r="G37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25" s="3" t="str">
        <f>Homes[[#This Row],[bedrooms]] &amp; " bd | " &amp; TEXT(Homes[[#This Row],[bathrooms]],"0.##") &amp; " ba"</f>
        <v>3 bd | 1.75 ba</v>
      </c>
      <c r="I3725" s="4">
        <v>1010</v>
      </c>
      <c r="J3725" s="1">
        <f>IFERROR(Homes[[#This Row],[price]]/Homes[[#This Row],[sqft_living]]," ")</f>
        <v>227.72277227722773</v>
      </c>
      <c r="K3725" s="4">
        <f>IFERROR(Homes[[#This Row],[sqft_lot]]/43560," ")</f>
        <v>0.22038567493112948</v>
      </c>
      <c r="L3725" t="str">
        <f>IF(Homes[[#This Row],[waterfront]]=1, "Yes","No")</f>
        <v>No</v>
      </c>
      <c r="M3725" s="4" t="str">
        <f>IF(Homes[[#This Row],[sqft_basement]]&gt;0, "Yes","No")</f>
        <v>No</v>
      </c>
      <c r="N3725" t="str">
        <f>CHOOSE(Homes[[#This Row],[view]]+1, "None","Fair","Good","Great","Excellent")</f>
        <v>None</v>
      </c>
      <c r="O3725" t="str">
        <f>CHOOSE(Homes[[#This Row],[condition]], "Poor","Fair","Average","Good","Excellent")</f>
        <v>Excellent</v>
      </c>
      <c r="P3725">
        <f ca="1">YEAR(TODAY())-Homes[[#This Row],[yr_built]]</f>
        <v>56</v>
      </c>
      <c r="Q3725">
        <v>0</v>
      </c>
      <c r="R3725">
        <f ca="1">IF(Homes[[#This Row],[yr_renovated]]&gt;0, YEAR(TODAY())-Homes[[#This Row],[yr_renovated]], YEAR(TODAY())-Homes[[#This Row],[yr_built]])</f>
        <v>56</v>
      </c>
      <c r="S3725">
        <v>1</v>
      </c>
      <c r="T3725" s="2">
        <v>41817</v>
      </c>
      <c r="U3725" s="3">
        <v>1.75</v>
      </c>
      <c r="V3725" s="4">
        <f>IFERROR(Homes[[#This Row],[sqft_above]]+Homes[[#This Row],[sqft_basement]]," ")</f>
        <v>1010</v>
      </c>
      <c r="W3725" s="4">
        <v>9600</v>
      </c>
      <c r="X3725">
        <v>0</v>
      </c>
      <c r="Y3725">
        <v>0</v>
      </c>
      <c r="Z3725">
        <v>5</v>
      </c>
      <c r="AA3725" s="4">
        <v>1010</v>
      </c>
      <c r="AB3725" s="4">
        <v>0</v>
      </c>
      <c r="AC3725">
        <v>1969</v>
      </c>
      <c r="AD3725" t="s">
        <v>3848</v>
      </c>
      <c r="AE3725" t="s">
        <v>84</v>
      </c>
      <c r="AF3725" t="s">
        <v>85</v>
      </c>
    </row>
    <row r="3726" spans="1:32">
      <c r="A3726" t="str">
        <f>PROPER(TRIM(Homes[[#This Row],[street]]))</f>
        <v>24727 Se Mud Mountain Rd</v>
      </c>
      <c r="B3726" t="str">
        <f>PROPER(TRIM(Homes[[#This Row],[city]]))</f>
        <v>Enumclaw</v>
      </c>
      <c r="C3726" t="str">
        <f>_xlfn.TEXTBEFORE(Homes[[#This Row],[statezip]]," ")</f>
        <v>WA</v>
      </c>
      <c r="D3726" s="6" t="str">
        <f>_xlfn.TEXTAFTER(Homes[[#This Row],[statezip]]," ")</f>
        <v>98022</v>
      </c>
      <c r="E3726" s="1">
        <v>230000</v>
      </c>
      <c r="F3726">
        <v>3</v>
      </c>
      <c r="G37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26" s="3" t="str">
        <f>Homes[[#This Row],[bedrooms]] &amp; " bd | " &amp; TEXT(Homes[[#This Row],[bathrooms]],"0.##") &amp; " ba"</f>
        <v>3 bd | 1. ba</v>
      </c>
      <c r="I3726" s="4">
        <v>1530</v>
      </c>
      <c r="J3726" s="1">
        <f>IFERROR(Homes[[#This Row],[price]]/Homes[[#This Row],[sqft_living]]," ")</f>
        <v>150.32679738562092</v>
      </c>
      <c r="K3726" s="4">
        <f>IFERROR(Homes[[#This Row],[sqft_lot]]/43560," ")</f>
        <v>8.9331037649219471</v>
      </c>
      <c r="L3726" t="str">
        <f>IF(Homes[[#This Row],[waterfront]]=1, "Yes","No")</f>
        <v>No</v>
      </c>
      <c r="M3726" s="4" t="str">
        <f>IF(Homes[[#This Row],[sqft_basement]]&gt;0, "Yes","No")</f>
        <v>No</v>
      </c>
      <c r="N3726" t="str">
        <f>CHOOSE(Homes[[#This Row],[view]]+1, "None","Fair","Good","Great","Excellent")</f>
        <v>None</v>
      </c>
      <c r="O3726" t="str">
        <f>CHOOSE(Homes[[#This Row],[condition]], "Poor","Fair","Average","Good","Excellent")</f>
        <v>Good</v>
      </c>
      <c r="P3726">
        <f ca="1">YEAR(TODAY())-Homes[[#This Row],[yr_built]]</f>
        <v>106</v>
      </c>
      <c r="Q3726">
        <v>1985</v>
      </c>
      <c r="R3726">
        <f ca="1">IF(Homes[[#This Row],[yr_renovated]]&gt;0, YEAR(TODAY())-Homes[[#This Row],[yr_renovated]], YEAR(TODAY())-Homes[[#This Row],[yr_built]])</f>
        <v>40</v>
      </c>
      <c r="S3726">
        <v>1.5</v>
      </c>
      <c r="T3726" s="2">
        <v>41813</v>
      </c>
      <c r="U3726" s="3">
        <v>1</v>
      </c>
      <c r="V3726" s="4">
        <f>IFERROR(Homes[[#This Row],[sqft_above]]+Homes[[#This Row],[sqft_basement]]," ")</f>
        <v>1530</v>
      </c>
      <c r="W3726" s="4">
        <v>389126</v>
      </c>
      <c r="X3726">
        <v>0</v>
      </c>
      <c r="Y3726">
        <v>0</v>
      </c>
      <c r="Z3726">
        <v>4</v>
      </c>
      <c r="AA3726" s="4">
        <v>1530</v>
      </c>
      <c r="AB3726" s="4">
        <v>0</v>
      </c>
      <c r="AC3726">
        <v>1919</v>
      </c>
      <c r="AD3726" t="s">
        <v>3849</v>
      </c>
      <c r="AE3726" t="s">
        <v>1035</v>
      </c>
      <c r="AF3726" t="s">
        <v>1036</v>
      </c>
    </row>
    <row r="3727" spans="1:32">
      <c r="A3727" t="str">
        <f>PROPER(TRIM(Homes[[#This Row],[street]]))</f>
        <v>10642 Se 200Th St</v>
      </c>
      <c r="B3727" t="str">
        <f>PROPER(TRIM(Homes[[#This Row],[city]]))</f>
        <v>Kent</v>
      </c>
      <c r="C3727" t="str">
        <f>_xlfn.TEXTBEFORE(Homes[[#This Row],[statezip]]," ")</f>
        <v>WA</v>
      </c>
      <c r="D3727" s="6" t="str">
        <f>_xlfn.TEXTAFTER(Homes[[#This Row],[statezip]]," ")</f>
        <v>98031</v>
      </c>
      <c r="E3727" s="1">
        <v>230000</v>
      </c>
      <c r="F3727">
        <v>3</v>
      </c>
      <c r="G37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27" s="3" t="str">
        <f>Homes[[#This Row],[bedrooms]] &amp; " bd | " &amp; TEXT(Homes[[#This Row],[bathrooms]],"0.##") &amp; " ba"</f>
        <v>3 bd | 1.75 ba</v>
      </c>
      <c r="I3727" s="4">
        <v>1400</v>
      </c>
      <c r="J3727" s="1">
        <f>IFERROR(Homes[[#This Row],[price]]/Homes[[#This Row],[sqft_living]]," ")</f>
        <v>164.28571428571428</v>
      </c>
      <c r="K3727" s="4">
        <f>IFERROR(Homes[[#This Row],[sqft_lot]]/43560," ")</f>
        <v>0.15968778696051422</v>
      </c>
      <c r="L3727" t="str">
        <f>IF(Homes[[#This Row],[waterfront]]=1, "Yes","No")</f>
        <v>No</v>
      </c>
      <c r="M3727" s="4" t="str">
        <f>IF(Homes[[#This Row],[sqft_basement]]&gt;0, "Yes","No")</f>
        <v>No</v>
      </c>
      <c r="N3727" t="str">
        <f>CHOOSE(Homes[[#This Row],[view]]+1, "None","Fair","Good","Great","Excellent")</f>
        <v>None</v>
      </c>
      <c r="O3727" t="str">
        <f>CHOOSE(Homes[[#This Row],[condition]], "Poor","Fair","Average","Good","Excellent")</f>
        <v>Good</v>
      </c>
      <c r="P3727">
        <f ca="1">YEAR(TODAY())-Homes[[#This Row],[yr_built]]</f>
        <v>68</v>
      </c>
      <c r="Q3727">
        <v>2001</v>
      </c>
      <c r="R3727">
        <f ca="1">IF(Homes[[#This Row],[yr_renovated]]&gt;0, YEAR(TODAY())-Homes[[#This Row],[yr_renovated]], YEAR(TODAY())-Homes[[#This Row],[yr_built]])</f>
        <v>24</v>
      </c>
      <c r="S3727">
        <v>1</v>
      </c>
      <c r="T3727" s="2">
        <v>41806</v>
      </c>
      <c r="U3727" s="3">
        <v>1.75</v>
      </c>
      <c r="V3727" s="4">
        <f>IFERROR(Homes[[#This Row],[sqft_above]]+Homes[[#This Row],[sqft_basement]]," ")</f>
        <v>1400</v>
      </c>
      <c r="W3727" s="4">
        <v>6956</v>
      </c>
      <c r="X3727">
        <v>0</v>
      </c>
      <c r="Y3727">
        <v>0</v>
      </c>
      <c r="Z3727">
        <v>4</v>
      </c>
      <c r="AA3727" s="4">
        <v>1400</v>
      </c>
      <c r="AB3727" s="4">
        <v>0</v>
      </c>
      <c r="AC3727">
        <v>1957</v>
      </c>
      <c r="AD3727" t="s">
        <v>3850</v>
      </c>
      <c r="AE3727" t="s">
        <v>1392</v>
      </c>
      <c r="AF3727" t="s">
        <v>2406</v>
      </c>
    </row>
    <row r="3728" spans="1:32">
      <c r="A3728" t="str">
        <f>PROPER(TRIM(Homes[[#This Row],[street]]))</f>
        <v>213Th Ave Se</v>
      </c>
      <c r="B3728" t="str">
        <f>PROPER(TRIM(Homes[[#This Row],[city]]))</f>
        <v>Maple Valley</v>
      </c>
      <c r="C3728" t="str">
        <f>_xlfn.TEXTBEFORE(Homes[[#This Row],[statezip]]," ")</f>
        <v>WA</v>
      </c>
      <c r="D3728" s="6" t="str">
        <f>_xlfn.TEXTAFTER(Homes[[#This Row],[statezip]]," ")</f>
        <v>98038</v>
      </c>
      <c r="E3728" s="1">
        <v>230000</v>
      </c>
      <c r="F3728">
        <v>2</v>
      </c>
      <c r="G37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28" s="3" t="str">
        <f>Homes[[#This Row],[bedrooms]] &amp; " bd | " &amp; TEXT(Homes[[#This Row],[bathrooms]],"0.##") &amp; " ba"</f>
        <v>2 bd | 1.75 ba</v>
      </c>
      <c r="I3728" s="4">
        <v>1910</v>
      </c>
      <c r="J3728" s="1">
        <f>IFERROR(Homes[[#This Row],[price]]/Homes[[#This Row],[sqft_living]]," ")</f>
        <v>120.41884816753927</v>
      </c>
      <c r="K3728" s="4">
        <f>IFERROR(Homes[[#This Row],[sqft_lot]]/43560," ")</f>
        <v>7.7502295684113862E-2</v>
      </c>
      <c r="L3728" t="str">
        <f>IF(Homes[[#This Row],[waterfront]]=1, "Yes","No")</f>
        <v>No</v>
      </c>
      <c r="M3728" s="4" t="str">
        <f>IF(Homes[[#This Row],[sqft_basement]]&gt;0, "Yes","No")</f>
        <v>No</v>
      </c>
      <c r="N3728" t="str">
        <f>CHOOSE(Homes[[#This Row],[view]]+1, "None","Fair","Good","Great","Excellent")</f>
        <v>None</v>
      </c>
      <c r="O3728" t="str">
        <f>CHOOSE(Homes[[#This Row],[condition]], "Poor","Fair","Average","Good","Excellent")</f>
        <v>Average</v>
      </c>
      <c r="P3728">
        <f ca="1">YEAR(TODAY())-Homes[[#This Row],[yr_built]]</f>
        <v>45</v>
      </c>
      <c r="Q3728">
        <v>0</v>
      </c>
      <c r="R3728">
        <f ca="1">IF(Homes[[#This Row],[yr_renovated]]&gt;0, YEAR(TODAY())-Homes[[#This Row],[yr_renovated]], YEAR(TODAY())-Homes[[#This Row],[yr_built]])</f>
        <v>45</v>
      </c>
      <c r="S3728">
        <v>2</v>
      </c>
      <c r="T3728" s="2">
        <v>41818</v>
      </c>
      <c r="U3728" s="3">
        <v>1.75</v>
      </c>
      <c r="V3728" s="4">
        <f>IFERROR(Homes[[#This Row],[sqft_above]]+Homes[[#This Row],[sqft_basement]]," ")</f>
        <v>1910</v>
      </c>
      <c r="W3728" s="4">
        <v>3376</v>
      </c>
      <c r="X3728">
        <v>0</v>
      </c>
      <c r="Y3728">
        <v>0</v>
      </c>
      <c r="Z3728">
        <v>3</v>
      </c>
      <c r="AA3728" s="4">
        <v>1910</v>
      </c>
      <c r="AB3728" s="4">
        <v>0</v>
      </c>
      <c r="AC3728">
        <v>1980</v>
      </c>
      <c r="AD3728" t="s">
        <v>3851</v>
      </c>
      <c r="AE3728" t="s">
        <v>920</v>
      </c>
      <c r="AF3728" t="s">
        <v>921</v>
      </c>
    </row>
    <row r="3729" spans="1:32">
      <c r="A3729" t="str">
        <f>PROPER(TRIM(Homes[[#This Row],[street]]))</f>
        <v>17018 124Th Ave Se</v>
      </c>
      <c r="B3729" t="str">
        <f>PROPER(TRIM(Homes[[#This Row],[city]]))</f>
        <v>Renton</v>
      </c>
      <c r="C3729" t="str">
        <f>_xlfn.TEXTBEFORE(Homes[[#This Row],[statezip]]," ")</f>
        <v>WA</v>
      </c>
      <c r="D3729" s="6" t="str">
        <f>_xlfn.TEXTAFTER(Homes[[#This Row],[statezip]]," ")</f>
        <v>98058</v>
      </c>
      <c r="E3729" s="1">
        <v>230000</v>
      </c>
      <c r="F3729">
        <v>2</v>
      </c>
      <c r="G37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29" s="3" t="str">
        <f>Homes[[#This Row],[bedrooms]] &amp; " bd | " &amp; TEXT(Homes[[#This Row],[bathrooms]],"0.##") &amp; " ba"</f>
        <v>2 bd | 1. ba</v>
      </c>
      <c r="I3729" s="4">
        <v>950</v>
      </c>
      <c r="J3729" s="1">
        <f>IFERROR(Homes[[#This Row],[price]]/Homes[[#This Row],[sqft_living]]," ")</f>
        <v>242.10526315789474</v>
      </c>
      <c r="K3729" s="4">
        <f>IFERROR(Homes[[#This Row],[sqft_lot]]/43560," ")</f>
        <v>0.17355371900826447</v>
      </c>
      <c r="L3729" t="str">
        <f>IF(Homes[[#This Row],[waterfront]]=1, "Yes","No")</f>
        <v>No</v>
      </c>
      <c r="M3729" s="4" t="str">
        <f>IF(Homes[[#This Row],[sqft_basement]]&gt;0, "Yes","No")</f>
        <v>No</v>
      </c>
      <c r="N3729" t="str">
        <f>CHOOSE(Homes[[#This Row],[view]]+1, "None","Fair","Good","Great","Excellent")</f>
        <v>None</v>
      </c>
      <c r="O3729" t="str">
        <f>CHOOSE(Homes[[#This Row],[condition]], "Poor","Fair","Average","Good","Excellent")</f>
        <v>Average</v>
      </c>
      <c r="P3729">
        <f ca="1">YEAR(TODAY())-Homes[[#This Row],[yr_built]]</f>
        <v>67</v>
      </c>
      <c r="Q3729">
        <v>2004</v>
      </c>
      <c r="R3729">
        <f ca="1">IF(Homes[[#This Row],[yr_renovated]]&gt;0, YEAR(TODAY())-Homes[[#This Row],[yr_renovated]], YEAR(TODAY())-Homes[[#This Row],[yr_built]])</f>
        <v>21</v>
      </c>
      <c r="S3729">
        <v>1</v>
      </c>
      <c r="T3729" s="2">
        <v>41788</v>
      </c>
      <c r="U3729" s="3">
        <v>1</v>
      </c>
      <c r="V3729" s="4">
        <f>IFERROR(Homes[[#This Row],[sqft_above]]+Homes[[#This Row],[sqft_basement]]," ")</f>
        <v>950</v>
      </c>
      <c r="W3729" s="4">
        <v>7560</v>
      </c>
      <c r="X3729">
        <v>0</v>
      </c>
      <c r="Y3729">
        <v>0</v>
      </c>
      <c r="Z3729">
        <v>3</v>
      </c>
      <c r="AA3729" s="4">
        <v>950</v>
      </c>
      <c r="AB3729" s="4">
        <v>0</v>
      </c>
      <c r="AC3729">
        <v>1958</v>
      </c>
      <c r="AD3729" t="s">
        <v>3852</v>
      </c>
      <c r="AE3729" t="s">
        <v>319</v>
      </c>
      <c r="AF3729" t="s">
        <v>320</v>
      </c>
    </row>
    <row r="3730" spans="1:32">
      <c r="A3730" t="str">
        <f>PROPER(TRIM(Homes[[#This Row],[street]]))</f>
        <v>11915 Se 161St St</v>
      </c>
      <c r="B3730" t="str">
        <f>PROPER(TRIM(Homes[[#This Row],[city]]))</f>
        <v>Renton</v>
      </c>
      <c r="C3730" t="str">
        <f>_xlfn.TEXTBEFORE(Homes[[#This Row],[statezip]]," ")</f>
        <v>WA</v>
      </c>
      <c r="D3730" s="6" t="str">
        <f>_xlfn.TEXTAFTER(Homes[[#This Row],[statezip]]," ")</f>
        <v>98058</v>
      </c>
      <c r="E3730" s="1">
        <v>230000</v>
      </c>
      <c r="F3730">
        <v>2</v>
      </c>
      <c r="G37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0" s="3" t="str">
        <f>Homes[[#This Row],[bedrooms]] &amp; " bd | " &amp; TEXT(Homes[[#This Row],[bathrooms]],"0.##") &amp; " ba"</f>
        <v>2 bd | 1. ba</v>
      </c>
      <c r="I3730" s="4">
        <v>1080</v>
      </c>
      <c r="J3730" s="1">
        <f>IFERROR(Homes[[#This Row],[price]]/Homes[[#This Row],[sqft_living]]," ")</f>
        <v>212.96296296296296</v>
      </c>
      <c r="K3730" s="4">
        <f>IFERROR(Homes[[#This Row],[sqft_lot]]/43560," ")</f>
        <v>0.2165977961432507</v>
      </c>
      <c r="L3730" t="str">
        <f>IF(Homes[[#This Row],[waterfront]]=1, "Yes","No")</f>
        <v>No</v>
      </c>
      <c r="M3730" s="4" t="str">
        <f>IF(Homes[[#This Row],[sqft_basement]]&gt;0, "Yes","No")</f>
        <v>No</v>
      </c>
      <c r="N3730" t="str">
        <f>CHOOSE(Homes[[#This Row],[view]]+1, "None","Fair","Good","Great","Excellent")</f>
        <v>None</v>
      </c>
      <c r="O3730" t="str">
        <f>CHOOSE(Homes[[#This Row],[condition]], "Poor","Fair","Average","Good","Excellent")</f>
        <v>Average</v>
      </c>
      <c r="P3730">
        <f ca="1">YEAR(TODAY())-Homes[[#This Row],[yr_built]]</f>
        <v>67</v>
      </c>
      <c r="Q3730">
        <v>2004</v>
      </c>
      <c r="R3730">
        <f ca="1">IF(Homes[[#This Row],[yr_renovated]]&gt;0, YEAR(TODAY())-Homes[[#This Row],[yr_renovated]], YEAR(TODAY())-Homes[[#This Row],[yr_built]])</f>
        <v>21</v>
      </c>
      <c r="S3730">
        <v>1</v>
      </c>
      <c r="T3730" s="2">
        <v>41808</v>
      </c>
      <c r="U3730" s="3">
        <v>1</v>
      </c>
      <c r="V3730" s="4">
        <f>IFERROR(Homes[[#This Row],[sqft_above]]+Homes[[#This Row],[sqft_basement]]," ")</f>
        <v>1080</v>
      </c>
      <c r="W3730" s="4">
        <v>9435</v>
      </c>
      <c r="X3730">
        <v>0</v>
      </c>
      <c r="Y3730">
        <v>0</v>
      </c>
      <c r="Z3730">
        <v>3</v>
      </c>
      <c r="AA3730" s="4">
        <v>1080</v>
      </c>
      <c r="AB3730" s="4">
        <v>0</v>
      </c>
      <c r="AC3730">
        <v>1958</v>
      </c>
      <c r="AD3730" t="s">
        <v>3853</v>
      </c>
      <c r="AE3730" t="s">
        <v>319</v>
      </c>
      <c r="AF3730" t="s">
        <v>320</v>
      </c>
    </row>
    <row r="3731" spans="1:32">
      <c r="A3731" t="str">
        <f>PROPER(TRIM(Homes[[#This Row],[street]]))</f>
        <v>880 Monroe Ave Ne</v>
      </c>
      <c r="B3731" t="str">
        <f>PROPER(TRIM(Homes[[#This Row],[city]]))</f>
        <v>Renton</v>
      </c>
      <c r="C3731" t="str">
        <f>_xlfn.TEXTBEFORE(Homes[[#This Row],[statezip]]," ")</f>
        <v>WA</v>
      </c>
      <c r="D3731" s="6" t="str">
        <f>_xlfn.TEXTAFTER(Homes[[#This Row],[statezip]]," ")</f>
        <v>98056</v>
      </c>
      <c r="E3731" s="1">
        <v>230000</v>
      </c>
      <c r="F3731">
        <v>3</v>
      </c>
      <c r="G37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1" s="3" t="str">
        <f>Homes[[#This Row],[bedrooms]] &amp; " bd | " &amp; TEXT(Homes[[#This Row],[bathrooms]],"0.##") &amp; " ba"</f>
        <v>3 bd | 1. ba</v>
      </c>
      <c r="I3731" s="4">
        <v>1390</v>
      </c>
      <c r="J3731" s="1">
        <f>IFERROR(Homes[[#This Row],[price]]/Homes[[#This Row],[sqft_living]]," ")</f>
        <v>165.46762589928056</v>
      </c>
      <c r="K3731" s="4">
        <f>IFERROR(Homes[[#This Row],[sqft_lot]]/43560," ")</f>
        <v>0.13774104683195593</v>
      </c>
      <c r="L3731" t="str">
        <f>IF(Homes[[#This Row],[waterfront]]=1, "Yes","No")</f>
        <v>No</v>
      </c>
      <c r="M3731" s="4" t="str">
        <f>IF(Homes[[#This Row],[sqft_basement]]&gt;0, "Yes","No")</f>
        <v>No</v>
      </c>
      <c r="N3731" t="str">
        <f>CHOOSE(Homes[[#This Row],[view]]+1, "None","Fair","Good","Great","Excellent")</f>
        <v>None</v>
      </c>
      <c r="O3731" t="str">
        <f>CHOOSE(Homes[[#This Row],[condition]], "Poor","Fair","Average","Good","Excellent")</f>
        <v>Average</v>
      </c>
      <c r="P3731">
        <f ca="1">YEAR(TODAY())-Homes[[#This Row],[yr_built]]</f>
        <v>71</v>
      </c>
      <c r="Q3731">
        <v>2005</v>
      </c>
      <c r="R3731">
        <f ca="1">IF(Homes[[#This Row],[yr_renovated]]&gt;0, YEAR(TODAY())-Homes[[#This Row],[yr_renovated]], YEAR(TODAY())-Homes[[#This Row],[yr_built]])</f>
        <v>20</v>
      </c>
      <c r="S3731">
        <v>1</v>
      </c>
      <c r="T3731" s="2">
        <v>41827</v>
      </c>
      <c r="U3731" s="3">
        <v>1</v>
      </c>
      <c r="V3731" s="4">
        <f>IFERROR(Homes[[#This Row],[sqft_above]]+Homes[[#This Row],[sqft_basement]]," ")</f>
        <v>1390</v>
      </c>
      <c r="W3731" s="4">
        <v>6000</v>
      </c>
      <c r="X3731">
        <v>0</v>
      </c>
      <c r="Y3731">
        <v>0</v>
      </c>
      <c r="Z3731">
        <v>3</v>
      </c>
      <c r="AA3731" s="4">
        <v>1390</v>
      </c>
      <c r="AB3731" s="4">
        <v>0</v>
      </c>
      <c r="AC3731">
        <v>1954</v>
      </c>
      <c r="AD3731" t="s">
        <v>3854</v>
      </c>
      <c r="AE3731" t="s">
        <v>319</v>
      </c>
      <c r="AF3731" t="s">
        <v>672</v>
      </c>
    </row>
    <row r="3732" spans="1:32">
      <c r="A3732" t="str">
        <f>PROPER(TRIM(Homes[[#This Row],[street]]))</f>
        <v>2508 Ne 7Th St</v>
      </c>
      <c r="B3732" t="str">
        <f>PROPER(TRIM(Homes[[#This Row],[city]]))</f>
        <v>Renton</v>
      </c>
      <c r="C3732" t="str">
        <f>_xlfn.TEXTBEFORE(Homes[[#This Row],[statezip]]," ")</f>
        <v>WA</v>
      </c>
      <c r="D3732" s="6" t="str">
        <f>_xlfn.TEXTAFTER(Homes[[#This Row],[statezip]]," ")</f>
        <v>98056</v>
      </c>
      <c r="E3732" s="1">
        <v>230000</v>
      </c>
      <c r="F3732">
        <v>3</v>
      </c>
      <c r="G37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32" s="3" t="str">
        <f>Homes[[#This Row],[bedrooms]] &amp; " bd | " &amp; TEXT(Homes[[#This Row],[bathrooms]],"0.##") &amp; " ba"</f>
        <v>3 bd | 2. ba</v>
      </c>
      <c r="I3732" s="4">
        <v>1440</v>
      </c>
      <c r="J3732" s="1">
        <f>IFERROR(Homes[[#This Row],[price]]/Homes[[#This Row],[sqft_living]]," ")</f>
        <v>159.72222222222223</v>
      </c>
      <c r="K3732" s="4">
        <f>IFERROR(Homes[[#This Row],[sqft_lot]]/43560," ")</f>
        <v>0.12855831037649221</v>
      </c>
      <c r="L3732" t="str">
        <f>IF(Homes[[#This Row],[waterfront]]=1, "Yes","No")</f>
        <v>No</v>
      </c>
      <c r="M3732" s="4" t="str">
        <f>IF(Homes[[#This Row],[sqft_basement]]&gt;0, "Yes","No")</f>
        <v>Yes</v>
      </c>
      <c r="N3732" t="str">
        <f>CHOOSE(Homes[[#This Row],[view]]+1, "None","Fair","Good","Great","Excellent")</f>
        <v>None</v>
      </c>
      <c r="O3732" t="str">
        <f>CHOOSE(Homes[[#This Row],[condition]], "Poor","Fair","Average","Good","Excellent")</f>
        <v>Good</v>
      </c>
      <c r="P3732">
        <f ca="1">YEAR(TODAY())-Homes[[#This Row],[yr_built]]</f>
        <v>83</v>
      </c>
      <c r="Q3732">
        <v>2007</v>
      </c>
      <c r="R3732">
        <f ca="1">IF(Homes[[#This Row],[yr_renovated]]&gt;0, YEAR(TODAY())-Homes[[#This Row],[yr_renovated]], YEAR(TODAY())-Homes[[#This Row],[yr_built]])</f>
        <v>18</v>
      </c>
      <c r="S3732">
        <v>1</v>
      </c>
      <c r="T3732" s="2">
        <v>41793</v>
      </c>
      <c r="U3732" s="3">
        <v>2</v>
      </c>
      <c r="V3732" s="4">
        <f>IFERROR(Homes[[#This Row],[sqft_above]]+Homes[[#This Row],[sqft_basement]]," ")</f>
        <v>1440</v>
      </c>
      <c r="W3732" s="4">
        <v>5600</v>
      </c>
      <c r="X3732">
        <v>0</v>
      </c>
      <c r="Y3732">
        <v>0</v>
      </c>
      <c r="Z3732">
        <v>4</v>
      </c>
      <c r="AA3732" s="4">
        <v>720</v>
      </c>
      <c r="AB3732" s="4">
        <v>720</v>
      </c>
      <c r="AC3732">
        <v>1942</v>
      </c>
      <c r="AD3732" t="s">
        <v>3855</v>
      </c>
      <c r="AE3732" t="s">
        <v>319</v>
      </c>
      <c r="AF3732" t="s">
        <v>672</v>
      </c>
    </row>
    <row r="3733" spans="1:32">
      <c r="A3733" t="str">
        <f>PROPER(TRIM(Homes[[#This Row],[street]]))</f>
        <v>13008 23Rd Ave S</v>
      </c>
      <c r="B3733" t="str">
        <f>PROPER(TRIM(Homes[[#This Row],[city]]))</f>
        <v>Seatac</v>
      </c>
      <c r="C3733" t="str">
        <f>_xlfn.TEXTBEFORE(Homes[[#This Row],[statezip]]," ")</f>
        <v>WA</v>
      </c>
      <c r="D3733" s="6" t="str">
        <f>_xlfn.TEXTAFTER(Homes[[#This Row],[statezip]]," ")</f>
        <v>98168</v>
      </c>
      <c r="E3733" s="1">
        <v>230000</v>
      </c>
      <c r="F3733">
        <v>2</v>
      </c>
      <c r="G37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3" s="3" t="str">
        <f>Homes[[#This Row],[bedrooms]] &amp; " bd | " &amp; TEXT(Homes[[#This Row],[bathrooms]],"0.##") &amp; " ba"</f>
        <v>2 bd | 1. ba</v>
      </c>
      <c r="I3733" s="4">
        <v>930</v>
      </c>
      <c r="J3733" s="1">
        <f>IFERROR(Homes[[#This Row],[price]]/Homes[[#This Row],[sqft_living]]," ")</f>
        <v>247.31182795698925</v>
      </c>
      <c r="K3733" s="4">
        <f>IFERROR(Homes[[#This Row],[sqft_lot]]/43560," ")</f>
        <v>0.17332415059687786</v>
      </c>
      <c r="L3733" t="str">
        <f>IF(Homes[[#This Row],[waterfront]]=1, "Yes","No")</f>
        <v>No</v>
      </c>
      <c r="M3733" s="4" t="str">
        <f>IF(Homes[[#This Row],[sqft_basement]]&gt;0, "Yes","No")</f>
        <v>No</v>
      </c>
      <c r="N3733" t="str">
        <f>CHOOSE(Homes[[#This Row],[view]]+1, "None","Fair","Good","Great","Excellent")</f>
        <v>None</v>
      </c>
      <c r="O3733" t="str">
        <f>CHOOSE(Homes[[#This Row],[condition]], "Poor","Fair","Average","Good","Excellent")</f>
        <v>Average</v>
      </c>
      <c r="P3733">
        <f ca="1">YEAR(TODAY())-Homes[[#This Row],[yr_built]]</f>
        <v>39</v>
      </c>
      <c r="Q3733">
        <v>0</v>
      </c>
      <c r="R3733">
        <f ca="1">IF(Homes[[#This Row],[yr_renovated]]&gt;0, YEAR(TODAY())-Homes[[#This Row],[yr_renovated]], YEAR(TODAY())-Homes[[#This Row],[yr_built]])</f>
        <v>39</v>
      </c>
      <c r="S3733">
        <v>1</v>
      </c>
      <c r="T3733" s="2">
        <v>41803</v>
      </c>
      <c r="U3733" s="3">
        <v>1</v>
      </c>
      <c r="V3733" s="4">
        <f>IFERROR(Homes[[#This Row],[sqft_above]]+Homes[[#This Row],[sqft_basement]]," ")</f>
        <v>930</v>
      </c>
      <c r="W3733" s="4">
        <v>7550</v>
      </c>
      <c r="X3733">
        <v>0</v>
      </c>
      <c r="Y3733">
        <v>0</v>
      </c>
      <c r="Z3733">
        <v>3</v>
      </c>
      <c r="AA3733" s="4">
        <v>930</v>
      </c>
      <c r="AB3733" s="4">
        <v>0</v>
      </c>
      <c r="AC3733">
        <v>1986</v>
      </c>
      <c r="AD3733" t="s">
        <v>3856</v>
      </c>
      <c r="AE3733" t="s">
        <v>2001</v>
      </c>
      <c r="AF3733" t="s">
        <v>94</v>
      </c>
    </row>
    <row r="3734" spans="1:32">
      <c r="A3734" t="str">
        <f>PROPER(TRIM(Homes[[#This Row],[street]]))</f>
        <v>17736 41St Ave S</v>
      </c>
      <c r="B3734" t="str">
        <f>PROPER(TRIM(Homes[[#This Row],[city]]))</f>
        <v>Seatac</v>
      </c>
      <c r="C3734" t="str">
        <f>_xlfn.TEXTBEFORE(Homes[[#This Row],[statezip]]," ")</f>
        <v>WA</v>
      </c>
      <c r="D3734" s="6" t="str">
        <f>_xlfn.TEXTAFTER(Homes[[#This Row],[statezip]]," ")</f>
        <v>98188</v>
      </c>
      <c r="E3734" s="1">
        <v>230000</v>
      </c>
      <c r="F3734">
        <v>3</v>
      </c>
      <c r="G37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34" s="3" t="str">
        <f>Homes[[#This Row],[bedrooms]] &amp; " bd | " &amp; TEXT(Homes[[#This Row],[bathrooms]],"0.##") &amp; " ba"</f>
        <v>3 bd | 1. ba</v>
      </c>
      <c r="I3734" s="4">
        <v>1060</v>
      </c>
      <c r="J3734" s="1">
        <f>IFERROR(Homes[[#This Row],[price]]/Homes[[#This Row],[sqft_living]]," ")</f>
        <v>216.98113207547169</v>
      </c>
      <c r="K3734" s="4">
        <f>IFERROR(Homes[[#This Row],[sqft_lot]]/43560," ")</f>
        <v>0.22832874196510561</v>
      </c>
      <c r="L3734" t="str">
        <f>IF(Homes[[#This Row],[waterfront]]=1, "Yes","No")</f>
        <v>No</v>
      </c>
      <c r="M3734" s="4" t="str">
        <f>IF(Homes[[#This Row],[sqft_basement]]&gt;0, "Yes","No")</f>
        <v>No</v>
      </c>
      <c r="N3734" t="str">
        <f>CHOOSE(Homes[[#This Row],[view]]+1, "None","Fair","Good","Great","Excellent")</f>
        <v>None</v>
      </c>
      <c r="O3734" t="str">
        <f>CHOOSE(Homes[[#This Row],[condition]], "Poor","Fair","Average","Good","Excellent")</f>
        <v>Good</v>
      </c>
      <c r="P3734">
        <f ca="1">YEAR(TODAY())-Homes[[#This Row],[yr_built]]</f>
        <v>69</v>
      </c>
      <c r="Q3734">
        <v>0</v>
      </c>
      <c r="R3734">
        <f ca="1">IF(Homes[[#This Row],[yr_renovated]]&gt;0, YEAR(TODAY())-Homes[[#This Row],[yr_renovated]], YEAR(TODAY())-Homes[[#This Row],[yr_built]])</f>
        <v>69</v>
      </c>
      <c r="S3734">
        <v>1</v>
      </c>
      <c r="T3734" s="2">
        <v>41816</v>
      </c>
      <c r="U3734" s="3">
        <v>1</v>
      </c>
      <c r="V3734" s="4">
        <f>IFERROR(Homes[[#This Row],[sqft_above]]+Homes[[#This Row],[sqft_basement]]," ")</f>
        <v>1060</v>
      </c>
      <c r="W3734" s="4">
        <v>9946</v>
      </c>
      <c r="X3734">
        <v>0</v>
      </c>
      <c r="Y3734">
        <v>0</v>
      </c>
      <c r="Z3734">
        <v>4</v>
      </c>
      <c r="AA3734" s="4">
        <v>1060</v>
      </c>
      <c r="AB3734" s="4">
        <v>0</v>
      </c>
      <c r="AC3734">
        <v>1956</v>
      </c>
      <c r="AD3734" t="s">
        <v>3857</v>
      </c>
      <c r="AE3734" t="s">
        <v>2001</v>
      </c>
      <c r="AF3734" t="s">
        <v>2002</v>
      </c>
    </row>
    <row r="3735" spans="1:32">
      <c r="A3735" t="str">
        <f>PROPER(TRIM(Homes[[#This Row],[street]]))</f>
        <v>4424-4438 Martin Luther King Jr Way S</v>
      </c>
      <c r="B3735" t="str">
        <f>PROPER(TRIM(Homes[[#This Row],[city]]))</f>
        <v>Seattle</v>
      </c>
      <c r="C3735" t="str">
        <f>_xlfn.TEXTBEFORE(Homes[[#This Row],[statezip]]," ")</f>
        <v>WA</v>
      </c>
      <c r="D3735" s="6" t="str">
        <f>_xlfn.TEXTAFTER(Homes[[#This Row],[statezip]]," ")</f>
        <v>98108</v>
      </c>
      <c r="E3735" s="1">
        <v>230000</v>
      </c>
      <c r="F3735">
        <v>3</v>
      </c>
      <c r="G37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35" s="3" t="str">
        <f>Homes[[#This Row],[bedrooms]] &amp; " bd | " &amp; TEXT(Homes[[#This Row],[bathrooms]],"0.##") &amp; " ba"</f>
        <v>3 bd | 1.75 ba</v>
      </c>
      <c r="I3735" s="4">
        <v>1140</v>
      </c>
      <c r="J3735" s="1">
        <f>IFERROR(Homes[[#This Row],[price]]/Homes[[#This Row],[sqft_living]]," ")</f>
        <v>201.75438596491227</v>
      </c>
      <c r="K3735" s="4">
        <f>IFERROR(Homes[[#This Row],[sqft_lot]]/43560," ")</f>
        <v>2.7571166207529845E-2</v>
      </c>
      <c r="L3735" t="str">
        <f>IF(Homes[[#This Row],[waterfront]]=1, "Yes","No")</f>
        <v>No</v>
      </c>
      <c r="M3735" s="4" t="str">
        <f>IF(Homes[[#This Row],[sqft_basement]]&gt;0, "Yes","No")</f>
        <v>No</v>
      </c>
      <c r="N3735" t="str">
        <f>CHOOSE(Homes[[#This Row],[view]]+1, "None","Fair","Good","Great","Excellent")</f>
        <v>None</v>
      </c>
      <c r="O3735" t="str">
        <f>CHOOSE(Homes[[#This Row],[condition]], "Poor","Fair","Average","Good","Excellent")</f>
        <v>Average</v>
      </c>
      <c r="P3735">
        <f ca="1">YEAR(TODAY())-Homes[[#This Row],[yr_built]]</f>
        <v>11</v>
      </c>
      <c r="Q3735">
        <v>0</v>
      </c>
      <c r="R3735">
        <f ca="1">IF(Homes[[#This Row],[yr_renovated]]&gt;0, YEAR(TODAY())-Homes[[#This Row],[yr_renovated]], YEAR(TODAY())-Homes[[#This Row],[yr_built]])</f>
        <v>11</v>
      </c>
      <c r="S3735">
        <v>2</v>
      </c>
      <c r="T3735" s="2">
        <v>41827</v>
      </c>
      <c r="U3735" s="3">
        <v>1.75</v>
      </c>
      <c r="V3735" s="4">
        <f>IFERROR(Homes[[#This Row],[sqft_above]]+Homes[[#This Row],[sqft_basement]]," ")</f>
        <v>1140</v>
      </c>
      <c r="W3735" s="4">
        <v>1201</v>
      </c>
      <c r="X3735">
        <v>0</v>
      </c>
      <c r="Y3735">
        <v>0</v>
      </c>
      <c r="Z3735">
        <v>3</v>
      </c>
      <c r="AA3735" s="4">
        <v>1140</v>
      </c>
      <c r="AB3735" s="4">
        <v>0</v>
      </c>
      <c r="AC3735">
        <v>2014</v>
      </c>
      <c r="AD3735" t="s">
        <v>3858</v>
      </c>
      <c r="AE3735" t="s">
        <v>49</v>
      </c>
      <c r="AF3735" t="s">
        <v>1536</v>
      </c>
    </row>
    <row r="3736" spans="1:32">
      <c r="A3736" t="str">
        <f>PROPER(TRIM(Homes[[#This Row],[street]]))</f>
        <v>6909 S 124Th St</v>
      </c>
      <c r="B3736" t="str">
        <f>PROPER(TRIM(Homes[[#This Row],[city]]))</f>
        <v>Seattle</v>
      </c>
      <c r="C3736" t="str">
        <f>_xlfn.TEXTBEFORE(Homes[[#This Row],[statezip]]," ")</f>
        <v>WA</v>
      </c>
      <c r="D3736" s="6" t="str">
        <f>_xlfn.TEXTAFTER(Homes[[#This Row],[statezip]]," ")</f>
        <v>98178</v>
      </c>
      <c r="E3736" s="1">
        <v>230000</v>
      </c>
      <c r="F3736">
        <v>4</v>
      </c>
      <c r="G37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36" s="3" t="str">
        <f>Homes[[#This Row],[bedrooms]] &amp; " bd | " &amp; TEXT(Homes[[#This Row],[bathrooms]],"0.##") &amp; " ba"</f>
        <v>4 bd | 1.75 ba</v>
      </c>
      <c r="I3736" s="4">
        <v>1850</v>
      </c>
      <c r="J3736" s="1">
        <f>IFERROR(Homes[[#This Row],[price]]/Homes[[#This Row],[sqft_living]]," ")</f>
        <v>124.32432432432432</v>
      </c>
      <c r="K3736" s="4">
        <f>IFERROR(Homes[[#This Row],[sqft_lot]]/43560," ")</f>
        <v>0.13774104683195593</v>
      </c>
      <c r="L3736" t="str">
        <f>IF(Homes[[#This Row],[waterfront]]=1, "Yes","No")</f>
        <v>No</v>
      </c>
      <c r="M3736" s="4" t="str">
        <f>IF(Homes[[#This Row],[sqft_basement]]&gt;0, "Yes","No")</f>
        <v>Yes</v>
      </c>
      <c r="N3736" t="str">
        <f>CHOOSE(Homes[[#This Row],[view]]+1, "None","Fair","Good","Great","Excellent")</f>
        <v>None</v>
      </c>
      <c r="O3736" t="str">
        <f>CHOOSE(Homes[[#This Row],[condition]], "Poor","Fair","Average","Good","Excellent")</f>
        <v>Good</v>
      </c>
      <c r="P3736">
        <f ca="1">YEAR(TODAY())-Homes[[#This Row],[yr_built]]</f>
        <v>81</v>
      </c>
      <c r="Q3736">
        <v>0</v>
      </c>
      <c r="R3736">
        <f ca="1">IF(Homes[[#This Row],[yr_renovated]]&gt;0, YEAR(TODAY())-Homes[[#This Row],[yr_renovated]], YEAR(TODAY())-Homes[[#This Row],[yr_built]])</f>
        <v>81</v>
      </c>
      <c r="S3736">
        <v>1</v>
      </c>
      <c r="T3736" s="2">
        <v>41814</v>
      </c>
      <c r="U3736" s="3">
        <v>1.75</v>
      </c>
      <c r="V3736" s="4">
        <f>IFERROR(Homes[[#This Row],[sqft_above]]+Homes[[#This Row],[sqft_basement]]," ")</f>
        <v>1850</v>
      </c>
      <c r="W3736" s="4">
        <v>6000</v>
      </c>
      <c r="X3736">
        <v>0</v>
      </c>
      <c r="Y3736">
        <v>0</v>
      </c>
      <c r="Z3736">
        <v>4</v>
      </c>
      <c r="AA3736" s="4">
        <v>1270</v>
      </c>
      <c r="AB3736" s="4">
        <v>580</v>
      </c>
      <c r="AC3736">
        <v>1944</v>
      </c>
      <c r="AD3736" t="s">
        <v>3859</v>
      </c>
      <c r="AE3736" t="s">
        <v>49</v>
      </c>
      <c r="AF3736" t="s">
        <v>1123</v>
      </c>
    </row>
    <row r="3737" spans="1:32">
      <c r="A3737" t="str">
        <f>PROPER(TRIM(Homes[[#This Row],[street]]))</f>
        <v>10645 2Nd Ave Sw</v>
      </c>
      <c r="B3737" t="str">
        <f>PROPER(TRIM(Homes[[#This Row],[city]]))</f>
        <v>Seattle</v>
      </c>
      <c r="C3737" t="str">
        <f>_xlfn.TEXTBEFORE(Homes[[#This Row],[statezip]]," ")</f>
        <v>WA</v>
      </c>
      <c r="D3737" s="6" t="str">
        <f>_xlfn.TEXTAFTER(Homes[[#This Row],[statezip]]," ")</f>
        <v>98146</v>
      </c>
      <c r="E3737" s="1">
        <v>230000</v>
      </c>
      <c r="F3737">
        <v>5</v>
      </c>
      <c r="G37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37" s="3" t="str">
        <f>Homes[[#This Row],[bedrooms]] &amp; " bd | " &amp; TEXT(Homes[[#This Row],[bathrooms]],"0.##") &amp; " ba"</f>
        <v>5 bd | 2. ba</v>
      </c>
      <c r="I3737" s="4">
        <v>1930</v>
      </c>
      <c r="J3737" s="1">
        <f>IFERROR(Homes[[#This Row],[price]]/Homes[[#This Row],[sqft_living]]," ")</f>
        <v>119.17098445595855</v>
      </c>
      <c r="K3737" s="4">
        <f>IFERROR(Homes[[#This Row],[sqft_lot]]/43560," ")</f>
        <v>0.14049586776859505</v>
      </c>
      <c r="L3737" t="str">
        <f>IF(Homes[[#This Row],[waterfront]]=1, "Yes","No")</f>
        <v>No</v>
      </c>
      <c r="M3737" s="4" t="str">
        <f>IF(Homes[[#This Row],[sqft_basement]]&gt;0, "Yes","No")</f>
        <v>No</v>
      </c>
      <c r="N3737" t="str">
        <f>CHOOSE(Homes[[#This Row],[view]]+1, "None","Fair","Good","Great","Excellent")</f>
        <v>None</v>
      </c>
      <c r="O3737" t="str">
        <f>CHOOSE(Homes[[#This Row],[condition]], "Poor","Fair","Average","Good","Excellent")</f>
        <v>Average</v>
      </c>
      <c r="P3737">
        <f ca="1">YEAR(TODAY())-Homes[[#This Row],[yr_built]]</f>
        <v>84</v>
      </c>
      <c r="Q3737">
        <v>1969</v>
      </c>
      <c r="R3737">
        <f ca="1">IF(Homes[[#This Row],[yr_renovated]]&gt;0, YEAR(TODAY())-Homes[[#This Row],[yr_renovated]], YEAR(TODAY())-Homes[[#This Row],[yr_built]])</f>
        <v>56</v>
      </c>
      <c r="S3737">
        <v>1.5</v>
      </c>
      <c r="T3737" s="2">
        <v>41780</v>
      </c>
      <c r="U3737" s="3">
        <v>2</v>
      </c>
      <c r="V3737" s="4">
        <f>IFERROR(Homes[[#This Row],[sqft_above]]+Homes[[#This Row],[sqft_basement]]," ")</f>
        <v>1930</v>
      </c>
      <c r="W3737" s="4">
        <v>6120</v>
      </c>
      <c r="X3737">
        <v>0</v>
      </c>
      <c r="Y3737">
        <v>0</v>
      </c>
      <c r="Z3737">
        <v>3</v>
      </c>
      <c r="AA3737" s="4">
        <v>1930</v>
      </c>
      <c r="AB3737" s="4">
        <v>0</v>
      </c>
      <c r="AC3737">
        <v>1941</v>
      </c>
      <c r="AD3737" t="s">
        <v>3860</v>
      </c>
      <c r="AE3737" t="s">
        <v>49</v>
      </c>
      <c r="AF3737" t="s">
        <v>422</v>
      </c>
    </row>
    <row r="3738" spans="1:32">
      <c r="A3738" t="str">
        <f>PROPER(TRIM(Homes[[#This Row],[street]]))</f>
        <v>32838 38Th Ave S</v>
      </c>
      <c r="B3738" t="str">
        <f>PROPER(TRIM(Homes[[#This Row],[city]]))</f>
        <v>Federal Way</v>
      </c>
      <c r="C3738" t="str">
        <f>_xlfn.TEXTBEFORE(Homes[[#This Row],[statezip]]," ")</f>
        <v>WA</v>
      </c>
      <c r="D3738" s="6" t="str">
        <f>_xlfn.TEXTAFTER(Homes[[#This Row],[statezip]]," ")</f>
        <v>98001</v>
      </c>
      <c r="E3738" s="1">
        <v>229950</v>
      </c>
      <c r="F3738">
        <v>4</v>
      </c>
      <c r="G37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38" s="3" t="str">
        <f>Homes[[#This Row],[bedrooms]] &amp; " bd | " &amp; TEXT(Homes[[#This Row],[bathrooms]],"0.##") &amp; " ba"</f>
        <v>4 bd | 1.75 ba</v>
      </c>
      <c r="I3738" s="4">
        <v>1300</v>
      </c>
      <c r="J3738" s="1">
        <f>IFERROR(Homes[[#This Row],[price]]/Homes[[#This Row],[sqft_living]]," ")</f>
        <v>176.88461538461539</v>
      </c>
      <c r="K3738" s="4">
        <f>IFERROR(Homes[[#This Row],[sqft_lot]]/43560," ")</f>
        <v>0.48209366391184572</v>
      </c>
      <c r="L3738" t="str">
        <f>IF(Homes[[#This Row],[waterfront]]=1, "Yes","No")</f>
        <v>No</v>
      </c>
      <c r="M3738" s="4" t="str">
        <f>IF(Homes[[#This Row],[sqft_basement]]&gt;0, "Yes","No")</f>
        <v>No</v>
      </c>
      <c r="N3738" t="str">
        <f>CHOOSE(Homes[[#This Row],[view]]+1, "None","Fair","Good","Great","Excellent")</f>
        <v>None</v>
      </c>
      <c r="O3738" t="str">
        <f>CHOOSE(Homes[[#This Row],[condition]], "Poor","Fair","Average","Good","Excellent")</f>
        <v>Good</v>
      </c>
      <c r="P3738">
        <f ca="1">YEAR(TODAY())-Homes[[#This Row],[yr_built]]</f>
        <v>56</v>
      </c>
      <c r="Q3738">
        <v>0</v>
      </c>
      <c r="R3738">
        <f ca="1">IF(Homes[[#This Row],[yr_renovated]]&gt;0, YEAR(TODAY())-Homes[[#This Row],[yr_renovated]], YEAR(TODAY())-Homes[[#This Row],[yr_built]])</f>
        <v>56</v>
      </c>
      <c r="S3738">
        <v>1</v>
      </c>
      <c r="T3738" s="2">
        <v>41799</v>
      </c>
      <c r="U3738" s="3">
        <v>1.75</v>
      </c>
      <c r="V3738" s="4">
        <f>IFERROR(Homes[[#This Row],[sqft_above]]+Homes[[#This Row],[sqft_basement]]," ")</f>
        <v>1300</v>
      </c>
      <c r="W3738" s="4">
        <v>21000</v>
      </c>
      <c r="X3738">
        <v>0</v>
      </c>
      <c r="Y3738">
        <v>0</v>
      </c>
      <c r="Z3738">
        <v>4</v>
      </c>
      <c r="AA3738" s="4">
        <v>1300</v>
      </c>
      <c r="AB3738" s="4">
        <v>0</v>
      </c>
      <c r="AC3738">
        <v>1969</v>
      </c>
      <c r="AD3738" t="s">
        <v>3861</v>
      </c>
      <c r="AE3738" t="s">
        <v>675</v>
      </c>
      <c r="AF3738" t="s">
        <v>1269</v>
      </c>
    </row>
    <row r="3739" spans="1:32">
      <c r="A3739" t="str">
        <f>PROPER(TRIM(Homes[[#This Row],[street]]))</f>
        <v>14609 Se 195Th Pl</v>
      </c>
      <c r="B3739" t="str">
        <f>PROPER(TRIM(Homes[[#This Row],[city]]))</f>
        <v>Renton</v>
      </c>
      <c r="C3739" t="str">
        <f>_xlfn.TEXTBEFORE(Homes[[#This Row],[statezip]]," ")</f>
        <v>WA</v>
      </c>
      <c r="D3739" s="6" t="str">
        <f>_xlfn.TEXTAFTER(Homes[[#This Row],[statezip]]," ")</f>
        <v>98058</v>
      </c>
      <c r="E3739" s="1">
        <v>229950</v>
      </c>
      <c r="F3739">
        <v>3</v>
      </c>
      <c r="G37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39" s="3" t="str">
        <f>Homes[[#This Row],[bedrooms]] &amp; " bd | " &amp; TEXT(Homes[[#This Row],[bathrooms]],"0.##") &amp; " ba"</f>
        <v>3 bd | 2. ba</v>
      </c>
      <c r="I3739" s="4">
        <v>1410</v>
      </c>
      <c r="J3739" s="1">
        <f>IFERROR(Homes[[#This Row],[price]]/Homes[[#This Row],[sqft_living]]," ")</f>
        <v>163.08510638297872</v>
      </c>
      <c r="K3739" s="4">
        <f>IFERROR(Homes[[#This Row],[sqft_lot]]/43560," ")</f>
        <v>0.17139577594123048</v>
      </c>
      <c r="L3739" t="str">
        <f>IF(Homes[[#This Row],[waterfront]]=1, "Yes","No")</f>
        <v>No</v>
      </c>
      <c r="M3739" s="4" t="str">
        <f>IF(Homes[[#This Row],[sqft_basement]]&gt;0, "Yes","No")</f>
        <v>No</v>
      </c>
      <c r="N3739" t="str">
        <f>CHOOSE(Homes[[#This Row],[view]]+1, "None","Fair","Good","Great","Excellent")</f>
        <v>None</v>
      </c>
      <c r="O3739" t="str">
        <f>CHOOSE(Homes[[#This Row],[condition]], "Poor","Fair","Average","Good","Excellent")</f>
        <v>Average</v>
      </c>
      <c r="P3739">
        <f ca="1">YEAR(TODAY())-Homes[[#This Row],[yr_built]]</f>
        <v>42</v>
      </c>
      <c r="Q3739">
        <v>2009</v>
      </c>
      <c r="R3739">
        <f ca="1">IF(Homes[[#This Row],[yr_renovated]]&gt;0, YEAR(TODAY())-Homes[[#This Row],[yr_renovated]], YEAR(TODAY())-Homes[[#This Row],[yr_built]])</f>
        <v>16</v>
      </c>
      <c r="S3739">
        <v>1</v>
      </c>
      <c r="T3739" s="2">
        <v>41807</v>
      </c>
      <c r="U3739" s="3">
        <v>2</v>
      </c>
      <c r="V3739" s="4">
        <f>IFERROR(Homes[[#This Row],[sqft_above]]+Homes[[#This Row],[sqft_basement]]," ")</f>
        <v>1410</v>
      </c>
      <c r="W3739" s="4">
        <v>7466</v>
      </c>
      <c r="X3739">
        <v>0</v>
      </c>
      <c r="Y3739">
        <v>0</v>
      </c>
      <c r="Z3739">
        <v>3</v>
      </c>
      <c r="AA3739" s="4">
        <v>1410</v>
      </c>
      <c r="AB3739" s="4">
        <v>0</v>
      </c>
      <c r="AC3739">
        <v>1983</v>
      </c>
      <c r="AD3739" t="s">
        <v>3862</v>
      </c>
      <c r="AE3739" t="s">
        <v>319</v>
      </c>
      <c r="AF3739" t="s">
        <v>320</v>
      </c>
    </row>
    <row r="3740" spans="1:32">
      <c r="A3740" t="str">
        <f>PROPER(TRIM(Homes[[#This Row],[street]]))</f>
        <v>4217 Renton Ave S</v>
      </c>
      <c r="B3740" t="str">
        <f>PROPER(TRIM(Homes[[#This Row],[city]]))</f>
        <v>Seattle</v>
      </c>
      <c r="C3740" t="str">
        <f>_xlfn.TEXTBEFORE(Homes[[#This Row],[statezip]]," ")</f>
        <v>WA</v>
      </c>
      <c r="D3740" s="6" t="str">
        <f>_xlfn.TEXTAFTER(Homes[[#This Row],[statezip]]," ")</f>
        <v>98108</v>
      </c>
      <c r="E3740" s="1">
        <v>229800</v>
      </c>
      <c r="F3740">
        <v>2</v>
      </c>
      <c r="G37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0" s="3" t="str">
        <f>Homes[[#This Row],[bedrooms]] &amp; " bd | " &amp; TEXT(Homes[[#This Row],[bathrooms]],"0.##") &amp; " ba"</f>
        <v>2 bd | 1.75 ba</v>
      </c>
      <c r="I3740" s="4">
        <v>1110</v>
      </c>
      <c r="J3740" s="1">
        <f>IFERROR(Homes[[#This Row],[price]]/Homes[[#This Row],[sqft_living]]," ")</f>
        <v>207.02702702702703</v>
      </c>
      <c r="K3740" s="4">
        <f>IFERROR(Homes[[#This Row],[sqft_lot]]/43560," ")</f>
        <v>4.0702479338842974E-2</v>
      </c>
      <c r="L3740" t="str">
        <f>IF(Homes[[#This Row],[waterfront]]=1, "Yes","No")</f>
        <v>No</v>
      </c>
      <c r="M3740" s="4" t="str">
        <f>IF(Homes[[#This Row],[sqft_basement]]&gt;0, "Yes","No")</f>
        <v>No</v>
      </c>
      <c r="N3740" t="str">
        <f>CHOOSE(Homes[[#This Row],[view]]+1, "None","Fair","Good","Great","Excellent")</f>
        <v>None</v>
      </c>
      <c r="O3740" t="str">
        <f>CHOOSE(Homes[[#This Row],[condition]], "Poor","Fair","Average","Good","Excellent")</f>
        <v>Average</v>
      </c>
      <c r="P3740">
        <f ca="1">YEAR(TODAY())-Homes[[#This Row],[yr_built]]</f>
        <v>11</v>
      </c>
      <c r="Q3740">
        <v>0</v>
      </c>
      <c r="R3740">
        <f ca="1">IF(Homes[[#This Row],[yr_renovated]]&gt;0, YEAR(TODAY())-Homes[[#This Row],[yr_renovated]], YEAR(TODAY())-Homes[[#This Row],[yr_built]])</f>
        <v>11</v>
      </c>
      <c r="S3740">
        <v>2</v>
      </c>
      <c r="T3740" s="2">
        <v>41817</v>
      </c>
      <c r="U3740" s="3">
        <v>1.75</v>
      </c>
      <c r="V3740" s="4">
        <f>IFERROR(Homes[[#This Row],[sqft_above]]+Homes[[#This Row],[sqft_basement]]," ")</f>
        <v>1110</v>
      </c>
      <c r="W3740" s="4">
        <v>1773</v>
      </c>
      <c r="X3740">
        <v>0</v>
      </c>
      <c r="Y3740">
        <v>0</v>
      </c>
      <c r="Z3740">
        <v>3</v>
      </c>
      <c r="AA3740" s="4">
        <v>1110</v>
      </c>
      <c r="AB3740" s="4">
        <v>0</v>
      </c>
      <c r="AC3740">
        <v>2014</v>
      </c>
      <c r="AD3740" t="s">
        <v>3863</v>
      </c>
      <c r="AE3740" t="s">
        <v>49</v>
      </c>
      <c r="AF3740" t="s">
        <v>1536</v>
      </c>
    </row>
    <row r="3741" spans="1:32">
      <c r="A3741" t="str">
        <f>PROPER(TRIM(Homes[[#This Row],[street]]))</f>
        <v>1206 Ne 155Th St</v>
      </c>
      <c r="B3741" t="str">
        <f>PROPER(TRIM(Homes[[#This Row],[city]]))</f>
        <v>Shoreline</v>
      </c>
      <c r="C3741" t="str">
        <f>_xlfn.TEXTBEFORE(Homes[[#This Row],[statezip]]," ")</f>
        <v>WA</v>
      </c>
      <c r="D3741" s="6" t="str">
        <f>_xlfn.TEXTAFTER(Homes[[#This Row],[statezip]]," ")</f>
        <v>98155</v>
      </c>
      <c r="E3741" s="1">
        <v>229629.5</v>
      </c>
      <c r="F3741">
        <v>2</v>
      </c>
      <c r="G37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1" s="3" t="str">
        <f>Homes[[#This Row],[bedrooms]] &amp; " bd | " &amp; TEXT(Homes[[#This Row],[bathrooms]],"0.##") &amp; " ba"</f>
        <v>2 bd | 1. ba</v>
      </c>
      <c r="I3741" s="4">
        <v>1100</v>
      </c>
      <c r="J3741" s="1">
        <f>IFERROR(Homes[[#This Row],[price]]/Homes[[#This Row],[sqft_living]]," ")</f>
        <v>208.75409090909091</v>
      </c>
      <c r="K3741" s="4">
        <f>IFERROR(Homes[[#This Row],[sqft_lot]]/43560," ")</f>
        <v>0.19010560146923783</v>
      </c>
      <c r="L3741" t="str">
        <f>IF(Homes[[#This Row],[waterfront]]=1, "Yes","No")</f>
        <v>No</v>
      </c>
      <c r="M3741" s="4" t="str">
        <f>IF(Homes[[#This Row],[sqft_basement]]&gt;0, "Yes","No")</f>
        <v>No</v>
      </c>
      <c r="N3741" t="str">
        <f>CHOOSE(Homes[[#This Row],[view]]+1, "None","Fair","Good","Great","Excellent")</f>
        <v>None</v>
      </c>
      <c r="O3741" t="str">
        <f>CHOOSE(Homes[[#This Row],[condition]], "Poor","Fair","Average","Good","Excellent")</f>
        <v>Good</v>
      </c>
      <c r="P3741">
        <f ca="1">YEAR(TODAY())-Homes[[#This Row],[yr_built]]</f>
        <v>78</v>
      </c>
      <c r="Q3741">
        <v>1988</v>
      </c>
      <c r="R3741">
        <f ca="1">IF(Homes[[#This Row],[yr_renovated]]&gt;0, YEAR(TODAY())-Homes[[#This Row],[yr_renovated]], YEAR(TODAY())-Homes[[#This Row],[yr_built]])</f>
        <v>37</v>
      </c>
      <c r="S3741">
        <v>1</v>
      </c>
      <c r="T3741" s="2">
        <v>41802</v>
      </c>
      <c r="U3741" s="3">
        <v>1</v>
      </c>
      <c r="V3741" s="4">
        <f>IFERROR(Homes[[#This Row],[sqft_above]]+Homes[[#This Row],[sqft_basement]]," ")</f>
        <v>1100</v>
      </c>
      <c r="W3741" s="4">
        <v>8281</v>
      </c>
      <c r="X3741">
        <v>0</v>
      </c>
      <c r="Y3741">
        <v>0</v>
      </c>
      <c r="Z3741">
        <v>4</v>
      </c>
      <c r="AA3741" s="4">
        <v>1100</v>
      </c>
      <c r="AB3741" s="4">
        <v>0</v>
      </c>
      <c r="AC3741">
        <v>1947</v>
      </c>
      <c r="AD3741" t="s">
        <v>3864</v>
      </c>
      <c r="AE3741" t="s">
        <v>100</v>
      </c>
      <c r="AF3741" t="s">
        <v>744</v>
      </c>
    </row>
    <row r="3742" spans="1:32">
      <c r="A3742" t="str">
        <f>PROPER(TRIM(Homes[[#This Row],[street]]))</f>
        <v>16040 28Th Ave Ne</v>
      </c>
      <c r="B3742" t="str">
        <f>PROPER(TRIM(Homes[[#This Row],[city]]))</f>
        <v>Shoreline</v>
      </c>
      <c r="C3742" t="str">
        <f>_xlfn.TEXTBEFORE(Homes[[#This Row],[statezip]]," ")</f>
        <v>WA</v>
      </c>
      <c r="D3742" s="6" t="str">
        <f>_xlfn.TEXTAFTER(Homes[[#This Row],[statezip]]," ")</f>
        <v>98155</v>
      </c>
      <c r="E3742" s="1">
        <v>229629.5</v>
      </c>
      <c r="F3742">
        <v>2</v>
      </c>
      <c r="G37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2" s="3" t="str">
        <f>Homes[[#This Row],[bedrooms]] &amp; " bd | " &amp; TEXT(Homes[[#This Row],[bathrooms]],"0.##") &amp; " ba"</f>
        <v>2 bd | 1. ba</v>
      </c>
      <c r="I3742" s="4">
        <v>770</v>
      </c>
      <c r="J3742" s="1">
        <f>IFERROR(Homes[[#This Row],[price]]/Homes[[#This Row],[sqft_living]]," ")</f>
        <v>298.22012987012988</v>
      </c>
      <c r="K3742" s="4">
        <f>IFERROR(Homes[[#This Row],[sqft_lot]]/43560," ")</f>
        <v>0.18707529843893481</v>
      </c>
      <c r="L3742" t="str">
        <f>IF(Homes[[#This Row],[waterfront]]=1, "Yes","No")</f>
        <v>No</v>
      </c>
      <c r="M3742" s="4" t="str">
        <f>IF(Homes[[#This Row],[sqft_basement]]&gt;0, "Yes","No")</f>
        <v>No</v>
      </c>
      <c r="N3742" t="str">
        <f>CHOOSE(Homes[[#This Row],[view]]+1, "None","Fair","Good","Great","Excellent")</f>
        <v>None</v>
      </c>
      <c r="O3742" t="str">
        <f>CHOOSE(Homes[[#This Row],[condition]], "Poor","Fair","Average","Good","Excellent")</f>
        <v>Average</v>
      </c>
      <c r="P3742">
        <f ca="1">YEAR(TODAY())-Homes[[#This Row],[yr_built]]</f>
        <v>77</v>
      </c>
      <c r="Q3742">
        <v>1994</v>
      </c>
      <c r="R3742">
        <f ca="1">IF(Homes[[#This Row],[yr_renovated]]&gt;0, YEAR(TODAY())-Homes[[#This Row],[yr_renovated]], YEAR(TODAY())-Homes[[#This Row],[yr_built]])</f>
        <v>31</v>
      </c>
      <c r="S3742">
        <v>1</v>
      </c>
      <c r="T3742" s="2">
        <v>41828</v>
      </c>
      <c r="U3742" s="3">
        <v>1</v>
      </c>
      <c r="V3742" s="4">
        <f>IFERROR(Homes[[#This Row],[sqft_above]]+Homes[[#This Row],[sqft_basement]]," ")</f>
        <v>770</v>
      </c>
      <c r="W3742" s="4">
        <v>8149</v>
      </c>
      <c r="X3742">
        <v>0</v>
      </c>
      <c r="Y3742">
        <v>0</v>
      </c>
      <c r="Z3742">
        <v>3</v>
      </c>
      <c r="AA3742" s="4">
        <v>770</v>
      </c>
      <c r="AB3742" s="4">
        <v>0</v>
      </c>
      <c r="AC3742">
        <v>1948</v>
      </c>
      <c r="AD3742" t="s">
        <v>3865</v>
      </c>
      <c r="AE3742" t="s">
        <v>100</v>
      </c>
      <c r="AF3742" t="s">
        <v>744</v>
      </c>
    </row>
    <row r="3743" spans="1:32">
      <c r="A3743" t="str">
        <f>PROPER(TRIM(Homes[[#This Row],[street]]))</f>
        <v>1605 21St St Ne</v>
      </c>
      <c r="B3743" t="str">
        <f>PROPER(TRIM(Homes[[#This Row],[city]]))</f>
        <v>Auburn</v>
      </c>
      <c r="C3743" t="str">
        <f>_xlfn.TEXTBEFORE(Homes[[#This Row],[statezip]]," ")</f>
        <v>WA</v>
      </c>
      <c r="D3743" s="6" t="str">
        <f>_xlfn.TEXTAFTER(Homes[[#This Row],[statezip]]," ")</f>
        <v>98002</v>
      </c>
      <c r="E3743" s="1">
        <v>229500</v>
      </c>
      <c r="F3743">
        <v>3</v>
      </c>
      <c r="G37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3" s="3" t="str">
        <f>Homes[[#This Row],[bedrooms]] &amp; " bd | " &amp; TEXT(Homes[[#This Row],[bathrooms]],"0.##") &amp; " ba"</f>
        <v>3 bd | 1. ba</v>
      </c>
      <c r="I3743" s="4">
        <v>1230</v>
      </c>
      <c r="J3743" s="1">
        <f>IFERROR(Homes[[#This Row],[price]]/Homes[[#This Row],[sqft_living]]," ")</f>
        <v>186.58536585365854</v>
      </c>
      <c r="K3743" s="4">
        <f>IFERROR(Homes[[#This Row],[sqft_lot]]/43560," ")</f>
        <v>0.13774104683195593</v>
      </c>
      <c r="L3743" t="str">
        <f>IF(Homes[[#This Row],[waterfront]]=1, "Yes","No")</f>
        <v>No</v>
      </c>
      <c r="M3743" s="4" t="str">
        <f>IF(Homes[[#This Row],[sqft_basement]]&gt;0, "Yes","No")</f>
        <v>No</v>
      </c>
      <c r="N3743" t="str">
        <f>CHOOSE(Homes[[#This Row],[view]]+1, "None","Fair","Good","Great","Excellent")</f>
        <v>None</v>
      </c>
      <c r="O3743" t="str">
        <f>CHOOSE(Homes[[#This Row],[condition]], "Poor","Fair","Average","Good","Excellent")</f>
        <v>Good</v>
      </c>
      <c r="P3743">
        <f ca="1">YEAR(TODAY())-Homes[[#This Row],[yr_built]]</f>
        <v>58</v>
      </c>
      <c r="Q3743">
        <v>0</v>
      </c>
      <c r="R3743">
        <f ca="1">IF(Homes[[#This Row],[yr_renovated]]&gt;0, YEAR(TODAY())-Homes[[#This Row],[yr_renovated]], YEAR(TODAY())-Homes[[#This Row],[yr_built]])</f>
        <v>58</v>
      </c>
      <c r="S3743">
        <v>1</v>
      </c>
      <c r="T3743" s="2">
        <v>41827</v>
      </c>
      <c r="U3743" s="3">
        <v>1</v>
      </c>
      <c r="V3743" s="4">
        <f>IFERROR(Homes[[#This Row],[sqft_above]]+Homes[[#This Row],[sqft_basement]]," ")</f>
        <v>1230</v>
      </c>
      <c r="W3743" s="4">
        <v>6000</v>
      </c>
      <c r="X3743">
        <v>0</v>
      </c>
      <c r="Y3743">
        <v>0</v>
      </c>
      <c r="Z3743">
        <v>4</v>
      </c>
      <c r="AA3743" s="4">
        <v>1230</v>
      </c>
      <c r="AB3743" s="4">
        <v>0</v>
      </c>
      <c r="AC3743">
        <v>1967</v>
      </c>
      <c r="AD3743" t="s">
        <v>3866</v>
      </c>
      <c r="AE3743" t="s">
        <v>519</v>
      </c>
      <c r="AF3743" t="s">
        <v>3042</v>
      </c>
    </row>
    <row r="3744" spans="1:32">
      <c r="A3744" t="str">
        <f>PROPER(TRIM(Homes[[#This Row],[street]]))</f>
        <v>11055 Se 295Th St</v>
      </c>
      <c r="B3744" t="str">
        <f>PROPER(TRIM(Homes[[#This Row],[city]]))</f>
        <v>Auburn</v>
      </c>
      <c r="C3744" t="str">
        <f>_xlfn.TEXTBEFORE(Homes[[#This Row],[statezip]]," ")</f>
        <v>WA</v>
      </c>
      <c r="D3744" s="6" t="str">
        <f>_xlfn.TEXTAFTER(Homes[[#This Row],[statezip]]," ")</f>
        <v>98092</v>
      </c>
      <c r="E3744" s="1">
        <v>229500</v>
      </c>
      <c r="F3744">
        <v>3</v>
      </c>
      <c r="G37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4" s="3" t="str">
        <f>Homes[[#This Row],[bedrooms]] &amp; " bd | " &amp; TEXT(Homes[[#This Row],[bathrooms]],"0.##") &amp; " ba"</f>
        <v>3 bd | 1.75 ba</v>
      </c>
      <c r="I3744" s="4">
        <v>1770</v>
      </c>
      <c r="J3744" s="1">
        <f>IFERROR(Homes[[#This Row],[price]]/Homes[[#This Row],[sqft_living]]," ")</f>
        <v>129.66101694915255</v>
      </c>
      <c r="K3744" s="4">
        <f>IFERROR(Homes[[#This Row],[sqft_lot]]/43560," ")</f>
        <v>0.76271808999081725</v>
      </c>
      <c r="L3744" t="str">
        <f>IF(Homes[[#This Row],[waterfront]]=1, "Yes","No")</f>
        <v>No</v>
      </c>
      <c r="M3744" s="4" t="str">
        <f>IF(Homes[[#This Row],[sqft_basement]]&gt;0, "Yes","No")</f>
        <v>No</v>
      </c>
      <c r="N3744" t="str">
        <f>CHOOSE(Homes[[#This Row],[view]]+1, "None","Fair","Good","Great","Excellent")</f>
        <v>None</v>
      </c>
      <c r="O3744" t="str">
        <f>CHOOSE(Homes[[#This Row],[condition]], "Poor","Fair","Average","Good","Excellent")</f>
        <v>Good</v>
      </c>
      <c r="P3744">
        <f ca="1">YEAR(TODAY())-Homes[[#This Row],[yr_built]]</f>
        <v>57</v>
      </c>
      <c r="Q3744">
        <v>0</v>
      </c>
      <c r="R3744">
        <f ca="1">IF(Homes[[#This Row],[yr_renovated]]&gt;0, YEAR(TODAY())-Homes[[#This Row],[yr_renovated]], YEAR(TODAY())-Homes[[#This Row],[yr_built]])</f>
        <v>57</v>
      </c>
      <c r="S3744">
        <v>1</v>
      </c>
      <c r="T3744" s="2">
        <v>41794</v>
      </c>
      <c r="U3744" s="3">
        <v>1.75</v>
      </c>
      <c r="V3744" s="4">
        <f>IFERROR(Homes[[#This Row],[sqft_above]]+Homes[[#This Row],[sqft_basement]]," ")</f>
        <v>1770</v>
      </c>
      <c r="W3744" s="4">
        <v>33224</v>
      </c>
      <c r="X3744">
        <v>0</v>
      </c>
      <c r="Y3744">
        <v>0</v>
      </c>
      <c r="Z3744">
        <v>4</v>
      </c>
      <c r="AA3744" s="4">
        <v>1770</v>
      </c>
      <c r="AB3744" s="4">
        <v>0</v>
      </c>
      <c r="AC3744">
        <v>1968</v>
      </c>
      <c r="AD3744" t="s">
        <v>3867</v>
      </c>
      <c r="AE3744" t="s">
        <v>519</v>
      </c>
      <c r="AF3744" t="s">
        <v>520</v>
      </c>
    </row>
    <row r="3745" spans="1:32">
      <c r="A3745" t="str">
        <f>PROPER(TRIM(Homes[[#This Row],[street]]))</f>
        <v>32701-32911 49Th Pl Sw</v>
      </c>
      <c r="B3745" t="str">
        <f>PROPER(TRIM(Homes[[#This Row],[city]]))</f>
        <v>Federal Way</v>
      </c>
      <c r="C3745" t="str">
        <f>_xlfn.TEXTBEFORE(Homes[[#This Row],[statezip]]," ")</f>
        <v>WA</v>
      </c>
      <c r="D3745" s="6" t="str">
        <f>_xlfn.TEXTAFTER(Homes[[#This Row],[statezip]]," ")</f>
        <v>98023</v>
      </c>
      <c r="E3745" s="1">
        <v>229000</v>
      </c>
      <c r="F3745">
        <v>4</v>
      </c>
      <c r="G37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45" s="3" t="str">
        <f>Homes[[#This Row],[bedrooms]] &amp; " bd | " &amp; TEXT(Homes[[#This Row],[bathrooms]],"0.##") &amp; " ba"</f>
        <v>4 bd | 2.25 ba</v>
      </c>
      <c r="I3745" s="4">
        <v>2010</v>
      </c>
      <c r="J3745" s="1">
        <f>IFERROR(Homes[[#This Row],[price]]/Homes[[#This Row],[sqft_living]]," ")</f>
        <v>113.93034825870647</v>
      </c>
      <c r="K3745" s="4">
        <f>IFERROR(Homes[[#This Row],[sqft_lot]]/43560," ")</f>
        <v>0.17649219467401286</v>
      </c>
      <c r="L3745" t="str">
        <f>IF(Homes[[#This Row],[waterfront]]=1, "Yes","No")</f>
        <v>No</v>
      </c>
      <c r="M3745" s="4" t="str">
        <f>IF(Homes[[#This Row],[sqft_basement]]&gt;0, "Yes","No")</f>
        <v>Yes</v>
      </c>
      <c r="N3745" t="str">
        <f>CHOOSE(Homes[[#This Row],[view]]+1, "None","Fair","Good","Great","Excellent")</f>
        <v>None</v>
      </c>
      <c r="O3745" t="str">
        <f>CHOOSE(Homes[[#This Row],[condition]], "Poor","Fair","Average","Good","Excellent")</f>
        <v>Average</v>
      </c>
      <c r="P3745">
        <f ca="1">YEAR(TODAY())-Homes[[#This Row],[yr_built]]</f>
        <v>46</v>
      </c>
      <c r="Q3745">
        <v>2014</v>
      </c>
      <c r="R3745">
        <f ca="1">IF(Homes[[#This Row],[yr_renovated]]&gt;0, YEAR(TODAY())-Homes[[#This Row],[yr_renovated]], YEAR(TODAY())-Homes[[#This Row],[yr_built]])</f>
        <v>11</v>
      </c>
      <c r="S3745">
        <v>1</v>
      </c>
      <c r="T3745" s="2">
        <v>41829</v>
      </c>
      <c r="U3745" s="3">
        <v>2.25</v>
      </c>
      <c r="V3745" s="4">
        <f>IFERROR(Homes[[#This Row],[sqft_above]]+Homes[[#This Row],[sqft_basement]]," ")</f>
        <v>2010</v>
      </c>
      <c r="W3745" s="4">
        <v>7688</v>
      </c>
      <c r="X3745">
        <v>0</v>
      </c>
      <c r="Y3745">
        <v>0</v>
      </c>
      <c r="Z3745">
        <v>3</v>
      </c>
      <c r="AA3745" s="4">
        <v>1170</v>
      </c>
      <c r="AB3745" s="4">
        <v>840</v>
      </c>
      <c r="AC3745">
        <v>1979</v>
      </c>
      <c r="AD3745" t="s">
        <v>3868</v>
      </c>
      <c r="AE3745" t="s">
        <v>675</v>
      </c>
      <c r="AF3745" t="s">
        <v>1267</v>
      </c>
    </row>
    <row r="3746" spans="1:32">
      <c r="A3746" t="str">
        <f>PROPER(TRIM(Homes[[#This Row],[street]]))</f>
        <v>10427 18Th Ave S</v>
      </c>
      <c r="B3746" t="str">
        <f>PROPER(TRIM(Homes[[#This Row],[city]]))</f>
        <v>Seattle</v>
      </c>
      <c r="C3746" t="str">
        <f>_xlfn.TEXTBEFORE(Homes[[#This Row],[statezip]]," ")</f>
        <v>WA</v>
      </c>
      <c r="D3746" s="6" t="str">
        <f>_xlfn.TEXTAFTER(Homes[[#This Row],[statezip]]," ")</f>
        <v>98168</v>
      </c>
      <c r="E3746" s="1">
        <v>229000</v>
      </c>
      <c r="F3746">
        <v>2</v>
      </c>
      <c r="G37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6" s="3" t="str">
        <f>Homes[[#This Row],[bedrooms]] &amp; " bd | " &amp; TEXT(Homes[[#This Row],[bathrooms]],"0.##") &amp; " ba"</f>
        <v>2 bd | 1. ba</v>
      </c>
      <c r="I3746" s="4">
        <v>1190</v>
      </c>
      <c r="J3746" s="1">
        <f>IFERROR(Homes[[#This Row],[price]]/Homes[[#This Row],[sqft_living]]," ")</f>
        <v>192.43697478991598</v>
      </c>
      <c r="K3746" s="4">
        <f>IFERROR(Homes[[#This Row],[sqft_lot]]/43560," ")</f>
        <v>0.17006427915518824</v>
      </c>
      <c r="L3746" t="str">
        <f>IF(Homes[[#This Row],[waterfront]]=1, "Yes","No")</f>
        <v>No</v>
      </c>
      <c r="M3746" s="4" t="str">
        <f>IF(Homes[[#This Row],[sqft_basement]]&gt;0, "Yes","No")</f>
        <v>Yes</v>
      </c>
      <c r="N3746" t="str">
        <f>CHOOSE(Homes[[#This Row],[view]]+1, "None","Fair","Good","Great","Excellent")</f>
        <v>None</v>
      </c>
      <c r="O3746" t="str">
        <f>CHOOSE(Homes[[#This Row],[condition]], "Poor","Fair","Average","Good","Excellent")</f>
        <v>Average</v>
      </c>
      <c r="P3746">
        <f ca="1">YEAR(TODAY())-Homes[[#This Row],[yr_built]]</f>
        <v>84</v>
      </c>
      <c r="Q3746">
        <v>1994</v>
      </c>
      <c r="R3746">
        <f ca="1">IF(Homes[[#This Row],[yr_renovated]]&gt;0, YEAR(TODAY())-Homes[[#This Row],[yr_renovated]], YEAR(TODAY())-Homes[[#This Row],[yr_built]])</f>
        <v>31</v>
      </c>
      <c r="S3746">
        <v>1</v>
      </c>
      <c r="T3746" s="2">
        <v>41795</v>
      </c>
      <c r="U3746" s="3">
        <v>1</v>
      </c>
      <c r="V3746" s="4">
        <f>IFERROR(Homes[[#This Row],[sqft_above]]+Homes[[#This Row],[sqft_basement]]," ")</f>
        <v>1190</v>
      </c>
      <c r="W3746" s="4">
        <v>7408</v>
      </c>
      <c r="X3746">
        <v>0</v>
      </c>
      <c r="Y3746">
        <v>0</v>
      </c>
      <c r="Z3746">
        <v>3</v>
      </c>
      <c r="AA3746" s="4">
        <v>830</v>
      </c>
      <c r="AB3746" s="4">
        <v>360</v>
      </c>
      <c r="AC3746">
        <v>1941</v>
      </c>
      <c r="AD3746" t="s">
        <v>3869</v>
      </c>
      <c r="AE3746" t="s">
        <v>49</v>
      </c>
      <c r="AF3746" t="s">
        <v>94</v>
      </c>
    </row>
    <row r="3747" spans="1:32">
      <c r="A3747" t="str">
        <f>PROPER(TRIM(Homes[[#This Row],[street]]))</f>
        <v>35839 14Th Ave Sw</v>
      </c>
      <c r="B3747" t="str">
        <f>PROPER(TRIM(Homes[[#This Row],[city]]))</f>
        <v>Federal Way</v>
      </c>
      <c r="C3747" t="str">
        <f>_xlfn.TEXTBEFORE(Homes[[#This Row],[statezip]]," ")</f>
        <v>WA</v>
      </c>
      <c r="D3747" s="6" t="str">
        <f>_xlfn.TEXTAFTER(Homes[[#This Row],[statezip]]," ")</f>
        <v>98023</v>
      </c>
      <c r="E3747" s="1">
        <v>228950</v>
      </c>
      <c r="F3747">
        <v>3</v>
      </c>
      <c r="G37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7" s="3" t="str">
        <f>Homes[[#This Row],[bedrooms]] &amp; " bd | " &amp; TEXT(Homes[[#This Row],[bathrooms]],"0.##") &amp; " ba"</f>
        <v>3 bd | 1.75 ba</v>
      </c>
      <c r="I3747" s="4">
        <v>1200</v>
      </c>
      <c r="J3747" s="1">
        <f>IFERROR(Homes[[#This Row],[price]]/Homes[[#This Row],[sqft_living]]," ")</f>
        <v>190.79166666666666</v>
      </c>
      <c r="K3747" s="4">
        <f>IFERROR(Homes[[#This Row],[sqft_lot]]/43560," ")</f>
        <v>0.20856290174471992</v>
      </c>
      <c r="L3747" t="str">
        <f>IF(Homes[[#This Row],[waterfront]]=1, "Yes","No")</f>
        <v>No</v>
      </c>
      <c r="M3747" s="4" t="str">
        <f>IF(Homes[[#This Row],[sqft_basement]]&gt;0, "Yes","No")</f>
        <v>No</v>
      </c>
      <c r="N3747" t="str">
        <f>CHOOSE(Homes[[#This Row],[view]]+1, "None","Fair","Good","Great","Excellent")</f>
        <v>None</v>
      </c>
      <c r="O3747" t="str">
        <f>CHOOSE(Homes[[#This Row],[condition]], "Poor","Fair","Average","Good","Excellent")</f>
        <v>Good</v>
      </c>
      <c r="P3747">
        <f ca="1">YEAR(TODAY())-Homes[[#This Row],[yr_built]]</f>
        <v>57</v>
      </c>
      <c r="Q3747">
        <v>0</v>
      </c>
      <c r="R3747">
        <f ca="1">IF(Homes[[#This Row],[yr_renovated]]&gt;0, YEAR(TODAY())-Homes[[#This Row],[yr_renovated]], YEAR(TODAY())-Homes[[#This Row],[yr_built]])</f>
        <v>57</v>
      </c>
      <c r="S3747">
        <v>1</v>
      </c>
      <c r="T3747" s="2">
        <v>41828</v>
      </c>
      <c r="U3747" s="3">
        <v>1.75</v>
      </c>
      <c r="V3747" s="4">
        <f>IFERROR(Homes[[#This Row],[sqft_above]]+Homes[[#This Row],[sqft_basement]]," ")</f>
        <v>1200</v>
      </c>
      <c r="W3747" s="4">
        <v>9085</v>
      </c>
      <c r="X3747">
        <v>0</v>
      </c>
      <c r="Y3747">
        <v>0</v>
      </c>
      <c r="Z3747">
        <v>4</v>
      </c>
      <c r="AA3747" s="4">
        <v>1200</v>
      </c>
      <c r="AB3747" s="4">
        <v>0</v>
      </c>
      <c r="AC3747">
        <v>1968</v>
      </c>
      <c r="AD3747" t="s">
        <v>3870</v>
      </c>
      <c r="AE3747" t="s">
        <v>675</v>
      </c>
      <c r="AF3747" t="s">
        <v>1267</v>
      </c>
    </row>
    <row r="3748" spans="1:32">
      <c r="A3748" t="str">
        <f>PROPER(TRIM(Homes[[#This Row],[street]]))</f>
        <v>23403 120Th Ave Se</v>
      </c>
      <c r="B3748" t="str">
        <f>PROPER(TRIM(Homes[[#This Row],[city]]))</f>
        <v>Kent</v>
      </c>
      <c r="C3748" t="str">
        <f>_xlfn.TEXTBEFORE(Homes[[#This Row],[statezip]]," ")</f>
        <v>WA</v>
      </c>
      <c r="D3748" s="6" t="str">
        <f>_xlfn.TEXTAFTER(Homes[[#This Row],[statezip]]," ")</f>
        <v>98031</v>
      </c>
      <c r="E3748" s="1">
        <v>228944.44444399999</v>
      </c>
      <c r="F3748">
        <v>3</v>
      </c>
      <c r="G37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48" s="3" t="str">
        <f>Homes[[#This Row],[bedrooms]] &amp; " bd | " &amp; TEXT(Homes[[#This Row],[bathrooms]],"0.##") &amp; " ba"</f>
        <v>3 bd | 1.75 ba</v>
      </c>
      <c r="I3748" s="4">
        <v>1730</v>
      </c>
      <c r="J3748" s="1">
        <f>IFERROR(Homes[[#This Row],[price]]/Homes[[#This Row],[sqft_living]]," ")</f>
        <v>132.33782915838151</v>
      </c>
      <c r="K3748" s="4">
        <f>IFERROR(Homes[[#This Row],[sqft_lot]]/43560," ")</f>
        <v>0.25998622589531678</v>
      </c>
      <c r="L3748" t="str">
        <f>IF(Homes[[#This Row],[waterfront]]=1, "Yes","No")</f>
        <v>No</v>
      </c>
      <c r="M3748" s="4" t="str">
        <f>IF(Homes[[#This Row],[sqft_basement]]&gt;0, "Yes","No")</f>
        <v>No</v>
      </c>
      <c r="N3748" t="str">
        <f>CHOOSE(Homes[[#This Row],[view]]+1, "None","Fair","Good","Great","Excellent")</f>
        <v>None</v>
      </c>
      <c r="O3748" t="str">
        <f>CHOOSE(Homes[[#This Row],[condition]], "Poor","Fair","Average","Good","Excellent")</f>
        <v>Excellent</v>
      </c>
      <c r="P3748">
        <f ca="1">YEAR(TODAY())-Homes[[#This Row],[yr_built]]</f>
        <v>53</v>
      </c>
      <c r="Q3748">
        <v>0</v>
      </c>
      <c r="R3748">
        <f ca="1">IF(Homes[[#This Row],[yr_renovated]]&gt;0, YEAR(TODAY())-Homes[[#This Row],[yr_renovated]], YEAR(TODAY())-Homes[[#This Row],[yr_built]])</f>
        <v>53</v>
      </c>
      <c r="S3748">
        <v>1</v>
      </c>
      <c r="T3748" s="2">
        <v>41794</v>
      </c>
      <c r="U3748" s="3">
        <v>1.75</v>
      </c>
      <c r="V3748" s="4">
        <f>IFERROR(Homes[[#This Row],[sqft_above]]+Homes[[#This Row],[sqft_basement]]," ")</f>
        <v>1730</v>
      </c>
      <c r="W3748" s="4">
        <v>11325</v>
      </c>
      <c r="X3748">
        <v>0</v>
      </c>
      <c r="Y3748">
        <v>0</v>
      </c>
      <c r="Z3748">
        <v>5</v>
      </c>
      <c r="AA3748" s="4">
        <v>1730</v>
      </c>
      <c r="AB3748" s="4">
        <v>0</v>
      </c>
      <c r="AC3748">
        <v>1972</v>
      </c>
      <c r="AD3748" t="s">
        <v>3871</v>
      </c>
      <c r="AE3748" t="s">
        <v>1392</v>
      </c>
      <c r="AF3748" t="s">
        <v>2406</v>
      </c>
    </row>
    <row r="3749" spans="1:32">
      <c r="A3749" t="str">
        <f>PROPER(TRIM(Homes[[#This Row],[street]]))</f>
        <v>9025 15Th Ave Sw</v>
      </c>
      <c r="B3749" t="str">
        <f>PROPER(TRIM(Homes[[#This Row],[city]]))</f>
        <v>Seattle</v>
      </c>
      <c r="C3749" t="str">
        <f>_xlfn.TEXTBEFORE(Homes[[#This Row],[statezip]]," ")</f>
        <v>WA</v>
      </c>
      <c r="D3749" s="6" t="str">
        <f>_xlfn.TEXTAFTER(Homes[[#This Row],[statezip]]," ")</f>
        <v>98106</v>
      </c>
      <c r="E3749" s="1">
        <v>226550</v>
      </c>
      <c r="F3749">
        <v>3</v>
      </c>
      <c r="G37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49" s="3" t="str">
        <f>Homes[[#This Row],[bedrooms]] &amp; " bd | " &amp; TEXT(Homes[[#This Row],[bathrooms]],"0.##") &amp; " ba"</f>
        <v>3 bd | 1. ba</v>
      </c>
      <c r="I3749" s="4">
        <v>990</v>
      </c>
      <c r="J3749" s="1">
        <f>IFERROR(Homes[[#This Row],[price]]/Homes[[#This Row],[sqft_living]]," ")</f>
        <v>228.83838383838383</v>
      </c>
      <c r="K3749" s="4">
        <f>IFERROR(Homes[[#This Row],[sqft_lot]]/43560," ")</f>
        <v>0.10192837465564739</v>
      </c>
      <c r="L3749" t="str">
        <f>IF(Homes[[#This Row],[waterfront]]=1, "Yes","No")</f>
        <v>No</v>
      </c>
      <c r="M3749" s="4" t="str">
        <f>IF(Homes[[#This Row],[sqft_basement]]&gt;0, "Yes","No")</f>
        <v>No</v>
      </c>
      <c r="N3749" t="str">
        <f>CHOOSE(Homes[[#This Row],[view]]+1, "None","Fair","Good","Great","Excellent")</f>
        <v>None</v>
      </c>
      <c r="O3749" t="str">
        <f>CHOOSE(Homes[[#This Row],[condition]], "Poor","Fair","Average","Good","Excellent")</f>
        <v>Average</v>
      </c>
      <c r="P3749">
        <f ca="1">YEAR(TODAY())-Homes[[#This Row],[yr_built]]</f>
        <v>82</v>
      </c>
      <c r="Q3749">
        <v>2002</v>
      </c>
      <c r="R3749">
        <f ca="1">IF(Homes[[#This Row],[yr_renovated]]&gt;0, YEAR(TODAY())-Homes[[#This Row],[yr_renovated]], YEAR(TODAY())-Homes[[#This Row],[yr_built]])</f>
        <v>23</v>
      </c>
      <c r="S3749">
        <v>1</v>
      </c>
      <c r="T3749" s="2">
        <v>41829</v>
      </c>
      <c r="U3749" s="3">
        <v>1</v>
      </c>
      <c r="V3749" s="4">
        <f>IFERROR(Homes[[#This Row],[sqft_above]]+Homes[[#This Row],[sqft_basement]]," ")</f>
        <v>990</v>
      </c>
      <c r="W3749" s="4">
        <v>4440</v>
      </c>
      <c r="X3749">
        <v>0</v>
      </c>
      <c r="Y3749">
        <v>0</v>
      </c>
      <c r="Z3749">
        <v>3</v>
      </c>
      <c r="AA3749" s="4">
        <v>990</v>
      </c>
      <c r="AB3749" s="4">
        <v>0</v>
      </c>
      <c r="AC3749">
        <v>1943</v>
      </c>
      <c r="AD3749" t="s">
        <v>3872</v>
      </c>
      <c r="AE3749" t="s">
        <v>49</v>
      </c>
      <c r="AF3749" t="s">
        <v>1278</v>
      </c>
    </row>
    <row r="3750" spans="1:32">
      <c r="A3750" t="str">
        <f>PROPER(TRIM(Homes[[#This Row],[street]]))</f>
        <v>936 Pike Pl Ne</v>
      </c>
      <c r="B3750" t="str">
        <f>PROPER(TRIM(Homes[[#This Row],[city]]))</f>
        <v>Auburn</v>
      </c>
      <c r="C3750" t="str">
        <f>_xlfn.TEXTBEFORE(Homes[[#This Row],[statezip]]," ")</f>
        <v>WA</v>
      </c>
      <c r="D3750" s="6" t="str">
        <f>_xlfn.TEXTAFTER(Homes[[#This Row],[statezip]]," ")</f>
        <v>98002</v>
      </c>
      <c r="E3750" s="1">
        <v>225500</v>
      </c>
      <c r="F3750">
        <v>2</v>
      </c>
      <c r="G37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0" s="3" t="str">
        <f>Homes[[#This Row],[bedrooms]] &amp; " bd | " &amp; TEXT(Homes[[#This Row],[bathrooms]],"0.##") &amp; " ba"</f>
        <v>2 bd | 1.75 ba</v>
      </c>
      <c r="I3750" s="4">
        <v>1590</v>
      </c>
      <c r="J3750" s="1">
        <f>IFERROR(Homes[[#This Row],[price]]/Homes[[#This Row],[sqft_living]]," ")</f>
        <v>141.82389937106919</v>
      </c>
      <c r="K3750" s="4">
        <f>IFERROR(Homes[[#This Row],[sqft_lot]]/43560," ")</f>
        <v>0.25886134067952249</v>
      </c>
      <c r="L3750" t="str">
        <f>IF(Homes[[#This Row],[waterfront]]=1, "Yes","No")</f>
        <v>No</v>
      </c>
      <c r="M3750" s="4" t="str">
        <f>IF(Homes[[#This Row],[sqft_basement]]&gt;0, "Yes","No")</f>
        <v>No</v>
      </c>
      <c r="N3750" t="str">
        <f>CHOOSE(Homes[[#This Row],[view]]+1, "None","Fair","Good","Great","Excellent")</f>
        <v>None</v>
      </c>
      <c r="O3750" t="str">
        <f>CHOOSE(Homes[[#This Row],[condition]], "Poor","Fair","Average","Good","Excellent")</f>
        <v>Good</v>
      </c>
      <c r="P3750">
        <f ca="1">YEAR(TODAY())-Homes[[#This Row],[yr_built]]</f>
        <v>53</v>
      </c>
      <c r="Q3750">
        <v>0</v>
      </c>
      <c r="R3750">
        <f ca="1">IF(Homes[[#This Row],[yr_renovated]]&gt;0, YEAR(TODAY())-Homes[[#This Row],[yr_renovated]], YEAR(TODAY())-Homes[[#This Row],[yr_built]])</f>
        <v>53</v>
      </c>
      <c r="S3750">
        <v>1</v>
      </c>
      <c r="T3750" s="2">
        <v>41816</v>
      </c>
      <c r="U3750" s="3">
        <v>1.75</v>
      </c>
      <c r="V3750" s="4">
        <f>IFERROR(Homes[[#This Row],[sqft_above]]+Homes[[#This Row],[sqft_basement]]," ")</f>
        <v>1590</v>
      </c>
      <c r="W3750" s="4">
        <v>11276</v>
      </c>
      <c r="X3750">
        <v>0</v>
      </c>
      <c r="Y3750">
        <v>0</v>
      </c>
      <c r="Z3750">
        <v>4</v>
      </c>
      <c r="AA3750" s="4">
        <v>1590</v>
      </c>
      <c r="AB3750" s="4">
        <v>0</v>
      </c>
      <c r="AC3750">
        <v>1972</v>
      </c>
      <c r="AD3750" t="s">
        <v>3873</v>
      </c>
      <c r="AE3750" t="s">
        <v>519</v>
      </c>
      <c r="AF3750" t="s">
        <v>3042</v>
      </c>
    </row>
    <row r="3751" spans="1:32">
      <c r="A3751" t="str">
        <f>PROPER(TRIM(Homes[[#This Row],[street]]))</f>
        <v>32744 30Th Ave Sw</v>
      </c>
      <c r="B3751" t="str">
        <f>PROPER(TRIM(Homes[[#This Row],[city]]))</f>
        <v>Federal Way</v>
      </c>
      <c r="C3751" t="str">
        <f>_xlfn.TEXTBEFORE(Homes[[#This Row],[statezip]]," ")</f>
        <v>WA</v>
      </c>
      <c r="D3751" s="6" t="str">
        <f>_xlfn.TEXTAFTER(Homes[[#This Row],[statezip]]," ")</f>
        <v>98023</v>
      </c>
      <c r="E3751" s="1">
        <v>225279.428571</v>
      </c>
      <c r="F3751">
        <v>3</v>
      </c>
      <c r="G37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51" s="3" t="str">
        <f>Homes[[#This Row],[bedrooms]] &amp; " bd | " &amp; TEXT(Homes[[#This Row],[bathrooms]],"0.##") &amp; " ba"</f>
        <v>3 bd | 2.25 ba</v>
      </c>
      <c r="I3751" s="4">
        <v>2110</v>
      </c>
      <c r="J3751" s="1">
        <f>IFERROR(Homes[[#This Row],[price]]/Homes[[#This Row],[sqft_living]]," ")</f>
        <v>106.76750169241706</v>
      </c>
      <c r="K3751" s="4">
        <f>IFERROR(Homes[[#This Row],[sqft_lot]]/43560," ")</f>
        <v>0.17596418732782368</v>
      </c>
      <c r="L3751" t="str">
        <f>IF(Homes[[#This Row],[waterfront]]=1, "Yes","No")</f>
        <v>No</v>
      </c>
      <c r="M3751" s="4" t="str">
        <f>IF(Homes[[#This Row],[sqft_basement]]&gt;0, "Yes","No")</f>
        <v>Yes</v>
      </c>
      <c r="N3751" t="str">
        <f>CHOOSE(Homes[[#This Row],[view]]+1, "None","Fair","Good","Great","Excellent")</f>
        <v>None</v>
      </c>
      <c r="O3751" t="str">
        <f>CHOOSE(Homes[[#This Row],[condition]], "Poor","Fair","Average","Good","Excellent")</f>
        <v>Good</v>
      </c>
      <c r="P3751">
        <f ca="1">YEAR(TODAY())-Homes[[#This Row],[yr_built]]</f>
        <v>52</v>
      </c>
      <c r="Q3751">
        <v>0</v>
      </c>
      <c r="R3751">
        <f ca="1">IF(Homes[[#This Row],[yr_renovated]]&gt;0, YEAR(TODAY())-Homes[[#This Row],[yr_renovated]], YEAR(TODAY())-Homes[[#This Row],[yr_built]])</f>
        <v>52</v>
      </c>
      <c r="S3751">
        <v>1</v>
      </c>
      <c r="T3751" s="2">
        <v>41807</v>
      </c>
      <c r="U3751" s="3">
        <v>2.25</v>
      </c>
      <c r="V3751" s="4">
        <f>IFERROR(Homes[[#This Row],[sqft_above]]+Homes[[#This Row],[sqft_basement]]," ")</f>
        <v>2110</v>
      </c>
      <c r="W3751" s="4">
        <v>7665</v>
      </c>
      <c r="X3751">
        <v>0</v>
      </c>
      <c r="Y3751">
        <v>0</v>
      </c>
      <c r="Z3751">
        <v>4</v>
      </c>
      <c r="AA3751" s="4">
        <v>1360</v>
      </c>
      <c r="AB3751" s="4">
        <v>750</v>
      </c>
      <c r="AC3751">
        <v>1973</v>
      </c>
      <c r="AD3751" t="s">
        <v>3874</v>
      </c>
      <c r="AE3751" t="s">
        <v>675</v>
      </c>
      <c r="AF3751" t="s">
        <v>1267</v>
      </c>
    </row>
    <row r="3752" spans="1:32">
      <c r="A3752" t="str">
        <f>PROPER(TRIM(Homes[[#This Row],[street]]))</f>
        <v>30410 128Th Pl Se</v>
      </c>
      <c r="B3752" t="str">
        <f>PROPER(TRIM(Homes[[#This Row],[city]]))</f>
        <v>Auburn</v>
      </c>
      <c r="C3752" t="str">
        <f>_xlfn.TEXTBEFORE(Homes[[#This Row],[statezip]]," ")</f>
        <v>WA</v>
      </c>
      <c r="D3752" s="6" t="str">
        <f>_xlfn.TEXTAFTER(Homes[[#This Row],[statezip]]," ")</f>
        <v>98092</v>
      </c>
      <c r="E3752" s="1">
        <v>225000</v>
      </c>
      <c r="F3752">
        <v>3</v>
      </c>
      <c r="G37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52" s="3" t="str">
        <f>Homes[[#This Row],[bedrooms]] &amp; " bd | " &amp; TEXT(Homes[[#This Row],[bathrooms]],"0.##") &amp; " ba"</f>
        <v>3 bd | 2.5 ba</v>
      </c>
      <c r="I3752" s="4">
        <v>1680</v>
      </c>
      <c r="J3752" s="1">
        <f>IFERROR(Homes[[#This Row],[price]]/Homes[[#This Row],[sqft_living]]," ")</f>
        <v>133.92857142857142</v>
      </c>
      <c r="K3752" s="4">
        <f>IFERROR(Homes[[#This Row],[sqft_lot]]/43560," ")</f>
        <v>0.1550734618916437</v>
      </c>
      <c r="L3752" t="str">
        <f>IF(Homes[[#This Row],[waterfront]]=1, "Yes","No")</f>
        <v>No</v>
      </c>
      <c r="M3752" s="4" t="str">
        <f>IF(Homes[[#This Row],[sqft_basement]]&gt;0, "Yes","No")</f>
        <v>No</v>
      </c>
      <c r="N3752" t="str">
        <f>CHOOSE(Homes[[#This Row],[view]]+1, "None","Fair","Good","Great","Excellent")</f>
        <v>None</v>
      </c>
      <c r="O3752" t="str">
        <f>CHOOSE(Homes[[#This Row],[condition]], "Poor","Fair","Average","Good","Excellent")</f>
        <v>Average</v>
      </c>
      <c r="P3752">
        <f ca="1">YEAR(TODAY())-Homes[[#This Row],[yr_built]]</f>
        <v>31</v>
      </c>
      <c r="Q3752">
        <v>0</v>
      </c>
      <c r="R3752">
        <f ca="1">IF(Homes[[#This Row],[yr_renovated]]&gt;0, YEAR(TODAY())-Homes[[#This Row],[yr_renovated]], YEAR(TODAY())-Homes[[#This Row],[yr_built]])</f>
        <v>31</v>
      </c>
      <c r="S3752">
        <v>2</v>
      </c>
      <c r="T3752" s="2">
        <v>41787</v>
      </c>
      <c r="U3752" s="3">
        <v>2.5</v>
      </c>
      <c r="V3752" s="4">
        <f>IFERROR(Homes[[#This Row],[sqft_above]]+Homes[[#This Row],[sqft_basement]]," ")</f>
        <v>1680</v>
      </c>
      <c r="W3752" s="4">
        <v>6755</v>
      </c>
      <c r="X3752">
        <v>0</v>
      </c>
      <c r="Y3752">
        <v>0</v>
      </c>
      <c r="Z3752">
        <v>3</v>
      </c>
      <c r="AA3752" s="4">
        <v>1680</v>
      </c>
      <c r="AB3752" s="4">
        <v>0</v>
      </c>
      <c r="AC3752">
        <v>1994</v>
      </c>
      <c r="AD3752" t="s">
        <v>3875</v>
      </c>
      <c r="AE3752" t="s">
        <v>519</v>
      </c>
      <c r="AF3752" t="s">
        <v>520</v>
      </c>
    </row>
    <row r="3753" spans="1:32">
      <c r="A3753" t="str">
        <f>PROPER(TRIM(Homes[[#This Row],[street]]))</f>
        <v>36721 34Th Ave S</v>
      </c>
      <c r="B3753" t="str">
        <f>PROPER(TRIM(Homes[[#This Row],[city]]))</f>
        <v>Auburn</v>
      </c>
      <c r="C3753" t="str">
        <f>_xlfn.TEXTBEFORE(Homes[[#This Row],[statezip]]," ")</f>
        <v>WA</v>
      </c>
      <c r="D3753" s="6" t="str">
        <f>_xlfn.TEXTAFTER(Homes[[#This Row],[statezip]]," ")</f>
        <v>98001</v>
      </c>
      <c r="E3753" s="1">
        <v>225000</v>
      </c>
      <c r="F3753">
        <v>3</v>
      </c>
      <c r="G37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53" s="3" t="str">
        <f>Homes[[#This Row],[bedrooms]] &amp; " bd | " &amp; TEXT(Homes[[#This Row],[bathrooms]],"0.##") &amp; " ba"</f>
        <v>3 bd | 2. ba</v>
      </c>
      <c r="I3753" s="4">
        <v>2030</v>
      </c>
      <c r="J3753" s="1">
        <f>IFERROR(Homes[[#This Row],[price]]/Homes[[#This Row],[sqft_living]]," ")</f>
        <v>110.83743842364532</v>
      </c>
      <c r="K3753" s="4">
        <f>IFERROR(Homes[[#This Row],[sqft_lot]]/43560," ")</f>
        <v>0.56999540863177223</v>
      </c>
      <c r="L3753" t="str">
        <f>IF(Homes[[#This Row],[waterfront]]=1, "Yes","No")</f>
        <v>No</v>
      </c>
      <c r="M3753" s="4" t="str">
        <f>IF(Homes[[#This Row],[sqft_basement]]&gt;0, "Yes","No")</f>
        <v>Yes</v>
      </c>
      <c r="N3753" t="str">
        <f>CHOOSE(Homes[[#This Row],[view]]+1, "None","Fair","Good","Great","Excellent")</f>
        <v>None</v>
      </c>
      <c r="O3753" t="str">
        <f>CHOOSE(Homes[[#This Row],[condition]], "Poor","Fair","Average","Good","Excellent")</f>
        <v>Good</v>
      </c>
      <c r="P3753">
        <f ca="1">YEAR(TODAY())-Homes[[#This Row],[yr_built]]</f>
        <v>46</v>
      </c>
      <c r="Q3753">
        <v>0</v>
      </c>
      <c r="R3753">
        <f ca="1">IF(Homes[[#This Row],[yr_renovated]]&gt;0, YEAR(TODAY())-Homes[[#This Row],[yr_renovated]], YEAR(TODAY())-Homes[[#This Row],[yr_built]])</f>
        <v>46</v>
      </c>
      <c r="S3753">
        <v>1</v>
      </c>
      <c r="T3753" s="2">
        <v>41787</v>
      </c>
      <c r="U3753" s="3">
        <v>2</v>
      </c>
      <c r="V3753" s="4">
        <f>IFERROR(Homes[[#This Row],[sqft_above]]+Homes[[#This Row],[sqft_basement]]," ")</f>
        <v>2030</v>
      </c>
      <c r="W3753" s="4">
        <v>24829</v>
      </c>
      <c r="X3753">
        <v>0</v>
      </c>
      <c r="Y3753">
        <v>0</v>
      </c>
      <c r="Z3753">
        <v>4</v>
      </c>
      <c r="AA3753" s="4">
        <v>1220</v>
      </c>
      <c r="AB3753" s="4">
        <v>810</v>
      </c>
      <c r="AC3753">
        <v>1979</v>
      </c>
      <c r="AD3753" t="s">
        <v>3876</v>
      </c>
      <c r="AE3753" t="s">
        <v>519</v>
      </c>
      <c r="AF3753" t="s">
        <v>1269</v>
      </c>
    </row>
    <row r="3754" spans="1:32">
      <c r="A3754" t="str">
        <f>PROPER(TRIM(Homes[[#This Row],[street]]))</f>
        <v>29140 42Nd Ave S</v>
      </c>
      <c r="B3754" t="str">
        <f>PROPER(TRIM(Homes[[#This Row],[city]]))</f>
        <v>Auburn</v>
      </c>
      <c r="C3754" t="str">
        <f>_xlfn.TEXTBEFORE(Homes[[#This Row],[statezip]]," ")</f>
        <v>WA</v>
      </c>
      <c r="D3754" s="6" t="str">
        <f>_xlfn.TEXTAFTER(Homes[[#This Row],[statezip]]," ")</f>
        <v>98001</v>
      </c>
      <c r="E3754" s="1">
        <v>225000</v>
      </c>
      <c r="F3754">
        <v>3</v>
      </c>
      <c r="G37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54" s="3" t="str">
        <f>Homes[[#This Row],[bedrooms]] &amp; " bd | " &amp; TEXT(Homes[[#This Row],[bathrooms]],"0.##") &amp; " ba"</f>
        <v>3 bd | 1. ba</v>
      </c>
      <c r="I3754" s="4">
        <v>1660</v>
      </c>
      <c r="J3754" s="1">
        <f>IFERROR(Homes[[#This Row],[price]]/Homes[[#This Row],[sqft_living]]," ")</f>
        <v>135.54216867469879</v>
      </c>
      <c r="K3754" s="4">
        <f>IFERROR(Homes[[#This Row],[sqft_lot]]/43560," ")</f>
        <v>0.16551882460973369</v>
      </c>
      <c r="L3754" t="str">
        <f>IF(Homes[[#This Row],[waterfront]]=1, "Yes","No")</f>
        <v>No</v>
      </c>
      <c r="M3754" s="4" t="str">
        <f>IF(Homes[[#This Row],[sqft_basement]]&gt;0, "Yes","No")</f>
        <v>Yes</v>
      </c>
      <c r="N3754" t="str">
        <f>CHOOSE(Homes[[#This Row],[view]]+1, "None","Fair","Good","Great","Excellent")</f>
        <v>None</v>
      </c>
      <c r="O3754" t="str">
        <f>CHOOSE(Homes[[#This Row],[condition]], "Poor","Fair","Average","Good","Excellent")</f>
        <v>Average</v>
      </c>
      <c r="P3754">
        <f ca="1">YEAR(TODAY())-Homes[[#This Row],[yr_built]]</f>
        <v>62</v>
      </c>
      <c r="Q3754">
        <v>2008</v>
      </c>
      <c r="R3754">
        <f ca="1">IF(Homes[[#This Row],[yr_renovated]]&gt;0, YEAR(TODAY())-Homes[[#This Row],[yr_renovated]], YEAR(TODAY())-Homes[[#This Row],[yr_built]])</f>
        <v>17</v>
      </c>
      <c r="S3754">
        <v>1</v>
      </c>
      <c r="T3754" s="2">
        <v>41772</v>
      </c>
      <c r="U3754" s="3">
        <v>1</v>
      </c>
      <c r="V3754" s="4">
        <f>IFERROR(Homes[[#This Row],[sqft_above]]+Homes[[#This Row],[sqft_basement]]," ")</f>
        <v>1660</v>
      </c>
      <c r="W3754" s="4">
        <v>7210</v>
      </c>
      <c r="X3754">
        <v>0</v>
      </c>
      <c r="Y3754">
        <v>0</v>
      </c>
      <c r="Z3754">
        <v>3</v>
      </c>
      <c r="AA3754" s="4">
        <v>1100</v>
      </c>
      <c r="AB3754" s="4">
        <v>560</v>
      </c>
      <c r="AC3754">
        <v>1963</v>
      </c>
      <c r="AD3754" t="s">
        <v>3877</v>
      </c>
      <c r="AE3754" t="s">
        <v>519</v>
      </c>
      <c r="AF3754" t="s">
        <v>1269</v>
      </c>
    </row>
    <row r="3755" spans="1:32">
      <c r="A3755" t="str">
        <f>PROPER(TRIM(Homes[[#This Row],[street]]))</f>
        <v>238 Sw 132Nd St</v>
      </c>
      <c r="B3755" t="str">
        <f>PROPER(TRIM(Homes[[#This Row],[city]]))</f>
        <v>Burien</v>
      </c>
      <c r="C3755" t="str">
        <f>_xlfn.TEXTBEFORE(Homes[[#This Row],[statezip]]," ")</f>
        <v>WA</v>
      </c>
      <c r="D3755" s="6" t="str">
        <f>_xlfn.TEXTAFTER(Homes[[#This Row],[statezip]]," ")</f>
        <v>98146</v>
      </c>
      <c r="E3755" s="1">
        <v>225000</v>
      </c>
      <c r="F3755">
        <v>3</v>
      </c>
      <c r="G37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55" s="3" t="str">
        <f>Homes[[#This Row],[bedrooms]] &amp; " bd | " &amp; TEXT(Homes[[#This Row],[bathrooms]],"0.##") &amp; " ba"</f>
        <v>3 bd | 2. ba</v>
      </c>
      <c r="I3755" s="4">
        <v>1700</v>
      </c>
      <c r="J3755" s="1">
        <f>IFERROR(Homes[[#This Row],[price]]/Homes[[#This Row],[sqft_living]]," ")</f>
        <v>132.35294117647058</v>
      </c>
      <c r="K3755" s="4">
        <f>IFERROR(Homes[[#This Row],[sqft_lot]]/43560," ")</f>
        <v>0.26342975206611569</v>
      </c>
      <c r="L3755" t="str">
        <f>IF(Homes[[#This Row],[waterfront]]=1, "Yes","No")</f>
        <v>No</v>
      </c>
      <c r="M3755" s="4" t="str">
        <f>IF(Homes[[#This Row],[sqft_basement]]&gt;0, "Yes","No")</f>
        <v>Yes</v>
      </c>
      <c r="N3755" t="str">
        <f>CHOOSE(Homes[[#This Row],[view]]+1, "None","Fair","Good","Great","Excellent")</f>
        <v>None</v>
      </c>
      <c r="O3755" t="str">
        <f>CHOOSE(Homes[[#This Row],[condition]], "Poor","Fair","Average","Good","Excellent")</f>
        <v>Excellent</v>
      </c>
      <c r="P3755">
        <f ca="1">YEAR(TODAY())-Homes[[#This Row],[yr_built]]</f>
        <v>80</v>
      </c>
      <c r="Q3755">
        <v>0</v>
      </c>
      <c r="R3755">
        <f ca="1">IF(Homes[[#This Row],[yr_renovated]]&gt;0, YEAR(TODAY())-Homes[[#This Row],[yr_renovated]], YEAR(TODAY())-Homes[[#This Row],[yr_built]])</f>
        <v>80</v>
      </c>
      <c r="S3755">
        <v>1</v>
      </c>
      <c r="T3755" s="2">
        <v>41816</v>
      </c>
      <c r="U3755" s="3">
        <v>2</v>
      </c>
      <c r="V3755" s="4">
        <f>IFERROR(Homes[[#This Row],[sqft_above]]+Homes[[#This Row],[sqft_basement]]," ")</f>
        <v>1700</v>
      </c>
      <c r="W3755" s="4">
        <v>11475</v>
      </c>
      <c r="X3755">
        <v>0</v>
      </c>
      <c r="Y3755">
        <v>0</v>
      </c>
      <c r="Z3755">
        <v>5</v>
      </c>
      <c r="AA3755" s="4">
        <v>970</v>
      </c>
      <c r="AB3755" s="4">
        <v>730</v>
      </c>
      <c r="AC3755">
        <v>1945</v>
      </c>
      <c r="AD3755" t="s">
        <v>3878</v>
      </c>
      <c r="AE3755" t="s">
        <v>379</v>
      </c>
      <c r="AF3755" t="s">
        <v>422</v>
      </c>
    </row>
    <row r="3756" spans="1:32">
      <c r="A3756" t="str">
        <f>PROPER(TRIM(Homes[[#This Row],[street]]))</f>
        <v>18035 Se 262Nd Pl</v>
      </c>
      <c r="B3756" t="str">
        <f>PROPER(TRIM(Homes[[#This Row],[city]]))</f>
        <v>Covington</v>
      </c>
      <c r="C3756" t="str">
        <f>_xlfn.TEXTBEFORE(Homes[[#This Row],[statezip]]," ")</f>
        <v>WA</v>
      </c>
      <c r="D3756" s="6" t="str">
        <f>_xlfn.TEXTAFTER(Homes[[#This Row],[statezip]]," ")</f>
        <v>98042</v>
      </c>
      <c r="E3756" s="1">
        <v>225000</v>
      </c>
      <c r="F3756">
        <v>3</v>
      </c>
      <c r="G37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6" s="3" t="str">
        <f>Homes[[#This Row],[bedrooms]] &amp; " bd | " &amp; TEXT(Homes[[#This Row],[bathrooms]],"0.##") &amp; " ba"</f>
        <v>3 bd | 1.75 ba</v>
      </c>
      <c r="I3756" s="4">
        <v>1760</v>
      </c>
      <c r="J3756" s="1">
        <f>IFERROR(Homes[[#This Row],[price]]/Homes[[#This Row],[sqft_living]]," ")</f>
        <v>127.84090909090909</v>
      </c>
      <c r="K3756" s="4">
        <f>IFERROR(Homes[[#This Row],[sqft_lot]]/43560," ")</f>
        <v>0.59814049586776863</v>
      </c>
      <c r="L3756" t="str">
        <f>IF(Homes[[#This Row],[waterfront]]=1, "Yes","No")</f>
        <v>No</v>
      </c>
      <c r="M3756" s="4" t="str">
        <f>IF(Homes[[#This Row],[sqft_basement]]&gt;0, "Yes","No")</f>
        <v>Yes</v>
      </c>
      <c r="N3756" t="str">
        <f>CHOOSE(Homes[[#This Row],[view]]+1, "None","Fair","Good","Great","Excellent")</f>
        <v>None</v>
      </c>
      <c r="O3756" t="str">
        <f>CHOOSE(Homes[[#This Row],[condition]], "Poor","Fair","Average","Good","Excellent")</f>
        <v>Average</v>
      </c>
      <c r="P3756">
        <f ca="1">YEAR(TODAY())-Homes[[#This Row],[yr_built]]</f>
        <v>46</v>
      </c>
      <c r="Q3756">
        <v>2014</v>
      </c>
      <c r="R3756">
        <f ca="1">IF(Homes[[#This Row],[yr_renovated]]&gt;0, YEAR(TODAY())-Homes[[#This Row],[yr_renovated]], YEAR(TODAY())-Homes[[#This Row],[yr_built]])</f>
        <v>11</v>
      </c>
      <c r="S3756">
        <v>1</v>
      </c>
      <c r="T3756" s="2">
        <v>41800</v>
      </c>
      <c r="U3756" s="3">
        <v>1.75</v>
      </c>
      <c r="V3756" s="4">
        <f>IFERROR(Homes[[#This Row],[sqft_above]]+Homes[[#This Row],[sqft_basement]]," ")</f>
        <v>1760</v>
      </c>
      <c r="W3756" s="4">
        <v>26055</v>
      </c>
      <c r="X3756">
        <v>0</v>
      </c>
      <c r="Y3756">
        <v>0</v>
      </c>
      <c r="Z3756">
        <v>3</v>
      </c>
      <c r="AA3756" s="4">
        <v>920</v>
      </c>
      <c r="AB3756" s="4">
        <v>840</v>
      </c>
      <c r="AC3756">
        <v>1979</v>
      </c>
      <c r="AD3756" t="s">
        <v>3879</v>
      </c>
      <c r="AE3756" t="s">
        <v>84</v>
      </c>
      <c r="AF3756" t="s">
        <v>85</v>
      </c>
    </row>
    <row r="3757" spans="1:32">
      <c r="A3757" t="str">
        <f>PROPER(TRIM(Homes[[#This Row],[street]]))</f>
        <v>31711 7Th Pl S</v>
      </c>
      <c r="B3757" t="str">
        <f>PROPER(TRIM(Homes[[#This Row],[city]]))</f>
        <v>Federal Way</v>
      </c>
      <c r="C3757" t="str">
        <f>_xlfn.TEXTBEFORE(Homes[[#This Row],[statezip]]," ")</f>
        <v>WA</v>
      </c>
      <c r="D3757" s="6" t="str">
        <f>_xlfn.TEXTAFTER(Homes[[#This Row],[statezip]]," ")</f>
        <v>98003</v>
      </c>
      <c r="E3757" s="1">
        <v>225000</v>
      </c>
      <c r="F3757">
        <v>3</v>
      </c>
      <c r="G37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7" s="3" t="str">
        <f>Homes[[#This Row],[bedrooms]] &amp; " bd | " &amp; TEXT(Homes[[#This Row],[bathrooms]],"0.##") &amp; " ba"</f>
        <v>3 bd | 1.75 ba</v>
      </c>
      <c r="I3757" s="4">
        <v>1580</v>
      </c>
      <c r="J3757" s="1">
        <f>IFERROR(Homes[[#This Row],[price]]/Homes[[#This Row],[sqft_living]]," ")</f>
        <v>142.40506329113924</v>
      </c>
      <c r="K3757" s="4">
        <f>IFERROR(Homes[[#This Row],[sqft_lot]]/43560," ")</f>
        <v>0.2024793388429752</v>
      </c>
      <c r="L3757" t="str">
        <f>IF(Homes[[#This Row],[waterfront]]=1, "Yes","No")</f>
        <v>No</v>
      </c>
      <c r="M3757" s="4" t="str">
        <f>IF(Homes[[#This Row],[sqft_basement]]&gt;0, "Yes","No")</f>
        <v>No</v>
      </c>
      <c r="N3757" t="str">
        <f>CHOOSE(Homes[[#This Row],[view]]+1, "None","Fair","Good","Great","Excellent")</f>
        <v>None</v>
      </c>
      <c r="O3757" t="str">
        <f>CHOOSE(Homes[[#This Row],[condition]], "Poor","Fair","Average","Good","Excellent")</f>
        <v>Good</v>
      </c>
      <c r="P3757">
        <f ca="1">YEAR(TODAY())-Homes[[#This Row],[yr_built]]</f>
        <v>58</v>
      </c>
      <c r="Q3757">
        <v>0</v>
      </c>
      <c r="R3757">
        <f ca="1">IF(Homes[[#This Row],[yr_renovated]]&gt;0, YEAR(TODAY())-Homes[[#This Row],[yr_renovated]], YEAR(TODAY())-Homes[[#This Row],[yr_built]])</f>
        <v>58</v>
      </c>
      <c r="S3757">
        <v>1</v>
      </c>
      <c r="T3757" s="2">
        <v>41813</v>
      </c>
      <c r="U3757" s="3">
        <v>1.75</v>
      </c>
      <c r="V3757" s="4">
        <f>IFERROR(Homes[[#This Row],[sqft_above]]+Homes[[#This Row],[sqft_basement]]," ")</f>
        <v>1580</v>
      </c>
      <c r="W3757" s="4">
        <v>8820</v>
      </c>
      <c r="X3757">
        <v>0</v>
      </c>
      <c r="Y3757">
        <v>0</v>
      </c>
      <c r="Z3757">
        <v>4</v>
      </c>
      <c r="AA3757" s="4">
        <v>1580</v>
      </c>
      <c r="AB3757" s="4">
        <v>0</v>
      </c>
      <c r="AC3757">
        <v>1967</v>
      </c>
      <c r="AD3757" t="s">
        <v>3880</v>
      </c>
      <c r="AE3757" t="s">
        <v>675</v>
      </c>
      <c r="AF3757" t="s">
        <v>676</v>
      </c>
    </row>
    <row r="3758" spans="1:32">
      <c r="A3758" t="str">
        <f>PROPER(TRIM(Homes[[#This Row],[street]]))</f>
        <v>903 S 317Th St</v>
      </c>
      <c r="B3758" t="str">
        <f>PROPER(TRIM(Homes[[#This Row],[city]]))</f>
        <v>Federal Way</v>
      </c>
      <c r="C3758" t="str">
        <f>_xlfn.TEXTBEFORE(Homes[[#This Row],[statezip]]," ")</f>
        <v>WA</v>
      </c>
      <c r="D3758" s="6" t="str">
        <f>_xlfn.TEXTAFTER(Homes[[#This Row],[statezip]]," ")</f>
        <v>98003</v>
      </c>
      <c r="E3758" s="1">
        <v>225000</v>
      </c>
      <c r="F3758">
        <v>3</v>
      </c>
      <c r="G37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58" s="3" t="str">
        <f>Homes[[#This Row],[bedrooms]] &amp; " bd | " &amp; TEXT(Homes[[#This Row],[bathrooms]],"0.##") &amp; " ba"</f>
        <v>3 bd | 1.75 ba</v>
      </c>
      <c r="I3758" s="4">
        <v>1330</v>
      </c>
      <c r="J3758" s="1">
        <f>IFERROR(Homes[[#This Row],[price]]/Homes[[#This Row],[sqft_living]]," ")</f>
        <v>169.17293233082708</v>
      </c>
      <c r="K3758" s="4">
        <f>IFERROR(Homes[[#This Row],[sqft_lot]]/43560," ")</f>
        <v>0.3007805325987144</v>
      </c>
      <c r="L3758" t="str">
        <f>IF(Homes[[#This Row],[waterfront]]=1, "Yes","No")</f>
        <v>No</v>
      </c>
      <c r="M3758" s="4" t="str">
        <f>IF(Homes[[#This Row],[sqft_basement]]&gt;0, "Yes","No")</f>
        <v>No</v>
      </c>
      <c r="N3758" t="str">
        <f>CHOOSE(Homes[[#This Row],[view]]+1, "None","Fair","Good","Great","Excellent")</f>
        <v>None</v>
      </c>
      <c r="O3758" t="str">
        <f>CHOOSE(Homes[[#This Row],[condition]], "Poor","Fair","Average","Good","Excellent")</f>
        <v>Average</v>
      </c>
      <c r="P3758">
        <f ca="1">YEAR(TODAY())-Homes[[#This Row],[yr_built]]</f>
        <v>57</v>
      </c>
      <c r="Q3758">
        <v>1997</v>
      </c>
      <c r="R3758">
        <f ca="1">IF(Homes[[#This Row],[yr_renovated]]&gt;0, YEAR(TODAY())-Homes[[#This Row],[yr_renovated]], YEAR(TODAY())-Homes[[#This Row],[yr_built]])</f>
        <v>28</v>
      </c>
      <c r="S3758">
        <v>1</v>
      </c>
      <c r="T3758" s="2">
        <v>41814</v>
      </c>
      <c r="U3758" s="3">
        <v>1.75</v>
      </c>
      <c r="V3758" s="4">
        <f>IFERROR(Homes[[#This Row],[sqft_above]]+Homes[[#This Row],[sqft_basement]]," ")</f>
        <v>1330</v>
      </c>
      <c r="W3758" s="4">
        <v>13102</v>
      </c>
      <c r="X3758">
        <v>0</v>
      </c>
      <c r="Y3758">
        <v>0</v>
      </c>
      <c r="Z3758">
        <v>3</v>
      </c>
      <c r="AA3758" s="4">
        <v>1330</v>
      </c>
      <c r="AB3758" s="4">
        <v>0</v>
      </c>
      <c r="AC3758">
        <v>1968</v>
      </c>
      <c r="AD3758" t="s">
        <v>3881</v>
      </c>
      <c r="AE3758" t="s">
        <v>675</v>
      </c>
      <c r="AF3758" t="s">
        <v>676</v>
      </c>
    </row>
    <row r="3759" spans="1:32">
      <c r="A3759" t="str">
        <f>PROPER(TRIM(Homes[[#This Row],[street]]))</f>
        <v>1405 E Maple St</v>
      </c>
      <c r="B3759" t="str">
        <f>PROPER(TRIM(Homes[[#This Row],[city]]))</f>
        <v>Kent</v>
      </c>
      <c r="C3759" t="str">
        <f>_xlfn.TEXTBEFORE(Homes[[#This Row],[statezip]]," ")</f>
        <v>WA</v>
      </c>
      <c r="D3759" s="6" t="str">
        <f>_xlfn.TEXTAFTER(Homes[[#This Row],[statezip]]," ")</f>
        <v>98030</v>
      </c>
      <c r="E3759" s="1">
        <v>225000</v>
      </c>
      <c r="F3759">
        <v>3</v>
      </c>
      <c r="G37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59" s="3" t="str">
        <f>Homes[[#This Row],[bedrooms]] &amp; " bd | " &amp; TEXT(Homes[[#This Row],[bathrooms]],"0.##") &amp; " ba"</f>
        <v>3 bd | 1.5 ba</v>
      </c>
      <c r="I3759" s="4">
        <v>1250</v>
      </c>
      <c r="J3759" s="1">
        <f>IFERROR(Homes[[#This Row],[price]]/Homes[[#This Row],[sqft_living]]," ")</f>
        <v>180</v>
      </c>
      <c r="K3759" s="4">
        <f>IFERROR(Homes[[#This Row],[sqft_lot]]/43560," ")</f>
        <v>0.17217630853994489</v>
      </c>
      <c r="L3759" t="str">
        <f>IF(Homes[[#This Row],[waterfront]]=1, "Yes","No")</f>
        <v>No</v>
      </c>
      <c r="M3759" s="4" t="str">
        <f>IF(Homes[[#This Row],[sqft_basement]]&gt;0, "Yes","No")</f>
        <v>No</v>
      </c>
      <c r="N3759" t="str">
        <f>CHOOSE(Homes[[#This Row],[view]]+1, "None","Fair","Good","Great","Excellent")</f>
        <v>None</v>
      </c>
      <c r="O3759" t="str">
        <f>CHOOSE(Homes[[#This Row],[condition]], "Poor","Fair","Average","Good","Excellent")</f>
        <v>Average</v>
      </c>
      <c r="P3759">
        <f ca="1">YEAR(TODAY())-Homes[[#This Row],[yr_built]]</f>
        <v>58</v>
      </c>
      <c r="Q3759">
        <v>2011</v>
      </c>
      <c r="R3759">
        <f ca="1">IF(Homes[[#This Row],[yr_renovated]]&gt;0, YEAR(TODAY())-Homes[[#This Row],[yr_renovated]], YEAR(TODAY())-Homes[[#This Row],[yr_built]])</f>
        <v>14</v>
      </c>
      <c r="S3759">
        <v>1</v>
      </c>
      <c r="T3759" s="2">
        <v>41772</v>
      </c>
      <c r="U3759" s="3">
        <v>1.5</v>
      </c>
      <c r="V3759" s="4">
        <f>IFERROR(Homes[[#This Row],[sqft_above]]+Homes[[#This Row],[sqft_basement]]," ")</f>
        <v>1250</v>
      </c>
      <c r="W3759" s="4">
        <v>7500</v>
      </c>
      <c r="X3759">
        <v>0</v>
      </c>
      <c r="Y3759">
        <v>0</v>
      </c>
      <c r="Z3759">
        <v>3</v>
      </c>
      <c r="AA3759" s="4">
        <v>1250</v>
      </c>
      <c r="AB3759" s="4">
        <v>0</v>
      </c>
      <c r="AC3759">
        <v>1967</v>
      </c>
      <c r="AD3759" t="s">
        <v>3882</v>
      </c>
      <c r="AE3759" t="s">
        <v>1392</v>
      </c>
      <c r="AF3759" t="s">
        <v>1554</v>
      </c>
    </row>
    <row r="3760" spans="1:32">
      <c r="A3760" t="str">
        <f>PROPER(TRIM(Homes[[#This Row],[street]]))</f>
        <v>33023 Se 310Th St</v>
      </c>
      <c r="B3760" t="str">
        <f>PROPER(TRIM(Homes[[#This Row],[city]]))</f>
        <v>Ravensdale</v>
      </c>
      <c r="C3760" t="str">
        <f>_xlfn.TEXTBEFORE(Homes[[#This Row],[statezip]]," ")</f>
        <v>WA</v>
      </c>
      <c r="D3760" s="6" t="str">
        <f>_xlfn.TEXTAFTER(Homes[[#This Row],[statezip]]," ")</f>
        <v>98051</v>
      </c>
      <c r="E3760" s="1">
        <v>225000</v>
      </c>
      <c r="F3760">
        <v>2</v>
      </c>
      <c r="G37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0" s="3" t="str">
        <f>Homes[[#This Row],[bedrooms]] &amp; " bd | " &amp; TEXT(Homes[[#This Row],[bathrooms]],"0.##") &amp; " ba"</f>
        <v>2 bd | 1. ba</v>
      </c>
      <c r="I3760" s="4">
        <v>1300</v>
      </c>
      <c r="J3760" s="1">
        <f>IFERROR(Homes[[#This Row],[price]]/Homes[[#This Row],[sqft_living]]," ")</f>
        <v>173.07692307692307</v>
      </c>
      <c r="K3760" s="4">
        <f>IFERROR(Homes[[#This Row],[sqft_lot]]/43560," ")</f>
        <v>0.27242883379247018</v>
      </c>
      <c r="L3760" t="str">
        <f>IF(Homes[[#This Row],[waterfront]]=1, "Yes","No")</f>
        <v>No</v>
      </c>
      <c r="M3760" s="4" t="str">
        <f>IF(Homes[[#This Row],[sqft_basement]]&gt;0, "Yes","No")</f>
        <v>No</v>
      </c>
      <c r="N3760" t="str">
        <f>CHOOSE(Homes[[#This Row],[view]]+1, "None","Fair","Good","Great","Excellent")</f>
        <v>None</v>
      </c>
      <c r="O3760" t="str">
        <f>CHOOSE(Homes[[#This Row],[condition]], "Poor","Fair","Average","Good","Excellent")</f>
        <v>Good</v>
      </c>
      <c r="P3760">
        <f ca="1">YEAR(TODAY())-Homes[[#This Row],[yr_built]]</f>
        <v>50</v>
      </c>
      <c r="Q3760">
        <v>0</v>
      </c>
      <c r="R3760">
        <f ca="1">IF(Homes[[#This Row],[yr_renovated]]&gt;0, YEAR(TODAY())-Homes[[#This Row],[yr_renovated]], YEAR(TODAY())-Homes[[#This Row],[yr_built]])</f>
        <v>50</v>
      </c>
      <c r="S3760">
        <v>1.5</v>
      </c>
      <c r="T3760" s="2">
        <v>41782</v>
      </c>
      <c r="U3760" s="3">
        <v>1</v>
      </c>
      <c r="V3760" s="4">
        <f>IFERROR(Homes[[#This Row],[sqft_above]]+Homes[[#This Row],[sqft_basement]]," ")</f>
        <v>1300</v>
      </c>
      <c r="W3760" s="4">
        <v>11867</v>
      </c>
      <c r="X3760">
        <v>0</v>
      </c>
      <c r="Y3760">
        <v>0</v>
      </c>
      <c r="Z3760">
        <v>4</v>
      </c>
      <c r="AA3760" s="4">
        <v>1300</v>
      </c>
      <c r="AB3760" s="4">
        <v>0</v>
      </c>
      <c r="AC3760">
        <v>1975</v>
      </c>
      <c r="AD3760" t="s">
        <v>3883</v>
      </c>
      <c r="AE3760" t="s">
        <v>738</v>
      </c>
      <c r="AF3760" t="s">
        <v>739</v>
      </c>
    </row>
    <row r="3761" spans="1:32">
      <c r="A3761" t="str">
        <f>PROPER(TRIM(Homes[[#This Row],[street]]))</f>
        <v>24841 Redmond-Fall City Rd Ne</v>
      </c>
      <c r="B3761" t="str">
        <f>PROPER(TRIM(Homes[[#This Row],[city]]))</f>
        <v>Redmond</v>
      </c>
      <c r="C3761" t="str">
        <f>_xlfn.TEXTBEFORE(Homes[[#This Row],[statezip]]," ")</f>
        <v>WA</v>
      </c>
      <c r="D3761" s="6" t="str">
        <f>_xlfn.TEXTAFTER(Homes[[#This Row],[statezip]]," ")</f>
        <v>98053</v>
      </c>
      <c r="E3761" s="1">
        <v>225000</v>
      </c>
      <c r="F3761">
        <v>2</v>
      </c>
      <c r="G37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1" s="3" t="str">
        <f>Homes[[#This Row],[bedrooms]] &amp; " bd | " &amp; TEXT(Homes[[#This Row],[bathrooms]],"0.##") &amp; " ba"</f>
        <v>2 bd | 1. ba</v>
      </c>
      <c r="I3761" s="4">
        <v>1396</v>
      </c>
      <c r="J3761" s="1">
        <f>IFERROR(Homes[[#This Row],[price]]/Homes[[#This Row],[sqft_living]]," ")</f>
        <v>161.17478510028653</v>
      </c>
      <c r="K3761" s="4">
        <f>IFERROR(Homes[[#This Row],[sqft_lot]]/43560," ")</f>
        <v>2.5699954086317724</v>
      </c>
      <c r="L3761" t="str">
        <f>IF(Homes[[#This Row],[waterfront]]=1, "Yes","No")</f>
        <v>No</v>
      </c>
      <c r="M3761" s="4" t="str">
        <f>IF(Homes[[#This Row],[sqft_basement]]&gt;0, "Yes","No")</f>
        <v>No</v>
      </c>
      <c r="N3761" t="str">
        <f>CHOOSE(Homes[[#This Row],[view]]+1, "None","Fair","Good","Great","Excellent")</f>
        <v>None</v>
      </c>
      <c r="O3761" t="str">
        <f>CHOOSE(Homes[[#This Row],[condition]], "Poor","Fair","Average","Good","Excellent")</f>
        <v>Average</v>
      </c>
      <c r="P3761">
        <f ca="1">YEAR(TODAY())-Homes[[#This Row],[yr_built]]</f>
        <v>85</v>
      </c>
      <c r="Q3761">
        <v>1997</v>
      </c>
      <c r="R3761">
        <f ca="1">IF(Homes[[#This Row],[yr_renovated]]&gt;0, YEAR(TODAY())-Homes[[#This Row],[yr_renovated]], YEAR(TODAY())-Homes[[#This Row],[yr_built]])</f>
        <v>28</v>
      </c>
      <c r="S3761">
        <v>1</v>
      </c>
      <c r="T3761" s="2">
        <v>41780</v>
      </c>
      <c r="U3761" s="3">
        <v>1</v>
      </c>
      <c r="V3761" s="4">
        <f>IFERROR(Homes[[#This Row],[sqft_above]]+Homes[[#This Row],[sqft_basement]]," ")</f>
        <v>1396</v>
      </c>
      <c r="W3761" s="4">
        <v>111949</v>
      </c>
      <c r="X3761">
        <v>0</v>
      </c>
      <c r="Y3761">
        <v>0</v>
      </c>
      <c r="Z3761">
        <v>3</v>
      </c>
      <c r="AA3761" s="4">
        <v>1396</v>
      </c>
      <c r="AB3761" s="4">
        <v>0</v>
      </c>
      <c r="AC3761">
        <v>1940</v>
      </c>
      <c r="AD3761" t="s">
        <v>3884</v>
      </c>
      <c r="AE3761" t="s">
        <v>137</v>
      </c>
      <c r="AF3761" t="s">
        <v>208</v>
      </c>
    </row>
    <row r="3762" spans="1:32">
      <c r="A3762" t="str">
        <f>PROPER(TRIM(Homes[[#This Row],[street]]))</f>
        <v>16411 120Th Ave Se</v>
      </c>
      <c r="B3762" t="str">
        <f>PROPER(TRIM(Homes[[#This Row],[city]]))</f>
        <v>Renton</v>
      </c>
      <c r="C3762" t="str">
        <f>_xlfn.TEXTBEFORE(Homes[[#This Row],[statezip]]," ")</f>
        <v>WA</v>
      </c>
      <c r="D3762" s="6" t="str">
        <f>_xlfn.TEXTAFTER(Homes[[#This Row],[statezip]]," ")</f>
        <v>98058</v>
      </c>
      <c r="E3762" s="1">
        <v>225000</v>
      </c>
      <c r="F3762">
        <v>3</v>
      </c>
      <c r="G37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2" s="3" t="str">
        <f>Homes[[#This Row],[bedrooms]] &amp; " bd | " &amp; TEXT(Homes[[#This Row],[bathrooms]],"0.##") &amp; " ba"</f>
        <v>3 bd | 1. ba</v>
      </c>
      <c r="I3762" s="4">
        <v>990</v>
      </c>
      <c r="J3762" s="1">
        <f>IFERROR(Homes[[#This Row],[price]]/Homes[[#This Row],[sqft_living]]," ")</f>
        <v>227.27272727272728</v>
      </c>
      <c r="K3762" s="4">
        <f>IFERROR(Homes[[#This Row],[sqft_lot]]/43560," ")</f>
        <v>0.18393021120293848</v>
      </c>
      <c r="L3762" t="str">
        <f>IF(Homes[[#This Row],[waterfront]]=1, "Yes","No")</f>
        <v>No</v>
      </c>
      <c r="M3762" s="4" t="str">
        <f>IF(Homes[[#This Row],[sqft_basement]]&gt;0, "Yes","No")</f>
        <v>No</v>
      </c>
      <c r="N3762" t="str">
        <f>CHOOSE(Homes[[#This Row],[view]]+1, "None","Fair","Good","Great","Excellent")</f>
        <v>None</v>
      </c>
      <c r="O3762" t="str">
        <f>CHOOSE(Homes[[#This Row],[condition]], "Poor","Fair","Average","Good","Excellent")</f>
        <v>Good</v>
      </c>
      <c r="P3762">
        <f ca="1">YEAR(TODAY())-Homes[[#This Row],[yr_built]]</f>
        <v>59</v>
      </c>
      <c r="Q3762">
        <v>0</v>
      </c>
      <c r="R3762">
        <f ca="1">IF(Homes[[#This Row],[yr_renovated]]&gt;0, YEAR(TODAY())-Homes[[#This Row],[yr_renovated]], YEAR(TODAY())-Homes[[#This Row],[yr_built]])</f>
        <v>59</v>
      </c>
      <c r="S3762">
        <v>1</v>
      </c>
      <c r="T3762" s="2">
        <v>41771</v>
      </c>
      <c r="U3762" s="3">
        <v>1</v>
      </c>
      <c r="V3762" s="4">
        <f>IFERROR(Homes[[#This Row],[sqft_above]]+Homes[[#This Row],[sqft_basement]]," ")</f>
        <v>990</v>
      </c>
      <c r="W3762" s="4">
        <v>8012</v>
      </c>
      <c r="X3762">
        <v>0</v>
      </c>
      <c r="Y3762">
        <v>0</v>
      </c>
      <c r="Z3762">
        <v>4</v>
      </c>
      <c r="AA3762" s="4">
        <v>990</v>
      </c>
      <c r="AB3762" s="4">
        <v>0</v>
      </c>
      <c r="AC3762">
        <v>1966</v>
      </c>
      <c r="AD3762" t="s">
        <v>3885</v>
      </c>
      <c r="AE3762" t="s">
        <v>319</v>
      </c>
      <c r="AF3762" t="s">
        <v>320</v>
      </c>
    </row>
    <row r="3763" spans="1:32">
      <c r="A3763" t="str">
        <f>PROPER(TRIM(Homes[[#This Row],[street]]))</f>
        <v>3311 Se 17Th St</v>
      </c>
      <c r="B3763" t="str">
        <f>PROPER(TRIM(Homes[[#This Row],[city]]))</f>
        <v>Renton</v>
      </c>
      <c r="C3763" t="str">
        <f>_xlfn.TEXTBEFORE(Homes[[#This Row],[statezip]]," ")</f>
        <v>WA</v>
      </c>
      <c r="D3763" s="6" t="str">
        <f>_xlfn.TEXTAFTER(Homes[[#This Row],[statezip]]," ")</f>
        <v>98058</v>
      </c>
      <c r="E3763" s="1">
        <v>225000</v>
      </c>
      <c r="F3763">
        <v>3</v>
      </c>
      <c r="G37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63" s="3" t="str">
        <f>Homes[[#This Row],[bedrooms]] &amp; " bd | " &amp; TEXT(Homes[[#This Row],[bathrooms]],"0.##") &amp; " ba"</f>
        <v>3 bd | 2. ba</v>
      </c>
      <c r="I3763" s="4">
        <v>1400</v>
      </c>
      <c r="J3763" s="1">
        <f>IFERROR(Homes[[#This Row],[price]]/Homes[[#This Row],[sqft_living]]," ")</f>
        <v>160.71428571428572</v>
      </c>
      <c r="K3763" s="4">
        <f>IFERROR(Homes[[#This Row],[sqft_lot]]/43560," ")</f>
        <v>0.16951331496786043</v>
      </c>
      <c r="L3763" t="str">
        <f>IF(Homes[[#This Row],[waterfront]]=1, "Yes","No")</f>
        <v>No</v>
      </c>
      <c r="M3763" s="4" t="str">
        <f>IF(Homes[[#This Row],[sqft_basement]]&gt;0, "Yes","No")</f>
        <v>Yes</v>
      </c>
      <c r="N3763" t="str">
        <f>CHOOSE(Homes[[#This Row],[view]]+1, "None","Fair","Good","Great","Excellent")</f>
        <v>None</v>
      </c>
      <c r="O3763" t="str">
        <f>CHOOSE(Homes[[#This Row],[condition]], "Poor","Fair","Average","Good","Excellent")</f>
        <v>Average</v>
      </c>
      <c r="P3763">
        <f ca="1">YEAR(TODAY())-Homes[[#This Row],[yr_built]]</f>
        <v>46</v>
      </c>
      <c r="Q3763">
        <v>2014</v>
      </c>
      <c r="R3763">
        <f ca="1">IF(Homes[[#This Row],[yr_renovated]]&gt;0, YEAR(TODAY())-Homes[[#This Row],[yr_renovated]], YEAR(TODAY())-Homes[[#This Row],[yr_built]])</f>
        <v>11</v>
      </c>
      <c r="S3763">
        <v>1</v>
      </c>
      <c r="T3763" s="2">
        <v>41774</v>
      </c>
      <c r="U3763" s="3">
        <v>2</v>
      </c>
      <c r="V3763" s="4">
        <f>IFERROR(Homes[[#This Row],[sqft_above]]+Homes[[#This Row],[sqft_basement]]," ")</f>
        <v>1400</v>
      </c>
      <c r="W3763" s="4">
        <v>7384</v>
      </c>
      <c r="X3763">
        <v>0</v>
      </c>
      <c r="Y3763">
        <v>0</v>
      </c>
      <c r="Z3763">
        <v>3</v>
      </c>
      <c r="AA3763" s="4">
        <v>1150</v>
      </c>
      <c r="AB3763" s="4">
        <v>250</v>
      </c>
      <c r="AC3763">
        <v>1979</v>
      </c>
      <c r="AD3763" t="s">
        <v>3886</v>
      </c>
      <c r="AE3763" t="s">
        <v>319</v>
      </c>
      <c r="AF3763" t="s">
        <v>320</v>
      </c>
    </row>
    <row r="3764" spans="1:32">
      <c r="A3764" t="str">
        <f>PROPER(TRIM(Homes[[#This Row],[street]]))</f>
        <v>4030-4198 S 186Th St</v>
      </c>
      <c r="B3764" t="str">
        <f>PROPER(TRIM(Homes[[#This Row],[city]]))</f>
        <v>Seatac</v>
      </c>
      <c r="C3764" t="str">
        <f>_xlfn.TEXTBEFORE(Homes[[#This Row],[statezip]]," ")</f>
        <v>WA</v>
      </c>
      <c r="D3764" s="6" t="str">
        <f>_xlfn.TEXTAFTER(Homes[[#This Row],[statezip]]," ")</f>
        <v>98188</v>
      </c>
      <c r="E3764" s="1">
        <v>225000</v>
      </c>
      <c r="F3764">
        <v>4</v>
      </c>
      <c r="G37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64" s="3" t="str">
        <f>Homes[[#This Row],[bedrooms]] &amp; " bd | " &amp; TEXT(Homes[[#This Row],[bathrooms]],"0.##") &amp; " ba"</f>
        <v>4 bd | 1.5 ba</v>
      </c>
      <c r="I3764" s="4">
        <v>1950</v>
      </c>
      <c r="J3764" s="1">
        <f>IFERROR(Homes[[#This Row],[price]]/Homes[[#This Row],[sqft_living]]," ")</f>
        <v>115.38461538461539</v>
      </c>
      <c r="K3764" s="4">
        <f>IFERROR(Homes[[#This Row],[sqft_lot]]/43560," ")</f>
        <v>0.28831496786042243</v>
      </c>
      <c r="L3764" t="str">
        <f>IF(Homes[[#This Row],[waterfront]]=1, "Yes","No")</f>
        <v>No</v>
      </c>
      <c r="M3764" s="4" t="str">
        <f>IF(Homes[[#This Row],[sqft_basement]]&gt;0, "Yes","No")</f>
        <v>No</v>
      </c>
      <c r="N3764" t="str">
        <f>CHOOSE(Homes[[#This Row],[view]]+1, "None","Fair","Good","Great","Excellent")</f>
        <v>None</v>
      </c>
      <c r="O3764" t="str">
        <f>CHOOSE(Homes[[#This Row],[condition]], "Poor","Fair","Average","Good","Excellent")</f>
        <v>Average</v>
      </c>
      <c r="P3764">
        <f ca="1">YEAR(TODAY())-Homes[[#This Row],[yr_built]]</f>
        <v>86</v>
      </c>
      <c r="Q3764">
        <v>1969</v>
      </c>
      <c r="R3764">
        <f ca="1">IF(Homes[[#This Row],[yr_renovated]]&gt;0, YEAR(TODAY())-Homes[[#This Row],[yr_renovated]], YEAR(TODAY())-Homes[[#This Row],[yr_built]])</f>
        <v>56</v>
      </c>
      <c r="S3764">
        <v>1.5</v>
      </c>
      <c r="T3764" s="2">
        <v>41772</v>
      </c>
      <c r="U3764" s="3">
        <v>1.5</v>
      </c>
      <c r="V3764" s="4">
        <f>IFERROR(Homes[[#This Row],[sqft_above]]+Homes[[#This Row],[sqft_basement]]," ")</f>
        <v>1950</v>
      </c>
      <c r="W3764" s="4">
        <v>12559</v>
      </c>
      <c r="X3764">
        <v>0</v>
      </c>
      <c r="Y3764">
        <v>0</v>
      </c>
      <c r="Z3764">
        <v>3</v>
      </c>
      <c r="AA3764" s="4">
        <v>1950</v>
      </c>
      <c r="AB3764" s="4">
        <v>0</v>
      </c>
      <c r="AC3764">
        <v>1939</v>
      </c>
      <c r="AD3764" t="s">
        <v>3887</v>
      </c>
      <c r="AE3764" t="s">
        <v>2001</v>
      </c>
      <c r="AF3764" t="s">
        <v>2002</v>
      </c>
    </row>
    <row r="3765" spans="1:32">
      <c r="A3765" t="str">
        <f>PROPER(TRIM(Homes[[#This Row],[street]]))</f>
        <v>12446 21St Ave S</v>
      </c>
      <c r="B3765" t="str">
        <f>PROPER(TRIM(Homes[[#This Row],[city]]))</f>
        <v>Seattle</v>
      </c>
      <c r="C3765" t="str">
        <f>_xlfn.TEXTBEFORE(Homes[[#This Row],[statezip]]," ")</f>
        <v>WA</v>
      </c>
      <c r="D3765" s="6" t="str">
        <f>_xlfn.TEXTAFTER(Homes[[#This Row],[statezip]]," ")</f>
        <v>98168</v>
      </c>
      <c r="E3765" s="1">
        <v>225000</v>
      </c>
      <c r="F3765">
        <v>3</v>
      </c>
      <c r="G37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65" s="3" t="str">
        <f>Homes[[#This Row],[bedrooms]] &amp; " bd | " &amp; TEXT(Homes[[#This Row],[bathrooms]],"0.##") &amp; " ba"</f>
        <v>3 bd | 1. ba</v>
      </c>
      <c r="I3765" s="4">
        <v>1040</v>
      </c>
      <c r="J3765" s="1">
        <f>IFERROR(Homes[[#This Row],[price]]/Homes[[#This Row],[sqft_living]]," ")</f>
        <v>216.34615384615384</v>
      </c>
      <c r="K3765" s="4">
        <f>IFERROR(Homes[[#This Row],[sqft_lot]]/43560," ")</f>
        <v>0.15002295684113867</v>
      </c>
      <c r="L3765" t="str">
        <f>IF(Homes[[#This Row],[waterfront]]=1, "Yes","No")</f>
        <v>No</v>
      </c>
      <c r="M3765" s="4" t="str">
        <f>IF(Homes[[#This Row],[sqft_basement]]&gt;0, "Yes","No")</f>
        <v>No</v>
      </c>
      <c r="N3765" t="str">
        <f>CHOOSE(Homes[[#This Row],[view]]+1, "None","Fair","Good","Great","Excellent")</f>
        <v>None</v>
      </c>
      <c r="O3765" t="str">
        <f>CHOOSE(Homes[[#This Row],[condition]], "Poor","Fair","Average","Good","Excellent")</f>
        <v>Average</v>
      </c>
      <c r="P3765">
        <f ca="1">YEAR(TODAY())-Homes[[#This Row],[yr_built]]</f>
        <v>78</v>
      </c>
      <c r="Q3765">
        <v>2012</v>
      </c>
      <c r="R3765">
        <f ca="1">IF(Homes[[#This Row],[yr_renovated]]&gt;0, YEAR(TODAY())-Homes[[#This Row],[yr_renovated]], YEAR(TODAY())-Homes[[#This Row],[yr_built]])</f>
        <v>13</v>
      </c>
      <c r="S3765">
        <v>1</v>
      </c>
      <c r="T3765" s="2">
        <v>41772</v>
      </c>
      <c r="U3765" s="3">
        <v>1</v>
      </c>
      <c r="V3765" s="4">
        <f>IFERROR(Homes[[#This Row],[sqft_above]]+Homes[[#This Row],[sqft_basement]]," ")</f>
        <v>1040</v>
      </c>
      <c r="W3765" s="4">
        <v>6535</v>
      </c>
      <c r="X3765">
        <v>0</v>
      </c>
      <c r="Y3765">
        <v>0</v>
      </c>
      <c r="Z3765">
        <v>3</v>
      </c>
      <c r="AA3765" s="4">
        <v>1040</v>
      </c>
      <c r="AB3765" s="4">
        <v>0</v>
      </c>
      <c r="AC3765">
        <v>1947</v>
      </c>
      <c r="AD3765" t="s">
        <v>3888</v>
      </c>
      <c r="AE3765" t="s">
        <v>49</v>
      </c>
      <c r="AF3765" t="s">
        <v>94</v>
      </c>
    </row>
    <row r="3766" spans="1:32">
      <c r="A3766" t="str">
        <f>PROPER(TRIM(Homes[[#This Row],[street]]))</f>
        <v>4205 S 288Th Pl</v>
      </c>
      <c r="B3766" t="str">
        <f>PROPER(TRIM(Homes[[#This Row],[city]]))</f>
        <v>Auburn</v>
      </c>
      <c r="C3766" t="str">
        <f>_xlfn.TEXTBEFORE(Homes[[#This Row],[statezip]]," ")</f>
        <v>WA</v>
      </c>
      <c r="D3766" s="6" t="str">
        <f>_xlfn.TEXTAFTER(Homes[[#This Row],[statezip]]," ")</f>
        <v>98001</v>
      </c>
      <c r="E3766" s="1">
        <v>224000</v>
      </c>
      <c r="F3766">
        <v>3</v>
      </c>
      <c r="G37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66" s="3" t="str">
        <f>Homes[[#This Row],[bedrooms]] &amp; " bd | " &amp; TEXT(Homes[[#This Row],[bathrooms]],"0.##") &amp; " ba"</f>
        <v>3 bd | 1.5 ba</v>
      </c>
      <c r="I3766" s="4">
        <v>1560</v>
      </c>
      <c r="J3766" s="1">
        <f>IFERROR(Homes[[#This Row],[price]]/Homes[[#This Row],[sqft_living]]," ")</f>
        <v>143.58974358974359</v>
      </c>
      <c r="K3766" s="4">
        <f>IFERROR(Homes[[#This Row],[sqft_lot]]/43560," ")</f>
        <v>0.16758494031221305</v>
      </c>
      <c r="L3766" t="str">
        <f>IF(Homes[[#This Row],[waterfront]]=1, "Yes","No")</f>
        <v>No</v>
      </c>
      <c r="M3766" s="4" t="str">
        <f>IF(Homes[[#This Row],[sqft_basement]]&gt;0, "Yes","No")</f>
        <v>Yes</v>
      </c>
      <c r="N3766" t="str">
        <f>CHOOSE(Homes[[#This Row],[view]]+1, "None","Fair","Good","Great","Excellent")</f>
        <v>None</v>
      </c>
      <c r="O3766" t="str">
        <f>CHOOSE(Homes[[#This Row],[condition]], "Poor","Fair","Average","Good","Excellent")</f>
        <v>Good</v>
      </c>
      <c r="P3766">
        <f ca="1">YEAR(TODAY())-Homes[[#This Row],[yr_built]]</f>
        <v>61</v>
      </c>
      <c r="Q3766">
        <v>0</v>
      </c>
      <c r="R3766">
        <f ca="1">IF(Homes[[#This Row],[yr_renovated]]&gt;0, YEAR(TODAY())-Homes[[#This Row],[yr_renovated]], YEAR(TODAY())-Homes[[#This Row],[yr_built]])</f>
        <v>61</v>
      </c>
      <c r="S3766">
        <v>1</v>
      </c>
      <c r="T3766" s="2">
        <v>41787</v>
      </c>
      <c r="U3766" s="3">
        <v>1.5</v>
      </c>
      <c r="V3766" s="4">
        <f>IFERROR(Homes[[#This Row],[sqft_above]]+Homes[[#This Row],[sqft_basement]]," ")</f>
        <v>1560</v>
      </c>
      <c r="W3766" s="4">
        <v>7300</v>
      </c>
      <c r="X3766">
        <v>0</v>
      </c>
      <c r="Y3766">
        <v>0</v>
      </c>
      <c r="Z3766">
        <v>4</v>
      </c>
      <c r="AA3766" s="4">
        <v>1040</v>
      </c>
      <c r="AB3766" s="4">
        <v>520</v>
      </c>
      <c r="AC3766">
        <v>1964</v>
      </c>
      <c r="AD3766" t="s">
        <v>3889</v>
      </c>
      <c r="AE3766" t="s">
        <v>519</v>
      </c>
      <c r="AF3766" t="s">
        <v>1269</v>
      </c>
    </row>
    <row r="3767" spans="1:32">
      <c r="A3767" t="str">
        <f>PROPER(TRIM(Homes[[#This Row],[street]]))</f>
        <v>214-220 N St Ne</v>
      </c>
      <c r="B3767" t="str">
        <f>PROPER(TRIM(Homes[[#This Row],[city]]))</f>
        <v>Auburn</v>
      </c>
      <c r="C3767" t="str">
        <f>_xlfn.TEXTBEFORE(Homes[[#This Row],[statezip]]," ")</f>
        <v>WA</v>
      </c>
      <c r="D3767" s="6" t="str">
        <f>_xlfn.TEXTAFTER(Homes[[#This Row],[statezip]]," ")</f>
        <v>98002</v>
      </c>
      <c r="E3767" s="1">
        <v>224000</v>
      </c>
      <c r="F3767">
        <v>4</v>
      </c>
      <c r="G37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67" s="3" t="str">
        <f>Homes[[#This Row],[bedrooms]] &amp; " bd | " &amp; TEXT(Homes[[#This Row],[bathrooms]],"0.##") &amp; " ba"</f>
        <v>4 bd | 1.5 ba</v>
      </c>
      <c r="I3767" s="4">
        <v>1600</v>
      </c>
      <c r="J3767" s="1">
        <f>IFERROR(Homes[[#This Row],[price]]/Homes[[#This Row],[sqft_living]]," ")</f>
        <v>140</v>
      </c>
      <c r="K3767" s="4">
        <f>IFERROR(Homes[[#This Row],[sqft_lot]]/43560," ")</f>
        <v>0.21324609733700642</v>
      </c>
      <c r="L3767" t="str">
        <f>IF(Homes[[#This Row],[waterfront]]=1, "Yes","No")</f>
        <v>No</v>
      </c>
      <c r="M3767" s="4" t="str">
        <f>IF(Homes[[#This Row],[sqft_basement]]&gt;0, "Yes","No")</f>
        <v>No</v>
      </c>
      <c r="N3767" t="str">
        <f>CHOOSE(Homes[[#This Row],[view]]+1, "None","Fair","Good","Great","Excellent")</f>
        <v>None</v>
      </c>
      <c r="O3767" t="str">
        <f>CHOOSE(Homes[[#This Row],[condition]], "Poor","Fair","Average","Good","Excellent")</f>
        <v>Good</v>
      </c>
      <c r="P3767">
        <f ca="1">YEAR(TODAY())-Homes[[#This Row],[yr_built]]</f>
        <v>66</v>
      </c>
      <c r="Q3767">
        <v>0</v>
      </c>
      <c r="R3767">
        <f ca="1">IF(Homes[[#This Row],[yr_renovated]]&gt;0, YEAR(TODAY())-Homes[[#This Row],[yr_renovated]], YEAR(TODAY())-Homes[[#This Row],[yr_built]])</f>
        <v>66</v>
      </c>
      <c r="S3767">
        <v>1</v>
      </c>
      <c r="T3767" s="2">
        <v>41816</v>
      </c>
      <c r="U3767" s="3">
        <v>1.5</v>
      </c>
      <c r="V3767" s="4">
        <f>IFERROR(Homes[[#This Row],[sqft_above]]+Homes[[#This Row],[sqft_basement]]," ")</f>
        <v>1600</v>
      </c>
      <c r="W3767" s="4">
        <v>9289</v>
      </c>
      <c r="X3767">
        <v>0</v>
      </c>
      <c r="Y3767">
        <v>0</v>
      </c>
      <c r="Z3767">
        <v>4</v>
      </c>
      <c r="AA3767" s="4">
        <v>1600</v>
      </c>
      <c r="AB3767" s="4">
        <v>0</v>
      </c>
      <c r="AC3767">
        <v>1959</v>
      </c>
      <c r="AD3767" t="s">
        <v>3890</v>
      </c>
      <c r="AE3767" t="s">
        <v>519</v>
      </c>
      <c r="AF3767" t="s">
        <v>3042</v>
      </c>
    </row>
    <row r="3768" spans="1:32">
      <c r="A3768" t="str">
        <f>PROPER(TRIM(Homes[[#This Row],[street]]))</f>
        <v>32428-32598 5Th Ave</v>
      </c>
      <c r="B3768" t="str">
        <f>PROPER(TRIM(Homes[[#This Row],[city]]))</f>
        <v>Black Diamond</v>
      </c>
      <c r="C3768" t="str">
        <f>_xlfn.TEXTBEFORE(Homes[[#This Row],[statezip]]," ")</f>
        <v>WA</v>
      </c>
      <c r="D3768" s="6" t="str">
        <f>_xlfn.TEXTAFTER(Homes[[#This Row],[statezip]]," ")</f>
        <v>98010</v>
      </c>
      <c r="E3768" s="1">
        <v>224000</v>
      </c>
      <c r="F3768">
        <v>3</v>
      </c>
      <c r="G37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68" s="3" t="str">
        <f>Homes[[#This Row],[bedrooms]] &amp; " bd | " &amp; TEXT(Homes[[#This Row],[bathrooms]],"0.##") &amp; " ba"</f>
        <v>3 bd | 1.75 ba</v>
      </c>
      <c r="I3768" s="4">
        <v>1500</v>
      </c>
      <c r="J3768" s="1">
        <f>IFERROR(Homes[[#This Row],[price]]/Homes[[#This Row],[sqft_living]]," ")</f>
        <v>149.33333333333334</v>
      </c>
      <c r="K3768" s="4">
        <f>IFERROR(Homes[[#This Row],[sqft_lot]]/43560," ")</f>
        <v>0.27474747474747474</v>
      </c>
      <c r="L3768" t="str">
        <f>IF(Homes[[#This Row],[waterfront]]=1, "Yes","No")</f>
        <v>No</v>
      </c>
      <c r="M3768" s="4" t="str">
        <f>IF(Homes[[#This Row],[sqft_basement]]&gt;0, "Yes","No")</f>
        <v>No</v>
      </c>
      <c r="N3768" t="str">
        <f>CHOOSE(Homes[[#This Row],[view]]+1, "None","Fair","Good","Great","Excellent")</f>
        <v>None</v>
      </c>
      <c r="O3768" t="str">
        <f>CHOOSE(Homes[[#This Row],[condition]], "Poor","Fair","Average","Good","Excellent")</f>
        <v>Average</v>
      </c>
      <c r="P3768">
        <f ca="1">YEAR(TODAY())-Homes[[#This Row],[yr_built]]</f>
        <v>11</v>
      </c>
      <c r="Q3768">
        <v>0</v>
      </c>
      <c r="R3768">
        <f ca="1">IF(Homes[[#This Row],[yr_renovated]]&gt;0, YEAR(TODAY())-Homes[[#This Row],[yr_renovated]], YEAR(TODAY())-Homes[[#This Row],[yr_built]])</f>
        <v>11</v>
      </c>
      <c r="S3768">
        <v>1</v>
      </c>
      <c r="T3768" s="2">
        <v>41816</v>
      </c>
      <c r="U3768" s="3">
        <v>1.75</v>
      </c>
      <c r="V3768" s="4">
        <f>IFERROR(Homes[[#This Row],[sqft_above]]+Homes[[#This Row],[sqft_basement]]," ")</f>
        <v>1500</v>
      </c>
      <c r="W3768" s="4">
        <v>11968</v>
      </c>
      <c r="X3768">
        <v>0</v>
      </c>
      <c r="Y3768">
        <v>0</v>
      </c>
      <c r="Z3768">
        <v>3</v>
      </c>
      <c r="AA3768" s="4">
        <v>1500</v>
      </c>
      <c r="AB3768" s="4">
        <v>0</v>
      </c>
      <c r="AC3768">
        <v>2014</v>
      </c>
      <c r="AD3768" t="s">
        <v>3891</v>
      </c>
      <c r="AE3768" t="s">
        <v>1178</v>
      </c>
      <c r="AF3768" t="s">
        <v>1179</v>
      </c>
    </row>
    <row r="3769" spans="1:32">
      <c r="A3769" t="str">
        <f>PROPER(TRIM(Homes[[#This Row],[street]]))</f>
        <v>16 R Pl Ne</v>
      </c>
      <c r="B3769" t="str">
        <f>PROPER(TRIM(Homes[[#This Row],[city]]))</f>
        <v>Auburn</v>
      </c>
      <c r="C3769" t="str">
        <f>_xlfn.TEXTBEFORE(Homes[[#This Row],[statezip]]," ")</f>
        <v>WA</v>
      </c>
      <c r="D3769" s="6" t="str">
        <f>_xlfn.TEXTAFTER(Homes[[#This Row],[statezip]]," ")</f>
        <v>98002</v>
      </c>
      <c r="E3769" s="1">
        <v>223000</v>
      </c>
      <c r="F3769">
        <v>3</v>
      </c>
      <c r="G37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69" s="3" t="str">
        <f>Homes[[#This Row],[bedrooms]] &amp; " bd | " &amp; TEXT(Homes[[#This Row],[bathrooms]],"0.##") &amp; " ba"</f>
        <v>3 bd | 1.75 ba</v>
      </c>
      <c r="I3769" s="4">
        <v>1340</v>
      </c>
      <c r="J3769" s="1">
        <f>IFERROR(Homes[[#This Row],[price]]/Homes[[#This Row],[sqft_living]]," ")</f>
        <v>166.41791044776119</v>
      </c>
      <c r="K3769" s="4">
        <f>IFERROR(Homes[[#This Row],[sqft_lot]]/43560," ")</f>
        <v>0.17155647382920111</v>
      </c>
      <c r="L3769" t="str">
        <f>IF(Homes[[#This Row],[waterfront]]=1, "Yes","No")</f>
        <v>No</v>
      </c>
      <c r="M3769" s="4" t="str">
        <f>IF(Homes[[#This Row],[sqft_basement]]&gt;0, "Yes","No")</f>
        <v>No</v>
      </c>
      <c r="N3769" t="str">
        <f>CHOOSE(Homes[[#This Row],[view]]+1, "None","Fair","Good","Great","Excellent")</f>
        <v>None</v>
      </c>
      <c r="O3769" t="str">
        <f>CHOOSE(Homes[[#This Row],[condition]], "Poor","Fair","Average","Good","Excellent")</f>
        <v>Good</v>
      </c>
      <c r="P3769">
        <f ca="1">YEAR(TODAY())-Homes[[#This Row],[yr_built]]</f>
        <v>52</v>
      </c>
      <c r="Q3769">
        <v>0</v>
      </c>
      <c r="R3769">
        <f ca="1">IF(Homes[[#This Row],[yr_renovated]]&gt;0, YEAR(TODAY())-Homes[[#This Row],[yr_renovated]], YEAR(TODAY())-Homes[[#This Row],[yr_built]])</f>
        <v>52</v>
      </c>
      <c r="S3769">
        <v>1</v>
      </c>
      <c r="T3769" s="2">
        <v>41773</v>
      </c>
      <c r="U3769" s="3">
        <v>1.75</v>
      </c>
      <c r="V3769" s="4">
        <f>IFERROR(Homes[[#This Row],[sqft_above]]+Homes[[#This Row],[sqft_basement]]," ")</f>
        <v>1340</v>
      </c>
      <c r="W3769" s="4">
        <v>7473</v>
      </c>
      <c r="X3769">
        <v>0</v>
      </c>
      <c r="Y3769">
        <v>0</v>
      </c>
      <c r="Z3769">
        <v>4</v>
      </c>
      <c r="AA3769" s="4">
        <v>1340</v>
      </c>
      <c r="AB3769" s="4">
        <v>0</v>
      </c>
      <c r="AC3769">
        <v>1973</v>
      </c>
      <c r="AD3769" t="s">
        <v>3892</v>
      </c>
      <c r="AE3769" t="s">
        <v>519</v>
      </c>
      <c r="AF3769" t="s">
        <v>3042</v>
      </c>
    </row>
    <row r="3770" spans="1:32">
      <c r="A3770" t="str">
        <f>PROPER(TRIM(Homes[[#This Row],[street]]))</f>
        <v>22124 112Th Pl Se</v>
      </c>
      <c r="B3770" t="str">
        <f>PROPER(TRIM(Homes[[#This Row],[city]]))</f>
        <v>Kent</v>
      </c>
      <c r="C3770" t="str">
        <f>_xlfn.TEXTBEFORE(Homes[[#This Row],[statezip]]," ")</f>
        <v>WA</v>
      </c>
      <c r="D3770" s="6" t="str">
        <f>_xlfn.TEXTAFTER(Homes[[#This Row],[statezip]]," ")</f>
        <v>98031</v>
      </c>
      <c r="E3770" s="1">
        <v>223000</v>
      </c>
      <c r="F3770">
        <v>3</v>
      </c>
      <c r="G37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70" s="3" t="str">
        <f>Homes[[#This Row],[bedrooms]] &amp; " bd | " &amp; TEXT(Homes[[#This Row],[bathrooms]],"0.##") &amp; " ba"</f>
        <v>3 bd | 2. ba</v>
      </c>
      <c r="I3770" s="4">
        <v>1110</v>
      </c>
      <c r="J3770" s="1">
        <f>IFERROR(Homes[[#This Row],[price]]/Homes[[#This Row],[sqft_living]]," ")</f>
        <v>200.90090090090089</v>
      </c>
      <c r="K3770" s="4">
        <f>IFERROR(Homes[[#This Row],[sqft_lot]]/43560," ")</f>
        <v>0.16600091827364555</v>
      </c>
      <c r="L3770" t="str">
        <f>IF(Homes[[#This Row],[waterfront]]=1, "Yes","No")</f>
        <v>No</v>
      </c>
      <c r="M3770" s="4" t="str">
        <f>IF(Homes[[#This Row],[sqft_basement]]&gt;0, "Yes","No")</f>
        <v>No</v>
      </c>
      <c r="N3770" t="str">
        <f>CHOOSE(Homes[[#This Row],[view]]+1, "None","Fair","Good","Great","Excellent")</f>
        <v>None</v>
      </c>
      <c r="O3770" t="str">
        <f>CHOOSE(Homes[[#This Row],[condition]], "Poor","Fair","Average","Good","Excellent")</f>
        <v>Good</v>
      </c>
      <c r="P3770">
        <f ca="1">YEAR(TODAY())-Homes[[#This Row],[yr_built]]</f>
        <v>34</v>
      </c>
      <c r="Q3770">
        <v>0</v>
      </c>
      <c r="R3770">
        <f ca="1">IF(Homes[[#This Row],[yr_renovated]]&gt;0, YEAR(TODAY())-Homes[[#This Row],[yr_renovated]], YEAR(TODAY())-Homes[[#This Row],[yr_built]])</f>
        <v>34</v>
      </c>
      <c r="S3770">
        <v>1</v>
      </c>
      <c r="T3770" s="2">
        <v>41822</v>
      </c>
      <c r="U3770" s="3">
        <v>2</v>
      </c>
      <c r="V3770" s="4">
        <f>IFERROR(Homes[[#This Row],[sqft_above]]+Homes[[#This Row],[sqft_basement]]," ")</f>
        <v>1110</v>
      </c>
      <c r="W3770" s="4">
        <v>7231</v>
      </c>
      <c r="X3770">
        <v>0</v>
      </c>
      <c r="Y3770">
        <v>0</v>
      </c>
      <c r="Z3770">
        <v>4</v>
      </c>
      <c r="AA3770" s="4">
        <v>1110</v>
      </c>
      <c r="AB3770" s="4">
        <v>0</v>
      </c>
      <c r="AC3770">
        <v>1991</v>
      </c>
      <c r="AD3770" t="s">
        <v>3893</v>
      </c>
      <c r="AE3770" t="s">
        <v>1392</v>
      </c>
      <c r="AF3770" t="s">
        <v>2406</v>
      </c>
    </row>
    <row r="3771" spans="1:32">
      <c r="A3771" t="str">
        <f>PROPER(TRIM(Homes[[#This Row],[street]]))</f>
        <v>26825 33Rd Ave S</v>
      </c>
      <c r="B3771" t="str">
        <f>PROPER(TRIM(Homes[[#This Row],[city]]))</f>
        <v>Kent</v>
      </c>
      <c r="C3771" t="str">
        <f>_xlfn.TEXTBEFORE(Homes[[#This Row],[statezip]]," ")</f>
        <v>WA</v>
      </c>
      <c r="D3771" s="6" t="str">
        <f>_xlfn.TEXTAFTER(Homes[[#This Row],[statezip]]," ")</f>
        <v>98032</v>
      </c>
      <c r="E3771" s="1">
        <v>223000</v>
      </c>
      <c r="F3771">
        <v>3</v>
      </c>
      <c r="G37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1" s="3" t="str">
        <f>Homes[[#This Row],[bedrooms]] &amp; " bd | " &amp; TEXT(Homes[[#This Row],[bathrooms]],"0.##") &amp; " ba"</f>
        <v>3 bd | 1. ba</v>
      </c>
      <c r="I3771" s="4">
        <v>1030</v>
      </c>
      <c r="J3771" s="1">
        <f>IFERROR(Homes[[#This Row],[price]]/Homes[[#This Row],[sqft_living]]," ")</f>
        <v>216.50485436893203</v>
      </c>
      <c r="K3771" s="4">
        <f>IFERROR(Homes[[#This Row],[sqft_lot]]/43560," ")</f>
        <v>0.20936639118457301</v>
      </c>
      <c r="L3771" t="str">
        <f>IF(Homes[[#This Row],[waterfront]]=1, "Yes","No")</f>
        <v>No</v>
      </c>
      <c r="M3771" s="4" t="str">
        <f>IF(Homes[[#This Row],[sqft_basement]]&gt;0, "Yes","No")</f>
        <v>No</v>
      </c>
      <c r="N3771" t="str">
        <f>CHOOSE(Homes[[#This Row],[view]]+1, "None","Fair","Good","Great","Excellent")</f>
        <v>None</v>
      </c>
      <c r="O3771" t="str">
        <f>CHOOSE(Homes[[#This Row],[condition]], "Poor","Fair","Average","Good","Excellent")</f>
        <v>Average</v>
      </c>
      <c r="P3771">
        <f ca="1">YEAR(TODAY())-Homes[[#This Row],[yr_built]]</f>
        <v>64</v>
      </c>
      <c r="Q3771">
        <v>2004</v>
      </c>
      <c r="R3771">
        <f ca="1">IF(Homes[[#This Row],[yr_renovated]]&gt;0, YEAR(TODAY())-Homes[[#This Row],[yr_renovated]], YEAR(TODAY())-Homes[[#This Row],[yr_built]])</f>
        <v>21</v>
      </c>
      <c r="S3771">
        <v>1</v>
      </c>
      <c r="T3771" s="2">
        <v>41793</v>
      </c>
      <c r="U3771" s="3">
        <v>1</v>
      </c>
      <c r="V3771" s="4">
        <f>IFERROR(Homes[[#This Row],[sqft_above]]+Homes[[#This Row],[sqft_basement]]," ")</f>
        <v>1030</v>
      </c>
      <c r="W3771" s="4">
        <v>9120</v>
      </c>
      <c r="X3771">
        <v>0</v>
      </c>
      <c r="Y3771">
        <v>0</v>
      </c>
      <c r="Z3771">
        <v>3</v>
      </c>
      <c r="AA3771" s="4">
        <v>1030</v>
      </c>
      <c r="AB3771" s="4">
        <v>0</v>
      </c>
      <c r="AC3771">
        <v>1961</v>
      </c>
      <c r="AD3771" t="s">
        <v>3894</v>
      </c>
      <c r="AE3771" t="s">
        <v>1392</v>
      </c>
      <c r="AF3771" t="s">
        <v>2606</v>
      </c>
    </row>
    <row r="3772" spans="1:32">
      <c r="A3772" t="str">
        <f>PROPER(TRIM(Homes[[#This Row],[street]]))</f>
        <v>11644 Se 163Rd St</v>
      </c>
      <c r="B3772" t="str">
        <f>PROPER(TRIM(Homes[[#This Row],[city]]))</f>
        <v>Renton</v>
      </c>
      <c r="C3772" t="str">
        <f>_xlfn.TEXTBEFORE(Homes[[#This Row],[statezip]]," ")</f>
        <v>WA</v>
      </c>
      <c r="D3772" s="6" t="str">
        <f>_xlfn.TEXTAFTER(Homes[[#This Row],[statezip]]," ")</f>
        <v>98058</v>
      </c>
      <c r="E3772" s="1">
        <v>223000</v>
      </c>
      <c r="F3772">
        <v>2</v>
      </c>
      <c r="G37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2" s="3" t="str">
        <f>Homes[[#This Row],[bedrooms]] &amp; " bd | " &amp; TEXT(Homes[[#This Row],[bathrooms]],"0.##") &amp; " ba"</f>
        <v>2 bd | 1. ba</v>
      </c>
      <c r="I3772" s="4">
        <v>910</v>
      </c>
      <c r="J3772" s="1">
        <f>IFERROR(Homes[[#This Row],[price]]/Homes[[#This Row],[sqft_living]]," ")</f>
        <v>245.05494505494505</v>
      </c>
      <c r="K3772" s="4">
        <f>IFERROR(Homes[[#This Row],[sqft_lot]]/43560," ")</f>
        <v>0.22656106519742883</v>
      </c>
      <c r="L3772" t="str">
        <f>IF(Homes[[#This Row],[waterfront]]=1, "Yes","No")</f>
        <v>No</v>
      </c>
      <c r="M3772" s="4" t="str">
        <f>IF(Homes[[#This Row],[sqft_basement]]&gt;0, "Yes","No")</f>
        <v>No</v>
      </c>
      <c r="N3772" t="str">
        <f>CHOOSE(Homes[[#This Row],[view]]+1, "None","Fair","Good","Great","Excellent")</f>
        <v>None</v>
      </c>
      <c r="O3772" t="str">
        <f>CHOOSE(Homes[[#This Row],[condition]], "Poor","Fair","Average","Good","Excellent")</f>
        <v>Average</v>
      </c>
      <c r="P3772">
        <f ca="1">YEAR(TODAY())-Homes[[#This Row],[yr_built]]</f>
        <v>68</v>
      </c>
      <c r="Q3772">
        <v>2000</v>
      </c>
      <c r="R3772">
        <f ca="1">IF(Homes[[#This Row],[yr_renovated]]&gt;0, YEAR(TODAY())-Homes[[#This Row],[yr_renovated]], YEAR(TODAY())-Homes[[#This Row],[yr_built]])</f>
        <v>25</v>
      </c>
      <c r="S3772">
        <v>1</v>
      </c>
      <c r="T3772" s="2">
        <v>41802</v>
      </c>
      <c r="U3772" s="3">
        <v>1</v>
      </c>
      <c r="V3772" s="4">
        <f>IFERROR(Homes[[#This Row],[sqft_above]]+Homes[[#This Row],[sqft_basement]]," ")</f>
        <v>910</v>
      </c>
      <c r="W3772" s="4">
        <v>9869</v>
      </c>
      <c r="X3772">
        <v>0</v>
      </c>
      <c r="Y3772">
        <v>0</v>
      </c>
      <c r="Z3772">
        <v>3</v>
      </c>
      <c r="AA3772" s="4">
        <v>910</v>
      </c>
      <c r="AB3772" s="4">
        <v>0</v>
      </c>
      <c r="AC3772">
        <v>1957</v>
      </c>
      <c r="AD3772" t="s">
        <v>3895</v>
      </c>
      <c r="AE3772" t="s">
        <v>319</v>
      </c>
      <c r="AF3772" t="s">
        <v>320</v>
      </c>
    </row>
    <row r="3773" spans="1:32">
      <c r="A3773" t="str">
        <f>PROPER(TRIM(Homes[[#This Row],[street]]))</f>
        <v>124 Mt Vista Pl Sw</v>
      </c>
      <c r="B3773" t="str">
        <f>PROPER(TRIM(Homes[[#This Row],[city]]))</f>
        <v>Pacific</v>
      </c>
      <c r="C3773" t="str">
        <f>_xlfn.TEXTBEFORE(Homes[[#This Row],[statezip]]," ")</f>
        <v>WA</v>
      </c>
      <c r="D3773" s="6" t="str">
        <f>_xlfn.TEXTAFTER(Homes[[#This Row],[statezip]]," ")</f>
        <v>98047</v>
      </c>
      <c r="E3773" s="1">
        <v>222400</v>
      </c>
      <c r="F3773">
        <v>3</v>
      </c>
      <c r="G37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73" s="3" t="str">
        <f>Homes[[#This Row],[bedrooms]] &amp; " bd | " &amp; TEXT(Homes[[#This Row],[bathrooms]],"0.##") &amp; " ba"</f>
        <v>3 bd | 2. ba</v>
      </c>
      <c r="I3773" s="4">
        <v>1200</v>
      </c>
      <c r="J3773" s="1">
        <f>IFERROR(Homes[[#This Row],[price]]/Homes[[#This Row],[sqft_living]]," ")</f>
        <v>185.33333333333334</v>
      </c>
      <c r="K3773" s="4">
        <f>IFERROR(Homes[[#This Row],[sqft_lot]]/43560," ")</f>
        <v>0.21960514233241507</v>
      </c>
      <c r="L3773" t="str">
        <f>IF(Homes[[#This Row],[waterfront]]=1, "Yes","No")</f>
        <v>No</v>
      </c>
      <c r="M3773" s="4" t="str">
        <f>IF(Homes[[#This Row],[sqft_basement]]&gt;0, "Yes","No")</f>
        <v>No</v>
      </c>
      <c r="N3773" t="str">
        <f>CHOOSE(Homes[[#This Row],[view]]+1, "None","Fair","Good","Great","Excellent")</f>
        <v>None</v>
      </c>
      <c r="O3773" t="str">
        <f>CHOOSE(Homes[[#This Row],[condition]], "Poor","Fair","Average","Good","Excellent")</f>
        <v>Average</v>
      </c>
      <c r="P3773">
        <f ca="1">YEAR(TODAY())-Homes[[#This Row],[yr_built]]</f>
        <v>30</v>
      </c>
      <c r="Q3773">
        <v>0</v>
      </c>
      <c r="R3773">
        <f ca="1">IF(Homes[[#This Row],[yr_renovated]]&gt;0, YEAR(TODAY())-Homes[[#This Row],[yr_renovated]], YEAR(TODAY())-Homes[[#This Row],[yr_built]])</f>
        <v>30</v>
      </c>
      <c r="S3773">
        <v>1</v>
      </c>
      <c r="T3773" s="2">
        <v>41793</v>
      </c>
      <c r="U3773" s="3">
        <v>2</v>
      </c>
      <c r="V3773" s="4">
        <f>IFERROR(Homes[[#This Row],[sqft_above]]+Homes[[#This Row],[sqft_basement]]," ")</f>
        <v>1200</v>
      </c>
      <c r="W3773" s="4">
        <v>9566</v>
      </c>
      <c r="X3773">
        <v>0</v>
      </c>
      <c r="Y3773">
        <v>0</v>
      </c>
      <c r="Z3773">
        <v>3</v>
      </c>
      <c r="AA3773" s="4">
        <v>1200</v>
      </c>
      <c r="AB3773" s="4">
        <v>0</v>
      </c>
      <c r="AC3773">
        <v>1995</v>
      </c>
      <c r="AD3773" t="s">
        <v>3896</v>
      </c>
      <c r="AE3773" t="s">
        <v>3630</v>
      </c>
      <c r="AF3773" t="s">
        <v>3631</v>
      </c>
    </row>
    <row r="3774" spans="1:32">
      <c r="A3774" t="str">
        <f>PROPER(TRIM(Homes[[#This Row],[street]]))</f>
        <v>37724 26Th Dr S</v>
      </c>
      <c r="B3774" t="str">
        <f>PROPER(TRIM(Homes[[#This Row],[city]]))</f>
        <v>Federal Way</v>
      </c>
      <c r="C3774" t="str">
        <f>_xlfn.TEXTBEFORE(Homes[[#This Row],[statezip]]," ")</f>
        <v>WA</v>
      </c>
      <c r="D3774" s="6" t="str">
        <f>_xlfn.TEXTAFTER(Homes[[#This Row],[statezip]]," ")</f>
        <v>98003</v>
      </c>
      <c r="E3774" s="1">
        <v>221000</v>
      </c>
      <c r="F3774">
        <v>3</v>
      </c>
      <c r="G37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74" s="3" t="str">
        <f>Homes[[#This Row],[bedrooms]] &amp; " bd | " &amp; TEXT(Homes[[#This Row],[bathrooms]],"0.##") &amp; " ba"</f>
        <v>3 bd | 2.25 ba</v>
      </c>
      <c r="I3774" s="4">
        <v>1640</v>
      </c>
      <c r="J3774" s="1">
        <f>IFERROR(Homes[[#This Row],[price]]/Homes[[#This Row],[sqft_living]]," ")</f>
        <v>134.7560975609756</v>
      </c>
      <c r="K3774" s="4">
        <f>IFERROR(Homes[[#This Row],[sqft_lot]]/43560," ")</f>
        <v>0.16873278236914602</v>
      </c>
      <c r="L3774" t="str">
        <f>IF(Homes[[#This Row],[waterfront]]=1, "Yes","No")</f>
        <v>No</v>
      </c>
      <c r="M3774" s="4" t="str">
        <f>IF(Homes[[#This Row],[sqft_basement]]&gt;0, "Yes","No")</f>
        <v>Yes</v>
      </c>
      <c r="N3774" t="str">
        <f>CHOOSE(Homes[[#This Row],[view]]+1, "None","Fair","Good","Great","Excellent")</f>
        <v>None</v>
      </c>
      <c r="O3774" t="str">
        <f>CHOOSE(Homes[[#This Row],[condition]], "Poor","Fair","Average","Good","Excellent")</f>
        <v>Average</v>
      </c>
      <c r="P3774">
        <f ca="1">YEAR(TODAY())-Homes[[#This Row],[yr_built]]</f>
        <v>41</v>
      </c>
      <c r="Q3774">
        <v>0</v>
      </c>
      <c r="R3774">
        <f ca="1">IF(Homes[[#This Row],[yr_renovated]]&gt;0, YEAR(TODAY())-Homes[[#This Row],[yr_renovated]], YEAR(TODAY())-Homes[[#This Row],[yr_built]])</f>
        <v>41</v>
      </c>
      <c r="S3774">
        <v>1</v>
      </c>
      <c r="T3774" s="2">
        <v>41809</v>
      </c>
      <c r="U3774" s="3">
        <v>2.25</v>
      </c>
      <c r="V3774" s="4">
        <f>IFERROR(Homes[[#This Row],[sqft_above]]+Homes[[#This Row],[sqft_basement]]," ")</f>
        <v>1640</v>
      </c>
      <c r="W3774" s="4">
        <v>7350</v>
      </c>
      <c r="X3774">
        <v>0</v>
      </c>
      <c r="Y3774">
        <v>0</v>
      </c>
      <c r="Z3774">
        <v>3</v>
      </c>
      <c r="AA3774" s="4">
        <v>1140</v>
      </c>
      <c r="AB3774" s="4">
        <v>500</v>
      </c>
      <c r="AC3774">
        <v>1984</v>
      </c>
      <c r="AD3774" t="s">
        <v>3897</v>
      </c>
      <c r="AE3774" t="s">
        <v>675</v>
      </c>
      <c r="AF3774" t="s">
        <v>676</v>
      </c>
    </row>
    <row r="3775" spans="1:32">
      <c r="A3775" t="str">
        <f>PROPER(TRIM(Homes[[#This Row],[street]]))</f>
        <v>636 S 188Th St</v>
      </c>
      <c r="B3775" t="str">
        <f>PROPER(TRIM(Homes[[#This Row],[city]]))</f>
        <v>Seattle</v>
      </c>
      <c r="C3775" t="str">
        <f>_xlfn.TEXTBEFORE(Homes[[#This Row],[statezip]]," ")</f>
        <v>WA</v>
      </c>
      <c r="D3775" s="6" t="str">
        <f>_xlfn.TEXTAFTER(Homes[[#This Row],[statezip]]," ")</f>
        <v>98148</v>
      </c>
      <c r="E3775" s="1">
        <v>221000</v>
      </c>
      <c r="F3775">
        <v>3</v>
      </c>
      <c r="G37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5" s="3" t="str">
        <f>Homes[[#This Row],[bedrooms]] &amp; " bd | " &amp; TEXT(Homes[[#This Row],[bathrooms]],"0.##") &amp; " ba"</f>
        <v>3 bd | 1. ba</v>
      </c>
      <c r="I3775" s="4">
        <v>910</v>
      </c>
      <c r="J3775" s="1">
        <f>IFERROR(Homes[[#This Row],[price]]/Homes[[#This Row],[sqft_living]]," ")</f>
        <v>242.85714285714286</v>
      </c>
      <c r="K3775" s="4">
        <f>IFERROR(Homes[[#This Row],[sqft_lot]]/43560," ")</f>
        <v>0.20176767676767676</v>
      </c>
      <c r="L3775" t="str">
        <f>IF(Homes[[#This Row],[waterfront]]=1, "Yes","No")</f>
        <v>No</v>
      </c>
      <c r="M3775" s="4" t="str">
        <f>IF(Homes[[#This Row],[sqft_basement]]&gt;0, "Yes","No")</f>
        <v>No</v>
      </c>
      <c r="N3775" t="str">
        <f>CHOOSE(Homes[[#This Row],[view]]+1, "None","Fair","Good","Great","Excellent")</f>
        <v>None</v>
      </c>
      <c r="O3775" t="str">
        <f>CHOOSE(Homes[[#This Row],[condition]], "Poor","Fair","Average","Good","Excellent")</f>
        <v>Average</v>
      </c>
      <c r="P3775">
        <f ca="1">YEAR(TODAY())-Homes[[#This Row],[yr_built]]</f>
        <v>59</v>
      </c>
      <c r="Q3775">
        <v>1963</v>
      </c>
      <c r="R3775">
        <f ca="1">IF(Homes[[#This Row],[yr_renovated]]&gt;0, YEAR(TODAY())-Homes[[#This Row],[yr_renovated]], YEAR(TODAY())-Homes[[#This Row],[yr_built]])</f>
        <v>62</v>
      </c>
      <c r="S3775">
        <v>1</v>
      </c>
      <c r="T3775" s="2">
        <v>41817</v>
      </c>
      <c r="U3775" s="3">
        <v>1</v>
      </c>
      <c r="V3775" s="4">
        <f>IFERROR(Homes[[#This Row],[sqft_above]]+Homes[[#This Row],[sqft_basement]]," ")</f>
        <v>910</v>
      </c>
      <c r="W3775" s="4">
        <v>8789</v>
      </c>
      <c r="X3775">
        <v>0</v>
      </c>
      <c r="Y3775">
        <v>0</v>
      </c>
      <c r="Z3775">
        <v>3</v>
      </c>
      <c r="AA3775" s="4">
        <v>910</v>
      </c>
      <c r="AB3775" s="4">
        <v>0</v>
      </c>
      <c r="AC3775">
        <v>1966</v>
      </c>
      <c r="AD3775" t="s">
        <v>3898</v>
      </c>
      <c r="AE3775" t="s">
        <v>49</v>
      </c>
      <c r="AF3775" t="s">
        <v>1701</v>
      </c>
    </row>
    <row r="3776" spans="1:32">
      <c r="A3776" t="str">
        <f>PROPER(TRIM(Homes[[#This Row],[street]]))</f>
        <v>18717 Se 258Th St</v>
      </c>
      <c r="B3776" t="str">
        <f>PROPER(TRIM(Homes[[#This Row],[city]]))</f>
        <v>Covington</v>
      </c>
      <c r="C3776" t="str">
        <f>_xlfn.TEXTBEFORE(Homes[[#This Row],[statezip]]," ")</f>
        <v>WA</v>
      </c>
      <c r="D3776" s="6" t="str">
        <f>_xlfn.TEXTAFTER(Homes[[#This Row],[statezip]]," ")</f>
        <v>98042</v>
      </c>
      <c r="E3776" s="1">
        <v>220600</v>
      </c>
      <c r="F3776">
        <v>3</v>
      </c>
      <c r="G37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76" s="3" t="str">
        <f>Homes[[#This Row],[bedrooms]] &amp; " bd | " &amp; TEXT(Homes[[#This Row],[bathrooms]],"0.##") &amp; " ba"</f>
        <v>3 bd | 2.5 ba</v>
      </c>
      <c r="I3776" s="4">
        <v>1490</v>
      </c>
      <c r="J3776" s="1">
        <f>IFERROR(Homes[[#This Row],[price]]/Homes[[#This Row],[sqft_living]]," ")</f>
        <v>148.05369127516778</v>
      </c>
      <c r="K3776" s="4">
        <f>IFERROR(Homes[[#This Row],[sqft_lot]]/43560," ")</f>
        <v>0.18599632690541781</v>
      </c>
      <c r="L3776" t="str">
        <f>IF(Homes[[#This Row],[waterfront]]=1, "Yes","No")</f>
        <v>No</v>
      </c>
      <c r="M3776" s="4" t="str">
        <f>IF(Homes[[#This Row],[sqft_basement]]&gt;0, "Yes","No")</f>
        <v>No</v>
      </c>
      <c r="N3776" t="str">
        <f>CHOOSE(Homes[[#This Row],[view]]+1, "None","Fair","Good","Great","Excellent")</f>
        <v>None</v>
      </c>
      <c r="O3776" t="str">
        <f>CHOOSE(Homes[[#This Row],[condition]], "Poor","Fair","Average","Good","Excellent")</f>
        <v>Good</v>
      </c>
      <c r="P3776">
        <f ca="1">YEAR(TODAY())-Homes[[#This Row],[yr_built]]</f>
        <v>35</v>
      </c>
      <c r="Q3776">
        <v>0</v>
      </c>
      <c r="R3776">
        <f ca="1">IF(Homes[[#This Row],[yr_renovated]]&gt;0, YEAR(TODAY())-Homes[[#This Row],[yr_renovated]], YEAR(TODAY())-Homes[[#This Row],[yr_built]])</f>
        <v>35</v>
      </c>
      <c r="S3776">
        <v>2</v>
      </c>
      <c r="T3776" s="2">
        <v>41830</v>
      </c>
      <c r="U3776" s="3">
        <v>2.5</v>
      </c>
      <c r="V3776" s="4">
        <f>IFERROR(Homes[[#This Row],[sqft_above]]+Homes[[#This Row],[sqft_basement]]," ")</f>
        <v>1490</v>
      </c>
      <c r="W3776" s="4">
        <v>8102</v>
      </c>
      <c r="X3776">
        <v>0</v>
      </c>
      <c r="Y3776">
        <v>0</v>
      </c>
      <c r="Z3776">
        <v>4</v>
      </c>
      <c r="AA3776" s="4">
        <v>1490</v>
      </c>
      <c r="AB3776" s="4">
        <v>0</v>
      </c>
      <c r="AC3776">
        <v>1990</v>
      </c>
      <c r="AD3776" t="s">
        <v>3899</v>
      </c>
      <c r="AE3776" t="s">
        <v>84</v>
      </c>
      <c r="AF3776" t="s">
        <v>85</v>
      </c>
    </row>
    <row r="3777" spans="1:32">
      <c r="A3777" t="str">
        <f>PROPER(TRIM(Homes[[#This Row],[street]]))</f>
        <v>12021 Se 251 Pl</v>
      </c>
      <c r="B3777" t="str">
        <f>PROPER(TRIM(Homes[[#This Row],[city]]))</f>
        <v>Kent</v>
      </c>
      <c r="C3777" t="str">
        <f>_xlfn.TEXTBEFORE(Homes[[#This Row],[statezip]]," ")</f>
        <v>WA</v>
      </c>
      <c r="D3777" s="6" t="str">
        <f>_xlfn.TEXTAFTER(Homes[[#This Row],[statezip]]," ")</f>
        <v>98030</v>
      </c>
      <c r="E3777" s="1">
        <v>220083.33333299999</v>
      </c>
      <c r="F3777">
        <v>3</v>
      </c>
      <c r="G37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77" s="3" t="str">
        <f>Homes[[#This Row],[bedrooms]] &amp; " bd | " &amp; TEXT(Homes[[#This Row],[bathrooms]],"0.##") &amp; " ba"</f>
        <v>3 bd | 1.75 ba</v>
      </c>
      <c r="I3777" s="4">
        <v>1150</v>
      </c>
      <c r="J3777" s="1">
        <f>IFERROR(Homes[[#This Row],[price]]/Homes[[#This Row],[sqft_living]]," ")</f>
        <v>191.37681159391303</v>
      </c>
      <c r="K3777" s="4">
        <f>IFERROR(Homes[[#This Row],[sqft_lot]]/43560," ")</f>
        <v>0.18546831955922866</v>
      </c>
      <c r="L3777" t="str">
        <f>IF(Homes[[#This Row],[waterfront]]=1, "Yes","No")</f>
        <v>No</v>
      </c>
      <c r="M3777" s="4" t="str">
        <f>IF(Homes[[#This Row],[sqft_basement]]&gt;0, "Yes","No")</f>
        <v>No</v>
      </c>
      <c r="N3777" t="str">
        <f>CHOOSE(Homes[[#This Row],[view]]+1, "None","Fair","Good","Great","Excellent")</f>
        <v>None</v>
      </c>
      <c r="O3777" t="str">
        <f>CHOOSE(Homes[[#This Row],[condition]], "Poor","Fair","Average","Good","Excellent")</f>
        <v>Good</v>
      </c>
      <c r="P3777">
        <f ca="1">YEAR(TODAY())-Homes[[#This Row],[yr_built]]</f>
        <v>42</v>
      </c>
      <c r="Q3777">
        <v>0</v>
      </c>
      <c r="R3777">
        <f ca="1">IF(Homes[[#This Row],[yr_renovated]]&gt;0, YEAR(TODAY())-Homes[[#This Row],[yr_renovated]], YEAR(TODAY())-Homes[[#This Row],[yr_built]])</f>
        <v>42</v>
      </c>
      <c r="S3777">
        <v>1</v>
      </c>
      <c r="T3777" s="2">
        <v>41809</v>
      </c>
      <c r="U3777" s="3">
        <v>1.75</v>
      </c>
      <c r="V3777" s="4">
        <f>IFERROR(Homes[[#This Row],[sqft_above]]+Homes[[#This Row],[sqft_basement]]," ")</f>
        <v>1150</v>
      </c>
      <c r="W3777" s="4">
        <v>8079</v>
      </c>
      <c r="X3777">
        <v>0</v>
      </c>
      <c r="Y3777">
        <v>0</v>
      </c>
      <c r="Z3777">
        <v>4</v>
      </c>
      <c r="AA3777" s="4">
        <v>1150</v>
      </c>
      <c r="AB3777" s="4">
        <v>0</v>
      </c>
      <c r="AC3777">
        <v>1983</v>
      </c>
      <c r="AD3777" t="s">
        <v>3900</v>
      </c>
      <c r="AE3777" t="s">
        <v>1392</v>
      </c>
      <c r="AF3777" t="s">
        <v>1554</v>
      </c>
    </row>
    <row r="3778" spans="1:32">
      <c r="A3778" t="str">
        <f>PROPER(TRIM(Homes[[#This Row],[street]]))</f>
        <v>1122 Harding St</v>
      </c>
      <c r="B3778" t="str">
        <f>PROPER(TRIM(Homes[[#This Row],[city]]))</f>
        <v>Enumclaw</v>
      </c>
      <c r="C3778" t="str">
        <f>_xlfn.TEXTBEFORE(Homes[[#This Row],[statezip]]," ")</f>
        <v>WA</v>
      </c>
      <c r="D3778" s="6" t="str">
        <f>_xlfn.TEXTAFTER(Homes[[#This Row],[statezip]]," ")</f>
        <v>98022</v>
      </c>
      <c r="E3778" s="1">
        <v>220000</v>
      </c>
      <c r="F3778">
        <v>3</v>
      </c>
      <c r="G37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78" s="3" t="str">
        <f>Homes[[#This Row],[bedrooms]] &amp; " bd | " &amp; TEXT(Homes[[#This Row],[bathrooms]],"0.##") &amp; " ba"</f>
        <v>3 bd | 1. ba</v>
      </c>
      <c r="I3778" s="4">
        <v>1060</v>
      </c>
      <c r="J3778" s="1">
        <f>IFERROR(Homes[[#This Row],[price]]/Homes[[#This Row],[sqft_living]]," ")</f>
        <v>207.54716981132074</v>
      </c>
      <c r="K3778" s="4">
        <f>IFERROR(Homes[[#This Row],[sqft_lot]]/43560," ")</f>
        <v>0.20950413223140496</v>
      </c>
      <c r="L3778" t="str">
        <f>IF(Homes[[#This Row],[waterfront]]=1, "Yes","No")</f>
        <v>No</v>
      </c>
      <c r="M3778" s="4" t="str">
        <f>IF(Homes[[#This Row],[sqft_basement]]&gt;0, "Yes","No")</f>
        <v>No</v>
      </c>
      <c r="N3778" t="str">
        <f>CHOOSE(Homes[[#This Row],[view]]+1, "None","Fair","Good","Great","Excellent")</f>
        <v>Good</v>
      </c>
      <c r="O3778" t="str">
        <f>CHOOSE(Homes[[#This Row],[condition]], "Poor","Fair","Average","Good","Excellent")</f>
        <v>Excellent</v>
      </c>
      <c r="P3778">
        <f ca="1">YEAR(TODAY())-Homes[[#This Row],[yr_built]]</f>
        <v>69</v>
      </c>
      <c r="Q3778">
        <v>0</v>
      </c>
      <c r="R3778">
        <f ca="1">IF(Homes[[#This Row],[yr_renovated]]&gt;0, YEAR(TODAY())-Homes[[#This Row],[yr_renovated]], YEAR(TODAY())-Homes[[#This Row],[yr_built]])</f>
        <v>69</v>
      </c>
      <c r="S3778">
        <v>1</v>
      </c>
      <c r="T3778" s="2">
        <v>41780</v>
      </c>
      <c r="U3778" s="3">
        <v>1</v>
      </c>
      <c r="V3778" s="4">
        <f>IFERROR(Homes[[#This Row],[sqft_above]]+Homes[[#This Row],[sqft_basement]]," ")</f>
        <v>1060</v>
      </c>
      <c r="W3778" s="4">
        <v>9126</v>
      </c>
      <c r="X3778">
        <v>0</v>
      </c>
      <c r="Y3778">
        <v>2</v>
      </c>
      <c r="Z3778">
        <v>5</v>
      </c>
      <c r="AA3778" s="4">
        <v>1060</v>
      </c>
      <c r="AB3778" s="4">
        <v>0</v>
      </c>
      <c r="AC3778">
        <v>1956</v>
      </c>
      <c r="AD3778" t="s">
        <v>3901</v>
      </c>
      <c r="AE3778" t="s">
        <v>1035</v>
      </c>
      <c r="AF3778" t="s">
        <v>1036</v>
      </c>
    </row>
    <row r="3779" spans="1:32">
      <c r="A3779" t="str">
        <f>PROPER(TRIM(Homes[[#This Row],[street]]))</f>
        <v>38205 45Th Ave S</v>
      </c>
      <c r="B3779" t="str">
        <f>PROPER(TRIM(Homes[[#This Row],[city]]))</f>
        <v>Auburn</v>
      </c>
      <c r="C3779" t="str">
        <f>_xlfn.TEXTBEFORE(Homes[[#This Row],[statezip]]," ")</f>
        <v>WA</v>
      </c>
      <c r="D3779" s="6" t="str">
        <f>_xlfn.TEXTAFTER(Homes[[#This Row],[statezip]]," ")</f>
        <v>98001</v>
      </c>
      <c r="E3779" s="1">
        <v>220000</v>
      </c>
      <c r="F3779">
        <v>3</v>
      </c>
      <c r="G37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79" s="3" t="str">
        <f>Homes[[#This Row],[bedrooms]] &amp; " bd | " &amp; TEXT(Homes[[#This Row],[bathrooms]],"0.##") &amp; " ba"</f>
        <v>3 bd | 1.5 ba</v>
      </c>
      <c r="I3779" s="4">
        <v>1660</v>
      </c>
      <c r="J3779" s="1">
        <f>IFERROR(Homes[[#This Row],[price]]/Homes[[#This Row],[sqft_living]]," ")</f>
        <v>132.53012048192772</v>
      </c>
      <c r="K3779" s="4">
        <f>IFERROR(Homes[[#This Row],[sqft_lot]]/43560," ")</f>
        <v>0.35812672176308541</v>
      </c>
      <c r="L3779" t="str">
        <f>IF(Homes[[#This Row],[waterfront]]=1, "Yes","No")</f>
        <v>No</v>
      </c>
      <c r="M3779" s="4" t="str">
        <f>IF(Homes[[#This Row],[sqft_basement]]&gt;0, "Yes","No")</f>
        <v>No</v>
      </c>
      <c r="N3779" t="str">
        <f>CHOOSE(Homes[[#This Row],[view]]+1, "None","Fair","Good","Great","Excellent")</f>
        <v>None</v>
      </c>
      <c r="O3779" t="str">
        <f>CHOOSE(Homes[[#This Row],[condition]], "Poor","Fair","Average","Good","Excellent")</f>
        <v>Average</v>
      </c>
      <c r="P3779">
        <f ca="1">YEAR(TODAY())-Homes[[#This Row],[yr_built]]</f>
        <v>44</v>
      </c>
      <c r="Q3779">
        <v>2013</v>
      </c>
      <c r="R3779">
        <f ca="1">IF(Homes[[#This Row],[yr_renovated]]&gt;0, YEAR(TODAY())-Homes[[#This Row],[yr_renovated]], YEAR(TODAY())-Homes[[#This Row],[yr_built]])</f>
        <v>12</v>
      </c>
      <c r="S3779">
        <v>2</v>
      </c>
      <c r="T3779" s="2">
        <v>41816</v>
      </c>
      <c r="U3779" s="3">
        <v>1.5</v>
      </c>
      <c r="V3779" s="4">
        <f>IFERROR(Homes[[#This Row],[sqft_above]]+Homes[[#This Row],[sqft_basement]]," ")</f>
        <v>1660</v>
      </c>
      <c r="W3779" s="4">
        <v>15600</v>
      </c>
      <c r="X3779">
        <v>0</v>
      </c>
      <c r="Y3779">
        <v>0</v>
      </c>
      <c r="Z3779">
        <v>3</v>
      </c>
      <c r="AA3779" s="4">
        <v>1660</v>
      </c>
      <c r="AB3779" s="4">
        <v>0</v>
      </c>
      <c r="AC3779">
        <v>1981</v>
      </c>
      <c r="AD3779" t="s">
        <v>3902</v>
      </c>
      <c r="AE3779" t="s">
        <v>519</v>
      </c>
      <c r="AF3779" t="s">
        <v>1269</v>
      </c>
    </row>
    <row r="3780" spans="1:32">
      <c r="A3780" t="str">
        <f>PROPER(TRIM(Homes[[#This Row],[street]]))</f>
        <v>2410 Sw 323Rd St</v>
      </c>
      <c r="B3780" t="str">
        <f>PROPER(TRIM(Homes[[#This Row],[city]]))</f>
        <v>Federal Way</v>
      </c>
      <c r="C3780" t="str">
        <f>_xlfn.TEXTBEFORE(Homes[[#This Row],[statezip]]," ")</f>
        <v>WA</v>
      </c>
      <c r="D3780" s="6" t="str">
        <f>_xlfn.TEXTAFTER(Homes[[#This Row],[statezip]]," ")</f>
        <v>98023</v>
      </c>
      <c r="E3780" s="1">
        <v>220000</v>
      </c>
      <c r="F3780">
        <v>4</v>
      </c>
      <c r="G37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80" s="3" t="str">
        <f>Homes[[#This Row],[bedrooms]] &amp; " bd | " &amp; TEXT(Homes[[#This Row],[bathrooms]],"0.##") &amp; " ba"</f>
        <v>4 bd | 2.5 ba</v>
      </c>
      <c r="I3780" s="4">
        <v>2240</v>
      </c>
      <c r="J3780" s="1">
        <f>IFERROR(Homes[[#This Row],[price]]/Homes[[#This Row],[sqft_living]]," ")</f>
        <v>98.214285714285708</v>
      </c>
      <c r="K3780" s="4">
        <f>IFERROR(Homes[[#This Row],[sqft_lot]]/43560," ")</f>
        <v>0.22557392102846649</v>
      </c>
      <c r="L3780" t="str">
        <f>IF(Homes[[#This Row],[waterfront]]=1, "Yes","No")</f>
        <v>No</v>
      </c>
      <c r="M3780" s="4" t="str">
        <f>IF(Homes[[#This Row],[sqft_basement]]&gt;0, "Yes","No")</f>
        <v>Yes</v>
      </c>
      <c r="N3780" t="str">
        <f>CHOOSE(Homes[[#This Row],[view]]+1, "None","Fair","Good","Great","Excellent")</f>
        <v>None</v>
      </c>
      <c r="O3780" t="str">
        <f>CHOOSE(Homes[[#This Row],[condition]], "Poor","Fair","Average","Good","Excellent")</f>
        <v>Good</v>
      </c>
      <c r="P3780">
        <f ca="1">YEAR(TODAY())-Homes[[#This Row],[yr_built]]</f>
        <v>37</v>
      </c>
      <c r="Q3780">
        <v>0</v>
      </c>
      <c r="R3780">
        <f ca="1">IF(Homes[[#This Row],[yr_renovated]]&gt;0, YEAR(TODAY())-Homes[[#This Row],[yr_renovated]], YEAR(TODAY())-Homes[[#This Row],[yr_built]])</f>
        <v>37</v>
      </c>
      <c r="S3780">
        <v>1</v>
      </c>
      <c r="T3780" s="2">
        <v>41806</v>
      </c>
      <c r="U3780" s="3">
        <v>2.5</v>
      </c>
      <c r="V3780" s="4">
        <f>IFERROR(Homes[[#This Row],[sqft_above]]+Homes[[#This Row],[sqft_basement]]," ")</f>
        <v>2240</v>
      </c>
      <c r="W3780" s="4">
        <v>9826</v>
      </c>
      <c r="X3780">
        <v>0</v>
      </c>
      <c r="Y3780">
        <v>0</v>
      </c>
      <c r="Z3780">
        <v>4</v>
      </c>
      <c r="AA3780" s="4">
        <v>1370</v>
      </c>
      <c r="AB3780" s="4">
        <v>870</v>
      </c>
      <c r="AC3780">
        <v>1988</v>
      </c>
      <c r="AD3780" t="s">
        <v>3903</v>
      </c>
      <c r="AE3780" t="s">
        <v>675</v>
      </c>
      <c r="AF3780" t="s">
        <v>1267</v>
      </c>
    </row>
    <row r="3781" spans="1:32">
      <c r="A3781" t="str">
        <f>PROPER(TRIM(Homes[[#This Row],[street]]))</f>
        <v>767 Oakhurst Dr</v>
      </c>
      <c r="B3781" t="str">
        <f>PROPER(TRIM(Homes[[#This Row],[city]]))</f>
        <v>Pacific</v>
      </c>
      <c r="C3781" t="str">
        <f>_xlfn.TEXTBEFORE(Homes[[#This Row],[statezip]]," ")</f>
        <v>WA</v>
      </c>
      <c r="D3781" s="6" t="str">
        <f>_xlfn.TEXTAFTER(Homes[[#This Row],[statezip]]," ")</f>
        <v>98047</v>
      </c>
      <c r="E3781" s="1">
        <v>220000</v>
      </c>
      <c r="F3781">
        <v>4</v>
      </c>
      <c r="G37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781" s="3" t="str">
        <f>Homes[[#This Row],[bedrooms]] &amp; " bd | " &amp; TEXT(Homes[[#This Row],[bathrooms]],"0.##") &amp; " ba"</f>
        <v>4 bd | 2.5 ba</v>
      </c>
      <c r="I3781" s="4">
        <v>2160</v>
      </c>
      <c r="J3781" s="1">
        <f>IFERROR(Homes[[#This Row],[price]]/Homes[[#This Row],[sqft_living]]," ")</f>
        <v>101.85185185185185</v>
      </c>
      <c r="K3781" s="4">
        <f>IFERROR(Homes[[#This Row],[sqft_lot]]/43560," ")</f>
        <v>0.18376951331496785</v>
      </c>
      <c r="L3781" t="str">
        <f>IF(Homes[[#This Row],[waterfront]]=1, "Yes","No")</f>
        <v>No</v>
      </c>
      <c r="M3781" s="4" t="str">
        <f>IF(Homes[[#This Row],[sqft_basement]]&gt;0, "Yes","No")</f>
        <v>No</v>
      </c>
      <c r="N3781" t="str">
        <f>CHOOSE(Homes[[#This Row],[view]]+1, "None","Fair","Good","Great","Excellent")</f>
        <v>None</v>
      </c>
      <c r="O3781" t="str">
        <f>CHOOSE(Homes[[#This Row],[condition]], "Poor","Fair","Average","Good","Excellent")</f>
        <v>Average</v>
      </c>
      <c r="P3781">
        <f ca="1">YEAR(TODAY())-Homes[[#This Row],[yr_built]]</f>
        <v>32</v>
      </c>
      <c r="Q3781">
        <v>0</v>
      </c>
      <c r="R3781">
        <f ca="1">IF(Homes[[#This Row],[yr_renovated]]&gt;0, YEAR(TODAY())-Homes[[#This Row],[yr_renovated]], YEAR(TODAY())-Homes[[#This Row],[yr_built]])</f>
        <v>32</v>
      </c>
      <c r="S3781">
        <v>2</v>
      </c>
      <c r="T3781" s="2">
        <v>41780</v>
      </c>
      <c r="U3781" s="3">
        <v>2.5</v>
      </c>
      <c r="V3781" s="4">
        <f>IFERROR(Homes[[#This Row],[sqft_above]]+Homes[[#This Row],[sqft_basement]]," ")</f>
        <v>2160</v>
      </c>
      <c r="W3781" s="4">
        <v>8005</v>
      </c>
      <c r="X3781">
        <v>0</v>
      </c>
      <c r="Y3781">
        <v>0</v>
      </c>
      <c r="Z3781">
        <v>3</v>
      </c>
      <c r="AA3781" s="4">
        <v>2160</v>
      </c>
      <c r="AB3781" s="4">
        <v>0</v>
      </c>
      <c r="AC3781">
        <v>1993</v>
      </c>
      <c r="AD3781" t="s">
        <v>3904</v>
      </c>
      <c r="AE3781" t="s">
        <v>3630</v>
      </c>
      <c r="AF3781" t="s">
        <v>3631</v>
      </c>
    </row>
    <row r="3782" spans="1:32">
      <c r="A3782" t="str">
        <f>PROPER(TRIM(Homes[[#This Row],[street]]))</f>
        <v>7943 13Th Ave Sw</v>
      </c>
      <c r="B3782" t="str">
        <f>PROPER(TRIM(Homes[[#This Row],[city]]))</f>
        <v>Seattle</v>
      </c>
      <c r="C3782" t="str">
        <f>_xlfn.TEXTBEFORE(Homes[[#This Row],[statezip]]," ")</f>
        <v>WA</v>
      </c>
      <c r="D3782" s="6" t="str">
        <f>_xlfn.TEXTAFTER(Homes[[#This Row],[statezip]]," ")</f>
        <v>98106</v>
      </c>
      <c r="E3782" s="1">
        <v>220000</v>
      </c>
      <c r="F3782">
        <v>4</v>
      </c>
      <c r="G37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2" s="3" t="str">
        <f>Homes[[#This Row],[bedrooms]] &amp; " bd | " &amp; TEXT(Homes[[#This Row],[bathrooms]],"0.##") &amp; " ba"</f>
        <v>4 bd | 1. ba</v>
      </c>
      <c r="I3782" s="4">
        <v>1200</v>
      </c>
      <c r="J3782" s="1">
        <f>IFERROR(Homes[[#This Row],[price]]/Homes[[#This Row],[sqft_living]]," ")</f>
        <v>183.33333333333334</v>
      </c>
      <c r="K3782" s="4">
        <f>IFERROR(Homes[[#This Row],[sqft_lot]]/43560," ")</f>
        <v>0.13774104683195593</v>
      </c>
      <c r="L3782" t="str">
        <f>IF(Homes[[#This Row],[waterfront]]=1, "Yes","No")</f>
        <v>No</v>
      </c>
      <c r="M3782" s="4" t="str">
        <f>IF(Homes[[#This Row],[sqft_basement]]&gt;0, "Yes","No")</f>
        <v>No</v>
      </c>
      <c r="N3782" t="str">
        <f>CHOOSE(Homes[[#This Row],[view]]+1, "None","Fair","Good","Great","Excellent")</f>
        <v>None</v>
      </c>
      <c r="O3782" t="str">
        <f>CHOOSE(Homes[[#This Row],[condition]], "Poor","Fair","Average","Good","Excellent")</f>
        <v>Average</v>
      </c>
      <c r="P3782">
        <f ca="1">YEAR(TODAY())-Homes[[#This Row],[yr_built]]</f>
        <v>102</v>
      </c>
      <c r="Q3782">
        <v>1998</v>
      </c>
      <c r="R3782">
        <f ca="1">IF(Homes[[#This Row],[yr_renovated]]&gt;0, YEAR(TODAY())-Homes[[#This Row],[yr_renovated]], YEAR(TODAY())-Homes[[#This Row],[yr_built]])</f>
        <v>27</v>
      </c>
      <c r="S3782">
        <v>1.5</v>
      </c>
      <c r="T3782" s="2">
        <v>41823</v>
      </c>
      <c r="U3782" s="3">
        <v>1</v>
      </c>
      <c r="V3782" s="4">
        <f>IFERROR(Homes[[#This Row],[sqft_above]]+Homes[[#This Row],[sqft_basement]]," ")</f>
        <v>1200</v>
      </c>
      <c r="W3782" s="4">
        <v>6000</v>
      </c>
      <c r="X3782">
        <v>0</v>
      </c>
      <c r="Y3782">
        <v>0</v>
      </c>
      <c r="Z3782">
        <v>3</v>
      </c>
      <c r="AA3782" s="4">
        <v>1200</v>
      </c>
      <c r="AB3782" s="4">
        <v>0</v>
      </c>
      <c r="AC3782">
        <v>1923</v>
      </c>
      <c r="AD3782" t="s">
        <v>3905</v>
      </c>
      <c r="AE3782" t="s">
        <v>49</v>
      </c>
      <c r="AF3782" t="s">
        <v>1278</v>
      </c>
    </row>
    <row r="3783" spans="1:32">
      <c r="A3783" t="str">
        <f>PROPER(TRIM(Homes[[#This Row],[street]]))</f>
        <v>10102 33Rd Ave Sw</v>
      </c>
      <c r="B3783" t="str">
        <f>PROPER(TRIM(Homes[[#This Row],[city]]))</f>
        <v>Seattle</v>
      </c>
      <c r="C3783" t="str">
        <f>_xlfn.TEXTBEFORE(Homes[[#This Row],[statezip]]," ")</f>
        <v>WA</v>
      </c>
      <c r="D3783" s="6" t="str">
        <f>_xlfn.TEXTAFTER(Homes[[#This Row],[statezip]]," ")</f>
        <v>98146</v>
      </c>
      <c r="E3783" s="1">
        <v>220000</v>
      </c>
      <c r="F3783">
        <v>3</v>
      </c>
      <c r="G37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3" s="3" t="str">
        <f>Homes[[#This Row],[bedrooms]] &amp; " bd | " &amp; TEXT(Homes[[#This Row],[bathrooms]],"0.##") &amp; " ba"</f>
        <v>3 bd | 1. ba</v>
      </c>
      <c r="I3783" s="4">
        <v>1050</v>
      </c>
      <c r="J3783" s="1">
        <f>IFERROR(Homes[[#This Row],[price]]/Homes[[#This Row],[sqft_living]]," ")</f>
        <v>209.52380952380952</v>
      </c>
      <c r="K3783" s="4">
        <f>IFERROR(Homes[[#This Row],[sqft_lot]]/43560," ")</f>
        <v>0.14462809917355371</v>
      </c>
      <c r="L3783" t="str">
        <f>IF(Homes[[#This Row],[waterfront]]=1, "Yes","No")</f>
        <v>No</v>
      </c>
      <c r="M3783" s="4" t="str">
        <f>IF(Homes[[#This Row],[sqft_basement]]&gt;0, "Yes","No")</f>
        <v>No</v>
      </c>
      <c r="N3783" t="str">
        <f>CHOOSE(Homes[[#This Row],[view]]+1, "None","Fair","Good","Great","Excellent")</f>
        <v>None</v>
      </c>
      <c r="O3783" t="str">
        <f>CHOOSE(Homes[[#This Row],[condition]], "Poor","Fair","Average","Good","Excellent")</f>
        <v>Average</v>
      </c>
      <c r="P3783">
        <f ca="1">YEAR(TODAY())-Homes[[#This Row],[yr_built]]</f>
        <v>83</v>
      </c>
      <c r="Q3783">
        <v>1999</v>
      </c>
      <c r="R3783">
        <f ca="1">IF(Homes[[#This Row],[yr_renovated]]&gt;0, YEAR(TODAY())-Homes[[#This Row],[yr_renovated]], YEAR(TODAY())-Homes[[#This Row],[yr_built]])</f>
        <v>26</v>
      </c>
      <c r="S3783">
        <v>1</v>
      </c>
      <c r="T3783" s="2">
        <v>41801</v>
      </c>
      <c r="U3783" s="3">
        <v>1</v>
      </c>
      <c r="V3783" s="4">
        <f>IFERROR(Homes[[#This Row],[sqft_above]]+Homes[[#This Row],[sqft_basement]]," ")</f>
        <v>1050</v>
      </c>
      <c r="W3783" s="4">
        <v>6300</v>
      </c>
      <c r="X3783">
        <v>0</v>
      </c>
      <c r="Y3783">
        <v>0</v>
      </c>
      <c r="Z3783">
        <v>3</v>
      </c>
      <c r="AA3783" s="4">
        <v>1050</v>
      </c>
      <c r="AB3783" s="4">
        <v>0</v>
      </c>
      <c r="AC3783">
        <v>1942</v>
      </c>
      <c r="AD3783" t="s">
        <v>3906</v>
      </c>
      <c r="AE3783" t="s">
        <v>49</v>
      </c>
      <c r="AF3783" t="s">
        <v>422</v>
      </c>
    </row>
    <row r="3784" spans="1:32">
      <c r="A3784" t="str">
        <f>PROPER(TRIM(Homes[[#This Row],[street]]))</f>
        <v>11851 44Th Pl S</v>
      </c>
      <c r="B3784" t="str">
        <f>PROPER(TRIM(Homes[[#This Row],[city]]))</f>
        <v>Tukwila</v>
      </c>
      <c r="C3784" t="str">
        <f>_xlfn.TEXTBEFORE(Homes[[#This Row],[statezip]]," ")</f>
        <v>WA</v>
      </c>
      <c r="D3784" s="6" t="str">
        <f>_xlfn.TEXTAFTER(Homes[[#This Row],[statezip]]," ")</f>
        <v>98178</v>
      </c>
      <c r="E3784" s="1">
        <v>220000</v>
      </c>
      <c r="F3784">
        <v>3</v>
      </c>
      <c r="G37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84" s="3" t="str">
        <f>Homes[[#This Row],[bedrooms]] &amp; " bd | " &amp; TEXT(Homes[[#This Row],[bathrooms]],"0.##") &amp; " ba"</f>
        <v>3 bd | 2. ba</v>
      </c>
      <c r="I3784" s="4">
        <v>1410</v>
      </c>
      <c r="J3784" s="1">
        <f>IFERROR(Homes[[#This Row],[price]]/Homes[[#This Row],[sqft_living]]," ")</f>
        <v>156.02836879432624</v>
      </c>
      <c r="K3784" s="4">
        <f>IFERROR(Homes[[#This Row],[sqft_lot]]/43560," ")</f>
        <v>0.18360881542699725</v>
      </c>
      <c r="L3784" t="str">
        <f>IF(Homes[[#This Row],[waterfront]]=1, "Yes","No")</f>
        <v>No</v>
      </c>
      <c r="M3784" s="4" t="str">
        <f>IF(Homes[[#This Row],[sqft_basement]]&gt;0, "Yes","No")</f>
        <v>No</v>
      </c>
      <c r="N3784" t="str">
        <f>CHOOSE(Homes[[#This Row],[view]]+1, "None","Fair","Good","Great","Excellent")</f>
        <v>None</v>
      </c>
      <c r="O3784" t="str">
        <f>CHOOSE(Homes[[#This Row],[condition]], "Poor","Fair","Average","Good","Excellent")</f>
        <v>Good</v>
      </c>
      <c r="P3784">
        <f ca="1">YEAR(TODAY())-Homes[[#This Row],[yr_built]]</f>
        <v>85</v>
      </c>
      <c r="Q3784">
        <v>2001</v>
      </c>
      <c r="R3784">
        <f ca="1">IF(Homes[[#This Row],[yr_renovated]]&gt;0, YEAR(TODAY())-Homes[[#This Row],[yr_renovated]], YEAR(TODAY())-Homes[[#This Row],[yr_built]])</f>
        <v>24</v>
      </c>
      <c r="S3784">
        <v>1</v>
      </c>
      <c r="T3784" s="2">
        <v>41806</v>
      </c>
      <c r="U3784" s="3">
        <v>2</v>
      </c>
      <c r="V3784" s="4">
        <f>IFERROR(Homes[[#This Row],[sqft_above]]+Homes[[#This Row],[sqft_basement]]," ")</f>
        <v>1410</v>
      </c>
      <c r="W3784" s="4">
        <v>7998</v>
      </c>
      <c r="X3784">
        <v>0</v>
      </c>
      <c r="Y3784">
        <v>0</v>
      </c>
      <c r="Z3784">
        <v>4</v>
      </c>
      <c r="AA3784" s="4">
        <v>1410</v>
      </c>
      <c r="AB3784" s="4">
        <v>0</v>
      </c>
      <c r="AC3784">
        <v>1940</v>
      </c>
      <c r="AD3784" t="s">
        <v>3907</v>
      </c>
      <c r="AE3784" t="s">
        <v>93</v>
      </c>
      <c r="AF3784" t="s">
        <v>1123</v>
      </c>
    </row>
    <row r="3785" spans="1:32">
      <c r="A3785" t="str">
        <f>PROPER(TRIM(Homes[[#This Row],[street]]))</f>
        <v>17459 Se 262Nd St</v>
      </c>
      <c r="B3785" t="str">
        <f>PROPER(TRIM(Homes[[#This Row],[city]]))</f>
        <v>Covington</v>
      </c>
      <c r="C3785" t="str">
        <f>_xlfn.TEXTBEFORE(Homes[[#This Row],[statezip]]," ")</f>
        <v>WA</v>
      </c>
      <c r="D3785" s="6" t="str">
        <f>_xlfn.TEXTAFTER(Homes[[#This Row],[statezip]]," ")</f>
        <v>98042</v>
      </c>
      <c r="E3785" s="1">
        <v>219950</v>
      </c>
      <c r="F3785">
        <v>3</v>
      </c>
      <c r="G37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85" s="3" t="str">
        <f>Homes[[#This Row],[bedrooms]] &amp; " bd | " &amp; TEXT(Homes[[#This Row],[bathrooms]],"0.##") &amp; " ba"</f>
        <v>3 bd | 1.5 ba</v>
      </c>
      <c r="I3785" s="4">
        <v>1620</v>
      </c>
      <c r="J3785" s="1">
        <f>IFERROR(Homes[[#This Row],[price]]/Homes[[#This Row],[sqft_living]]," ")</f>
        <v>135.77160493827159</v>
      </c>
      <c r="K3785" s="4">
        <f>IFERROR(Homes[[#This Row],[sqft_lot]]/43560," ")</f>
        <v>0.21372819100091828</v>
      </c>
      <c r="L3785" t="str">
        <f>IF(Homes[[#This Row],[waterfront]]=1, "Yes","No")</f>
        <v>No</v>
      </c>
      <c r="M3785" s="4" t="str">
        <f>IF(Homes[[#This Row],[sqft_basement]]&gt;0, "Yes","No")</f>
        <v>No</v>
      </c>
      <c r="N3785" t="str">
        <f>CHOOSE(Homes[[#This Row],[view]]+1, "None","Fair","Good","Great","Excellent")</f>
        <v>None</v>
      </c>
      <c r="O3785" t="str">
        <f>CHOOSE(Homes[[#This Row],[condition]], "Poor","Fair","Average","Good","Excellent")</f>
        <v>Good</v>
      </c>
      <c r="P3785">
        <f ca="1">YEAR(TODAY())-Homes[[#This Row],[yr_built]]</f>
        <v>58</v>
      </c>
      <c r="Q3785">
        <v>0</v>
      </c>
      <c r="R3785">
        <f ca="1">IF(Homes[[#This Row],[yr_renovated]]&gt;0, YEAR(TODAY())-Homes[[#This Row],[yr_renovated]], YEAR(TODAY())-Homes[[#This Row],[yr_built]])</f>
        <v>58</v>
      </c>
      <c r="S3785">
        <v>1</v>
      </c>
      <c r="T3785" s="2">
        <v>41821</v>
      </c>
      <c r="U3785" s="3">
        <v>1.5</v>
      </c>
      <c r="V3785" s="4">
        <f>IFERROR(Homes[[#This Row],[sqft_above]]+Homes[[#This Row],[sqft_basement]]," ")</f>
        <v>1620</v>
      </c>
      <c r="W3785" s="4">
        <v>9310</v>
      </c>
      <c r="X3785">
        <v>0</v>
      </c>
      <c r="Y3785">
        <v>0</v>
      </c>
      <c r="Z3785">
        <v>4</v>
      </c>
      <c r="AA3785" s="4">
        <v>1620</v>
      </c>
      <c r="AB3785" s="4">
        <v>0</v>
      </c>
      <c r="AC3785">
        <v>1967</v>
      </c>
      <c r="AD3785" t="s">
        <v>3908</v>
      </c>
      <c r="AE3785" t="s">
        <v>84</v>
      </c>
      <c r="AF3785" t="s">
        <v>85</v>
      </c>
    </row>
    <row r="3786" spans="1:32">
      <c r="A3786" t="str">
        <f>PROPER(TRIM(Homes[[#This Row],[street]]))</f>
        <v>32110 12Th Pl Sw</v>
      </c>
      <c r="B3786" t="str">
        <f>PROPER(TRIM(Homes[[#This Row],[city]]))</f>
        <v>Federal Way</v>
      </c>
      <c r="C3786" t="str">
        <f>_xlfn.TEXTBEFORE(Homes[[#This Row],[statezip]]," ")</f>
        <v>WA</v>
      </c>
      <c r="D3786" s="6" t="str">
        <f>_xlfn.TEXTAFTER(Homes[[#This Row],[statezip]]," ")</f>
        <v>98023</v>
      </c>
      <c r="E3786" s="1">
        <v>219950</v>
      </c>
      <c r="F3786">
        <v>3</v>
      </c>
      <c r="G37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786" s="3" t="str">
        <f>Homes[[#This Row],[bedrooms]] &amp; " bd | " &amp; TEXT(Homes[[#This Row],[bathrooms]],"0.##") &amp; " ba"</f>
        <v>3 bd | 2.25 ba</v>
      </c>
      <c r="I3786" s="4">
        <v>1500</v>
      </c>
      <c r="J3786" s="1">
        <f>IFERROR(Homes[[#This Row],[price]]/Homes[[#This Row],[sqft_living]]," ")</f>
        <v>146.63333333333333</v>
      </c>
      <c r="K3786" s="4">
        <f>IFERROR(Homes[[#This Row],[sqft_lot]]/43560," ")</f>
        <v>0.17481634527089074</v>
      </c>
      <c r="L3786" t="str">
        <f>IF(Homes[[#This Row],[waterfront]]=1, "Yes","No")</f>
        <v>No</v>
      </c>
      <c r="M3786" s="4" t="str">
        <f>IF(Homes[[#This Row],[sqft_basement]]&gt;0, "Yes","No")</f>
        <v>Yes</v>
      </c>
      <c r="N3786" t="str">
        <f>CHOOSE(Homes[[#This Row],[view]]+1, "None","Fair","Good","Great","Excellent")</f>
        <v>None</v>
      </c>
      <c r="O3786" t="str">
        <f>CHOOSE(Homes[[#This Row],[condition]], "Poor","Fair","Average","Good","Excellent")</f>
        <v>Average</v>
      </c>
      <c r="P3786">
        <f ca="1">YEAR(TODAY())-Homes[[#This Row],[yr_built]]</f>
        <v>41</v>
      </c>
      <c r="Q3786">
        <v>0</v>
      </c>
      <c r="R3786">
        <f ca="1">IF(Homes[[#This Row],[yr_renovated]]&gt;0, YEAR(TODAY())-Homes[[#This Row],[yr_renovated]], YEAR(TODAY())-Homes[[#This Row],[yr_built]])</f>
        <v>41</v>
      </c>
      <c r="S3786">
        <v>1</v>
      </c>
      <c r="T3786" s="2">
        <v>41794</v>
      </c>
      <c r="U3786" s="3">
        <v>2.25</v>
      </c>
      <c r="V3786" s="4">
        <f>IFERROR(Homes[[#This Row],[sqft_above]]+Homes[[#This Row],[sqft_basement]]," ")</f>
        <v>1500</v>
      </c>
      <c r="W3786" s="4">
        <v>7615</v>
      </c>
      <c r="X3786">
        <v>0</v>
      </c>
      <c r="Y3786">
        <v>0</v>
      </c>
      <c r="Z3786">
        <v>3</v>
      </c>
      <c r="AA3786" s="4">
        <v>1150</v>
      </c>
      <c r="AB3786" s="4">
        <v>350</v>
      </c>
      <c r="AC3786">
        <v>1984</v>
      </c>
      <c r="AD3786" t="s">
        <v>3909</v>
      </c>
      <c r="AE3786" t="s">
        <v>675</v>
      </c>
      <c r="AF3786" t="s">
        <v>1267</v>
      </c>
    </row>
    <row r="3787" spans="1:32">
      <c r="A3787" t="str">
        <f>PROPER(TRIM(Homes[[#This Row],[street]]))</f>
        <v>425 S 305Th St</v>
      </c>
      <c r="B3787" t="str">
        <f>PROPER(TRIM(Homes[[#This Row],[city]]))</f>
        <v>Federal Way</v>
      </c>
      <c r="C3787" t="str">
        <f>_xlfn.TEXTBEFORE(Homes[[#This Row],[statezip]]," ")</f>
        <v>WA</v>
      </c>
      <c r="D3787" s="6" t="str">
        <f>_xlfn.TEXTAFTER(Homes[[#This Row],[statezip]]," ")</f>
        <v>98003</v>
      </c>
      <c r="E3787" s="1">
        <v>219950</v>
      </c>
      <c r="F3787">
        <v>3</v>
      </c>
      <c r="G37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87" s="3" t="str">
        <f>Homes[[#This Row],[bedrooms]] &amp; " bd | " &amp; TEXT(Homes[[#This Row],[bathrooms]],"0.##") &amp; " ba"</f>
        <v>3 bd | 1.5 ba</v>
      </c>
      <c r="I3787" s="4">
        <v>1650</v>
      </c>
      <c r="J3787" s="1">
        <f>IFERROR(Homes[[#This Row],[price]]/Homes[[#This Row],[sqft_living]]," ")</f>
        <v>133.30303030303031</v>
      </c>
      <c r="K3787" s="4">
        <f>IFERROR(Homes[[#This Row],[sqft_lot]]/43560," ")</f>
        <v>0.228099173553719</v>
      </c>
      <c r="L3787" t="str">
        <f>IF(Homes[[#This Row],[waterfront]]=1, "Yes","No")</f>
        <v>No</v>
      </c>
      <c r="M3787" s="4" t="str">
        <f>IF(Homes[[#This Row],[sqft_basement]]&gt;0, "Yes","No")</f>
        <v>Yes</v>
      </c>
      <c r="N3787" t="str">
        <f>CHOOSE(Homes[[#This Row],[view]]+1, "None","Fair","Good","Great","Excellent")</f>
        <v>None</v>
      </c>
      <c r="O3787" t="str">
        <f>CHOOSE(Homes[[#This Row],[condition]], "Poor","Fair","Average","Good","Excellent")</f>
        <v>Average</v>
      </c>
      <c r="P3787">
        <f ca="1">YEAR(TODAY())-Homes[[#This Row],[yr_built]]</f>
        <v>58</v>
      </c>
      <c r="Q3787">
        <v>2011</v>
      </c>
      <c r="R3787">
        <f ca="1">IF(Homes[[#This Row],[yr_renovated]]&gt;0, YEAR(TODAY())-Homes[[#This Row],[yr_renovated]], YEAR(TODAY())-Homes[[#This Row],[yr_built]])</f>
        <v>14</v>
      </c>
      <c r="S3787">
        <v>1</v>
      </c>
      <c r="T3787" s="2">
        <v>41779</v>
      </c>
      <c r="U3787" s="3">
        <v>1.5</v>
      </c>
      <c r="V3787" s="4">
        <f>IFERROR(Homes[[#This Row],[sqft_above]]+Homes[[#This Row],[sqft_basement]]," ")</f>
        <v>1650</v>
      </c>
      <c r="W3787" s="4">
        <v>9936</v>
      </c>
      <c r="X3787">
        <v>0</v>
      </c>
      <c r="Y3787">
        <v>0</v>
      </c>
      <c r="Z3787">
        <v>3</v>
      </c>
      <c r="AA3787" s="4">
        <v>1090</v>
      </c>
      <c r="AB3787" s="4">
        <v>560</v>
      </c>
      <c r="AC3787">
        <v>1967</v>
      </c>
      <c r="AD3787" t="s">
        <v>3910</v>
      </c>
      <c r="AE3787" t="s">
        <v>675</v>
      </c>
      <c r="AF3787" t="s">
        <v>676</v>
      </c>
    </row>
    <row r="3788" spans="1:32">
      <c r="A3788" t="str">
        <f>PROPER(TRIM(Homes[[#This Row],[street]]))</f>
        <v>31716 6Th Ave S</v>
      </c>
      <c r="B3788" t="str">
        <f>PROPER(TRIM(Homes[[#This Row],[city]]))</f>
        <v>Federal Way</v>
      </c>
      <c r="C3788" t="str">
        <f>_xlfn.TEXTBEFORE(Homes[[#This Row],[statezip]]," ")</f>
        <v>WA</v>
      </c>
      <c r="D3788" s="6" t="str">
        <f>_xlfn.TEXTAFTER(Homes[[#This Row],[statezip]]," ")</f>
        <v>98003</v>
      </c>
      <c r="E3788" s="1">
        <v>219900</v>
      </c>
      <c r="F3788">
        <v>3</v>
      </c>
      <c r="G37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8" s="3" t="str">
        <f>Homes[[#This Row],[bedrooms]] &amp; " bd | " &amp; TEXT(Homes[[#This Row],[bathrooms]],"0.##") &amp; " ba"</f>
        <v>3 bd | 1. ba</v>
      </c>
      <c r="I3788" s="4">
        <v>970</v>
      </c>
      <c r="J3788" s="1">
        <f>IFERROR(Homes[[#This Row],[price]]/Homes[[#This Row],[sqft_living]]," ")</f>
        <v>226.70103092783506</v>
      </c>
      <c r="K3788" s="4">
        <f>IFERROR(Homes[[#This Row],[sqft_lot]]/43560," ")</f>
        <v>0.17773186409550046</v>
      </c>
      <c r="L3788" t="str">
        <f>IF(Homes[[#This Row],[waterfront]]=1, "Yes","No")</f>
        <v>No</v>
      </c>
      <c r="M3788" s="4" t="str">
        <f>IF(Homes[[#This Row],[sqft_basement]]&gt;0, "Yes","No")</f>
        <v>No</v>
      </c>
      <c r="N3788" t="str">
        <f>CHOOSE(Homes[[#This Row],[view]]+1, "None","Fair","Good","Great","Excellent")</f>
        <v>None</v>
      </c>
      <c r="O3788" t="str">
        <f>CHOOSE(Homes[[#This Row],[condition]], "Poor","Fair","Average","Good","Excellent")</f>
        <v>Good</v>
      </c>
      <c r="P3788">
        <f ca="1">YEAR(TODAY())-Homes[[#This Row],[yr_built]]</f>
        <v>58</v>
      </c>
      <c r="Q3788">
        <v>0</v>
      </c>
      <c r="R3788">
        <f ca="1">IF(Homes[[#This Row],[yr_renovated]]&gt;0, YEAR(TODAY())-Homes[[#This Row],[yr_renovated]], YEAR(TODAY())-Homes[[#This Row],[yr_built]])</f>
        <v>58</v>
      </c>
      <c r="S3788">
        <v>1</v>
      </c>
      <c r="T3788" s="2">
        <v>41800</v>
      </c>
      <c r="U3788" s="3">
        <v>1</v>
      </c>
      <c r="V3788" s="4">
        <f>IFERROR(Homes[[#This Row],[sqft_above]]+Homes[[#This Row],[sqft_basement]]," ")</f>
        <v>970</v>
      </c>
      <c r="W3788" s="4">
        <v>7742</v>
      </c>
      <c r="X3788">
        <v>0</v>
      </c>
      <c r="Y3788">
        <v>0</v>
      </c>
      <c r="Z3788">
        <v>4</v>
      </c>
      <c r="AA3788" s="4">
        <v>970</v>
      </c>
      <c r="AB3788" s="4">
        <v>0</v>
      </c>
      <c r="AC3788">
        <v>1967</v>
      </c>
      <c r="AD3788" t="s">
        <v>3911</v>
      </c>
      <c r="AE3788" t="s">
        <v>675</v>
      </c>
      <c r="AF3788" t="s">
        <v>676</v>
      </c>
    </row>
    <row r="3789" spans="1:32">
      <c r="A3789" t="str">
        <f>PROPER(TRIM(Homes[[#This Row],[street]]))</f>
        <v>303 Sw 108Th St</v>
      </c>
      <c r="B3789" t="str">
        <f>PROPER(TRIM(Homes[[#This Row],[city]]))</f>
        <v>Seattle</v>
      </c>
      <c r="C3789" t="str">
        <f>_xlfn.TEXTBEFORE(Homes[[#This Row],[statezip]]," ")</f>
        <v>WA</v>
      </c>
      <c r="D3789" s="6" t="str">
        <f>_xlfn.TEXTAFTER(Homes[[#This Row],[statezip]]," ")</f>
        <v>98146</v>
      </c>
      <c r="E3789" s="1">
        <v>219900</v>
      </c>
      <c r="F3789">
        <v>3</v>
      </c>
      <c r="G37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89" s="3" t="str">
        <f>Homes[[#This Row],[bedrooms]] &amp; " bd | " &amp; TEXT(Homes[[#This Row],[bathrooms]],"0.##") &amp; " ba"</f>
        <v>3 bd | 1. ba</v>
      </c>
      <c r="I3789" s="4">
        <v>910</v>
      </c>
      <c r="J3789" s="1">
        <f>IFERROR(Homes[[#This Row],[price]]/Homes[[#This Row],[sqft_living]]," ")</f>
        <v>241.64835164835165</v>
      </c>
      <c r="K3789" s="4">
        <f>IFERROR(Homes[[#This Row],[sqft_lot]]/43560," ")</f>
        <v>0.13774104683195593</v>
      </c>
      <c r="L3789" t="str">
        <f>IF(Homes[[#This Row],[waterfront]]=1, "Yes","No")</f>
        <v>No</v>
      </c>
      <c r="M3789" s="4" t="str">
        <f>IF(Homes[[#This Row],[sqft_basement]]&gt;0, "Yes","No")</f>
        <v>No</v>
      </c>
      <c r="N3789" t="str">
        <f>CHOOSE(Homes[[#This Row],[view]]+1, "None","Fair","Good","Great","Excellent")</f>
        <v>None</v>
      </c>
      <c r="O3789" t="str">
        <f>CHOOSE(Homes[[#This Row],[condition]], "Poor","Fair","Average","Good","Excellent")</f>
        <v>Fair</v>
      </c>
      <c r="P3789">
        <f ca="1">YEAR(TODAY())-Homes[[#This Row],[yr_built]]</f>
        <v>69</v>
      </c>
      <c r="Q3789">
        <v>0</v>
      </c>
      <c r="R3789">
        <f ca="1">IF(Homes[[#This Row],[yr_renovated]]&gt;0, YEAR(TODAY())-Homes[[#This Row],[yr_renovated]], YEAR(TODAY())-Homes[[#This Row],[yr_built]])</f>
        <v>69</v>
      </c>
      <c r="S3789">
        <v>1</v>
      </c>
      <c r="T3789" s="2">
        <v>41781</v>
      </c>
      <c r="U3789" s="3">
        <v>1</v>
      </c>
      <c r="V3789" s="4">
        <f>IFERROR(Homes[[#This Row],[sqft_above]]+Homes[[#This Row],[sqft_basement]]," ")</f>
        <v>910</v>
      </c>
      <c r="W3789" s="4">
        <v>6000</v>
      </c>
      <c r="X3789">
        <v>0</v>
      </c>
      <c r="Y3789">
        <v>0</v>
      </c>
      <c r="Z3789">
        <v>2</v>
      </c>
      <c r="AA3789" s="4">
        <v>910</v>
      </c>
      <c r="AB3789" s="4">
        <v>0</v>
      </c>
      <c r="AC3789">
        <v>1956</v>
      </c>
      <c r="AD3789" t="s">
        <v>3912</v>
      </c>
      <c r="AE3789" t="s">
        <v>49</v>
      </c>
      <c r="AF3789" t="s">
        <v>422</v>
      </c>
    </row>
    <row r="3790" spans="1:32">
      <c r="A3790" t="str">
        <f>PROPER(TRIM(Homes[[#This Row],[street]]))</f>
        <v>116 J St Se</v>
      </c>
      <c r="B3790" t="str">
        <f>PROPER(TRIM(Homes[[#This Row],[city]]))</f>
        <v>Auburn</v>
      </c>
      <c r="C3790" t="str">
        <f>_xlfn.TEXTBEFORE(Homes[[#This Row],[statezip]]," ")</f>
        <v>WA</v>
      </c>
      <c r="D3790" s="6" t="str">
        <f>_xlfn.TEXTAFTER(Homes[[#This Row],[statezip]]," ")</f>
        <v>98002</v>
      </c>
      <c r="E3790" s="1">
        <v>219500</v>
      </c>
      <c r="F3790">
        <v>3</v>
      </c>
      <c r="G37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0" s="3" t="str">
        <f>Homes[[#This Row],[bedrooms]] &amp; " bd | " &amp; TEXT(Homes[[#This Row],[bathrooms]],"0.##") &amp; " ba"</f>
        <v>3 bd | 1. ba</v>
      </c>
      <c r="I3790" s="4">
        <v>1090</v>
      </c>
      <c r="J3790" s="1">
        <f>IFERROR(Homes[[#This Row],[price]]/Homes[[#This Row],[sqft_living]]," ")</f>
        <v>201.37614678899084</v>
      </c>
      <c r="K3790" s="4">
        <f>IFERROR(Homes[[#This Row],[sqft_lot]]/43560," ")</f>
        <v>0.15404040404040403</v>
      </c>
      <c r="L3790" t="str">
        <f>IF(Homes[[#This Row],[waterfront]]=1, "Yes","No")</f>
        <v>No</v>
      </c>
      <c r="M3790" s="4" t="str">
        <f>IF(Homes[[#This Row],[sqft_basement]]&gt;0, "Yes","No")</f>
        <v>No</v>
      </c>
      <c r="N3790" t="str">
        <f>CHOOSE(Homes[[#This Row],[view]]+1, "None","Fair","Good","Great","Excellent")</f>
        <v>None</v>
      </c>
      <c r="O3790" t="str">
        <f>CHOOSE(Homes[[#This Row],[condition]], "Poor","Fair","Average","Good","Excellent")</f>
        <v>Excellent</v>
      </c>
      <c r="P3790">
        <f ca="1">YEAR(TODAY())-Homes[[#This Row],[yr_built]]</f>
        <v>113</v>
      </c>
      <c r="Q3790">
        <v>0</v>
      </c>
      <c r="R3790">
        <f ca="1">IF(Homes[[#This Row],[yr_renovated]]&gt;0, YEAR(TODAY())-Homes[[#This Row],[yr_renovated]], YEAR(TODAY())-Homes[[#This Row],[yr_built]])</f>
        <v>113</v>
      </c>
      <c r="S3790">
        <v>1.5</v>
      </c>
      <c r="T3790" s="2">
        <v>41816</v>
      </c>
      <c r="U3790" s="3">
        <v>1</v>
      </c>
      <c r="V3790" s="4">
        <f>IFERROR(Homes[[#This Row],[sqft_above]]+Homes[[#This Row],[sqft_basement]]," ")</f>
        <v>1090</v>
      </c>
      <c r="W3790" s="4">
        <v>6710</v>
      </c>
      <c r="X3790">
        <v>0</v>
      </c>
      <c r="Y3790">
        <v>0</v>
      </c>
      <c r="Z3790">
        <v>5</v>
      </c>
      <c r="AA3790" s="4">
        <v>1090</v>
      </c>
      <c r="AB3790" s="4">
        <v>0</v>
      </c>
      <c r="AC3790">
        <v>1912</v>
      </c>
      <c r="AD3790" t="s">
        <v>3913</v>
      </c>
      <c r="AE3790" t="s">
        <v>519</v>
      </c>
      <c r="AF3790" t="s">
        <v>3042</v>
      </c>
    </row>
    <row r="3791" spans="1:32">
      <c r="A3791" t="str">
        <f>PROPER(TRIM(Homes[[#This Row],[street]]))</f>
        <v>506 Harmony Ln</v>
      </c>
      <c r="B3791" t="str">
        <f>PROPER(TRIM(Homes[[#This Row],[city]]))</f>
        <v>Enumclaw</v>
      </c>
      <c r="C3791" t="str">
        <f>_xlfn.TEXTBEFORE(Homes[[#This Row],[statezip]]," ")</f>
        <v>WA</v>
      </c>
      <c r="D3791" s="6" t="str">
        <f>_xlfn.TEXTAFTER(Homes[[#This Row],[statezip]]," ")</f>
        <v>98022</v>
      </c>
      <c r="E3791" s="1">
        <v>218000</v>
      </c>
      <c r="F3791">
        <v>3</v>
      </c>
      <c r="G37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1" s="3" t="str">
        <f>Homes[[#This Row],[bedrooms]] &amp; " bd | " &amp; TEXT(Homes[[#This Row],[bathrooms]],"0.##") &amp; " ba"</f>
        <v>3 bd | 1. ba</v>
      </c>
      <c r="I3791" s="4">
        <v>960</v>
      </c>
      <c r="J3791" s="1">
        <f>IFERROR(Homes[[#This Row],[price]]/Homes[[#This Row],[sqft_living]]," ")</f>
        <v>227.08333333333334</v>
      </c>
      <c r="K3791" s="4">
        <f>IFERROR(Homes[[#This Row],[sqft_lot]]/43560," ")</f>
        <v>0.22114325068870525</v>
      </c>
      <c r="L3791" t="str">
        <f>IF(Homes[[#This Row],[waterfront]]=1, "Yes","No")</f>
        <v>No</v>
      </c>
      <c r="M3791" s="4" t="str">
        <f>IF(Homes[[#This Row],[sqft_basement]]&gt;0, "Yes","No")</f>
        <v>No</v>
      </c>
      <c r="N3791" t="str">
        <f>CHOOSE(Homes[[#This Row],[view]]+1, "None","Fair","Good","Great","Excellent")</f>
        <v>None</v>
      </c>
      <c r="O3791" t="str">
        <f>CHOOSE(Homes[[#This Row],[condition]], "Poor","Fair","Average","Good","Excellent")</f>
        <v>Excellent</v>
      </c>
      <c r="P3791">
        <f ca="1">YEAR(TODAY())-Homes[[#This Row],[yr_built]]</f>
        <v>43</v>
      </c>
      <c r="Q3791">
        <v>0</v>
      </c>
      <c r="R3791">
        <f ca="1">IF(Homes[[#This Row],[yr_renovated]]&gt;0, YEAR(TODAY())-Homes[[#This Row],[yr_renovated]], YEAR(TODAY())-Homes[[#This Row],[yr_built]])</f>
        <v>43</v>
      </c>
      <c r="S3791">
        <v>1</v>
      </c>
      <c r="T3791" s="2">
        <v>41782</v>
      </c>
      <c r="U3791" s="3">
        <v>1</v>
      </c>
      <c r="V3791" s="4">
        <f>IFERROR(Homes[[#This Row],[sqft_above]]+Homes[[#This Row],[sqft_basement]]," ")</f>
        <v>960</v>
      </c>
      <c r="W3791" s="4">
        <v>9633</v>
      </c>
      <c r="X3791">
        <v>0</v>
      </c>
      <c r="Y3791">
        <v>0</v>
      </c>
      <c r="Z3791">
        <v>5</v>
      </c>
      <c r="AA3791" s="4">
        <v>960</v>
      </c>
      <c r="AB3791" s="4">
        <v>0</v>
      </c>
      <c r="AC3791">
        <v>1982</v>
      </c>
      <c r="AD3791" t="s">
        <v>3914</v>
      </c>
      <c r="AE3791" t="s">
        <v>1035</v>
      </c>
      <c r="AF3791" t="s">
        <v>1036</v>
      </c>
    </row>
    <row r="3792" spans="1:32">
      <c r="A3792" t="str">
        <f>PROPER(TRIM(Homes[[#This Row],[street]]))</f>
        <v>2530 Sw 325Th Pl</v>
      </c>
      <c r="B3792" t="str">
        <f>PROPER(TRIM(Homes[[#This Row],[city]]))</f>
        <v>Federal Way</v>
      </c>
      <c r="C3792" t="str">
        <f>_xlfn.TEXTBEFORE(Homes[[#This Row],[statezip]]," ")</f>
        <v>WA</v>
      </c>
      <c r="D3792" s="6" t="str">
        <f>_xlfn.TEXTAFTER(Homes[[#This Row],[statezip]]," ")</f>
        <v>98023</v>
      </c>
      <c r="E3792" s="1">
        <v>218000</v>
      </c>
      <c r="F3792">
        <v>3</v>
      </c>
      <c r="G37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792" s="3" t="str">
        <f>Homes[[#This Row],[bedrooms]] &amp; " bd | " &amp; TEXT(Homes[[#This Row],[bathrooms]],"0.##") &amp; " ba"</f>
        <v>3 bd | 1.5 ba</v>
      </c>
      <c r="I3792" s="4">
        <v>1330</v>
      </c>
      <c r="J3792" s="1">
        <f>IFERROR(Homes[[#This Row],[price]]/Homes[[#This Row],[sqft_living]]," ")</f>
        <v>163.90977443609023</v>
      </c>
      <c r="K3792" s="4">
        <f>IFERROR(Homes[[#This Row],[sqft_lot]]/43560," ")</f>
        <v>0.17447199265381083</v>
      </c>
      <c r="L3792" t="str">
        <f>IF(Homes[[#This Row],[waterfront]]=1, "Yes","No")</f>
        <v>No</v>
      </c>
      <c r="M3792" s="4" t="str">
        <f>IF(Homes[[#This Row],[sqft_basement]]&gt;0, "Yes","No")</f>
        <v>No</v>
      </c>
      <c r="N3792" t="str">
        <f>CHOOSE(Homes[[#This Row],[view]]+1, "None","Fair","Good","Great","Excellent")</f>
        <v>None</v>
      </c>
      <c r="O3792" t="str">
        <f>CHOOSE(Homes[[#This Row],[condition]], "Poor","Fair","Average","Good","Excellent")</f>
        <v>Good</v>
      </c>
      <c r="P3792">
        <f ca="1">YEAR(TODAY())-Homes[[#This Row],[yr_built]]</f>
        <v>57</v>
      </c>
      <c r="Q3792">
        <v>0</v>
      </c>
      <c r="R3792">
        <f ca="1">IF(Homes[[#This Row],[yr_renovated]]&gt;0, YEAR(TODAY())-Homes[[#This Row],[yr_renovated]], YEAR(TODAY())-Homes[[#This Row],[yr_built]])</f>
        <v>57</v>
      </c>
      <c r="S3792">
        <v>1</v>
      </c>
      <c r="T3792" s="2">
        <v>41814</v>
      </c>
      <c r="U3792" s="3">
        <v>1.5</v>
      </c>
      <c r="V3792" s="4">
        <f>IFERROR(Homes[[#This Row],[sqft_above]]+Homes[[#This Row],[sqft_basement]]," ")</f>
        <v>1330</v>
      </c>
      <c r="W3792" s="4">
        <v>7600</v>
      </c>
      <c r="X3792">
        <v>0</v>
      </c>
      <c r="Y3792">
        <v>0</v>
      </c>
      <c r="Z3792">
        <v>4</v>
      </c>
      <c r="AA3792" s="4">
        <v>1330</v>
      </c>
      <c r="AB3792" s="4">
        <v>0</v>
      </c>
      <c r="AC3792">
        <v>1968</v>
      </c>
      <c r="AD3792" t="s">
        <v>3915</v>
      </c>
      <c r="AE3792" t="s">
        <v>675</v>
      </c>
      <c r="AF3792" t="s">
        <v>1267</v>
      </c>
    </row>
    <row r="3793" spans="1:32">
      <c r="A3793" t="str">
        <f>PROPER(TRIM(Homes[[#This Row],[street]]))</f>
        <v>28107 240Th Ave Se</v>
      </c>
      <c r="B3793" t="str">
        <f>PROPER(TRIM(Homes[[#This Row],[city]]))</f>
        <v>Maple Valley</v>
      </c>
      <c r="C3793" t="str">
        <f>_xlfn.TEXTBEFORE(Homes[[#This Row],[statezip]]," ")</f>
        <v>WA</v>
      </c>
      <c r="D3793" s="6" t="str">
        <f>_xlfn.TEXTAFTER(Homes[[#This Row],[statezip]]," ")</f>
        <v>98038</v>
      </c>
      <c r="E3793" s="1">
        <v>218000</v>
      </c>
      <c r="F3793">
        <v>2</v>
      </c>
      <c r="G37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793" s="3" t="str">
        <f>Homes[[#This Row],[bedrooms]] &amp; " bd | " &amp; TEXT(Homes[[#This Row],[bathrooms]],"0.##") &amp; " ba"</f>
        <v>2 bd | 2. ba</v>
      </c>
      <c r="I3793" s="4">
        <v>1310</v>
      </c>
      <c r="J3793" s="1">
        <f>IFERROR(Homes[[#This Row],[price]]/Homes[[#This Row],[sqft_living]]," ")</f>
        <v>166.41221374045801</v>
      </c>
      <c r="K3793" s="4">
        <f>IFERROR(Homes[[#This Row],[sqft_lot]]/43560," ")</f>
        <v>6.5220385674931131E-2</v>
      </c>
      <c r="L3793" t="str">
        <f>IF(Homes[[#This Row],[waterfront]]=1, "Yes","No")</f>
        <v>No</v>
      </c>
      <c r="M3793" s="4" t="str">
        <f>IF(Homes[[#This Row],[sqft_basement]]&gt;0, "Yes","No")</f>
        <v>No</v>
      </c>
      <c r="N3793" t="str">
        <f>CHOOSE(Homes[[#This Row],[view]]+1, "None","Fair","Good","Great","Excellent")</f>
        <v>None</v>
      </c>
      <c r="O3793" t="str">
        <f>CHOOSE(Homes[[#This Row],[condition]], "Poor","Fair","Average","Good","Excellent")</f>
        <v>Average</v>
      </c>
      <c r="P3793">
        <f ca="1">YEAR(TODAY())-Homes[[#This Row],[yr_built]]</f>
        <v>21</v>
      </c>
      <c r="Q3793">
        <v>2003</v>
      </c>
      <c r="R3793">
        <f ca="1">IF(Homes[[#This Row],[yr_renovated]]&gt;0, YEAR(TODAY())-Homes[[#This Row],[yr_renovated]], YEAR(TODAY())-Homes[[#This Row],[yr_built]])</f>
        <v>22</v>
      </c>
      <c r="S3793">
        <v>2</v>
      </c>
      <c r="T3793" s="2">
        <v>41810</v>
      </c>
      <c r="U3793" s="3">
        <v>2</v>
      </c>
      <c r="V3793" s="4">
        <f>IFERROR(Homes[[#This Row],[sqft_above]]+Homes[[#This Row],[sqft_basement]]," ")</f>
        <v>1310</v>
      </c>
      <c r="W3793" s="4">
        <v>2841</v>
      </c>
      <c r="X3793">
        <v>0</v>
      </c>
      <c r="Y3793">
        <v>0</v>
      </c>
      <c r="Z3793">
        <v>3</v>
      </c>
      <c r="AA3793" s="4">
        <v>1310</v>
      </c>
      <c r="AB3793" s="4">
        <v>0</v>
      </c>
      <c r="AC3793">
        <v>2004</v>
      </c>
      <c r="AD3793" t="s">
        <v>3916</v>
      </c>
      <c r="AE3793" t="s">
        <v>920</v>
      </c>
      <c r="AF3793" t="s">
        <v>921</v>
      </c>
    </row>
    <row r="3794" spans="1:32">
      <c r="A3794" t="str">
        <f>PROPER(TRIM(Homes[[#This Row],[street]]))</f>
        <v>11257 Crestwood Dr S</v>
      </c>
      <c r="B3794" t="str">
        <f>PROPER(TRIM(Homes[[#This Row],[city]]))</f>
        <v>Seattle</v>
      </c>
      <c r="C3794" t="str">
        <f>_xlfn.TEXTBEFORE(Homes[[#This Row],[statezip]]," ")</f>
        <v>WA</v>
      </c>
      <c r="D3794" s="6" t="str">
        <f>_xlfn.TEXTAFTER(Homes[[#This Row],[statezip]]," ")</f>
        <v>98178</v>
      </c>
      <c r="E3794" s="1">
        <v>218000</v>
      </c>
      <c r="F3794">
        <v>3</v>
      </c>
      <c r="G37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4" s="3" t="str">
        <f>Homes[[#This Row],[bedrooms]] &amp; " bd | " &amp; TEXT(Homes[[#This Row],[bathrooms]],"0.##") &amp; " ba"</f>
        <v>3 bd | 1. ba</v>
      </c>
      <c r="I3794" s="4">
        <v>880</v>
      </c>
      <c r="J3794" s="1">
        <f>IFERROR(Homes[[#This Row],[price]]/Homes[[#This Row],[sqft_living]]," ")</f>
        <v>247.72727272727272</v>
      </c>
      <c r="K3794" s="4">
        <f>IFERROR(Homes[[#This Row],[sqft_lot]]/43560," ")</f>
        <v>0.41792929292929293</v>
      </c>
      <c r="L3794" t="str">
        <f>IF(Homes[[#This Row],[waterfront]]=1, "Yes","No")</f>
        <v>No</v>
      </c>
      <c r="M3794" s="4" t="str">
        <f>IF(Homes[[#This Row],[sqft_basement]]&gt;0, "Yes","No")</f>
        <v>No</v>
      </c>
      <c r="N3794" t="str">
        <f>CHOOSE(Homes[[#This Row],[view]]+1, "None","Fair","Good","Great","Excellent")</f>
        <v>None</v>
      </c>
      <c r="O3794" t="str">
        <f>CHOOSE(Homes[[#This Row],[condition]], "Poor","Fair","Average","Good","Excellent")</f>
        <v>Good</v>
      </c>
      <c r="P3794">
        <f ca="1">YEAR(TODAY())-Homes[[#This Row],[yr_built]]</f>
        <v>80</v>
      </c>
      <c r="Q3794">
        <v>0</v>
      </c>
      <c r="R3794">
        <f ca="1">IF(Homes[[#This Row],[yr_renovated]]&gt;0, YEAR(TODAY())-Homes[[#This Row],[yr_renovated]], YEAR(TODAY())-Homes[[#This Row],[yr_built]])</f>
        <v>80</v>
      </c>
      <c r="S3794">
        <v>1</v>
      </c>
      <c r="T3794" s="2">
        <v>41814</v>
      </c>
      <c r="U3794" s="3">
        <v>1</v>
      </c>
      <c r="V3794" s="4">
        <f>IFERROR(Homes[[#This Row],[sqft_above]]+Homes[[#This Row],[sqft_basement]]," ")</f>
        <v>880</v>
      </c>
      <c r="W3794" s="4">
        <v>18205</v>
      </c>
      <c r="X3794">
        <v>0</v>
      </c>
      <c r="Y3794">
        <v>0</v>
      </c>
      <c r="Z3794">
        <v>4</v>
      </c>
      <c r="AA3794" s="4">
        <v>880</v>
      </c>
      <c r="AB3794" s="4">
        <v>0</v>
      </c>
      <c r="AC3794">
        <v>1945</v>
      </c>
      <c r="AD3794" t="s">
        <v>3917</v>
      </c>
      <c r="AE3794" t="s">
        <v>49</v>
      </c>
      <c r="AF3794" t="s">
        <v>1123</v>
      </c>
    </row>
    <row r="3795" spans="1:32">
      <c r="A3795" t="str">
        <f>PROPER(TRIM(Homes[[#This Row],[street]]))</f>
        <v>9455 8Th Ave Sw</v>
      </c>
      <c r="B3795" t="str">
        <f>PROPER(TRIM(Homes[[#This Row],[city]]))</f>
        <v>Seattle</v>
      </c>
      <c r="C3795" t="str">
        <f>_xlfn.TEXTBEFORE(Homes[[#This Row],[statezip]]," ")</f>
        <v>WA</v>
      </c>
      <c r="D3795" s="6" t="str">
        <f>_xlfn.TEXTAFTER(Homes[[#This Row],[statezip]]," ")</f>
        <v>98106</v>
      </c>
      <c r="E3795" s="1">
        <v>218000</v>
      </c>
      <c r="F3795">
        <v>3</v>
      </c>
      <c r="G37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795" s="3" t="str">
        <f>Homes[[#This Row],[bedrooms]] &amp; " bd | " &amp; TEXT(Homes[[#This Row],[bathrooms]],"0.##") &amp; " ba"</f>
        <v>3 bd | 1. ba</v>
      </c>
      <c r="I3795" s="4">
        <v>1020</v>
      </c>
      <c r="J3795" s="1">
        <f>IFERROR(Homes[[#This Row],[price]]/Homes[[#This Row],[sqft_living]]," ")</f>
        <v>213.72549019607843</v>
      </c>
      <c r="K3795" s="4">
        <f>IFERROR(Homes[[#This Row],[sqft_lot]]/43560," ")</f>
        <v>0.18076216712580348</v>
      </c>
      <c r="L3795" t="str">
        <f>IF(Homes[[#This Row],[waterfront]]=1, "Yes","No")</f>
        <v>No</v>
      </c>
      <c r="M3795" s="4" t="str">
        <f>IF(Homes[[#This Row],[sqft_basement]]&gt;0, "Yes","No")</f>
        <v>No</v>
      </c>
      <c r="N3795" t="str">
        <f>CHOOSE(Homes[[#This Row],[view]]+1, "None","Fair","Good","Great","Excellent")</f>
        <v>None</v>
      </c>
      <c r="O3795" t="str">
        <f>CHOOSE(Homes[[#This Row],[condition]], "Poor","Fair","Average","Good","Excellent")</f>
        <v>Average</v>
      </c>
      <c r="P3795">
        <f ca="1">YEAR(TODAY())-Homes[[#This Row],[yr_built]]</f>
        <v>69</v>
      </c>
      <c r="Q3795">
        <v>2001</v>
      </c>
      <c r="R3795">
        <f ca="1">IF(Homes[[#This Row],[yr_renovated]]&gt;0, YEAR(TODAY())-Homes[[#This Row],[yr_renovated]], YEAR(TODAY())-Homes[[#This Row],[yr_built]])</f>
        <v>24</v>
      </c>
      <c r="S3795">
        <v>1</v>
      </c>
      <c r="T3795" s="2">
        <v>41780</v>
      </c>
      <c r="U3795" s="3">
        <v>1</v>
      </c>
      <c r="V3795" s="4">
        <f>IFERROR(Homes[[#This Row],[sqft_above]]+Homes[[#This Row],[sqft_basement]]," ")</f>
        <v>1020</v>
      </c>
      <c r="W3795" s="4">
        <v>7874</v>
      </c>
      <c r="X3795">
        <v>0</v>
      </c>
      <c r="Y3795">
        <v>0</v>
      </c>
      <c r="Z3795">
        <v>3</v>
      </c>
      <c r="AA3795" s="4">
        <v>1020</v>
      </c>
      <c r="AB3795" s="4">
        <v>0</v>
      </c>
      <c r="AC3795">
        <v>1956</v>
      </c>
      <c r="AD3795" t="s">
        <v>3918</v>
      </c>
      <c r="AE3795" t="s">
        <v>49</v>
      </c>
      <c r="AF3795" t="s">
        <v>1278</v>
      </c>
    </row>
    <row r="3796" spans="1:32">
      <c r="A3796" t="str">
        <f>PROPER(TRIM(Homes[[#This Row],[street]]))</f>
        <v>230 S 317Th Pl</v>
      </c>
      <c r="B3796" t="str">
        <f>PROPER(TRIM(Homes[[#This Row],[city]]))</f>
        <v>Federal Way</v>
      </c>
      <c r="C3796" t="str">
        <f>_xlfn.TEXTBEFORE(Homes[[#This Row],[statezip]]," ")</f>
        <v>WA</v>
      </c>
      <c r="D3796" s="6" t="str">
        <f>_xlfn.TEXTAFTER(Homes[[#This Row],[statezip]]," ")</f>
        <v>98003</v>
      </c>
      <c r="E3796" s="1">
        <v>217500</v>
      </c>
      <c r="F3796">
        <v>3</v>
      </c>
      <c r="G37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96" s="3" t="str">
        <f>Homes[[#This Row],[bedrooms]] &amp; " bd | " &amp; TEXT(Homes[[#This Row],[bathrooms]],"0.##") &amp; " ba"</f>
        <v>3 bd | 1.75 ba</v>
      </c>
      <c r="I3796" s="4">
        <v>1400</v>
      </c>
      <c r="J3796" s="1">
        <f>IFERROR(Homes[[#This Row],[price]]/Homes[[#This Row],[sqft_living]]," ")</f>
        <v>155.35714285714286</v>
      </c>
      <c r="K3796" s="4">
        <f>IFERROR(Homes[[#This Row],[sqft_lot]]/43560," ")</f>
        <v>0.21914600550964186</v>
      </c>
      <c r="L3796" t="str">
        <f>IF(Homes[[#This Row],[waterfront]]=1, "Yes","No")</f>
        <v>No</v>
      </c>
      <c r="M3796" s="4" t="str">
        <f>IF(Homes[[#This Row],[sqft_basement]]&gt;0, "Yes","No")</f>
        <v>No</v>
      </c>
      <c r="N3796" t="str">
        <f>CHOOSE(Homes[[#This Row],[view]]+1, "None","Fair","Good","Great","Excellent")</f>
        <v>None</v>
      </c>
      <c r="O3796" t="str">
        <f>CHOOSE(Homes[[#This Row],[condition]], "Poor","Fair","Average","Good","Excellent")</f>
        <v>Good</v>
      </c>
      <c r="P3796">
        <f ca="1">YEAR(TODAY())-Homes[[#This Row],[yr_built]]</f>
        <v>41</v>
      </c>
      <c r="Q3796">
        <v>0</v>
      </c>
      <c r="R3796">
        <f ca="1">IF(Homes[[#This Row],[yr_renovated]]&gt;0, YEAR(TODAY())-Homes[[#This Row],[yr_renovated]], YEAR(TODAY())-Homes[[#This Row],[yr_built]])</f>
        <v>41</v>
      </c>
      <c r="S3796">
        <v>1</v>
      </c>
      <c r="T3796" s="2">
        <v>41821</v>
      </c>
      <c r="U3796" s="3">
        <v>1.75</v>
      </c>
      <c r="V3796" s="4">
        <f>IFERROR(Homes[[#This Row],[sqft_above]]+Homes[[#This Row],[sqft_basement]]," ")</f>
        <v>1400</v>
      </c>
      <c r="W3796" s="4">
        <v>9546</v>
      </c>
      <c r="X3796">
        <v>0</v>
      </c>
      <c r="Y3796">
        <v>0</v>
      </c>
      <c r="Z3796">
        <v>4</v>
      </c>
      <c r="AA3796" s="4">
        <v>1400</v>
      </c>
      <c r="AB3796" s="4">
        <v>0</v>
      </c>
      <c r="AC3796">
        <v>1984</v>
      </c>
      <c r="AD3796" t="s">
        <v>3919</v>
      </c>
      <c r="AE3796" t="s">
        <v>675</v>
      </c>
      <c r="AF3796" t="s">
        <v>676</v>
      </c>
    </row>
    <row r="3797" spans="1:32">
      <c r="A3797" t="str">
        <f>PROPER(TRIM(Homes[[#This Row],[street]]))</f>
        <v>24801-24805 11Th Ave S</v>
      </c>
      <c r="B3797" t="str">
        <f>PROPER(TRIM(Homes[[#This Row],[city]]))</f>
        <v>Des Moines</v>
      </c>
      <c r="C3797" t="str">
        <f>_xlfn.TEXTBEFORE(Homes[[#This Row],[statezip]]," ")</f>
        <v>WA</v>
      </c>
      <c r="D3797" s="6" t="str">
        <f>_xlfn.TEXTAFTER(Homes[[#This Row],[statezip]]," ")</f>
        <v>98198</v>
      </c>
      <c r="E3797" s="1">
        <v>216500</v>
      </c>
      <c r="F3797">
        <v>2</v>
      </c>
      <c r="G37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97" s="3" t="str">
        <f>Homes[[#This Row],[bedrooms]] &amp; " bd | " &amp; TEXT(Homes[[#This Row],[bathrooms]],"0.##") &amp; " ba"</f>
        <v>2 bd | 1.75 ba</v>
      </c>
      <c r="I3797" s="4">
        <v>1390</v>
      </c>
      <c r="J3797" s="1">
        <f>IFERROR(Homes[[#This Row],[price]]/Homes[[#This Row],[sqft_living]]," ")</f>
        <v>155.75539568345323</v>
      </c>
      <c r="K3797" s="4">
        <f>IFERROR(Homes[[#This Row],[sqft_lot]]/43560," ")</f>
        <v>0.10289256198347108</v>
      </c>
      <c r="L3797" t="str">
        <f>IF(Homes[[#This Row],[waterfront]]=1, "Yes","No")</f>
        <v>No</v>
      </c>
      <c r="M3797" s="4" t="str">
        <f>IF(Homes[[#This Row],[sqft_basement]]&gt;0, "Yes","No")</f>
        <v>No</v>
      </c>
      <c r="N3797" t="str">
        <f>CHOOSE(Homes[[#This Row],[view]]+1, "None","Fair","Good","Great","Excellent")</f>
        <v>None</v>
      </c>
      <c r="O3797" t="str">
        <f>CHOOSE(Homes[[#This Row],[condition]], "Poor","Fair","Average","Good","Excellent")</f>
        <v>Good</v>
      </c>
      <c r="P3797">
        <f ca="1">YEAR(TODAY())-Homes[[#This Row],[yr_built]]</f>
        <v>45</v>
      </c>
      <c r="Q3797">
        <v>0</v>
      </c>
      <c r="R3797">
        <f ca="1">IF(Homes[[#This Row],[yr_renovated]]&gt;0, YEAR(TODAY())-Homes[[#This Row],[yr_renovated]], YEAR(TODAY())-Homes[[#This Row],[yr_built]])</f>
        <v>45</v>
      </c>
      <c r="S3797">
        <v>1</v>
      </c>
      <c r="T3797" s="2">
        <v>41816</v>
      </c>
      <c r="U3797" s="3">
        <v>1.75</v>
      </c>
      <c r="V3797" s="4">
        <f>IFERROR(Homes[[#This Row],[sqft_above]]+Homes[[#This Row],[sqft_basement]]," ")</f>
        <v>1390</v>
      </c>
      <c r="W3797" s="4">
        <v>4482</v>
      </c>
      <c r="X3797">
        <v>0</v>
      </c>
      <c r="Y3797">
        <v>0</v>
      </c>
      <c r="Z3797">
        <v>4</v>
      </c>
      <c r="AA3797" s="4">
        <v>1390</v>
      </c>
      <c r="AB3797" s="4">
        <v>0</v>
      </c>
      <c r="AC3797">
        <v>1980</v>
      </c>
      <c r="AD3797" t="s">
        <v>3920</v>
      </c>
      <c r="AE3797" t="s">
        <v>459</v>
      </c>
      <c r="AF3797" t="s">
        <v>460</v>
      </c>
    </row>
    <row r="3798" spans="1:32">
      <c r="A3798" t="str">
        <f>PROPER(TRIM(Homes[[#This Row],[street]]))</f>
        <v>10915 243Rd Ave Ne</v>
      </c>
      <c r="B3798" t="str">
        <f>PROPER(TRIM(Homes[[#This Row],[city]]))</f>
        <v>Redmond</v>
      </c>
      <c r="C3798" t="str">
        <f>_xlfn.TEXTBEFORE(Homes[[#This Row],[statezip]]," ")</f>
        <v>WA</v>
      </c>
      <c r="D3798" s="6" t="str">
        <f>_xlfn.TEXTAFTER(Homes[[#This Row],[statezip]]," ")</f>
        <v>98053</v>
      </c>
      <c r="E3798" s="1">
        <v>216000</v>
      </c>
      <c r="F3798">
        <v>3</v>
      </c>
      <c r="G37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798" s="3" t="str">
        <f>Homes[[#This Row],[bedrooms]] &amp; " bd | " &amp; TEXT(Homes[[#This Row],[bathrooms]],"0.##") &amp; " ba"</f>
        <v>3 bd | 2.75 ba</v>
      </c>
      <c r="I3798" s="4">
        <v>2210</v>
      </c>
      <c r="J3798" s="1">
        <f>IFERROR(Homes[[#This Row],[price]]/Homes[[#This Row],[sqft_living]]," ")</f>
        <v>97.737556561085967</v>
      </c>
      <c r="K3798" s="4">
        <f>IFERROR(Homes[[#This Row],[sqft_lot]]/43560," ")</f>
        <v>9.1827364554637275E-2</v>
      </c>
      <c r="L3798" t="str">
        <f>IF(Homes[[#This Row],[waterfront]]=1, "Yes","No")</f>
        <v>No</v>
      </c>
      <c r="M3798" s="4" t="str">
        <f>IF(Homes[[#This Row],[sqft_basement]]&gt;0, "Yes","No")</f>
        <v>No</v>
      </c>
      <c r="N3798" t="str">
        <f>CHOOSE(Homes[[#This Row],[view]]+1, "None","Fair","Good","Great","Excellent")</f>
        <v>None</v>
      </c>
      <c r="O3798" t="str">
        <f>CHOOSE(Homes[[#This Row],[condition]], "Poor","Fair","Average","Good","Excellent")</f>
        <v>Average</v>
      </c>
      <c r="P3798">
        <f ca="1">YEAR(TODAY())-Homes[[#This Row],[yr_built]]</f>
        <v>17</v>
      </c>
      <c r="Q3798">
        <v>0</v>
      </c>
      <c r="R3798">
        <f ca="1">IF(Homes[[#This Row],[yr_renovated]]&gt;0, YEAR(TODAY())-Homes[[#This Row],[yr_renovated]], YEAR(TODAY())-Homes[[#This Row],[yr_built]])</f>
        <v>17</v>
      </c>
      <c r="S3798">
        <v>2</v>
      </c>
      <c r="T3798" s="2">
        <v>41815</v>
      </c>
      <c r="U3798" s="3">
        <v>2.75</v>
      </c>
      <c r="V3798" s="4">
        <f>IFERROR(Homes[[#This Row],[sqft_above]]+Homes[[#This Row],[sqft_basement]]," ")</f>
        <v>2210</v>
      </c>
      <c r="W3798" s="4">
        <v>4000</v>
      </c>
      <c r="X3798">
        <v>0</v>
      </c>
      <c r="Y3798">
        <v>0</v>
      </c>
      <c r="Z3798">
        <v>3</v>
      </c>
      <c r="AA3798" s="4">
        <v>2210</v>
      </c>
      <c r="AB3798" s="4">
        <v>0</v>
      </c>
      <c r="AC3798">
        <v>2008</v>
      </c>
      <c r="AD3798" t="s">
        <v>3921</v>
      </c>
      <c r="AE3798" t="s">
        <v>137</v>
      </c>
      <c r="AF3798" t="s">
        <v>208</v>
      </c>
    </row>
    <row r="3799" spans="1:32">
      <c r="A3799" t="str">
        <f>PROPER(TRIM(Homes[[#This Row],[street]]))</f>
        <v>35301-35323 56Th Ave S</v>
      </c>
      <c r="B3799" t="str">
        <f>PROPER(TRIM(Homes[[#This Row],[city]]))</f>
        <v>Auburn</v>
      </c>
      <c r="C3799" t="str">
        <f>_xlfn.TEXTBEFORE(Homes[[#This Row],[statezip]]," ")</f>
        <v>WA</v>
      </c>
      <c r="D3799" s="6" t="str">
        <f>_xlfn.TEXTAFTER(Homes[[#This Row],[statezip]]," ")</f>
        <v>98001</v>
      </c>
      <c r="E3799" s="1">
        <v>215500</v>
      </c>
      <c r="F3799">
        <v>2</v>
      </c>
      <c r="G37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799" s="3" t="str">
        <f>Homes[[#This Row],[bedrooms]] &amp; " bd | " &amp; TEXT(Homes[[#This Row],[bathrooms]],"0.##") &amp; " ba"</f>
        <v>2 bd | 1.75 ba</v>
      </c>
      <c r="I3799" s="4">
        <v>1220</v>
      </c>
      <c r="J3799" s="1">
        <f>IFERROR(Homes[[#This Row],[price]]/Homes[[#This Row],[sqft_living]]," ")</f>
        <v>176.63934426229508</v>
      </c>
      <c r="K3799" s="4">
        <f>IFERROR(Homes[[#This Row],[sqft_lot]]/43560," ")</f>
        <v>0.35812672176308541</v>
      </c>
      <c r="L3799" t="str">
        <f>IF(Homes[[#This Row],[waterfront]]=1, "Yes","No")</f>
        <v>No</v>
      </c>
      <c r="M3799" s="4" t="str">
        <f>IF(Homes[[#This Row],[sqft_basement]]&gt;0, "Yes","No")</f>
        <v>No</v>
      </c>
      <c r="N3799" t="str">
        <f>CHOOSE(Homes[[#This Row],[view]]+1, "None","Fair","Good","Great","Excellent")</f>
        <v>None</v>
      </c>
      <c r="O3799" t="str">
        <f>CHOOSE(Homes[[#This Row],[condition]], "Poor","Fair","Average","Good","Excellent")</f>
        <v>Average</v>
      </c>
      <c r="P3799">
        <f ca="1">YEAR(TODAY())-Homes[[#This Row],[yr_built]]</f>
        <v>53</v>
      </c>
      <c r="Q3799">
        <v>2002</v>
      </c>
      <c r="R3799">
        <f ca="1">IF(Homes[[#This Row],[yr_renovated]]&gt;0, YEAR(TODAY())-Homes[[#This Row],[yr_renovated]], YEAR(TODAY())-Homes[[#This Row],[yr_built]])</f>
        <v>23</v>
      </c>
      <c r="S3799">
        <v>1</v>
      </c>
      <c r="T3799" s="2">
        <v>41817</v>
      </c>
      <c r="U3799" s="3">
        <v>1.75</v>
      </c>
      <c r="V3799" s="4">
        <f>IFERROR(Homes[[#This Row],[sqft_above]]+Homes[[#This Row],[sqft_basement]]," ")</f>
        <v>1220</v>
      </c>
      <c r="W3799" s="4">
        <v>15600</v>
      </c>
      <c r="X3799">
        <v>0</v>
      </c>
      <c r="Y3799">
        <v>0</v>
      </c>
      <c r="Z3799">
        <v>3</v>
      </c>
      <c r="AA3799" s="4">
        <v>1220</v>
      </c>
      <c r="AB3799" s="4">
        <v>0</v>
      </c>
      <c r="AC3799">
        <v>1972</v>
      </c>
      <c r="AD3799" t="s">
        <v>3922</v>
      </c>
      <c r="AE3799" t="s">
        <v>519</v>
      </c>
      <c r="AF3799" t="s">
        <v>1269</v>
      </c>
    </row>
    <row r="3800" spans="1:32">
      <c r="A3800" t="str">
        <f>PROPER(TRIM(Homes[[#This Row],[street]]))</f>
        <v>2496-2598 S 121St St</v>
      </c>
      <c r="B3800" t="str">
        <f>PROPER(TRIM(Homes[[#This Row],[city]]))</f>
        <v>Burien</v>
      </c>
      <c r="C3800" t="str">
        <f>_xlfn.TEXTBEFORE(Homes[[#This Row],[statezip]]," ")</f>
        <v>WA</v>
      </c>
      <c r="D3800" s="6" t="str">
        <f>_xlfn.TEXTAFTER(Homes[[#This Row],[statezip]]," ")</f>
        <v>98168</v>
      </c>
      <c r="E3800" s="1">
        <v>215000</v>
      </c>
      <c r="F3800">
        <v>2</v>
      </c>
      <c r="G38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0" s="3" t="str">
        <f>Homes[[#This Row],[bedrooms]] &amp; " bd | " &amp; TEXT(Homes[[#This Row],[bathrooms]],"0.##") &amp; " ba"</f>
        <v>2 bd | 1. ba</v>
      </c>
      <c r="I3800" s="4">
        <v>1320</v>
      </c>
      <c r="J3800" s="1">
        <f>IFERROR(Homes[[#This Row],[price]]/Homes[[#This Row],[sqft_living]]," ")</f>
        <v>162.87878787878788</v>
      </c>
      <c r="K3800" s="4">
        <f>IFERROR(Homes[[#This Row],[sqft_lot]]/43560," ")</f>
        <v>0.20351239669421486</v>
      </c>
      <c r="L3800" t="str">
        <f>IF(Homes[[#This Row],[waterfront]]=1, "Yes","No")</f>
        <v>No</v>
      </c>
      <c r="M3800" s="4" t="str">
        <f>IF(Homes[[#This Row],[sqft_basement]]&gt;0, "Yes","No")</f>
        <v>No</v>
      </c>
      <c r="N3800" t="str">
        <f>CHOOSE(Homes[[#This Row],[view]]+1, "None","Fair","Good","Great","Excellent")</f>
        <v>None</v>
      </c>
      <c r="O3800" t="str">
        <f>CHOOSE(Homes[[#This Row],[condition]], "Poor","Fair","Average","Good","Excellent")</f>
        <v>Good</v>
      </c>
      <c r="P3800">
        <f ca="1">YEAR(TODAY())-Homes[[#This Row],[yr_built]]</f>
        <v>82</v>
      </c>
      <c r="Q3800">
        <v>0</v>
      </c>
      <c r="R3800">
        <f ca="1">IF(Homes[[#This Row],[yr_renovated]]&gt;0, YEAR(TODAY())-Homes[[#This Row],[yr_renovated]], YEAR(TODAY())-Homes[[#This Row],[yr_built]])</f>
        <v>82</v>
      </c>
      <c r="S3800">
        <v>1</v>
      </c>
      <c r="T3800" s="2">
        <v>41787</v>
      </c>
      <c r="U3800" s="3">
        <v>1</v>
      </c>
      <c r="V3800" s="4">
        <f>IFERROR(Homes[[#This Row],[sqft_above]]+Homes[[#This Row],[sqft_basement]]," ")</f>
        <v>1320</v>
      </c>
      <c r="W3800" s="4">
        <v>8865</v>
      </c>
      <c r="X3800">
        <v>0</v>
      </c>
      <c r="Y3800">
        <v>0</v>
      </c>
      <c r="Z3800">
        <v>4</v>
      </c>
      <c r="AA3800" s="4">
        <v>1320</v>
      </c>
      <c r="AB3800" s="4">
        <v>0</v>
      </c>
      <c r="AC3800">
        <v>1943</v>
      </c>
      <c r="AD3800" t="s">
        <v>3923</v>
      </c>
      <c r="AE3800" t="s">
        <v>379</v>
      </c>
      <c r="AF3800" t="s">
        <v>94</v>
      </c>
    </row>
    <row r="3801" spans="1:32">
      <c r="A3801" t="str">
        <f>PROPER(TRIM(Homes[[#This Row],[street]]))</f>
        <v>1730 Washington Ave</v>
      </c>
      <c r="B3801" t="str">
        <f>PROPER(TRIM(Homes[[#This Row],[city]]))</f>
        <v>Enumclaw</v>
      </c>
      <c r="C3801" t="str">
        <f>_xlfn.TEXTBEFORE(Homes[[#This Row],[statezip]]," ")</f>
        <v>WA</v>
      </c>
      <c r="D3801" s="6" t="str">
        <f>_xlfn.TEXTAFTER(Homes[[#This Row],[statezip]]," ")</f>
        <v>98022</v>
      </c>
      <c r="E3801" s="1">
        <v>215000</v>
      </c>
      <c r="F3801">
        <v>4</v>
      </c>
      <c r="G38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01" s="3" t="str">
        <f>Homes[[#This Row],[bedrooms]] &amp; " bd | " &amp; TEXT(Homes[[#This Row],[bathrooms]],"0.##") &amp; " ba"</f>
        <v>4 bd | 1.5 ba</v>
      </c>
      <c r="I3801" s="4">
        <v>1860</v>
      </c>
      <c r="J3801" s="1">
        <f>IFERROR(Homes[[#This Row],[price]]/Homes[[#This Row],[sqft_living]]," ")</f>
        <v>115.59139784946237</v>
      </c>
      <c r="K3801" s="4">
        <f>IFERROR(Homes[[#This Row],[sqft_lot]]/43560," ")</f>
        <v>0.11570247933884298</v>
      </c>
      <c r="L3801" t="str">
        <f>IF(Homes[[#This Row],[waterfront]]=1, "Yes","No")</f>
        <v>No</v>
      </c>
      <c r="M3801" s="4" t="str">
        <f>IF(Homes[[#This Row],[sqft_basement]]&gt;0, "Yes","No")</f>
        <v>No</v>
      </c>
      <c r="N3801" t="str">
        <f>CHOOSE(Homes[[#This Row],[view]]+1, "None","Fair","Good","Great","Excellent")</f>
        <v>None</v>
      </c>
      <c r="O3801" t="str">
        <f>CHOOSE(Homes[[#This Row],[condition]], "Poor","Fair","Average","Good","Excellent")</f>
        <v>Excellent</v>
      </c>
      <c r="P3801">
        <f ca="1">YEAR(TODAY())-Homes[[#This Row],[yr_built]]</f>
        <v>105</v>
      </c>
      <c r="Q3801">
        <v>0</v>
      </c>
      <c r="R3801">
        <f ca="1">IF(Homes[[#This Row],[yr_renovated]]&gt;0, YEAR(TODAY())-Homes[[#This Row],[yr_renovated]], YEAR(TODAY())-Homes[[#This Row],[yr_built]])</f>
        <v>105</v>
      </c>
      <c r="S3801">
        <v>1.5</v>
      </c>
      <c r="T3801" s="2">
        <v>41829</v>
      </c>
      <c r="U3801" s="3">
        <v>1.5</v>
      </c>
      <c r="V3801" s="4">
        <f>IFERROR(Homes[[#This Row],[sqft_above]]+Homes[[#This Row],[sqft_basement]]," ")</f>
        <v>1860</v>
      </c>
      <c r="W3801" s="4">
        <v>5040</v>
      </c>
      <c r="X3801">
        <v>0</v>
      </c>
      <c r="Y3801">
        <v>0</v>
      </c>
      <c r="Z3801">
        <v>5</v>
      </c>
      <c r="AA3801" s="4">
        <v>1860</v>
      </c>
      <c r="AB3801" s="4">
        <v>0</v>
      </c>
      <c r="AC3801">
        <v>1920</v>
      </c>
      <c r="AD3801" t="s">
        <v>3924</v>
      </c>
      <c r="AE3801" t="s">
        <v>1035</v>
      </c>
      <c r="AF3801" t="s">
        <v>1036</v>
      </c>
    </row>
    <row r="3802" spans="1:32">
      <c r="A3802" t="str">
        <f>PROPER(TRIM(Homes[[#This Row],[street]]))</f>
        <v>1625 Sw 351St St</v>
      </c>
      <c r="B3802" t="str">
        <f>PROPER(TRIM(Homes[[#This Row],[city]]))</f>
        <v>Federal Way</v>
      </c>
      <c r="C3802" t="str">
        <f>_xlfn.TEXTBEFORE(Homes[[#This Row],[statezip]]," ")</f>
        <v>WA</v>
      </c>
      <c r="D3802" s="6" t="str">
        <f>_xlfn.TEXTAFTER(Homes[[#This Row],[statezip]]," ")</f>
        <v>98023</v>
      </c>
      <c r="E3802" s="1">
        <v>215000</v>
      </c>
      <c r="F3802">
        <v>3</v>
      </c>
      <c r="G38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2" s="3" t="str">
        <f>Homes[[#This Row],[bedrooms]] &amp; " bd | " &amp; TEXT(Homes[[#This Row],[bathrooms]],"0.##") &amp; " ba"</f>
        <v>3 bd | 1. ba</v>
      </c>
      <c r="I3802" s="4">
        <v>960</v>
      </c>
      <c r="J3802" s="1">
        <f>IFERROR(Homes[[#This Row],[price]]/Homes[[#This Row],[sqft_living]]," ")</f>
        <v>223.95833333333334</v>
      </c>
      <c r="K3802" s="4">
        <f>IFERROR(Homes[[#This Row],[sqft_lot]]/43560," ")</f>
        <v>0.21953627180899909</v>
      </c>
      <c r="L3802" t="str">
        <f>IF(Homes[[#This Row],[waterfront]]=1, "Yes","No")</f>
        <v>No</v>
      </c>
      <c r="M3802" s="4" t="str">
        <f>IF(Homes[[#This Row],[sqft_basement]]&gt;0, "Yes","No")</f>
        <v>No</v>
      </c>
      <c r="N3802" t="str">
        <f>CHOOSE(Homes[[#This Row],[view]]+1, "None","Fair","Good","Great","Excellent")</f>
        <v>None</v>
      </c>
      <c r="O3802" t="str">
        <f>CHOOSE(Homes[[#This Row],[condition]], "Poor","Fair","Average","Good","Excellent")</f>
        <v>Excellent</v>
      </c>
      <c r="P3802">
        <f ca="1">YEAR(TODAY())-Homes[[#This Row],[yr_built]]</f>
        <v>58</v>
      </c>
      <c r="Q3802">
        <v>0</v>
      </c>
      <c r="R3802">
        <f ca="1">IF(Homes[[#This Row],[yr_renovated]]&gt;0, YEAR(TODAY())-Homes[[#This Row],[yr_renovated]], YEAR(TODAY())-Homes[[#This Row],[yr_built]])</f>
        <v>58</v>
      </c>
      <c r="S3802">
        <v>1</v>
      </c>
      <c r="T3802" s="2">
        <v>41827</v>
      </c>
      <c r="U3802" s="3">
        <v>1</v>
      </c>
      <c r="V3802" s="4">
        <f>IFERROR(Homes[[#This Row],[sqft_above]]+Homes[[#This Row],[sqft_basement]]," ")</f>
        <v>960</v>
      </c>
      <c r="W3802" s="4">
        <v>9563</v>
      </c>
      <c r="X3802">
        <v>0</v>
      </c>
      <c r="Y3802">
        <v>0</v>
      </c>
      <c r="Z3802">
        <v>5</v>
      </c>
      <c r="AA3802" s="4">
        <v>960</v>
      </c>
      <c r="AB3802" s="4">
        <v>0</v>
      </c>
      <c r="AC3802">
        <v>1967</v>
      </c>
      <c r="AD3802" t="s">
        <v>3925</v>
      </c>
      <c r="AE3802" t="s">
        <v>675</v>
      </c>
      <c r="AF3802" t="s">
        <v>1267</v>
      </c>
    </row>
    <row r="3803" spans="1:32">
      <c r="A3803" t="str">
        <f>PROPER(TRIM(Homes[[#This Row],[street]]))</f>
        <v>2253 Sw 313Th St</v>
      </c>
      <c r="B3803" t="str">
        <f>PROPER(TRIM(Homes[[#This Row],[city]]))</f>
        <v>Federal Way</v>
      </c>
      <c r="C3803" t="str">
        <f>_xlfn.TEXTBEFORE(Homes[[#This Row],[statezip]]," ")</f>
        <v>WA</v>
      </c>
      <c r="D3803" s="6" t="str">
        <f>_xlfn.TEXTAFTER(Homes[[#This Row],[statezip]]," ")</f>
        <v>98023</v>
      </c>
      <c r="E3803" s="1">
        <v>215000</v>
      </c>
      <c r="F3803">
        <v>3</v>
      </c>
      <c r="G38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03" s="3" t="str">
        <f>Homes[[#This Row],[bedrooms]] &amp; " bd | " &amp; TEXT(Homes[[#This Row],[bathrooms]],"0.##") &amp; " ba"</f>
        <v>3 bd | 1.75 ba</v>
      </c>
      <c r="I3803" s="4">
        <v>1770</v>
      </c>
      <c r="J3803" s="1">
        <f>IFERROR(Homes[[#This Row],[price]]/Homes[[#This Row],[sqft_living]]," ")</f>
        <v>121.46892655367232</v>
      </c>
      <c r="K3803" s="4">
        <f>IFERROR(Homes[[#This Row],[sqft_lot]]/43560," ")</f>
        <v>0.66584022038567492</v>
      </c>
      <c r="L3803" t="str">
        <f>IF(Homes[[#This Row],[waterfront]]=1, "Yes","No")</f>
        <v>No</v>
      </c>
      <c r="M3803" s="4" t="str">
        <f>IF(Homes[[#This Row],[sqft_basement]]&gt;0, "Yes","No")</f>
        <v>No</v>
      </c>
      <c r="N3803" t="str">
        <f>CHOOSE(Homes[[#This Row],[view]]+1, "None","Fair","Good","Great","Excellent")</f>
        <v>None</v>
      </c>
      <c r="O3803" t="str">
        <f>CHOOSE(Homes[[#This Row],[condition]], "Poor","Fair","Average","Good","Excellent")</f>
        <v>Average</v>
      </c>
      <c r="P3803">
        <f ca="1">YEAR(TODAY())-Homes[[#This Row],[yr_built]]</f>
        <v>66</v>
      </c>
      <c r="Q3803">
        <v>1989</v>
      </c>
      <c r="R3803">
        <f ca="1">IF(Homes[[#This Row],[yr_renovated]]&gt;0, YEAR(TODAY())-Homes[[#This Row],[yr_renovated]], YEAR(TODAY())-Homes[[#This Row],[yr_built]])</f>
        <v>36</v>
      </c>
      <c r="S3803">
        <v>1</v>
      </c>
      <c r="T3803" s="2">
        <v>41829</v>
      </c>
      <c r="U3803" s="3">
        <v>1.75</v>
      </c>
      <c r="V3803" s="4">
        <f>IFERROR(Homes[[#This Row],[sqft_above]]+Homes[[#This Row],[sqft_basement]]," ")</f>
        <v>1770</v>
      </c>
      <c r="W3803" s="4">
        <v>29004</v>
      </c>
      <c r="X3803">
        <v>0</v>
      </c>
      <c r="Y3803">
        <v>0</v>
      </c>
      <c r="Z3803">
        <v>3</v>
      </c>
      <c r="AA3803" s="4">
        <v>1770</v>
      </c>
      <c r="AB3803" s="4">
        <v>0</v>
      </c>
      <c r="AC3803">
        <v>1959</v>
      </c>
      <c r="AD3803" t="s">
        <v>3926</v>
      </c>
      <c r="AE3803" t="s">
        <v>675</v>
      </c>
      <c r="AF3803" t="s">
        <v>1267</v>
      </c>
    </row>
    <row r="3804" spans="1:32">
      <c r="A3804" t="str">
        <f>PROPER(TRIM(Homes[[#This Row],[street]]))</f>
        <v>11428 Se 225Th St</v>
      </c>
      <c r="B3804" t="str">
        <f>PROPER(TRIM(Homes[[#This Row],[city]]))</f>
        <v>Kent</v>
      </c>
      <c r="C3804" t="str">
        <f>_xlfn.TEXTBEFORE(Homes[[#This Row],[statezip]]," ")</f>
        <v>WA</v>
      </c>
      <c r="D3804" s="6" t="str">
        <f>_xlfn.TEXTAFTER(Homes[[#This Row],[statezip]]," ")</f>
        <v>98031</v>
      </c>
      <c r="E3804" s="1">
        <v>215000</v>
      </c>
      <c r="F3804">
        <v>3</v>
      </c>
      <c r="G38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4" s="3" t="str">
        <f>Homes[[#This Row],[bedrooms]] &amp; " bd | " &amp; TEXT(Homes[[#This Row],[bathrooms]],"0.##") &amp; " ba"</f>
        <v>3 bd | 1. ba</v>
      </c>
      <c r="I3804" s="4">
        <v>970</v>
      </c>
      <c r="J3804" s="1">
        <f>IFERROR(Homes[[#This Row],[price]]/Homes[[#This Row],[sqft_living]]," ")</f>
        <v>221.64948453608247</v>
      </c>
      <c r="K3804" s="4">
        <f>IFERROR(Homes[[#This Row],[sqft_lot]]/43560," ")</f>
        <v>0.16701101928374656</v>
      </c>
      <c r="L3804" t="str">
        <f>IF(Homes[[#This Row],[waterfront]]=1, "Yes","No")</f>
        <v>No</v>
      </c>
      <c r="M3804" s="4" t="str">
        <f>IF(Homes[[#This Row],[sqft_basement]]&gt;0, "Yes","No")</f>
        <v>No</v>
      </c>
      <c r="N3804" t="str">
        <f>CHOOSE(Homes[[#This Row],[view]]+1, "None","Fair","Good","Great","Excellent")</f>
        <v>None</v>
      </c>
      <c r="O3804" t="str">
        <f>CHOOSE(Homes[[#This Row],[condition]], "Poor","Fair","Average","Good","Excellent")</f>
        <v>Good</v>
      </c>
      <c r="P3804">
        <f ca="1">YEAR(TODAY())-Homes[[#This Row],[yr_built]]</f>
        <v>55</v>
      </c>
      <c r="Q3804">
        <v>0</v>
      </c>
      <c r="R3804">
        <f ca="1">IF(Homes[[#This Row],[yr_renovated]]&gt;0, YEAR(TODAY())-Homes[[#This Row],[yr_renovated]], YEAR(TODAY())-Homes[[#This Row],[yr_built]])</f>
        <v>55</v>
      </c>
      <c r="S3804">
        <v>1</v>
      </c>
      <c r="T3804" s="2">
        <v>41778</v>
      </c>
      <c r="U3804" s="3">
        <v>1</v>
      </c>
      <c r="V3804" s="4">
        <f>IFERROR(Homes[[#This Row],[sqft_above]]+Homes[[#This Row],[sqft_basement]]," ")</f>
        <v>970</v>
      </c>
      <c r="W3804" s="4">
        <v>7275</v>
      </c>
      <c r="X3804">
        <v>0</v>
      </c>
      <c r="Y3804">
        <v>0</v>
      </c>
      <c r="Z3804">
        <v>4</v>
      </c>
      <c r="AA3804" s="4">
        <v>970</v>
      </c>
      <c r="AB3804" s="4">
        <v>0</v>
      </c>
      <c r="AC3804">
        <v>1970</v>
      </c>
      <c r="AD3804" t="s">
        <v>3927</v>
      </c>
      <c r="AE3804" t="s">
        <v>1392</v>
      </c>
      <c r="AF3804" t="s">
        <v>2406</v>
      </c>
    </row>
    <row r="3805" spans="1:32">
      <c r="A3805" t="str">
        <f>PROPER(TRIM(Homes[[#This Row],[street]]))</f>
        <v>4503 S 256Th St</v>
      </c>
      <c r="B3805" t="str">
        <f>PROPER(TRIM(Homes[[#This Row],[city]]))</f>
        <v>Kent</v>
      </c>
      <c r="C3805" t="str">
        <f>_xlfn.TEXTBEFORE(Homes[[#This Row],[statezip]]," ")</f>
        <v>WA</v>
      </c>
      <c r="D3805" s="6" t="str">
        <f>_xlfn.TEXTAFTER(Homes[[#This Row],[statezip]]," ")</f>
        <v>98032</v>
      </c>
      <c r="E3805" s="1">
        <v>215000</v>
      </c>
      <c r="F3805">
        <v>3</v>
      </c>
      <c r="G38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5" s="3" t="str">
        <f>Homes[[#This Row],[bedrooms]] &amp; " bd | " &amp; TEXT(Homes[[#This Row],[bathrooms]],"0.##") &amp; " ba"</f>
        <v>3 bd | 1. ba</v>
      </c>
      <c r="I3805" s="4">
        <v>1200</v>
      </c>
      <c r="J3805" s="1">
        <f>IFERROR(Homes[[#This Row],[price]]/Homes[[#This Row],[sqft_living]]," ")</f>
        <v>179.16666666666666</v>
      </c>
      <c r="K3805" s="4">
        <f>IFERROR(Homes[[#This Row],[sqft_lot]]/43560," ")</f>
        <v>0.16712580348943984</v>
      </c>
      <c r="L3805" t="str">
        <f>IF(Homes[[#This Row],[waterfront]]=1, "Yes","No")</f>
        <v>No</v>
      </c>
      <c r="M3805" s="4" t="str">
        <f>IF(Homes[[#This Row],[sqft_basement]]&gt;0, "Yes","No")</f>
        <v>No</v>
      </c>
      <c r="N3805" t="str">
        <f>CHOOSE(Homes[[#This Row],[view]]+1, "None","Fair","Good","Great","Excellent")</f>
        <v>None</v>
      </c>
      <c r="O3805" t="str">
        <f>CHOOSE(Homes[[#This Row],[condition]], "Poor","Fair","Average","Good","Excellent")</f>
        <v>Good</v>
      </c>
      <c r="P3805">
        <f ca="1">YEAR(TODAY())-Homes[[#This Row],[yr_built]]</f>
        <v>58</v>
      </c>
      <c r="Q3805">
        <v>0</v>
      </c>
      <c r="R3805">
        <f ca="1">IF(Homes[[#This Row],[yr_renovated]]&gt;0, YEAR(TODAY())-Homes[[#This Row],[yr_renovated]], YEAR(TODAY())-Homes[[#This Row],[yr_built]])</f>
        <v>58</v>
      </c>
      <c r="S3805">
        <v>1</v>
      </c>
      <c r="T3805" s="2">
        <v>41829</v>
      </c>
      <c r="U3805" s="3">
        <v>1</v>
      </c>
      <c r="V3805" s="4">
        <f>IFERROR(Homes[[#This Row],[sqft_above]]+Homes[[#This Row],[sqft_basement]]," ")</f>
        <v>1200</v>
      </c>
      <c r="W3805" s="4">
        <v>7280</v>
      </c>
      <c r="X3805">
        <v>0</v>
      </c>
      <c r="Y3805">
        <v>0</v>
      </c>
      <c r="Z3805">
        <v>4</v>
      </c>
      <c r="AA3805" s="4">
        <v>1200</v>
      </c>
      <c r="AB3805" s="4">
        <v>0</v>
      </c>
      <c r="AC3805">
        <v>1967</v>
      </c>
      <c r="AD3805" t="s">
        <v>3928</v>
      </c>
      <c r="AE3805" t="s">
        <v>1392</v>
      </c>
      <c r="AF3805" t="s">
        <v>2606</v>
      </c>
    </row>
    <row r="3806" spans="1:32">
      <c r="A3806" t="str">
        <f>PROPER(TRIM(Homes[[#This Row],[street]]))</f>
        <v>26516 235Th Ave Se</v>
      </c>
      <c r="B3806" t="str">
        <f>PROPER(TRIM(Homes[[#This Row],[city]]))</f>
        <v>Maple Valley</v>
      </c>
      <c r="C3806" t="str">
        <f>_xlfn.TEXTBEFORE(Homes[[#This Row],[statezip]]," ")</f>
        <v>WA</v>
      </c>
      <c r="D3806" s="6" t="str">
        <f>_xlfn.TEXTAFTER(Homes[[#This Row],[statezip]]," ")</f>
        <v>98038</v>
      </c>
      <c r="E3806" s="1">
        <v>215000</v>
      </c>
      <c r="F3806">
        <v>3</v>
      </c>
      <c r="G38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06" s="3" t="str">
        <f>Homes[[#This Row],[bedrooms]] &amp; " bd | " &amp; TEXT(Homes[[#This Row],[bathrooms]],"0.##") &amp; " ba"</f>
        <v>3 bd | 1. ba</v>
      </c>
      <c r="I3806" s="4">
        <v>1160</v>
      </c>
      <c r="J3806" s="1">
        <f>IFERROR(Homes[[#This Row],[price]]/Homes[[#This Row],[sqft_living]]," ")</f>
        <v>185.34482758620689</v>
      </c>
      <c r="K3806" s="4">
        <f>IFERROR(Homes[[#This Row],[sqft_lot]]/43560," ")</f>
        <v>0.23838383838383839</v>
      </c>
      <c r="L3806" t="str">
        <f>IF(Homes[[#This Row],[waterfront]]=1, "Yes","No")</f>
        <v>No</v>
      </c>
      <c r="M3806" s="4" t="str">
        <f>IF(Homes[[#This Row],[sqft_basement]]&gt;0, "Yes","No")</f>
        <v>No</v>
      </c>
      <c r="N3806" t="str">
        <f>CHOOSE(Homes[[#This Row],[view]]+1, "None","Fair","Good","Great","Excellent")</f>
        <v>None</v>
      </c>
      <c r="O3806" t="str">
        <f>CHOOSE(Homes[[#This Row],[condition]], "Poor","Fair","Average","Good","Excellent")</f>
        <v>Good</v>
      </c>
      <c r="P3806">
        <f ca="1">YEAR(TODAY())-Homes[[#This Row],[yr_built]]</f>
        <v>56</v>
      </c>
      <c r="Q3806">
        <v>0</v>
      </c>
      <c r="R3806">
        <f ca="1">IF(Homes[[#This Row],[yr_renovated]]&gt;0, YEAR(TODAY())-Homes[[#This Row],[yr_renovated]], YEAR(TODAY())-Homes[[#This Row],[yr_built]])</f>
        <v>56</v>
      </c>
      <c r="S3806">
        <v>1</v>
      </c>
      <c r="T3806" s="2">
        <v>41774</v>
      </c>
      <c r="U3806" s="3">
        <v>1</v>
      </c>
      <c r="V3806" s="4">
        <f>IFERROR(Homes[[#This Row],[sqft_above]]+Homes[[#This Row],[sqft_basement]]," ")</f>
        <v>1160</v>
      </c>
      <c r="W3806" s="4">
        <v>10384</v>
      </c>
      <c r="X3806">
        <v>0</v>
      </c>
      <c r="Y3806">
        <v>0</v>
      </c>
      <c r="Z3806">
        <v>4</v>
      </c>
      <c r="AA3806" s="4">
        <v>1160</v>
      </c>
      <c r="AB3806" s="4">
        <v>0</v>
      </c>
      <c r="AC3806">
        <v>1969</v>
      </c>
      <c r="AD3806" t="s">
        <v>3929</v>
      </c>
      <c r="AE3806" t="s">
        <v>920</v>
      </c>
      <c r="AF3806" t="s">
        <v>921</v>
      </c>
    </row>
    <row r="3807" spans="1:32">
      <c r="A3807" t="str">
        <f>PROPER(TRIM(Homes[[#This Row],[street]]))</f>
        <v>127 Chicago Blvd S</v>
      </c>
      <c r="B3807" t="str">
        <f>PROPER(TRIM(Homes[[#This Row],[city]]))</f>
        <v>Pacific</v>
      </c>
      <c r="C3807" t="str">
        <f>_xlfn.TEXTBEFORE(Homes[[#This Row],[statezip]]," ")</f>
        <v>WA</v>
      </c>
      <c r="D3807" s="6" t="str">
        <f>_xlfn.TEXTAFTER(Homes[[#This Row],[statezip]]," ")</f>
        <v>98047</v>
      </c>
      <c r="E3807" s="1">
        <v>215000</v>
      </c>
      <c r="F3807">
        <v>3</v>
      </c>
      <c r="G38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07" s="3" t="str">
        <f>Homes[[#This Row],[bedrooms]] &amp; " bd | " &amp; TEXT(Homes[[#This Row],[bathrooms]],"0.##") &amp; " ba"</f>
        <v>3 bd | 1.75 ba</v>
      </c>
      <c r="I3807" s="4">
        <v>1210</v>
      </c>
      <c r="J3807" s="1">
        <f>IFERROR(Homes[[#This Row],[price]]/Homes[[#This Row],[sqft_living]]," ")</f>
        <v>177.68595041322314</v>
      </c>
      <c r="K3807" s="4">
        <f>IFERROR(Homes[[#This Row],[sqft_lot]]/43560," ")</f>
        <v>0.185376492194674</v>
      </c>
      <c r="L3807" t="str">
        <f>IF(Homes[[#This Row],[waterfront]]=1, "Yes","No")</f>
        <v>No</v>
      </c>
      <c r="M3807" s="4" t="str">
        <f>IF(Homes[[#This Row],[sqft_basement]]&gt;0, "Yes","No")</f>
        <v>No</v>
      </c>
      <c r="N3807" t="str">
        <f>CHOOSE(Homes[[#This Row],[view]]+1, "None","Fair","Good","Great","Excellent")</f>
        <v>None</v>
      </c>
      <c r="O3807" t="str">
        <f>CHOOSE(Homes[[#This Row],[condition]], "Poor","Fair","Average","Good","Excellent")</f>
        <v>Good</v>
      </c>
      <c r="P3807">
        <f ca="1">YEAR(TODAY())-Homes[[#This Row],[yr_built]]</f>
        <v>42</v>
      </c>
      <c r="Q3807">
        <v>0</v>
      </c>
      <c r="R3807">
        <f ca="1">IF(Homes[[#This Row],[yr_renovated]]&gt;0, YEAR(TODAY())-Homes[[#This Row],[yr_renovated]], YEAR(TODAY())-Homes[[#This Row],[yr_built]])</f>
        <v>42</v>
      </c>
      <c r="S3807">
        <v>1</v>
      </c>
      <c r="T3807" s="2">
        <v>41787</v>
      </c>
      <c r="U3807" s="3">
        <v>1.75</v>
      </c>
      <c r="V3807" s="4">
        <f>IFERROR(Homes[[#This Row],[sqft_above]]+Homes[[#This Row],[sqft_basement]]," ")</f>
        <v>1210</v>
      </c>
      <c r="W3807" s="4">
        <v>8075</v>
      </c>
      <c r="X3807">
        <v>0</v>
      </c>
      <c r="Y3807">
        <v>0</v>
      </c>
      <c r="Z3807">
        <v>4</v>
      </c>
      <c r="AA3807" s="4">
        <v>1210</v>
      </c>
      <c r="AB3807" s="4">
        <v>0</v>
      </c>
      <c r="AC3807">
        <v>1983</v>
      </c>
      <c r="AD3807" t="s">
        <v>3930</v>
      </c>
      <c r="AE3807" t="s">
        <v>3630</v>
      </c>
      <c r="AF3807" t="s">
        <v>3631</v>
      </c>
    </row>
    <row r="3808" spans="1:32">
      <c r="A3808" t="str">
        <f>PROPER(TRIM(Homes[[#This Row],[street]]))</f>
        <v>2906 Kennewick Pl Ne</v>
      </c>
      <c r="B3808" t="str">
        <f>PROPER(TRIM(Homes[[#This Row],[city]]))</f>
        <v>Renton</v>
      </c>
      <c r="C3808" t="str">
        <f>_xlfn.TEXTBEFORE(Homes[[#This Row],[statezip]]," ")</f>
        <v>WA</v>
      </c>
      <c r="D3808" s="6" t="str">
        <f>_xlfn.TEXTAFTER(Homes[[#This Row],[statezip]]," ")</f>
        <v>98056</v>
      </c>
      <c r="E3808" s="1">
        <v>215000</v>
      </c>
      <c r="F3808">
        <v>2</v>
      </c>
      <c r="G38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808" s="3" t="str">
        <f>Homes[[#This Row],[bedrooms]] &amp; " bd | " &amp; TEXT(Homes[[#This Row],[bathrooms]],"0.##") &amp; " ba"</f>
        <v>2 bd | 2.25 ba</v>
      </c>
      <c r="I3808" s="4">
        <v>1610</v>
      </c>
      <c r="J3808" s="1">
        <f>IFERROR(Homes[[#This Row],[price]]/Homes[[#This Row],[sqft_living]]," ")</f>
        <v>133.54037267080744</v>
      </c>
      <c r="K3808" s="4">
        <f>IFERROR(Homes[[#This Row],[sqft_lot]]/43560," ")</f>
        <v>4.6831955922865015E-2</v>
      </c>
      <c r="L3808" t="str">
        <f>IF(Homes[[#This Row],[waterfront]]=1, "Yes","No")</f>
        <v>No</v>
      </c>
      <c r="M3808" s="4" t="str">
        <f>IF(Homes[[#This Row],[sqft_basement]]&gt;0, "Yes","No")</f>
        <v>No</v>
      </c>
      <c r="N3808" t="str">
        <f>CHOOSE(Homes[[#This Row],[view]]+1, "None","Fair","Good","Great","Excellent")</f>
        <v>None</v>
      </c>
      <c r="O3808" t="str">
        <f>CHOOSE(Homes[[#This Row],[condition]], "Poor","Fair","Average","Good","Excellent")</f>
        <v>Good</v>
      </c>
      <c r="P3808">
        <f ca="1">YEAR(TODAY())-Homes[[#This Row],[yr_built]]</f>
        <v>46</v>
      </c>
      <c r="Q3808">
        <v>0</v>
      </c>
      <c r="R3808">
        <f ca="1">IF(Homes[[#This Row],[yr_renovated]]&gt;0, YEAR(TODAY())-Homes[[#This Row],[yr_renovated]], YEAR(TODAY())-Homes[[#This Row],[yr_built]])</f>
        <v>46</v>
      </c>
      <c r="S3808">
        <v>2</v>
      </c>
      <c r="T3808" s="2">
        <v>41778</v>
      </c>
      <c r="U3808" s="3">
        <v>2.25</v>
      </c>
      <c r="V3808" s="4">
        <f>IFERROR(Homes[[#This Row],[sqft_above]]+Homes[[#This Row],[sqft_basement]]," ")</f>
        <v>1610</v>
      </c>
      <c r="W3808" s="4">
        <v>2040</v>
      </c>
      <c r="X3808">
        <v>0</v>
      </c>
      <c r="Y3808">
        <v>0</v>
      </c>
      <c r="Z3808">
        <v>4</v>
      </c>
      <c r="AA3808" s="4">
        <v>1610</v>
      </c>
      <c r="AB3808" s="4">
        <v>0</v>
      </c>
      <c r="AC3808">
        <v>1979</v>
      </c>
      <c r="AD3808" t="s">
        <v>3931</v>
      </c>
      <c r="AE3808" t="s">
        <v>319</v>
      </c>
      <c r="AF3808" t="s">
        <v>672</v>
      </c>
    </row>
    <row r="3809" spans="1:32">
      <c r="A3809" t="str">
        <f>PROPER(TRIM(Homes[[#This Row],[street]]))</f>
        <v>2730 S 146Th St</v>
      </c>
      <c r="B3809" t="str">
        <f>PROPER(TRIM(Homes[[#This Row],[city]]))</f>
        <v>Seatac</v>
      </c>
      <c r="C3809" t="str">
        <f>_xlfn.TEXTBEFORE(Homes[[#This Row],[statezip]]," ")</f>
        <v>WA</v>
      </c>
      <c r="D3809" s="6" t="str">
        <f>_xlfn.TEXTAFTER(Homes[[#This Row],[statezip]]," ")</f>
        <v>98168</v>
      </c>
      <c r="E3809" s="1">
        <v>215000</v>
      </c>
      <c r="F3809">
        <v>3</v>
      </c>
      <c r="G38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09" s="3" t="str">
        <f>Homes[[#This Row],[bedrooms]] &amp; " bd | " &amp; TEXT(Homes[[#This Row],[bathrooms]],"0.##") &amp; " ba"</f>
        <v>3 bd | 2. ba</v>
      </c>
      <c r="I3809" s="4">
        <v>1340</v>
      </c>
      <c r="J3809" s="1">
        <f>IFERROR(Homes[[#This Row],[price]]/Homes[[#This Row],[sqft_living]]," ")</f>
        <v>160.44776119402985</v>
      </c>
      <c r="K3809" s="4">
        <f>IFERROR(Homes[[#This Row],[sqft_lot]]/43560," ")</f>
        <v>0.19524793388429751</v>
      </c>
      <c r="L3809" t="str">
        <f>IF(Homes[[#This Row],[waterfront]]=1, "Yes","No")</f>
        <v>No</v>
      </c>
      <c r="M3809" s="4" t="str">
        <f>IF(Homes[[#This Row],[sqft_basement]]&gt;0, "Yes","No")</f>
        <v>No</v>
      </c>
      <c r="N3809" t="str">
        <f>CHOOSE(Homes[[#This Row],[view]]+1, "None","Fair","Good","Great","Excellent")</f>
        <v>None</v>
      </c>
      <c r="O3809" t="str">
        <f>CHOOSE(Homes[[#This Row],[condition]], "Poor","Fair","Average","Good","Excellent")</f>
        <v>Average</v>
      </c>
      <c r="P3809">
        <f ca="1">YEAR(TODAY())-Homes[[#This Row],[yr_built]]</f>
        <v>94</v>
      </c>
      <c r="Q3809">
        <v>0</v>
      </c>
      <c r="R3809">
        <f ca="1">IF(Homes[[#This Row],[yr_renovated]]&gt;0, YEAR(TODAY())-Homes[[#This Row],[yr_renovated]], YEAR(TODAY())-Homes[[#This Row],[yr_built]])</f>
        <v>94</v>
      </c>
      <c r="S3809">
        <v>1</v>
      </c>
      <c r="T3809" s="2">
        <v>41813</v>
      </c>
      <c r="U3809" s="3">
        <v>2</v>
      </c>
      <c r="V3809" s="4">
        <f>IFERROR(Homes[[#This Row],[sqft_above]]+Homes[[#This Row],[sqft_basement]]," ")</f>
        <v>1340</v>
      </c>
      <c r="W3809" s="4">
        <v>8505</v>
      </c>
      <c r="X3809">
        <v>0</v>
      </c>
      <c r="Y3809">
        <v>0</v>
      </c>
      <c r="Z3809">
        <v>3</v>
      </c>
      <c r="AA3809" s="4">
        <v>1340</v>
      </c>
      <c r="AB3809" s="4">
        <v>0</v>
      </c>
      <c r="AC3809">
        <v>1931</v>
      </c>
      <c r="AD3809" t="s">
        <v>3932</v>
      </c>
      <c r="AE3809" t="s">
        <v>2001</v>
      </c>
      <c r="AF3809" t="s">
        <v>94</v>
      </c>
    </row>
    <row r="3810" spans="1:32">
      <c r="A3810" t="str">
        <f>PROPER(TRIM(Homes[[#This Row],[street]]))</f>
        <v>7027 S 125Th St</v>
      </c>
      <c r="B3810" t="str">
        <f>PROPER(TRIM(Homes[[#This Row],[city]]))</f>
        <v>Seattle</v>
      </c>
      <c r="C3810" t="str">
        <f>_xlfn.TEXTBEFORE(Homes[[#This Row],[statezip]]," ")</f>
        <v>WA</v>
      </c>
      <c r="D3810" s="6" t="str">
        <f>_xlfn.TEXTAFTER(Homes[[#This Row],[statezip]]," ")</f>
        <v>98178</v>
      </c>
      <c r="E3810" s="1">
        <v>215000</v>
      </c>
      <c r="F3810">
        <v>2</v>
      </c>
      <c r="G38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0" s="3" t="str">
        <f>Homes[[#This Row],[bedrooms]] &amp; " bd | " &amp; TEXT(Homes[[#This Row],[bathrooms]],"0.##") &amp; " ba"</f>
        <v>2 bd | 1. ba</v>
      </c>
      <c r="I3810" s="4">
        <v>710</v>
      </c>
      <c r="J3810" s="1">
        <f>IFERROR(Homes[[#This Row],[price]]/Homes[[#This Row],[sqft_living]]," ")</f>
        <v>302.81690140845069</v>
      </c>
      <c r="K3810" s="4">
        <f>IFERROR(Homes[[#This Row],[sqft_lot]]/43560," ")</f>
        <v>0.16528925619834711</v>
      </c>
      <c r="L3810" t="str">
        <f>IF(Homes[[#This Row],[waterfront]]=1, "Yes","No")</f>
        <v>No</v>
      </c>
      <c r="M3810" s="4" t="str">
        <f>IF(Homes[[#This Row],[sqft_basement]]&gt;0, "Yes","No")</f>
        <v>No</v>
      </c>
      <c r="N3810" t="str">
        <f>CHOOSE(Homes[[#This Row],[view]]+1, "None","Fair","Good","Great","Excellent")</f>
        <v>None</v>
      </c>
      <c r="O3810" t="str">
        <f>CHOOSE(Homes[[#This Row],[condition]], "Poor","Fair","Average","Good","Excellent")</f>
        <v>Average</v>
      </c>
      <c r="P3810">
        <f ca="1">YEAR(TODAY())-Homes[[#This Row],[yr_built]]</f>
        <v>82</v>
      </c>
      <c r="Q3810">
        <v>2002</v>
      </c>
      <c r="R3810">
        <f ca="1">IF(Homes[[#This Row],[yr_renovated]]&gt;0, YEAR(TODAY())-Homes[[#This Row],[yr_renovated]], YEAR(TODAY())-Homes[[#This Row],[yr_built]])</f>
        <v>23</v>
      </c>
      <c r="S3810">
        <v>1</v>
      </c>
      <c r="T3810" s="2">
        <v>41803</v>
      </c>
      <c r="U3810" s="3">
        <v>1</v>
      </c>
      <c r="V3810" s="4">
        <f>IFERROR(Homes[[#This Row],[sqft_above]]+Homes[[#This Row],[sqft_basement]]," ")</f>
        <v>710</v>
      </c>
      <c r="W3810" s="4">
        <v>7200</v>
      </c>
      <c r="X3810">
        <v>0</v>
      </c>
      <c r="Y3810">
        <v>0</v>
      </c>
      <c r="Z3810">
        <v>3</v>
      </c>
      <c r="AA3810" s="4">
        <v>710</v>
      </c>
      <c r="AB3810" s="4">
        <v>0</v>
      </c>
      <c r="AC3810">
        <v>1943</v>
      </c>
      <c r="AD3810" t="s">
        <v>3933</v>
      </c>
      <c r="AE3810" t="s">
        <v>49</v>
      </c>
      <c r="AF3810" t="s">
        <v>1123</v>
      </c>
    </row>
    <row r="3811" spans="1:32">
      <c r="A3811" t="str">
        <f>PROPER(TRIM(Homes[[#This Row],[street]]))</f>
        <v>4036 S 119Th St</v>
      </c>
      <c r="B3811" t="str">
        <f>PROPER(TRIM(Homes[[#This Row],[city]]))</f>
        <v>Tukwila</v>
      </c>
      <c r="C3811" t="str">
        <f>_xlfn.TEXTBEFORE(Homes[[#This Row],[statezip]]," ")</f>
        <v>WA</v>
      </c>
      <c r="D3811" s="6" t="str">
        <f>_xlfn.TEXTAFTER(Homes[[#This Row],[statezip]]," ")</f>
        <v>98168</v>
      </c>
      <c r="E3811" s="1">
        <v>215000</v>
      </c>
      <c r="F3811">
        <v>2</v>
      </c>
      <c r="G38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1" s="3" t="str">
        <f>Homes[[#This Row],[bedrooms]] &amp; " bd | " &amp; TEXT(Homes[[#This Row],[bathrooms]],"0.##") &amp; " ba"</f>
        <v>2 bd | 1. ba</v>
      </c>
      <c r="I3811" s="4">
        <v>1240</v>
      </c>
      <c r="J3811" s="1">
        <f>IFERROR(Homes[[#This Row],[price]]/Homes[[#This Row],[sqft_living]]," ")</f>
        <v>173.38709677419354</v>
      </c>
      <c r="K3811" s="4">
        <f>IFERROR(Homes[[#This Row],[sqft_lot]]/43560," ")</f>
        <v>0.16528925619834711</v>
      </c>
      <c r="L3811" t="str">
        <f>IF(Homes[[#This Row],[waterfront]]=1, "Yes","No")</f>
        <v>No</v>
      </c>
      <c r="M3811" s="4" t="str">
        <f>IF(Homes[[#This Row],[sqft_basement]]&gt;0, "Yes","No")</f>
        <v>No</v>
      </c>
      <c r="N3811" t="str">
        <f>CHOOSE(Homes[[#This Row],[view]]+1, "None","Fair","Good","Great","Excellent")</f>
        <v>None</v>
      </c>
      <c r="O3811" t="str">
        <f>CHOOSE(Homes[[#This Row],[condition]], "Poor","Fair","Average","Good","Excellent")</f>
        <v>Average</v>
      </c>
      <c r="P3811">
        <f ca="1">YEAR(TODAY())-Homes[[#This Row],[yr_built]]</f>
        <v>58</v>
      </c>
      <c r="Q3811">
        <v>2011</v>
      </c>
      <c r="R3811">
        <f ca="1">IF(Homes[[#This Row],[yr_renovated]]&gt;0, YEAR(TODAY())-Homes[[#This Row],[yr_renovated]], YEAR(TODAY())-Homes[[#This Row],[yr_built]])</f>
        <v>14</v>
      </c>
      <c r="S3811">
        <v>1</v>
      </c>
      <c r="T3811" s="2">
        <v>41773</v>
      </c>
      <c r="U3811" s="3">
        <v>1</v>
      </c>
      <c r="V3811" s="4">
        <f>IFERROR(Homes[[#This Row],[sqft_above]]+Homes[[#This Row],[sqft_basement]]," ")</f>
        <v>1240</v>
      </c>
      <c r="W3811" s="4">
        <v>7200</v>
      </c>
      <c r="X3811">
        <v>0</v>
      </c>
      <c r="Y3811">
        <v>0</v>
      </c>
      <c r="Z3811">
        <v>3</v>
      </c>
      <c r="AA3811" s="4">
        <v>1240</v>
      </c>
      <c r="AB3811" s="4">
        <v>0</v>
      </c>
      <c r="AC3811">
        <v>1967</v>
      </c>
      <c r="AD3811" t="s">
        <v>3934</v>
      </c>
      <c r="AE3811" t="s">
        <v>93</v>
      </c>
      <c r="AF3811" t="s">
        <v>94</v>
      </c>
    </row>
    <row r="3812" spans="1:32">
      <c r="A3812" t="str">
        <f>PROPER(TRIM(Homes[[#This Row],[street]]))</f>
        <v>26712 186Th Ave Se</v>
      </c>
      <c r="B3812" t="str">
        <f>PROPER(TRIM(Homes[[#This Row],[city]]))</f>
        <v>Covington</v>
      </c>
      <c r="C3812" t="str">
        <f>_xlfn.TEXTBEFORE(Homes[[#This Row],[statezip]]," ")</f>
        <v>WA</v>
      </c>
      <c r="D3812" s="6" t="str">
        <f>_xlfn.TEXTAFTER(Homes[[#This Row],[statezip]]," ")</f>
        <v>98042</v>
      </c>
      <c r="E3812" s="1">
        <v>214950</v>
      </c>
      <c r="F3812">
        <v>3</v>
      </c>
      <c r="G38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12" s="3" t="str">
        <f>Homes[[#This Row],[bedrooms]] &amp; " bd | " &amp; TEXT(Homes[[#This Row],[bathrooms]],"0.##") &amp; " ba"</f>
        <v>3 bd | 1.75 ba</v>
      </c>
      <c r="I3812" s="4">
        <v>1570</v>
      </c>
      <c r="J3812" s="1">
        <f>IFERROR(Homes[[#This Row],[price]]/Homes[[#This Row],[sqft_living]]," ")</f>
        <v>136.91082802547771</v>
      </c>
      <c r="K3812" s="4">
        <f>IFERROR(Homes[[#This Row],[sqft_lot]]/43560," ")</f>
        <v>0.11191460055096419</v>
      </c>
      <c r="L3812" t="str">
        <f>IF(Homes[[#This Row],[waterfront]]=1, "Yes","No")</f>
        <v>No</v>
      </c>
      <c r="M3812" s="4" t="str">
        <f>IF(Homes[[#This Row],[sqft_basement]]&gt;0, "Yes","No")</f>
        <v>Yes</v>
      </c>
      <c r="N3812" t="str">
        <f>CHOOSE(Homes[[#This Row],[view]]+1, "None","Fair","Good","Great","Excellent")</f>
        <v>None</v>
      </c>
      <c r="O3812" t="str">
        <f>CHOOSE(Homes[[#This Row],[condition]], "Poor","Fair","Average","Good","Excellent")</f>
        <v>Good</v>
      </c>
      <c r="P3812">
        <f ca="1">YEAR(TODAY())-Homes[[#This Row],[yr_built]]</f>
        <v>48</v>
      </c>
      <c r="Q3812">
        <v>0</v>
      </c>
      <c r="R3812">
        <f ca="1">IF(Homes[[#This Row],[yr_renovated]]&gt;0, YEAR(TODAY())-Homes[[#This Row],[yr_renovated]], YEAR(TODAY())-Homes[[#This Row],[yr_built]])</f>
        <v>48</v>
      </c>
      <c r="S3812">
        <v>1</v>
      </c>
      <c r="T3812" s="2">
        <v>41801</v>
      </c>
      <c r="U3812" s="3">
        <v>1.75</v>
      </c>
      <c r="V3812" s="4">
        <f>IFERROR(Homes[[#This Row],[sqft_above]]+Homes[[#This Row],[sqft_basement]]," ")</f>
        <v>1570</v>
      </c>
      <c r="W3812" s="4">
        <v>4875</v>
      </c>
      <c r="X3812">
        <v>0</v>
      </c>
      <c r="Y3812">
        <v>0</v>
      </c>
      <c r="Z3812">
        <v>4</v>
      </c>
      <c r="AA3812" s="4">
        <v>1310</v>
      </c>
      <c r="AB3812" s="4">
        <v>260</v>
      </c>
      <c r="AC3812">
        <v>1977</v>
      </c>
      <c r="AD3812" t="s">
        <v>3935</v>
      </c>
      <c r="AE3812" t="s">
        <v>84</v>
      </c>
      <c r="AF3812" t="s">
        <v>85</v>
      </c>
    </row>
    <row r="3813" spans="1:32">
      <c r="A3813" t="str">
        <f>PROPER(TRIM(Homes[[#This Row],[street]]))</f>
        <v>16430 125Th Ave Se</v>
      </c>
      <c r="B3813" t="str">
        <f>PROPER(TRIM(Homes[[#This Row],[city]]))</f>
        <v>Renton</v>
      </c>
      <c r="C3813" t="str">
        <f>_xlfn.TEXTBEFORE(Homes[[#This Row],[statezip]]," ")</f>
        <v>WA</v>
      </c>
      <c r="D3813" s="6" t="str">
        <f>_xlfn.TEXTAFTER(Homes[[#This Row],[statezip]]," ")</f>
        <v>98058</v>
      </c>
      <c r="E3813" s="1">
        <v>214750</v>
      </c>
      <c r="F3813">
        <v>3</v>
      </c>
      <c r="G38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13" s="3" t="str">
        <f>Homes[[#This Row],[bedrooms]] &amp; " bd | " &amp; TEXT(Homes[[#This Row],[bathrooms]],"0.##") &amp; " ba"</f>
        <v>3 bd | 1.5 ba</v>
      </c>
      <c r="I3813" s="4">
        <v>1090</v>
      </c>
      <c r="J3813" s="1">
        <f>IFERROR(Homes[[#This Row],[price]]/Homes[[#This Row],[sqft_living]]," ")</f>
        <v>197.0183486238532</v>
      </c>
      <c r="K3813" s="4">
        <f>IFERROR(Homes[[#This Row],[sqft_lot]]/43560," ")</f>
        <v>0.18732782369146006</v>
      </c>
      <c r="L3813" t="str">
        <f>IF(Homes[[#This Row],[waterfront]]=1, "Yes","No")</f>
        <v>No</v>
      </c>
      <c r="M3813" s="4" t="str">
        <f>IF(Homes[[#This Row],[sqft_basement]]&gt;0, "Yes","No")</f>
        <v>No</v>
      </c>
      <c r="N3813" t="str">
        <f>CHOOSE(Homes[[#This Row],[view]]+1, "None","Fair","Good","Great","Excellent")</f>
        <v>None</v>
      </c>
      <c r="O3813" t="str">
        <f>CHOOSE(Homes[[#This Row],[condition]], "Poor","Fair","Average","Good","Excellent")</f>
        <v>Average</v>
      </c>
      <c r="P3813">
        <f ca="1">YEAR(TODAY())-Homes[[#This Row],[yr_built]]</f>
        <v>58</v>
      </c>
      <c r="Q3813">
        <v>2014</v>
      </c>
      <c r="R3813">
        <f ca="1">IF(Homes[[#This Row],[yr_renovated]]&gt;0, YEAR(TODAY())-Homes[[#This Row],[yr_renovated]], YEAR(TODAY())-Homes[[#This Row],[yr_built]])</f>
        <v>11</v>
      </c>
      <c r="S3813">
        <v>1</v>
      </c>
      <c r="T3813" s="2">
        <v>41816</v>
      </c>
      <c r="U3813" s="3">
        <v>1.5</v>
      </c>
      <c r="V3813" s="4">
        <f>IFERROR(Homes[[#This Row],[sqft_above]]+Homes[[#This Row],[sqft_basement]]," ")</f>
        <v>1090</v>
      </c>
      <c r="W3813" s="4">
        <v>8160</v>
      </c>
      <c r="X3813">
        <v>0</v>
      </c>
      <c r="Y3813">
        <v>0</v>
      </c>
      <c r="Z3813">
        <v>3</v>
      </c>
      <c r="AA3813" s="4">
        <v>1090</v>
      </c>
      <c r="AB3813" s="4">
        <v>0</v>
      </c>
      <c r="AC3813">
        <v>1967</v>
      </c>
      <c r="AD3813" t="s">
        <v>3936</v>
      </c>
      <c r="AE3813" t="s">
        <v>319</v>
      </c>
      <c r="AF3813" t="s">
        <v>320</v>
      </c>
    </row>
    <row r="3814" spans="1:32">
      <c r="A3814" t="str">
        <f>PROPER(TRIM(Homes[[#This Row],[street]]))</f>
        <v>27852 31St Pl S</v>
      </c>
      <c r="B3814" t="str">
        <f>PROPER(TRIM(Homes[[#This Row],[city]]))</f>
        <v>Auburn</v>
      </c>
      <c r="C3814" t="str">
        <f>_xlfn.TEXTBEFORE(Homes[[#This Row],[statezip]]," ")</f>
        <v>WA</v>
      </c>
      <c r="D3814" s="6" t="str">
        <f>_xlfn.TEXTAFTER(Homes[[#This Row],[statezip]]," ")</f>
        <v>98001</v>
      </c>
      <c r="E3814" s="1">
        <v>214100</v>
      </c>
      <c r="F3814">
        <v>2</v>
      </c>
      <c r="G38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14" s="3" t="str">
        <f>Homes[[#This Row],[bedrooms]] &amp; " bd | " &amp; TEXT(Homes[[#This Row],[bathrooms]],"0.##") &amp; " ba"</f>
        <v>2 bd | 2.5 ba</v>
      </c>
      <c r="I3814" s="4">
        <v>1150</v>
      </c>
      <c r="J3814" s="1">
        <f>IFERROR(Homes[[#This Row],[price]]/Homes[[#This Row],[sqft_living]]," ")</f>
        <v>186.17391304347825</v>
      </c>
      <c r="K3814" s="4">
        <f>IFERROR(Homes[[#This Row],[sqft_lot]]/43560," ")</f>
        <v>4.7382920110192836E-2</v>
      </c>
      <c r="L3814" t="str">
        <f>IF(Homes[[#This Row],[waterfront]]=1, "Yes","No")</f>
        <v>No</v>
      </c>
      <c r="M3814" s="4" t="str">
        <f>IF(Homes[[#This Row],[sqft_basement]]&gt;0, "Yes","No")</f>
        <v>No</v>
      </c>
      <c r="N3814" t="str">
        <f>CHOOSE(Homes[[#This Row],[view]]+1, "None","Fair","Good","Great","Excellent")</f>
        <v>None</v>
      </c>
      <c r="O3814" t="str">
        <f>CHOOSE(Homes[[#This Row],[condition]], "Poor","Fair","Average","Good","Excellent")</f>
        <v>Average</v>
      </c>
      <c r="P3814">
        <f ca="1">YEAR(TODAY())-Homes[[#This Row],[yr_built]]</f>
        <v>21</v>
      </c>
      <c r="Q3814">
        <v>2003</v>
      </c>
      <c r="R3814">
        <f ca="1">IF(Homes[[#This Row],[yr_renovated]]&gt;0, YEAR(TODAY())-Homes[[#This Row],[yr_renovated]], YEAR(TODAY())-Homes[[#This Row],[yr_built]])</f>
        <v>22</v>
      </c>
      <c r="S3814">
        <v>2</v>
      </c>
      <c r="T3814" s="2">
        <v>41795</v>
      </c>
      <c r="U3814" s="3">
        <v>2.5</v>
      </c>
      <c r="V3814" s="4">
        <f>IFERROR(Homes[[#This Row],[sqft_above]]+Homes[[#This Row],[sqft_basement]]," ")</f>
        <v>1150</v>
      </c>
      <c r="W3814" s="4">
        <v>2064</v>
      </c>
      <c r="X3814">
        <v>0</v>
      </c>
      <c r="Y3814">
        <v>0</v>
      </c>
      <c r="Z3814">
        <v>3</v>
      </c>
      <c r="AA3814" s="4">
        <v>1150</v>
      </c>
      <c r="AB3814" s="4">
        <v>0</v>
      </c>
      <c r="AC3814">
        <v>2004</v>
      </c>
      <c r="AD3814" t="s">
        <v>3937</v>
      </c>
      <c r="AE3814" t="s">
        <v>519</v>
      </c>
      <c r="AF3814" t="s">
        <v>1269</v>
      </c>
    </row>
    <row r="3815" spans="1:32">
      <c r="A3815" t="str">
        <f>PROPER(TRIM(Homes[[#This Row],[street]]))</f>
        <v>11002 Se 180Th St</v>
      </c>
      <c r="B3815" t="str">
        <f>PROPER(TRIM(Homes[[#This Row],[city]]))</f>
        <v>Renton</v>
      </c>
      <c r="C3815" t="str">
        <f>_xlfn.TEXTBEFORE(Homes[[#This Row],[statezip]]," ")</f>
        <v>WA</v>
      </c>
      <c r="D3815" s="6" t="str">
        <f>_xlfn.TEXTAFTER(Homes[[#This Row],[statezip]]," ")</f>
        <v>98055</v>
      </c>
      <c r="E3815" s="1">
        <v>213400</v>
      </c>
      <c r="F3815">
        <v>3</v>
      </c>
      <c r="G38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15" s="3" t="str">
        <f>Homes[[#This Row],[bedrooms]] &amp; " bd | " &amp; TEXT(Homes[[#This Row],[bathrooms]],"0.##") &amp; " ba"</f>
        <v>3 bd | 1.5 ba</v>
      </c>
      <c r="I3815" s="4">
        <v>1150</v>
      </c>
      <c r="J3815" s="1">
        <f>IFERROR(Homes[[#This Row],[price]]/Homes[[#This Row],[sqft_living]]," ")</f>
        <v>185.56521739130434</v>
      </c>
      <c r="K3815" s="4">
        <f>IFERROR(Homes[[#This Row],[sqft_lot]]/43560," ")</f>
        <v>0.19940312213039485</v>
      </c>
      <c r="L3815" t="str">
        <f>IF(Homes[[#This Row],[waterfront]]=1, "Yes","No")</f>
        <v>No</v>
      </c>
      <c r="M3815" s="4" t="str">
        <f>IF(Homes[[#This Row],[sqft_basement]]&gt;0, "Yes","No")</f>
        <v>No</v>
      </c>
      <c r="N3815" t="str">
        <f>CHOOSE(Homes[[#This Row],[view]]+1, "None","Fair","Good","Great","Excellent")</f>
        <v>None</v>
      </c>
      <c r="O3815" t="str">
        <f>CHOOSE(Homes[[#This Row],[condition]], "Poor","Fair","Average","Good","Excellent")</f>
        <v>Good</v>
      </c>
      <c r="P3815">
        <f ca="1">YEAR(TODAY())-Homes[[#This Row],[yr_built]]</f>
        <v>62</v>
      </c>
      <c r="Q3815">
        <v>0</v>
      </c>
      <c r="R3815">
        <f ca="1">IF(Homes[[#This Row],[yr_renovated]]&gt;0, YEAR(TODAY())-Homes[[#This Row],[yr_renovated]], YEAR(TODAY())-Homes[[#This Row],[yr_built]])</f>
        <v>62</v>
      </c>
      <c r="S3815">
        <v>1</v>
      </c>
      <c r="T3815" s="2">
        <v>41799</v>
      </c>
      <c r="U3815" s="3">
        <v>1.5</v>
      </c>
      <c r="V3815" s="4">
        <f>IFERROR(Homes[[#This Row],[sqft_above]]+Homes[[#This Row],[sqft_basement]]," ")</f>
        <v>1150</v>
      </c>
      <c r="W3815" s="4">
        <v>8686</v>
      </c>
      <c r="X3815">
        <v>0</v>
      </c>
      <c r="Y3815">
        <v>0</v>
      </c>
      <c r="Z3815">
        <v>4</v>
      </c>
      <c r="AA3815" s="4">
        <v>1150</v>
      </c>
      <c r="AB3815" s="4">
        <v>0</v>
      </c>
      <c r="AC3815">
        <v>1963</v>
      </c>
      <c r="AD3815" t="s">
        <v>3938</v>
      </c>
      <c r="AE3815" t="s">
        <v>319</v>
      </c>
      <c r="AF3815" t="s">
        <v>1614</v>
      </c>
    </row>
    <row r="3816" spans="1:32">
      <c r="A3816" t="str">
        <f>PROPER(TRIM(Homes[[#This Row],[street]]))</f>
        <v>32835 38Th Ct Sw</v>
      </c>
      <c r="B3816" t="str">
        <f>PROPER(TRIM(Homes[[#This Row],[city]]))</f>
        <v>Federal Way</v>
      </c>
      <c r="C3816" t="str">
        <f>_xlfn.TEXTBEFORE(Homes[[#This Row],[statezip]]," ")</f>
        <v>WA</v>
      </c>
      <c r="D3816" s="6" t="str">
        <f>_xlfn.TEXTAFTER(Homes[[#This Row],[statezip]]," ")</f>
        <v>98023</v>
      </c>
      <c r="E3816" s="1">
        <v>213000</v>
      </c>
      <c r="F3816">
        <v>4</v>
      </c>
      <c r="G38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16" s="3" t="str">
        <f>Homes[[#This Row],[bedrooms]] &amp; " bd | " &amp; TEXT(Homes[[#This Row],[bathrooms]],"0.##") &amp; " ba"</f>
        <v>4 bd | 1.75 ba</v>
      </c>
      <c r="I3816" s="4">
        <v>1980</v>
      </c>
      <c r="J3816" s="1">
        <f>IFERROR(Homes[[#This Row],[price]]/Homes[[#This Row],[sqft_living]]," ")</f>
        <v>107.57575757575758</v>
      </c>
      <c r="K3816" s="4">
        <f>IFERROR(Homes[[#This Row],[sqft_lot]]/43560," ")</f>
        <v>0.20661157024793389</v>
      </c>
      <c r="L3816" t="str">
        <f>IF(Homes[[#This Row],[waterfront]]=1, "Yes","No")</f>
        <v>No</v>
      </c>
      <c r="M3816" s="4" t="str">
        <f>IF(Homes[[#This Row],[sqft_basement]]&gt;0, "Yes","No")</f>
        <v>Yes</v>
      </c>
      <c r="N3816" t="str">
        <f>CHOOSE(Homes[[#This Row],[view]]+1, "None","Fair","Good","Great","Excellent")</f>
        <v>None</v>
      </c>
      <c r="O3816" t="str">
        <f>CHOOSE(Homes[[#This Row],[condition]], "Poor","Fair","Average","Good","Excellent")</f>
        <v>Fair</v>
      </c>
      <c r="P3816">
        <f ca="1">YEAR(TODAY())-Homes[[#This Row],[yr_built]]</f>
        <v>47</v>
      </c>
      <c r="Q3816">
        <v>0</v>
      </c>
      <c r="R3816">
        <f ca="1">IF(Homes[[#This Row],[yr_renovated]]&gt;0, YEAR(TODAY())-Homes[[#This Row],[yr_renovated]], YEAR(TODAY())-Homes[[#This Row],[yr_built]])</f>
        <v>47</v>
      </c>
      <c r="S3816">
        <v>1</v>
      </c>
      <c r="T3816" s="2">
        <v>41799</v>
      </c>
      <c r="U3816" s="3">
        <v>1.75</v>
      </c>
      <c r="V3816" s="4">
        <f>IFERROR(Homes[[#This Row],[sqft_above]]+Homes[[#This Row],[sqft_basement]]," ")</f>
        <v>1980</v>
      </c>
      <c r="W3816" s="4">
        <v>9000</v>
      </c>
      <c r="X3816">
        <v>0</v>
      </c>
      <c r="Y3816">
        <v>0</v>
      </c>
      <c r="Z3816">
        <v>2</v>
      </c>
      <c r="AA3816" s="4">
        <v>1480</v>
      </c>
      <c r="AB3816" s="4">
        <v>500</v>
      </c>
      <c r="AC3816">
        <v>1978</v>
      </c>
      <c r="AD3816" t="s">
        <v>3939</v>
      </c>
      <c r="AE3816" t="s">
        <v>675</v>
      </c>
      <c r="AF3816" t="s">
        <v>1267</v>
      </c>
    </row>
    <row r="3817" spans="1:32">
      <c r="A3817" t="str">
        <f>PROPER(TRIM(Homes[[#This Row],[street]]))</f>
        <v>7157 32Nd Ave Sw</v>
      </c>
      <c r="B3817" t="str">
        <f>PROPER(TRIM(Homes[[#This Row],[city]]))</f>
        <v>Seattle</v>
      </c>
      <c r="C3817" t="str">
        <f>_xlfn.TEXTBEFORE(Homes[[#This Row],[statezip]]," ")</f>
        <v>WA</v>
      </c>
      <c r="D3817" s="6" t="str">
        <f>_xlfn.TEXTAFTER(Homes[[#This Row],[statezip]]," ")</f>
        <v>98126</v>
      </c>
      <c r="E3817" s="1">
        <v>212700</v>
      </c>
      <c r="F3817">
        <v>2</v>
      </c>
      <c r="G38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7" s="3" t="str">
        <f>Homes[[#This Row],[bedrooms]] &amp; " bd | " &amp; TEXT(Homes[[#This Row],[bathrooms]],"0.##") &amp; " ba"</f>
        <v>2 bd | 1. ba</v>
      </c>
      <c r="I3817" s="4">
        <v>940</v>
      </c>
      <c r="J3817" s="1">
        <f>IFERROR(Homes[[#This Row],[price]]/Homes[[#This Row],[sqft_living]]," ")</f>
        <v>226.27659574468086</v>
      </c>
      <c r="K3817" s="4">
        <f>IFERROR(Homes[[#This Row],[sqft_lot]]/43560," ")</f>
        <v>0.11570247933884298</v>
      </c>
      <c r="L3817" t="str">
        <f>IF(Homes[[#This Row],[waterfront]]=1, "Yes","No")</f>
        <v>No</v>
      </c>
      <c r="M3817" s="4" t="str">
        <f>IF(Homes[[#This Row],[sqft_basement]]&gt;0, "Yes","No")</f>
        <v>No</v>
      </c>
      <c r="N3817" t="str">
        <f>CHOOSE(Homes[[#This Row],[view]]+1, "None","Fair","Good","Great","Excellent")</f>
        <v>None</v>
      </c>
      <c r="O3817" t="str">
        <f>CHOOSE(Homes[[#This Row],[condition]], "Poor","Fair","Average","Good","Excellent")</f>
        <v>Average</v>
      </c>
      <c r="P3817">
        <f ca="1">YEAR(TODAY())-Homes[[#This Row],[yr_built]]</f>
        <v>99</v>
      </c>
      <c r="Q3817">
        <v>2003</v>
      </c>
      <c r="R3817">
        <f ca="1">IF(Homes[[#This Row],[yr_renovated]]&gt;0, YEAR(TODAY())-Homes[[#This Row],[yr_renovated]], YEAR(TODAY())-Homes[[#This Row],[yr_built]])</f>
        <v>22</v>
      </c>
      <c r="S3817">
        <v>1</v>
      </c>
      <c r="T3817" s="2">
        <v>41817</v>
      </c>
      <c r="U3817" s="3">
        <v>1</v>
      </c>
      <c r="V3817" s="4">
        <f>IFERROR(Homes[[#This Row],[sqft_above]]+Homes[[#This Row],[sqft_basement]]," ")</f>
        <v>940</v>
      </c>
      <c r="W3817" s="4">
        <v>5040</v>
      </c>
      <c r="X3817">
        <v>0</v>
      </c>
      <c r="Y3817">
        <v>0</v>
      </c>
      <c r="Z3817">
        <v>3</v>
      </c>
      <c r="AA3817" s="4">
        <v>940</v>
      </c>
      <c r="AB3817" s="4">
        <v>0</v>
      </c>
      <c r="AC3817">
        <v>1926</v>
      </c>
      <c r="AD3817" t="s">
        <v>3940</v>
      </c>
      <c r="AE3817" t="s">
        <v>49</v>
      </c>
      <c r="AF3817" t="s">
        <v>434</v>
      </c>
    </row>
    <row r="3818" spans="1:32">
      <c r="A3818" t="str">
        <f>PROPER(TRIM(Homes[[#This Row],[street]]))</f>
        <v>35632 52Nd Ave S</v>
      </c>
      <c r="B3818" t="str">
        <f>PROPER(TRIM(Homes[[#This Row],[city]]))</f>
        <v>Auburn</v>
      </c>
      <c r="C3818" t="str">
        <f>_xlfn.TEXTBEFORE(Homes[[#This Row],[statezip]]," ")</f>
        <v>WA</v>
      </c>
      <c r="D3818" s="6" t="str">
        <f>_xlfn.TEXTAFTER(Homes[[#This Row],[statezip]]," ")</f>
        <v>98001</v>
      </c>
      <c r="E3818" s="1">
        <v>212500</v>
      </c>
      <c r="F3818">
        <v>3</v>
      </c>
      <c r="G38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18" s="3" t="str">
        <f>Homes[[#This Row],[bedrooms]] &amp; " bd | " &amp; TEXT(Homes[[#This Row],[bathrooms]],"0.##") &amp; " ba"</f>
        <v>3 bd | 1. ba</v>
      </c>
      <c r="I3818" s="4">
        <v>920</v>
      </c>
      <c r="J3818" s="1">
        <f>IFERROR(Homes[[#This Row],[price]]/Homes[[#This Row],[sqft_living]]," ")</f>
        <v>230.97826086956522</v>
      </c>
      <c r="K3818" s="4">
        <f>IFERROR(Homes[[#This Row],[sqft_lot]]/43560," ")</f>
        <v>0.33057851239669422</v>
      </c>
      <c r="L3818" t="str">
        <f>IF(Homes[[#This Row],[waterfront]]=1, "Yes","No")</f>
        <v>No</v>
      </c>
      <c r="M3818" s="4" t="str">
        <f>IF(Homes[[#This Row],[sqft_basement]]&gt;0, "Yes","No")</f>
        <v>No</v>
      </c>
      <c r="N3818" t="str">
        <f>CHOOSE(Homes[[#This Row],[view]]+1, "None","Fair","Good","Great","Excellent")</f>
        <v>None</v>
      </c>
      <c r="O3818" t="str">
        <f>CHOOSE(Homes[[#This Row],[condition]], "Poor","Fair","Average","Good","Excellent")</f>
        <v>Good</v>
      </c>
      <c r="P3818">
        <f ca="1">YEAR(TODAY())-Homes[[#This Row],[yr_built]]</f>
        <v>48</v>
      </c>
      <c r="Q3818">
        <v>0</v>
      </c>
      <c r="R3818">
        <f ca="1">IF(Homes[[#This Row],[yr_renovated]]&gt;0, YEAR(TODAY())-Homes[[#This Row],[yr_renovated]], YEAR(TODAY())-Homes[[#This Row],[yr_built]])</f>
        <v>48</v>
      </c>
      <c r="S3818">
        <v>1</v>
      </c>
      <c r="T3818" s="2">
        <v>41794</v>
      </c>
      <c r="U3818" s="3">
        <v>1</v>
      </c>
      <c r="V3818" s="4">
        <f>IFERROR(Homes[[#This Row],[sqft_above]]+Homes[[#This Row],[sqft_basement]]," ")</f>
        <v>920</v>
      </c>
      <c r="W3818" s="4">
        <v>14400</v>
      </c>
      <c r="X3818">
        <v>0</v>
      </c>
      <c r="Y3818">
        <v>0</v>
      </c>
      <c r="Z3818">
        <v>4</v>
      </c>
      <c r="AA3818" s="4">
        <v>920</v>
      </c>
      <c r="AB3818" s="4">
        <v>0</v>
      </c>
      <c r="AC3818">
        <v>1977</v>
      </c>
      <c r="AD3818" t="s">
        <v>3941</v>
      </c>
      <c r="AE3818" t="s">
        <v>519</v>
      </c>
      <c r="AF3818" t="s">
        <v>1269</v>
      </c>
    </row>
    <row r="3819" spans="1:32">
      <c r="A3819" t="str">
        <f>PROPER(TRIM(Homes[[#This Row],[street]]))</f>
        <v>12450 2Nd Ave S</v>
      </c>
      <c r="B3819" t="str">
        <f>PROPER(TRIM(Homes[[#This Row],[city]]))</f>
        <v>Seattle</v>
      </c>
      <c r="C3819" t="str">
        <f>_xlfn.TEXTBEFORE(Homes[[#This Row],[statezip]]," ")</f>
        <v>WA</v>
      </c>
      <c r="D3819" s="6" t="str">
        <f>_xlfn.TEXTAFTER(Homes[[#This Row],[statezip]]," ")</f>
        <v>98168</v>
      </c>
      <c r="E3819" s="1">
        <v>212500</v>
      </c>
      <c r="F3819">
        <v>2</v>
      </c>
      <c r="G38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19" s="3" t="str">
        <f>Homes[[#This Row],[bedrooms]] &amp; " bd | " &amp; TEXT(Homes[[#This Row],[bathrooms]],"0.##") &amp; " ba"</f>
        <v>2 bd | 2. ba</v>
      </c>
      <c r="I3819" s="4">
        <v>1030</v>
      </c>
      <c r="J3819" s="1">
        <f>IFERROR(Homes[[#This Row],[price]]/Homes[[#This Row],[sqft_living]]," ")</f>
        <v>206.3106796116505</v>
      </c>
      <c r="K3819" s="4">
        <f>IFERROR(Homes[[#This Row],[sqft_lot]]/43560," ")</f>
        <v>0.49843893480257118</v>
      </c>
      <c r="L3819" t="str">
        <f>IF(Homes[[#This Row],[waterfront]]=1, "Yes","No")</f>
        <v>No</v>
      </c>
      <c r="M3819" s="4" t="str">
        <f>IF(Homes[[#This Row],[sqft_basement]]&gt;0, "Yes","No")</f>
        <v>No</v>
      </c>
      <c r="N3819" t="str">
        <f>CHOOSE(Homes[[#This Row],[view]]+1, "None","Fair","Good","Great","Excellent")</f>
        <v>None</v>
      </c>
      <c r="O3819" t="str">
        <f>CHOOSE(Homes[[#This Row],[condition]], "Poor","Fair","Average","Good","Excellent")</f>
        <v>Good</v>
      </c>
      <c r="P3819">
        <f ca="1">YEAR(TODAY())-Homes[[#This Row],[yr_built]]</f>
        <v>87</v>
      </c>
      <c r="Q3819">
        <v>0</v>
      </c>
      <c r="R3819">
        <f ca="1">IF(Homes[[#This Row],[yr_renovated]]&gt;0, YEAR(TODAY())-Homes[[#This Row],[yr_renovated]], YEAR(TODAY())-Homes[[#This Row],[yr_built]])</f>
        <v>87</v>
      </c>
      <c r="S3819">
        <v>1</v>
      </c>
      <c r="T3819" s="2">
        <v>41799</v>
      </c>
      <c r="U3819" s="3">
        <v>2</v>
      </c>
      <c r="V3819" s="4">
        <f>IFERROR(Homes[[#This Row],[sqft_above]]+Homes[[#This Row],[sqft_basement]]," ")</f>
        <v>1030</v>
      </c>
      <c r="W3819" s="4">
        <v>21712</v>
      </c>
      <c r="X3819">
        <v>0</v>
      </c>
      <c r="Y3819">
        <v>0</v>
      </c>
      <c r="Z3819">
        <v>4</v>
      </c>
      <c r="AA3819" s="4">
        <v>1030</v>
      </c>
      <c r="AB3819" s="4">
        <v>0</v>
      </c>
      <c r="AC3819">
        <v>1938</v>
      </c>
      <c r="AD3819" t="s">
        <v>3942</v>
      </c>
      <c r="AE3819" t="s">
        <v>49</v>
      </c>
      <c r="AF3819" t="s">
        <v>94</v>
      </c>
    </row>
    <row r="3820" spans="1:32">
      <c r="A3820" t="str">
        <f>PROPER(TRIM(Homes[[#This Row],[street]]))</f>
        <v>16251 12Th Ave Sw</v>
      </c>
      <c r="B3820" t="str">
        <f>PROPER(TRIM(Homes[[#This Row],[city]]))</f>
        <v>Burien</v>
      </c>
      <c r="C3820" t="str">
        <f>_xlfn.TEXTBEFORE(Homes[[#This Row],[statezip]]," ")</f>
        <v>WA</v>
      </c>
      <c r="D3820" s="6" t="str">
        <f>_xlfn.TEXTAFTER(Homes[[#This Row],[statezip]]," ")</f>
        <v>98166</v>
      </c>
      <c r="E3820" s="1">
        <v>211000</v>
      </c>
      <c r="F3820">
        <v>3</v>
      </c>
      <c r="G38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20" s="3" t="str">
        <f>Homes[[#This Row],[bedrooms]] &amp; " bd | " &amp; TEXT(Homes[[#This Row],[bathrooms]],"0.##") &amp; " ba"</f>
        <v>3 bd | 1.5 ba</v>
      </c>
      <c r="I3820" s="4">
        <v>1350</v>
      </c>
      <c r="J3820" s="1">
        <f>IFERROR(Homes[[#This Row],[price]]/Homes[[#This Row],[sqft_living]]," ")</f>
        <v>156.2962962962963</v>
      </c>
      <c r="K3820" s="4">
        <f>IFERROR(Homes[[#This Row],[sqft_lot]]/43560," ")</f>
        <v>0.17493112947658401</v>
      </c>
      <c r="L3820" t="str">
        <f>IF(Homes[[#This Row],[waterfront]]=1, "Yes","No")</f>
        <v>No</v>
      </c>
      <c r="M3820" s="4" t="str">
        <f>IF(Homes[[#This Row],[sqft_basement]]&gt;0, "Yes","No")</f>
        <v>No</v>
      </c>
      <c r="N3820" t="str">
        <f>CHOOSE(Homes[[#This Row],[view]]+1, "None","Fair","Good","Great","Excellent")</f>
        <v>None</v>
      </c>
      <c r="O3820" t="str">
        <f>CHOOSE(Homes[[#This Row],[condition]], "Poor","Fair","Average","Good","Excellent")</f>
        <v>Excellent</v>
      </c>
      <c r="P3820">
        <f ca="1">YEAR(TODAY())-Homes[[#This Row],[yr_built]]</f>
        <v>84</v>
      </c>
      <c r="Q3820">
        <v>0</v>
      </c>
      <c r="R3820">
        <f ca="1">IF(Homes[[#This Row],[yr_renovated]]&gt;0, YEAR(TODAY())-Homes[[#This Row],[yr_renovated]], YEAR(TODAY())-Homes[[#This Row],[yr_built]])</f>
        <v>84</v>
      </c>
      <c r="S3820">
        <v>1</v>
      </c>
      <c r="T3820" s="2">
        <v>41771</v>
      </c>
      <c r="U3820" s="3">
        <v>1.5</v>
      </c>
      <c r="V3820" s="4">
        <f>IFERROR(Homes[[#This Row],[sqft_above]]+Homes[[#This Row],[sqft_basement]]," ")</f>
        <v>1350</v>
      </c>
      <c r="W3820" s="4">
        <v>7620</v>
      </c>
      <c r="X3820">
        <v>0</v>
      </c>
      <c r="Y3820">
        <v>0</v>
      </c>
      <c r="Z3820">
        <v>5</v>
      </c>
      <c r="AA3820" s="4">
        <v>1350</v>
      </c>
      <c r="AB3820" s="4">
        <v>0</v>
      </c>
      <c r="AC3820">
        <v>1941</v>
      </c>
      <c r="AD3820" t="s">
        <v>3943</v>
      </c>
      <c r="AE3820" t="s">
        <v>379</v>
      </c>
      <c r="AF3820" t="s">
        <v>227</v>
      </c>
    </row>
    <row r="3821" spans="1:32">
      <c r="A3821" t="str">
        <f>PROPER(TRIM(Homes[[#This Row],[street]]))</f>
        <v>26306 127Th Ave Se</v>
      </c>
      <c r="B3821" t="str">
        <f>PROPER(TRIM(Homes[[#This Row],[city]]))</f>
        <v>Kent</v>
      </c>
      <c r="C3821" t="str">
        <f>_xlfn.TEXTBEFORE(Homes[[#This Row],[statezip]]," ")</f>
        <v>WA</v>
      </c>
      <c r="D3821" s="6" t="str">
        <f>_xlfn.TEXTAFTER(Homes[[#This Row],[statezip]]," ")</f>
        <v>98030</v>
      </c>
      <c r="E3821" s="1">
        <v>210614.285714</v>
      </c>
      <c r="F3821">
        <v>3</v>
      </c>
      <c r="G38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21" s="3" t="str">
        <f>Homes[[#This Row],[bedrooms]] &amp; " bd | " &amp; TEXT(Homes[[#This Row],[bathrooms]],"0.##") &amp; " ba"</f>
        <v>3 bd | 2.5 ba</v>
      </c>
      <c r="I3821" s="4">
        <v>1610</v>
      </c>
      <c r="J3821" s="1">
        <f>IFERROR(Homes[[#This Row],[price]]/Homes[[#This Row],[sqft_living]]," ")</f>
        <v>130.81632653043479</v>
      </c>
      <c r="K3821" s="4">
        <f>IFERROR(Homes[[#This Row],[sqft_lot]]/43560," ")</f>
        <v>0.16581726354453627</v>
      </c>
      <c r="L3821" t="str">
        <f>IF(Homes[[#This Row],[waterfront]]=1, "Yes","No")</f>
        <v>No</v>
      </c>
      <c r="M3821" s="4" t="str">
        <f>IF(Homes[[#This Row],[sqft_basement]]&gt;0, "Yes","No")</f>
        <v>No</v>
      </c>
      <c r="N3821" t="str">
        <f>CHOOSE(Homes[[#This Row],[view]]+1, "None","Fair","Good","Great","Excellent")</f>
        <v>None</v>
      </c>
      <c r="O3821" t="str">
        <f>CHOOSE(Homes[[#This Row],[condition]], "Poor","Fair","Average","Good","Excellent")</f>
        <v>Average</v>
      </c>
      <c r="P3821">
        <f ca="1">YEAR(TODAY())-Homes[[#This Row],[yr_built]]</f>
        <v>31</v>
      </c>
      <c r="Q3821">
        <v>0</v>
      </c>
      <c r="R3821">
        <f ca="1">IF(Homes[[#This Row],[yr_renovated]]&gt;0, YEAR(TODAY())-Homes[[#This Row],[yr_renovated]], YEAR(TODAY())-Homes[[#This Row],[yr_built]])</f>
        <v>31</v>
      </c>
      <c r="S3821">
        <v>2</v>
      </c>
      <c r="T3821" s="2">
        <v>41829</v>
      </c>
      <c r="U3821" s="3">
        <v>2.5</v>
      </c>
      <c r="V3821" s="4">
        <f>IFERROR(Homes[[#This Row],[sqft_above]]+Homes[[#This Row],[sqft_basement]]," ")</f>
        <v>1610</v>
      </c>
      <c r="W3821" s="4">
        <v>7223</v>
      </c>
      <c r="X3821">
        <v>0</v>
      </c>
      <c r="Y3821">
        <v>0</v>
      </c>
      <c r="Z3821">
        <v>3</v>
      </c>
      <c r="AA3821" s="4">
        <v>1610</v>
      </c>
      <c r="AB3821" s="4">
        <v>0</v>
      </c>
      <c r="AC3821">
        <v>1994</v>
      </c>
      <c r="AD3821" t="s">
        <v>3944</v>
      </c>
      <c r="AE3821" t="s">
        <v>1392</v>
      </c>
      <c r="AF3821" t="s">
        <v>1554</v>
      </c>
    </row>
    <row r="3822" spans="1:32">
      <c r="A3822" t="str">
        <f>PROPER(TRIM(Homes[[#This Row],[street]]))</f>
        <v>1121 E Guiberson St</v>
      </c>
      <c r="B3822" t="str">
        <f>PROPER(TRIM(Homes[[#This Row],[city]]))</f>
        <v>Kent</v>
      </c>
      <c r="C3822" t="str">
        <f>_xlfn.TEXTBEFORE(Homes[[#This Row],[statezip]]," ")</f>
        <v>WA</v>
      </c>
      <c r="D3822" s="6" t="str">
        <f>_xlfn.TEXTAFTER(Homes[[#This Row],[statezip]]," ")</f>
        <v>98030</v>
      </c>
      <c r="E3822" s="1">
        <v>210614.285714</v>
      </c>
      <c r="F3822">
        <v>3</v>
      </c>
      <c r="G38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22" s="3" t="str">
        <f>Homes[[#This Row],[bedrooms]] &amp; " bd | " &amp; TEXT(Homes[[#This Row],[bathrooms]],"0.##") &amp; " ba"</f>
        <v>3 bd | 2.5 ba</v>
      </c>
      <c r="I3822" s="4">
        <v>2210</v>
      </c>
      <c r="J3822" s="1">
        <f>IFERROR(Homes[[#This Row],[price]]/Homes[[#This Row],[sqft_living]]," ")</f>
        <v>95.300581771040726</v>
      </c>
      <c r="K3822" s="4">
        <f>IFERROR(Homes[[#This Row],[sqft_lot]]/43560," ")</f>
        <v>0.23230027548209367</v>
      </c>
      <c r="L3822" t="str">
        <f>IF(Homes[[#This Row],[waterfront]]=1, "Yes","No")</f>
        <v>No</v>
      </c>
      <c r="M3822" s="4" t="str">
        <f>IF(Homes[[#This Row],[sqft_basement]]&gt;0, "Yes","No")</f>
        <v>Yes</v>
      </c>
      <c r="N3822" t="str">
        <f>CHOOSE(Homes[[#This Row],[view]]+1, "None","Fair","Good","Great","Excellent")</f>
        <v>None</v>
      </c>
      <c r="O3822" t="str">
        <f>CHOOSE(Homes[[#This Row],[condition]], "Poor","Fair","Average","Good","Excellent")</f>
        <v>Good</v>
      </c>
      <c r="P3822">
        <f ca="1">YEAR(TODAY())-Homes[[#This Row],[yr_built]]</f>
        <v>59</v>
      </c>
      <c r="Q3822">
        <v>0</v>
      </c>
      <c r="R3822">
        <f ca="1">IF(Homes[[#This Row],[yr_renovated]]&gt;0, YEAR(TODAY())-Homes[[#This Row],[yr_renovated]], YEAR(TODAY())-Homes[[#This Row],[yr_built]])</f>
        <v>59</v>
      </c>
      <c r="S3822">
        <v>1</v>
      </c>
      <c r="T3822" s="2">
        <v>41802</v>
      </c>
      <c r="U3822" s="3">
        <v>2.5</v>
      </c>
      <c r="V3822" s="4">
        <f>IFERROR(Homes[[#This Row],[sqft_above]]+Homes[[#This Row],[sqft_basement]]," ")</f>
        <v>2210</v>
      </c>
      <c r="W3822" s="4">
        <v>10119</v>
      </c>
      <c r="X3822">
        <v>0</v>
      </c>
      <c r="Y3822">
        <v>0</v>
      </c>
      <c r="Z3822">
        <v>4</v>
      </c>
      <c r="AA3822" s="4">
        <v>1450</v>
      </c>
      <c r="AB3822" s="4">
        <v>760</v>
      </c>
      <c r="AC3822">
        <v>1966</v>
      </c>
      <c r="AD3822" t="s">
        <v>3945</v>
      </c>
      <c r="AE3822" t="s">
        <v>1392</v>
      </c>
      <c r="AF3822" t="s">
        <v>1554</v>
      </c>
    </row>
    <row r="3823" spans="1:32">
      <c r="A3823" t="str">
        <f>PROPER(TRIM(Homes[[#This Row],[street]]))</f>
        <v>111 F St Se</v>
      </c>
      <c r="B3823" t="str">
        <f>PROPER(TRIM(Homes[[#This Row],[city]]))</f>
        <v>Auburn</v>
      </c>
      <c r="C3823" t="str">
        <f>_xlfn.TEXTBEFORE(Homes[[#This Row],[statezip]]," ")</f>
        <v>WA</v>
      </c>
      <c r="D3823" s="6" t="str">
        <f>_xlfn.TEXTAFTER(Homes[[#This Row],[statezip]]," ")</f>
        <v>98002</v>
      </c>
      <c r="E3823" s="1">
        <v>210000</v>
      </c>
      <c r="F3823">
        <v>2</v>
      </c>
      <c r="G38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23" s="3" t="str">
        <f>Homes[[#This Row],[bedrooms]] &amp; " bd | " &amp; TEXT(Homes[[#This Row],[bathrooms]],"0.##") &amp; " ba"</f>
        <v>2 bd | 2. ba</v>
      </c>
      <c r="I3823" s="4">
        <v>1680</v>
      </c>
      <c r="J3823" s="1">
        <f>IFERROR(Homes[[#This Row],[price]]/Homes[[#This Row],[sqft_living]]," ")</f>
        <v>125</v>
      </c>
      <c r="K3823" s="4">
        <f>IFERROR(Homes[[#This Row],[sqft_lot]]/43560," ")</f>
        <v>0.13213957759412304</v>
      </c>
      <c r="L3823" t="str">
        <f>IF(Homes[[#This Row],[waterfront]]=1, "Yes","No")</f>
        <v>No</v>
      </c>
      <c r="M3823" s="4" t="str">
        <f>IF(Homes[[#This Row],[sqft_basement]]&gt;0, "Yes","No")</f>
        <v>No</v>
      </c>
      <c r="N3823" t="str">
        <f>CHOOSE(Homes[[#This Row],[view]]+1, "None","Fair","Good","Great","Excellent")</f>
        <v>None</v>
      </c>
      <c r="O3823" t="str">
        <f>CHOOSE(Homes[[#This Row],[condition]], "Poor","Fair","Average","Good","Excellent")</f>
        <v>Good</v>
      </c>
      <c r="P3823">
        <f ca="1">YEAR(TODAY())-Homes[[#This Row],[yr_built]]</f>
        <v>115</v>
      </c>
      <c r="Q3823">
        <v>0</v>
      </c>
      <c r="R3823">
        <f ca="1">IF(Homes[[#This Row],[yr_renovated]]&gt;0, YEAR(TODAY())-Homes[[#This Row],[yr_renovated]], YEAR(TODAY())-Homes[[#This Row],[yr_built]])</f>
        <v>115</v>
      </c>
      <c r="S3823">
        <v>2</v>
      </c>
      <c r="T3823" s="2">
        <v>41810</v>
      </c>
      <c r="U3823" s="3">
        <v>2</v>
      </c>
      <c r="V3823" s="4">
        <f>IFERROR(Homes[[#This Row],[sqft_above]]+Homes[[#This Row],[sqft_basement]]," ")</f>
        <v>1680</v>
      </c>
      <c r="W3823" s="4">
        <v>5756</v>
      </c>
      <c r="X3823">
        <v>0</v>
      </c>
      <c r="Y3823">
        <v>0</v>
      </c>
      <c r="Z3823">
        <v>4</v>
      </c>
      <c r="AA3823" s="4">
        <v>1680</v>
      </c>
      <c r="AB3823" s="4">
        <v>0</v>
      </c>
      <c r="AC3823">
        <v>1910</v>
      </c>
      <c r="AD3823" t="s">
        <v>3946</v>
      </c>
      <c r="AE3823" t="s">
        <v>519</v>
      </c>
      <c r="AF3823" t="s">
        <v>3042</v>
      </c>
    </row>
    <row r="3824" spans="1:32">
      <c r="A3824" t="str">
        <f>PROPER(TRIM(Homes[[#This Row],[street]]))</f>
        <v>32113 112Th Pl Se</v>
      </c>
      <c r="B3824" t="str">
        <f>PROPER(TRIM(Homes[[#This Row],[city]]))</f>
        <v>Auburn</v>
      </c>
      <c r="C3824" t="str">
        <f>_xlfn.TEXTBEFORE(Homes[[#This Row],[statezip]]," ")</f>
        <v>WA</v>
      </c>
      <c r="D3824" s="6" t="str">
        <f>_xlfn.TEXTAFTER(Homes[[#This Row],[statezip]]," ")</f>
        <v>98092</v>
      </c>
      <c r="E3824" s="1">
        <v>210000</v>
      </c>
      <c r="F3824">
        <v>4</v>
      </c>
      <c r="G38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24" s="3" t="str">
        <f>Homes[[#This Row],[bedrooms]] &amp; " bd | " &amp; TEXT(Homes[[#This Row],[bathrooms]],"0.##") &amp; " ba"</f>
        <v>4 bd | 1.75 ba</v>
      </c>
      <c r="I3824" s="4">
        <v>1200</v>
      </c>
      <c r="J3824" s="1">
        <f>IFERROR(Homes[[#This Row],[price]]/Homes[[#This Row],[sqft_living]]," ")</f>
        <v>175</v>
      </c>
      <c r="K3824" s="4">
        <f>IFERROR(Homes[[#This Row],[sqft_lot]]/43560," ")</f>
        <v>0.17630853994490359</v>
      </c>
      <c r="L3824" t="str">
        <f>IF(Homes[[#This Row],[waterfront]]=1, "Yes","No")</f>
        <v>No</v>
      </c>
      <c r="M3824" s="4" t="str">
        <f>IF(Homes[[#This Row],[sqft_basement]]&gt;0, "Yes","No")</f>
        <v>No</v>
      </c>
      <c r="N3824" t="str">
        <f>CHOOSE(Homes[[#This Row],[view]]+1, "None","Fair","Good","Great","Excellent")</f>
        <v>None</v>
      </c>
      <c r="O3824" t="str">
        <f>CHOOSE(Homes[[#This Row],[condition]], "Poor","Fair","Average","Good","Excellent")</f>
        <v>Average</v>
      </c>
      <c r="P3824">
        <f ca="1">YEAR(TODAY())-Homes[[#This Row],[yr_built]]</f>
        <v>57</v>
      </c>
      <c r="Q3824">
        <v>1997</v>
      </c>
      <c r="R3824">
        <f ca="1">IF(Homes[[#This Row],[yr_renovated]]&gt;0, YEAR(TODAY())-Homes[[#This Row],[yr_renovated]], YEAR(TODAY())-Homes[[#This Row],[yr_built]])</f>
        <v>28</v>
      </c>
      <c r="S3824">
        <v>1</v>
      </c>
      <c r="T3824" s="2">
        <v>41802</v>
      </c>
      <c r="U3824" s="3">
        <v>1.75</v>
      </c>
      <c r="V3824" s="4">
        <f>IFERROR(Homes[[#This Row],[sqft_above]]+Homes[[#This Row],[sqft_basement]]," ")</f>
        <v>1200</v>
      </c>
      <c r="W3824" s="4">
        <v>7680</v>
      </c>
      <c r="X3824">
        <v>0</v>
      </c>
      <c r="Y3824">
        <v>0</v>
      </c>
      <c r="Z3824">
        <v>3</v>
      </c>
      <c r="AA3824" s="4">
        <v>1200</v>
      </c>
      <c r="AB3824" s="4">
        <v>0</v>
      </c>
      <c r="AC3824">
        <v>1968</v>
      </c>
      <c r="AD3824" t="s">
        <v>3947</v>
      </c>
      <c r="AE3824" t="s">
        <v>519</v>
      </c>
      <c r="AF3824" t="s">
        <v>520</v>
      </c>
    </row>
    <row r="3825" spans="1:32">
      <c r="A3825" t="str">
        <f>PROPER(TRIM(Homes[[#This Row],[street]]))</f>
        <v>11803 Se 322Nd Pl</v>
      </c>
      <c r="B3825" t="str">
        <f>PROPER(TRIM(Homes[[#This Row],[city]]))</f>
        <v>Auburn</v>
      </c>
      <c r="C3825" t="str">
        <f>_xlfn.TEXTBEFORE(Homes[[#This Row],[statezip]]," ")</f>
        <v>WA</v>
      </c>
      <c r="D3825" s="6" t="str">
        <f>_xlfn.TEXTAFTER(Homes[[#This Row],[statezip]]," ")</f>
        <v>98092</v>
      </c>
      <c r="E3825" s="1">
        <v>210000</v>
      </c>
      <c r="F3825">
        <v>3</v>
      </c>
      <c r="G38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25" s="3" t="str">
        <f>Homes[[#This Row],[bedrooms]] &amp; " bd | " &amp; TEXT(Homes[[#This Row],[bathrooms]],"0.##") &amp; " ba"</f>
        <v>3 bd | 2. ba</v>
      </c>
      <c r="I3825" s="4">
        <v>1440</v>
      </c>
      <c r="J3825" s="1">
        <f>IFERROR(Homes[[#This Row],[price]]/Homes[[#This Row],[sqft_living]]," ")</f>
        <v>145.83333333333334</v>
      </c>
      <c r="K3825" s="4">
        <f>IFERROR(Homes[[#This Row],[sqft_lot]]/43560," ")</f>
        <v>0.16551882460973369</v>
      </c>
      <c r="L3825" t="str">
        <f>IF(Homes[[#This Row],[waterfront]]=1, "Yes","No")</f>
        <v>No</v>
      </c>
      <c r="M3825" s="4" t="str">
        <f>IF(Homes[[#This Row],[sqft_basement]]&gt;0, "Yes","No")</f>
        <v>No</v>
      </c>
      <c r="N3825" t="str">
        <f>CHOOSE(Homes[[#This Row],[view]]+1, "None","Fair","Good","Great","Excellent")</f>
        <v>None</v>
      </c>
      <c r="O3825" t="str">
        <f>CHOOSE(Homes[[#This Row],[condition]], "Poor","Fair","Average","Good","Excellent")</f>
        <v>Average</v>
      </c>
      <c r="P3825">
        <f ca="1">YEAR(TODAY())-Homes[[#This Row],[yr_built]]</f>
        <v>42</v>
      </c>
      <c r="Q3825">
        <v>2009</v>
      </c>
      <c r="R3825">
        <f ca="1">IF(Homes[[#This Row],[yr_renovated]]&gt;0, YEAR(TODAY())-Homes[[#This Row],[yr_renovated]], YEAR(TODAY())-Homes[[#This Row],[yr_built]])</f>
        <v>16</v>
      </c>
      <c r="S3825">
        <v>1</v>
      </c>
      <c r="T3825" s="2">
        <v>41809</v>
      </c>
      <c r="U3825" s="3">
        <v>2</v>
      </c>
      <c r="V3825" s="4">
        <f>IFERROR(Homes[[#This Row],[sqft_above]]+Homes[[#This Row],[sqft_basement]]," ")</f>
        <v>1440</v>
      </c>
      <c r="W3825" s="4">
        <v>7210</v>
      </c>
      <c r="X3825">
        <v>0</v>
      </c>
      <c r="Y3825">
        <v>0</v>
      </c>
      <c r="Z3825">
        <v>3</v>
      </c>
      <c r="AA3825" s="4">
        <v>1440</v>
      </c>
      <c r="AB3825" s="4">
        <v>0</v>
      </c>
      <c r="AC3825">
        <v>1983</v>
      </c>
      <c r="AD3825" t="s">
        <v>3948</v>
      </c>
      <c r="AE3825" t="s">
        <v>519</v>
      </c>
      <c r="AF3825" t="s">
        <v>520</v>
      </c>
    </row>
    <row r="3826" spans="1:32">
      <c r="A3826" t="str">
        <f>PROPER(TRIM(Homes[[#This Row],[street]]))</f>
        <v>15252 20Th Ave Sw</v>
      </c>
      <c r="B3826" t="str">
        <f>PROPER(TRIM(Homes[[#This Row],[city]]))</f>
        <v>Burien</v>
      </c>
      <c r="C3826" t="str">
        <f>_xlfn.TEXTBEFORE(Homes[[#This Row],[statezip]]," ")</f>
        <v>WA</v>
      </c>
      <c r="D3826" s="6" t="str">
        <f>_xlfn.TEXTAFTER(Homes[[#This Row],[statezip]]," ")</f>
        <v>98166</v>
      </c>
      <c r="E3826" s="1">
        <v>210000</v>
      </c>
      <c r="F3826">
        <v>2</v>
      </c>
      <c r="G38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26" s="3" t="str">
        <f>Homes[[#This Row],[bedrooms]] &amp; " bd | " &amp; TEXT(Homes[[#This Row],[bathrooms]],"0.##") &amp; " ba"</f>
        <v>2 bd | 1. ba</v>
      </c>
      <c r="I3826" s="4">
        <v>720</v>
      </c>
      <c r="J3826" s="1">
        <f>IFERROR(Homes[[#This Row],[price]]/Homes[[#This Row],[sqft_living]]," ")</f>
        <v>291.66666666666669</v>
      </c>
      <c r="K3826" s="4">
        <f>IFERROR(Homes[[#This Row],[sqft_lot]]/43560," ")</f>
        <v>0.18457300275482094</v>
      </c>
      <c r="L3826" t="str">
        <f>IF(Homes[[#This Row],[waterfront]]=1, "Yes","No")</f>
        <v>No</v>
      </c>
      <c r="M3826" s="4" t="str">
        <f>IF(Homes[[#This Row],[sqft_basement]]&gt;0, "Yes","No")</f>
        <v>No</v>
      </c>
      <c r="N3826" t="str">
        <f>CHOOSE(Homes[[#This Row],[view]]+1, "None","Fair","Good","Great","Excellent")</f>
        <v>None</v>
      </c>
      <c r="O3826" t="str">
        <f>CHOOSE(Homes[[#This Row],[condition]], "Poor","Fair","Average","Good","Excellent")</f>
        <v>Average</v>
      </c>
      <c r="P3826">
        <f ca="1">YEAR(TODAY())-Homes[[#This Row],[yr_built]]</f>
        <v>82</v>
      </c>
      <c r="Q3826">
        <v>2002</v>
      </c>
      <c r="R3826">
        <f ca="1">IF(Homes[[#This Row],[yr_renovated]]&gt;0, YEAR(TODAY())-Homes[[#This Row],[yr_renovated]], YEAR(TODAY())-Homes[[#This Row],[yr_built]])</f>
        <v>23</v>
      </c>
      <c r="S3826">
        <v>1</v>
      </c>
      <c r="T3826" s="2">
        <v>41816</v>
      </c>
      <c r="U3826" s="3">
        <v>1</v>
      </c>
      <c r="V3826" s="4">
        <f>IFERROR(Homes[[#This Row],[sqft_above]]+Homes[[#This Row],[sqft_basement]]," ")</f>
        <v>720</v>
      </c>
      <c r="W3826" s="4">
        <v>8040</v>
      </c>
      <c r="X3826">
        <v>0</v>
      </c>
      <c r="Y3826">
        <v>0</v>
      </c>
      <c r="Z3826">
        <v>3</v>
      </c>
      <c r="AA3826" s="4">
        <v>720</v>
      </c>
      <c r="AB3826" s="4">
        <v>0</v>
      </c>
      <c r="AC3826">
        <v>1943</v>
      </c>
      <c r="AD3826" t="s">
        <v>3949</v>
      </c>
      <c r="AE3826" t="s">
        <v>379</v>
      </c>
      <c r="AF3826" t="s">
        <v>227</v>
      </c>
    </row>
    <row r="3827" spans="1:32">
      <c r="A3827" t="str">
        <f>PROPER(TRIM(Homes[[#This Row],[street]]))</f>
        <v>1626 S 245Th Pl</v>
      </c>
      <c r="B3827" t="str">
        <f>PROPER(TRIM(Homes[[#This Row],[city]]))</f>
        <v>Des Moines</v>
      </c>
      <c r="C3827" t="str">
        <f>_xlfn.TEXTBEFORE(Homes[[#This Row],[statezip]]," ")</f>
        <v>WA</v>
      </c>
      <c r="D3827" s="6" t="str">
        <f>_xlfn.TEXTAFTER(Homes[[#This Row],[statezip]]," ")</f>
        <v>98198</v>
      </c>
      <c r="E3827" s="1">
        <v>210000</v>
      </c>
      <c r="F3827">
        <v>3</v>
      </c>
      <c r="G38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27" s="3" t="str">
        <f>Homes[[#This Row],[bedrooms]] &amp; " bd | " &amp; TEXT(Homes[[#This Row],[bathrooms]],"0.##") &amp; " ba"</f>
        <v>3 bd | 1.75 ba</v>
      </c>
      <c r="I3827" s="4">
        <v>1590</v>
      </c>
      <c r="J3827" s="1">
        <f>IFERROR(Homes[[#This Row],[price]]/Homes[[#This Row],[sqft_living]]," ")</f>
        <v>132.0754716981132</v>
      </c>
      <c r="K3827" s="4">
        <f>IFERROR(Homes[[#This Row],[sqft_lot]]/43560," ")</f>
        <v>0.17486225895316804</v>
      </c>
      <c r="L3827" t="str">
        <f>IF(Homes[[#This Row],[waterfront]]=1, "Yes","No")</f>
        <v>No</v>
      </c>
      <c r="M3827" s="4" t="str">
        <f>IF(Homes[[#This Row],[sqft_basement]]&gt;0, "Yes","No")</f>
        <v>No</v>
      </c>
      <c r="N3827" t="str">
        <f>CHOOSE(Homes[[#This Row],[view]]+1, "None","Fair","Good","Great","Excellent")</f>
        <v>None</v>
      </c>
      <c r="O3827" t="str">
        <f>CHOOSE(Homes[[#This Row],[condition]], "Poor","Fair","Average","Good","Excellent")</f>
        <v>Average</v>
      </c>
      <c r="P3827">
        <f ca="1">YEAR(TODAY())-Homes[[#This Row],[yr_built]]</f>
        <v>39</v>
      </c>
      <c r="Q3827">
        <v>0</v>
      </c>
      <c r="R3827">
        <f ca="1">IF(Homes[[#This Row],[yr_renovated]]&gt;0, YEAR(TODAY())-Homes[[#This Row],[yr_renovated]], YEAR(TODAY())-Homes[[#This Row],[yr_built]])</f>
        <v>39</v>
      </c>
      <c r="S3827">
        <v>2</v>
      </c>
      <c r="T3827" s="2">
        <v>41788</v>
      </c>
      <c r="U3827" s="3">
        <v>1.75</v>
      </c>
      <c r="V3827" s="4">
        <f>IFERROR(Homes[[#This Row],[sqft_above]]+Homes[[#This Row],[sqft_basement]]," ")</f>
        <v>1590</v>
      </c>
      <c r="W3827" s="4">
        <v>7617</v>
      </c>
      <c r="X3827">
        <v>0</v>
      </c>
      <c r="Y3827">
        <v>0</v>
      </c>
      <c r="Z3827">
        <v>3</v>
      </c>
      <c r="AA3827" s="4">
        <v>1590</v>
      </c>
      <c r="AB3827" s="4">
        <v>0</v>
      </c>
      <c r="AC3827">
        <v>1986</v>
      </c>
      <c r="AD3827" t="s">
        <v>3950</v>
      </c>
      <c r="AE3827" t="s">
        <v>459</v>
      </c>
      <c r="AF3827" t="s">
        <v>460</v>
      </c>
    </row>
    <row r="3828" spans="1:32">
      <c r="A3828" t="str">
        <f>PROPER(TRIM(Homes[[#This Row],[street]]))</f>
        <v>24429 12Th Ave S</v>
      </c>
      <c r="B3828" t="str">
        <f>PROPER(TRIM(Homes[[#This Row],[city]]))</f>
        <v>Des Moines</v>
      </c>
      <c r="C3828" t="str">
        <f>_xlfn.TEXTBEFORE(Homes[[#This Row],[statezip]]," ")</f>
        <v>WA</v>
      </c>
      <c r="D3828" s="6" t="str">
        <f>_xlfn.TEXTAFTER(Homes[[#This Row],[statezip]]," ")</f>
        <v>98198</v>
      </c>
      <c r="E3828" s="1">
        <v>210000</v>
      </c>
      <c r="F3828">
        <v>2</v>
      </c>
      <c r="G38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28" s="3" t="str">
        <f>Homes[[#This Row],[bedrooms]] &amp; " bd | " &amp; TEXT(Homes[[#This Row],[bathrooms]],"0.##") &amp; " ba"</f>
        <v>2 bd | 1.75 ba</v>
      </c>
      <c r="I3828" s="4">
        <v>1440</v>
      </c>
      <c r="J3828" s="1">
        <f>IFERROR(Homes[[#This Row],[price]]/Homes[[#This Row],[sqft_living]]," ")</f>
        <v>145.83333333333334</v>
      </c>
      <c r="K3828" s="4">
        <f>IFERROR(Homes[[#This Row],[sqft_lot]]/43560," ")</f>
        <v>0.13039485766758493</v>
      </c>
      <c r="L3828" t="str">
        <f>IF(Homes[[#This Row],[waterfront]]=1, "Yes","No")</f>
        <v>No</v>
      </c>
      <c r="M3828" s="4" t="str">
        <f>IF(Homes[[#This Row],[sqft_basement]]&gt;0, "Yes","No")</f>
        <v>No</v>
      </c>
      <c r="N3828" t="str">
        <f>CHOOSE(Homes[[#This Row],[view]]+1, "None","Fair","Good","Great","Excellent")</f>
        <v>None</v>
      </c>
      <c r="O3828" t="str">
        <f>CHOOSE(Homes[[#This Row],[condition]], "Poor","Fair","Average","Good","Excellent")</f>
        <v>Good</v>
      </c>
      <c r="P3828">
        <f ca="1">YEAR(TODAY())-Homes[[#This Row],[yr_built]]</f>
        <v>47</v>
      </c>
      <c r="Q3828">
        <v>2000</v>
      </c>
      <c r="R3828">
        <f ca="1">IF(Homes[[#This Row],[yr_renovated]]&gt;0, YEAR(TODAY())-Homes[[#This Row],[yr_renovated]], YEAR(TODAY())-Homes[[#This Row],[yr_built]])</f>
        <v>25</v>
      </c>
      <c r="S3828">
        <v>1</v>
      </c>
      <c r="T3828" s="2">
        <v>41803</v>
      </c>
      <c r="U3828" s="3">
        <v>1.75</v>
      </c>
      <c r="V3828" s="4">
        <f>IFERROR(Homes[[#This Row],[sqft_above]]+Homes[[#This Row],[sqft_basement]]," ")</f>
        <v>1440</v>
      </c>
      <c r="W3828" s="4">
        <v>5680</v>
      </c>
      <c r="X3828">
        <v>0</v>
      </c>
      <c r="Y3828">
        <v>0</v>
      </c>
      <c r="Z3828">
        <v>4</v>
      </c>
      <c r="AA3828" s="4">
        <v>1440</v>
      </c>
      <c r="AB3828" s="4">
        <v>0</v>
      </c>
      <c r="AC3828">
        <v>1978</v>
      </c>
      <c r="AD3828" t="s">
        <v>3951</v>
      </c>
      <c r="AE3828" t="s">
        <v>459</v>
      </c>
      <c r="AF3828" t="s">
        <v>460</v>
      </c>
    </row>
    <row r="3829" spans="1:32">
      <c r="A3829" t="str">
        <f>PROPER(TRIM(Homes[[#This Row],[street]]))</f>
        <v>33818 35Th Ave Sw</v>
      </c>
      <c r="B3829" t="str">
        <f>PROPER(TRIM(Homes[[#This Row],[city]]))</f>
        <v>Federal Way</v>
      </c>
      <c r="C3829" t="str">
        <f>_xlfn.TEXTBEFORE(Homes[[#This Row],[statezip]]," ")</f>
        <v>WA</v>
      </c>
      <c r="D3829" s="6" t="str">
        <f>_xlfn.TEXTAFTER(Homes[[#This Row],[statezip]]," ")</f>
        <v>98023</v>
      </c>
      <c r="E3829" s="1">
        <v>210000</v>
      </c>
      <c r="F3829">
        <v>4</v>
      </c>
      <c r="G38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29" s="3" t="str">
        <f>Homes[[#This Row],[bedrooms]] &amp; " bd | " &amp; TEXT(Homes[[#This Row],[bathrooms]],"0.##") &amp; " ba"</f>
        <v>4 bd | 1.5 ba</v>
      </c>
      <c r="I3829" s="4">
        <v>1130</v>
      </c>
      <c r="J3829" s="1">
        <f>IFERROR(Homes[[#This Row],[price]]/Homes[[#This Row],[sqft_living]]," ")</f>
        <v>185.84070796460176</v>
      </c>
      <c r="K3829" s="4">
        <f>IFERROR(Homes[[#This Row],[sqft_lot]]/43560," ")</f>
        <v>0.17998163452708907</v>
      </c>
      <c r="L3829" t="str">
        <f>IF(Homes[[#This Row],[waterfront]]=1, "Yes","No")</f>
        <v>No</v>
      </c>
      <c r="M3829" s="4" t="str">
        <f>IF(Homes[[#This Row],[sqft_basement]]&gt;0, "Yes","No")</f>
        <v>No</v>
      </c>
      <c r="N3829" t="str">
        <f>CHOOSE(Homes[[#This Row],[view]]+1, "None","Fair","Good","Great","Excellent")</f>
        <v>None</v>
      </c>
      <c r="O3829" t="str">
        <f>CHOOSE(Homes[[#This Row],[condition]], "Poor","Fair","Average","Good","Excellent")</f>
        <v>Good</v>
      </c>
      <c r="P3829">
        <f ca="1">YEAR(TODAY())-Homes[[#This Row],[yr_built]]</f>
        <v>55</v>
      </c>
      <c r="Q3829">
        <v>0</v>
      </c>
      <c r="R3829">
        <f ca="1">IF(Homes[[#This Row],[yr_renovated]]&gt;0, YEAR(TODAY())-Homes[[#This Row],[yr_renovated]], YEAR(TODAY())-Homes[[#This Row],[yr_built]])</f>
        <v>55</v>
      </c>
      <c r="S3829">
        <v>1</v>
      </c>
      <c r="T3829" s="2">
        <v>41802</v>
      </c>
      <c r="U3829" s="3">
        <v>1.5</v>
      </c>
      <c r="V3829" s="4">
        <f>IFERROR(Homes[[#This Row],[sqft_above]]+Homes[[#This Row],[sqft_basement]]," ")</f>
        <v>1130</v>
      </c>
      <c r="W3829" s="4">
        <v>7840</v>
      </c>
      <c r="X3829">
        <v>0</v>
      </c>
      <c r="Y3829">
        <v>0</v>
      </c>
      <c r="Z3829">
        <v>4</v>
      </c>
      <c r="AA3829" s="4">
        <v>1130</v>
      </c>
      <c r="AB3829" s="4">
        <v>0</v>
      </c>
      <c r="AC3829">
        <v>1970</v>
      </c>
      <c r="AD3829" t="s">
        <v>3952</v>
      </c>
      <c r="AE3829" t="s">
        <v>675</v>
      </c>
      <c r="AF3829" t="s">
        <v>1267</v>
      </c>
    </row>
    <row r="3830" spans="1:32">
      <c r="A3830" t="str">
        <f>PROPER(TRIM(Homes[[#This Row],[street]]))</f>
        <v>2352 Sw 338Th St</v>
      </c>
      <c r="B3830" t="str">
        <f>PROPER(TRIM(Homes[[#This Row],[city]]))</f>
        <v>Federal Way</v>
      </c>
      <c r="C3830" t="str">
        <f>_xlfn.TEXTBEFORE(Homes[[#This Row],[statezip]]," ")</f>
        <v>WA</v>
      </c>
      <c r="D3830" s="6" t="str">
        <f>_xlfn.TEXTAFTER(Homes[[#This Row],[statezip]]," ")</f>
        <v>98023</v>
      </c>
      <c r="E3830" s="1">
        <v>210000</v>
      </c>
      <c r="F3830">
        <v>4</v>
      </c>
      <c r="G38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30" s="3" t="str">
        <f>Homes[[#This Row],[bedrooms]] &amp; " bd | " &amp; TEXT(Homes[[#This Row],[bathrooms]],"0.##") &amp; " ba"</f>
        <v>4 bd | 1.5 ba</v>
      </c>
      <c r="I3830" s="4">
        <v>1920</v>
      </c>
      <c r="J3830" s="1">
        <f>IFERROR(Homes[[#This Row],[price]]/Homes[[#This Row],[sqft_living]]," ")</f>
        <v>109.375</v>
      </c>
      <c r="K3830" s="4">
        <f>IFERROR(Homes[[#This Row],[sqft_lot]]/43560," ")</f>
        <v>0.23882001836547292</v>
      </c>
      <c r="L3830" t="str">
        <f>IF(Homes[[#This Row],[waterfront]]=1, "Yes","No")</f>
        <v>No</v>
      </c>
      <c r="M3830" s="4" t="str">
        <f>IF(Homes[[#This Row],[sqft_basement]]&gt;0, "Yes","No")</f>
        <v>Yes</v>
      </c>
      <c r="N3830" t="str">
        <f>CHOOSE(Homes[[#This Row],[view]]+1, "None","Fair","Good","Great","Excellent")</f>
        <v>None</v>
      </c>
      <c r="O3830" t="str">
        <f>CHOOSE(Homes[[#This Row],[condition]], "Poor","Fair","Average","Good","Excellent")</f>
        <v>Average</v>
      </c>
      <c r="P3830">
        <f ca="1">YEAR(TODAY())-Homes[[#This Row],[yr_built]]</f>
        <v>66</v>
      </c>
      <c r="Q3830">
        <v>1989</v>
      </c>
      <c r="R3830">
        <f ca="1">IF(Homes[[#This Row],[yr_renovated]]&gt;0, YEAR(TODAY())-Homes[[#This Row],[yr_renovated]], YEAR(TODAY())-Homes[[#This Row],[yr_built]])</f>
        <v>36</v>
      </c>
      <c r="S3830">
        <v>1</v>
      </c>
      <c r="T3830" s="2">
        <v>41795</v>
      </c>
      <c r="U3830" s="3">
        <v>1.5</v>
      </c>
      <c r="V3830" s="4">
        <f>IFERROR(Homes[[#This Row],[sqft_above]]+Homes[[#This Row],[sqft_basement]]," ")</f>
        <v>1920</v>
      </c>
      <c r="W3830" s="4">
        <v>10403</v>
      </c>
      <c r="X3830">
        <v>0</v>
      </c>
      <c r="Y3830">
        <v>0</v>
      </c>
      <c r="Z3830">
        <v>3</v>
      </c>
      <c r="AA3830" s="4">
        <v>1370</v>
      </c>
      <c r="AB3830" s="4">
        <v>550</v>
      </c>
      <c r="AC3830">
        <v>1959</v>
      </c>
      <c r="AD3830" t="s">
        <v>3953</v>
      </c>
      <c r="AE3830" t="s">
        <v>675</v>
      </c>
      <c r="AF3830" t="s">
        <v>1267</v>
      </c>
    </row>
    <row r="3831" spans="1:32">
      <c r="A3831" t="str">
        <f>PROPER(TRIM(Homes[[#This Row],[street]]))</f>
        <v>21922 34Th Ave S</v>
      </c>
      <c r="B3831" t="str">
        <f>PROPER(TRIM(Homes[[#This Row],[city]]))</f>
        <v>Seatac</v>
      </c>
      <c r="C3831" t="str">
        <f>_xlfn.TEXTBEFORE(Homes[[#This Row],[statezip]]," ")</f>
        <v>WA</v>
      </c>
      <c r="D3831" s="6" t="str">
        <f>_xlfn.TEXTAFTER(Homes[[#This Row],[statezip]]," ")</f>
        <v>98198</v>
      </c>
      <c r="E3831" s="1">
        <v>210000</v>
      </c>
      <c r="F3831">
        <v>4</v>
      </c>
      <c r="G38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31" s="3" t="str">
        <f>Homes[[#This Row],[bedrooms]] &amp; " bd | " &amp; TEXT(Homes[[#This Row],[bathrooms]],"0.##") &amp; " ba"</f>
        <v>4 bd | 1.75 ba</v>
      </c>
      <c r="I3831" s="4">
        <v>2180</v>
      </c>
      <c r="J3831" s="1">
        <f>IFERROR(Homes[[#This Row],[price]]/Homes[[#This Row],[sqft_living]]," ")</f>
        <v>96.330275229357795</v>
      </c>
      <c r="K3831" s="4">
        <f>IFERROR(Homes[[#This Row],[sqft_lot]]/43560," ")</f>
        <v>0.65909090909090906</v>
      </c>
      <c r="L3831" t="str">
        <f>IF(Homes[[#This Row],[waterfront]]=1, "Yes","No")</f>
        <v>No</v>
      </c>
      <c r="M3831" s="4" t="str">
        <f>IF(Homes[[#This Row],[sqft_basement]]&gt;0, "Yes","No")</f>
        <v>Yes</v>
      </c>
      <c r="N3831" t="str">
        <f>CHOOSE(Homes[[#This Row],[view]]+1, "None","Fair","Good","Great","Excellent")</f>
        <v>None</v>
      </c>
      <c r="O3831" t="str">
        <f>CHOOSE(Homes[[#This Row],[condition]], "Poor","Fair","Average","Good","Excellent")</f>
        <v>Average</v>
      </c>
      <c r="P3831">
        <f ca="1">YEAR(TODAY())-Homes[[#This Row],[yr_built]]</f>
        <v>75</v>
      </c>
      <c r="Q3831">
        <v>2005</v>
      </c>
      <c r="R3831">
        <f ca="1">IF(Homes[[#This Row],[yr_renovated]]&gt;0, YEAR(TODAY())-Homes[[#This Row],[yr_renovated]], YEAR(TODAY())-Homes[[#This Row],[yr_built]])</f>
        <v>20</v>
      </c>
      <c r="S3831">
        <v>1</v>
      </c>
      <c r="T3831" s="2">
        <v>41779</v>
      </c>
      <c r="U3831" s="3">
        <v>1.75</v>
      </c>
      <c r="V3831" s="4">
        <f>IFERROR(Homes[[#This Row],[sqft_above]]+Homes[[#This Row],[sqft_basement]]," ")</f>
        <v>2180</v>
      </c>
      <c r="W3831" s="4">
        <v>28710</v>
      </c>
      <c r="X3831">
        <v>0</v>
      </c>
      <c r="Y3831">
        <v>0</v>
      </c>
      <c r="Z3831">
        <v>3</v>
      </c>
      <c r="AA3831" s="4">
        <v>1180</v>
      </c>
      <c r="AB3831" s="4">
        <v>1000</v>
      </c>
      <c r="AC3831">
        <v>1950</v>
      </c>
      <c r="AD3831" t="s">
        <v>3954</v>
      </c>
      <c r="AE3831" t="s">
        <v>2001</v>
      </c>
      <c r="AF3831" t="s">
        <v>460</v>
      </c>
    </row>
    <row r="3832" spans="1:32">
      <c r="A3832" t="str">
        <f>PROPER(TRIM(Homes[[#This Row],[street]]))</f>
        <v>9413 34Th Ave Sw</v>
      </c>
      <c r="B3832" t="str">
        <f>PROPER(TRIM(Homes[[#This Row],[city]]))</f>
        <v>Seattle</v>
      </c>
      <c r="C3832" t="str">
        <f>_xlfn.TEXTBEFORE(Homes[[#This Row],[statezip]]," ")</f>
        <v>WA</v>
      </c>
      <c r="D3832" s="6" t="str">
        <f>_xlfn.TEXTAFTER(Homes[[#This Row],[statezip]]," ")</f>
        <v>98126</v>
      </c>
      <c r="E3832" s="1">
        <v>210000</v>
      </c>
      <c r="F3832">
        <v>2</v>
      </c>
      <c r="G38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32" s="3" t="str">
        <f>Homes[[#This Row],[bedrooms]] &amp; " bd | " &amp; TEXT(Homes[[#This Row],[bathrooms]],"0.##") &amp; " ba"</f>
        <v>2 bd | 1.5 ba</v>
      </c>
      <c r="I3832" s="4">
        <v>880</v>
      </c>
      <c r="J3832" s="1">
        <f>IFERROR(Homes[[#This Row],[price]]/Homes[[#This Row],[sqft_living]]," ")</f>
        <v>238.63636363636363</v>
      </c>
      <c r="K3832" s="4">
        <f>IFERROR(Homes[[#This Row],[sqft_lot]]/43560," ")</f>
        <v>2.6561065197428835E-2</v>
      </c>
      <c r="L3832" t="str">
        <f>IF(Homes[[#This Row],[waterfront]]=1, "Yes","No")</f>
        <v>No</v>
      </c>
      <c r="M3832" s="4" t="str">
        <f>IF(Homes[[#This Row],[sqft_basement]]&gt;0, "Yes","No")</f>
        <v>No</v>
      </c>
      <c r="N3832" t="str">
        <f>CHOOSE(Homes[[#This Row],[view]]+1, "None","Fair","Good","Great","Excellent")</f>
        <v>None</v>
      </c>
      <c r="O3832" t="str">
        <f>CHOOSE(Homes[[#This Row],[condition]], "Poor","Fair","Average","Good","Excellent")</f>
        <v>Average</v>
      </c>
      <c r="P3832">
        <f ca="1">YEAR(TODAY())-Homes[[#This Row],[yr_built]]</f>
        <v>18</v>
      </c>
      <c r="Q3832">
        <v>0</v>
      </c>
      <c r="R3832">
        <f ca="1">IF(Homes[[#This Row],[yr_renovated]]&gt;0, YEAR(TODAY())-Homes[[#This Row],[yr_renovated]], YEAR(TODAY())-Homes[[#This Row],[yr_built]])</f>
        <v>18</v>
      </c>
      <c r="S3832">
        <v>2</v>
      </c>
      <c r="T3832" s="2">
        <v>41787</v>
      </c>
      <c r="U3832" s="3">
        <v>1.5</v>
      </c>
      <c r="V3832" s="4">
        <f>IFERROR(Homes[[#This Row],[sqft_above]]+Homes[[#This Row],[sqft_basement]]," ")</f>
        <v>880</v>
      </c>
      <c r="W3832" s="4">
        <v>1157</v>
      </c>
      <c r="X3832">
        <v>0</v>
      </c>
      <c r="Y3832">
        <v>0</v>
      </c>
      <c r="Z3832">
        <v>3</v>
      </c>
      <c r="AA3832" s="4">
        <v>880</v>
      </c>
      <c r="AB3832" s="4">
        <v>0</v>
      </c>
      <c r="AC3832">
        <v>2007</v>
      </c>
      <c r="AD3832" t="s">
        <v>3823</v>
      </c>
      <c r="AE3832" t="s">
        <v>49</v>
      </c>
      <c r="AF3832" t="s">
        <v>434</v>
      </c>
    </row>
    <row r="3833" spans="1:32">
      <c r="A3833" t="str">
        <f>PROPER(TRIM(Homes[[#This Row],[street]]))</f>
        <v>9612-9618 Renton Ave S</v>
      </c>
      <c r="B3833" t="str">
        <f>PROPER(TRIM(Homes[[#This Row],[city]]))</f>
        <v>Seattle</v>
      </c>
      <c r="C3833" t="str">
        <f>_xlfn.TEXTBEFORE(Homes[[#This Row],[statezip]]," ")</f>
        <v>WA</v>
      </c>
      <c r="D3833" s="6" t="str">
        <f>_xlfn.TEXTAFTER(Homes[[#This Row],[statezip]]," ")</f>
        <v>98118</v>
      </c>
      <c r="E3833" s="1">
        <v>210000</v>
      </c>
      <c r="F3833">
        <v>3</v>
      </c>
      <c r="G38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3" s="3" t="str">
        <f>Homes[[#This Row],[bedrooms]] &amp; " bd | " &amp; TEXT(Homes[[#This Row],[bathrooms]],"0.##") &amp; " ba"</f>
        <v>3 bd | 1. ba</v>
      </c>
      <c r="I3833" s="4">
        <v>1240</v>
      </c>
      <c r="J3833" s="1">
        <f>IFERROR(Homes[[#This Row],[price]]/Homes[[#This Row],[sqft_living]]," ")</f>
        <v>169.35483870967741</v>
      </c>
      <c r="K3833" s="4">
        <f>IFERROR(Homes[[#This Row],[sqft_lot]]/43560," ")</f>
        <v>0.11115702479338843</v>
      </c>
      <c r="L3833" t="str">
        <f>IF(Homes[[#This Row],[waterfront]]=1, "Yes","No")</f>
        <v>No</v>
      </c>
      <c r="M3833" s="4" t="str">
        <f>IF(Homes[[#This Row],[sqft_basement]]&gt;0, "Yes","No")</f>
        <v>No</v>
      </c>
      <c r="N3833" t="str">
        <f>CHOOSE(Homes[[#This Row],[view]]+1, "None","Fair","Good","Great","Excellent")</f>
        <v>None</v>
      </c>
      <c r="O3833" t="str">
        <f>CHOOSE(Homes[[#This Row],[condition]], "Poor","Fair","Average","Good","Excellent")</f>
        <v>Good</v>
      </c>
      <c r="P3833">
        <f ca="1">YEAR(TODAY())-Homes[[#This Row],[yr_built]]</f>
        <v>109</v>
      </c>
      <c r="Q3833">
        <v>0</v>
      </c>
      <c r="R3833">
        <f ca="1">IF(Homes[[#This Row],[yr_renovated]]&gt;0, YEAR(TODAY())-Homes[[#This Row],[yr_renovated]], YEAR(TODAY())-Homes[[#This Row],[yr_built]])</f>
        <v>109</v>
      </c>
      <c r="S3833">
        <v>1</v>
      </c>
      <c r="T3833" s="2">
        <v>41780</v>
      </c>
      <c r="U3833" s="3">
        <v>1</v>
      </c>
      <c r="V3833" s="4">
        <f>IFERROR(Homes[[#This Row],[sqft_above]]+Homes[[#This Row],[sqft_basement]]," ")</f>
        <v>1240</v>
      </c>
      <c r="W3833" s="4">
        <v>4842</v>
      </c>
      <c r="X3833">
        <v>0</v>
      </c>
      <c r="Y3833">
        <v>0</v>
      </c>
      <c r="Z3833">
        <v>4</v>
      </c>
      <c r="AA3833" s="4">
        <v>1240</v>
      </c>
      <c r="AB3833" s="4">
        <v>0</v>
      </c>
      <c r="AC3833">
        <v>1916</v>
      </c>
      <c r="AD3833" t="s">
        <v>3955</v>
      </c>
      <c r="AE3833" t="s">
        <v>49</v>
      </c>
      <c r="AF3833" t="s">
        <v>229</v>
      </c>
    </row>
    <row r="3834" spans="1:32">
      <c r="A3834" t="str">
        <f>PROPER(TRIM(Homes[[#This Row],[street]]))</f>
        <v>2126 N 130Th St</v>
      </c>
      <c r="B3834" t="str">
        <f>PROPER(TRIM(Homes[[#This Row],[city]]))</f>
        <v>Seattle</v>
      </c>
      <c r="C3834" t="str">
        <f>_xlfn.TEXTBEFORE(Homes[[#This Row],[statezip]]," ")</f>
        <v>WA</v>
      </c>
      <c r="D3834" s="6" t="str">
        <f>_xlfn.TEXTAFTER(Homes[[#This Row],[statezip]]," ")</f>
        <v>98133</v>
      </c>
      <c r="E3834" s="1">
        <v>210000</v>
      </c>
      <c r="F3834">
        <v>1</v>
      </c>
      <c r="G38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4" s="3" t="str">
        <f>Homes[[#This Row],[bedrooms]] &amp; " bd | " &amp; TEXT(Homes[[#This Row],[bathrooms]],"0.##") &amp; " ba"</f>
        <v>1 bd | 1. ba</v>
      </c>
      <c r="I3834" s="4">
        <v>930</v>
      </c>
      <c r="J3834" s="1">
        <f>IFERROR(Homes[[#This Row],[price]]/Homes[[#This Row],[sqft_living]]," ")</f>
        <v>225.80645161290323</v>
      </c>
      <c r="K3834" s="4">
        <f>IFERROR(Homes[[#This Row],[sqft_lot]]/43560," ")</f>
        <v>0.16365932047750228</v>
      </c>
      <c r="L3834" t="str">
        <f>IF(Homes[[#This Row],[waterfront]]=1, "Yes","No")</f>
        <v>No</v>
      </c>
      <c r="M3834" s="4" t="str">
        <f>IF(Homes[[#This Row],[sqft_basement]]&gt;0, "Yes","No")</f>
        <v>No</v>
      </c>
      <c r="N3834" t="str">
        <f>CHOOSE(Homes[[#This Row],[view]]+1, "None","Fair","Good","Great","Excellent")</f>
        <v>None</v>
      </c>
      <c r="O3834" t="str">
        <f>CHOOSE(Homes[[#This Row],[condition]], "Poor","Fair","Average","Good","Excellent")</f>
        <v>Average</v>
      </c>
      <c r="P3834">
        <f ca="1">YEAR(TODAY())-Homes[[#This Row],[yr_built]]</f>
        <v>77</v>
      </c>
      <c r="Q3834">
        <v>1994</v>
      </c>
      <c r="R3834">
        <f ca="1">IF(Homes[[#This Row],[yr_renovated]]&gt;0, YEAR(TODAY())-Homes[[#This Row],[yr_renovated]], YEAR(TODAY())-Homes[[#This Row],[yr_built]])</f>
        <v>31</v>
      </c>
      <c r="S3834">
        <v>1</v>
      </c>
      <c r="T3834" s="2">
        <v>41807</v>
      </c>
      <c r="U3834" s="3">
        <v>1</v>
      </c>
      <c r="V3834" s="4">
        <f>IFERROR(Homes[[#This Row],[sqft_above]]+Homes[[#This Row],[sqft_basement]]," ")</f>
        <v>930</v>
      </c>
      <c r="W3834" s="4">
        <v>7129</v>
      </c>
      <c r="X3834">
        <v>0</v>
      </c>
      <c r="Y3834">
        <v>0</v>
      </c>
      <c r="Z3834">
        <v>3</v>
      </c>
      <c r="AA3834" s="4">
        <v>930</v>
      </c>
      <c r="AB3834" s="4">
        <v>0</v>
      </c>
      <c r="AC3834">
        <v>1948</v>
      </c>
      <c r="AD3834" t="s">
        <v>3956</v>
      </c>
      <c r="AE3834" t="s">
        <v>49</v>
      </c>
      <c r="AF3834" t="s">
        <v>987</v>
      </c>
    </row>
    <row r="3835" spans="1:32">
      <c r="A3835" t="str">
        <f>PROPER(TRIM(Homes[[#This Row],[street]]))</f>
        <v>13045 6Th Pl Sw</v>
      </c>
      <c r="B3835" t="str">
        <f>PROPER(TRIM(Homes[[#This Row],[city]]))</f>
        <v>Seattle</v>
      </c>
      <c r="C3835" t="str">
        <f>_xlfn.TEXTBEFORE(Homes[[#This Row],[statezip]]," ")</f>
        <v>WA</v>
      </c>
      <c r="D3835" s="6" t="str">
        <f>_xlfn.TEXTAFTER(Homes[[#This Row],[statezip]]," ")</f>
        <v>98146</v>
      </c>
      <c r="E3835" s="1">
        <v>210000</v>
      </c>
      <c r="F3835">
        <v>3</v>
      </c>
      <c r="G38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35" s="3" t="str">
        <f>Homes[[#This Row],[bedrooms]] &amp; " bd | " &amp; TEXT(Homes[[#This Row],[bathrooms]],"0.##") &amp; " ba"</f>
        <v>3 bd | 2. ba</v>
      </c>
      <c r="I3835" s="4">
        <v>960</v>
      </c>
      <c r="J3835" s="1">
        <f>IFERROR(Homes[[#This Row],[price]]/Homes[[#This Row],[sqft_living]]," ")</f>
        <v>218.75</v>
      </c>
      <c r="K3835" s="4">
        <f>IFERROR(Homes[[#This Row],[sqft_lot]]/43560," ")</f>
        <v>0.21533516988062443</v>
      </c>
      <c r="L3835" t="str">
        <f>IF(Homes[[#This Row],[waterfront]]=1, "Yes","No")</f>
        <v>No</v>
      </c>
      <c r="M3835" s="4" t="str">
        <f>IF(Homes[[#This Row],[sqft_basement]]&gt;0, "Yes","No")</f>
        <v>No</v>
      </c>
      <c r="N3835" t="str">
        <f>CHOOSE(Homes[[#This Row],[view]]+1, "None","Fair","Good","Great","Excellent")</f>
        <v>None</v>
      </c>
      <c r="O3835" t="str">
        <f>CHOOSE(Homes[[#This Row],[condition]], "Poor","Fair","Average","Good","Excellent")</f>
        <v>Average</v>
      </c>
      <c r="P3835">
        <f ca="1">YEAR(TODAY())-Homes[[#This Row],[yr_built]]</f>
        <v>76</v>
      </c>
      <c r="Q3835">
        <v>1998</v>
      </c>
      <c r="R3835">
        <f ca="1">IF(Homes[[#This Row],[yr_renovated]]&gt;0, YEAR(TODAY())-Homes[[#This Row],[yr_renovated]], YEAR(TODAY())-Homes[[#This Row],[yr_built]])</f>
        <v>27</v>
      </c>
      <c r="S3835">
        <v>1</v>
      </c>
      <c r="T3835" s="2">
        <v>41828</v>
      </c>
      <c r="U3835" s="3">
        <v>2</v>
      </c>
      <c r="V3835" s="4">
        <f>IFERROR(Homes[[#This Row],[sqft_above]]+Homes[[#This Row],[sqft_basement]]," ")</f>
        <v>960</v>
      </c>
      <c r="W3835" s="4">
        <v>9380</v>
      </c>
      <c r="X3835">
        <v>0</v>
      </c>
      <c r="Y3835">
        <v>0</v>
      </c>
      <c r="Z3835">
        <v>3</v>
      </c>
      <c r="AA3835" s="4">
        <v>960</v>
      </c>
      <c r="AB3835" s="4">
        <v>0</v>
      </c>
      <c r="AC3835">
        <v>1949</v>
      </c>
      <c r="AD3835" t="s">
        <v>3957</v>
      </c>
      <c r="AE3835" t="s">
        <v>49</v>
      </c>
      <c r="AF3835" t="s">
        <v>422</v>
      </c>
    </row>
    <row r="3836" spans="1:32">
      <c r="A3836" t="str">
        <f>PROPER(TRIM(Homes[[#This Row],[street]]))</f>
        <v>11247 11Th Ave Sw</v>
      </c>
      <c r="B3836" t="str">
        <f>PROPER(TRIM(Homes[[#This Row],[city]]))</f>
        <v>Seattle</v>
      </c>
      <c r="C3836" t="str">
        <f>_xlfn.TEXTBEFORE(Homes[[#This Row],[statezip]]," ")</f>
        <v>WA</v>
      </c>
      <c r="D3836" s="6" t="str">
        <f>_xlfn.TEXTAFTER(Homes[[#This Row],[statezip]]," ")</f>
        <v>98146</v>
      </c>
      <c r="E3836" s="1">
        <v>210000</v>
      </c>
      <c r="F3836">
        <v>3</v>
      </c>
      <c r="G38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6" s="3" t="str">
        <f>Homes[[#This Row],[bedrooms]] &amp; " bd | " &amp; TEXT(Homes[[#This Row],[bathrooms]],"0.##") &amp; " ba"</f>
        <v>3 bd | 1. ba</v>
      </c>
      <c r="I3836" s="4">
        <v>1070</v>
      </c>
      <c r="J3836" s="1">
        <f>IFERROR(Homes[[#This Row],[price]]/Homes[[#This Row],[sqft_living]]," ")</f>
        <v>196.26168224299064</v>
      </c>
      <c r="K3836" s="4">
        <f>IFERROR(Homes[[#This Row],[sqft_lot]]/43560," ")</f>
        <v>0.18776400367309459</v>
      </c>
      <c r="L3836" t="str">
        <f>IF(Homes[[#This Row],[waterfront]]=1, "Yes","No")</f>
        <v>No</v>
      </c>
      <c r="M3836" s="4" t="str">
        <f>IF(Homes[[#This Row],[sqft_basement]]&gt;0, "Yes","No")</f>
        <v>No</v>
      </c>
      <c r="N3836" t="str">
        <f>CHOOSE(Homes[[#This Row],[view]]+1, "None","Fair","Good","Great","Excellent")</f>
        <v>None</v>
      </c>
      <c r="O3836" t="str">
        <f>CHOOSE(Homes[[#This Row],[condition]], "Poor","Fair","Average","Good","Excellent")</f>
        <v>Average</v>
      </c>
      <c r="P3836">
        <f ca="1">YEAR(TODAY())-Homes[[#This Row],[yr_built]]</f>
        <v>76</v>
      </c>
      <c r="Q3836">
        <v>1998</v>
      </c>
      <c r="R3836">
        <f ca="1">IF(Homes[[#This Row],[yr_renovated]]&gt;0, YEAR(TODAY())-Homes[[#This Row],[yr_renovated]], YEAR(TODAY())-Homes[[#This Row],[yr_built]])</f>
        <v>27</v>
      </c>
      <c r="S3836">
        <v>1</v>
      </c>
      <c r="T3836" s="2">
        <v>41828</v>
      </c>
      <c r="U3836" s="3">
        <v>1</v>
      </c>
      <c r="V3836" s="4">
        <f>IFERROR(Homes[[#This Row],[sqft_above]]+Homes[[#This Row],[sqft_basement]]," ")</f>
        <v>1070</v>
      </c>
      <c r="W3836" s="4">
        <v>8179</v>
      </c>
      <c r="X3836">
        <v>0</v>
      </c>
      <c r="Y3836">
        <v>0</v>
      </c>
      <c r="Z3836">
        <v>3</v>
      </c>
      <c r="AA3836" s="4">
        <v>1070</v>
      </c>
      <c r="AB3836" s="4">
        <v>0</v>
      </c>
      <c r="AC3836">
        <v>1949</v>
      </c>
      <c r="AD3836" t="s">
        <v>3958</v>
      </c>
      <c r="AE3836" t="s">
        <v>49</v>
      </c>
      <c r="AF3836" t="s">
        <v>422</v>
      </c>
    </row>
    <row r="3837" spans="1:32">
      <c r="A3837" t="str">
        <f>PROPER(TRIM(Homes[[#This Row],[street]]))</f>
        <v>5612 18Th Ave Sw</v>
      </c>
      <c r="B3837" t="str">
        <f>PROPER(TRIM(Homes[[#This Row],[city]]))</f>
        <v>Seattle</v>
      </c>
      <c r="C3837" t="str">
        <f>_xlfn.TEXTBEFORE(Homes[[#This Row],[statezip]]," ")</f>
        <v>WA</v>
      </c>
      <c r="D3837" s="6" t="str">
        <f>_xlfn.TEXTAFTER(Homes[[#This Row],[statezip]]," ")</f>
        <v>98106</v>
      </c>
      <c r="E3837" s="1">
        <v>210000</v>
      </c>
      <c r="F3837">
        <v>3</v>
      </c>
      <c r="G38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7" s="3" t="str">
        <f>Homes[[#This Row],[bedrooms]] &amp; " bd | " &amp; TEXT(Homes[[#This Row],[bathrooms]],"0.##") &amp; " ba"</f>
        <v>3 bd | 1. ba</v>
      </c>
      <c r="I3837" s="4">
        <v>1080</v>
      </c>
      <c r="J3837" s="1">
        <f>IFERROR(Homes[[#This Row],[price]]/Homes[[#This Row],[sqft_living]]," ")</f>
        <v>194.44444444444446</v>
      </c>
      <c r="K3837" s="4">
        <f>IFERROR(Homes[[#This Row],[sqft_lot]]/43560," ")</f>
        <v>0.48308080808080806</v>
      </c>
      <c r="L3837" t="str">
        <f>IF(Homes[[#This Row],[waterfront]]=1, "Yes","No")</f>
        <v>No</v>
      </c>
      <c r="M3837" s="4" t="str">
        <f>IF(Homes[[#This Row],[sqft_basement]]&gt;0, "Yes","No")</f>
        <v>No</v>
      </c>
      <c r="N3837" t="str">
        <f>CHOOSE(Homes[[#This Row],[view]]+1, "None","Fair","Good","Great","Excellent")</f>
        <v>None</v>
      </c>
      <c r="O3837" t="str">
        <f>CHOOSE(Homes[[#This Row],[condition]], "Poor","Fair","Average","Good","Excellent")</f>
        <v>Average</v>
      </c>
      <c r="P3837">
        <f ca="1">YEAR(TODAY())-Homes[[#This Row],[yr_built]]</f>
        <v>83</v>
      </c>
      <c r="Q3837">
        <v>1999</v>
      </c>
      <c r="R3837">
        <f ca="1">IF(Homes[[#This Row],[yr_renovated]]&gt;0, YEAR(TODAY())-Homes[[#This Row],[yr_renovated]], YEAR(TODAY())-Homes[[#This Row],[yr_built]])</f>
        <v>26</v>
      </c>
      <c r="S3837">
        <v>1</v>
      </c>
      <c r="T3837" s="2">
        <v>41778</v>
      </c>
      <c r="U3837" s="3">
        <v>1</v>
      </c>
      <c r="V3837" s="4">
        <f>IFERROR(Homes[[#This Row],[sqft_above]]+Homes[[#This Row],[sqft_basement]]," ")</f>
        <v>1080</v>
      </c>
      <c r="W3837" s="4">
        <v>21043</v>
      </c>
      <c r="X3837">
        <v>0</v>
      </c>
      <c r="Y3837">
        <v>0</v>
      </c>
      <c r="Z3837">
        <v>3</v>
      </c>
      <c r="AA3837" s="4">
        <v>1080</v>
      </c>
      <c r="AB3837" s="4">
        <v>0</v>
      </c>
      <c r="AC3837">
        <v>1942</v>
      </c>
      <c r="AD3837" t="s">
        <v>3959</v>
      </c>
      <c r="AE3837" t="s">
        <v>49</v>
      </c>
      <c r="AF3837" t="s">
        <v>1278</v>
      </c>
    </row>
    <row r="3838" spans="1:32">
      <c r="A3838" t="str">
        <f>PROPER(TRIM(Homes[[#This Row],[street]]))</f>
        <v>5031 Martin Luther King Jr Way S</v>
      </c>
      <c r="B3838" t="str">
        <f>PROPER(TRIM(Homes[[#This Row],[city]]))</f>
        <v>Seattle</v>
      </c>
      <c r="C3838" t="str">
        <f>_xlfn.TEXTBEFORE(Homes[[#This Row],[statezip]]," ")</f>
        <v>WA</v>
      </c>
      <c r="D3838" s="6" t="str">
        <f>_xlfn.TEXTAFTER(Homes[[#This Row],[statezip]]," ")</f>
        <v>98118</v>
      </c>
      <c r="E3838" s="1">
        <v>210000</v>
      </c>
      <c r="F3838">
        <v>2</v>
      </c>
      <c r="G38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38" s="3" t="str">
        <f>Homes[[#This Row],[bedrooms]] &amp; " bd | " &amp; TEXT(Homes[[#This Row],[bathrooms]],"0.##") &amp; " ba"</f>
        <v>2 bd | 1. ba</v>
      </c>
      <c r="I3838" s="4">
        <v>970</v>
      </c>
      <c r="J3838" s="1">
        <f>IFERROR(Homes[[#This Row],[price]]/Homes[[#This Row],[sqft_living]]," ")</f>
        <v>216.49484536082474</v>
      </c>
      <c r="K3838" s="4">
        <f>IFERROR(Homes[[#This Row],[sqft_lot]]/43560," ")</f>
        <v>0.12626262626262627</v>
      </c>
      <c r="L3838" t="str">
        <f>IF(Homes[[#This Row],[waterfront]]=1, "Yes","No")</f>
        <v>No</v>
      </c>
      <c r="M3838" s="4" t="str">
        <f>IF(Homes[[#This Row],[sqft_basement]]&gt;0, "Yes","No")</f>
        <v>No</v>
      </c>
      <c r="N3838" t="str">
        <f>CHOOSE(Homes[[#This Row],[view]]+1, "None","Fair","Good","Great","Excellent")</f>
        <v>None</v>
      </c>
      <c r="O3838" t="str">
        <f>CHOOSE(Homes[[#This Row],[condition]], "Poor","Fair","Average","Good","Excellent")</f>
        <v>Average</v>
      </c>
      <c r="P3838">
        <f ca="1">YEAR(TODAY())-Homes[[#This Row],[yr_built]]</f>
        <v>69</v>
      </c>
      <c r="Q3838">
        <v>2001</v>
      </c>
      <c r="R3838">
        <f ca="1">IF(Homes[[#This Row],[yr_renovated]]&gt;0, YEAR(TODAY())-Homes[[#This Row],[yr_renovated]], YEAR(TODAY())-Homes[[#This Row],[yr_built]])</f>
        <v>24</v>
      </c>
      <c r="S3838">
        <v>1</v>
      </c>
      <c r="T3838" s="2">
        <v>41814</v>
      </c>
      <c r="U3838" s="3">
        <v>1</v>
      </c>
      <c r="V3838" s="4">
        <f>IFERROR(Homes[[#This Row],[sqft_above]]+Homes[[#This Row],[sqft_basement]]," ")</f>
        <v>970</v>
      </c>
      <c r="W3838" s="4">
        <v>5500</v>
      </c>
      <c r="X3838">
        <v>0</v>
      </c>
      <c r="Y3838">
        <v>0</v>
      </c>
      <c r="Z3838">
        <v>3</v>
      </c>
      <c r="AA3838" s="4">
        <v>970</v>
      </c>
      <c r="AB3838" s="4">
        <v>0</v>
      </c>
      <c r="AC3838">
        <v>1956</v>
      </c>
      <c r="AD3838" t="s">
        <v>3960</v>
      </c>
      <c r="AE3838" t="s">
        <v>49</v>
      </c>
      <c r="AF3838" t="s">
        <v>229</v>
      </c>
    </row>
    <row r="3839" spans="1:32">
      <c r="A3839" t="str">
        <f>PROPER(TRIM(Homes[[#This Row],[street]]))</f>
        <v>5145 S Roxbury St</v>
      </c>
      <c r="B3839" t="str">
        <f>PROPER(TRIM(Homes[[#This Row],[city]]))</f>
        <v>Seattle</v>
      </c>
      <c r="C3839" t="str">
        <f>_xlfn.TEXTBEFORE(Homes[[#This Row],[statezip]]," ")</f>
        <v>WA</v>
      </c>
      <c r="D3839" s="6" t="str">
        <f>_xlfn.TEXTAFTER(Homes[[#This Row],[statezip]]," ")</f>
        <v>98118</v>
      </c>
      <c r="E3839" s="1">
        <v>210000</v>
      </c>
      <c r="F3839">
        <v>3</v>
      </c>
      <c r="G38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39" s="3" t="str">
        <f>Homes[[#This Row],[bedrooms]] &amp; " bd | " &amp; TEXT(Homes[[#This Row],[bathrooms]],"0.##") &amp; " ba"</f>
        <v>3 bd | 2.5 ba</v>
      </c>
      <c r="I3839" s="4">
        <v>1040</v>
      </c>
      <c r="J3839" s="1">
        <f>IFERROR(Homes[[#This Row],[price]]/Homes[[#This Row],[sqft_living]]," ")</f>
        <v>201.92307692307693</v>
      </c>
      <c r="K3839" s="4">
        <f>IFERROR(Homes[[#This Row],[sqft_lot]]/43560," ")</f>
        <v>6.0674931129476584E-2</v>
      </c>
      <c r="L3839" t="str">
        <f>IF(Homes[[#This Row],[waterfront]]=1, "Yes","No")</f>
        <v>No</v>
      </c>
      <c r="M3839" s="4" t="str">
        <f>IF(Homes[[#This Row],[sqft_basement]]&gt;0, "Yes","No")</f>
        <v>Yes</v>
      </c>
      <c r="N3839" t="str">
        <f>CHOOSE(Homes[[#This Row],[view]]+1, "None","Fair","Good","Great","Excellent")</f>
        <v>None</v>
      </c>
      <c r="O3839" t="str">
        <f>CHOOSE(Homes[[#This Row],[condition]], "Poor","Fair","Average","Good","Excellent")</f>
        <v>Average</v>
      </c>
      <c r="P3839">
        <f ca="1">YEAR(TODAY())-Homes[[#This Row],[yr_built]]</f>
        <v>21</v>
      </c>
      <c r="Q3839">
        <v>2003</v>
      </c>
      <c r="R3839">
        <f ca="1">IF(Homes[[#This Row],[yr_renovated]]&gt;0, YEAR(TODAY())-Homes[[#This Row],[yr_renovated]], YEAR(TODAY())-Homes[[#This Row],[yr_built]])</f>
        <v>22</v>
      </c>
      <c r="S3839">
        <v>2</v>
      </c>
      <c r="T3839" s="2">
        <v>41771</v>
      </c>
      <c r="U3839" s="3">
        <v>2.5</v>
      </c>
      <c r="V3839" s="4">
        <f>IFERROR(Homes[[#This Row],[sqft_above]]+Homes[[#This Row],[sqft_basement]]," ")</f>
        <v>1040</v>
      </c>
      <c r="W3839" s="4">
        <v>2643</v>
      </c>
      <c r="X3839">
        <v>0</v>
      </c>
      <c r="Y3839">
        <v>0</v>
      </c>
      <c r="Z3839">
        <v>3</v>
      </c>
      <c r="AA3839" s="4">
        <v>720</v>
      </c>
      <c r="AB3839" s="4">
        <v>320</v>
      </c>
      <c r="AC3839">
        <v>2004</v>
      </c>
      <c r="AD3839" t="s">
        <v>3961</v>
      </c>
      <c r="AE3839" t="s">
        <v>49</v>
      </c>
      <c r="AF3839" t="s">
        <v>229</v>
      </c>
    </row>
    <row r="3840" spans="1:32">
      <c r="A3840" t="str">
        <f>PROPER(TRIM(Homes[[#This Row],[street]]))</f>
        <v>11048 21St Ave Sw</v>
      </c>
      <c r="B3840" t="str">
        <f>PROPER(TRIM(Homes[[#This Row],[city]]))</f>
        <v>Seattle</v>
      </c>
      <c r="C3840" t="str">
        <f>_xlfn.TEXTBEFORE(Homes[[#This Row],[statezip]]," ")</f>
        <v>WA</v>
      </c>
      <c r="D3840" s="6" t="str">
        <f>_xlfn.TEXTAFTER(Homes[[#This Row],[statezip]]," ")</f>
        <v>98146</v>
      </c>
      <c r="E3840" s="1">
        <v>210000</v>
      </c>
      <c r="F3840">
        <v>3</v>
      </c>
      <c r="G38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0" s="3" t="str">
        <f>Homes[[#This Row],[bedrooms]] &amp; " bd | " &amp; TEXT(Homes[[#This Row],[bathrooms]],"0.##") &amp; " ba"</f>
        <v>3 bd | 1. ba</v>
      </c>
      <c r="I3840" s="4">
        <v>1110</v>
      </c>
      <c r="J3840" s="1">
        <f>IFERROR(Homes[[#This Row],[price]]/Homes[[#This Row],[sqft_living]]," ")</f>
        <v>189.18918918918919</v>
      </c>
      <c r="K3840" s="4">
        <f>IFERROR(Homes[[#This Row],[sqft_lot]]/43560," ")</f>
        <v>0.18278236914600551</v>
      </c>
      <c r="L3840" t="str">
        <f>IF(Homes[[#This Row],[waterfront]]=1, "Yes","No")</f>
        <v>No</v>
      </c>
      <c r="M3840" s="4" t="str">
        <f>IF(Homes[[#This Row],[sqft_basement]]&gt;0, "Yes","No")</f>
        <v>No</v>
      </c>
      <c r="N3840" t="str">
        <f>CHOOSE(Homes[[#This Row],[view]]+1, "None","Fair","Good","Great","Excellent")</f>
        <v>None</v>
      </c>
      <c r="O3840" t="str">
        <f>CHOOSE(Homes[[#This Row],[condition]], "Poor","Fair","Average","Good","Excellent")</f>
        <v>Average</v>
      </c>
      <c r="P3840">
        <f ca="1">YEAR(TODAY())-Homes[[#This Row],[yr_built]]</f>
        <v>63</v>
      </c>
      <c r="Q3840">
        <v>2003</v>
      </c>
      <c r="R3840">
        <f ca="1">IF(Homes[[#This Row],[yr_renovated]]&gt;0, YEAR(TODAY())-Homes[[#This Row],[yr_renovated]], YEAR(TODAY())-Homes[[#This Row],[yr_built]])</f>
        <v>22</v>
      </c>
      <c r="S3840">
        <v>1</v>
      </c>
      <c r="T3840" s="2">
        <v>41793</v>
      </c>
      <c r="U3840" s="3">
        <v>1</v>
      </c>
      <c r="V3840" s="4">
        <f>IFERROR(Homes[[#This Row],[sqft_above]]+Homes[[#This Row],[sqft_basement]]," ")</f>
        <v>1110</v>
      </c>
      <c r="W3840" s="4">
        <v>7962</v>
      </c>
      <c r="X3840">
        <v>0</v>
      </c>
      <c r="Y3840">
        <v>0</v>
      </c>
      <c r="Z3840">
        <v>3</v>
      </c>
      <c r="AA3840" s="4">
        <v>1110</v>
      </c>
      <c r="AB3840" s="4">
        <v>0</v>
      </c>
      <c r="AC3840">
        <v>1962</v>
      </c>
      <c r="AD3840" t="s">
        <v>3962</v>
      </c>
      <c r="AE3840" t="s">
        <v>49</v>
      </c>
      <c r="AF3840" t="s">
        <v>422</v>
      </c>
    </row>
    <row r="3841" spans="1:32">
      <c r="A3841" t="str">
        <f>PROPER(TRIM(Homes[[#This Row],[street]]))</f>
        <v>2601-2667 Alpine St Se</v>
      </c>
      <c r="B3841" t="str">
        <f>PROPER(TRIM(Homes[[#This Row],[city]]))</f>
        <v>Auburn</v>
      </c>
      <c r="C3841" t="str">
        <f>_xlfn.TEXTBEFORE(Homes[[#This Row],[statezip]]," ")</f>
        <v>WA</v>
      </c>
      <c r="D3841" s="6" t="str">
        <f>_xlfn.TEXTAFTER(Homes[[#This Row],[statezip]]," ")</f>
        <v>98002</v>
      </c>
      <c r="E3841" s="1">
        <v>209950</v>
      </c>
      <c r="F3841">
        <v>3</v>
      </c>
      <c r="G38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41" s="3" t="str">
        <f>Homes[[#This Row],[bedrooms]] &amp; " bd | " &amp; TEXT(Homes[[#This Row],[bathrooms]],"0.##") &amp; " ba"</f>
        <v>3 bd | 1.5 ba</v>
      </c>
      <c r="I3841" s="4">
        <v>1180</v>
      </c>
      <c r="J3841" s="1">
        <f>IFERROR(Homes[[#This Row],[price]]/Homes[[#This Row],[sqft_living]]," ")</f>
        <v>177.92372881355934</v>
      </c>
      <c r="K3841" s="4">
        <f>IFERROR(Homes[[#This Row],[sqft_lot]]/43560," ")</f>
        <v>0.16758494031221305</v>
      </c>
      <c r="L3841" t="str">
        <f>IF(Homes[[#This Row],[waterfront]]=1, "Yes","No")</f>
        <v>No</v>
      </c>
      <c r="M3841" s="4" t="str">
        <f>IF(Homes[[#This Row],[sqft_basement]]&gt;0, "Yes","No")</f>
        <v>No</v>
      </c>
      <c r="N3841" t="str">
        <f>CHOOSE(Homes[[#This Row],[view]]+1, "None","Fair","Good","Great","Excellent")</f>
        <v>None</v>
      </c>
      <c r="O3841" t="str">
        <f>CHOOSE(Homes[[#This Row],[condition]], "Poor","Fair","Average","Good","Excellent")</f>
        <v>Good</v>
      </c>
      <c r="P3841">
        <f ca="1">YEAR(TODAY())-Homes[[#This Row],[yr_built]]</f>
        <v>57</v>
      </c>
      <c r="Q3841">
        <v>0</v>
      </c>
      <c r="R3841">
        <f ca="1">IF(Homes[[#This Row],[yr_renovated]]&gt;0, YEAR(TODAY())-Homes[[#This Row],[yr_renovated]], YEAR(TODAY())-Homes[[#This Row],[yr_built]])</f>
        <v>57</v>
      </c>
      <c r="S3841">
        <v>1</v>
      </c>
      <c r="T3841" s="2">
        <v>41827</v>
      </c>
      <c r="U3841" s="3">
        <v>1.5</v>
      </c>
      <c r="V3841" s="4">
        <f>IFERROR(Homes[[#This Row],[sqft_above]]+Homes[[#This Row],[sqft_basement]]," ")</f>
        <v>1180</v>
      </c>
      <c r="W3841" s="4">
        <v>7300</v>
      </c>
      <c r="X3841">
        <v>0</v>
      </c>
      <c r="Y3841">
        <v>0</v>
      </c>
      <c r="Z3841">
        <v>4</v>
      </c>
      <c r="AA3841" s="4">
        <v>1180</v>
      </c>
      <c r="AB3841" s="4">
        <v>0</v>
      </c>
      <c r="AC3841">
        <v>1968</v>
      </c>
      <c r="AD3841" t="s">
        <v>3963</v>
      </c>
      <c r="AE3841" t="s">
        <v>519</v>
      </c>
      <c r="AF3841" t="s">
        <v>3042</v>
      </c>
    </row>
    <row r="3842" spans="1:32">
      <c r="A3842" t="str">
        <f>PROPER(TRIM(Homes[[#This Row],[street]]))</f>
        <v>33235 26Th Ave Sw</v>
      </c>
      <c r="B3842" t="str">
        <f>PROPER(TRIM(Homes[[#This Row],[city]]))</f>
        <v>Federal Way</v>
      </c>
      <c r="C3842" t="str">
        <f>_xlfn.TEXTBEFORE(Homes[[#This Row],[statezip]]," ")</f>
        <v>WA</v>
      </c>
      <c r="D3842" s="6" t="str">
        <f>_xlfn.TEXTAFTER(Homes[[#This Row],[statezip]]," ")</f>
        <v>98023</v>
      </c>
      <c r="E3842" s="1">
        <v>209950</v>
      </c>
      <c r="F3842">
        <v>3</v>
      </c>
      <c r="G38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2" s="3" t="str">
        <f>Homes[[#This Row],[bedrooms]] &amp; " bd | " &amp; TEXT(Homes[[#This Row],[bathrooms]],"0.##") &amp; " ba"</f>
        <v>3 bd | 1. ba</v>
      </c>
      <c r="I3842" s="4">
        <v>970</v>
      </c>
      <c r="J3842" s="1">
        <f>IFERROR(Homes[[#This Row],[price]]/Homes[[#This Row],[sqft_living]]," ")</f>
        <v>216.44329896907217</v>
      </c>
      <c r="K3842" s="4">
        <f>IFERROR(Homes[[#This Row],[sqft_lot]]/43560," ")</f>
        <v>0.21999540863177228</v>
      </c>
      <c r="L3842" t="str">
        <f>IF(Homes[[#This Row],[waterfront]]=1, "Yes","No")</f>
        <v>No</v>
      </c>
      <c r="M3842" s="4" t="str">
        <f>IF(Homes[[#This Row],[sqft_basement]]&gt;0, "Yes","No")</f>
        <v>No</v>
      </c>
      <c r="N3842" t="str">
        <f>CHOOSE(Homes[[#This Row],[view]]+1, "None","Fair","Good","Great","Excellent")</f>
        <v>None</v>
      </c>
      <c r="O3842" t="str">
        <f>CHOOSE(Homes[[#This Row],[condition]], "Poor","Fair","Average","Good","Excellent")</f>
        <v>Good</v>
      </c>
      <c r="P3842">
        <f ca="1">YEAR(TODAY())-Homes[[#This Row],[yr_built]]</f>
        <v>58</v>
      </c>
      <c r="Q3842">
        <v>0</v>
      </c>
      <c r="R3842">
        <f ca="1">IF(Homes[[#This Row],[yr_renovated]]&gt;0, YEAR(TODAY())-Homes[[#This Row],[yr_renovated]], YEAR(TODAY())-Homes[[#This Row],[yr_built]])</f>
        <v>58</v>
      </c>
      <c r="S3842">
        <v>1</v>
      </c>
      <c r="T3842" s="2">
        <v>41817</v>
      </c>
      <c r="U3842" s="3">
        <v>1</v>
      </c>
      <c r="V3842" s="4">
        <f>IFERROR(Homes[[#This Row],[sqft_above]]+Homes[[#This Row],[sqft_basement]]," ")</f>
        <v>970</v>
      </c>
      <c r="W3842" s="4">
        <v>9583</v>
      </c>
      <c r="X3842">
        <v>0</v>
      </c>
      <c r="Y3842">
        <v>0</v>
      </c>
      <c r="Z3842">
        <v>4</v>
      </c>
      <c r="AA3842" s="4">
        <v>970</v>
      </c>
      <c r="AB3842" s="4">
        <v>0</v>
      </c>
      <c r="AC3842">
        <v>1967</v>
      </c>
      <c r="AD3842" t="s">
        <v>3964</v>
      </c>
      <c r="AE3842" t="s">
        <v>675</v>
      </c>
      <c r="AF3842" t="s">
        <v>1267</v>
      </c>
    </row>
    <row r="3843" spans="1:32">
      <c r="A3843" t="str">
        <f>PROPER(TRIM(Homes[[#This Row],[street]]))</f>
        <v>12129 Se 277Th Pl</v>
      </c>
      <c r="B3843" t="str">
        <f>PROPER(TRIM(Homes[[#This Row],[city]]))</f>
        <v>Kent</v>
      </c>
      <c r="C3843" t="str">
        <f>_xlfn.TEXTBEFORE(Homes[[#This Row],[statezip]]," ")</f>
        <v>WA</v>
      </c>
      <c r="D3843" s="6" t="str">
        <f>_xlfn.TEXTAFTER(Homes[[#This Row],[statezip]]," ")</f>
        <v>98030</v>
      </c>
      <c r="E3843" s="1">
        <v>206135</v>
      </c>
      <c r="F3843">
        <v>3</v>
      </c>
      <c r="G38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3" s="3" t="str">
        <f>Homes[[#This Row],[bedrooms]] &amp; " bd | " &amp; TEXT(Homes[[#This Row],[bathrooms]],"0.##") &amp; " ba"</f>
        <v>3 bd | 1. ba</v>
      </c>
      <c r="I3843" s="4">
        <v>1340</v>
      </c>
      <c r="J3843" s="1">
        <f>IFERROR(Homes[[#This Row],[price]]/Homes[[#This Row],[sqft_living]]," ")</f>
        <v>153.83208955223881</v>
      </c>
      <c r="K3843" s="4">
        <f>IFERROR(Homes[[#This Row],[sqft_lot]]/43560," ")</f>
        <v>0.25413223140495866</v>
      </c>
      <c r="L3843" t="str">
        <f>IF(Homes[[#This Row],[waterfront]]=1, "Yes","No")</f>
        <v>No</v>
      </c>
      <c r="M3843" s="4" t="str">
        <f>IF(Homes[[#This Row],[sqft_basement]]&gt;0, "Yes","No")</f>
        <v>No</v>
      </c>
      <c r="N3843" t="str">
        <f>CHOOSE(Homes[[#This Row],[view]]+1, "None","Fair","Good","Great","Excellent")</f>
        <v>None</v>
      </c>
      <c r="O3843" t="str">
        <f>CHOOSE(Homes[[#This Row],[condition]], "Poor","Fair","Average","Good","Excellent")</f>
        <v>Good</v>
      </c>
      <c r="P3843">
        <f ca="1">YEAR(TODAY())-Homes[[#This Row],[yr_built]]</f>
        <v>47</v>
      </c>
      <c r="Q3843">
        <v>2000</v>
      </c>
      <c r="R3843">
        <f ca="1">IF(Homes[[#This Row],[yr_renovated]]&gt;0, YEAR(TODAY())-Homes[[#This Row],[yr_renovated]], YEAR(TODAY())-Homes[[#This Row],[yr_built]])</f>
        <v>25</v>
      </c>
      <c r="S3843">
        <v>1</v>
      </c>
      <c r="T3843" s="2">
        <v>41803</v>
      </c>
      <c r="U3843" s="3">
        <v>1</v>
      </c>
      <c r="V3843" s="4">
        <f>IFERROR(Homes[[#This Row],[sqft_above]]+Homes[[#This Row],[sqft_basement]]," ")</f>
        <v>1340</v>
      </c>
      <c r="W3843" s="4">
        <v>11070</v>
      </c>
      <c r="X3843">
        <v>0</v>
      </c>
      <c r="Y3843">
        <v>0</v>
      </c>
      <c r="Z3843">
        <v>4</v>
      </c>
      <c r="AA3843" s="4">
        <v>1340</v>
      </c>
      <c r="AB3843" s="4">
        <v>0</v>
      </c>
      <c r="AC3843">
        <v>1978</v>
      </c>
      <c r="AD3843" t="s">
        <v>3965</v>
      </c>
      <c r="AE3843" t="s">
        <v>1392</v>
      </c>
      <c r="AF3843" t="s">
        <v>1554</v>
      </c>
    </row>
    <row r="3844" spans="1:32">
      <c r="A3844" t="str">
        <f>PROPER(TRIM(Homes[[#This Row],[street]]))</f>
        <v>1812 33Rd St Se</v>
      </c>
      <c r="B3844" t="str">
        <f>PROPER(TRIM(Homes[[#This Row],[city]]))</f>
        <v>Auburn</v>
      </c>
      <c r="C3844" t="str">
        <f>_xlfn.TEXTBEFORE(Homes[[#This Row],[statezip]]," ")</f>
        <v>WA</v>
      </c>
      <c r="D3844" s="6" t="str">
        <f>_xlfn.TEXTAFTER(Homes[[#This Row],[statezip]]," ")</f>
        <v>98002</v>
      </c>
      <c r="E3844" s="1">
        <v>206000</v>
      </c>
      <c r="F3844">
        <v>3</v>
      </c>
      <c r="G38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4" s="3" t="str">
        <f>Homes[[#This Row],[bedrooms]] &amp; " bd | " &amp; TEXT(Homes[[#This Row],[bathrooms]],"0.##") &amp; " ba"</f>
        <v>3 bd | 1. ba</v>
      </c>
      <c r="I3844" s="4">
        <v>1320</v>
      </c>
      <c r="J3844" s="1">
        <f>IFERROR(Homes[[#This Row],[price]]/Homes[[#This Row],[sqft_living]]," ")</f>
        <v>156.06060606060606</v>
      </c>
      <c r="K3844" s="4">
        <f>IFERROR(Homes[[#This Row],[sqft_lot]]/43560," ")</f>
        <v>0.16069788797061524</v>
      </c>
      <c r="L3844" t="str">
        <f>IF(Homes[[#This Row],[waterfront]]=1, "Yes","No")</f>
        <v>No</v>
      </c>
      <c r="M3844" s="4" t="str">
        <f>IF(Homes[[#This Row],[sqft_basement]]&gt;0, "Yes","No")</f>
        <v>No</v>
      </c>
      <c r="N3844" t="str">
        <f>CHOOSE(Homes[[#This Row],[view]]+1, "None","Fair","Good","Great","Excellent")</f>
        <v>None</v>
      </c>
      <c r="O3844" t="str">
        <f>CHOOSE(Homes[[#This Row],[condition]], "Poor","Fair","Average","Good","Excellent")</f>
        <v>Good</v>
      </c>
      <c r="P3844">
        <f ca="1">YEAR(TODAY())-Homes[[#This Row],[yr_built]]</f>
        <v>58</v>
      </c>
      <c r="Q3844">
        <v>0</v>
      </c>
      <c r="R3844">
        <f ca="1">IF(Homes[[#This Row],[yr_renovated]]&gt;0, YEAR(TODAY())-Homes[[#This Row],[yr_renovated]], YEAR(TODAY())-Homes[[#This Row],[yr_built]])</f>
        <v>58</v>
      </c>
      <c r="S3844">
        <v>1</v>
      </c>
      <c r="T3844" s="2">
        <v>41807</v>
      </c>
      <c r="U3844" s="3">
        <v>1</v>
      </c>
      <c r="V3844" s="4">
        <f>IFERROR(Homes[[#This Row],[sqft_above]]+Homes[[#This Row],[sqft_basement]]," ")</f>
        <v>1320</v>
      </c>
      <c r="W3844" s="4">
        <v>7000</v>
      </c>
      <c r="X3844">
        <v>0</v>
      </c>
      <c r="Y3844">
        <v>0</v>
      </c>
      <c r="Z3844">
        <v>4</v>
      </c>
      <c r="AA3844" s="4">
        <v>1320</v>
      </c>
      <c r="AB3844" s="4">
        <v>0</v>
      </c>
      <c r="AC3844">
        <v>1967</v>
      </c>
      <c r="AD3844" t="s">
        <v>3966</v>
      </c>
      <c r="AE3844" t="s">
        <v>519</v>
      </c>
      <c r="AF3844" t="s">
        <v>3042</v>
      </c>
    </row>
    <row r="3845" spans="1:32">
      <c r="A3845" t="str">
        <f>PROPER(TRIM(Homes[[#This Row],[street]]))</f>
        <v>35014 19Th Ave Sw</v>
      </c>
      <c r="B3845" t="str">
        <f>PROPER(TRIM(Homes[[#This Row],[city]]))</f>
        <v>Federal Way</v>
      </c>
      <c r="C3845" t="str">
        <f>_xlfn.TEXTBEFORE(Homes[[#This Row],[statezip]]," ")</f>
        <v>WA</v>
      </c>
      <c r="D3845" s="6" t="str">
        <f>_xlfn.TEXTAFTER(Homes[[#This Row],[statezip]]," ")</f>
        <v>98023</v>
      </c>
      <c r="E3845" s="1">
        <v>206000</v>
      </c>
      <c r="F3845">
        <v>3</v>
      </c>
      <c r="G38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5" s="3" t="str">
        <f>Homes[[#This Row],[bedrooms]] &amp; " bd | " &amp; TEXT(Homes[[#This Row],[bathrooms]],"0.##") &amp; " ba"</f>
        <v>3 bd | 1. ba</v>
      </c>
      <c r="I3845" s="4">
        <v>1060</v>
      </c>
      <c r="J3845" s="1">
        <f>IFERROR(Homes[[#This Row],[price]]/Homes[[#This Row],[sqft_living]]," ")</f>
        <v>194.33962264150944</v>
      </c>
      <c r="K3845" s="4">
        <f>IFERROR(Homes[[#This Row],[sqft_lot]]/43560," ")</f>
        <v>0.22038567493112948</v>
      </c>
      <c r="L3845" t="str">
        <f>IF(Homes[[#This Row],[waterfront]]=1, "Yes","No")</f>
        <v>No</v>
      </c>
      <c r="M3845" s="4" t="str">
        <f>IF(Homes[[#This Row],[sqft_basement]]&gt;0, "Yes","No")</f>
        <v>No</v>
      </c>
      <c r="N3845" t="str">
        <f>CHOOSE(Homes[[#This Row],[view]]+1, "None","Fair","Good","Great","Excellent")</f>
        <v>None</v>
      </c>
      <c r="O3845" t="str">
        <f>CHOOSE(Homes[[#This Row],[condition]], "Poor","Fair","Average","Good","Excellent")</f>
        <v>Good</v>
      </c>
      <c r="P3845">
        <f ca="1">YEAR(TODAY())-Homes[[#This Row],[yr_built]]</f>
        <v>63</v>
      </c>
      <c r="Q3845">
        <v>0</v>
      </c>
      <c r="R3845">
        <f ca="1">IF(Homes[[#This Row],[yr_renovated]]&gt;0, YEAR(TODAY())-Homes[[#This Row],[yr_renovated]], YEAR(TODAY())-Homes[[#This Row],[yr_built]])</f>
        <v>63</v>
      </c>
      <c r="S3845">
        <v>1</v>
      </c>
      <c r="T3845" s="2">
        <v>41793</v>
      </c>
      <c r="U3845" s="3">
        <v>1</v>
      </c>
      <c r="V3845" s="4">
        <f>IFERROR(Homes[[#This Row],[sqft_above]]+Homes[[#This Row],[sqft_basement]]," ")</f>
        <v>1060</v>
      </c>
      <c r="W3845" s="4">
        <v>9600</v>
      </c>
      <c r="X3845">
        <v>0</v>
      </c>
      <c r="Y3845">
        <v>0</v>
      </c>
      <c r="Z3845">
        <v>4</v>
      </c>
      <c r="AA3845" s="4">
        <v>1060</v>
      </c>
      <c r="AB3845" s="4">
        <v>0</v>
      </c>
      <c r="AC3845">
        <v>1962</v>
      </c>
      <c r="AD3845" t="s">
        <v>3967</v>
      </c>
      <c r="AE3845" t="s">
        <v>675</v>
      </c>
      <c r="AF3845" t="s">
        <v>1267</v>
      </c>
    </row>
    <row r="3846" spans="1:32">
      <c r="A3846" t="str">
        <f>PROPER(TRIM(Homes[[#This Row],[street]]))</f>
        <v>5206 S 142Nd St</v>
      </c>
      <c r="B3846" t="str">
        <f>PROPER(TRIM(Homes[[#This Row],[city]]))</f>
        <v>Tukwila</v>
      </c>
      <c r="C3846" t="str">
        <f>_xlfn.TEXTBEFORE(Homes[[#This Row],[statezip]]," ")</f>
        <v>WA</v>
      </c>
      <c r="D3846" s="6" t="str">
        <f>_xlfn.TEXTAFTER(Homes[[#This Row],[statezip]]," ")</f>
        <v>98168</v>
      </c>
      <c r="E3846" s="1">
        <v>206000</v>
      </c>
      <c r="F3846">
        <v>2</v>
      </c>
      <c r="G38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46" s="3" t="str">
        <f>Homes[[#This Row],[bedrooms]] &amp; " bd | " &amp; TEXT(Homes[[#This Row],[bathrooms]],"0.##") &amp; " ba"</f>
        <v>2 bd | 1.5 ba</v>
      </c>
      <c r="I3846" s="4">
        <v>1820</v>
      </c>
      <c r="J3846" s="1">
        <f>IFERROR(Homes[[#This Row],[price]]/Homes[[#This Row],[sqft_living]]," ")</f>
        <v>113.18681318681318</v>
      </c>
      <c r="K3846" s="4">
        <f>IFERROR(Homes[[#This Row],[sqft_lot]]/43560," ")</f>
        <v>0.20355831037649219</v>
      </c>
      <c r="L3846" t="str">
        <f>IF(Homes[[#This Row],[waterfront]]=1, "Yes","No")</f>
        <v>No</v>
      </c>
      <c r="M3846" s="4" t="str">
        <f>IF(Homes[[#This Row],[sqft_basement]]&gt;0, "Yes","No")</f>
        <v>No</v>
      </c>
      <c r="N3846" t="str">
        <f>CHOOSE(Homes[[#This Row],[view]]+1, "None","Fair","Good","Great","Excellent")</f>
        <v>None</v>
      </c>
      <c r="O3846" t="str">
        <f>CHOOSE(Homes[[#This Row],[condition]], "Poor","Fair","Average","Good","Excellent")</f>
        <v>Average</v>
      </c>
      <c r="P3846">
        <f ca="1">YEAR(TODAY())-Homes[[#This Row],[yr_built]]</f>
        <v>104</v>
      </c>
      <c r="Q3846">
        <v>2000</v>
      </c>
      <c r="R3846">
        <f ca="1">IF(Homes[[#This Row],[yr_renovated]]&gt;0, YEAR(TODAY())-Homes[[#This Row],[yr_renovated]], YEAR(TODAY())-Homes[[#This Row],[yr_built]])</f>
        <v>25</v>
      </c>
      <c r="S3846">
        <v>2</v>
      </c>
      <c r="T3846" s="2">
        <v>41808</v>
      </c>
      <c r="U3846" s="3">
        <v>1.5</v>
      </c>
      <c r="V3846" s="4">
        <f>IFERROR(Homes[[#This Row],[sqft_above]]+Homes[[#This Row],[sqft_basement]]," ")</f>
        <v>1820</v>
      </c>
      <c r="W3846" s="4">
        <v>8867</v>
      </c>
      <c r="X3846">
        <v>0</v>
      </c>
      <c r="Y3846">
        <v>0</v>
      </c>
      <c r="Z3846">
        <v>3</v>
      </c>
      <c r="AA3846" s="4">
        <v>1820</v>
      </c>
      <c r="AB3846" s="4">
        <v>0</v>
      </c>
      <c r="AC3846">
        <v>1921</v>
      </c>
      <c r="AD3846" t="s">
        <v>3968</v>
      </c>
      <c r="AE3846" t="s">
        <v>93</v>
      </c>
      <c r="AF3846" t="s">
        <v>94</v>
      </c>
    </row>
    <row r="3847" spans="1:32">
      <c r="A3847" t="str">
        <f>PROPER(TRIM(Homes[[#This Row],[street]]))</f>
        <v>11440 69Th Pl S</v>
      </c>
      <c r="B3847" t="str">
        <f>PROPER(TRIM(Homes[[#This Row],[city]]))</f>
        <v>Seattle</v>
      </c>
      <c r="C3847" t="str">
        <f>_xlfn.TEXTBEFORE(Homes[[#This Row],[statezip]]," ")</f>
        <v>WA</v>
      </c>
      <c r="D3847" s="6" t="str">
        <f>_xlfn.TEXTAFTER(Homes[[#This Row],[statezip]]," ")</f>
        <v>98178</v>
      </c>
      <c r="E3847" s="1">
        <v>205425</v>
      </c>
      <c r="F3847">
        <v>2</v>
      </c>
      <c r="G38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47" s="3" t="str">
        <f>Homes[[#This Row],[bedrooms]] &amp; " bd | " &amp; TEXT(Homes[[#This Row],[bathrooms]],"0.##") &amp; " ba"</f>
        <v>2 bd | 1.75 ba</v>
      </c>
      <c r="I3847" s="4">
        <v>880</v>
      </c>
      <c r="J3847" s="1">
        <f>IFERROR(Homes[[#This Row],[price]]/Homes[[#This Row],[sqft_living]]," ")</f>
        <v>233.4375</v>
      </c>
      <c r="K3847" s="4">
        <f>IFERROR(Homes[[#This Row],[sqft_lot]]/43560," ")</f>
        <v>0.15564738292011018</v>
      </c>
      <c r="L3847" t="str">
        <f>IF(Homes[[#This Row],[waterfront]]=1, "Yes","No")</f>
        <v>No</v>
      </c>
      <c r="M3847" s="4" t="str">
        <f>IF(Homes[[#This Row],[sqft_basement]]&gt;0, "Yes","No")</f>
        <v>No</v>
      </c>
      <c r="N3847" t="str">
        <f>CHOOSE(Homes[[#This Row],[view]]+1, "None","Fair","Good","Great","Excellent")</f>
        <v>None</v>
      </c>
      <c r="O3847" t="str">
        <f>CHOOSE(Homes[[#This Row],[condition]], "Poor","Fair","Average","Good","Excellent")</f>
        <v>Good</v>
      </c>
      <c r="P3847">
        <f ca="1">YEAR(TODAY())-Homes[[#This Row],[yr_built]]</f>
        <v>80</v>
      </c>
      <c r="Q3847">
        <v>0</v>
      </c>
      <c r="R3847">
        <f ca="1">IF(Homes[[#This Row],[yr_renovated]]&gt;0, YEAR(TODAY())-Homes[[#This Row],[yr_renovated]], YEAR(TODAY())-Homes[[#This Row],[yr_built]])</f>
        <v>80</v>
      </c>
      <c r="S3847">
        <v>1</v>
      </c>
      <c r="T3847" s="2">
        <v>41813</v>
      </c>
      <c r="U3847" s="3">
        <v>1.75</v>
      </c>
      <c r="V3847" s="4">
        <f>IFERROR(Homes[[#This Row],[sqft_above]]+Homes[[#This Row],[sqft_basement]]," ")</f>
        <v>880</v>
      </c>
      <c r="W3847" s="4">
        <v>6780</v>
      </c>
      <c r="X3847">
        <v>0</v>
      </c>
      <c r="Y3847">
        <v>0</v>
      </c>
      <c r="Z3847">
        <v>4</v>
      </c>
      <c r="AA3847" s="4">
        <v>880</v>
      </c>
      <c r="AB3847" s="4">
        <v>0</v>
      </c>
      <c r="AC3847">
        <v>1945</v>
      </c>
      <c r="AD3847" t="s">
        <v>3969</v>
      </c>
      <c r="AE3847" t="s">
        <v>49</v>
      </c>
      <c r="AF3847" t="s">
        <v>1123</v>
      </c>
    </row>
    <row r="3848" spans="1:32">
      <c r="A3848" t="str">
        <f>PROPER(TRIM(Homes[[#This Row],[street]]))</f>
        <v>604 Cedar Dr Se</v>
      </c>
      <c r="B3848" t="str">
        <f>PROPER(TRIM(Homes[[#This Row],[city]]))</f>
        <v>Auburn</v>
      </c>
      <c r="C3848" t="str">
        <f>_xlfn.TEXTBEFORE(Homes[[#This Row],[statezip]]," ")</f>
        <v>WA</v>
      </c>
      <c r="D3848" s="6" t="str">
        <f>_xlfn.TEXTAFTER(Homes[[#This Row],[statezip]]," ")</f>
        <v>98002</v>
      </c>
      <c r="E3848" s="1">
        <v>205000</v>
      </c>
      <c r="F3848">
        <v>3</v>
      </c>
      <c r="G38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48" s="3" t="str">
        <f>Homes[[#This Row],[bedrooms]] &amp; " bd | " &amp; TEXT(Homes[[#This Row],[bathrooms]],"0.##") &amp; " ba"</f>
        <v>3 bd | 1. ba</v>
      </c>
      <c r="I3848" s="4">
        <v>960</v>
      </c>
      <c r="J3848" s="1">
        <f>IFERROR(Homes[[#This Row],[price]]/Homes[[#This Row],[sqft_living]]," ")</f>
        <v>213.54166666666666</v>
      </c>
      <c r="K3848" s="4">
        <f>IFERROR(Homes[[#This Row],[sqft_lot]]/43560," ")</f>
        <v>0.16790633608815428</v>
      </c>
      <c r="L3848" t="str">
        <f>IF(Homes[[#This Row],[waterfront]]=1, "Yes","No")</f>
        <v>No</v>
      </c>
      <c r="M3848" s="4" t="str">
        <f>IF(Homes[[#This Row],[sqft_basement]]&gt;0, "Yes","No")</f>
        <v>No</v>
      </c>
      <c r="N3848" t="str">
        <f>CHOOSE(Homes[[#This Row],[view]]+1, "None","Fair","Good","Great","Excellent")</f>
        <v>None</v>
      </c>
      <c r="O3848" t="str">
        <f>CHOOSE(Homes[[#This Row],[condition]], "Poor","Fair","Average","Good","Excellent")</f>
        <v>Excellent</v>
      </c>
      <c r="P3848">
        <f ca="1">YEAR(TODAY())-Homes[[#This Row],[yr_built]]</f>
        <v>65</v>
      </c>
      <c r="Q3848">
        <v>0</v>
      </c>
      <c r="R3848">
        <f ca="1">IF(Homes[[#This Row],[yr_renovated]]&gt;0, YEAR(TODAY())-Homes[[#This Row],[yr_renovated]], YEAR(TODAY())-Homes[[#This Row],[yr_built]])</f>
        <v>65</v>
      </c>
      <c r="S3848">
        <v>1</v>
      </c>
      <c r="T3848" s="2">
        <v>41810</v>
      </c>
      <c r="U3848" s="3">
        <v>1</v>
      </c>
      <c r="V3848" s="4">
        <f>IFERROR(Homes[[#This Row],[sqft_above]]+Homes[[#This Row],[sqft_basement]]," ")</f>
        <v>960</v>
      </c>
      <c r="W3848" s="4">
        <v>7314</v>
      </c>
      <c r="X3848">
        <v>0</v>
      </c>
      <c r="Y3848">
        <v>0</v>
      </c>
      <c r="Z3848">
        <v>5</v>
      </c>
      <c r="AA3848" s="4">
        <v>960</v>
      </c>
      <c r="AB3848" s="4">
        <v>0</v>
      </c>
      <c r="AC3848">
        <v>1960</v>
      </c>
      <c r="AD3848" t="s">
        <v>3970</v>
      </c>
      <c r="AE3848" t="s">
        <v>519</v>
      </c>
      <c r="AF3848" t="s">
        <v>3042</v>
      </c>
    </row>
    <row r="3849" spans="1:32">
      <c r="A3849" t="str">
        <f>PROPER(TRIM(Homes[[#This Row],[street]]))</f>
        <v>26607 190Th Ave Se</v>
      </c>
      <c r="B3849" t="str">
        <f>PROPER(TRIM(Homes[[#This Row],[city]]))</f>
        <v>Covington</v>
      </c>
      <c r="C3849" t="str">
        <f>_xlfn.TEXTBEFORE(Homes[[#This Row],[statezip]]," ")</f>
        <v>WA</v>
      </c>
      <c r="D3849" s="6" t="str">
        <f>_xlfn.TEXTAFTER(Homes[[#This Row],[statezip]]," ")</f>
        <v>98042</v>
      </c>
      <c r="E3849" s="1">
        <v>205000</v>
      </c>
      <c r="F3849">
        <v>5</v>
      </c>
      <c r="G38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49" s="3" t="str">
        <f>Homes[[#This Row],[bedrooms]] &amp; " bd | " &amp; TEXT(Homes[[#This Row],[bathrooms]],"0.##") &amp; " ba"</f>
        <v>5 bd | 1.75 ba</v>
      </c>
      <c r="I3849" s="4">
        <v>1730</v>
      </c>
      <c r="J3849" s="1">
        <f>IFERROR(Homes[[#This Row],[price]]/Homes[[#This Row],[sqft_living]]," ")</f>
        <v>118.49710982658959</v>
      </c>
      <c r="K3849" s="4">
        <f>IFERROR(Homes[[#This Row],[sqft_lot]]/43560," ")</f>
        <v>0.11937557392102846</v>
      </c>
      <c r="L3849" t="str">
        <f>IF(Homes[[#This Row],[waterfront]]=1, "Yes","No")</f>
        <v>No</v>
      </c>
      <c r="M3849" s="4" t="str">
        <f>IF(Homes[[#This Row],[sqft_basement]]&gt;0, "Yes","No")</f>
        <v>Yes</v>
      </c>
      <c r="N3849" t="str">
        <f>CHOOSE(Homes[[#This Row],[view]]+1, "None","Fair","Good","Great","Excellent")</f>
        <v>None</v>
      </c>
      <c r="O3849" t="str">
        <f>CHOOSE(Homes[[#This Row],[condition]], "Poor","Fair","Average","Good","Excellent")</f>
        <v>Good</v>
      </c>
      <c r="P3849">
        <f ca="1">YEAR(TODAY())-Homes[[#This Row],[yr_built]]</f>
        <v>47</v>
      </c>
      <c r="Q3849">
        <v>2000</v>
      </c>
      <c r="R3849">
        <f ca="1">IF(Homes[[#This Row],[yr_renovated]]&gt;0, YEAR(TODAY())-Homes[[#This Row],[yr_renovated]], YEAR(TODAY())-Homes[[#This Row],[yr_built]])</f>
        <v>25</v>
      </c>
      <c r="S3849">
        <v>1</v>
      </c>
      <c r="T3849" s="2">
        <v>41775</v>
      </c>
      <c r="U3849" s="3">
        <v>1.75</v>
      </c>
      <c r="V3849" s="4">
        <f>IFERROR(Homes[[#This Row],[sqft_above]]+Homes[[#This Row],[sqft_basement]]," ")</f>
        <v>1730</v>
      </c>
      <c r="W3849" s="4">
        <v>5200</v>
      </c>
      <c r="X3849">
        <v>0</v>
      </c>
      <c r="Y3849">
        <v>0</v>
      </c>
      <c r="Z3849">
        <v>4</v>
      </c>
      <c r="AA3849" s="4">
        <v>1050</v>
      </c>
      <c r="AB3849" s="4">
        <v>680</v>
      </c>
      <c r="AC3849">
        <v>1978</v>
      </c>
      <c r="AD3849" t="s">
        <v>3971</v>
      </c>
      <c r="AE3849" t="s">
        <v>84</v>
      </c>
      <c r="AF3849" t="s">
        <v>85</v>
      </c>
    </row>
    <row r="3850" spans="1:32">
      <c r="A3850" t="str">
        <f>PROPER(TRIM(Homes[[#This Row],[street]]))</f>
        <v>26118 189Th Ct Se</v>
      </c>
      <c r="B3850" t="str">
        <f>PROPER(TRIM(Homes[[#This Row],[city]]))</f>
        <v>Covington</v>
      </c>
      <c r="C3850" t="str">
        <f>_xlfn.TEXTBEFORE(Homes[[#This Row],[statezip]]," ")</f>
        <v>WA</v>
      </c>
      <c r="D3850" s="6" t="str">
        <f>_xlfn.TEXTAFTER(Homes[[#This Row],[statezip]]," ")</f>
        <v>98042</v>
      </c>
      <c r="E3850" s="1">
        <v>205000</v>
      </c>
      <c r="F3850">
        <v>3</v>
      </c>
      <c r="G38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50" s="3" t="str">
        <f>Homes[[#This Row],[bedrooms]] &amp; " bd | " &amp; TEXT(Homes[[#This Row],[bathrooms]],"0.##") &amp; " ba"</f>
        <v>3 bd | 1.75 ba</v>
      </c>
      <c r="I3850" s="4">
        <v>1170</v>
      </c>
      <c r="J3850" s="1">
        <f>IFERROR(Homes[[#This Row],[price]]/Homes[[#This Row],[sqft_living]]," ")</f>
        <v>175.2136752136752</v>
      </c>
      <c r="K3850" s="4">
        <f>IFERROR(Homes[[#This Row],[sqft_lot]]/43560," ")</f>
        <v>0.18914141414141414</v>
      </c>
      <c r="L3850" t="str">
        <f>IF(Homes[[#This Row],[waterfront]]=1, "Yes","No")</f>
        <v>No</v>
      </c>
      <c r="M3850" s="4" t="str">
        <f>IF(Homes[[#This Row],[sqft_basement]]&gt;0, "Yes","No")</f>
        <v>No</v>
      </c>
      <c r="N3850" t="str">
        <f>CHOOSE(Homes[[#This Row],[view]]+1, "None","Fair","Good","Great","Excellent")</f>
        <v>None</v>
      </c>
      <c r="O3850" t="str">
        <f>CHOOSE(Homes[[#This Row],[condition]], "Poor","Fair","Average","Good","Excellent")</f>
        <v>Average</v>
      </c>
      <c r="P3850">
        <f ca="1">YEAR(TODAY())-Homes[[#This Row],[yr_built]]</f>
        <v>44</v>
      </c>
      <c r="Q3850">
        <v>2013</v>
      </c>
      <c r="R3850">
        <f ca="1">IF(Homes[[#This Row],[yr_renovated]]&gt;0, YEAR(TODAY())-Homes[[#This Row],[yr_renovated]], YEAR(TODAY())-Homes[[#This Row],[yr_built]])</f>
        <v>12</v>
      </c>
      <c r="S3850">
        <v>1</v>
      </c>
      <c r="T3850" s="2">
        <v>41821</v>
      </c>
      <c r="U3850" s="3">
        <v>1.75</v>
      </c>
      <c r="V3850" s="4">
        <f>IFERROR(Homes[[#This Row],[sqft_above]]+Homes[[#This Row],[sqft_basement]]," ")</f>
        <v>1170</v>
      </c>
      <c r="W3850" s="4">
        <v>8239</v>
      </c>
      <c r="X3850">
        <v>0</v>
      </c>
      <c r="Y3850">
        <v>0</v>
      </c>
      <c r="Z3850">
        <v>3</v>
      </c>
      <c r="AA3850" s="4">
        <v>1170</v>
      </c>
      <c r="AB3850" s="4">
        <v>0</v>
      </c>
      <c r="AC3850">
        <v>1981</v>
      </c>
      <c r="AD3850" t="s">
        <v>3972</v>
      </c>
      <c r="AE3850" t="s">
        <v>84</v>
      </c>
      <c r="AF3850" t="s">
        <v>85</v>
      </c>
    </row>
    <row r="3851" spans="1:32">
      <c r="A3851" t="str">
        <f>PROPER(TRIM(Homes[[#This Row],[street]]))</f>
        <v>30105 10Th Ave S</v>
      </c>
      <c r="B3851" t="str">
        <f>PROPER(TRIM(Homes[[#This Row],[city]]))</f>
        <v>Federal Way</v>
      </c>
      <c r="C3851" t="str">
        <f>_xlfn.TEXTBEFORE(Homes[[#This Row],[statezip]]," ")</f>
        <v>WA</v>
      </c>
      <c r="D3851" s="6" t="str">
        <f>_xlfn.TEXTAFTER(Homes[[#This Row],[statezip]]," ")</f>
        <v>98003</v>
      </c>
      <c r="E3851" s="1">
        <v>205000</v>
      </c>
      <c r="F3851">
        <v>3</v>
      </c>
      <c r="G38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1" s="3" t="str">
        <f>Homes[[#This Row],[bedrooms]] &amp; " bd | " &amp; TEXT(Homes[[#This Row],[bathrooms]],"0.##") &amp; " ba"</f>
        <v>3 bd | 1. ba</v>
      </c>
      <c r="I3851" s="4">
        <v>1180</v>
      </c>
      <c r="J3851" s="1">
        <f>IFERROR(Homes[[#This Row],[price]]/Homes[[#This Row],[sqft_living]]," ")</f>
        <v>173.72881355932202</v>
      </c>
      <c r="K3851" s="4">
        <f>IFERROR(Homes[[#This Row],[sqft_lot]]/43560," ")</f>
        <v>0.18916437098255279</v>
      </c>
      <c r="L3851" t="str">
        <f>IF(Homes[[#This Row],[waterfront]]=1, "Yes","No")</f>
        <v>No</v>
      </c>
      <c r="M3851" s="4" t="str">
        <f>IF(Homes[[#This Row],[sqft_basement]]&gt;0, "Yes","No")</f>
        <v>No</v>
      </c>
      <c r="N3851" t="str">
        <f>CHOOSE(Homes[[#This Row],[view]]+1, "None","Fair","Good","Great","Excellent")</f>
        <v>None</v>
      </c>
      <c r="O3851" t="str">
        <f>CHOOSE(Homes[[#This Row],[condition]], "Poor","Fair","Average","Good","Excellent")</f>
        <v>Good</v>
      </c>
      <c r="P3851">
        <f ca="1">YEAR(TODAY())-Homes[[#This Row],[yr_built]]</f>
        <v>58</v>
      </c>
      <c r="Q3851">
        <v>0</v>
      </c>
      <c r="R3851">
        <f ca="1">IF(Homes[[#This Row],[yr_renovated]]&gt;0, YEAR(TODAY())-Homes[[#This Row],[yr_renovated]], YEAR(TODAY())-Homes[[#This Row],[yr_built]])</f>
        <v>58</v>
      </c>
      <c r="S3851">
        <v>1</v>
      </c>
      <c r="T3851" s="2">
        <v>41828</v>
      </c>
      <c r="U3851" s="3">
        <v>1</v>
      </c>
      <c r="V3851" s="4">
        <f>IFERROR(Homes[[#This Row],[sqft_above]]+Homes[[#This Row],[sqft_basement]]," ")</f>
        <v>1180</v>
      </c>
      <c r="W3851" s="4">
        <v>8240</v>
      </c>
      <c r="X3851">
        <v>0</v>
      </c>
      <c r="Y3851">
        <v>0</v>
      </c>
      <c r="Z3851">
        <v>4</v>
      </c>
      <c r="AA3851" s="4">
        <v>1180</v>
      </c>
      <c r="AB3851" s="4">
        <v>0</v>
      </c>
      <c r="AC3851">
        <v>1967</v>
      </c>
      <c r="AD3851" t="s">
        <v>3973</v>
      </c>
      <c r="AE3851" t="s">
        <v>675</v>
      </c>
      <c r="AF3851" t="s">
        <v>676</v>
      </c>
    </row>
    <row r="3852" spans="1:32">
      <c r="A3852" t="str">
        <f>PROPER(TRIM(Homes[[#This Row],[street]]))</f>
        <v>33601-33799 35Th Ave Sw</v>
      </c>
      <c r="B3852" t="str">
        <f>PROPER(TRIM(Homes[[#This Row],[city]]))</f>
        <v>Federal Way</v>
      </c>
      <c r="C3852" t="str">
        <f>_xlfn.TEXTBEFORE(Homes[[#This Row],[statezip]]," ")</f>
        <v>WA</v>
      </c>
      <c r="D3852" s="6" t="str">
        <f>_xlfn.TEXTAFTER(Homes[[#This Row],[statezip]]," ")</f>
        <v>98023</v>
      </c>
      <c r="E3852" s="1">
        <v>205000</v>
      </c>
      <c r="F3852">
        <v>3</v>
      </c>
      <c r="G38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2" s="3" t="str">
        <f>Homes[[#This Row],[bedrooms]] &amp; " bd | " &amp; TEXT(Homes[[#This Row],[bathrooms]],"0.##") &amp; " ba"</f>
        <v>3 bd | 1. ba</v>
      </c>
      <c r="I3852" s="4">
        <v>1290</v>
      </c>
      <c r="J3852" s="1">
        <f>IFERROR(Homes[[#This Row],[price]]/Homes[[#This Row],[sqft_living]]," ")</f>
        <v>158.91472868217053</v>
      </c>
      <c r="K3852" s="4">
        <f>IFERROR(Homes[[#This Row],[sqft_lot]]/43560," ")</f>
        <v>0.15073461891643711</v>
      </c>
      <c r="L3852" t="str">
        <f>IF(Homes[[#This Row],[waterfront]]=1, "Yes","No")</f>
        <v>No</v>
      </c>
      <c r="M3852" s="4" t="str">
        <f>IF(Homes[[#This Row],[sqft_basement]]&gt;0, "Yes","No")</f>
        <v>No</v>
      </c>
      <c r="N3852" t="str">
        <f>CHOOSE(Homes[[#This Row],[view]]+1, "None","Fair","Good","Great","Excellent")</f>
        <v>None</v>
      </c>
      <c r="O3852" t="str">
        <f>CHOOSE(Homes[[#This Row],[condition]], "Poor","Fair","Average","Good","Excellent")</f>
        <v>Excellent</v>
      </c>
      <c r="P3852">
        <f ca="1">YEAR(TODAY())-Homes[[#This Row],[yr_built]]</f>
        <v>49</v>
      </c>
      <c r="Q3852">
        <v>0</v>
      </c>
      <c r="R3852">
        <f ca="1">IF(Homes[[#This Row],[yr_renovated]]&gt;0, YEAR(TODAY())-Homes[[#This Row],[yr_renovated]], YEAR(TODAY())-Homes[[#This Row],[yr_built]])</f>
        <v>49</v>
      </c>
      <c r="S3852">
        <v>1</v>
      </c>
      <c r="T3852" s="2">
        <v>41803</v>
      </c>
      <c r="U3852" s="3">
        <v>1</v>
      </c>
      <c r="V3852" s="4">
        <f>IFERROR(Homes[[#This Row],[sqft_above]]+Homes[[#This Row],[sqft_basement]]," ")</f>
        <v>1290</v>
      </c>
      <c r="W3852" s="4">
        <v>6566</v>
      </c>
      <c r="X3852">
        <v>0</v>
      </c>
      <c r="Y3852">
        <v>0</v>
      </c>
      <c r="Z3852">
        <v>5</v>
      </c>
      <c r="AA3852" s="4">
        <v>1290</v>
      </c>
      <c r="AB3852" s="4">
        <v>0</v>
      </c>
      <c r="AC3852">
        <v>1976</v>
      </c>
      <c r="AD3852" t="s">
        <v>3974</v>
      </c>
      <c r="AE3852" t="s">
        <v>675</v>
      </c>
      <c r="AF3852" t="s">
        <v>1267</v>
      </c>
    </row>
    <row r="3853" spans="1:32">
      <c r="A3853" t="str">
        <f>PROPER(TRIM(Homes[[#This Row],[street]]))</f>
        <v>30640-30650 1St Pl S</v>
      </c>
      <c r="B3853" t="str">
        <f>PROPER(TRIM(Homes[[#This Row],[city]]))</f>
        <v>Federal Way</v>
      </c>
      <c r="C3853" t="str">
        <f>_xlfn.TEXTBEFORE(Homes[[#This Row],[statezip]]," ")</f>
        <v>WA</v>
      </c>
      <c r="D3853" s="6" t="str">
        <f>_xlfn.TEXTAFTER(Homes[[#This Row],[statezip]]," ")</f>
        <v>98003</v>
      </c>
      <c r="E3853" s="1">
        <v>205000</v>
      </c>
      <c r="F3853">
        <v>3</v>
      </c>
      <c r="G38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3" s="3" t="str">
        <f>Homes[[#This Row],[bedrooms]] &amp; " bd | " &amp; TEXT(Homes[[#This Row],[bathrooms]],"0.##") &amp; " ba"</f>
        <v>3 bd | 1. ba</v>
      </c>
      <c r="I3853" s="4">
        <v>1230</v>
      </c>
      <c r="J3853" s="1">
        <f>IFERROR(Homes[[#This Row],[price]]/Homes[[#This Row],[sqft_living]]," ")</f>
        <v>166.66666666666666</v>
      </c>
      <c r="K3853" s="4">
        <f>IFERROR(Homes[[#This Row],[sqft_lot]]/43560," ")</f>
        <v>0.20087235996326905</v>
      </c>
      <c r="L3853" t="str">
        <f>IF(Homes[[#This Row],[waterfront]]=1, "Yes","No")</f>
        <v>No</v>
      </c>
      <c r="M3853" s="4" t="str">
        <f>IF(Homes[[#This Row],[sqft_basement]]&gt;0, "Yes","No")</f>
        <v>No</v>
      </c>
      <c r="N3853" t="str">
        <f>CHOOSE(Homes[[#This Row],[view]]+1, "None","Fair","Good","Great","Excellent")</f>
        <v>None</v>
      </c>
      <c r="O3853" t="str">
        <f>CHOOSE(Homes[[#This Row],[condition]], "Poor","Fair","Average","Good","Excellent")</f>
        <v>Average</v>
      </c>
      <c r="P3853">
        <f ca="1">YEAR(TODAY())-Homes[[#This Row],[yr_built]]</f>
        <v>60</v>
      </c>
      <c r="Q3853">
        <v>1993</v>
      </c>
      <c r="R3853">
        <f ca="1">IF(Homes[[#This Row],[yr_renovated]]&gt;0, YEAR(TODAY())-Homes[[#This Row],[yr_renovated]], YEAR(TODAY())-Homes[[#This Row],[yr_built]])</f>
        <v>32</v>
      </c>
      <c r="S3853">
        <v>1</v>
      </c>
      <c r="T3853" s="2">
        <v>41815</v>
      </c>
      <c r="U3853" s="3">
        <v>1</v>
      </c>
      <c r="V3853" s="4">
        <f>IFERROR(Homes[[#This Row],[sqft_above]]+Homes[[#This Row],[sqft_basement]]," ")</f>
        <v>1230</v>
      </c>
      <c r="W3853" s="4">
        <v>8750</v>
      </c>
      <c r="X3853">
        <v>0</v>
      </c>
      <c r="Y3853">
        <v>0</v>
      </c>
      <c r="Z3853">
        <v>3</v>
      </c>
      <c r="AA3853" s="4">
        <v>1230</v>
      </c>
      <c r="AB3853" s="4">
        <v>0</v>
      </c>
      <c r="AC3853">
        <v>1965</v>
      </c>
      <c r="AD3853" t="s">
        <v>3975</v>
      </c>
      <c r="AE3853" t="s">
        <v>675</v>
      </c>
      <c r="AF3853" t="s">
        <v>676</v>
      </c>
    </row>
    <row r="3854" spans="1:32">
      <c r="A3854" t="str">
        <f>PROPER(TRIM(Homes[[#This Row],[street]]))</f>
        <v>22123 103Rd Pl Se</v>
      </c>
      <c r="B3854" t="str">
        <f>PROPER(TRIM(Homes[[#This Row],[city]]))</f>
        <v>Kent</v>
      </c>
      <c r="C3854" t="str">
        <f>_xlfn.TEXTBEFORE(Homes[[#This Row],[statezip]]," ")</f>
        <v>WA</v>
      </c>
      <c r="D3854" s="6" t="str">
        <f>_xlfn.TEXTAFTER(Homes[[#This Row],[statezip]]," ")</f>
        <v>98031</v>
      </c>
      <c r="E3854" s="1">
        <v>205000</v>
      </c>
      <c r="F3854">
        <v>3</v>
      </c>
      <c r="G38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4" s="3" t="str">
        <f>Homes[[#This Row],[bedrooms]] &amp; " bd | " &amp; TEXT(Homes[[#This Row],[bathrooms]],"0.##") &amp; " ba"</f>
        <v>3 bd | 1. ba</v>
      </c>
      <c r="I3854" s="4">
        <v>1050</v>
      </c>
      <c r="J3854" s="1">
        <f>IFERROR(Homes[[#This Row],[price]]/Homes[[#This Row],[sqft_living]]," ")</f>
        <v>195.23809523809524</v>
      </c>
      <c r="K3854" s="4">
        <f>IFERROR(Homes[[#This Row],[sqft_lot]]/43560," ")</f>
        <v>0.19508723599632691</v>
      </c>
      <c r="L3854" t="str">
        <f>IF(Homes[[#This Row],[waterfront]]=1, "Yes","No")</f>
        <v>No</v>
      </c>
      <c r="M3854" s="4" t="str">
        <f>IF(Homes[[#This Row],[sqft_basement]]&gt;0, "Yes","No")</f>
        <v>No</v>
      </c>
      <c r="N3854" t="str">
        <f>CHOOSE(Homes[[#This Row],[view]]+1, "None","Fair","Good","Great","Excellent")</f>
        <v>None</v>
      </c>
      <c r="O3854" t="str">
        <f>CHOOSE(Homes[[#This Row],[condition]], "Poor","Fair","Average","Good","Excellent")</f>
        <v>Average</v>
      </c>
      <c r="P3854">
        <f ca="1">YEAR(TODAY())-Homes[[#This Row],[yr_built]]</f>
        <v>67</v>
      </c>
      <c r="Q3854">
        <v>2004</v>
      </c>
      <c r="R3854">
        <f ca="1">IF(Homes[[#This Row],[yr_renovated]]&gt;0, YEAR(TODAY())-Homes[[#This Row],[yr_renovated]], YEAR(TODAY())-Homes[[#This Row],[yr_built]])</f>
        <v>21</v>
      </c>
      <c r="S3854">
        <v>1</v>
      </c>
      <c r="T3854" s="2">
        <v>41815</v>
      </c>
      <c r="U3854" s="3">
        <v>1</v>
      </c>
      <c r="V3854" s="4">
        <f>IFERROR(Homes[[#This Row],[sqft_above]]+Homes[[#This Row],[sqft_basement]]," ")</f>
        <v>1050</v>
      </c>
      <c r="W3854" s="4">
        <v>8498</v>
      </c>
      <c r="X3854">
        <v>0</v>
      </c>
      <c r="Y3854">
        <v>0</v>
      </c>
      <c r="Z3854">
        <v>3</v>
      </c>
      <c r="AA3854" s="4">
        <v>1050</v>
      </c>
      <c r="AB3854" s="4">
        <v>0</v>
      </c>
      <c r="AC3854">
        <v>1958</v>
      </c>
      <c r="AD3854" t="s">
        <v>3976</v>
      </c>
      <c r="AE3854" t="s">
        <v>1392</v>
      </c>
      <c r="AF3854" t="s">
        <v>2406</v>
      </c>
    </row>
    <row r="3855" spans="1:32">
      <c r="A3855" t="str">
        <f>PROPER(TRIM(Homes[[#This Row],[street]]))</f>
        <v>5108 Sw 316Th Pl</v>
      </c>
      <c r="B3855" t="str">
        <f>PROPER(TRIM(Homes[[#This Row],[city]]))</f>
        <v>Federal Way</v>
      </c>
      <c r="C3855" t="str">
        <f>_xlfn.TEXTBEFORE(Homes[[#This Row],[statezip]]," ")</f>
        <v>WA</v>
      </c>
      <c r="D3855" s="6" t="str">
        <f>_xlfn.TEXTAFTER(Homes[[#This Row],[statezip]]," ")</f>
        <v>98023</v>
      </c>
      <c r="E3855" s="1">
        <v>204950</v>
      </c>
      <c r="F3855">
        <v>4</v>
      </c>
      <c r="G38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55" s="3" t="str">
        <f>Homes[[#This Row],[bedrooms]] &amp; " bd | " &amp; TEXT(Homes[[#This Row],[bathrooms]],"0.##") &amp; " ba"</f>
        <v>4 bd | 1.75 ba</v>
      </c>
      <c r="I3855" s="4">
        <v>1740</v>
      </c>
      <c r="J3855" s="1">
        <f>IFERROR(Homes[[#This Row],[price]]/Homes[[#This Row],[sqft_living]]," ")</f>
        <v>117.78735632183908</v>
      </c>
      <c r="K3855" s="4">
        <f>IFERROR(Homes[[#This Row],[sqft_lot]]/43560," ")</f>
        <v>0.21450872359963269</v>
      </c>
      <c r="L3855" t="str">
        <f>IF(Homes[[#This Row],[waterfront]]=1, "Yes","No")</f>
        <v>No</v>
      </c>
      <c r="M3855" s="4" t="str">
        <f>IF(Homes[[#This Row],[sqft_basement]]&gt;0, "Yes","No")</f>
        <v>Yes</v>
      </c>
      <c r="N3855" t="str">
        <f>CHOOSE(Homes[[#This Row],[view]]+1, "None","Fair","Good","Great","Excellent")</f>
        <v>None</v>
      </c>
      <c r="O3855" t="str">
        <f>CHOOSE(Homes[[#This Row],[condition]], "Poor","Fair","Average","Good","Excellent")</f>
        <v>Average</v>
      </c>
      <c r="P3855">
        <f ca="1">YEAR(TODAY())-Homes[[#This Row],[yr_built]]</f>
        <v>47</v>
      </c>
      <c r="Q3855">
        <v>0</v>
      </c>
      <c r="R3855">
        <f ca="1">IF(Homes[[#This Row],[yr_renovated]]&gt;0, YEAR(TODAY())-Homes[[#This Row],[yr_renovated]], YEAR(TODAY())-Homes[[#This Row],[yr_built]])</f>
        <v>47</v>
      </c>
      <c r="S3855">
        <v>1</v>
      </c>
      <c r="T3855" s="2">
        <v>41807</v>
      </c>
      <c r="U3855" s="3">
        <v>1.75</v>
      </c>
      <c r="V3855" s="4">
        <f>IFERROR(Homes[[#This Row],[sqft_above]]+Homes[[#This Row],[sqft_basement]]," ")</f>
        <v>1740</v>
      </c>
      <c r="W3855" s="4">
        <v>9344</v>
      </c>
      <c r="X3855">
        <v>0</v>
      </c>
      <c r="Y3855">
        <v>0</v>
      </c>
      <c r="Z3855">
        <v>3</v>
      </c>
      <c r="AA3855" s="4">
        <v>1180</v>
      </c>
      <c r="AB3855" s="4">
        <v>560</v>
      </c>
      <c r="AC3855">
        <v>1978</v>
      </c>
      <c r="AD3855" t="s">
        <v>3977</v>
      </c>
      <c r="AE3855" t="s">
        <v>675</v>
      </c>
      <c r="AF3855" t="s">
        <v>1267</v>
      </c>
    </row>
    <row r="3856" spans="1:32">
      <c r="A3856" t="str">
        <f>PROPER(TRIM(Homes[[#This Row],[street]]))</f>
        <v>29031 40Th Ave S</v>
      </c>
      <c r="B3856" t="str">
        <f>PROPER(TRIM(Homes[[#This Row],[city]]))</f>
        <v>Auburn</v>
      </c>
      <c r="C3856" t="str">
        <f>_xlfn.TEXTBEFORE(Homes[[#This Row],[statezip]]," ")</f>
        <v>WA</v>
      </c>
      <c r="D3856" s="6" t="str">
        <f>_xlfn.TEXTAFTER(Homes[[#This Row],[statezip]]," ")</f>
        <v>98001</v>
      </c>
      <c r="E3856" s="1">
        <v>204700</v>
      </c>
      <c r="F3856">
        <v>4</v>
      </c>
      <c r="G38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56" s="3" t="str">
        <f>Homes[[#This Row],[bedrooms]] &amp; " bd | " &amp; TEXT(Homes[[#This Row],[bathrooms]],"0.##") &amp; " ba"</f>
        <v>4 bd | 2. ba</v>
      </c>
      <c r="I3856" s="4">
        <v>1670</v>
      </c>
      <c r="J3856" s="1">
        <f>IFERROR(Homes[[#This Row],[price]]/Homes[[#This Row],[sqft_living]]," ")</f>
        <v>122.57485029940119</v>
      </c>
      <c r="K3856" s="4">
        <f>IFERROR(Homes[[#This Row],[sqft_lot]]/43560," ")</f>
        <v>0.22926997245179062</v>
      </c>
      <c r="L3856" t="str">
        <f>IF(Homes[[#This Row],[waterfront]]=1, "Yes","No")</f>
        <v>No</v>
      </c>
      <c r="M3856" s="4" t="str">
        <f>IF(Homes[[#This Row],[sqft_basement]]&gt;0, "Yes","No")</f>
        <v>No</v>
      </c>
      <c r="N3856" t="str">
        <f>CHOOSE(Homes[[#This Row],[view]]+1, "None","Fair","Good","Great","Excellent")</f>
        <v>None</v>
      </c>
      <c r="O3856" t="str">
        <f>CHOOSE(Homes[[#This Row],[condition]], "Poor","Fair","Average","Good","Excellent")</f>
        <v>Average</v>
      </c>
      <c r="P3856">
        <f ca="1">YEAR(TODAY())-Homes[[#This Row],[yr_built]]</f>
        <v>58</v>
      </c>
      <c r="Q3856">
        <v>2011</v>
      </c>
      <c r="R3856">
        <f ca="1">IF(Homes[[#This Row],[yr_renovated]]&gt;0, YEAR(TODAY())-Homes[[#This Row],[yr_renovated]], YEAR(TODAY())-Homes[[#This Row],[yr_built]])</f>
        <v>14</v>
      </c>
      <c r="S3856">
        <v>1</v>
      </c>
      <c r="T3856" s="2">
        <v>41774</v>
      </c>
      <c r="U3856" s="3">
        <v>2</v>
      </c>
      <c r="V3856" s="4">
        <f>IFERROR(Homes[[#This Row],[sqft_above]]+Homes[[#This Row],[sqft_basement]]," ")</f>
        <v>1670</v>
      </c>
      <c r="W3856" s="4">
        <v>9987</v>
      </c>
      <c r="X3856">
        <v>0</v>
      </c>
      <c r="Y3856">
        <v>0</v>
      </c>
      <c r="Z3856">
        <v>3</v>
      </c>
      <c r="AA3856" s="4">
        <v>1670</v>
      </c>
      <c r="AB3856" s="4">
        <v>0</v>
      </c>
      <c r="AC3856">
        <v>1967</v>
      </c>
      <c r="AD3856" t="s">
        <v>3978</v>
      </c>
      <c r="AE3856" t="s">
        <v>519</v>
      </c>
      <c r="AF3856" t="s">
        <v>1269</v>
      </c>
    </row>
    <row r="3857" spans="1:32">
      <c r="A3857" t="str">
        <f>PROPER(TRIM(Homes[[#This Row],[street]]))</f>
        <v>5148 S Creston St</v>
      </c>
      <c r="B3857" t="str">
        <f>PROPER(TRIM(Homes[[#This Row],[city]]))</f>
        <v>Seattle</v>
      </c>
      <c r="C3857" t="str">
        <f>_xlfn.TEXTBEFORE(Homes[[#This Row],[statezip]]," ")</f>
        <v>WA</v>
      </c>
      <c r="D3857" s="6" t="str">
        <f>_xlfn.TEXTAFTER(Homes[[#This Row],[statezip]]," ")</f>
        <v>98178</v>
      </c>
      <c r="E3857" s="1">
        <v>203400</v>
      </c>
      <c r="F3857">
        <v>4</v>
      </c>
      <c r="G38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57" s="3" t="str">
        <f>Homes[[#This Row],[bedrooms]] &amp; " bd | " &amp; TEXT(Homes[[#This Row],[bathrooms]],"0.##") &amp; " ba"</f>
        <v>4 bd | 2. ba</v>
      </c>
      <c r="I3857" s="4">
        <v>2090</v>
      </c>
      <c r="J3857" s="1">
        <f>IFERROR(Homes[[#This Row],[price]]/Homes[[#This Row],[sqft_living]]," ")</f>
        <v>97.320574162679421</v>
      </c>
      <c r="K3857" s="4">
        <f>IFERROR(Homes[[#This Row],[sqft_lot]]/43560," ")</f>
        <v>0.15220385674931131</v>
      </c>
      <c r="L3857" t="str">
        <f>IF(Homes[[#This Row],[waterfront]]=1, "Yes","No")</f>
        <v>No</v>
      </c>
      <c r="M3857" s="4" t="str">
        <f>IF(Homes[[#This Row],[sqft_basement]]&gt;0, "Yes","No")</f>
        <v>Yes</v>
      </c>
      <c r="N3857" t="str">
        <f>CHOOSE(Homes[[#This Row],[view]]+1, "None","Fair","Good","Great","Excellent")</f>
        <v>None</v>
      </c>
      <c r="O3857" t="str">
        <f>CHOOSE(Homes[[#This Row],[condition]], "Poor","Fair","Average","Good","Excellent")</f>
        <v>Average</v>
      </c>
      <c r="P3857">
        <f ca="1">YEAR(TODAY())-Homes[[#This Row],[yr_built]]</f>
        <v>51</v>
      </c>
      <c r="Q3857">
        <v>0</v>
      </c>
      <c r="R3857">
        <f ca="1">IF(Homes[[#This Row],[yr_renovated]]&gt;0, YEAR(TODAY())-Homes[[#This Row],[yr_renovated]], YEAR(TODAY())-Homes[[#This Row],[yr_built]])</f>
        <v>51</v>
      </c>
      <c r="S3857">
        <v>1</v>
      </c>
      <c r="T3857" s="2">
        <v>41830</v>
      </c>
      <c r="U3857" s="3">
        <v>2</v>
      </c>
      <c r="V3857" s="4">
        <f>IFERROR(Homes[[#This Row],[sqft_above]]+Homes[[#This Row],[sqft_basement]]," ")</f>
        <v>2090</v>
      </c>
      <c r="W3857" s="4">
        <v>6630</v>
      </c>
      <c r="X3857">
        <v>0</v>
      </c>
      <c r="Y3857">
        <v>0</v>
      </c>
      <c r="Z3857">
        <v>3</v>
      </c>
      <c r="AA3857" s="4">
        <v>1070</v>
      </c>
      <c r="AB3857" s="4">
        <v>1020</v>
      </c>
      <c r="AC3857">
        <v>1974</v>
      </c>
      <c r="AD3857" t="s">
        <v>3979</v>
      </c>
      <c r="AE3857" t="s">
        <v>49</v>
      </c>
      <c r="AF3857" t="s">
        <v>1123</v>
      </c>
    </row>
    <row r="3858" spans="1:32">
      <c r="A3858" t="str">
        <f>PROPER(TRIM(Homes[[#This Row],[street]]))</f>
        <v>1226 S 130Th Pl</v>
      </c>
      <c r="B3858" t="str">
        <f>PROPER(TRIM(Homes[[#This Row],[city]]))</f>
        <v>Burien</v>
      </c>
      <c r="C3858" t="str">
        <f>_xlfn.TEXTBEFORE(Homes[[#This Row],[statezip]]," ")</f>
        <v>WA</v>
      </c>
      <c r="D3858" s="6" t="str">
        <f>_xlfn.TEXTAFTER(Homes[[#This Row],[statezip]]," ")</f>
        <v>98168</v>
      </c>
      <c r="E3858" s="1">
        <v>203000</v>
      </c>
      <c r="F3858">
        <v>3</v>
      </c>
      <c r="G38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8" s="3" t="str">
        <f>Homes[[#This Row],[bedrooms]] &amp; " bd | " &amp; TEXT(Homes[[#This Row],[bathrooms]],"0.##") &amp; " ba"</f>
        <v>3 bd | 1. ba</v>
      </c>
      <c r="I3858" s="4">
        <v>1150</v>
      </c>
      <c r="J3858" s="1">
        <f>IFERROR(Homes[[#This Row],[price]]/Homes[[#This Row],[sqft_living]]," ")</f>
        <v>176.52173913043478</v>
      </c>
      <c r="K3858" s="4">
        <f>IFERROR(Homes[[#This Row],[sqft_lot]]/43560," ")</f>
        <v>0.1642791551882461</v>
      </c>
      <c r="L3858" t="str">
        <f>IF(Homes[[#This Row],[waterfront]]=1, "Yes","No")</f>
        <v>No</v>
      </c>
      <c r="M3858" s="4" t="str">
        <f>IF(Homes[[#This Row],[sqft_basement]]&gt;0, "Yes","No")</f>
        <v>No</v>
      </c>
      <c r="N3858" t="str">
        <f>CHOOSE(Homes[[#This Row],[view]]+1, "None","Fair","Good","Great","Excellent")</f>
        <v>None</v>
      </c>
      <c r="O3858" t="str">
        <f>CHOOSE(Homes[[#This Row],[condition]], "Poor","Fair","Average","Good","Excellent")</f>
        <v>Good</v>
      </c>
      <c r="P3858">
        <f ca="1">YEAR(TODAY())-Homes[[#This Row],[yr_built]]</f>
        <v>72</v>
      </c>
      <c r="Q3858">
        <v>1983</v>
      </c>
      <c r="R3858">
        <f ca="1">IF(Homes[[#This Row],[yr_renovated]]&gt;0, YEAR(TODAY())-Homes[[#This Row],[yr_renovated]], YEAR(TODAY())-Homes[[#This Row],[yr_built]])</f>
        <v>42</v>
      </c>
      <c r="S3858">
        <v>1</v>
      </c>
      <c r="T3858" s="2">
        <v>41810</v>
      </c>
      <c r="U3858" s="3">
        <v>1</v>
      </c>
      <c r="V3858" s="4">
        <f>IFERROR(Homes[[#This Row],[sqft_above]]+Homes[[#This Row],[sqft_basement]]," ")</f>
        <v>1150</v>
      </c>
      <c r="W3858" s="4">
        <v>7156</v>
      </c>
      <c r="X3858">
        <v>0</v>
      </c>
      <c r="Y3858">
        <v>0</v>
      </c>
      <c r="Z3858">
        <v>4</v>
      </c>
      <c r="AA3858" s="4">
        <v>1150</v>
      </c>
      <c r="AB3858" s="4">
        <v>0</v>
      </c>
      <c r="AC3858">
        <v>1953</v>
      </c>
      <c r="AD3858" t="s">
        <v>3980</v>
      </c>
      <c r="AE3858" t="s">
        <v>379</v>
      </c>
      <c r="AF3858" t="s">
        <v>94</v>
      </c>
    </row>
    <row r="3859" spans="1:32">
      <c r="A3859" t="str">
        <f>PROPER(TRIM(Homes[[#This Row],[street]]))</f>
        <v>12120-12198 24Th Ave S</v>
      </c>
      <c r="B3859" t="str">
        <f>PROPER(TRIM(Homes[[#This Row],[city]]))</f>
        <v>Burien</v>
      </c>
      <c r="C3859" t="str">
        <f>_xlfn.TEXTBEFORE(Homes[[#This Row],[statezip]]," ")</f>
        <v>WA</v>
      </c>
      <c r="D3859" s="6" t="str">
        <f>_xlfn.TEXTAFTER(Homes[[#This Row],[statezip]]," ")</f>
        <v>98168</v>
      </c>
      <c r="E3859" s="1">
        <v>202000</v>
      </c>
      <c r="F3859">
        <v>2</v>
      </c>
      <c r="G38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59" s="3" t="str">
        <f>Homes[[#This Row],[bedrooms]] &amp; " bd | " &amp; TEXT(Homes[[#This Row],[bathrooms]],"0.##") &amp; " ba"</f>
        <v>2 bd | 1. ba</v>
      </c>
      <c r="I3859" s="4">
        <v>920</v>
      </c>
      <c r="J3859" s="1">
        <f>IFERROR(Homes[[#This Row],[price]]/Homes[[#This Row],[sqft_living]]," ")</f>
        <v>219.56521739130434</v>
      </c>
      <c r="K3859" s="4">
        <f>IFERROR(Homes[[#This Row],[sqft_lot]]/43560," ")</f>
        <v>0.1737603305785124</v>
      </c>
      <c r="L3859" t="str">
        <f>IF(Homes[[#This Row],[waterfront]]=1, "Yes","No")</f>
        <v>No</v>
      </c>
      <c r="M3859" s="4" t="str">
        <f>IF(Homes[[#This Row],[sqft_basement]]&gt;0, "Yes","No")</f>
        <v>No</v>
      </c>
      <c r="N3859" t="str">
        <f>CHOOSE(Homes[[#This Row],[view]]+1, "None","Fair","Good","Great","Excellent")</f>
        <v>None</v>
      </c>
      <c r="O3859" t="str">
        <f>CHOOSE(Homes[[#This Row],[condition]], "Poor","Fair","Average","Good","Excellent")</f>
        <v>Good</v>
      </c>
      <c r="P3859">
        <f ca="1">YEAR(TODAY())-Homes[[#This Row],[yr_built]]</f>
        <v>75</v>
      </c>
      <c r="Q3859">
        <v>1983</v>
      </c>
      <c r="R3859">
        <f ca="1">IF(Homes[[#This Row],[yr_renovated]]&gt;0, YEAR(TODAY())-Homes[[#This Row],[yr_renovated]], YEAR(TODAY())-Homes[[#This Row],[yr_built]])</f>
        <v>42</v>
      </c>
      <c r="S3859">
        <v>1</v>
      </c>
      <c r="T3859" s="2">
        <v>41816</v>
      </c>
      <c r="U3859" s="3">
        <v>1</v>
      </c>
      <c r="V3859" s="4">
        <f>IFERROR(Homes[[#This Row],[sqft_above]]+Homes[[#This Row],[sqft_basement]]," ")</f>
        <v>920</v>
      </c>
      <c r="W3859" s="4">
        <v>7569</v>
      </c>
      <c r="X3859">
        <v>0</v>
      </c>
      <c r="Y3859">
        <v>0</v>
      </c>
      <c r="Z3859">
        <v>4</v>
      </c>
      <c r="AA3859" s="4">
        <v>920</v>
      </c>
      <c r="AB3859" s="4">
        <v>0</v>
      </c>
      <c r="AC3859">
        <v>1950</v>
      </c>
      <c r="AD3859" t="s">
        <v>3981</v>
      </c>
      <c r="AE3859" t="s">
        <v>379</v>
      </c>
      <c r="AF3859" t="s">
        <v>94</v>
      </c>
    </row>
    <row r="3860" spans="1:32">
      <c r="A3860" t="str">
        <f>PROPER(TRIM(Homes[[#This Row],[street]]))</f>
        <v>701-711 26Th Ave</v>
      </c>
      <c r="B3860" t="str">
        <f>PROPER(TRIM(Homes[[#This Row],[city]]))</f>
        <v>Seattle</v>
      </c>
      <c r="C3860" t="str">
        <f>_xlfn.TEXTBEFORE(Homes[[#This Row],[statezip]]," ")</f>
        <v>WA</v>
      </c>
      <c r="D3860" s="6" t="str">
        <f>_xlfn.TEXTAFTER(Homes[[#This Row],[statezip]]," ")</f>
        <v>98122</v>
      </c>
      <c r="E3860" s="1">
        <v>202000</v>
      </c>
      <c r="F3860">
        <v>1</v>
      </c>
      <c r="G38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0" s="3" t="str">
        <f>Homes[[#This Row],[bedrooms]] &amp; " bd | " &amp; TEXT(Homes[[#This Row],[bathrooms]],"0.##") &amp; " ba"</f>
        <v>1 bd | 1. ba</v>
      </c>
      <c r="I3860" s="4">
        <v>590</v>
      </c>
      <c r="J3860" s="1">
        <f>IFERROR(Homes[[#This Row],[price]]/Homes[[#This Row],[sqft_living]]," ")</f>
        <v>342.37288135593218</v>
      </c>
      <c r="K3860" s="4">
        <f>IFERROR(Homes[[#This Row],[sqft_lot]]/43560," ")</f>
        <v>1.9123048668503215E-2</v>
      </c>
      <c r="L3860" t="str">
        <f>IF(Homes[[#This Row],[waterfront]]=1, "Yes","No")</f>
        <v>No</v>
      </c>
      <c r="M3860" s="4" t="str">
        <f>IF(Homes[[#This Row],[sqft_basement]]&gt;0, "Yes","No")</f>
        <v>No</v>
      </c>
      <c r="N3860" t="str">
        <f>CHOOSE(Homes[[#This Row],[view]]+1, "None","Fair","Good","Great","Excellent")</f>
        <v>None</v>
      </c>
      <c r="O3860" t="str">
        <f>CHOOSE(Homes[[#This Row],[condition]], "Poor","Fair","Average","Good","Excellent")</f>
        <v>Good</v>
      </c>
      <c r="P3860">
        <f ca="1">YEAR(TODAY())-Homes[[#This Row],[yr_built]]</f>
        <v>99</v>
      </c>
      <c r="Q3860">
        <v>1993</v>
      </c>
      <c r="R3860">
        <f ca="1">IF(Homes[[#This Row],[yr_renovated]]&gt;0, YEAR(TODAY())-Homes[[#This Row],[yr_renovated]], YEAR(TODAY())-Homes[[#This Row],[yr_built]])</f>
        <v>32</v>
      </c>
      <c r="S3860">
        <v>1</v>
      </c>
      <c r="T3860" s="2">
        <v>41821</v>
      </c>
      <c r="U3860" s="3">
        <v>1</v>
      </c>
      <c r="V3860" s="4">
        <f>IFERROR(Homes[[#This Row],[sqft_above]]+Homes[[#This Row],[sqft_basement]]," ")</f>
        <v>590</v>
      </c>
      <c r="W3860" s="4">
        <v>833</v>
      </c>
      <c r="X3860">
        <v>0</v>
      </c>
      <c r="Y3860">
        <v>0</v>
      </c>
      <c r="Z3860">
        <v>4</v>
      </c>
      <c r="AA3860" s="4">
        <v>590</v>
      </c>
      <c r="AB3860" s="4">
        <v>0</v>
      </c>
      <c r="AC3860">
        <v>1926</v>
      </c>
      <c r="AD3860" t="s">
        <v>3982</v>
      </c>
      <c r="AE3860" t="s">
        <v>49</v>
      </c>
      <c r="AF3860" t="s">
        <v>302</v>
      </c>
    </row>
    <row r="3861" spans="1:32">
      <c r="A3861" t="str">
        <f>PROPER(TRIM(Homes[[#This Row],[street]]))</f>
        <v>4207 Sw Manning St</v>
      </c>
      <c r="B3861" t="str">
        <f>PROPER(TRIM(Homes[[#This Row],[city]]))</f>
        <v>Seattle</v>
      </c>
      <c r="C3861" t="str">
        <f>_xlfn.TEXTBEFORE(Homes[[#This Row],[statezip]]," ")</f>
        <v>WA</v>
      </c>
      <c r="D3861" s="6" t="str">
        <f>_xlfn.TEXTAFTER(Homes[[#This Row],[statezip]]," ")</f>
        <v>98116</v>
      </c>
      <c r="E3861" s="1">
        <v>201500</v>
      </c>
      <c r="F3861">
        <v>3</v>
      </c>
      <c r="G38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1" s="3" t="str">
        <f>Homes[[#This Row],[bedrooms]] &amp; " bd | " &amp; TEXT(Homes[[#This Row],[bathrooms]],"0.##") &amp; " ba"</f>
        <v>3 bd | 1. ba</v>
      </c>
      <c r="I3861" s="4">
        <v>1320</v>
      </c>
      <c r="J3861" s="1">
        <f>IFERROR(Homes[[#This Row],[price]]/Homes[[#This Row],[sqft_living]]," ")</f>
        <v>152.65151515151516</v>
      </c>
      <c r="K3861" s="4">
        <f>IFERROR(Homes[[#This Row],[sqft_lot]]/43560," ")</f>
        <v>0.1147842056932966</v>
      </c>
      <c r="L3861" t="str">
        <f>IF(Homes[[#This Row],[waterfront]]=1, "Yes","No")</f>
        <v>No</v>
      </c>
      <c r="M3861" s="4" t="str">
        <f>IF(Homes[[#This Row],[sqft_basement]]&gt;0, "Yes","No")</f>
        <v>No</v>
      </c>
      <c r="N3861" t="str">
        <f>CHOOSE(Homes[[#This Row],[view]]+1, "None","Fair","Good","Great","Excellent")</f>
        <v>None</v>
      </c>
      <c r="O3861" t="str">
        <f>CHOOSE(Homes[[#This Row],[condition]], "Poor","Fair","Average","Good","Excellent")</f>
        <v>Average</v>
      </c>
      <c r="P3861">
        <f ca="1">YEAR(TODAY())-Homes[[#This Row],[yr_built]]</f>
        <v>113</v>
      </c>
      <c r="Q3861">
        <v>1994</v>
      </c>
      <c r="R3861">
        <f ca="1">IF(Homes[[#This Row],[yr_renovated]]&gt;0, YEAR(TODAY())-Homes[[#This Row],[yr_renovated]], YEAR(TODAY())-Homes[[#This Row],[yr_built]])</f>
        <v>31</v>
      </c>
      <c r="S3861">
        <v>1.5</v>
      </c>
      <c r="T3861" s="2">
        <v>41828</v>
      </c>
      <c r="U3861" s="3">
        <v>1</v>
      </c>
      <c r="V3861" s="4">
        <f>IFERROR(Homes[[#This Row],[sqft_above]]+Homes[[#This Row],[sqft_basement]]," ")</f>
        <v>1320</v>
      </c>
      <c r="W3861" s="4">
        <v>5000</v>
      </c>
      <c r="X3861">
        <v>0</v>
      </c>
      <c r="Y3861">
        <v>0</v>
      </c>
      <c r="Z3861">
        <v>3</v>
      </c>
      <c r="AA3861" s="4">
        <v>1320</v>
      </c>
      <c r="AB3861" s="4">
        <v>0</v>
      </c>
      <c r="AC3861">
        <v>1912</v>
      </c>
      <c r="AD3861" t="s">
        <v>3983</v>
      </c>
      <c r="AE3861" t="s">
        <v>49</v>
      </c>
      <c r="AF3861" t="s">
        <v>192</v>
      </c>
    </row>
    <row r="3862" spans="1:32">
      <c r="A3862" t="str">
        <f>PROPER(TRIM(Homes[[#This Row],[street]]))</f>
        <v>30928 148Th Ave Se</v>
      </c>
      <c r="B3862" t="str">
        <f>PROPER(TRIM(Homes[[#This Row],[city]]))</f>
        <v>Kent</v>
      </c>
      <c r="C3862" t="str">
        <f>_xlfn.TEXTBEFORE(Homes[[#This Row],[statezip]]," ")</f>
        <v>WA</v>
      </c>
      <c r="D3862" s="6" t="str">
        <f>_xlfn.TEXTAFTER(Homes[[#This Row],[statezip]]," ")</f>
        <v>98042</v>
      </c>
      <c r="E3862" s="1">
        <v>201000</v>
      </c>
      <c r="F3862">
        <v>3</v>
      </c>
      <c r="G38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2" s="3" t="str">
        <f>Homes[[#This Row],[bedrooms]] &amp; " bd | " &amp; TEXT(Homes[[#This Row],[bathrooms]],"0.##") &amp; " ba"</f>
        <v>3 bd | 1. ba</v>
      </c>
      <c r="I3862" s="4">
        <v>1460</v>
      </c>
      <c r="J3862" s="1">
        <f>IFERROR(Homes[[#This Row],[price]]/Homes[[#This Row],[sqft_living]]," ")</f>
        <v>137.67123287671234</v>
      </c>
      <c r="K3862" s="4">
        <f>IFERROR(Homes[[#This Row],[sqft_lot]]/43560," ")</f>
        <v>0.22382920110192839</v>
      </c>
      <c r="L3862" t="str">
        <f>IF(Homes[[#This Row],[waterfront]]=1, "Yes","No")</f>
        <v>No</v>
      </c>
      <c r="M3862" s="4" t="str">
        <f>IF(Homes[[#This Row],[sqft_basement]]&gt;0, "Yes","No")</f>
        <v>No</v>
      </c>
      <c r="N3862" t="str">
        <f>CHOOSE(Homes[[#This Row],[view]]+1, "None","Fair","Good","Great","Excellent")</f>
        <v>None</v>
      </c>
      <c r="O3862" t="str">
        <f>CHOOSE(Homes[[#This Row],[condition]], "Poor","Fair","Average","Good","Excellent")</f>
        <v>Good</v>
      </c>
      <c r="P3862">
        <f ca="1">YEAR(TODAY())-Homes[[#This Row],[yr_built]]</f>
        <v>56</v>
      </c>
      <c r="Q3862">
        <v>0</v>
      </c>
      <c r="R3862">
        <f ca="1">IF(Homes[[#This Row],[yr_renovated]]&gt;0, YEAR(TODAY())-Homes[[#This Row],[yr_renovated]], YEAR(TODAY())-Homes[[#This Row],[yr_built]])</f>
        <v>56</v>
      </c>
      <c r="S3862">
        <v>1</v>
      </c>
      <c r="T3862" s="2">
        <v>41771</v>
      </c>
      <c r="U3862" s="3">
        <v>1</v>
      </c>
      <c r="V3862" s="4">
        <f>IFERROR(Homes[[#This Row],[sqft_above]]+Homes[[#This Row],[sqft_basement]]," ")</f>
        <v>1460</v>
      </c>
      <c r="W3862" s="4">
        <v>9750</v>
      </c>
      <c r="X3862">
        <v>0</v>
      </c>
      <c r="Y3862">
        <v>0</v>
      </c>
      <c r="Z3862">
        <v>4</v>
      </c>
      <c r="AA3862" s="4">
        <v>1460</v>
      </c>
      <c r="AB3862" s="4">
        <v>0</v>
      </c>
      <c r="AC3862">
        <v>1969</v>
      </c>
      <c r="AD3862" t="s">
        <v>3984</v>
      </c>
      <c r="AE3862" t="s">
        <v>1392</v>
      </c>
      <c r="AF3862" t="s">
        <v>85</v>
      </c>
    </row>
    <row r="3863" spans="1:32">
      <c r="A3863" t="str">
        <f>PROPER(TRIM(Homes[[#This Row],[street]]))</f>
        <v>11612 Se 258Th St</v>
      </c>
      <c r="B3863" t="str">
        <f>PROPER(TRIM(Homes[[#This Row],[city]]))</f>
        <v>Kent</v>
      </c>
      <c r="C3863" t="str">
        <f>_xlfn.TEXTBEFORE(Homes[[#This Row],[statezip]]," ")</f>
        <v>WA</v>
      </c>
      <c r="D3863" s="6" t="str">
        <f>_xlfn.TEXTAFTER(Homes[[#This Row],[statezip]]," ")</f>
        <v>98030</v>
      </c>
      <c r="E3863" s="1">
        <v>200500</v>
      </c>
      <c r="F3863">
        <v>3</v>
      </c>
      <c r="G38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63" s="3" t="str">
        <f>Homes[[#This Row],[bedrooms]] &amp; " bd | " &amp; TEXT(Homes[[#This Row],[bathrooms]],"0.##") &amp; " ba"</f>
        <v>3 bd | 1.75 ba</v>
      </c>
      <c r="I3863" s="4">
        <v>1260</v>
      </c>
      <c r="J3863" s="1">
        <f>IFERROR(Homes[[#This Row],[price]]/Homes[[#This Row],[sqft_living]]," ")</f>
        <v>159.12698412698413</v>
      </c>
      <c r="K3863" s="4">
        <f>IFERROR(Homes[[#This Row],[sqft_lot]]/43560," ")</f>
        <v>0.21455463728191002</v>
      </c>
      <c r="L3863" t="str">
        <f>IF(Homes[[#This Row],[waterfront]]=1, "Yes","No")</f>
        <v>No</v>
      </c>
      <c r="M3863" s="4" t="str">
        <f>IF(Homes[[#This Row],[sqft_basement]]&gt;0, "Yes","No")</f>
        <v>No</v>
      </c>
      <c r="N3863" t="str">
        <f>CHOOSE(Homes[[#This Row],[view]]+1, "None","Fair","Good","Great","Excellent")</f>
        <v>None</v>
      </c>
      <c r="O3863" t="str">
        <f>CHOOSE(Homes[[#This Row],[condition]], "Poor","Fair","Average","Good","Excellent")</f>
        <v>Good</v>
      </c>
      <c r="P3863">
        <f ca="1">YEAR(TODAY())-Homes[[#This Row],[yr_built]]</f>
        <v>62</v>
      </c>
      <c r="Q3863">
        <v>0</v>
      </c>
      <c r="R3863">
        <f ca="1">IF(Homes[[#This Row],[yr_renovated]]&gt;0, YEAR(TODAY())-Homes[[#This Row],[yr_renovated]], YEAR(TODAY())-Homes[[#This Row],[yr_built]])</f>
        <v>62</v>
      </c>
      <c r="S3863">
        <v>1</v>
      </c>
      <c r="T3863" s="2">
        <v>41816</v>
      </c>
      <c r="U3863" s="3">
        <v>1.75</v>
      </c>
      <c r="V3863" s="4">
        <f>IFERROR(Homes[[#This Row],[sqft_above]]+Homes[[#This Row],[sqft_basement]]," ")</f>
        <v>1260</v>
      </c>
      <c r="W3863" s="4">
        <v>9346</v>
      </c>
      <c r="X3863">
        <v>0</v>
      </c>
      <c r="Y3863">
        <v>0</v>
      </c>
      <c r="Z3863">
        <v>4</v>
      </c>
      <c r="AA3863" s="4">
        <v>1260</v>
      </c>
      <c r="AB3863" s="4">
        <v>0</v>
      </c>
      <c r="AC3863">
        <v>1963</v>
      </c>
      <c r="AD3863" t="s">
        <v>3985</v>
      </c>
      <c r="AE3863" t="s">
        <v>1392</v>
      </c>
      <c r="AF3863" t="s">
        <v>1554</v>
      </c>
    </row>
    <row r="3864" spans="1:32">
      <c r="A3864" t="str">
        <f>PROPER(TRIM(Homes[[#This Row],[street]]))</f>
        <v>208 N St Ne</v>
      </c>
      <c r="B3864" t="str">
        <f>PROPER(TRIM(Homes[[#This Row],[city]]))</f>
        <v>Auburn</v>
      </c>
      <c r="C3864" t="str">
        <f>_xlfn.TEXTBEFORE(Homes[[#This Row],[statezip]]," ")</f>
        <v>WA</v>
      </c>
      <c r="D3864" s="6" t="str">
        <f>_xlfn.TEXTAFTER(Homes[[#This Row],[statezip]]," ")</f>
        <v>98002</v>
      </c>
      <c r="E3864" s="1">
        <v>200000</v>
      </c>
      <c r="F3864">
        <v>3</v>
      </c>
      <c r="G38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4" s="3" t="str">
        <f>Homes[[#This Row],[bedrooms]] &amp; " bd | " &amp; TEXT(Homes[[#This Row],[bathrooms]],"0.##") &amp; " ba"</f>
        <v>3 bd | 1. ba</v>
      </c>
      <c r="I3864" s="4">
        <v>1150</v>
      </c>
      <c r="J3864" s="1">
        <f>IFERROR(Homes[[#This Row],[price]]/Homes[[#This Row],[sqft_living]]," ")</f>
        <v>173.91304347826087</v>
      </c>
      <c r="K3864" s="4">
        <f>IFERROR(Homes[[#This Row],[sqft_lot]]/43560," ")</f>
        <v>0.11019283746556474</v>
      </c>
      <c r="L3864" t="str">
        <f>IF(Homes[[#This Row],[waterfront]]=1, "Yes","No")</f>
        <v>No</v>
      </c>
      <c r="M3864" s="4" t="str">
        <f>IF(Homes[[#This Row],[sqft_basement]]&gt;0, "Yes","No")</f>
        <v>No</v>
      </c>
      <c r="N3864" t="str">
        <f>CHOOSE(Homes[[#This Row],[view]]+1, "None","Fair","Good","Great","Excellent")</f>
        <v>None</v>
      </c>
      <c r="O3864" t="str">
        <f>CHOOSE(Homes[[#This Row],[condition]], "Poor","Fair","Average","Good","Excellent")</f>
        <v>Good</v>
      </c>
      <c r="P3864">
        <f ca="1">YEAR(TODAY())-Homes[[#This Row],[yr_built]]</f>
        <v>87</v>
      </c>
      <c r="Q3864">
        <v>0</v>
      </c>
      <c r="R3864">
        <f ca="1">IF(Homes[[#This Row],[yr_renovated]]&gt;0, YEAR(TODAY())-Homes[[#This Row],[yr_renovated]], YEAR(TODAY())-Homes[[#This Row],[yr_built]])</f>
        <v>87</v>
      </c>
      <c r="S3864">
        <v>1.5</v>
      </c>
      <c r="T3864" s="2">
        <v>41815</v>
      </c>
      <c r="U3864" s="3">
        <v>1</v>
      </c>
      <c r="V3864" s="4">
        <f>IFERROR(Homes[[#This Row],[sqft_above]]+Homes[[#This Row],[sqft_basement]]," ")</f>
        <v>1150</v>
      </c>
      <c r="W3864" s="4">
        <v>4800</v>
      </c>
      <c r="X3864">
        <v>0</v>
      </c>
      <c r="Y3864">
        <v>0</v>
      </c>
      <c r="Z3864">
        <v>4</v>
      </c>
      <c r="AA3864" s="4">
        <v>1150</v>
      </c>
      <c r="AB3864" s="4">
        <v>0</v>
      </c>
      <c r="AC3864">
        <v>1938</v>
      </c>
      <c r="AD3864" t="s">
        <v>3986</v>
      </c>
      <c r="AE3864" t="s">
        <v>519</v>
      </c>
      <c r="AF3864" t="s">
        <v>3042</v>
      </c>
    </row>
    <row r="3865" spans="1:32">
      <c r="A3865" t="str">
        <f>PROPER(TRIM(Homes[[#This Row],[street]]))</f>
        <v>31519 121St Pl Se</v>
      </c>
      <c r="B3865" t="str">
        <f>PROPER(TRIM(Homes[[#This Row],[city]]))</f>
        <v>Auburn</v>
      </c>
      <c r="C3865" t="str">
        <f>_xlfn.TEXTBEFORE(Homes[[#This Row],[statezip]]," ")</f>
        <v>WA</v>
      </c>
      <c r="D3865" s="6" t="str">
        <f>_xlfn.TEXTAFTER(Homes[[#This Row],[statezip]]," ")</f>
        <v>98092</v>
      </c>
      <c r="E3865" s="1">
        <v>200000</v>
      </c>
      <c r="F3865">
        <v>3</v>
      </c>
      <c r="G38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65" s="3" t="str">
        <f>Homes[[#This Row],[bedrooms]] &amp; " bd | " &amp; TEXT(Homes[[#This Row],[bathrooms]],"0.##") &amp; " ba"</f>
        <v>3 bd | 2. ba</v>
      </c>
      <c r="I3865" s="4">
        <v>1190</v>
      </c>
      <c r="J3865" s="1">
        <f>IFERROR(Homes[[#This Row],[price]]/Homes[[#This Row],[sqft_living]]," ")</f>
        <v>168.0672268907563</v>
      </c>
      <c r="K3865" s="4">
        <f>IFERROR(Homes[[#This Row],[sqft_lot]]/43560," ")</f>
        <v>0.15686409550045913</v>
      </c>
      <c r="L3865" t="str">
        <f>IF(Homes[[#This Row],[waterfront]]=1, "Yes","No")</f>
        <v>No</v>
      </c>
      <c r="M3865" s="4" t="str">
        <f>IF(Homes[[#This Row],[sqft_basement]]&gt;0, "Yes","No")</f>
        <v>No</v>
      </c>
      <c r="N3865" t="str">
        <f>CHOOSE(Homes[[#This Row],[view]]+1, "None","Fair","Good","Great","Excellent")</f>
        <v>None</v>
      </c>
      <c r="O3865" t="str">
        <f>CHOOSE(Homes[[#This Row],[condition]], "Poor","Fair","Average","Good","Excellent")</f>
        <v>Average</v>
      </c>
      <c r="P3865">
        <f ca="1">YEAR(TODAY())-Homes[[#This Row],[yr_built]]</f>
        <v>30</v>
      </c>
      <c r="Q3865">
        <v>0</v>
      </c>
      <c r="R3865">
        <f ca="1">IF(Homes[[#This Row],[yr_renovated]]&gt;0, YEAR(TODAY())-Homes[[#This Row],[yr_renovated]], YEAR(TODAY())-Homes[[#This Row],[yr_built]])</f>
        <v>30</v>
      </c>
      <c r="S3865">
        <v>1</v>
      </c>
      <c r="T3865" s="2">
        <v>41815</v>
      </c>
      <c r="U3865" s="3">
        <v>2</v>
      </c>
      <c r="V3865" s="4">
        <f>IFERROR(Homes[[#This Row],[sqft_above]]+Homes[[#This Row],[sqft_basement]]," ")</f>
        <v>1190</v>
      </c>
      <c r="W3865" s="4">
        <v>6833</v>
      </c>
      <c r="X3865">
        <v>0</v>
      </c>
      <c r="Y3865">
        <v>0</v>
      </c>
      <c r="Z3865">
        <v>3</v>
      </c>
      <c r="AA3865" s="4">
        <v>1190</v>
      </c>
      <c r="AB3865" s="4">
        <v>0</v>
      </c>
      <c r="AC3865">
        <v>1995</v>
      </c>
      <c r="AD3865" t="s">
        <v>3987</v>
      </c>
      <c r="AE3865" t="s">
        <v>519</v>
      </c>
      <c r="AF3865" t="s">
        <v>520</v>
      </c>
    </row>
    <row r="3866" spans="1:32">
      <c r="A3866" t="str">
        <f>PROPER(TRIM(Homes[[#This Row],[street]]))</f>
        <v>804 12Th St Ne</v>
      </c>
      <c r="B3866" t="str">
        <f>PROPER(TRIM(Homes[[#This Row],[city]]))</f>
        <v>Auburn</v>
      </c>
      <c r="C3866" t="str">
        <f>_xlfn.TEXTBEFORE(Homes[[#This Row],[statezip]]," ")</f>
        <v>WA</v>
      </c>
      <c r="D3866" s="6" t="str">
        <f>_xlfn.TEXTAFTER(Homes[[#This Row],[statezip]]," ")</f>
        <v>98002</v>
      </c>
      <c r="E3866" s="1">
        <v>200000</v>
      </c>
      <c r="F3866">
        <v>3</v>
      </c>
      <c r="G38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866" s="3" t="str">
        <f>Homes[[#This Row],[bedrooms]] &amp; " bd | " &amp; TEXT(Homes[[#This Row],[bathrooms]],"0.##") &amp; " ba"</f>
        <v>3 bd | 2.25 ba</v>
      </c>
      <c r="I3866" s="4">
        <v>1230</v>
      </c>
      <c r="J3866" s="1">
        <f>IFERROR(Homes[[#This Row],[price]]/Homes[[#This Row],[sqft_living]]," ")</f>
        <v>162.60162601626016</v>
      </c>
      <c r="K3866" s="4">
        <f>IFERROR(Homes[[#This Row],[sqft_lot]]/43560," ")</f>
        <v>0.17033976124885217</v>
      </c>
      <c r="L3866" t="str">
        <f>IF(Homes[[#This Row],[waterfront]]=1, "Yes","No")</f>
        <v>No</v>
      </c>
      <c r="M3866" s="4" t="str">
        <f>IF(Homes[[#This Row],[sqft_basement]]&gt;0, "Yes","No")</f>
        <v>No</v>
      </c>
      <c r="N3866" t="str">
        <f>CHOOSE(Homes[[#This Row],[view]]+1, "None","Fair","Good","Great","Excellent")</f>
        <v>None</v>
      </c>
      <c r="O3866" t="str">
        <f>CHOOSE(Homes[[#This Row],[condition]], "Poor","Fair","Average","Good","Excellent")</f>
        <v>Excellent</v>
      </c>
      <c r="P3866">
        <f ca="1">YEAR(TODAY())-Homes[[#This Row],[yr_built]]</f>
        <v>112</v>
      </c>
      <c r="Q3866">
        <v>0</v>
      </c>
      <c r="R3866">
        <f ca="1">IF(Homes[[#This Row],[yr_renovated]]&gt;0, YEAR(TODAY())-Homes[[#This Row],[yr_renovated]], YEAR(TODAY())-Homes[[#This Row],[yr_built]])</f>
        <v>112</v>
      </c>
      <c r="S3866">
        <v>1.5</v>
      </c>
      <c r="T3866" s="2">
        <v>41810</v>
      </c>
      <c r="U3866" s="3">
        <v>2.25</v>
      </c>
      <c r="V3866" s="4">
        <f>IFERROR(Homes[[#This Row],[sqft_above]]+Homes[[#This Row],[sqft_basement]]," ")</f>
        <v>1230</v>
      </c>
      <c r="W3866" s="4">
        <v>7420</v>
      </c>
      <c r="X3866">
        <v>0</v>
      </c>
      <c r="Y3866">
        <v>0</v>
      </c>
      <c r="Z3866">
        <v>5</v>
      </c>
      <c r="AA3866" s="4">
        <v>1230</v>
      </c>
      <c r="AB3866" s="4">
        <v>0</v>
      </c>
      <c r="AC3866">
        <v>1913</v>
      </c>
      <c r="AD3866" t="s">
        <v>3988</v>
      </c>
      <c r="AE3866" t="s">
        <v>519</v>
      </c>
      <c r="AF3866" t="s">
        <v>3042</v>
      </c>
    </row>
    <row r="3867" spans="1:32">
      <c r="A3867" t="str">
        <f>PROPER(TRIM(Homes[[#This Row],[street]]))</f>
        <v>34033 39Th Ave S</v>
      </c>
      <c r="B3867" t="str">
        <f>PROPER(TRIM(Homes[[#This Row],[city]]))</f>
        <v>Auburn</v>
      </c>
      <c r="C3867" t="str">
        <f>_xlfn.TEXTBEFORE(Homes[[#This Row],[statezip]]," ")</f>
        <v>WA</v>
      </c>
      <c r="D3867" s="6" t="str">
        <f>_xlfn.TEXTAFTER(Homes[[#This Row],[statezip]]," ")</f>
        <v>98001</v>
      </c>
      <c r="E3867" s="1">
        <v>200000</v>
      </c>
      <c r="F3867">
        <v>2</v>
      </c>
      <c r="G38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7" s="3" t="str">
        <f>Homes[[#This Row],[bedrooms]] &amp; " bd | " &amp; TEXT(Homes[[#This Row],[bathrooms]],"0.##") &amp; " ba"</f>
        <v>2 bd | 1. ba</v>
      </c>
      <c r="I3867" s="4">
        <v>1730</v>
      </c>
      <c r="J3867" s="1">
        <f>IFERROR(Homes[[#This Row],[price]]/Homes[[#This Row],[sqft_living]]," ")</f>
        <v>115.60693641618496</v>
      </c>
      <c r="K3867" s="4">
        <f>IFERROR(Homes[[#This Row],[sqft_lot]]/43560," ")</f>
        <v>0.22061524334251606</v>
      </c>
      <c r="L3867" t="str">
        <f>IF(Homes[[#This Row],[waterfront]]=1, "Yes","No")</f>
        <v>No</v>
      </c>
      <c r="M3867" s="4" t="str">
        <f>IF(Homes[[#This Row],[sqft_basement]]&gt;0, "Yes","No")</f>
        <v>Yes</v>
      </c>
      <c r="N3867" t="str">
        <f>CHOOSE(Homes[[#This Row],[view]]+1, "None","Fair","Good","Great","Excellent")</f>
        <v>None</v>
      </c>
      <c r="O3867" t="str">
        <f>CHOOSE(Homes[[#This Row],[condition]], "Poor","Fair","Average","Good","Excellent")</f>
        <v>Average</v>
      </c>
      <c r="P3867">
        <f ca="1">YEAR(TODAY())-Homes[[#This Row],[yr_built]]</f>
        <v>63</v>
      </c>
      <c r="Q3867">
        <v>2003</v>
      </c>
      <c r="R3867">
        <f ca="1">IF(Homes[[#This Row],[yr_renovated]]&gt;0, YEAR(TODAY())-Homes[[#This Row],[yr_renovated]], YEAR(TODAY())-Homes[[#This Row],[yr_built]])</f>
        <v>22</v>
      </c>
      <c r="S3867">
        <v>1</v>
      </c>
      <c r="T3867" s="2">
        <v>41796</v>
      </c>
      <c r="U3867" s="3">
        <v>1</v>
      </c>
      <c r="V3867" s="4">
        <f>IFERROR(Homes[[#This Row],[sqft_above]]+Homes[[#This Row],[sqft_basement]]," ")</f>
        <v>1730</v>
      </c>
      <c r="W3867" s="4">
        <v>9610</v>
      </c>
      <c r="X3867">
        <v>0</v>
      </c>
      <c r="Y3867">
        <v>0</v>
      </c>
      <c r="Z3867">
        <v>3</v>
      </c>
      <c r="AA3867" s="4">
        <v>1380</v>
      </c>
      <c r="AB3867" s="4">
        <v>350</v>
      </c>
      <c r="AC3867">
        <v>1962</v>
      </c>
      <c r="AD3867" t="s">
        <v>3989</v>
      </c>
      <c r="AE3867" t="s">
        <v>519</v>
      </c>
      <c r="AF3867" t="s">
        <v>1269</v>
      </c>
    </row>
    <row r="3868" spans="1:32">
      <c r="A3868" t="str">
        <f>PROPER(TRIM(Homes[[#This Row],[street]]))</f>
        <v>12824 7Th Ave S</v>
      </c>
      <c r="B3868" t="str">
        <f>PROPER(TRIM(Homes[[#This Row],[city]]))</f>
        <v>Burien</v>
      </c>
      <c r="C3868" t="str">
        <f>_xlfn.TEXTBEFORE(Homes[[#This Row],[statezip]]," ")</f>
        <v>WA</v>
      </c>
      <c r="D3868" s="6" t="str">
        <f>_xlfn.TEXTAFTER(Homes[[#This Row],[statezip]]," ")</f>
        <v>98168</v>
      </c>
      <c r="E3868" s="1">
        <v>200000</v>
      </c>
      <c r="F3868">
        <v>2</v>
      </c>
      <c r="G38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68" s="3" t="str">
        <f>Homes[[#This Row],[bedrooms]] &amp; " bd | " &amp; TEXT(Homes[[#This Row],[bathrooms]],"0.##") &amp; " ba"</f>
        <v>2 bd | 1. ba</v>
      </c>
      <c r="I3868" s="4">
        <v>860</v>
      </c>
      <c r="J3868" s="1">
        <f>IFERROR(Homes[[#This Row],[price]]/Homes[[#This Row],[sqft_living]]," ")</f>
        <v>232.55813953488371</v>
      </c>
      <c r="K3868" s="4">
        <f>IFERROR(Homes[[#This Row],[sqft_lot]]/43560," ")</f>
        <v>0.15151515151515152</v>
      </c>
      <c r="L3868" t="str">
        <f>IF(Homes[[#This Row],[waterfront]]=1, "Yes","No")</f>
        <v>No</v>
      </c>
      <c r="M3868" s="4" t="str">
        <f>IF(Homes[[#This Row],[sqft_basement]]&gt;0, "Yes","No")</f>
        <v>No</v>
      </c>
      <c r="N3868" t="str">
        <f>CHOOSE(Homes[[#This Row],[view]]+1, "None","Fair","Good","Great","Excellent")</f>
        <v>None</v>
      </c>
      <c r="O3868" t="str">
        <f>CHOOSE(Homes[[#This Row],[condition]], "Poor","Fair","Average","Good","Excellent")</f>
        <v>Excellent</v>
      </c>
      <c r="P3868">
        <f ca="1">YEAR(TODAY())-Homes[[#This Row],[yr_built]]</f>
        <v>76</v>
      </c>
      <c r="Q3868">
        <v>0</v>
      </c>
      <c r="R3868">
        <f ca="1">IF(Homes[[#This Row],[yr_renovated]]&gt;0, YEAR(TODAY())-Homes[[#This Row],[yr_renovated]], YEAR(TODAY())-Homes[[#This Row],[yr_built]])</f>
        <v>76</v>
      </c>
      <c r="S3868">
        <v>1</v>
      </c>
      <c r="T3868" s="2">
        <v>41810</v>
      </c>
      <c r="U3868" s="3">
        <v>1</v>
      </c>
      <c r="V3868" s="4">
        <f>IFERROR(Homes[[#This Row],[sqft_above]]+Homes[[#This Row],[sqft_basement]]," ")</f>
        <v>860</v>
      </c>
      <c r="W3868" s="4">
        <v>6600</v>
      </c>
      <c r="X3868">
        <v>0</v>
      </c>
      <c r="Y3868">
        <v>0</v>
      </c>
      <c r="Z3868">
        <v>5</v>
      </c>
      <c r="AA3868" s="4">
        <v>860</v>
      </c>
      <c r="AB3868" s="4">
        <v>0</v>
      </c>
      <c r="AC3868">
        <v>1949</v>
      </c>
      <c r="AD3868" t="s">
        <v>3990</v>
      </c>
      <c r="AE3868" t="s">
        <v>379</v>
      </c>
      <c r="AF3868" t="s">
        <v>94</v>
      </c>
    </row>
    <row r="3869" spans="1:32">
      <c r="A3869" t="str">
        <f>PROPER(TRIM(Homes[[#This Row],[street]]))</f>
        <v>17335 Se 265Th St</v>
      </c>
      <c r="B3869" t="str">
        <f>PROPER(TRIM(Homes[[#This Row],[city]]))</f>
        <v>Covington</v>
      </c>
      <c r="C3869" t="str">
        <f>_xlfn.TEXTBEFORE(Homes[[#This Row],[statezip]]," ")</f>
        <v>WA</v>
      </c>
      <c r="D3869" s="6" t="str">
        <f>_xlfn.TEXTAFTER(Homes[[#This Row],[statezip]]," ")</f>
        <v>98042</v>
      </c>
      <c r="E3869" s="1">
        <v>200000</v>
      </c>
      <c r="F3869">
        <v>3</v>
      </c>
      <c r="G38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69" s="3" t="str">
        <f>Homes[[#This Row],[bedrooms]] &amp; " bd | " &amp; TEXT(Homes[[#This Row],[bathrooms]],"0.##") &amp; " ba"</f>
        <v>3 bd | 1.5 ba</v>
      </c>
      <c r="I3869" s="4">
        <v>1090</v>
      </c>
      <c r="J3869" s="1">
        <f>IFERROR(Homes[[#This Row],[price]]/Homes[[#This Row],[sqft_living]]," ")</f>
        <v>183.48623853211009</v>
      </c>
      <c r="K3869" s="4">
        <f>IFERROR(Homes[[#This Row],[sqft_lot]]/43560," ")</f>
        <v>0.22038567493112948</v>
      </c>
      <c r="L3869" t="str">
        <f>IF(Homes[[#This Row],[waterfront]]=1, "Yes","No")</f>
        <v>No</v>
      </c>
      <c r="M3869" s="4" t="str">
        <f>IF(Homes[[#This Row],[sqft_basement]]&gt;0, "Yes","No")</f>
        <v>No</v>
      </c>
      <c r="N3869" t="str">
        <f>CHOOSE(Homes[[#This Row],[view]]+1, "None","Fair","Good","Great","Excellent")</f>
        <v>None</v>
      </c>
      <c r="O3869" t="str">
        <f>CHOOSE(Homes[[#This Row],[condition]], "Poor","Fair","Average","Good","Excellent")</f>
        <v>Good</v>
      </c>
      <c r="P3869">
        <f ca="1">YEAR(TODAY())-Homes[[#This Row],[yr_built]]</f>
        <v>57</v>
      </c>
      <c r="Q3869">
        <v>0</v>
      </c>
      <c r="R3869">
        <f ca="1">IF(Homes[[#This Row],[yr_renovated]]&gt;0, YEAR(TODAY())-Homes[[#This Row],[yr_renovated]], YEAR(TODAY())-Homes[[#This Row],[yr_built]])</f>
        <v>57</v>
      </c>
      <c r="S3869">
        <v>1</v>
      </c>
      <c r="T3869" s="2">
        <v>41813</v>
      </c>
      <c r="U3869" s="3">
        <v>1.5</v>
      </c>
      <c r="V3869" s="4">
        <f>IFERROR(Homes[[#This Row],[sqft_above]]+Homes[[#This Row],[sqft_basement]]," ")</f>
        <v>1090</v>
      </c>
      <c r="W3869" s="4">
        <v>9600</v>
      </c>
      <c r="X3869">
        <v>0</v>
      </c>
      <c r="Y3869">
        <v>0</v>
      </c>
      <c r="Z3869">
        <v>4</v>
      </c>
      <c r="AA3869" s="4">
        <v>1090</v>
      </c>
      <c r="AB3869" s="4">
        <v>0</v>
      </c>
      <c r="AC3869">
        <v>1968</v>
      </c>
      <c r="AD3869" t="s">
        <v>3991</v>
      </c>
      <c r="AE3869" t="s">
        <v>84</v>
      </c>
      <c r="AF3869" t="s">
        <v>85</v>
      </c>
    </row>
    <row r="3870" spans="1:32">
      <c r="A3870" t="str">
        <f>PROPER(TRIM(Homes[[#This Row],[street]]))</f>
        <v>751 Redmond Ave Ne</v>
      </c>
      <c r="B3870" t="str">
        <f>PROPER(TRIM(Homes[[#This Row],[city]]))</f>
        <v>Renton</v>
      </c>
      <c r="C3870" t="str">
        <f>_xlfn.TEXTBEFORE(Homes[[#This Row],[statezip]]," ")</f>
        <v>WA</v>
      </c>
      <c r="D3870" s="6" t="str">
        <f>_xlfn.TEXTAFTER(Homes[[#This Row],[statezip]]," ")</f>
        <v>98056</v>
      </c>
      <c r="E3870" s="1">
        <v>200000</v>
      </c>
      <c r="F3870">
        <v>2</v>
      </c>
      <c r="G38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0" s="3" t="str">
        <f>Homes[[#This Row],[bedrooms]] &amp; " bd | " &amp; TEXT(Homes[[#This Row],[bathrooms]],"0.##") &amp; " ba"</f>
        <v>2 bd | 1. ba</v>
      </c>
      <c r="I3870" s="4">
        <v>700</v>
      </c>
      <c r="J3870" s="1">
        <f>IFERROR(Homes[[#This Row],[price]]/Homes[[#This Row],[sqft_living]]," ")</f>
        <v>285.71428571428572</v>
      </c>
      <c r="K3870" s="4">
        <f>IFERROR(Homes[[#This Row],[sqft_lot]]/43560," ")</f>
        <v>0.1078971533516988</v>
      </c>
      <c r="L3870" t="str">
        <f>IF(Homes[[#This Row],[waterfront]]=1, "Yes","No")</f>
        <v>No</v>
      </c>
      <c r="M3870" s="4" t="str">
        <f>IF(Homes[[#This Row],[sqft_basement]]&gt;0, "Yes","No")</f>
        <v>No</v>
      </c>
      <c r="N3870" t="str">
        <f>CHOOSE(Homes[[#This Row],[view]]+1, "None","Fair","Good","Great","Excellent")</f>
        <v>None</v>
      </c>
      <c r="O3870" t="str">
        <f>CHOOSE(Homes[[#This Row],[condition]], "Poor","Fair","Average","Good","Excellent")</f>
        <v>Excellent</v>
      </c>
      <c r="P3870">
        <f ca="1">YEAR(TODAY())-Homes[[#This Row],[yr_built]]</f>
        <v>72</v>
      </c>
      <c r="Q3870">
        <v>0</v>
      </c>
      <c r="R3870">
        <f ca="1">IF(Homes[[#This Row],[yr_renovated]]&gt;0, YEAR(TODAY())-Homes[[#This Row],[yr_renovated]], YEAR(TODAY())-Homes[[#This Row],[yr_built]])</f>
        <v>72</v>
      </c>
      <c r="S3870">
        <v>1</v>
      </c>
      <c r="T3870" s="2">
        <v>41801</v>
      </c>
      <c r="U3870" s="3">
        <v>1</v>
      </c>
      <c r="V3870" s="4">
        <f>IFERROR(Homes[[#This Row],[sqft_above]]+Homes[[#This Row],[sqft_basement]]," ")</f>
        <v>700</v>
      </c>
      <c r="W3870" s="4">
        <v>4700</v>
      </c>
      <c r="X3870">
        <v>0</v>
      </c>
      <c r="Y3870">
        <v>0</v>
      </c>
      <c r="Z3870">
        <v>5</v>
      </c>
      <c r="AA3870" s="4">
        <v>700</v>
      </c>
      <c r="AB3870" s="4">
        <v>0</v>
      </c>
      <c r="AC3870">
        <v>1953</v>
      </c>
      <c r="AD3870" t="s">
        <v>3992</v>
      </c>
      <c r="AE3870" t="s">
        <v>319</v>
      </c>
      <c r="AF3870" t="s">
        <v>672</v>
      </c>
    </row>
    <row r="3871" spans="1:32">
      <c r="A3871" t="str">
        <f>PROPER(TRIM(Homes[[#This Row],[street]]))</f>
        <v>602 Tacoma Ave Ne</v>
      </c>
      <c r="B3871" t="str">
        <f>PROPER(TRIM(Homes[[#This Row],[city]]))</f>
        <v>Renton</v>
      </c>
      <c r="C3871" t="str">
        <f>_xlfn.TEXTBEFORE(Homes[[#This Row],[statezip]]," ")</f>
        <v>WA</v>
      </c>
      <c r="D3871" s="6" t="str">
        <f>_xlfn.TEXTAFTER(Homes[[#This Row],[statezip]]," ")</f>
        <v>98056</v>
      </c>
      <c r="E3871" s="1">
        <v>200000</v>
      </c>
      <c r="F3871">
        <v>3</v>
      </c>
      <c r="G38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1" s="3" t="str">
        <f>Homes[[#This Row],[bedrooms]] &amp; " bd | " &amp; TEXT(Homes[[#This Row],[bathrooms]],"0.##") &amp; " ba"</f>
        <v>3 bd | 1. ba</v>
      </c>
      <c r="I3871" s="4">
        <v>1050</v>
      </c>
      <c r="J3871" s="1">
        <f>IFERROR(Homes[[#This Row],[price]]/Homes[[#This Row],[sqft_living]]," ")</f>
        <v>190.47619047619048</v>
      </c>
      <c r="K3871" s="4">
        <f>IFERROR(Homes[[#This Row],[sqft_lot]]/43560," ")</f>
        <v>0.1147842056932966</v>
      </c>
      <c r="L3871" t="str">
        <f>IF(Homes[[#This Row],[waterfront]]=1, "Yes","No")</f>
        <v>No</v>
      </c>
      <c r="M3871" s="4" t="str">
        <f>IF(Homes[[#This Row],[sqft_basement]]&gt;0, "Yes","No")</f>
        <v>No</v>
      </c>
      <c r="N3871" t="str">
        <f>CHOOSE(Homes[[#This Row],[view]]+1, "None","Fair","Good","Great","Excellent")</f>
        <v>None</v>
      </c>
      <c r="O3871" t="str">
        <f>CHOOSE(Homes[[#This Row],[condition]], "Poor","Fair","Average","Good","Excellent")</f>
        <v>Good</v>
      </c>
      <c r="P3871">
        <f ca="1">YEAR(TODAY())-Homes[[#This Row],[yr_built]]</f>
        <v>58</v>
      </c>
      <c r="Q3871">
        <v>0</v>
      </c>
      <c r="R3871">
        <f ca="1">IF(Homes[[#This Row],[yr_renovated]]&gt;0, YEAR(TODAY())-Homes[[#This Row],[yr_renovated]], YEAR(TODAY())-Homes[[#This Row],[yr_built]])</f>
        <v>58</v>
      </c>
      <c r="S3871">
        <v>1</v>
      </c>
      <c r="T3871" s="2">
        <v>41779</v>
      </c>
      <c r="U3871" s="3">
        <v>1</v>
      </c>
      <c r="V3871" s="4">
        <f>IFERROR(Homes[[#This Row],[sqft_above]]+Homes[[#This Row],[sqft_basement]]," ")</f>
        <v>1050</v>
      </c>
      <c r="W3871" s="4">
        <v>5000</v>
      </c>
      <c r="X3871">
        <v>0</v>
      </c>
      <c r="Y3871">
        <v>0</v>
      </c>
      <c r="Z3871">
        <v>4</v>
      </c>
      <c r="AA3871" s="4">
        <v>1050</v>
      </c>
      <c r="AB3871" s="4">
        <v>0</v>
      </c>
      <c r="AC3871">
        <v>1967</v>
      </c>
      <c r="AD3871" t="s">
        <v>3993</v>
      </c>
      <c r="AE3871" t="s">
        <v>319</v>
      </c>
      <c r="AF3871" t="s">
        <v>672</v>
      </c>
    </row>
    <row r="3872" spans="1:32">
      <c r="A3872" t="str">
        <f>PROPER(TRIM(Homes[[#This Row],[street]]))</f>
        <v>19516-19598 108Th Ave Se</v>
      </c>
      <c r="B3872" t="str">
        <f>PROPER(TRIM(Homes[[#This Row],[city]]))</f>
        <v>Renton</v>
      </c>
      <c r="C3872" t="str">
        <f>_xlfn.TEXTBEFORE(Homes[[#This Row],[statezip]]," ")</f>
        <v>WA</v>
      </c>
      <c r="D3872" s="6" t="str">
        <f>_xlfn.TEXTAFTER(Homes[[#This Row],[statezip]]," ")</f>
        <v>98055</v>
      </c>
      <c r="E3872" s="1">
        <v>200000</v>
      </c>
      <c r="F3872">
        <v>4</v>
      </c>
      <c r="G38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2" s="3" t="str">
        <f>Homes[[#This Row],[bedrooms]] &amp; " bd | " &amp; TEXT(Homes[[#This Row],[bathrooms]],"0.##") &amp; " ba"</f>
        <v>4 bd | 1. ba</v>
      </c>
      <c r="I3872" s="4">
        <v>1350</v>
      </c>
      <c r="J3872" s="1">
        <f>IFERROR(Homes[[#This Row],[price]]/Homes[[#This Row],[sqft_living]]," ")</f>
        <v>148.14814814814815</v>
      </c>
      <c r="K3872" s="4">
        <f>IFERROR(Homes[[#This Row],[sqft_lot]]/43560," ")</f>
        <v>0.2641643709825528</v>
      </c>
      <c r="L3872" t="str">
        <f>IF(Homes[[#This Row],[waterfront]]=1, "Yes","No")</f>
        <v>No</v>
      </c>
      <c r="M3872" s="4" t="str">
        <f>IF(Homes[[#This Row],[sqft_basement]]&gt;0, "Yes","No")</f>
        <v>No</v>
      </c>
      <c r="N3872" t="str">
        <f>CHOOSE(Homes[[#This Row],[view]]+1, "None","Fair","Good","Great","Excellent")</f>
        <v>None</v>
      </c>
      <c r="O3872" t="str">
        <f>CHOOSE(Homes[[#This Row],[condition]], "Poor","Fair","Average","Good","Excellent")</f>
        <v>Average</v>
      </c>
      <c r="P3872">
        <f ca="1">YEAR(TODAY())-Homes[[#This Row],[yr_built]]</f>
        <v>59</v>
      </c>
      <c r="Q3872">
        <v>1963</v>
      </c>
      <c r="R3872">
        <f ca="1">IF(Homes[[#This Row],[yr_renovated]]&gt;0, YEAR(TODAY())-Homes[[#This Row],[yr_renovated]], YEAR(TODAY())-Homes[[#This Row],[yr_built]])</f>
        <v>62</v>
      </c>
      <c r="S3872">
        <v>1</v>
      </c>
      <c r="T3872" s="2">
        <v>41782</v>
      </c>
      <c r="U3872" s="3">
        <v>1</v>
      </c>
      <c r="V3872" s="4">
        <f>IFERROR(Homes[[#This Row],[sqft_above]]+Homes[[#This Row],[sqft_basement]]," ")</f>
        <v>1350</v>
      </c>
      <c r="W3872" s="4">
        <v>11507</v>
      </c>
      <c r="X3872">
        <v>0</v>
      </c>
      <c r="Y3872">
        <v>0</v>
      </c>
      <c r="Z3872">
        <v>3</v>
      </c>
      <c r="AA3872" s="4">
        <v>1350</v>
      </c>
      <c r="AB3872" s="4">
        <v>0</v>
      </c>
      <c r="AC3872">
        <v>1966</v>
      </c>
      <c r="AD3872" t="s">
        <v>3994</v>
      </c>
      <c r="AE3872" t="s">
        <v>319</v>
      </c>
      <c r="AF3872" t="s">
        <v>1614</v>
      </c>
    </row>
    <row r="3873" spans="1:32">
      <c r="A3873" t="str">
        <f>PROPER(TRIM(Homes[[#This Row],[street]]))</f>
        <v>13315 88Th Ave S</v>
      </c>
      <c r="B3873" t="str">
        <f>PROPER(TRIM(Homes[[#This Row],[city]]))</f>
        <v>Renton</v>
      </c>
      <c r="C3873" t="str">
        <f>_xlfn.TEXTBEFORE(Homes[[#This Row],[statezip]]," ")</f>
        <v>WA</v>
      </c>
      <c r="D3873" s="6" t="str">
        <f>_xlfn.TEXTAFTER(Homes[[#This Row],[statezip]]," ")</f>
        <v>98057</v>
      </c>
      <c r="E3873" s="1">
        <v>200000</v>
      </c>
      <c r="F3873">
        <v>3</v>
      </c>
      <c r="G38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73" s="3" t="str">
        <f>Homes[[#This Row],[bedrooms]] &amp; " bd | " &amp; TEXT(Homes[[#This Row],[bathrooms]],"0.##") &amp; " ba"</f>
        <v>3 bd | 1.5 ba</v>
      </c>
      <c r="I3873" s="4">
        <v>2060</v>
      </c>
      <c r="J3873" s="1">
        <f>IFERROR(Homes[[#This Row],[price]]/Homes[[#This Row],[sqft_living]]," ")</f>
        <v>97.087378640776706</v>
      </c>
      <c r="K3873" s="4">
        <f>IFERROR(Homes[[#This Row],[sqft_lot]]/43560," ")</f>
        <v>0.36356749311294767</v>
      </c>
      <c r="L3873" t="str">
        <f>IF(Homes[[#This Row],[waterfront]]=1, "Yes","No")</f>
        <v>No</v>
      </c>
      <c r="M3873" s="4" t="str">
        <f>IF(Homes[[#This Row],[sqft_basement]]&gt;0, "Yes","No")</f>
        <v>No</v>
      </c>
      <c r="N3873" t="str">
        <f>CHOOSE(Homes[[#This Row],[view]]+1, "None","Fair","Good","Great","Excellent")</f>
        <v>None</v>
      </c>
      <c r="O3873" t="str">
        <f>CHOOSE(Homes[[#This Row],[condition]], "Poor","Fair","Average","Good","Excellent")</f>
        <v>Average</v>
      </c>
      <c r="P3873">
        <f ca="1">YEAR(TODAY())-Homes[[#This Row],[yr_built]]</f>
        <v>122</v>
      </c>
      <c r="Q3873">
        <v>2005</v>
      </c>
      <c r="R3873">
        <f ca="1">IF(Homes[[#This Row],[yr_renovated]]&gt;0, YEAR(TODAY())-Homes[[#This Row],[yr_renovated]], YEAR(TODAY())-Homes[[#This Row],[yr_built]])</f>
        <v>20</v>
      </c>
      <c r="S3873">
        <v>1.5</v>
      </c>
      <c r="T3873" s="2">
        <v>41794</v>
      </c>
      <c r="U3873" s="3">
        <v>1.5</v>
      </c>
      <c r="V3873" s="4">
        <f>IFERROR(Homes[[#This Row],[sqft_above]]+Homes[[#This Row],[sqft_basement]]," ")</f>
        <v>2060</v>
      </c>
      <c r="W3873" s="4">
        <v>15837</v>
      </c>
      <c r="X3873">
        <v>0</v>
      </c>
      <c r="Y3873">
        <v>0</v>
      </c>
      <c r="Z3873">
        <v>3</v>
      </c>
      <c r="AA3873" s="4">
        <v>2060</v>
      </c>
      <c r="AB3873" s="4">
        <v>0</v>
      </c>
      <c r="AC3873">
        <v>1903</v>
      </c>
      <c r="AD3873" t="s">
        <v>3995</v>
      </c>
      <c r="AE3873" t="s">
        <v>319</v>
      </c>
      <c r="AF3873" t="s">
        <v>1495</v>
      </c>
    </row>
    <row r="3874" spans="1:32">
      <c r="A3874" t="str">
        <f>PROPER(TRIM(Homes[[#This Row],[street]]))</f>
        <v>14015 43Rd Ave S</v>
      </c>
      <c r="B3874" t="str">
        <f>PROPER(TRIM(Homes[[#This Row],[city]]))</f>
        <v>Tukwila</v>
      </c>
      <c r="C3874" t="str">
        <f>_xlfn.TEXTBEFORE(Homes[[#This Row],[statezip]]," ")</f>
        <v>WA</v>
      </c>
      <c r="D3874" s="6" t="str">
        <f>_xlfn.TEXTAFTER(Homes[[#This Row],[statezip]]," ")</f>
        <v>98168</v>
      </c>
      <c r="E3874" s="1">
        <v>200000</v>
      </c>
      <c r="F3874">
        <v>3</v>
      </c>
      <c r="G38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74" s="3" t="str">
        <f>Homes[[#This Row],[bedrooms]] &amp; " bd | " &amp; TEXT(Homes[[#This Row],[bathrooms]],"0.##") &amp; " ba"</f>
        <v>3 bd | 1.5 ba</v>
      </c>
      <c r="I3874" s="4">
        <v>1140</v>
      </c>
      <c r="J3874" s="1">
        <f>IFERROR(Homes[[#This Row],[price]]/Homes[[#This Row],[sqft_living]]," ")</f>
        <v>175.43859649122808</v>
      </c>
      <c r="K3874" s="4">
        <f>IFERROR(Homes[[#This Row],[sqft_lot]]/43560," ")</f>
        <v>0.19146005509641872</v>
      </c>
      <c r="L3874" t="str">
        <f>IF(Homes[[#This Row],[waterfront]]=1, "Yes","No")</f>
        <v>No</v>
      </c>
      <c r="M3874" s="4" t="str">
        <f>IF(Homes[[#This Row],[sqft_basement]]&gt;0, "Yes","No")</f>
        <v>No</v>
      </c>
      <c r="N3874" t="str">
        <f>CHOOSE(Homes[[#This Row],[view]]+1, "None","Fair","Good","Great","Excellent")</f>
        <v>None</v>
      </c>
      <c r="O3874" t="str">
        <f>CHOOSE(Homes[[#This Row],[condition]], "Poor","Fair","Average","Good","Excellent")</f>
        <v>Average</v>
      </c>
      <c r="P3874">
        <f ca="1">YEAR(TODAY())-Homes[[#This Row],[yr_built]]</f>
        <v>65</v>
      </c>
      <c r="Q3874">
        <v>2012</v>
      </c>
      <c r="R3874">
        <f ca="1">IF(Homes[[#This Row],[yr_renovated]]&gt;0, YEAR(TODAY())-Homes[[#This Row],[yr_renovated]], YEAR(TODAY())-Homes[[#This Row],[yr_built]])</f>
        <v>13</v>
      </c>
      <c r="S3874">
        <v>1</v>
      </c>
      <c r="T3874" s="2">
        <v>41809</v>
      </c>
      <c r="U3874" s="3">
        <v>1.5</v>
      </c>
      <c r="V3874" s="4">
        <f>IFERROR(Homes[[#This Row],[sqft_above]]+Homes[[#This Row],[sqft_basement]]," ")</f>
        <v>1140</v>
      </c>
      <c r="W3874" s="4">
        <v>8340</v>
      </c>
      <c r="X3874">
        <v>0</v>
      </c>
      <c r="Y3874">
        <v>0</v>
      </c>
      <c r="Z3874">
        <v>3</v>
      </c>
      <c r="AA3874" s="4">
        <v>1140</v>
      </c>
      <c r="AB3874" s="4">
        <v>0</v>
      </c>
      <c r="AC3874">
        <v>1960</v>
      </c>
      <c r="AD3874" t="s">
        <v>3996</v>
      </c>
      <c r="AE3874" t="s">
        <v>93</v>
      </c>
      <c r="AF3874" t="s">
        <v>94</v>
      </c>
    </row>
    <row r="3875" spans="1:32">
      <c r="A3875" t="str">
        <f>PROPER(TRIM(Homes[[#This Row],[street]]))</f>
        <v>214 Sw 305Th St</v>
      </c>
      <c r="B3875" t="str">
        <f>PROPER(TRIM(Homes[[#This Row],[city]]))</f>
        <v>Federal Way</v>
      </c>
      <c r="C3875" t="str">
        <f>_xlfn.TEXTBEFORE(Homes[[#This Row],[statezip]]," ")</f>
        <v>WA</v>
      </c>
      <c r="D3875" s="6" t="str">
        <f>_xlfn.TEXTAFTER(Homes[[#This Row],[statezip]]," ")</f>
        <v>98023</v>
      </c>
      <c r="E3875" s="1">
        <v>199990</v>
      </c>
      <c r="F3875">
        <v>3</v>
      </c>
      <c r="G38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5" s="3" t="str">
        <f>Homes[[#This Row],[bedrooms]] &amp; " bd | " &amp; TEXT(Homes[[#This Row],[bathrooms]],"0.##") &amp; " ba"</f>
        <v>3 bd | 1. ba</v>
      </c>
      <c r="I3875" s="4">
        <v>1100</v>
      </c>
      <c r="J3875" s="1">
        <f>IFERROR(Homes[[#This Row],[price]]/Homes[[#This Row],[sqft_living]]," ")</f>
        <v>181.80909090909091</v>
      </c>
      <c r="K3875" s="4">
        <f>IFERROR(Homes[[#This Row],[sqft_lot]]/43560," ")</f>
        <v>0.19651056014692378</v>
      </c>
      <c r="L3875" t="str">
        <f>IF(Homes[[#This Row],[waterfront]]=1, "Yes","No")</f>
        <v>No</v>
      </c>
      <c r="M3875" s="4" t="str">
        <f>IF(Homes[[#This Row],[sqft_basement]]&gt;0, "Yes","No")</f>
        <v>No</v>
      </c>
      <c r="N3875" t="str">
        <f>CHOOSE(Homes[[#This Row],[view]]+1, "None","Fair","Good","Great","Excellent")</f>
        <v>None</v>
      </c>
      <c r="O3875" t="str">
        <f>CHOOSE(Homes[[#This Row],[condition]], "Poor","Fair","Average","Good","Excellent")</f>
        <v>Average</v>
      </c>
      <c r="P3875">
        <f ca="1">YEAR(TODAY())-Homes[[#This Row],[yr_built]]</f>
        <v>64</v>
      </c>
      <c r="Q3875">
        <v>2004</v>
      </c>
      <c r="R3875">
        <f ca="1">IF(Homes[[#This Row],[yr_renovated]]&gt;0, YEAR(TODAY())-Homes[[#This Row],[yr_renovated]], YEAR(TODAY())-Homes[[#This Row],[yr_built]])</f>
        <v>21</v>
      </c>
      <c r="S3875">
        <v>1</v>
      </c>
      <c r="T3875" s="2">
        <v>41827</v>
      </c>
      <c r="U3875" s="3">
        <v>1</v>
      </c>
      <c r="V3875" s="4">
        <f>IFERROR(Homes[[#This Row],[sqft_above]]+Homes[[#This Row],[sqft_basement]]," ")</f>
        <v>1100</v>
      </c>
      <c r="W3875" s="4">
        <v>8560</v>
      </c>
      <c r="X3875">
        <v>0</v>
      </c>
      <c r="Y3875">
        <v>0</v>
      </c>
      <c r="Z3875">
        <v>3</v>
      </c>
      <c r="AA3875" s="4">
        <v>1100</v>
      </c>
      <c r="AB3875" s="4">
        <v>0</v>
      </c>
      <c r="AC3875">
        <v>1961</v>
      </c>
      <c r="AD3875" t="s">
        <v>3997</v>
      </c>
      <c r="AE3875" t="s">
        <v>675</v>
      </c>
      <c r="AF3875" t="s">
        <v>1267</v>
      </c>
    </row>
    <row r="3876" spans="1:32">
      <c r="A3876" t="str">
        <f>PROPER(TRIM(Homes[[#This Row],[street]]))</f>
        <v>23459 27Th Ave S</v>
      </c>
      <c r="B3876" t="str">
        <f>PROPER(TRIM(Homes[[#This Row],[city]]))</f>
        <v>Des Moines</v>
      </c>
      <c r="C3876" t="str">
        <f>_xlfn.TEXTBEFORE(Homes[[#This Row],[statezip]]," ")</f>
        <v>WA</v>
      </c>
      <c r="D3876" s="6" t="str">
        <f>_xlfn.TEXTAFTER(Homes[[#This Row],[statezip]]," ")</f>
        <v>98198</v>
      </c>
      <c r="E3876" s="1">
        <v>199950</v>
      </c>
      <c r="F3876">
        <v>5</v>
      </c>
      <c r="G38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876" s="3" t="str">
        <f>Homes[[#This Row],[bedrooms]] &amp; " bd | " &amp; TEXT(Homes[[#This Row],[bathrooms]],"0.##") &amp; " ba"</f>
        <v>5 bd | 2.5 ba</v>
      </c>
      <c r="I3876" s="4">
        <v>1740</v>
      </c>
      <c r="J3876" s="1">
        <f>IFERROR(Homes[[#This Row],[price]]/Homes[[#This Row],[sqft_living]]," ")</f>
        <v>114.91379310344827</v>
      </c>
      <c r="K3876" s="4">
        <f>IFERROR(Homes[[#This Row],[sqft_lot]]/43560," ")</f>
        <v>0.20087235996326905</v>
      </c>
      <c r="L3876" t="str">
        <f>IF(Homes[[#This Row],[waterfront]]=1, "Yes","No")</f>
        <v>No</v>
      </c>
      <c r="M3876" s="4" t="str">
        <f>IF(Homes[[#This Row],[sqft_basement]]&gt;0, "Yes","No")</f>
        <v>No</v>
      </c>
      <c r="N3876" t="str">
        <f>CHOOSE(Homes[[#This Row],[view]]+1, "None","Fair","Good","Great","Excellent")</f>
        <v>None</v>
      </c>
      <c r="O3876" t="str">
        <f>CHOOSE(Homes[[#This Row],[condition]], "Poor","Fair","Average","Good","Excellent")</f>
        <v>Good</v>
      </c>
      <c r="P3876">
        <f ca="1">YEAR(TODAY())-Homes[[#This Row],[yr_built]]</f>
        <v>66</v>
      </c>
      <c r="Q3876">
        <v>0</v>
      </c>
      <c r="R3876">
        <f ca="1">IF(Homes[[#This Row],[yr_renovated]]&gt;0, YEAR(TODAY())-Homes[[#This Row],[yr_renovated]], YEAR(TODAY())-Homes[[#This Row],[yr_built]])</f>
        <v>66</v>
      </c>
      <c r="S3876">
        <v>1</v>
      </c>
      <c r="T3876" s="2">
        <v>41813</v>
      </c>
      <c r="U3876" s="3">
        <v>2.5</v>
      </c>
      <c r="V3876" s="4">
        <f>IFERROR(Homes[[#This Row],[sqft_above]]+Homes[[#This Row],[sqft_basement]]," ")</f>
        <v>1740</v>
      </c>
      <c r="W3876" s="4">
        <v>8750</v>
      </c>
      <c r="X3876">
        <v>0</v>
      </c>
      <c r="Y3876">
        <v>0</v>
      </c>
      <c r="Z3876">
        <v>4</v>
      </c>
      <c r="AA3876" s="4">
        <v>1740</v>
      </c>
      <c r="AB3876" s="4">
        <v>0</v>
      </c>
      <c r="AC3876">
        <v>1959</v>
      </c>
      <c r="AD3876" t="s">
        <v>3998</v>
      </c>
      <c r="AE3876" t="s">
        <v>459</v>
      </c>
      <c r="AF3876" t="s">
        <v>460</v>
      </c>
    </row>
    <row r="3877" spans="1:32">
      <c r="A3877" t="str">
        <f>PROPER(TRIM(Homes[[#This Row],[street]]))</f>
        <v>29910-29918 21St Ave S</v>
      </c>
      <c r="B3877" t="str">
        <f>PROPER(TRIM(Homes[[#This Row],[city]]))</f>
        <v>Federal Way</v>
      </c>
      <c r="C3877" t="str">
        <f>_xlfn.TEXTBEFORE(Homes[[#This Row],[statezip]]," ")</f>
        <v>WA</v>
      </c>
      <c r="D3877" s="6" t="str">
        <f>_xlfn.TEXTAFTER(Homes[[#This Row],[statezip]]," ")</f>
        <v>98003</v>
      </c>
      <c r="E3877" s="1">
        <v>199950</v>
      </c>
      <c r="F3877">
        <v>3</v>
      </c>
      <c r="G38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7" s="3" t="str">
        <f>Homes[[#This Row],[bedrooms]] &amp; " bd | " &amp; TEXT(Homes[[#This Row],[bathrooms]],"0.##") &amp; " ba"</f>
        <v>3 bd | 1. ba</v>
      </c>
      <c r="I3877" s="4">
        <v>1010</v>
      </c>
      <c r="J3877" s="1">
        <f>IFERROR(Homes[[#This Row],[price]]/Homes[[#This Row],[sqft_living]]," ")</f>
        <v>197.97029702970298</v>
      </c>
      <c r="K3877" s="4">
        <f>IFERROR(Homes[[#This Row],[sqft_lot]]/43560," ")</f>
        <v>0.16632231404958678</v>
      </c>
      <c r="L3877" t="str">
        <f>IF(Homes[[#This Row],[waterfront]]=1, "Yes","No")</f>
        <v>No</v>
      </c>
      <c r="M3877" s="4" t="str">
        <f>IF(Homes[[#This Row],[sqft_basement]]&gt;0, "Yes","No")</f>
        <v>No</v>
      </c>
      <c r="N3877" t="str">
        <f>CHOOSE(Homes[[#This Row],[view]]+1, "None","Fair","Good","Great","Excellent")</f>
        <v>None</v>
      </c>
      <c r="O3877" t="str">
        <f>CHOOSE(Homes[[#This Row],[condition]], "Poor","Fair","Average","Good","Excellent")</f>
        <v>Average</v>
      </c>
      <c r="P3877">
        <f ca="1">YEAR(TODAY())-Homes[[#This Row],[yr_built]]</f>
        <v>56</v>
      </c>
      <c r="Q3877">
        <v>2010</v>
      </c>
      <c r="R3877">
        <f ca="1">IF(Homes[[#This Row],[yr_renovated]]&gt;0, YEAR(TODAY())-Homes[[#This Row],[yr_renovated]], YEAR(TODAY())-Homes[[#This Row],[yr_built]])</f>
        <v>15</v>
      </c>
      <c r="S3877">
        <v>1</v>
      </c>
      <c r="T3877" s="2">
        <v>41792</v>
      </c>
      <c r="U3877" s="3">
        <v>1</v>
      </c>
      <c r="V3877" s="4">
        <f>IFERROR(Homes[[#This Row],[sqft_above]]+Homes[[#This Row],[sqft_basement]]," ")</f>
        <v>1010</v>
      </c>
      <c r="W3877" s="4">
        <v>7245</v>
      </c>
      <c r="X3877">
        <v>0</v>
      </c>
      <c r="Y3877">
        <v>0</v>
      </c>
      <c r="Z3877">
        <v>3</v>
      </c>
      <c r="AA3877" s="4">
        <v>1010</v>
      </c>
      <c r="AB3877" s="4">
        <v>0</v>
      </c>
      <c r="AC3877">
        <v>1969</v>
      </c>
      <c r="AD3877" t="s">
        <v>3999</v>
      </c>
      <c r="AE3877" t="s">
        <v>675</v>
      </c>
      <c r="AF3877" t="s">
        <v>676</v>
      </c>
    </row>
    <row r="3878" spans="1:32">
      <c r="A3878" t="str">
        <f>PROPER(TRIM(Homes[[#This Row],[street]]))</f>
        <v>34021 40Th Ave S</v>
      </c>
      <c r="B3878" t="str">
        <f>PROPER(TRIM(Homes[[#This Row],[city]]))</f>
        <v>Auburn</v>
      </c>
      <c r="C3878" t="str">
        <f>_xlfn.TEXTBEFORE(Homes[[#This Row],[statezip]]," ")</f>
        <v>WA</v>
      </c>
      <c r="D3878" s="6" t="str">
        <f>_xlfn.TEXTAFTER(Homes[[#This Row],[statezip]]," ")</f>
        <v>98001</v>
      </c>
      <c r="E3878" s="1">
        <v>199500</v>
      </c>
      <c r="F3878">
        <v>3</v>
      </c>
      <c r="G38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8" s="3" t="str">
        <f>Homes[[#This Row],[bedrooms]] &amp; " bd | " &amp; TEXT(Homes[[#This Row],[bathrooms]],"0.##") &amp; " ba"</f>
        <v>3 bd | 1. ba</v>
      </c>
      <c r="I3878" s="4">
        <v>920</v>
      </c>
      <c r="J3878" s="1">
        <f>IFERROR(Homes[[#This Row],[price]]/Homes[[#This Row],[sqft_living]]," ")</f>
        <v>216.84782608695653</v>
      </c>
      <c r="K3878" s="4">
        <f>IFERROR(Homes[[#This Row],[sqft_lot]]/43560," ")</f>
        <v>0.22525252525252526</v>
      </c>
      <c r="L3878" t="str">
        <f>IF(Homes[[#This Row],[waterfront]]=1, "Yes","No")</f>
        <v>No</v>
      </c>
      <c r="M3878" s="4" t="str">
        <f>IF(Homes[[#This Row],[sqft_basement]]&gt;0, "Yes","No")</f>
        <v>No</v>
      </c>
      <c r="N3878" t="str">
        <f>CHOOSE(Homes[[#This Row],[view]]+1, "None","Fair","Good","Great","Excellent")</f>
        <v>None</v>
      </c>
      <c r="O3878" t="str">
        <f>CHOOSE(Homes[[#This Row],[condition]], "Poor","Fair","Average","Good","Excellent")</f>
        <v>Good</v>
      </c>
      <c r="P3878">
        <f ca="1">YEAR(TODAY())-Homes[[#This Row],[yr_built]]</f>
        <v>63</v>
      </c>
      <c r="Q3878">
        <v>0</v>
      </c>
      <c r="R3878">
        <f ca="1">IF(Homes[[#This Row],[yr_renovated]]&gt;0, YEAR(TODAY())-Homes[[#This Row],[yr_renovated]], YEAR(TODAY())-Homes[[#This Row],[yr_built]])</f>
        <v>63</v>
      </c>
      <c r="S3878">
        <v>1</v>
      </c>
      <c r="T3878" s="2">
        <v>41800</v>
      </c>
      <c r="U3878" s="3">
        <v>1</v>
      </c>
      <c r="V3878" s="4">
        <f>IFERROR(Homes[[#This Row],[sqft_above]]+Homes[[#This Row],[sqft_basement]]," ")</f>
        <v>920</v>
      </c>
      <c r="W3878" s="4">
        <v>9812</v>
      </c>
      <c r="X3878">
        <v>0</v>
      </c>
      <c r="Y3878">
        <v>0</v>
      </c>
      <c r="Z3878">
        <v>4</v>
      </c>
      <c r="AA3878" s="4">
        <v>920</v>
      </c>
      <c r="AB3878" s="4">
        <v>0</v>
      </c>
      <c r="AC3878">
        <v>1962</v>
      </c>
      <c r="AD3878" t="s">
        <v>4000</v>
      </c>
      <c r="AE3878" t="s">
        <v>519</v>
      </c>
      <c r="AF3878" t="s">
        <v>1269</v>
      </c>
    </row>
    <row r="3879" spans="1:32">
      <c r="A3879" t="str">
        <f>PROPER(TRIM(Homes[[#This Row],[street]]))</f>
        <v>3113 Se 6Th St</v>
      </c>
      <c r="B3879" t="str">
        <f>PROPER(TRIM(Homes[[#This Row],[city]]))</f>
        <v>Renton</v>
      </c>
      <c r="C3879" t="str">
        <f>_xlfn.TEXTBEFORE(Homes[[#This Row],[statezip]]," ")</f>
        <v>WA</v>
      </c>
      <c r="D3879" s="6" t="str">
        <f>_xlfn.TEXTAFTER(Homes[[#This Row],[statezip]]," ")</f>
        <v>98058</v>
      </c>
      <c r="E3879" s="1">
        <v>199000</v>
      </c>
      <c r="F3879">
        <v>2</v>
      </c>
      <c r="G38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79" s="3" t="str">
        <f>Homes[[#This Row],[bedrooms]] &amp; " bd | " &amp; TEXT(Homes[[#This Row],[bathrooms]],"0.##") &amp; " ba"</f>
        <v>2 bd | 1. ba</v>
      </c>
      <c r="I3879" s="4">
        <v>720</v>
      </c>
      <c r="J3879" s="1">
        <f>IFERROR(Homes[[#This Row],[price]]/Homes[[#This Row],[sqft_living]]," ")</f>
        <v>276.38888888888891</v>
      </c>
      <c r="K3879" s="4">
        <f>IFERROR(Homes[[#This Row],[sqft_lot]]/43560," ")</f>
        <v>0.16528925619834711</v>
      </c>
      <c r="L3879" t="str">
        <f>IF(Homes[[#This Row],[waterfront]]=1, "Yes","No")</f>
        <v>No</v>
      </c>
      <c r="M3879" s="4" t="str">
        <f>IF(Homes[[#This Row],[sqft_basement]]&gt;0, "Yes","No")</f>
        <v>No</v>
      </c>
      <c r="N3879" t="str">
        <f>CHOOSE(Homes[[#This Row],[view]]+1, "None","Fair","Good","Great","Excellent")</f>
        <v>None</v>
      </c>
      <c r="O3879" t="str">
        <f>CHOOSE(Homes[[#This Row],[condition]], "Poor","Fair","Average","Good","Excellent")</f>
        <v>Excellent</v>
      </c>
      <c r="P3879">
        <f ca="1">YEAR(TODAY())-Homes[[#This Row],[yr_built]]</f>
        <v>82</v>
      </c>
      <c r="Q3879">
        <v>0</v>
      </c>
      <c r="R3879">
        <f ca="1">IF(Homes[[#This Row],[yr_renovated]]&gt;0, YEAR(TODAY())-Homes[[#This Row],[yr_renovated]], YEAR(TODAY())-Homes[[#This Row],[yr_built]])</f>
        <v>82</v>
      </c>
      <c r="S3879">
        <v>1</v>
      </c>
      <c r="T3879" s="2">
        <v>41783</v>
      </c>
      <c r="U3879" s="3">
        <v>1</v>
      </c>
      <c r="V3879" s="4">
        <f>IFERROR(Homes[[#This Row],[sqft_above]]+Homes[[#This Row],[sqft_basement]]," ")</f>
        <v>720</v>
      </c>
      <c r="W3879" s="4">
        <v>7200</v>
      </c>
      <c r="X3879">
        <v>0</v>
      </c>
      <c r="Y3879">
        <v>0</v>
      </c>
      <c r="Z3879">
        <v>5</v>
      </c>
      <c r="AA3879" s="4">
        <v>720</v>
      </c>
      <c r="AB3879" s="4">
        <v>0</v>
      </c>
      <c r="AC3879">
        <v>1943</v>
      </c>
      <c r="AD3879" t="s">
        <v>4001</v>
      </c>
      <c r="AE3879" t="s">
        <v>319</v>
      </c>
      <c r="AF3879" t="s">
        <v>320</v>
      </c>
    </row>
    <row r="3880" spans="1:32">
      <c r="A3880" t="str">
        <f>PROPER(TRIM(Homes[[#This Row],[street]]))</f>
        <v>11226 57Th Ave S</v>
      </c>
      <c r="B3880" t="str">
        <f>PROPER(TRIM(Homes[[#This Row],[city]]))</f>
        <v>Seattle</v>
      </c>
      <c r="C3880" t="str">
        <f>_xlfn.TEXTBEFORE(Homes[[#This Row],[statezip]]," ")</f>
        <v>WA</v>
      </c>
      <c r="D3880" s="6" t="str">
        <f>_xlfn.TEXTAFTER(Homes[[#This Row],[statezip]]," ")</f>
        <v>98178</v>
      </c>
      <c r="E3880" s="1">
        <v>199000</v>
      </c>
      <c r="F3880">
        <v>4</v>
      </c>
      <c r="G38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80" s="3" t="str">
        <f>Homes[[#This Row],[bedrooms]] &amp; " bd | " &amp; TEXT(Homes[[#This Row],[bathrooms]],"0.##") &amp; " ba"</f>
        <v>4 bd | 2. ba</v>
      </c>
      <c r="I3880" s="4">
        <v>2030</v>
      </c>
      <c r="J3880" s="1">
        <f>IFERROR(Homes[[#This Row],[price]]/Homes[[#This Row],[sqft_living]]," ")</f>
        <v>98.029556650246306</v>
      </c>
      <c r="K3880" s="4">
        <f>IFERROR(Homes[[#This Row],[sqft_lot]]/43560," ")</f>
        <v>0.18640955004591367</v>
      </c>
      <c r="L3880" t="str">
        <f>IF(Homes[[#This Row],[waterfront]]=1, "Yes","No")</f>
        <v>No</v>
      </c>
      <c r="M3880" s="4" t="str">
        <f>IF(Homes[[#This Row],[sqft_basement]]&gt;0, "Yes","No")</f>
        <v>No</v>
      </c>
      <c r="N3880" t="str">
        <f>CHOOSE(Homes[[#This Row],[view]]+1, "None","Fair","Good","Great","Excellent")</f>
        <v>None</v>
      </c>
      <c r="O3880" t="str">
        <f>CHOOSE(Homes[[#This Row],[condition]], "Poor","Fair","Average","Good","Excellent")</f>
        <v>Average</v>
      </c>
      <c r="P3880">
        <f ca="1">YEAR(TODAY())-Homes[[#This Row],[yr_built]]</f>
        <v>75</v>
      </c>
      <c r="Q3880">
        <v>2005</v>
      </c>
      <c r="R3880">
        <f ca="1">IF(Homes[[#This Row],[yr_renovated]]&gt;0, YEAR(TODAY())-Homes[[#This Row],[yr_renovated]], YEAR(TODAY())-Homes[[#This Row],[yr_built]])</f>
        <v>20</v>
      </c>
      <c r="S3880">
        <v>2</v>
      </c>
      <c r="T3880" s="2">
        <v>41780</v>
      </c>
      <c r="U3880" s="3">
        <v>2</v>
      </c>
      <c r="V3880" s="4">
        <f>IFERROR(Homes[[#This Row],[sqft_above]]+Homes[[#This Row],[sqft_basement]]," ")</f>
        <v>2030</v>
      </c>
      <c r="W3880" s="4">
        <v>8120</v>
      </c>
      <c r="X3880">
        <v>0</v>
      </c>
      <c r="Y3880">
        <v>0</v>
      </c>
      <c r="Z3880">
        <v>3</v>
      </c>
      <c r="AA3880" s="4">
        <v>2030</v>
      </c>
      <c r="AB3880" s="4">
        <v>0</v>
      </c>
      <c r="AC3880">
        <v>1950</v>
      </c>
      <c r="AD3880" t="s">
        <v>4002</v>
      </c>
      <c r="AE3880" t="s">
        <v>49</v>
      </c>
      <c r="AF3880" t="s">
        <v>1123</v>
      </c>
    </row>
    <row r="3881" spans="1:32">
      <c r="A3881" t="str">
        <f>PROPER(TRIM(Homes[[#This Row],[street]]))</f>
        <v>10320 Dibble Ave Nw</v>
      </c>
      <c r="B3881" t="str">
        <f>PROPER(TRIM(Homes[[#This Row],[city]]))</f>
        <v>Seattle</v>
      </c>
      <c r="C3881" t="str">
        <f>_xlfn.TEXTBEFORE(Homes[[#This Row],[statezip]]," ")</f>
        <v>WA</v>
      </c>
      <c r="D3881" s="6" t="str">
        <f>_xlfn.TEXTAFTER(Homes[[#This Row],[statezip]]," ")</f>
        <v>98177</v>
      </c>
      <c r="E3881" s="1">
        <v>198995</v>
      </c>
      <c r="F3881">
        <v>3</v>
      </c>
      <c r="G38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1" s="3" t="str">
        <f>Homes[[#This Row],[bedrooms]] &amp; " bd | " &amp; TEXT(Homes[[#This Row],[bathrooms]],"0.##") &amp; " ba"</f>
        <v>3 bd | 1. ba</v>
      </c>
      <c r="I3881" s="4">
        <v>1410</v>
      </c>
      <c r="J3881" s="1">
        <f>IFERROR(Homes[[#This Row],[price]]/Homes[[#This Row],[sqft_living]]," ")</f>
        <v>141.13120567375887</v>
      </c>
      <c r="K3881" s="4">
        <f>IFERROR(Homes[[#This Row],[sqft_lot]]/43560," ")</f>
        <v>0.18487144168962349</v>
      </c>
      <c r="L3881" t="str">
        <f>IF(Homes[[#This Row],[waterfront]]=1, "Yes","No")</f>
        <v>No</v>
      </c>
      <c r="M3881" s="4" t="str">
        <f>IF(Homes[[#This Row],[sqft_basement]]&gt;0, "Yes","No")</f>
        <v>No</v>
      </c>
      <c r="N3881" t="str">
        <f>CHOOSE(Homes[[#This Row],[view]]+1, "None","Fair","Good","Great","Excellent")</f>
        <v>None</v>
      </c>
      <c r="O3881" t="str">
        <f>CHOOSE(Homes[[#This Row],[condition]], "Poor","Fair","Average","Good","Excellent")</f>
        <v>Good</v>
      </c>
      <c r="P3881">
        <f ca="1">YEAR(TODAY())-Homes[[#This Row],[yr_built]]</f>
        <v>74</v>
      </c>
      <c r="Q3881">
        <v>1999</v>
      </c>
      <c r="R3881">
        <f ca="1">IF(Homes[[#This Row],[yr_renovated]]&gt;0, YEAR(TODAY())-Homes[[#This Row],[yr_renovated]], YEAR(TODAY())-Homes[[#This Row],[yr_built]])</f>
        <v>26</v>
      </c>
      <c r="S3881">
        <v>1</v>
      </c>
      <c r="T3881" s="2">
        <v>41814</v>
      </c>
      <c r="U3881" s="3">
        <v>1</v>
      </c>
      <c r="V3881" s="4">
        <f>IFERROR(Homes[[#This Row],[sqft_above]]+Homes[[#This Row],[sqft_basement]]," ")</f>
        <v>1410</v>
      </c>
      <c r="W3881" s="4">
        <v>8053</v>
      </c>
      <c r="X3881">
        <v>0</v>
      </c>
      <c r="Y3881">
        <v>0</v>
      </c>
      <c r="Z3881">
        <v>4</v>
      </c>
      <c r="AA3881" s="4">
        <v>1410</v>
      </c>
      <c r="AB3881" s="4">
        <v>0</v>
      </c>
      <c r="AC3881">
        <v>1951</v>
      </c>
      <c r="AD3881" t="s">
        <v>4003</v>
      </c>
      <c r="AE3881" t="s">
        <v>49</v>
      </c>
      <c r="AF3881" t="s">
        <v>50</v>
      </c>
    </row>
    <row r="3882" spans="1:32">
      <c r="A3882" t="str">
        <f>PROPER(TRIM(Homes[[#This Row],[street]]))</f>
        <v>4114 S 294Th St</v>
      </c>
      <c r="B3882" t="str">
        <f>PROPER(TRIM(Homes[[#This Row],[city]]))</f>
        <v>Auburn</v>
      </c>
      <c r="C3882" t="str">
        <f>_xlfn.TEXTBEFORE(Homes[[#This Row],[statezip]]," ")</f>
        <v>WA</v>
      </c>
      <c r="D3882" s="6" t="str">
        <f>_xlfn.TEXTAFTER(Homes[[#This Row],[statezip]]," ")</f>
        <v>98001</v>
      </c>
      <c r="E3882" s="1">
        <v>198000</v>
      </c>
      <c r="F3882">
        <v>4</v>
      </c>
      <c r="G38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82" s="3" t="str">
        <f>Homes[[#This Row],[bedrooms]] &amp; " bd | " &amp; TEXT(Homes[[#This Row],[bathrooms]],"0.##") &amp; " ba"</f>
        <v>4 bd | 1.75 ba</v>
      </c>
      <c r="I3882" s="4">
        <v>2080</v>
      </c>
      <c r="J3882" s="1">
        <f>IFERROR(Homes[[#This Row],[price]]/Homes[[#This Row],[sqft_living]]," ")</f>
        <v>95.192307692307693</v>
      </c>
      <c r="K3882" s="4">
        <f>IFERROR(Homes[[#This Row],[sqft_lot]]/43560," ")</f>
        <v>0.16528925619834711</v>
      </c>
      <c r="L3882" t="str">
        <f>IF(Homes[[#This Row],[waterfront]]=1, "Yes","No")</f>
        <v>No</v>
      </c>
      <c r="M3882" s="4" t="str">
        <f>IF(Homes[[#This Row],[sqft_basement]]&gt;0, "Yes","No")</f>
        <v>Yes</v>
      </c>
      <c r="N3882" t="str">
        <f>CHOOSE(Homes[[#This Row],[view]]+1, "None","Fair","Good","Great","Excellent")</f>
        <v>None</v>
      </c>
      <c r="O3882" t="str">
        <f>CHOOSE(Homes[[#This Row],[condition]], "Poor","Fair","Average","Good","Excellent")</f>
        <v>Good</v>
      </c>
      <c r="P3882">
        <f ca="1">YEAR(TODAY())-Homes[[#This Row],[yr_built]]</f>
        <v>59</v>
      </c>
      <c r="Q3882">
        <v>0</v>
      </c>
      <c r="R3882">
        <f ca="1">IF(Homes[[#This Row],[yr_renovated]]&gt;0, YEAR(TODAY())-Homes[[#This Row],[yr_renovated]], YEAR(TODAY())-Homes[[#This Row],[yr_built]])</f>
        <v>59</v>
      </c>
      <c r="S3882">
        <v>1</v>
      </c>
      <c r="T3882" s="2">
        <v>41823</v>
      </c>
      <c r="U3882" s="3">
        <v>1.75</v>
      </c>
      <c r="V3882" s="4">
        <f>IFERROR(Homes[[#This Row],[sqft_above]]+Homes[[#This Row],[sqft_basement]]," ")</f>
        <v>2080</v>
      </c>
      <c r="W3882" s="4">
        <v>7200</v>
      </c>
      <c r="X3882">
        <v>0</v>
      </c>
      <c r="Y3882">
        <v>0</v>
      </c>
      <c r="Z3882">
        <v>4</v>
      </c>
      <c r="AA3882" s="4">
        <v>1050</v>
      </c>
      <c r="AB3882" s="4">
        <v>1030</v>
      </c>
      <c r="AC3882">
        <v>1966</v>
      </c>
      <c r="AD3882" t="s">
        <v>4004</v>
      </c>
      <c r="AE3882" t="s">
        <v>519</v>
      </c>
      <c r="AF3882" t="s">
        <v>1269</v>
      </c>
    </row>
    <row r="3883" spans="1:32">
      <c r="A3883" t="str">
        <f>PROPER(TRIM(Homes[[#This Row],[street]]))</f>
        <v>2711 Sw 344Th Pl</v>
      </c>
      <c r="B3883" t="str">
        <f>PROPER(TRIM(Homes[[#This Row],[city]]))</f>
        <v>Federal Way</v>
      </c>
      <c r="C3883" t="str">
        <f>_xlfn.TEXTBEFORE(Homes[[#This Row],[statezip]]," ")</f>
        <v>WA</v>
      </c>
      <c r="D3883" s="6" t="str">
        <f>_xlfn.TEXTAFTER(Homes[[#This Row],[statezip]]," ")</f>
        <v>98023</v>
      </c>
      <c r="E3883" s="1">
        <v>198000</v>
      </c>
      <c r="F3883">
        <v>3</v>
      </c>
      <c r="G38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83" s="3" t="str">
        <f>Homes[[#This Row],[bedrooms]] &amp; " bd | " &amp; TEXT(Homes[[#This Row],[bathrooms]],"0.##") &amp; " ba"</f>
        <v>3 bd | 1.5 ba</v>
      </c>
      <c r="I3883" s="4">
        <v>1430</v>
      </c>
      <c r="J3883" s="1">
        <f>IFERROR(Homes[[#This Row],[price]]/Homes[[#This Row],[sqft_living]]," ")</f>
        <v>138.46153846153845</v>
      </c>
      <c r="K3883" s="4">
        <f>IFERROR(Homes[[#This Row],[sqft_lot]]/43560," ")</f>
        <v>0.16866391184573004</v>
      </c>
      <c r="L3883" t="str">
        <f>IF(Homes[[#This Row],[waterfront]]=1, "Yes","No")</f>
        <v>No</v>
      </c>
      <c r="M3883" s="4" t="str">
        <f>IF(Homes[[#This Row],[sqft_basement]]&gt;0, "Yes","No")</f>
        <v>Yes</v>
      </c>
      <c r="N3883" t="str">
        <f>CHOOSE(Homes[[#This Row],[view]]+1, "None","Fair","Good","Great","Excellent")</f>
        <v>None</v>
      </c>
      <c r="O3883" t="str">
        <f>CHOOSE(Homes[[#This Row],[condition]], "Poor","Fair","Average","Good","Excellent")</f>
        <v>Average</v>
      </c>
      <c r="P3883">
        <f ca="1">YEAR(TODAY())-Homes[[#This Row],[yr_built]]</f>
        <v>45</v>
      </c>
      <c r="Q3883">
        <v>0</v>
      </c>
      <c r="R3883">
        <f ca="1">IF(Homes[[#This Row],[yr_renovated]]&gt;0, YEAR(TODAY())-Homes[[#This Row],[yr_renovated]], YEAR(TODAY())-Homes[[#This Row],[yr_built]])</f>
        <v>45</v>
      </c>
      <c r="S3883">
        <v>1</v>
      </c>
      <c r="T3883" s="2">
        <v>41807</v>
      </c>
      <c r="U3883" s="3">
        <v>1.5</v>
      </c>
      <c r="V3883" s="4">
        <f>IFERROR(Homes[[#This Row],[sqft_above]]+Homes[[#This Row],[sqft_basement]]," ")</f>
        <v>1430</v>
      </c>
      <c r="W3883" s="4">
        <v>7347</v>
      </c>
      <c r="X3883">
        <v>0</v>
      </c>
      <c r="Y3883">
        <v>0</v>
      </c>
      <c r="Z3883">
        <v>3</v>
      </c>
      <c r="AA3883" s="4">
        <v>820</v>
      </c>
      <c r="AB3883" s="4">
        <v>610</v>
      </c>
      <c r="AC3883">
        <v>1980</v>
      </c>
      <c r="AD3883" t="s">
        <v>4005</v>
      </c>
      <c r="AE3883" t="s">
        <v>675</v>
      </c>
      <c r="AF3883" t="s">
        <v>1267</v>
      </c>
    </row>
    <row r="3884" spans="1:32">
      <c r="A3884" t="str">
        <f>PROPER(TRIM(Homes[[#This Row],[street]]))</f>
        <v>1535 Griffin Ave</v>
      </c>
      <c r="B3884" t="str">
        <f>PROPER(TRIM(Homes[[#This Row],[city]]))</f>
        <v>Enumclaw</v>
      </c>
      <c r="C3884" t="str">
        <f>_xlfn.TEXTBEFORE(Homes[[#This Row],[statezip]]," ")</f>
        <v>WA</v>
      </c>
      <c r="D3884" s="6" t="str">
        <f>_xlfn.TEXTAFTER(Homes[[#This Row],[statezip]]," ")</f>
        <v>98022</v>
      </c>
      <c r="E3884" s="1">
        <v>197500</v>
      </c>
      <c r="F3884">
        <v>3</v>
      </c>
      <c r="G38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4" s="3" t="str">
        <f>Homes[[#This Row],[bedrooms]] &amp; " bd | " &amp; TEXT(Homes[[#This Row],[bathrooms]],"0.##") &amp; " ba"</f>
        <v>3 bd | 1. ba</v>
      </c>
      <c r="I3884" s="4">
        <v>1330</v>
      </c>
      <c r="J3884" s="1">
        <f>IFERROR(Homes[[#This Row],[price]]/Homes[[#This Row],[sqft_living]]," ")</f>
        <v>148.49624060150376</v>
      </c>
      <c r="K3884" s="4">
        <f>IFERROR(Homes[[#This Row],[sqft_lot]]/43560," ")</f>
        <v>0.12424242424242424</v>
      </c>
      <c r="L3884" t="str">
        <f>IF(Homes[[#This Row],[waterfront]]=1, "Yes","No")</f>
        <v>No</v>
      </c>
      <c r="M3884" s="4" t="str">
        <f>IF(Homes[[#This Row],[sqft_basement]]&gt;0, "Yes","No")</f>
        <v>No</v>
      </c>
      <c r="N3884" t="str">
        <f>CHOOSE(Homes[[#This Row],[view]]+1, "None","Fair","Good","Great","Excellent")</f>
        <v>None</v>
      </c>
      <c r="O3884" t="str">
        <f>CHOOSE(Homes[[#This Row],[condition]], "Poor","Fair","Average","Good","Excellent")</f>
        <v>Excellent</v>
      </c>
      <c r="P3884">
        <f ca="1">YEAR(TODAY())-Homes[[#This Row],[yr_built]]</f>
        <v>120</v>
      </c>
      <c r="Q3884">
        <v>0</v>
      </c>
      <c r="R3884">
        <f ca="1">IF(Homes[[#This Row],[yr_renovated]]&gt;0, YEAR(TODAY())-Homes[[#This Row],[yr_renovated]], YEAR(TODAY())-Homes[[#This Row],[yr_built]])</f>
        <v>120</v>
      </c>
      <c r="S3884">
        <v>2</v>
      </c>
      <c r="T3884" s="2">
        <v>41809</v>
      </c>
      <c r="U3884" s="3">
        <v>1</v>
      </c>
      <c r="V3884" s="4">
        <f>IFERROR(Homes[[#This Row],[sqft_above]]+Homes[[#This Row],[sqft_basement]]," ")</f>
        <v>1330</v>
      </c>
      <c r="W3884" s="4">
        <v>5412</v>
      </c>
      <c r="X3884">
        <v>0</v>
      </c>
      <c r="Y3884">
        <v>0</v>
      </c>
      <c r="Z3884">
        <v>5</v>
      </c>
      <c r="AA3884" s="4">
        <v>1330</v>
      </c>
      <c r="AB3884" s="4">
        <v>0</v>
      </c>
      <c r="AC3884">
        <v>1905</v>
      </c>
      <c r="AD3884" t="s">
        <v>4006</v>
      </c>
      <c r="AE3884" t="s">
        <v>1035</v>
      </c>
      <c r="AF3884" t="s">
        <v>1036</v>
      </c>
    </row>
    <row r="3885" spans="1:32">
      <c r="A3885" t="str">
        <f>PROPER(TRIM(Homes[[#This Row],[street]]))</f>
        <v>4531 S Lucile St</v>
      </c>
      <c r="B3885" t="str">
        <f>PROPER(TRIM(Homes[[#This Row],[city]]))</f>
        <v>Seattle</v>
      </c>
      <c r="C3885" t="str">
        <f>_xlfn.TEXTBEFORE(Homes[[#This Row],[statezip]]," ")</f>
        <v>WA</v>
      </c>
      <c r="D3885" s="6" t="str">
        <f>_xlfn.TEXTAFTER(Homes[[#This Row],[statezip]]," ")</f>
        <v>98118</v>
      </c>
      <c r="E3885" s="1">
        <v>197500</v>
      </c>
      <c r="F3885">
        <v>3</v>
      </c>
      <c r="G38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5" s="3" t="str">
        <f>Homes[[#This Row],[bedrooms]] &amp; " bd | " &amp; TEXT(Homes[[#This Row],[bathrooms]],"0.##") &amp; " ba"</f>
        <v>3 bd | 1. ba</v>
      </c>
      <c r="I3885" s="4">
        <v>980</v>
      </c>
      <c r="J3885" s="1">
        <f>IFERROR(Homes[[#This Row],[price]]/Homes[[#This Row],[sqft_living]]," ")</f>
        <v>201.53061224489795</v>
      </c>
      <c r="K3885" s="4">
        <f>IFERROR(Homes[[#This Row],[sqft_lot]]/43560," ")</f>
        <v>7.0936639118457295E-2</v>
      </c>
      <c r="L3885" t="str">
        <f>IF(Homes[[#This Row],[waterfront]]=1, "Yes","No")</f>
        <v>No</v>
      </c>
      <c r="M3885" s="4" t="str">
        <f>IF(Homes[[#This Row],[sqft_basement]]&gt;0, "Yes","No")</f>
        <v>No</v>
      </c>
      <c r="N3885" t="str">
        <f>CHOOSE(Homes[[#This Row],[view]]+1, "None","Fair","Good","Great","Excellent")</f>
        <v>None</v>
      </c>
      <c r="O3885" t="str">
        <f>CHOOSE(Homes[[#This Row],[condition]], "Poor","Fair","Average","Good","Excellent")</f>
        <v>Average</v>
      </c>
      <c r="P3885">
        <f ca="1">YEAR(TODAY())-Homes[[#This Row],[yr_built]]</f>
        <v>122</v>
      </c>
      <c r="Q3885">
        <v>2005</v>
      </c>
      <c r="R3885">
        <f ca="1">IF(Homes[[#This Row],[yr_renovated]]&gt;0, YEAR(TODAY())-Homes[[#This Row],[yr_renovated]], YEAR(TODAY())-Homes[[#This Row],[yr_built]])</f>
        <v>20</v>
      </c>
      <c r="S3885">
        <v>1.5</v>
      </c>
      <c r="T3885" s="2">
        <v>41774</v>
      </c>
      <c r="U3885" s="3">
        <v>1</v>
      </c>
      <c r="V3885" s="4">
        <f>IFERROR(Homes[[#This Row],[sqft_above]]+Homes[[#This Row],[sqft_basement]]," ")</f>
        <v>980</v>
      </c>
      <c r="W3885" s="4">
        <v>3090</v>
      </c>
      <c r="X3885">
        <v>0</v>
      </c>
      <c r="Y3885">
        <v>0</v>
      </c>
      <c r="Z3885">
        <v>3</v>
      </c>
      <c r="AA3885" s="4">
        <v>980</v>
      </c>
      <c r="AB3885" s="4">
        <v>0</v>
      </c>
      <c r="AC3885">
        <v>1903</v>
      </c>
      <c r="AD3885" t="s">
        <v>4007</v>
      </c>
      <c r="AE3885" t="s">
        <v>49</v>
      </c>
      <c r="AF3885" t="s">
        <v>229</v>
      </c>
    </row>
    <row r="3886" spans="1:32">
      <c r="A3886" t="str">
        <f>PROPER(TRIM(Homes[[#This Row],[street]]))</f>
        <v>28430 49Th Ave S</v>
      </c>
      <c r="B3886" t="str">
        <f>PROPER(TRIM(Homes[[#This Row],[city]]))</f>
        <v>Auburn</v>
      </c>
      <c r="C3886" t="str">
        <f>_xlfn.TEXTBEFORE(Homes[[#This Row],[statezip]]," ")</f>
        <v>WA</v>
      </c>
      <c r="D3886" s="6" t="str">
        <f>_xlfn.TEXTAFTER(Homes[[#This Row],[statezip]]," ")</f>
        <v>98001</v>
      </c>
      <c r="E3886" s="1">
        <v>196500</v>
      </c>
      <c r="F3886">
        <v>3</v>
      </c>
      <c r="G38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86" s="3" t="str">
        <f>Homes[[#This Row],[bedrooms]] &amp; " bd | " &amp; TEXT(Homes[[#This Row],[bathrooms]],"0.##") &amp; " ba"</f>
        <v>3 bd | 1. ba</v>
      </c>
      <c r="I3886" s="4">
        <v>1320</v>
      </c>
      <c r="J3886" s="1">
        <f>IFERROR(Homes[[#This Row],[price]]/Homes[[#This Row],[sqft_living]]," ")</f>
        <v>148.86363636363637</v>
      </c>
      <c r="K3886" s="4">
        <f>IFERROR(Homes[[#This Row],[sqft_lot]]/43560," ")</f>
        <v>0.20661157024793389</v>
      </c>
      <c r="L3886" t="str">
        <f>IF(Homes[[#This Row],[waterfront]]=1, "Yes","No")</f>
        <v>No</v>
      </c>
      <c r="M3886" s="4" t="str">
        <f>IF(Homes[[#This Row],[sqft_basement]]&gt;0, "Yes","No")</f>
        <v>No</v>
      </c>
      <c r="N3886" t="str">
        <f>CHOOSE(Homes[[#This Row],[view]]+1, "None","Fair","Good","Great","Excellent")</f>
        <v>None</v>
      </c>
      <c r="O3886" t="str">
        <f>CHOOSE(Homes[[#This Row],[condition]], "Poor","Fair","Average","Good","Excellent")</f>
        <v>Average</v>
      </c>
      <c r="P3886">
        <f ca="1">YEAR(TODAY())-Homes[[#This Row],[yr_built]]</f>
        <v>59</v>
      </c>
      <c r="Q3886">
        <v>1963</v>
      </c>
      <c r="R3886">
        <f ca="1">IF(Homes[[#This Row],[yr_renovated]]&gt;0, YEAR(TODAY())-Homes[[#This Row],[yr_renovated]], YEAR(TODAY())-Homes[[#This Row],[yr_built]])</f>
        <v>62</v>
      </c>
      <c r="S3886">
        <v>1</v>
      </c>
      <c r="T3886" s="2">
        <v>41815</v>
      </c>
      <c r="U3886" s="3">
        <v>1</v>
      </c>
      <c r="V3886" s="4">
        <f>IFERROR(Homes[[#This Row],[sqft_above]]+Homes[[#This Row],[sqft_basement]]," ")</f>
        <v>1320</v>
      </c>
      <c r="W3886" s="4">
        <v>9000</v>
      </c>
      <c r="X3886">
        <v>0</v>
      </c>
      <c r="Y3886">
        <v>0</v>
      </c>
      <c r="Z3886">
        <v>3</v>
      </c>
      <c r="AA3886" s="4">
        <v>1320</v>
      </c>
      <c r="AB3886" s="4">
        <v>0</v>
      </c>
      <c r="AC3886">
        <v>1966</v>
      </c>
      <c r="AD3886" t="s">
        <v>4008</v>
      </c>
      <c r="AE3886" t="s">
        <v>519</v>
      </c>
      <c r="AF3886" t="s">
        <v>1269</v>
      </c>
    </row>
    <row r="3887" spans="1:32">
      <c r="A3887" t="str">
        <f>PROPER(TRIM(Homes[[#This Row],[street]]))</f>
        <v>130 Main St</v>
      </c>
      <c r="B3887" t="str">
        <f>PROPER(TRIM(Homes[[#This Row],[city]]))</f>
        <v>Algona</v>
      </c>
      <c r="C3887" t="str">
        <f>_xlfn.TEXTBEFORE(Homes[[#This Row],[statezip]]," ")</f>
        <v>WA</v>
      </c>
      <c r="D3887" s="6" t="str">
        <f>_xlfn.TEXTAFTER(Homes[[#This Row],[statezip]]," ")</f>
        <v>98001</v>
      </c>
      <c r="E3887" s="1">
        <v>196440</v>
      </c>
      <c r="F3887">
        <v>3</v>
      </c>
      <c r="G38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887" s="3" t="str">
        <f>Homes[[#This Row],[bedrooms]] &amp; " bd | " &amp; TEXT(Homes[[#This Row],[bathrooms]],"0.##") &amp; " ba"</f>
        <v>3 bd | 2. ba</v>
      </c>
      <c r="I3887" s="4">
        <v>1560</v>
      </c>
      <c r="J3887" s="1">
        <f>IFERROR(Homes[[#This Row],[price]]/Homes[[#This Row],[sqft_living]]," ")</f>
        <v>125.92307692307692</v>
      </c>
      <c r="K3887" s="4">
        <f>IFERROR(Homes[[#This Row],[sqft_lot]]/43560," ")</f>
        <v>0.16877869605142332</v>
      </c>
      <c r="L3887" t="str">
        <f>IF(Homes[[#This Row],[waterfront]]=1, "Yes","No")</f>
        <v>No</v>
      </c>
      <c r="M3887" s="4" t="str">
        <f>IF(Homes[[#This Row],[sqft_basement]]&gt;0, "Yes","No")</f>
        <v>No</v>
      </c>
      <c r="N3887" t="str">
        <f>CHOOSE(Homes[[#This Row],[view]]+1, "None","Fair","Good","Great","Excellent")</f>
        <v>None</v>
      </c>
      <c r="O3887" t="str">
        <f>CHOOSE(Homes[[#This Row],[condition]], "Poor","Fair","Average","Good","Excellent")</f>
        <v>Average</v>
      </c>
      <c r="P3887">
        <f ca="1">YEAR(TODAY())-Homes[[#This Row],[yr_built]]</f>
        <v>33</v>
      </c>
      <c r="Q3887">
        <v>0</v>
      </c>
      <c r="R3887">
        <f ca="1">IF(Homes[[#This Row],[yr_renovated]]&gt;0, YEAR(TODAY())-Homes[[#This Row],[yr_renovated]], YEAR(TODAY())-Homes[[#This Row],[yr_built]])</f>
        <v>33</v>
      </c>
      <c r="S3887">
        <v>1</v>
      </c>
      <c r="T3887" s="2">
        <v>41789</v>
      </c>
      <c r="U3887" s="3">
        <v>2</v>
      </c>
      <c r="V3887" s="4">
        <f>IFERROR(Homes[[#This Row],[sqft_above]]+Homes[[#This Row],[sqft_basement]]," ")</f>
        <v>1560</v>
      </c>
      <c r="W3887" s="4">
        <v>7352</v>
      </c>
      <c r="X3887">
        <v>0</v>
      </c>
      <c r="Y3887">
        <v>0</v>
      </c>
      <c r="Z3887">
        <v>3</v>
      </c>
      <c r="AA3887" s="4">
        <v>1560</v>
      </c>
      <c r="AB3887" s="4">
        <v>0</v>
      </c>
      <c r="AC3887">
        <v>1992</v>
      </c>
      <c r="AD3887" t="s">
        <v>4009</v>
      </c>
      <c r="AE3887" t="s">
        <v>4010</v>
      </c>
      <c r="AF3887" t="s">
        <v>1269</v>
      </c>
    </row>
    <row r="3888" spans="1:32">
      <c r="A3888" t="str">
        <f>PROPER(TRIM(Homes[[#This Row],[street]]))</f>
        <v>2601-2649 Shoreland Dr S</v>
      </c>
      <c r="B3888" t="str">
        <f>PROPER(TRIM(Homes[[#This Row],[city]]))</f>
        <v>Seattle</v>
      </c>
      <c r="C3888" t="str">
        <f>_xlfn.TEXTBEFORE(Homes[[#This Row],[statezip]]," ")</f>
        <v>WA</v>
      </c>
      <c r="D3888" s="6" t="str">
        <f>_xlfn.TEXTAFTER(Homes[[#This Row],[statezip]]," ")</f>
        <v>98144</v>
      </c>
      <c r="E3888" s="1">
        <v>195000</v>
      </c>
      <c r="F3888">
        <v>5</v>
      </c>
      <c r="G38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3 3/4</v>
      </c>
      <c r="H3888" s="3" t="str">
        <f>Homes[[#This Row],[bedrooms]] &amp; " bd | " &amp; TEXT(Homes[[#This Row],[bathrooms]],"0.##") &amp; " ba"</f>
        <v>5 bd | 3.75 ba</v>
      </c>
      <c r="I3888" s="4">
        <v>5340</v>
      </c>
      <c r="J3888" s="1">
        <f>IFERROR(Homes[[#This Row],[price]]/Homes[[#This Row],[sqft_living]]," ")</f>
        <v>36.516853932584269</v>
      </c>
      <c r="K3888" s="4">
        <f>IFERROR(Homes[[#This Row],[sqft_lot]]/43560," ")</f>
        <v>0.24460514233241507</v>
      </c>
      <c r="L3888" t="str">
        <f>IF(Homes[[#This Row],[waterfront]]=1, "Yes","No")</f>
        <v>No</v>
      </c>
      <c r="M3888" s="4" t="str">
        <f>IF(Homes[[#This Row],[sqft_basement]]&gt;0, "Yes","No")</f>
        <v>Yes</v>
      </c>
      <c r="N3888" t="str">
        <f>CHOOSE(Homes[[#This Row],[view]]+1, "None","Fair","Good","Great","Excellent")</f>
        <v>Great</v>
      </c>
      <c r="O3888" t="str">
        <f>CHOOSE(Homes[[#This Row],[condition]], "Poor","Fair","Average","Good","Excellent")</f>
        <v>Good</v>
      </c>
      <c r="P3888">
        <f ca="1">YEAR(TODAY())-Homes[[#This Row],[yr_built]]</f>
        <v>113</v>
      </c>
      <c r="Q3888">
        <v>1989</v>
      </c>
      <c r="R3888">
        <f ca="1">IF(Homes[[#This Row],[yr_renovated]]&gt;0, YEAR(TODAY())-Homes[[#This Row],[yr_renovated]], YEAR(TODAY())-Homes[[#This Row],[yr_built]])</f>
        <v>36</v>
      </c>
      <c r="S3888">
        <v>2.5</v>
      </c>
      <c r="T3888" s="2">
        <v>41778</v>
      </c>
      <c r="U3888" s="3">
        <v>3.75</v>
      </c>
      <c r="V3888" s="4">
        <f>IFERROR(Homes[[#This Row],[sqft_above]]+Homes[[#This Row],[sqft_basement]]," ")</f>
        <v>5340</v>
      </c>
      <c r="W3888" s="4">
        <v>10655</v>
      </c>
      <c r="X3888">
        <v>0</v>
      </c>
      <c r="Y3888">
        <v>3</v>
      </c>
      <c r="Z3888">
        <v>4</v>
      </c>
      <c r="AA3888" s="4">
        <v>3740</v>
      </c>
      <c r="AB3888" s="4">
        <v>1600</v>
      </c>
      <c r="AC3888">
        <v>1912</v>
      </c>
      <c r="AD3888" t="s">
        <v>4011</v>
      </c>
      <c r="AE3888" t="s">
        <v>49</v>
      </c>
      <c r="AF3888" t="s">
        <v>110</v>
      </c>
    </row>
    <row r="3889" spans="1:32">
      <c r="A3889" t="str">
        <f>PROPER(TRIM(Homes[[#This Row],[street]]))</f>
        <v>18600-18698 Se 259Th Pl</v>
      </c>
      <c r="B3889" t="str">
        <f>PROPER(TRIM(Homes[[#This Row],[city]]))</f>
        <v>Covington</v>
      </c>
      <c r="C3889" t="str">
        <f>_xlfn.TEXTBEFORE(Homes[[#This Row],[statezip]]," ")</f>
        <v>WA</v>
      </c>
      <c r="D3889" s="6" t="str">
        <f>_xlfn.TEXTAFTER(Homes[[#This Row],[statezip]]," ")</f>
        <v>98042</v>
      </c>
      <c r="E3889" s="1">
        <v>195000</v>
      </c>
      <c r="F3889">
        <v>3</v>
      </c>
      <c r="G38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89" s="3" t="str">
        <f>Homes[[#This Row],[bedrooms]] &amp; " bd | " &amp; TEXT(Homes[[#This Row],[bathrooms]],"0.##") &amp; " ba"</f>
        <v>3 bd | 1.75 ba</v>
      </c>
      <c r="I3889" s="4">
        <v>1380</v>
      </c>
      <c r="J3889" s="1">
        <f>IFERROR(Homes[[#This Row],[price]]/Homes[[#This Row],[sqft_living]]," ")</f>
        <v>141.30434782608697</v>
      </c>
      <c r="K3889" s="4">
        <f>IFERROR(Homes[[#This Row],[sqft_lot]]/43560," ")</f>
        <v>0.16873278236914602</v>
      </c>
      <c r="L3889" t="str">
        <f>IF(Homes[[#This Row],[waterfront]]=1, "Yes","No")</f>
        <v>No</v>
      </c>
      <c r="M3889" s="4" t="str">
        <f>IF(Homes[[#This Row],[sqft_basement]]&gt;0, "Yes","No")</f>
        <v>Yes</v>
      </c>
      <c r="N3889" t="str">
        <f>CHOOSE(Homes[[#This Row],[view]]+1, "None","Fair","Good","Great","Excellent")</f>
        <v>None</v>
      </c>
      <c r="O3889" t="str">
        <f>CHOOSE(Homes[[#This Row],[condition]], "Poor","Fair","Average","Good","Excellent")</f>
        <v>Average</v>
      </c>
      <c r="P3889">
        <f ca="1">YEAR(TODAY())-Homes[[#This Row],[yr_built]]</f>
        <v>44</v>
      </c>
      <c r="Q3889">
        <v>2013</v>
      </c>
      <c r="R3889">
        <f ca="1">IF(Homes[[#This Row],[yr_renovated]]&gt;0, YEAR(TODAY())-Homes[[#This Row],[yr_renovated]], YEAR(TODAY())-Homes[[#This Row],[yr_built]])</f>
        <v>12</v>
      </c>
      <c r="S3889">
        <v>1</v>
      </c>
      <c r="T3889" s="2">
        <v>41780</v>
      </c>
      <c r="U3889" s="3">
        <v>1.75</v>
      </c>
      <c r="V3889" s="4">
        <f>IFERROR(Homes[[#This Row],[sqft_above]]+Homes[[#This Row],[sqft_basement]]," ")</f>
        <v>1380</v>
      </c>
      <c r="W3889" s="4">
        <v>7350</v>
      </c>
      <c r="X3889">
        <v>0</v>
      </c>
      <c r="Y3889">
        <v>0</v>
      </c>
      <c r="Z3889">
        <v>3</v>
      </c>
      <c r="AA3889" s="4">
        <v>990</v>
      </c>
      <c r="AB3889" s="4">
        <v>390</v>
      </c>
      <c r="AC3889">
        <v>1981</v>
      </c>
      <c r="AD3889" t="s">
        <v>4012</v>
      </c>
      <c r="AE3889" t="s">
        <v>84</v>
      </c>
      <c r="AF3889" t="s">
        <v>85</v>
      </c>
    </row>
    <row r="3890" spans="1:32">
      <c r="A3890" t="str">
        <f>PROPER(TRIM(Homes[[#This Row],[street]]))</f>
        <v>24807 10Th Ave S</v>
      </c>
      <c r="B3890" t="str">
        <f>PROPER(TRIM(Homes[[#This Row],[city]]))</f>
        <v>Des Moines</v>
      </c>
      <c r="C3890" t="str">
        <f>_xlfn.TEXTBEFORE(Homes[[#This Row],[statezip]]," ")</f>
        <v>WA</v>
      </c>
      <c r="D3890" s="6" t="str">
        <f>_xlfn.TEXTAFTER(Homes[[#This Row],[statezip]]," ")</f>
        <v>98198</v>
      </c>
      <c r="E3890" s="1">
        <v>195000</v>
      </c>
      <c r="F3890">
        <v>2</v>
      </c>
      <c r="G38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0" s="3" t="str">
        <f>Homes[[#This Row],[bedrooms]] &amp; " bd | " &amp; TEXT(Homes[[#This Row],[bathrooms]],"0.##") &amp; " ba"</f>
        <v>2 bd | 1. ba</v>
      </c>
      <c r="I3890" s="4">
        <v>1080</v>
      </c>
      <c r="J3890" s="1">
        <f>IFERROR(Homes[[#This Row],[price]]/Homes[[#This Row],[sqft_living]]," ")</f>
        <v>180.55555555555554</v>
      </c>
      <c r="K3890" s="4">
        <f>IFERROR(Homes[[#This Row],[sqft_lot]]/43560," ")</f>
        <v>8.9508723599632689E-2</v>
      </c>
      <c r="L3890" t="str">
        <f>IF(Homes[[#This Row],[waterfront]]=1, "Yes","No")</f>
        <v>No</v>
      </c>
      <c r="M3890" s="4" t="str">
        <f>IF(Homes[[#This Row],[sqft_basement]]&gt;0, "Yes","No")</f>
        <v>No</v>
      </c>
      <c r="N3890" t="str">
        <f>CHOOSE(Homes[[#This Row],[view]]+1, "None","Fair","Good","Great","Excellent")</f>
        <v>None</v>
      </c>
      <c r="O3890" t="str">
        <f>CHOOSE(Homes[[#This Row],[condition]], "Poor","Fair","Average","Good","Excellent")</f>
        <v>Good</v>
      </c>
      <c r="P3890">
        <f ca="1">YEAR(TODAY())-Homes[[#This Row],[yr_built]]</f>
        <v>53</v>
      </c>
      <c r="Q3890">
        <v>0</v>
      </c>
      <c r="R3890">
        <f ca="1">IF(Homes[[#This Row],[yr_renovated]]&gt;0, YEAR(TODAY())-Homes[[#This Row],[yr_renovated]], YEAR(TODAY())-Homes[[#This Row],[yr_built]])</f>
        <v>53</v>
      </c>
      <c r="S3890">
        <v>1</v>
      </c>
      <c r="T3890" s="2">
        <v>41780</v>
      </c>
      <c r="U3890" s="3">
        <v>1</v>
      </c>
      <c r="V3890" s="4">
        <f>IFERROR(Homes[[#This Row],[sqft_above]]+Homes[[#This Row],[sqft_basement]]," ")</f>
        <v>1080</v>
      </c>
      <c r="W3890" s="4">
        <v>3899</v>
      </c>
      <c r="X3890">
        <v>0</v>
      </c>
      <c r="Y3890">
        <v>0</v>
      </c>
      <c r="Z3890">
        <v>4</v>
      </c>
      <c r="AA3890" s="4">
        <v>1080</v>
      </c>
      <c r="AB3890" s="4">
        <v>0</v>
      </c>
      <c r="AC3890">
        <v>1972</v>
      </c>
      <c r="AD3890" t="s">
        <v>4013</v>
      </c>
      <c r="AE3890" t="s">
        <v>459</v>
      </c>
      <c r="AF3890" t="s">
        <v>460</v>
      </c>
    </row>
    <row r="3891" spans="1:32">
      <c r="A3891" t="str">
        <f>PROPER(TRIM(Homes[[#This Row],[street]]))</f>
        <v>1168 Semanski St</v>
      </c>
      <c r="B3891" t="str">
        <f>PROPER(TRIM(Homes[[#This Row],[city]]))</f>
        <v>Enumclaw</v>
      </c>
      <c r="C3891" t="str">
        <f>_xlfn.TEXTBEFORE(Homes[[#This Row],[statezip]]," ")</f>
        <v>WA</v>
      </c>
      <c r="D3891" s="6" t="str">
        <f>_xlfn.TEXTAFTER(Homes[[#This Row],[statezip]]," ")</f>
        <v>98022</v>
      </c>
      <c r="E3891" s="1">
        <v>195000</v>
      </c>
      <c r="F3891">
        <v>3</v>
      </c>
      <c r="G38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891" s="3" t="str">
        <f>Homes[[#This Row],[bedrooms]] &amp; " bd | " &amp; TEXT(Homes[[#This Row],[bathrooms]],"0.##") &amp; " ba"</f>
        <v>3 bd | 1.75 ba</v>
      </c>
      <c r="I3891" s="4">
        <v>1570</v>
      </c>
      <c r="J3891" s="1">
        <f>IFERROR(Homes[[#This Row],[price]]/Homes[[#This Row],[sqft_living]]," ")</f>
        <v>124.20382165605096</v>
      </c>
      <c r="K3891" s="4">
        <f>IFERROR(Homes[[#This Row],[sqft_lot]]/43560," ")</f>
        <v>0.19419191919191919</v>
      </c>
      <c r="L3891" t="str">
        <f>IF(Homes[[#This Row],[waterfront]]=1, "Yes","No")</f>
        <v>No</v>
      </c>
      <c r="M3891" s="4" t="str">
        <f>IF(Homes[[#This Row],[sqft_basement]]&gt;0, "Yes","No")</f>
        <v>No</v>
      </c>
      <c r="N3891" t="str">
        <f>CHOOSE(Homes[[#This Row],[view]]+1, "None","Fair","Good","Great","Excellent")</f>
        <v>None</v>
      </c>
      <c r="O3891" t="str">
        <f>CHOOSE(Homes[[#This Row],[condition]], "Poor","Fair","Average","Good","Excellent")</f>
        <v>Average</v>
      </c>
      <c r="P3891">
        <f ca="1">YEAR(TODAY())-Homes[[#This Row],[yr_built]]</f>
        <v>34</v>
      </c>
      <c r="Q3891">
        <v>0</v>
      </c>
      <c r="R3891">
        <f ca="1">IF(Homes[[#This Row],[yr_renovated]]&gt;0, YEAR(TODAY())-Homes[[#This Row],[yr_renovated]], YEAR(TODAY())-Homes[[#This Row],[yr_built]])</f>
        <v>34</v>
      </c>
      <c r="S3891">
        <v>1</v>
      </c>
      <c r="T3891" s="2">
        <v>41784</v>
      </c>
      <c r="U3891" s="3">
        <v>1.75</v>
      </c>
      <c r="V3891" s="4">
        <f>IFERROR(Homes[[#This Row],[sqft_above]]+Homes[[#This Row],[sqft_basement]]," ")</f>
        <v>1570</v>
      </c>
      <c r="W3891" s="4">
        <v>8459</v>
      </c>
      <c r="X3891">
        <v>0</v>
      </c>
      <c r="Y3891">
        <v>0</v>
      </c>
      <c r="Z3891">
        <v>3</v>
      </c>
      <c r="AA3891" s="4">
        <v>1570</v>
      </c>
      <c r="AB3891" s="4">
        <v>0</v>
      </c>
      <c r="AC3891">
        <v>1991</v>
      </c>
      <c r="AD3891" t="s">
        <v>4014</v>
      </c>
      <c r="AE3891" t="s">
        <v>1035</v>
      </c>
      <c r="AF3891" t="s">
        <v>1036</v>
      </c>
    </row>
    <row r="3892" spans="1:32">
      <c r="A3892" t="str">
        <f>PROPER(TRIM(Homes[[#This Row],[street]]))</f>
        <v>205 Sw Gibson Ln</v>
      </c>
      <c r="B3892" t="str">
        <f>PROPER(TRIM(Homes[[#This Row],[city]]))</f>
        <v>Issaquah</v>
      </c>
      <c r="C3892" t="str">
        <f>_xlfn.TEXTBEFORE(Homes[[#This Row],[statezip]]," ")</f>
        <v>WA</v>
      </c>
      <c r="D3892" s="6" t="str">
        <f>_xlfn.TEXTAFTER(Homes[[#This Row],[statezip]]," ")</f>
        <v>98027</v>
      </c>
      <c r="E3892" s="1">
        <v>195000</v>
      </c>
      <c r="F3892">
        <v>2</v>
      </c>
      <c r="G38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2" s="3" t="str">
        <f>Homes[[#This Row],[bedrooms]] &amp; " bd | " &amp; TEXT(Homes[[#This Row],[bathrooms]],"0.##") &amp; " ba"</f>
        <v>2 bd | 1. ba</v>
      </c>
      <c r="I3892" s="4">
        <v>1190</v>
      </c>
      <c r="J3892" s="1">
        <f>IFERROR(Homes[[#This Row],[price]]/Homes[[#This Row],[sqft_living]]," ")</f>
        <v>163.8655462184874</v>
      </c>
      <c r="K3892" s="4">
        <f>IFERROR(Homes[[#This Row],[sqft_lot]]/43560," ")</f>
        <v>0.61999540863177227</v>
      </c>
      <c r="L3892" t="str">
        <f>IF(Homes[[#This Row],[waterfront]]=1, "Yes","No")</f>
        <v>No</v>
      </c>
      <c r="M3892" s="4" t="str">
        <f>IF(Homes[[#This Row],[sqft_basement]]&gt;0, "Yes","No")</f>
        <v>No</v>
      </c>
      <c r="N3892" t="str">
        <f>CHOOSE(Homes[[#This Row],[view]]+1, "None","Fair","Good","Great","Excellent")</f>
        <v>None</v>
      </c>
      <c r="O3892" t="str">
        <f>CHOOSE(Homes[[#This Row],[condition]], "Poor","Fair","Average","Good","Excellent")</f>
        <v>Good</v>
      </c>
      <c r="P3892">
        <f ca="1">YEAR(TODAY())-Homes[[#This Row],[yr_built]]</f>
        <v>115</v>
      </c>
      <c r="Q3892">
        <v>0</v>
      </c>
      <c r="R3892">
        <f ca="1">IF(Homes[[#This Row],[yr_renovated]]&gt;0, YEAR(TODAY())-Homes[[#This Row],[yr_renovated]], YEAR(TODAY())-Homes[[#This Row],[yr_built]])</f>
        <v>115</v>
      </c>
      <c r="S3892">
        <v>1</v>
      </c>
      <c r="T3892" s="2">
        <v>41827</v>
      </c>
      <c r="U3892" s="3">
        <v>1</v>
      </c>
      <c r="V3892" s="4">
        <f>IFERROR(Homes[[#This Row],[sqft_above]]+Homes[[#This Row],[sqft_basement]]," ")</f>
        <v>1190</v>
      </c>
      <c r="W3892" s="4">
        <v>27007</v>
      </c>
      <c r="X3892">
        <v>0</v>
      </c>
      <c r="Y3892">
        <v>0</v>
      </c>
      <c r="Z3892">
        <v>4</v>
      </c>
      <c r="AA3892" s="4">
        <v>1190</v>
      </c>
      <c r="AB3892" s="4">
        <v>0</v>
      </c>
      <c r="AC3892">
        <v>1910</v>
      </c>
      <c r="AD3892" t="s">
        <v>4015</v>
      </c>
      <c r="AE3892" t="s">
        <v>79</v>
      </c>
      <c r="AF3892" t="s">
        <v>82</v>
      </c>
    </row>
    <row r="3893" spans="1:32">
      <c r="A3893" t="str">
        <f>PROPER(TRIM(Homes[[#This Row],[street]]))</f>
        <v>11819 1St Avenue South</v>
      </c>
      <c r="B3893" t="str">
        <f>PROPER(TRIM(Homes[[#This Row],[city]]))</f>
        <v>Seattle</v>
      </c>
      <c r="C3893" t="str">
        <f>_xlfn.TEXTBEFORE(Homes[[#This Row],[statezip]]," ")</f>
        <v>WA</v>
      </c>
      <c r="D3893" s="6" t="str">
        <f>_xlfn.TEXTAFTER(Homes[[#This Row],[statezip]]," ")</f>
        <v>98168</v>
      </c>
      <c r="E3893" s="1">
        <v>195000</v>
      </c>
      <c r="F3893">
        <v>2</v>
      </c>
      <c r="G38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3" s="3" t="str">
        <f>Homes[[#This Row],[bedrooms]] &amp; " bd | " &amp; TEXT(Homes[[#This Row],[bathrooms]],"0.##") &amp; " ba"</f>
        <v>2 bd | 1. ba</v>
      </c>
      <c r="I3893" s="4">
        <v>1020</v>
      </c>
      <c r="J3893" s="1">
        <f>IFERROR(Homes[[#This Row],[price]]/Homes[[#This Row],[sqft_living]]," ")</f>
        <v>191.1764705882353</v>
      </c>
      <c r="K3893" s="4">
        <f>IFERROR(Homes[[#This Row],[sqft_lot]]/43560," ")</f>
        <v>0.18595041322314049</v>
      </c>
      <c r="L3893" t="str">
        <f>IF(Homes[[#This Row],[waterfront]]=1, "Yes","No")</f>
        <v>No</v>
      </c>
      <c r="M3893" s="4" t="str">
        <f>IF(Homes[[#This Row],[sqft_basement]]&gt;0, "Yes","No")</f>
        <v>No</v>
      </c>
      <c r="N3893" t="str">
        <f>CHOOSE(Homes[[#This Row],[view]]+1, "None","Fair","Good","Great","Excellent")</f>
        <v>None</v>
      </c>
      <c r="O3893" t="str">
        <f>CHOOSE(Homes[[#This Row],[condition]], "Poor","Fair","Average","Good","Excellent")</f>
        <v>Average</v>
      </c>
      <c r="P3893">
        <f ca="1">YEAR(TODAY())-Homes[[#This Row],[yr_built]]</f>
        <v>85</v>
      </c>
      <c r="Q3893">
        <v>1996</v>
      </c>
      <c r="R3893">
        <f ca="1">IF(Homes[[#This Row],[yr_renovated]]&gt;0, YEAR(TODAY())-Homes[[#This Row],[yr_renovated]], YEAR(TODAY())-Homes[[#This Row],[yr_built]])</f>
        <v>29</v>
      </c>
      <c r="S3893">
        <v>1</v>
      </c>
      <c r="T3893" s="2">
        <v>41817</v>
      </c>
      <c r="U3893" s="3">
        <v>1</v>
      </c>
      <c r="V3893" s="4">
        <f>IFERROR(Homes[[#This Row],[sqft_above]]+Homes[[#This Row],[sqft_basement]]," ")</f>
        <v>1020</v>
      </c>
      <c r="W3893" s="4">
        <v>8100</v>
      </c>
      <c r="X3893">
        <v>0</v>
      </c>
      <c r="Y3893">
        <v>0</v>
      </c>
      <c r="Z3893">
        <v>3</v>
      </c>
      <c r="AA3893" s="4">
        <v>1020</v>
      </c>
      <c r="AB3893" s="4">
        <v>0</v>
      </c>
      <c r="AC3893">
        <v>1940</v>
      </c>
      <c r="AD3893" t="s">
        <v>4016</v>
      </c>
      <c r="AE3893" t="s">
        <v>49</v>
      </c>
      <c r="AF3893" t="s">
        <v>94</v>
      </c>
    </row>
    <row r="3894" spans="1:32">
      <c r="A3894" t="str">
        <f>PROPER(TRIM(Homes[[#This Row],[street]]))</f>
        <v>34810 18Th Ave Sw</v>
      </c>
      <c r="B3894" t="str">
        <f>PROPER(TRIM(Homes[[#This Row],[city]]))</f>
        <v>Federal Way</v>
      </c>
      <c r="C3894" t="str">
        <f>_xlfn.TEXTBEFORE(Homes[[#This Row],[statezip]]," ")</f>
        <v>WA</v>
      </c>
      <c r="D3894" s="6" t="str">
        <f>_xlfn.TEXTAFTER(Homes[[#This Row],[statezip]]," ")</f>
        <v>98023</v>
      </c>
      <c r="E3894" s="1">
        <v>194000</v>
      </c>
      <c r="F3894">
        <v>3</v>
      </c>
      <c r="G38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4" s="3" t="str">
        <f>Homes[[#This Row],[bedrooms]] &amp; " bd | " &amp; TEXT(Homes[[#This Row],[bathrooms]],"0.##") &amp; " ba"</f>
        <v>3 bd | 1. ba</v>
      </c>
      <c r="I3894" s="4">
        <v>1050</v>
      </c>
      <c r="J3894" s="1">
        <f>IFERROR(Homes[[#This Row],[price]]/Homes[[#This Row],[sqft_living]]," ")</f>
        <v>184.76190476190476</v>
      </c>
      <c r="K3894" s="4">
        <f>IFERROR(Homes[[#This Row],[sqft_lot]]/43560," ")</f>
        <v>0.17394398530762167</v>
      </c>
      <c r="L3894" t="str">
        <f>IF(Homes[[#This Row],[waterfront]]=1, "Yes","No")</f>
        <v>No</v>
      </c>
      <c r="M3894" s="4" t="str">
        <f>IF(Homes[[#This Row],[sqft_basement]]&gt;0, "Yes","No")</f>
        <v>No</v>
      </c>
      <c r="N3894" t="str">
        <f>CHOOSE(Homes[[#This Row],[view]]+1, "None","Fair","Good","Great","Excellent")</f>
        <v>None</v>
      </c>
      <c r="O3894" t="str">
        <f>CHOOSE(Homes[[#This Row],[condition]], "Poor","Fair","Average","Good","Excellent")</f>
        <v>Average</v>
      </c>
      <c r="P3894">
        <f ca="1">YEAR(TODAY())-Homes[[#This Row],[yr_built]]</f>
        <v>42</v>
      </c>
      <c r="Q3894">
        <v>2009</v>
      </c>
      <c r="R3894">
        <f ca="1">IF(Homes[[#This Row],[yr_renovated]]&gt;0, YEAR(TODAY())-Homes[[#This Row],[yr_renovated]], YEAR(TODAY())-Homes[[#This Row],[yr_built]])</f>
        <v>16</v>
      </c>
      <c r="S3894">
        <v>1</v>
      </c>
      <c r="T3894" s="2">
        <v>41814</v>
      </c>
      <c r="U3894" s="3">
        <v>1</v>
      </c>
      <c r="V3894" s="4">
        <f>IFERROR(Homes[[#This Row],[sqft_above]]+Homes[[#This Row],[sqft_basement]]," ")</f>
        <v>1050</v>
      </c>
      <c r="W3894" s="4">
        <v>7577</v>
      </c>
      <c r="X3894">
        <v>0</v>
      </c>
      <c r="Y3894">
        <v>0</v>
      </c>
      <c r="Z3894">
        <v>3</v>
      </c>
      <c r="AA3894" s="4">
        <v>1050</v>
      </c>
      <c r="AB3894" s="4">
        <v>0</v>
      </c>
      <c r="AC3894">
        <v>1983</v>
      </c>
      <c r="AD3894" t="s">
        <v>4017</v>
      </c>
      <c r="AE3894" t="s">
        <v>675</v>
      </c>
      <c r="AF3894" t="s">
        <v>1267</v>
      </c>
    </row>
    <row r="3895" spans="1:32">
      <c r="A3895" t="str">
        <f>PROPER(TRIM(Homes[[#This Row],[street]]))</f>
        <v>6017-6199 31St Ave Sw</v>
      </c>
      <c r="B3895" t="str">
        <f>PROPER(TRIM(Homes[[#This Row],[city]]))</f>
        <v>Seattle</v>
      </c>
      <c r="C3895" t="str">
        <f>_xlfn.TEXTBEFORE(Homes[[#This Row],[statezip]]," ")</f>
        <v>WA</v>
      </c>
      <c r="D3895" s="6" t="str">
        <f>_xlfn.TEXTAFTER(Homes[[#This Row],[statezip]]," ")</f>
        <v>98126</v>
      </c>
      <c r="E3895" s="1">
        <v>194000</v>
      </c>
      <c r="F3895">
        <v>1</v>
      </c>
      <c r="G38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5" s="3" t="str">
        <f>Homes[[#This Row],[bedrooms]] &amp; " bd | " &amp; TEXT(Homes[[#This Row],[bathrooms]],"0.##") &amp; " ba"</f>
        <v>1 bd | 1. ba</v>
      </c>
      <c r="I3895" s="4">
        <v>820</v>
      </c>
      <c r="J3895" s="1">
        <f>IFERROR(Homes[[#This Row],[price]]/Homes[[#This Row],[sqft_living]]," ")</f>
        <v>236.58536585365854</v>
      </c>
      <c r="K3895" s="4">
        <f>IFERROR(Homes[[#This Row],[sqft_lot]]/43560," ")</f>
        <v>2.4334251606978878E-2</v>
      </c>
      <c r="L3895" t="str">
        <f>IF(Homes[[#This Row],[waterfront]]=1, "Yes","No")</f>
        <v>No</v>
      </c>
      <c r="M3895" s="4" t="str">
        <f>IF(Homes[[#This Row],[sqft_basement]]&gt;0, "Yes","No")</f>
        <v>Yes</v>
      </c>
      <c r="N3895" t="str">
        <f>CHOOSE(Homes[[#This Row],[view]]+1, "None","Fair","Good","Great","Excellent")</f>
        <v>None</v>
      </c>
      <c r="O3895" t="str">
        <f>CHOOSE(Homes[[#This Row],[condition]], "Poor","Fair","Average","Good","Excellent")</f>
        <v>Average</v>
      </c>
      <c r="P3895">
        <f ca="1">YEAR(TODAY())-Homes[[#This Row],[yr_built]]</f>
        <v>18</v>
      </c>
      <c r="Q3895">
        <v>0</v>
      </c>
      <c r="R3895">
        <f ca="1">IF(Homes[[#This Row],[yr_renovated]]&gt;0, YEAR(TODAY())-Homes[[#This Row],[yr_renovated]], YEAR(TODAY())-Homes[[#This Row],[yr_built]])</f>
        <v>18</v>
      </c>
      <c r="S3895">
        <v>1</v>
      </c>
      <c r="T3895" s="2">
        <v>41779</v>
      </c>
      <c r="U3895" s="3">
        <v>1</v>
      </c>
      <c r="V3895" s="4">
        <f>IFERROR(Homes[[#This Row],[sqft_above]]+Homes[[#This Row],[sqft_basement]]," ")</f>
        <v>820</v>
      </c>
      <c r="W3895" s="4">
        <v>1060</v>
      </c>
      <c r="X3895">
        <v>0</v>
      </c>
      <c r="Y3895">
        <v>0</v>
      </c>
      <c r="Z3895">
        <v>3</v>
      </c>
      <c r="AA3895" s="4">
        <v>760</v>
      </c>
      <c r="AB3895" s="4">
        <v>60</v>
      </c>
      <c r="AC3895">
        <v>2007</v>
      </c>
      <c r="AD3895" t="s">
        <v>4018</v>
      </c>
      <c r="AE3895" t="s">
        <v>49</v>
      </c>
      <c r="AF3895" t="s">
        <v>434</v>
      </c>
    </row>
    <row r="3896" spans="1:32">
      <c r="A3896" t="str">
        <f>PROPER(TRIM(Homes[[#This Row],[street]]))</f>
        <v>454 S 190Th St</v>
      </c>
      <c r="B3896" t="str">
        <f>PROPER(TRIM(Homes[[#This Row],[city]]))</f>
        <v>Burien</v>
      </c>
      <c r="C3896" t="str">
        <f>_xlfn.TEXTBEFORE(Homes[[#This Row],[statezip]]," ")</f>
        <v>WA</v>
      </c>
      <c r="D3896" s="6" t="str">
        <f>_xlfn.TEXTAFTER(Homes[[#This Row],[statezip]]," ")</f>
        <v>98148</v>
      </c>
      <c r="E3896" s="1">
        <v>193000</v>
      </c>
      <c r="F3896">
        <v>3</v>
      </c>
      <c r="G38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96" s="3" t="str">
        <f>Homes[[#This Row],[bedrooms]] &amp; " bd | " &amp; TEXT(Homes[[#This Row],[bathrooms]],"0.##") &amp; " ba"</f>
        <v>3 bd | 1.5 ba</v>
      </c>
      <c r="I3896" s="4">
        <v>1180</v>
      </c>
      <c r="J3896" s="1">
        <f>IFERROR(Homes[[#This Row],[price]]/Homes[[#This Row],[sqft_living]]," ")</f>
        <v>163.5593220338983</v>
      </c>
      <c r="K3896" s="4">
        <f>IFERROR(Homes[[#This Row],[sqft_lot]]/43560," ")</f>
        <v>0.20771349862258953</v>
      </c>
      <c r="L3896" t="str">
        <f>IF(Homes[[#This Row],[waterfront]]=1, "Yes","No")</f>
        <v>No</v>
      </c>
      <c r="M3896" s="4" t="str">
        <f>IF(Homes[[#This Row],[sqft_basement]]&gt;0, "Yes","No")</f>
        <v>No</v>
      </c>
      <c r="N3896" t="str">
        <f>CHOOSE(Homes[[#This Row],[view]]+1, "None","Fair","Good","Great","Excellent")</f>
        <v>None</v>
      </c>
      <c r="O3896" t="str">
        <f>CHOOSE(Homes[[#This Row],[condition]], "Poor","Fair","Average","Good","Excellent")</f>
        <v>Average</v>
      </c>
      <c r="P3896">
        <f ca="1">YEAR(TODAY())-Homes[[#This Row],[yr_built]]</f>
        <v>65</v>
      </c>
      <c r="Q3896">
        <v>2012</v>
      </c>
      <c r="R3896">
        <f ca="1">IF(Homes[[#This Row],[yr_renovated]]&gt;0, YEAR(TODAY())-Homes[[#This Row],[yr_renovated]], YEAR(TODAY())-Homes[[#This Row],[yr_built]])</f>
        <v>13</v>
      </c>
      <c r="S3896">
        <v>1</v>
      </c>
      <c r="T3896" s="2">
        <v>41793</v>
      </c>
      <c r="U3896" s="3">
        <v>1.5</v>
      </c>
      <c r="V3896" s="4">
        <f>IFERROR(Homes[[#This Row],[sqft_above]]+Homes[[#This Row],[sqft_basement]]," ")</f>
        <v>1180</v>
      </c>
      <c r="W3896" s="4">
        <v>9048</v>
      </c>
      <c r="X3896">
        <v>0</v>
      </c>
      <c r="Y3896">
        <v>0</v>
      </c>
      <c r="Z3896">
        <v>3</v>
      </c>
      <c r="AA3896" s="4">
        <v>1180</v>
      </c>
      <c r="AB3896" s="4">
        <v>0</v>
      </c>
      <c r="AC3896">
        <v>1960</v>
      </c>
      <c r="AD3896" t="s">
        <v>4019</v>
      </c>
      <c r="AE3896" t="s">
        <v>379</v>
      </c>
      <c r="AF3896" t="s">
        <v>1701</v>
      </c>
    </row>
    <row r="3897" spans="1:32">
      <c r="A3897" t="str">
        <f>PROPER(TRIM(Homes[[#This Row],[street]]))</f>
        <v>2356 Rosemont Pl W</v>
      </c>
      <c r="B3897" t="str">
        <f>PROPER(TRIM(Homes[[#This Row],[city]]))</f>
        <v>Seattle</v>
      </c>
      <c r="C3897" t="str">
        <f>_xlfn.TEXTBEFORE(Homes[[#This Row],[statezip]]," ")</f>
        <v>WA</v>
      </c>
      <c r="D3897" s="6" t="str">
        <f>_xlfn.TEXTAFTER(Homes[[#This Row],[statezip]]," ")</f>
        <v>98199</v>
      </c>
      <c r="E3897" s="1">
        <v>193000</v>
      </c>
      <c r="F3897">
        <v>3</v>
      </c>
      <c r="G38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897" s="3" t="str">
        <f>Homes[[#This Row],[bedrooms]] &amp; " bd | " &amp; TEXT(Homes[[#This Row],[bathrooms]],"0.##") &amp; " ba"</f>
        <v>3 bd | 1.5 ba</v>
      </c>
      <c r="I3897" s="4">
        <v>2200</v>
      </c>
      <c r="J3897" s="1">
        <f>IFERROR(Homes[[#This Row],[price]]/Homes[[#This Row],[sqft_living]]," ")</f>
        <v>87.727272727272734</v>
      </c>
      <c r="K3897" s="4">
        <f>IFERROR(Homes[[#This Row],[sqft_lot]]/43560," ")</f>
        <v>0.1147842056932966</v>
      </c>
      <c r="L3897" t="str">
        <f>IF(Homes[[#This Row],[waterfront]]=1, "Yes","No")</f>
        <v>No</v>
      </c>
      <c r="M3897" s="4" t="str">
        <f>IF(Homes[[#This Row],[sqft_basement]]&gt;0, "Yes","No")</f>
        <v>No</v>
      </c>
      <c r="N3897" t="str">
        <f>CHOOSE(Homes[[#This Row],[view]]+1, "None","Fair","Good","Great","Excellent")</f>
        <v>None</v>
      </c>
      <c r="O3897" t="str">
        <f>CHOOSE(Homes[[#This Row],[condition]], "Poor","Fair","Average","Good","Excellent")</f>
        <v>Average</v>
      </c>
      <c r="P3897">
        <f ca="1">YEAR(TODAY())-Homes[[#This Row],[yr_built]]</f>
        <v>93</v>
      </c>
      <c r="Q3897">
        <v>0</v>
      </c>
      <c r="R3897">
        <f ca="1">IF(Homes[[#This Row],[yr_renovated]]&gt;0, YEAR(TODAY())-Homes[[#This Row],[yr_renovated]], YEAR(TODAY())-Homes[[#This Row],[yr_built]])</f>
        <v>93</v>
      </c>
      <c r="S3897">
        <v>1.5</v>
      </c>
      <c r="T3897" s="2">
        <v>41778</v>
      </c>
      <c r="U3897" s="3">
        <v>1.5</v>
      </c>
      <c r="V3897" s="4">
        <f>IFERROR(Homes[[#This Row],[sqft_above]]+Homes[[#This Row],[sqft_basement]]," ")</f>
        <v>2200</v>
      </c>
      <c r="W3897" s="4">
        <v>5000</v>
      </c>
      <c r="X3897">
        <v>0</v>
      </c>
      <c r="Y3897">
        <v>0</v>
      </c>
      <c r="Z3897">
        <v>3</v>
      </c>
      <c r="AA3897" s="4">
        <v>2200</v>
      </c>
      <c r="AB3897" s="4">
        <v>0</v>
      </c>
      <c r="AC3897">
        <v>1932</v>
      </c>
      <c r="AD3897" t="s">
        <v>4020</v>
      </c>
      <c r="AE3897" t="s">
        <v>49</v>
      </c>
      <c r="AF3897" t="s">
        <v>58</v>
      </c>
    </row>
    <row r="3898" spans="1:32">
      <c r="A3898" t="str">
        <f>PROPER(TRIM(Homes[[#This Row],[street]]))</f>
        <v>12516 Military Rd S</v>
      </c>
      <c r="B3898" t="str">
        <f>PROPER(TRIM(Homes[[#This Row],[city]]))</f>
        <v>Seattle</v>
      </c>
      <c r="C3898" t="str">
        <f>_xlfn.TEXTBEFORE(Homes[[#This Row],[statezip]]," ")</f>
        <v>WA</v>
      </c>
      <c r="D3898" s="6" t="str">
        <f>_xlfn.TEXTAFTER(Homes[[#This Row],[statezip]]," ")</f>
        <v>98168</v>
      </c>
      <c r="E3898" s="1">
        <v>192500</v>
      </c>
      <c r="F3898">
        <v>2</v>
      </c>
      <c r="G38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8" s="3" t="str">
        <f>Homes[[#This Row],[bedrooms]] &amp; " bd | " &amp; TEXT(Homes[[#This Row],[bathrooms]],"0.##") &amp; " ba"</f>
        <v>2 bd | 1. ba</v>
      </c>
      <c r="I3898" s="4">
        <v>950</v>
      </c>
      <c r="J3898" s="1">
        <f>IFERROR(Homes[[#This Row],[price]]/Homes[[#This Row],[sqft_living]]," ")</f>
        <v>202.63157894736841</v>
      </c>
      <c r="K3898" s="4">
        <f>IFERROR(Homes[[#This Row],[sqft_lot]]/43560," ")</f>
        <v>0.17658402203856749</v>
      </c>
      <c r="L3898" t="str">
        <f>IF(Homes[[#This Row],[waterfront]]=1, "Yes","No")</f>
        <v>No</v>
      </c>
      <c r="M3898" s="4" t="str">
        <f>IF(Homes[[#This Row],[sqft_basement]]&gt;0, "Yes","No")</f>
        <v>No</v>
      </c>
      <c r="N3898" t="str">
        <f>CHOOSE(Homes[[#This Row],[view]]+1, "None","Fair","Good","Great","Excellent")</f>
        <v>None</v>
      </c>
      <c r="O3898" t="str">
        <f>CHOOSE(Homes[[#This Row],[condition]], "Poor","Fair","Average","Good","Excellent")</f>
        <v>Average</v>
      </c>
      <c r="P3898">
        <f ca="1">YEAR(TODAY())-Homes[[#This Row],[yr_built]]</f>
        <v>99</v>
      </c>
      <c r="Q3898">
        <v>2003</v>
      </c>
      <c r="R3898">
        <f ca="1">IF(Homes[[#This Row],[yr_renovated]]&gt;0, YEAR(TODAY())-Homes[[#This Row],[yr_renovated]], YEAR(TODAY())-Homes[[#This Row],[yr_built]])</f>
        <v>22</v>
      </c>
      <c r="S3898">
        <v>1</v>
      </c>
      <c r="T3898" s="2">
        <v>41779</v>
      </c>
      <c r="U3898" s="3">
        <v>1</v>
      </c>
      <c r="V3898" s="4">
        <f>IFERROR(Homes[[#This Row],[sqft_above]]+Homes[[#This Row],[sqft_basement]]," ")</f>
        <v>950</v>
      </c>
      <c r="W3898" s="4">
        <v>7692</v>
      </c>
      <c r="X3898">
        <v>0</v>
      </c>
      <c r="Y3898">
        <v>0</v>
      </c>
      <c r="Z3898">
        <v>3</v>
      </c>
      <c r="AA3898" s="4">
        <v>950</v>
      </c>
      <c r="AB3898" s="4">
        <v>0</v>
      </c>
      <c r="AC3898">
        <v>1926</v>
      </c>
      <c r="AD3898" t="s">
        <v>4021</v>
      </c>
      <c r="AE3898" t="s">
        <v>49</v>
      </c>
      <c r="AF3898" t="s">
        <v>94</v>
      </c>
    </row>
    <row r="3899" spans="1:32">
      <c r="A3899" t="str">
        <f>PROPER(TRIM(Homes[[#This Row],[street]]))</f>
        <v>14490 57Th Ave S</v>
      </c>
      <c r="B3899" t="str">
        <f>PROPER(TRIM(Homes[[#This Row],[city]]))</f>
        <v>Tukwila</v>
      </c>
      <c r="C3899" t="str">
        <f>_xlfn.TEXTBEFORE(Homes[[#This Row],[statezip]]," ")</f>
        <v>WA</v>
      </c>
      <c r="D3899" s="6" t="str">
        <f>_xlfn.TEXTAFTER(Homes[[#This Row],[statezip]]," ")</f>
        <v>98168</v>
      </c>
      <c r="E3899" s="1">
        <v>192500</v>
      </c>
      <c r="F3899">
        <v>3</v>
      </c>
      <c r="G38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899" s="3" t="str">
        <f>Homes[[#This Row],[bedrooms]] &amp; " bd | " &amp; TEXT(Homes[[#This Row],[bathrooms]],"0.##") &amp; " ba"</f>
        <v>3 bd | 1. ba</v>
      </c>
      <c r="I3899" s="4">
        <v>1080</v>
      </c>
      <c r="J3899" s="1">
        <f>IFERROR(Homes[[#This Row],[price]]/Homes[[#This Row],[sqft_living]]," ")</f>
        <v>178.24074074074073</v>
      </c>
      <c r="K3899" s="4">
        <f>IFERROR(Homes[[#This Row],[sqft_lot]]/43560," ")</f>
        <v>0.19696969696969696</v>
      </c>
      <c r="L3899" t="str">
        <f>IF(Homes[[#This Row],[waterfront]]=1, "Yes","No")</f>
        <v>No</v>
      </c>
      <c r="M3899" s="4" t="str">
        <f>IF(Homes[[#This Row],[sqft_basement]]&gt;0, "Yes","No")</f>
        <v>No</v>
      </c>
      <c r="N3899" t="str">
        <f>CHOOSE(Homes[[#This Row],[view]]+1, "None","Fair","Good","Great","Excellent")</f>
        <v>None</v>
      </c>
      <c r="O3899" t="str">
        <f>CHOOSE(Homes[[#This Row],[condition]], "Poor","Fair","Average","Good","Excellent")</f>
        <v>Average</v>
      </c>
      <c r="P3899">
        <f ca="1">YEAR(TODAY())-Homes[[#This Row],[yr_built]]</f>
        <v>125</v>
      </c>
      <c r="Q3899">
        <v>2005</v>
      </c>
      <c r="R3899">
        <f ca="1">IF(Homes[[#This Row],[yr_renovated]]&gt;0, YEAR(TODAY())-Homes[[#This Row],[yr_renovated]], YEAR(TODAY())-Homes[[#This Row],[yr_built]])</f>
        <v>20</v>
      </c>
      <c r="S3899">
        <v>1.5</v>
      </c>
      <c r="T3899" s="2">
        <v>41808</v>
      </c>
      <c r="U3899" s="3">
        <v>1</v>
      </c>
      <c r="V3899" s="4">
        <f>IFERROR(Homes[[#This Row],[sqft_above]]+Homes[[#This Row],[sqft_basement]]," ")</f>
        <v>1080</v>
      </c>
      <c r="W3899" s="4">
        <v>8580</v>
      </c>
      <c r="X3899">
        <v>0</v>
      </c>
      <c r="Y3899">
        <v>0</v>
      </c>
      <c r="Z3899">
        <v>3</v>
      </c>
      <c r="AA3899" s="4">
        <v>1080</v>
      </c>
      <c r="AB3899" s="4">
        <v>0</v>
      </c>
      <c r="AC3899">
        <v>1900</v>
      </c>
      <c r="AD3899" t="s">
        <v>4022</v>
      </c>
      <c r="AE3899" t="s">
        <v>93</v>
      </c>
      <c r="AF3899" t="s">
        <v>94</v>
      </c>
    </row>
    <row r="3900" spans="1:32">
      <c r="A3900" t="str">
        <f>PROPER(TRIM(Homes[[#This Row],[street]]))</f>
        <v>124 Sw 185Th St</v>
      </c>
      <c r="B3900" t="str">
        <f>PROPER(TRIM(Homes[[#This Row],[city]]))</f>
        <v>Normandy Park</v>
      </c>
      <c r="C3900" t="str">
        <f>_xlfn.TEXTBEFORE(Homes[[#This Row],[statezip]]," ")</f>
        <v>WA</v>
      </c>
      <c r="D3900" s="6" t="str">
        <f>_xlfn.TEXTAFTER(Homes[[#This Row],[statezip]]," ")</f>
        <v>98166</v>
      </c>
      <c r="E3900" s="1">
        <v>192000</v>
      </c>
      <c r="F3900">
        <v>2</v>
      </c>
      <c r="G39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0" s="3" t="str">
        <f>Homes[[#This Row],[bedrooms]] &amp; " bd | " &amp; TEXT(Homes[[#This Row],[bathrooms]],"0.##") &amp; " ba"</f>
        <v>2 bd | 1. ba</v>
      </c>
      <c r="I3900" s="4">
        <v>700</v>
      </c>
      <c r="J3900" s="1">
        <f>IFERROR(Homes[[#This Row],[price]]/Homes[[#This Row],[sqft_living]]," ")</f>
        <v>274.28571428571428</v>
      </c>
      <c r="K3900" s="4">
        <f>IFERROR(Homes[[#This Row],[sqft_lot]]/43560," ")</f>
        <v>0.24196510560146925</v>
      </c>
      <c r="L3900" t="str">
        <f>IF(Homes[[#This Row],[waterfront]]=1, "Yes","No")</f>
        <v>No</v>
      </c>
      <c r="M3900" s="4" t="str">
        <f>IF(Homes[[#This Row],[sqft_basement]]&gt;0, "Yes","No")</f>
        <v>No</v>
      </c>
      <c r="N3900" t="str">
        <f>CHOOSE(Homes[[#This Row],[view]]+1, "None","Fair","Good","Great","Excellent")</f>
        <v>None</v>
      </c>
      <c r="O3900" t="str">
        <f>CHOOSE(Homes[[#This Row],[condition]], "Poor","Fair","Average","Good","Excellent")</f>
        <v>Average</v>
      </c>
      <c r="P3900">
        <f ca="1">YEAR(TODAY())-Homes[[#This Row],[yr_built]]</f>
        <v>72</v>
      </c>
      <c r="Q3900">
        <v>0</v>
      </c>
      <c r="R3900">
        <f ca="1">IF(Homes[[#This Row],[yr_renovated]]&gt;0, YEAR(TODAY())-Homes[[#This Row],[yr_renovated]], YEAR(TODAY())-Homes[[#This Row],[yr_built]])</f>
        <v>72</v>
      </c>
      <c r="S3900">
        <v>1</v>
      </c>
      <c r="T3900" s="2">
        <v>41771</v>
      </c>
      <c r="U3900" s="3">
        <v>1</v>
      </c>
      <c r="V3900" s="4">
        <f>IFERROR(Homes[[#This Row],[sqft_above]]+Homes[[#This Row],[sqft_basement]]," ")</f>
        <v>700</v>
      </c>
      <c r="W3900" s="4">
        <v>10540</v>
      </c>
      <c r="X3900">
        <v>0</v>
      </c>
      <c r="Y3900">
        <v>0</v>
      </c>
      <c r="Z3900">
        <v>3</v>
      </c>
      <c r="AA3900" s="4">
        <v>700</v>
      </c>
      <c r="AB3900" s="4">
        <v>0</v>
      </c>
      <c r="AC3900">
        <v>1953</v>
      </c>
      <c r="AD3900" t="s">
        <v>4023</v>
      </c>
      <c r="AE3900" t="s">
        <v>226</v>
      </c>
      <c r="AF3900" t="s">
        <v>227</v>
      </c>
    </row>
    <row r="3901" spans="1:32">
      <c r="A3901" t="str">
        <f>PROPER(TRIM(Homes[[#This Row],[street]]))</f>
        <v>8523 Dallas Ave S</v>
      </c>
      <c r="B3901" t="str">
        <f>PROPER(TRIM(Homes[[#This Row],[city]]))</f>
        <v>Seattle</v>
      </c>
      <c r="C3901" t="str">
        <f>_xlfn.TEXTBEFORE(Homes[[#This Row],[statezip]]," ")</f>
        <v>WA</v>
      </c>
      <c r="D3901" s="6" t="str">
        <f>_xlfn.TEXTAFTER(Homes[[#This Row],[statezip]]," ")</f>
        <v>98108</v>
      </c>
      <c r="E3901" s="1">
        <v>191000</v>
      </c>
      <c r="F3901">
        <v>2</v>
      </c>
      <c r="G39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1" s="3" t="str">
        <f>Homes[[#This Row],[bedrooms]] &amp; " bd | " &amp; TEXT(Homes[[#This Row],[bathrooms]],"0.##") &amp; " ba"</f>
        <v>2 bd | 1. ba</v>
      </c>
      <c r="I3901" s="4">
        <v>900</v>
      </c>
      <c r="J3901" s="1">
        <f>IFERROR(Homes[[#This Row],[price]]/Homes[[#This Row],[sqft_living]]," ")</f>
        <v>212.22222222222223</v>
      </c>
      <c r="K3901" s="4">
        <f>IFERROR(Homes[[#This Row],[sqft_lot]]/43560," ")</f>
        <v>7.8053259871441696E-2</v>
      </c>
      <c r="L3901" t="str">
        <f>IF(Homes[[#This Row],[waterfront]]=1, "Yes","No")</f>
        <v>No</v>
      </c>
      <c r="M3901" s="4" t="str">
        <f>IF(Homes[[#This Row],[sqft_basement]]&gt;0, "Yes","No")</f>
        <v>No</v>
      </c>
      <c r="N3901" t="str">
        <f>CHOOSE(Homes[[#This Row],[view]]+1, "None","Fair","Good","Great","Excellent")</f>
        <v>None</v>
      </c>
      <c r="O3901" t="str">
        <f>CHOOSE(Homes[[#This Row],[condition]], "Poor","Fair","Average","Good","Excellent")</f>
        <v>Excellent</v>
      </c>
      <c r="P3901">
        <f ca="1">YEAR(TODAY())-Homes[[#This Row],[yr_built]]</f>
        <v>120</v>
      </c>
      <c r="Q3901">
        <v>0</v>
      </c>
      <c r="R3901">
        <f ca="1">IF(Homes[[#This Row],[yr_renovated]]&gt;0, YEAR(TODAY())-Homes[[#This Row],[yr_renovated]], YEAR(TODAY())-Homes[[#This Row],[yr_built]])</f>
        <v>120</v>
      </c>
      <c r="S3901">
        <v>1</v>
      </c>
      <c r="T3901" s="2">
        <v>41817</v>
      </c>
      <c r="U3901" s="3">
        <v>1</v>
      </c>
      <c r="V3901" s="4">
        <f>IFERROR(Homes[[#This Row],[sqft_above]]+Homes[[#This Row],[sqft_basement]]," ")</f>
        <v>900</v>
      </c>
      <c r="W3901" s="4">
        <v>3400</v>
      </c>
      <c r="X3901">
        <v>0</v>
      </c>
      <c r="Y3901">
        <v>0</v>
      </c>
      <c r="Z3901">
        <v>5</v>
      </c>
      <c r="AA3901" s="4">
        <v>900</v>
      </c>
      <c r="AB3901" s="4">
        <v>0</v>
      </c>
      <c r="AC3901">
        <v>1905</v>
      </c>
      <c r="AD3901" t="s">
        <v>4024</v>
      </c>
      <c r="AE3901" t="s">
        <v>49</v>
      </c>
      <c r="AF3901" t="s">
        <v>1536</v>
      </c>
    </row>
    <row r="3902" spans="1:32">
      <c r="A3902" t="str">
        <f>PROPER(TRIM(Homes[[#This Row],[street]]))</f>
        <v>7414 S 118Th Pl</v>
      </c>
      <c r="B3902" t="str">
        <f>PROPER(TRIM(Homes[[#This Row],[city]]))</f>
        <v>Seattle</v>
      </c>
      <c r="C3902" t="str">
        <f>_xlfn.TEXTBEFORE(Homes[[#This Row],[statezip]]," ")</f>
        <v>WA</v>
      </c>
      <c r="D3902" s="6" t="str">
        <f>_xlfn.TEXTAFTER(Homes[[#This Row],[statezip]]," ")</f>
        <v>98178</v>
      </c>
      <c r="E3902" s="1">
        <v>190368.75</v>
      </c>
      <c r="F3902">
        <v>2</v>
      </c>
      <c r="G39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2" s="3" t="str">
        <f>Homes[[#This Row],[bedrooms]] &amp; " bd | " &amp; TEXT(Homes[[#This Row],[bathrooms]],"0.##") &amp; " ba"</f>
        <v>2 bd | 1. ba</v>
      </c>
      <c r="I3902" s="4">
        <v>1120</v>
      </c>
      <c r="J3902" s="1">
        <f>IFERROR(Homes[[#This Row],[price]]/Homes[[#This Row],[sqft_living]]," ")</f>
        <v>169.97209821428572</v>
      </c>
      <c r="K3902" s="4">
        <f>IFERROR(Homes[[#This Row],[sqft_lot]]/43560," ")</f>
        <v>0.12970615243342515</v>
      </c>
      <c r="L3902" t="str">
        <f>IF(Homes[[#This Row],[waterfront]]=1, "Yes","No")</f>
        <v>No</v>
      </c>
      <c r="M3902" s="4" t="str">
        <f>IF(Homes[[#This Row],[sqft_basement]]&gt;0, "Yes","No")</f>
        <v>No</v>
      </c>
      <c r="N3902" t="str">
        <f>CHOOSE(Homes[[#This Row],[view]]+1, "None","Fair","Good","Great","Excellent")</f>
        <v>None</v>
      </c>
      <c r="O3902" t="str">
        <f>CHOOSE(Homes[[#This Row],[condition]], "Poor","Fair","Average","Good","Excellent")</f>
        <v>Average</v>
      </c>
      <c r="P3902">
        <f ca="1">YEAR(TODAY())-Homes[[#This Row],[yr_built]]</f>
        <v>81</v>
      </c>
      <c r="Q3902">
        <v>0</v>
      </c>
      <c r="R3902">
        <f ca="1">IF(Homes[[#This Row],[yr_renovated]]&gt;0, YEAR(TODAY())-Homes[[#This Row],[yr_renovated]], YEAR(TODAY())-Homes[[#This Row],[yr_built]])</f>
        <v>81</v>
      </c>
      <c r="S3902">
        <v>1</v>
      </c>
      <c r="T3902" s="2">
        <v>41815</v>
      </c>
      <c r="U3902" s="3">
        <v>1</v>
      </c>
      <c r="V3902" s="4">
        <f>IFERROR(Homes[[#This Row],[sqft_above]]+Homes[[#This Row],[sqft_basement]]," ")</f>
        <v>1120</v>
      </c>
      <c r="W3902" s="4">
        <v>5650</v>
      </c>
      <c r="X3902">
        <v>0</v>
      </c>
      <c r="Y3902">
        <v>0</v>
      </c>
      <c r="Z3902">
        <v>3</v>
      </c>
      <c r="AA3902" s="4">
        <v>1120</v>
      </c>
      <c r="AB3902" s="4">
        <v>0</v>
      </c>
      <c r="AC3902">
        <v>1944</v>
      </c>
      <c r="AD3902" t="s">
        <v>4025</v>
      </c>
      <c r="AE3902" t="s">
        <v>49</v>
      </c>
      <c r="AF3902" t="s">
        <v>1123</v>
      </c>
    </row>
    <row r="3903" spans="1:32">
      <c r="A3903" t="str">
        <f>PROPER(TRIM(Homes[[#This Row],[street]]))</f>
        <v>27523-27527 43Rd Ave S</v>
      </c>
      <c r="B3903" t="str">
        <f>PROPER(TRIM(Homes[[#This Row],[city]]))</f>
        <v>Auburn</v>
      </c>
      <c r="C3903" t="str">
        <f>_xlfn.TEXTBEFORE(Homes[[#This Row],[statezip]]," ")</f>
        <v>WA</v>
      </c>
      <c r="D3903" s="6" t="str">
        <f>_xlfn.TEXTAFTER(Homes[[#This Row],[statezip]]," ")</f>
        <v>98001</v>
      </c>
      <c r="E3903" s="1">
        <v>190000</v>
      </c>
      <c r="F3903">
        <v>3</v>
      </c>
      <c r="G39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903" s="3" t="str">
        <f>Homes[[#This Row],[bedrooms]] &amp; " bd | " &amp; TEXT(Homes[[#This Row],[bathrooms]],"0.##") &amp; " ba"</f>
        <v>3 bd | 2.25 ba</v>
      </c>
      <c r="I3903" s="4">
        <v>1590</v>
      </c>
      <c r="J3903" s="1">
        <f>IFERROR(Homes[[#This Row],[price]]/Homes[[#This Row],[sqft_living]]," ")</f>
        <v>119.49685534591195</v>
      </c>
      <c r="K3903" s="4">
        <f>IFERROR(Homes[[#This Row],[sqft_lot]]/43560," ")</f>
        <v>0.26962809917355374</v>
      </c>
      <c r="L3903" t="str">
        <f>IF(Homes[[#This Row],[waterfront]]=1, "Yes","No")</f>
        <v>No</v>
      </c>
      <c r="M3903" s="4" t="str">
        <f>IF(Homes[[#This Row],[sqft_basement]]&gt;0, "Yes","No")</f>
        <v>Yes</v>
      </c>
      <c r="N3903" t="str">
        <f>CHOOSE(Homes[[#This Row],[view]]+1, "None","Fair","Good","Great","Excellent")</f>
        <v>None</v>
      </c>
      <c r="O3903" t="str">
        <f>CHOOSE(Homes[[#This Row],[condition]], "Poor","Fair","Average","Good","Excellent")</f>
        <v>Average</v>
      </c>
      <c r="P3903">
        <f ca="1">YEAR(TODAY())-Homes[[#This Row],[yr_built]]</f>
        <v>47</v>
      </c>
      <c r="Q3903">
        <v>0</v>
      </c>
      <c r="R3903">
        <f ca="1">IF(Homes[[#This Row],[yr_renovated]]&gt;0, YEAR(TODAY())-Homes[[#This Row],[yr_renovated]], YEAR(TODAY())-Homes[[#This Row],[yr_built]])</f>
        <v>47</v>
      </c>
      <c r="S3903">
        <v>1</v>
      </c>
      <c r="T3903" s="2">
        <v>41789</v>
      </c>
      <c r="U3903" s="3">
        <v>2.25</v>
      </c>
      <c r="V3903" s="4">
        <f>IFERROR(Homes[[#This Row],[sqft_above]]+Homes[[#This Row],[sqft_basement]]," ")</f>
        <v>1590</v>
      </c>
      <c r="W3903" s="4">
        <v>11745</v>
      </c>
      <c r="X3903">
        <v>0</v>
      </c>
      <c r="Y3903">
        <v>0</v>
      </c>
      <c r="Z3903">
        <v>3</v>
      </c>
      <c r="AA3903" s="4">
        <v>1090</v>
      </c>
      <c r="AB3903" s="4">
        <v>500</v>
      </c>
      <c r="AC3903">
        <v>1978</v>
      </c>
      <c r="AD3903" t="s">
        <v>4026</v>
      </c>
      <c r="AE3903" t="s">
        <v>519</v>
      </c>
      <c r="AF3903" t="s">
        <v>1269</v>
      </c>
    </row>
    <row r="3904" spans="1:32">
      <c r="A3904" t="str">
        <f>PROPER(TRIM(Homes[[#This Row],[street]]))</f>
        <v>2536 S 365Th Pl</v>
      </c>
      <c r="B3904" t="str">
        <f>PROPER(TRIM(Homes[[#This Row],[city]]))</f>
        <v>Federal Way</v>
      </c>
      <c r="C3904" t="str">
        <f>_xlfn.TEXTBEFORE(Homes[[#This Row],[statezip]]," ")</f>
        <v>WA</v>
      </c>
      <c r="D3904" s="6" t="str">
        <f>_xlfn.TEXTAFTER(Homes[[#This Row],[statezip]]," ")</f>
        <v>98003</v>
      </c>
      <c r="E3904" s="1">
        <v>190000</v>
      </c>
      <c r="F3904">
        <v>3</v>
      </c>
      <c r="G39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4" s="3" t="str">
        <f>Homes[[#This Row],[bedrooms]] &amp; " bd | " &amp; TEXT(Homes[[#This Row],[bathrooms]],"0.##") &amp; " ba"</f>
        <v>3 bd | 1. ba</v>
      </c>
      <c r="I3904" s="4">
        <v>910</v>
      </c>
      <c r="J3904" s="1">
        <f>IFERROR(Homes[[#This Row],[price]]/Homes[[#This Row],[sqft_living]]," ")</f>
        <v>208.79120879120879</v>
      </c>
      <c r="K3904" s="4">
        <f>IFERROR(Homes[[#This Row],[sqft_lot]]/43560," ")</f>
        <v>0.24276859504132231</v>
      </c>
      <c r="L3904" t="str">
        <f>IF(Homes[[#This Row],[waterfront]]=1, "Yes","No")</f>
        <v>No</v>
      </c>
      <c r="M3904" s="4" t="str">
        <f>IF(Homes[[#This Row],[sqft_basement]]&gt;0, "Yes","No")</f>
        <v>No</v>
      </c>
      <c r="N3904" t="str">
        <f>CHOOSE(Homes[[#This Row],[view]]+1, "None","Fair","Good","Great","Excellent")</f>
        <v>None</v>
      </c>
      <c r="O3904" t="str">
        <f>CHOOSE(Homes[[#This Row],[condition]], "Poor","Fair","Average","Good","Excellent")</f>
        <v>Good</v>
      </c>
      <c r="P3904">
        <f ca="1">YEAR(TODAY())-Homes[[#This Row],[yr_built]]</f>
        <v>57</v>
      </c>
      <c r="Q3904">
        <v>0</v>
      </c>
      <c r="R3904">
        <f ca="1">IF(Homes[[#This Row],[yr_renovated]]&gt;0, YEAR(TODAY())-Homes[[#This Row],[yr_renovated]], YEAR(TODAY())-Homes[[#This Row],[yr_built]])</f>
        <v>57</v>
      </c>
      <c r="S3904">
        <v>1</v>
      </c>
      <c r="T3904" s="2">
        <v>41828</v>
      </c>
      <c r="U3904" s="3">
        <v>1</v>
      </c>
      <c r="V3904" s="4">
        <f>IFERROR(Homes[[#This Row],[sqft_above]]+Homes[[#This Row],[sqft_basement]]," ")</f>
        <v>910</v>
      </c>
      <c r="W3904" s="4">
        <v>10575</v>
      </c>
      <c r="X3904">
        <v>0</v>
      </c>
      <c r="Y3904">
        <v>0</v>
      </c>
      <c r="Z3904">
        <v>4</v>
      </c>
      <c r="AA3904" s="4">
        <v>910</v>
      </c>
      <c r="AB3904" s="4">
        <v>0</v>
      </c>
      <c r="AC3904">
        <v>1968</v>
      </c>
      <c r="AD3904" t="s">
        <v>4027</v>
      </c>
      <c r="AE3904" t="s">
        <v>675</v>
      </c>
      <c r="AF3904" t="s">
        <v>676</v>
      </c>
    </row>
    <row r="3905" spans="1:32">
      <c r="A3905" t="str">
        <f>PROPER(TRIM(Homes[[#This Row],[street]]))</f>
        <v>29611 21St Ave S</v>
      </c>
      <c r="B3905" t="str">
        <f>PROPER(TRIM(Homes[[#This Row],[city]]))</f>
        <v>Federal Way</v>
      </c>
      <c r="C3905" t="str">
        <f>_xlfn.TEXTBEFORE(Homes[[#This Row],[statezip]]," ")</f>
        <v>WA</v>
      </c>
      <c r="D3905" s="6" t="str">
        <f>_xlfn.TEXTAFTER(Homes[[#This Row],[statezip]]," ")</f>
        <v>98003</v>
      </c>
      <c r="E3905" s="1">
        <v>190000</v>
      </c>
      <c r="F3905">
        <v>3</v>
      </c>
      <c r="G39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5" s="3" t="str">
        <f>Homes[[#This Row],[bedrooms]] &amp; " bd | " &amp; TEXT(Homes[[#This Row],[bathrooms]],"0.##") &amp; " ba"</f>
        <v>3 bd | 1. ba</v>
      </c>
      <c r="I3905" s="4">
        <v>1090</v>
      </c>
      <c r="J3905" s="1">
        <f>IFERROR(Homes[[#This Row],[price]]/Homes[[#This Row],[sqft_living]]," ")</f>
        <v>174.3119266055046</v>
      </c>
      <c r="K3905" s="4">
        <f>IFERROR(Homes[[#This Row],[sqft_lot]]/43560," ")</f>
        <v>0.19559228650137742</v>
      </c>
      <c r="L3905" t="str">
        <f>IF(Homes[[#This Row],[waterfront]]=1, "Yes","No")</f>
        <v>No</v>
      </c>
      <c r="M3905" s="4" t="str">
        <f>IF(Homes[[#This Row],[sqft_basement]]&gt;0, "Yes","No")</f>
        <v>No</v>
      </c>
      <c r="N3905" t="str">
        <f>CHOOSE(Homes[[#This Row],[view]]+1, "None","Fair","Good","Great","Excellent")</f>
        <v>None</v>
      </c>
      <c r="O3905" t="str">
        <f>CHOOSE(Homes[[#This Row],[condition]], "Poor","Fair","Average","Good","Excellent")</f>
        <v>Average</v>
      </c>
      <c r="P3905">
        <f ca="1">YEAR(TODAY())-Homes[[#This Row],[yr_built]]</f>
        <v>58</v>
      </c>
      <c r="Q3905">
        <v>2011</v>
      </c>
      <c r="R3905">
        <f ca="1">IF(Homes[[#This Row],[yr_renovated]]&gt;0, YEAR(TODAY())-Homes[[#This Row],[yr_renovated]], YEAR(TODAY())-Homes[[#This Row],[yr_built]])</f>
        <v>14</v>
      </c>
      <c r="S3905">
        <v>1</v>
      </c>
      <c r="T3905" s="2">
        <v>41774</v>
      </c>
      <c r="U3905" s="3">
        <v>1</v>
      </c>
      <c r="V3905" s="4">
        <f>IFERROR(Homes[[#This Row],[sqft_above]]+Homes[[#This Row],[sqft_basement]]," ")</f>
        <v>1090</v>
      </c>
      <c r="W3905" s="4">
        <v>8520</v>
      </c>
      <c r="X3905">
        <v>0</v>
      </c>
      <c r="Y3905">
        <v>0</v>
      </c>
      <c r="Z3905">
        <v>3</v>
      </c>
      <c r="AA3905" s="4">
        <v>1090</v>
      </c>
      <c r="AB3905" s="4">
        <v>0</v>
      </c>
      <c r="AC3905">
        <v>1967</v>
      </c>
      <c r="AD3905" t="s">
        <v>4028</v>
      </c>
      <c r="AE3905" t="s">
        <v>675</v>
      </c>
      <c r="AF3905" t="s">
        <v>676</v>
      </c>
    </row>
    <row r="3906" spans="1:32">
      <c r="A3906" t="str">
        <f>PROPER(TRIM(Homes[[#This Row],[street]]))</f>
        <v>1916 Harrington Cir Ne</v>
      </c>
      <c r="B3906" t="str">
        <f>PROPER(TRIM(Homes[[#This Row],[city]]))</f>
        <v>Renton</v>
      </c>
      <c r="C3906" t="str">
        <f>_xlfn.TEXTBEFORE(Homes[[#This Row],[statezip]]," ")</f>
        <v>WA</v>
      </c>
      <c r="D3906" s="6" t="str">
        <f>_xlfn.TEXTAFTER(Homes[[#This Row],[statezip]]," ")</f>
        <v>98056</v>
      </c>
      <c r="E3906" s="1">
        <v>190000</v>
      </c>
      <c r="F3906">
        <v>5</v>
      </c>
      <c r="G39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06" s="3" t="str">
        <f>Homes[[#This Row],[bedrooms]] &amp; " bd | " &amp; TEXT(Homes[[#This Row],[bathrooms]],"0.##") &amp; " ba"</f>
        <v>5 bd | 2. ba</v>
      </c>
      <c r="I3906" s="4">
        <v>1750</v>
      </c>
      <c r="J3906" s="1">
        <f>IFERROR(Homes[[#This Row],[price]]/Homes[[#This Row],[sqft_living]]," ")</f>
        <v>108.57142857142857</v>
      </c>
      <c r="K3906" s="4">
        <f>IFERROR(Homes[[#This Row],[sqft_lot]]/43560," ")</f>
        <v>0.23608815426997246</v>
      </c>
      <c r="L3906" t="str">
        <f>IF(Homes[[#This Row],[waterfront]]=1, "Yes","No")</f>
        <v>No</v>
      </c>
      <c r="M3906" s="4" t="str">
        <f>IF(Homes[[#This Row],[sqft_basement]]&gt;0, "Yes","No")</f>
        <v>No</v>
      </c>
      <c r="N3906" t="str">
        <f>CHOOSE(Homes[[#This Row],[view]]+1, "None","Fair","Good","Great","Excellent")</f>
        <v>None</v>
      </c>
      <c r="O3906" t="str">
        <f>CHOOSE(Homes[[#This Row],[condition]], "Poor","Fair","Average","Good","Excellent")</f>
        <v>Good</v>
      </c>
      <c r="P3906">
        <f ca="1">YEAR(TODAY())-Homes[[#This Row],[yr_built]]</f>
        <v>82</v>
      </c>
      <c r="Q3906">
        <v>0</v>
      </c>
      <c r="R3906">
        <f ca="1">IF(Homes[[#This Row],[yr_renovated]]&gt;0, YEAR(TODAY())-Homes[[#This Row],[yr_renovated]], YEAR(TODAY())-Homes[[#This Row],[yr_built]])</f>
        <v>82</v>
      </c>
      <c r="S3906">
        <v>1</v>
      </c>
      <c r="T3906" s="2">
        <v>41794</v>
      </c>
      <c r="U3906" s="3">
        <v>2</v>
      </c>
      <c r="V3906" s="4">
        <f>IFERROR(Homes[[#This Row],[sqft_above]]+Homes[[#This Row],[sqft_basement]]," ")</f>
        <v>1750</v>
      </c>
      <c r="W3906" s="4">
        <v>10284</v>
      </c>
      <c r="X3906">
        <v>0</v>
      </c>
      <c r="Y3906">
        <v>0</v>
      </c>
      <c r="Z3906">
        <v>4</v>
      </c>
      <c r="AA3906" s="4">
        <v>1750</v>
      </c>
      <c r="AB3906" s="4">
        <v>0</v>
      </c>
      <c r="AC3906">
        <v>1943</v>
      </c>
      <c r="AD3906" t="s">
        <v>4029</v>
      </c>
      <c r="AE3906" t="s">
        <v>319</v>
      </c>
      <c r="AF3906" t="s">
        <v>672</v>
      </c>
    </row>
    <row r="3907" spans="1:32">
      <c r="A3907" t="str">
        <f>PROPER(TRIM(Homes[[#This Row],[street]]))</f>
        <v>8044-8112 Rainier Ave S</v>
      </c>
      <c r="B3907" t="str">
        <f>PROPER(TRIM(Homes[[#This Row],[city]]))</f>
        <v>Seattle</v>
      </c>
      <c r="C3907" t="str">
        <f>_xlfn.TEXTBEFORE(Homes[[#This Row],[statezip]]," ")</f>
        <v>WA</v>
      </c>
      <c r="D3907" s="6" t="str">
        <f>_xlfn.TEXTAFTER(Homes[[#This Row],[statezip]]," ")</f>
        <v>98118</v>
      </c>
      <c r="E3907" s="1">
        <v>190000</v>
      </c>
      <c r="F3907">
        <v>1</v>
      </c>
      <c r="G39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07" s="3" t="str">
        <f>Homes[[#This Row],[bedrooms]] &amp; " bd | " &amp; TEXT(Homes[[#This Row],[bathrooms]],"0.##") &amp; " ba"</f>
        <v>1 bd | 1. ba</v>
      </c>
      <c r="I3907" s="4">
        <v>720</v>
      </c>
      <c r="J3907" s="1">
        <f>IFERROR(Homes[[#This Row],[price]]/Homes[[#This Row],[sqft_living]]," ")</f>
        <v>263.88888888888891</v>
      </c>
      <c r="K3907" s="4">
        <f>IFERROR(Homes[[#This Row],[sqft_lot]]/43560," ")</f>
        <v>0.11019283746556474</v>
      </c>
      <c r="L3907" t="str">
        <f>IF(Homes[[#This Row],[waterfront]]=1, "Yes","No")</f>
        <v>No</v>
      </c>
      <c r="M3907" s="4" t="str">
        <f>IF(Homes[[#This Row],[sqft_basement]]&gt;0, "Yes","No")</f>
        <v>No</v>
      </c>
      <c r="N3907" t="str">
        <f>CHOOSE(Homes[[#This Row],[view]]+1, "None","Fair","Good","Great","Excellent")</f>
        <v>None</v>
      </c>
      <c r="O3907" t="str">
        <f>CHOOSE(Homes[[#This Row],[condition]], "Poor","Fair","Average","Good","Excellent")</f>
        <v>Average</v>
      </c>
      <c r="P3907">
        <f ca="1">YEAR(TODAY())-Homes[[#This Row],[yr_built]]</f>
        <v>111</v>
      </c>
      <c r="Q3907">
        <v>1996</v>
      </c>
      <c r="R3907">
        <f ca="1">IF(Homes[[#This Row],[yr_renovated]]&gt;0, YEAR(TODAY())-Homes[[#This Row],[yr_renovated]], YEAR(TODAY())-Homes[[#This Row],[yr_built]])</f>
        <v>29</v>
      </c>
      <c r="S3907">
        <v>1</v>
      </c>
      <c r="T3907" s="2">
        <v>41808</v>
      </c>
      <c r="U3907" s="3">
        <v>1</v>
      </c>
      <c r="V3907" s="4">
        <f>IFERROR(Homes[[#This Row],[sqft_above]]+Homes[[#This Row],[sqft_basement]]," ")</f>
        <v>720</v>
      </c>
      <c r="W3907" s="4">
        <v>4800</v>
      </c>
      <c r="X3907">
        <v>0</v>
      </c>
      <c r="Y3907">
        <v>0</v>
      </c>
      <c r="Z3907">
        <v>3</v>
      </c>
      <c r="AA3907" s="4">
        <v>720</v>
      </c>
      <c r="AB3907" s="4">
        <v>0</v>
      </c>
      <c r="AC3907">
        <v>1914</v>
      </c>
      <c r="AD3907" t="s">
        <v>4030</v>
      </c>
      <c r="AE3907" t="s">
        <v>49</v>
      </c>
      <c r="AF3907" t="s">
        <v>229</v>
      </c>
    </row>
    <row r="3908" spans="1:32">
      <c r="A3908" t="str">
        <f>PROPER(TRIM(Homes[[#This Row],[street]]))</f>
        <v>1215 S 211Th St</v>
      </c>
      <c r="B3908" t="str">
        <f>PROPER(TRIM(Homes[[#This Row],[city]]))</f>
        <v>Des Moines</v>
      </c>
      <c r="C3908" t="str">
        <f>_xlfn.TEXTBEFORE(Homes[[#This Row],[statezip]]," ")</f>
        <v>WA</v>
      </c>
      <c r="D3908" s="6" t="str">
        <f>_xlfn.TEXTAFTER(Homes[[#This Row],[statezip]]," ")</f>
        <v>98198</v>
      </c>
      <c r="E3908" s="1">
        <v>189650</v>
      </c>
      <c r="F3908">
        <v>2</v>
      </c>
      <c r="G39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08" s="3" t="str">
        <f>Homes[[#This Row],[bedrooms]] &amp; " bd | " &amp; TEXT(Homes[[#This Row],[bathrooms]],"0.##") &amp; " ba"</f>
        <v>2 bd | 1.75 ba</v>
      </c>
      <c r="I3908" s="4">
        <v>1100</v>
      </c>
      <c r="J3908" s="1">
        <f>IFERROR(Homes[[#This Row],[price]]/Homes[[#This Row],[sqft_living]]," ")</f>
        <v>172.40909090909091</v>
      </c>
      <c r="K3908" s="4">
        <f>IFERROR(Homes[[#This Row],[sqft_lot]]/43560," ")</f>
        <v>0.17447199265381083</v>
      </c>
      <c r="L3908" t="str">
        <f>IF(Homes[[#This Row],[waterfront]]=1, "Yes","No")</f>
        <v>No</v>
      </c>
      <c r="M3908" s="4" t="str">
        <f>IF(Homes[[#This Row],[sqft_basement]]&gt;0, "Yes","No")</f>
        <v>No</v>
      </c>
      <c r="N3908" t="str">
        <f>CHOOSE(Homes[[#This Row],[view]]+1, "None","Fair","Good","Great","Excellent")</f>
        <v>None</v>
      </c>
      <c r="O3908" t="str">
        <f>CHOOSE(Homes[[#This Row],[condition]], "Poor","Fair","Average","Good","Excellent")</f>
        <v>Average</v>
      </c>
      <c r="P3908">
        <f ca="1">YEAR(TODAY())-Homes[[#This Row],[yr_built]]</f>
        <v>45</v>
      </c>
      <c r="Q3908">
        <v>0</v>
      </c>
      <c r="R3908">
        <f ca="1">IF(Homes[[#This Row],[yr_renovated]]&gt;0, YEAR(TODAY())-Homes[[#This Row],[yr_renovated]], YEAR(TODAY())-Homes[[#This Row],[yr_built]])</f>
        <v>45</v>
      </c>
      <c r="S3908">
        <v>1</v>
      </c>
      <c r="T3908" s="2">
        <v>41780</v>
      </c>
      <c r="U3908" s="3">
        <v>1.75</v>
      </c>
      <c r="V3908" s="4">
        <f>IFERROR(Homes[[#This Row],[sqft_above]]+Homes[[#This Row],[sqft_basement]]," ")</f>
        <v>1100</v>
      </c>
      <c r="W3908" s="4">
        <v>7600</v>
      </c>
      <c r="X3908">
        <v>0</v>
      </c>
      <c r="Y3908">
        <v>0</v>
      </c>
      <c r="Z3908">
        <v>3</v>
      </c>
      <c r="AA3908" s="4">
        <v>1100</v>
      </c>
      <c r="AB3908" s="4">
        <v>0</v>
      </c>
      <c r="AC3908">
        <v>1980</v>
      </c>
      <c r="AD3908" t="s">
        <v>4031</v>
      </c>
      <c r="AE3908" t="s">
        <v>459</v>
      </c>
      <c r="AF3908" t="s">
        <v>460</v>
      </c>
    </row>
    <row r="3909" spans="1:32">
      <c r="A3909" t="str">
        <f>PROPER(TRIM(Homes[[#This Row],[street]]))</f>
        <v>508 D St Se</v>
      </c>
      <c r="B3909" t="str">
        <f>PROPER(TRIM(Homes[[#This Row],[city]]))</f>
        <v>Auburn</v>
      </c>
      <c r="C3909" t="str">
        <f>_xlfn.TEXTBEFORE(Homes[[#This Row],[statezip]]," ")</f>
        <v>WA</v>
      </c>
      <c r="D3909" s="6" t="str">
        <f>_xlfn.TEXTAFTER(Homes[[#This Row],[statezip]]," ")</f>
        <v>98002</v>
      </c>
      <c r="E3909" s="1">
        <v>189000</v>
      </c>
      <c r="F3909">
        <v>2</v>
      </c>
      <c r="G39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09" s="3" t="str">
        <f>Homes[[#This Row],[bedrooms]] &amp; " bd | " &amp; TEXT(Homes[[#This Row],[bathrooms]],"0.##") &amp; " ba"</f>
        <v>2 bd | 2. ba</v>
      </c>
      <c r="I3909" s="4">
        <v>1700</v>
      </c>
      <c r="J3909" s="1">
        <f>IFERROR(Homes[[#This Row],[price]]/Homes[[#This Row],[sqft_living]]," ")</f>
        <v>111.17647058823529</v>
      </c>
      <c r="K3909" s="4">
        <f>IFERROR(Homes[[#This Row],[sqft_lot]]/43560," ")</f>
        <v>7.27961432506887E-2</v>
      </c>
      <c r="L3909" t="str">
        <f>IF(Homes[[#This Row],[waterfront]]=1, "Yes","No")</f>
        <v>No</v>
      </c>
      <c r="M3909" s="4" t="str">
        <f>IF(Homes[[#This Row],[sqft_basement]]&gt;0, "Yes","No")</f>
        <v>Yes</v>
      </c>
      <c r="N3909" t="str">
        <f>CHOOSE(Homes[[#This Row],[view]]+1, "None","Fair","Good","Great","Excellent")</f>
        <v>None</v>
      </c>
      <c r="O3909" t="str">
        <f>CHOOSE(Homes[[#This Row],[condition]], "Poor","Fair","Average","Good","Excellent")</f>
        <v>Excellent</v>
      </c>
      <c r="P3909">
        <f ca="1">YEAR(TODAY())-Homes[[#This Row],[yr_built]]</f>
        <v>98</v>
      </c>
      <c r="Q3909">
        <v>0</v>
      </c>
      <c r="R3909">
        <f ca="1">IF(Homes[[#This Row],[yr_renovated]]&gt;0, YEAR(TODAY())-Homes[[#This Row],[yr_renovated]], YEAR(TODAY())-Homes[[#This Row],[yr_built]])</f>
        <v>98</v>
      </c>
      <c r="S3909">
        <v>1</v>
      </c>
      <c r="T3909" s="2">
        <v>41787</v>
      </c>
      <c r="U3909" s="3">
        <v>2</v>
      </c>
      <c r="V3909" s="4">
        <f>IFERROR(Homes[[#This Row],[sqft_above]]+Homes[[#This Row],[sqft_basement]]," ")</f>
        <v>1700</v>
      </c>
      <c r="W3909" s="4">
        <v>3171</v>
      </c>
      <c r="X3909">
        <v>0</v>
      </c>
      <c r="Y3909">
        <v>0</v>
      </c>
      <c r="Z3909">
        <v>5</v>
      </c>
      <c r="AA3909" s="4">
        <v>850</v>
      </c>
      <c r="AB3909" s="4">
        <v>850</v>
      </c>
      <c r="AC3909">
        <v>1927</v>
      </c>
      <c r="AD3909" t="s">
        <v>4032</v>
      </c>
      <c r="AE3909" t="s">
        <v>519</v>
      </c>
      <c r="AF3909" t="s">
        <v>3042</v>
      </c>
    </row>
    <row r="3910" spans="1:32">
      <c r="A3910" t="str">
        <f>PROPER(TRIM(Homes[[#This Row],[street]]))</f>
        <v>17026 124Th Ave Se</v>
      </c>
      <c r="B3910" t="str">
        <f>PROPER(TRIM(Homes[[#This Row],[city]]))</f>
        <v>Renton</v>
      </c>
      <c r="C3910" t="str">
        <f>_xlfn.TEXTBEFORE(Homes[[#This Row],[statezip]]," ")</f>
        <v>WA</v>
      </c>
      <c r="D3910" s="6" t="str">
        <f>_xlfn.TEXTAFTER(Homes[[#This Row],[statezip]]," ")</f>
        <v>98058</v>
      </c>
      <c r="E3910" s="1">
        <v>189000</v>
      </c>
      <c r="F3910">
        <v>3</v>
      </c>
      <c r="G39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0" s="3" t="str">
        <f>Homes[[#This Row],[bedrooms]] &amp; " bd | " &amp; TEXT(Homes[[#This Row],[bathrooms]],"0.##") &amp; " ba"</f>
        <v>3 bd | 1. ba</v>
      </c>
      <c r="I3910" s="4">
        <v>1010</v>
      </c>
      <c r="J3910" s="1">
        <f>IFERROR(Homes[[#This Row],[price]]/Homes[[#This Row],[sqft_living]]," ")</f>
        <v>187.12871287128712</v>
      </c>
      <c r="K3910" s="4">
        <f>IFERROR(Homes[[#This Row],[sqft_lot]]/43560," ")</f>
        <v>0.17355371900826447</v>
      </c>
      <c r="L3910" t="str">
        <f>IF(Homes[[#This Row],[waterfront]]=1, "Yes","No")</f>
        <v>No</v>
      </c>
      <c r="M3910" s="4" t="str">
        <f>IF(Homes[[#This Row],[sqft_basement]]&gt;0, "Yes","No")</f>
        <v>No</v>
      </c>
      <c r="N3910" t="str">
        <f>CHOOSE(Homes[[#This Row],[view]]+1, "None","Fair","Good","Great","Excellent")</f>
        <v>None</v>
      </c>
      <c r="O3910" t="str">
        <f>CHOOSE(Homes[[#This Row],[condition]], "Poor","Fair","Average","Good","Excellent")</f>
        <v>Average</v>
      </c>
      <c r="P3910">
        <f ca="1">YEAR(TODAY())-Homes[[#This Row],[yr_built]]</f>
        <v>67</v>
      </c>
      <c r="Q3910">
        <v>2004</v>
      </c>
      <c r="R3910">
        <f ca="1">IF(Homes[[#This Row],[yr_renovated]]&gt;0, YEAR(TODAY())-Homes[[#This Row],[yr_renovated]], YEAR(TODAY())-Homes[[#This Row],[yr_built]])</f>
        <v>21</v>
      </c>
      <c r="S3910">
        <v>1</v>
      </c>
      <c r="T3910" s="2">
        <v>41795</v>
      </c>
      <c r="U3910" s="3">
        <v>1</v>
      </c>
      <c r="V3910" s="4">
        <f>IFERROR(Homes[[#This Row],[sqft_above]]+Homes[[#This Row],[sqft_basement]]," ")</f>
        <v>1010</v>
      </c>
      <c r="W3910" s="4">
        <v>7560</v>
      </c>
      <c r="X3910">
        <v>0</v>
      </c>
      <c r="Y3910">
        <v>0</v>
      </c>
      <c r="Z3910">
        <v>3</v>
      </c>
      <c r="AA3910" s="4">
        <v>1010</v>
      </c>
      <c r="AB3910" s="4">
        <v>0</v>
      </c>
      <c r="AC3910">
        <v>1958</v>
      </c>
      <c r="AD3910" t="s">
        <v>4033</v>
      </c>
      <c r="AE3910" t="s">
        <v>319</v>
      </c>
      <c r="AF3910" t="s">
        <v>320</v>
      </c>
    </row>
    <row r="3911" spans="1:32">
      <c r="A3911" t="str">
        <f>PROPER(TRIM(Homes[[#This Row],[street]]))</f>
        <v>1525 79Th Pl Ne</v>
      </c>
      <c r="B3911" t="str">
        <f>PROPER(TRIM(Homes[[#This Row],[city]]))</f>
        <v>Medina</v>
      </c>
      <c r="C3911" t="str">
        <f>_xlfn.TEXTBEFORE(Homes[[#This Row],[statezip]]," ")</f>
        <v>WA</v>
      </c>
      <c r="D3911" s="6" t="str">
        <f>_xlfn.TEXTAFTER(Homes[[#This Row],[statezip]]," ")</f>
        <v>98039</v>
      </c>
      <c r="E3911" s="1">
        <v>188000</v>
      </c>
      <c r="F3911">
        <v>4</v>
      </c>
      <c r="G39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3/4</v>
      </c>
      <c r="H3911" s="3" t="str">
        <f>Homes[[#This Row],[bedrooms]] &amp; " bd | " &amp; TEXT(Homes[[#This Row],[bathrooms]],"0.##") &amp; " ba"</f>
        <v>4 bd | 2.75 ba</v>
      </c>
      <c r="I3911" s="4">
        <v>3260</v>
      </c>
      <c r="J3911" s="1">
        <f>IFERROR(Homes[[#This Row],[price]]/Homes[[#This Row],[sqft_living]]," ")</f>
        <v>57.668711656441715</v>
      </c>
      <c r="K3911" s="4">
        <f>IFERROR(Homes[[#This Row],[sqft_lot]]/43560," ")</f>
        <v>0.44862258953168044</v>
      </c>
      <c r="L3911" t="str">
        <f>IF(Homes[[#This Row],[waterfront]]=1, "Yes","No")</f>
        <v>No</v>
      </c>
      <c r="M3911" s="4" t="str">
        <f>IF(Homes[[#This Row],[sqft_basement]]&gt;0, "Yes","No")</f>
        <v>Yes</v>
      </c>
      <c r="N3911" t="str">
        <f>CHOOSE(Homes[[#This Row],[view]]+1, "None","Fair","Good","Great","Excellent")</f>
        <v>None</v>
      </c>
      <c r="O3911" t="str">
        <f>CHOOSE(Homes[[#This Row],[condition]], "Poor","Fair","Average","Good","Excellent")</f>
        <v>Good</v>
      </c>
      <c r="P3911">
        <f ca="1">YEAR(TODAY())-Homes[[#This Row],[yr_built]]</f>
        <v>57</v>
      </c>
      <c r="Q3911">
        <v>0</v>
      </c>
      <c r="R3911">
        <f ca="1">IF(Homes[[#This Row],[yr_renovated]]&gt;0, YEAR(TODAY())-Homes[[#This Row],[yr_renovated]], YEAR(TODAY())-Homes[[#This Row],[yr_built]])</f>
        <v>57</v>
      </c>
      <c r="S3911">
        <v>1</v>
      </c>
      <c r="T3911" s="2">
        <v>41773</v>
      </c>
      <c r="U3911" s="3">
        <v>2.75</v>
      </c>
      <c r="V3911" s="4">
        <f>IFERROR(Homes[[#This Row],[sqft_above]]+Homes[[#This Row],[sqft_basement]]," ")</f>
        <v>3260</v>
      </c>
      <c r="W3911" s="4">
        <v>19542</v>
      </c>
      <c r="X3911">
        <v>0</v>
      </c>
      <c r="Y3911">
        <v>0</v>
      </c>
      <c r="Z3911">
        <v>4</v>
      </c>
      <c r="AA3911" s="4">
        <v>2170</v>
      </c>
      <c r="AB3911" s="4">
        <v>1090</v>
      </c>
      <c r="AC3911">
        <v>1968</v>
      </c>
      <c r="AD3911" t="s">
        <v>4034</v>
      </c>
      <c r="AE3911" t="s">
        <v>42</v>
      </c>
      <c r="AF3911" t="s">
        <v>43</v>
      </c>
    </row>
    <row r="3912" spans="1:32">
      <c r="A3912" t="str">
        <f>PROPER(TRIM(Homes[[#This Row],[street]]))</f>
        <v>34016 33Rd Ave Sw</v>
      </c>
      <c r="B3912" t="str">
        <f>PROPER(TRIM(Homes[[#This Row],[city]]))</f>
        <v>Federal Way</v>
      </c>
      <c r="C3912" t="str">
        <f>_xlfn.TEXTBEFORE(Homes[[#This Row],[statezip]]," ")</f>
        <v>WA</v>
      </c>
      <c r="D3912" s="6" t="str">
        <f>_xlfn.TEXTAFTER(Homes[[#This Row],[statezip]]," ")</f>
        <v>98023</v>
      </c>
      <c r="E3912" s="1">
        <v>187500</v>
      </c>
      <c r="F3912">
        <v>3</v>
      </c>
      <c r="G39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12" s="3" t="str">
        <f>Homes[[#This Row],[bedrooms]] &amp; " bd | " &amp; TEXT(Homes[[#This Row],[bathrooms]],"0.##") &amp; " ba"</f>
        <v>3 bd | 1.5 ba</v>
      </c>
      <c r="I3912" s="4">
        <v>1180</v>
      </c>
      <c r="J3912" s="1">
        <f>IFERROR(Homes[[#This Row],[price]]/Homes[[#This Row],[sqft_living]]," ")</f>
        <v>158.89830508474577</v>
      </c>
      <c r="K3912" s="4">
        <f>IFERROR(Homes[[#This Row],[sqft_lot]]/43560," ")</f>
        <v>0.16069788797061524</v>
      </c>
      <c r="L3912" t="str">
        <f>IF(Homes[[#This Row],[waterfront]]=1, "Yes","No")</f>
        <v>No</v>
      </c>
      <c r="M3912" s="4" t="str">
        <f>IF(Homes[[#This Row],[sqft_basement]]&gt;0, "Yes","No")</f>
        <v>No</v>
      </c>
      <c r="N3912" t="str">
        <f>CHOOSE(Homes[[#This Row],[view]]+1, "None","Fair","Good","Great","Excellent")</f>
        <v>None</v>
      </c>
      <c r="O3912" t="str">
        <f>CHOOSE(Homes[[#This Row],[condition]], "Poor","Fair","Average","Good","Excellent")</f>
        <v>Good</v>
      </c>
      <c r="P3912">
        <f ca="1">YEAR(TODAY())-Homes[[#This Row],[yr_built]]</f>
        <v>48</v>
      </c>
      <c r="Q3912">
        <v>0</v>
      </c>
      <c r="R3912">
        <f ca="1">IF(Homes[[#This Row],[yr_renovated]]&gt;0, YEAR(TODAY())-Homes[[#This Row],[yr_renovated]], YEAR(TODAY())-Homes[[#This Row],[yr_built]])</f>
        <v>48</v>
      </c>
      <c r="S3912">
        <v>1</v>
      </c>
      <c r="T3912" s="2">
        <v>41807</v>
      </c>
      <c r="U3912" s="3">
        <v>1.5</v>
      </c>
      <c r="V3912" s="4">
        <f>IFERROR(Homes[[#This Row],[sqft_above]]+Homes[[#This Row],[sqft_basement]]," ")</f>
        <v>1180</v>
      </c>
      <c r="W3912" s="4">
        <v>7000</v>
      </c>
      <c r="X3912">
        <v>0</v>
      </c>
      <c r="Y3912">
        <v>0</v>
      </c>
      <c r="Z3912">
        <v>4</v>
      </c>
      <c r="AA3912" s="4">
        <v>1180</v>
      </c>
      <c r="AB3912" s="4">
        <v>0</v>
      </c>
      <c r="AC3912">
        <v>1977</v>
      </c>
      <c r="AD3912" t="s">
        <v>4035</v>
      </c>
      <c r="AE3912" t="s">
        <v>675</v>
      </c>
      <c r="AF3912" t="s">
        <v>1267</v>
      </c>
    </row>
    <row r="3913" spans="1:32">
      <c r="A3913" t="str">
        <f>PROPER(TRIM(Homes[[#This Row],[street]]))</f>
        <v>12314-12426 24Th Ave S</v>
      </c>
      <c r="B3913" t="str">
        <f>PROPER(TRIM(Homes[[#This Row],[city]]))</f>
        <v>Burien</v>
      </c>
      <c r="C3913" t="str">
        <f>_xlfn.TEXTBEFORE(Homes[[#This Row],[statezip]]," ")</f>
        <v>WA</v>
      </c>
      <c r="D3913" s="6" t="str">
        <f>_xlfn.TEXTAFTER(Homes[[#This Row],[statezip]]," ")</f>
        <v>98168</v>
      </c>
      <c r="E3913" s="1">
        <v>187000</v>
      </c>
      <c r="F3913">
        <v>2</v>
      </c>
      <c r="G39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3" s="3" t="str">
        <f>Homes[[#This Row],[bedrooms]] &amp; " bd | " &amp; TEXT(Homes[[#This Row],[bathrooms]],"0.##") &amp; " ba"</f>
        <v>2 bd | 1. ba</v>
      </c>
      <c r="I3913" s="4">
        <v>840</v>
      </c>
      <c r="J3913" s="1">
        <f>IFERROR(Homes[[#This Row],[price]]/Homes[[#This Row],[sqft_living]]," ")</f>
        <v>222.61904761904762</v>
      </c>
      <c r="K3913" s="4">
        <f>IFERROR(Homes[[#This Row],[sqft_lot]]/43560," ")</f>
        <v>0.26629935720844811</v>
      </c>
      <c r="L3913" t="str">
        <f>IF(Homes[[#This Row],[waterfront]]=1, "Yes","No")</f>
        <v>No</v>
      </c>
      <c r="M3913" s="4" t="str">
        <f>IF(Homes[[#This Row],[sqft_basement]]&gt;0, "Yes","No")</f>
        <v>No</v>
      </c>
      <c r="N3913" t="str">
        <f>CHOOSE(Homes[[#This Row],[view]]+1, "None","Fair","Good","Great","Excellent")</f>
        <v>None</v>
      </c>
      <c r="O3913" t="str">
        <f>CHOOSE(Homes[[#This Row],[condition]], "Poor","Fair","Average","Good","Excellent")</f>
        <v>Average</v>
      </c>
      <c r="P3913">
        <f ca="1">YEAR(TODAY())-Homes[[#This Row],[yr_built]]</f>
        <v>73</v>
      </c>
      <c r="Q3913">
        <v>2008</v>
      </c>
      <c r="R3913">
        <f ca="1">IF(Homes[[#This Row],[yr_renovated]]&gt;0, YEAR(TODAY())-Homes[[#This Row],[yr_renovated]], YEAR(TODAY())-Homes[[#This Row],[yr_built]])</f>
        <v>17</v>
      </c>
      <c r="S3913">
        <v>1</v>
      </c>
      <c r="T3913" s="2">
        <v>41829</v>
      </c>
      <c r="U3913" s="3">
        <v>1</v>
      </c>
      <c r="V3913" s="4">
        <f>IFERROR(Homes[[#This Row],[sqft_above]]+Homes[[#This Row],[sqft_basement]]," ")</f>
        <v>840</v>
      </c>
      <c r="W3913" s="4">
        <v>11600</v>
      </c>
      <c r="X3913">
        <v>0</v>
      </c>
      <c r="Y3913">
        <v>0</v>
      </c>
      <c r="Z3913">
        <v>3</v>
      </c>
      <c r="AA3913" s="4">
        <v>840</v>
      </c>
      <c r="AB3913" s="4">
        <v>0</v>
      </c>
      <c r="AC3913">
        <v>1952</v>
      </c>
      <c r="AD3913" t="s">
        <v>4036</v>
      </c>
      <c r="AE3913" t="s">
        <v>379</v>
      </c>
      <c r="AF3913" t="s">
        <v>94</v>
      </c>
    </row>
    <row r="3914" spans="1:32">
      <c r="A3914" t="str">
        <f>PROPER(TRIM(Homes[[#This Row],[street]]))</f>
        <v>312 S 328Th Ln</v>
      </c>
      <c r="B3914" t="str">
        <f>PROPER(TRIM(Homes[[#This Row],[city]]))</f>
        <v>Federal Way</v>
      </c>
      <c r="C3914" t="str">
        <f>_xlfn.TEXTBEFORE(Homes[[#This Row],[statezip]]," ")</f>
        <v>WA</v>
      </c>
      <c r="D3914" s="6" t="str">
        <f>_xlfn.TEXTAFTER(Homes[[#This Row],[statezip]]," ")</f>
        <v>98003</v>
      </c>
      <c r="E3914" s="1">
        <v>186950</v>
      </c>
      <c r="F3914">
        <v>2</v>
      </c>
      <c r="G39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14" s="3" t="str">
        <f>Homes[[#This Row],[bedrooms]] &amp; " bd | " &amp; TEXT(Homes[[#This Row],[bathrooms]],"0.##") &amp; " ba"</f>
        <v>2 bd | 2. ba</v>
      </c>
      <c r="I3914" s="4">
        <v>1390</v>
      </c>
      <c r="J3914" s="1">
        <f>IFERROR(Homes[[#This Row],[price]]/Homes[[#This Row],[sqft_living]]," ")</f>
        <v>134.49640287769785</v>
      </c>
      <c r="K3914" s="4">
        <f>IFERROR(Homes[[#This Row],[sqft_lot]]/43560," ")</f>
        <v>2.9889807162534435E-2</v>
      </c>
      <c r="L3914" t="str">
        <f>IF(Homes[[#This Row],[waterfront]]=1, "Yes","No")</f>
        <v>No</v>
      </c>
      <c r="M3914" s="4" t="str">
        <f>IF(Homes[[#This Row],[sqft_basement]]&gt;0, "Yes","No")</f>
        <v>No</v>
      </c>
      <c r="N3914" t="str">
        <f>CHOOSE(Homes[[#This Row],[view]]+1, "None","Fair","Good","Great","Excellent")</f>
        <v>None</v>
      </c>
      <c r="O3914" t="str">
        <f>CHOOSE(Homes[[#This Row],[condition]], "Poor","Fair","Average","Good","Excellent")</f>
        <v>Average</v>
      </c>
      <c r="P3914">
        <f ca="1">YEAR(TODAY())-Homes[[#This Row],[yr_built]]</f>
        <v>39</v>
      </c>
      <c r="Q3914">
        <v>0</v>
      </c>
      <c r="R3914">
        <f ca="1">IF(Homes[[#This Row],[yr_renovated]]&gt;0, YEAR(TODAY())-Homes[[#This Row],[yr_renovated]], YEAR(TODAY())-Homes[[#This Row],[yr_built]])</f>
        <v>39</v>
      </c>
      <c r="S3914">
        <v>2</v>
      </c>
      <c r="T3914" s="2">
        <v>41787</v>
      </c>
      <c r="U3914" s="3">
        <v>2</v>
      </c>
      <c r="V3914" s="4">
        <f>IFERROR(Homes[[#This Row],[sqft_above]]+Homes[[#This Row],[sqft_basement]]," ")</f>
        <v>1390</v>
      </c>
      <c r="W3914" s="4">
        <v>1302</v>
      </c>
      <c r="X3914">
        <v>0</v>
      </c>
      <c r="Y3914">
        <v>0</v>
      </c>
      <c r="Z3914">
        <v>3</v>
      </c>
      <c r="AA3914" s="4">
        <v>1390</v>
      </c>
      <c r="AB3914" s="4">
        <v>0</v>
      </c>
      <c r="AC3914">
        <v>1986</v>
      </c>
      <c r="AD3914" t="s">
        <v>4037</v>
      </c>
      <c r="AE3914" t="s">
        <v>675</v>
      </c>
      <c r="AF3914" t="s">
        <v>676</v>
      </c>
    </row>
    <row r="3915" spans="1:32">
      <c r="A3915" t="str">
        <f>PROPER(TRIM(Homes[[#This Row],[street]]))</f>
        <v>119 10Th St Se</v>
      </c>
      <c r="B3915" t="str">
        <f>PROPER(TRIM(Homes[[#This Row],[city]]))</f>
        <v>Auburn</v>
      </c>
      <c r="C3915" t="str">
        <f>_xlfn.TEXTBEFORE(Homes[[#This Row],[statezip]]," ")</f>
        <v>WA</v>
      </c>
      <c r="D3915" s="6" t="str">
        <f>_xlfn.TEXTAFTER(Homes[[#This Row],[statezip]]," ")</f>
        <v>98002</v>
      </c>
      <c r="E3915" s="1">
        <v>186000</v>
      </c>
      <c r="F3915">
        <v>3</v>
      </c>
      <c r="G39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15" s="3" t="str">
        <f>Homes[[#This Row],[bedrooms]] &amp; " bd | " &amp; TEXT(Homes[[#This Row],[bathrooms]],"0.##") &amp; " ba"</f>
        <v>3 bd | 2. ba</v>
      </c>
      <c r="I3915" s="4">
        <v>1340</v>
      </c>
      <c r="J3915" s="1">
        <f>IFERROR(Homes[[#This Row],[price]]/Homes[[#This Row],[sqft_living]]," ")</f>
        <v>138.80597014925374</v>
      </c>
      <c r="K3915" s="4">
        <f>IFERROR(Homes[[#This Row],[sqft_lot]]/43560," ")</f>
        <v>9.9173553719008267E-2</v>
      </c>
      <c r="L3915" t="str">
        <f>IF(Homes[[#This Row],[waterfront]]=1, "Yes","No")</f>
        <v>No</v>
      </c>
      <c r="M3915" s="4" t="str">
        <f>IF(Homes[[#This Row],[sqft_basement]]&gt;0, "Yes","No")</f>
        <v>Yes</v>
      </c>
      <c r="N3915" t="str">
        <f>CHOOSE(Homes[[#This Row],[view]]+1, "None","Fair","Good","Great","Excellent")</f>
        <v>None</v>
      </c>
      <c r="O3915" t="str">
        <f>CHOOSE(Homes[[#This Row],[condition]], "Poor","Fair","Average","Good","Excellent")</f>
        <v>Average</v>
      </c>
      <c r="P3915">
        <f ca="1">YEAR(TODAY())-Homes[[#This Row],[yr_built]]</f>
        <v>113</v>
      </c>
      <c r="Q3915">
        <v>1993</v>
      </c>
      <c r="R3915">
        <f ca="1">IF(Homes[[#This Row],[yr_renovated]]&gt;0, YEAR(TODAY())-Homes[[#This Row],[yr_renovated]], YEAR(TODAY())-Homes[[#This Row],[yr_built]])</f>
        <v>32</v>
      </c>
      <c r="S3915">
        <v>1</v>
      </c>
      <c r="T3915" s="2">
        <v>41809</v>
      </c>
      <c r="U3915" s="3">
        <v>2</v>
      </c>
      <c r="V3915" s="4">
        <f>IFERROR(Homes[[#This Row],[sqft_above]]+Homes[[#This Row],[sqft_basement]]," ")</f>
        <v>1340</v>
      </c>
      <c r="W3915" s="4">
        <v>4320</v>
      </c>
      <c r="X3915">
        <v>0</v>
      </c>
      <c r="Y3915">
        <v>0</v>
      </c>
      <c r="Z3915">
        <v>3</v>
      </c>
      <c r="AA3915" s="4">
        <v>920</v>
      </c>
      <c r="AB3915" s="4">
        <v>420</v>
      </c>
      <c r="AC3915">
        <v>1912</v>
      </c>
      <c r="AD3915" t="s">
        <v>4038</v>
      </c>
      <c r="AE3915" t="s">
        <v>519</v>
      </c>
      <c r="AF3915" t="s">
        <v>3042</v>
      </c>
    </row>
    <row r="3916" spans="1:32">
      <c r="A3916" t="str">
        <f>PROPER(TRIM(Homes[[#This Row],[street]]))</f>
        <v>2420 Dogwood St Se</v>
      </c>
      <c r="B3916" t="str">
        <f>PROPER(TRIM(Homes[[#This Row],[city]]))</f>
        <v>Auburn</v>
      </c>
      <c r="C3916" t="str">
        <f>_xlfn.TEXTBEFORE(Homes[[#This Row],[statezip]]," ")</f>
        <v>WA</v>
      </c>
      <c r="D3916" s="6" t="str">
        <f>_xlfn.TEXTAFTER(Homes[[#This Row],[statezip]]," ")</f>
        <v>98092</v>
      </c>
      <c r="E3916" s="1">
        <v>185000</v>
      </c>
      <c r="F3916">
        <v>3</v>
      </c>
      <c r="G39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16" s="3" t="str">
        <f>Homes[[#This Row],[bedrooms]] &amp; " bd | " &amp; TEXT(Homes[[#This Row],[bathrooms]],"0.##") &amp; " ba"</f>
        <v>3 bd | 1.5 ba</v>
      </c>
      <c r="I3916" s="4">
        <v>1370</v>
      </c>
      <c r="J3916" s="1">
        <f>IFERROR(Homes[[#This Row],[price]]/Homes[[#This Row],[sqft_living]]," ")</f>
        <v>135.03649635036496</v>
      </c>
      <c r="K3916" s="4">
        <f>IFERROR(Homes[[#This Row],[sqft_lot]]/43560," ")</f>
        <v>0.19444444444444445</v>
      </c>
      <c r="L3916" t="str">
        <f>IF(Homes[[#This Row],[waterfront]]=1, "Yes","No")</f>
        <v>No</v>
      </c>
      <c r="M3916" s="4" t="str">
        <f>IF(Homes[[#This Row],[sqft_basement]]&gt;0, "Yes","No")</f>
        <v>No</v>
      </c>
      <c r="N3916" t="str">
        <f>CHOOSE(Homes[[#This Row],[view]]+1, "None","Fair","Good","Great","Excellent")</f>
        <v>None</v>
      </c>
      <c r="O3916" t="str">
        <f>CHOOSE(Homes[[#This Row],[condition]], "Poor","Fair","Average","Good","Excellent")</f>
        <v>Good</v>
      </c>
      <c r="P3916">
        <f ca="1">YEAR(TODAY())-Homes[[#This Row],[yr_built]]</f>
        <v>64</v>
      </c>
      <c r="Q3916">
        <v>2001</v>
      </c>
      <c r="R3916">
        <f ca="1">IF(Homes[[#This Row],[yr_renovated]]&gt;0, YEAR(TODAY())-Homes[[#This Row],[yr_renovated]], YEAR(TODAY())-Homes[[#This Row],[yr_built]])</f>
        <v>24</v>
      </c>
      <c r="S3916">
        <v>1</v>
      </c>
      <c r="T3916" s="2">
        <v>41771</v>
      </c>
      <c r="U3916" s="3">
        <v>1.5</v>
      </c>
      <c r="V3916" s="4">
        <f>IFERROR(Homes[[#This Row],[sqft_above]]+Homes[[#This Row],[sqft_basement]]," ")</f>
        <v>1370</v>
      </c>
      <c r="W3916" s="4">
        <v>8470</v>
      </c>
      <c r="X3916">
        <v>0</v>
      </c>
      <c r="Y3916">
        <v>0</v>
      </c>
      <c r="Z3916">
        <v>4</v>
      </c>
      <c r="AA3916" s="4">
        <v>1370</v>
      </c>
      <c r="AB3916" s="4">
        <v>0</v>
      </c>
      <c r="AC3916">
        <v>1961</v>
      </c>
      <c r="AD3916" t="s">
        <v>4039</v>
      </c>
      <c r="AE3916" t="s">
        <v>519</v>
      </c>
      <c r="AF3916" t="s">
        <v>520</v>
      </c>
    </row>
    <row r="3917" spans="1:32">
      <c r="A3917" t="str">
        <f>PROPER(TRIM(Homes[[#This Row],[street]]))</f>
        <v>16433 12Th Ave Sw</v>
      </c>
      <c r="B3917" t="str">
        <f>PROPER(TRIM(Homes[[#This Row],[city]]))</f>
        <v>Burien</v>
      </c>
      <c r="C3917" t="str">
        <f>_xlfn.TEXTBEFORE(Homes[[#This Row],[statezip]]," ")</f>
        <v>WA</v>
      </c>
      <c r="D3917" s="6" t="str">
        <f>_xlfn.TEXTAFTER(Homes[[#This Row],[statezip]]," ")</f>
        <v>98166</v>
      </c>
      <c r="E3917" s="1">
        <v>185000</v>
      </c>
      <c r="F3917">
        <v>3</v>
      </c>
      <c r="G39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7" s="3" t="str">
        <f>Homes[[#This Row],[bedrooms]] &amp; " bd | " &amp; TEXT(Homes[[#This Row],[bathrooms]],"0.##") &amp; " ba"</f>
        <v>3 bd | 1. ba</v>
      </c>
      <c r="I3917" s="4">
        <v>1840</v>
      </c>
      <c r="J3917" s="1">
        <f>IFERROR(Homes[[#This Row],[price]]/Homes[[#This Row],[sqft_living]]," ")</f>
        <v>100.54347826086956</v>
      </c>
      <c r="K3917" s="4">
        <f>IFERROR(Homes[[#This Row],[sqft_lot]]/43560," ")</f>
        <v>0.18595041322314049</v>
      </c>
      <c r="L3917" t="str">
        <f>IF(Homes[[#This Row],[waterfront]]=1, "Yes","No")</f>
        <v>No</v>
      </c>
      <c r="M3917" s="4" t="str">
        <f>IF(Homes[[#This Row],[sqft_basement]]&gt;0, "Yes","No")</f>
        <v>Yes</v>
      </c>
      <c r="N3917" t="str">
        <f>CHOOSE(Homes[[#This Row],[view]]+1, "None","Fair","Good","Great","Excellent")</f>
        <v>None</v>
      </c>
      <c r="O3917" t="str">
        <f>CHOOSE(Homes[[#This Row],[condition]], "Poor","Fair","Average","Good","Excellent")</f>
        <v>Good</v>
      </c>
      <c r="P3917">
        <f ca="1">YEAR(TODAY())-Homes[[#This Row],[yr_built]]</f>
        <v>72</v>
      </c>
      <c r="Q3917">
        <v>1983</v>
      </c>
      <c r="R3917">
        <f ca="1">IF(Homes[[#This Row],[yr_renovated]]&gt;0, YEAR(TODAY())-Homes[[#This Row],[yr_renovated]], YEAR(TODAY())-Homes[[#This Row],[yr_built]])</f>
        <v>42</v>
      </c>
      <c r="S3917">
        <v>1</v>
      </c>
      <c r="T3917" s="2">
        <v>41796</v>
      </c>
      <c r="U3917" s="3">
        <v>1</v>
      </c>
      <c r="V3917" s="4">
        <f>IFERROR(Homes[[#This Row],[sqft_above]]+Homes[[#This Row],[sqft_basement]]," ")</f>
        <v>1840</v>
      </c>
      <c r="W3917" s="4">
        <v>8100</v>
      </c>
      <c r="X3917">
        <v>0</v>
      </c>
      <c r="Y3917">
        <v>0</v>
      </c>
      <c r="Z3917">
        <v>4</v>
      </c>
      <c r="AA3917" s="4">
        <v>920</v>
      </c>
      <c r="AB3917" s="4">
        <v>920</v>
      </c>
      <c r="AC3917">
        <v>1953</v>
      </c>
      <c r="AD3917" t="s">
        <v>4040</v>
      </c>
      <c r="AE3917" t="s">
        <v>379</v>
      </c>
      <c r="AF3917" t="s">
        <v>227</v>
      </c>
    </row>
    <row r="3918" spans="1:32">
      <c r="A3918" t="str">
        <f>PROPER(TRIM(Homes[[#This Row],[street]]))</f>
        <v>12208 20Th Ave S</v>
      </c>
      <c r="B3918" t="str">
        <f>PROPER(TRIM(Homes[[#This Row],[city]]))</f>
        <v>Seattle</v>
      </c>
      <c r="C3918" t="str">
        <f>_xlfn.TEXTBEFORE(Homes[[#This Row],[statezip]]," ")</f>
        <v>WA</v>
      </c>
      <c r="D3918" s="6" t="str">
        <f>_xlfn.TEXTAFTER(Homes[[#This Row],[statezip]]," ")</f>
        <v>98168</v>
      </c>
      <c r="E3918" s="1">
        <v>185000</v>
      </c>
      <c r="F3918">
        <v>3</v>
      </c>
      <c r="G39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8" s="3" t="str">
        <f>Homes[[#This Row],[bedrooms]] &amp; " bd | " &amp; TEXT(Homes[[#This Row],[bathrooms]],"0.##") &amp; " ba"</f>
        <v>3 bd | 1. ba</v>
      </c>
      <c r="I3918" s="4">
        <v>1150</v>
      </c>
      <c r="J3918" s="1">
        <f>IFERROR(Homes[[#This Row],[price]]/Homes[[#This Row],[sqft_living]]," ")</f>
        <v>160.86956521739131</v>
      </c>
      <c r="K3918" s="4">
        <f>IFERROR(Homes[[#This Row],[sqft_lot]]/43560," ")</f>
        <v>0.18595041322314049</v>
      </c>
      <c r="L3918" t="str">
        <f>IF(Homes[[#This Row],[waterfront]]=1, "Yes","No")</f>
        <v>No</v>
      </c>
      <c r="M3918" s="4" t="str">
        <f>IF(Homes[[#This Row],[sqft_basement]]&gt;0, "Yes","No")</f>
        <v>No</v>
      </c>
      <c r="N3918" t="str">
        <f>CHOOSE(Homes[[#This Row],[view]]+1, "None","Fair","Good","Great","Excellent")</f>
        <v>None</v>
      </c>
      <c r="O3918" t="str">
        <f>CHOOSE(Homes[[#This Row],[condition]], "Poor","Fair","Average","Good","Excellent")</f>
        <v>Average</v>
      </c>
      <c r="P3918">
        <f ca="1">YEAR(TODAY())-Homes[[#This Row],[yr_built]]</f>
        <v>93</v>
      </c>
      <c r="Q3918">
        <v>0</v>
      </c>
      <c r="R3918">
        <f ca="1">IF(Homes[[#This Row],[yr_renovated]]&gt;0, YEAR(TODAY())-Homes[[#This Row],[yr_renovated]], YEAR(TODAY())-Homes[[#This Row],[yr_built]])</f>
        <v>93</v>
      </c>
      <c r="S3918">
        <v>1</v>
      </c>
      <c r="T3918" s="2">
        <v>41774</v>
      </c>
      <c r="U3918" s="3">
        <v>1</v>
      </c>
      <c r="V3918" s="4">
        <f>IFERROR(Homes[[#This Row],[sqft_above]]+Homes[[#This Row],[sqft_basement]]," ")</f>
        <v>1150</v>
      </c>
      <c r="W3918" s="4">
        <v>8100</v>
      </c>
      <c r="X3918">
        <v>0</v>
      </c>
      <c r="Y3918">
        <v>0</v>
      </c>
      <c r="Z3918">
        <v>3</v>
      </c>
      <c r="AA3918" s="4">
        <v>1150</v>
      </c>
      <c r="AB3918" s="4">
        <v>0</v>
      </c>
      <c r="AC3918">
        <v>1932</v>
      </c>
      <c r="AD3918" t="s">
        <v>4041</v>
      </c>
      <c r="AE3918" t="s">
        <v>49</v>
      </c>
      <c r="AF3918" t="s">
        <v>94</v>
      </c>
    </row>
    <row r="3919" spans="1:32">
      <c r="A3919" t="str">
        <f>PROPER(TRIM(Homes[[#This Row],[street]]))</f>
        <v>10626 12Th Ave Sw</v>
      </c>
      <c r="B3919" t="str">
        <f>PROPER(TRIM(Homes[[#This Row],[city]]))</f>
        <v>Seattle</v>
      </c>
      <c r="C3919" t="str">
        <f>_xlfn.TEXTBEFORE(Homes[[#This Row],[statezip]]," ")</f>
        <v>WA</v>
      </c>
      <c r="D3919" s="6" t="str">
        <f>_xlfn.TEXTAFTER(Homes[[#This Row],[statezip]]," ")</f>
        <v>98146</v>
      </c>
      <c r="E3919" s="1">
        <v>185000</v>
      </c>
      <c r="F3919">
        <v>5</v>
      </c>
      <c r="G39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19" s="3" t="str">
        <f>Homes[[#This Row],[bedrooms]] &amp; " bd | " &amp; TEXT(Homes[[#This Row],[bathrooms]],"0.##") &amp; " ba"</f>
        <v>5 bd | 1. ba</v>
      </c>
      <c r="I3919" s="4">
        <v>1590</v>
      </c>
      <c r="J3919" s="1">
        <f>IFERROR(Homes[[#This Row],[price]]/Homes[[#This Row],[sqft_living]]," ")</f>
        <v>116.35220125786164</v>
      </c>
      <c r="K3919" s="4">
        <f>IFERROR(Homes[[#This Row],[sqft_lot]]/43560," ")</f>
        <v>0.15381083562901746</v>
      </c>
      <c r="L3919" t="str">
        <f>IF(Homes[[#This Row],[waterfront]]=1, "Yes","No")</f>
        <v>No</v>
      </c>
      <c r="M3919" s="4" t="str">
        <f>IF(Homes[[#This Row],[sqft_basement]]&gt;0, "Yes","No")</f>
        <v>Yes</v>
      </c>
      <c r="N3919" t="str">
        <f>CHOOSE(Homes[[#This Row],[view]]+1, "None","Fair","Good","Great","Excellent")</f>
        <v>None</v>
      </c>
      <c r="O3919" t="str">
        <f>CHOOSE(Homes[[#This Row],[condition]], "Poor","Fair","Average","Good","Excellent")</f>
        <v>Average</v>
      </c>
      <c r="P3919">
        <f ca="1">YEAR(TODAY())-Homes[[#This Row],[yr_built]]</f>
        <v>83</v>
      </c>
      <c r="Q3919">
        <v>1999</v>
      </c>
      <c r="R3919">
        <f ca="1">IF(Homes[[#This Row],[yr_renovated]]&gt;0, YEAR(TODAY())-Homes[[#This Row],[yr_renovated]], YEAR(TODAY())-Homes[[#This Row],[yr_built]])</f>
        <v>26</v>
      </c>
      <c r="S3919">
        <v>1.5</v>
      </c>
      <c r="T3919" s="2">
        <v>41822</v>
      </c>
      <c r="U3919" s="3">
        <v>1</v>
      </c>
      <c r="V3919" s="4">
        <f>IFERROR(Homes[[#This Row],[sqft_above]]+Homes[[#This Row],[sqft_basement]]," ")</f>
        <v>1590</v>
      </c>
      <c r="W3919" s="4">
        <v>6700</v>
      </c>
      <c r="X3919">
        <v>0</v>
      </c>
      <c r="Y3919">
        <v>0</v>
      </c>
      <c r="Z3919">
        <v>3</v>
      </c>
      <c r="AA3919" s="4">
        <v>1090</v>
      </c>
      <c r="AB3919" s="4">
        <v>500</v>
      </c>
      <c r="AC3919">
        <v>1942</v>
      </c>
      <c r="AD3919" t="s">
        <v>4042</v>
      </c>
      <c r="AE3919" t="s">
        <v>49</v>
      </c>
      <c r="AF3919" t="s">
        <v>422</v>
      </c>
    </row>
    <row r="3920" spans="1:32">
      <c r="A3920" t="str">
        <f>PROPER(TRIM(Homes[[#This Row],[street]]))</f>
        <v>3301 20Th St Se</v>
      </c>
      <c r="B3920" t="str">
        <f>PROPER(TRIM(Homes[[#This Row],[city]]))</f>
        <v>Auburn</v>
      </c>
      <c r="C3920" t="str">
        <f>_xlfn.TEXTBEFORE(Homes[[#This Row],[statezip]]," ")</f>
        <v>WA</v>
      </c>
      <c r="D3920" s="6" t="str">
        <f>_xlfn.TEXTAFTER(Homes[[#This Row],[statezip]]," ")</f>
        <v>98092</v>
      </c>
      <c r="E3920" s="1">
        <v>183000</v>
      </c>
      <c r="F3920">
        <v>3</v>
      </c>
      <c r="G39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20" s="3" t="str">
        <f>Homes[[#This Row],[bedrooms]] &amp; " bd | " &amp; TEXT(Homes[[#This Row],[bathrooms]],"0.##") &amp; " ba"</f>
        <v>3 bd | 1.75 ba</v>
      </c>
      <c r="I3920" s="4">
        <v>1330</v>
      </c>
      <c r="J3920" s="1">
        <f>IFERROR(Homes[[#This Row],[price]]/Homes[[#This Row],[sqft_living]]," ")</f>
        <v>137.59398496240601</v>
      </c>
      <c r="K3920" s="4">
        <f>IFERROR(Homes[[#This Row],[sqft_lot]]/43560," ")</f>
        <v>0.21120293847566574</v>
      </c>
      <c r="L3920" t="str">
        <f>IF(Homes[[#This Row],[waterfront]]=1, "Yes","No")</f>
        <v>No</v>
      </c>
      <c r="M3920" s="4" t="str">
        <f>IF(Homes[[#This Row],[sqft_basement]]&gt;0, "Yes","No")</f>
        <v>No</v>
      </c>
      <c r="N3920" t="str">
        <f>CHOOSE(Homes[[#This Row],[view]]+1, "None","Fair","Good","Great","Excellent")</f>
        <v>None</v>
      </c>
      <c r="O3920" t="str">
        <f>CHOOSE(Homes[[#This Row],[condition]], "Poor","Fair","Average","Good","Excellent")</f>
        <v>Good</v>
      </c>
      <c r="P3920">
        <f ca="1">YEAR(TODAY())-Homes[[#This Row],[yr_built]]</f>
        <v>52</v>
      </c>
      <c r="Q3920">
        <v>0</v>
      </c>
      <c r="R3920">
        <f ca="1">IF(Homes[[#This Row],[yr_renovated]]&gt;0, YEAR(TODAY())-Homes[[#This Row],[yr_renovated]], YEAR(TODAY())-Homes[[#This Row],[yr_built]])</f>
        <v>52</v>
      </c>
      <c r="S3920">
        <v>1</v>
      </c>
      <c r="T3920" s="2">
        <v>41800</v>
      </c>
      <c r="U3920" s="3">
        <v>1.75</v>
      </c>
      <c r="V3920" s="4">
        <f>IFERROR(Homes[[#This Row],[sqft_above]]+Homes[[#This Row],[sqft_basement]]," ")</f>
        <v>1330</v>
      </c>
      <c r="W3920" s="4">
        <v>9200</v>
      </c>
      <c r="X3920">
        <v>0</v>
      </c>
      <c r="Y3920">
        <v>0</v>
      </c>
      <c r="Z3920">
        <v>4</v>
      </c>
      <c r="AA3920" s="4">
        <v>1330</v>
      </c>
      <c r="AB3920" s="4">
        <v>0</v>
      </c>
      <c r="AC3920">
        <v>1973</v>
      </c>
      <c r="AD3920" t="s">
        <v>4043</v>
      </c>
      <c r="AE3920" t="s">
        <v>519</v>
      </c>
      <c r="AF3920" t="s">
        <v>520</v>
      </c>
    </row>
    <row r="3921" spans="1:32">
      <c r="A3921" t="str">
        <f>PROPER(TRIM(Homes[[#This Row],[street]]))</f>
        <v>704 26Th St Se</v>
      </c>
      <c r="B3921" t="str">
        <f>PROPER(TRIM(Homes[[#This Row],[city]]))</f>
        <v>Auburn</v>
      </c>
      <c r="C3921" t="str">
        <f>_xlfn.TEXTBEFORE(Homes[[#This Row],[statezip]]," ")</f>
        <v>WA</v>
      </c>
      <c r="D3921" s="6" t="str">
        <f>_xlfn.TEXTAFTER(Homes[[#This Row],[statezip]]," ")</f>
        <v>98002</v>
      </c>
      <c r="E3921" s="1">
        <v>183000</v>
      </c>
      <c r="F3921">
        <v>3</v>
      </c>
      <c r="G39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21" s="3" t="str">
        <f>Homes[[#This Row],[bedrooms]] &amp; " bd | " &amp; TEXT(Homes[[#This Row],[bathrooms]],"0.##") &amp; " ba"</f>
        <v>3 bd | 1.75 ba</v>
      </c>
      <c r="I3921" s="4">
        <v>1070</v>
      </c>
      <c r="J3921" s="1">
        <f>IFERROR(Homes[[#This Row],[price]]/Homes[[#This Row],[sqft_living]]," ")</f>
        <v>171.02803738317758</v>
      </c>
      <c r="K3921" s="4">
        <f>IFERROR(Homes[[#This Row],[sqft_lot]]/43560," ")</f>
        <v>0.18595041322314049</v>
      </c>
      <c r="L3921" t="str">
        <f>IF(Homes[[#This Row],[waterfront]]=1, "Yes","No")</f>
        <v>No</v>
      </c>
      <c r="M3921" s="4" t="str">
        <f>IF(Homes[[#This Row],[sqft_basement]]&gt;0, "Yes","No")</f>
        <v>No</v>
      </c>
      <c r="N3921" t="str">
        <f>CHOOSE(Homes[[#This Row],[view]]+1, "None","Fair","Good","Great","Excellent")</f>
        <v>None</v>
      </c>
      <c r="O3921" t="str">
        <f>CHOOSE(Homes[[#This Row],[condition]], "Poor","Fair","Average","Good","Excellent")</f>
        <v>Good</v>
      </c>
      <c r="P3921">
        <f ca="1">YEAR(TODAY())-Homes[[#This Row],[yr_built]]</f>
        <v>68</v>
      </c>
      <c r="Q3921">
        <v>2001</v>
      </c>
      <c r="R3921">
        <f ca="1">IF(Homes[[#This Row],[yr_renovated]]&gt;0, YEAR(TODAY())-Homes[[#This Row],[yr_renovated]], YEAR(TODAY())-Homes[[#This Row],[yr_built]])</f>
        <v>24</v>
      </c>
      <c r="S3921">
        <v>1</v>
      </c>
      <c r="T3921" s="2">
        <v>41806</v>
      </c>
      <c r="U3921" s="3">
        <v>1.75</v>
      </c>
      <c r="V3921" s="4">
        <f>IFERROR(Homes[[#This Row],[sqft_above]]+Homes[[#This Row],[sqft_basement]]," ")</f>
        <v>1070</v>
      </c>
      <c r="W3921" s="4">
        <v>8100</v>
      </c>
      <c r="X3921">
        <v>0</v>
      </c>
      <c r="Y3921">
        <v>0</v>
      </c>
      <c r="Z3921">
        <v>4</v>
      </c>
      <c r="AA3921" s="4">
        <v>1070</v>
      </c>
      <c r="AB3921" s="4">
        <v>0</v>
      </c>
      <c r="AC3921">
        <v>1957</v>
      </c>
      <c r="AD3921" t="s">
        <v>4044</v>
      </c>
      <c r="AE3921" t="s">
        <v>519</v>
      </c>
      <c r="AF3921" t="s">
        <v>3042</v>
      </c>
    </row>
    <row r="3922" spans="1:32">
      <c r="A3922" t="str">
        <f>PROPER(TRIM(Homes[[#This Row],[street]]))</f>
        <v>1028 Sw 307Th St</v>
      </c>
      <c r="B3922" t="str">
        <f>PROPER(TRIM(Homes[[#This Row],[city]]))</f>
        <v>Federal Way</v>
      </c>
      <c r="C3922" t="str">
        <f>_xlfn.TEXTBEFORE(Homes[[#This Row],[statezip]]," ")</f>
        <v>WA</v>
      </c>
      <c r="D3922" s="6" t="str">
        <f>_xlfn.TEXTAFTER(Homes[[#This Row],[statezip]]," ")</f>
        <v>98023</v>
      </c>
      <c r="E3922" s="1">
        <v>182805</v>
      </c>
      <c r="F3922">
        <v>3</v>
      </c>
      <c r="G39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2" s="3" t="str">
        <f>Homes[[#This Row],[bedrooms]] &amp; " bd | " &amp; TEXT(Homes[[#This Row],[bathrooms]],"0.##") &amp; " ba"</f>
        <v>3 bd | 1. ba</v>
      </c>
      <c r="I3922" s="4">
        <v>1040</v>
      </c>
      <c r="J3922" s="1">
        <f>IFERROR(Homes[[#This Row],[price]]/Homes[[#This Row],[sqft_living]]," ")</f>
        <v>175.77403846153845</v>
      </c>
      <c r="K3922" s="4">
        <f>IFERROR(Homes[[#This Row],[sqft_lot]]/43560," ")</f>
        <v>0.20413223140495868</v>
      </c>
      <c r="L3922" t="str">
        <f>IF(Homes[[#This Row],[waterfront]]=1, "Yes","No")</f>
        <v>No</v>
      </c>
      <c r="M3922" s="4" t="str">
        <f>IF(Homes[[#This Row],[sqft_basement]]&gt;0, "Yes","No")</f>
        <v>Yes</v>
      </c>
      <c r="N3922" t="str">
        <f>CHOOSE(Homes[[#This Row],[view]]+1, "None","Fair","Good","Great","Excellent")</f>
        <v>None</v>
      </c>
      <c r="O3922" t="str">
        <f>CHOOSE(Homes[[#This Row],[condition]], "Poor","Fair","Average","Good","Excellent")</f>
        <v>Good</v>
      </c>
      <c r="P3922">
        <f ca="1">YEAR(TODAY())-Homes[[#This Row],[yr_built]]</f>
        <v>67</v>
      </c>
      <c r="Q3922">
        <v>1972</v>
      </c>
      <c r="R3922">
        <f ca="1">IF(Homes[[#This Row],[yr_renovated]]&gt;0, YEAR(TODAY())-Homes[[#This Row],[yr_renovated]], YEAR(TODAY())-Homes[[#This Row],[yr_built]])</f>
        <v>53</v>
      </c>
      <c r="S3922">
        <v>1</v>
      </c>
      <c r="T3922" s="2">
        <v>41828</v>
      </c>
      <c r="U3922" s="3">
        <v>1</v>
      </c>
      <c r="V3922" s="4">
        <f>IFERROR(Homes[[#This Row],[sqft_above]]+Homes[[#This Row],[sqft_basement]]," ")</f>
        <v>1040</v>
      </c>
      <c r="W3922" s="4">
        <v>8892</v>
      </c>
      <c r="X3922">
        <v>0</v>
      </c>
      <c r="Y3922">
        <v>0</v>
      </c>
      <c r="Z3922">
        <v>4</v>
      </c>
      <c r="AA3922" s="4">
        <v>800</v>
      </c>
      <c r="AB3922" s="4">
        <v>240</v>
      </c>
      <c r="AC3922">
        <v>1958</v>
      </c>
      <c r="AD3922" t="s">
        <v>4045</v>
      </c>
      <c r="AE3922" t="s">
        <v>675</v>
      </c>
      <c r="AF3922" t="s">
        <v>1267</v>
      </c>
    </row>
    <row r="3923" spans="1:32">
      <c r="A3923" t="str">
        <f>PROPER(TRIM(Homes[[#This Row],[street]]))</f>
        <v>22320 11Th Ave S</v>
      </c>
      <c r="B3923" t="str">
        <f>PROPER(TRIM(Homes[[#This Row],[city]]))</f>
        <v>Des Moines</v>
      </c>
      <c r="C3923" t="str">
        <f>_xlfn.TEXTBEFORE(Homes[[#This Row],[statezip]]," ")</f>
        <v>WA</v>
      </c>
      <c r="D3923" s="6" t="str">
        <f>_xlfn.TEXTAFTER(Homes[[#This Row],[statezip]]," ")</f>
        <v>98198</v>
      </c>
      <c r="E3923" s="1">
        <v>180785.714286</v>
      </c>
      <c r="F3923">
        <v>2</v>
      </c>
      <c r="G39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3" s="3" t="str">
        <f>Homes[[#This Row],[bedrooms]] &amp; " bd | " &amp; TEXT(Homes[[#This Row],[bathrooms]],"0.##") &amp; " ba"</f>
        <v>2 bd | 1. ba</v>
      </c>
      <c r="I3923" s="4">
        <v>2550</v>
      </c>
      <c r="J3923" s="1">
        <f>IFERROR(Homes[[#This Row],[price]]/Homes[[#This Row],[sqft_living]]," ")</f>
        <v>70.896358543529416</v>
      </c>
      <c r="K3923" s="4">
        <f>IFERROR(Homes[[#This Row],[sqft_lot]]/43560," ")</f>
        <v>0.49758953168044079</v>
      </c>
      <c r="L3923" t="str">
        <f>IF(Homes[[#This Row],[waterfront]]=1, "Yes","No")</f>
        <v>No</v>
      </c>
      <c r="M3923" s="4" t="str">
        <f>IF(Homes[[#This Row],[sqft_basement]]&gt;0, "Yes","No")</f>
        <v>Yes</v>
      </c>
      <c r="N3923" t="str">
        <f>CHOOSE(Homes[[#This Row],[view]]+1, "None","Fair","Good","Great","Excellent")</f>
        <v>Fair</v>
      </c>
      <c r="O3923" t="str">
        <f>CHOOSE(Homes[[#This Row],[condition]], "Poor","Fair","Average","Good","Excellent")</f>
        <v>Good</v>
      </c>
      <c r="P3923">
        <f ca="1">YEAR(TODAY())-Homes[[#This Row],[yr_built]]</f>
        <v>67</v>
      </c>
      <c r="Q3923">
        <v>1972</v>
      </c>
      <c r="R3923">
        <f ca="1">IF(Homes[[#This Row],[yr_renovated]]&gt;0, YEAR(TODAY())-Homes[[#This Row],[yr_renovated]], YEAR(TODAY())-Homes[[#This Row],[yr_built]])</f>
        <v>53</v>
      </c>
      <c r="S3923">
        <v>1</v>
      </c>
      <c r="T3923" s="2">
        <v>41813</v>
      </c>
      <c r="U3923" s="3">
        <v>1</v>
      </c>
      <c r="V3923" s="4">
        <f>IFERROR(Homes[[#This Row],[sqft_above]]+Homes[[#This Row],[sqft_basement]]," ")</f>
        <v>2550</v>
      </c>
      <c r="W3923" s="4">
        <v>21675</v>
      </c>
      <c r="X3923">
        <v>0</v>
      </c>
      <c r="Y3923">
        <v>1</v>
      </c>
      <c r="Z3923">
        <v>4</v>
      </c>
      <c r="AA3923" s="4">
        <v>1610</v>
      </c>
      <c r="AB3923" s="4">
        <v>940</v>
      </c>
      <c r="AC3923">
        <v>1958</v>
      </c>
      <c r="AD3923" t="s">
        <v>4046</v>
      </c>
      <c r="AE3923" t="s">
        <v>459</v>
      </c>
      <c r="AF3923" t="s">
        <v>460</v>
      </c>
    </row>
    <row r="3924" spans="1:32">
      <c r="A3924" t="str">
        <f>PROPER(TRIM(Homes[[#This Row],[street]]))</f>
        <v>19654 Se 260Th St</v>
      </c>
      <c r="B3924" t="str">
        <f>PROPER(TRIM(Homes[[#This Row],[city]]))</f>
        <v>Covington</v>
      </c>
      <c r="C3924" t="str">
        <f>_xlfn.TEXTBEFORE(Homes[[#This Row],[statezip]]," ")</f>
        <v>WA</v>
      </c>
      <c r="D3924" s="6" t="str">
        <f>_xlfn.TEXTAFTER(Homes[[#This Row],[statezip]]," ")</f>
        <v>98042</v>
      </c>
      <c r="E3924" s="1">
        <v>180000</v>
      </c>
      <c r="F3924">
        <v>3</v>
      </c>
      <c r="G39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4" s="3" t="str">
        <f>Homes[[#This Row],[bedrooms]] &amp; " bd | " &amp; TEXT(Homes[[#This Row],[bathrooms]],"0.##") &amp; " ba"</f>
        <v>3 bd | 1. ba</v>
      </c>
      <c r="I3924" s="4">
        <v>870</v>
      </c>
      <c r="J3924" s="1">
        <f>IFERROR(Homes[[#This Row],[price]]/Homes[[#This Row],[sqft_living]]," ")</f>
        <v>206.89655172413794</v>
      </c>
      <c r="K3924" s="4">
        <f>IFERROR(Homes[[#This Row],[sqft_lot]]/43560," ")</f>
        <v>0.12235996326905418</v>
      </c>
      <c r="L3924" t="str">
        <f>IF(Homes[[#This Row],[waterfront]]=1, "Yes","No")</f>
        <v>No</v>
      </c>
      <c r="M3924" s="4" t="str">
        <f>IF(Homes[[#This Row],[sqft_basement]]&gt;0, "Yes","No")</f>
        <v>No</v>
      </c>
      <c r="N3924" t="str">
        <f>CHOOSE(Homes[[#This Row],[view]]+1, "None","Fair","Good","Great","Excellent")</f>
        <v>None</v>
      </c>
      <c r="O3924" t="str">
        <f>CHOOSE(Homes[[#This Row],[condition]], "Poor","Fair","Average","Good","Excellent")</f>
        <v>Average</v>
      </c>
      <c r="P3924">
        <f ca="1">YEAR(TODAY())-Homes[[#This Row],[yr_built]]</f>
        <v>56</v>
      </c>
      <c r="Q3924">
        <v>2014</v>
      </c>
      <c r="R3924">
        <f ca="1">IF(Homes[[#This Row],[yr_renovated]]&gt;0, YEAR(TODAY())-Homes[[#This Row],[yr_renovated]], YEAR(TODAY())-Homes[[#This Row],[yr_built]])</f>
        <v>11</v>
      </c>
      <c r="S3924">
        <v>1</v>
      </c>
      <c r="T3924" s="2">
        <v>41781</v>
      </c>
      <c r="U3924" s="3">
        <v>1</v>
      </c>
      <c r="V3924" s="4">
        <f>IFERROR(Homes[[#This Row],[sqft_above]]+Homes[[#This Row],[sqft_basement]]," ")</f>
        <v>870</v>
      </c>
      <c r="W3924" s="4">
        <v>5330</v>
      </c>
      <c r="X3924">
        <v>0</v>
      </c>
      <c r="Y3924">
        <v>0</v>
      </c>
      <c r="Z3924">
        <v>3</v>
      </c>
      <c r="AA3924" s="4">
        <v>870</v>
      </c>
      <c r="AB3924" s="4">
        <v>0</v>
      </c>
      <c r="AC3924">
        <v>1969</v>
      </c>
      <c r="AD3924" t="s">
        <v>4047</v>
      </c>
      <c r="AE3924" t="s">
        <v>84</v>
      </c>
      <c r="AF3924" t="s">
        <v>85</v>
      </c>
    </row>
    <row r="3925" spans="1:32">
      <c r="A3925" t="str">
        <f>PROPER(TRIM(Homes[[#This Row],[street]]))</f>
        <v>24433 14Th Ave S</v>
      </c>
      <c r="B3925" t="str">
        <f>PROPER(TRIM(Homes[[#This Row],[city]]))</f>
        <v>Des Moines</v>
      </c>
      <c r="C3925" t="str">
        <f>_xlfn.TEXTBEFORE(Homes[[#This Row],[statezip]]," ")</f>
        <v>WA</v>
      </c>
      <c r="D3925" s="6" t="str">
        <f>_xlfn.TEXTAFTER(Homes[[#This Row],[statezip]]," ")</f>
        <v>98198</v>
      </c>
      <c r="E3925" s="1">
        <v>180000</v>
      </c>
      <c r="F3925">
        <v>3</v>
      </c>
      <c r="G39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3925" s="3" t="str">
        <f>Homes[[#This Row],[bedrooms]] &amp; " bd | " &amp; TEXT(Homes[[#This Row],[bathrooms]],"0.##") &amp; " ba"</f>
        <v>3 bd | 2.25 ba</v>
      </c>
      <c r="I3925" s="4">
        <v>1990</v>
      </c>
      <c r="J3925" s="1">
        <f>IFERROR(Homes[[#This Row],[price]]/Homes[[#This Row],[sqft_living]]," ")</f>
        <v>90.452261306532662</v>
      </c>
      <c r="K3925" s="4">
        <f>IFERROR(Homes[[#This Row],[sqft_lot]]/43560," ")</f>
        <v>0.14577594123048668</v>
      </c>
      <c r="L3925" t="str">
        <f>IF(Homes[[#This Row],[waterfront]]=1, "Yes","No")</f>
        <v>No</v>
      </c>
      <c r="M3925" s="4" t="str">
        <f>IF(Homes[[#This Row],[sqft_basement]]&gt;0, "Yes","No")</f>
        <v>No</v>
      </c>
      <c r="N3925" t="str">
        <f>CHOOSE(Homes[[#This Row],[view]]+1, "None","Fair","Good","Great","Excellent")</f>
        <v>None</v>
      </c>
      <c r="O3925" t="str">
        <f>CHOOSE(Homes[[#This Row],[condition]], "Poor","Fair","Average","Good","Excellent")</f>
        <v>Average</v>
      </c>
      <c r="P3925">
        <f ca="1">YEAR(TODAY())-Homes[[#This Row],[yr_built]]</f>
        <v>58</v>
      </c>
      <c r="Q3925">
        <v>2011</v>
      </c>
      <c r="R3925">
        <f ca="1">IF(Homes[[#This Row],[yr_renovated]]&gt;0, YEAR(TODAY())-Homes[[#This Row],[yr_renovated]], YEAR(TODAY())-Homes[[#This Row],[yr_built]])</f>
        <v>14</v>
      </c>
      <c r="S3925">
        <v>2</v>
      </c>
      <c r="T3925" s="2">
        <v>41808</v>
      </c>
      <c r="U3925" s="3">
        <v>2.25</v>
      </c>
      <c r="V3925" s="4">
        <f>IFERROR(Homes[[#This Row],[sqft_above]]+Homes[[#This Row],[sqft_basement]]," ")</f>
        <v>1990</v>
      </c>
      <c r="W3925" s="4">
        <v>6350</v>
      </c>
      <c r="X3925">
        <v>0</v>
      </c>
      <c r="Y3925">
        <v>0</v>
      </c>
      <c r="Z3925">
        <v>3</v>
      </c>
      <c r="AA3925" s="4">
        <v>1990</v>
      </c>
      <c r="AB3925" s="4">
        <v>0</v>
      </c>
      <c r="AC3925">
        <v>1967</v>
      </c>
      <c r="AD3925" t="s">
        <v>4048</v>
      </c>
      <c r="AE3925" t="s">
        <v>459</v>
      </c>
      <c r="AF3925" t="s">
        <v>460</v>
      </c>
    </row>
    <row r="3926" spans="1:32">
      <c r="A3926" t="str">
        <f>PROPER(TRIM(Homes[[#This Row],[street]]))</f>
        <v>309 Hardie Ave Nw</v>
      </c>
      <c r="B3926" t="str">
        <f>PROPER(TRIM(Homes[[#This Row],[city]]))</f>
        <v>Renton</v>
      </c>
      <c r="C3926" t="str">
        <f>_xlfn.TEXTBEFORE(Homes[[#This Row],[statezip]]," ")</f>
        <v>WA</v>
      </c>
      <c r="D3926" s="6" t="str">
        <f>_xlfn.TEXTAFTER(Homes[[#This Row],[statezip]]," ")</f>
        <v>98057</v>
      </c>
      <c r="E3926" s="1">
        <v>180000</v>
      </c>
      <c r="F3926">
        <v>2</v>
      </c>
      <c r="G39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6" s="3" t="str">
        <f>Homes[[#This Row],[bedrooms]] &amp; " bd | " &amp; TEXT(Homes[[#This Row],[bathrooms]],"0.##") &amp; " ba"</f>
        <v>2 bd | 1. ba</v>
      </c>
      <c r="I3926" s="4">
        <v>1400</v>
      </c>
      <c r="J3926" s="1">
        <f>IFERROR(Homes[[#This Row],[price]]/Homes[[#This Row],[sqft_living]]," ")</f>
        <v>128.57142857142858</v>
      </c>
      <c r="K3926" s="4">
        <f>IFERROR(Homes[[#This Row],[sqft_lot]]/43560," ")</f>
        <v>0.10330578512396695</v>
      </c>
      <c r="L3926" t="str">
        <f>IF(Homes[[#This Row],[waterfront]]=1, "Yes","No")</f>
        <v>No</v>
      </c>
      <c r="M3926" s="4" t="str">
        <f>IF(Homes[[#This Row],[sqft_basement]]&gt;0, "Yes","No")</f>
        <v>Yes</v>
      </c>
      <c r="N3926" t="str">
        <f>CHOOSE(Homes[[#This Row],[view]]+1, "None","Fair","Good","Great","Excellent")</f>
        <v>None</v>
      </c>
      <c r="O3926" t="str">
        <f>CHOOSE(Homes[[#This Row],[condition]], "Poor","Fair","Average","Good","Excellent")</f>
        <v>Average</v>
      </c>
      <c r="P3926">
        <f ca="1">YEAR(TODAY())-Homes[[#This Row],[yr_built]]</f>
        <v>103</v>
      </c>
      <c r="Q3926">
        <v>2008</v>
      </c>
      <c r="R3926">
        <f ca="1">IF(Homes[[#This Row],[yr_renovated]]&gt;0, YEAR(TODAY())-Homes[[#This Row],[yr_renovated]], YEAR(TODAY())-Homes[[#This Row],[yr_built]])</f>
        <v>17</v>
      </c>
      <c r="S3926">
        <v>1</v>
      </c>
      <c r="T3926" s="2">
        <v>41781</v>
      </c>
      <c r="U3926" s="3">
        <v>1</v>
      </c>
      <c r="V3926" s="4">
        <f>IFERROR(Homes[[#This Row],[sqft_above]]+Homes[[#This Row],[sqft_basement]]," ")</f>
        <v>1400</v>
      </c>
      <c r="W3926" s="4">
        <v>4500</v>
      </c>
      <c r="X3926">
        <v>0</v>
      </c>
      <c r="Y3926">
        <v>0</v>
      </c>
      <c r="Z3926">
        <v>3</v>
      </c>
      <c r="AA3926" s="4">
        <v>900</v>
      </c>
      <c r="AB3926" s="4">
        <v>500</v>
      </c>
      <c r="AC3926">
        <v>1922</v>
      </c>
      <c r="AD3926" t="s">
        <v>4049</v>
      </c>
      <c r="AE3926" t="s">
        <v>319</v>
      </c>
      <c r="AF3926" t="s">
        <v>1495</v>
      </c>
    </row>
    <row r="3927" spans="1:32">
      <c r="A3927" t="str">
        <f>PROPER(TRIM(Homes[[#This Row],[street]]))</f>
        <v>13904 24Th Ave S</v>
      </c>
      <c r="B3927" t="str">
        <f>PROPER(TRIM(Homes[[#This Row],[city]]))</f>
        <v>Seatac</v>
      </c>
      <c r="C3927" t="str">
        <f>_xlfn.TEXTBEFORE(Homes[[#This Row],[statezip]]," ")</f>
        <v>WA</v>
      </c>
      <c r="D3927" s="6" t="str">
        <f>_xlfn.TEXTAFTER(Homes[[#This Row],[statezip]]," ")</f>
        <v>98168</v>
      </c>
      <c r="E3927" s="1">
        <v>180000</v>
      </c>
      <c r="F3927">
        <v>4</v>
      </c>
      <c r="G39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27" s="3" t="str">
        <f>Homes[[#This Row],[bedrooms]] &amp; " bd | " &amp; TEXT(Homes[[#This Row],[bathrooms]],"0.##") &amp; " ba"</f>
        <v>4 bd | 1.5 ba</v>
      </c>
      <c r="I3927" s="4">
        <v>1740</v>
      </c>
      <c r="J3927" s="1">
        <f>IFERROR(Homes[[#This Row],[price]]/Homes[[#This Row],[sqft_living]]," ")</f>
        <v>103.44827586206897</v>
      </c>
      <c r="K3927" s="4">
        <f>IFERROR(Homes[[#This Row],[sqft_lot]]/43560," ")</f>
        <v>0.16740128558310377</v>
      </c>
      <c r="L3927" t="str">
        <f>IF(Homes[[#This Row],[waterfront]]=1, "Yes","No")</f>
        <v>No</v>
      </c>
      <c r="M3927" s="4" t="str">
        <f>IF(Homes[[#This Row],[sqft_basement]]&gt;0, "Yes","No")</f>
        <v>Yes</v>
      </c>
      <c r="N3927" t="str">
        <f>CHOOSE(Homes[[#This Row],[view]]+1, "None","Fair","Good","Great","Excellent")</f>
        <v>None</v>
      </c>
      <c r="O3927" t="str">
        <f>CHOOSE(Homes[[#This Row],[condition]], "Poor","Fair","Average","Good","Excellent")</f>
        <v>Average</v>
      </c>
      <c r="P3927">
        <f ca="1">YEAR(TODAY())-Homes[[#This Row],[yr_built]]</f>
        <v>63</v>
      </c>
      <c r="Q3927">
        <v>2003</v>
      </c>
      <c r="R3927">
        <f ca="1">IF(Homes[[#This Row],[yr_renovated]]&gt;0, YEAR(TODAY())-Homes[[#This Row],[yr_renovated]], YEAR(TODAY())-Homes[[#This Row],[yr_built]])</f>
        <v>22</v>
      </c>
      <c r="S3927">
        <v>1</v>
      </c>
      <c r="T3927" s="2">
        <v>41781</v>
      </c>
      <c r="U3927" s="3">
        <v>1.5</v>
      </c>
      <c r="V3927" s="4">
        <f>IFERROR(Homes[[#This Row],[sqft_above]]+Homes[[#This Row],[sqft_basement]]," ")</f>
        <v>1740</v>
      </c>
      <c r="W3927" s="4">
        <v>7292</v>
      </c>
      <c r="X3927">
        <v>0</v>
      </c>
      <c r="Y3927">
        <v>0</v>
      </c>
      <c r="Z3927">
        <v>3</v>
      </c>
      <c r="AA3927" s="4">
        <v>1020</v>
      </c>
      <c r="AB3927" s="4">
        <v>720</v>
      </c>
      <c r="AC3927">
        <v>1962</v>
      </c>
      <c r="AD3927" t="s">
        <v>4050</v>
      </c>
      <c r="AE3927" t="s">
        <v>2001</v>
      </c>
      <c r="AF3927" t="s">
        <v>94</v>
      </c>
    </row>
    <row r="3928" spans="1:32">
      <c r="A3928" t="str">
        <f>PROPER(TRIM(Homes[[#This Row],[street]]))</f>
        <v>1001 Sw 102Nd St</v>
      </c>
      <c r="B3928" t="str">
        <f>PROPER(TRIM(Homes[[#This Row],[city]]))</f>
        <v>Seattle</v>
      </c>
      <c r="C3928" t="str">
        <f>_xlfn.TEXTBEFORE(Homes[[#This Row],[statezip]]," ")</f>
        <v>WA</v>
      </c>
      <c r="D3928" s="6" t="str">
        <f>_xlfn.TEXTAFTER(Homes[[#This Row],[statezip]]," ")</f>
        <v>98146</v>
      </c>
      <c r="E3928" s="1">
        <v>180000</v>
      </c>
      <c r="F3928">
        <v>3</v>
      </c>
      <c r="G39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28" s="3" t="str">
        <f>Homes[[#This Row],[bedrooms]] &amp; " bd | " &amp; TEXT(Homes[[#This Row],[bathrooms]],"0.##") &amp; " ba"</f>
        <v>3 bd | 1. ba</v>
      </c>
      <c r="I3928" s="4">
        <v>1000</v>
      </c>
      <c r="J3928" s="1">
        <f>IFERROR(Homes[[#This Row],[price]]/Homes[[#This Row],[sqft_living]]," ")</f>
        <v>180</v>
      </c>
      <c r="K3928" s="4">
        <f>IFERROR(Homes[[#This Row],[sqft_lot]]/43560," ")</f>
        <v>0.42499999999999999</v>
      </c>
      <c r="L3928" t="str">
        <f>IF(Homes[[#This Row],[waterfront]]=1, "Yes","No")</f>
        <v>No</v>
      </c>
      <c r="M3928" s="4" t="str">
        <f>IF(Homes[[#This Row],[sqft_basement]]&gt;0, "Yes","No")</f>
        <v>No</v>
      </c>
      <c r="N3928" t="str">
        <f>CHOOSE(Homes[[#This Row],[view]]+1, "None","Fair","Good","Great","Excellent")</f>
        <v>None</v>
      </c>
      <c r="O3928" t="str">
        <f>CHOOSE(Homes[[#This Row],[condition]], "Poor","Fair","Average","Good","Excellent")</f>
        <v>Average</v>
      </c>
      <c r="P3928">
        <f ca="1">YEAR(TODAY())-Homes[[#This Row],[yr_built]]</f>
        <v>85</v>
      </c>
      <c r="Q3928">
        <v>1996</v>
      </c>
      <c r="R3928">
        <f ca="1">IF(Homes[[#This Row],[yr_renovated]]&gt;0, YEAR(TODAY())-Homes[[#This Row],[yr_renovated]], YEAR(TODAY())-Homes[[#This Row],[yr_built]])</f>
        <v>29</v>
      </c>
      <c r="S3928">
        <v>1</v>
      </c>
      <c r="T3928" s="2">
        <v>41775</v>
      </c>
      <c r="U3928" s="3">
        <v>1</v>
      </c>
      <c r="V3928" s="4">
        <f>IFERROR(Homes[[#This Row],[sqft_above]]+Homes[[#This Row],[sqft_basement]]," ")</f>
        <v>1000</v>
      </c>
      <c r="W3928" s="4">
        <v>18513</v>
      </c>
      <c r="X3928">
        <v>0</v>
      </c>
      <c r="Y3928">
        <v>0</v>
      </c>
      <c r="Z3928">
        <v>3</v>
      </c>
      <c r="AA3928" s="4">
        <v>1000</v>
      </c>
      <c r="AB3928" s="4">
        <v>0</v>
      </c>
      <c r="AC3928">
        <v>1940</v>
      </c>
      <c r="AD3928" t="s">
        <v>4051</v>
      </c>
      <c r="AE3928" t="s">
        <v>49</v>
      </c>
      <c r="AF3928" t="s">
        <v>422</v>
      </c>
    </row>
    <row r="3929" spans="1:32">
      <c r="A3929" t="str">
        <f>PROPER(TRIM(Homes[[#This Row],[street]]))</f>
        <v>14219-14231 11Th Ave Sw</v>
      </c>
      <c r="B3929" t="str">
        <f>PROPER(TRIM(Homes[[#This Row],[city]]))</f>
        <v>Burien</v>
      </c>
      <c r="C3929" t="str">
        <f>_xlfn.TEXTBEFORE(Homes[[#This Row],[statezip]]," ")</f>
        <v>WA</v>
      </c>
      <c r="D3929" s="6" t="str">
        <f>_xlfn.TEXTAFTER(Homes[[#This Row],[statezip]]," ")</f>
        <v>98166</v>
      </c>
      <c r="E3929" s="1">
        <v>178650</v>
      </c>
      <c r="F3929">
        <v>3</v>
      </c>
      <c r="G39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29" s="3" t="str">
        <f>Homes[[#This Row],[bedrooms]] &amp; " bd | " &amp; TEXT(Homes[[#This Row],[bathrooms]],"0.##") &amp; " ba"</f>
        <v>3 bd | 1.5 ba</v>
      </c>
      <c r="I3929" s="4">
        <v>1430</v>
      </c>
      <c r="J3929" s="1">
        <f>IFERROR(Homes[[#This Row],[price]]/Homes[[#This Row],[sqft_living]]," ")</f>
        <v>124.93006993006993</v>
      </c>
      <c r="K3929" s="4">
        <f>IFERROR(Homes[[#This Row],[sqft_lot]]/43560," ")</f>
        <v>0.2056932966023875</v>
      </c>
      <c r="L3929" t="str">
        <f>IF(Homes[[#This Row],[waterfront]]=1, "Yes","No")</f>
        <v>No</v>
      </c>
      <c r="M3929" s="4" t="str">
        <f>IF(Homes[[#This Row],[sqft_basement]]&gt;0, "Yes","No")</f>
        <v>No</v>
      </c>
      <c r="N3929" t="str">
        <f>CHOOSE(Homes[[#This Row],[view]]+1, "None","Fair","Good","Great","Excellent")</f>
        <v>None</v>
      </c>
      <c r="O3929" t="str">
        <f>CHOOSE(Homes[[#This Row],[condition]], "Poor","Fair","Average","Good","Excellent")</f>
        <v>Good</v>
      </c>
      <c r="P3929">
        <f ca="1">YEAR(TODAY())-Homes[[#This Row],[yr_built]]</f>
        <v>72</v>
      </c>
      <c r="Q3929">
        <v>1983</v>
      </c>
      <c r="R3929">
        <f ca="1">IF(Homes[[#This Row],[yr_renovated]]&gt;0, YEAR(TODAY())-Homes[[#This Row],[yr_renovated]], YEAR(TODAY())-Homes[[#This Row],[yr_built]])</f>
        <v>42</v>
      </c>
      <c r="S3929">
        <v>1</v>
      </c>
      <c r="T3929" s="2">
        <v>41787</v>
      </c>
      <c r="U3929" s="3">
        <v>1.5</v>
      </c>
      <c r="V3929" s="4">
        <f>IFERROR(Homes[[#This Row],[sqft_above]]+Homes[[#This Row],[sqft_basement]]," ")</f>
        <v>1430</v>
      </c>
      <c r="W3929" s="4">
        <v>8960</v>
      </c>
      <c r="X3929">
        <v>0</v>
      </c>
      <c r="Y3929">
        <v>0</v>
      </c>
      <c r="Z3929">
        <v>4</v>
      </c>
      <c r="AA3929" s="4">
        <v>1430</v>
      </c>
      <c r="AB3929" s="4">
        <v>0</v>
      </c>
      <c r="AC3929">
        <v>1953</v>
      </c>
      <c r="AD3929" t="s">
        <v>4052</v>
      </c>
      <c r="AE3929" t="s">
        <v>379</v>
      </c>
      <c r="AF3929" t="s">
        <v>227</v>
      </c>
    </row>
    <row r="3930" spans="1:32">
      <c r="A3930" t="str">
        <f>PROPER(TRIM(Homes[[#This Row],[street]]))</f>
        <v>472-598 Lind Ave Nw</v>
      </c>
      <c r="B3930" t="str">
        <f>PROPER(TRIM(Homes[[#This Row],[city]]))</f>
        <v>Renton</v>
      </c>
      <c r="C3930" t="str">
        <f>_xlfn.TEXTBEFORE(Homes[[#This Row],[statezip]]," ")</f>
        <v>WA</v>
      </c>
      <c r="D3930" s="6" t="str">
        <f>_xlfn.TEXTAFTER(Homes[[#This Row],[statezip]]," ")</f>
        <v>98057</v>
      </c>
      <c r="E3930" s="1">
        <v>177500</v>
      </c>
      <c r="F3930">
        <v>3</v>
      </c>
      <c r="G39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30" s="3" t="str">
        <f>Homes[[#This Row],[bedrooms]] &amp; " bd | " &amp; TEXT(Homes[[#This Row],[bathrooms]],"0.##") &amp; " ba"</f>
        <v>3 bd | 1.5 ba</v>
      </c>
      <c r="I3930" s="4">
        <v>1220</v>
      </c>
      <c r="J3930" s="1">
        <f>IFERROR(Homes[[#This Row],[price]]/Homes[[#This Row],[sqft_living]]," ")</f>
        <v>145.49180327868854</v>
      </c>
      <c r="K3930" s="4">
        <f>IFERROR(Homes[[#This Row],[sqft_lot]]/43560," ")</f>
        <v>0.13774104683195593</v>
      </c>
      <c r="L3930" t="str">
        <f>IF(Homes[[#This Row],[waterfront]]=1, "Yes","No")</f>
        <v>No</v>
      </c>
      <c r="M3930" s="4" t="str">
        <f>IF(Homes[[#This Row],[sqft_basement]]&gt;0, "Yes","No")</f>
        <v>No</v>
      </c>
      <c r="N3930" t="str">
        <f>CHOOSE(Homes[[#This Row],[view]]+1, "None","Fair","Good","Great","Excellent")</f>
        <v>None</v>
      </c>
      <c r="O3930" t="str">
        <f>CHOOSE(Homes[[#This Row],[condition]], "Poor","Fair","Average","Good","Excellent")</f>
        <v>Average</v>
      </c>
      <c r="P3930">
        <f ca="1">YEAR(TODAY())-Homes[[#This Row],[yr_built]]</f>
        <v>57</v>
      </c>
      <c r="Q3930">
        <v>1997</v>
      </c>
      <c r="R3930">
        <f ca="1">IF(Homes[[#This Row],[yr_renovated]]&gt;0, YEAR(TODAY())-Homes[[#This Row],[yr_renovated]], YEAR(TODAY())-Homes[[#This Row],[yr_built]])</f>
        <v>28</v>
      </c>
      <c r="S3930">
        <v>1</v>
      </c>
      <c r="T3930" s="2">
        <v>41816</v>
      </c>
      <c r="U3930" s="3">
        <v>1.5</v>
      </c>
      <c r="V3930" s="4">
        <f>IFERROR(Homes[[#This Row],[sqft_above]]+Homes[[#This Row],[sqft_basement]]," ")</f>
        <v>1220</v>
      </c>
      <c r="W3930" s="4">
        <v>6000</v>
      </c>
      <c r="X3930">
        <v>0</v>
      </c>
      <c r="Y3930">
        <v>0</v>
      </c>
      <c r="Z3930">
        <v>3</v>
      </c>
      <c r="AA3930" s="4">
        <v>1220</v>
      </c>
      <c r="AB3930" s="4">
        <v>0</v>
      </c>
      <c r="AC3930">
        <v>1968</v>
      </c>
      <c r="AD3930" t="s">
        <v>4053</v>
      </c>
      <c r="AE3930" t="s">
        <v>319</v>
      </c>
      <c r="AF3930" t="s">
        <v>1495</v>
      </c>
    </row>
    <row r="3931" spans="1:32">
      <c r="A3931" t="str">
        <f>PROPER(TRIM(Homes[[#This Row],[street]]))</f>
        <v>14116 Se 193Rd St</v>
      </c>
      <c r="B3931" t="str">
        <f>PROPER(TRIM(Homes[[#This Row],[city]]))</f>
        <v>Renton</v>
      </c>
      <c r="C3931" t="str">
        <f>_xlfn.TEXTBEFORE(Homes[[#This Row],[statezip]]," ")</f>
        <v>WA</v>
      </c>
      <c r="D3931" s="6" t="str">
        <f>_xlfn.TEXTAFTER(Homes[[#This Row],[statezip]]," ")</f>
        <v>98058</v>
      </c>
      <c r="E3931" s="1">
        <v>176400</v>
      </c>
      <c r="F3931">
        <v>2</v>
      </c>
      <c r="G39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1" s="3" t="str">
        <f>Homes[[#This Row],[bedrooms]] &amp; " bd | " &amp; TEXT(Homes[[#This Row],[bathrooms]],"0.##") &amp; " ba"</f>
        <v>2 bd | 1. ba</v>
      </c>
      <c r="I3931" s="4">
        <v>910</v>
      </c>
      <c r="J3931" s="1">
        <f>IFERROR(Homes[[#This Row],[price]]/Homes[[#This Row],[sqft_living]]," ")</f>
        <v>193.84615384615384</v>
      </c>
      <c r="K3931" s="4">
        <f>IFERROR(Homes[[#This Row],[sqft_lot]]/43560," ")</f>
        <v>0.22066115702479339</v>
      </c>
      <c r="L3931" t="str">
        <f>IF(Homes[[#This Row],[waterfront]]=1, "Yes","No")</f>
        <v>No</v>
      </c>
      <c r="M3931" s="4" t="str">
        <f>IF(Homes[[#This Row],[sqft_basement]]&gt;0, "Yes","No")</f>
        <v>No</v>
      </c>
      <c r="N3931" t="str">
        <f>CHOOSE(Homes[[#This Row],[view]]+1, "None","Fair","Good","Great","Excellent")</f>
        <v>None</v>
      </c>
      <c r="O3931" t="str">
        <f>CHOOSE(Homes[[#This Row],[condition]], "Poor","Fair","Average","Good","Excellent")</f>
        <v>Good</v>
      </c>
      <c r="P3931">
        <f ca="1">YEAR(TODAY())-Homes[[#This Row],[yr_built]]</f>
        <v>44</v>
      </c>
      <c r="Q3931">
        <v>0</v>
      </c>
      <c r="R3931">
        <f ca="1">IF(Homes[[#This Row],[yr_renovated]]&gt;0, YEAR(TODAY())-Homes[[#This Row],[yr_renovated]], YEAR(TODAY())-Homes[[#This Row],[yr_built]])</f>
        <v>44</v>
      </c>
      <c r="S3931">
        <v>1</v>
      </c>
      <c r="T3931" s="2">
        <v>41778</v>
      </c>
      <c r="U3931" s="3">
        <v>1</v>
      </c>
      <c r="V3931" s="4">
        <f>IFERROR(Homes[[#This Row],[sqft_above]]+Homes[[#This Row],[sqft_basement]]," ")</f>
        <v>910</v>
      </c>
      <c r="W3931" s="4">
        <v>9612</v>
      </c>
      <c r="X3931">
        <v>0</v>
      </c>
      <c r="Y3931">
        <v>0</v>
      </c>
      <c r="Z3931">
        <v>4</v>
      </c>
      <c r="AA3931" s="4">
        <v>910</v>
      </c>
      <c r="AB3931" s="4">
        <v>0</v>
      </c>
      <c r="AC3931">
        <v>1981</v>
      </c>
      <c r="AD3931" t="s">
        <v>4054</v>
      </c>
      <c r="AE3931" t="s">
        <v>319</v>
      </c>
      <c r="AF3931" t="s">
        <v>320</v>
      </c>
    </row>
    <row r="3932" spans="1:32">
      <c r="A3932" t="str">
        <f>PROPER(TRIM(Homes[[#This Row],[street]]))</f>
        <v>1249 Ne 168Th St</v>
      </c>
      <c r="B3932" t="str">
        <f>PROPER(TRIM(Homes[[#This Row],[city]]))</f>
        <v>Shoreline</v>
      </c>
      <c r="C3932" t="str">
        <f>_xlfn.TEXTBEFORE(Homes[[#This Row],[statezip]]," ")</f>
        <v>WA</v>
      </c>
      <c r="D3932" s="6" t="str">
        <f>_xlfn.TEXTAFTER(Homes[[#This Row],[statezip]]," ")</f>
        <v>98155</v>
      </c>
      <c r="E3932" s="1">
        <v>176225</v>
      </c>
      <c r="F3932">
        <v>3</v>
      </c>
      <c r="G39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32" s="3" t="str">
        <f>Homes[[#This Row],[bedrooms]] &amp; " bd | " &amp; TEXT(Homes[[#This Row],[bathrooms]],"0.##") &amp; " ba"</f>
        <v>3 bd | 2. ba</v>
      </c>
      <c r="I3932" s="4">
        <v>1570</v>
      </c>
      <c r="J3932" s="1">
        <f>IFERROR(Homes[[#This Row],[price]]/Homes[[#This Row],[sqft_living]]," ")</f>
        <v>112.2452229299363</v>
      </c>
      <c r="K3932" s="4">
        <f>IFERROR(Homes[[#This Row],[sqft_lot]]/43560," ")</f>
        <v>0.16528925619834711</v>
      </c>
      <c r="L3932" t="str">
        <f>IF(Homes[[#This Row],[waterfront]]=1, "Yes","No")</f>
        <v>No</v>
      </c>
      <c r="M3932" s="4" t="str">
        <f>IF(Homes[[#This Row],[sqft_basement]]&gt;0, "Yes","No")</f>
        <v>No</v>
      </c>
      <c r="N3932" t="str">
        <f>CHOOSE(Homes[[#This Row],[view]]+1, "None","Fair","Good","Great","Excellent")</f>
        <v>None</v>
      </c>
      <c r="O3932" t="str">
        <f>CHOOSE(Homes[[#This Row],[condition]], "Poor","Fair","Average","Good","Excellent")</f>
        <v>Good</v>
      </c>
      <c r="P3932">
        <f ca="1">YEAR(TODAY())-Homes[[#This Row],[yr_built]]</f>
        <v>73</v>
      </c>
      <c r="Q3932">
        <v>0</v>
      </c>
      <c r="R3932">
        <f ca="1">IF(Homes[[#This Row],[yr_renovated]]&gt;0, YEAR(TODAY())-Homes[[#This Row],[yr_renovated]], YEAR(TODAY())-Homes[[#This Row],[yr_built]])</f>
        <v>73</v>
      </c>
      <c r="S3932">
        <v>1</v>
      </c>
      <c r="T3932" s="2">
        <v>41766</v>
      </c>
      <c r="U3932" s="3">
        <v>2</v>
      </c>
      <c r="V3932" s="4">
        <f>IFERROR(Homes[[#This Row],[sqft_above]]+Homes[[#This Row],[sqft_basement]]," ")</f>
        <v>1570</v>
      </c>
      <c r="W3932" s="4">
        <v>7200</v>
      </c>
      <c r="X3932">
        <v>0</v>
      </c>
      <c r="Y3932">
        <v>0</v>
      </c>
      <c r="Z3932">
        <v>4</v>
      </c>
      <c r="AA3932" s="4">
        <v>1570</v>
      </c>
      <c r="AB3932" s="4">
        <v>0</v>
      </c>
      <c r="AC3932">
        <v>1952</v>
      </c>
      <c r="AD3932" t="s">
        <v>4055</v>
      </c>
      <c r="AE3932" t="s">
        <v>100</v>
      </c>
      <c r="AF3932" t="s">
        <v>744</v>
      </c>
    </row>
    <row r="3933" spans="1:32">
      <c r="A3933" t="str">
        <f>PROPER(TRIM(Homes[[#This Row],[street]]))</f>
        <v>921 S 223Rd St</v>
      </c>
      <c r="B3933" t="str">
        <f>PROPER(TRIM(Homes[[#This Row],[city]]))</f>
        <v>Des Moines</v>
      </c>
      <c r="C3933" t="str">
        <f>_xlfn.TEXTBEFORE(Homes[[#This Row],[statezip]]," ")</f>
        <v>WA</v>
      </c>
      <c r="D3933" s="6" t="str">
        <f>_xlfn.TEXTAFTER(Homes[[#This Row],[statezip]]," ")</f>
        <v>98198</v>
      </c>
      <c r="E3933" s="1">
        <v>175000</v>
      </c>
      <c r="F3933">
        <v>2</v>
      </c>
      <c r="G39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3" s="3" t="str">
        <f>Homes[[#This Row],[bedrooms]] &amp; " bd | " &amp; TEXT(Homes[[#This Row],[bathrooms]],"0.##") &amp; " ba"</f>
        <v>2 bd | 1. ba</v>
      </c>
      <c r="I3933" s="4">
        <v>1170</v>
      </c>
      <c r="J3933" s="1">
        <f>IFERROR(Homes[[#This Row],[price]]/Homes[[#This Row],[sqft_living]]," ")</f>
        <v>149.57264957264957</v>
      </c>
      <c r="K3933" s="4">
        <f>IFERROR(Homes[[#This Row],[sqft_lot]]/43560," ")</f>
        <v>0.20488980716253444</v>
      </c>
      <c r="L3933" t="str">
        <f>IF(Homes[[#This Row],[waterfront]]=1, "Yes","No")</f>
        <v>No</v>
      </c>
      <c r="M3933" s="4" t="str">
        <f>IF(Homes[[#This Row],[sqft_basement]]&gt;0, "Yes","No")</f>
        <v>No</v>
      </c>
      <c r="N3933" t="str">
        <f>CHOOSE(Homes[[#This Row],[view]]+1, "None","Fair","Good","Great","Excellent")</f>
        <v>Good</v>
      </c>
      <c r="O3933" t="str">
        <f>CHOOSE(Homes[[#This Row],[condition]], "Poor","Fair","Average","Good","Excellent")</f>
        <v>Average</v>
      </c>
      <c r="P3933">
        <f ca="1">YEAR(TODAY())-Homes[[#This Row],[yr_built]]</f>
        <v>114</v>
      </c>
      <c r="Q3933">
        <v>1979</v>
      </c>
      <c r="R3933">
        <f ca="1">IF(Homes[[#This Row],[yr_renovated]]&gt;0, YEAR(TODAY())-Homes[[#This Row],[yr_renovated]], YEAR(TODAY())-Homes[[#This Row],[yr_built]])</f>
        <v>46</v>
      </c>
      <c r="S3933">
        <v>1</v>
      </c>
      <c r="T3933" s="2">
        <v>41773</v>
      </c>
      <c r="U3933" s="3">
        <v>1</v>
      </c>
      <c r="V3933" s="4">
        <f>IFERROR(Homes[[#This Row],[sqft_above]]+Homes[[#This Row],[sqft_basement]]," ")</f>
        <v>1170</v>
      </c>
      <c r="W3933" s="4">
        <v>8925</v>
      </c>
      <c r="X3933">
        <v>0</v>
      </c>
      <c r="Y3933">
        <v>2</v>
      </c>
      <c r="Z3933">
        <v>3</v>
      </c>
      <c r="AA3933" s="4">
        <v>1170</v>
      </c>
      <c r="AB3933" s="4">
        <v>0</v>
      </c>
      <c r="AC3933">
        <v>1911</v>
      </c>
      <c r="AD3933" t="s">
        <v>4056</v>
      </c>
      <c r="AE3933" t="s">
        <v>459</v>
      </c>
      <c r="AF3933" t="s">
        <v>460</v>
      </c>
    </row>
    <row r="3934" spans="1:32">
      <c r="A3934" t="str">
        <f>PROPER(TRIM(Homes[[#This Row],[street]]))</f>
        <v>214 7Th St Se</v>
      </c>
      <c r="B3934" t="str">
        <f>PROPER(TRIM(Homes[[#This Row],[city]]))</f>
        <v>Auburn</v>
      </c>
      <c r="C3934" t="str">
        <f>_xlfn.TEXTBEFORE(Homes[[#This Row],[statezip]]," ")</f>
        <v>WA</v>
      </c>
      <c r="D3934" s="6" t="str">
        <f>_xlfn.TEXTAFTER(Homes[[#This Row],[statezip]]," ")</f>
        <v>98002</v>
      </c>
      <c r="E3934" s="1">
        <v>175000</v>
      </c>
      <c r="F3934">
        <v>2</v>
      </c>
      <c r="G39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4" s="3" t="str">
        <f>Homes[[#This Row],[bedrooms]] &amp; " bd | " &amp; TEXT(Homes[[#This Row],[bathrooms]],"0.##") &amp; " ba"</f>
        <v>2 bd | 1. ba</v>
      </c>
      <c r="I3934" s="4">
        <v>1020</v>
      </c>
      <c r="J3934" s="1">
        <f>IFERROR(Homes[[#This Row],[price]]/Homes[[#This Row],[sqft_living]]," ")</f>
        <v>171.56862745098039</v>
      </c>
      <c r="K3934" s="4">
        <f>IFERROR(Homes[[#This Row],[sqft_lot]]/43560," ")</f>
        <v>0.11776859504132231</v>
      </c>
      <c r="L3934" t="str">
        <f>IF(Homes[[#This Row],[waterfront]]=1, "Yes","No")</f>
        <v>No</v>
      </c>
      <c r="M3934" s="4" t="str">
        <f>IF(Homes[[#This Row],[sqft_basement]]&gt;0, "Yes","No")</f>
        <v>No</v>
      </c>
      <c r="N3934" t="str">
        <f>CHOOSE(Homes[[#This Row],[view]]+1, "None","Fair","Good","Great","Excellent")</f>
        <v>None</v>
      </c>
      <c r="O3934" t="str">
        <f>CHOOSE(Homes[[#This Row],[condition]], "Poor","Fair","Average","Good","Excellent")</f>
        <v>Good</v>
      </c>
      <c r="P3934">
        <f ca="1">YEAR(TODAY())-Homes[[#This Row],[yr_built]]</f>
        <v>77</v>
      </c>
      <c r="Q3934">
        <v>0</v>
      </c>
      <c r="R3934">
        <f ca="1">IF(Homes[[#This Row],[yr_renovated]]&gt;0, YEAR(TODAY())-Homes[[#This Row],[yr_renovated]], YEAR(TODAY())-Homes[[#This Row],[yr_built]])</f>
        <v>77</v>
      </c>
      <c r="S3934">
        <v>1</v>
      </c>
      <c r="T3934" s="2">
        <v>41810</v>
      </c>
      <c r="U3934" s="3">
        <v>1</v>
      </c>
      <c r="V3934" s="4">
        <f>IFERROR(Homes[[#This Row],[sqft_above]]+Homes[[#This Row],[sqft_basement]]," ")</f>
        <v>1020</v>
      </c>
      <c r="W3934" s="4">
        <v>5130</v>
      </c>
      <c r="X3934">
        <v>0</v>
      </c>
      <c r="Y3934">
        <v>0</v>
      </c>
      <c r="Z3934">
        <v>4</v>
      </c>
      <c r="AA3934" s="4">
        <v>1020</v>
      </c>
      <c r="AB3934" s="4">
        <v>0</v>
      </c>
      <c r="AC3934">
        <v>1948</v>
      </c>
      <c r="AD3934" t="s">
        <v>4057</v>
      </c>
      <c r="AE3934" t="s">
        <v>519</v>
      </c>
      <c r="AF3934" t="s">
        <v>3042</v>
      </c>
    </row>
    <row r="3935" spans="1:32">
      <c r="A3935" t="str">
        <f>PROPER(TRIM(Homes[[#This Row],[street]]))</f>
        <v>31649-31799 44Th Ave S</v>
      </c>
      <c r="B3935" t="str">
        <f>PROPER(TRIM(Homes[[#This Row],[city]]))</f>
        <v>Auburn</v>
      </c>
      <c r="C3935" t="str">
        <f>_xlfn.TEXTBEFORE(Homes[[#This Row],[statezip]]," ")</f>
        <v>WA</v>
      </c>
      <c r="D3935" s="6" t="str">
        <f>_xlfn.TEXTAFTER(Homes[[#This Row],[statezip]]," ")</f>
        <v>98001</v>
      </c>
      <c r="E3935" s="1">
        <v>175000</v>
      </c>
      <c r="F3935">
        <v>3</v>
      </c>
      <c r="G39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35" s="3" t="str">
        <f>Homes[[#This Row],[bedrooms]] &amp; " bd | " &amp; TEXT(Homes[[#This Row],[bathrooms]],"0.##") &amp; " ba"</f>
        <v>3 bd | 1.75 ba</v>
      </c>
      <c r="I3935" s="4">
        <v>1230</v>
      </c>
      <c r="J3935" s="1">
        <f>IFERROR(Homes[[#This Row],[price]]/Homes[[#This Row],[sqft_living]]," ")</f>
        <v>142.27642276422765</v>
      </c>
      <c r="K3935" s="4">
        <f>IFERROR(Homes[[#This Row],[sqft_lot]]/43560," ")</f>
        <v>0.29972451790633609</v>
      </c>
      <c r="L3935" t="str">
        <f>IF(Homes[[#This Row],[waterfront]]=1, "Yes","No")</f>
        <v>No</v>
      </c>
      <c r="M3935" s="4" t="str">
        <f>IF(Homes[[#This Row],[sqft_basement]]&gt;0, "Yes","No")</f>
        <v>No</v>
      </c>
      <c r="N3935" t="str">
        <f>CHOOSE(Homes[[#This Row],[view]]+1, "None","Fair","Good","Great","Excellent")</f>
        <v>None</v>
      </c>
      <c r="O3935" t="str">
        <f>CHOOSE(Homes[[#This Row],[condition]], "Poor","Fair","Average","Good","Excellent")</f>
        <v>Good</v>
      </c>
      <c r="P3935">
        <f ca="1">YEAR(TODAY())-Homes[[#This Row],[yr_built]]</f>
        <v>63</v>
      </c>
      <c r="Q3935">
        <v>0</v>
      </c>
      <c r="R3935">
        <f ca="1">IF(Homes[[#This Row],[yr_renovated]]&gt;0, YEAR(TODAY())-Homes[[#This Row],[yr_renovated]], YEAR(TODAY())-Homes[[#This Row],[yr_built]])</f>
        <v>63</v>
      </c>
      <c r="S3935">
        <v>1</v>
      </c>
      <c r="T3935" s="2">
        <v>41780</v>
      </c>
      <c r="U3935" s="3">
        <v>1.75</v>
      </c>
      <c r="V3935" s="4">
        <f>IFERROR(Homes[[#This Row],[sqft_above]]+Homes[[#This Row],[sqft_basement]]," ")</f>
        <v>1230</v>
      </c>
      <c r="W3935" s="4">
        <v>13056</v>
      </c>
      <c r="X3935">
        <v>0</v>
      </c>
      <c r="Y3935">
        <v>0</v>
      </c>
      <c r="Z3935">
        <v>4</v>
      </c>
      <c r="AA3935" s="4">
        <v>1230</v>
      </c>
      <c r="AB3935" s="4">
        <v>0</v>
      </c>
      <c r="AC3935">
        <v>1962</v>
      </c>
      <c r="AD3935" t="s">
        <v>4058</v>
      </c>
      <c r="AE3935" t="s">
        <v>519</v>
      </c>
      <c r="AF3935" t="s">
        <v>1269</v>
      </c>
    </row>
    <row r="3936" spans="1:32">
      <c r="A3936" t="str">
        <f>PROPER(TRIM(Homes[[#This Row],[street]]))</f>
        <v>30557 55Th Ave S</v>
      </c>
      <c r="B3936" t="str">
        <f>PROPER(TRIM(Homes[[#This Row],[city]]))</f>
        <v>Auburn</v>
      </c>
      <c r="C3936" t="str">
        <f>_xlfn.TEXTBEFORE(Homes[[#This Row],[statezip]]," ")</f>
        <v>WA</v>
      </c>
      <c r="D3936" s="6" t="str">
        <f>_xlfn.TEXTAFTER(Homes[[#This Row],[statezip]]," ")</f>
        <v>98001</v>
      </c>
      <c r="E3936" s="1">
        <v>175000</v>
      </c>
      <c r="F3936">
        <v>2</v>
      </c>
      <c r="G39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36" s="3" t="str">
        <f>Homes[[#This Row],[bedrooms]] &amp; " bd | " &amp; TEXT(Homes[[#This Row],[bathrooms]],"0.##") &amp; " ba"</f>
        <v>2 bd | 1. ba</v>
      </c>
      <c r="I3936" s="4">
        <v>1300</v>
      </c>
      <c r="J3936" s="1">
        <f>IFERROR(Homes[[#This Row],[price]]/Homes[[#This Row],[sqft_living]]," ")</f>
        <v>134.61538461538461</v>
      </c>
      <c r="K3936" s="4">
        <f>IFERROR(Homes[[#This Row],[sqft_lot]]/43560," ")</f>
        <v>1.0199954086317722</v>
      </c>
      <c r="L3936" t="str">
        <f>IF(Homes[[#This Row],[waterfront]]=1, "Yes","No")</f>
        <v>No</v>
      </c>
      <c r="M3936" s="4" t="str">
        <f>IF(Homes[[#This Row],[sqft_basement]]&gt;0, "Yes","No")</f>
        <v>No</v>
      </c>
      <c r="N3936" t="str">
        <f>CHOOSE(Homes[[#This Row],[view]]+1, "None","Fair","Good","Great","Excellent")</f>
        <v>None</v>
      </c>
      <c r="O3936" t="str">
        <f>CHOOSE(Homes[[#This Row],[condition]], "Poor","Fair","Average","Good","Excellent")</f>
        <v>Excellent</v>
      </c>
      <c r="P3936">
        <f ca="1">YEAR(TODAY())-Homes[[#This Row],[yr_built]]</f>
        <v>67</v>
      </c>
      <c r="Q3936">
        <v>0</v>
      </c>
      <c r="R3936">
        <f ca="1">IF(Homes[[#This Row],[yr_renovated]]&gt;0, YEAR(TODAY())-Homes[[#This Row],[yr_renovated]], YEAR(TODAY())-Homes[[#This Row],[yr_built]])</f>
        <v>67</v>
      </c>
      <c r="S3936">
        <v>1</v>
      </c>
      <c r="T3936" s="2">
        <v>41782</v>
      </c>
      <c r="U3936" s="3">
        <v>1</v>
      </c>
      <c r="V3936" s="4">
        <f>IFERROR(Homes[[#This Row],[sqft_above]]+Homes[[#This Row],[sqft_basement]]," ")</f>
        <v>1300</v>
      </c>
      <c r="W3936" s="4">
        <v>44431</v>
      </c>
      <c r="X3936">
        <v>0</v>
      </c>
      <c r="Y3936">
        <v>0</v>
      </c>
      <c r="Z3936">
        <v>5</v>
      </c>
      <c r="AA3936" s="4">
        <v>1300</v>
      </c>
      <c r="AB3936" s="4">
        <v>0</v>
      </c>
      <c r="AC3936">
        <v>1958</v>
      </c>
      <c r="AD3936" t="s">
        <v>4059</v>
      </c>
      <c r="AE3936" t="s">
        <v>519</v>
      </c>
      <c r="AF3936" t="s">
        <v>1269</v>
      </c>
    </row>
    <row r="3937" spans="1:32">
      <c r="A3937" t="str">
        <f>PROPER(TRIM(Homes[[#This Row],[street]]))</f>
        <v>4342 S 299Th St</v>
      </c>
      <c r="B3937" t="str">
        <f>PROPER(TRIM(Homes[[#This Row],[city]]))</f>
        <v>Auburn</v>
      </c>
      <c r="C3937" t="str">
        <f>_xlfn.TEXTBEFORE(Homes[[#This Row],[statezip]]," ")</f>
        <v>WA</v>
      </c>
      <c r="D3937" s="6" t="str">
        <f>_xlfn.TEXTAFTER(Homes[[#This Row],[statezip]]," ")</f>
        <v>98001</v>
      </c>
      <c r="E3937" s="1">
        <v>175000</v>
      </c>
      <c r="F3937">
        <v>3</v>
      </c>
      <c r="G39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37" s="3" t="str">
        <f>Homes[[#This Row],[bedrooms]] &amp; " bd | " &amp; TEXT(Homes[[#This Row],[bathrooms]],"0.##") &amp; " ba"</f>
        <v>3 bd | 1.5 ba</v>
      </c>
      <c r="I3937" s="4">
        <v>1220</v>
      </c>
      <c r="J3937" s="1">
        <f>IFERROR(Homes[[#This Row],[price]]/Homes[[#This Row],[sqft_living]]," ")</f>
        <v>143.44262295081967</v>
      </c>
      <c r="K3937" s="4">
        <f>IFERROR(Homes[[#This Row],[sqft_lot]]/43560," ")</f>
        <v>0.16758494031221305</v>
      </c>
      <c r="L3937" t="str">
        <f>IF(Homes[[#This Row],[waterfront]]=1, "Yes","No")</f>
        <v>No</v>
      </c>
      <c r="M3937" s="4" t="str">
        <f>IF(Homes[[#This Row],[sqft_basement]]&gt;0, "Yes","No")</f>
        <v>No</v>
      </c>
      <c r="N3937" t="str">
        <f>CHOOSE(Homes[[#This Row],[view]]+1, "None","Fair","Good","Great","Excellent")</f>
        <v>None</v>
      </c>
      <c r="O3937" t="str">
        <f>CHOOSE(Homes[[#This Row],[condition]], "Poor","Fair","Average","Good","Excellent")</f>
        <v>Average</v>
      </c>
      <c r="P3937">
        <f ca="1">YEAR(TODAY())-Homes[[#This Row],[yr_built]]</f>
        <v>52</v>
      </c>
      <c r="Q3937">
        <v>2013</v>
      </c>
      <c r="R3937">
        <f ca="1">IF(Homes[[#This Row],[yr_renovated]]&gt;0, YEAR(TODAY())-Homes[[#This Row],[yr_renovated]], YEAR(TODAY())-Homes[[#This Row],[yr_built]])</f>
        <v>12</v>
      </c>
      <c r="S3937">
        <v>1</v>
      </c>
      <c r="T3937" s="2">
        <v>41806</v>
      </c>
      <c r="U3937" s="3">
        <v>1.5</v>
      </c>
      <c r="V3937" s="4">
        <f>IFERROR(Homes[[#This Row],[sqft_above]]+Homes[[#This Row],[sqft_basement]]," ")</f>
        <v>1220</v>
      </c>
      <c r="W3937" s="4">
        <v>7300</v>
      </c>
      <c r="X3937">
        <v>0</v>
      </c>
      <c r="Y3937">
        <v>0</v>
      </c>
      <c r="Z3937">
        <v>3</v>
      </c>
      <c r="AA3937" s="4">
        <v>1220</v>
      </c>
      <c r="AB3937" s="4">
        <v>0</v>
      </c>
      <c r="AC3937">
        <v>1973</v>
      </c>
      <c r="AD3937" t="s">
        <v>4060</v>
      </c>
      <c r="AE3937" t="s">
        <v>519</v>
      </c>
      <c r="AF3937" t="s">
        <v>1269</v>
      </c>
    </row>
    <row r="3938" spans="1:32">
      <c r="A3938" t="str">
        <f>PROPER(TRIM(Homes[[#This Row],[street]]))</f>
        <v>416 Sw 130Th St</v>
      </c>
      <c r="B3938" t="str">
        <f>PROPER(TRIM(Homes[[#This Row],[city]]))</f>
        <v>Burien</v>
      </c>
      <c r="C3938" t="str">
        <f>_xlfn.TEXTBEFORE(Homes[[#This Row],[statezip]]," ")</f>
        <v>WA</v>
      </c>
      <c r="D3938" s="6" t="str">
        <f>_xlfn.TEXTAFTER(Homes[[#This Row],[statezip]]," ")</f>
        <v>98146</v>
      </c>
      <c r="E3938" s="1">
        <v>175000</v>
      </c>
      <c r="F3938">
        <v>6</v>
      </c>
      <c r="G393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38" s="3" t="str">
        <f>Homes[[#This Row],[bedrooms]] &amp; " bd | " &amp; TEXT(Homes[[#This Row],[bathrooms]],"0.##") &amp; " ba"</f>
        <v>6 bd | 1.5 ba</v>
      </c>
      <c r="I3938" s="4">
        <v>1930</v>
      </c>
      <c r="J3938" s="1">
        <f>IFERROR(Homes[[#This Row],[price]]/Homes[[#This Row],[sqft_living]]," ")</f>
        <v>90.673575129533674</v>
      </c>
      <c r="K3938" s="4">
        <f>IFERROR(Homes[[#This Row],[sqft_lot]]/43560," ")</f>
        <v>0.1928374655647383</v>
      </c>
      <c r="L3938" t="str">
        <f>IF(Homes[[#This Row],[waterfront]]=1, "Yes","No")</f>
        <v>No</v>
      </c>
      <c r="M3938" s="4" t="str">
        <f>IF(Homes[[#This Row],[sqft_basement]]&gt;0, "Yes","No")</f>
        <v>Yes</v>
      </c>
      <c r="N3938" t="str">
        <f>CHOOSE(Homes[[#This Row],[view]]+1, "None","Fair","Good","Great","Excellent")</f>
        <v>None</v>
      </c>
      <c r="O3938" t="str">
        <f>CHOOSE(Homes[[#This Row],[condition]], "Poor","Fair","Average","Good","Excellent")</f>
        <v>Average</v>
      </c>
      <c r="P3938">
        <f ca="1">YEAR(TODAY())-Homes[[#This Row],[yr_built]]</f>
        <v>54</v>
      </c>
      <c r="Q3938">
        <v>0</v>
      </c>
      <c r="R3938">
        <f ca="1">IF(Homes[[#This Row],[yr_renovated]]&gt;0, YEAR(TODAY())-Homes[[#This Row],[yr_renovated]], YEAR(TODAY())-Homes[[#This Row],[yr_built]])</f>
        <v>54</v>
      </c>
      <c r="S3938">
        <v>1</v>
      </c>
      <c r="T3938" s="2">
        <v>41800</v>
      </c>
      <c r="U3938" s="3">
        <v>1.5</v>
      </c>
      <c r="V3938" s="4">
        <f>IFERROR(Homes[[#This Row],[sqft_above]]+Homes[[#This Row],[sqft_basement]]," ")</f>
        <v>1930</v>
      </c>
      <c r="W3938" s="4">
        <v>8400</v>
      </c>
      <c r="X3938">
        <v>0</v>
      </c>
      <c r="Y3938">
        <v>0</v>
      </c>
      <c r="Z3938">
        <v>3</v>
      </c>
      <c r="AA3938" s="4">
        <v>1030</v>
      </c>
      <c r="AB3938" s="4">
        <v>900</v>
      </c>
      <c r="AC3938">
        <v>1971</v>
      </c>
      <c r="AD3938" t="s">
        <v>4061</v>
      </c>
      <c r="AE3938" t="s">
        <v>379</v>
      </c>
      <c r="AF3938" t="s">
        <v>422</v>
      </c>
    </row>
    <row r="3939" spans="1:32">
      <c r="A3939" t="str">
        <f>PROPER(TRIM(Homes[[#This Row],[street]]))</f>
        <v>2401-2499 S 244Th St</v>
      </c>
      <c r="B3939" t="str">
        <f>PROPER(TRIM(Homes[[#This Row],[city]]))</f>
        <v>Des Moines</v>
      </c>
      <c r="C3939" t="str">
        <f>_xlfn.TEXTBEFORE(Homes[[#This Row],[statezip]]," ")</f>
        <v>WA</v>
      </c>
      <c r="D3939" s="6" t="str">
        <f>_xlfn.TEXTAFTER(Homes[[#This Row],[statezip]]," ")</f>
        <v>98198</v>
      </c>
      <c r="E3939" s="1">
        <v>175000</v>
      </c>
      <c r="F3939">
        <v>4</v>
      </c>
      <c r="G393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39" s="3" t="str">
        <f>Homes[[#This Row],[bedrooms]] &amp; " bd | " &amp; TEXT(Homes[[#This Row],[bathrooms]],"0.##") &amp; " ba"</f>
        <v>4 bd | 2.5 ba</v>
      </c>
      <c r="I3939" s="4">
        <v>1780</v>
      </c>
      <c r="J3939" s="1">
        <f>IFERROR(Homes[[#This Row],[price]]/Homes[[#This Row],[sqft_living]]," ")</f>
        <v>98.31460674157303</v>
      </c>
      <c r="K3939" s="4">
        <f>IFERROR(Homes[[#This Row],[sqft_lot]]/43560," ")</f>
        <v>0.13774104683195593</v>
      </c>
      <c r="L3939" t="str">
        <f>IF(Homes[[#This Row],[waterfront]]=1, "Yes","No")</f>
        <v>No</v>
      </c>
      <c r="M3939" s="4" t="str">
        <f>IF(Homes[[#This Row],[sqft_basement]]&gt;0, "Yes","No")</f>
        <v>No</v>
      </c>
      <c r="N3939" t="str">
        <f>CHOOSE(Homes[[#This Row],[view]]+1, "None","Fair","Good","Great","Excellent")</f>
        <v>None</v>
      </c>
      <c r="O3939" t="str">
        <f>CHOOSE(Homes[[#This Row],[condition]], "Poor","Fair","Average","Good","Excellent")</f>
        <v>Average</v>
      </c>
      <c r="P3939">
        <f ca="1">YEAR(TODAY())-Homes[[#This Row],[yr_built]]</f>
        <v>34</v>
      </c>
      <c r="Q3939">
        <v>0</v>
      </c>
      <c r="R3939">
        <f ca="1">IF(Homes[[#This Row],[yr_renovated]]&gt;0, YEAR(TODAY())-Homes[[#This Row],[yr_renovated]], YEAR(TODAY())-Homes[[#This Row],[yr_built]])</f>
        <v>34</v>
      </c>
      <c r="S3939">
        <v>2</v>
      </c>
      <c r="T3939" s="2">
        <v>41822</v>
      </c>
      <c r="U3939" s="3">
        <v>2.5</v>
      </c>
      <c r="V3939" s="4">
        <f>IFERROR(Homes[[#This Row],[sqft_above]]+Homes[[#This Row],[sqft_basement]]," ")</f>
        <v>1780</v>
      </c>
      <c r="W3939" s="4">
        <v>6000</v>
      </c>
      <c r="X3939">
        <v>0</v>
      </c>
      <c r="Y3939">
        <v>0</v>
      </c>
      <c r="Z3939">
        <v>3</v>
      </c>
      <c r="AA3939" s="4">
        <v>1780</v>
      </c>
      <c r="AB3939" s="4">
        <v>0</v>
      </c>
      <c r="AC3939">
        <v>1991</v>
      </c>
      <c r="AD3939" t="s">
        <v>4062</v>
      </c>
      <c r="AE3939" t="s">
        <v>459</v>
      </c>
      <c r="AF3939" t="s">
        <v>460</v>
      </c>
    </row>
    <row r="3940" spans="1:32">
      <c r="A3940" t="str">
        <f>PROPER(TRIM(Homes[[#This Row],[street]]))</f>
        <v>22775 Se 242Nd Pl</v>
      </c>
      <c r="B3940" t="str">
        <f>PROPER(TRIM(Homes[[#This Row],[city]]))</f>
        <v>Maple Valley</v>
      </c>
      <c r="C3940" t="str">
        <f>_xlfn.TEXTBEFORE(Homes[[#This Row],[statezip]]," ")</f>
        <v>WA</v>
      </c>
      <c r="D3940" s="6" t="str">
        <f>_xlfn.TEXTAFTER(Homes[[#This Row],[statezip]]," ")</f>
        <v>98038</v>
      </c>
      <c r="E3940" s="1">
        <v>175000</v>
      </c>
      <c r="F3940">
        <v>2</v>
      </c>
      <c r="G394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0" s="3" t="str">
        <f>Homes[[#This Row],[bedrooms]] &amp; " bd | " &amp; TEXT(Homes[[#This Row],[bathrooms]],"0.##") &amp; " ba"</f>
        <v>2 bd | 1. ba</v>
      </c>
      <c r="I3940" s="4">
        <v>830</v>
      </c>
      <c r="J3940" s="1">
        <f>IFERROR(Homes[[#This Row],[price]]/Homes[[#This Row],[sqft_living]]," ")</f>
        <v>210.84337349397592</v>
      </c>
      <c r="K3940" s="4">
        <f>IFERROR(Homes[[#This Row],[sqft_lot]]/43560," ")</f>
        <v>6.1960514233241504E-2</v>
      </c>
      <c r="L3940" t="str">
        <f>IF(Homes[[#This Row],[waterfront]]=1, "Yes","No")</f>
        <v>No</v>
      </c>
      <c r="M3940" s="4" t="str">
        <f>IF(Homes[[#This Row],[sqft_basement]]&gt;0, "Yes","No")</f>
        <v>No</v>
      </c>
      <c r="N3940" t="str">
        <f>CHOOSE(Homes[[#This Row],[view]]+1, "None","Fair","Good","Great","Excellent")</f>
        <v>None</v>
      </c>
      <c r="O3940" t="str">
        <f>CHOOSE(Homes[[#This Row],[condition]], "Poor","Fair","Average","Good","Excellent")</f>
        <v>Average</v>
      </c>
      <c r="P3940">
        <f ca="1">YEAR(TODAY())-Homes[[#This Row],[yr_built]]</f>
        <v>29</v>
      </c>
      <c r="Q3940">
        <v>0</v>
      </c>
      <c r="R3940">
        <f ca="1">IF(Homes[[#This Row],[yr_renovated]]&gt;0, YEAR(TODAY())-Homes[[#This Row],[yr_renovated]], YEAR(TODAY())-Homes[[#This Row],[yr_built]])</f>
        <v>29</v>
      </c>
      <c r="S3940">
        <v>1</v>
      </c>
      <c r="T3940" s="2">
        <v>41787</v>
      </c>
      <c r="U3940" s="3">
        <v>1</v>
      </c>
      <c r="V3940" s="4">
        <f>IFERROR(Homes[[#This Row],[sqft_above]]+Homes[[#This Row],[sqft_basement]]," ")</f>
        <v>830</v>
      </c>
      <c r="W3940" s="4">
        <v>2699</v>
      </c>
      <c r="X3940">
        <v>0</v>
      </c>
      <c r="Y3940">
        <v>0</v>
      </c>
      <c r="Z3940">
        <v>3</v>
      </c>
      <c r="AA3940" s="4">
        <v>830</v>
      </c>
      <c r="AB3940" s="4">
        <v>0</v>
      </c>
      <c r="AC3940">
        <v>1996</v>
      </c>
      <c r="AD3940" t="s">
        <v>4063</v>
      </c>
      <c r="AE3940" t="s">
        <v>920</v>
      </c>
      <c r="AF3940" t="s">
        <v>921</v>
      </c>
    </row>
    <row r="3941" spans="1:32">
      <c r="A3941" t="str">
        <f>PROPER(TRIM(Homes[[#This Row],[street]]))</f>
        <v>4100 25Th Ave Sw</v>
      </c>
      <c r="B3941" t="str">
        <f>PROPER(TRIM(Homes[[#This Row],[city]]))</f>
        <v>Seattle</v>
      </c>
      <c r="C3941" t="str">
        <f>_xlfn.TEXTBEFORE(Homes[[#This Row],[statezip]]," ")</f>
        <v>WA</v>
      </c>
      <c r="D3941" s="6" t="str">
        <f>_xlfn.TEXTAFTER(Homes[[#This Row],[statezip]]," ")</f>
        <v>98106</v>
      </c>
      <c r="E3941" s="1">
        <v>175000</v>
      </c>
      <c r="F3941">
        <v>2</v>
      </c>
      <c r="G394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1" s="3" t="str">
        <f>Homes[[#This Row],[bedrooms]] &amp; " bd | " &amp; TEXT(Homes[[#This Row],[bathrooms]],"0.##") &amp; " ba"</f>
        <v>2 bd | 1. ba</v>
      </c>
      <c r="I3941" s="4">
        <v>660</v>
      </c>
      <c r="J3941" s="1">
        <f>IFERROR(Homes[[#This Row],[price]]/Homes[[#This Row],[sqft_living]]," ")</f>
        <v>265.15151515151513</v>
      </c>
      <c r="K3941" s="4">
        <f>IFERROR(Homes[[#This Row],[sqft_lot]]/43560," ")</f>
        <v>0.1147842056932966</v>
      </c>
      <c r="L3941" t="str">
        <f>IF(Homes[[#This Row],[waterfront]]=1, "Yes","No")</f>
        <v>No</v>
      </c>
      <c r="M3941" s="4" t="str">
        <f>IF(Homes[[#This Row],[sqft_basement]]&gt;0, "Yes","No")</f>
        <v>No</v>
      </c>
      <c r="N3941" t="str">
        <f>CHOOSE(Homes[[#This Row],[view]]+1, "None","Fair","Good","Great","Excellent")</f>
        <v>None</v>
      </c>
      <c r="O3941" t="str">
        <f>CHOOSE(Homes[[#This Row],[condition]], "Poor","Fair","Average","Good","Excellent")</f>
        <v>Average</v>
      </c>
      <c r="P3941">
        <f ca="1">YEAR(TODAY())-Homes[[#This Row],[yr_built]]</f>
        <v>110</v>
      </c>
      <c r="Q3941">
        <v>0</v>
      </c>
      <c r="R3941">
        <f ca="1">IF(Homes[[#This Row],[yr_renovated]]&gt;0, YEAR(TODAY())-Homes[[#This Row],[yr_renovated]], YEAR(TODAY())-Homes[[#This Row],[yr_built]])</f>
        <v>110</v>
      </c>
      <c r="S3941">
        <v>1</v>
      </c>
      <c r="T3941" s="2">
        <v>41808</v>
      </c>
      <c r="U3941" s="3">
        <v>1</v>
      </c>
      <c r="V3941" s="4">
        <f>IFERROR(Homes[[#This Row],[sqft_above]]+Homes[[#This Row],[sqft_basement]]," ")</f>
        <v>660</v>
      </c>
      <c r="W3941" s="4">
        <v>5000</v>
      </c>
      <c r="X3941">
        <v>0</v>
      </c>
      <c r="Y3941">
        <v>0</v>
      </c>
      <c r="Z3941">
        <v>3</v>
      </c>
      <c r="AA3941" s="4">
        <v>660</v>
      </c>
      <c r="AB3941" s="4">
        <v>0</v>
      </c>
      <c r="AC3941">
        <v>1915</v>
      </c>
      <c r="AD3941" t="s">
        <v>4064</v>
      </c>
      <c r="AE3941" t="s">
        <v>49</v>
      </c>
      <c r="AF3941" t="s">
        <v>1278</v>
      </c>
    </row>
    <row r="3942" spans="1:32">
      <c r="A3942" t="str">
        <f>PROPER(TRIM(Homes[[#This Row],[street]]))</f>
        <v>8828 12Th Ave Sw</v>
      </c>
      <c r="B3942" t="str">
        <f>PROPER(TRIM(Homes[[#This Row],[city]]))</f>
        <v>Seattle</v>
      </c>
      <c r="C3942" t="str">
        <f>_xlfn.TEXTBEFORE(Homes[[#This Row],[statezip]]," ")</f>
        <v>WA</v>
      </c>
      <c r="D3942" s="6" t="str">
        <f>_xlfn.TEXTAFTER(Homes[[#This Row],[statezip]]," ")</f>
        <v>98106</v>
      </c>
      <c r="E3942" s="1">
        <v>175000</v>
      </c>
      <c r="F3942">
        <v>6</v>
      </c>
      <c r="G394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2" s="3" t="str">
        <f>Homes[[#This Row],[bedrooms]] &amp; " bd | " &amp; TEXT(Homes[[#This Row],[bathrooms]],"0.##") &amp; " ba"</f>
        <v>6 bd | 1. ba</v>
      </c>
      <c r="I3942" s="4">
        <v>1370</v>
      </c>
      <c r="J3942" s="1">
        <f>IFERROR(Homes[[#This Row],[price]]/Homes[[#This Row],[sqft_living]]," ")</f>
        <v>127.73722627737226</v>
      </c>
      <c r="K3942" s="4">
        <f>IFERROR(Homes[[#This Row],[sqft_lot]]/43560," ")</f>
        <v>0.11662075298438934</v>
      </c>
      <c r="L3942" t="str">
        <f>IF(Homes[[#This Row],[waterfront]]=1, "Yes","No")</f>
        <v>No</v>
      </c>
      <c r="M3942" s="4" t="str">
        <f>IF(Homes[[#This Row],[sqft_basement]]&gt;0, "Yes","No")</f>
        <v>Yes</v>
      </c>
      <c r="N3942" t="str">
        <f>CHOOSE(Homes[[#This Row],[view]]+1, "None","Fair","Good","Great","Excellent")</f>
        <v>None</v>
      </c>
      <c r="O3942" t="str">
        <f>CHOOSE(Homes[[#This Row],[condition]], "Poor","Fair","Average","Good","Excellent")</f>
        <v>Average</v>
      </c>
      <c r="P3942">
        <f ca="1">YEAR(TODAY())-Homes[[#This Row],[yr_built]]</f>
        <v>94</v>
      </c>
      <c r="Q3942">
        <v>0</v>
      </c>
      <c r="R3942">
        <f ca="1">IF(Homes[[#This Row],[yr_renovated]]&gt;0, YEAR(TODAY())-Homes[[#This Row],[yr_renovated]], YEAR(TODAY())-Homes[[#This Row],[yr_built]])</f>
        <v>94</v>
      </c>
      <c r="S3942">
        <v>1.5</v>
      </c>
      <c r="T3942" s="2">
        <v>41808</v>
      </c>
      <c r="U3942" s="3">
        <v>1</v>
      </c>
      <c r="V3942" s="4">
        <f>IFERROR(Homes[[#This Row],[sqft_above]]+Homes[[#This Row],[sqft_basement]]," ")</f>
        <v>1370</v>
      </c>
      <c r="W3942" s="4">
        <v>5080</v>
      </c>
      <c r="X3942">
        <v>0</v>
      </c>
      <c r="Y3942">
        <v>0</v>
      </c>
      <c r="Z3942">
        <v>3</v>
      </c>
      <c r="AA3942" s="4">
        <v>1120</v>
      </c>
      <c r="AB3942" s="4">
        <v>250</v>
      </c>
      <c r="AC3942">
        <v>1931</v>
      </c>
      <c r="AD3942" t="s">
        <v>4065</v>
      </c>
      <c r="AE3942" t="s">
        <v>49</v>
      </c>
      <c r="AF3942" t="s">
        <v>1278</v>
      </c>
    </row>
    <row r="3943" spans="1:32">
      <c r="A3943" t="str">
        <f>PROPER(TRIM(Homes[[#This Row],[street]]))</f>
        <v>3021-1/2 Sw Harbor Ln</v>
      </c>
      <c r="B3943" t="str">
        <f>PROPER(TRIM(Homes[[#This Row],[city]]))</f>
        <v>Seattle</v>
      </c>
      <c r="C3943" t="str">
        <f>_xlfn.TEXTBEFORE(Homes[[#This Row],[statezip]]," ")</f>
        <v>WA</v>
      </c>
      <c r="D3943" s="6" t="str">
        <f>_xlfn.TEXTAFTER(Homes[[#This Row],[statezip]]," ")</f>
        <v>98126</v>
      </c>
      <c r="E3943" s="1">
        <v>175000</v>
      </c>
      <c r="F3943">
        <v>2</v>
      </c>
      <c r="G394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3" s="3" t="str">
        <f>Homes[[#This Row],[bedrooms]] &amp; " bd | " &amp; TEXT(Homes[[#This Row],[bathrooms]],"0.##") &amp; " ba"</f>
        <v>2 bd | 1. ba</v>
      </c>
      <c r="I3943" s="4">
        <v>670</v>
      </c>
      <c r="J3943" s="1">
        <f>IFERROR(Homes[[#This Row],[price]]/Homes[[#This Row],[sqft_living]]," ")</f>
        <v>261.19402985074629</v>
      </c>
      <c r="K3943" s="4">
        <f>IFERROR(Homes[[#This Row],[sqft_lot]]/43560," ")</f>
        <v>5.4591368227731862E-2</v>
      </c>
      <c r="L3943" t="str">
        <f>IF(Homes[[#This Row],[waterfront]]=1, "Yes","No")</f>
        <v>No</v>
      </c>
      <c r="M3943" s="4" t="str">
        <f>IF(Homes[[#This Row],[sqft_basement]]&gt;0, "Yes","No")</f>
        <v>No</v>
      </c>
      <c r="N3943" t="str">
        <f>CHOOSE(Homes[[#This Row],[view]]+1, "None","Fair","Good","Great","Excellent")</f>
        <v>None</v>
      </c>
      <c r="O3943" t="str">
        <f>CHOOSE(Homes[[#This Row],[condition]], "Poor","Fair","Average","Good","Excellent")</f>
        <v>Average</v>
      </c>
      <c r="P3943">
        <f ca="1">YEAR(TODAY())-Homes[[#This Row],[yr_built]]</f>
        <v>106</v>
      </c>
      <c r="Q3943">
        <v>2001</v>
      </c>
      <c r="R3943">
        <f ca="1">IF(Homes[[#This Row],[yr_renovated]]&gt;0, YEAR(TODAY())-Homes[[#This Row],[yr_renovated]], YEAR(TODAY())-Homes[[#This Row],[yr_built]])</f>
        <v>24</v>
      </c>
      <c r="S3943">
        <v>1</v>
      </c>
      <c r="T3943" s="2">
        <v>41794</v>
      </c>
      <c r="U3943" s="3">
        <v>1</v>
      </c>
      <c r="V3943" s="4">
        <f>IFERROR(Homes[[#This Row],[sqft_above]]+Homes[[#This Row],[sqft_basement]]," ")</f>
        <v>670</v>
      </c>
      <c r="W3943" s="4">
        <v>2378</v>
      </c>
      <c r="X3943">
        <v>0</v>
      </c>
      <c r="Y3943">
        <v>0</v>
      </c>
      <c r="Z3943">
        <v>3</v>
      </c>
      <c r="AA3943" s="4">
        <v>670</v>
      </c>
      <c r="AB3943" s="4">
        <v>0</v>
      </c>
      <c r="AC3943">
        <v>1919</v>
      </c>
      <c r="AD3943" t="s">
        <v>4066</v>
      </c>
      <c r="AE3943" t="s">
        <v>49</v>
      </c>
      <c r="AF3943" t="s">
        <v>434</v>
      </c>
    </row>
    <row r="3944" spans="1:32">
      <c r="A3944" t="str">
        <f>PROPER(TRIM(Homes[[#This Row],[street]]))</f>
        <v>26635 Timberlane Dr Se</v>
      </c>
      <c r="B3944" t="str">
        <f>PROPER(TRIM(Homes[[#This Row],[city]]))</f>
        <v>Covington</v>
      </c>
      <c r="C3944" t="str">
        <f>_xlfn.TEXTBEFORE(Homes[[#This Row],[statezip]]," ")</f>
        <v>WA</v>
      </c>
      <c r="D3944" s="6" t="str">
        <f>_xlfn.TEXTAFTER(Homes[[#This Row],[statezip]]," ")</f>
        <v>98042</v>
      </c>
      <c r="E3944" s="1">
        <v>174950</v>
      </c>
      <c r="F3944">
        <v>3</v>
      </c>
      <c r="G394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4" s="3" t="str">
        <f>Homes[[#This Row],[bedrooms]] &amp; " bd | " &amp; TEXT(Homes[[#This Row],[bathrooms]],"0.##") &amp; " ba"</f>
        <v>3 bd | 1. ba</v>
      </c>
      <c r="I3944" s="4">
        <v>1060</v>
      </c>
      <c r="J3944" s="1">
        <f>IFERROR(Homes[[#This Row],[price]]/Homes[[#This Row],[sqft_living]]," ")</f>
        <v>165.04716981132074</v>
      </c>
      <c r="K3944" s="4">
        <f>IFERROR(Homes[[#This Row],[sqft_lot]]/43560," ")</f>
        <v>0.11937557392102846</v>
      </c>
      <c r="L3944" t="str">
        <f>IF(Homes[[#This Row],[waterfront]]=1, "Yes","No")</f>
        <v>No</v>
      </c>
      <c r="M3944" s="4" t="str">
        <f>IF(Homes[[#This Row],[sqft_basement]]&gt;0, "Yes","No")</f>
        <v>No</v>
      </c>
      <c r="N3944" t="str">
        <f>CHOOSE(Homes[[#This Row],[view]]+1, "None","Fair","Good","Great","Excellent")</f>
        <v>None</v>
      </c>
      <c r="O3944" t="str">
        <f>CHOOSE(Homes[[#This Row],[condition]], "Poor","Fair","Average","Good","Excellent")</f>
        <v>Excellent</v>
      </c>
      <c r="P3944">
        <f ca="1">YEAR(TODAY())-Homes[[#This Row],[yr_built]]</f>
        <v>55</v>
      </c>
      <c r="Q3944">
        <v>0</v>
      </c>
      <c r="R3944">
        <f ca="1">IF(Homes[[#This Row],[yr_renovated]]&gt;0, YEAR(TODAY())-Homes[[#This Row],[yr_renovated]], YEAR(TODAY())-Homes[[#This Row],[yr_built]])</f>
        <v>55</v>
      </c>
      <c r="S3944">
        <v>1</v>
      </c>
      <c r="T3944" s="2">
        <v>41774</v>
      </c>
      <c r="U3944" s="3">
        <v>1</v>
      </c>
      <c r="V3944" s="4">
        <f>IFERROR(Homes[[#This Row],[sqft_above]]+Homes[[#This Row],[sqft_basement]]," ")</f>
        <v>1060</v>
      </c>
      <c r="W3944" s="4">
        <v>5200</v>
      </c>
      <c r="X3944">
        <v>0</v>
      </c>
      <c r="Y3944">
        <v>0</v>
      </c>
      <c r="Z3944">
        <v>5</v>
      </c>
      <c r="AA3944" s="4">
        <v>1060</v>
      </c>
      <c r="AB3944" s="4">
        <v>0</v>
      </c>
      <c r="AC3944">
        <v>1970</v>
      </c>
      <c r="AD3944" t="s">
        <v>4067</v>
      </c>
      <c r="AE3944" t="s">
        <v>84</v>
      </c>
      <c r="AF3944" t="s">
        <v>85</v>
      </c>
    </row>
    <row r="3945" spans="1:32">
      <c r="A3945" t="str">
        <f>PROPER(TRIM(Homes[[#This Row],[street]]))</f>
        <v>20721 9Th Ave S</v>
      </c>
      <c r="B3945" t="str">
        <f>PROPER(TRIM(Homes[[#This Row],[city]]))</f>
        <v>Des Moines</v>
      </c>
      <c r="C3945" t="str">
        <f>_xlfn.TEXTBEFORE(Homes[[#This Row],[statezip]]," ")</f>
        <v>WA</v>
      </c>
      <c r="D3945" s="6" t="str">
        <f>_xlfn.TEXTAFTER(Homes[[#This Row],[statezip]]," ")</f>
        <v>98198</v>
      </c>
      <c r="E3945" s="1">
        <v>174500</v>
      </c>
      <c r="F3945">
        <v>2</v>
      </c>
      <c r="G394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5" s="3" t="str">
        <f>Homes[[#This Row],[bedrooms]] &amp; " bd | " &amp; TEXT(Homes[[#This Row],[bathrooms]],"0.##") &amp; " ba"</f>
        <v>2 bd | 1. ba</v>
      </c>
      <c r="I3945" s="4">
        <v>1010</v>
      </c>
      <c r="J3945" s="1">
        <f>IFERROR(Homes[[#This Row],[price]]/Homes[[#This Row],[sqft_living]]," ")</f>
        <v>172.77227722772278</v>
      </c>
      <c r="K3945" s="4">
        <f>IFERROR(Homes[[#This Row],[sqft_lot]]/43560," ")</f>
        <v>0.11937557392102846</v>
      </c>
      <c r="L3945" t="str">
        <f>IF(Homes[[#This Row],[waterfront]]=1, "Yes","No")</f>
        <v>No</v>
      </c>
      <c r="M3945" s="4" t="str">
        <f>IF(Homes[[#This Row],[sqft_basement]]&gt;0, "Yes","No")</f>
        <v>No</v>
      </c>
      <c r="N3945" t="str">
        <f>CHOOSE(Homes[[#This Row],[view]]+1, "None","Fair","Good","Great","Excellent")</f>
        <v>None</v>
      </c>
      <c r="O3945" t="str">
        <f>CHOOSE(Homes[[#This Row],[condition]], "Poor","Fair","Average","Good","Excellent")</f>
        <v>Average</v>
      </c>
      <c r="P3945">
        <f ca="1">YEAR(TODAY())-Homes[[#This Row],[yr_built]]</f>
        <v>70</v>
      </c>
      <c r="Q3945">
        <v>2005</v>
      </c>
      <c r="R3945">
        <f ca="1">IF(Homes[[#This Row],[yr_renovated]]&gt;0, YEAR(TODAY())-Homes[[#This Row],[yr_renovated]], YEAR(TODAY())-Homes[[#This Row],[yr_built]])</f>
        <v>20</v>
      </c>
      <c r="S3945">
        <v>1</v>
      </c>
      <c r="T3945" s="2">
        <v>41775</v>
      </c>
      <c r="U3945" s="3">
        <v>1</v>
      </c>
      <c r="V3945" s="4">
        <f>IFERROR(Homes[[#This Row],[sqft_above]]+Homes[[#This Row],[sqft_basement]]," ")</f>
        <v>1010</v>
      </c>
      <c r="W3945" s="4">
        <v>5200</v>
      </c>
      <c r="X3945">
        <v>0</v>
      </c>
      <c r="Y3945">
        <v>0</v>
      </c>
      <c r="Z3945">
        <v>3</v>
      </c>
      <c r="AA3945" s="4">
        <v>1010</v>
      </c>
      <c r="AB3945" s="4">
        <v>0</v>
      </c>
      <c r="AC3945">
        <v>1955</v>
      </c>
      <c r="AD3945" t="s">
        <v>4068</v>
      </c>
      <c r="AE3945" t="s">
        <v>459</v>
      </c>
      <c r="AF3945" t="s">
        <v>460</v>
      </c>
    </row>
    <row r="3946" spans="1:32">
      <c r="A3946" t="str">
        <f>PROPER(TRIM(Homes[[#This Row],[street]]))</f>
        <v>829 S 310Th Pl</v>
      </c>
      <c r="B3946" t="str">
        <f>PROPER(TRIM(Homes[[#This Row],[city]]))</f>
        <v>Federal Way</v>
      </c>
      <c r="C3946" t="str">
        <f>_xlfn.TEXTBEFORE(Homes[[#This Row],[statezip]]," ")</f>
        <v>WA</v>
      </c>
      <c r="D3946" s="6" t="str">
        <f>_xlfn.TEXTAFTER(Homes[[#This Row],[statezip]]," ")</f>
        <v>98003</v>
      </c>
      <c r="E3946" s="1">
        <v>174500</v>
      </c>
      <c r="F3946">
        <v>2</v>
      </c>
      <c r="G394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46" s="3" t="str">
        <f>Homes[[#This Row],[bedrooms]] &amp; " bd | " &amp; TEXT(Homes[[#This Row],[bathrooms]],"0.##") &amp; " ba"</f>
        <v>2 bd | 2.5 ba</v>
      </c>
      <c r="I3946" s="4">
        <v>1240</v>
      </c>
      <c r="J3946" s="1">
        <f>IFERROR(Homes[[#This Row],[price]]/Homes[[#This Row],[sqft_living]]," ")</f>
        <v>140.7258064516129</v>
      </c>
      <c r="K3946" s="4">
        <f>IFERROR(Homes[[#This Row],[sqft_lot]]/43560," ")</f>
        <v>6.1730945821854913E-2</v>
      </c>
      <c r="L3946" t="str">
        <f>IF(Homes[[#This Row],[waterfront]]=1, "Yes","No")</f>
        <v>No</v>
      </c>
      <c r="M3946" s="4" t="str">
        <f>IF(Homes[[#This Row],[sqft_basement]]&gt;0, "Yes","No")</f>
        <v>No</v>
      </c>
      <c r="N3946" t="str">
        <f>CHOOSE(Homes[[#This Row],[view]]+1, "None","Fair","Good","Great","Excellent")</f>
        <v>None</v>
      </c>
      <c r="O3946" t="str">
        <f>CHOOSE(Homes[[#This Row],[condition]], "Poor","Fair","Average","Good","Excellent")</f>
        <v>Average</v>
      </c>
      <c r="P3946">
        <f ca="1">YEAR(TODAY())-Homes[[#This Row],[yr_built]]</f>
        <v>39</v>
      </c>
      <c r="Q3946">
        <v>0</v>
      </c>
      <c r="R3946">
        <f ca="1">IF(Homes[[#This Row],[yr_renovated]]&gt;0, YEAR(TODAY())-Homes[[#This Row],[yr_renovated]], YEAR(TODAY())-Homes[[#This Row],[yr_built]])</f>
        <v>39</v>
      </c>
      <c r="S3946">
        <v>2</v>
      </c>
      <c r="T3946" s="2">
        <v>41793</v>
      </c>
      <c r="U3946" s="3">
        <v>2.5</v>
      </c>
      <c r="V3946" s="4">
        <f>IFERROR(Homes[[#This Row],[sqft_above]]+Homes[[#This Row],[sqft_basement]]," ")</f>
        <v>1240</v>
      </c>
      <c r="W3946" s="4">
        <v>2689</v>
      </c>
      <c r="X3946">
        <v>0</v>
      </c>
      <c r="Y3946">
        <v>0</v>
      </c>
      <c r="Z3946">
        <v>3</v>
      </c>
      <c r="AA3946" s="4">
        <v>1240</v>
      </c>
      <c r="AB3946" s="4">
        <v>0</v>
      </c>
      <c r="AC3946">
        <v>1986</v>
      </c>
      <c r="AD3946" t="s">
        <v>4069</v>
      </c>
      <c r="AE3946" t="s">
        <v>675</v>
      </c>
      <c r="AF3946" t="s">
        <v>676</v>
      </c>
    </row>
    <row r="3947" spans="1:32">
      <c r="A3947" t="str">
        <f>PROPER(TRIM(Homes[[#This Row],[street]]))</f>
        <v>102-1/2 5Th Ave Sw</v>
      </c>
      <c r="B3947" t="str">
        <f>PROPER(TRIM(Homes[[#This Row],[city]]))</f>
        <v>Pacific</v>
      </c>
      <c r="C3947" t="str">
        <f>_xlfn.TEXTBEFORE(Homes[[#This Row],[statezip]]," ")</f>
        <v>WA</v>
      </c>
      <c r="D3947" s="6" t="str">
        <f>_xlfn.TEXTAFTER(Homes[[#This Row],[statezip]]," ")</f>
        <v>98047</v>
      </c>
      <c r="E3947" s="1">
        <v>174000</v>
      </c>
      <c r="F3947">
        <v>2</v>
      </c>
      <c r="G394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7" s="3" t="str">
        <f>Homes[[#This Row],[bedrooms]] &amp; " bd | " &amp; TEXT(Homes[[#This Row],[bathrooms]],"0.##") &amp; " ba"</f>
        <v>2 bd | 1. ba</v>
      </c>
      <c r="I3947" s="4">
        <v>900</v>
      </c>
      <c r="J3947" s="1">
        <f>IFERROR(Homes[[#This Row],[price]]/Homes[[#This Row],[sqft_living]]," ")</f>
        <v>193.33333333333334</v>
      </c>
      <c r="K3947" s="4">
        <f>IFERROR(Homes[[#This Row],[sqft_lot]]/43560," ")</f>
        <v>0.31062901744719928</v>
      </c>
      <c r="L3947" t="str">
        <f>IF(Homes[[#This Row],[waterfront]]=1, "Yes","No")</f>
        <v>No</v>
      </c>
      <c r="M3947" s="4" t="str">
        <f>IF(Homes[[#This Row],[sqft_basement]]&gt;0, "Yes","No")</f>
        <v>No</v>
      </c>
      <c r="N3947" t="str">
        <f>CHOOSE(Homes[[#This Row],[view]]+1, "None","Fair","Good","Great","Excellent")</f>
        <v>None</v>
      </c>
      <c r="O3947" t="str">
        <f>CHOOSE(Homes[[#This Row],[condition]], "Poor","Fair","Average","Good","Excellent")</f>
        <v>Average</v>
      </c>
      <c r="P3947">
        <f ca="1">YEAR(TODAY())-Homes[[#This Row],[yr_built]]</f>
        <v>46</v>
      </c>
      <c r="Q3947">
        <v>2014</v>
      </c>
      <c r="R3947">
        <f ca="1">IF(Homes[[#This Row],[yr_renovated]]&gt;0, YEAR(TODAY())-Homes[[#This Row],[yr_renovated]], YEAR(TODAY())-Homes[[#This Row],[yr_built]])</f>
        <v>11</v>
      </c>
      <c r="S3947">
        <v>1</v>
      </c>
      <c r="T3947" s="2">
        <v>41821</v>
      </c>
      <c r="U3947" s="3">
        <v>1</v>
      </c>
      <c r="V3947" s="4">
        <f>IFERROR(Homes[[#This Row],[sqft_above]]+Homes[[#This Row],[sqft_basement]]," ")</f>
        <v>900</v>
      </c>
      <c r="W3947" s="4">
        <v>13531</v>
      </c>
      <c r="X3947">
        <v>0</v>
      </c>
      <c r="Y3947">
        <v>0</v>
      </c>
      <c r="Z3947">
        <v>3</v>
      </c>
      <c r="AA3947" s="4">
        <v>900</v>
      </c>
      <c r="AB3947" s="4">
        <v>0</v>
      </c>
      <c r="AC3947">
        <v>1979</v>
      </c>
      <c r="AD3947" t="s">
        <v>4070</v>
      </c>
      <c r="AE3947" t="s">
        <v>3630</v>
      </c>
      <c r="AF3947" t="s">
        <v>3631</v>
      </c>
    </row>
    <row r="3948" spans="1:32">
      <c r="A3948" t="str">
        <f>PROPER(TRIM(Homes[[#This Row],[street]]))</f>
        <v>10022 19Th Ave Sw</v>
      </c>
      <c r="B3948" t="str">
        <f>PROPER(TRIM(Homes[[#This Row],[city]]))</f>
        <v>Seattle</v>
      </c>
      <c r="C3948" t="str">
        <f>_xlfn.TEXTBEFORE(Homes[[#This Row],[statezip]]," ")</f>
        <v>WA</v>
      </c>
      <c r="D3948" s="6" t="str">
        <f>_xlfn.TEXTAFTER(Homes[[#This Row],[statezip]]," ")</f>
        <v>98146</v>
      </c>
      <c r="E3948" s="1">
        <v>173666.66666700001</v>
      </c>
      <c r="F3948">
        <v>4</v>
      </c>
      <c r="G394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8" s="3" t="str">
        <f>Homes[[#This Row],[bedrooms]] &amp; " bd | " &amp; TEXT(Homes[[#This Row],[bathrooms]],"0.##") &amp; " ba"</f>
        <v>4 bd | 1. ba</v>
      </c>
      <c r="I3948" s="4">
        <v>1290</v>
      </c>
      <c r="J3948" s="1">
        <f>IFERROR(Homes[[#This Row],[price]]/Homes[[#This Row],[sqft_living]]," ")</f>
        <v>134.62532299767443</v>
      </c>
      <c r="K3948" s="4">
        <f>IFERROR(Homes[[#This Row],[sqft_lot]]/43560," ")</f>
        <v>0.1147842056932966</v>
      </c>
      <c r="L3948" t="str">
        <f>IF(Homes[[#This Row],[waterfront]]=1, "Yes","No")</f>
        <v>No</v>
      </c>
      <c r="M3948" s="4" t="str">
        <f>IF(Homes[[#This Row],[sqft_basement]]&gt;0, "Yes","No")</f>
        <v>No</v>
      </c>
      <c r="N3948" t="str">
        <f>CHOOSE(Homes[[#This Row],[view]]+1, "None","Fair","Good","Great","Excellent")</f>
        <v>None</v>
      </c>
      <c r="O3948" t="str">
        <f>CHOOSE(Homes[[#This Row],[condition]], "Poor","Fair","Average","Good","Excellent")</f>
        <v>Average</v>
      </c>
      <c r="P3948">
        <f ca="1">YEAR(TODAY())-Homes[[#This Row],[yr_built]]</f>
        <v>68</v>
      </c>
      <c r="Q3948">
        <v>2000</v>
      </c>
      <c r="R3948">
        <f ca="1">IF(Homes[[#This Row],[yr_renovated]]&gt;0, YEAR(TODAY())-Homes[[#This Row],[yr_renovated]], YEAR(TODAY())-Homes[[#This Row],[yr_built]])</f>
        <v>25</v>
      </c>
      <c r="S3948">
        <v>1.5</v>
      </c>
      <c r="T3948" s="2">
        <v>41789</v>
      </c>
      <c r="U3948" s="3">
        <v>1</v>
      </c>
      <c r="V3948" s="4">
        <f>IFERROR(Homes[[#This Row],[sqft_above]]+Homes[[#This Row],[sqft_basement]]," ")</f>
        <v>1290</v>
      </c>
      <c r="W3948" s="4">
        <v>5000</v>
      </c>
      <c r="X3948">
        <v>0</v>
      </c>
      <c r="Y3948">
        <v>0</v>
      </c>
      <c r="Z3948">
        <v>3</v>
      </c>
      <c r="AA3948" s="4">
        <v>1290</v>
      </c>
      <c r="AB3948" s="4">
        <v>0</v>
      </c>
      <c r="AC3948">
        <v>1957</v>
      </c>
      <c r="AD3948" t="s">
        <v>4071</v>
      </c>
      <c r="AE3948" t="s">
        <v>49</v>
      </c>
      <c r="AF3948" t="s">
        <v>422</v>
      </c>
    </row>
    <row r="3949" spans="1:32">
      <c r="A3949" t="str">
        <f>PROPER(TRIM(Homes[[#This Row],[street]]))</f>
        <v>10635 Se 196Th St</v>
      </c>
      <c r="B3949" t="str">
        <f>PROPER(TRIM(Homes[[#This Row],[city]]))</f>
        <v>Renton</v>
      </c>
      <c r="C3949" t="str">
        <f>_xlfn.TEXTBEFORE(Homes[[#This Row],[statezip]]," ")</f>
        <v>WA</v>
      </c>
      <c r="D3949" s="6" t="str">
        <f>_xlfn.TEXTAFTER(Homes[[#This Row],[statezip]]," ")</f>
        <v>98055</v>
      </c>
      <c r="E3949" s="1">
        <v>173000</v>
      </c>
      <c r="F3949">
        <v>2</v>
      </c>
      <c r="G394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49" s="3" t="str">
        <f>Homes[[#This Row],[bedrooms]] &amp; " bd | " &amp; TEXT(Homes[[#This Row],[bathrooms]],"0.##") &amp; " ba"</f>
        <v>2 bd | 1. ba</v>
      </c>
      <c r="I3949" s="4">
        <v>820</v>
      </c>
      <c r="J3949" s="1">
        <f>IFERROR(Homes[[#This Row],[price]]/Homes[[#This Row],[sqft_living]]," ")</f>
        <v>210.97560975609755</v>
      </c>
      <c r="K3949" s="4">
        <f>IFERROR(Homes[[#This Row],[sqft_lot]]/43560," ")</f>
        <v>0.23989898989898989</v>
      </c>
      <c r="L3949" t="str">
        <f>IF(Homes[[#This Row],[waterfront]]=1, "Yes","No")</f>
        <v>No</v>
      </c>
      <c r="M3949" s="4" t="str">
        <f>IF(Homes[[#This Row],[sqft_basement]]&gt;0, "Yes","No")</f>
        <v>No</v>
      </c>
      <c r="N3949" t="str">
        <f>CHOOSE(Homes[[#This Row],[view]]+1, "None","Fair","Good","Great","Excellent")</f>
        <v>None</v>
      </c>
      <c r="O3949" t="str">
        <f>CHOOSE(Homes[[#This Row],[condition]], "Poor","Fair","Average","Good","Excellent")</f>
        <v>Good</v>
      </c>
      <c r="P3949">
        <f ca="1">YEAR(TODAY())-Homes[[#This Row],[yr_built]]</f>
        <v>60</v>
      </c>
      <c r="Q3949">
        <v>0</v>
      </c>
      <c r="R3949">
        <f ca="1">IF(Homes[[#This Row],[yr_renovated]]&gt;0, YEAR(TODAY())-Homes[[#This Row],[yr_renovated]], YEAR(TODAY())-Homes[[#This Row],[yr_built]])</f>
        <v>60</v>
      </c>
      <c r="S3949">
        <v>1</v>
      </c>
      <c r="T3949" s="2">
        <v>41802</v>
      </c>
      <c r="U3949" s="3">
        <v>1</v>
      </c>
      <c r="V3949" s="4">
        <f>IFERROR(Homes[[#This Row],[sqft_above]]+Homes[[#This Row],[sqft_basement]]," ")</f>
        <v>820</v>
      </c>
      <c r="W3949" s="4">
        <v>10450</v>
      </c>
      <c r="X3949">
        <v>0</v>
      </c>
      <c r="Y3949">
        <v>0</v>
      </c>
      <c r="Z3949">
        <v>4</v>
      </c>
      <c r="AA3949" s="4">
        <v>820</v>
      </c>
      <c r="AB3949" s="4">
        <v>0</v>
      </c>
      <c r="AC3949">
        <v>1965</v>
      </c>
      <c r="AD3949" t="s">
        <v>4072</v>
      </c>
      <c r="AE3949" t="s">
        <v>319</v>
      </c>
      <c r="AF3949" t="s">
        <v>1614</v>
      </c>
    </row>
    <row r="3950" spans="1:32">
      <c r="A3950" t="str">
        <f>PROPER(TRIM(Homes[[#This Row],[street]]))</f>
        <v>4804 S 378Th St</v>
      </c>
      <c r="B3950" t="str">
        <f>PROPER(TRIM(Homes[[#This Row],[city]]))</f>
        <v>Auburn</v>
      </c>
      <c r="C3950" t="str">
        <f>_xlfn.TEXTBEFORE(Homes[[#This Row],[statezip]]," ")</f>
        <v>WA</v>
      </c>
      <c r="D3950" s="6" t="str">
        <f>_xlfn.TEXTAFTER(Homes[[#This Row],[statezip]]," ")</f>
        <v>98001</v>
      </c>
      <c r="E3950" s="1">
        <v>172500</v>
      </c>
      <c r="F3950">
        <v>3</v>
      </c>
      <c r="G395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0" s="3" t="str">
        <f>Homes[[#This Row],[bedrooms]] &amp; " bd | " &amp; TEXT(Homes[[#This Row],[bathrooms]],"0.##") &amp; " ba"</f>
        <v>3 bd | 1. ba</v>
      </c>
      <c r="I3950" s="4">
        <v>1140</v>
      </c>
      <c r="J3950" s="1">
        <f>IFERROR(Homes[[#This Row],[price]]/Homes[[#This Row],[sqft_living]]," ")</f>
        <v>151.31578947368422</v>
      </c>
      <c r="K3950" s="4">
        <f>IFERROR(Homes[[#This Row],[sqft_lot]]/43560," ")</f>
        <v>0.20202020202020202</v>
      </c>
      <c r="L3950" t="str">
        <f>IF(Homes[[#This Row],[waterfront]]=1, "Yes","No")</f>
        <v>No</v>
      </c>
      <c r="M3950" s="4" t="str">
        <f>IF(Homes[[#This Row],[sqft_basement]]&gt;0, "Yes","No")</f>
        <v>No</v>
      </c>
      <c r="N3950" t="str">
        <f>CHOOSE(Homes[[#This Row],[view]]+1, "None","Fair","Good","Great","Excellent")</f>
        <v>None</v>
      </c>
      <c r="O3950" t="str">
        <f>CHOOSE(Homes[[#This Row],[condition]], "Poor","Fair","Average","Good","Excellent")</f>
        <v>Average</v>
      </c>
      <c r="P3950">
        <f ca="1">YEAR(TODAY())-Homes[[#This Row],[yr_built]]</f>
        <v>53</v>
      </c>
      <c r="Q3950">
        <v>2002</v>
      </c>
      <c r="R3950">
        <f ca="1">IF(Homes[[#This Row],[yr_renovated]]&gt;0, YEAR(TODAY())-Homes[[#This Row],[yr_renovated]], YEAR(TODAY())-Homes[[#This Row],[yr_built]])</f>
        <v>23</v>
      </c>
      <c r="S3950">
        <v>1</v>
      </c>
      <c r="T3950" s="2">
        <v>41785</v>
      </c>
      <c r="U3950" s="3">
        <v>1</v>
      </c>
      <c r="V3950" s="4">
        <f>IFERROR(Homes[[#This Row],[sqft_above]]+Homes[[#This Row],[sqft_basement]]," ")</f>
        <v>1140</v>
      </c>
      <c r="W3950" s="4">
        <v>8800</v>
      </c>
      <c r="X3950">
        <v>0</v>
      </c>
      <c r="Y3950">
        <v>0</v>
      </c>
      <c r="Z3950">
        <v>3</v>
      </c>
      <c r="AA3950" s="4">
        <v>1140</v>
      </c>
      <c r="AB3950" s="4">
        <v>0</v>
      </c>
      <c r="AC3950">
        <v>1972</v>
      </c>
      <c r="AD3950" t="s">
        <v>4073</v>
      </c>
      <c r="AE3950" t="s">
        <v>519</v>
      </c>
      <c r="AF3950" t="s">
        <v>1269</v>
      </c>
    </row>
    <row r="3951" spans="1:32">
      <c r="A3951" t="str">
        <f>PROPER(TRIM(Homes[[#This Row],[street]]))</f>
        <v>3402 261St Pl Se</v>
      </c>
      <c r="B3951" t="str">
        <f>PROPER(TRIM(Homes[[#This Row],[city]]))</f>
        <v>Enumclaw</v>
      </c>
      <c r="C3951" t="str">
        <f>_xlfn.TEXTBEFORE(Homes[[#This Row],[statezip]]," ")</f>
        <v>WA</v>
      </c>
      <c r="D3951" s="6" t="str">
        <f>_xlfn.TEXTAFTER(Homes[[#This Row],[statezip]]," ")</f>
        <v>98022</v>
      </c>
      <c r="E3951" s="1">
        <v>171758.33333299999</v>
      </c>
      <c r="F3951">
        <v>3</v>
      </c>
      <c r="G395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1" s="3" t="str">
        <f>Homes[[#This Row],[bedrooms]] &amp; " bd | " &amp; TEXT(Homes[[#This Row],[bathrooms]],"0.##") &amp; " ba"</f>
        <v>3 bd | 1. ba</v>
      </c>
      <c r="I3951" s="4">
        <v>1000</v>
      </c>
      <c r="J3951" s="1">
        <f>IFERROR(Homes[[#This Row],[price]]/Homes[[#This Row],[sqft_living]]," ")</f>
        <v>171.758333333</v>
      </c>
      <c r="K3951" s="4">
        <f>IFERROR(Homes[[#This Row],[sqft_lot]]/43560," ")</f>
        <v>0.19540863177226814</v>
      </c>
      <c r="L3951" t="str">
        <f>IF(Homes[[#This Row],[waterfront]]=1, "Yes","No")</f>
        <v>No</v>
      </c>
      <c r="M3951" s="4" t="str">
        <f>IF(Homes[[#This Row],[sqft_basement]]&gt;0, "Yes","No")</f>
        <v>No</v>
      </c>
      <c r="N3951" t="str">
        <f>CHOOSE(Homes[[#This Row],[view]]+1, "None","Fair","Good","Great","Excellent")</f>
        <v>None</v>
      </c>
      <c r="O3951" t="str">
        <f>CHOOSE(Homes[[#This Row],[condition]], "Poor","Fair","Average","Good","Excellent")</f>
        <v>Average</v>
      </c>
      <c r="P3951">
        <f ca="1">YEAR(TODAY())-Homes[[#This Row],[yr_built]]</f>
        <v>34</v>
      </c>
      <c r="Q3951">
        <v>0</v>
      </c>
      <c r="R3951">
        <f ca="1">IF(Homes[[#This Row],[yr_renovated]]&gt;0, YEAR(TODAY())-Homes[[#This Row],[yr_renovated]], YEAR(TODAY())-Homes[[#This Row],[yr_built]])</f>
        <v>34</v>
      </c>
      <c r="S3951">
        <v>1</v>
      </c>
      <c r="T3951" s="2">
        <v>41814</v>
      </c>
      <c r="U3951" s="3">
        <v>1</v>
      </c>
      <c r="V3951" s="4">
        <f>IFERROR(Homes[[#This Row],[sqft_above]]+Homes[[#This Row],[sqft_basement]]," ")</f>
        <v>1000</v>
      </c>
      <c r="W3951" s="4">
        <v>8512</v>
      </c>
      <c r="X3951">
        <v>0</v>
      </c>
      <c r="Y3951">
        <v>0</v>
      </c>
      <c r="Z3951">
        <v>3</v>
      </c>
      <c r="AA3951" s="4">
        <v>1000</v>
      </c>
      <c r="AB3951" s="4">
        <v>0</v>
      </c>
      <c r="AC3951">
        <v>1991</v>
      </c>
      <c r="AD3951" t="s">
        <v>4074</v>
      </c>
      <c r="AE3951" t="s">
        <v>1035</v>
      </c>
      <c r="AF3951" t="s">
        <v>1036</v>
      </c>
    </row>
    <row r="3952" spans="1:32">
      <c r="A3952" t="str">
        <f>PROPER(TRIM(Homes[[#This Row],[street]]))</f>
        <v>3108 Se 6Th St</v>
      </c>
      <c r="B3952" t="str">
        <f>PROPER(TRIM(Homes[[#This Row],[city]]))</f>
        <v>Renton</v>
      </c>
      <c r="C3952" t="str">
        <f>_xlfn.TEXTBEFORE(Homes[[#This Row],[statezip]]," ")</f>
        <v>WA</v>
      </c>
      <c r="D3952" s="6" t="str">
        <f>_xlfn.TEXTAFTER(Homes[[#This Row],[statezip]]," ")</f>
        <v>98058</v>
      </c>
      <c r="E3952" s="1">
        <v>171224.8</v>
      </c>
      <c r="F3952">
        <v>3</v>
      </c>
      <c r="G395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2" s="3" t="str">
        <f>Homes[[#This Row],[bedrooms]] &amp; " bd | " &amp; TEXT(Homes[[#This Row],[bathrooms]],"0.##") &amp; " ba"</f>
        <v>3 bd | 1. ba</v>
      </c>
      <c r="I3952" s="4">
        <v>1140</v>
      </c>
      <c r="J3952" s="1">
        <f>IFERROR(Homes[[#This Row],[price]]/Homes[[#This Row],[sqft_living]]," ")</f>
        <v>150.19719298245613</v>
      </c>
      <c r="K3952" s="4">
        <f>IFERROR(Homes[[#This Row],[sqft_lot]]/43560," ")</f>
        <v>0.19205693296602389</v>
      </c>
      <c r="L3952" t="str">
        <f>IF(Homes[[#This Row],[waterfront]]=1, "Yes","No")</f>
        <v>No</v>
      </c>
      <c r="M3952" s="4" t="str">
        <f>IF(Homes[[#This Row],[sqft_basement]]&gt;0, "Yes","No")</f>
        <v>No</v>
      </c>
      <c r="N3952" t="str">
        <f>CHOOSE(Homes[[#This Row],[view]]+1, "None","Fair","Good","Great","Excellent")</f>
        <v>None</v>
      </c>
      <c r="O3952" t="str">
        <f>CHOOSE(Homes[[#This Row],[condition]], "Poor","Fair","Average","Good","Excellent")</f>
        <v>Excellent</v>
      </c>
      <c r="P3952">
        <f ca="1">YEAR(TODAY())-Homes[[#This Row],[yr_built]]</f>
        <v>82</v>
      </c>
      <c r="Q3952">
        <v>0</v>
      </c>
      <c r="R3952">
        <f ca="1">IF(Homes[[#This Row],[yr_renovated]]&gt;0, YEAR(TODAY())-Homes[[#This Row],[yr_renovated]], YEAR(TODAY())-Homes[[#This Row],[yr_built]])</f>
        <v>82</v>
      </c>
      <c r="S3952">
        <v>1</v>
      </c>
      <c r="T3952" s="2">
        <v>41807</v>
      </c>
      <c r="U3952" s="3">
        <v>1</v>
      </c>
      <c r="V3952" s="4">
        <f>IFERROR(Homes[[#This Row],[sqft_above]]+Homes[[#This Row],[sqft_basement]]," ")</f>
        <v>1140</v>
      </c>
      <c r="W3952" s="4">
        <v>8366</v>
      </c>
      <c r="X3952">
        <v>0</v>
      </c>
      <c r="Y3952">
        <v>0</v>
      </c>
      <c r="Z3952">
        <v>5</v>
      </c>
      <c r="AA3952" s="4">
        <v>1140</v>
      </c>
      <c r="AB3952" s="4">
        <v>0</v>
      </c>
      <c r="AC3952">
        <v>1943</v>
      </c>
      <c r="AD3952" t="s">
        <v>4075</v>
      </c>
      <c r="AE3952" t="s">
        <v>319</v>
      </c>
      <c r="AF3952" t="s">
        <v>320</v>
      </c>
    </row>
    <row r="3953" spans="1:32">
      <c r="A3953" t="str">
        <f>PROPER(TRIM(Homes[[#This Row],[street]]))</f>
        <v>15014 42Nd Ave S</v>
      </c>
      <c r="B3953" t="str">
        <f>PROPER(TRIM(Homes[[#This Row],[city]]))</f>
        <v>Tukwila</v>
      </c>
      <c r="C3953" t="str">
        <f>_xlfn.TEXTBEFORE(Homes[[#This Row],[statezip]]," ")</f>
        <v>WA</v>
      </c>
      <c r="D3953" s="6" t="str">
        <f>_xlfn.TEXTAFTER(Homes[[#This Row],[statezip]]," ")</f>
        <v>98188</v>
      </c>
      <c r="E3953" s="1">
        <v>171000</v>
      </c>
      <c r="F3953">
        <v>4</v>
      </c>
      <c r="G395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3953" s="3" t="str">
        <f>Homes[[#This Row],[bedrooms]] &amp; " bd | " &amp; TEXT(Homes[[#This Row],[bathrooms]],"0.##") &amp; " ba"</f>
        <v>4 bd | 2. ba</v>
      </c>
      <c r="I3953" s="4">
        <v>1520</v>
      </c>
      <c r="J3953" s="1">
        <f>IFERROR(Homes[[#This Row],[price]]/Homes[[#This Row],[sqft_living]]," ")</f>
        <v>112.5</v>
      </c>
      <c r="K3953" s="4">
        <f>IFERROR(Homes[[#This Row],[sqft_lot]]/43560," ")</f>
        <v>0.45160697887970613</v>
      </c>
      <c r="L3953" t="str">
        <f>IF(Homes[[#This Row],[waterfront]]=1, "Yes","No")</f>
        <v>No</v>
      </c>
      <c r="M3953" s="4" t="str">
        <f>IF(Homes[[#This Row],[sqft_basement]]&gt;0, "Yes","No")</f>
        <v>Yes</v>
      </c>
      <c r="N3953" t="str">
        <f>CHOOSE(Homes[[#This Row],[view]]+1, "None","Fair","Good","Great","Excellent")</f>
        <v>None</v>
      </c>
      <c r="O3953" t="str">
        <f>CHOOSE(Homes[[#This Row],[condition]], "Poor","Fair","Average","Good","Excellent")</f>
        <v>Average</v>
      </c>
      <c r="P3953">
        <f ca="1">YEAR(TODAY())-Homes[[#This Row],[yr_built]]</f>
        <v>105</v>
      </c>
      <c r="Q3953">
        <v>1979</v>
      </c>
      <c r="R3953">
        <f ca="1">IF(Homes[[#This Row],[yr_renovated]]&gt;0, YEAR(TODAY())-Homes[[#This Row],[yr_renovated]], YEAR(TODAY())-Homes[[#This Row],[yr_built]])</f>
        <v>46</v>
      </c>
      <c r="S3953">
        <v>1</v>
      </c>
      <c r="T3953" s="2">
        <v>41803</v>
      </c>
      <c r="U3953" s="3">
        <v>2</v>
      </c>
      <c r="V3953" s="4">
        <f>IFERROR(Homes[[#This Row],[sqft_above]]+Homes[[#This Row],[sqft_basement]]," ")</f>
        <v>1520</v>
      </c>
      <c r="W3953" s="4">
        <v>19672</v>
      </c>
      <c r="X3953">
        <v>0</v>
      </c>
      <c r="Y3953">
        <v>0</v>
      </c>
      <c r="Z3953">
        <v>3</v>
      </c>
      <c r="AA3953" s="4">
        <v>1020</v>
      </c>
      <c r="AB3953" s="4">
        <v>500</v>
      </c>
      <c r="AC3953">
        <v>1920</v>
      </c>
      <c r="AD3953" t="s">
        <v>4076</v>
      </c>
      <c r="AE3953" t="s">
        <v>93</v>
      </c>
      <c r="AF3953" t="s">
        <v>2002</v>
      </c>
    </row>
    <row r="3954" spans="1:32">
      <c r="A3954" t="str">
        <f>PROPER(TRIM(Homes[[#This Row],[street]]))</f>
        <v>1019 S 22Nd Ct</v>
      </c>
      <c r="B3954" t="str">
        <f>PROPER(TRIM(Homes[[#This Row],[city]]))</f>
        <v>Renton</v>
      </c>
      <c r="C3954" t="str">
        <f>_xlfn.TEXTBEFORE(Homes[[#This Row],[statezip]]," ")</f>
        <v>WA</v>
      </c>
      <c r="D3954" s="6" t="str">
        <f>_xlfn.TEXTAFTER(Homes[[#This Row],[statezip]]," ")</f>
        <v>98055</v>
      </c>
      <c r="E3954" s="1">
        <v>170500</v>
      </c>
      <c r="F3954">
        <v>2</v>
      </c>
      <c r="G395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4" s="3" t="str">
        <f>Homes[[#This Row],[bedrooms]] &amp; " bd | " &amp; TEXT(Homes[[#This Row],[bathrooms]],"0.##") &amp; " ba"</f>
        <v>2 bd | 1. ba</v>
      </c>
      <c r="I3954" s="4">
        <v>1060</v>
      </c>
      <c r="J3954" s="1">
        <f>IFERROR(Homes[[#This Row],[price]]/Homes[[#This Row],[sqft_living]]," ")</f>
        <v>160.84905660377359</v>
      </c>
      <c r="K3954" s="4">
        <f>IFERROR(Homes[[#This Row],[sqft_lot]]/43560," ")</f>
        <v>0.17676767676767677</v>
      </c>
      <c r="L3954" t="str">
        <f>IF(Homes[[#This Row],[waterfront]]=1, "Yes","No")</f>
        <v>No</v>
      </c>
      <c r="M3954" s="4" t="str">
        <f>IF(Homes[[#This Row],[sqft_basement]]&gt;0, "Yes","No")</f>
        <v>Yes</v>
      </c>
      <c r="N3954" t="str">
        <f>CHOOSE(Homes[[#This Row],[view]]+1, "None","Fair","Good","Great","Excellent")</f>
        <v>None</v>
      </c>
      <c r="O3954" t="str">
        <f>CHOOSE(Homes[[#This Row],[condition]], "Poor","Fair","Average","Good","Excellent")</f>
        <v>Average</v>
      </c>
      <c r="P3954">
        <f ca="1">YEAR(TODAY())-Homes[[#This Row],[yr_built]]</f>
        <v>44</v>
      </c>
      <c r="Q3954">
        <v>2013</v>
      </c>
      <c r="R3954">
        <f ca="1">IF(Homes[[#This Row],[yr_renovated]]&gt;0, YEAR(TODAY())-Homes[[#This Row],[yr_renovated]], YEAR(TODAY())-Homes[[#This Row],[yr_built]])</f>
        <v>12</v>
      </c>
      <c r="S3954">
        <v>1</v>
      </c>
      <c r="T3954" s="2">
        <v>41827</v>
      </c>
      <c r="U3954" s="3">
        <v>1</v>
      </c>
      <c r="V3954" s="4">
        <f>IFERROR(Homes[[#This Row],[sqft_above]]+Homes[[#This Row],[sqft_basement]]," ")</f>
        <v>1060</v>
      </c>
      <c r="W3954" s="4">
        <v>7700</v>
      </c>
      <c r="X3954">
        <v>0</v>
      </c>
      <c r="Y3954">
        <v>0</v>
      </c>
      <c r="Z3954">
        <v>3</v>
      </c>
      <c r="AA3954" s="4">
        <v>820</v>
      </c>
      <c r="AB3954" s="4">
        <v>240</v>
      </c>
      <c r="AC3954">
        <v>1981</v>
      </c>
      <c r="AD3954" t="s">
        <v>4077</v>
      </c>
      <c r="AE3954" t="s">
        <v>319</v>
      </c>
      <c r="AF3954" t="s">
        <v>1614</v>
      </c>
    </row>
    <row r="3955" spans="1:32">
      <c r="A3955" t="str">
        <f>PROPER(TRIM(Homes[[#This Row],[street]]))</f>
        <v>3009 W Ames Lake Dr Ne</v>
      </c>
      <c r="B3955" t="str">
        <f>PROPER(TRIM(Homes[[#This Row],[city]]))</f>
        <v>Redmond</v>
      </c>
      <c r="C3955" t="str">
        <f>_xlfn.TEXTBEFORE(Homes[[#This Row],[statezip]]," ")</f>
        <v>WA</v>
      </c>
      <c r="D3955" s="6" t="str">
        <f>_xlfn.TEXTAFTER(Homes[[#This Row],[statezip]]," ")</f>
        <v>98053</v>
      </c>
      <c r="E3955" s="1">
        <v>170000</v>
      </c>
      <c r="F3955">
        <v>2</v>
      </c>
      <c r="G395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5" s="3" t="str">
        <f>Homes[[#This Row],[bedrooms]] &amp; " bd | " &amp; TEXT(Homes[[#This Row],[bathrooms]],"0.##") &amp; " ba"</f>
        <v>2 bd | 1. ba</v>
      </c>
      <c r="I3955" s="4">
        <v>1200</v>
      </c>
      <c r="J3955" s="1">
        <f>IFERROR(Homes[[#This Row],[price]]/Homes[[#This Row],[sqft_living]]," ")</f>
        <v>141.66666666666666</v>
      </c>
      <c r="K3955" s="4">
        <f>IFERROR(Homes[[#This Row],[sqft_lot]]/43560," ")</f>
        <v>0.56914600550964189</v>
      </c>
      <c r="L3955" t="str">
        <f>IF(Homes[[#This Row],[waterfront]]=1, "Yes","No")</f>
        <v>No</v>
      </c>
      <c r="M3955" s="4" t="str">
        <f>IF(Homes[[#This Row],[sqft_basement]]&gt;0, "Yes","No")</f>
        <v>No</v>
      </c>
      <c r="N3955" t="str">
        <f>CHOOSE(Homes[[#This Row],[view]]+1, "None","Fair","Good","Great","Excellent")</f>
        <v>None</v>
      </c>
      <c r="O3955" t="str">
        <f>CHOOSE(Homes[[#This Row],[condition]], "Poor","Fair","Average","Good","Excellent")</f>
        <v>Fair</v>
      </c>
      <c r="P3955">
        <f ca="1">YEAR(TODAY())-Homes[[#This Row],[yr_built]]</f>
        <v>49</v>
      </c>
      <c r="Q3955">
        <v>0</v>
      </c>
      <c r="R3955">
        <f ca="1">IF(Homes[[#This Row],[yr_renovated]]&gt;0, YEAR(TODAY())-Homes[[#This Row],[yr_renovated]], YEAR(TODAY())-Homes[[#This Row],[yr_built]])</f>
        <v>49</v>
      </c>
      <c r="S3955">
        <v>2</v>
      </c>
      <c r="T3955" s="2">
        <v>41820</v>
      </c>
      <c r="U3955" s="3">
        <v>1</v>
      </c>
      <c r="V3955" s="4">
        <f>IFERROR(Homes[[#This Row],[sqft_above]]+Homes[[#This Row],[sqft_basement]]," ")</f>
        <v>1200</v>
      </c>
      <c r="W3955" s="4">
        <v>24792</v>
      </c>
      <c r="X3955">
        <v>0</v>
      </c>
      <c r="Y3955">
        <v>0</v>
      </c>
      <c r="Z3955">
        <v>2</v>
      </c>
      <c r="AA3955" s="4">
        <v>1200</v>
      </c>
      <c r="AB3955" s="4">
        <v>0</v>
      </c>
      <c r="AC3955">
        <v>1976</v>
      </c>
      <c r="AD3955" t="s">
        <v>4078</v>
      </c>
      <c r="AE3955" t="s">
        <v>137</v>
      </c>
      <c r="AF3955" t="s">
        <v>208</v>
      </c>
    </row>
    <row r="3956" spans="1:32">
      <c r="A3956" t="str">
        <f>PROPER(TRIM(Homes[[#This Row],[street]]))</f>
        <v>17104 Military Rd S</v>
      </c>
      <c r="B3956" t="str">
        <f>PROPER(TRIM(Homes[[#This Row],[city]]))</f>
        <v>Seatac</v>
      </c>
      <c r="C3956" t="str">
        <f>_xlfn.TEXTBEFORE(Homes[[#This Row],[statezip]]," ")</f>
        <v>WA</v>
      </c>
      <c r="D3956" s="6" t="str">
        <f>_xlfn.TEXTAFTER(Homes[[#This Row],[statezip]]," ")</f>
        <v>98188</v>
      </c>
      <c r="E3956" s="1">
        <v>170000</v>
      </c>
      <c r="F3956">
        <v>4</v>
      </c>
      <c r="G395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6" s="3" t="str">
        <f>Homes[[#This Row],[bedrooms]] &amp; " bd | " &amp; TEXT(Homes[[#This Row],[bathrooms]],"0.##") &amp; " ba"</f>
        <v>4 bd | 1. ba</v>
      </c>
      <c r="I3956" s="4">
        <v>1920</v>
      </c>
      <c r="J3956" s="1">
        <f>IFERROR(Homes[[#This Row],[price]]/Homes[[#This Row],[sqft_living]]," ")</f>
        <v>88.541666666666671</v>
      </c>
      <c r="K3956" s="4">
        <f>IFERROR(Homes[[#This Row],[sqft_lot]]/43560," ")</f>
        <v>0.31650596877869608</v>
      </c>
      <c r="L3956" t="str">
        <f>IF(Homes[[#This Row],[waterfront]]=1, "Yes","No")</f>
        <v>No</v>
      </c>
      <c r="M3956" s="4" t="str">
        <f>IF(Homes[[#This Row],[sqft_basement]]&gt;0, "Yes","No")</f>
        <v>Yes</v>
      </c>
      <c r="N3956" t="str">
        <f>CHOOSE(Homes[[#This Row],[view]]+1, "None","Fair","Good","Great","Excellent")</f>
        <v>None</v>
      </c>
      <c r="O3956" t="str">
        <f>CHOOSE(Homes[[#This Row],[condition]], "Poor","Fair","Average","Good","Excellent")</f>
        <v>Good</v>
      </c>
      <c r="P3956">
        <f ca="1">YEAR(TODAY())-Homes[[#This Row],[yr_built]]</f>
        <v>59</v>
      </c>
      <c r="Q3956">
        <v>0</v>
      </c>
      <c r="R3956">
        <f ca="1">IF(Homes[[#This Row],[yr_renovated]]&gt;0, YEAR(TODAY())-Homes[[#This Row],[yr_renovated]], YEAR(TODAY())-Homes[[#This Row],[yr_built]])</f>
        <v>59</v>
      </c>
      <c r="S3956">
        <v>1</v>
      </c>
      <c r="T3956" s="2">
        <v>41807</v>
      </c>
      <c r="U3956" s="3">
        <v>1</v>
      </c>
      <c r="V3956" s="4">
        <f>IFERROR(Homes[[#This Row],[sqft_above]]+Homes[[#This Row],[sqft_basement]]," ")</f>
        <v>1920</v>
      </c>
      <c r="W3956" s="4">
        <v>13787</v>
      </c>
      <c r="X3956">
        <v>0</v>
      </c>
      <c r="Y3956">
        <v>0</v>
      </c>
      <c r="Z3956">
        <v>4</v>
      </c>
      <c r="AA3956" s="4">
        <v>1220</v>
      </c>
      <c r="AB3956" s="4">
        <v>700</v>
      </c>
      <c r="AC3956">
        <v>1966</v>
      </c>
      <c r="AD3956" t="s">
        <v>4079</v>
      </c>
      <c r="AE3956" t="s">
        <v>2001</v>
      </c>
      <c r="AF3956" t="s">
        <v>2002</v>
      </c>
    </row>
    <row r="3957" spans="1:32">
      <c r="A3957" t="str">
        <f>PROPER(TRIM(Homes[[#This Row],[street]]))</f>
        <v>14426-14598 42Nd Ave S</v>
      </c>
      <c r="B3957" t="str">
        <f>PROPER(TRIM(Homes[[#This Row],[city]]))</f>
        <v>Tukwila</v>
      </c>
      <c r="C3957" t="str">
        <f>_xlfn.TEXTBEFORE(Homes[[#This Row],[statezip]]," ")</f>
        <v>WA</v>
      </c>
      <c r="D3957" s="6" t="str">
        <f>_xlfn.TEXTAFTER(Homes[[#This Row],[statezip]]," ")</f>
        <v>98168</v>
      </c>
      <c r="E3957" s="1">
        <v>170000</v>
      </c>
      <c r="F3957">
        <v>2</v>
      </c>
      <c r="G395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7" s="3" t="str">
        <f>Homes[[#This Row],[bedrooms]] &amp; " bd | " &amp; TEXT(Homes[[#This Row],[bathrooms]],"0.##") &amp; " ba"</f>
        <v>2 bd | 1. ba</v>
      </c>
      <c r="I3957" s="4">
        <v>1500</v>
      </c>
      <c r="J3957" s="1">
        <f>IFERROR(Homes[[#This Row],[price]]/Homes[[#This Row],[sqft_living]]," ")</f>
        <v>113.33333333333333</v>
      </c>
      <c r="K3957" s="4">
        <f>IFERROR(Homes[[#This Row],[sqft_lot]]/43560," ")</f>
        <v>0.42561983471074383</v>
      </c>
      <c r="L3957" t="str">
        <f>IF(Homes[[#This Row],[waterfront]]=1, "Yes","No")</f>
        <v>No</v>
      </c>
      <c r="M3957" s="4" t="str">
        <f>IF(Homes[[#This Row],[sqft_basement]]&gt;0, "Yes","No")</f>
        <v>No</v>
      </c>
      <c r="N3957" t="str">
        <f>CHOOSE(Homes[[#This Row],[view]]+1, "None","Fair","Good","Great","Excellent")</f>
        <v>None</v>
      </c>
      <c r="O3957" t="str">
        <f>CHOOSE(Homes[[#This Row],[condition]], "Poor","Fair","Average","Good","Excellent")</f>
        <v>Average</v>
      </c>
      <c r="P3957">
        <f ca="1">YEAR(TODAY())-Homes[[#This Row],[yr_built]]</f>
        <v>75</v>
      </c>
      <c r="Q3957">
        <v>2005</v>
      </c>
      <c r="R3957">
        <f ca="1">IF(Homes[[#This Row],[yr_renovated]]&gt;0, YEAR(TODAY())-Homes[[#This Row],[yr_renovated]], YEAR(TODAY())-Homes[[#This Row],[yr_built]])</f>
        <v>20</v>
      </c>
      <c r="S3957">
        <v>1</v>
      </c>
      <c r="T3957" s="2">
        <v>41794</v>
      </c>
      <c r="U3957" s="3">
        <v>1</v>
      </c>
      <c r="V3957" s="4">
        <f>IFERROR(Homes[[#This Row],[sqft_above]]+Homes[[#This Row],[sqft_basement]]," ")</f>
        <v>1500</v>
      </c>
      <c r="W3957" s="4">
        <v>18540</v>
      </c>
      <c r="X3957">
        <v>0</v>
      </c>
      <c r="Y3957">
        <v>0</v>
      </c>
      <c r="Z3957">
        <v>3</v>
      </c>
      <c r="AA3957" s="4">
        <v>1500</v>
      </c>
      <c r="AB3957" s="4">
        <v>0</v>
      </c>
      <c r="AC3957">
        <v>1950</v>
      </c>
      <c r="AD3957" t="s">
        <v>4080</v>
      </c>
      <c r="AE3957" t="s">
        <v>93</v>
      </c>
      <c r="AF3957" t="s">
        <v>94</v>
      </c>
    </row>
    <row r="3958" spans="1:32">
      <c r="A3958" t="str">
        <f>PROPER(TRIM(Homes[[#This Row],[street]]))</f>
        <v>17458 Se 262Nd St</v>
      </c>
      <c r="B3958" t="str">
        <f>PROPER(TRIM(Homes[[#This Row],[city]]))</f>
        <v>Covington</v>
      </c>
      <c r="C3958" t="str">
        <f>_xlfn.TEXTBEFORE(Homes[[#This Row],[statezip]]," ")</f>
        <v>WA</v>
      </c>
      <c r="D3958" s="6" t="str">
        <f>_xlfn.TEXTAFTER(Homes[[#This Row],[statezip]]," ")</f>
        <v>98042</v>
      </c>
      <c r="E3958" s="1">
        <v>168500</v>
      </c>
      <c r="F3958">
        <v>3</v>
      </c>
      <c r="G395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8" s="3" t="str">
        <f>Homes[[#This Row],[bedrooms]] &amp; " bd | " &amp; TEXT(Homes[[#This Row],[bathrooms]],"0.##") &amp; " ba"</f>
        <v>3 bd | 1. ba</v>
      </c>
      <c r="I3958" s="4">
        <v>1100</v>
      </c>
      <c r="J3958" s="1">
        <f>IFERROR(Homes[[#This Row],[price]]/Homes[[#This Row],[sqft_living]]," ")</f>
        <v>153.18181818181819</v>
      </c>
      <c r="K3958" s="4">
        <f>IFERROR(Homes[[#This Row],[sqft_lot]]/43560," ")</f>
        <v>0.23243801652892562</v>
      </c>
      <c r="L3958" t="str">
        <f>IF(Homes[[#This Row],[waterfront]]=1, "Yes","No")</f>
        <v>No</v>
      </c>
      <c r="M3958" s="4" t="str">
        <f>IF(Homes[[#This Row],[sqft_basement]]&gt;0, "Yes","No")</f>
        <v>No</v>
      </c>
      <c r="N3958" t="str">
        <f>CHOOSE(Homes[[#This Row],[view]]+1, "None","Fair","Good","Great","Excellent")</f>
        <v>None</v>
      </c>
      <c r="O3958" t="str">
        <f>CHOOSE(Homes[[#This Row],[condition]], "Poor","Fair","Average","Good","Excellent")</f>
        <v>Average</v>
      </c>
      <c r="P3958">
        <f ca="1">YEAR(TODAY())-Homes[[#This Row],[yr_built]]</f>
        <v>56</v>
      </c>
      <c r="Q3958">
        <v>2010</v>
      </c>
      <c r="R3958">
        <f ca="1">IF(Homes[[#This Row],[yr_renovated]]&gt;0, YEAR(TODAY())-Homes[[#This Row],[yr_renovated]], YEAR(TODAY())-Homes[[#This Row],[yr_built]])</f>
        <v>15</v>
      </c>
      <c r="S3958">
        <v>1</v>
      </c>
      <c r="T3958" s="2">
        <v>41787</v>
      </c>
      <c r="U3958" s="3">
        <v>1</v>
      </c>
      <c r="V3958" s="4">
        <f>IFERROR(Homes[[#This Row],[sqft_above]]+Homes[[#This Row],[sqft_basement]]," ")</f>
        <v>1100</v>
      </c>
      <c r="W3958" s="4">
        <v>10125</v>
      </c>
      <c r="X3958">
        <v>0</v>
      </c>
      <c r="Y3958">
        <v>0</v>
      </c>
      <c r="Z3958">
        <v>3</v>
      </c>
      <c r="AA3958" s="4">
        <v>1100</v>
      </c>
      <c r="AB3958" s="4">
        <v>0</v>
      </c>
      <c r="AC3958">
        <v>1969</v>
      </c>
      <c r="AD3958" t="s">
        <v>4081</v>
      </c>
      <c r="AE3958" t="s">
        <v>84</v>
      </c>
      <c r="AF3958" t="s">
        <v>85</v>
      </c>
    </row>
    <row r="3959" spans="1:32">
      <c r="A3959" t="str">
        <f>PROPER(TRIM(Homes[[#This Row],[street]]))</f>
        <v>13407 8Th Ave S</v>
      </c>
      <c r="B3959" t="str">
        <f>PROPER(TRIM(Homes[[#This Row],[city]]))</f>
        <v>Burien</v>
      </c>
      <c r="C3959" t="str">
        <f>_xlfn.TEXTBEFORE(Homes[[#This Row],[statezip]]," ")</f>
        <v>WA</v>
      </c>
      <c r="D3959" s="6" t="str">
        <f>_xlfn.TEXTAFTER(Homes[[#This Row],[statezip]]," ")</f>
        <v>98168</v>
      </c>
      <c r="E3959" s="1">
        <v>168333.33333299999</v>
      </c>
      <c r="F3959">
        <v>2</v>
      </c>
      <c r="G395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59" s="3" t="str">
        <f>Homes[[#This Row],[bedrooms]] &amp; " bd | " &amp; TEXT(Homes[[#This Row],[bathrooms]],"0.##") &amp; " ba"</f>
        <v>2 bd | 1. ba</v>
      </c>
      <c r="I3959" s="4">
        <v>1050</v>
      </c>
      <c r="J3959" s="1">
        <f>IFERROR(Homes[[#This Row],[price]]/Homes[[#This Row],[sqft_living]]," ")</f>
        <v>160.31746031714283</v>
      </c>
      <c r="K3959" s="4">
        <f>IFERROR(Homes[[#This Row],[sqft_lot]]/43560," ")</f>
        <v>0.15151515151515152</v>
      </c>
      <c r="L3959" t="str">
        <f>IF(Homes[[#This Row],[waterfront]]=1, "Yes","No")</f>
        <v>No</v>
      </c>
      <c r="M3959" s="4" t="str">
        <f>IF(Homes[[#This Row],[sqft_basement]]&gt;0, "Yes","No")</f>
        <v>No</v>
      </c>
      <c r="N3959" t="str">
        <f>CHOOSE(Homes[[#This Row],[view]]+1, "None","Fair","Good","Great","Excellent")</f>
        <v>None</v>
      </c>
      <c r="O3959" t="str">
        <f>CHOOSE(Homes[[#This Row],[condition]], "Poor","Fair","Average","Good","Excellent")</f>
        <v>Average</v>
      </c>
      <c r="P3959">
        <f ca="1">YEAR(TODAY())-Homes[[#This Row],[yr_built]]</f>
        <v>61</v>
      </c>
      <c r="Q3959">
        <v>2000</v>
      </c>
      <c r="R3959">
        <f ca="1">IF(Homes[[#This Row],[yr_renovated]]&gt;0, YEAR(TODAY())-Homes[[#This Row],[yr_renovated]], YEAR(TODAY())-Homes[[#This Row],[yr_built]])</f>
        <v>25</v>
      </c>
      <c r="S3959">
        <v>1.5</v>
      </c>
      <c r="T3959" s="2">
        <v>41822</v>
      </c>
      <c r="U3959" s="3">
        <v>1</v>
      </c>
      <c r="V3959" s="4">
        <f>IFERROR(Homes[[#This Row],[sqft_above]]+Homes[[#This Row],[sqft_basement]]," ")</f>
        <v>1050</v>
      </c>
      <c r="W3959" s="4">
        <v>6600</v>
      </c>
      <c r="X3959">
        <v>0</v>
      </c>
      <c r="Y3959">
        <v>0</v>
      </c>
      <c r="Z3959">
        <v>3</v>
      </c>
      <c r="AA3959" s="4">
        <v>1050</v>
      </c>
      <c r="AB3959" s="4">
        <v>0</v>
      </c>
      <c r="AC3959">
        <v>1964</v>
      </c>
      <c r="AD3959" t="s">
        <v>4082</v>
      </c>
      <c r="AE3959" t="s">
        <v>379</v>
      </c>
      <c r="AF3959" t="s">
        <v>94</v>
      </c>
    </row>
    <row r="3960" spans="1:32">
      <c r="A3960" t="str">
        <f>PROPER(TRIM(Homes[[#This Row],[street]]))</f>
        <v>24709 13Th Ave S</v>
      </c>
      <c r="B3960" t="str">
        <f>PROPER(TRIM(Homes[[#This Row],[city]]))</f>
        <v>Des Moines</v>
      </c>
      <c r="C3960" t="str">
        <f>_xlfn.TEXTBEFORE(Homes[[#This Row],[statezip]]," ")</f>
        <v>WA</v>
      </c>
      <c r="D3960" s="6" t="str">
        <f>_xlfn.TEXTAFTER(Homes[[#This Row],[statezip]]," ")</f>
        <v>98198</v>
      </c>
      <c r="E3960" s="1">
        <v>168000</v>
      </c>
      <c r="F3960">
        <v>2</v>
      </c>
      <c r="G396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60" s="3" t="str">
        <f>Homes[[#This Row],[bedrooms]] &amp; " bd | " &amp; TEXT(Homes[[#This Row],[bathrooms]],"0.##") &amp; " ba"</f>
        <v>2 bd | 1.5 ba</v>
      </c>
      <c r="I3960" s="4">
        <v>1220</v>
      </c>
      <c r="J3960" s="1">
        <f>IFERROR(Homes[[#This Row],[price]]/Homes[[#This Row],[sqft_living]]," ")</f>
        <v>137.70491803278688</v>
      </c>
      <c r="K3960" s="4">
        <f>IFERROR(Homes[[#This Row],[sqft_lot]]/43560," ")</f>
        <v>8.1910009182736457E-2</v>
      </c>
      <c r="L3960" t="str">
        <f>IF(Homes[[#This Row],[waterfront]]=1, "Yes","No")</f>
        <v>No</v>
      </c>
      <c r="M3960" s="4" t="str">
        <f>IF(Homes[[#This Row],[sqft_basement]]&gt;0, "Yes","No")</f>
        <v>No</v>
      </c>
      <c r="N3960" t="str">
        <f>CHOOSE(Homes[[#This Row],[view]]+1, "None","Fair","Good","Great","Excellent")</f>
        <v>None</v>
      </c>
      <c r="O3960" t="str">
        <f>CHOOSE(Homes[[#This Row],[condition]], "Poor","Fair","Average","Good","Excellent")</f>
        <v>Good</v>
      </c>
      <c r="P3960">
        <f ca="1">YEAR(TODAY())-Homes[[#This Row],[yr_built]]</f>
        <v>49</v>
      </c>
      <c r="Q3960">
        <v>1992</v>
      </c>
      <c r="R3960">
        <f ca="1">IF(Homes[[#This Row],[yr_renovated]]&gt;0, YEAR(TODAY())-Homes[[#This Row],[yr_renovated]], YEAR(TODAY())-Homes[[#This Row],[yr_built]])</f>
        <v>33</v>
      </c>
      <c r="S3960">
        <v>1.5</v>
      </c>
      <c r="T3960" s="2">
        <v>41789</v>
      </c>
      <c r="U3960" s="3">
        <v>1.5</v>
      </c>
      <c r="V3960" s="4">
        <f>IFERROR(Homes[[#This Row],[sqft_above]]+Homes[[#This Row],[sqft_basement]]," ")</f>
        <v>1220</v>
      </c>
      <c r="W3960" s="4">
        <v>3568</v>
      </c>
      <c r="X3960">
        <v>0</v>
      </c>
      <c r="Y3960">
        <v>0</v>
      </c>
      <c r="Z3960">
        <v>4</v>
      </c>
      <c r="AA3960" s="4">
        <v>1220</v>
      </c>
      <c r="AB3960" s="4">
        <v>0</v>
      </c>
      <c r="AC3960">
        <v>1976</v>
      </c>
      <c r="AD3960" t="s">
        <v>4083</v>
      </c>
      <c r="AE3960" t="s">
        <v>459</v>
      </c>
      <c r="AF3960" t="s">
        <v>460</v>
      </c>
    </row>
    <row r="3961" spans="1:32">
      <c r="A3961" t="str">
        <f>PROPER(TRIM(Homes[[#This Row],[street]]))</f>
        <v>8601-8633 26Th Ave Sw</v>
      </c>
      <c r="B3961" t="str">
        <f>PROPER(TRIM(Homes[[#This Row],[city]]))</f>
        <v>Seattle</v>
      </c>
      <c r="C3961" t="str">
        <f>_xlfn.TEXTBEFORE(Homes[[#This Row],[statezip]]," ")</f>
        <v>WA</v>
      </c>
      <c r="D3961" s="6" t="str">
        <f>_xlfn.TEXTAFTER(Homes[[#This Row],[statezip]]," ")</f>
        <v>98106</v>
      </c>
      <c r="E3961" s="1">
        <v>168000</v>
      </c>
      <c r="F3961">
        <v>2</v>
      </c>
      <c r="G396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1/2</v>
      </c>
      <c r="H3961" s="3" t="str">
        <f>Homes[[#This Row],[bedrooms]] &amp; " bd | " &amp; TEXT(Homes[[#This Row],[bathrooms]],"0.##") &amp; " ba"</f>
        <v>2 bd | 2.5 ba</v>
      </c>
      <c r="I3961" s="4">
        <v>1160</v>
      </c>
      <c r="J3961" s="1">
        <f>IFERROR(Homes[[#This Row],[price]]/Homes[[#This Row],[sqft_living]]," ")</f>
        <v>144.82758620689654</v>
      </c>
      <c r="K3961" s="4">
        <f>IFERROR(Homes[[#This Row],[sqft_lot]]/43560," ")</f>
        <v>4.9908172635445364E-2</v>
      </c>
      <c r="L3961" t="str">
        <f>IF(Homes[[#This Row],[waterfront]]=1, "Yes","No")</f>
        <v>No</v>
      </c>
      <c r="M3961" s="4" t="str">
        <f>IF(Homes[[#This Row],[sqft_basement]]&gt;0, "Yes","No")</f>
        <v>No</v>
      </c>
      <c r="N3961" t="str">
        <f>CHOOSE(Homes[[#This Row],[view]]+1, "None","Fair","Good","Great","Excellent")</f>
        <v>None</v>
      </c>
      <c r="O3961" t="str">
        <f>CHOOSE(Homes[[#This Row],[condition]], "Poor","Fair","Average","Good","Excellent")</f>
        <v>Average</v>
      </c>
      <c r="P3961">
        <f ca="1">YEAR(TODAY())-Homes[[#This Row],[yr_built]]</f>
        <v>27</v>
      </c>
      <c r="Q3961">
        <v>2006</v>
      </c>
      <c r="R3961">
        <f ca="1">IF(Homes[[#This Row],[yr_renovated]]&gt;0, YEAR(TODAY())-Homes[[#This Row],[yr_renovated]], YEAR(TODAY())-Homes[[#This Row],[yr_built]])</f>
        <v>19</v>
      </c>
      <c r="S3961">
        <v>2</v>
      </c>
      <c r="T3961" s="2">
        <v>41781</v>
      </c>
      <c r="U3961" s="3">
        <v>2.5</v>
      </c>
      <c r="V3961" s="4">
        <f>IFERROR(Homes[[#This Row],[sqft_above]]+Homes[[#This Row],[sqft_basement]]," ")</f>
        <v>1160</v>
      </c>
      <c r="W3961" s="4">
        <v>2174</v>
      </c>
      <c r="X3961">
        <v>0</v>
      </c>
      <c r="Y3961">
        <v>0</v>
      </c>
      <c r="Z3961">
        <v>3</v>
      </c>
      <c r="AA3961" s="4">
        <v>1160</v>
      </c>
      <c r="AB3961" s="4">
        <v>0</v>
      </c>
      <c r="AC3961">
        <v>1998</v>
      </c>
      <c r="AD3961" t="s">
        <v>4084</v>
      </c>
      <c r="AE3961" t="s">
        <v>49</v>
      </c>
      <c r="AF3961" t="s">
        <v>1278</v>
      </c>
    </row>
    <row r="3962" spans="1:32">
      <c r="A3962" t="str">
        <f>PROPER(TRIM(Homes[[#This Row],[street]]))</f>
        <v>7554 14Th Ave Nw</v>
      </c>
      <c r="B3962" t="str">
        <f>PROPER(TRIM(Homes[[#This Row],[city]]))</f>
        <v>Seattle</v>
      </c>
      <c r="C3962" t="str">
        <f>_xlfn.TEXTBEFORE(Homes[[#This Row],[statezip]]," ")</f>
        <v>WA</v>
      </c>
      <c r="D3962" s="6" t="str">
        <f>_xlfn.TEXTAFTER(Homes[[#This Row],[statezip]]," ")</f>
        <v>98117</v>
      </c>
      <c r="E3962" s="1">
        <v>167500</v>
      </c>
      <c r="F3962">
        <v>1</v>
      </c>
      <c r="G396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2" s="3" t="str">
        <f>Homes[[#This Row],[bedrooms]] &amp; " bd | " &amp; TEXT(Homes[[#This Row],[bathrooms]],"0.##") &amp; " ba"</f>
        <v>1 bd | 1. ba</v>
      </c>
      <c r="I3962" s="4">
        <v>690</v>
      </c>
      <c r="J3962" s="1">
        <f>IFERROR(Homes[[#This Row],[price]]/Homes[[#This Row],[sqft_living]]," ")</f>
        <v>242.75362318840581</v>
      </c>
      <c r="K3962" s="4">
        <f>IFERROR(Homes[[#This Row],[sqft_lot]]/43560," ")</f>
        <v>4.4765840220385676E-2</v>
      </c>
      <c r="L3962" t="str">
        <f>IF(Homes[[#This Row],[waterfront]]=1, "Yes","No")</f>
        <v>No</v>
      </c>
      <c r="M3962" s="4" t="str">
        <f>IF(Homes[[#This Row],[sqft_basement]]&gt;0, "Yes","No")</f>
        <v>No</v>
      </c>
      <c r="N3962" t="str">
        <f>CHOOSE(Homes[[#This Row],[view]]+1, "None","Fair","Good","Great","Excellent")</f>
        <v>None</v>
      </c>
      <c r="O3962" t="str">
        <f>CHOOSE(Homes[[#This Row],[condition]], "Poor","Fair","Average","Good","Excellent")</f>
        <v>Average</v>
      </c>
      <c r="P3962">
        <f ca="1">YEAR(TODAY())-Homes[[#This Row],[yr_built]]</f>
        <v>97</v>
      </c>
      <c r="Q3962">
        <v>1954</v>
      </c>
      <c r="R3962">
        <f ca="1">IF(Homes[[#This Row],[yr_renovated]]&gt;0, YEAR(TODAY())-Homes[[#This Row],[yr_renovated]], YEAR(TODAY())-Homes[[#This Row],[yr_built]])</f>
        <v>71</v>
      </c>
      <c r="S3962">
        <v>1</v>
      </c>
      <c r="T3962" s="2">
        <v>41817</v>
      </c>
      <c r="U3962" s="3">
        <v>1</v>
      </c>
      <c r="V3962" s="4">
        <f>IFERROR(Homes[[#This Row],[sqft_above]]+Homes[[#This Row],[sqft_basement]]," ")</f>
        <v>690</v>
      </c>
      <c r="W3962" s="4">
        <v>1950</v>
      </c>
      <c r="X3962">
        <v>0</v>
      </c>
      <c r="Y3962">
        <v>0</v>
      </c>
      <c r="Z3962">
        <v>3</v>
      </c>
      <c r="AA3962" s="4">
        <v>690</v>
      </c>
      <c r="AB3962" s="4">
        <v>0</v>
      </c>
      <c r="AC3962">
        <v>1928</v>
      </c>
      <c r="AD3962" t="s">
        <v>4085</v>
      </c>
      <c r="AE3962" t="s">
        <v>49</v>
      </c>
      <c r="AF3962" t="s">
        <v>204</v>
      </c>
    </row>
    <row r="3963" spans="1:32">
      <c r="A3963" t="str">
        <f>PROPER(TRIM(Homes[[#This Row],[street]]))</f>
        <v>1419 Farrelly St</v>
      </c>
      <c r="B3963" t="str">
        <f>PROPER(TRIM(Homes[[#This Row],[city]]))</f>
        <v>Enumclaw</v>
      </c>
      <c r="C3963" t="str">
        <f>_xlfn.TEXTBEFORE(Homes[[#This Row],[statezip]]," ")</f>
        <v>WA</v>
      </c>
      <c r="D3963" s="6" t="str">
        <f>_xlfn.TEXTAFTER(Homes[[#This Row],[statezip]]," ")</f>
        <v>98022</v>
      </c>
      <c r="E3963" s="1">
        <v>165050</v>
      </c>
      <c r="F3963">
        <v>3</v>
      </c>
      <c r="G396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3" s="3" t="str">
        <f>Homes[[#This Row],[bedrooms]] &amp; " bd | " &amp; TEXT(Homes[[#This Row],[bathrooms]],"0.##") &amp; " ba"</f>
        <v>3 bd | 1. ba</v>
      </c>
      <c r="I3963" s="4">
        <v>1200</v>
      </c>
      <c r="J3963" s="1">
        <f>IFERROR(Homes[[#This Row],[price]]/Homes[[#This Row],[sqft_living]]," ")</f>
        <v>137.54166666666666</v>
      </c>
      <c r="K3963" s="4">
        <f>IFERROR(Homes[[#This Row],[sqft_lot]]/43560," ")</f>
        <v>0.19545454545454546</v>
      </c>
      <c r="L3963" t="str">
        <f>IF(Homes[[#This Row],[waterfront]]=1, "Yes","No")</f>
        <v>No</v>
      </c>
      <c r="M3963" s="4" t="str">
        <f>IF(Homes[[#This Row],[sqft_basement]]&gt;0, "Yes","No")</f>
        <v>No</v>
      </c>
      <c r="N3963" t="str">
        <f>CHOOSE(Homes[[#This Row],[view]]+1, "None","Fair","Good","Great","Excellent")</f>
        <v>None</v>
      </c>
      <c r="O3963" t="str">
        <f>CHOOSE(Homes[[#This Row],[condition]], "Poor","Fair","Average","Good","Excellent")</f>
        <v>Average</v>
      </c>
      <c r="P3963">
        <f ca="1">YEAR(TODAY())-Homes[[#This Row],[yr_built]]</f>
        <v>66</v>
      </c>
      <c r="Q3963">
        <v>1989</v>
      </c>
      <c r="R3963">
        <f ca="1">IF(Homes[[#This Row],[yr_renovated]]&gt;0, YEAR(TODAY())-Homes[[#This Row],[yr_renovated]], YEAR(TODAY())-Homes[[#This Row],[yr_built]])</f>
        <v>36</v>
      </c>
      <c r="S3963">
        <v>1</v>
      </c>
      <c r="T3963" s="2">
        <v>41821</v>
      </c>
      <c r="U3963" s="3">
        <v>1</v>
      </c>
      <c r="V3963" s="4">
        <f>IFERROR(Homes[[#This Row],[sqft_above]]+Homes[[#This Row],[sqft_basement]]," ")</f>
        <v>1200</v>
      </c>
      <c r="W3963" s="4">
        <v>8514</v>
      </c>
      <c r="X3963">
        <v>0</v>
      </c>
      <c r="Y3963">
        <v>0</v>
      </c>
      <c r="Z3963">
        <v>3</v>
      </c>
      <c r="AA3963" s="4">
        <v>1200</v>
      </c>
      <c r="AB3963" s="4">
        <v>0</v>
      </c>
      <c r="AC3963">
        <v>1959</v>
      </c>
      <c r="AD3963" t="s">
        <v>4086</v>
      </c>
      <c r="AE3963" t="s">
        <v>1035</v>
      </c>
      <c r="AF3963" t="s">
        <v>1036</v>
      </c>
    </row>
    <row r="3964" spans="1:32">
      <c r="A3964" t="str">
        <f>PROPER(TRIM(Homes[[#This Row],[street]]))</f>
        <v>36255 52Nd Ave S</v>
      </c>
      <c r="B3964" t="str">
        <f>PROPER(TRIM(Homes[[#This Row],[city]]))</f>
        <v>Auburn</v>
      </c>
      <c r="C3964" t="str">
        <f>_xlfn.TEXTBEFORE(Homes[[#This Row],[statezip]]," ")</f>
        <v>WA</v>
      </c>
      <c r="D3964" s="6" t="str">
        <f>_xlfn.TEXTAFTER(Homes[[#This Row],[statezip]]," ")</f>
        <v>98001</v>
      </c>
      <c r="E3964" s="1">
        <v>165000</v>
      </c>
      <c r="F3964">
        <v>3</v>
      </c>
      <c r="G396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4" s="3" t="str">
        <f>Homes[[#This Row],[bedrooms]] &amp; " bd | " &amp; TEXT(Homes[[#This Row],[bathrooms]],"0.##") &amp; " ba"</f>
        <v>3 bd | 1. ba</v>
      </c>
      <c r="I3964" s="4">
        <v>1150</v>
      </c>
      <c r="J3964" s="1">
        <f>IFERROR(Homes[[#This Row],[price]]/Homes[[#This Row],[sqft_living]]," ")</f>
        <v>143.47826086956522</v>
      </c>
      <c r="K3964" s="4">
        <f>IFERROR(Homes[[#This Row],[sqft_lot]]/43560," ")</f>
        <v>0.44077134986225897</v>
      </c>
      <c r="L3964" t="str">
        <f>IF(Homes[[#This Row],[waterfront]]=1, "Yes","No")</f>
        <v>No</v>
      </c>
      <c r="M3964" s="4" t="str">
        <f>IF(Homes[[#This Row],[sqft_basement]]&gt;0, "Yes","No")</f>
        <v>No</v>
      </c>
      <c r="N3964" t="str">
        <f>CHOOSE(Homes[[#This Row],[view]]+1, "None","Fair","Good","Great","Excellent")</f>
        <v>None</v>
      </c>
      <c r="O3964" t="str">
        <f>CHOOSE(Homes[[#This Row],[condition]], "Poor","Fair","Average","Good","Excellent")</f>
        <v>Good</v>
      </c>
      <c r="P3964">
        <f ca="1">YEAR(TODAY())-Homes[[#This Row],[yr_built]]</f>
        <v>117</v>
      </c>
      <c r="Q3964">
        <v>0</v>
      </c>
      <c r="R3964">
        <f ca="1">IF(Homes[[#This Row],[yr_renovated]]&gt;0, YEAR(TODAY())-Homes[[#This Row],[yr_renovated]], YEAR(TODAY())-Homes[[#This Row],[yr_built]])</f>
        <v>117</v>
      </c>
      <c r="S3964">
        <v>1</v>
      </c>
      <c r="T3964" s="2">
        <v>41795</v>
      </c>
      <c r="U3964" s="3">
        <v>1</v>
      </c>
      <c r="V3964" s="4">
        <f>IFERROR(Homes[[#This Row],[sqft_above]]+Homes[[#This Row],[sqft_basement]]," ")</f>
        <v>1150</v>
      </c>
      <c r="W3964" s="4">
        <v>19200</v>
      </c>
      <c r="X3964">
        <v>0</v>
      </c>
      <c r="Y3964">
        <v>0</v>
      </c>
      <c r="Z3964">
        <v>4</v>
      </c>
      <c r="AA3964" s="4">
        <v>1150</v>
      </c>
      <c r="AB3964" s="4">
        <v>0</v>
      </c>
      <c r="AC3964">
        <v>1908</v>
      </c>
      <c r="AD3964" t="s">
        <v>4087</v>
      </c>
      <c r="AE3964" t="s">
        <v>519</v>
      </c>
      <c r="AF3964" t="s">
        <v>1269</v>
      </c>
    </row>
    <row r="3965" spans="1:32">
      <c r="A3965" t="str">
        <f>PROPER(TRIM(Homes[[#This Row],[street]]))</f>
        <v>13240 Occidental Ave S</v>
      </c>
      <c r="B3965" t="str">
        <f>PROPER(TRIM(Homes[[#This Row],[city]]))</f>
        <v>Burien</v>
      </c>
      <c r="C3965" t="str">
        <f>_xlfn.TEXTBEFORE(Homes[[#This Row],[statezip]]," ")</f>
        <v>WA</v>
      </c>
      <c r="D3965" s="6" t="str">
        <f>_xlfn.TEXTAFTER(Homes[[#This Row],[statezip]]," ")</f>
        <v>98168</v>
      </c>
      <c r="E3965" s="1">
        <v>165000</v>
      </c>
      <c r="F3965">
        <v>3</v>
      </c>
      <c r="G396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5" s="3" t="str">
        <f>Homes[[#This Row],[bedrooms]] &amp; " bd | " &amp; TEXT(Homes[[#This Row],[bathrooms]],"0.##") &amp; " ba"</f>
        <v>3 bd | 1. ba</v>
      </c>
      <c r="I3965" s="4">
        <v>970</v>
      </c>
      <c r="J3965" s="1">
        <f>IFERROR(Homes[[#This Row],[price]]/Homes[[#This Row],[sqft_living]]," ")</f>
        <v>170.10309278350516</v>
      </c>
      <c r="K3965" s="4">
        <f>IFERROR(Homes[[#This Row],[sqft_lot]]/43560," ")</f>
        <v>0.15151515151515152</v>
      </c>
      <c r="L3965" t="str">
        <f>IF(Homes[[#This Row],[waterfront]]=1, "Yes","No")</f>
        <v>No</v>
      </c>
      <c r="M3965" s="4" t="str">
        <f>IF(Homes[[#This Row],[sqft_basement]]&gt;0, "Yes","No")</f>
        <v>No</v>
      </c>
      <c r="N3965" t="str">
        <f>CHOOSE(Homes[[#This Row],[view]]+1, "None","Fair","Good","Great","Excellent")</f>
        <v>None</v>
      </c>
      <c r="O3965" t="str">
        <f>CHOOSE(Homes[[#This Row],[condition]], "Poor","Fair","Average","Good","Excellent")</f>
        <v>Average</v>
      </c>
      <c r="P3965">
        <f ca="1">YEAR(TODAY())-Homes[[#This Row],[yr_built]]</f>
        <v>60</v>
      </c>
      <c r="Q3965">
        <v>1993</v>
      </c>
      <c r="R3965">
        <f ca="1">IF(Homes[[#This Row],[yr_renovated]]&gt;0, YEAR(TODAY())-Homes[[#This Row],[yr_renovated]], YEAR(TODAY())-Homes[[#This Row],[yr_built]])</f>
        <v>32</v>
      </c>
      <c r="S3965">
        <v>1</v>
      </c>
      <c r="T3965" s="2">
        <v>41800</v>
      </c>
      <c r="U3965" s="3">
        <v>1</v>
      </c>
      <c r="V3965" s="4">
        <f>IFERROR(Homes[[#This Row],[sqft_above]]+Homes[[#This Row],[sqft_basement]]," ")</f>
        <v>970</v>
      </c>
      <c r="W3965" s="4">
        <v>6600</v>
      </c>
      <c r="X3965">
        <v>0</v>
      </c>
      <c r="Y3965">
        <v>0</v>
      </c>
      <c r="Z3965">
        <v>3</v>
      </c>
      <c r="AA3965" s="4">
        <v>970</v>
      </c>
      <c r="AB3965" s="4">
        <v>0</v>
      </c>
      <c r="AC3965">
        <v>1965</v>
      </c>
      <c r="AD3965" t="s">
        <v>4088</v>
      </c>
      <c r="AE3965" t="s">
        <v>379</v>
      </c>
      <c r="AF3965" t="s">
        <v>94</v>
      </c>
    </row>
    <row r="3966" spans="1:32">
      <c r="A3966" t="str">
        <f>PROPER(TRIM(Homes[[#This Row],[street]]))</f>
        <v>3510 S Holly St</v>
      </c>
      <c r="B3966" t="str">
        <f>PROPER(TRIM(Homes[[#This Row],[city]]))</f>
        <v>Seattle</v>
      </c>
      <c r="C3966" t="str">
        <f>_xlfn.TEXTBEFORE(Homes[[#This Row],[statezip]]," ")</f>
        <v>WA</v>
      </c>
      <c r="D3966" s="6" t="str">
        <f>_xlfn.TEXTAFTER(Homes[[#This Row],[statezip]]," ")</f>
        <v>98118</v>
      </c>
      <c r="E3966" s="1">
        <v>165000</v>
      </c>
      <c r="F3966">
        <v>1</v>
      </c>
      <c r="G396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6" s="3" t="str">
        <f>Homes[[#This Row],[bedrooms]] &amp; " bd | " &amp; TEXT(Homes[[#This Row],[bathrooms]],"0.##") &amp; " ba"</f>
        <v>1 bd | 1. ba</v>
      </c>
      <c r="I3966" s="4">
        <v>850</v>
      </c>
      <c r="J3966" s="1">
        <f>IFERROR(Homes[[#This Row],[price]]/Homes[[#This Row],[sqft_living]]," ")</f>
        <v>194.11764705882354</v>
      </c>
      <c r="K3966" s="4">
        <f>IFERROR(Homes[[#This Row],[sqft_lot]]/43560," ")</f>
        <v>0.18480257116620752</v>
      </c>
      <c r="L3966" t="str">
        <f>IF(Homes[[#This Row],[waterfront]]=1, "Yes","No")</f>
        <v>No</v>
      </c>
      <c r="M3966" s="4" t="str">
        <f>IF(Homes[[#This Row],[sqft_basement]]&gt;0, "Yes","No")</f>
        <v>No</v>
      </c>
      <c r="N3966" t="str">
        <f>CHOOSE(Homes[[#This Row],[view]]+1, "None","Fair","Good","Great","Excellent")</f>
        <v>None</v>
      </c>
      <c r="O3966" t="str">
        <f>CHOOSE(Homes[[#This Row],[condition]], "Poor","Fair","Average","Good","Excellent")</f>
        <v>Fair</v>
      </c>
      <c r="P3966">
        <f ca="1">YEAR(TODAY())-Homes[[#This Row],[yr_built]]</f>
        <v>119</v>
      </c>
      <c r="Q3966">
        <v>0</v>
      </c>
      <c r="R3966">
        <f ca="1">IF(Homes[[#This Row],[yr_renovated]]&gt;0, YEAR(TODAY())-Homes[[#This Row],[yr_renovated]], YEAR(TODAY())-Homes[[#This Row],[yr_built]])</f>
        <v>119</v>
      </c>
      <c r="S3966">
        <v>1</v>
      </c>
      <c r="T3966" s="2">
        <v>41828</v>
      </c>
      <c r="U3966" s="3">
        <v>1</v>
      </c>
      <c r="V3966" s="4">
        <f>IFERROR(Homes[[#This Row],[sqft_above]]+Homes[[#This Row],[sqft_basement]]," ")</f>
        <v>850</v>
      </c>
      <c r="W3966" s="4">
        <v>8050</v>
      </c>
      <c r="X3966">
        <v>0</v>
      </c>
      <c r="Y3966">
        <v>0</v>
      </c>
      <c r="Z3966">
        <v>2</v>
      </c>
      <c r="AA3966" s="4">
        <v>850</v>
      </c>
      <c r="AB3966" s="4">
        <v>0</v>
      </c>
      <c r="AC3966">
        <v>1906</v>
      </c>
      <c r="AD3966" t="s">
        <v>3144</v>
      </c>
      <c r="AE3966" t="s">
        <v>49</v>
      </c>
      <c r="AF3966" t="s">
        <v>229</v>
      </c>
    </row>
    <row r="3967" spans="1:32">
      <c r="A3967" t="str">
        <f>PROPER(TRIM(Homes[[#This Row],[street]]))</f>
        <v>14301 Interurban Ave S</v>
      </c>
      <c r="B3967" t="str">
        <f>PROPER(TRIM(Homes[[#This Row],[city]]))</f>
        <v>Tukwila</v>
      </c>
      <c r="C3967" t="str">
        <f>_xlfn.TEXTBEFORE(Homes[[#This Row],[statezip]]," ")</f>
        <v>WA</v>
      </c>
      <c r="D3967" s="6" t="str">
        <f>_xlfn.TEXTAFTER(Homes[[#This Row],[statezip]]," ")</f>
        <v>98168</v>
      </c>
      <c r="E3967" s="1">
        <v>165000</v>
      </c>
      <c r="F3967">
        <v>3</v>
      </c>
      <c r="G396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7" s="3" t="str">
        <f>Homes[[#This Row],[bedrooms]] &amp; " bd | " &amp; TEXT(Homes[[#This Row],[bathrooms]],"0.##") &amp; " ba"</f>
        <v>3 bd | 1. ba</v>
      </c>
      <c r="I3967" s="4">
        <v>1200</v>
      </c>
      <c r="J3967" s="1">
        <f>IFERROR(Homes[[#This Row],[price]]/Homes[[#This Row],[sqft_living]]," ")</f>
        <v>137.5</v>
      </c>
      <c r="K3967" s="4">
        <f>IFERROR(Homes[[#This Row],[sqft_lot]]/43560," ")</f>
        <v>0.3007346189164371</v>
      </c>
      <c r="L3967" t="str">
        <f>IF(Homes[[#This Row],[waterfront]]=1, "Yes","No")</f>
        <v>No</v>
      </c>
      <c r="M3967" s="4" t="str">
        <f>IF(Homes[[#This Row],[sqft_basement]]&gt;0, "Yes","No")</f>
        <v>No</v>
      </c>
      <c r="N3967" t="str">
        <f>CHOOSE(Homes[[#This Row],[view]]+1, "None","Fair","Good","Great","Excellent")</f>
        <v>None</v>
      </c>
      <c r="O3967" t="str">
        <f>CHOOSE(Homes[[#This Row],[condition]], "Poor","Fair","Average","Good","Excellent")</f>
        <v>Average</v>
      </c>
      <c r="P3967">
        <f ca="1">YEAR(TODAY())-Homes[[#This Row],[yr_built]]</f>
        <v>82</v>
      </c>
      <c r="Q3967">
        <v>2002</v>
      </c>
      <c r="R3967">
        <f ca="1">IF(Homes[[#This Row],[yr_renovated]]&gt;0, YEAR(TODAY())-Homes[[#This Row],[yr_renovated]], YEAR(TODAY())-Homes[[#This Row],[yr_built]])</f>
        <v>23</v>
      </c>
      <c r="S3967">
        <v>1</v>
      </c>
      <c r="T3967" s="2">
        <v>41813</v>
      </c>
      <c r="U3967" s="3">
        <v>1</v>
      </c>
      <c r="V3967" s="4">
        <f>IFERROR(Homes[[#This Row],[sqft_above]]+Homes[[#This Row],[sqft_basement]]," ")</f>
        <v>1200</v>
      </c>
      <c r="W3967" s="4">
        <v>13100</v>
      </c>
      <c r="X3967">
        <v>0</v>
      </c>
      <c r="Y3967">
        <v>0</v>
      </c>
      <c r="Z3967">
        <v>3</v>
      </c>
      <c r="AA3967" s="4">
        <v>1200</v>
      </c>
      <c r="AB3967" s="4">
        <v>0</v>
      </c>
      <c r="AC3967">
        <v>1943</v>
      </c>
      <c r="AD3967" t="s">
        <v>4089</v>
      </c>
      <c r="AE3967" t="s">
        <v>93</v>
      </c>
      <c r="AF3967" t="s">
        <v>94</v>
      </c>
    </row>
    <row r="3968" spans="1:32">
      <c r="A3968" t="str">
        <f>PROPER(TRIM(Homes[[#This Row],[street]]))</f>
        <v>11023 4Th Ave S</v>
      </c>
      <c r="B3968" t="str">
        <f>PROPER(TRIM(Homes[[#This Row],[city]]))</f>
        <v>Seattle</v>
      </c>
      <c r="C3968" t="str">
        <f>_xlfn.TEXTBEFORE(Homes[[#This Row],[statezip]]," ")</f>
        <v>WA</v>
      </c>
      <c r="D3968" s="6" t="str">
        <f>_xlfn.TEXTAFTER(Homes[[#This Row],[statezip]]," ")</f>
        <v>98168</v>
      </c>
      <c r="E3968" s="1">
        <v>163785.714286</v>
      </c>
      <c r="F3968">
        <v>2</v>
      </c>
      <c r="G396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68" s="3" t="str">
        <f>Homes[[#This Row],[bedrooms]] &amp; " bd | " &amp; TEXT(Homes[[#This Row],[bathrooms]],"0.##") &amp; " ba"</f>
        <v>2 bd | 1. ba</v>
      </c>
      <c r="I3968" s="4">
        <v>760</v>
      </c>
      <c r="J3968" s="1">
        <f>IFERROR(Homes[[#This Row],[price]]/Homes[[#This Row],[sqft_living]]," ")</f>
        <v>215.50751879736842</v>
      </c>
      <c r="K3968" s="4">
        <f>IFERROR(Homes[[#This Row],[sqft_lot]]/43560," ")</f>
        <v>0.12626262626262627</v>
      </c>
      <c r="L3968" t="str">
        <f>IF(Homes[[#This Row],[waterfront]]=1, "Yes","No")</f>
        <v>No</v>
      </c>
      <c r="M3968" s="4" t="str">
        <f>IF(Homes[[#This Row],[sqft_basement]]&gt;0, "Yes","No")</f>
        <v>No</v>
      </c>
      <c r="N3968" t="str">
        <f>CHOOSE(Homes[[#This Row],[view]]+1, "None","Fair","Good","Great","Excellent")</f>
        <v>None</v>
      </c>
      <c r="O3968" t="str">
        <f>CHOOSE(Homes[[#This Row],[condition]], "Poor","Fair","Average","Good","Excellent")</f>
        <v>Average</v>
      </c>
      <c r="P3968">
        <f ca="1">YEAR(TODAY())-Homes[[#This Row],[yr_built]]</f>
        <v>78</v>
      </c>
      <c r="Q3968">
        <v>2012</v>
      </c>
      <c r="R3968">
        <f ca="1">IF(Homes[[#This Row],[yr_renovated]]&gt;0, YEAR(TODAY())-Homes[[#This Row],[yr_renovated]], YEAR(TODAY())-Homes[[#This Row],[yr_built]])</f>
        <v>13</v>
      </c>
      <c r="S3968">
        <v>1.5</v>
      </c>
      <c r="T3968" s="2">
        <v>41806</v>
      </c>
      <c r="U3968" s="3">
        <v>1</v>
      </c>
      <c r="V3968" s="4">
        <f>IFERROR(Homes[[#This Row],[sqft_above]]+Homes[[#This Row],[sqft_basement]]," ")</f>
        <v>760</v>
      </c>
      <c r="W3968" s="4">
        <v>5500</v>
      </c>
      <c r="X3968">
        <v>0</v>
      </c>
      <c r="Y3968">
        <v>0</v>
      </c>
      <c r="Z3968">
        <v>3</v>
      </c>
      <c r="AA3968" s="4">
        <v>760</v>
      </c>
      <c r="AB3968" s="4">
        <v>0</v>
      </c>
      <c r="AC3968">
        <v>1947</v>
      </c>
      <c r="AD3968" t="s">
        <v>4090</v>
      </c>
      <c r="AE3968" t="s">
        <v>49</v>
      </c>
      <c r="AF3968" t="s">
        <v>94</v>
      </c>
    </row>
    <row r="3969" spans="1:32">
      <c r="A3969" t="str">
        <f>PROPER(TRIM(Homes[[#This Row],[street]]))</f>
        <v>32955-32977 33Rd Ave Sw</v>
      </c>
      <c r="B3969" t="str">
        <f>PROPER(TRIM(Homes[[#This Row],[city]]))</f>
        <v>Federal Way</v>
      </c>
      <c r="C3969" t="str">
        <f>_xlfn.TEXTBEFORE(Homes[[#This Row],[statezip]]," ")</f>
        <v>WA</v>
      </c>
      <c r="D3969" s="6" t="str">
        <f>_xlfn.TEXTAFTER(Homes[[#This Row],[statezip]]," ")</f>
        <v>98023</v>
      </c>
      <c r="E3969" s="1">
        <v>161700</v>
      </c>
      <c r="F3969">
        <v>4</v>
      </c>
      <c r="G396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3969" s="3" t="str">
        <f>Homes[[#This Row],[bedrooms]] &amp; " bd | " &amp; TEXT(Homes[[#This Row],[bathrooms]],"0.##") &amp; " ba"</f>
        <v>4 bd | 1.75 ba</v>
      </c>
      <c r="I3969" s="4">
        <v>1720</v>
      </c>
      <c r="J3969" s="1">
        <f>IFERROR(Homes[[#This Row],[price]]/Homes[[#This Row],[sqft_living]]," ")</f>
        <v>94.011627906976742</v>
      </c>
      <c r="K3969" s="4">
        <f>IFERROR(Homes[[#This Row],[sqft_lot]]/43560," ")</f>
        <v>0.16528925619834711</v>
      </c>
      <c r="L3969" t="str">
        <f>IF(Homes[[#This Row],[waterfront]]=1, "Yes","No")</f>
        <v>No</v>
      </c>
      <c r="M3969" s="4" t="str">
        <f>IF(Homes[[#This Row],[sqft_basement]]&gt;0, "Yes","No")</f>
        <v>Yes</v>
      </c>
      <c r="N3969" t="str">
        <f>CHOOSE(Homes[[#This Row],[view]]+1, "None","Fair","Good","Great","Excellent")</f>
        <v>None</v>
      </c>
      <c r="O3969" t="str">
        <f>CHOOSE(Homes[[#This Row],[condition]], "Poor","Fair","Average","Good","Excellent")</f>
        <v>Average</v>
      </c>
      <c r="P3969">
        <f ca="1">YEAR(TODAY())-Homes[[#This Row],[yr_built]]</f>
        <v>51</v>
      </c>
      <c r="Q3969">
        <v>0</v>
      </c>
      <c r="R3969">
        <f ca="1">IF(Homes[[#This Row],[yr_renovated]]&gt;0, YEAR(TODAY())-Homes[[#This Row],[yr_renovated]], YEAR(TODAY())-Homes[[#This Row],[yr_built]])</f>
        <v>51</v>
      </c>
      <c r="S3969">
        <v>1</v>
      </c>
      <c r="T3969" s="2">
        <v>41794</v>
      </c>
      <c r="U3969" s="3">
        <v>1.75</v>
      </c>
      <c r="V3969" s="4">
        <f>IFERROR(Homes[[#This Row],[sqft_above]]+Homes[[#This Row],[sqft_basement]]," ")</f>
        <v>1720</v>
      </c>
      <c r="W3969" s="4">
        <v>7200</v>
      </c>
      <c r="X3969">
        <v>0</v>
      </c>
      <c r="Y3969">
        <v>0</v>
      </c>
      <c r="Z3969">
        <v>3</v>
      </c>
      <c r="AA3969" s="4">
        <v>1220</v>
      </c>
      <c r="AB3969" s="4">
        <v>500</v>
      </c>
      <c r="AC3969">
        <v>1974</v>
      </c>
      <c r="AD3969" t="s">
        <v>4091</v>
      </c>
      <c r="AE3969" t="s">
        <v>675</v>
      </c>
      <c r="AF3969" t="s">
        <v>1267</v>
      </c>
    </row>
    <row r="3970" spans="1:32">
      <c r="A3970" t="str">
        <f>PROPER(TRIM(Homes[[#This Row],[street]]))</f>
        <v>4018 S Lilac St</v>
      </c>
      <c r="B3970" t="str">
        <f>PROPER(TRIM(Homes[[#This Row],[city]]))</f>
        <v>Seattle</v>
      </c>
      <c r="C3970" t="str">
        <f>_xlfn.TEXTBEFORE(Homes[[#This Row],[statezip]]," ")</f>
        <v>WA</v>
      </c>
      <c r="D3970" s="6" t="str">
        <f>_xlfn.TEXTAFTER(Homes[[#This Row],[statezip]]," ")</f>
        <v>98108</v>
      </c>
      <c r="E3970" s="1">
        <v>160797</v>
      </c>
      <c r="F3970">
        <v>3</v>
      </c>
      <c r="G397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70" s="3" t="str">
        <f>Homes[[#This Row],[bedrooms]] &amp; " bd | " &amp; TEXT(Homes[[#This Row],[bathrooms]],"0.##") &amp; " ba"</f>
        <v>3 bd | 1.5 ba</v>
      </c>
      <c r="I3970" s="4">
        <v>1270</v>
      </c>
      <c r="J3970" s="1">
        <f>IFERROR(Homes[[#This Row],[price]]/Homes[[#This Row],[sqft_living]]," ")</f>
        <v>126.61181102362205</v>
      </c>
      <c r="K3970" s="4">
        <f>IFERROR(Homes[[#This Row],[sqft_lot]]/43560," ")</f>
        <v>5.4086317722681361E-2</v>
      </c>
      <c r="L3970" t="str">
        <f>IF(Homes[[#This Row],[waterfront]]=1, "Yes","No")</f>
        <v>No</v>
      </c>
      <c r="M3970" s="4" t="str">
        <f>IF(Homes[[#This Row],[sqft_basement]]&gt;0, "Yes","No")</f>
        <v>No</v>
      </c>
      <c r="N3970" t="str">
        <f>CHOOSE(Homes[[#This Row],[view]]+1, "None","Fair","Good","Great","Excellent")</f>
        <v>None</v>
      </c>
      <c r="O3970" t="str">
        <f>CHOOSE(Homes[[#This Row],[condition]], "Poor","Fair","Average","Good","Excellent")</f>
        <v>Average</v>
      </c>
      <c r="P3970">
        <f ca="1">YEAR(TODAY())-Homes[[#This Row],[yr_built]]</f>
        <v>13</v>
      </c>
      <c r="Q3970">
        <v>1912</v>
      </c>
      <c r="R3970">
        <f ca="1">IF(Homes[[#This Row],[yr_renovated]]&gt;0, YEAR(TODAY())-Homes[[#This Row],[yr_renovated]], YEAR(TODAY())-Homes[[#This Row],[yr_built]])</f>
        <v>113</v>
      </c>
      <c r="S3970">
        <v>2</v>
      </c>
      <c r="T3970" s="2">
        <v>41813</v>
      </c>
      <c r="U3970" s="3">
        <v>1.5</v>
      </c>
      <c r="V3970" s="4">
        <f>IFERROR(Homes[[#This Row],[sqft_above]]+Homes[[#This Row],[sqft_basement]]," ")</f>
        <v>1270</v>
      </c>
      <c r="W3970" s="4">
        <v>2356</v>
      </c>
      <c r="X3970">
        <v>0</v>
      </c>
      <c r="Y3970">
        <v>0</v>
      </c>
      <c r="Z3970">
        <v>3</v>
      </c>
      <c r="AA3970" s="4">
        <v>1270</v>
      </c>
      <c r="AB3970" s="4">
        <v>0</v>
      </c>
      <c r="AC3970">
        <v>2012</v>
      </c>
      <c r="AD3970" t="s">
        <v>4092</v>
      </c>
      <c r="AE3970" t="s">
        <v>49</v>
      </c>
      <c r="AF3970" t="s">
        <v>1536</v>
      </c>
    </row>
    <row r="3971" spans="1:32">
      <c r="A3971" t="str">
        <f>PROPER(TRIM(Homes[[#This Row],[street]]))</f>
        <v>21416 13Th Ave S</v>
      </c>
      <c r="B3971" t="str">
        <f>PROPER(TRIM(Homes[[#This Row],[city]]))</f>
        <v>Des Moines</v>
      </c>
      <c r="C3971" t="str">
        <f>_xlfn.TEXTBEFORE(Homes[[#This Row],[statezip]]," ")</f>
        <v>WA</v>
      </c>
      <c r="D3971" s="6" t="str">
        <f>_xlfn.TEXTAFTER(Homes[[#This Row],[statezip]]," ")</f>
        <v>98198</v>
      </c>
      <c r="E3971" s="1">
        <v>160000</v>
      </c>
      <c r="F3971">
        <v>3</v>
      </c>
      <c r="G397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71" s="3" t="str">
        <f>Homes[[#This Row],[bedrooms]] &amp; " bd | " &amp; TEXT(Homes[[#This Row],[bathrooms]],"0.##") &amp; " ba"</f>
        <v>3 bd | 1.5 ba</v>
      </c>
      <c r="I3971" s="4">
        <v>1010</v>
      </c>
      <c r="J3971" s="1">
        <f>IFERROR(Homes[[#This Row],[price]]/Homes[[#This Row],[sqft_living]]," ")</f>
        <v>158.41584158415841</v>
      </c>
      <c r="K3971" s="4">
        <f>IFERROR(Homes[[#This Row],[sqft_lot]]/43560," ")</f>
        <v>0.22038567493112948</v>
      </c>
      <c r="L3971" t="str">
        <f>IF(Homes[[#This Row],[waterfront]]=1, "Yes","No")</f>
        <v>No</v>
      </c>
      <c r="M3971" s="4" t="str">
        <f>IF(Homes[[#This Row],[sqft_basement]]&gt;0, "Yes","No")</f>
        <v>No</v>
      </c>
      <c r="N3971" t="str">
        <f>CHOOSE(Homes[[#This Row],[view]]+1, "None","Fair","Good","Great","Excellent")</f>
        <v>None</v>
      </c>
      <c r="O3971" t="str">
        <f>CHOOSE(Homes[[#This Row],[condition]], "Poor","Fair","Average","Good","Excellent")</f>
        <v>Good</v>
      </c>
      <c r="P3971">
        <f ca="1">YEAR(TODAY())-Homes[[#This Row],[yr_built]]</f>
        <v>63</v>
      </c>
      <c r="Q3971">
        <v>0</v>
      </c>
      <c r="R3971">
        <f ca="1">IF(Homes[[#This Row],[yr_renovated]]&gt;0, YEAR(TODAY())-Homes[[#This Row],[yr_renovated]], YEAR(TODAY())-Homes[[#This Row],[yr_built]])</f>
        <v>63</v>
      </c>
      <c r="S3971">
        <v>1</v>
      </c>
      <c r="T3971" s="2">
        <v>41814</v>
      </c>
      <c r="U3971" s="3">
        <v>1.5</v>
      </c>
      <c r="V3971" s="4">
        <f>IFERROR(Homes[[#This Row],[sqft_above]]+Homes[[#This Row],[sqft_basement]]," ")</f>
        <v>1010</v>
      </c>
      <c r="W3971" s="4">
        <v>9600</v>
      </c>
      <c r="X3971">
        <v>0</v>
      </c>
      <c r="Y3971">
        <v>0</v>
      </c>
      <c r="Z3971">
        <v>4</v>
      </c>
      <c r="AA3971" s="4">
        <v>1010</v>
      </c>
      <c r="AB3971" s="4">
        <v>0</v>
      </c>
      <c r="AC3971">
        <v>1962</v>
      </c>
      <c r="AD3971" t="s">
        <v>4093</v>
      </c>
      <c r="AE3971" t="s">
        <v>459</v>
      </c>
      <c r="AF3971" t="s">
        <v>460</v>
      </c>
    </row>
    <row r="3972" spans="1:32">
      <c r="A3972" t="str">
        <f>PROPER(TRIM(Homes[[#This Row],[street]]))</f>
        <v>27204 116Th Pl Se</v>
      </c>
      <c r="B3972" t="str">
        <f>PROPER(TRIM(Homes[[#This Row],[city]]))</f>
        <v>Kent</v>
      </c>
      <c r="C3972" t="str">
        <f>_xlfn.TEXTBEFORE(Homes[[#This Row],[statezip]]," ")</f>
        <v>WA</v>
      </c>
      <c r="D3972" s="6" t="str">
        <f>_xlfn.TEXTAFTER(Homes[[#This Row],[statezip]]," ")</f>
        <v>98030</v>
      </c>
      <c r="E3972" s="1">
        <v>160000</v>
      </c>
      <c r="F3972">
        <v>3</v>
      </c>
      <c r="G397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2" s="3" t="str">
        <f>Homes[[#This Row],[bedrooms]] &amp; " bd | " &amp; TEXT(Homes[[#This Row],[bathrooms]],"0.##") &amp; " ba"</f>
        <v>3 bd | 1. ba</v>
      </c>
      <c r="I3972" s="4">
        <v>860</v>
      </c>
      <c r="J3972" s="1">
        <f>IFERROR(Homes[[#This Row],[price]]/Homes[[#This Row],[sqft_living]]," ")</f>
        <v>186.04651162790697</v>
      </c>
      <c r="K3972" s="4">
        <f>IFERROR(Homes[[#This Row],[sqft_lot]]/43560," ")</f>
        <v>0.27318640955004592</v>
      </c>
      <c r="L3972" t="str">
        <f>IF(Homes[[#This Row],[waterfront]]=1, "Yes","No")</f>
        <v>No</v>
      </c>
      <c r="M3972" s="4" t="str">
        <f>IF(Homes[[#This Row],[sqft_basement]]&gt;0, "Yes","No")</f>
        <v>No</v>
      </c>
      <c r="N3972" t="str">
        <f>CHOOSE(Homes[[#This Row],[view]]+1, "None","Fair","Good","Great","Excellent")</f>
        <v>None</v>
      </c>
      <c r="O3972" t="str">
        <f>CHOOSE(Homes[[#This Row],[condition]], "Poor","Fair","Average","Good","Excellent")</f>
        <v>Good</v>
      </c>
      <c r="P3972">
        <f ca="1">YEAR(TODAY())-Homes[[#This Row],[yr_built]]</f>
        <v>62</v>
      </c>
      <c r="Q3972">
        <v>0</v>
      </c>
      <c r="R3972">
        <f ca="1">IF(Homes[[#This Row],[yr_renovated]]&gt;0, YEAR(TODAY())-Homes[[#This Row],[yr_renovated]], YEAR(TODAY())-Homes[[#This Row],[yr_built]])</f>
        <v>62</v>
      </c>
      <c r="S3972">
        <v>1</v>
      </c>
      <c r="T3972" s="2">
        <v>41773</v>
      </c>
      <c r="U3972" s="3">
        <v>1</v>
      </c>
      <c r="V3972" s="4">
        <f>IFERROR(Homes[[#This Row],[sqft_above]]+Homes[[#This Row],[sqft_basement]]," ")</f>
        <v>860</v>
      </c>
      <c r="W3972" s="4">
        <v>11900</v>
      </c>
      <c r="X3972">
        <v>0</v>
      </c>
      <c r="Y3972">
        <v>0</v>
      </c>
      <c r="Z3972">
        <v>4</v>
      </c>
      <c r="AA3972" s="4">
        <v>860</v>
      </c>
      <c r="AB3972" s="4">
        <v>0</v>
      </c>
      <c r="AC3972">
        <v>1963</v>
      </c>
      <c r="AD3972" t="s">
        <v>4094</v>
      </c>
      <c r="AE3972" t="s">
        <v>1392</v>
      </c>
      <c r="AF3972" t="s">
        <v>1554</v>
      </c>
    </row>
    <row r="3973" spans="1:32">
      <c r="A3973" t="str">
        <f>PROPER(TRIM(Homes[[#This Row],[street]]))</f>
        <v>2802-2804 S 138Th St</v>
      </c>
      <c r="B3973" t="str">
        <f>PROPER(TRIM(Homes[[#This Row],[city]]))</f>
        <v>Seatac</v>
      </c>
      <c r="C3973" t="str">
        <f>_xlfn.TEXTBEFORE(Homes[[#This Row],[statezip]]," ")</f>
        <v>WA</v>
      </c>
      <c r="D3973" s="6" t="str">
        <f>_xlfn.TEXTAFTER(Homes[[#This Row],[statezip]]," ")</f>
        <v>98168</v>
      </c>
      <c r="E3973" s="1">
        <v>160000</v>
      </c>
      <c r="F3973">
        <v>2</v>
      </c>
      <c r="G397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3" s="3" t="str">
        <f>Homes[[#This Row],[bedrooms]] &amp; " bd | " &amp; TEXT(Homes[[#This Row],[bathrooms]],"0.##") &amp; " ba"</f>
        <v>2 bd | 1. ba</v>
      </c>
      <c r="I3973" s="4">
        <v>520</v>
      </c>
      <c r="J3973" s="1">
        <f>IFERROR(Homes[[#This Row],[price]]/Homes[[#This Row],[sqft_living]]," ")</f>
        <v>307.69230769230768</v>
      </c>
      <c r="K3973" s="4">
        <f>IFERROR(Homes[[#This Row],[sqft_lot]]/43560," ")</f>
        <v>0.51271808999081725</v>
      </c>
      <c r="L3973" t="str">
        <f>IF(Homes[[#This Row],[waterfront]]=1, "Yes","No")</f>
        <v>No</v>
      </c>
      <c r="M3973" s="4" t="str">
        <f>IF(Homes[[#This Row],[sqft_basement]]&gt;0, "Yes","No")</f>
        <v>No</v>
      </c>
      <c r="N3973" t="str">
        <f>CHOOSE(Homes[[#This Row],[view]]+1, "None","Fair","Good","Great","Excellent")</f>
        <v>None</v>
      </c>
      <c r="O3973" t="str">
        <f>CHOOSE(Homes[[#This Row],[condition]], "Poor","Fair","Average","Good","Excellent")</f>
        <v>Fair</v>
      </c>
      <c r="P3973">
        <f ca="1">YEAR(TODAY())-Homes[[#This Row],[yr_built]]</f>
        <v>74</v>
      </c>
      <c r="Q3973">
        <v>0</v>
      </c>
      <c r="R3973">
        <f ca="1">IF(Homes[[#This Row],[yr_renovated]]&gt;0, YEAR(TODAY())-Homes[[#This Row],[yr_renovated]], YEAR(TODAY())-Homes[[#This Row],[yr_built]])</f>
        <v>74</v>
      </c>
      <c r="S3973">
        <v>1</v>
      </c>
      <c r="T3973" s="2">
        <v>41767</v>
      </c>
      <c r="U3973" s="3">
        <v>1</v>
      </c>
      <c r="V3973" s="4">
        <f>IFERROR(Homes[[#This Row],[sqft_above]]+Homes[[#This Row],[sqft_basement]]," ")</f>
        <v>520</v>
      </c>
      <c r="W3973" s="4">
        <v>22334</v>
      </c>
      <c r="X3973">
        <v>0</v>
      </c>
      <c r="Y3973">
        <v>0</v>
      </c>
      <c r="Z3973">
        <v>2</v>
      </c>
      <c r="AA3973" s="4">
        <v>520</v>
      </c>
      <c r="AB3973" s="4">
        <v>0</v>
      </c>
      <c r="AC3973">
        <v>1951</v>
      </c>
      <c r="AD3973" t="s">
        <v>4095</v>
      </c>
      <c r="AE3973" t="s">
        <v>2001</v>
      </c>
      <c r="AF3973" t="s">
        <v>94</v>
      </c>
    </row>
    <row r="3974" spans="1:32">
      <c r="A3974" t="str">
        <f>PROPER(TRIM(Homes[[#This Row],[street]]))</f>
        <v>17052 34Th Ave S</v>
      </c>
      <c r="B3974" t="str">
        <f>PROPER(TRIM(Homes[[#This Row],[city]]))</f>
        <v>Seatac</v>
      </c>
      <c r="C3974" t="str">
        <f>_xlfn.TEXTBEFORE(Homes[[#This Row],[statezip]]," ")</f>
        <v>WA</v>
      </c>
      <c r="D3974" s="6" t="str">
        <f>_xlfn.TEXTAFTER(Homes[[#This Row],[statezip]]," ")</f>
        <v>98188</v>
      </c>
      <c r="E3974" s="1">
        <v>160000</v>
      </c>
      <c r="F3974">
        <v>3</v>
      </c>
      <c r="G397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4" s="3" t="str">
        <f>Homes[[#This Row],[bedrooms]] &amp; " bd | " &amp; TEXT(Homes[[#This Row],[bathrooms]],"0.##") &amp; " ba"</f>
        <v>3 bd | 1. ba</v>
      </c>
      <c r="I3974" s="4">
        <v>1350</v>
      </c>
      <c r="J3974" s="1">
        <f>IFERROR(Homes[[#This Row],[price]]/Homes[[#This Row],[sqft_living]]," ")</f>
        <v>118.51851851851852</v>
      </c>
      <c r="K3974" s="4">
        <f>IFERROR(Homes[[#This Row],[sqft_lot]]/43560," ")</f>
        <v>0.19972451790633608</v>
      </c>
      <c r="L3974" t="str">
        <f>IF(Homes[[#This Row],[waterfront]]=1, "Yes","No")</f>
        <v>No</v>
      </c>
      <c r="M3974" s="4" t="str">
        <f>IF(Homes[[#This Row],[sqft_basement]]&gt;0, "Yes","No")</f>
        <v>No</v>
      </c>
      <c r="N3974" t="str">
        <f>CHOOSE(Homes[[#This Row],[view]]+1, "None","Fair","Good","Great","Excellent")</f>
        <v>None</v>
      </c>
      <c r="O3974" t="str">
        <f>CHOOSE(Homes[[#This Row],[condition]], "Poor","Fair","Average","Good","Excellent")</f>
        <v>Average</v>
      </c>
      <c r="P3974">
        <f ca="1">YEAR(TODAY())-Homes[[#This Row],[yr_built]]</f>
        <v>83</v>
      </c>
      <c r="Q3974">
        <v>1999</v>
      </c>
      <c r="R3974">
        <f ca="1">IF(Homes[[#This Row],[yr_renovated]]&gt;0, YEAR(TODAY())-Homes[[#This Row],[yr_renovated]], YEAR(TODAY())-Homes[[#This Row],[yr_built]])</f>
        <v>26</v>
      </c>
      <c r="S3974">
        <v>1.5</v>
      </c>
      <c r="T3974" s="2">
        <v>41828</v>
      </c>
      <c r="U3974" s="3">
        <v>1</v>
      </c>
      <c r="V3974" s="4">
        <f>IFERROR(Homes[[#This Row],[sqft_above]]+Homes[[#This Row],[sqft_basement]]," ")</f>
        <v>1350</v>
      </c>
      <c r="W3974" s="4">
        <v>8700</v>
      </c>
      <c r="X3974">
        <v>0</v>
      </c>
      <c r="Y3974">
        <v>0</v>
      </c>
      <c r="Z3974">
        <v>3</v>
      </c>
      <c r="AA3974" s="4">
        <v>1350</v>
      </c>
      <c r="AB3974" s="4">
        <v>0</v>
      </c>
      <c r="AC3974">
        <v>1942</v>
      </c>
      <c r="AD3974" t="s">
        <v>4096</v>
      </c>
      <c r="AE3974" t="s">
        <v>2001</v>
      </c>
      <c r="AF3974" t="s">
        <v>2002</v>
      </c>
    </row>
    <row r="3975" spans="1:32">
      <c r="A3975" t="str">
        <f>PROPER(TRIM(Homes[[#This Row],[street]]))</f>
        <v>12662 60Th Ave S</v>
      </c>
      <c r="B3975" t="str">
        <f>PROPER(TRIM(Homes[[#This Row],[city]]))</f>
        <v>Seattle</v>
      </c>
      <c r="C3975" t="str">
        <f>_xlfn.TEXTBEFORE(Homes[[#This Row],[statezip]]," ")</f>
        <v>WA</v>
      </c>
      <c r="D3975" s="6" t="str">
        <f>_xlfn.TEXTAFTER(Homes[[#This Row],[statezip]]," ")</f>
        <v>98178</v>
      </c>
      <c r="E3975" s="1">
        <v>160000</v>
      </c>
      <c r="F3975">
        <v>2</v>
      </c>
      <c r="G397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5" s="3" t="str">
        <f>Homes[[#This Row],[bedrooms]] &amp; " bd | " &amp; TEXT(Homes[[#This Row],[bathrooms]],"0.##") &amp; " ba"</f>
        <v>2 bd | 1. ba</v>
      </c>
      <c r="I3975" s="4">
        <v>1180</v>
      </c>
      <c r="J3975" s="1">
        <f>IFERROR(Homes[[#This Row],[price]]/Homes[[#This Row],[sqft_living]]," ")</f>
        <v>135.59322033898306</v>
      </c>
      <c r="K3975" s="4">
        <f>IFERROR(Homes[[#This Row],[sqft_lot]]/43560," ")</f>
        <v>0.21464646464646464</v>
      </c>
      <c r="L3975" t="str">
        <f>IF(Homes[[#This Row],[waterfront]]=1, "Yes","No")</f>
        <v>No</v>
      </c>
      <c r="M3975" s="4" t="str">
        <f>IF(Homes[[#This Row],[sqft_basement]]&gt;0, "Yes","No")</f>
        <v>No</v>
      </c>
      <c r="N3975" t="str">
        <f>CHOOSE(Homes[[#This Row],[view]]+1, "None","Fair","Good","Great","Excellent")</f>
        <v>None</v>
      </c>
      <c r="O3975" t="str">
        <f>CHOOSE(Homes[[#This Row],[condition]], "Poor","Fair","Average","Good","Excellent")</f>
        <v>Average</v>
      </c>
      <c r="P3975">
        <f ca="1">YEAR(TODAY())-Homes[[#This Row],[yr_built]]</f>
        <v>107</v>
      </c>
      <c r="Q3975">
        <v>0</v>
      </c>
      <c r="R3975">
        <f ca="1">IF(Homes[[#This Row],[yr_renovated]]&gt;0, YEAR(TODAY())-Homes[[#This Row],[yr_renovated]], YEAR(TODAY())-Homes[[#This Row],[yr_built]])</f>
        <v>107</v>
      </c>
      <c r="S3975">
        <v>1</v>
      </c>
      <c r="T3975" s="2">
        <v>41786</v>
      </c>
      <c r="U3975" s="3">
        <v>1</v>
      </c>
      <c r="V3975" s="4">
        <f>IFERROR(Homes[[#This Row],[sqft_above]]+Homes[[#This Row],[sqft_basement]]," ")</f>
        <v>1180</v>
      </c>
      <c r="W3975" s="4">
        <v>9350</v>
      </c>
      <c r="X3975">
        <v>0</v>
      </c>
      <c r="Y3975">
        <v>0</v>
      </c>
      <c r="Z3975">
        <v>3</v>
      </c>
      <c r="AA3975" s="4">
        <v>1180</v>
      </c>
      <c r="AB3975" s="4">
        <v>0</v>
      </c>
      <c r="AC3975">
        <v>1918</v>
      </c>
      <c r="AD3975" t="s">
        <v>4097</v>
      </c>
      <c r="AE3975" t="s">
        <v>49</v>
      </c>
      <c r="AF3975" t="s">
        <v>1123</v>
      </c>
    </row>
    <row r="3976" spans="1:32">
      <c r="A3976" t="str">
        <f>PROPER(TRIM(Homes[[#This Row],[street]]))</f>
        <v>20505 Vashon Ave</v>
      </c>
      <c r="B3976" t="str">
        <f>PROPER(TRIM(Homes[[#This Row],[city]]))</f>
        <v>Vashon</v>
      </c>
      <c r="C3976" t="str">
        <f>_xlfn.TEXTBEFORE(Homes[[#This Row],[statezip]]," ")</f>
        <v>WA</v>
      </c>
      <c r="D3976" s="6" t="str">
        <f>_xlfn.TEXTAFTER(Homes[[#This Row],[statezip]]," ")</f>
        <v>98070</v>
      </c>
      <c r="E3976" s="1">
        <v>160000</v>
      </c>
      <c r="F3976">
        <v>3</v>
      </c>
      <c r="G397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6" s="3" t="str">
        <f>Homes[[#This Row],[bedrooms]] &amp; " bd | " &amp; TEXT(Homes[[#This Row],[bathrooms]],"0.##") &amp; " ba"</f>
        <v>3 bd | 1. ba</v>
      </c>
      <c r="I3976" s="4">
        <v>1210</v>
      </c>
      <c r="J3976" s="1">
        <f>IFERROR(Homes[[#This Row],[price]]/Homes[[#This Row],[sqft_living]]," ")</f>
        <v>132.23140495867767</v>
      </c>
      <c r="K3976" s="4">
        <f>IFERROR(Homes[[#This Row],[sqft_lot]]/43560," ")</f>
        <v>2.3699954086317723</v>
      </c>
      <c r="L3976" t="str">
        <f>IF(Homes[[#This Row],[waterfront]]=1, "Yes","No")</f>
        <v>No</v>
      </c>
      <c r="M3976" s="4" t="str">
        <f>IF(Homes[[#This Row],[sqft_basement]]&gt;0, "Yes","No")</f>
        <v>No</v>
      </c>
      <c r="N3976" t="str">
        <f>CHOOSE(Homes[[#This Row],[view]]+1, "None","Fair","Good","Great","Excellent")</f>
        <v>None</v>
      </c>
      <c r="O3976" t="str">
        <f>CHOOSE(Homes[[#This Row],[condition]], "Poor","Fair","Average","Good","Excellent")</f>
        <v>Fair</v>
      </c>
      <c r="P3976">
        <f ca="1">YEAR(TODAY())-Homes[[#This Row],[yr_built]]</f>
        <v>107</v>
      </c>
      <c r="Q3976">
        <v>1960</v>
      </c>
      <c r="R3976">
        <f ca="1">IF(Homes[[#This Row],[yr_renovated]]&gt;0, YEAR(TODAY())-Homes[[#This Row],[yr_renovated]], YEAR(TODAY())-Homes[[#This Row],[yr_built]])</f>
        <v>65</v>
      </c>
      <c r="S3976">
        <v>1</v>
      </c>
      <c r="T3976" s="2">
        <v>41796</v>
      </c>
      <c r="U3976" s="3">
        <v>1</v>
      </c>
      <c r="V3976" s="4">
        <f>IFERROR(Homes[[#This Row],[sqft_above]]+Homes[[#This Row],[sqft_basement]]," ")</f>
        <v>1210</v>
      </c>
      <c r="W3976" s="4">
        <v>103237</v>
      </c>
      <c r="X3976">
        <v>0</v>
      </c>
      <c r="Y3976">
        <v>0</v>
      </c>
      <c r="Z3976">
        <v>2</v>
      </c>
      <c r="AA3976" s="4">
        <v>1210</v>
      </c>
      <c r="AB3976" s="4">
        <v>0</v>
      </c>
      <c r="AC3976">
        <v>1918</v>
      </c>
      <c r="AD3976" t="s">
        <v>4098</v>
      </c>
      <c r="AE3976" t="s">
        <v>619</v>
      </c>
      <c r="AF3976" t="s">
        <v>620</v>
      </c>
    </row>
    <row r="3977" spans="1:32">
      <c r="A3977" t="str">
        <f>PROPER(TRIM(Homes[[#This Row],[street]]))</f>
        <v>20206-20212 108Th Ave Se</v>
      </c>
      <c r="B3977" t="str">
        <f>PROPER(TRIM(Homes[[#This Row],[city]]))</f>
        <v>Kent</v>
      </c>
      <c r="C3977" t="str">
        <f>_xlfn.TEXTBEFORE(Homes[[#This Row],[statezip]]," ")</f>
        <v>WA</v>
      </c>
      <c r="D3977" s="6" t="str">
        <f>_xlfn.TEXTAFTER(Homes[[#This Row],[statezip]]," ")</f>
        <v>98031</v>
      </c>
      <c r="E3977" s="1">
        <v>157500</v>
      </c>
      <c r="F3977">
        <v>2</v>
      </c>
      <c r="G397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7" s="3" t="str">
        <f>Homes[[#This Row],[bedrooms]] &amp; " bd | " &amp; TEXT(Homes[[#This Row],[bathrooms]],"0.##") &amp; " ba"</f>
        <v>2 bd | 1. ba</v>
      </c>
      <c r="I3977" s="4">
        <v>740</v>
      </c>
      <c r="J3977" s="1">
        <f>IFERROR(Homes[[#This Row],[price]]/Homes[[#This Row],[sqft_living]]," ")</f>
        <v>212.83783783783784</v>
      </c>
      <c r="K3977" s="4">
        <f>IFERROR(Homes[[#This Row],[sqft_lot]]/43560," ")</f>
        <v>0.20668044077134987</v>
      </c>
      <c r="L3977" t="str">
        <f>IF(Homes[[#This Row],[waterfront]]=1, "Yes","No")</f>
        <v>No</v>
      </c>
      <c r="M3977" s="4" t="str">
        <f>IF(Homes[[#This Row],[sqft_basement]]&gt;0, "Yes","No")</f>
        <v>No</v>
      </c>
      <c r="N3977" t="str">
        <f>CHOOSE(Homes[[#This Row],[view]]+1, "None","Fair","Good","Great","Excellent")</f>
        <v>None</v>
      </c>
      <c r="O3977" t="str">
        <f>CHOOSE(Homes[[#This Row],[condition]], "Poor","Fair","Average","Good","Excellent")</f>
        <v>Average</v>
      </c>
      <c r="P3977">
        <f ca="1">YEAR(TODAY())-Homes[[#This Row],[yr_built]]</f>
        <v>76</v>
      </c>
      <c r="Q3977">
        <v>1998</v>
      </c>
      <c r="R3977">
        <f ca="1">IF(Homes[[#This Row],[yr_renovated]]&gt;0, YEAR(TODAY())-Homes[[#This Row],[yr_renovated]], YEAR(TODAY())-Homes[[#This Row],[yr_built]])</f>
        <v>27</v>
      </c>
      <c r="S3977">
        <v>1</v>
      </c>
      <c r="T3977" s="2">
        <v>41787</v>
      </c>
      <c r="U3977" s="3">
        <v>1</v>
      </c>
      <c r="V3977" s="4">
        <f>IFERROR(Homes[[#This Row],[sqft_above]]+Homes[[#This Row],[sqft_basement]]," ")</f>
        <v>740</v>
      </c>
      <c r="W3977" s="4">
        <v>9003</v>
      </c>
      <c r="X3977">
        <v>0</v>
      </c>
      <c r="Y3977">
        <v>0</v>
      </c>
      <c r="Z3977">
        <v>3</v>
      </c>
      <c r="AA3977" s="4">
        <v>740</v>
      </c>
      <c r="AB3977" s="4">
        <v>0</v>
      </c>
      <c r="AC3977">
        <v>1949</v>
      </c>
      <c r="AD3977" t="s">
        <v>4099</v>
      </c>
      <c r="AE3977" t="s">
        <v>1392</v>
      </c>
      <c r="AF3977" t="s">
        <v>2406</v>
      </c>
    </row>
    <row r="3978" spans="1:32">
      <c r="A3978" t="str">
        <f>PROPER(TRIM(Homes[[#This Row],[street]]))</f>
        <v>220 Garden Ave N</v>
      </c>
      <c r="B3978" t="str">
        <f>PROPER(TRIM(Homes[[#This Row],[city]]))</f>
        <v>Renton</v>
      </c>
      <c r="C3978" t="str">
        <f>_xlfn.TEXTBEFORE(Homes[[#This Row],[statezip]]," ")</f>
        <v>WA</v>
      </c>
      <c r="D3978" s="6" t="str">
        <f>_xlfn.TEXTAFTER(Homes[[#This Row],[statezip]]," ")</f>
        <v>98057</v>
      </c>
      <c r="E3978" s="1">
        <v>156766.66666700001</v>
      </c>
      <c r="F3978">
        <v>2</v>
      </c>
      <c r="G397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8" s="3" t="str">
        <f>Homes[[#This Row],[bedrooms]] &amp; " bd | " &amp; TEXT(Homes[[#This Row],[bathrooms]],"0.##") &amp; " ba"</f>
        <v>2 bd | 1. ba</v>
      </c>
      <c r="I3978" s="4">
        <v>1500</v>
      </c>
      <c r="J3978" s="1">
        <f>IFERROR(Homes[[#This Row],[price]]/Homes[[#This Row],[sqft_living]]," ")</f>
        <v>104.51111111133334</v>
      </c>
      <c r="K3978" s="4">
        <f>IFERROR(Homes[[#This Row],[sqft_lot]]/43560," ")</f>
        <v>9.4582185491276394E-2</v>
      </c>
      <c r="L3978" t="str">
        <f>IF(Homes[[#This Row],[waterfront]]=1, "Yes","No")</f>
        <v>No</v>
      </c>
      <c r="M3978" s="4" t="str">
        <f>IF(Homes[[#This Row],[sqft_basement]]&gt;0, "Yes","No")</f>
        <v>Yes</v>
      </c>
      <c r="N3978" t="str">
        <f>CHOOSE(Homes[[#This Row],[view]]+1, "None","Fair","Good","Great","Excellent")</f>
        <v>None</v>
      </c>
      <c r="O3978" t="str">
        <f>CHOOSE(Homes[[#This Row],[condition]], "Poor","Fair","Average","Good","Excellent")</f>
        <v>Average</v>
      </c>
      <c r="P3978">
        <f ca="1">YEAR(TODAY())-Homes[[#This Row],[yr_built]]</f>
        <v>97</v>
      </c>
      <c r="Q3978">
        <v>1954</v>
      </c>
      <c r="R3978">
        <f ca="1">IF(Homes[[#This Row],[yr_renovated]]&gt;0, YEAR(TODAY())-Homes[[#This Row],[yr_renovated]], YEAR(TODAY())-Homes[[#This Row],[yr_built]])</f>
        <v>71</v>
      </c>
      <c r="S3978">
        <v>1.5</v>
      </c>
      <c r="T3978" s="2">
        <v>41788</v>
      </c>
      <c r="U3978" s="3">
        <v>1</v>
      </c>
      <c r="V3978" s="4">
        <f>IFERROR(Homes[[#This Row],[sqft_above]]+Homes[[#This Row],[sqft_basement]]," ")</f>
        <v>1500</v>
      </c>
      <c r="W3978" s="4">
        <v>4120</v>
      </c>
      <c r="X3978">
        <v>0</v>
      </c>
      <c r="Y3978">
        <v>0</v>
      </c>
      <c r="Z3978">
        <v>3</v>
      </c>
      <c r="AA3978" s="4">
        <v>880</v>
      </c>
      <c r="AB3978" s="4">
        <v>620</v>
      </c>
      <c r="AC3978">
        <v>1928</v>
      </c>
      <c r="AD3978" t="s">
        <v>4100</v>
      </c>
      <c r="AE3978" t="s">
        <v>319</v>
      </c>
      <c r="AF3978" t="s">
        <v>1495</v>
      </c>
    </row>
    <row r="3979" spans="1:32">
      <c r="A3979" t="str">
        <f>PROPER(TRIM(Homes[[#This Row],[street]]))</f>
        <v>29621 18Th Ave S</v>
      </c>
      <c r="B3979" t="str">
        <f>PROPER(TRIM(Homes[[#This Row],[city]]))</f>
        <v>Federal Way</v>
      </c>
      <c r="C3979" t="str">
        <f>_xlfn.TEXTBEFORE(Homes[[#This Row],[statezip]]," ")</f>
        <v>WA</v>
      </c>
      <c r="D3979" s="6" t="str">
        <f>_xlfn.TEXTAFTER(Homes[[#This Row],[statezip]]," ")</f>
        <v>98003</v>
      </c>
      <c r="E3979" s="1">
        <v>156000</v>
      </c>
      <c r="F3979">
        <v>3</v>
      </c>
      <c r="G397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79" s="3" t="str">
        <f>Homes[[#This Row],[bedrooms]] &amp; " bd | " &amp; TEXT(Homes[[#This Row],[bathrooms]],"0.##") &amp; " ba"</f>
        <v>3 bd | 1. ba</v>
      </c>
      <c r="I3979" s="4">
        <v>970</v>
      </c>
      <c r="J3979" s="1">
        <f>IFERROR(Homes[[#This Row],[price]]/Homes[[#This Row],[sqft_living]]," ")</f>
        <v>160.82474226804123</v>
      </c>
      <c r="K3979" s="4">
        <f>IFERROR(Homes[[#This Row],[sqft_lot]]/43560," ")</f>
        <v>0.19696969696969696</v>
      </c>
      <c r="L3979" t="str">
        <f>IF(Homes[[#This Row],[waterfront]]=1, "Yes","No")</f>
        <v>No</v>
      </c>
      <c r="M3979" s="4" t="str">
        <f>IF(Homes[[#This Row],[sqft_basement]]&gt;0, "Yes","No")</f>
        <v>No</v>
      </c>
      <c r="N3979" t="str">
        <f>CHOOSE(Homes[[#This Row],[view]]+1, "None","Fair","Good","Great","Excellent")</f>
        <v>None</v>
      </c>
      <c r="O3979" t="str">
        <f>CHOOSE(Homes[[#This Row],[condition]], "Poor","Fair","Average","Good","Excellent")</f>
        <v>Average</v>
      </c>
      <c r="P3979">
        <f ca="1">YEAR(TODAY())-Homes[[#This Row],[yr_built]]</f>
        <v>66</v>
      </c>
      <c r="Q3979">
        <v>1989</v>
      </c>
      <c r="R3979">
        <f ca="1">IF(Homes[[#This Row],[yr_renovated]]&gt;0, YEAR(TODAY())-Homes[[#This Row],[yr_renovated]], YEAR(TODAY())-Homes[[#This Row],[yr_built]])</f>
        <v>36</v>
      </c>
      <c r="S3979">
        <v>1</v>
      </c>
      <c r="T3979" s="2">
        <v>41771</v>
      </c>
      <c r="U3979" s="3">
        <v>1</v>
      </c>
      <c r="V3979" s="4">
        <f>IFERROR(Homes[[#This Row],[sqft_above]]+Homes[[#This Row],[sqft_basement]]," ")</f>
        <v>970</v>
      </c>
      <c r="W3979" s="4">
        <v>8580</v>
      </c>
      <c r="X3979">
        <v>0</v>
      </c>
      <c r="Y3979">
        <v>0</v>
      </c>
      <c r="Z3979">
        <v>3</v>
      </c>
      <c r="AA3979" s="4">
        <v>970</v>
      </c>
      <c r="AB3979" s="4">
        <v>0</v>
      </c>
      <c r="AC3979">
        <v>1959</v>
      </c>
      <c r="AD3979" t="s">
        <v>4101</v>
      </c>
      <c r="AE3979" t="s">
        <v>675</v>
      </c>
      <c r="AF3979" t="s">
        <v>676</v>
      </c>
    </row>
    <row r="3980" spans="1:32">
      <c r="A3980" t="str">
        <f>PROPER(TRIM(Homes[[#This Row],[street]]))</f>
        <v>475-547 Monroe Ave Ne</v>
      </c>
      <c r="B3980" t="str">
        <f>PROPER(TRIM(Homes[[#This Row],[city]]))</f>
        <v>Renton</v>
      </c>
      <c r="C3980" t="str">
        <f>_xlfn.TEXTBEFORE(Homes[[#This Row],[statezip]]," ")</f>
        <v>WA</v>
      </c>
      <c r="D3980" s="6" t="str">
        <f>_xlfn.TEXTAFTER(Homes[[#This Row],[statezip]]," ")</f>
        <v>98056</v>
      </c>
      <c r="E3980" s="1">
        <v>155000</v>
      </c>
      <c r="F3980">
        <v>2</v>
      </c>
      <c r="G398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0" s="3" t="str">
        <f>Homes[[#This Row],[bedrooms]] &amp; " bd | " &amp; TEXT(Homes[[#This Row],[bathrooms]],"0.##") &amp; " ba"</f>
        <v>2 bd | 1. ba</v>
      </c>
      <c r="I3980" s="4">
        <v>700</v>
      </c>
      <c r="J3980" s="1">
        <f>IFERROR(Homes[[#This Row],[price]]/Homes[[#This Row],[sqft_living]]," ")</f>
        <v>221.42857142857142</v>
      </c>
      <c r="K3980" s="4">
        <f>IFERROR(Homes[[#This Row],[sqft_lot]]/43560," ")</f>
        <v>0.11937557392102846</v>
      </c>
      <c r="L3980" t="str">
        <f>IF(Homes[[#This Row],[waterfront]]=1, "Yes","No")</f>
        <v>No</v>
      </c>
      <c r="M3980" s="4" t="str">
        <f>IF(Homes[[#This Row],[sqft_basement]]&gt;0, "Yes","No")</f>
        <v>No</v>
      </c>
      <c r="N3980" t="str">
        <f>CHOOSE(Homes[[#This Row],[view]]+1, "None","Fair","Good","Great","Excellent")</f>
        <v>None</v>
      </c>
      <c r="O3980" t="str">
        <f>CHOOSE(Homes[[#This Row],[condition]], "Poor","Fair","Average","Good","Excellent")</f>
        <v>Excellent</v>
      </c>
      <c r="P3980">
        <f ca="1">YEAR(TODAY())-Homes[[#This Row],[yr_built]]</f>
        <v>73</v>
      </c>
      <c r="Q3980">
        <v>1998</v>
      </c>
      <c r="R3980">
        <f ca="1">IF(Homes[[#This Row],[yr_renovated]]&gt;0, YEAR(TODAY())-Homes[[#This Row],[yr_renovated]], YEAR(TODAY())-Homes[[#This Row],[yr_built]])</f>
        <v>27</v>
      </c>
      <c r="S3980">
        <v>1</v>
      </c>
      <c r="T3980" s="2">
        <v>41773</v>
      </c>
      <c r="U3980" s="3">
        <v>1</v>
      </c>
      <c r="V3980" s="4">
        <f>IFERROR(Homes[[#This Row],[sqft_above]]+Homes[[#This Row],[sqft_basement]]," ")</f>
        <v>700</v>
      </c>
      <c r="W3980" s="4">
        <v>5200</v>
      </c>
      <c r="X3980">
        <v>0</v>
      </c>
      <c r="Y3980">
        <v>0</v>
      </c>
      <c r="Z3980">
        <v>5</v>
      </c>
      <c r="AA3980" s="4">
        <v>700</v>
      </c>
      <c r="AB3980" s="4">
        <v>0</v>
      </c>
      <c r="AC3980">
        <v>1952</v>
      </c>
      <c r="AD3980" t="s">
        <v>4102</v>
      </c>
      <c r="AE3980" t="s">
        <v>319</v>
      </c>
      <c r="AF3980" t="s">
        <v>672</v>
      </c>
    </row>
    <row r="3981" spans="1:32">
      <c r="A3981" t="str">
        <f>PROPER(TRIM(Homes[[#This Row],[street]]))</f>
        <v>8215 8Th Ave S</v>
      </c>
      <c r="B3981" t="str">
        <f>PROPER(TRIM(Homes[[#This Row],[city]]))</f>
        <v>Seattle</v>
      </c>
      <c r="C3981" t="str">
        <f>_xlfn.TEXTBEFORE(Homes[[#This Row],[statezip]]," ")</f>
        <v>WA</v>
      </c>
      <c r="D3981" s="6" t="str">
        <f>_xlfn.TEXTAFTER(Homes[[#This Row],[statezip]]," ")</f>
        <v>98108</v>
      </c>
      <c r="E3981" s="1">
        <v>155000</v>
      </c>
      <c r="F3981">
        <v>3</v>
      </c>
      <c r="G398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1" s="3" t="str">
        <f>Homes[[#This Row],[bedrooms]] &amp; " bd | " &amp; TEXT(Homes[[#This Row],[bathrooms]],"0.##") &amp; " ba"</f>
        <v>3 bd | 1. ba</v>
      </c>
      <c r="I3981" s="4">
        <v>1250</v>
      </c>
      <c r="J3981" s="1">
        <f>IFERROR(Homes[[#This Row],[price]]/Homes[[#This Row],[sqft_living]]," ")</f>
        <v>124</v>
      </c>
      <c r="K3981" s="4">
        <f>IFERROR(Homes[[#This Row],[sqft_lot]]/43560," ")</f>
        <v>0.14348025711662074</v>
      </c>
      <c r="L3981" t="str">
        <f>IF(Homes[[#This Row],[waterfront]]=1, "Yes","No")</f>
        <v>No</v>
      </c>
      <c r="M3981" s="4" t="str">
        <f>IF(Homes[[#This Row],[sqft_basement]]&gt;0, "Yes","No")</f>
        <v>Yes</v>
      </c>
      <c r="N3981" t="str">
        <f>CHOOSE(Homes[[#This Row],[view]]+1, "None","Fair","Good","Great","Excellent")</f>
        <v>None</v>
      </c>
      <c r="O3981" t="str">
        <f>CHOOSE(Homes[[#This Row],[condition]], "Poor","Fair","Average","Good","Excellent")</f>
        <v>Fair</v>
      </c>
      <c r="P3981">
        <f ca="1">YEAR(TODAY())-Homes[[#This Row],[yr_built]]</f>
        <v>76</v>
      </c>
      <c r="Q3981">
        <v>0</v>
      </c>
      <c r="R3981">
        <f ca="1">IF(Homes[[#This Row],[yr_renovated]]&gt;0, YEAR(TODAY())-Homes[[#This Row],[yr_renovated]], YEAR(TODAY())-Homes[[#This Row],[yr_built]])</f>
        <v>76</v>
      </c>
      <c r="S3981">
        <v>1</v>
      </c>
      <c r="T3981" s="2">
        <v>41788</v>
      </c>
      <c r="U3981" s="3">
        <v>1</v>
      </c>
      <c r="V3981" s="4">
        <f>IFERROR(Homes[[#This Row],[sqft_above]]+Homes[[#This Row],[sqft_basement]]," ")</f>
        <v>1250</v>
      </c>
      <c r="W3981" s="4">
        <v>6250</v>
      </c>
      <c r="X3981">
        <v>0</v>
      </c>
      <c r="Y3981">
        <v>0</v>
      </c>
      <c r="Z3981">
        <v>2</v>
      </c>
      <c r="AA3981" s="4">
        <v>1030</v>
      </c>
      <c r="AB3981" s="4">
        <v>220</v>
      </c>
      <c r="AC3981">
        <v>1949</v>
      </c>
      <c r="AD3981" t="s">
        <v>4103</v>
      </c>
      <c r="AE3981" t="s">
        <v>49</v>
      </c>
      <c r="AF3981" t="s">
        <v>1536</v>
      </c>
    </row>
    <row r="3982" spans="1:32">
      <c r="A3982" t="str">
        <f>PROPER(TRIM(Homes[[#This Row],[street]]))</f>
        <v>4812 S Chicago St</v>
      </c>
      <c r="B3982" t="str">
        <f>PROPER(TRIM(Homes[[#This Row],[city]]))</f>
        <v>Seattle</v>
      </c>
      <c r="C3982" t="str">
        <f>_xlfn.TEXTBEFORE(Homes[[#This Row],[statezip]]," ")</f>
        <v>WA</v>
      </c>
      <c r="D3982" s="6" t="str">
        <f>_xlfn.TEXTAFTER(Homes[[#This Row],[statezip]]," ")</f>
        <v>98118</v>
      </c>
      <c r="E3982" s="1">
        <v>155000</v>
      </c>
      <c r="F3982">
        <v>2</v>
      </c>
      <c r="G398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2" s="3" t="str">
        <f>Homes[[#This Row],[bedrooms]] &amp; " bd | " &amp; TEXT(Homes[[#This Row],[bathrooms]],"0.##") &amp; " ba"</f>
        <v>2 bd | 1. ba</v>
      </c>
      <c r="I3982" s="4">
        <v>910</v>
      </c>
      <c r="J3982" s="1">
        <f>IFERROR(Homes[[#This Row],[price]]/Homes[[#This Row],[sqft_living]]," ")</f>
        <v>170.32967032967034</v>
      </c>
      <c r="K3982" s="4">
        <f>IFERROR(Homes[[#This Row],[sqft_lot]]/43560," ")</f>
        <v>0.14306703397612489</v>
      </c>
      <c r="L3982" t="str">
        <f>IF(Homes[[#This Row],[waterfront]]=1, "Yes","No")</f>
        <v>No</v>
      </c>
      <c r="M3982" s="4" t="str">
        <f>IF(Homes[[#This Row],[sqft_basement]]&gt;0, "Yes","No")</f>
        <v>No</v>
      </c>
      <c r="N3982" t="str">
        <f>CHOOSE(Homes[[#This Row],[view]]+1, "None","Fair","Good","Great","Excellent")</f>
        <v>None</v>
      </c>
      <c r="O3982" t="str">
        <f>CHOOSE(Homes[[#This Row],[condition]], "Poor","Fair","Average","Good","Excellent")</f>
        <v>Average</v>
      </c>
      <c r="P3982">
        <f ca="1">YEAR(TODAY())-Homes[[#This Row],[yr_built]]</f>
        <v>82</v>
      </c>
      <c r="Q3982">
        <v>2002</v>
      </c>
      <c r="R3982">
        <f ca="1">IF(Homes[[#This Row],[yr_renovated]]&gt;0, YEAR(TODAY())-Homes[[#This Row],[yr_renovated]], YEAR(TODAY())-Homes[[#This Row],[yr_built]])</f>
        <v>23</v>
      </c>
      <c r="S3982">
        <v>1</v>
      </c>
      <c r="T3982" s="2">
        <v>41772</v>
      </c>
      <c r="U3982" s="3">
        <v>1</v>
      </c>
      <c r="V3982" s="4">
        <f>IFERROR(Homes[[#This Row],[sqft_above]]+Homes[[#This Row],[sqft_basement]]," ")</f>
        <v>910</v>
      </c>
      <c r="W3982" s="4">
        <v>6232</v>
      </c>
      <c r="X3982">
        <v>0</v>
      </c>
      <c r="Y3982">
        <v>0</v>
      </c>
      <c r="Z3982">
        <v>3</v>
      </c>
      <c r="AA3982" s="4">
        <v>910</v>
      </c>
      <c r="AB3982" s="4">
        <v>0</v>
      </c>
      <c r="AC3982">
        <v>1943</v>
      </c>
      <c r="AD3982" t="s">
        <v>4104</v>
      </c>
      <c r="AE3982" t="s">
        <v>49</v>
      </c>
      <c r="AF3982" t="s">
        <v>229</v>
      </c>
    </row>
    <row r="3983" spans="1:32">
      <c r="A3983" t="str">
        <f>PROPER(TRIM(Homes[[#This Row],[street]]))</f>
        <v>3516 O St Se</v>
      </c>
      <c r="B3983" t="str">
        <f>PROPER(TRIM(Homes[[#This Row],[city]]))</f>
        <v>Auburn</v>
      </c>
      <c r="C3983" t="str">
        <f>_xlfn.TEXTBEFORE(Homes[[#This Row],[statezip]]," ")</f>
        <v>WA</v>
      </c>
      <c r="D3983" s="6" t="str">
        <f>_xlfn.TEXTAFTER(Homes[[#This Row],[statezip]]," ")</f>
        <v>98002</v>
      </c>
      <c r="E3983" s="1">
        <v>154950</v>
      </c>
      <c r="F3983">
        <v>4</v>
      </c>
      <c r="G398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3" s="3" t="str">
        <f>Homes[[#This Row],[bedrooms]] &amp; " bd | " &amp; TEXT(Homes[[#This Row],[bathrooms]],"0.##") &amp; " ba"</f>
        <v>4 bd | 1. ba</v>
      </c>
      <c r="I3983" s="4">
        <v>1600</v>
      </c>
      <c r="J3983" s="1">
        <f>IFERROR(Homes[[#This Row],[price]]/Homes[[#This Row],[sqft_living]]," ")</f>
        <v>96.84375</v>
      </c>
      <c r="K3983" s="4">
        <f>IFERROR(Homes[[#This Row],[sqft_lot]]/43560," ")</f>
        <v>0.23376951331496787</v>
      </c>
      <c r="L3983" t="str">
        <f>IF(Homes[[#This Row],[waterfront]]=1, "Yes","No")</f>
        <v>No</v>
      </c>
      <c r="M3983" s="4" t="str">
        <f>IF(Homes[[#This Row],[sqft_basement]]&gt;0, "Yes","No")</f>
        <v>No</v>
      </c>
      <c r="N3983" t="str">
        <f>CHOOSE(Homes[[#This Row],[view]]+1, "None","Fair","Good","Great","Excellent")</f>
        <v>None</v>
      </c>
      <c r="O3983" t="str">
        <f>CHOOSE(Homes[[#This Row],[condition]], "Poor","Fair","Average","Good","Excellent")</f>
        <v>Good</v>
      </c>
      <c r="P3983">
        <f ca="1">YEAR(TODAY())-Homes[[#This Row],[yr_built]]</f>
        <v>59</v>
      </c>
      <c r="Q3983">
        <v>0</v>
      </c>
      <c r="R3983">
        <f ca="1">IF(Homes[[#This Row],[yr_renovated]]&gt;0, YEAR(TODAY())-Homes[[#This Row],[yr_renovated]], YEAR(TODAY())-Homes[[#This Row],[yr_built]])</f>
        <v>59</v>
      </c>
      <c r="S3983">
        <v>1</v>
      </c>
      <c r="T3983" s="2">
        <v>41829</v>
      </c>
      <c r="U3983" s="3">
        <v>1</v>
      </c>
      <c r="V3983" s="4">
        <f>IFERROR(Homes[[#This Row],[sqft_above]]+Homes[[#This Row],[sqft_basement]]," ")</f>
        <v>1600</v>
      </c>
      <c r="W3983" s="4">
        <v>10183</v>
      </c>
      <c r="X3983">
        <v>0</v>
      </c>
      <c r="Y3983">
        <v>0</v>
      </c>
      <c r="Z3983">
        <v>4</v>
      </c>
      <c r="AA3983" s="4">
        <v>1600</v>
      </c>
      <c r="AB3983" s="4">
        <v>0</v>
      </c>
      <c r="AC3983">
        <v>1966</v>
      </c>
      <c r="AD3983" t="s">
        <v>4105</v>
      </c>
      <c r="AE3983" t="s">
        <v>519</v>
      </c>
      <c r="AF3983" t="s">
        <v>3042</v>
      </c>
    </row>
    <row r="3984" spans="1:32">
      <c r="A3984" t="str">
        <f>PROPER(TRIM(Homes[[#This Row],[street]]))</f>
        <v>12015 75Th Ave S</v>
      </c>
      <c r="B3984" t="str">
        <f>PROPER(TRIM(Homes[[#This Row],[city]]))</f>
        <v>Seattle</v>
      </c>
      <c r="C3984" t="str">
        <f>_xlfn.TEXTBEFORE(Homes[[#This Row],[statezip]]," ")</f>
        <v>WA</v>
      </c>
      <c r="D3984" s="6" t="str">
        <f>_xlfn.TEXTAFTER(Homes[[#This Row],[statezip]]," ")</f>
        <v>98178</v>
      </c>
      <c r="E3984" s="1">
        <v>153000</v>
      </c>
      <c r="F3984">
        <v>3</v>
      </c>
      <c r="G398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4" s="3" t="str">
        <f>Homes[[#This Row],[bedrooms]] &amp; " bd | " &amp; TEXT(Homes[[#This Row],[bathrooms]],"0.##") &amp; " ba"</f>
        <v>3 bd | 1. ba</v>
      </c>
      <c r="I3984" s="4">
        <v>1270</v>
      </c>
      <c r="J3984" s="1">
        <f>IFERROR(Homes[[#This Row],[price]]/Homes[[#This Row],[sqft_living]]," ")</f>
        <v>120.4724409448819</v>
      </c>
      <c r="K3984" s="4">
        <f>IFERROR(Homes[[#This Row],[sqft_lot]]/43560," ")</f>
        <v>0.14703856749311295</v>
      </c>
      <c r="L3984" t="str">
        <f>IF(Homes[[#This Row],[waterfront]]=1, "Yes","No")</f>
        <v>No</v>
      </c>
      <c r="M3984" s="4" t="str">
        <f>IF(Homes[[#This Row],[sqft_basement]]&gt;0, "Yes","No")</f>
        <v>No</v>
      </c>
      <c r="N3984" t="str">
        <f>CHOOSE(Homes[[#This Row],[view]]+1, "None","Fair","Good","Great","Excellent")</f>
        <v>None</v>
      </c>
      <c r="O3984" t="str">
        <f>CHOOSE(Homes[[#This Row],[condition]], "Poor","Fair","Average","Good","Excellent")</f>
        <v>Average</v>
      </c>
      <c r="P3984">
        <f ca="1">YEAR(TODAY())-Homes[[#This Row],[yr_built]]</f>
        <v>81</v>
      </c>
      <c r="Q3984">
        <v>0</v>
      </c>
      <c r="R3984">
        <f ca="1">IF(Homes[[#This Row],[yr_renovated]]&gt;0, YEAR(TODAY())-Homes[[#This Row],[yr_renovated]], YEAR(TODAY())-Homes[[#This Row],[yr_built]])</f>
        <v>81</v>
      </c>
      <c r="S3984">
        <v>1.5</v>
      </c>
      <c r="T3984" s="2">
        <v>41803</v>
      </c>
      <c r="U3984" s="3">
        <v>1</v>
      </c>
      <c r="V3984" s="4">
        <f>IFERROR(Homes[[#This Row],[sqft_above]]+Homes[[#This Row],[sqft_basement]]," ")</f>
        <v>1270</v>
      </c>
      <c r="W3984" s="4">
        <v>6405</v>
      </c>
      <c r="X3984">
        <v>0</v>
      </c>
      <c r="Y3984">
        <v>0</v>
      </c>
      <c r="Z3984">
        <v>3</v>
      </c>
      <c r="AA3984" s="4">
        <v>1270</v>
      </c>
      <c r="AB3984" s="4">
        <v>0</v>
      </c>
      <c r="AC3984">
        <v>1944</v>
      </c>
      <c r="AD3984" t="s">
        <v>4106</v>
      </c>
      <c r="AE3984" t="s">
        <v>49</v>
      </c>
      <c r="AF3984" t="s">
        <v>1123</v>
      </c>
    </row>
    <row r="3985" spans="1:32">
      <c r="A3985" t="str">
        <f>PROPER(TRIM(Homes[[#This Row],[street]]))</f>
        <v>11845 Se 319Th Pl</v>
      </c>
      <c r="B3985" t="str">
        <f>PROPER(TRIM(Homes[[#This Row],[city]]))</f>
        <v>Auburn</v>
      </c>
      <c r="C3985" t="str">
        <f>_xlfn.TEXTBEFORE(Homes[[#This Row],[statezip]]," ")</f>
        <v>WA</v>
      </c>
      <c r="D3985" s="6" t="str">
        <f>_xlfn.TEXTAFTER(Homes[[#This Row],[statezip]]," ")</f>
        <v>98092</v>
      </c>
      <c r="E3985" s="1">
        <v>152000</v>
      </c>
      <c r="F3985">
        <v>3</v>
      </c>
      <c r="G398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5" s="3" t="str">
        <f>Homes[[#This Row],[bedrooms]] &amp; " bd | " &amp; TEXT(Homes[[#This Row],[bathrooms]],"0.##") &amp; " ba"</f>
        <v>3 bd | 1. ba</v>
      </c>
      <c r="I3985" s="4">
        <v>1090</v>
      </c>
      <c r="J3985" s="1">
        <f>IFERROR(Homes[[#This Row],[price]]/Homes[[#This Row],[sqft_living]]," ")</f>
        <v>139.44954128440367</v>
      </c>
      <c r="K3985" s="4">
        <f>IFERROR(Homes[[#This Row],[sqft_lot]]/43560," ")</f>
        <v>7.4931129476584021E-2</v>
      </c>
      <c r="L3985" t="str">
        <f>IF(Homes[[#This Row],[waterfront]]=1, "Yes","No")</f>
        <v>No</v>
      </c>
      <c r="M3985" s="4" t="str">
        <f>IF(Homes[[#This Row],[sqft_basement]]&gt;0, "Yes","No")</f>
        <v>No</v>
      </c>
      <c r="N3985" t="str">
        <f>CHOOSE(Homes[[#This Row],[view]]+1, "None","Fair","Good","Great","Excellent")</f>
        <v>None</v>
      </c>
      <c r="O3985" t="str">
        <f>CHOOSE(Homes[[#This Row],[condition]], "Poor","Fair","Average","Good","Excellent")</f>
        <v>Good</v>
      </c>
      <c r="P3985">
        <f ca="1">YEAR(TODAY())-Homes[[#This Row],[yr_built]]</f>
        <v>56</v>
      </c>
      <c r="Q3985">
        <v>0</v>
      </c>
      <c r="R3985">
        <f ca="1">IF(Homes[[#This Row],[yr_renovated]]&gt;0, YEAR(TODAY())-Homes[[#This Row],[yr_renovated]], YEAR(TODAY())-Homes[[#This Row],[yr_built]])</f>
        <v>56</v>
      </c>
      <c r="S3985">
        <v>1</v>
      </c>
      <c r="T3985" s="2">
        <v>41815</v>
      </c>
      <c r="U3985" s="3">
        <v>1</v>
      </c>
      <c r="V3985" s="4">
        <f>IFERROR(Homes[[#This Row],[sqft_above]]+Homes[[#This Row],[sqft_basement]]," ")</f>
        <v>1090</v>
      </c>
      <c r="W3985" s="4">
        <v>3264</v>
      </c>
      <c r="X3985">
        <v>0</v>
      </c>
      <c r="Y3985">
        <v>0</v>
      </c>
      <c r="Z3985">
        <v>4</v>
      </c>
      <c r="AA3985" s="4">
        <v>1090</v>
      </c>
      <c r="AB3985" s="4">
        <v>0</v>
      </c>
      <c r="AC3985">
        <v>1969</v>
      </c>
      <c r="AD3985" t="s">
        <v>4107</v>
      </c>
      <c r="AE3985" t="s">
        <v>519</v>
      </c>
      <c r="AF3985" t="s">
        <v>520</v>
      </c>
    </row>
    <row r="3986" spans="1:32">
      <c r="A3986" t="str">
        <f>PROPER(TRIM(Homes[[#This Row],[street]]))</f>
        <v>34025 39Th Ave S</v>
      </c>
      <c r="B3986" t="str">
        <f>PROPER(TRIM(Homes[[#This Row],[city]]))</f>
        <v>Auburn</v>
      </c>
      <c r="C3986" t="str">
        <f>_xlfn.TEXTBEFORE(Homes[[#This Row],[statezip]]," ")</f>
        <v>WA</v>
      </c>
      <c r="D3986" s="6" t="str">
        <f>_xlfn.TEXTAFTER(Homes[[#This Row],[statezip]]," ")</f>
        <v>98001</v>
      </c>
      <c r="E3986" s="1">
        <v>150000</v>
      </c>
      <c r="F3986">
        <v>3</v>
      </c>
      <c r="G398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6" s="3" t="str">
        <f>Homes[[#This Row],[bedrooms]] &amp; " bd | " &amp; TEXT(Homes[[#This Row],[bathrooms]],"0.##") &amp; " ba"</f>
        <v>3 bd | 1. ba</v>
      </c>
      <c r="I3986" s="4">
        <v>1310</v>
      </c>
      <c r="J3986" s="1">
        <f>IFERROR(Homes[[#This Row],[price]]/Homes[[#This Row],[sqft_living]]," ")</f>
        <v>114.50381679389314</v>
      </c>
      <c r="K3986" s="4">
        <f>IFERROR(Homes[[#This Row],[sqft_lot]]/43560," ")</f>
        <v>0.22066115702479339</v>
      </c>
      <c r="L3986" t="str">
        <f>IF(Homes[[#This Row],[waterfront]]=1, "Yes","No")</f>
        <v>No</v>
      </c>
      <c r="M3986" s="4" t="str">
        <f>IF(Homes[[#This Row],[sqft_basement]]&gt;0, "Yes","No")</f>
        <v>Yes</v>
      </c>
      <c r="N3986" t="str">
        <f>CHOOSE(Homes[[#This Row],[view]]+1, "None","Fair","Good","Great","Excellent")</f>
        <v>None</v>
      </c>
      <c r="O3986" t="str">
        <f>CHOOSE(Homes[[#This Row],[condition]], "Poor","Fair","Average","Good","Excellent")</f>
        <v>Average</v>
      </c>
      <c r="P3986">
        <f ca="1">YEAR(TODAY())-Homes[[#This Row],[yr_built]]</f>
        <v>63</v>
      </c>
      <c r="Q3986">
        <v>2003</v>
      </c>
      <c r="R3986">
        <f ca="1">IF(Homes[[#This Row],[yr_renovated]]&gt;0, YEAR(TODAY())-Homes[[#This Row],[yr_renovated]], YEAR(TODAY())-Homes[[#This Row],[yr_built]])</f>
        <v>22</v>
      </c>
      <c r="S3986">
        <v>1</v>
      </c>
      <c r="T3986" s="2">
        <v>41816</v>
      </c>
      <c r="U3986" s="3">
        <v>1</v>
      </c>
      <c r="V3986" s="4">
        <f>IFERROR(Homes[[#This Row],[sqft_above]]+Homes[[#This Row],[sqft_basement]]," ")</f>
        <v>1310</v>
      </c>
      <c r="W3986" s="4">
        <v>9612</v>
      </c>
      <c r="X3986">
        <v>0</v>
      </c>
      <c r="Y3986">
        <v>0</v>
      </c>
      <c r="Z3986">
        <v>3</v>
      </c>
      <c r="AA3986" s="4">
        <v>960</v>
      </c>
      <c r="AB3986" s="4">
        <v>350</v>
      </c>
      <c r="AC3986">
        <v>1962</v>
      </c>
      <c r="AD3986" t="s">
        <v>4108</v>
      </c>
      <c r="AE3986" t="s">
        <v>519</v>
      </c>
      <c r="AF3986" t="s">
        <v>1269</v>
      </c>
    </row>
    <row r="3987" spans="1:32">
      <c r="A3987" t="str">
        <f>PROPER(TRIM(Homes[[#This Row],[street]]))</f>
        <v>1432 S 129Th St</v>
      </c>
      <c r="B3987" t="str">
        <f>PROPER(TRIM(Homes[[#This Row],[city]]))</f>
        <v>Burien</v>
      </c>
      <c r="C3987" t="str">
        <f>_xlfn.TEXTBEFORE(Homes[[#This Row],[statezip]]," ")</f>
        <v>WA</v>
      </c>
      <c r="D3987" s="6" t="str">
        <f>_xlfn.TEXTAFTER(Homes[[#This Row],[statezip]]," ")</f>
        <v>98168</v>
      </c>
      <c r="E3987" s="1">
        <v>150000</v>
      </c>
      <c r="F3987">
        <v>3</v>
      </c>
      <c r="G398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3987" s="3" t="str">
        <f>Homes[[#This Row],[bedrooms]] &amp; " bd | " &amp; TEXT(Homes[[#This Row],[bathrooms]],"0.##") &amp; " ba"</f>
        <v>3 bd | 1.5 ba</v>
      </c>
      <c r="I3987" s="4">
        <v>1230</v>
      </c>
      <c r="J3987" s="1">
        <f>IFERROR(Homes[[#This Row],[price]]/Homes[[#This Row],[sqft_living]]," ")</f>
        <v>121.95121951219512</v>
      </c>
      <c r="K3987" s="4">
        <f>IFERROR(Homes[[#This Row],[sqft_lot]]/43560," ")</f>
        <v>0.1849403122130395</v>
      </c>
      <c r="L3987" t="str">
        <f>IF(Homes[[#This Row],[waterfront]]=1, "Yes","No")</f>
        <v>No</v>
      </c>
      <c r="M3987" s="4" t="str">
        <f>IF(Homes[[#This Row],[sqft_basement]]&gt;0, "Yes","No")</f>
        <v>No</v>
      </c>
      <c r="N3987" t="str">
        <f>CHOOSE(Homes[[#This Row],[view]]+1, "None","Fair","Good","Great","Excellent")</f>
        <v>None</v>
      </c>
      <c r="O3987" t="str">
        <f>CHOOSE(Homes[[#This Row],[condition]], "Poor","Fair","Average","Good","Excellent")</f>
        <v>Good</v>
      </c>
      <c r="P3987">
        <f ca="1">YEAR(TODAY())-Homes[[#This Row],[yr_built]]</f>
        <v>76</v>
      </c>
      <c r="Q3987">
        <v>1985</v>
      </c>
      <c r="R3987">
        <f ca="1">IF(Homes[[#This Row],[yr_renovated]]&gt;0, YEAR(TODAY())-Homes[[#This Row],[yr_renovated]], YEAR(TODAY())-Homes[[#This Row],[yr_built]])</f>
        <v>40</v>
      </c>
      <c r="S3987">
        <v>1</v>
      </c>
      <c r="T3987" s="2">
        <v>41806</v>
      </c>
      <c r="U3987" s="3">
        <v>1.5</v>
      </c>
      <c r="V3987" s="4">
        <f>IFERROR(Homes[[#This Row],[sqft_above]]+Homes[[#This Row],[sqft_basement]]," ")</f>
        <v>1230</v>
      </c>
      <c r="W3987" s="4">
        <v>8056</v>
      </c>
      <c r="X3987">
        <v>0</v>
      </c>
      <c r="Y3987">
        <v>0</v>
      </c>
      <c r="Z3987">
        <v>4</v>
      </c>
      <c r="AA3987" s="4">
        <v>1230</v>
      </c>
      <c r="AB3987" s="4">
        <v>0</v>
      </c>
      <c r="AC3987">
        <v>1949</v>
      </c>
      <c r="AD3987" t="s">
        <v>4109</v>
      </c>
      <c r="AE3987" t="s">
        <v>379</v>
      </c>
      <c r="AF3987" t="s">
        <v>94</v>
      </c>
    </row>
    <row r="3988" spans="1:32">
      <c r="A3988" t="str">
        <f>PROPER(TRIM(Homes[[#This Row],[street]]))</f>
        <v>13232 5Th Ave Sw</v>
      </c>
      <c r="B3988" t="str">
        <f>PROPER(TRIM(Homes[[#This Row],[city]]))</f>
        <v>Burien</v>
      </c>
      <c r="C3988" t="str">
        <f>_xlfn.TEXTBEFORE(Homes[[#This Row],[statezip]]," ")</f>
        <v>WA</v>
      </c>
      <c r="D3988" s="6" t="str">
        <f>_xlfn.TEXTAFTER(Homes[[#This Row],[statezip]]," ")</f>
        <v>98146</v>
      </c>
      <c r="E3988" s="1">
        <v>150000</v>
      </c>
      <c r="F3988">
        <v>2</v>
      </c>
      <c r="G398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8" s="3" t="str">
        <f>Homes[[#This Row],[bedrooms]] &amp; " bd | " &amp; TEXT(Homes[[#This Row],[bathrooms]],"0.##") &amp; " ba"</f>
        <v>2 bd | 1. ba</v>
      </c>
      <c r="I3988" s="4">
        <v>890</v>
      </c>
      <c r="J3988" s="1">
        <f>IFERROR(Homes[[#This Row],[price]]/Homes[[#This Row],[sqft_living]]," ")</f>
        <v>168.53932584269663</v>
      </c>
      <c r="K3988" s="4">
        <f>IFERROR(Homes[[#This Row],[sqft_lot]]/43560," ")</f>
        <v>0.18595041322314049</v>
      </c>
      <c r="L3988" t="str">
        <f>IF(Homes[[#This Row],[waterfront]]=1, "Yes","No")</f>
        <v>No</v>
      </c>
      <c r="M3988" s="4" t="str">
        <f>IF(Homes[[#This Row],[sqft_basement]]&gt;0, "Yes","No")</f>
        <v>No</v>
      </c>
      <c r="N3988" t="str">
        <f>CHOOSE(Homes[[#This Row],[view]]+1, "None","Fair","Good","Great","Excellent")</f>
        <v>None</v>
      </c>
      <c r="O3988" t="str">
        <f>CHOOSE(Homes[[#This Row],[condition]], "Poor","Fair","Average","Good","Excellent")</f>
        <v>Average</v>
      </c>
      <c r="P3988">
        <f ca="1">YEAR(TODAY())-Homes[[#This Row],[yr_built]]</f>
        <v>83</v>
      </c>
      <c r="Q3988">
        <v>1999</v>
      </c>
      <c r="R3988">
        <f ca="1">IF(Homes[[#This Row],[yr_renovated]]&gt;0, YEAR(TODAY())-Homes[[#This Row],[yr_renovated]], YEAR(TODAY())-Homes[[#This Row],[yr_built]])</f>
        <v>26</v>
      </c>
      <c r="S3988">
        <v>1</v>
      </c>
      <c r="T3988" s="2">
        <v>41815</v>
      </c>
      <c r="U3988" s="3">
        <v>1</v>
      </c>
      <c r="V3988" s="4">
        <f>IFERROR(Homes[[#This Row],[sqft_above]]+Homes[[#This Row],[sqft_basement]]," ")</f>
        <v>890</v>
      </c>
      <c r="W3988" s="4">
        <v>8100</v>
      </c>
      <c r="X3988">
        <v>0</v>
      </c>
      <c r="Y3988">
        <v>0</v>
      </c>
      <c r="Z3988">
        <v>3</v>
      </c>
      <c r="AA3988" s="4">
        <v>890</v>
      </c>
      <c r="AB3988" s="4">
        <v>0</v>
      </c>
      <c r="AC3988">
        <v>1942</v>
      </c>
      <c r="AD3988" t="s">
        <v>4110</v>
      </c>
      <c r="AE3988" t="s">
        <v>379</v>
      </c>
      <c r="AF3988" t="s">
        <v>422</v>
      </c>
    </row>
    <row r="3989" spans="1:32">
      <c r="A3989" t="str">
        <f>PROPER(TRIM(Homes[[#This Row],[street]]))</f>
        <v>10626 Kelly Rd Ne</v>
      </c>
      <c r="B3989" t="str">
        <f>PROPER(TRIM(Homes[[#This Row],[city]]))</f>
        <v>Carnation</v>
      </c>
      <c r="C3989" t="str">
        <f>_xlfn.TEXTBEFORE(Homes[[#This Row],[statezip]]," ")</f>
        <v>WA</v>
      </c>
      <c r="D3989" s="6" t="str">
        <f>_xlfn.TEXTAFTER(Homes[[#This Row],[statezip]]," ")</f>
        <v>98014</v>
      </c>
      <c r="E3989" s="1">
        <v>150000</v>
      </c>
      <c r="F3989">
        <v>3</v>
      </c>
      <c r="G398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89" s="3" t="str">
        <f>Homes[[#This Row],[bedrooms]] &amp; " bd | " &amp; TEXT(Homes[[#This Row],[bathrooms]],"0.##") &amp; " ba"</f>
        <v>3 bd | 1. ba</v>
      </c>
      <c r="I3989" s="4">
        <v>1010</v>
      </c>
      <c r="J3989" s="1">
        <f>IFERROR(Homes[[#This Row],[price]]/Homes[[#This Row],[sqft_living]]," ")</f>
        <v>148.51485148514851</v>
      </c>
      <c r="K3989" s="4">
        <f>IFERROR(Homes[[#This Row],[sqft_lot]]/43560," ")</f>
        <v>0.57392102846648296</v>
      </c>
      <c r="L3989" t="str">
        <f>IF(Homes[[#This Row],[waterfront]]=1, "Yes","No")</f>
        <v>No</v>
      </c>
      <c r="M3989" s="4" t="str">
        <f>IF(Homes[[#This Row],[sqft_basement]]&gt;0, "Yes","No")</f>
        <v>No</v>
      </c>
      <c r="N3989" t="str">
        <f>CHOOSE(Homes[[#This Row],[view]]+1, "None","Fair","Good","Great","Excellent")</f>
        <v>None</v>
      </c>
      <c r="O3989" t="str">
        <f>CHOOSE(Homes[[#This Row],[condition]], "Poor","Fair","Average","Good","Excellent")</f>
        <v>Average</v>
      </c>
      <c r="P3989">
        <f ca="1">YEAR(TODAY())-Homes[[#This Row],[yr_built]]</f>
        <v>59</v>
      </c>
      <c r="Q3989">
        <v>1963</v>
      </c>
      <c r="R3989">
        <f ca="1">IF(Homes[[#This Row],[yr_renovated]]&gt;0, YEAR(TODAY())-Homes[[#This Row],[yr_renovated]], YEAR(TODAY())-Homes[[#This Row],[yr_built]])</f>
        <v>62</v>
      </c>
      <c r="S3989">
        <v>1</v>
      </c>
      <c r="T3989" s="2">
        <v>41780</v>
      </c>
      <c r="U3989" s="3">
        <v>1</v>
      </c>
      <c r="V3989" s="4">
        <f>IFERROR(Homes[[#This Row],[sqft_above]]+Homes[[#This Row],[sqft_basement]]," ")</f>
        <v>1010</v>
      </c>
      <c r="W3989" s="4">
        <v>25000</v>
      </c>
      <c r="X3989">
        <v>0</v>
      </c>
      <c r="Y3989">
        <v>0</v>
      </c>
      <c r="Z3989">
        <v>3</v>
      </c>
      <c r="AA3989" s="4">
        <v>1010</v>
      </c>
      <c r="AB3989" s="4">
        <v>0</v>
      </c>
      <c r="AC3989">
        <v>1966</v>
      </c>
      <c r="AD3989" t="s">
        <v>4111</v>
      </c>
      <c r="AE3989" t="s">
        <v>147</v>
      </c>
      <c r="AF3989" t="s">
        <v>148</v>
      </c>
    </row>
    <row r="3990" spans="1:32">
      <c r="A3990" t="str">
        <f>PROPER(TRIM(Homes[[#This Row],[street]]))</f>
        <v>1904 S 259Th St</v>
      </c>
      <c r="B3990" t="str">
        <f>PROPER(TRIM(Homes[[#This Row],[city]]))</f>
        <v>Des Moines</v>
      </c>
      <c r="C3990" t="str">
        <f>_xlfn.TEXTBEFORE(Homes[[#This Row],[statezip]]," ")</f>
        <v>WA</v>
      </c>
      <c r="D3990" s="6" t="str">
        <f>_xlfn.TEXTAFTER(Homes[[#This Row],[statezip]]," ")</f>
        <v>98198</v>
      </c>
      <c r="E3990" s="1">
        <v>150000</v>
      </c>
      <c r="F3990">
        <v>3</v>
      </c>
      <c r="G399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0" s="3" t="str">
        <f>Homes[[#This Row],[bedrooms]] &amp; " bd | " &amp; TEXT(Homes[[#This Row],[bathrooms]],"0.##") &amp; " ba"</f>
        <v>3 bd | 1. ba</v>
      </c>
      <c r="I3990" s="4">
        <v>1320</v>
      </c>
      <c r="J3990" s="1">
        <f>IFERROR(Homes[[#This Row],[price]]/Homes[[#This Row],[sqft_living]]," ")</f>
        <v>113.63636363636364</v>
      </c>
      <c r="K3990" s="4">
        <f>IFERROR(Homes[[#This Row],[sqft_lot]]/43560," ")</f>
        <v>0.18870523415977961</v>
      </c>
      <c r="L3990" t="str">
        <f>IF(Homes[[#This Row],[waterfront]]=1, "Yes","No")</f>
        <v>No</v>
      </c>
      <c r="M3990" s="4" t="str">
        <f>IF(Homes[[#This Row],[sqft_basement]]&gt;0, "Yes","No")</f>
        <v>No</v>
      </c>
      <c r="N3990" t="str">
        <f>CHOOSE(Homes[[#This Row],[view]]+1, "None","Fair","Good","Great","Excellent")</f>
        <v>None</v>
      </c>
      <c r="O3990" t="str">
        <f>CHOOSE(Homes[[#This Row],[condition]], "Poor","Fair","Average","Good","Excellent")</f>
        <v>Average</v>
      </c>
      <c r="P3990">
        <f ca="1">YEAR(TODAY())-Homes[[#This Row],[yr_built]]</f>
        <v>66</v>
      </c>
      <c r="Q3990">
        <v>1989</v>
      </c>
      <c r="R3990">
        <f ca="1">IF(Homes[[#This Row],[yr_renovated]]&gt;0, YEAR(TODAY())-Homes[[#This Row],[yr_renovated]], YEAR(TODAY())-Homes[[#This Row],[yr_built]])</f>
        <v>36</v>
      </c>
      <c r="S3990">
        <v>1</v>
      </c>
      <c r="T3990" s="2">
        <v>41793</v>
      </c>
      <c r="U3990" s="3">
        <v>1</v>
      </c>
      <c r="V3990" s="4">
        <f>IFERROR(Homes[[#This Row],[sqft_above]]+Homes[[#This Row],[sqft_basement]]," ")</f>
        <v>1320</v>
      </c>
      <c r="W3990" s="4">
        <v>8220</v>
      </c>
      <c r="X3990">
        <v>0</v>
      </c>
      <c r="Y3990">
        <v>0</v>
      </c>
      <c r="Z3990">
        <v>3</v>
      </c>
      <c r="AA3990" s="4">
        <v>1320</v>
      </c>
      <c r="AB3990" s="4">
        <v>0</v>
      </c>
      <c r="AC3990">
        <v>1959</v>
      </c>
      <c r="AD3990" t="s">
        <v>4112</v>
      </c>
      <c r="AE3990" t="s">
        <v>459</v>
      </c>
      <c r="AF3990" t="s">
        <v>460</v>
      </c>
    </row>
    <row r="3991" spans="1:32">
      <c r="A3991" t="str">
        <f>PROPER(TRIM(Homes[[#This Row],[street]]))</f>
        <v>10218 Aqua Way S</v>
      </c>
      <c r="B3991" t="str">
        <f>PROPER(TRIM(Homes[[#This Row],[city]]))</f>
        <v>Seattle</v>
      </c>
      <c r="C3991" t="str">
        <f>_xlfn.TEXTBEFORE(Homes[[#This Row],[statezip]]," ")</f>
        <v>WA</v>
      </c>
      <c r="D3991" s="6" t="str">
        <f>_xlfn.TEXTAFTER(Homes[[#This Row],[statezip]]," ")</f>
        <v>98168</v>
      </c>
      <c r="E3991" s="1">
        <v>150000</v>
      </c>
      <c r="F3991">
        <v>2</v>
      </c>
      <c r="G399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1" s="3" t="str">
        <f>Homes[[#This Row],[bedrooms]] &amp; " bd | " &amp; TEXT(Homes[[#This Row],[bathrooms]],"0.##") &amp; " ba"</f>
        <v>2 bd | 1. ba</v>
      </c>
      <c r="I3991" s="4">
        <v>820</v>
      </c>
      <c r="J3991" s="1">
        <f>IFERROR(Homes[[#This Row],[price]]/Homes[[#This Row],[sqft_living]]," ")</f>
        <v>182.92682926829269</v>
      </c>
      <c r="K3991" s="4">
        <f>IFERROR(Homes[[#This Row],[sqft_lot]]/43560," ")</f>
        <v>0.23576675849403123</v>
      </c>
      <c r="L3991" t="str">
        <f>IF(Homes[[#This Row],[waterfront]]=1, "Yes","No")</f>
        <v>No</v>
      </c>
      <c r="M3991" s="4" t="str">
        <f>IF(Homes[[#This Row],[sqft_basement]]&gt;0, "Yes","No")</f>
        <v>No</v>
      </c>
      <c r="N3991" t="str">
        <f>CHOOSE(Homes[[#This Row],[view]]+1, "None","Fair","Good","Great","Excellent")</f>
        <v>None</v>
      </c>
      <c r="O3991" t="str">
        <f>CHOOSE(Homes[[#This Row],[condition]], "Poor","Fair","Average","Good","Excellent")</f>
        <v>Average</v>
      </c>
      <c r="P3991">
        <f ca="1">YEAR(TODAY())-Homes[[#This Row],[yr_built]]</f>
        <v>71</v>
      </c>
      <c r="Q3991">
        <v>2005</v>
      </c>
      <c r="R3991">
        <f ca="1">IF(Homes[[#This Row],[yr_renovated]]&gt;0, YEAR(TODAY())-Homes[[#This Row],[yr_renovated]], YEAR(TODAY())-Homes[[#This Row],[yr_built]])</f>
        <v>20</v>
      </c>
      <c r="S3991">
        <v>1</v>
      </c>
      <c r="T3991" s="2">
        <v>41781</v>
      </c>
      <c r="U3991" s="3">
        <v>1</v>
      </c>
      <c r="V3991" s="4">
        <f>IFERROR(Homes[[#This Row],[sqft_above]]+Homes[[#This Row],[sqft_basement]]," ")</f>
        <v>820</v>
      </c>
      <c r="W3991" s="4">
        <v>10270</v>
      </c>
      <c r="X3991">
        <v>0</v>
      </c>
      <c r="Y3991">
        <v>0</v>
      </c>
      <c r="Z3991">
        <v>3</v>
      </c>
      <c r="AA3991" s="4">
        <v>820</v>
      </c>
      <c r="AB3991" s="4">
        <v>0</v>
      </c>
      <c r="AC3991">
        <v>1954</v>
      </c>
      <c r="AD3991" t="s">
        <v>4113</v>
      </c>
      <c r="AE3991" t="s">
        <v>49</v>
      </c>
      <c r="AF3991" t="s">
        <v>94</v>
      </c>
    </row>
    <row r="3992" spans="1:32">
      <c r="A3992" t="str">
        <f>PROPER(TRIM(Homes[[#This Row],[street]]))</f>
        <v>8408 20Th Ave Sw</v>
      </c>
      <c r="B3992" t="str">
        <f>PROPER(TRIM(Homes[[#This Row],[city]]))</f>
        <v>Seattle</v>
      </c>
      <c r="C3992" t="str">
        <f>_xlfn.TEXTBEFORE(Homes[[#This Row],[statezip]]," ")</f>
        <v>WA</v>
      </c>
      <c r="D3992" s="6" t="str">
        <f>_xlfn.TEXTAFTER(Homes[[#This Row],[statezip]]," ")</f>
        <v>98106</v>
      </c>
      <c r="E3992" s="1">
        <v>150000</v>
      </c>
      <c r="F3992">
        <v>3</v>
      </c>
      <c r="G399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2" s="3" t="str">
        <f>Homes[[#This Row],[bedrooms]] &amp; " bd | " &amp; TEXT(Homes[[#This Row],[bathrooms]],"0.##") &amp; " ba"</f>
        <v>3 bd | 1. ba</v>
      </c>
      <c r="I3992" s="4">
        <v>820</v>
      </c>
      <c r="J3992" s="1">
        <f>IFERROR(Homes[[#This Row],[price]]/Homes[[#This Row],[sqft_living]]," ")</f>
        <v>182.92682926829269</v>
      </c>
      <c r="K3992" s="4">
        <f>IFERROR(Homes[[#This Row],[sqft_lot]]/43560," ")</f>
        <v>0.17630853994490359</v>
      </c>
      <c r="L3992" t="str">
        <f>IF(Homes[[#This Row],[waterfront]]=1, "Yes","No")</f>
        <v>No</v>
      </c>
      <c r="M3992" s="4" t="str">
        <f>IF(Homes[[#This Row],[sqft_basement]]&gt;0, "Yes","No")</f>
        <v>No</v>
      </c>
      <c r="N3992" t="str">
        <f>CHOOSE(Homes[[#This Row],[view]]+1, "None","Fair","Good","Great","Excellent")</f>
        <v>None</v>
      </c>
      <c r="O3992" t="str">
        <f>CHOOSE(Homes[[#This Row],[condition]], "Poor","Fair","Average","Good","Excellent")</f>
        <v>Average</v>
      </c>
      <c r="P3992">
        <f ca="1">YEAR(TODAY())-Homes[[#This Row],[yr_built]]</f>
        <v>115</v>
      </c>
      <c r="Q3992">
        <v>2006</v>
      </c>
      <c r="R3992">
        <f ca="1">IF(Homes[[#This Row],[yr_renovated]]&gt;0, YEAR(TODAY())-Homes[[#This Row],[yr_renovated]], YEAR(TODAY())-Homes[[#This Row],[yr_built]])</f>
        <v>19</v>
      </c>
      <c r="S3992">
        <v>1.5</v>
      </c>
      <c r="T3992" s="2">
        <v>41787</v>
      </c>
      <c r="U3992" s="3">
        <v>1</v>
      </c>
      <c r="V3992" s="4">
        <f>IFERROR(Homes[[#This Row],[sqft_above]]+Homes[[#This Row],[sqft_basement]]," ")</f>
        <v>820</v>
      </c>
      <c r="W3992" s="4">
        <v>7680</v>
      </c>
      <c r="X3992">
        <v>0</v>
      </c>
      <c r="Y3992">
        <v>0</v>
      </c>
      <c r="Z3992">
        <v>3</v>
      </c>
      <c r="AA3992" s="4">
        <v>820</v>
      </c>
      <c r="AB3992" s="4">
        <v>0</v>
      </c>
      <c r="AC3992">
        <v>1910</v>
      </c>
      <c r="AD3992" t="s">
        <v>4114</v>
      </c>
      <c r="AE3992" t="s">
        <v>49</v>
      </c>
      <c r="AF3992" t="s">
        <v>1278</v>
      </c>
    </row>
    <row r="3993" spans="1:32">
      <c r="A3993" t="str">
        <f>PROPER(TRIM(Homes[[#This Row],[street]]))</f>
        <v>27019 15Th Ave S</v>
      </c>
      <c r="B3993" t="str">
        <f>PROPER(TRIM(Homes[[#This Row],[city]]))</f>
        <v>Des Moines</v>
      </c>
      <c r="C3993" t="str">
        <f>_xlfn.TEXTBEFORE(Homes[[#This Row],[statezip]]," ")</f>
        <v>WA</v>
      </c>
      <c r="D3993" s="6" t="str">
        <f>_xlfn.TEXTAFTER(Homes[[#This Row],[statezip]]," ")</f>
        <v>98198</v>
      </c>
      <c r="E3993" s="1">
        <v>149500</v>
      </c>
      <c r="F3993">
        <v>3</v>
      </c>
      <c r="G399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3" s="3" t="str">
        <f>Homes[[#This Row],[bedrooms]] &amp; " bd | " &amp; TEXT(Homes[[#This Row],[bathrooms]],"0.##") &amp; " ba"</f>
        <v>3 bd | 1. ba</v>
      </c>
      <c r="I3993" s="4">
        <v>1010</v>
      </c>
      <c r="J3993" s="1">
        <f>IFERROR(Homes[[#This Row],[price]]/Homes[[#This Row],[sqft_living]]," ")</f>
        <v>148.01980198019803</v>
      </c>
      <c r="K3993" s="4">
        <f>IFERROR(Homes[[#This Row],[sqft_lot]]/43560," ")</f>
        <v>0.21694214876033058</v>
      </c>
      <c r="L3993" t="str">
        <f>IF(Homes[[#This Row],[waterfront]]=1, "Yes","No")</f>
        <v>No</v>
      </c>
      <c r="M3993" s="4" t="str">
        <f>IF(Homes[[#This Row],[sqft_basement]]&gt;0, "Yes","No")</f>
        <v>No</v>
      </c>
      <c r="N3993" t="str">
        <f>CHOOSE(Homes[[#This Row],[view]]+1, "None","Fair","Good","Great","Excellent")</f>
        <v>None</v>
      </c>
      <c r="O3993" t="str">
        <f>CHOOSE(Homes[[#This Row],[condition]], "Poor","Fair","Average","Good","Excellent")</f>
        <v>Good</v>
      </c>
      <c r="P3993">
        <f ca="1">YEAR(TODAY())-Homes[[#This Row],[yr_built]]</f>
        <v>66</v>
      </c>
      <c r="Q3993">
        <v>0</v>
      </c>
      <c r="R3993">
        <f ca="1">IF(Homes[[#This Row],[yr_renovated]]&gt;0, YEAR(TODAY())-Homes[[#This Row],[yr_renovated]], YEAR(TODAY())-Homes[[#This Row],[yr_built]])</f>
        <v>66</v>
      </c>
      <c r="S3993">
        <v>1</v>
      </c>
      <c r="T3993" s="2">
        <v>41800</v>
      </c>
      <c r="U3993" s="3">
        <v>1</v>
      </c>
      <c r="V3993" s="4">
        <f>IFERROR(Homes[[#This Row],[sqft_above]]+Homes[[#This Row],[sqft_basement]]," ")</f>
        <v>1010</v>
      </c>
      <c r="W3993" s="4">
        <v>9450</v>
      </c>
      <c r="X3993">
        <v>0</v>
      </c>
      <c r="Y3993">
        <v>0</v>
      </c>
      <c r="Z3993">
        <v>4</v>
      </c>
      <c r="AA3993" s="4">
        <v>1010</v>
      </c>
      <c r="AB3993" s="4">
        <v>0</v>
      </c>
      <c r="AC3993">
        <v>1959</v>
      </c>
      <c r="AD3993" t="s">
        <v>4115</v>
      </c>
      <c r="AE3993" t="s">
        <v>459</v>
      </c>
      <c r="AF3993" t="s">
        <v>460</v>
      </c>
    </row>
    <row r="3994" spans="1:32">
      <c r="A3994" t="str">
        <f>PROPER(TRIM(Homes[[#This Row],[street]]))</f>
        <v>12701 2Nd Ave Sw</v>
      </c>
      <c r="B3994" t="str">
        <f>PROPER(TRIM(Homes[[#This Row],[city]]))</f>
        <v>Seattle</v>
      </c>
      <c r="C3994" t="str">
        <f>_xlfn.TEXTBEFORE(Homes[[#This Row],[statezip]]," ")</f>
        <v>WA</v>
      </c>
      <c r="D3994" s="6" t="str">
        <f>_xlfn.TEXTAFTER(Homes[[#This Row],[statezip]]," ")</f>
        <v>98146</v>
      </c>
      <c r="E3994" s="1">
        <v>149000</v>
      </c>
      <c r="F3994">
        <v>3</v>
      </c>
      <c r="G399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4" s="3" t="str">
        <f>Homes[[#This Row],[bedrooms]] &amp; " bd | " &amp; TEXT(Homes[[#This Row],[bathrooms]],"0.##") &amp; " ba"</f>
        <v>3 bd | 1. ba</v>
      </c>
      <c r="I3994" s="4">
        <v>1700</v>
      </c>
      <c r="J3994" s="1">
        <f>IFERROR(Homes[[#This Row],[price]]/Homes[[#This Row],[sqft_living]]," ")</f>
        <v>87.647058823529406</v>
      </c>
      <c r="K3994" s="4">
        <f>IFERROR(Homes[[#This Row],[sqft_lot]]/43560," ")</f>
        <v>0.19846189164370984</v>
      </c>
      <c r="L3994" t="str">
        <f>IF(Homes[[#This Row],[waterfront]]=1, "Yes","No")</f>
        <v>No</v>
      </c>
      <c r="M3994" s="4" t="str">
        <f>IF(Homes[[#This Row],[sqft_basement]]&gt;0, "Yes","No")</f>
        <v>No</v>
      </c>
      <c r="N3994" t="str">
        <f>CHOOSE(Homes[[#This Row],[view]]+1, "None","Fair","Good","Great","Excellent")</f>
        <v>None</v>
      </c>
      <c r="O3994" t="str">
        <f>CHOOSE(Homes[[#This Row],[condition]], "Poor","Fair","Average","Good","Excellent")</f>
        <v>Average</v>
      </c>
      <c r="P3994">
        <f ca="1">YEAR(TODAY())-Homes[[#This Row],[yr_built]]</f>
        <v>70</v>
      </c>
      <c r="Q3994">
        <v>2005</v>
      </c>
      <c r="R3994">
        <f ca="1">IF(Homes[[#This Row],[yr_renovated]]&gt;0, YEAR(TODAY())-Homes[[#This Row],[yr_renovated]], YEAR(TODAY())-Homes[[#This Row],[yr_built]])</f>
        <v>20</v>
      </c>
      <c r="S3994">
        <v>1</v>
      </c>
      <c r="T3994" s="2">
        <v>41782</v>
      </c>
      <c r="U3994" s="3">
        <v>1</v>
      </c>
      <c r="V3994" s="4">
        <f>IFERROR(Homes[[#This Row],[sqft_above]]+Homes[[#This Row],[sqft_basement]]," ")</f>
        <v>1700</v>
      </c>
      <c r="W3994" s="4">
        <v>8645</v>
      </c>
      <c r="X3994">
        <v>0</v>
      </c>
      <c r="Y3994">
        <v>0</v>
      </c>
      <c r="Z3994">
        <v>3</v>
      </c>
      <c r="AA3994" s="4">
        <v>1700</v>
      </c>
      <c r="AB3994" s="4">
        <v>0</v>
      </c>
      <c r="AC3994">
        <v>1955</v>
      </c>
      <c r="AD3994" t="s">
        <v>4116</v>
      </c>
      <c r="AE3994" t="s">
        <v>49</v>
      </c>
      <c r="AF3994" t="s">
        <v>422</v>
      </c>
    </row>
    <row r="3995" spans="1:32">
      <c r="A3995" t="str">
        <f>PROPER(TRIM(Homes[[#This Row],[street]]))</f>
        <v>10050 19Th Ave Sw</v>
      </c>
      <c r="B3995" t="str">
        <f>PROPER(TRIM(Homes[[#This Row],[city]]))</f>
        <v>Seattle</v>
      </c>
      <c r="C3995" t="str">
        <f>_xlfn.TEXTBEFORE(Homes[[#This Row],[statezip]]," ")</f>
        <v>WA</v>
      </c>
      <c r="D3995" s="6" t="str">
        <f>_xlfn.TEXTAFTER(Homes[[#This Row],[statezip]]," ")</f>
        <v>98146</v>
      </c>
      <c r="E3995" s="1">
        <v>148612.5</v>
      </c>
      <c r="F3995">
        <v>3</v>
      </c>
      <c r="G399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5" s="3" t="str">
        <f>Homes[[#This Row],[bedrooms]] &amp; " bd | " &amp; TEXT(Homes[[#This Row],[bathrooms]],"0.##") &amp; " ba"</f>
        <v>3 bd | 1. ba</v>
      </c>
      <c r="I3995" s="4">
        <v>1040</v>
      </c>
      <c r="J3995" s="1">
        <f>IFERROR(Homes[[#This Row],[price]]/Homes[[#This Row],[sqft_living]]," ")</f>
        <v>142.89663461538461</v>
      </c>
      <c r="K3995" s="4">
        <f>IFERROR(Homes[[#This Row],[sqft_lot]]/43560," ")</f>
        <v>0.1147842056932966</v>
      </c>
      <c r="L3995" t="str">
        <f>IF(Homes[[#This Row],[waterfront]]=1, "Yes","No")</f>
        <v>No</v>
      </c>
      <c r="M3995" s="4" t="str">
        <f>IF(Homes[[#This Row],[sqft_basement]]&gt;0, "Yes","No")</f>
        <v>No</v>
      </c>
      <c r="N3995" t="str">
        <f>CHOOSE(Homes[[#This Row],[view]]+1, "None","Fair","Good","Great","Excellent")</f>
        <v>None</v>
      </c>
      <c r="O3995" t="str">
        <f>CHOOSE(Homes[[#This Row],[condition]], "Poor","Fair","Average","Good","Excellent")</f>
        <v>Average</v>
      </c>
      <c r="P3995">
        <f ca="1">YEAR(TODAY())-Homes[[#This Row],[yr_built]]</f>
        <v>66</v>
      </c>
      <c r="Q3995">
        <v>1989</v>
      </c>
      <c r="R3995">
        <f ca="1">IF(Homes[[#This Row],[yr_renovated]]&gt;0, YEAR(TODAY())-Homes[[#This Row],[yr_renovated]], YEAR(TODAY())-Homes[[#This Row],[yr_built]])</f>
        <v>36</v>
      </c>
      <c r="S3995">
        <v>1</v>
      </c>
      <c r="T3995" s="2">
        <v>41774</v>
      </c>
      <c r="U3995" s="3">
        <v>1</v>
      </c>
      <c r="V3995" s="4">
        <f>IFERROR(Homes[[#This Row],[sqft_above]]+Homes[[#This Row],[sqft_basement]]," ")</f>
        <v>1040</v>
      </c>
      <c r="W3995" s="4">
        <v>5000</v>
      </c>
      <c r="X3995">
        <v>0</v>
      </c>
      <c r="Y3995">
        <v>0</v>
      </c>
      <c r="Z3995">
        <v>3</v>
      </c>
      <c r="AA3995" s="4">
        <v>1040</v>
      </c>
      <c r="AB3995" s="4">
        <v>0</v>
      </c>
      <c r="AC3995">
        <v>1959</v>
      </c>
      <c r="AD3995" t="s">
        <v>4117</v>
      </c>
      <c r="AE3995" t="s">
        <v>49</v>
      </c>
      <c r="AF3995" t="s">
        <v>422</v>
      </c>
    </row>
    <row r="3996" spans="1:32">
      <c r="A3996" t="str">
        <f>PROPER(TRIM(Homes[[#This Row],[street]]))</f>
        <v>10120-10198 34Th Ave Sw</v>
      </c>
      <c r="B3996" t="str">
        <f>PROPER(TRIM(Homes[[#This Row],[city]]))</f>
        <v>Seattle</v>
      </c>
      <c r="C3996" t="str">
        <f>_xlfn.TEXTBEFORE(Homes[[#This Row],[statezip]]," ")</f>
        <v>WA</v>
      </c>
      <c r="D3996" s="6" t="str">
        <f>_xlfn.TEXTAFTER(Homes[[#This Row],[statezip]]," ")</f>
        <v>98146</v>
      </c>
      <c r="E3996" s="1">
        <v>148612.5</v>
      </c>
      <c r="F3996">
        <v>3</v>
      </c>
      <c r="G399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6" s="3" t="str">
        <f>Homes[[#This Row],[bedrooms]] &amp; " bd | " &amp; TEXT(Homes[[#This Row],[bathrooms]],"0.##") &amp; " ba"</f>
        <v>3 bd | 1. ba</v>
      </c>
      <c r="I3996" s="4">
        <v>1040</v>
      </c>
      <c r="J3996" s="1">
        <f>IFERROR(Homes[[#This Row],[price]]/Homes[[#This Row],[sqft_living]]," ")</f>
        <v>142.89663461538461</v>
      </c>
      <c r="K3996" s="4">
        <f>IFERROR(Homes[[#This Row],[sqft_lot]]/43560," ")</f>
        <v>0.15748393021120294</v>
      </c>
      <c r="L3996" t="str">
        <f>IF(Homes[[#This Row],[waterfront]]=1, "Yes","No")</f>
        <v>No</v>
      </c>
      <c r="M3996" s="4" t="str">
        <f>IF(Homes[[#This Row],[sqft_basement]]&gt;0, "Yes","No")</f>
        <v>No</v>
      </c>
      <c r="N3996" t="str">
        <f>CHOOSE(Homes[[#This Row],[view]]+1, "None","Fair","Good","Great","Excellent")</f>
        <v>None</v>
      </c>
      <c r="O3996" t="str">
        <f>CHOOSE(Homes[[#This Row],[condition]], "Poor","Fair","Average","Good","Excellent")</f>
        <v>Average</v>
      </c>
      <c r="P3996">
        <f ca="1">YEAR(TODAY())-Homes[[#This Row],[yr_built]]</f>
        <v>83</v>
      </c>
      <c r="Q3996">
        <v>1999</v>
      </c>
      <c r="R3996">
        <f ca="1">IF(Homes[[#This Row],[yr_renovated]]&gt;0, YEAR(TODAY())-Homes[[#This Row],[yr_renovated]], YEAR(TODAY())-Homes[[#This Row],[yr_built]])</f>
        <v>26</v>
      </c>
      <c r="S3996">
        <v>2</v>
      </c>
      <c r="T3996" s="2">
        <v>41793</v>
      </c>
      <c r="U3996" s="3">
        <v>1</v>
      </c>
      <c r="V3996" s="4">
        <f>IFERROR(Homes[[#This Row],[sqft_above]]+Homes[[#This Row],[sqft_basement]]," ")</f>
        <v>1040</v>
      </c>
      <c r="W3996" s="4">
        <v>6860</v>
      </c>
      <c r="X3996">
        <v>0</v>
      </c>
      <c r="Y3996">
        <v>0</v>
      </c>
      <c r="Z3996">
        <v>3</v>
      </c>
      <c r="AA3996" s="4">
        <v>1040</v>
      </c>
      <c r="AB3996" s="4">
        <v>0</v>
      </c>
      <c r="AC3996">
        <v>1942</v>
      </c>
      <c r="AD3996" t="s">
        <v>4118</v>
      </c>
      <c r="AE3996" t="s">
        <v>49</v>
      </c>
      <c r="AF3996" t="s">
        <v>422</v>
      </c>
    </row>
    <row r="3997" spans="1:32">
      <c r="A3997" t="str">
        <f>PROPER(TRIM(Homes[[#This Row],[street]]))</f>
        <v>11626-11630 Se 323Rd Pl</v>
      </c>
      <c r="B3997" t="str">
        <f>PROPER(TRIM(Homes[[#This Row],[city]]))</f>
        <v>Auburn</v>
      </c>
      <c r="C3997" t="str">
        <f>_xlfn.TEXTBEFORE(Homes[[#This Row],[statezip]]," ")</f>
        <v>WA</v>
      </c>
      <c r="D3997" s="6" t="str">
        <f>_xlfn.TEXTAFTER(Homes[[#This Row],[statezip]]," ")</f>
        <v>98092</v>
      </c>
      <c r="E3997" s="1">
        <v>148226</v>
      </c>
      <c r="F3997">
        <v>3</v>
      </c>
      <c r="G399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7" s="3" t="str">
        <f>Homes[[#This Row],[bedrooms]] &amp; " bd | " &amp; TEXT(Homes[[#This Row],[bathrooms]],"0.##") &amp; " ba"</f>
        <v>3 bd | 1. ba</v>
      </c>
      <c r="I3997" s="4">
        <v>1400</v>
      </c>
      <c r="J3997" s="1">
        <f>IFERROR(Homes[[#This Row],[price]]/Homes[[#This Row],[sqft_living]]," ")</f>
        <v>105.87571428571428</v>
      </c>
      <c r="K3997" s="4">
        <f>IFERROR(Homes[[#This Row],[sqft_lot]]/43560," ")</f>
        <v>0.16896235078053259</v>
      </c>
      <c r="L3997" t="str">
        <f>IF(Homes[[#This Row],[waterfront]]=1, "Yes","No")</f>
        <v>No</v>
      </c>
      <c r="M3997" s="4" t="str">
        <f>IF(Homes[[#This Row],[sqft_basement]]&gt;0, "Yes","No")</f>
        <v>No</v>
      </c>
      <c r="N3997" t="str">
        <f>CHOOSE(Homes[[#This Row],[view]]+1, "None","Fair","Good","Great","Excellent")</f>
        <v>None</v>
      </c>
      <c r="O3997" t="str">
        <f>CHOOSE(Homes[[#This Row],[condition]], "Poor","Fair","Average","Good","Excellent")</f>
        <v>Good</v>
      </c>
      <c r="P3997">
        <f ca="1">YEAR(TODAY())-Homes[[#This Row],[yr_built]]</f>
        <v>57</v>
      </c>
      <c r="Q3997">
        <v>0</v>
      </c>
      <c r="R3997">
        <f ca="1">IF(Homes[[#This Row],[yr_renovated]]&gt;0, YEAR(TODAY())-Homes[[#This Row],[yr_renovated]], YEAR(TODAY())-Homes[[#This Row],[yr_built]])</f>
        <v>57</v>
      </c>
      <c r="S3997">
        <v>1</v>
      </c>
      <c r="T3997" s="2">
        <v>41828</v>
      </c>
      <c r="U3997" s="3">
        <v>1</v>
      </c>
      <c r="V3997" s="4">
        <f>IFERROR(Homes[[#This Row],[sqft_above]]+Homes[[#This Row],[sqft_basement]]," ")</f>
        <v>1400</v>
      </c>
      <c r="W3997" s="4">
        <v>7360</v>
      </c>
      <c r="X3997">
        <v>0</v>
      </c>
      <c r="Y3997">
        <v>0</v>
      </c>
      <c r="Z3997">
        <v>4</v>
      </c>
      <c r="AA3997" s="4">
        <v>1400</v>
      </c>
      <c r="AB3997" s="4">
        <v>0</v>
      </c>
      <c r="AC3997">
        <v>1968</v>
      </c>
      <c r="AD3997" t="s">
        <v>4119</v>
      </c>
      <c r="AE3997" t="s">
        <v>519</v>
      </c>
      <c r="AF3997" t="s">
        <v>520</v>
      </c>
    </row>
    <row r="3998" spans="1:32">
      <c r="A3998" t="str">
        <f>PROPER(TRIM(Homes[[#This Row],[street]]))</f>
        <v>9854 25Th Ave Sw</v>
      </c>
      <c r="B3998" t="str">
        <f>PROPER(TRIM(Homes[[#This Row],[city]]))</f>
        <v>Seattle</v>
      </c>
      <c r="C3998" t="str">
        <f>_xlfn.TEXTBEFORE(Homes[[#This Row],[statezip]]," ")</f>
        <v>WA</v>
      </c>
      <c r="D3998" s="6" t="str">
        <f>_xlfn.TEXTAFTER(Homes[[#This Row],[statezip]]," ")</f>
        <v>98106</v>
      </c>
      <c r="E3998" s="1">
        <v>148000</v>
      </c>
      <c r="F3998">
        <v>1</v>
      </c>
      <c r="G399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8" s="3" t="str">
        <f>Homes[[#This Row],[bedrooms]] &amp; " bd | " &amp; TEXT(Homes[[#This Row],[bathrooms]],"0.##") &amp; " ba"</f>
        <v>1 bd | 1. ba</v>
      </c>
      <c r="I3998" s="4">
        <v>620</v>
      </c>
      <c r="J3998" s="1">
        <f>IFERROR(Homes[[#This Row],[price]]/Homes[[#This Row],[sqft_living]]," ")</f>
        <v>238.70967741935485</v>
      </c>
      <c r="K3998" s="4">
        <f>IFERROR(Homes[[#This Row],[sqft_lot]]/43560," ")</f>
        <v>0.18964646464646465</v>
      </c>
      <c r="L3998" t="str">
        <f>IF(Homes[[#This Row],[waterfront]]=1, "Yes","No")</f>
        <v>No</v>
      </c>
      <c r="M3998" s="4" t="str">
        <f>IF(Homes[[#This Row],[sqft_basement]]&gt;0, "Yes","No")</f>
        <v>No</v>
      </c>
      <c r="N3998" t="str">
        <f>CHOOSE(Homes[[#This Row],[view]]+1, "None","Fair","Good","Great","Excellent")</f>
        <v>None</v>
      </c>
      <c r="O3998" t="str">
        <f>CHOOSE(Homes[[#This Row],[condition]], "Poor","Fair","Average","Good","Excellent")</f>
        <v>Average</v>
      </c>
      <c r="P3998">
        <f ca="1">YEAR(TODAY())-Homes[[#This Row],[yr_built]]</f>
        <v>86</v>
      </c>
      <c r="Q3998">
        <v>1969</v>
      </c>
      <c r="R3998">
        <f ca="1">IF(Homes[[#This Row],[yr_renovated]]&gt;0, YEAR(TODAY())-Homes[[#This Row],[yr_renovated]], YEAR(TODAY())-Homes[[#This Row],[yr_built]])</f>
        <v>56</v>
      </c>
      <c r="S3998">
        <v>1</v>
      </c>
      <c r="T3998" s="2">
        <v>41801</v>
      </c>
      <c r="U3998" s="3">
        <v>1</v>
      </c>
      <c r="V3998" s="4">
        <f>IFERROR(Homes[[#This Row],[sqft_above]]+Homes[[#This Row],[sqft_basement]]," ")</f>
        <v>620</v>
      </c>
      <c r="W3998" s="4">
        <v>8261</v>
      </c>
      <c r="X3998">
        <v>0</v>
      </c>
      <c r="Y3998">
        <v>0</v>
      </c>
      <c r="Z3998">
        <v>3</v>
      </c>
      <c r="AA3998" s="4">
        <v>620</v>
      </c>
      <c r="AB3998" s="4">
        <v>0</v>
      </c>
      <c r="AC3998">
        <v>1939</v>
      </c>
      <c r="AD3998" t="s">
        <v>4120</v>
      </c>
      <c r="AE3998" t="s">
        <v>49</v>
      </c>
      <c r="AF3998" t="s">
        <v>1278</v>
      </c>
    </row>
    <row r="3999" spans="1:32">
      <c r="A3999" t="str">
        <f>PROPER(TRIM(Homes[[#This Row],[street]]))</f>
        <v>7760 10Th Ave Sw</v>
      </c>
      <c r="B3999" t="str">
        <f>PROPER(TRIM(Homes[[#This Row],[city]]))</f>
        <v>Seattle</v>
      </c>
      <c r="C3999" t="str">
        <f>_xlfn.TEXTBEFORE(Homes[[#This Row],[statezip]]," ")</f>
        <v>WA</v>
      </c>
      <c r="D3999" s="6" t="str">
        <f>_xlfn.TEXTAFTER(Homes[[#This Row],[statezip]]," ")</f>
        <v>98106</v>
      </c>
      <c r="E3999" s="1">
        <v>148000</v>
      </c>
      <c r="F3999">
        <v>2</v>
      </c>
      <c r="G399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3999" s="3" t="str">
        <f>Homes[[#This Row],[bedrooms]] &amp; " bd | " &amp; TEXT(Homes[[#This Row],[bathrooms]],"0.##") &amp; " ba"</f>
        <v>2 bd | 1. ba</v>
      </c>
      <c r="I3999" s="4">
        <v>630</v>
      </c>
      <c r="J3999" s="1">
        <f>IFERROR(Homes[[#This Row],[price]]/Homes[[#This Row],[sqft_living]]," ")</f>
        <v>234.92063492063491</v>
      </c>
      <c r="K3999" s="4">
        <f>IFERROR(Homes[[#This Row],[sqft_lot]]/43560," ")</f>
        <v>9.6418732782369149E-2</v>
      </c>
      <c r="L3999" t="str">
        <f>IF(Homes[[#This Row],[waterfront]]=1, "Yes","No")</f>
        <v>No</v>
      </c>
      <c r="M3999" s="4" t="str">
        <f>IF(Homes[[#This Row],[sqft_basement]]&gt;0, "Yes","No")</f>
        <v>No</v>
      </c>
      <c r="N3999" t="str">
        <f>CHOOSE(Homes[[#This Row],[view]]+1, "None","Fair","Good","Great","Excellent")</f>
        <v>None</v>
      </c>
      <c r="O3999" t="str">
        <f>CHOOSE(Homes[[#This Row],[condition]], "Poor","Fair","Average","Good","Excellent")</f>
        <v>Average</v>
      </c>
      <c r="P3999">
        <f ca="1">YEAR(TODAY())-Homes[[#This Row],[yr_built]]</f>
        <v>95</v>
      </c>
      <c r="Q3999">
        <v>1997</v>
      </c>
      <c r="R3999">
        <f ca="1">IF(Homes[[#This Row],[yr_renovated]]&gt;0, YEAR(TODAY())-Homes[[#This Row],[yr_renovated]], YEAR(TODAY())-Homes[[#This Row],[yr_built]])</f>
        <v>28</v>
      </c>
      <c r="S3999">
        <v>1</v>
      </c>
      <c r="T3999" s="2">
        <v>41828</v>
      </c>
      <c r="U3999" s="3">
        <v>1</v>
      </c>
      <c r="V3999" s="4">
        <f>IFERROR(Homes[[#This Row],[sqft_above]]+Homes[[#This Row],[sqft_basement]]," ")</f>
        <v>630</v>
      </c>
      <c r="W3999" s="4">
        <v>4200</v>
      </c>
      <c r="X3999">
        <v>0</v>
      </c>
      <c r="Y3999">
        <v>0</v>
      </c>
      <c r="Z3999">
        <v>3</v>
      </c>
      <c r="AA3999" s="4">
        <v>630</v>
      </c>
      <c r="AB3999" s="4">
        <v>0</v>
      </c>
      <c r="AC3999">
        <v>1930</v>
      </c>
      <c r="AD3999" t="s">
        <v>4121</v>
      </c>
      <c r="AE3999" t="s">
        <v>49</v>
      </c>
      <c r="AF3999" t="s">
        <v>1278</v>
      </c>
    </row>
    <row r="4000" spans="1:32">
      <c r="A4000" t="str">
        <f>PROPER(TRIM(Homes[[#This Row],[street]]))</f>
        <v>14056 31St Ave S</v>
      </c>
      <c r="B4000" t="str">
        <f>PROPER(TRIM(Homes[[#This Row],[city]]))</f>
        <v>Seatac</v>
      </c>
      <c r="C4000" t="str">
        <f>_xlfn.TEXTBEFORE(Homes[[#This Row],[statezip]]," ")</f>
        <v>WA</v>
      </c>
      <c r="D4000" s="6" t="str">
        <f>_xlfn.TEXTAFTER(Homes[[#This Row],[statezip]]," ")</f>
        <v>98168</v>
      </c>
      <c r="E4000" s="1">
        <v>145000</v>
      </c>
      <c r="F4000">
        <v>3</v>
      </c>
      <c r="G400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0" s="3" t="str">
        <f>Homes[[#This Row],[bedrooms]] &amp; " bd | " &amp; TEXT(Homes[[#This Row],[bathrooms]],"0.##") &amp; " ba"</f>
        <v>3 bd | 1. ba</v>
      </c>
      <c r="I4000" s="4">
        <v>1010</v>
      </c>
      <c r="J4000" s="1">
        <f>IFERROR(Homes[[#This Row],[price]]/Homes[[#This Row],[sqft_living]]," ")</f>
        <v>143.56435643564356</v>
      </c>
      <c r="K4000" s="4">
        <f>IFERROR(Homes[[#This Row],[sqft_lot]]/43560," ")</f>
        <v>0.12603305785123967</v>
      </c>
      <c r="L4000" t="str">
        <f>IF(Homes[[#This Row],[waterfront]]=1, "Yes","No")</f>
        <v>No</v>
      </c>
      <c r="M4000" s="4" t="str">
        <f>IF(Homes[[#This Row],[sqft_basement]]&gt;0, "Yes","No")</f>
        <v>No</v>
      </c>
      <c r="N4000" t="str">
        <f>CHOOSE(Homes[[#This Row],[view]]+1, "None","Fair","Good","Great","Excellent")</f>
        <v>None</v>
      </c>
      <c r="O4000" t="str">
        <f>CHOOSE(Homes[[#This Row],[condition]], "Poor","Fair","Average","Good","Excellent")</f>
        <v>Average</v>
      </c>
      <c r="P4000">
        <f ca="1">YEAR(TODAY())-Homes[[#This Row],[yr_built]]</f>
        <v>71</v>
      </c>
      <c r="Q4000">
        <v>2005</v>
      </c>
      <c r="R4000">
        <f ca="1">IF(Homes[[#This Row],[yr_renovated]]&gt;0, YEAR(TODAY())-Homes[[#This Row],[yr_renovated]], YEAR(TODAY())-Homes[[#This Row],[yr_built]])</f>
        <v>20</v>
      </c>
      <c r="S4000">
        <v>1</v>
      </c>
      <c r="T4000" s="2">
        <v>41788</v>
      </c>
      <c r="U4000" s="3">
        <v>1</v>
      </c>
      <c r="V4000" s="4">
        <f>IFERROR(Homes[[#This Row],[sqft_above]]+Homes[[#This Row],[sqft_basement]]," ")</f>
        <v>1010</v>
      </c>
      <c r="W4000" s="4">
        <v>5490</v>
      </c>
      <c r="X4000">
        <v>0</v>
      </c>
      <c r="Y4000">
        <v>0</v>
      </c>
      <c r="Z4000">
        <v>3</v>
      </c>
      <c r="AA4000" s="4">
        <v>1010</v>
      </c>
      <c r="AB4000" s="4">
        <v>0</v>
      </c>
      <c r="AC4000">
        <v>1954</v>
      </c>
      <c r="AD4000" t="s">
        <v>4122</v>
      </c>
      <c r="AE4000" t="s">
        <v>2001</v>
      </c>
      <c r="AF4000" t="s">
        <v>94</v>
      </c>
    </row>
    <row r="4001" spans="1:32">
      <c r="A4001" t="str">
        <f>PROPER(TRIM(Homes[[#This Row],[street]]))</f>
        <v>821 Dayton Ave Ne</v>
      </c>
      <c r="B4001" t="str">
        <f>PROPER(TRIM(Homes[[#This Row],[city]]))</f>
        <v>Renton</v>
      </c>
      <c r="C4001" t="str">
        <f>_xlfn.TEXTBEFORE(Homes[[#This Row],[statezip]]," ")</f>
        <v>WA</v>
      </c>
      <c r="D4001" s="6" t="str">
        <f>_xlfn.TEXTAFTER(Homes[[#This Row],[statezip]]," ")</f>
        <v>98056</v>
      </c>
      <c r="E4001" s="1">
        <v>141800</v>
      </c>
      <c r="F4001">
        <v>2</v>
      </c>
      <c r="G400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1" s="3" t="str">
        <f>Homes[[#This Row],[bedrooms]] &amp; " bd | " &amp; TEXT(Homes[[#This Row],[bathrooms]],"0.##") &amp; " ba"</f>
        <v>2 bd | 1. ba</v>
      </c>
      <c r="I4001" s="4">
        <v>930</v>
      </c>
      <c r="J4001" s="1">
        <f>IFERROR(Homes[[#This Row],[price]]/Homes[[#This Row],[sqft_living]]," ")</f>
        <v>152.47311827956989</v>
      </c>
      <c r="K4001" s="4">
        <f>IFERROR(Homes[[#This Row],[sqft_lot]]/43560," ")</f>
        <v>0.10888429752066116</v>
      </c>
      <c r="L4001" t="str">
        <f>IF(Homes[[#This Row],[waterfront]]=1, "Yes","No")</f>
        <v>No</v>
      </c>
      <c r="M4001" s="4" t="str">
        <f>IF(Homes[[#This Row],[sqft_basement]]&gt;0, "Yes","No")</f>
        <v>No</v>
      </c>
      <c r="N4001" t="str">
        <f>CHOOSE(Homes[[#This Row],[view]]+1, "None","Fair","Good","Great","Excellent")</f>
        <v>None</v>
      </c>
      <c r="O4001" t="str">
        <f>CHOOSE(Homes[[#This Row],[condition]], "Poor","Fair","Average","Good","Excellent")</f>
        <v>Good</v>
      </c>
      <c r="P4001">
        <f ca="1">YEAR(TODAY())-Homes[[#This Row],[yr_built]]</f>
        <v>83</v>
      </c>
      <c r="Q4001">
        <v>1982</v>
      </c>
      <c r="R4001">
        <f ca="1">IF(Homes[[#This Row],[yr_renovated]]&gt;0, YEAR(TODAY())-Homes[[#This Row],[yr_renovated]], YEAR(TODAY())-Homes[[#This Row],[yr_built]])</f>
        <v>43</v>
      </c>
      <c r="S4001">
        <v>1</v>
      </c>
      <c r="T4001" s="2">
        <v>41778</v>
      </c>
      <c r="U4001" s="3">
        <v>1</v>
      </c>
      <c r="V4001" s="4">
        <f>IFERROR(Homes[[#This Row],[sqft_above]]+Homes[[#This Row],[sqft_basement]]," ")</f>
        <v>930</v>
      </c>
      <c r="W4001" s="4">
        <v>4743</v>
      </c>
      <c r="X4001">
        <v>0</v>
      </c>
      <c r="Y4001">
        <v>0</v>
      </c>
      <c r="Z4001">
        <v>4</v>
      </c>
      <c r="AA4001" s="4">
        <v>930</v>
      </c>
      <c r="AB4001" s="4">
        <v>0</v>
      </c>
      <c r="AC4001">
        <v>1942</v>
      </c>
      <c r="AD4001" t="s">
        <v>4123</v>
      </c>
      <c r="AE4001" t="s">
        <v>319</v>
      </c>
      <c r="AF4001" t="s">
        <v>672</v>
      </c>
    </row>
    <row r="4002" spans="1:32">
      <c r="A4002" t="str">
        <f>PROPER(TRIM(Homes[[#This Row],[street]]))</f>
        <v>25826 19Th Ave S</v>
      </c>
      <c r="B4002" t="str">
        <f>PROPER(TRIM(Homes[[#This Row],[city]]))</f>
        <v>Des Moines</v>
      </c>
      <c r="C4002" t="str">
        <f>_xlfn.TEXTBEFORE(Homes[[#This Row],[statezip]]," ")</f>
        <v>WA</v>
      </c>
      <c r="D4002" s="6" t="str">
        <f>_xlfn.TEXTAFTER(Homes[[#This Row],[statezip]]," ")</f>
        <v>98198</v>
      </c>
      <c r="E4002" s="1">
        <v>140000</v>
      </c>
      <c r="F4002">
        <v>3</v>
      </c>
      <c r="G400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2" s="3" t="str">
        <f>Homes[[#This Row],[bedrooms]] &amp; " bd | " &amp; TEXT(Homes[[#This Row],[bathrooms]],"0.##") &amp; " ba"</f>
        <v>3 bd | 1. ba</v>
      </c>
      <c r="I4002" s="4">
        <v>1060</v>
      </c>
      <c r="J4002" s="1">
        <f>IFERROR(Homes[[#This Row],[price]]/Homes[[#This Row],[sqft_living]]," ")</f>
        <v>132.0754716981132</v>
      </c>
      <c r="K4002" s="4">
        <f>IFERROR(Homes[[#This Row],[sqft_lot]]/43560," ")</f>
        <v>0.17155647382920111</v>
      </c>
      <c r="L4002" t="str">
        <f>IF(Homes[[#This Row],[waterfront]]=1, "Yes","No")</f>
        <v>No</v>
      </c>
      <c r="M4002" s="4" t="str">
        <f>IF(Homes[[#This Row],[sqft_basement]]&gt;0, "Yes","No")</f>
        <v>No</v>
      </c>
      <c r="N4002" t="str">
        <f>CHOOSE(Homes[[#This Row],[view]]+1, "None","Fair","Good","Great","Excellent")</f>
        <v>None</v>
      </c>
      <c r="O4002" t="str">
        <f>CHOOSE(Homes[[#This Row],[condition]], "Poor","Fair","Average","Good","Excellent")</f>
        <v>Average</v>
      </c>
      <c r="P4002">
        <f ca="1">YEAR(TODAY())-Homes[[#This Row],[yr_built]]</f>
        <v>66</v>
      </c>
      <c r="Q4002">
        <v>1989</v>
      </c>
      <c r="R4002">
        <f ca="1">IF(Homes[[#This Row],[yr_renovated]]&gt;0, YEAR(TODAY())-Homes[[#This Row],[yr_renovated]], YEAR(TODAY())-Homes[[#This Row],[yr_built]])</f>
        <v>36</v>
      </c>
      <c r="S4002">
        <v>1</v>
      </c>
      <c r="T4002" s="2">
        <v>41817</v>
      </c>
      <c r="U4002" s="3">
        <v>1</v>
      </c>
      <c r="V4002" s="4">
        <f>IFERROR(Homes[[#This Row],[sqft_above]]+Homes[[#This Row],[sqft_basement]]," ")</f>
        <v>1060</v>
      </c>
      <c r="W4002" s="4">
        <v>7473</v>
      </c>
      <c r="X4002">
        <v>0</v>
      </c>
      <c r="Y4002">
        <v>0</v>
      </c>
      <c r="Z4002">
        <v>3</v>
      </c>
      <c r="AA4002" s="4">
        <v>1060</v>
      </c>
      <c r="AB4002" s="4">
        <v>0</v>
      </c>
      <c r="AC4002">
        <v>1959</v>
      </c>
      <c r="AD4002" t="s">
        <v>4124</v>
      </c>
      <c r="AE4002" t="s">
        <v>459</v>
      </c>
      <c r="AF4002" t="s">
        <v>460</v>
      </c>
    </row>
    <row r="4003" spans="1:32">
      <c r="A4003" t="str">
        <f>PROPER(TRIM(Homes[[#This Row],[street]]))</f>
        <v>33610 51St Ave S</v>
      </c>
      <c r="B4003" t="str">
        <f>PROPER(TRIM(Homes[[#This Row],[city]]))</f>
        <v>Auburn</v>
      </c>
      <c r="C4003" t="str">
        <f>_xlfn.TEXTBEFORE(Homes[[#This Row],[statezip]]," ")</f>
        <v>WA</v>
      </c>
      <c r="D4003" s="6" t="str">
        <f>_xlfn.TEXTAFTER(Homes[[#This Row],[statezip]]," ")</f>
        <v>98001</v>
      </c>
      <c r="E4003" s="1">
        <v>139000</v>
      </c>
      <c r="F4003">
        <v>3</v>
      </c>
      <c r="G400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3" s="3" t="str">
        <f>Homes[[#This Row],[bedrooms]] &amp; " bd | " &amp; TEXT(Homes[[#This Row],[bathrooms]],"0.##") &amp; " ba"</f>
        <v>3 bd | 1. ba</v>
      </c>
      <c r="I4003" s="4">
        <v>1100</v>
      </c>
      <c r="J4003" s="1">
        <f>IFERROR(Homes[[#This Row],[price]]/Homes[[#This Row],[sqft_living]]," ")</f>
        <v>126.36363636363636</v>
      </c>
      <c r="K4003" s="4">
        <f>IFERROR(Homes[[#This Row],[sqft_lot]]/43560," ")</f>
        <v>0.39793388429752063</v>
      </c>
      <c r="L4003" t="str">
        <f>IF(Homes[[#This Row],[waterfront]]=1, "Yes","No")</f>
        <v>No</v>
      </c>
      <c r="M4003" s="4" t="str">
        <f>IF(Homes[[#This Row],[sqft_basement]]&gt;0, "Yes","No")</f>
        <v>No</v>
      </c>
      <c r="N4003" t="str">
        <f>CHOOSE(Homes[[#This Row],[view]]+1, "None","Fair","Good","Great","Excellent")</f>
        <v>None</v>
      </c>
      <c r="O4003" t="str">
        <f>CHOOSE(Homes[[#This Row],[condition]], "Poor","Fair","Average","Good","Excellent")</f>
        <v>Average</v>
      </c>
      <c r="P4003">
        <f ca="1">YEAR(TODAY())-Homes[[#This Row],[yr_built]]</f>
        <v>47</v>
      </c>
      <c r="Q4003">
        <v>0</v>
      </c>
      <c r="R4003">
        <f ca="1">IF(Homes[[#This Row],[yr_renovated]]&gt;0, YEAR(TODAY())-Homes[[#This Row],[yr_renovated]], YEAR(TODAY())-Homes[[#This Row],[yr_built]])</f>
        <v>47</v>
      </c>
      <c r="S4003">
        <v>1</v>
      </c>
      <c r="T4003" s="2">
        <v>41773</v>
      </c>
      <c r="U4003" s="3">
        <v>1</v>
      </c>
      <c r="V4003" s="4">
        <f>IFERROR(Homes[[#This Row],[sqft_above]]+Homes[[#This Row],[sqft_basement]]," ")</f>
        <v>1100</v>
      </c>
      <c r="W4003" s="4">
        <v>17334</v>
      </c>
      <c r="X4003">
        <v>0</v>
      </c>
      <c r="Y4003">
        <v>0</v>
      </c>
      <c r="Z4003">
        <v>3</v>
      </c>
      <c r="AA4003" s="4">
        <v>1100</v>
      </c>
      <c r="AB4003" s="4">
        <v>0</v>
      </c>
      <c r="AC4003">
        <v>1978</v>
      </c>
      <c r="AD4003" t="s">
        <v>4125</v>
      </c>
      <c r="AE4003" t="s">
        <v>519</v>
      </c>
      <c r="AF4003" t="s">
        <v>1269</v>
      </c>
    </row>
    <row r="4004" spans="1:32">
      <c r="A4004" t="str">
        <f>PROPER(TRIM(Homes[[#This Row],[street]]))</f>
        <v>755 Dayton Ave Ne</v>
      </c>
      <c r="B4004" t="str">
        <f>PROPER(TRIM(Homes[[#This Row],[city]]))</f>
        <v>Renton</v>
      </c>
      <c r="C4004" t="str">
        <f>_xlfn.TEXTBEFORE(Homes[[#This Row],[statezip]]," ")</f>
        <v>WA</v>
      </c>
      <c r="D4004" s="6" t="str">
        <f>_xlfn.TEXTAFTER(Homes[[#This Row],[statezip]]," ")</f>
        <v>98056</v>
      </c>
      <c r="E4004" s="1">
        <v>139000</v>
      </c>
      <c r="F4004">
        <v>2</v>
      </c>
      <c r="G400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4" s="3" t="str">
        <f>Homes[[#This Row],[bedrooms]] &amp; " bd | " &amp; TEXT(Homes[[#This Row],[bathrooms]],"0.##") &amp; " ba"</f>
        <v>2 bd | 1. ba</v>
      </c>
      <c r="I4004" s="4">
        <v>690</v>
      </c>
      <c r="J4004" s="1">
        <f>IFERROR(Homes[[#This Row],[price]]/Homes[[#This Row],[sqft_living]]," ")</f>
        <v>201.44927536231884</v>
      </c>
      <c r="K4004" s="4">
        <f>IFERROR(Homes[[#This Row],[sqft_lot]]/43560," ")</f>
        <v>0.12121212121212122</v>
      </c>
      <c r="L4004" t="str">
        <f>IF(Homes[[#This Row],[waterfront]]=1, "Yes","No")</f>
        <v>No</v>
      </c>
      <c r="M4004" s="4" t="str">
        <f>IF(Homes[[#This Row],[sqft_basement]]&gt;0, "Yes","No")</f>
        <v>No</v>
      </c>
      <c r="N4004" t="str">
        <f>CHOOSE(Homes[[#This Row],[view]]+1, "None","Fair","Good","Great","Excellent")</f>
        <v>None</v>
      </c>
      <c r="O4004" t="str">
        <f>CHOOSE(Homes[[#This Row],[condition]], "Poor","Fair","Average","Good","Excellent")</f>
        <v>Good</v>
      </c>
      <c r="P4004">
        <f ca="1">YEAR(TODAY())-Homes[[#This Row],[yr_built]]</f>
        <v>83</v>
      </c>
      <c r="Q4004">
        <v>1982</v>
      </c>
      <c r="R4004">
        <f ca="1">IF(Homes[[#This Row],[yr_renovated]]&gt;0, YEAR(TODAY())-Homes[[#This Row],[yr_renovated]], YEAR(TODAY())-Homes[[#This Row],[yr_built]])</f>
        <v>43</v>
      </c>
      <c r="S4004">
        <v>1</v>
      </c>
      <c r="T4004" s="2">
        <v>41814</v>
      </c>
      <c r="U4004" s="3">
        <v>1</v>
      </c>
      <c r="V4004" s="4">
        <f>IFERROR(Homes[[#This Row],[sqft_above]]+Homes[[#This Row],[sqft_basement]]," ")</f>
        <v>690</v>
      </c>
      <c r="W4004" s="4">
        <v>5280</v>
      </c>
      <c r="X4004">
        <v>0</v>
      </c>
      <c r="Y4004">
        <v>0</v>
      </c>
      <c r="Z4004">
        <v>4</v>
      </c>
      <c r="AA4004" s="4">
        <v>690</v>
      </c>
      <c r="AB4004" s="4">
        <v>0</v>
      </c>
      <c r="AC4004">
        <v>1942</v>
      </c>
      <c r="AD4004" t="s">
        <v>4126</v>
      </c>
      <c r="AE4004" t="s">
        <v>319</v>
      </c>
      <c r="AF4004" t="s">
        <v>672</v>
      </c>
    </row>
    <row r="4005" spans="1:32">
      <c r="A4005" t="str">
        <f>PROPER(TRIM(Homes[[#This Row],[street]]))</f>
        <v>15416 Se Jones Rd</v>
      </c>
      <c r="B4005" t="str">
        <f>PROPER(TRIM(Homes[[#This Row],[city]]))</f>
        <v>Renton</v>
      </c>
      <c r="C4005" t="str">
        <f>_xlfn.TEXTBEFORE(Homes[[#This Row],[statezip]]," ")</f>
        <v>WA</v>
      </c>
      <c r="D4005" s="6" t="str">
        <f>_xlfn.TEXTAFTER(Homes[[#This Row],[statezip]]," ")</f>
        <v>98058</v>
      </c>
      <c r="E4005" s="1">
        <v>137124</v>
      </c>
      <c r="F4005">
        <v>3</v>
      </c>
      <c r="G400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5" s="3" t="str">
        <f>Homes[[#This Row],[bedrooms]] &amp; " bd | " &amp; TEXT(Homes[[#This Row],[bathrooms]],"0.##") &amp; " ba"</f>
        <v>3 bd | 1. ba</v>
      </c>
      <c r="I4005" s="4">
        <v>960</v>
      </c>
      <c r="J4005" s="1">
        <f>IFERROR(Homes[[#This Row],[price]]/Homes[[#This Row],[sqft_living]]," ")</f>
        <v>142.83750000000001</v>
      </c>
      <c r="K4005" s="4">
        <f>IFERROR(Homes[[#This Row],[sqft_lot]]/43560," ")</f>
        <v>0.62998163452708911</v>
      </c>
      <c r="L4005" t="str">
        <f>IF(Homes[[#This Row],[waterfront]]=1, "Yes","No")</f>
        <v>No</v>
      </c>
      <c r="M4005" s="4" t="str">
        <f>IF(Homes[[#This Row],[sqft_basement]]&gt;0, "Yes","No")</f>
        <v>No</v>
      </c>
      <c r="N4005" t="str">
        <f>CHOOSE(Homes[[#This Row],[view]]+1, "None","Fair","Good","Great","Excellent")</f>
        <v>None</v>
      </c>
      <c r="O4005" t="str">
        <f>CHOOSE(Homes[[#This Row],[condition]], "Poor","Fair","Average","Good","Excellent")</f>
        <v>Good</v>
      </c>
      <c r="P4005">
        <f ca="1">YEAR(TODAY())-Homes[[#This Row],[yr_built]]</f>
        <v>55</v>
      </c>
      <c r="Q4005">
        <v>0</v>
      </c>
      <c r="R4005">
        <f ca="1">IF(Homes[[#This Row],[yr_renovated]]&gt;0, YEAR(TODAY())-Homes[[#This Row],[yr_renovated]], YEAR(TODAY())-Homes[[#This Row],[yr_built]])</f>
        <v>55</v>
      </c>
      <c r="S4005">
        <v>1</v>
      </c>
      <c r="T4005" s="2">
        <v>41829</v>
      </c>
      <c r="U4005" s="3">
        <v>1</v>
      </c>
      <c r="V4005" s="4">
        <f>IFERROR(Homes[[#This Row],[sqft_above]]+Homes[[#This Row],[sqft_basement]]," ")</f>
        <v>960</v>
      </c>
      <c r="W4005" s="4">
        <v>27442</v>
      </c>
      <c r="X4005">
        <v>0</v>
      </c>
      <c r="Y4005">
        <v>0</v>
      </c>
      <c r="Z4005">
        <v>4</v>
      </c>
      <c r="AA4005" s="4">
        <v>960</v>
      </c>
      <c r="AB4005" s="4">
        <v>0</v>
      </c>
      <c r="AC4005">
        <v>1970</v>
      </c>
      <c r="AD4005" t="s">
        <v>4127</v>
      </c>
      <c r="AE4005" t="s">
        <v>319</v>
      </c>
      <c r="AF4005" t="s">
        <v>320</v>
      </c>
    </row>
    <row r="4006" spans="1:32">
      <c r="A4006" t="str">
        <f>PROPER(TRIM(Homes[[#This Row],[street]]))</f>
        <v>9445 8Th Ave Sw</v>
      </c>
      <c r="B4006" t="str">
        <f>PROPER(TRIM(Homes[[#This Row],[city]]))</f>
        <v>Seattle</v>
      </c>
      <c r="C4006" t="str">
        <f>_xlfn.TEXTBEFORE(Homes[[#This Row],[statezip]]," ")</f>
        <v>WA</v>
      </c>
      <c r="D4006" s="6" t="str">
        <f>_xlfn.TEXTAFTER(Homes[[#This Row],[statezip]]," ")</f>
        <v>98106</v>
      </c>
      <c r="E4006" s="1">
        <v>137000</v>
      </c>
      <c r="F4006">
        <v>3</v>
      </c>
      <c r="G400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6" s="3" t="str">
        <f>Homes[[#This Row],[bedrooms]] &amp; " bd | " &amp; TEXT(Homes[[#This Row],[bathrooms]],"0.##") &amp; " ba"</f>
        <v>3 bd | 1. ba</v>
      </c>
      <c r="I4006" s="4">
        <v>950</v>
      </c>
      <c r="J4006" s="1">
        <f>IFERROR(Homes[[#This Row],[price]]/Homes[[#This Row],[sqft_living]]," ")</f>
        <v>144.21052631578948</v>
      </c>
      <c r="K4006" s="4">
        <f>IFERROR(Homes[[#This Row],[sqft_lot]]/43560," ")</f>
        <v>0.17493112947658401</v>
      </c>
      <c r="L4006" t="str">
        <f>IF(Homes[[#This Row],[waterfront]]=1, "Yes","No")</f>
        <v>No</v>
      </c>
      <c r="M4006" s="4" t="str">
        <f>IF(Homes[[#This Row],[sqft_basement]]&gt;0, "Yes","No")</f>
        <v>No</v>
      </c>
      <c r="N4006" t="str">
        <f>CHOOSE(Homes[[#This Row],[view]]+1, "None","Fair","Good","Great","Excellent")</f>
        <v>None</v>
      </c>
      <c r="O4006" t="str">
        <f>CHOOSE(Homes[[#This Row],[condition]], "Poor","Fair","Average","Good","Excellent")</f>
        <v>Average</v>
      </c>
      <c r="P4006">
        <f ca="1">YEAR(TODAY())-Homes[[#This Row],[yr_built]]</f>
        <v>71</v>
      </c>
      <c r="Q4006">
        <v>2005</v>
      </c>
      <c r="R4006">
        <f ca="1">IF(Homes[[#This Row],[yr_renovated]]&gt;0, YEAR(TODAY())-Homes[[#This Row],[yr_renovated]], YEAR(TODAY())-Homes[[#This Row],[yr_built]])</f>
        <v>20</v>
      </c>
      <c r="S4006">
        <v>1</v>
      </c>
      <c r="T4006" s="2">
        <v>41778</v>
      </c>
      <c r="U4006" s="3">
        <v>1</v>
      </c>
      <c r="V4006" s="4">
        <f>IFERROR(Homes[[#This Row],[sqft_above]]+Homes[[#This Row],[sqft_basement]]," ")</f>
        <v>950</v>
      </c>
      <c r="W4006" s="4">
        <v>7620</v>
      </c>
      <c r="X4006">
        <v>0</v>
      </c>
      <c r="Y4006">
        <v>0</v>
      </c>
      <c r="Z4006">
        <v>3</v>
      </c>
      <c r="AA4006" s="4">
        <v>950</v>
      </c>
      <c r="AB4006" s="4">
        <v>0</v>
      </c>
      <c r="AC4006">
        <v>1954</v>
      </c>
      <c r="AD4006" t="s">
        <v>4128</v>
      </c>
      <c r="AE4006" t="s">
        <v>49</v>
      </c>
      <c r="AF4006" t="s">
        <v>1278</v>
      </c>
    </row>
    <row r="4007" spans="1:32">
      <c r="A4007" t="str">
        <f>PROPER(TRIM(Homes[[#This Row],[street]]))</f>
        <v>6815 S 120Th Pl</v>
      </c>
      <c r="B4007" t="str">
        <f>PROPER(TRIM(Homes[[#This Row],[city]]))</f>
        <v>Seattle</v>
      </c>
      <c r="C4007" t="str">
        <f>_xlfn.TEXTBEFORE(Homes[[#This Row],[statezip]]," ")</f>
        <v>WA</v>
      </c>
      <c r="D4007" s="6" t="str">
        <f>_xlfn.TEXTAFTER(Homes[[#This Row],[statezip]]," ")</f>
        <v>98178</v>
      </c>
      <c r="E4007" s="1">
        <v>135333.33333299999</v>
      </c>
      <c r="F4007">
        <v>4</v>
      </c>
      <c r="G400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7" s="3" t="str">
        <f>Homes[[#This Row],[bedrooms]] &amp; " bd | " &amp; TEXT(Homes[[#This Row],[bathrooms]],"0.##") &amp; " ba"</f>
        <v>4 bd | 1. ba</v>
      </c>
      <c r="I4007" s="4">
        <v>1200</v>
      </c>
      <c r="J4007" s="1">
        <f>IFERROR(Homes[[#This Row],[price]]/Homes[[#This Row],[sqft_living]]," ")</f>
        <v>112.77777777749999</v>
      </c>
      <c r="K4007" s="4">
        <f>IFERROR(Homes[[#This Row],[sqft_lot]]/43560," ")</f>
        <v>0.16528925619834711</v>
      </c>
      <c r="L4007" t="str">
        <f>IF(Homes[[#This Row],[waterfront]]=1, "Yes","No")</f>
        <v>No</v>
      </c>
      <c r="M4007" s="4" t="str">
        <f>IF(Homes[[#This Row],[sqft_basement]]&gt;0, "Yes","No")</f>
        <v>No</v>
      </c>
      <c r="N4007" t="str">
        <f>CHOOSE(Homes[[#This Row],[view]]+1, "None","Fair","Good","Great","Excellent")</f>
        <v>None</v>
      </c>
      <c r="O4007" t="str">
        <f>CHOOSE(Homes[[#This Row],[condition]], "Poor","Fair","Average","Good","Excellent")</f>
        <v>Average</v>
      </c>
      <c r="P4007">
        <f ca="1">YEAR(TODAY())-Homes[[#This Row],[yr_built]]</f>
        <v>81</v>
      </c>
      <c r="Q4007">
        <v>0</v>
      </c>
      <c r="R4007">
        <f ca="1">IF(Homes[[#This Row],[yr_renovated]]&gt;0, YEAR(TODAY())-Homes[[#This Row],[yr_renovated]], YEAR(TODAY())-Homes[[#This Row],[yr_built]])</f>
        <v>81</v>
      </c>
      <c r="S4007">
        <v>1.5</v>
      </c>
      <c r="T4007" s="2">
        <v>41800</v>
      </c>
      <c r="U4007" s="3">
        <v>1</v>
      </c>
      <c r="V4007" s="4">
        <f>IFERROR(Homes[[#This Row],[sqft_above]]+Homes[[#This Row],[sqft_basement]]," ")</f>
        <v>1200</v>
      </c>
      <c r="W4007" s="4">
        <v>7200</v>
      </c>
      <c r="X4007">
        <v>0</v>
      </c>
      <c r="Y4007">
        <v>0</v>
      </c>
      <c r="Z4007">
        <v>3</v>
      </c>
      <c r="AA4007" s="4">
        <v>1200</v>
      </c>
      <c r="AB4007" s="4">
        <v>0</v>
      </c>
      <c r="AC4007">
        <v>1944</v>
      </c>
      <c r="AD4007" t="s">
        <v>4129</v>
      </c>
      <c r="AE4007" t="s">
        <v>49</v>
      </c>
      <c r="AF4007" t="s">
        <v>1123</v>
      </c>
    </row>
    <row r="4008" spans="1:32">
      <c r="A4008" t="str">
        <f>PROPER(TRIM(Homes[[#This Row],[street]]))</f>
        <v>5602 S Avon St</v>
      </c>
      <c r="B4008" t="str">
        <f>PROPER(TRIM(Homes[[#This Row],[city]]))</f>
        <v>Seattle</v>
      </c>
      <c r="C4008" t="str">
        <f>_xlfn.TEXTBEFORE(Homes[[#This Row],[statezip]]," ")</f>
        <v>WA</v>
      </c>
      <c r="D4008" s="6" t="str">
        <f>_xlfn.TEXTAFTER(Homes[[#This Row],[statezip]]," ")</f>
        <v>98178</v>
      </c>
      <c r="E4008" s="1">
        <v>135333.33333299999</v>
      </c>
      <c r="F4008">
        <v>4</v>
      </c>
      <c r="G400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8" s="3" t="str">
        <f>Homes[[#This Row],[bedrooms]] &amp; " bd | " &amp; TEXT(Homes[[#This Row],[bathrooms]],"0.##") &amp; " ba"</f>
        <v>4 bd | 1. ba</v>
      </c>
      <c r="I4008" s="4">
        <v>1530</v>
      </c>
      <c r="J4008" s="1">
        <f>IFERROR(Homes[[#This Row],[price]]/Homes[[#This Row],[sqft_living]]," ")</f>
        <v>88.453159041176463</v>
      </c>
      <c r="K4008" s="4">
        <f>IFERROR(Homes[[#This Row],[sqft_lot]]/43560," ")</f>
        <v>0.16528925619834711</v>
      </c>
      <c r="L4008" t="str">
        <f>IF(Homes[[#This Row],[waterfront]]=1, "Yes","No")</f>
        <v>No</v>
      </c>
      <c r="M4008" s="4" t="str">
        <f>IF(Homes[[#This Row],[sqft_basement]]&gt;0, "Yes","No")</f>
        <v>Yes</v>
      </c>
      <c r="N4008" t="str">
        <f>CHOOSE(Homes[[#This Row],[view]]+1, "None","Fair","Good","Great","Excellent")</f>
        <v>None</v>
      </c>
      <c r="O4008" t="str">
        <f>CHOOSE(Homes[[#This Row],[condition]], "Poor","Fair","Average","Good","Excellent")</f>
        <v>Average</v>
      </c>
      <c r="P4008">
        <f ca="1">YEAR(TODAY())-Homes[[#This Row],[yr_built]]</f>
        <v>77</v>
      </c>
      <c r="Q4008">
        <v>1994</v>
      </c>
      <c r="R4008">
        <f ca="1">IF(Homes[[#This Row],[yr_renovated]]&gt;0, YEAR(TODAY())-Homes[[#This Row],[yr_renovated]], YEAR(TODAY())-Homes[[#This Row],[yr_built]])</f>
        <v>31</v>
      </c>
      <c r="S4008">
        <v>1.5</v>
      </c>
      <c r="T4008" s="2">
        <v>41775</v>
      </c>
      <c r="U4008" s="3">
        <v>1</v>
      </c>
      <c r="V4008" s="4">
        <f>IFERROR(Homes[[#This Row],[sqft_above]]+Homes[[#This Row],[sqft_basement]]," ")</f>
        <v>1530</v>
      </c>
      <c r="W4008" s="4">
        <v>7200</v>
      </c>
      <c r="X4008">
        <v>0</v>
      </c>
      <c r="Y4008">
        <v>0</v>
      </c>
      <c r="Z4008">
        <v>3</v>
      </c>
      <c r="AA4008" s="4">
        <v>1400</v>
      </c>
      <c r="AB4008" s="4">
        <v>130</v>
      </c>
      <c r="AC4008">
        <v>1948</v>
      </c>
      <c r="AD4008" t="s">
        <v>4130</v>
      </c>
      <c r="AE4008" t="s">
        <v>49</v>
      </c>
      <c r="AF4008" t="s">
        <v>1123</v>
      </c>
    </row>
    <row r="4009" spans="1:32">
      <c r="A4009" t="str">
        <f>PROPER(TRIM(Homes[[#This Row],[street]]))</f>
        <v>1641 S 124Th St</v>
      </c>
      <c r="B4009" t="str">
        <f>PROPER(TRIM(Homes[[#This Row],[city]]))</f>
        <v>Seattle</v>
      </c>
      <c r="C4009" t="str">
        <f>_xlfn.TEXTBEFORE(Homes[[#This Row],[statezip]]," ")</f>
        <v>WA</v>
      </c>
      <c r="D4009" s="6" t="str">
        <f>_xlfn.TEXTAFTER(Homes[[#This Row],[statezip]]," ")</f>
        <v>98168</v>
      </c>
      <c r="E4009" s="1">
        <v>135000</v>
      </c>
      <c r="F4009">
        <v>1</v>
      </c>
      <c r="G400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09" s="3" t="str">
        <f>Homes[[#This Row],[bedrooms]] &amp; " bd | " &amp; TEXT(Homes[[#This Row],[bathrooms]],"0.##") &amp; " ba"</f>
        <v>1 bd | 1. ba</v>
      </c>
      <c r="I4009" s="4">
        <v>790</v>
      </c>
      <c r="J4009" s="1">
        <f>IFERROR(Homes[[#This Row],[price]]/Homes[[#This Row],[sqft_living]]," ")</f>
        <v>170.8860759493671</v>
      </c>
      <c r="K4009" s="4">
        <f>IFERROR(Homes[[#This Row],[sqft_lot]]/43560," ")</f>
        <v>0.29986225895316804</v>
      </c>
      <c r="L4009" t="str">
        <f>IF(Homes[[#This Row],[waterfront]]=1, "Yes","No")</f>
        <v>No</v>
      </c>
      <c r="M4009" s="4" t="str">
        <f>IF(Homes[[#This Row],[sqft_basement]]&gt;0, "Yes","No")</f>
        <v>No</v>
      </c>
      <c r="N4009" t="str">
        <f>CHOOSE(Homes[[#This Row],[view]]+1, "None","Fair","Good","Great","Excellent")</f>
        <v>None</v>
      </c>
      <c r="O4009" t="str">
        <f>CHOOSE(Homes[[#This Row],[condition]], "Poor","Fair","Average","Good","Excellent")</f>
        <v>Average</v>
      </c>
      <c r="P4009">
        <f ca="1">YEAR(TODAY())-Homes[[#This Row],[yr_built]]</f>
        <v>83</v>
      </c>
      <c r="Q4009">
        <v>1999</v>
      </c>
      <c r="R4009">
        <f ca="1">IF(Homes[[#This Row],[yr_renovated]]&gt;0, YEAR(TODAY())-Homes[[#This Row],[yr_renovated]], YEAR(TODAY())-Homes[[#This Row],[yr_built]])</f>
        <v>26</v>
      </c>
      <c r="S4009">
        <v>1</v>
      </c>
      <c r="T4009" s="2">
        <v>41794</v>
      </c>
      <c r="U4009" s="3">
        <v>1</v>
      </c>
      <c r="V4009" s="4">
        <f>IFERROR(Homes[[#This Row],[sqft_above]]+Homes[[#This Row],[sqft_basement]]," ")</f>
        <v>790</v>
      </c>
      <c r="W4009" s="4">
        <v>13062</v>
      </c>
      <c r="X4009">
        <v>0</v>
      </c>
      <c r="Y4009">
        <v>0</v>
      </c>
      <c r="Z4009">
        <v>3</v>
      </c>
      <c r="AA4009" s="4">
        <v>790</v>
      </c>
      <c r="AB4009" s="4">
        <v>0</v>
      </c>
      <c r="AC4009">
        <v>1942</v>
      </c>
      <c r="AD4009" t="s">
        <v>4131</v>
      </c>
      <c r="AE4009" t="s">
        <v>49</v>
      </c>
      <c r="AF4009" t="s">
        <v>94</v>
      </c>
    </row>
    <row r="4010" spans="1:32">
      <c r="A4010" t="str">
        <f>PROPER(TRIM(Homes[[#This Row],[street]]))</f>
        <v>4411 S 314Th St</v>
      </c>
      <c r="B4010" t="str">
        <f>PROPER(TRIM(Homes[[#This Row],[city]]))</f>
        <v>Auburn</v>
      </c>
      <c r="C4010" t="str">
        <f>_xlfn.TEXTBEFORE(Homes[[#This Row],[statezip]]," ")</f>
        <v>WA</v>
      </c>
      <c r="D4010" s="6" t="str">
        <f>_xlfn.TEXTAFTER(Homes[[#This Row],[statezip]]," ")</f>
        <v>98001</v>
      </c>
      <c r="E4010" s="1">
        <v>132500</v>
      </c>
      <c r="F4010">
        <v>3</v>
      </c>
      <c r="G401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0" s="3" t="str">
        <f>Homes[[#This Row],[bedrooms]] &amp; " bd | " &amp; TEXT(Homes[[#This Row],[bathrooms]],"0.##") &amp; " ba"</f>
        <v>3 bd | 1. ba</v>
      </c>
      <c r="I4010" s="4">
        <v>1080</v>
      </c>
      <c r="J4010" s="1">
        <f>IFERROR(Homes[[#This Row],[price]]/Homes[[#This Row],[sqft_living]]," ")</f>
        <v>122.68518518518519</v>
      </c>
      <c r="K4010" s="4">
        <f>IFERROR(Homes[[#This Row],[sqft_lot]]/43560," ")</f>
        <v>0.24104683195592286</v>
      </c>
      <c r="L4010" t="str">
        <f>IF(Homes[[#This Row],[waterfront]]=1, "Yes","No")</f>
        <v>No</v>
      </c>
      <c r="M4010" s="4" t="str">
        <f>IF(Homes[[#This Row],[sqft_basement]]&gt;0, "Yes","No")</f>
        <v>No</v>
      </c>
      <c r="N4010" t="str">
        <f>CHOOSE(Homes[[#This Row],[view]]+1, "None","Fair","Good","Great","Excellent")</f>
        <v>None</v>
      </c>
      <c r="O4010" t="str">
        <f>CHOOSE(Homes[[#This Row],[condition]], "Poor","Fair","Average","Good","Excellent")</f>
        <v>Average</v>
      </c>
      <c r="P4010">
        <f ca="1">YEAR(TODAY())-Homes[[#This Row],[yr_built]]</f>
        <v>58</v>
      </c>
      <c r="Q4010">
        <v>2011</v>
      </c>
      <c r="R4010">
        <f ca="1">IF(Homes[[#This Row],[yr_renovated]]&gt;0, YEAR(TODAY())-Homes[[#This Row],[yr_renovated]], YEAR(TODAY())-Homes[[#This Row],[yr_built]])</f>
        <v>14</v>
      </c>
      <c r="S4010">
        <v>1</v>
      </c>
      <c r="T4010" s="2">
        <v>41782</v>
      </c>
      <c r="U4010" s="3">
        <v>1</v>
      </c>
      <c r="V4010" s="4">
        <f>IFERROR(Homes[[#This Row],[sqft_above]]+Homes[[#This Row],[sqft_basement]]," ")</f>
        <v>1080</v>
      </c>
      <c r="W4010" s="4">
        <v>10500</v>
      </c>
      <c r="X4010">
        <v>0</v>
      </c>
      <c r="Y4010">
        <v>0</v>
      </c>
      <c r="Z4010">
        <v>3</v>
      </c>
      <c r="AA4010" s="4">
        <v>1080</v>
      </c>
      <c r="AB4010" s="4">
        <v>0</v>
      </c>
      <c r="AC4010">
        <v>1967</v>
      </c>
      <c r="AD4010" t="s">
        <v>4132</v>
      </c>
      <c r="AE4010" t="s">
        <v>519</v>
      </c>
      <c r="AF4010" t="s">
        <v>1269</v>
      </c>
    </row>
    <row r="4011" spans="1:32">
      <c r="A4011" t="str">
        <f>PROPER(TRIM(Homes[[#This Row],[street]]))</f>
        <v>9138 S 208Th St</v>
      </c>
      <c r="B4011" t="str">
        <f>PROPER(TRIM(Homes[[#This Row],[city]]))</f>
        <v>Kent</v>
      </c>
      <c r="C4011" t="str">
        <f>_xlfn.TEXTBEFORE(Homes[[#This Row],[statezip]]," ")</f>
        <v>WA</v>
      </c>
      <c r="D4011" s="6" t="str">
        <f>_xlfn.TEXTAFTER(Homes[[#This Row],[statezip]]," ")</f>
        <v>98031</v>
      </c>
      <c r="E4011" s="1">
        <v>132500</v>
      </c>
      <c r="F4011">
        <v>4</v>
      </c>
      <c r="G401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1" s="3" t="str">
        <f>Homes[[#This Row],[bedrooms]] &amp; " bd | " &amp; TEXT(Homes[[#This Row],[bathrooms]],"0.##") &amp; " ba"</f>
        <v>4 bd | 1. ba</v>
      </c>
      <c r="I4011" s="4">
        <v>1540</v>
      </c>
      <c r="J4011" s="1">
        <f>IFERROR(Homes[[#This Row],[price]]/Homes[[#This Row],[sqft_living]]," ")</f>
        <v>86.038961038961034</v>
      </c>
      <c r="K4011" s="4">
        <f>IFERROR(Homes[[#This Row],[sqft_lot]]/43560," ")</f>
        <v>2.65</v>
      </c>
      <c r="L4011" t="str">
        <f>IF(Homes[[#This Row],[waterfront]]=1, "Yes","No")</f>
        <v>No</v>
      </c>
      <c r="M4011" s="4" t="str">
        <f>IF(Homes[[#This Row],[sqft_basement]]&gt;0, "Yes","No")</f>
        <v>No</v>
      </c>
      <c r="N4011" t="str">
        <f>CHOOSE(Homes[[#This Row],[view]]+1, "None","Fair","Good","Great","Excellent")</f>
        <v>None</v>
      </c>
      <c r="O4011" t="str">
        <f>CHOOSE(Homes[[#This Row],[condition]], "Poor","Fair","Average","Good","Excellent")</f>
        <v>Good</v>
      </c>
      <c r="P4011">
        <f ca="1">YEAR(TODAY())-Homes[[#This Row],[yr_built]]</f>
        <v>102</v>
      </c>
      <c r="Q4011">
        <v>0</v>
      </c>
      <c r="R4011">
        <f ca="1">IF(Homes[[#This Row],[yr_renovated]]&gt;0, YEAR(TODAY())-Homes[[#This Row],[yr_renovated]], YEAR(TODAY())-Homes[[#This Row],[yr_built]])</f>
        <v>102</v>
      </c>
      <c r="S4011">
        <v>1.5</v>
      </c>
      <c r="T4011" s="2">
        <v>41794</v>
      </c>
      <c r="U4011" s="3">
        <v>1</v>
      </c>
      <c r="V4011" s="4">
        <f>IFERROR(Homes[[#This Row],[sqft_above]]+Homes[[#This Row],[sqft_basement]]," ")</f>
        <v>1540</v>
      </c>
      <c r="W4011" s="4">
        <v>115434</v>
      </c>
      <c r="X4011">
        <v>0</v>
      </c>
      <c r="Y4011">
        <v>0</v>
      </c>
      <c r="Z4011">
        <v>4</v>
      </c>
      <c r="AA4011" s="4">
        <v>1540</v>
      </c>
      <c r="AB4011" s="4">
        <v>0</v>
      </c>
      <c r="AC4011">
        <v>1923</v>
      </c>
      <c r="AD4011" t="s">
        <v>4133</v>
      </c>
      <c r="AE4011" t="s">
        <v>1392</v>
      </c>
      <c r="AF4011" t="s">
        <v>2406</v>
      </c>
    </row>
    <row r="4012" spans="1:32">
      <c r="A4012" t="str">
        <f>PROPER(TRIM(Homes[[#This Row],[street]]))</f>
        <v>12116 Se 261St Ct</v>
      </c>
      <c r="B4012" t="str">
        <f>PROPER(TRIM(Homes[[#This Row],[city]]))</f>
        <v>Kent</v>
      </c>
      <c r="C4012" t="str">
        <f>_xlfn.TEXTBEFORE(Homes[[#This Row],[statezip]]," ")</f>
        <v>WA</v>
      </c>
      <c r="D4012" s="6" t="str">
        <f>_xlfn.TEXTAFTER(Homes[[#This Row],[statezip]]," ")</f>
        <v>98030</v>
      </c>
      <c r="E4012" s="1">
        <v>132250</v>
      </c>
      <c r="F4012">
        <v>4</v>
      </c>
      <c r="G401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012" s="3" t="str">
        <f>Homes[[#This Row],[bedrooms]] &amp; " bd | " &amp; TEXT(Homes[[#This Row],[bathrooms]],"0.##") &amp; " ba"</f>
        <v>4 bd | 2.25 ba</v>
      </c>
      <c r="I4012" s="4">
        <v>1830</v>
      </c>
      <c r="J4012" s="1">
        <f>IFERROR(Homes[[#This Row],[price]]/Homes[[#This Row],[sqft_living]]," ")</f>
        <v>72.267759562841533</v>
      </c>
      <c r="K4012" s="4">
        <f>IFERROR(Homes[[#This Row],[sqft_lot]]/43560," ")</f>
        <v>0.20050505050505049</v>
      </c>
      <c r="L4012" t="str">
        <f>IF(Homes[[#This Row],[waterfront]]=1, "Yes","No")</f>
        <v>No</v>
      </c>
      <c r="M4012" s="4" t="str">
        <f>IF(Homes[[#This Row],[sqft_basement]]&gt;0, "Yes","No")</f>
        <v>No</v>
      </c>
      <c r="N4012" t="str">
        <f>CHOOSE(Homes[[#This Row],[view]]+1, "None","Fair","Good","Great","Excellent")</f>
        <v>None</v>
      </c>
      <c r="O4012" t="str">
        <f>CHOOSE(Homes[[#This Row],[condition]], "Poor","Fair","Average","Good","Excellent")</f>
        <v>Good</v>
      </c>
      <c r="P4012">
        <f ca="1">YEAR(TODAY())-Homes[[#This Row],[yr_built]]</f>
        <v>34</v>
      </c>
      <c r="Q4012">
        <v>0</v>
      </c>
      <c r="R4012">
        <f ca="1">IF(Homes[[#This Row],[yr_renovated]]&gt;0, YEAR(TODAY())-Homes[[#This Row],[yr_renovated]], YEAR(TODAY())-Homes[[#This Row],[yr_built]])</f>
        <v>34</v>
      </c>
      <c r="S4012">
        <v>2</v>
      </c>
      <c r="T4012" s="2">
        <v>41820</v>
      </c>
      <c r="U4012" s="3">
        <v>2.25</v>
      </c>
      <c r="V4012" s="4">
        <f>IFERROR(Homes[[#This Row],[sqft_above]]+Homes[[#This Row],[sqft_basement]]," ")</f>
        <v>1830</v>
      </c>
      <c r="W4012" s="4">
        <v>8734</v>
      </c>
      <c r="X4012">
        <v>0</v>
      </c>
      <c r="Y4012">
        <v>0</v>
      </c>
      <c r="Z4012">
        <v>4</v>
      </c>
      <c r="AA4012" s="4">
        <v>1830</v>
      </c>
      <c r="AB4012" s="4">
        <v>0</v>
      </c>
      <c r="AC4012">
        <v>1991</v>
      </c>
      <c r="AD4012" t="s">
        <v>4134</v>
      </c>
      <c r="AE4012" t="s">
        <v>1392</v>
      </c>
      <c r="AF4012" t="s">
        <v>1554</v>
      </c>
    </row>
    <row r="4013" spans="1:32">
      <c r="A4013" t="str">
        <f>PROPER(TRIM(Homes[[#This Row],[street]]))</f>
        <v>26429 106Th Ave Se</v>
      </c>
      <c r="B4013" t="str">
        <f>PROPER(TRIM(Homes[[#This Row],[city]]))</f>
        <v>Kent</v>
      </c>
      <c r="C4013" t="str">
        <f>_xlfn.TEXTBEFORE(Homes[[#This Row],[statezip]]," ")</f>
        <v>WA</v>
      </c>
      <c r="D4013" s="6" t="str">
        <f>_xlfn.TEXTAFTER(Homes[[#This Row],[statezip]]," ")</f>
        <v>98030</v>
      </c>
      <c r="E4013" s="1">
        <v>132250</v>
      </c>
      <c r="F4013">
        <v>4</v>
      </c>
      <c r="G401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2 1/4</v>
      </c>
      <c r="H4013" s="3" t="str">
        <f>Homes[[#This Row],[bedrooms]] &amp; " bd | " &amp; TEXT(Homes[[#This Row],[bathrooms]],"0.##") &amp; " ba"</f>
        <v>4 bd | 2.25 ba</v>
      </c>
      <c r="I4013" s="4">
        <v>2192</v>
      </c>
      <c r="J4013" s="1">
        <f>IFERROR(Homes[[#This Row],[price]]/Homes[[#This Row],[sqft_living]]," ")</f>
        <v>60.333029197080293</v>
      </c>
      <c r="K4013" s="4">
        <f>IFERROR(Homes[[#This Row],[sqft_lot]]/43560," ")</f>
        <v>0.27842056932966025</v>
      </c>
      <c r="L4013" t="str">
        <f>IF(Homes[[#This Row],[waterfront]]=1, "Yes","No")</f>
        <v>No</v>
      </c>
      <c r="M4013" s="4" t="str">
        <f>IF(Homes[[#This Row],[sqft_basement]]&gt;0, "Yes","No")</f>
        <v>No</v>
      </c>
      <c r="N4013" t="str">
        <f>CHOOSE(Homes[[#This Row],[view]]+1, "None","Fair","Good","Great","Excellent")</f>
        <v>None</v>
      </c>
      <c r="O4013" t="str">
        <f>CHOOSE(Homes[[#This Row],[condition]], "Poor","Fair","Average","Good","Excellent")</f>
        <v>Average</v>
      </c>
      <c r="P4013">
        <f ca="1">YEAR(TODAY())-Homes[[#This Row],[yr_built]]</f>
        <v>19</v>
      </c>
      <c r="Q4013">
        <v>0</v>
      </c>
      <c r="R4013">
        <f ca="1">IF(Homes[[#This Row],[yr_renovated]]&gt;0, YEAR(TODAY())-Homes[[#This Row],[yr_renovated]], YEAR(TODAY())-Homes[[#This Row],[yr_built]])</f>
        <v>19</v>
      </c>
      <c r="S4013">
        <v>2</v>
      </c>
      <c r="T4013" s="2">
        <v>41795</v>
      </c>
      <c r="U4013" s="3">
        <v>2.25</v>
      </c>
      <c r="V4013" s="4">
        <f>IFERROR(Homes[[#This Row],[sqft_above]]+Homes[[#This Row],[sqft_basement]]," ")</f>
        <v>2192</v>
      </c>
      <c r="W4013" s="4">
        <v>12128</v>
      </c>
      <c r="X4013">
        <v>0</v>
      </c>
      <c r="Y4013">
        <v>0</v>
      </c>
      <c r="Z4013">
        <v>3</v>
      </c>
      <c r="AA4013" s="4">
        <v>2192</v>
      </c>
      <c r="AB4013" s="4">
        <v>0</v>
      </c>
      <c r="AC4013">
        <v>2006</v>
      </c>
      <c r="AD4013" t="s">
        <v>4135</v>
      </c>
      <c r="AE4013" t="s">
        <v>1392</v>
      </c>
      <c r="AF4013" t="s">
        <v>1554</v>
      </c>
    </row>
    <row r="4014" spans="1:32">
      <c r="A4014" t="str">
        <f>PROPER(TRIM(Homes[[#This Row],[street]]))</f>
        <v>13712 Se 256Th Pl</v>
      </c>
      <c r="B4014" t="str">
        <f>PROPER(TRIM(Homes[[#This Row],[city]]))</f>
        <v>Kent</v>
      </c>
      <c r="C4014" t="str">
        <f>_xlfn.TEXTBEFORE(Homes[[#This Row],[statezip]]," ")</f>
        <v>WA</v>
      </c>
      <c r="D4014" s="6" t="str">
        <f>_xlfn.TEXTAFTER(Homes[[#This Row],[statezip]]," ")</f>
        <v>98042</v>
      </c>
      <c r="E4014" s="1">
        <v>129000</v>
      </c>
      <c r="F4014">
        <v>1</v>
      </c>
      <c r="G401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4" s="3" t="str">
        <f>Homes[[#This Row],[bedrooms]] &amp; " bd | " &amp; TEXT(Homes[[#This Row],[bathrooms]],"0.##") &amp; " ba"</f>
        <v>1 bd | 1. ba</v>
      </c>
      <c r="I4014" s="4">
        <v>650</v>
      </c>
      <c r="J4014" s="1">
        <f>IFERROR(Homes[[#This Row],[price]]/Homes[[#This Row],[sqft_living]]," ")</f>
        <v>198.46153846153845</v>
      </c>
      <c r="K4014" s="4">
        <f>IFERROR(Homes[[#This Row],[sqft_lot]]/43560," ")</f>
        <v>0.35270890725436183</v>
      </c>
      <c r="L4014" t="str">
        <f>IF(Homes[[#This Row],[waterfront]]=1, "Yes","No")</f>
        <v>No</v>
      </c>
      <c r="M4014" s="4" t="str">
        <f>IF(Homes[[#This Row],[sqft_basement]]&gt;0, "Yes","No")</f>
        <v>No</v>
      </c>
      <c r="N4014" t="str">
        <f>CHOOSE(Homes[[#This Row],[view]]+1, "None","Fair","Good","Great","Excellent")</f>
        <v>None</v>
      </c>
      <c r="O4014" t="str">
        <f>CHOOSE(Homes[[#This Row],[condition]], "Poor","Fair","Average","Good","Excellent")</f>
        <v>Good</v>
      </c>
      <c r="P4014">
        <f ca="1">YEAR(TODAY())-Homes[[#This Row],[yr_built]]</f>
        <v>58</v>
      </c>
      <c r="Q4014">
        <v>0</v>
      </c>
      <c r="R4014">
        <f ca="1">IF(Homes[[#This Row],[yr_renovated]]&gt;0, YEAR(TODAY())-Homes[[#This Row],[yr_renovated]], YEAR(TODAY())-Homes[[#This Row],[yr_built]])</f>
        <v>58</v>
      </c>
      <c r="S4014">
        <v>1</v>
      </c>
      <c r="T4014" s="2">
        <v>41794</v>
      </c>
      <c r="U4014" s="3">
        <v>1</v>
      </c>
      <c r="V4014" s="4">
        <f>IFERROR(Homes[[#This Row],[sqft_above]]+Homes[[#This Row],[sqft_basement]]," ")</f>
        <v>650</v>
      </c>
      <c r="W4014" s="4">
        <v>15364</v>
      </c>
      <c r="X4014">
        <v>0</v>
      </c>
      <c r="Y4014">
        <v>0</v>
      </c>
      <c r="Z4014">
        <v>4</v>
      </c>
      <c r="AA4014" s="4">
        <v>650</v>
      </c>
      <c r="AB4014" s="4">
        <v>0</v>
      </c>
      <c r="AC4014">
        <v>1967</v>
      </c>
      <c r="AD4014" t="s">
        <v>4136</v>
      </c>
      <c r="AE4014" t="s">
        <v>1392</v>
      </c>
      <c r="AF4014" t="s">
        <v>85</v>
      </c>
    </row>
    <row r="4015" spans="1:32">
      <c r="A4015" t="str">
        <f>PROPER(TRIM(Homes[[#This Row],[street]]))</f>
        <v>17029 106Th Ave Se</v>
      </c>
      <c r="B4015" t="str">
        <f>PROPER(TRIM(Homes[[#This Row],[city]]))</f>
        <v>Renton</v>
      </c>
      <c r="C4015" t="str">
        <f>_xlfn.TEXTBEFORE(Homes[[#This Row],[statezip]]," ")</f>
        <v>WA</v>
      </c>
      <c r="D4015" s="6" t="str">
        <f>_xlfn.TEXTAFTER(Homes[[#This Row],[statezip]]," ")</f>
        <v>98055</v>
      </c>
      <c r="E4015" s="1">
        <v>129000</v>
      </c>
      <c r="F4015">
        <v>2</v>
      </c>
      <c r="G401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5" s="3" t="str">
        <f>Homes[[#This Row],[bedrooms]] &amp; " bd | " &amp; TEXT(Homes[[#This Row],[bathrooms]],"0.##") &amp; " ba"</f>
        <v>2 bd | 1. ba</v>
      </c>
      <c r="I4015" s="4">
        <v>1150</v>
      </c>
      <c r="J4015" s="1">
        <f>IFERROR(Homes[[#This Row],[price]]/Homes[[#This Row],[sqft_living]]," ")</f>
        <v>112.17391304347827</v>
      </c>
      <c r="K4015" s="4">
        <f>IFERROR(Homes[[#This Row],[sqft_lot]]/43560," ")</f>
        <v>0.69292929292929295</v>
      </c>
      <c r="L4015" t="str">
        <f>IF(Homes[[#This Row],[waterfront]]=1, "Yes","No")</f>
        <v>No</v>
      </c>
      <c r="M4015" s="4" t="str">
        <f>IF(Homes[[#This Row],[sqft_basement]]&gt;0, "Yes","No")</f>
        <v>No</v>
      </c>
      <c r="N4015" t="str">
        <f>CHOOSE(Homes[[#This Row],[view]]+1, "None","Fair","Good","Great","Excellent")</f>
        <v>None</v>
      </c>
      <c r="O4015" t="str">
        <f>CHOOSE(Homes[[#This Row],[condition]], "Poor","Fair","Average","Good","Excellent")</f>
        <v>Average</v>
      </c>
      <c r="P4015">
        <f ca="1">YEAR(TODAY())-Homes[[#This Row],[yr_built]]</f>
        <v>75</v>
      </c>
      <c r="Q4015">
        <v>2005</v>
      </c>
      <c r="R4015">
        <f ca="1">IF(Homes[[#This Row],[yr_renovated]]&gt;0, YEAR(TODAY())-Homes[[#This Row],[yr_renovated]], YEAR(TODAY())-Homes[[#This Row],[yr_built]])</f>
        <v>20</v>
      </c>
      <c r="S4015">
        <v>1</v>
      </c>
      <c r="T4015" s="2">
        <v>41803</v>
      </c>
      <c r="U4015" s="3">
        <v>1</v>
      </c>
      <c r="V4015" s="4">
        <f>IFERROR(Homes[[#This Row],[sqft_above]]+Homes[[#This Row],[sqft_basement]]," ")</f>
        <v>1150</v>
      </c>
      <c r="W4015" s="4">
        <v>30184</v>
      </c>
      <c r="X4015">
        <v>0</v>
      </c>
      <c r="Y4015">
        <v>0</v>
      </c>
      <c r="Z4015">
        <v>3</v>
      </c>
      <c r="AA4015" s="4">
        <v>1150</v>
      </c>
      <c r="AB4015" s="4">
        <v>0</v>
      </c>
      <c r="AC4015">
        <v>1950</v>
      </c>
      <c r="AD4015" t="s">
        <v>4137</v>
      </c>
      <c r="AE4015" t="s">
        <v>319</v>
      </c>
      <c r="AF4015" t="s">
        <v>1614</v>
      </c>
    </row>
    <row r="4016" spans="1:32">
      <c r="A4016" t="str">
        <f>PROPER(TRIM(Homes[[#This Row],[street]]))</f>
        <v>821 Edmonds Ave Ne</v>
      </c>
      <c r="B4016" t="str">
        <f>PROPER(TRIM(Homes[[#This Row],[city]]))</f>
        <v>Renton</v>
      </c>
      <c r="C4016" t="str">
        <f>_xlfn.TEXTBEFORE(Homes[[#This Row],[statezip]]," ")</f>
        <v>WA</v>
      </c>
      <c r="D4016" s="6" t="str">
        <f>_xlfn.TEXTAFTER(Homes[[#This Row],[statezip]]," ")</f>
        <v>98056</v>
      </c>
      <c r="E4016" s="1">
        <v>127160</v>
      </c>
      <c r="F4016">
        <v>2</v>
      </c>
      <c r="G401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6" s="3" t="str">
        <f>Homes[[#This Row],[bedrooms]] &amp; " bd | " &amp; TEXT(Homes[[#This Row],[bathrooms]],"0.##") &amp; " ba"</f>
        <v>2 bd | 1. ba</v>
      </c>
      <c r="I4016" s="4">
        <v>720</v>
      </c>
      <c r="J4016" s="1">
        <f>IFERROR(Homes[[#This Row],[price]]/Homes[[#This Row],[sqft_living]]," ")</f>
        <v>176.61111111111111</v>
      </c>
      <c r="K4016" s="4">
        <f>IFERROR(Homes[[#This Row],[sqft_lot]]/43560," ")</f>
        <v>9.6923783287419657E-2</v>
      </c>
      <c r="L4016" t="str">
        <f>IF(Homes[[#This Row],[waterfront]]=1, "Yes","No")</f>
        <v>No</v>
      </c>
      <c r="M4016" s="4" t="str">
        <f>IF(Homes[[#This Row],[sqft_basement]]&gt;0, "Yes","No")</f>
        <v>No</v>
      </c>
      <c r="N4016" t="str">
        <f>CHOOSE(Homes[[#This Row],[view]]+1, "None","Fair","Good","Great","Excellent")</f>
        <v>None</v>
      </c>
      <c r="O4016" t="str">
        <f>CHOOSE(Homes[[#This Row],[condition]], "Poor","Fair","Average","Good","Excellent")</f>
        <v>Good</v>
      </c>
      <c r="P4016">
        <f ca="1">YEAR(TODAY())-Homes[[#This Row],[yr_built]]</f>
        <v>83</v>
      </c>
      <c r="Q4016">
        <v>1982</v>
      </c>
      <c r="R4016">
        <f ca="1">IF(Homes[[#This Row],[yr_renovated]]&gt;0, YEAR(TODAY())-Homes[[#This Row],[yr_renovated]], YEAR(TODAY())-Homes[[#This Row],[yr_built]])</f>
        <v>43</v>
      </c>
      <c r="S4016">
        <v>1</v>
      </c>
      <c r="T4016" s="2">
        <v>41787</v>
      </c>
      <c r="U4016" s="3">
        <v>1</v>
      </c>
      <c r="V4016" s="4">
        <f>IFERROR(Homes[[#This Row],[sqft_above]]+Homes[[#This Row],[sqft_basement]]," ")</f>
        <v>720</v>
      </c>
      <c r="W4016" s="4">
        <v>4222</v>
      </c>
      <c r="X4016">
        <v>0</v>
      </c>
      <c r="Y4016">
        <v>0</v>
      </c>
      <c r="Z4016">
        <v>4</v>
      </c>
      <c r="AA4016" s="4">
        <v>720</v>
      </c>
      <c r="AB4016" s="4">
        <v>0</v>
      </c>
      <c r="AC4016">
        <v>1942</v>
      </c>
      <c r="AD4016" t="s">
        <v>4138</v>
      </c>
      <c r="AE4016" t="s">
        <v>319</v>
      </c>
      <c r="AF4016" t="s">
        <v>672</v>
      </c>
    </row>
    <row r="4017" spans="1:32">
      <c r="A4017" t="str">
        <f>PROPER(TRIM(Homes[[#This Row],[street]]))</f>
        <v>31118 149Th Ave Se</v>
      </c>
      <c r="B4017" t="str">
        <f>PROPER(TRIM(Homes[[#This Row],[city]]))</f>
        <v>Kent</v>
      </c>
      <c r="C4017" t="str">
        <f>_xlfn.TEXTBEFORE(Homes[[#This Row],[statezip]]," ")</f>
        <v>WA</v>
      </c>
      <c r="D4017" s="6" t="str">
        <f>_xlfn.TEXTAFTER(Homes[[#This Row],[statezip]]," ")</f>
        <v>98042</v>
      </c>
      <c r="E4017" s="1">
        <v>124740</v>
      </c>
      <c r="F4017">
        <v>3</v>
      </c>
      <c r="G401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7" s="3" t="str">
        <f>Homes[[#This Row],[bedrooms]] &amp; " bd | " &amp; TEXT(Homes[[#This Row],[bathrooms]],"0.##") &amp; " ba"</f>
        <v>3 bd | 1. ba</v>
      </c>
      <c r="I4017" s="4">
        <v>1340</v>
      </c>
      <c r="J4017" s="1">
        <f>IFERROR(Homes[[#This Row],[price]]/Homes[[#This Row],[sqft_living]]," ")</f>
        <v>93.089552238805965</v>
      </c>
      <c r="K4017" s="4">
        <f>IFERROR(Homes[[#This Row],[sqft_lot]]/43560," ")</f>
        <v>0.35812672176308541</v>
      </c>
      <c r="L4017" t="str">
        <f>IF(Homes[[#This Row],[waterfront]]=1, "Yes","No")</f>
        <v>No</v>
      </c>
      <c r="M4017" s="4" t="str">
        <f>IF(Homes[[#This Row],[sqft_basement]]&gt;0, "Yes","No")</f>
        <v>No</v>
      </c>
      <c r="N4017" t="str">
        <f>CHOOSE(Homes[[#This Row],[view]]+1, "None","Fair","Good","Great","Excellent")</f>
        <v>None</v>
      </c>
      <c r="O4017" t="str">
        <f>CHOOSE(Homes[[#This Row],[condition]], "Poor","Fair","Average","Good","Excellent")</f>
        <v>Good</v>
      </c>
      <c r="P4017">
        <f ca="1">YEAR(TODAY())-Homes[[#This Row],[yr_built]]</f>
        <v>47</v>
      </c>
      <c r="Q4017">
        <v>2000</v>
      </c>
      <c r="R4017">
        <f ca="1">IF(Homes[[#This Row],[yr_renovated]]&gt;0, YEAR(TODAY())-Homes[[#This Row],[yr_renovated]], YEAR(TODAY())-Homes[[#This Row],[yr_built]])</f>
        <v>25</v>
      </c>
      <c r="S4017">
        <v>1</v>
      </c>
      <c r="T4017" s="2">
        <v>41787</v>
      </c>
      <c r="U4017" s="3">
        <v>1</v>
      </c>
      <c r="V4017" s="4">
        <f>IFERROR(Homes[[#This Row],[sqft_above]]+Homes[[#This Row],[sqft_basement]]," ")</f>
        <v>1340</v>
      </c>
      <c r="W4017" s="4">
        <v>15600</v>
      </c>
      <c r="X4017">
        <v>0</v>
      </c>
      <c r="Y4017">
        <v>0</v>
      </c>
      <c r="Z4017">
        <v>4</v>
      </c>
      <c r="AA4017" s="4">
        <v>1340</v>
      </c>
      <c r="AB4017" s="4">
        <v>0</v>
      </c>
      <c r="AC4017">
        <v>1978</v>
      </c>
      <c r="AD4017" t="s">
        <v>4139</v>
      </c>
      <c r="AE4017" t="s">
        <v>1392</v>
      </c>
      <c r="AF4017" t="s">
        <v>85</v>
      </c>
    </row>
    <row r="4018" spans="1:32">
      <c r="A4018" t="str">
        <f>PROPER(TRIM(Homes[[#This Row],[street]]))</f>
        <v>34403 30Th Ave Sw</v>
      </c>
      <c r="B4018" t="str">
        <f>PROPER(TRIM(Homes[[#This Row],[city]]))</f>
        <v>Federal Way</v>
      </c>
      <c r="C4018" t="str">
        <f>_xlfn.TEXTBEFORE(Homes[[#This Row],[statezip]]," ")</f>
        <v>WA</v>
      </c>
      <c r="D4018" s="6" t="str">
        <f>_xlfn.TEXTAFTER(Homes[[#This Row],[statezip]]," ")</f>
        <v>98023</v>
      </c>
      <c r="E4018" s="1">
        <v>120750</v>
      </c>
      <c r="F4018">
        <v>3</v>
      </c>
      <c r="G401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3/4</v>
      </c>
      <c r="H4018" s="3" t="str">
        <f>Homes[[#This Row],[bedrooms]] &amp; " bd | " &amp; TEXT(Homes[[#This Row],[bathrooms]],"0.##") &amp; " ba"</f>
        <v>3 bd | 1.75 ba</v>
      </c>
      <c r="I4018" s="4">
        <v>1140</v>
      </c>
      <c r="J4018" s="1">
        <f>IFERROR(Homes[[#This Row],[price]]/Homes[[#This Row],[sqft_living]]," ")</f>
        <v>105.92105263157895</v>
      </c>
      <c r="K4018" s="4">
        <f>IFERROR(Homes[[#This Row],[sqft_lot]]/43560," ")</f>
        <v>0.22102846648301194</v>
      </c>
      <c r="L4018" t="str">
        <f>IF(Homes[[#This Row],[waterfront]]=1, "Yes","No")</f>
        <v>No</v>
      </c>
      <c r="M4018" s="4" t="str">
        <f>IF(Homes[[#This Row],[sqft_basement]]&gt;0, "Yes","No")</f>
        <v>No</v>
      </c>
      <c r="N4018" t="str">
        <f>CHOOSE(Homes[[#This Row],[view]]+1, "None","Fair","Good","Great","Excellent")</f>
        <v>None</v>
      </c>
      <c r="O4018" t="str">
        <f>CHOOSE(Homes[[#This Row],[condition]], "Poor","Fair","Average","Good","Excellent")</f>
        <v>Good</v>
      </c>
      <c r="P4018">
        <f ca="1">YEAR(TODAY())-Homes[[#This Row],[yr_built]]</f>
        <v>56</v>
      </c>
      <c r="Q4018">
        <v>0</v>
      </c>
      <c r="R4018">
        <f ca="1">IF(Homes[[#This Row],[yr_renovated]]&gt;0, YEAR(TODAY())-Homes[[#This Row],[yr_renovated]], YEAR(TODAY())-Homes[[#This Row],[yr_built]])</f>
        <v>56</v>
      </c>
      <c r="S4018">
        <v>1</v>
      </c>
      <c r="T4018" s="2">
        <v>41779</v>
      </c>
      <c r="U4018" s="3">
        <v>1.75</v>
      </c>
      <c r="V4018" s="4">
        <f>IFERROR(Homes[[#This Row],[sqft_above]]+Homes[[#This Row],[sqft_basement]]," ")</f>
        <v>1140</v>
      </c>
      <c r="W4018" s="4">
        <v>9628</v>
      </c>
      <c r="X4018">
        <v>0</v>
      </c>
      <c r="Y4018">
        <v>0</v>
      </c>
      <c r="Z4018">
        <v>4</v>
      </c>
      <c r="AA4018" s="4">
        <v>1140</v>
      </c>
      <c r="AB4018" s="4">
        <v>0</v>
      </c>
      <c r="AC4018">
        <v>1969</v>
      </c>
      <c r="AD4018" t="s">
        <v>4140</v>
      </c>
      <c r="AE4018" t="s">
        <v>675</v>
      </c>
      <c r="AF4018" t="s">
        <v>1267</v>
      </c>
    </row>
    <row r="4019" spans="1:32">
      <c r="A4019" t="str">
        <f>PROPER(TRIM(Homes[[#This Row],[street]]))</f>
        <v>19229 Se 272Nd St</v>
      </c>
      <c r="B4019" t="str">
        <f>PROPER(TRIM(Homes[[#This Row],[city]]))</f>
        <v>Kent</v>
      </c>
      <c r="C4019" t="str">
        <f>_xlfn.TEXTBEFORE(Homes[[#This Row],[statezip]]," ")</f>
        <v>WA</v>
      </c>
      <c r="D4019" s="6" t="str">
        <f>_xlfn.TEXTAFTER(Homes[[#This Row],[statezip]]," ")</f>
        <v>98042</v>
      </c>
      <c r="E4019" s="1">
        <v>120000</v>
      </c>
      <c r="F4019">
        <v>2</v>
      </c>
      <c r="G401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19" s="3" t="str">
        <f>Homes[[#This Row],[bedrooms]] &amp; " bd | " &amp; TEXT(Homes[[#This Row],[bathrooms]],"0.##") &amp; " ba"</f>
        <v>2 bd | 1. ba</v>
      </c>
      <c r="I4019" s="4">
        <v>990</v>
      </c>
      <c r="J4019" s="1">
        <f>IFERROR(Homes[[#This Row],[price]]/Homes[[#This Row],[sqft_living]]," ")</f>
        <v>121.21212121212122</v>
      </c>
      <c r="K4019" s="4">
        <f>IFERROR(Homes[[#This Row],[sqft_lot]]/43560," ")</f>
        <v>0.9174471992653811</v>
      </c>
      <c r="L4019" t="str">
        <f>IF(Homes[[#This Row],[waterfront]]=1, "Yes","No")</f>
        <v>No</v>
      </c>
      <c r="M4019" s="4" t="str">
        <f>IF(Homes[[#This Row],[sqft_basement]]&gt;0, "Yes","No")</f>
        <v>No</v>
      </c>
      <c r="N4019" t="str">
        <f>CHOOSE(Homes[[#This Row],[view]]+1, "None","Fair","Good","Great","Excellent")</f>
        <v>None</v>
      </c>
      <c r="O4019" t="str">
        <f>CHOOSE(Homes[[#This Row],[condition]], "Poor","Fair","Average","Good","Excellent")</f>
        <v>Fair</v>
      </c>
      <c r="P4019">
        <f ca="1">YEAR(TODAY())-Homes[[#This Row],[yr_built]]</f>
        <v>80</v>
      </c>
      <c r="Q4019">
        <v>0</v>
      </c>
      <c r="R4019">
        <f ca="1">IF(Homes[[#This Row],[yr_renovated]]&gt;0, YEAR(TODAY())-Homes[[#This Row],[yr_renovated]], YEAR(TODAY())-Homes[[#This Row],[yr_built]])</f>
        <v>80</v>
      </c>
      <c r="S4019">
        <v>1</v>
      </c>
      <c r="T4019" s="2">
        <v>41809</v>
      </c>
      <c r="U4019" s="3">
        <v>1</v>
      </c>
      <c r="V4019" s="4">
        <f>IFERROR(Homes[[#This Row],[sqft_above]]+Homes[[#This Row],[sqft_basement]]," ")</f>
        <v>990</v>
      </c>
      <c r="W4019" s="4">
        <v>39964</v>
      </c>
      <c r="X4019">
        <v>0</v>
      </c>
      <c r="Y4019">
        <v>0</v>
      </c>
      <c r="Z4019">
        <v>2</v>
      </c>
      <c r="AA4019" s="4">
        <v>990</v>
      </c>
      <c r="AB4019" s="4">
        <v>0</v>
      </c>
      <c r="AC4019">
        <v>1945</v>
      </c>
      <c r="AD4019" t="s">
        <v>4141</v>
      </c>
      <c r="AE4019" t="s">
        <v>1392</v>
      </c>
      <c r="AF4019" t="s">
        <v>85</v>
      </c>
    </row>
    <row r="4020" spans="1:32">
      <c r="A4020" t="str">
        <f>PROPER(TRIM(Homes[[#This Row],[street]]))</f>
        <v>14800 Kennedy Pl Ne</v>
      </c>
      <c r="B4020" t="str">
        <f>PROPER(TRIM(Homes[[#This Row],[city]]))</f>
        <v>Duvall</v>
      </c>
      <c r="C4020" t="str">
        <f>_xlfn.TEXTBEFORE(Homes[[#This Row],[statezip]]," ")</f>
        <v>WA</v>
      </c>
      <c r="D4020" s="6" t="str">
        <f>_xlfn.TEXTAFTER(Homes[[#This Row],[statezip]]," ")</f>
        <v>98019</v>
      </c>
      <c r="E4020" s="1">
        <v>119500</v>
      </c>
      <c r="F4020">
        <v>3</v>
      </c>
      <c r="G402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0" s="3" t="str">
        <f>Homes[[#This Row],[bedrooms]] &amp; " bd | " &amp; TEXT(Homes[[#This Row],[bathrooms]],"0.##") &amp; " ba"</f>
        <v>3 bd | 1. ba</v>
      </c>
      <c r="I4020" s="4">
        <v>1170</v>
      </c>
      <c r="J4020" s="1">
        <f>IFERROR(Homes[[#This Row],[price]]/Homes[[#This Row],[sqft_living]]," ")</f>
        <v>102.13675213675214</v>
      </c>
      <c r="K4020" s="4">
        <f>IFERROR(Homes[[#This Row],[sqft_lot]]/43560," ")</f>
        <v>0.25252525252525254</v>
      </c>
      <c r="L4020" t="str">
        <f>IF(Homes[[#This Row],[waterfront]]=1, "Yes","No")</f>
        <v>No</v>
      </c>
      <c r="M4020" s="4" t="str">
        <f>IF(Homes[[#This Row],[sqft_basement]]&gt;0, "Yes","No")</f>
        <v>No</v>
      </c>
      <c r="N4020" t="str">
        <f>CHOOSE(Homes[[#This Row],[view]]+1, "None","Fair","Good","Great","Excellent")</f>
        <v>None</v>
      </c>
      <c r="O4020" t="str">
        <f>CHOOSE(Homes[[#This Row],[condition]], "Poor","Fair","Average","Good","Excellent")</f>
        <v>Fair</v>
      </c>
      <c r="P4020">
        <f ca="1">YEAR(TODAY())-Homes[[#This Row],[yr_built]]</f>
        <v>45</v>
      </c>
      <c r="Q4020">
        <v>0</v>
      </c>
      <c r="R4020">
        <f ca="1">IF(Homes[[#This Row],[yr_renovated]]&gt;0, YEAR(TODAY())-Homes[[#This Row],[yr_renovated]], YEAR(TODAY())-Homes[[#This Row],[yr_built]])</f>
        <v>45</v>
      </c>
      <c r="S4020">
        <v>1</v>
      </c>
      <c r="T4020" s="2">
        <v>41794</v>
      </c>
      <c r="U4020" s="3">
        <v>1</v>
      </c>
      <c r="V4020" s="4">
        <f>IFERROR(Homes[[#This Row],[sqft_above]]+Homes[[#This Row],[sqft_basement]]," ")</f>
        <v>1170</v>
      </c>
      <c r="W4020" s="4">
        <v>11000</v>
      </c>
      <c r="X4020">
        <v>0</v>
      </c>
      <c r="Y4020">
        <v>0</v>
      </c>
      <c r="Z4020">
        <v>2</v>
      </c>
      <c r="AA4020" s="4">
        <v>1170</v>
      </c>
      <c r="AB4020" s="4">
        <v>0</v>
      </c>
      <c r="AC4020">
        <v>1980</v>
      </c>
      <c r="AD4020" t="s">
        <v>4142</v>
      </c>
      <c r="AE4020" t="s">
        <v>451</v>
      </c>
      <c r="AF4020" t="s">
        <v>452</v>
      </c>
    </row>
    <row r="4021" spans="1:32">
      <c r="A4021" t="str">
        <f>PROPER(TRIM(Homes[[#This Row],[street]]))</f>
        <v>17827 Mountain View Rd Ne</v>
      </c>
      <c r="B4021" t="str">
        <f>PROPER(TRIM(Homes[[#This Row],[city]]))</f>
        <v>Duvall</v>
      </c>
      <c r="C4021" t="str">
        <f>_xlfn.TEXTBEFORE(Homes[[#This Row],[statezip]]," ")</f>
        <v>WA</v>
      </c>
      <c r="D4021" s="6" t="str">
        <f>_xlfn.TEXTAFTER(Homes[[#This Row],[statezip]]," ")</f>
        <v>98019</v>
      </c>
      <c r="E4021" s="1">
        <v>117833.333333</v>
      </c>
      <c r="F4021">
        <v>3</v>
      </c>
      <c r="G402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1" s="3" t="str">
        <f>Homes[[#This Row],[bedrooms]] &amp; " bd | " &amp; TEXT(Homes[[#This Row],[bathrooms]],"0.##") &amp; " ba"</f>
        <v>3 bd | 1. ba</v>
      </c>
      <c r="I4021" s="4">
        <v>1340</v>
      </c>
      <c r="J4021" s="1">
        <f>IFERROR(Homes[[#This Row],[price]]/Homes[[#This Row],[sqft_living]]," ")</f>
        <v>87.935323382835819</v>
      </c>
      <c r="K4021" s="4">
        <f>IFERROR(Homes[[#This Row],[sqft_lot]]/43560," ")</f>
        <v>7.0442607897153353</v>
      </c>
      <c r="L4021" t="str">
        <f>IF(Homes[[#This Row],[waterfront]]=1, "Yes","No")</f>
        <v>No</v>
      </c>
      <c r="M4021" s="4" t="str">
        <f>IF(Homes[[#This Row],[sqft_basement]]&gt;0, "Yes","No")</f>
        <v>No</v>
      </c>
      <c r="N4021" t="str">
        <f>CHOOSE(Homes[[#This Row],[view]]+1, "None","Fair","Good","Great","Excellent")</f>
        <v>None</v>
      </c>
      <c r="O4021" t="str">
        <f>CHOOSE(Homes[[#This Row],[condition]], "Poor","Fair","Average","Good","Excellent")</f>
        <v>Average</v>
      </c>
      <c r="P4021">
        <f ca="1">YEAR(TODAY())-Homes[[#This Row],[yr_built]]</f>
        <v>72</v>
      </c>
      <c r="Q4021">
        <v>0</v>
      </c>
      <c r="R4021">
        <f ca="1">IF(Homes[[#This Row],[yr_renovated]]&gt;0, YEAR(TODAY())-Homes[[#This Row],[yr_renovated]], YEAR(TODAY())-Homes[[#This Row],[yr_built]])</f>
        <v>72</v>
      </c>
      <c r="S4021">
        <v>1</v>
      </c>
      <c r="T4021" s="2">
        <v>41764</v>
      </c>
      <c r="U4021" s="3">
        <v>1</v>
      </c>
      <c r="V4021" s="4">
        <f>IFERROR(Homes[[#This Row],[sqft_above]]+Homes[[#This Row],[sqft_basement]]," ")</f>
        <v>1340</v>
      </c>
      <c r="W4021" s="4">
        <v>306848</v>
      </c>
      <c r="X4021">
        <v>0</v>
      </c>
      <c r="Y4021">
        <v>0</v>
      </c>
      <c r="Z4021">
        <v>3</v>
      </c>
      <c r="AA4021" s="4">
        <v>1340</v>
      </c>
      <c r="AB4021" s="4">
        <v>0</v>
      </c>
      <c r="AC4021">
        <v>1953</v>
      </c>
      <c r="AD4021" t="s">
        <v>4143</v>
      </c>
      <c r="AE4021" t="s">
        <v>451</v>
      </c>
      <c r="AF4021" t="s">
        <v>452</v>
      </c>
    </row>
    <row r="4022" spans="1:32">
      <c r="A4022" t="str">
        <f>PROPER(TRIM(Homes[[#This Row],[street]]))</f>
        <v>34215 40Th Ave S</v>
      </c>
      <c r="B4022" t="str">
        <f>PROPER(TRIM(Homes[[#This Row],[city]]))</f>
        <v>Auburn</v>
      </c>
      <c r="C4022" t="str">
        <f>_xlfn.TEXTBEFORE(Homes[[#This Row],[statezip]]," ")</f>
        <v>WA</v>
      </c>
      <c r="D4022" s="6" t="str">
        <f>_xlfn.TEXTAFTER(Homes[[#This Row],[statezip]]," ")</f>
        <v>98001</v>
      </c>
      <c r="E4022" s="1">
        <v>115000</v>
      </c>
      <c r="F4022">
        <v>1</v>
      </c>
      <c r="G402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22" s="3" t="str">
        <f>Homes[[#This Row],[bedrooms]] &amp; " bd | " &amp; TEXT(Homes[[#This Row],[bathrooms]],"0.##") &amp; " ba"</f>
        <v>1 bd | 2. ba</v>
      </c>
      <c r="I4022" s="4">
        <v>1150</v>
      </c>
      <c r="J4022" s="1">
        <f>IFERROR(Homes[[#This Row],[price]]/Homes[[#This Row],[sqft_living]]," ")</f>
        <v>100</v>
      </c>
      <c r="K4022" s="4">
        <f>IFERROR(Homes[[#This Row],[sqft_lot]]/43560," ")</f>
        <v>0.22525252525252526</v>
      </c>
      <c r="L4022" t="str">
        <f>IF(Homes[[#This Row],[waterfront]]=1, "Yes","No")</f>
        <v>No</v>
      </c>
      <c r="M4022" s="4" t="str">
        <f>IF(Homes[[#This Row],[sqft_basement]]&gt;0, "Yes","No")</f>
        <v>No</v>
      </c>
      <c r="N4022" t="str">
        <f>CHOOSE(Homes[[#This Row],[view]]+1, "None","Fair","Good","Great","Excellent")</f>
        <v>None</v>
      </c>
      <c r="O4022" t="str">
        <f>CHOOSE(Homes[[#This Row],[condition]], "Poor","Fair","Average","Good","Excellent")</f>
        <v>Good</v>
      </c>
      <c r="P4022">
        <f ca="1">YEAR(TODAY())-Homes[[#This Row],[yr_built]]</f>
        <v>63</v>
      </c>
      <c r="Q4022">
        <v>0</v>
      </c>
      <c r="R4022">
        <f ca="1">IF(Homes[[#This Row],[yr_renovated]]&gt;0, YEAR(TODAY())-Homes[[#This Row],[yr_renovated]], YEAR(TODAY())-Homes[[#This Row],[yr_built]])</f>
        <v>63</v>
      </c>
      <c r="S4022">
        <v>1</v>
      </c>
      <c r="T4022" s="2">
        <v>41828</v>
      </c>
      <c r="U4022" s="3">
        <v>2</v>
      </c>
      <c r="V4022" s="4">
        <f>IFERROR(Homes[[#This Row],[sqft_above]]+Homes[[#This Row],[sqft_basement]]," ")</f>
        <v>1150</v>
      </c>
      <c r="W4022" s="4">
        <v>9812</v>
      </c>
      <c r="X4022">
        <v>0</v>
      </c>
      <c r="Y4022">
        <v>0</v>
      </c>
      <c r="Z4022">
        <v>4</v>
      </c>
      <c r="AA4022" s="4">
        <v>1150</v>
      </c>
      <c r="AB4022" s="4">
        <v>0</v>
      </c>
      <c r="AC4022">
        <v>1962</v>
      </c>
      <c r="AD4022" t="s">
        <v>4144</v>
      </c>
      <c r="AE4022" t="s">
        <v>519</v>
      </c>
      <c r="AF4022" t="s">
        <v>1269</v>
      </c>
    </row>
    <row r="4023" spans="1:32">
      <c r="A4023" t="str">
        <f>PROPER(TRIM(Homes[[#This Row],[street]]))</f>
        <v>14917-14999 27Th Pl S</v>
      </c>
      <c r="B4023" t="str">
        <f>PROPER(TRIM(Homes[[#This Row],[city]]))</f>
        <v>Seatac</v>
      </c>
      <c r="C4023" t="str">
        <f>_xlfn.TEXTBEFORE(Homes[[#This Row],[statezip]]," ")</f>
        <v>WA</v>
      </c>
      <c r="D4023" s="6" t="str">
        <f>_xlfn.TEXTAFTER(Homes[[#This Row],[statezip]]," ")</f>
        <v>98188</v>
      </c>
      <c r="E4023" s="1">
        <v>110700</v>
      </c>
      <c r="F4023">
        <v>2</v>
      </c>
      <c r="G402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3" s="3" t="str">
        <f>Homes[[#This Row],[bedrooms]] &amp; " bd | " &amp; TEXT(Homes[[#This Row],[bathrooms]],"0.##") &amp; " ba"</f>
        <v>2 bd | 1. ba</v>
      </c>
      <c r="I4023" s="4">
        <v>680</v>
      </c>
      <c r="J4023" s="1">
        <f>IFERROR(Homes[[#This Row],[price]]/Homes[[#This Row],[sqft_living]]," ")</f>
        <v>162.79411764705881</v>
      </c>
      <c r="K4023" s="4">
        <f>IFERROR(Homes[[#This Row],[sqft_lot]]/43560," ")</f>
        <v>0.18512396694214875</v>
      </c>
      <c r="L4023" t="str">
        <f>IF(Homes[[#This Row],[waterfront]]=1, "Yes","No")</f>
        <v>No</v>
      </c>
      <c r="M4023" s="4" t="str">
        <f>IF(Homes[[#This Row],[sqft_basement]]&gt;0, "Yes","No")</f>
        <v>No</v>
      </c>
      <c r="N4023" t="str">
        <f>CHOOSE(Homes[[#This Row],[view]]+1, "None","Fair","Good","Great","Excellent")</f>
        <v>None</v>
      </c>
      <c r="O4023" t="str">
        <f>CHOOSE(Homes[[#This Row],[condition]], "Poor","Fair","Average","Good","Excellent")</f>
        <v>Average</v>
      </c>
      <c r="P4023">
        <f ca="1">YEAR(TODAY())-Homes[[#This Row],[yr_built]]</f>
        <v>84</v>
      </c>
      <c r="Q4023">
        <v>1994</v>
      </c>
      <c r="R4023">
        <f ca="1">IF(Homes[[#This Row],[yr_renovated]]&gt;0, YEAR(TODAY())-Homes[[#This Row],[yr_renovated]], YEAR(TODAY())-Homes[[#This Row],[yr_built]])</f>
        <v>31</v>
      </c>
      <c r="S4023">
        <v>1</v>
      </c>
      <c r="T4023" s="2">
        <v>41778</v>
      </c>
      <c r="U4023" s="3">
        <v>1</v>
      </c>
      <c r="V4023" s="4">
        <f>IFERROR(Homes[[#This Row],[sqft_above]]+Homes[[#This Row],[sqft_basement]]," ")</f>
        <v>680</v>
      </c>
      <c r="W4023" s="4">
        <v>8064</v>
      </c>
      <c r="X4023">
        <v>0</v>
      </c>
      <c r="Y4023">
        <v>0</v>
      </c>
      <c r="Z4023">
        <v>3</v>
      </c>
      <c r="AA4023" s="4">
        <v>680</v>
      </c>
      <c r="AB4023" s="4">
        <v>0</v>
      </c>
      <c r="AC4023">
        <v>1941</v>
      </c>
      <c r="AD4023" t="s">
        <v>4145</v>
      </c>
      <c r="AE4023" t="s">
        <v>2001</v>
      </c>
      <c r="AF4023" t="s">
        <v>2002</v>
      </c>
    </row>
    <row r="4024" spans="1:32">
      <c r="A4024" t="str">
        <f>PROPER(TRIM(Homes[[#This Row],[street]]))</f>
        <v>19693-19799 Se Maple Valley Hwy</v>
      </c>
      <c r="B4024" t="str">
        <f>PROPER(TRIM(Homes[[#This Row],[city]]))</f>
        <v>Maple Valley</v>
      </c>
      <c r="C4024" t="str">
        <f>_xlfn.TEXTBEFORE(Homes[[#This Row],[statezip]]," ")</f>
        <v>WA</v>
      </c>
      <c r="D4024" s="6" t="str">
        <f>_xlfn.TEXTAFTER(Homes[[#This Row],[statezip]]," ")</f>
        <v>98038</v>
      </c>
      <c r="E4024" s="1">
        <v>110000</v>
      </c>
      <c r="F4024">
        <v>3</v>
      </c>
      <c r="G402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4" s="3" t="str">
        <f>Homes[[#This Row],[bedrooms]] &amp; " bd | " &amp; TEXT(Homes[[#This Row],[bathrooms]],"0.##") &amp; " ba"</f>
        <v>3 bd | 1. ba</v>
      </c>
      <c r="I4024" s="4">
        <v>1250</v>
      </c>
      <c r="J4024" s="1">
        <f>IFERROR(Homes[[#This Row],[price]]/Homes[[#This Row],[sqft_living]]," ")</f>
        <v>88</v>
      </c>
      <c r="K4024" s="4">
        <f>IFERROR(Homes[[#This Row],[sqft_lot]]/43560," ")</f>
        <v>1.2199954086317724</v>
      </c>
      <c r="L4024" t="str">
        <f>IF(Homes[[#This Row],[waterfront]]=1, "Yes","No")</f>
        <v>No</v>
      </c>
      <c r="M4024" s="4" t="str">
        <f>IF(Homes[[#This Row],[sqft_basement]]&gt;0, "Yes","No")</f>
        <v>No</v>
      </c>
      <c r="N4024" t="str">
        <f>CHOOSE(Homes[[#This Row],[view]]+1, "None","Fair","Good","Great","Excellent")</f>
        <v>None</v>
      </c>
      <c r="O4024" t="str">
        <f>CHOOSE(Homes[[#This Row],[condition]], "Poor","Fair","Average","Good","Excellent")</f>
        <v>Excellent</v>
      </c>
      <c r="P4024">
        <f ca="1">YEAR(TODAY())-Homes[[#This Row],[yr_built]]</f>
        <v>80</v>
      </c>
      <c r="Q4024">
        <v>0</v>
      </c>
      <c r="R4024">
        <f ca="1">IF(Homes[[#This Row],[yr_renovated]]&gt;0, YEAR(TODAY())-Homes[[#This Row],[yr_renovated]], YEAR(TODAY())-Homes[[#This Row],[yr_built]])</f>
        <v>80</v>
      </c>
      <c r="S4024">
        <v>1</v>
      </c>
      <c r="T4024" s="2">
        <v>41771</v>
      </c>
      <c r="U4024" s="3">
        <v>1</v>
      </c>
      <c r="V4024" s="4">
        <f>IFERROR(Homes[[#This Row],[sqft_above]]+Homes[[#This Row],[sqft_basement]]," ")</f>
        <v>1250</v>
      </c>
      <c r="W4024" s="4">
        <v>53143</v>
      </c>
      <c r="X4024">
        <v>0</v>
      </c>
      <c r="Y4024">
        <v>0</v>
      </c>
      <c r="Z4024">
        <v>5</v>
      </c>
      <c r="AA4024" s="4">
        <v>1250</v>
      </c>
      <c r="AB4024" s="4">
        <v>0</v>
      </c>
      <c r="AC4024">
        <v>1945</v>
      </c>
      <c r="AD4024" t="s">
        <v>4146</v>
      </c>
      <c r="AE4024" t="s">
        <v>920</v>
      </c>
      <c r="AF4024" t="s">
        <v>921</v>
      </c>
    </row>
    <row r="4025" spans="1:32">
      <c r="A4025" t="str">
        <f>PROPER(TRIM(Homes[[#This Row],[street]]))</f>
        <v>12231 14Th Ave S</v>
      </c>
      <c r="B4025" t="str">
        <f>PROPER(TRIM(Homes[[#This Row],[city]]))</f>
        <v>Seattle</v>
      </c>
      <c r="C4025" t="str">
        <f>_xlfn.TEXTBEFORE(Homes[[#This Row],[statezip]]," ")</f>
        <v>WA</v>
      </c>
      <c r="D4025" s="6" t="str">
        <f>_xlfn.TEXTAFTER(Homes[[#This Row],[statezip]]," ")</f>
        <v>98168</v>
      </c>
      <c r="E4025" s="1">
        <v>110000</v>
      </c>
      <c r="F4025">
        <v>2</v>
      </c>
      <c r="G402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5" s="3" t="str">
        <f>Homes[[#This Row],[bedrooms]] &amp; " bd | " &amp; TEXT(Homes[[#This Row],[bathrooms]],"0.##") &amp; " ba"</f>
        <v>2 bd | 1. ba</v>
      </c>
      <c r="I4025" s="4">
        <v>800</v>
      </c>
      <c r="J4025" s="1">
        <f>IFERROR(Homes[[#This Row],[price]]/Homes[[#This Row],[sqft_living]]," ")</f>
        <v>137.5</v>
      </c>
      <c r="K4025" s="4">
        <f>IFERROR(Homes[[#This Row],[sqft_lot]]/43560," ")</f>
        <v>0.34435261707988979</v>
      </c>
      <c r="L4025" t="str">
        <f>IF(Homes[[#This Row],[waterfront]]=1, "Yes","No")</f>
        <v>No</v>
      </c>
      <c r="M4025" s="4" t="str">
        <f>IF(Homes[[#This Row],[sqft_basement]]&gt;0, "Yes","No")</f>
        <v>No</v>
      </c>
      <c r="N4025" t="str">
        <f>CHOOSE(Homes[[#This Row],[view]]+1, "None","Fair","Good","Great","Excellent")</f>
        <v>None</v>
      </c>
      <c r="O4025" t="str">
        <f>CHOOSE(Homes[[#This Row],[condition]], "Poor","Fair","Average","Good","Excellent")</f>
        <v>Average</v>
      </c>
      <c r="P4025">
        <f ca="1">YEAR(TODAY())-Homes[[#This Row],[yr_built]]</f>
        <v>98</v>
      </c>
      <c r="Q4025">
        <v>2011</v>
      </c>
      <c r="R4025">
        <f ca="1">IF(Homes[[#This Row],[yr_renovated]]&gt;0, YEAR(TODAY())-Homes[[#This Row],[yr_renovated]], YEAR(TODAY())-Homes[[#This Row],[yr_built]])</f>
        <v>14</v>
      </c>
      <c r="S4025">
        <v>1</v>
      </c>
      <c r="T4025" s="2">
        <v>41801</v>
      </c>
      <c r="U4025" s="3">
        <v>1</v>
      </c>
      <c r="V4025" s="4">
        <f>IFERROR(Homes[[#This Row],[sqft_above]]+Homes[[#This Row],[sqft_basement]]," ")</f>
        <v>800</v>
      </c>
      <c r="W4025" s="4">
        <v>15000</v>
      </c>
      <c r="X4025">
        <v>0</v>
      </c>
      <c r="Y4025">
        <v>0</v>
      </c>
      <c r="Z4025">
        <v>3</v>
      </c>
      <c r="AA4025" s="4">
        <v>800</v>
      </c>
      <c r="AB4025" s="4">
        <v>0</v>
      </c>
      <c r="AC4025">
        <v>1927</v>
      </c>
      <c r="AD4025" t="s">
        <v>4147</v>
      </c>
      <c r="AE4025" t="s">
        <v>49</v>
      </c>
      <c r="AF4025" t="s">
        <v>94</v>
      </c>
    </row>
    <row r="4026" spans="1:32">
      <c r="A4026" t="str">
        <f>PROPER(TRIM(Homes[[#This Row],[street]]))</f>
        <v>23414 Se 269Th St</v>
      </c>
      <c r="B4026" t="str">
        <f>PROPER(TRIM(Homes[[#This Row],[city]]))</f>
        <v>Maple Valley</v>
      </c>
      <c r="C4026" t="str">
        <f>_xlfn.TEXTBEFORE(Homes[[#This Row],[statezip]]," ")</f>
        <v>WA</v>
      </c>
      <c r="D4026" s="6" t="str">
        <f>_xlfn.TEXTAFTER(Homes[[#This Row],[statezip]]," ")</f>
        <v>98038</v>
      </c>
      <c r="E4026" s="1">
        <v>108333.333333</v>
      </c>
      <c r="F4026">
        <v>3</v>
      </c>
      <c r="G402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6" s="3" t="str">
        <f>Homes[[#This Row],[bedrooms]] &amp; " bd | " &amp; TEXT(Homes[[#This Row],[bathrooms]],"0.##") &amp; " ba"</f>
        <v>3 bd | 1. ba</v>
      </c>
      <c r="I4026" s="4">
        <v>1200</v>
      </c>
      <c r="J4026" s="1">
        <f>IFERROR(Homes[[#This Row],[price]]/Homes[[#This Row],[sqft_living]]," ")</f>
        <v>90.277777777500006</v>
      </c>
      <c r="K4026" s="4">
        <f>IFERROR(Homes[[#This Row],[sqft_lot]]/43560," ")</f>
        <v>0.228099173553719</v>
      </c>
      <c r="L4026" t="str">
        <f>IF(Homes[[#This Row],[waterfront]]=1, "Yes","No")</f>
        <v>No</v>
      </c>
      <c r="M4026" s="4" t="str">
        <f>IF(Homes[[#This Row],[sqft_basement]]&gt;0, "Yes","No")</f>
        <v>No</v>
      </c>
      <c r="N4026" t="str">
        <f>CHOOSE(Homes[[#This Row],[view]]+1, "None","Fair","Good","Great","Excellent")</f>
        <v>None</v>
      </c>
      <c r="O4026" t="str">
        <f>CHOOSE(Homes[[#This Row],[condition]], "Poor","Fair","Average","Good","Excellent")</f>
        <v>Good</v>
      </c>
      <c r="P4026">
        <f ca="1">YEAR(TODAY())-Homes[[#This Row],[yr_built]]</f>
        <v>56</v>
      </c>
      <c r="Q4026">
        <v>0</v>
      </c>
      <c r="R4026">
        <f ca="1">IF(Homes[[#This Row],[yr_renovated]]&gt;0, YEAR(TODAY())-Homes[[#This Row],[yr_renovated]], YEAR(TODAY())-Homes[[#This Row],[yr_built]])</f>
        <v>56</v>
      </c>
      <c r="S4026">
        <v>1</v>
      </c>
      <c r="T4026" s="2">
        <v>41793</v>
      </c>
      <c r="U4026" s="3">
        <v>1</v>
      </c>
      <c r="V4026" s="4">
        <f>IFERROR(Homes[[#This Row],[sqft_above]]+Homes[[#This Row],[sqft_basement]]," ")</f>
        <v>1200</v>
      </c>
      <c r="W4026" s="4">
        <v>9936</v>
      </c>
      <c r="X4026">
        <v>0</v>
      </c>
      <c r="Y4026">
        <v>0</v>
      </c>
      <c r="Z4026">
        <v>4</v>
      </c>
      <c r="AA4026" s="4">
        <v>1200</v>
      </c>
      <c r="AB4026" s="4">
        <v>0</v>
      </c>
      <c r="AC4026">
        <v>1969</v>
      </c>
      <c r="AD4026" t="s">
        <v>4148</v>
      </c>
      <c r="AE4026" t="s">
        <v>920</v>
      </c>
      <c r="AF4026" t="s">
        <v>921</v>
      </c>
    </row>
    <row r="4027" spans="1:32">
      <c r="A4027" t="str">
        <f>PROPER(TRIM(Homes[[#This Row],[street]]))</f>
        <v>23819 Se 384Th St</v>
      </c>
      <c r="B4027" t="str">
        <f>PROPER(TRIM(Homes[[#This Row],[city]]))</f>
        <v>Enumclaw</v>
      </c>
      <c r="C4027" t="str">
        <f>_xlfn.TEXTBEFORE(Homes[[#This Row],[statezip]]," ")</f>
        <v>WA</v>
      </c>
      <c r="D4027" s="6" t="str">
        <f>_xlfn.TEXTAFTER(Homes[[#This Row],[statezip]]," ")</f>
        <v>98022</v>
      </c>
      <c r="E4027" s="1">
        <v>107500</v>
      </c>
      <c r="F4027">
        <v>4</v>
      </c>
      <c r="G402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>1 1/2</v>
      </c>
      <c r="H4027" s="3" t="str">
        <f>Homes[[#This Row],[bedrooms]] &amp; " bd | " &amp; TEXT(Homes[[#This Row],[bathrooms]],"0.##") &amp; " ba"</f>
        <v>4 bd | 1.5 ba</v>
      </c>
      <c r="I4027" s="4">
        <v>1590</v>
      </c>
      <c r="J4027" s="1">
        <f>IFERROR(Homes[[#This Row],[price]]/Homes[[#This Row],[sqft_living]]," ")</f>
        <v>67.610062893081761</v>
      </c>
      <c r="K4027" s="4">
        <f>IFERROR(Homes[[#This Row],[sqft_lot]]/43560," ")</f>
        <v>3.0199954086317722</v>
      </c>
      <c r="L4027" t="str">
        <f>IF(Homes[[#This Row],[waterfront]]=1, "Yes","No")</f>
        <v>No</v>
      </c>
      <c r="M4027" s="4" t="str">
        <f>IF(Homes[[#This Row],[sqft_basement]]&gt;0, "Yes","No")</f>
        <v>No</v>
      </c>
      <c r="N4027" t="str">
        <f>CHOOSE(Homes[[#This Row],[view]]+1, "None","Fair","Good","Great","Excellent")</f>
        <v>Great</v>
      </c>
      <c r="O4027" t="str">
        <f>CHOOSE(Homes[[#This Row],[condition]], "Poor","Fair","Average","Good","Excellent")</f>
        <v>Good</v>
      </c>
      <c r="P4027">
        <f ca="1">YEAR(TODAY())-Homes[[#This Row],[yr_built]]</f>
        <v>59</v>
      </c>
      <c r="Q4027">
        <v>0</v>
      </c>
      <c r="R4027">
        <f ca="1">IF(Homes[[#This Row],[yr_renovated]]&gt;0, YEAR(TODAY())-Homes[[#This Row],[yr_renovated]], YEAR(TODAY())-Homes[[#This Row],[yr_built]])</f>
        <v>59</v>
      </c>
      <c r="S4027">
        <v>1</v>
      </c>
      <c r="T4027" s="2">
        <v>41773</v>
      </c>
      <c r="U4027" s="3">
        <v>1.5</v>
      </c>
      <c r="V4027" s="4">
        <f>IFERROR(Homes[[#This Row],[sqft_above]]+Homes[[#This Row],[sqft_basement]]," ")</f>
        <v>1590</v>
      </c>
      <c r="W4027" s="4">
        <v>131551</v>
      </c>
      <c r="X4027">
        <v>0</v>
      </c>
      <c r="Y4027">
        <v>3</v>
      </c>
      <c r="Z4027">
        <v>4</v>
      </c>
      <c r="AA4027" s="4">
        <v>1590</v>
      </c>
      <c r="AB4027" s="4">
        <v>0</v>
      </c>
      <c r="AC4027">
        <v>1966</v>
      </c>
      <c r="AD4027" t="s">
        <v>4149</v>
      </c>
      <c r="AE4027" t="s">
        <v>1035</v>
      </c>
      <c r="AF4027" t="s">
        <v>1036</v>
      </c>
    </row>
    <row r="4028" spans="1:32">
      <c r="A4028" t="str">
        <f>PROPER(TRIM(Homes[[#This Row],[street]]))</f>
        <v>9852 20Th Ave Sw</v>
      </c>
      <c r="B4028" t="str">
        <f>PROPER(TRIM(Homes[[#This Row],[city]]))</f>
        <v>Seattle</v>
      </c>
      <c r="C4028" t="str">
        <f>_xlfn.TEXTBEFORE(Homes[[#This Row],[statezip]]," ")</f>
        <v>WA</v>
      </c>
      <c r="D4028" s="6" t="str">
        <f>_xlfn.TEXTAFTER(Homes[[#This Row],[statezip]]," ")</f>
        <v>98106</v>
      </c>
      <c r="E4028" s="1">
        <v>102500</v>
      </c>
      <c r="F4028">
        <v>2</v>
      </c>
      <c r="G4028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8" s="3" t="str">
        <f>Homes[[#This Row],[bedrooms]] &amp; " bd | " &amp; TEXT(Homes[[#This Row],[bathrooms]],"0.##") &amp; " ba"</f>
        <v>2 bd | 1. ba</v>
      </c>
      <c r="I4028" s="4">
        <v>820</v>
      </c>
      <c r="J4028" s="1">
        <f>IFERROR(Homes[[#This Row],[price]]/Homes[[#This Row],[sqft_living]]," ")</f>
        <v>125</v>
      </c>
      <c r="K4028" s="4">
        <f>IFERROR(Homes[[#This Row],[sqft_lot]]/43560," ")</f>
        <v>9.9173553719008267E-2</v>
      </c>
      <c r="L4028" t="str">
        <f>IF(Homes[[#This Row],[waterfront]]=1, "Yes","No")</f>
        <v>No</v>
      </c>
      <c r="M4028" s="4" t="str">
        <f>IF(Homes[[#This Row],[sqft_basement]]&gt;0, "Yes","No")</f>
        <v>No</v>
      </c>
      <c r="N4028" t="str">
        <f>CHOOSE(Homes[[#This Row],[view]]+1, "None","Fair","Good","Great","Excellent")</f>
        <v>None</v>
      </c>
      <c r="O4028" t="str">
        <f>CHOOSE(Homes[[#This Row],[condition]], "Poor","Fair","Average","Good","Excellent")</f>
        <v>Average</v>
      </c>
      <c r="P4028">
        <f ca="1">YEAR(TODAY())-Homes[[#This Row],[yr_built]]</f>
        <v>88</v>
      </c>
      <c r="Q4028">
        <v>1999</v>
      </c>
      <c r="R4028">
        <f ca="1">IF(Homes[[#This Row],[yr_renovated]]&gt;0, YEAR(TODAY())-Homes[[#This Row],[yr_renovated]], YEAR(TODAY())-Homes[[#This Row],[yr_built]])</f>
        <v>26</v>
      </c>
      <c r="S4028">
        <v>1</v>
      </c>
      <c r="T4028" s="2">
        <v>41821</v>
      </c>
      <c r="U4028" s="3">
        <v>1</v>
      </c>
      <c r="V4028" s="4">
        <f>IFERROR(Homes[[#This Row],[sqft_above]]+Homes[[#This Row],[sqft_basement]]," ")</f>
        <v>820</v>
      </c>
      <c r="W4028" s="4">
        <v>4320</v>
      </c>
      <c r="X4028">
        <v>0</v>
      </c>
      <c r="Y4028">
        <v>0</v>
      </c>
      <c r="Z4028">
        <v>3</v>
      </c>
      <c r="AA4028" s="4">
        <v>820</v>
      </c>
      <c r="AB4028" s="4">
        <v>0</v>
      </c>
      <c r="AC4028">
        <v>1937</v>
      </c>
      <c r="AD4028" t="s">
        <v>4150</v>
      </c>
      <c r="AE4028" t="s">
        <v>49</v>
      </c>
      <c r="AF4028" t="s">
        <v>1278</v>
      </c>
    </row>
    <row r="4029" spans="1:32">
      <c r="A4029" t="str">
        <f>PROPER(TRIM(Homes[[#This Row],[street]]))</f>
        <v>1038 Sw 152Nd St</v>
      </c>
      <c r="B4029" t="str">
        <f>PROPER(TRIM(Homes[[#This Row],[city]]))</f>
        <v>Burien</v>
      </c>
      <c r="C4029" t="str">
        <f>_xlfn.TEXTBEFORE(Homes[[#This Row],[statezip]]," ")</f>
        <v>WA</v>
      </c>
      <c r="D4029" s="6" t="str">
        <f>_xlfn.TEXTAFTER(Homes[[#This Row],[statezip]]," ")</f>
        <v>98166</v>
      </c>
      <c r="E4029" s="1">
        <v>100000</v>
      </c>
      <c r="F4029">
        <v>2</v>
      </c>
      <c r="G4029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29" s="3" t="str">
        <f>Homes[[#This Row],[bedrooms]] &amp; " bd | " &amp; TEXT(Homes[[#This Row],[bathrooms]],"0.##") &amp; " ba"</f>
        <v>2 bd | 1. ba</v>
      </c>
      <c r="I4029" s="4">
        <v>930</v>
      </c>
      <c r="J4029" s="1">
        <f>IFERROR(Homes[[#This Row],[price]]/Homes[[#This Row],[sqft_living]]," ")</f>
        <v>107.52688172043011</v>
      </c>
      <c r="K4029" s="4">
        <f>IFERROR(Homes[[#This Row],[sqft_lot]]/43560," ")</f>
        <v>0.17499999999999999</v>
      </c>
      <c r="L4029" t="str">
        <f>IF(Homes[[#This Row],[waterfront]]=1, "Yes","No")</f>
        <v>No</v>
      </c>
      <c r="M4029" s="4" t="str">
        <f>IF(Homes[[#This Row],[sqft_basement]]&gt;0, "Yes","No")</f>
        <v>No</v>
      </c>
      <c r="N4029" t="str">
        <f>CHOOSE(Homes[[#This Row],[view]]+1, "None","Fair","Good","Great","Excellent")</f>
        <v>None</v>
      </c>
      <c r="O4029" t="str">
        <f>CHOOSE(Homes[[#This Row],[condition]], "Poor","Fair","Average","Good","Excellent")</f>
        <v>Fair</v>
      </c>
      <c r="P4029">
        <f ca="1">YEAR(TODAY())-Homes[[#This Row],[yr_built]]</f>
        <v>83</v>
      </c>
      <c r="Q4029">
        <v>0</v>
      </c>
      <c r="R4029">
        <f ca="1">IF(Homes[[#This Row],[yr_renovated]]&gt;0, YEAR(TODAY())-Homes[[#This Row],[yr_renovated]], YEAR(TODAY())-Homes[[#This Row],[yr_built]])</f>
        <v>83</v>
      </c>
      <c r="S4029">
        <v>1</v>
      </c>
      <c r="T4029" s="2">
        <v>41820</v>
      </c>
      <c r="U4029" s="3">
        <v>1</v>
      </c>
      <c r="V4029" s="4">
        <f>IFERROR(Homes[[#This Row],[sqft_above]]+Homes[[#This Row],[sqft_basement]]," ")</f>
        <v>930</v>
      </c>
      <c r="W4029" s="4">
        <v>7623</v>
      </c>
      <c r="X4029">
        <v>0</v>
      </c>
      <c r="Y4029">
        <v>0</v>
      </c>
      <c r="Z4029">
        <v>2</v>
      </c>
      <c r="AA4029" s="4">
        <v>930</v>
      </c>
      <c r="AB4029" s="4">
        <v>0</v>
      </c>
      <c r="AC4029">
        <v>1942</v>
      </c>
      <c r="AD4029" t="s">
        <v>4151</v>
      </c>
      <c r="AE4029" t="s">
        <v>379</v>
      </c>
      <c r="AF4029" t="s">
        <v>227</v>
      </c>
    </row>
    <row r="4030" spans="1:32">
      <c r="A4030" t="str">
        <f>PROPER(TRIM(Homes[[#This Row],[street]]))</f>
        <v>1006 N 5Th St</v>
      </c>
      <c r="B4030" t="str">
        <f>PROPER(TRIM(Homes[[#This Row],[city]]))</f>
        <v>Renton</v>
      </c>
      <c r="C4030" t="str">
        <f>_xlfn.TEXTBEFORE(Homes[[#This Row],[statezip]]," ")</f>
        <v>WA</v>
      </c>
      <c r="D4030" s="6" t="str">
        <f>_xlfn.TEXTAFTER(Homes[[#This Row],[statezip]]," ")</f>
        <v>98057</v>
      </c>
      <c r="E4030" s="1">
        <v>100000</v>
      </c>
      <c r="F4030">
        <v>4</v>
      </c>
      <c r="G4030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0" s="3" t="str">
        <f>Homes[[#This Row],[bedrooms]] &amp; " bd | " &amp; TEXT(Homes[[#This Row],[bathrooms]],"0.##") &amp; " ba"</f>
        <v>4 bd | 1. ba</v>
      </c>
      <c r="I4030" s="4">
        <v>1120</v>
      </c>
      <c r="J4030" s="1">
        <f>IFERROR(Homes[[#This Row],[price]]/Homes[[#This Row],[sqft_living]]," ")</f>
        <v>89.285714285714292</v>
      </c>
      <c r="K4030" s="4">
        <f>IFERROR(Homes[[#This Row],[sqft_lot]]/43560," ")</f>
        <v>6.1639118457300274E-2</v>
      </c>
      <c r="L4030" t="str">
        <f>IF(Homes[[#This Row],[waterfront]]=1, "Yes","No")</f>
        <v>No</v>
      </c>
      <c r="M4030" s="4" t="str">
        <f>IF(Homes[[#This Row],[sqft_basement]]&gt;0, "Yes","No")</f>
        <v>Yes</v>
      </c>
      <c r="N4030" t="str">
        <f>CHOOSE(Homes[[#This Row],[view]]+1, "None","Fair","Good","Great","Excellent")</f>
        <v>None</v>
      </c>
      <c r="O4030" t="str">
        <f>CHOOSE(Homes[[#This Row],[condition]], "Poor","Fair","Average","Good","Excellent")</f>
        <v>Average</v>
      </c>
      <c r="P4030">
        <f ca="1">YEAR(TODAY())-Homes[[#This Row],[yr_built]]</f>
        <v>86</v>
      </c>
      <c r="Q4030">
        <v>1969</v>
      </c>
      <c r="R4030">
        <f ca="1">IF(Homes[[#This Row],[yr_renovated]]&gt;0, YEAR(TODAY())-Homes[[#This Row],[yr_renovated]], YEAR(TODAY())-Homes[[#This Row],[yr_built]])</f>
        <v>56</v>
      </c>
      <c r="S4030">
        <v>1</v>
      </c>
      <c r="T4030" s="2">
        <v>41800</v>
      </c>
      <c r="U4030" s="3">
        <v>1</v>
      </c>
      <c r="V4030" s="4">
        <f>IFERROR(Homes[[#This Row],[sqft_above]]+Homes[[#This Row],[sqft_basement]]," ")</f>
        <v>1120</v>
      </c>
      <c r="W4030" s="4">
        <v>2685</v>
      </c>
      <c r="X4030">
        <v>0</v>
      </c>
      <c r="Y4030">
        <v>0</v>
      </c>
      <c r="Z4030">
        <v>3</v>
      </c>
      <c r="AA4030" s="4">
        <v>860</v>
      </c>
      <c r="AB4030" s="4">
        <v>260</v>
      </c>
      <c r="AC4030">
        <v>1939</v>
      </c>
      <c r="AD4030" t="s">
        <v>4152</v>
      </c>
      <c r="AE4030" t="s">
        <v>319</v>
      </c>
      <c r="AF4030" t="s">
        <v>1495</v>
      </c>
    </row>
    <row r="4031" spans="1:32">
      <c r="A4031" t="str">
        <f>PROPER(TRIM(Homes[[#This Row],[street]]))</f>
        <v>14710 122Nd Pl Ne</v>
      </c>
      <c r="B4031" t="str">
        <f>PROPER(TRIM(Homes[[#This Row],[city]]))</f>
        <v>Kirkland</v>
      </c>
      <c r="C4031" t="str">
        <f>_xlfn.TEXTBEFORE(Homes[[#This Row],[statezip]]," ")</f>
        <v>WA</v>
      </c>
      <c r="D4031" s="6" t="str">
        <f>_xlfn.TEXTAFTER(Homes[[#This Row],[statezip]]," ")</f>
        <v>98034</v>
      </c>
      <c r="E4031" s="1">
        <v>90000</v>
      </c>
      <c r="F4031">
        <v>2</v>
      </c>
      <c r="G4031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1" s="3" t="str">
        <f>Homes[[#This Row],[bedrooms]] &amp; " bd | " &amp; TEXT(Homes[[#This Row],[bathrooms]],"0.##") &amp; " ba"</f>
        <v>2 bd | 1. ba</v>
      </c>
      <c r="I4031" s="4">
        <v>790</v>
      </c>
      <c r="J4031" s="1">
        <f>IFERROR(Homes[[#This Row],[price]]/Homes[[#This Row],[sqft_living]]," ")</f>
        <v>113.92405063291139</v>
      </c>
      <c r="K4031" s="4">
        <f>IFERROR(Homes[[#This Row],[sqft_lot]]/43560," ")</f>
        <v>6.0606060606060608E-2</v>
      </c>
      <c r="L4031" t="str">
        <f>IF(Homes[[#This Row],[waterfront]]=1, "Yes","No")</f>
        <v>No</v>
      </c>
      <c r="M4031" s="4" t="str">
        <f>IF(Homes[[#This Row],[sqft_basement]]&gt;0, "Yes","No")</f>
        <v>No</v>
      </c>
      <c r="N4031" t="str">
        <f>CHOOSE(Homes[[#This Row],[view]]+1, "None","Fair","Good","Great","Excellent")</f>
        <v>None</v>
      </c>
      <c r="O4031" t="str">
        <f>CHOOSE(Homes[[#This Row],[condition]], "Poor","Fair","Average","Good","Excellent")</f>
        <v>Average</v>
      </c>
      <c r="P4031">
        <f ca="1">YEAR(TODAY())-Homes[[#This Row],[yr_built]]</f>
        <v>52</v>
      </c>
      <c r="Q4031">
        <v>2013</v>
      </c>
      <c r="R4031">
        <f ca="1">IF(Homes[[#This Row],[yr_renovated]]&gt;0, YEAR(TODAY())-Homes[[#This Row],[yr_renovated]], YEAR(TODAY())-Homes[[#This Row],[yr_built]])</f>
        <v>12</v>
      </c>
      <c r="S4031">
        <v>1</v>
      </c>
      <c r="T4031" s="2">
        <v>41772</v>
      </c>
      <c r="U4031" s="3">
        <v>1</v>
      </c>
      <c r="V4031" s="4">
        <f>IFERROR(Homes[[#This Row],[sqft_above]]+Homes[[#This Row],[sqft_basement]]," ")</f>
        <v>790</v>
      </c>
      <c r="W4031" s="4">
        <v>2640</v>
      </c>
      <c r="X4031">
        <v>0</v>
      </c>
      <c r="Y4031">
        <v>0</v>
      </c>
      <c r="Z4031">
        <v>3</v>
      </c>
      <c r="AA4031" s="4">
        <v>790</v>
      </c>
      <c r="AB4031" s="4">
        <v>0</v>
      </c>
      <c r="AC4031">
        <v>1973</v>
      </c>
      <c r="AD4031" t="s">
        <v>4153</v>
      </c>
      <c r="AE4031" t="s">
        <v>46</v>
      </c>
      <c r="AF4031" t="s">
        <v>47</v>
      </c>
    </row>
    <row r="4032" spans="1:32">
      <c r="A4032" t="str">
        <f>PROPER(TRIM(Homes[[#This Row],[street]]))</f>
        <v>6621 S 131St Pl</v>
      </c>
      <c r="B4032" t="str">
        <f>PROPER(TRIM(Homes[[#This Row],[city]]))</f>
        <v>Seattle</v>
      </c>
      <c r="C4032" t="str">
        <f>_xlfn.TEXTBEFORE(Homes[[#This Row],[statezip]]," ")</f>
        <v>WA</v>
      </c>
      <c r="D4032" s="6" t="str">
        <f>_xlfn.TEXTAFTER(Homes[[#This Row],[statezip]]," ")</f>
        <v>98178</v>
      </c>
      <c r="E4032" s="1">
        <v>90000</v>
      </c>
      <c r="F4032">
        <v>2</v>
      </c>
      <c r="G4032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2" s="3" t="str">
        <f>Homes[[#This Row],[bedrooms]] &amp; " bd | " &amp; TEXT(Homes[[#This Row],[bathrooms]],"0.##") &amp; " ba"</f>
        <v>2 bd | 1. ba</v>
      </c>
      <c r="I4032" s="4">
        <v>580</v>
      </c>
      <c r="J4032" s="1">
        <f>IFERROR(Homes[[#This Row],[price]]/Homes[[#This Row],[sqft_living]]," ")</f>
        <v>155.17241379310346</v>
      </c>
      <c r="K4032" s="4">
        <f>IFERROR(Homes[[#This Row],[sqft_lot]]/43560," ")</f>
        <v>0.17217630853994489</v>
      </c>
      <c r="L4032" t="str">
        <f>IF(Homes[[#This Row],[waterfront]]=1, "Yes","No")</f>
        <v>No</v>
      </c>
      <c r="M4032" s="4" t="str">
        <f>IF(Homes[[#This Row],[sqft_basement]]&gt;0, "Yes","No")</f>
        <v>No</v>
      </c>
      <c r="N4032" t="str">
        <f>CHOOSE(Homes[[#This Row],[view]]+1, "None","Fair","Good","Great","Excellent")</f>
        <v>None</v>
      </c>
      <c r="O4032" t="str">
        <f>CHOOSE(Homes[[#This Row],[condition]], "Poor","Fair","Average","Good","Excellent")</f>
        <v>Average</v>
      </c>
      <c r="P4032">
        <f ca="1">YEAR(TODAY())-Homes[[#This Row],[yr_built]]</f>
        <v>82</v>
      </c>
      <c r="Q4032">
        <v>2002</v>
      </c>
      <c r="R4032">
        <f ca="1">IF(Homes[[#This Row],[yr_renovated]]&gt;0, YEAR(TODAY())-Homes[[#This Row],[yr_renovated]], YEAR(TODAY())-Homes[[#This Row],[yr_built]])</f>
        <v>23</v>
      </c>
      <c r="S4032">
        <v>1</v>
      </c>
      <c r="T4032" s="2">
        <v>41782</v>
      </c>
      <c r="U4032" s="3">
        <v>1</v>
      </c>
      <c r="V4032" s="4">
        <f>IFERROR(Homes[[#This Row],[sqft_above]]+Homes[[#This Row],[sqft_basement]]," ")</f>
        <v>580</v>
      </c>
      <c r="W4032" s="4">
        <v>7500</v>
      </c>
      <c r="X4032">
        <v>0</v>
      </c>
      <c r="Y4032">
        <v>0</v>
      </c>
      <c r="Z4032">
        <v>3</v>
      </c>
      <c r="AA4032" s="4">
        <v>580</v>
      </c>
      <c r="AB4032" s="4">
        <v>0</v>
      </c>
      <c r="AC4032">
        <v>1943</v>
      </c>
      <c r="AD4032" t="s">
        <v>4154</v>
      </c>
      <c r="AE4032" t="s">
        <v>49</v>
      </c>
      <c r="AF4032" t="s">
        <v>1123</v>
      </c>
    </row>
    <row r="4033" spans="1:32">
      <c r="A4033" t="str">
        <f>PROPER(TRIM(Homes[[#This Row],[street]]))</f>
        <v>311 L St Se</v>
      </c>
      <c r="B4033" t="str">
        <f>PROPER(TRIM(Homes[[#This Row],[city]]))</f>
        <v>Auburn</v>
      </c>
      <c r="C4033" t="str">
        <f>_xlfn.TEXTBEFORE(Homes[[#This Row],[statezip]]," ")</f>
        <v>WA</v>
      </c>
      <c r="D4033" s="6" t="str">
        <f>_xlfn.TEXTAFTER(Homes[[#This Row],[statezip]]," ")</f>
        <v>98002</v>
      </c>
      <c r="E4033" s="1">
        <v>87500</v>
      </c>
      <c r="F4033">
        <v>2</v>
      </c>
      <c r="G4033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3" s="3" t="str">
        <f>Homes[[#This Row],[bedrooms]] &amp; " bd | " &amp; TEXT(Homes[[#This Row],[bathrooms]],"0.##") &amp; " ba"</f>
        <v>2 bd | 1. ba</v>
      </c>
      <c r="I4033" s="4">
        <v>780</v>
      </c>
      <c r="J4033" s="1">
        <f>IFERROR(Homes[[#This Row],[price]]/Homes[[#This Row],[sqft_living]]," ")</f>
        <v>112.17948717948718</v>
      </c>
      <c r="K4033" s="4">
        <f>IFERROR(Homes[[#This Row],[sqft_lot]]/43560," ")</f>
        <v>0.15346648301193755</v>
      </c>
      <c r="L4033" t="str">
        <f>IF(Homes[[#This Row],[waterfront]]=1, "Yes","No")</f>
        <v>No</v>
      </c>
      <c r="M4033" s="4" t="str">
        <f>IF(Homes[[#This Row],[sqft_basement]]&gt;0, "Yes","No")</f>
        <v>No</v>
      </c>
      <c r="N4033" t="str">
        <f>CHOOSE(Homes[[#This Row],[view]]+1, "None","Fair","Good","Great","Excellent")</f>
        <v>None</v>
      </c>
      <c r="O4033" t="str">
        <f>CHOOSE(Homes[[#This Row],[condition]], "Poor","Fair","Average","Good","Excellent")</f>
        <v>Good</v>
      </c>
      <c r="P4033">
        <f ca="1">YEAR(TODAY())-Homes[[#This Row],[yr_built]]</f>
        <v>77</v>
      </c>
      <c r="Q4033">
        <v>0</v>
      </c>
      <c r="R4033">
        <f ca="1">IF(Homes[[#This Row],[yr_renovated]]&gt;0, YEAR(TODAY())-Homes[[#This Row],[yr_renovated]], YEAR(TODAY())-Homes[[#This Row],[yr_built]])</f>
        <v>77</v>
      </c>
      <c r="S4033">
        <v>1</v>
      </c>
      <c r="T4033" s="2">
        <v>41787</v>
      </c>
      <c r="U4033" s="3">
        <v>1</v>
      </c>
      <c r="V4033" s="4">
        <f>IFERROR(Homes[[#This Row],[sqft_above]]+Homes[[#This Row],[sqft_basement]]," ")</f>
        <v>780</v>
      </c>
      <c r="W4033" s="4">
        <v>6685</v>
      </c>
      <c r="X4033">
        <v>0</v>
      </c>
      <c r="Y4033">
        <v>0</v>
      </c>
      <c r="Z4033">
        <v>4</v>
      </c>
      <c r="AA4033" s="4">
        <v>780</v>
      </c>
      <c r="AB4033" s="4">
        <v>0</v>
      </c>
      <c r="AC4033">
        <v>1948</v>
      </c>
      <c r="AD4033" t="s">
        <v>4155</v>
      </c>
      <c r="AE4033" t="s">
        <v>519</v>
      </c>
      <c r="AF4033" t="s">
        <v>3042</v>
      </c>
    </row>
    <row r="4034" spans="1:32">
      <c r="A4034" t="str">
        <f>PROPER(TRIM(Homes[[#This Row],[street]]))</f>
        <v>9033 Ne 32Nd St</v>
      </c>
      <c r="B4034" t="str">
        <f>PROPER(TRIM(Homes[[#This Row],[city]]))</f>
        <v>Yarrow Point</v>
      </c>
      <c r="C4034" t="str">
        <f>_xlfn.TEXTBEFORE(Homes[[#This Row],[statezip]]," ")</f>
        <v>WA</v>
      </c>
      <c r="D4034" s="6" t="str">
        <f>_xlfn.TEXTAFTER(Homes[[#This Row],[statezip]]," ")</f>
        <v>98004</v>
      </c>
      <c r="E4034" s="1">
        <v>84350</v>
      </c>
      <c r="F4034">
        <v>4</v>
      </c>
      <c r="G4034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34" s="3" t="str">
        <f>Homes[[#This Row],[bedrooms]] &amp; " bd | " &amp; TEXT(Homes[[#This Row],[bathrooms]],"0.##") &amp; " ba"</f>
        <v>4 bd | 2. ba</v>
      </c>
      <c r="I4034" s="4">
        <v>2630</v>
      </c>
      <c r="J4034" s="1">
        <f>IFERROR(Homes[[#This Row],[price]]/Homes[[#This Row],[sqft_living]]," ")</f>
        <v>32.072243346007603</v>
      </c>
      <c r="K4034" s="4">
        <f>IFERROR(Homes[[#This Row],[sqft_lot]]/43560," ")</f>
        <v>0.3782139577594123</v>
      </c>
      <c r="L4034" t="str">
        <f>IF(Homes[[#This Row],[waterfront]]=1, "Yes","No")</f>
        <v>No</v>
      </c>
      <c r="M4034" s="4" t="str">
        <f>IF(Homes[[#This Row],[sqft_basement]]&gt;0, "Yes","No")</f>
        <v>No</v>
      </c>
      <c r="N4034" t="str">
        <f>CHOOSE(Homes[[#This Row],[view]]+1, "None","Fair","Good","Great","Excellent")</f>
        <v>None</v>
      </c>
      <c r="O4034" t="str">
        <f>CHOOSE(Homes[[#This Row],[condition]], "Poor","Fair","Average","Good","Excellent")</f>
        <v>Good</v>
      </c>
      <c r="P4034">
        <f ca="1">YEAR(TODAY())-Homes[[#This Row],[yr_built]]</f>
        <v>72</v>
      </c>
      <c r="Q4034">
        <v>1983</v>
      </c>
      <c r="R4034">
        <f ca="1">IF(Homes[[#This Row],[yr_renovated]]&gt;0, YEAR(TODAY())-Homes[[#This Row],[yr_renovated]], YEAR(TODAY())-Homes[[#This Row],[yr_built]])</f>
        <v>42</v>
      </c>
      <c r="S4034">
        <v>2</v>
      </c>
      <c r="T4034" s="2">
        <v>41791</v>
      </c>
      <c r="U4034" s="3">
        <v>2</v>
      </c>
      <c r="V4034" s="4">
        <f>IFERROR(Homes[[#This Row],[sqft_above]]+Homes[[#This Row],[sqft_basement]]," ")</f>
        <v>2630</v>
      </c>
      <c r="W4034" s="4">
        <v>16475</v>
      </c>
      <c r="X4034">
        <v>0</v>
      </c>
      <c r="Y4034">
        <v>0</v>
      </c>
      <c r="Z4034">
        <v>4</v>
      </c>
      <c r="AA4034" s="4">
        <v>2630</v>
      </c>
      <c r="AB4034" s="4">
        <v>0</v>
      </c>
      <c r="AC4034">
        <v>1953</v>
      </c>
      <c r="AD4034" t="s">
        <v>4156</v>
      </c>
      <c r="AE4034" t="s">
        <v>113</v>
      </c>
      <c r="AF4034" t="s">
        <v>34</v>
      </c>
    </row>
    <row r="4035" spans="1:32">
      <c r="A4035" t="str">
        <f>PROPER(TRIM(Homes[[#This Row],[street]]))</f>
        <v>24007 196Th Ave Se</v>
      </c>
      <c r="B4035" t="str">
        <f>PROPER(TRIM(Homes[[#This Row],[city]]))</f>
        <v>Covington</v>
      </c>
      <c r="C4035" t="str">
        <f>_xlfn.TEXTBEFORE(Homes[[#This Row],[statezip]]," ")</f>
        <v>WA</v>
      </c>
      <c r="D4035" s="6" t="str">
        <f>_xlfn.TEXTAFTER(Homes[[#This Row],[statezip]]," ")</f>
        <v>98042</v>
      </c>
      <c r="E4035" s="1">
        <v>83300</v>
      </c>
      <c r="F4035">
        <v>3</v>
      </c>
      <c r="G4035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35" s="3" t="str">
        <f>Homes[[#This Row],[bedrooms]] &amp; " bd | " &amp; TEXT(Homes[[#This Row],[bathrooms]],"0.##") &amp; " ba"</f>
        <v>3 bd | 2. ba</v>
      </c>
      <c r="I4035" s="4">
        <v>1370</v>
      </c>
      <c r="J4035" s="1">
        <f>IFERROR(Homes[[#This Row],[price]]/Homes[[#This Row],[sqft_living]]," ")</f>
        <v>60.802919708029194</v>
      </c>
      <c r="K4035" s="4">
        <f>IFERROR(Homes[[#This Row],[sqft_lot]]/43560," ")</f>
        <v>1.8</v>
      </c>
      <c r="L4035" t="str">
        <f>IF(Homes[[#This Row],[waterfront]]=1, "Yes","No")</f>
        <v>No</v>
      </c>
      <c r="M4035" s="4" t="str">
        <f>IF(Homes[[#This Row],[sqft_basement]]&gt;0, "Yes","No")</f>
        <v>No</v>
      </c>
      <c r="N4035" t="str">
        <f>CHOOSE(Homes[[#This Row],[view]]+1, "None","Fair","Good","Great","Excellent")</f>
        <v>None</v>
      </c>
      <c r="O4035" t="str">
        <f>CHOOSE(Homes[[#This Row],[condition]], "Poor","Fair","Average","Good","Excellent")</f>
        <v>Excellent</v>
      </c>
      <c r="P4035">
        <f ca="1">YEAR(TODAY())-Homes[[#This Row],[yr_built]]</f>
        <v>61</v>
      </c>
      <c r="Q4035">
        <v>0</v>
      </c>
      <c r="R4035">
        <f ca="1">IF(Homes[[#This Row],[yr_renovated]]&gt;0, YEAR(TODAY())-Homes[[#This Row],[yr_renovated]], YEAR(TODAY())-Homes[[#This Row],[yr_built]])</f>
        <v>61</v>
      </c>
      <c r="S4035">
        <v>1</v>
      </c>
      <c r="T4035" s="2">
        <v>41782</v>
      </c>
      <c r="U4035" s="3">
        <v>2</v>
      </c>
      <c r="V4035" s="4">
        <f>IFERROR(Homes[[#This Row],[sqft_above]]+Homes[[#This Row],[sqft_basement]]," ")</f>
        <v>1370</v>
      </c>
      <c r="W4035" s="4">
        <v>78408</v>
      </c>
      <c r="X4035">
        <v>0</v>
      </c>
      <c r="Y4035">
        <v>0</v>
      </c>
      <c r="Z4035">
        <v>5</v>
      </c>
      <c r="AA4035" s="4">
        <v>1370</v>
      </c>
      <c r="AB4035" s="4">
        <v>0</v>
      </c>
      <c r="AC4035">
        <v>1964</v>
      </c>
      <c r="AD4035" t="s">
        <v>4157</v>
      </c>
      <c r="AE4035" t="s">
        <v>84</v>
      </c>
      <c r="AF4035" t="s">
        <v>85</v>
      </c>
    </row>
    <row r="4036" spans="1:32">
      <c r="A4036" t="str">
        <f>PROPER(TRIM(Homes[[#This Row],[street]]))</f>
        <v>26017 189Th Ave Se</v>
      </c>
      <c r="B4036" t="str">
        <f>PROPER(TRIM(Homes[[#This Row],[city]]))</f>
        <v>Covington</v>
      </c>
      <c r="C4036" t="str">
        <f>_xlfn.TEXTBEFORE(Homes[[#This Row],[statezip]]," ")</f>
        <v>WA</v>
      </c>
      <c r="D4036" s="6" t="str">
        <f>_xlfn.TEXTAFTER(Homes[[#This Row],[statezip]]," ")</f>
        <v>98042</v>
      </c>
      <c r="E4036" s="1">
        <v>83300</v>
      </c>
      <c r="F4036">
        <v>3</v>
      </c>
      <c r="G4036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2  </v>
      </c>
      <c r="H4036" s="3" t="str">
        <f>Homes[[#This Row],[bedrooms]] &amp; " bd | " &amp; TEXT(Homes[[#This Row],[bathrooms]],"0.##") &amp; " ba"</f>
        <v>3 bd | 2. ba</v>
      </c>
      <c r="I4036" s="4">
        <v>1490</v>
      </c>
      <c r="J4036" s="1">
        <f>IFERROR(Homes[[#This Row],[price]]/Homes[[#This Row],[sqft_living]]," ")</f>
        <v>55.906040268456373</v>
      </c>
      <c r="K4036" s="4">
        <f>IFERROR(Homes[[#This Row],[sqft_lot]]/43560," ")</f>
        <v>0.17837465564738292</v>
      </c>
      <c r="L4036" t="str">
        <f>IF(Homes[[#This Row],[waterfront]]=1, "Yes","No")</f>
        <v>No</v>
      </c>
      <c r="M4036" s="4" t="str">
        <f>IF(Homes[[#This Row],[sqft_basement]]&gt;0, "Yes","No")</f>
        <v>No</v>
      </c>
      <c r="N4036" t="str">
        <f>CHOOSE(Homes[[#This Row],[view]]+1, "None","Fair","Good","Great","Excellent")</f>
        <v>None</v>
      </c>
      <c r="O4036" t="str">
        <f>CHOOSE(Homes[[#This Row],[condition]], "Poor","Fair","Average","Good","Excellent")</f>
        <v>Good</v>
      </c>
      <c r="P4036">
        <f ca="1">YEAR(TODAY())-Homes[[#This Row],[yr_built]]</f>
        <v>35</v>
      </c>
      <c r="Q4036">
        <v>0</v>
      </c>
      <c r="R4036">
        <f ca="1">IF(Homes[[#This Row],[yr_renovated]]&gt;0, YEAR(TODAY())-Homes[[#This Row],[yr_renovated]], YEAR(TODAY())-Homes[[#This Row],[yr_built]])</f>
        <v>35</v>
      </c>
      <c r="S4036">
        <v>1</v>
      </c>
      <c r="T4036" s="2">
        <v>41779</v>
      </c>
      <c r="U4036" s="3">
        <v>2</v>
      </c>
      <c r="V4036" s="4">
        <f>IFERROR(Homes[[#This Row],[sqft_above]]+Homes[[#This Row],[sqft_basement]]," ")</f>
        <v>1490</v>
      </c>
      <c r="W4036" s="4">
        <v>7770</v>
      </c>
      <c r="X4036">
        <v>0</v>
      </c>
      <c r="Y4036">
        <v>0</v>
      </c>
      <c r="Z4036">
        <v>4</v>
      </c>
      <c r="AA4036" s="4">
        <v>1490</v>
      </c>
      <c r="AB4036" s="4">
        <v>0</v>
      </c>
      <c r="AC4036">
        <v>1990</v>
      </c>
      <c r="AD4036" t="s">
        <v>4158</v>
      </c>
      <c r="AE4036" t="s">
        <v>84</v>
      </c>
      <c r="AF4036" t="s">
        <v>85</v>
      </c>
    </row>
    <row r="4037" spans="1:32">
      <c r="A4037" t="str">
        <f>PROPER(TRIM(Homes[[#This Row],[street]]))</f>
        <v>14440 51St Ave S</v>
      </c>
      <c r="B4037" t="str">
        <f>PROPER(TRIM(Homes[[#This Row],[city]]))</f>
        <v>Tukwila</v>
      </c>
      <c r="C4037" t="str">
        <f>_xlfn.TEXTBEFORE(Homes[[#This Row],[statezip]]," ")</f>
        <v>WA</v>
      </c>
      <c r="D4037" s="6" t="str">
        <f>_xlfn.TEXTAFTER(Homes[[#This Row],[statezip]]," ")</f>
        <v>98168</v>
      </c>
      <c r="E4037" s="1">
        <v>83000</v>
      </c>
      <c r="F4037">
        <v>2</v>
      </c>
      <c r="G4037" s="3" t="str">
        <f>INT(Homes[[#This Row],[bathrooms]]) &amp; " " &amp; IF(ROUND(MOD(Homes[[#This Row],[bathrooms]],1),2)=0.25,"1/4", IF(ROUND(MOD(Homes[[#This Row],[bathrooms]],1),2)=0.5,"1/2", IF(ROUND(MOD(Homes[[#This Row],[bathrooms]],1),2)=0.75,"3/4"," ")))</f>
        <v xml:space="preserve">1  </v>
      </c>
      <c r="H4037" s="3" t="str">
        <f>Homes[[#This Row],[bedrooms]] &amp; " bd | " &amp; TEXT(Homes[[#This Row],[bathrooms]],"0.##") &amp; " ba"</f>
        <v>2 bd | 1. ba</v>
      </c>
      <c r="I4037" s="4">
        <v>900</v>
      </c>
      <c r="J4037" s="1">
        <f>IFERROR(Homes[[#This Row],[price]]/Homes[[#This Row],[sqft_living]]," ")</f>
        <v>92.222222222222229</v>
      </c>
      <c r="K4037" s="4">
        <f>IFERROR(Homes[[#This Row],[sqft_lot]]/43560," ")</f>
        <v>0.19696969696969696</v>
      </c>
      <c r="L4037" t="str">
        <f>IF(Homes[[#This Row],[waterfront]]=1, "Yes","No")</f>
        <v>No</v>
      </c>
      <c r="M4037" s="4" t="str">
        <f>IF(Homes[[#This Row],[sqft_basement]]&gt;0, "Yes","No")</f>
        <v>No</v>
      </c>
      <c r="N4037" t="str">
        <f>CHOOSE(Homes[[#This Row],[view]]+1, "None","Fair","Good","Great","Excellent")</f>
        <v>None</v>
      </c>
      <c r="O4037" t="str">
        <f>CHOOSE(Homes[[#This Row],[condition]], "Poor","Fair","Average","Good","Excellent")</f>
        <v>Average</v>
      </c>
      <c r="P4037">
        <f ca="1">YEAR(TODAY())-Homes[[#This Row],[yr_built]]</f>
        <v>107</v>
      </c>
      <c r="Q4037">
        <v>0</v>
      </c>
      <c r="R4037">
        <f ca="1">IF(Homes[[#This Row],[yr_renovated]]&gt;0, YEAR(TODAY())-Homes[[#This Row],[yr_renovated]], YEAR(TODAY())-Homes[[#This Row],[yr_built]])</f>
        <v>107</v>
      </c>
      <c r="S4037">
        <v>1</v>
      </c>
      <c r="T4037" s="2">
        <v>41788</v>
      </c>
      <c r="U4037" s="3">
        <v>1</v>
      </c>
      <c r="V4037" s="4">
        <f>IFERROR(Homes[[#This Row],[sqft_above]]+Homes[[#This Row],[sqft_basement]]," ")</f>
        <v>900</v>
      </c>
      <c r="W4037" s="4">
        <v>8580</v>
      </c>
      <c r="X4037">
        <v>0</v>
      </c>
      <c r="Y4037">
        <v>0</v>
      </c>
      <c r="Z4037">
        <v>3</v>
      </c>
      <c r="AA4037" s="4">
        <v>900</v>
      </c>
      <c r="AB4037" s="4">
        <v>0</v>
      </c>
      <c r="AC4037">
        <v>1918</v>
      </c>
      <c r="AD4037" t="s">
        <v>4159</v>
      </c>
      <c r="AE4037" t="s">
        <v>93</v>
      </c>
      <c r="AF4037" t="s">
        <v>94</v>
      </c>
    </row>
    <row r="4038" spans="1:32">
      <c r="E4038"/>
      <c r="G4038"/>
      <c r="H4038"/>
      <c r="L4038"/>
      <c r="T4038"/>
      <c r="U4038"/>
    </row>
    <row r="4039" spans="1:32">
      <c r="E4039"/>
      <c r="G4039"/>
      <c r="H4039"/>
      <c r="L4039"/>
      <c r="T4039"/>
      <c r="U4039"/>
    </row>
    <row r="4040" spans="1:32">
      <c r="E4040"/>
      <c r="G4040"/>
      <c r="H4040"/>
      <c r="L4040"/>
      <c r="T4040"/>
      <c r="U4040"/>
    </row>
    <row r="4041" spans="1:32">
      <c r="E4041"/>
      <c r="G4041"/>
      <c r="H4041"/>
      <c r="L4041"/>
      <c r="T4041"/>
      <c r="U4041"/>
    </row>
    <row r="4042" spans="1:32">
      <c r="E4042"/>
      <c r="G4042"/>
      <c r="H4042"/>
      <c r="L4042"/>
      <c r="T4042"/>
      <c r="U4042"/>
    </row>
    <row r="4043" spans="1:32">
      <c r="E4043"/>
      <c r="G4043"/>
      <c r="H4043"/>
      <c r="L4043"/>
      <c r="T4043"/>
      <c r="U4043"/>
    </row>
    <row r="4044" spans="1:32">
      <c r="E4044"/>
      <c r="G4044"/>
      <c r="H4044"/>
      <c r="L4044"/>
      <c r="T4044"/>
      <c r="U4044"/>
    </row>
    <row r="4045" spans="1:32">
      <c r="E4045"/>
      <c r="G4045"/>
      <c r="H4045"/>
      <c r="L4045"/>
      <c r="T4045"/>
      <c r="U4045"/>
    </row>
    <row r="4046" spans="1:32">
      <c r="E4046"/>
      <c r="G4046"/>
      <c r="H4046"/>
      <c r="L4046"/>
      <c r="T4046"/>
      <c r="U4046"/>
    </row>
    <row r="4047" spans="1:32">
      <c r="E4047"/>
      <c r="G4047"/>
      <c r="H4047"/>
      <c r="L4047"/>
      <c r="T4047"/>
      <c r="U4047"/>
    </row>
    <row r="4048" spans="1:32">
      <c r="E4048"/>
      <c r="G4048"/>
      <c r="H4048"/>
      <c r="L4048"/>
      <c r="T4048"/>
      <c r="U4048"/>
    </row>
    <row r="4049" spans="5:21">
      <c r="E4049"/>
      <c r="G4049"/>
      <c r="H4049"/>
      <c r="L4049"/>
      <c r="T4049"/>
      <c r="U4049"/>
    </row>
    <row r="4050" spans="5:21">
      <c r="E4050"/>
      <c r="G4050"/>
      <c r="H4050"/>
      <c r="L4050"/>
      <c r="T4050"/>
      <c r="U4050"/>
    </row>
    <row r="4051" spans="5:21">
      <c r="E4051"/>
      <c r="G4051"/>
      <c r="H4051"/>
      <c r="L4051"/>
      <c r="T4051"/>
      <c r="U4051"/>
    </row>
    <row r="4052" spans="5:21">
      <c r="E4052"/>
      <c r="G4052"/>
      <c r="H4052"/>
      <c r="L4052"/>
      <c r="T4052"/>
      <c r="U4052"/>
    </row>
    <row r="4053" spans="5:21">
      <c r="E4053"/>
      <c r="G4053"/>
      <c r="H4053"/>
      <c r="L4053"/>
      <c r="T4053"/>
      <c r="U4053"/>
    </row>
    <row r="4054" spans="5:21">
      <c r="E4054"/>
      <c r="G4054"/>
      <c r="H4054"/>
      <c r="L4054"/>
      <c r="T4054"/>
      <c r="U4054"/>
    </row>
    <row r="4055" spans="5:21">
      <c r="E4055"/>
      <c r="G4055"/>
      <c r="H4055"/>
      <c r="L4055"/>
      <c r="T4055"/>
      <c r="U4055"/>
    </row>
    <row r="4056" spans="5:21">
      <c r="E4056"/>
      <c r="G4056"/>
      <c r="H4056"/>
      <c r="L4056"/>
      <c r="T4056"/>
      <c r="U4056"/>
    </row>
    <row r="4057" spans="5:21">
      <c r="E4057"/>
      <c r="G4057"/>
      <c r="H4057"/>
      <c r="L4057"/>
      <c r="T4057"/>
      <c r="U4057"/>
    </row>
    <row r="4058" spans="5:21">
      <c r="E4058"/>
      <c r="G4058"/>
      <c r="H4058"/>
      <c r="L4058"/>
      <c r="T4058"/>
      <c r="U4058"/>
    </row>
    <row r="4059" spans="5:21">
      <c r="E4059"/>
      <c r="G4059"/>
      <c r="H4059"/>
      <c r="L4059"/>
      <c r="T4059"/>
      <c r="U4059"/>
    </row>
    <row r="4060" spans="5:21">
      <c r="E4060"/>
      <c r="G4060"/>
      <c r="H4060"/>
      <c r="L4060"/>
      <c r="T4060"/>
      <c r="U4060"/>
    </row>
    <row r="4061" spans="5:21">
      <c r="E4061"/>
      <c r="G4061"/>
      <c r="H4061"/>
      <c r="L4061"/>
      <c r="T4061"/>
      <c r="U4061"/>
    </row>
    <row r="4062" spans="5:21">
      <c r="E4062"/>
      <c r="G4062"/>
      <c r="H4062"/>
      <c r="L4062"/>
      <c r="T4062"/>
      <c r="U4062"/>
    </row>
    <row r="4063" spans="5:21">
      <c r="E4063"/>
      <c r="G4063"/>
      <c r="H4063"/>
      <c r="L4063"/>
      <c r="T4063"/>
      <c r="U4063"/>
    </row>
    <row r="4064" spans="5:21">
      <c r="E4064"/>
      <c r="G4064"/>
      <c r="H4064"/>
      <c r="L4064"/>
      <c r="T4064"/>
      <c r="U4064"/>
    </row>
    <row r="4065" spans="5:21">
      <c r="E4065"/>
      <c r="G4065"/>
      <c r="H4065"/>
      <c r="L4065"/>
      <c r="T4065"/>
      <c r="U4065"/>
    </row>
    <row r="4066" spans="5:21">
      <c r="E4066"/>
      <c r="G4066"/>
      <c r="H4066"/>
      <c r="L4066"/>
      <c r="T4066"/>
      <c r="U4066"/>
    </row>
    <row r="4067" spans="5:21">
      <c r="E4067"/>
      <c r="G4067"/>
      <c r="H4067"/>
      <c r="L4067"/>
      <c r="T4067"/>
      <c r="U4067"/>
    </row>
    <row r="4068" spans="5:21">
      <c r="E4068"/>
      <c r="G4068"/>
      <c r="H4068"/>
      <c r="L4068"/>
      <c r="T4068"/>
      <c r="U4068"/>
    </row>
    <row r="4069" spans="5:21">
      <c r="E4069"/>
      <c r="G4069"/>
      <c r="H4069"/>
      <c r="L4069"/>
      <c r="T4069"/>
      <c r="U4069"/>
    </row>
    <row r="4070" spans="5:21">
      <c r="E4070"/>
      <c r="G4070"/>
      <c r="H4070"/>
      <c r="L4070"/>
      <c r="T4070"/>
      <c r="U407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F07A-FF0F-4FBD-A674-C73A653F89B5}">
  <sheetPr>
    <tabColor rgb="FF0070C0"/>
  </sheetPr>
  <dimension ref="A1:T4037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2.42578125" style="10" customWidth="1"/>
    <col min="2" max="2" width="12.140625" style="11" customWidth="1"/>
    <col min="3" max="3" width="7.7109375" style="11" bestFit="1" customWidth="1"/>
    <col min="4" max="4" width="6.28515625" style="11" bestFit="1" customWidth="1"/>
    <col min="5" max="5" width="10.42578125" style="16" bestFit="1" customWidth="1"/>
    <col min="6" max="6" width="12.28515625" style="12" bestFit="1" customWidth="1"/>
    <col min="7" max="7" width="13.5703125" style="15" bestFit="1" customWidth="1"/>
    <col min="8" max="8" width="18.7109375" style="11" bestFit="1" customWidth="1"/>
    <col min="9" max="9" width="16.140625" style="11" bestFit="1" customWidth="1"/>
    <col min="10" max="10" width="16.5703125" style="11" bestFit="1" customWidth="1"/>
    <col min="11" max="11" width="17.140625" style="15" bestFit="1" customWidth="1"/>
    <col min="12" max="12" width="16.28515625" style="11" customWidth="1"/>
    <col min="13" max="13" width="12.7109375" style="11" customWidth="1"/>
    <col min="14" max="14" width="17" style="11" bestFit="1" customWidth="1"/>
    <col min="15" max="15" width="12.42578125" style="11" bestFit="1" customWidth="1"/>
    <col min="16" max="16" width="17.28515625" style="11" bestFit="1" customWidth="1"/>
    <col min="17" max="17" width="20.85546875" style="11" bestFit="1" customWidth="1"/>
    <col min="18" max="18" width="8.5703125" style="11" bestFit="1" customWidth="1"/>
    <col min="19" max="19" width="15" style="17" customWidth="1"/>
    <col min="20" max="20" width="12.42578125" style="15" bestFit="1" customWidth="1"/>
    <col min="21" max="21" width="17.140625" style="11" customWidth="1"/>
    <col min="22" max="22" width="12.85546875" style="11" bestFit="1" customWidth="1"/>
    <col min="23" max="23" width="13.140625" style="11" bestFit="1" customWidth="1"/>
    <col min="24" max="24" width="10.5703125" style="11" customWidth="1"/>
    <col min="25" max="25" width="19.5703125" style="11" customWidth="1"/>
    <col min="26" max="26" width="15.140625" style="11" bestFit="1" customWidth="1"/>
    <col min="27" max="27" width="15.5703125" style="11" customWidth="1"/>
    <col min="28" max="28" width="21.140625" style="11" customWidth="1"/>
    <col min="29" max="29" width="16.85546875" style="11" customWidth="1"/>
    <col min="30" max="31" width="10.140625" style="11" customWidth="1"/>
    <col min="32" max="16384" width="9.140625" style="11"/>
  </cols>
  <sheetData>
    <row r="1" spans="1:20">
      <c r="A1" s="10" t="s">
        <v>4160</v>
      </c>
      <c r="B1" s="11" t="s">
        <v>4161</v>
      </c>
      <c r="C1" s="11" t="s">
        <v>2</v>
      </c>
      <c r="D1" s="11" t="s">
        <v>3</v>
      </c>
      <c r="E1" s="11" t="s">
        <v>4162</v>
      </c>
      <c r="F1" s="12" t="s">
        <v>4163</v>
      </c>
      <c r="G1" s="11" t="s">
        <v>4164</v>
      </c>
      <c r="H1" s="11" t="s">
        <v>4165</v>
      </c>
      <c r="I1" s="11" t="s">
        <v>4166</v>
      </c>
      <c r="J1" s="11" t="s">
        <v>4167</v>
      </c>
      <c r="K1" s="11" t="s">
        <v>4168</v>
      </c>
      <c r="L1" s="11" t="s">
        <v>4169</v>
      </c>
      <c r="M1" s="11" t="s">
        <v>4170</v>
      </c>
      <c r="N1" s="11" t="s">
        <v>4171</v>
      </c>
      <c r="O1" s="11" t="s">
        <v>4172</v>
      </c>
      <c r="P1" s="11" t="s">
        <v>4173</v>
      </c>
      <c r="Q1" s="11" t="s">
        <v>4174</v>
      </c>
      <c r="R1" s="11" t="s">
        <v>4175</v>
      </c>
      <c r="S1" s="11"/>
      <c r="T1" s="11"/>
    </row>
    <row r="2" spans="1:20">
      <c r="A2" s="10" t="s">
        <v>4176</v>
      </c>
      <c r="B2" s="11" t="s">
        <v>33</v>
      </c>
      <c r="C2" s="11" t="s">
        <v>4177</v>
      </c>
      <c r="D2" s="11">
        <v>98004</v>
      </c>
      <c r="E2" s="13">
        <v>7062500</v>
      </c>
      <c r="F2" s="12">
        <v>5</v>
      </c>
      <c r="G2" s="14">
        <v>4.5</v>
      </c>
      <c r="H2" s="15">
        <v>10040</v>
      </c>
      <c r="I2" s="13">
        <v>703</v>
      </c>
      <c r="J2" s="11">
        <v>1</v>
      </c>
      <c r="K2" s="11" t="s">
        <v>4178</v>
      </c>
      <c r="L2" s="11" t="s">
        <v>4178</v>
      </c>
      <c r="M2" s="11" t="s">
        <v>4179</v>
      </c>
      <c r="N2" s="11" t="s">
        <v>4180</v>
      </c>
      <c r="O2" s="11">
        <v>85</v>
      </c>
      <c r="P2" s="11">
        <v>2001</v>
      </c>
      <c r="Q2" s="11">
        <v>24</v>
      </c>
      <c r="R2" s="11">
        <v>2</v>
      </c>
      <c r="S2" s="11"/>
      <c r="T2" s="11"/>
    </row>
    <row r="3" spans="1:20">
      <c r="A3" s="10" t="s">
        <v>35</v>
      </c>
      <c r="B3" s="11" t="s">
        <v>36</v>
      </c>
      <c r="C3" s="11" t="s">
        <v>4177</v>
      </c>
      <c r="D3" s="11">
        <v>98040</v>
      </c>
      <c r="E3" s="13">
        <v>4668000</v>
      </c>
      <c r="F3" s="12">
        <v>5</v>
      </c>
      <c r="G3" s="14">
        <v>6.75</v>
      </c>
      <c r="H3" s="15">
        <v>9640</v>
      </c>
      <c r="I3" s="13">
        <v>484</v>
      </c>
      <c r="J3" s="11">
        <v>0</v>
      </c>
      <c r="K3" s="11" t="s">
        <v>4178</v>
      </c>
      <c r="L3" s="11" t="s">
        <v>4178</v>
      </c>
      <c r="M3" s="11" t="s">
        <v>4181</v>
      </c>
      <c r="N3" s="11" t="s">
        <v>4180</v>
      </c>
      <c r="O3" s="11">
        <v>42</v>
      </c>
      <c r="P3" s="11">
        <v>2009</v>
      </c>
      <c r="Q3" s="11">
        <v>16</v>
      </c>
      <c r="R3" s="11">
        <v>1</v>
      </c>
      <c r="S3" s="11"/>
      <c r="T3" s="11"/>
    </row>
    <row r="4" spans="1:20">
      <c r="A4" s="10" t="s">
        <v>4182</v>
      </c>
      <c r="B4" s="11" t="s">
        <v>33</v>
      </c>
      <c r="C4" s="11" t="s">
        <v>4177</v>
      </c>
      <c r="D4" s="11">
        <v>98004</v>
      </c>
      <c r="E4" s="13">
        <v>4489000</v>
      </c>
      <c r="F4" s="12">
        <v>4</v>
      </c>
      <c r="G4" s="11">
        <v>3</v>
      </c>
      <c r="H4" s="15">
        <v>6430</v>
      </c>
      <c r="I4" s="13">
        <v>698</v>
      </c>
      <c r="J4" s="11">
        <v>1</v>
      </c>
      <c r="K4" s="11" t="s">
        <v>4183</v>
      </c>
      <c r="L4" s="11" t="s">
        <v>4183</v>
      </c>
      <c r="M4" s="11" t="s">
        <v>4184</v>
      </c>
      <c r="N4" s="11" t="s">
        <v>4180</v>
      </c>
      <c r="O4" s="11">
        <v>24</v>
      </c>
      <c r="P4" s="11">
        <v>0</v>
      </c>
      <c r="Q4" s="11">
        <v>24</v>
      </c>
      <c r="R4" s="11">
        <v>2</v>
      </c>
      <c r="S4" s="11"/>
      <c r="T4" s="11"/>
    </row>
    <row r="5" spans="1:20">
      <c r="A5" s="10" t="s">
        <v>4185</v>
      </c>
      <c r="B5" s="11" t="s">
        <v>40</v>
      </c>
      <c r="C5" s="11" t="s">
        <v>4177</v>
      </c>
      <c r="D5" s="11">
        <v>98004</v>
      </c>
      <c r="E5" s="13">
        <v>3800000</v>
      </c>
      <c r="F5" s="12">
        <v>5</v>
      </c>
      <c r="G5" s="14">
        <v>5.5</v>
      </c>
      <c r="H5" s="15">
        <v>7050</v>
      </c>
      <c r="I5" s="13">
        <v>539</v>
      </c>
      <c r="J5" s="11">
        <v>1</v>
      </c>
      <c r="K5" s="11" t="s">
        <v>4183</v>
      </c>
      <c r="L5" s="11" t="s">
        <v>4178</v>
      </c>
      <c r="M5" s="11" t="s">
        <v>4179</v>
      </c>
      <c r="N5" s="11" t="s">
        <v>4179</v>
      </c>
      <c r="O5" s="11">
        <v>47</v>
      </c>
      <c r="P5" s="11">
        <v>2000</v>
      </c>
      <c r="Q5" s="11">
        <v>25</v>
      </c>
      <c r="R5" s="11">
        <v>1</v>
      </c>
      <c r="S5" s="11"/>
      <c r="T5" s="11"/>
    </row>
    <row r="6" spans="1:20">
      <c r="A6" s="10" t="s">
        <v>4186</v>
      </c>
      <c r="B6" s="11" t="s">
        <v>42</v>
      </c>
      <c r="C6" s="11" t="s">
        <v>4177</v>
      </c>
      <c r="D6" s="11">
        <v>98039</v>
      </c>
      <c r="E6" s="13">
        <v>3710000</v>
      </c>
      <c r="F6" s="12">
        <v>4</v>
      </c>
      <c r="G6" s="14">
        <v>3.5</v>
      </c>
      <c r="H6" s="15">
        <v>5550</v>
      </c>
      <c r="I6" s="13">
        <v>668</v>
      </c>
      <c r="J6" s="11">
        <v>1</v>
      </c>
      <c r="K6" s="11" t="s">
        <v>4183</v>
      </c>
      <c r="L6" s="11" t="s">
        <v>4178</v>
      </c>
      <c r="M6" s="11" t="s">
        <v>4179</v>
      </c>
      <c r="N6" s="11" t="s">
        <v>4179</v>
      </c>
      <c r="O6" s="11">
        <v>25</v>
      </c>
      <c r="P6" s="11">
        <v>0</v>
      </c>
      <c r="Q6" s="11">
        <v>25</v>
      </c>
      <c r="R6" s="11">
        <v>2</v>
      </c>
      <c r="S6" s="11"/>
      <c r="T6" s="11"/>
    </row>
    <row r="7" spans="1:20">
      <c r="A7" s="10" t="s">
        <v>4187</v>
      </c>
      <c r="B7" s="11" t="s">
        <v>36</v>
      </c>
      <c r="C7" s="11" t="s">
        <v>4177</v>
      </c>
      <c r="D7" s="11">
        <v>98040</v>
      </c>
      <c r="E7" s="13">
        <v>3100000</v>
      </c>
      <c r="F7" s="12">
        <v>6</v>
      </c>
      <c r="G7" s="14">
        <v>4.25</v>
      </c>
      <c r="H7" s="15">
        <v>6980</v>
      </c>
      <c r="I7" s="13">
        <v>444</v>
      </c>
      <c r="J7" s="11">
        <v>0</v>
      </c>
      <c r="K7" s="11" t="s">
        <v>4183</v>
      </c>
      <c r="L7" s="11" t="s">
        <v>4178</v>
      </c>
      <c r="M7" s="11" t="s">
        <v>4181</v>
      </c>
      <c r="N7" s="11" t="s">
        <v>4179</v>
      </c>
      <c r="O7" s="11">
        <v>26</v>
      </c>
      <c r="P7" s="11">
        <v>0</v>
      </c>
      <c r="Q7" s="11">
        <v>26</v>
      </c>
      <c r="R7" s="11">
        <v>3</v>
      </c>
      <c r="S7" s="11"/>
      <c r="T7" s="11"/>
    </row>
    <row r="8" spans="1:20">
      <c r="A8" s="10" t="s">
        <v>4188</v>
      </c>
      <c r="B8" s="11" t="s">
        <v>46</v>
      </c>
      <c r="C8" s="11" t="s">
        <v>4177</v>
      </c>
      <c r="D8" s="11">
        <v>98034</v>
      </c>
      <c r="E8" s="13">
        <v>3000000</v>
      </c>
      <c r="F8" s="12">
        <v>4</v>
      </c>
      <c r="G8" s="14">
        <v>4.25</v>
      </c>
      <c r="H8" s="15">
        <v>4850</v>
      </c>
      <c r="I8" s="13">
        <v>619</v>
      </c>
      <c r="J8" s="11">
        <v>0</v>
      </c>
      <c r="K8" s="11" t="s">
        <v>4178</v>
      </c>
      <c r="L8" s="11" t="s">
        <v>4178</v>
      </c>
      <c r="M8" s="11" t="s">
        <v>4181</v>
      </c>
      <c r="N8" s="11" t="s">
        <v>4181</v>
      </c>
      <c r="O8" s="11">
        <v>36</v>
      </c>
      <c r="P8" s="11">
        <v>0</v>
      </c>
      <c r="Q8" s="11">
        <v>36</v>
      </c>
      <c r="R8" s="11">
        <v>2</v>
      </c>
      <c r="S8" s="11"/>
      <c r="T8" s="11"/>
    </row>
    <row r="9" spans="1:20">
      <c r="A9" s="10" t="s">
        <v>4189</v>
      </c>
      <c r="B9" s="11" t="s">
        <v>49</v>
      </c>
      <c r="C9" s="11" t="s">
        <v>4177</v>
      </c>
      <c r="D9" s="11">
        <v>98177</v>
      </c>
      <c r="E9" s="13">
        <v>2888000</v>
      </c>
      <c r="F9" s="12">
        <v>5</v>
      </c>
      <c r="G9" s="14">
        <v>6.25</v>
      </c>
      <c r="H9" s="15">
        <v>8670</v>
      </c>
      <c r="I9" s="13">
        <v>333</v>
      </c>
      <c r="J9" s="11">
        <v>1</v>
      </c>
      <c r="K9" s="11" t="s">
        <v>4183</v>
      </c>
      <c r="L9" s="11" t="s">
        <v>4178</v>
      </c>
      <c r="M9" s="11" t="s">
        <v>4181</v>
      </c>
      <c r="N9" s="11" t="s">
        <v>4180</v>
      </c>
      <c r="O9" s="11">
        <v>60</v>
      </c>
      <c r="P9" s="11">
        <v>2003</v>
      </c>
      <c r="Q9" s="11">
        <v>22</v>
      </c>
      <c r="R9" s="11">
        <v>2</v>
      </c>
      <c r="S9" s="11"/>
      <c r="T9" s="11"/>
    </row>
    <row r="10" spans="1:20">
      <c r="A10" s="10" t="s">
        <v>4190</v>
      </c>
      <c r="B10" s="11" t="s">
        <v>42</v>
      </c>
      <c r="C10" s="11" t="s">
        <v>4177</v>
      </c>
      <c r="D10" s="11">
        <v>98039</v>
      </c>
      <c r="E10" s="13">
        <v>2750000</v>
      </c>
      <c r="F10" s="12">
        <v>4</v>
      </c>
      <c r="G10" s="14">
        <v>3.25</v>
      </c>
      <c r="H10" s="15">
        <v>4430</v>
      </c>
      <c r="I10" s="13">
        <v>621</v>
      </c>
      <c r="J10" s="11">
        <v>0</v>
      </c>
      <c r="K10" s="11" t="s">
        <v>4183</v>
      </c>
      <c r="L10" s="11" t="s">
        <v>4183</v>
      </c>
      <c r="M10" s="11" t="s">
        <v>4184</v>
      </c>
      <c r="N10" s="11" t="s">
        <v>4180</v>
      </c>
      <c r="O10" s="11">
        <v>73</v>
      </c>
      <c r="P10" s="11">
        <v>2007</v>
      </c>
      <c r="Q10" s="11">
        <v>18</v>
      </c>
      <c r="R10" s="11">
        <v>2</v>
      </c>
      <c r="S10" s="11"/>
      <c r="T10" s="11"/>
    </row>
    <row r="11" spans="1:20">
      <c r="A11" s="10" t="s">
        <v>4191</v>
      </c>
      <c r="B11" s="11" t="s">
        <v>33</v>
      </c>
      <c r="C11" s="11" t="s">
        <v>4177</v>
      </c>
      <c r="D11" s="11">
        <v>98008</v>
      </c>
      <c r="E11" s="13">
        <v>2700000</v>
      </c>
      <c r="F11" s="12">
        <v>4</v>
      </c>
      <c r="G11" s="14">
        <v>3.25</v>
      </c>
      <c r="H11" s="15">
        <v>4420</v>
      </c>
      <c r="I11" s="13">
        <v>611</v>
      </c>
      <c r="J11" s="11">
        <v>0</v>
      </c>
      <c r="K11" s="11" t="s">
        <v>4178</v>
      </c>
      <c r="L11" s="11" t="s">
        <v>4178</v>
      </c>
      <c r="M11" s="11" t="s">
        <v>4181</v>
      </c>
      <c r="N11" s="11" t="s">
        <v>4180</v>
      </c>
      <c r="O11" s="11">
        <v>24</v>
      </c>
      <c r="P11" s="11">
        <v>0</v>
      </c>
      <c r="Q11" s="11">
        <v>24</v>
      </c>
      <c r="R11" s="11">
        <v>2</v>
      </c>
      <c r="S11" s="11"/>
      <c r="T11" s="11"/>
    </row>
    <row r="12" spans="1:20">
      <c r="A12" s="10" t="s">
        <v>4192</v>
      </c>
      <c r="B12" s="11" t="s">
        <v>46</v>
      </c>
      <c r="C12" s="11" t="s">
        <v>4177</v>
      </c>
      <c r="D12" s="11">
        <v>98033</v>
      </c>
      <c r="E12" s="13">
        <v>2700000</v>
      </c>
      <c r="F12" s="12">
        <v>5</v>
      </c>
      <c r="G12" s="14">
        <v>4.75</v>
      </c>
      <c r="H12" s="15">
        <v>5305</v>
      </c>
      <c r="I12" s="13">
        <v>509</v>
      </c>
      <c r="J12" s="11">
        <v>0</v>
      </c>
      <c r="K12" s="11" t="s">
        <v>4183</v>
      </c>
      <c r="L12" s="11" t="s">
        <v>4178</v>
      </c>
      <c r="M12" s="11" t="s">
        <v>4179</v>
      </c>
      <c r="N12" s="11" t="s">
        <v>4180</v>
      </c>
      <c r="O12" s="11">
        <v>20</v>
      </c>
      <c r="P12" s="11">
        <v>0</v>
      </c>
      <c r="Q12" s="11">
        <v>20</v>
      </c>
      <c r="R12" s="11">
        <v>2</v>
      </c>
      <c r="S12" s="11"/>
      <c r="T12" s="11"/>
    </row>
    <row r="13" spans="1:20">
      <c r="A13" s="10" t="s">
        <v>56</v>
      </c>
      <c r="B13" s="11" t="s">
        <v>42</v>
      </c>
      <c r="C13" s="11" t="s">
        <v>4177</v>
      </c>
      <c r="D13" s="11">
        <v>98039</v>
      </c>
      <c r="E13" s="13">
        <v>2680000</v>
      </c>
      <c r="F13" s="12">
        <v>5</v>
      </c>
      <c r="G13" s="11">
        <v>3</v>
      </c>
      <c r="H13" s="15">
        <v>4290</v>
      </c>
      <c r="I13" s="13">
        <v>625</v>
      </c>
      <c r="J13" s="11">
        <v>0</v>
      </c>
      <c r="K13" s="11" t="s">
        <v>4183</v>
      </c>
      <c r="L13" s="11" t="s">
        <v>4183</v>
      </c>
      <c r="M13" s="11" t="s">
        <v>4184</v>
      </c>
      <c r="N13" s="11" t="s">
        <v>4179</v>
      </c>
      <c r="O13" s="11">
        <v>40</v>
      </c>
      <c r="P13" s="11">
        <v>0</v>
      </c>
      <c r="Q13" s="11">
        <v>40</v>
      </c>
      <c r="R13" s="11">
        <v>2</v>
      </c>
      <c r="S13" s="11"/>
      <c r="T13" s="11"/>
    </row>
    <row r="14" spans="1:20">
      <c r="A14" s="10" t="s">
        <v>4193</v>
      </c>
      <c r="B14" s="11" t="s">
        <v>49</v>
      </c>
      <c r="C14" s="11" t="s">
        <v>4177</v>
      </c>
      <c r="D14" s="11">
        <v>98199</v>
      </c>
      <c r="E14" s="13">
        <v>2560498</v>
      </c>
      <c r="F14" s="12">
        <v>3</v>
      </c>
      <c r="G14" s="14">
        <v>2.5</v>
      </c>
      <c r="H14" s="15">
        <v>1710</v>
      </c>
      <c r="I14" s="13">
        <v>1497</v>
      </c>
      <c r="J14" s="11">
        <v>0</v>
      </c>
      <c r="K14" s="11" t="s">
        <v>4183</v>
      </c>
      <c r="L14" s="11" t="s">
        <v>4178</v>
      </c>
      <c r="M14" s="11" t="s">
        <v>4184</v>
      </c>
      <c r="N14" s="11" t="s">
        <v>4181</v>
      </c>
      <c r="O14" s="11">
        <v>22</v>
      </c>
      <c r="P14" s="11">
        <v>0</v>
      </c>
      <c r="Q14" s="11">
        <v>22</v>
      </c>
      <c r="R14" s="11">
        <v>2</v>
      </c>
      <c r="S14" s="11"/>
      <c r="T14" s="11"/>
    </row>
    <row r="15" spans="1:20">
      <c r="A15" s="10" t="s">
        <v>4194</v>
      </c>
      <c r="B15" s="11" t="s">
        <v>49</v>
      </c>
      <c r="C15" s="11" t="s">
        <v>4177</v>
      </c>
      <c r="D15" s="11">
        <v>98105</v>
      </c>
      <c r="E15" s="13">
        <v>2555000</v>
      </c>
      <c r="F15" s="12">
        <v>4</v>
      </c>
      <c r="G15" s="14">
        <v>2.5</v>
      </c>
      <c r="H15" s="15">
        <v>5300</v>
      </c>
      <c r="I15" s="13">
        <v>482</v>
      </c>
      <c r="J15" s="11">
        <v>1</v>
      </c>
      <c r="K15" s="11" t="s">
        <v>4178</v>
      </c>
      <c r="L15" s="11" t="s">
        <v>4178</v>
      </c>
      <c r="M15" s="11" t="s">
        <v>4179</v>
      </c>
      <c r="N15" s="11" t="s">
        <v>4195</v>
      </c>
      <c r="O15" s="11">
        <v>102</v>
      </c>
      <c r="P15" s="11">
        <v>0</v>
      </c>
      <c r="Q15" s="11">
        <v>102</v>
      </c>
      <c r="R15" s="11">
        <v>2</v>
      </c>
      <c r="S15" s="11"/>
      <c r="T15" s="11"/>
    </row>
    <row r="16" spans="1:20">
      <c r="A16" s="10" t="s">
        <v>4196</v>
      </c>
      <c r="B16" s="11" t="s">
        <v>49</v>
      </c>
      <c r="C16" s="11" t="s">
        <v>4177</v>
      </c>
      <c r="D16" s="11">
        <v>98107</v>
      </c>
      <c r="E16" s="13">
        <v>2475000</v>
      </c>
      <c r="F16" s="12">
        <v>3</v>
      </c>
      <c r="G16" s="14">
        <v>3.25</v>
      </c>
      <c r="H16" s="15">
        <v>4340</v>
      </c>
      <c r="I16" s="13">
        <v>570</v>
      </c>
      <c r="J16" s="11">
        <v>0</v>
      </c>
      <c r="K16" s="11" t="s">
        <v>4183</v>
      </c>
      <c r="L16" s="11" t="s">
        <v>4178</v>
      </c>
      <c r="M16" s="11" t="s">
        <v>4197</v>
      </c>
      <c r="N16" s="11" t="s">
        <v>4180</v>
      </c>
      <c r="O16" s="11">
        <v>32</v>
      </c>
      <c r="P16" s="11">
        <v>0</v>
      </c>
      <c r="Q16" s="11">
        <v>32</v>
      </c>
      <c r="R16" s="11">
        <v>2</v>
      </c>
      <c r="S16" s="11"/>
      <c r="T16" s="11"/>
    </row>
    <row r="17" spans="1:20">
      <c r="A17" s="10" t="s">
        <v>63</v>
      </c>
      <c r="B17" s="11" t="s">
        <v>49</v>
      </c>
      <c r="C17" s="11" t="s">
        <v>4177</v>
      </c>
      <c r="D17" s="11">
        <v>98112</v>
      </c>
      <c r="E17" s="13">
        <v>2466350</v>
      </c>
      <c r="F17" s="12">
        <v>5</v>
      </c>
      <c r="G17" s="14">
        <v>4.75</v>
      </c>
      <c r="H17" s="15">
        <v>6390</v>
      </c>
      <c r="I17" s="13">
        <v>386</v>
      </c>
      <c r="J17" s="11">
        <v>0</v>
      </c>
      <c r="K17" s="11" t="s">
        <v>4183</v>
      </c>
      <c r="L17" s="11" t="s">
        <v>4178</v>
      </c>
      <c r="M17" s="11" t="s">
        <v>4184</v>
      </c>
      <c r="N17" s="11" t="s">
        <v>4180</v>
      </c>
      <c r="O17" s="11">
        <v>85</v>
      </c>
      <c r="P17" s="11">
        <v>1996</v>
      </c>
      <c r="Q17" s="11">
        <v>29</v>
      </c>
      <c r="R17" s="11">
        <v>2</v>
      </c>
      <c r="S17" s="11"/>
      <c r="T17" s="11"/>
    </row>
    <row r="18" spans="1:20">
      <c r="A18" s="10" t="s">
        <v>4198</v>
      </c>
      <c r="B18" s="11" t="s">
        <v>42</v>
      </c>
      <c r="C18" s="11" t="s">
        <v>4177</v>
      </c>
      <c r="D18" s="11">
        <v>98039</v>
      </c>
      <c r="E18" s="13">
        <v>2458000</v>
      </c>
      <c r="F18" s="12">
        <v>4</v>
      </c>
      <c r="G18" s="14">
        <v>5.25</v>
      </c>
      <c r="H18" s="15">
        <v>6500</v>
      </c>
      <c r="I18" s="13">
        <v>378</v>
      </c>
      <c r="J18" s="11">
        <v>0</v>
      </c>
      <c r="K18" s="11" t="s">
        <v>4183</v>
      </c>
      <c r="L18" s="11" t="s">
        <v>4178</v>
      </c>
      <c r="M18" s="11" t="s">
        <v>4184</v>
      </c>
      <c r="N18" s="11" t="s">
        <v>4180</v>
      </c>
      <c r="O18" s="11">
        <v>24</v>
      </c>
      <c r="P18" s="11">
        <v>0</v>
      </c>
      <c r="Q18" s="11">
        <v>24</v>
      </c>
      <c r="R18" s="11">
        <v>2</v>
      </c>
      <c r="S18" s="11"/>
      <c r="T18" s="11"/>
    </row>
    <row r="19" spans="1:20">
      <c r="A19" s="10" t="s">
        <v>66</v>
      </c>
      <c r="B19" s="11" t="s">
        <v>49</v>
      </c>
      <c r="C19" s="11" t="s">
        <v>4177</v>
      </c>
      <c r="D19" s="11">
        <v>98112</v>
      </c>
      <c r="E19" s="13">
        <v>2453500</v>
      </c>
      <c r="F19" s="12">
        <v>4</v>
      </c>
      <c r="G19" s="14">
        <v>3.5</v>
      </c>
      <c r="H19" s="15">
        <v>4730</v>
      </c>
      <c r="I19" s="13">
        <v>519</v>
      </c>
      <c r="J19" s="11">
        <v>0</v>
      </c>
      <c r="K19" s="11" t="s">
        <v>4183</v>
      </c>
      <c r="L19" s="11" t="s">
        <v>4178</v>
      </c>
      <c r="M19" s="11" t="s">
        <v>4184</v>
      </c>
      <c r="N19" s="11" t="s">
        <v>4181</v>
      </c>
      <c r="O19" s="11">
        <v>90</v>
      </c>
      <c r="P19" s="11">
        <v>0</v>
      </c>
      <c r="Q19" s="11">
        <v>90</v>
      </c>
      <c r="R19" s="11">
        <v>1.5</v>
      </c>
      <c r="S19" s="11"/>
      <c r="T19" s="11"/>
    </row>
    <row r="20" spans="1:20">
      <c r="A20" s="10" t="s">
        <v>4199</v>
      </c>
      <c r="B20" s="11" t="s">
        <v>49</v>
      </c>
      <c r="C20" s="11" t="s">
        <v>4177</v>
      </c>
      <c r="D20" s="11">
        <v>98119</v>
      </c>
      <c r="E20" s="13">
        <v>2400000</v>
      </c>
      <c r="F20" s="12">
        <v>6</v>
      </c>
      <c r="G20" s="14">
        <v>4.5</v>
      </c>
      <c r="H20" s="15">
        <v>5480</v>
      </c>
      <c r="I20" s="13">
        <v>438</v>
      </c>
      <c r="J20" s="11">
        <v>0</v>
      </c>
      <c r="K20" s="11" t="s">
        <v>4183</v>
      </c>
      <c r="L20" s="11" t="s">
        <v>4178</v>
      </c>
      <c r="M20" s="11" t="s">
        <v>4197</v>
      </c>
      <c r="N20" s="11" t="s">
        <v>4179</v>
      </c>
      <c r="O20" s="11">
        <v>26</v>
      </c>
      <c r="P20" s="11">
        <v>0</v>
      </c>
      <c r="Q20" s="11">
        <v>26</v>
      </c>
      <c r="R20" s="11">
        <v>2</v>
      </c>
      <c r="S20" s="11"/>
      <c r="T20" s="11"/>
    </row>
    <row r="21" spans="1:20">
      <c r="A21" s="10" t="s">
        <v>69</v>
      </c>
      <c r="B21" s="11" t="s">
        <v>49</v>
      </c>
      <c r="C21" s="11" t="s">
        <v>4177</v>
      </c>
      <c r="D21" s="11">
        <v>98119</v>
      </c>
      <c r="E21" s="13">
        <v>2400000</v>
      </c>
      <c r="F21" s="12">
        <v>5</v>
      </c>
      <c r="G21" s="14">
        <v>3.25</v>
      </c>
      <c r="H21" s="15">
        <v>3410</v>
      </c>
      <c r="I21" s="13">
        <v>704</v>
      </c>
      <c r="J21" s="11">
        <v>0</v>
      </c>
      <c r="K21" s="11" t="s">
        <v>4183</v>
      </c>
      <c r="L21" s="11" t="s">
        <v>4178</v>
      </c>
      <c r="M21" s="11" t="s">
        <v>4197</v>
      </c>
      <c r="N21" s="11" t="s">
        <v>4180</v>
      </c>
      <c r="O21" s="11">
        <v>113</v>
      </c>
      <c r="P21" s="11">
        <v>1994</v>
      </c>
      <c r="Q21" s="11">
        <v>31</v>
      </c>
      <c r="R21" s="11">
        <v>2</v>
      </c>
      <c r="S21" s="11"/>
      <c r="T21" s="11"/>
    </row>
    <row r="22" spans="1:20">
      <c r="A22" s="10" t="s">
        <v>4200</v>
      </c>
      <c r="B22" s="11" t="s">
        <v>40</v>
      </c>
      <c r="C22" s="11" t="s">
        <v>4177</v>
      </c>
      <c r="D22" s="11">
        <v>98004</v>
      </c>
      <c r="E22" s="13">
        <v>2400000</v>
      </c>
      <c r="F22" s="12">
        <v>4</v>
      </c>
      <c r="G22" s="14">
        <v>3.25</v>
      </c>
      <c r="H22" s="15">
        <v>4140</v>
      </c>
      <c r="I22" s="13">
        <v>580</v>
      </c>
      <c r="J22" s="11">
        <v>0</v>
      </c>
      <c r="K22" s="11" t="s">
        <v>4183</v>
      </c>
      <c r="L22" s="11" t="s">
        <v>4178</v>
      </c>
      <c r="M22" s="11" t="s">
        <v>4195</v>
      </c>
      <c r="N22" s="11" t="s">
        <v>4180</v>
      </c>
      <c r="O22" s="11">
        <v>48</v>
      </c>
      <c r="P22" s="11">
        <v>2005</v>
      </c>
      <c r="Q22" s="11">
        <v>20</v>
      </c>
      <c r="R22" s="11">
        <v>1</v>
      </c>
      <c r="S22" s="11"/>
      <c r="T22" s="11"/>
    </row>
    <row r="23" spans="1:20">
      <c r="A23" s="10" t="s">
        <v>71</v>
      </c>
      <c r="B23" s="11" t="s">
        <v>36</v>
      </c>
      <c r="C23" s="11" t="s">
        <v>4177</v>
      </c>
      <c r="D23" s="11">
        <v>98040</v>
      </c>
      <c r="E23" s="13">
        <v>2367000</v>
      </c>
      <c r="F23" s="12">
        <v>3</v>
      </c>
      <c r="G23" s="14">
        <v>2.25</v>
      </c>
      <c r="H23" s="15">
        <v>3530</v>
      </c>
      <c r="I23" s="13">
        <v>671</v>
      </c>
      <c r="J23" s="11">
        <v>0</v>
      </c>
      <c r="K23" s="11" t="s">
        <v>4178</v>
      </c>
      <c r="L23" s="11" t="s">
        <v>4178</v>
      </c>
      <c r="M23" s="11" t="s">
        <v>4197</v>
      </c>
      <c r="N23" s="11" t="s">
        <v>4180</v>
      </c>
      <c r="O23" s="11">
        <v>95</v>
      </c>
      <c r="P23" s="11">
        <v>1993</v>
      </c>
      <c r="Q23" s="11">
        <v>32</v>
      </c>
      <c r="R23" s="11">
        <v>1</v>
      </c>
      <c r="S23" s="11"/>
      <c r="T23" s="11"/>
    </row>
    <row r="24" spans="1:20">
      <c r="A24" s="10" t="s">
        <v>72</v>
      </c>
      <c r="B24" s="11" t="s">
        <v>36</v>
      </c>
      <c r="C24" s="11" t="s">
        <v>4177</v>
      </c>
      <c r="D24" s="11">
        <v>98040</v>
      </c>
      <c r="E24" s="13">
        <v>2351956</v>
      </c>
      <c r="F24" s="12">
        <v>4</v>
      </c>
      <c r="G24" s="14">
        <v>4.25</v>
      </c>
      <c r="H24" s="15">
        <v>5010</v>
      </c>
      <c r="I24" s="13">
        <v>469</v>
      </c>
      <c r="J24" s="11">
        <v>0</v>
      </c>
      <c r="K24" s="11" t="s">
        <v>4183</v>
      </c>
      <c r="L24" s="11" t="s">
        <v>4178</v>
      </c>
      <c r="M24" s="11" t="s">
        <v>4195</v>
      </c>
      <c r="N24" s="11" t="s">
        <v>4180</v>
      </c>
      <c r="O24" s="11">
        <v>11</v>
      </c>
      <c r="P24" s="11">
        <v>0</v>
      </c>
      <c r="Q24" s="11">
        <v>11</v>
      </c>
      <c r="R24" s="11">
        <v>2</v>
      </c>
      <c r="S24" s="11"/>
      <c r="T24" s="11"/>
    </row>
    <row r="25" spans="1:20">
      <c r="A25" s="10" t="s">
        <v>4201</v>
      </c>
      <c r="B25" s="11" t="s">
        <v>36</v>
      </c>
      <c r="C25" s="11" t="s">
        <v>4177</v>
      </c>
      <c r="D25" s="11">
        <v>98040</v>
      </c>
      <c r="E25" s="13">
        <v>2321000</v>
      </c>
      <c r="F25" s="12">
        <v>5</v>
      </c>
      <c r="G25" s="14">
        <v>4.75</v>
      </c>
      <c r="H25" s="15">
        <v>5780</v>
      </c>
      <c r="I25" s="13">
        <v>402</v>
      </c>
      <c r="J25" s="11">
        <v>0</v>
      </c>
      <c r="K25" s="11" t="s">
        <v>4183</v>
      </c>
      <c r="L25" s="11" t="s">
        <v>4178</v>
      </c>
      <c r="M25" s="11" t="s">
        <v>4184</v>
      </c>
      <c r="N25" s="11" t="s">
        <v>4180</v>
      </c>
      <c r="O25" s="11">
        <v>19</v>
      </c>
      <c r="P25" s="11">
        <v>0</v>
      </c>
      <c r="Q25" s="11">
        <v>19</v>
      </c>
      <c r="R25" s="11">
        <v>2</v>
      </c>
      <c r="S25" s="11"/>
      <c r="T25" s="11"/>
    </row>
    <row r="26" spans="1:20">
      <c r="A26" s="10" t="s">
        <v>74</v>
      </c>
      <c r="B26" s="11" t="s">
        <v>49</v>
      </c>
      <c r="C26" s="11" t="s">
        <v>4177</v>
      </c>
      <c r="D26" s="11">
        <v>98119</v>
      </c>
      <c r="E26" s="13">
        <v>2300000</v>
      </c>
      <c r="F26" s="12">
        <v>4</v>
      </c>
      <c r="G26" s="14">
        <v>4.75</v>
      </c>
      <c r="H26" s="15">
        <v>3970</v>
      </c>
      <c r="I26" s="13">
        <v>579</v>
      </c>
      <c r="J26" s="11">
        <v>0</v>
      </c>
      <c r="K26" s="11" t="s">
        <v>4183</v>
      </c>
      <c r="L26" s="11" t="s">
        <v>4178</v>
      </c>
      <c r="M26" s="11" t="s">
        <v>4179</v>
      </c>
      <c r="N26" s="11" t="s">
        <v>4179</v>
      </c>
      <c r="O26" s="11">
        <v>97</v>
      </c>
      <c r="P26" s="11">
        <v>0</v>
      </c>
      <c r="Q26" s="11">
        <v>97</v>
      </c>
      <c r="R26" s="11">
        <v>2</v>
      </c>
      <c r="S26" s="11"/>
      <c r="T26" s="11"/>
    </row>
    <row r="27" spans="1:20">
      <c r="A27" s="10" t="s">
        <v>4202</v>
      </c>
      <c r="B27" s="11" t="s">
        <v>33</v>
      </c>
      <c r="C27" s="11" t="s">
        <v>4177</v>
      </c>
      <c r="D27" s="11">
        <v>98004</v>
      </c>
      <c r="E27" s="13">
        <v>2300000</v>
      </c>
      <c r="F27" s="12">
        <v>4</v>
      </c>
      <c r="G27" s="14">
        <v>3.25</v>
      </c>
      <c r="H27" s="15">
        <v>4250</v>
      </c>
      <c r="I27" s="13">
        <v>541</v>
      </c>
      <c r="J27" s="11">
        <v>0</v>
      </c>
      <c r="K27" s="11" t="s">
        <v>4183</v>
      </c>
      <c r="L27" s="11" t="s">
        <v>4183</v>
      </c>
      <c r="M27" s="11" t="s">
        <v>4184</v>
      </c>
      <c r="N27" s="11" t="s">
        <v>4180</v>
      </c>
      <c r="O27" s="11">
        <v>21</v>
      </c>
      <c r="P27" s="11">
        <v>2003</v>
      </c>
      <c r="Q27" s="11">
        <v>22</v>
      </c>
      <c r="R27" s="11">
        <v>2</v>
      </c>
      <c r="S27" s="11"/>
      <c r="T27" s="11"/>
    </row>
    <row r="28" spans="1:20">
      <c r="A28" s="10" t="s">
        <v>76</v>
      </c>
      <c r="B28" s="11" t="s">
        <v>42</v>
      </c>
      <c r="C28" s="11" t="s">
        <v>4177</v>
      </c>
      <c r="D28" s="11">
        <v>98039</v>
      </c>
      <c r="E28" s="13">
        <v>2271150</v>
      </c>
      <c r="F28" s="12">
        <v>4</v>
      </c>
      <c r="G28" s="14">
        <v>3.25</v>
      </c>
      <c r="H28" s="15">
        <v>4040</v>
      </c>
      <c r="I28" s="13">
        <v>562</v>
      </c>
      <c r="J28" s="11">
        <v>0</v>
      </c>
      <c r="K28" s="11" t="s">
        <v>4183</v>
      </c>
      <c r="L28" s="11" t="s">
        <v>4183</v>
      </c>
      <c r="M28" s="11" t="s">
        <v>4184</v>
      </c>
      <c r="N28" s="11" t="s">
        <v>4179</v>
      </c>
      <c r="O28" s="11">
        <v>71</v>
      </c>
      <c r="P28" s="11">
        <v>1979</v>
      </c>
      <c r="Q28" s="11">
        <v>46</v>
      </c>
      <c r="R28" s="11">
        <v>1</v>
      </c>
      <c r="S28" s="11"/>
      <c r="T28" s="11"/>
    </row>
    <row r="29" spans="1:20">
      <c r="A29" s="10" t="s">
        <v>4203</v>
      </c>
      <c r="B29" s="11" t="s">
        <v>49</v>
      </c>
      <c r="C29" s="11" t="s">
        <v>4177</v>
      </c>
      <c r="D29" s="11">
        <v>98112</v>
      </c>
      <c r="E29" s="13">
        <v>2250000</v>
      </c>
      <c r="F29" s="12">
        <v>5</v>
      </c>
      <c r="G29" s="14">
        <v>4.25</v>
      </c>
      <c r="H29" s="15">
        <v>4860</v>
      </c>
      <c r="I29" s="13">
        <v>463</v>
      </c>
      <c r="J29" s="11">
        <v>0</v>
      </c>
      <c r="K29" s="11" t="s">
        <v>4183</v>
      </c>
      <c r="L29" s="11" t="s">
        <v>4178</v>
      </c>
      <c r="M29" s="11" t="s">
        <v>4195</v>
      </c>
      <c r="N29" s="11" t="s">
        <v>4181</v>
      </c>
      <c r="O29" s="11">
        <v>120</v>
      </c>
      <c r="P29" s="11">
        <v>0</v>
      </c>
      <c r="Q29" s="11">
        <v>120</v>
      </c>
      <c r="R29" s="11">
        <v>1.5</v>
      </c>
      <c r="S29" s="11"/>
      <c r="T29" s="11"/>
    </row>
    <row r="30" spans="1:20">
      <c r="A30" s="10" t="s">
        <v>4204</v>
      </c>
      <c r="B30" s="11" t="s">
        <v>79</v>
      </c>
      <c r="C30" s="11" t="s">
        <v>4177</v>
      </c>
      <c r="D30" s="11">
        <v>98029</v>
      </c>
      <c r="E30" s="13">
        <v>2238888</v>
      </c>
      <c r="F30" s="12">
        <v>5</v>
      </c>
      <c r="G30" s="14">
        <v>6.5</v>
      </c>
      <c r="H30" s="15">
        <v>7270</v>
      </c>
      <c r="I30" s="13">
        <v>308</v>
      </c>
      <c r="J30" s="11">
        <v>3</v>
      </c>
      <c r="K30" s="11" t="s">
        <v>4183</v>
      </c>
      <c r="L30" s="11" t="s">
        <v>4178</v>
      </c>
      <c r="M30" s="11" t="s">
        <v>4184</v>
      </c>
      <c r="N30" s="11" t="s">
        <v>4180</v>
      </c>
      <c r="O30" s="11">
        <v>15</v>
      </c>
      <c r="P30" s="11">
        <v>0</v>
      </c>
      <c r="Q30" s="11">
        <v>15</v>
      </c>
      <c r="R30" s="11">
        <v>2</v>
      </c>
      <c r="S30" s="11"/>
      <c r="T30" s="11"/>
    </row>
    <row r="31" spans="1:20">
      <c r="A31" s="10" t="s">
        <v>4205</v>
      </c>
      <c r="B31" s="11" t="s">
        <v>79</v>
      </c>
      <c r="C31" s="11" t="s">
        <v>4177</v>
      </c>
      <c r="D31" s="11">
        <v>98027</v>
      </c>
      <c r="E31" s="13">
        <v>2200000</v>
      </c>
      <c r="F31" s="12">
        <v>5</v>
      </c>
      <c r="G31" s="14">
        <v>4.75</v>
      </c>
      <c r="H31" s="15">
        <v>5990</v>
      </c>
      <c r="I31" s="13">
        <v>367</v>
      </c>
      <c r="J31" s="11">
        <v>0</v>
      </c>
      <c r="K31" s="11" t="s">
        <v>4178</v>
      </c>
      <c r="L31" s="11" t="s">
        <v>4178</v>
      </c>
      <c r="M31" s="11" t="s">
        <v>4181</v>
      </c>
      <c r="N31" s="11" t="s">
        <v>4180</v>
      </c>
      <c r="O31" s="11">
        <v>23</v>
      </c>
      <c r="P31" s="11">
        <v>0</v>
      </c>
      <c r="Q31" s="11">
        <v>23</v>
      </c>
      <c r="R31" s="11">
        <v>2</v>
      </c>
      <c r="S31" s="11"/>
      <c r="T31" s="11"/>
    </row>
    <row r="32" spans="1:20">
      <c r="A32" s="10" t="s">
        <v>4206</v>
      </c>
      <c r="B32" s="11" t="s">
        <v>84</v>
      </c>
      <c r="C32" s="11" t="s">
        <v>4177</v>
      </c>
      <c r="D32" s="11">
        <v>98042</v>
      </c>
      <c r="E32" s="13">
        <v>2199900</v>
      </c>
      <c r="F32" s="12">
        <v>4</v>
      </c>
      <c r="G32" s="14">
        <v>1.5</v>
      </c>
      <c r="H32" s="15">
        <v>1120</v>
      </c>
      <c r="I32" s="13">
        <v>1964</v>
      </c>
      <c r="J32" s="11">
        <v>0</v>
      </c>
      <c r="K32" s="11" t="s">
        <v>4183</v>
      </c>
      <c r="L32" s="11" t="s">
        <v>4183</v>
      </c>
      <c r="M32" s="11" t="s">
        <v>4184</v>
      </c>
      <c r="N32" s="11" t="s">
        <v>4180</v>
      </c>
      <c r="O32" s="11">
        <v>56</v>
      </c>
      <c r="P32" s="11">
        <v>2014</v>
      </c>
      <c r="Q32" s="11">
        <v>11</v>
      </c>
      <c r="R32" s="11">
        <v>1</v>
      </c>
      <c r="S32" s="11"/>
      <c r="T32" s="11"/>
    </row>
    <row r="33" spans="1:20">
      <c r="A33" s="10" t="s">
        <v>4207</v>
      </c>
      <c r="B33" s="11" t="s">
        <v>49</v>
      </c>
      <c r="C33" s="11" t="s">
        <v>4177</v>
      </c>
      <c r="D33" s="11">
        <v>98105</v>
      </c>
      <c r="E33" s="13">
        <v>2180000</v>
      </c>
      <c r="F33" s="12">
        <v>6</v>
      </c>
      <c r="G33" s="14">
        <v>2.75</v>
      </c>
      <c r="H33" s="15">
        <v>4710</v>
      </c>
      <c r="I33" s="13">
        <v>463</v>
      </c>
      <c r="J33" s="11">
        <v>0</v>
      </c>
      <c r="K33" s="11" t="s">
        <v>4183</v>
      </c>
      <c r="L33" s="11" t="s">
        <v>4178</v>
      </c>
      <c r="M33" s="11" t="s">
        <v>4197</v>
      </c>
      <c r="N33" s="11" t="s">
        <v>4180</v>
      </c>
      <c r="O33" s="11">
        <v>94</v>
      </c>
      <c r="P33" s="11">
        <v>0</v>
      </c>
      <c r="Q33" s="11">
        <v>94</v>
      </c>
      <c r="R33" s="11">
        <v>2</v>
      </c>
      <c r="S33" s="11"/>
      <c r="T33" s="11"/>
    </row>
    <row r="34" spans="1:20">
      <c r="A34" s="10" t="s">
        <v>4208</v>
      </c>
      <c r="B34" s="11" t="s">
        <v>33</v>
      </c>
      <c r="C34" s="11" t="s">
        <v>4177</v>
      </c>
      <c r="D34" s="11">
        <v>98004</v>
      </c>
      <c r="E34" s="16">
        <v>2150000</v>
      </c>
      <c r="F34" s="12">
        <v>4</v>
      </c>
      <c r="G34" s="15">
        <v>5.5</v>
      </c>
      <c r="H34" s="15">
        <v>5060</v>
      </c>
      <c r="I34" s="13">
        <v>425</v>
      </c>
      <c r="J34" s="11">
        <v>0</v>
      </c>
      <c r="K34" s="15" t="s">
        <v>4183</v>
      </c>
      <c r="L34" s="11" t="s">
        <v>4183</v>
      </c>
      <c r="M34" s="11" t="s">
        <v>4184</v>
      </c>
      <c r="N34" s="11" t="s">
        <v>4180</v>
      </c>
      <c r="O34" s="11">
        <v>17</v>
      </c>
      <c r="P34" s="11">
        <v>0</v>
      </c>
      <c r="Q34" s="11">
        <v>17</v>
      </c>
      <c r="R34" s="11">
        <v>2</v>
      </c>
    </row>
    <row r="35" spans="1:20">
      <c r="A35" s="10" t="s">
        <v>4209</v>
      </c>
      <c r="B35" s="11" t="s">
        <v>49</v>
      </c>
      <c r="C35" s="11" t="s">
        <v>4177</v>
      </c>
      <c r="D35" s="11">
        <v>98102</v>
      </c>
      <c r="E35" s="16">
        <v>2147500</v>
      </c>
      <c r="F35" s="12">
        <v>3</v>
      </c>
      <c r="G35" s="15">
        <v>3.5</v>
      </c>
      <c r="H35" s="15">
        <v>4660</v>
      </c>
      <c r="I35" s="13">
        <v>461</v>
      </c>
      <c r="J35" s="11">
        <v>0</v>
      </c>
      <c r="K35" s="15" t="s">
        <v>4183</v>
      </c>
      <c r="L35" s="11" t="s">
        <v>4178</v>
      </c>
      <c r="M35" s="11" t="s">
        <v>4181</v>
      </c>
      <c r="N35" s="11" t="s">
        <v>4181</v>
      </c>
      <c r="O35" s="11">
        <v>116</v>
      </c>
      <c r="P35" s="11">
        <v>1988</v>
      </c>
      <c r="Q35" s="11">
        <v>37</v>
      </c>
      <c r="R35" s="11">
        <v>2</v>
      </c>
    </row>
    <row r="36" spans="1:20">
      <c r="A36" s="10" t="s">
        <v>90</v>
      </c>
      <c r="B36" s="11" t="s">
        <v>33</v>
      </c>
      <c r="C36" s="11" t="s">
        <v>4177</v>
      </c>
      <c r="D36" s="11">
        <v>98006</v>
      </c>
      <c r="E36" s="16">
        <v>2110000</v>
      </c>
      <c r="F36" s="12">
        <v>3</v>
      </c>
      <c r="G36" s="15">
        <v>2.25</v>
      </c>
      <c r="H36" s="15">
        <v>3230</v>
      </c>
      <c r="I36" s="13">
        <v>653</v>
      </c>
      <c r="J36" s="11">
        <v>0</v>
      </c>
      <c r="K36" s="15" t="s">
        <v>4183</v>
      </c>
      <c r="L36" s="11" t="s">
        <v>4183</v>
      </c>
      <c r="M36" s="11" t="s">
        <v>4184</v>
      </c>
      <c r="N36" s="11" t="s">
        <v>4179</v>
      </c>
      <c r="O36" s="11">
        <v>52</v>
      </c>
      <c r="P36" s="11">
        <v>0</v>
      </c>
      <c r="Q36" s="11">
        <v>52</v>
      </c>
      <c r="R36" s="11">
        <v>2</v>
      </c>
    </row>
    <row r="37" spans="1:20">
      <c r="A37" s="10" t="s">
        <v>92</v>
      </c>
      <c r="B37" s="11" t="s">
        <v>93</v>
      </c>
      <c r="C37" s="11" t="s">
        <v>4177</v>
      </c>
      <c r="D37" s="11">
        <v>98168</v>
      </c>
      <c r="E37" s="16">
        <v>2110000</v>
      </c>
      <c r="F37" s="12">
        <v>4</v>
      </c>
      <c r="G37" s="15">
        <v>1</v>
      </c>
      <c r="H37" s="15">
        <v>2100</v>
      </c>
      <c r="I37" s="13">
        <v>1005</v>
      </c>
      <c r="J37" s="11">
        <v>0</v>
      </c>
      <c r="K37" s="15" t="s">
        <v>4183</v>
      </c>
      <c r="L37" s="11" t="s">
        <v>4178</v>
      </c>
      <c r="M37" s="11" t="s">
        <v>4184</v>
      </c>
      <c r="N37" s="11" t="s">
        <v>4180</v>
      </c>
      <c r="O37" s="11">
        <v>66</v>
      </c>
      <c r="P37" s="11">
        <v>1989</v>
      </c>
      <c r="Q37" s="11">
        <v>36</v>
      </c>
      <c r="R37" s="11">
        <v>1</v>
      </c>
    </row>
    <row r="38" spans="1:20">
      <c r="A38" s="10" t="s">
        <v>4210</v>
      </c>
      <c r="B38" s="11" t="s">
        <v>42</v>
      </c>
      <c r="C38" s="11" t="s">
        <v>4177</v>
      </c>
      <c r="D38" s="11">
        <v>98039</v>
      </c>
      <c r="E38" s="16">
        <v>2100000</v>
      </c>
      <c r="F38" s="12">
        <v>4</v>
      </c>
      <c r="G38" s="15">
        <v>1.75</v>
      </c>
      <c r="H38" s="15">
        <v>3550</v>
      </c>
      <c r="I38" s="13">
        <v>592</v>
      </c>
      <c r="J38" s="11">
        <v>0</v>
      </c>
      <c r="K38" s="15" t="s">
        <v>4183</v>
      </c>
      <c r="L38" s="11" t="s">
        <v>4183</v>
      </c>
      <c r="M38" s="11" t="s">
        <v>4184</v>
      </c>
      <c r="N38" s="11" t="s">
        <v>4180</v>
      </c>
      <c r="O38" s="11">
        <v>63</v>
      </c>
      <c r="P38" s="11">
        <v>2002</v>
      </c>
      <c r="Q38" s="11">
        <v>23</v>
      </c>
      <c r="R38" s="11">
        <v>2</v>
      </c>
    </row>
    <row r="39" spans="1:20">
      <c r="A39" s="10" t="s">
        <v>4211</v>
      </c>
      <c r="B39" s="11" t="s">
        <v>33</v>
      </c>
      <c r="C39" s="11" t="s">
        <v>4177</v>
      </c>
      <c r="D39" s="11">
        <v>98004</v>
      </c>
      <c r="E39" s="16">
        <v>2075000</v>
      </c>
      <c r="F39" s="12">
        <v>4</v>
      </c>
      <c r="G39" s="15">
        <v>3.5</v>
      </c>
      <c r="H39" s="15">
        <v>4230</v>
      </c>
      <c r="I39" s="13">
        <v>491</v>
      </c>
      <c r="J39" s="11">
        <v>0</v>
      </c>
      <c r="K39" s="15" t="s">
        <v>4183</v>
      </c>
      <c r="L39" s="11" t="s">
        <v>4183</v>
      </c>
      <c r="M39" s="11" t="s">
        <v>4184</v>
      </c>
      <c r="N39" s="11" t="s">
        <v>4180</v>
      </c>
      <c r="O39" s="11">
        <v>28</v>
      </c>
      <c r="P39" s="11">
        <v>0</v>
      </c>
      <c r="Q39" s="11">
        <v>28</v>
      </c>
      <c r="R39" s="11">
        <v>2</v>
      </c>
    </row>
    <row r="40" spans="1:20">
      <c r="A40" s="10" t="s">
        <v>4212</v>
      </c>
      <c r="B40" s="11" t="s">
        <v>33</v>
      </c>
      <c r="C40" s="11" t="s">
        <v>4177</v>
      </c>
      <c r="D40" s="11">
        <v>98004</v>
      </c>
      <c r="E40" s="16">
        <v>2065000</v>
      </c>
      <c r="F40" s="12">
        <v>4</v>
      </c>
      <c r="G40" s="15">
        <v>3.75</v>
      </c>
      <c r="H40" s="15">
        <v>4350</v>
      </c>
      <c r="I40" s="13">
        <v>475</v>
      </c>
      <c r="J40" s="11">
        <v>0</v>
      </c>
      <c r="K40" s="15" t="s">
        <v>4183</v>
      </c>
      <c r="L40" s="11" t="s">
        <v>4183</v>
      </c>
      <c r="M40" s="11" t="s">
        <v>4184</v>
      </c>
      <c r="N40" s="11" t="s">
        <v>4180</v>
      </c>
      <c r="O40" s="11">
        <v>12</v>
      </c>
      <c r="P40" s="11">
        <v>1923</v>
      </c>
      <c r="Q40" s="11">
        <v>102</v>
      </c>
      <c r="R40" s="11">
        <v>2</v>
      </c>
    </row>
    <row r="41" spans="1:20">
      <c r="A41" s="10" t="s">
        <v>98</v>
      </c>
      <c r="B41" s="11" t="s">
        <v>36</v>
      </c>
      <c r="C41" s="11" t="s">
        <v>4177</v>
      </c>
      <c r="D41" s="11">
        <v>98040</v>
      </c>
      <c r="E41" s="16">
        <v>2027000</v>
      </c>
      <c r="F41" s="12">
        <v>4</v>
      </c>
      <c r="G41" s="15">
        <v>3.75</v>
      </c>
      <c r="H41" s="15">
        <v>4100</v>
      </c>
      <c r="I41" s="13">
        <v>494</v>
      </c>
      <c r="J41" s="11">
        <v>1</v>
      </c>
      <c r="K41" s="15" t="s">
        <v>4183</v>
      </c>
      <c r="L41" s="11" t="s">
        <v>4178</v>
      </c>
      <c r="M41" s="11" t="s">
        <v>4197</v>
      </c>
      <c r="N41" s="11" t="s">
        <v>4181</v>
      </c>
      <c r="O41" s="11">
        <v>91</v>
      </c>
      <c r="P41" s="11">
        <v>1979</v>
      </c>
      <c r="Q41" s="11">
        <v>46</v>
      </c>
      <c r="R41" s="11">
        <v>1.5</v>
      </c>
    </row>
    <row r="42" spans="1:20">
      <c r="A42" s="10" t="s">
        <v>4213</v>
      </c>
      <c r="B42" s="11" t="s">
        <v>100</v>
      </c>
      <c r="C42" s="11" t="s">
        <v>4177</v>
      </c>
      <c r="D42" s="11">
        <v>98177</v>
      </c>
      <c r="E42" s="16">
        <v>2005000</v>
      </c>
      <c r="F42" s="12">
        <v>6</v>
      </c>
      <c r="G42" s="15">
        <v>4.5</v>
      </c>
      <c r="H42" s="15">
        <v>3810</v>
      </c>
      <c r="I42" s="13">
        <v>526</v>
      </c>
      <c r="J42" s="11">
        <v>1</v>
      </c>
      <c r="K42" s="15" t="s">
        <v>4183</v>
      </c>
      <c r="L42" s="11" t="s">
        <v>4183</v>
      </c>
      <c r="M42" s="11" t="s">
        <v>4181</v>
      </c>
      <c r="N42" s="11" t="s">
        <v>4181</v>
      </c>
      <c r="O42" s="11">
        <v>56</v>
      </c>
      <c r="P42" s="11">
        <v>0</v>
      </c>
      <c r="Q42" s="11">
        <v>56</v>
      </c>
      <c r="R42" s="11">
        <v>1</v>
      </c>
    </row>
    <row r="43" spans="1:20">
      <c r="A43" s="10" t="s">
        <v>4214</v>
      </c>
      <c r="B43" s="11" t="s">
        <v>102</v>
      </c>
      <c r="C43" s="11" t="s">
        <v>4177</v>
      </c>
      <c r="D43" s="11">
        <v>98075</v>
      </c>
      <c r="E43" s="16">
        <v>2000000</v>
      </c>
      <c r="F43" s="12">
        <v>5</v>
      </c>
      <c r="G43" s="15">
        <v>4</v>
      </c>
      <c r="H43" s="15">
        <v>4580</v>
      </c>
      <c r="I43" s="13">
        <v>437</v>
      </c>
      <c r="J43" s="11">
        <v>0</v>
      </c>
      <c r="K43" s="15" t="s">
        <v>4178</v>
      </c>
      <c r="L43" s="11" t="s">
        <v>4183</v>
      </c>
      <c r="M43" s="11" t="s">
        <v>4181</v>
      </c>
      <c r="N43" s="11" t="s">
        <v>4180</v>
      </c>
      <c r="O43" s="11">
        <v>21</v>
      </c>
      <c r="P43" s="11">
        <v>2003</v>
      </c>
      <c r="Q43" s="11">
        <v>22</v>
      </c>
      <c r="R43" s="11">
        <v>3</v>
      </c>
    </row>
    <row r="44" spans="1:20">
      <c r="A44" s="10" t="s">
        <v>104</v>
      </c>
      <c r="B44" s="11" t="s">
        <v>36</v>
      </c>
      <c r="C44" s="11" t="s">
        <v>4177</v>
      </c>
      <c r="D44" s="11">
        <v>98040</v>
      </c>
      <c r="E44" s="16">
        <v>2000000</v>
      </c>
      <c r="F44" s="12">
        <v>5</v>
      </c>
      <c r="G44" s="15">
        <v>4.25</v>
      </c>
      <c r="H44" s="15">
        <v>6490</v>
      </c>
      <c r="I44" s="13">
        <v>308</v>
      </c>
      <c r="J44" s="11">
        <v>0</v>
      </c>
      <c r="K44" s="15" t="s">
        <v>4183</v>
      </c>
      <c r="L44" s="11" t="s">
        <v>4178</v>
      </c>
      <c r="M44" s="11" t="s">
        <v>4197</v>
      </c>
      <c r="N44" s="11" t="s">
        <v>4179</v>
      </c>
      <c r="O44" s="11">
        <v>34</v>
      </c>
      <c r="P44" s="11">
        <v>0</v>
      </c>
      <c r="Q44" s="11">
        <v>34</v>
      </c>
      <c r="R44" s="11">
        <v>2</v>
      </c>
    </row>
    <row r="45" spans="1:20">
      <c r="A45" s="10" t="s">
        <v>4215</v>
      </c>
      <c r="B45" s="11" t="s">
        <v>49</v>
      </c>
      <c r="C45" s="11" t="s">
        <v>4177</v>
      </c>
      <c r="D45" s="11">
        <v>98112</v>
      </c>
      <c r="E45" s="16">
        <v>1990000</v>
      </c>
      <c r="F45" s="12">
        <v>5</v>
      </c>
      <c r="G45" s="15">
        <v>3</v>
      </c>
      <c r="H45" s="15">
        <v>4480</v>
      </c>
      <c r="I45" s="13">
        <v>444</v>
      </c>
      <c r="J45" s="11">
        <v>0</v>
      </c>
      <c r="K45" s="15" t="s">
        <v>4183</v>
      </c>
      <c r="L45" s="11" t="s">
        <v>4178</v>
      </c>
      <c r="M45" s="11" t="s">
        <v>4184</v>
      </c>
      <c r="N45" s="11" t="s">
        <v>4181</v>
      </c>
      <c r="O45" s="11">
        <v>123</v>
      </c>
      <c r="P45" s="11">
        <v>0</v>
      </c>
      <c r="Q45" s="11">
        <v>123</v>
      </c>
      <c r="R45" s="11">
        <v>2.5</v>
      </c>
    </row>
    <row r="46" spans="1:20">
      <c r="A46" s="10" t="s">
        <v>4216</v>
      </c>
      <c r="B46" s="11" t="s">
        <v>49</v>
      </c>
      <c r="C46" s="11" t="s">
        <v>4177</v>
      </c>
      <c r="D46" s="11">
        <v>98112</v>
      </c>
      <c r="E46" s="16">
        <v>1970000</v>
      </c>
      <c r="F46" s="12">
        <v>8</v>
      </c>
      <c r="G46" s="15">
        <v>3.5</v>
      </c>
      <c r="H46" s="15">
        <v>4440</v>
      </c>
      <c r="I46" s="13">
        <v>444</v>
      </c>
      <c r="J46" s="11">
        <v>0</v>
      </c>
      <c r="K46" s="15" t="s">
        <v>4183</v>
      </c>
      <c r="L46" s="11" t="s">
        <v>4178</v>
      </c>
      <c r="M46" s="11" t="s">
        <v>4197</v>
      </c>
      <c r="N46" s="11" t="s">
        <v>4181</v>
      </c>
      <c r="O46" s="11">
        <v>66</v>
      </c>
      <c r="P46" s="11">
        <v>0</v>
      </c>
      <c r="Q46" s="11">
        <v>66</v>
      </c>
      <c r="R46" s="11">
        <v>2</v>
      </c>
    </row>
    <row r="47" spans="1:20">
      <c r="A47" s="10" t="s">
        <v>4217</v>
      </c>
      <c r="B47" s="11" t="s">
        <v>33</v>
      </c>
      <c r="C47" s="11" t="s">
        <v>4177</v>
      </c>
      <c r="D47" s="11">
        <v>98004</v>
      </c>
      <c r="E47" s="16">
        <v>1965221</v>
      </c>
      <c r="F47" s="12">
        <v>4</v>
      </c>
      <c r="G47" s="15">
        <v>3.5</v>
      </c>
      <c r="H47" s="15">
        <v>4370</v>
      </c>
      <c r="I47" s="13">
        <v>450</v>
      </c>
      <c r="J47" s="11">
        <v>0</v>
      </c>
      <c r="K47" s="15" t="s">
        <v>4183</v>
      </c>
      <c r="L47" s="11" t="s">
        <v>4178</v>
      </c>
      <c r="M47" s="11" t="s">
        <v>4195</v>
      </c>
      <c r="N47" s="11" t="s">
        <v>4180</v>
      </c>
      <c r="O47" s="11">
        <v>22</v>
      </c>
      <c r="P47" s="11">
        <v>0</v>
      </c>
      <c r="Q47" s="11">
        <v>22</v>
      </c>
      <c r="R47" s="11">
        <v>2</v>
      </c>
    </row>
    <row r="48" spans="1:20">
      <c r="A48" s="10" t="s">
        <v>4218</v>
      </c>
      <c r="B48" s="11" t="s">
        <v>36</v>
      </c>
      <c r="C48" s="11" t="s">
        <v>4177</v>
      </c>
      <c r="D48" s="11">
        <v>98040</v>
      </c>
      <c r="E48" s="16">
        <v>1950000</v>
      </c>
      <c r="F48" s="12">
        <v>7</v>
      </c>
      <c r="G48" s="15">
        <v>3.5</v>
      </c>
      <c r="H48" s="15">
        <v>4640</v>
      </c>
      <c r="I48" s="13">
        <v>420</v>
      </c>
      <c r="J48" s="11">
        <v>0</v>
      </c>
      <c r="K48" s="15" t="s">
        <v>4183</v>
      </c>
      <c r="L48" s="11" t="s">
        <v>4178</v>
      </c>
      <c r="M48" s="11" t="s">
        <v>4195</v>
      </c>
      <c r="N48" s="11" t="s">
        <v>4180</v>
      </c>
      <c r="O48" s="11">
        <v>60</v>
      </c>
      <c r="P48" s="11">
        <v>2003</v>
      </c>
      <c r="Q48" s="11">
        <v>22</v>
      </c>
      <c r="R48" s="11">
        <v>2</v>
      </c>
    </row>
    <row r="49" spans="1:18">
      <c r="A49" s="10" t="s">
        <v>109</v>
      </c>
      <c r="B49" s="11" t="s">
        <v>49</v>
      </c>
      <c r="C49" s="11" t="s">
        <v>4177</v>
      </c>
      <c r="D49" s="11">
        <v>98144</v>
      </c>
      <c r="E49" s="16">
        <v>1925000</v>
      </c>
      <c r="F49" s="12">
        <v>5</v>
      </c>
      <c r="G49" s="15">
        <v>4.25</v>
      </c>
      <c r="H49" s="15">
        <v>4830</v>
      </c>
      <c r="I49" s="13">
        <v>399</v>
      </c>
      <c r="J49" s="11">
        <v>0</v>
      </c>
      <c r="K49" s="15" t="s">
        <v>4183</v>
      </c>
      <c r="L49" s="11" t="s">
        <v>4178</v>
      </c>
      <c r="M49" s="11" t="s">
        <v>4179</v>
      </c>
      <c r="N49" s="11" t="s">
        <v>4179</v>
      </c>
      <c r="O49" s="11">
        <v>111</v>
      </c>
      <c r="P49" s="11">
        <v>1945</v>
      </c>
      <c r="Q49" s="11">
        <v>80</v>
      </c>
      <c r="R49" s="11">
        <v>2.5</v>
      </c>
    </row>
    <row r="50" spans="1:18">
      <c r="A50" s="10" t="s">
        <v>111</v>
      </c>
      <c r="B50" s="11" t="s">
        <v>42</v>
      </c>
      <c r="C50" s="11" t="s">
        <v>4177</v>
      </c>
      <c r="D50" s="11">
        <v>98039</v>
      </c>
      <c r="E50" s="16">
        <v>1920000</v>
      </c>
      <c r="F50" s="12">
        <v>4</v>
      </c>
      <c r="G50" s="15">
        <v>2.5</v>
      </c>
      <c r="H50" s="15">
        <v>3070</v>
      </c>
      <c r="I50" s="13">
        <v>625</v>
      </c>
      <c r="J50" s="11">
        <v>1</v>
      </c>
      <c r="K50" s="15" t="s">
        <v>4183</v>
      </c>
      <c r="L50" s="11" t="s">
        <v>4178</v>
      </c>
      <c r="M50" s="11" t="s">
        <v>4197</v>
      </c>
      <c r="N50" s="11" t="s">
        <v>4179</v>
      </c>
      <c r="O50" s="11">
        <v>75</v>
      </c>
      <c r="P50" s="11">
        <v>1983</v>
      </c>
      <c r="Q50" s="11">
        <v>42</v>
      </c>
      <c r="R50" s="11">
        <v>1</v>
      </c>
    </row>
    <row r="51" spans="1:18">
      <c r="A51" s="10" t="s">
        <v>4219</v>
      </c>
      <c r="B51" s="11" t="s">
        <v>113</v>
      </c>
      <c r="C51" s="11" t="s">
        <v>4177</v>
      </c>
      <c r="D51" s="11">
        <v>98004</v>
      </c>
      <c r="E51" s="16">
        <v>1901000</v>
      </c>
      <c r="F51" s="12">
        <v>3</v>
      </c>
      <c r="G51" s="15">
        <v>2.5</v>
      </c>
      <c r="H51" s="15">
        <v>2660</v>
      </c>
      <c r="I51" s="13">
        <v>715</v>
      </c>
      <c r="J51" s="11">
        <v>0</v>
      </c>
      <c r="K51" s="15" t="s">
        <v>4183</v>
      </c>
      <c r="L51" s="11" t="s">
        <v>4183</v>
      </c>
      <c r="M51" s="11" t="s">
        <v>4179</v>
      </c>
      <c r="N51" s="11" t="s">
        <v>4180</v>
      </c>
      <c r="O51" s="11">
        <v>33</v>
      </c>
      <c r="P51" s="11">
        <v>0</v>
      </c>
      <c r="Q51" s="11">
        <v>33</v>
      </c>
      <c r="R51" s="11">
        <v>2</v>
      </c>
    </row>
    <row r="52" spans="1:18">
      <c r="A52" s="10" t="s">
        <v>4220</v>
      </c>
      <c r="B52" s="11" t="s">
        <v>33</v>
      </c>
      <c r="C52" s="11" t="s">
        <v>4177</v>
      </c>
      <c r="D52" s="11">
        <v>98005</v>
      </c>
      <c r="E52" s="16">
        <v>1900000</v>
      </c>
      <c r="F52" s="12">
        <v>4</v>
      </c>
      <c r="G52" s="15">
        <v>3.25</v>
      </c>
      <c r="H52" s="15">
        <v>4130</v>
      </c>
      <c r="I52" s="13">
        <v>460</v>
      </c>
      <c r="J52" s="11">
        <v>3</v>
      </c>
      <c r="K52" s="15" t="s">
        <v>4183</v>
      </c>
      <c r="L52" s="11" t="s">
        <v>4183</v>
      </c>
      <c r="M52" s="11" t="s">
        <v>4184</v>
      </c>
      <c r="N52" s="11" t="s">
        <v>4180</v>
      </c>
      <c r="O52" s="11">
        <v>47</v>
      </c>
      <c r="P52" s="11">
        <v>0</v>
      </c>
      <c r="Q52" s="11">
        <v>47</v>
      </c>
      <c r="R52" s="11">
        <v>2</v>
      </c>
    </row>
    <row r="53" spans="1:18">
      <c r="A53" s="10" t="s">
        <v>4221</v>
      </c>
      <c r="B53" s="11" t="s">
        <v>113</v>
      </c>
      <c r="C53" s="11" t="s">
        <v>4177</v>
      </c>
      <c r="D53" s="11">
        <v>98004</v>
      </c>
      <c r="E53" s="16">
        <v>1895000</v>
      </c>
      <c r="F53" s="12">
        <v>5</v>
      </c>
      <c r="G53" s="15">
        <v>2.25</v>
      </c>
      <c r="H53" s="15">
        <v>3120</v>
      </c>
      <c r="I53" s="13">
        <v>607</v>
      </c>
      <c r="J53" s="11">
        <v>0</v>
      </c>
      <c r="K53" s="15" t="s">
        <v>4183</v>
      </c>
      <c r="L53" s="11" t="s">
        <v>4183</v>
      </c>
      <c r="M53" s="11" t="s">
        <v>4184</v>
      </c>
      <c r="N53" s="11" t="s">
        <v>4179</v>
      </c>
      <c r="O53" s="11">
        <v>56</v>
      </c>
      <c r="P53" s="11">
        <v>0</v>
      </c>
      <c r="Q53" s="11">
        <v>56</v>
      </c>
      <c r="R53" s="11">
        <v>2</v>
      </c>
    </row>
    <row r="54" spans="1:18">
      <c r="A54" s="10" t="s">
        <v>4222</v>
      </c>
      <c r="B54" s="11" t="s">
        <v>33</v>
      </c>
      <c r="C54" s="11" t="s">
        <v>4177</v>
      </c>
      <c r="D54" s="11">
        <v>98004</v>
      </c>
      <c r="E54" s="16">
        <v>1886700</v>
      </c>
      <c r="F54" s="12">
        <v>5</v>
      </c>
      <c r="G54" s="15">
        <v>3.5</v>
      </c>
      <c r="H54" s="15">
        <v>4180</v>
      </c>
      <c r="I54" s="13">
        <v>451</v>
      </c>
      <c r="J54" s="11">
        <v>0</v>
      </c>
      <c r="K54" s="15" t="s">
        <v>4183</v>
      </c>
      <c r="L54" s="11" t="s">
        <v>4183</v>
      </c>
      <c r="M54" s="11" t="s">
        <v>4184</v>
      </c>
      <c r="N54" s="11" t="s">
        <v>4180</v>
      </c>
      <c r="O54" s="11">
        <v>21</v>
      </c>
      <c r="P54" s="11">
        <v>2003</v>
      </c>
      <c r="Q54" s="11">
        <v>22</v>
      </c>
      <c r="R54" s="11">
        <v>2</v>
      </c>
    </row>
    <row r="55" spans="1:18">
      <c r="A55" s="10" t="s">
        <v>4223</v>
      </c>
      <c r="B55" s="11" t="s">
        <v>33</v>
      </c>
      <c r="C55" s="11" t="s">
        <v>4177</v>
      </c>
      <c r="D55" s="11">
        <v>98004</v>
      </c>
      <c r="E55" s="16">
        <v>1875000</v>
      </c>
      <c r="F55" s="12">
        <v>4</v>
      </c>
      <c r="G55" s="15">
        <v>3.25</v>
      </c>
      <c r="H55" s="15">
        <v>3930</v>
      </c>
      <c r="I55" s="13">
        <v>477</v>
      </c>
      <c r="J55" s="11">
        <v>0</v>
      </c>
      <c r="K55" s="15" t="s">
        <v>4183</v>
      </c>
      <c r="L55" s="11" t="s">
        <v>4183</v>
      </c>
      <c r="M55" s="11" t="s">
        <v>4184</v>
      </c>
      <c r="N55" s="11" t="s">
        <v>4180</v>
      </c>
      <c r="O55" s="11">
        <v>19</v>
      </c>
      <c r="P55" s="11">
        <v>0</v>
      </c>
      <c r="Q55" s="11">
        <v>19</v>
      </c>
      <c r="R55" s="11">
        <v>2</v>
      </c>
    </row>
    <row r="56" spans="1:18">
      <c r="A56" s="10" t="s">
        <v>4224</v>
      </c>
      <c r="B56" s="11" t="s">
        <v>120</v>
      </c>
      <c r="C56" s="11" t="s">
        <v>4177</v>
      </c>
      <c r="D56" s="11">
        <v>98077</v>
      </c>
      <c r="E56" s="16">
        <v>1820000</v>
      </c>
      <c r="F56" s="12">
        <v>4</v>
      </c>
      <c r="G56" s="15">
        <v>4.5</v>
      </c>
      <c r="H56" s="15">
        <v>6640</v>
      </c>
      <c r="I56" s="13">
        <v>274</v>
      </c>
      <c r="J56" s="11">
        <v>1</v>
      </c>
      <c r="K56" s="15" t="s">
        <v>4183</v>
      </c>
      <c r="L56" s="11" t="s">
        <v>4183</v>
      </c>
      <c r="M56" s="11" t="s">
        <v>4184</v>
      </c>
      <c r="N56" s="11" t="s">
        <v>4180</v>
      </c>
      <c r="O56" s="11">
        <v>32</v>
      </c>
      <c r="P56" s="11">
        <v>0</v>
      </c>
      <c r="Q56" s="11">
        <v>32</v>
      </c>
      <c r="R56" s="11">
        <v>2</v>
      </c>
    </row>
    <row r="57" spans="1:18">
      <c r="A57" s="10" t="s">
        <v>4225</v>
      </c>
      <c r="B57" s="11" t="s">
        <v>36</v>
      </c>
      <c r="C57" s="11" t="s">
        <v>4177</v>
      </c>
      <c r="D57" s="11">
        <v>98040</v>
      </c>
      <c r="E57" s="16">
        <v>1815000</v>
      </c>
      <c r="F57" s="12">
        <v>5</v>
      </c>
      <c r="G57" s="15">
        <v>3</v>
      </c>
      <c r="H57" s="15">
        <v>3880</v>
      </c>
      <c r="I57" s="13">
        <v>468</v>
      </c>
      <c r="J57" s="11">
        <v>0</v>
      </c>
      <c r="K57" s="15" t="s">
        <v>4183</v>
      </c>
      <c r="L57" s="11" t="s">
        <v>4183</v>
      </c>
      <c r="M57" s="11" t="s">
        <v>4184</v>
      </c>
      <c r="N57" s="11" t="s">
        <v>4180</v>
      </c>
      <c r="O57" s="11">
        <v>53</v>
      </c>
      <c r="P57" s="11">
        <v>2003</v>
      </c>
      <c r="Q57" s="11">
        <v>22</v>
      </c>
      <c r="R57" s="11">
        <v>2</v>
      </c>
    </row>
    <row r="58" spans="1:18">
      <c r="A58" s="10" t="s">
        <v>4226</v>
      </c>
      <c r="B58" s="11" t="s">
        <v>33</v>
      </c>
      <c r="C58" s="11" t="s">
        <v>4177</v>
      </c>
      <c r="D58" s="11">
        <v>98004</v>
      </c>
      <c r="E58" s="16">
        <v>1800000</v>
      </c>
      <c r="F58" s="12">
        <v>5</v>
      </c>
      <c r="G58" s="15">
        <v>4.5</v>
      </c>
      <c r="H58" s="15">
        <v>4400</v>
      </c>
      <c r="I58" s="13">
        <v>409</v>
      </c>
      <c r="J58" s="11">
        <v>0</v>
      </c>
      <c r="K58" s="15" t="s">
        <v>4183</v>
      </c>
      <c r="L58" s="11" t="s">
        <v>4178</v>
      </c>
      <c r="M58" s="11" t="s">
        <v>4184</v>
      </c>
      <c r="N58" s="11" t="s">
        <v>4180</v>
      </c>
      <c r="O58" s="11">
        <v>22</v>
      </c>
      <c r="P58" s="11">
        <v>0</v>
      </c>
      <c r="Q58" s="11">
        <v>22</v>
      </c>
      <c r="R58" s="11">
        <v>2</v>
      </c>
    </row>
    <row r="59" spans="1:18">
      <c r="A59" s="10" t="s">
        <v>4227</v>
      </c>
      <c r="B59" s="11" t="s">
        <v>42</v>
      </c>
      <c r="C59" s="11" t="s">
        <v>4177</v>
      </c>
      <c r="D59" s="11">
        <v>98039</v>
      </c>
      <c r="E59" s="16">
        <v>1800000</v>
      </c>
      <c r="F59" s="12">
        <v>4</v>
      </c>
      <c r="G59" s="15">
        <v>3.5</v>
      </c>
      <c r="H59" s="15">
        <v>4460</v>
      </c>
      <c r="I59" s="13">
        <v>404</v>
      </c>
      <c r="J59" s="11">
        <v>0</v>
      </c>
      <c r="K59" s="15" t="s">
        <v>4183</v>
      </c>
      <c r="L59" s="11" t="s">
        <v>4178</v>
      </c>
      <c r="M59" s="11" t="s">
        <v>4184</v>
      </c>
      <c r="N59" s="11" t="s">
        <v>4180</v>
      </c>
      <c r="O59" s="11">
        <v>63</v>
      </c>
      <c r="P59" s="11">
        <v>1994</v>
      </c>
      <c r="Q59" s="11">
        <v>31</v>
      </c>
      <c r="R59" s="11">
        <v>1</v>
      </c>
    </row>
    <row r="60" spans="1:18">
      <c r="A60" s="10" t="s">
        <v>4228</v>
      </c>
      <c r="B60" s="11" t="s">
        <v>36</v>
      </c>
      <c r="C60" s="11" t="s">
        <v>4177</v>
      </c>
      <c r="D60" s="11">
        <v>98040</v>
      </c>
      <c r="E60" s="16">
        <v>1795000</v>
      </c>
      <c r="F60" s="12">
        <v>4</v>
      </c>
      <c r="G60" s="15">
        <v>3.25</v>
      </c>
      <c r="H60" s="15">
        <v>4060</v>
      </c>
      <c r="I60" s="13">
        <v>442</v>
      </c>
      <c r="J60" s="11">
        <v>0</v>
      </c>
      <c r="K60" s="15" t="s">
        <v>4183</v>
      </c>
      <c r="L60" s="11" t="s">
        <v>4183</v>
      </c>
      <c r="M60" s="11" t="s">
        <v>4197</v>
      </c>
      <c r="N60" s="11" t="s">
        <v>4180</v>
      </c>
      <c r="O60" s="11">
        <v>25</v>
      </c>
      <c r="P60" s="11">
        <v>0</v>
      </c>
      <c r="Q60" s="11">
        <v>25</v>
      </c>
      <c r="R60" s="11">
        <v>2</v>
      </c>
    </row>
    <row r="61" spans="1:18">
      <c r="A61" s="10" t="s">
        <v>4229</v>
      </c>
      <c r="B61" s="11" t="s">
        <v>36</v>
      </c>
      <c r="C61" s="11" t="s">
        <v>4177</v>
      </c>
      <c r="D61" s="11">
        <v>98040</v>
      </c>
      <c r="E61" s="16">
        <v>1795000</v>
      </c>
      <c r="F61" s="12">
        <v>5</v>
      </c>
      <c r="G61" s="15">
        <v>3.25</v>
      </c>
      <c r="H61" s="15">
        <v>5270</v>
      </c>
      <c r="I61" s="13">
        <v>341</v>
      </c>
      <c r="J61" s="11">
        <v>0</v>
      </c>
      <c r="K61" s="15" t="s">
        <v>4183</v>
      </c>
      <c r="L61" s="11" t="s">
        <v>4178</v>
      </c>
      <c r="M61" s="11" t="s">
        <v>4195</v>
      </c>
      <c r="N61" s="11" t="s">
        <v>4180</v>
      </c>
      <c r="O61" s="11">
        <v>48</v>
      </c>
      <c r="P61" s="11">
        <v>2003</v>
      </c>
      <c r="Q61" s="11">
        <v>22</v>
      </c>
      <c r="R61" s="11">
        <v>2</v>
      </c>
    </row>
    <row r="62" spans="1:18">
      <c r="A62" s="10" t="s">
        <v>4230</v>
      </c>
      <c r="B62" s="11" t="s">
        <v>49</v>
      </c>
      <c r="C62" s="11" t="s">
        <v>4177</v>
      </c>
      <c r="D62" s="11">
        <v>98112</v>
      </c>
      <c r="E62" s="16">
        <v>1755000</v>
      </c>
      <c r="F62" s="12">
        <v>3</v>
      </c>
      <c r="G62" s="15">
        <v>2</v>
      </c>
      <c r="H62" s="15">
        <v>2360</v>
      </c>
      <c r="I62" s="13">
        <v>744</v>
      </c>
      <c r="J62" s="11">
        <v>0</v>
      </c>
      <c r="K62" s="15" t="s">
        <v>4183</v>
      </c>
      <c r="L62" s="11" t="s">
        <v>4183</v>
      </c>
      <c r="M62" s="11" t="s">
        <v>4184</v>
      </c>
      <c r="N62" s="11" t="s">
        <v>4180</v>
      </c>
      <c r="O62" s="11">
        <v>116</v>
      </c>
      <c r="P62" s="11">
        <v>2014</v>
      </c>
      <c r="Q62" s="11">
        <v>11</v>
      </c>
      <c r="R62" s="11">
        <v>2</v>
      </c>
    </row>
    <row r="63" spans="1:18">
      <c r="A63" s="10" t="s">
        <v>128</v>
      </c>
      <c r="B63" s="11" t="s">
        <v>49</v>
      </c>
      <c r="C63" s="11" t="s">
        <v>4177</v>
      </c>
      <c r="D63" s="11">
        <v>98112</v>
      </c>
      <c r="E63" s="16">
        <v>1738000</v>
      </c>
      <c r="F63" s="12">
        <v>4</v>
      </c>
      <c r="G63" s="15">
        <v>2.25</v>
      </c>
      <c r="H63" s="15">
        <v>2920</v>
      </c>
      <c r="I63" s="13">
        <v>595</v>
      </c>
      <c r="J63" s="11">
        <v>0</v>
      </c>
      <c r="K63" s="15" t="s">
        <v>4183</v>
      </c>
      <c r="L63" s="11" t="s">
        <v>4178</v>
      </c>
      <c r="M63" s="11" t="s">
        <v>4184</v>
      </c>
      <c r="N63" s="11" t="s">
        <v>4179</v>
      </c>
      <c r="O63" s="11">
        <v>88</v>
      </c>
      <c r="P63" s="11">
        <v>0</v>
      </c>
      <c r="Q63" s="11">
        <v>88</v>
      </c>
      <c r="R63" s="11">
        <v>2</v>
      </c>
    </row>
    <row r="64" spans="1:18">
      <c r="A64" s="10" t="s">
        <v>4231</v>
      </c>
      <c r="B64" s="11" t="s">
        <v>100</v>
      </c>
      <c r="C64" s="11" t="s">
        <v>4177</v>
      </c>
      <c r="D64" s="11">
        <v>98177</v>
      </c>
      <c r="E64" s="16">
        <v>1735000</v>
      </c>
      <c r="F64" s="12">
        <v>3</v>
      </c>
      <c r="G64" s="15">
        <v>2.5</v>
      </c>
      <c r="H64" s="15">
        <v>4310</v>
      </c>
      <c r="I64" s="13">
        <v>403</v>
      </c>
      <c r="J64" s="11">
        <v>1</v>
      </c>
      <c r="K64" s="15" t="s">
        <v>4183</v>
      </c>
      <c r="L64" s="11" t="s">
        <v>4178</v>
      </c>
      <c r="M64" s="11" t="s">
        <v>4181</v>
      </c>
      <c r="N64" s="11" t="s">
        <v>4181</v>
      </c>
      <c r="O64" s="11">
        <v>43</v>
      </c>
      <c r="P64" s="11">
        <v>0</v>
      </c>
      <c r="Q64" s="11">
        <v>43</v>
      </c>
      <c r="R64" s="11">
        <v>1.5</v>
      </c>
    </row>
    <row r="65" spans="1:18">
      <c r="A65" s="10" t="s">
        <v>4232</v>
      </c>
      <c r="B65" s="11" t="s">
        <v>49</v>
      </c>
      <c r="C65" s="11" t="s">
        <v>4177</v>
      </c>
      <c r="D65" s="11">
        <v>98105</v>
      </c>
      <c r="E65" s="16">
        <v>1735000</v>
      </c>
      <c r="F65" s="12">
        <v>4</v>
      </c>
      <c r="G65" s="15">
        <v>2.25</v>
      </c>
      <c r="H65" s="15">
        <v>3040</v>
      </c>
      <c r="I65" s="13">
        <v>571</v>
      </c>
      <c r="J65" s="11">
        <v>0</v>
      </c>
      <c r="K65" s="15" t="s">
        <v>4183</v>
      </c>
      <c r="L65" s="11" t="s">
        <v>4178</v>
      </c>
      <c r="M65" s="11" t="s">
        <v>4197</v>
      </c>
      <c r="N65" s="11" t="s">
        <v>4179</v>
      </c>
      <c r="O65" s="11">
        <v>99</v>
      </c>
      <c r="P65" s="11">
        <v>1993</v>
      </c>
      <c r="Q65" s="11">
        <v>32</v>
      </c>
      <c r="R65" s="11">
        <v>2</v>
      </c>
    </row>
    <row r="66" spans="1:18">
      <c r="A66" s="10" t="s">
        <v>131</v>
      </c>
      <c r="B66" s="11" t="s">
        <v>36</v>
      </c>
      <c r="C66" s="11" t="s">
        <v>4177</v>
      </c>
      <c r="D66" s="11">
        <v>98040</v>
      </c>
      <c r="E66" s="16">
        <v>1730000</v>
      </c>
      <c r="F66" s="12">
        <v>5</v>
      </c>
      <c r="G66" s="15">
        <v>3.5</v>
      </c>
      <c r="H66" s="15">
        <v>5000</v>
      </c>
      <c r="I66" s="13">
        <v>346</v>
      </c>
      <c r="J66" s="11">
        <v>1</v>
      </c>
      <c r="K66" s="15" t="s">
        <v>4183</v>
      </c>
      <c r="L66" s="11" t="s">
        <v>4178</v>
      </c>
      <c r="M66" s="11" t="s">
        <v>4197</v>
      </c>
      <c r="N66" s="11" t="s">
        <v>4180</v>
      </c>
      <c r="O66" s="11">
        <v>17</v>
      </c>
      <c r="P66" s="11">
        <v>0</v>
      </c>
      <c r="Q66" s="11">
        <v>17</v>
      </c>
      <c r="R66" s="11">
        <v>2</v>
      </c>
    </row>
    <row r="67" spans="1:18">
      <c r="A67" s="10" t="s">
        <v>4233</v>
      </c>
      <c r="B67" s="11" t="s">
        <v>33</v>
      </c>
      <c r="C67" s="11" t="s">
        <v>4177</v>
      </c>
      <c r="D67" s="11">
        <v>98004</v>
      </c>
      <c r="E67" s="16">
        <v>1728000</v>
      </c>
      <c r="F67" s="12">
        <v>4</v>
      </c>
      <c r="G67" s="15">
        <v>3</v>
      </c>
      <c r="H67" s="15">
        <v>3700</v>
      </c>
      <c r="I67" s="13">
        <v>467</v>
      </c>
      <c r="J67" s="11">
        <v>0</v>
      </c>
      <c r="K67" s="15" t="s">
        <v>4183</v>
      </c>
      <c r="L67" s="11" t="s">
        <v>4178</v>
      </c>
      <c r="M67" s="11" t="s">
        <v>4184</v>
      </c>
      <c r="N67" s="11" t="s">
        <v>4179</v>
      </c>
      <c r="O67" s="11">
        <v>49</v>
      </c>
      <c r="P67" s="11">
        <v>1992</v>
      </c>
      <c r="Q67" s="11">
        <v>33</v>
      </c>
      <c r="R67" s="11">
        <v>1</v>
      </c>
    </row>
    <row r="68" spans="1:18">
      <c r="A68" s="10" t="s">
        <v>133</v>
      </c>
      <c r="B68" s="11" t="s">
        <v>49</v>
      </c>
      <c r="C68" s="11" t="s">
        <v>4177</v>
      </c>
      <c r="D68" s="11">
        <v>98109</v>
      </c>
      <c r="E68" s="16">
        <v>1712500</v>
      </c>
      <c r="F68" s="12">
        <v>3</v>
      </c>
      <c r="G68" s="15">
        <v>3.25</v>
      </c>
      <c r="H68" s="15">
        <v>2940</v>
      </c>
      <c r="I68" s="13">
        <v>582</v>
      </c>
      <c r="J68" s="11">
        <v>0</v>
      </c>
      <c r="K68" s="15" t="s">
        <v>4183</v>
      </c>
      <c r="L68" s="11" t="s">
        <v>4178</v>
      </c>
      <c r="M68" s="11" t="s">
        <v>4197</v>
      </c>
      <c r="N68" s="11" t="s">
        <v>4179</v>
      </c>
      <c r="O68" s="11">
        <v>47</v>
      </c>
      <c r="P68" s="11">
        <v>2000</v>
      </c>
      <c r="Q68" s="11">
        <v>25</v>
      </c>
      <c r="R68" s="11">
        <v>3</v>
      </c>
    </row>
    <row r="69" spans="1:18">
      <c r="A69" s="10" t="s">
        <v>4234</v>
      </c>
      <c r="B69" s="11" t="s">
        <v>46</v>
      </c>
      <c r="C69" s="11" t="s">
        <v>4177</v>
      </c>
      <c r="D69" s="11">
        <v>98033</v>
      </c>
      <c r="E69" s="16">
        <v>1710000</v>
      </c>
      <c r="F69" s="12">
        <v>5</v>
      </c>
      <c r="G69" s="15">
        <v>4.5</v>
      </c>
      <c r="H69" s="15">
        <v>4590</v>
      </c>
      <c r="I69" s="13">
        <v>373</v>
      </c>
      <c r="J69" s="11">
        <v>0</v>
      </c>
      <c r="K69" s="15" t="s">
        <v>4183</v>
      </c>
      <c r="L69" s="11" t="s">
        <v>4183</v>
      </c>
      <c r="M69" s="11" t="s">
        <v>4184</v>
      </c>
      <c r="N69" s="11" t="s">
        <v>4180</v>
      </c>
      <c r="O69" s="11">
        <v>16</v>
      </c>
      <c r="P69" s="11">
        <v>0</v>
      </c>
      <c r="Q69" s="11">
        <v>16</v>
      </c>
      <c r="R69" s="11">
        <v>2</v>
      </c>
    </row>
    <row r="70" spans="1:18">
      <c r="A70" s="10" t="s">
        <v>4235</v>
      </c>
      <c r="B70" s="11" t="s">
        <v>137</v>
      </c>
      <c r="C70" s="11" t="s">
        <v>4177</v>
      </c>
      <c r="D70" s="11">
        <v>98052</v>
      </c>
      <c r="E70" s="16">
        <v>1700000</v>
      </c>
      <c r="F70" s="12">
        <v>3</v>
      </c>
      <c r="G70" s="15">
        <v>2.75</v>
      </c>
      <c r="H70" s="15">
        <v>2810</v>
      </c>
      <c r="I70" s="13">
        <v>605</v>
      </c>
      <c r="J70" s="11">
        <v>0</v>
      </c>
      <c r="K70" s="15" t="s">
        <v>4178</v>
      </c>
      <c r="L70" s="11" t="s">
        <v>4183</v>
      </c>
      <c r="M70" s="11" t="s">
        <v>4181</v>
      </c>
      <c r="N70" s="11" t="s">
        <v>4179</v>
      </c>
      <c r="O70" s="11">
        <v>51</v>
      </c>
      <c r="P70" s="11">
        <v>0</v>
      </c>
      <c r="Q70" s="11">
        <v>51</v>
      </c>
      <c r="R70" s="11">
        <v>2</v>
      </c>
    </row>
    <row r="71" spans="1:18">
      <c r="A71" s="10" t="s">
        <v>4236</v>
      </c>
      <c r="B71" s="11" t="s">
        <v>33</v>
      </c>
      <c r="C71" s="11" t="s">
        <v>4177</v>
      </c>
      <c r="D71" s="11">
        <v>98004</v>
      </c>
      <c r="E71" s="16">
        <v>1700000</v>
      </c>
      <c r="F71" s="12">
        <v>5</v>
      </c>
      <c r="G71" s="15">
        <v>3.5</v>
      </c>
      <c r="H71" s="15">
        <v>5850</v>
      </c>
      <c r="I71" s="13">
        <v>291</v>
      </c>
      <c r="J71" s="11">
        <v>1</v>
      </c>
      <c r="K71" s="15" t="s">
        <v>4183</v>
      </c>
      <c r="L71" s="11" t="s">
        <v>4178</v>
      </c>
      <c r="M71" s="11" t="s">
        <v>4179</v>
      </c>
      <c r="N71" s="11" t="s">
        <v>4179</v>
      </c>
      <c r="O71" s="11">
        <v>47</v>
      </c>
      <c r="P71" s="11">
        <v>2000</v>
      </c>
      <c r="Q71" s="11">
        <v>25</v>
      </c>
      <c r="R71" s="11">
        <v>2</v>
      </c>
    </row>
    <row r="72" spans="1:18">
      <c r="A72" s="10" t="s">
        <v>140</v>
      </c>
      <c r="B72" s="11" t="s">
        <v>49</v>
      </c>
      <c r="C72" s="11" t="s">
        <v>4177</v>
      </c>
      <c r="D72" s="11">
        <v>98109</v>
      </c>
      <c r="E72" s="16">
        <v>1695000</v>
      </c>
      <c r="F72" s="12">
        <v>2</v>
      </c>
      <c r="G72" s="15">
        <v>2.25</v>
      </c>
      <c r="H72" s="15">
        <v>3170</v>
      </c>
      <c r="I72" s="13">
        <v>535</v>
      </c>
      <c r="J72" s="11">
        <v>0</v>
      </c>
      <c r="K72" s="15" t="s">
        <v>4183</v>
      </c>
      <c r="L72" s="11" t="s">
        <v>4178</v>
      </c>
      <c r="M72" s="11" t="s">
        <v>4179</v>
      </c>
      <c r="N72" s="11" t="s">
        <v>4181</v>
      </c>
      <c r="O72" s="11">
        <v>125</v>
      </c>
      <c r="P72" s="11">
        <v>0</v>
      </c>
      <c r="Q72" s="11">
        <v>125</v>
      </c>
      <c r="R72" s="11">
        <v>2</v>
      </c>
    </row>
    <row r="73" spans="1:18">
      <c r="A73" s="10" t="s">
        <v>141</v>
      </c>
      <c r="B73" s="11" t="s">
        <v>49</v>
      </c>
      <c r="C73" s="11" t="s">
        <v>4177</v>
      </c>
      <c r="D73" s="11">
        <v>98144</v>
      </c>
      <c r="E73" s="16">
        <v>1695000</v>
      </c>
      <c r="F73" s="12">
        <v>4</v>
      </c>
      <c r="G73" s="15">
        <v>2.75</v>
      </c>
      <c r="H73" s="15">
        <v>3770</v>
      </c>
      <c r="I73" s="13">
        <v>450</v>
      </c>
      <c r="J73" s="11">
        <v>0</v>
      </c>
      <c r="K73" s="15" t="s">
        <v>4183</v>
      </c>
      <c r="L73" s="11" t="s">
        <v>4178</v>
      </c>
      <c r="M73" s="11" t="s">
        <v>4179</v>
      </c>
      <c r="N73" s="11" t="s">
        <v>4181</v>
      </c>
      <c r="O73" s="11">
        <v>101</v>
      </c>
      <c r="P73" s="11">
        <v>1956</v>
      </c>
      <c r="Q73" s="11">
        <v>69</v>
      </c>
      <c r="R73" s="11">
        <v>2</v>
      </c>
    </row>
    <row r="74" spans="1:18">
      <c r="A74" s="10" t="s">
        <v>4237</v>
      </c>
      <c r="B74" s="11" t="s">
        <v>49</v>
      </c>
      <c r="C74" s="11" t="s">
        <v>4177</v>
      </c>
      <c r="D74" s="11">
        <v>98105</v>
      </c>
      <c r="E74" s="16">
        <v>1690000</v>
      </c>
      <c r="F74" s="12">
        <v>3</v>
      </c>
      <c r="G74" s="15">
        <v>1.75</v>
      </c>
      <c r="H74" s="15">
        <v>3400</v>
      </c>
      <c r="I74" s="13">
        <v>497</v>
      </c>
      <c r="J74" s="11">
        <v>0</v>
      </c>
      <c r="K74" s="15" t="s">
        <v>4183</v>
      </c>
      <c r="L74" s="11" t="s">
        <v>4178</v>
      </c>
      <c r="M74" s="11" t="s">
        <v>4179</v>
      </c>
      <c r="N74" s="11" t="s">
        <v>4181</v>
      </c>
      <c r="O74" s="11">
        <v>68</v>
      </c>
      <c r="P74" s="11">
        <v>0</v>
      </c>
      <c r="Q74" s="11">
        <v>68</v>
      </c>
      <c r="R74" s="11">
        <v>1</v>
      </c>
    </row>
    <row r="75" spans="1:18">
      <c r="A75" s="10" t="s">
        <v>4238</v>
      </c>
      <c r="B75" s="11" t="s">
        <v>49</v>
      </c>
      <c r="C75" s="11" t="s">
        <v>4177</v>
      </c>
      <c r="D75" s="11">
        <v>98105</v>
      </c>
      <c r="E75" s="16">
        <v>1688000</v>
      </c>
      <c r="F75" s="12">
        <v>4</v>
      </c>
      <c r="G75" s="15">
        <v>2.5</v>
      </c>
      <c r="H75" s="15">
        <v>3000</v>
      </c>
      <c r="I75" s="13">
        <v>563</v>
      </c>
      <c r="J75" s="11">
        <v>0</v>
      </c>
      <c r="K75" s="15" t="s">
        <v>4183</v>
      </c>
      <c r="L75" s="11" t="s">
        <v>4183</v>
      </c>
      <c r="M75" s="11" t="s">
        <v>4184</v>
      </c>
      <c r="N75" s="11" t="s">
        <v>4180</v>
      </c>
      <c r="O75" s="11">
        <v>88</v>
      </c>
      <c r="P75" s="11">
        <v>1994</v>
      </c>
      <c r="Q75" s="11">
        <v>31</v>
      </c>
      <c r="R75" s="11">
        <v>2</v>
      </c>
    </row>
    <row r="76" spans="1:18">
      <c r="A76" s="10" t="s">
        <v>4239</v>
      </c>
      <c r="B76" s="11" t="s">
        <v>36</v>
      </c>
      <c r="C76" s="11" t="s">
        <v>4177</v>
      </c>
      <c r="D76" s="11">
        <v>98040</v>
      </c>
      <c r="E76" s="16">
        <v>1681000</v>
      </c>
      <c r="F76" s="12">
        <v>5</v>
      </c>
      <c r="G76" s="15">
        <v>5.25</v>
      </c>
      <c r="H76" s="15">
        <v>4830</v>
      </c>
      <c r="I76" s="13">
        <v>348</v>
      </c>
      <c r="J76" s="11">
        <v>0</v>
      </c>
      <c r="K76" s="15" t="s">
        <v>4183</v>
      </c>
      <c r="L76" s="11" t="s">
        <v>4178</v>
      </c>
      <c r="M76" s="11" t="s">
        <v>4195</v>
      </c>
      <c r="N76" s="11" t="s">
        <v>4181</v>
      </c>
      <c r="O76" s="11">
        <v>73</v>
      </c>
      <c r="P76" s="11">
        <v>1998</v>
      </c>
      <c r="Q76" s="11">
        <v>27</v>
      </c>
      <c r="R76" s="11">
        <v>2</v>
      </c>
    </row>
    <row r="77" spans="1:18">
      <c r="A77" s="10" t="s">
        <v>4240</v>
      </c>
      <c r="B77" s="11" t="s">
        <v>36</v>
      </c>
      <c r="C77" s="11" t="s">
        <v>4177</v>
      </c>
      <c r="D77" s="11">
        <v>98040</v>
      </c>
      <c r="E77" s="16">
        <v>1680000</v>
      </c>
      <c r="F77" s="12">
        <v>5</v>
      </c>
      <c r="G77" s="15">
        <v>3.25</v>
      </c>
      <c r="H77" s="15">
        <v>4860</v>
      </c>
      <c r="I77" s="13">
        <v>346</v>
      </c>
      <c r="J77" s="11">
        <v>1</v>
      </c>
      <c r="K77" s="15" t="s">
        <v>4183</v>
      </c>
      <c r="L77" s="11" t="s">
        <v>4178</v>
      </c>
      <c r="M77" s="11" t="s">
        <v>4179</v>
      </c>
      <c r="N77" s="11" t="s">
        <v>4179</v>
      </c>
      <c r="O77" s="11">
        <v>36</v>
      </c>
      <c r="P77" s="11">
        <v>0</v>
      </c>
      <c r="Q77" s="11">
        <v>36</v>
      </c>
      <c r="R77" s="11">
        <v>2</v>
      </c>
    </row>
    <row r="78" spans="1:18">
      <c r="A78" s="10" t="s">
        <v>4241</v>
      </c>
      <c r="B78" s="11" t="s">
        <v>147</v>
      </c>
      <c r="C78" s="11" t="s">
        <v>4177</v>
      </c>
      <c r="D78" s="11">
        <v>98014</v>
      </c>
      <c r="E78" s="16">
        <v>1680000</v>
      </c>
      <c r="F78" s="12">
        <v>4</v>
      </c>
      <c r="G78" s="15">
        <v>4.25</v>
      </c>
      <c r="H78" s="15">
        <v>5584</v>
      </c>
      <c r="I78" s="13">
        <v>301</v>
      </c>
      <c r="J78" s="11">
        <v>2</v>
      </c>
      <c r="K78" s="15" t="s">
        <v>4183</v>
      </c>
      <c r="L78" s="11" t="s">
        <v>4183</v>
      </c>
      <c r="M78" s="11" t="s">
        <v>4184</v>
      </c>
      <c r="N78" s="11" t="s">
        <v>4180</v>
      </c>
      <c r="O78" s="11">
        <v>27</v>
      </c>
      <c r="P78" s="11">
        <v>2006</v>
      </c>
      <c r="Q78" s="11">
        <v>19</v>
      </c>
      <c r="R78" s="11">
        <v>2</v>
      </c>
    </row>
    <row r="79" spans="1:18">
      <c r="A79" s="10" t="s">
        <v>149</v>
      </c>
      <c r="B79" s="11" t="s">
        <v>49</v>
      </c>
      <c r="C79" s="11" t="s">
        <v>4177</v>
      </c>
      <c r="D79" s="11">
        <v>98125</v>
      </c>
      <c r="E79" s="16">
        <v>1675000</v>
      </c>
      <c r="F79" s="12">
        <v>3</v>
      </c>
      <c r="G79" s="15">
        <v>2.5</v>
      </c>
      <c r="H79" s="15">
        <v>3490</v>
      </c>
      <c r="I79" s="13">
        <v>480</v>
      </c>
      <c r="J79" s="11">
        <v>0</v>
      </c>
      <c r="K79" s="15" t="s">
        <v>4178</v>
      </c>
      <c r="L79" s="11" t="s">
        <v>4178</v>
      </c>
      <c r="M79" s="11" t="s">
        <v>4181</v>
      </c>
      <c r="N79" s="11" t="s">
        <v>4179</v>
      </c>
      <c r="O79" s="11">
        <v>86</v>
      </c>
      <c r="P79" s="11">
        <v>1991</v>
      </c>
      <c r="Q79" s="11">
        <v>34</v>
      </c>
      <c r="R79" s="11">
        <v>2</v>
      </c>
    </row>
    <row r="80" spans="1:18">
      <c r="A80" s="10" t="s">
        <v>151</v>
      </c>
      <c r="B80" s="11" t="s">
        <v>49</v>
      </c>
      <c r="C80" s="11" t="s">
        <v>4177</v>
      </c>
      <c r="D80" s="11">
        <v>98199</v>
      </c>
      <c r="E80" s="16">
        <v>1655000</v>
      </c>
      <c r="F80" s="12">
        <v>4</v>
      </c>
      <c r="G80" s="15">
        <v>3.5</v>
      </c>
      <c r="H80" s="15">
        <v>3080</v>
      </c>
      <c r="I80" s="13">
        <v>537</v>
      </c>
      <c r="J80" s="11">
        <v>0</v>
      </c>
      <c r="K80" s="15" t="s">
        <v>4183</v>
      </c>
      <c r="L80" s="11" t="s">
        <v>4178</v>
      </c>
      <c r="M80" s="11" t="s">
        <v>4197</v>
      </c>
      <c r="N80" s="11" t="s">
        <v>4180</v>
      </c>
      <c r="O80" s="11">
        <v>88</v>
      </c>
      <c r="P80" s="11">
        <v>2009</v>
      </c>
      <c r="Q80" s="11">
        <v>16</v>
      </c>
      <c r="R80" s="11">
        <v>2</v>
      </c>
    </row>
    <row r="81" spans="1:18">
      <c r="A81" s="10" t="s">
        <v>152</v>
      </c>
      <c r="B81" s="11" t="s">
        <v>49</v>
      </c>
      <c r="C81" s="11" t="s">
        <v>4177</v>
      </c>
      <c r="D81" s="11">
        <v>98109</v>
      </c>
      <c r="E81" s="16">
        <v>1640000</v>
      </c>
      <c r="F81" s="12">
        <v>3</v>
      </c>
      <c r="G81" s="15">
        <v>3.25</v>
      </c>
      <c r="H81" s="15">
        <v>3140</v>
      </c>
      <c r="I81" s="13">
        <v>522</v>
      </c>
      <c r="J81" s="11">
        <v>0</v>
      </c>
      <c r="K81" s="15" t="s">
        <v>4183</v>
      </c>
      <c r="L81" s="11" t="s">
        <v>4178</v>
      </c>
      <c r="M81" s="11" t="s">
        <v>4197</v>
      </c>
      <c r="N81" s="11" t="s">
        <v>4179</v>
      </c>
      <c r="O81" s="11">
        <v>112</v>
      </c>
      <c r="P81" s="11">
        <v>0</v>
      </c>
      <c r="Q81" s="11">
        <v>112</v>
      </c>
      <c r="R81" s="11">
        <v>2</v>
      </c>
    </row>
    <row r="82" spans="1:18">
      <c r="A82" s="10" t="s">
        <v>4242</v>
      </c>
      <c r="B82" s="11" t="s">
        <v>49</v>
      </c>
      <c r="C82" s="11" t="s">
        <v>4177</v>
      </c>
      <c r="D82" s="11">
        <v>98115</v>
      </c>
      <c r="E82" s="16">
        <v>1636000</v>
      </c>
      <c r="F82" s="12">
        <v>3</v>
      </c>
      <c r="G82" s="15">
        <v>2.5</v>
      </c>
      <c r="H82" s="15">
        <v>3110</v>
      </c>
      <c r="I82" s="13">
        <v>526</v>
      </c>
      <c r="J82" s="11">
        <v>0</v>
      </c>
      <c r="K82" s="15" t="s">
        <v>4183</v>
      </c>
      <c r="L82" s="11" t="s">
        <v>4178</v>
      </c>
      <c r="M82" s="11" t="s">
        <v>4195</v>
      </c>
      <c r="N82" s="11" t="s">
        <v>4179</v>
      </c>
      <c r="O82" s="11">
        <v>79</v>
      </c>
      <c r="P82" s="11">
        <v>1989</v>
      </c>
      <c r="Q82" s="11">
        <v>36</v>
      </c>
      <c r="R82" s="11">
        <v>2</v>
      </c>
    </row>
    <row r="83" spans="1:18">
      <c r="A83" s="10" t="s">
        <v>155</v>
      </c>
      <c r="B83" s="11" t="s">
        <v>33</v>
      </c>
      <c r="C83" s="11" t="s">
        <v>4177</v>
      </c>
      <c r="D83" s="11">
        <v>98004</v>
      </c>
      <c r="E83" s="16">
        <v>1635000</v>
      </c>
      <c r="F83" s="12">
        <v>5</v>
      </c>
      <c r="G83" s="15">
        <v>3.5</v>
      </c>
      <c r="H83" s="15">
        <v>4220</v>
      </c>
      <c r="I83" s="13">
        <v>387</v>
      </c>
      <c r="J83" s="11">
        <v>1</v>
      </c>
      <c r="K83" s="15" t="s">
        <v>4183</v>
      </c>
      <c r="L83" s="11" t="s">
        <v>4178</v>
      </c>
      <c r="M83" s="11" t="s">
        <v>4184</v>
      </c>
      <c r="N83" s="11" t="s">
        <v>4180</v>
      </c>
      <c r="O83" s="11">
        <v>67</v>
      </c>
      <c r="P83" s="11">
        <v>2006</v>
      </c>
      <c r="Q83" s="11">
        <v>19</v>
      </c>
      <c r="R83" s="11">
        <v>1</v>
      </c>
    </row>
    <row r="84" spans="1:18">
      <c r="A84" s="10" t="s">
        <v>4243</v>
      </c>
      <c r="B84" s="11" t="s">
        <v>49</v>
      </c>
      <c r="C84" s="11" t="s">
        <v>4177</v>
      </c>
      <c r="D84" s="11">
        <v>98112</v>
      </c>
      <c r="E84" s="16">
        <v>1625000</v>
      </c>
      <c r="F84" s="12">
        <v>4</v>
      </c>
      <c r="G84" s="15">
        <v>3.25</v>
      </c>
      <c r="H84" s="15">
        <v>2980</v>
      </c>
      <c r="I84" s="13">
        <v>545</v>
      </c>
      <c r="J84" s="11">
        <v>0</v>
      </c>
      <c r="K84" s="15" t="s">
        <v>4183</v>
      </c>
      <c r="L84" s="11" t="s">
        <v>4178</v>
      </c>
      <c r="M84" s="11" t="s">
        <v>4184</v>
      </c>
      <c r="N84" s="11" t="s">
        <v>4180</v>
      </c>
      <c r="O84" s="11">
        <v>26</v>
      </c>
      <c r="P84" s="11">
        <v>0</v>
      </c>
      <c r="Q84" s="11">
        <v>26</v>
      </c>
      <c r="R84" s="11">
        <v>2</v>
      </c>
    </row>
    <row r="85" spans="1:18">
      <c r="A85" s="10" t="s">
        <v>4244</v>
      </c>
      <c r="B85" s="11" t="s">
        <v>33</v>
      </c>
      <c r="C85" s="11" t="s">
        <v>4177</v>
      </c>
      <c r="D85" s="11">
        <v>98006</v>
      </c>
      <c r="E85" s="16">
        <v>1619999</v>
      </c>
      <c r="F85" s="12">
        <v>4</v>
      </c>
      <c r="G85" s="15">
        <v>3</v>
      </c>
      <c r="H85" s="15">
        <v>3900</v>
      </c>
      <c r="I85" s="13">
        <v>415</v>
      </c>
      <c r="J85" s="11">
        <v>0</v>
      </c>
      <c r="K85" s="15" t="s">
        <v>4183</v>
      </c>
      <c r="L85" s="11" t="s">
        <v>4178</v>
      </c>
      <c r="M85" s="11" t="s">
        <v>4181</v>
      </c>
      <c r="N85" s="11" t="s">
        <v>4181</v>
      </c>
      <c r="O85" s="11">
        <v>53</v>
      </c>
      <c r="P85" s="11">
        <v>0</v>
      </c>
      <c r="Q85" s="11">
        <v>53</v>
      </c>
      <c r="R85" s="11">
        <v>1</v>
      </c>
    </row>
    <row r="86" spans="1:18">
      <c r="A86" s="10" t="s">
        <v>4245</v>
      </c>
      <c r="B86" s="11" t="s">
        <v>36</v>
      </c>
      <c r="C86" s="11" t="s">
        <v>4177</v>
      </c>
      <c r="D86" s="11">
        <v>98040</v>
      </c>
      <c r="E86" s="16">
        <v>1610000</v>
      </c>
      <c r="F86" s="12">
        <v>4</v>
      </c>
      <c r="G86" s="15">
        <v>3.5</v>
      </c>
      <c r="H86" s="15">
        <v>4390</v>
      </c>
      <c r="I86" s="13">
        <v>367</v>
      </c>
      <c r="J86" s="11">
        <v>0</v>
      </c>
      <c r="K86" s="15" t="s">
        <v>4183</v>
      </c>
      <c r="L86" s="11" t="s">
        <v>4178</v>
      </c>
      <c r="M86" s="11" t="s">
        <v>4197</v>
      </c>
      <c r="N86" s="11" t="s">
        <v>4180</v>
      </c>
      <c r="O86" s="11">
        <v>35</v>
      </c>
      <c r="P86" s="11">
        <v>2009</v>
      </c>
      <c r="Q86" s="11">
        <v>16</v>
      </c>
      <c r="R86" s="11">
        <v>2</v>
      </c>
    </row>
    <row r="87" spans="1:18">
      <c r="A87" s="10" t="s">
        <v>4246</v>
      </c>
      <c r="B87" s="11" t="s">
        <v>49</v>
      </c>
      <c r="C87" s="11" t="s">
        <v>4177</v>
      </c>
      <c r="D87" s="11">
        <v>98177</v>
      </c>
      <c r="E87" s="16">
        <v>1600000</v>
      </c>
      <c r="F87" s="12">
        <v>3</v>
      </c>
      <c r="G87" s="15">
        <v>3.25</v>
      </c>
      <c r="H87" s="15">
        <v>3790</v>
      </c>
      <c r="I87" s="13">
        <v>422</v>
      </c>
      <c r="J87" s="11">
        <v>0</v>
      </c>
      <c r="K87" s="15" t="s">
        <v>4183</v>
      </c>
      <c r="L87" s="11" t="s">
        <v>4183</v>
      </c>
      <c r="M87" s="11" t="s">
        <v>4181</v>
      </c>
      <c r="N87" s="11" t="s">
        <v>4180</v>
      </c>
      <c r="O87" s="11">
        <v>40</v>
      </c>
      <c r="P87" s="11">
        <v>0</v>
      </c>
      <c r="Q87" s="11">
        <v>40</v>
      </c>
      <c r="R87" s="11">
        <v>2</v>
      </c>
    </row>
    <row r="88" spans="1:18">
      <c r="A88" s="10" t="s">
        <v>4247</v>
      </c>
      <c r="B88" s="11" t="s">
        <v>161</v>
      </c>
      <c r="C88" s="11" t="s">
        <v>4177</v>
      </c>
      <c r="D88" s="11">
        <v>98024</v>
      </c>
      <c r="E88" s="16">
        <v>1600000</v>
      </c>
      <c r="F88" s="12">
        <v>6</v>
      </c>
      <c r="G88" s="15">
        <v>5</v>
      </c>
      <c r="H88" s="15">
        <v>6050</v>
      </c>
      <c r="I88" s="13">
        <v>264</v>
      </c>
      <c r="J88" s="11">
        <v>5</v>
      </c>
      <c r="K88" s="15" t="s">
        <v>4183</v>
      </c>
      <c r="L88" s="11" t="s">
        <v>4183</v>
      </c>
      <c r="M88" s="11" t="s">
        <v>4197</v>
      </c>
      <c r="N88" s="11" t="s">
        <v>4180</v>
      </c>
      <c r="O88" s="11">
        <v>24</v>
      </c>
      <c r="P88" s="11">
        <v>0</v>
      </c>
      <c r="Q88" s="11">
        <v>24</v>
      </c>
      <c r="R88" s="11">
        <v>2</v>
      </c>
    </row>
    <row r="89" spans="1:18">
      <c r="A89" s="10" t="s">
        <v>4248</v>
      </c>
      <c r="B89" s="11" t="s">
        <v>33</v>
      </c>
      <c r="C89" s="11" t="s">
        <v>4177</v>
      </c>
      <c r="D89" s="11">
        <v>98004</v>
      </c>
      <c r="E89" s="16">
        <v>1600000</v>
      </c>
      <c r="F89" s="12">
        <v>3</v>
      </c>
      <c r="G89" s="15">
        <v>2.5</v>
      </c>
      <c r="H89" s="15">
        <v>3160</v>
      </c>
      <c r="I89" s="13">
        <v>506</v>
      </c>
      <c r="J89" s="11">
        <v>0</v>
      </c>
      <c r="K89" s="15" t="s">
        <v>4183</v>
      </c>
      <c r="L89" s="11" t="s">
        <v>4178</v>
      </c>
      <c r="M89" s="11" t="s">
        <v>4179</v>
      </c>
      <c r="N89" s="11" t="s">
        <v>4179</v>
      </c>
      <c r="O89" s="11">
        <v>59</v>
      </c>
      <c r="P89" s="11">
        <v>0</v>
      </c>
      <c r="Q89" s="11">
        <v>59</v>
      </c>
      <c r="R89" s="11">
        <v>1</v>
      </c>
    </row>
    <row r="90" spans="1:18">
      <c r="A90" s="10" t="s">
        <v>164</v>
      </c>
      <c r="B90" s="11" t="s">
        <v>49</v>
      </c>
      <c r="C90" s="11" t="s">
        <v>4177</v>
      </c>
      <c r="D90" s="11">
        <v>98112</v>
      </c>
      <c r="E90" s="16">
        <v>1600000</v>
      </c>
      <c r="F90" s="12">
        <v>3</v>
      </c>
      <c r="G90" s="15">
        <v>4.25</v>
      </c>
      <c r="H90" s="15">
        <v>2820</v>
      </c>
      <c r="I90" s="13">
        <v>567</v>
      </c>
      <c r="J90" s="11">
        <v>0</v>
      </c>
      <c r="K90" s="15" t="s">
        <v>4183</v>
      </c>
      <c r="L90" s="11" t="s">
        <v>4178</v>
      </c>
      <c r="M90" s="11" t="s">
        <v>4184</v>
      </c>
      <c r="N90" s="11" t="s">
        <v>4179</v>
      </c>
      <c r="O90" s="11">
        <v>95</v>
      </c>
      <c r="P90" s="11">
        <v>0</v>
      </c>
      <c r="Q90" s="11">
        <v>95</v>
      </c>
      <c r="R90" s="11">
        <v>2</v>
      </c>
    </row>
    <row r="91" spans="1:18">
      <c r="A91" s="10" t="s">
        <v>4249</v>
      </c>
      <c r="B91" s="11" t="s">
        <v>33</v>
      </c>
      <c r="C91" s="11" t="s">
        <v>4177</v>
      </c>
      <c r="D91" s="11">
        <v>98008</v>
      </c>
      <c r="E91" s="16">
        <v>1595000</v>
      </c>
      <c r="F91" s="12">
        <v>5</v>
      </c>
      <c r="G91" s="15">
        <v>3</v>
      </c>
      <c r="H91" s="15">
        <v>3640</v>
      </c>
      <c r="I91" s="13">
        <v>438</v>
      </c>
      <c r="J91" s="11">
        <v>0</v>
      </c>
      <c r="K91" s="15" t="s">
        <v>4183</v>
      </c>
      <c r="L91" s="11" t="s">
        <v>4178</v>
      </c>
      <c r="M91" s="11" t="s">
        <v>4197</v>
      </c>
      <c r="N91" s="11" t="s">
        <v>4180</v>
      </c>
      <c r="O91" s="11">
        <v>43</v>
      </c>
      <c r="P91" s="11">
        <v>0</v>
      </c>
      <c r="Q91" s="11">
        <v>43</v>
      </c>
      <c r="R91" s="11">
        <v>2</v>
      </c>
    </row>
    <row r="92" spans="1:18">
      <c r="A92" s="10" t="s">
        <v>4250</v>
      </c>
      <c r="B92" s="11" t="s">
        <v>49</v>
      </c>
      <c r="C92" s="11" t="s">
        <v>4177</v>
      </c>
      <c r="D92" s="11">
        <v>98177</v>
      </c>
      <c r="E92" s="16">
        <v>1580000</v>
      </c>
      <c r="F92" s="12">
        <v>4</v>
      </c>
      <c r="G92" s="15">
        <v>2.5</v>
      </c>
      <c r="H92" s="15">
        <v>4570</v>
      </c>
      <c r="I92" s="13">
        <v>346</v>
      </c>
      <c r="J92" s="11">
        <v>2</v>
      </c>
      <c r="K92" s="15" t="s">
        <v>4183</v>
      </c>
      <c r="L92" s="11" t="s">
        <v>4183</v>
      </c>
      <c r="M92" s="11" t="s">
        <v>4181</v>
      </c>
      <c r="N92" s="11" t="s">
        <v>4181</v>
      </c>
      <c r="O92" s="11">
        <v>77</v>
      </c>
      <c r="P92" s="11">
        <v>1985</v>
      </c>
      <c r="Q92" s="11">
        <v>40</v>
      </c>
      <c r="R92" s="11">
        <v>2</v>
      </c>
    </row>
    <row r="93" spans="1:18">
      <c r="A93" s="10" t="s">
        <v>4251</v>
      </c>
      <c r="B93" s="11" t="s">
        <v>46</v>
      </c>
      <c r="C93" s="11" t="s">
        <v>4177</v>
      </c>
      <c r="D93" s="11">
        <v>98033</v>
      </c>
      <c r="E93" s="16">
        <v>1580000</v>
      </c>
      <c r="F93" s="12">
        <v>3</v>
      </c>
      <c r="G93" s="15">
        <v>3.25</v>
      </c>
      <c r="H93" s="15">
        <v>3690</v>
      </c>
      <c r="I93" s="13">
        <v>428</v>
      </c>
      <c r="J93" s="11">
        <v>0</v>
      </c>
      <c r="K93" s="15" t="s">
        <v>4183</v>
      </c>
      <c r="L93" s="11" t="s">
        <v>4183</v>
      </c>
      <c r="M93" s="11" t="s">
        <v>4184</v>
      </c>
      <c r="N93" s="11" t="s">
        <v>4180</v>
      </c>
      <c r="O93" s="11">
        <v>18</v>
      </c>
      <c r="P93" s="11">
        <v>0</v>
      </c>
      <c r="Q93" s="11">
        <v>18</v>
      </c>
      <c r="R93" s="11">
        <v>2</v>
      </c>
    </row>
    <row r="94" spans="1:18">
      <c r="A94" s="10" t="s">
        <v>4252</v>
      </c>
      <c r="B94" s="11" t="s">
        <v>33</v>
      </c>
      <c r="C94" s="11" t="s">
        <v>4177</v>
      </c>
      <c r="D94" s="11">
        <v>98004</v>
      </c>
      <c r="E94" s="16">
        <v>1575000</v>
      </c>
      <c r="F94" s="12">
        <v>5</v>
      </c>
      <c r="G94" s="15">
        <v>2.75</v>
      </c>
      <c r="H94" s="15">
        <v>3650</v>
      </c>
      <c r="I94" s="13">
        <v>432</v>
      </c>
      <c r="J94" s="11">
        <v>0</v>
      </c>
      <c r="K94" s="15" t="s">
        <v>4183</v>
      </c>
      <c r="L94" s="11" t="s">
        <v>4178</v>
      </c>
      <c r="M94" s="11" t="s">
        <v>4184</v>
      </c>
      <c r="N94" s="11" t="s">
        <v>4179</v>
      </c>
      <c r="O94" s="11">
        <v>50</v>
      </c>
      <c r="P94" s="11">
        <v>0</v>
      </c>
      <c r="Q94" s="11">
        <v>50</v>
      </c>
      <c r="R94" s="11">
        <v>1</v>
      </c>
    </row>
    <row r="95" spans="1:18">
      <c r="A95" s="10" t="s">
        <v>4253</v>
      </c>
      <c r="B95" s="11" t="s">
        <v>49</v>
      </c>
      <c r="C95" s="11" t="s">
        <v>4177</v>
      </c>
      <c r="D95" s="11">
        <v>98112</v>
      </c>
      <c r="E95" s="16">
        <v>1570000</v>
      </c>
      <c r="F95" s="12">
        <v>4</v>
      </c>
      <c r="G95" s="15">
        <v>3.75</v>
      </c>
      <c r="H95" s="15">
        <v>3070</v>
      </c>
      <c r="I95" s="13">
        <v>511</v>
      </c>
      <c r="J95" s="11">
        <v>0</v>
      </c>
      <c r="K95" s="15" t="s">
        <v>4183</v>
      </c>
      <c r="L95" s="11" t="s">
        <v>4178</v>
      </c>
      <c r="M95" s="11" t="s">
        <v>4184</v>
      </c>
      <c r="N95" s="11" t="s">
        <v>4181</v>
      </c>
      <c r="O95" s="11">
        <v>98</v>
      </c>
      <c r="P95" s="11">
        <v>0</v>
      </c>
      <c r="Q95" s="11">
        <v>98</v>
      </c>
      <c r="R95" s="11">
        <v>2</v>
      </c>
    </row>
    <row r="96" spans="1:18">
      <c r="A96" s="10" t="s">
        <v>4254</v>
      </c>
      <c r="B96" s="11" t="s">
        <v>33</v>
      </c>
      <c r="C96" s="11" t="s">
        <v>4177</v>
      </c>
      <c r="D96" s="11">
        <v>98004</v>
      </c>
      <c r="E96" s="16">
        <v>1565000</v>
      </c>
      <c r="F96" s="12">
        <v>4</v>
      </c>
      <c r="G96" s="15">
        <v>2.75</v>
      </c>
      <c r="H96" s="15">
        <v>2970</v>
      </c>
      <c r="I96" s="13">
        <v>527</v>
      </c>
      <c r="J96" s="11">
        <v>0</v>
      </c>
      <c r="K96" s="15" t="s">
        <v>4183</v>
      </c>
      <c r="L96" s="11" t="s">
        <v>4178</v>
      </c>
      <c r="M96" s="11" t="s">
        <v>4195</v>
      </c>
      <c r="N96" s="11" t="s">
        <v>4179</v>
      </c>
      <c r="O96" s="11">
        <v>107</v>
      </c>
      <c r="P96" s="11">
        <v>1986</v>
      </c>
      <c r="Q96" s="11">
        <v>39</v>
      </c>
      <c r="R96" s="11">
        <v>1.5</v>
      </c>
    </row>
    <row r="97" spans="1:18">
      <c r="A97" s="10" t="s">
        <v>171</v>
      </c>
      <c r="B97" s="11" t="s">
        <v>49</v>
      </c>
      <c r="C97" s="11" t="s">
        <v>4177</v>
      </c>
      <c r="D97" s="11">
        <v>98103</v>
      </c>
      <c r="E97" s="16">
        <v>1555000</v>
      </c>
      <c r="F97" s="12">
        <v>3</v>
      </c>
      <c r="G97" s="15">
        <v>3.5</v>
      </c>
      <c r="H97" s="15">
        <v>4360</v>
      </c>
      <c r="I97" s="13">
        <v>357</v>
      </c>
      <c r="J97" s="11">
        <v>0</v>
      </c>
      <c r="K97" s="15" t="s">
        <v>4183</v>
      </c>
      <c r="L97" s="11" t="s">
        <v>4178</v>
      </c>
      <c r="M97" s="11" t="s">
        <v>4197</v>
      </c>
      <c r="N97" s="11" t="s">
        <v>4180</v>
      </c>
      <c r="O97" s="11">
        <v>17</v>
      </c>
      <c r="P97" s="11">
        <v>0</v>
      </c>
      <c r="Q97" s="11">
        <v>17</v>
      </c>
      <c r="R97" s="11">
        <v>2</v>
      </c>
    </row>
    <row r="98" spans="1:18">
      <c r="A98" s="10" t="s">
        <v>4255</v>
      </c>
      <c r="B98" s="11" t="s">
        <v>36</v>
      </c>
      <c r="C98" s="11" t="s">
        <v>4177</v>
      </c>
      <c r="D98" s="11">
        <v>98040</v>
      </c>
      <c r="E98" s="16">
        <v>1550000</v>
      </c>
      <c r="F98" s="12">
        <v>5</v>
      </c>
      <c r="G98" s="15">
        <v>3.25</v>
      </c>
      <c r="H98" s="15">
        <v>3370</v>
      </c>
      <c r="I98" s="13">
        <v>460</v>
      </c>
      <c r="J98" s="11">
        <v>0</v>
      </c>
      <c r="K98" s="15" t="s">
        <v>4183</v>
      </c>
      <c r="L98" s="11" t="s">
        <v>4178</v>
      </c>
      <c r="M98" s="11" t="s">
        <v>4179</v>
      </c>
      <c r="N98" s="11" t="s">
        <v>4181</v>
      </c>
      <c r="O98" s="11">
        <v>43</v>
      </c>
      <c r="P98" s="11">
        <v>0</v>
      </c>
      <c r="Q98" s="11">
        <v>43</v>
      </c>
      <c r="R98" s="11">
        <v>1</v>
      </c>
    </row>
    <row r="99" spans="1:18">
      <c r="A99" s="10" t="s">
        <v>4256</v>
      </c>
      <c r="B99" s="11" t="s">
        <v>161</v>
      </c>
      <c r="C99" s="11" t="s">
        <v>4177</v>
      </c>
      <c r="D99" s="11">
        <v>98024</v>
      </c>
      <c r="E99" s="16">
        <v>1550000</v>
      </c>
      <c r="F99" s="12">
        <v>5</v>
      </c>
      <c r="G99" s="15">
        <v>4.25</v>
      </c>
      <c r="H99" s="15">
        <v>6070</v>
      </c>
      <c r="I99" s="13">
        <v>255</v>
      </c>
      <c r="J99" s="11">
        <v>4</v>
      </c>
      <c r="K99" s="15" t="s">
        <v>4183</v>
      </c>
      <c r="L99" s="11" t="s">
        <v>4183</v>
      </c>
      <c r="M99" s="11" t="s">
        <v>4184</v>
      </c>
      <c r="N99" s="11" t="s">
        <v>4180</v>
      </c>
      <c r="O99" s="11">
        <v>26</v>
      </c>
      <c r="P99" s="11">
        <v>0</v>
      </c>
      <c r="Q99" s="11">
        <v>26</v>
      </c>
      <c r="R99" s="11">
        <v>2</v>
      </c>
    </row>
    <row r="100" spans="1:18">
      <c r="A100" s="10" t="s">
        <v>4257</v>
      </c>
      <c r="B100" s="11" t="s">
        <v>46</v>
      </c>
      <c r="C100" s="11" t="s">
        <v>4177</v>
      </c>
      <c r="D100" s="11">
        <v>98033</v>
      </c>
      <c r="E100" s="16">
        <v>1550000</v>
      </c>
      <c r="F100" s="12">
        <v>3</v>
      </c>
      <c r="G100" s="15">
        <v>2.5</v>
      </c>
      <c r="H100" s="15">
        <v>4460</v>
      </c>
      <c r="I100" s="13">
        <v>348</v>
      </c>
      <c r="J100" s="11">
        <v>1</v>
      </c>
      <c r="K100" s="15" t="s">
        <v>4183</v>
      </c>
      <c r="L100" s="11" t="s">
        <v>4183</v>
      </c>
      <c r="M100" s="11" t="s">
        <v>4184</v>
      </c>
      <c r="N100" s="11" t="s">
        <v>4180</v>
      </c>
      <c r="O100" s="11">
        <v>33</v>
      </c>
      <c r="P100" s="11">
        <v>0</v>
      </c>
      <c r="Q100" s="11">
        <v>33</v>
      </c>
      <c r="R100" s="11">
        <v>2</v>
      </c>
    </row>
    <row r="101" spans="1:18">
      <c r="A101" s="10" t="s">
        <v>4258</v>
      </c>
      <c r="B101" s="11" t="s">
        <v>46</v>
      </c>
      <c r="C101" s="11" t="s">
        <v>4177</v>
      </c>
      <c r="D101" s="11">
        <v>98033</v>
      </c>
      <c r="E101" s="16">
        <v>1538000</v>
      </c>
      <c r="F101" s="12">
        <v>3</v>
      </c>
      <c r="G101" s="15">
        <v>2.25</v>
      </c>
      <c r="H101" s="15">
        <v>2880</v>
      </c>
      <c r="I101" s="13">
        <v>534</v>
      </c>
      <c r="J101" s="11">
        <v>0</v>
      </c>
      <c r="K101" s="15" t="s">
        <v>4183</v>
      </c>
      <c r="L101" s="11" t="s">
        <v>4178</v>
      </c>
      <c r="M101" s="11" t="s">
        <v>4179</v>
      </c>
      <c r="N101" s="11" t="s">
        <v>4180</v>
      </c>
      <c r="O101" s="11">
        <v>67</v>
      </c>
      <c r="P101" s="11">
        <v>2002</v>
      </c>
      <c r="Q101" s="11">
        <v>23</v>
      </c>
      <c r="R101" s="11">
        <v>1</v>
      </c>
    </row>
    <row r="102" spans="1:18">
      <c r="A102" s="10" t="s">
        <v>177</v>
      </c>
      <c r="B102" s="11" t="s">
        <v>49</v>
      </c>
      <c r="C102" s="11" t="s">
        <v>4177</v>
      </c>
      <c r="D102" s="11">
        <v>98119</v>
      </c>
      <c r="E102" s="16">
        <v>1525000</v>
      </c>
      <c r="F102" s="12">
        <v>4</v>
      </c>
      <c r="G102" s="15">
        <v>3.25</v>
      </c>
      <c r="H102" s="15">
        <v>3620</v>
      </c>
      <c r="I102" s="13">
        <v>421</v>
      </c>
      <c r="J102" s="11">
        <v>0</v>
      </c>
      <c r="K102" s="15" t="s">
        <v>4183</v>
      </c>
      <c r="L102" s="11" t="s">
        <v>4178</v>
      </c>
      <c r="M102" s="11" t="s">
        <v>4197</v>
      </c>
      <c r="N102" s="11" t="s">
        <v>4179</v>
      </c>
      <c r="O102" s="11">
        <v>98</v>
      </c>
      <c r="P102" s="11">
        <v>0</v>
      </c>
      <c r="Q102" s="11">
        <v>98</v>
      </c>
      <c r="R102" s="11">
        <v>2</v>
      </c>
    </row>
    <row r="103" spans="1:18">
      <c r="A103" s="10" t="s">
        <v>4259</v>
      </c>
      <c r="B103" s="11" t="s">
        <v>36</v>
      </c>
      <c r="C103" s="11" t="s">
        <v>4177</v>
      </c>
      <c r="D103" s="11">
        <v>98040</v>
      </c>
      <c r="E103" s="16">
        <v>1510000</v>
      </c>
      <c r="F103" s="12">
        <v>5</v>
      </c>
      <c r="G103" s="15">
        <v>3.25</v>
      </c>
      <c r="H103" s="15">
        <v>4390</v>
      </c>
      <c r="I103" s="13">
        <v>344</v>
      </c>
      <c r="J103" s="11">
        <v>0</v>
      </c>
      <c r="K103" s="15" t="s">
        <v>4183</v>
      </c>
      <c r="L103" s="11" t="s">
        <v>4183</v>
      </c>
      <c r="M103" s="11" t="s">
        <v>4184</v>
      </c>
      <c r="N103" s="11" t="s">
        <v>4180</v>
      </c>
      <c r="O103" s="11">
        <v>18</v>
      </c>
      <c r="P103" s="11">
        <v>0</v>
      </c>
      <c r="Q103" s="11">
        <v>18</v>
      </c>
      <c r="R103" s="11">
        <v>2</v>
      </c>
    </row>
    <row r="104" spans="1:18">
      <c r="A104" s="10" t="s">
        <v>4260</v>
      </c>
      <c r="B104" s="11" t="s">
        <v>49</v>
      </c>
      <c r="C104" s="11" t="s">
        <v>4177</v>
      </c>
      <c r="D104" s="11">
        <v>98112</v>
      </c>
      <c r="E104" s="16">
        <v>1506000</v>
      </c>
      <c r="F104" s="12">
        <v>4</v>
      </c>
      <c r="G104" s="15">
        <v>3.25</v>
      </c>
      <c r="H104" s="15">
        <v>3660</v>
      </c>
      <c r="I104" s="13">
        <v>411</v>
      </c>
      <c r="J104" s="11">
        <v>0</v>
      </c>
      <c r="K104" s="15" t="s">
        <v>4183</v>
      </c>
      <c r="L104" s="11" t="s">
        <v>4178</v>
      </c>
      <c r="M104" s="11" t="s">
        <v>4184</v>
      </c>
      <c r="N104" s="11" t="s">
        <v>4180</v>
      </c>
      <c r="O104" s="11">
        <v>116</v>
      </c>
      <c r="P104" s="11">
        <v>1995</v>
      </c>
      <c r="Q104" s="11">
        <v>30</v>
      </c>
      <c r="R104" s="11">
        <v>2.5</v>
      </c>
    </row>
    <row r="105" spans="1:18">
      <c r="A105" s="10" t="s">
        <v>4261</v>
      </c>
      <c r="B105" s="11" t="s">
        <v>49</v>
      </c>
      <c r="C105" s="11" t="s">
        <v>4177</v>
      </c>
      <c r="D105" s="11">
        <v>98144</v>
      </c>
      <c r="E105" s="16">
        <v>1505000</v>
      </c>
      <c r="F105" s="12">
        <v>4</v>
      </c>
      <c r="G105" s="15">
        <v>3.5</v>
      </c>
      <c r="H105" s="15">
        <v>3480</v>
      </c>
      <c r="I105" s="13">
        <v>432</v>
      </c>
      <c r="J105" s="11">
        <v>0</v>
      </c>
      <c r="K105" s="15" t="s">
        <v>4183</v>
      </c>
      <c r="L105" s="11" t="s">
        <v>4178</v>
      </c>
      <c r="M105" s="11" t="s">
        <v>4184</v>
      </c>
      <c r="N105" s="11" t="s">
        <v>4180</v>
      </c>
      <c r="O105" s="11">
        <v>99</v>
      </c>
      <c r="P105" s="11">
        <v>2010</v>
      </c>
      <c r="Q105" s="11">
        <v>15</v>
      </c>
      <c r="R105" s="11">
        <v>2</v>
      </c>
    </row>
    <row r="106" spans="1:18">
      <c r="A106" s="10" t="s">
        <v>4262</v>
      </c>
      <c r="B106" s="11" t="s">
        <v>46</v>
      </c>
      <c r="C106" s="11" t="s">
        <v>4177</v>
      </c>
      <c r="D106" s="11">
        <v>98033</v>
      </c>
      <c r="E106" s="16">
        <v>1485000</v>
      </c>
      <c r="F106" s="12">
        <v>4</v>
      </c>
      <c r="G106" s="15">
        <v>3.75</v>
      </c>
      <c r="H106" s="15">
        <v>4030</v>
      </c>
      <c r="I106" s="13">
        <v>368</v>
      </c>
      <c r="J106" s="11">
        <v>0</v>
      </c>
      <c r="K106" s="15" t="s">
        <v>4183</v>
      </c>
      <c r="L106" s="11" t="s">
        <v>4183</v>
      </c>
      <c r="M106" s="11" t="s">
        <v>4184</v>
      </c>
      <c r="N106" s="11" t="s">
        <v>4180</v>
      </c>
      <c r="O106" s="11">
        <v>19</v>
      </c>
      <c r="P106" s="11">
        <v>0</v>
      </c>
      <c r="Q106" s="11">
        <v>19</v>
      </c>
      <c r="R106" s="11">
        <v>2</v>
      </c>
    </row>
    <row r="107" spans="1:18">
      <c r="A107" s="10" t="s">
        <v>4263</v>
      </c>
      <c r="B107" s="11" t="s">
        <v>49</v>
      </c>
      <c r="C107" s="11" t="s">
        <v>4177</v>
      </c>
      <c r="D107" s="11">
        <v>98119</v>
      </c>
      <c r="E107" s="16">
        <v>1465000</v>
      </c>
      <c r="F107" s="12">
        <v>6</v>
      </c>
      <c r="G107" s="15">
        <v>4.5</v>
      </c>
      <c r="H107" s="15">
        <v>4230</v>
      </c>
      <c r="I107" s="13">
        <v>346</v>
      </c>
      <c r="J107" s="11">
        <v>0</v>
      </c>
      <c r="K107" s="15" t="s">
        <v>4183</v>
      </c>
      <c r="L107" s="11" t="s">
        <v>4178</v>
      </c>
      <c r="M107" s="11" t="s">
        <v>4197</v>
      </c>
      <c r="N107" s="11" t="s">
        <v>4179</v>
      </c>
      <c r="O107" s="11">
        <v>109</v>
      </c>
      <c r="P107" s="11">
        <v>0</v>
      </c>
      <c r="Q107" s="11">
        <v>109</v>
      </c>
      <c r="R107" s="11">
        <v>2</v>
      </c>
    </row>
    <row r="108" spans="1:18">
      <c r="A108" s="10" t="s">
        <v>4264</v>
      </c>
      <c r="B108" s="11" t="s">
        <v>49</v>
      </c>
      <c r="C108" s="11" t="s">
        <v>4177</v>
      </c>
      <c r="D108" s="11">
        <v>98144</v>
      </c>
      <c r="E108" s="16">
        <v>1462497</v>
      </c>
      <c r="F108" s="12">
        <v>5</v>
      </c>
      <c r="G108" s="15">
        <v>3.25</v>
      </c>
      <c r="H108" s="15">
        <v>3840</v>
      </c>
      <c r="I108" s="13">
        <v>381</v>
      </c>
      <c r="J108" s="11">
        <v>0</v>
      </c>
      <c r="K108" s="15" t="s">
        <v>4183</v>
      </c>
      <c r="L108" s="11" t="s">
        <v>4178</v>
      </c>
      <c r="M108" s="11" t="s">
        <v>4197</v>
      </c>
      <c r="N108" s="11" t="s">
        <v>4180</v>
      </c>
      <c r="O108" s="11">
        <v>17</v>
      </c>
      <c r="P108" s="11">
        <v>0</v>
      </c>
      <c r="Q108" s="11">
        <v>17</v>
      </c>
      <c r="R108" s="11">
        <v>3</v>
      </c>
    </row>
    <row r="109" spans="1:18">
      <c r="A109" s="10" t="s">
        <v>184</v>
      </c>
      <c r="B109" s="11" t="s">
        <v>49</v>
      </c>
      <c r="C109" s="11" t="s">
        <v>4177</v>
      </c>
      <c r="D109" s="11">
        <v>98109</v>
      </c>
      <c r="E109" s="16">
        <v>1450000</v>
      </c>
      <c r="F109" s="12">
        <v>4</v>
      </c>
      <c r="G109" s="15">
        <v>3.25</v>
      </c>
      <c r="H109" s="15">
        <v>3770</v>
      </c>
      <c r="I109" s="13">
        <v>385</v>
      </c>
      <c r="J109" s="11">
        <v>0</v>
      </c>
      <c r="K109" s="15" t="s">
        <v>4183</v>
      </c>
      <c r="L109" s="11" t="s">
        <v>4178</v>
      </c>
      <c r="M109" s="11" t="s">
        <v>4184</v>
      </c>
      <c r="N109" s="11" t="s">
        <v>4181</v>
      </c>
      <c r="O109" s="11">
        <v>100</v>
      </c>
      <c r="P109" s="11">
        <v>0</v>
      </c>
      <c r="Q109" s="11">
        <v>100</v>
      </c>
      <c r="R109" s="11">
        <v>2</v>
      </c>
    </row>
    <row r="110" spans="1:18">
      <c r="A110" s="10" t="s">
        <v>185</v>
      </c>
      <c r="B110" s="11" t="s">
        <v>49</v>
      </c>
      <c r="C110" s="11" t="s">
        <v>4177</v>
      </c>
      <c r="D110" s="11">
        <v>98102</v>
      </c>
      <c r="E110" s="16">
        <v>1440000</v>
      </c>
      <c r="F110" s="12">
        <v>3</v>
      </c>
      <c r="G110" s="15">
        <v>3.5</v>
      </c>
      <c r="H110" s="15">
        <v>3870</v>
      </c>
      <c r="I110" s="13">
        <v>372</v>
      </c>
      <c r="J110" s="11">
        <v>0</v>
      </c>
      <c r="K110" s="15" t="s">
        <v>4183</v>
      </c>
      <c r="L110" s="11" t="s">
        <v>4178</v>
      </c>
      <c r="M110" s="11" t="s">
        <v>4184</v>
      </c>
      <c r="N110" s="11" t="s">
        <v>4180</v>
      </c>
      <c r="O110" s="11">
        <v>23</v>
      </c>
      <c r="P110" s="11">
        <v>0</v>
      </c>
      <c r="Q110" s="11">
        <v>23</v>
      </c>
      <c r="R110" s="11">
        <v>2</v>
      </c>
    </row>
    <row r="111" spans="1:18">
      <c r="A111" s="10" t="s">
        <v>4265</v>
      </c>
      <c r="B111" s="11" t="s">
        <v>49</v>
      </c>
      <c r="C111" s="11" t="s">
        <v>4177</v>
      </c>
      <c r="D111" s="11">
        <v>98109</v>
      </c>
      <c r="E111" s="16">
        <v>1425000</v>
      </c>
      <c r="F111" s="12">
        <v>4</v>
      </c>
      <c r="G111" s="15">
        <v>4.25</v>
      </c>
      <c r="H111" s="15">
        <v>4960</v>
      </c>
      <c r="I111" s="13">
        <v>287</v>
      </c>
      <c r="J111" s="11">
        <v>0</v>
      </c>
      <c r="K111" s="15" t="s">
        <v>4183</v>
      </c>
      <c r="L111" s="11" t="s">
        <v>4178</v>
      </c>
      <c r="M111" s="11" t="s">
        <v>4184</v>
      </c>
      <c r="N111" s="11" t="s">
        <v>4180</v>
      </c>
      <c r="O111" s="11">
        <v>116</v>
      </c>
      <c r="P111" s="11">
        <v>2003</v>
      </c>
      <c r="Q111" s="11">
        <v>22</v>
      </c>
      <c r="R111" s="11">
        <v>2.5</v>
      </c>
    </row>
    <row r="112" spans="1:18">
      <c r="A112" s="10" t="s">
        <v>4266</v>
      </c>
      <c r="B112" s="11" t="s">
        <v>33</v>
      </c>
      <c r="C112" s="11" t="s">
        <v>4177</v>
      </c>
      <c r="D112" s="11">
        <v>98006</v>
      </c>
      <c r="E112" s="16">
        <v>1415000</v>
      </c>
      <c r="F112" s="12">
        <v>4</v>
      </c>
      <c r="G112" s="15">
        <v>5.25</v>
      </c>
      <c r="H112" s="15">
        <v>4670</v>
      </c>
      <c r="I112" s="13">
        <v>303</v>
      </c>
      <c r="J112" s="11">
        <v>1</v>
      </c>
      <c r="K112" s="15" t="s">
        <v>4183</v>
      </c>
      <c r="L112" s="11" t="s">
        <v>4183</v>
      </c>
      <c r="M112" s="11" t="s">
        <v>4184</v>
      </c>
      <c r="N112" s="11" t="s">
        <v>4180</v>
      </c>
      <c r="O112" s="11">
        <v>36</v>
      </c>
      <c r="P112" s="11">
        <v>0</v>
      </c>
      <c r="Q112" s="11">
        <v>36</v>
      </c>
      <c r="R112" s="11">
        <v>2</v>
      </c>
    </row>
    <row r="113" spans="1:18">
      <c r="A113" s="10" t="s">
        <v>4267</v>
      </c>
      <c r="B113" s="11" t="s">
        <v>33</v>
      </c>
      <c r="C113" s="11" t="s">
        <v>4177</v>
      </c>
      <c r="D113" s="11">
        <v>98006</v>
      </c>
      <c r="E113" s="16">
        <v>1411600</v>
      </c>
      <c r="F113" s="12">
        <v>2</v>
      </c>
      <c r="G113" s="15">
        <v>2.5</v>
      </c>
      <c r="H113" s="15">
        <v>3180</v>
      </c>
      <c r="I113" s="13">
        <v>444</v>
      </c>
      <c r="J113" s="11">
        <v>0</v>
      </c>
      <c r="K113" s="15" t="s">
        <v>4183</v>
      </c>
      <c r="L113" s="11" t="s">
        <v>4178</v>
      </c>
      <c r="M113" s="11" t="s">
        <v>4181</v>
      </c>
      <c r="N113" s="11" t="s">
        <v>4181</v>
      </c>
      <c r="O113" s="11">
        <v>40</v>
      </c>
      <c r="P113" s="11">
        <v>0</v>
      </c>
      <c r="Q113" s="11">
        <v>40</v>
      </c>
      <c r="R113" s="11">
        <v>2</v>
      </c>
    </row>
    <row r="114" spans="1:18">
      <c r="A114" s="10" t="s">
        <v>189</v>
      </c>
      <c r="B114" s="11" t="s">
        <v>42</v>
      </c>
      <c r="C114" s="11" t="s">
        <v>4177</v>
      </c>
      <c r="D114" s="11">
        <v>98039</v>
      </c>
      <c r="E114" s="16">
        <v>1410000</v>
      </c>
      <c r="F114" s="12">
        <v>4</v>
      </c>
      <c r="G114" s="15">
        <v>2.25</v>
      </c>
      <c r="H114" s="15">
        <v>3250</v>
      </c>
      <c r="I114" s="13">
        <v>434</v>
      </c>
      <c r="J114" s="11">
        <v>0</v>
      </c>
      <c r="K114" s="15" t="s">
        <v>4183</v>
      </c>
      <c r="L114" s="11" t="s">
        <v>4183</v>
      </c>
      <c r="M114" s="11" t="s">
        <v>4184</v>
      </c>
      <c r="N114" s="11" t="s">
        <v>4180</v>
      </c>
      <c r="O114" s="11">
        <v>46</v>
      </c>
      <c r="P114" s="11">
        <v>2014</v>
      </c>
      <c r="Q114" s="11">
        <v>11</v>
      </c>
      <c r="R114" s="11">
        <v>2</v>
      </c>
    </row>
    <row r="115" spans="1:18">
      <c r="A115" s="10" t="s">
        <v>4268</v>
      </c>
      <c r="B115" s="11" t="s">
        <v>33</v>
      </c>
      <c r="C115" s="11" t="s">
        <v>4177</v>
      </c>
      <c r="D115" s="11">
        <v>98004</v>
      </c>
      <c r="E115" s="16">
        <v>1405000</v>
      </c>
      <c r="F115" s="12">
        <v>4</v>
      </c>
      <c r="G115" s="15">
        <v>3.5</v>
      </c>
      <c r="H115" s="15">
        <v>3410</v>
      </c>
      <c r="I115" s="13">
        <v>412</v>
      </c>
      <c r="J115" s="11">
        <v>0</v>
      </c>
      <c r="K115" s="15" t="s">
        <v>4183</v>
      </c>
      <c r="L115" s="11" t="s">
        <v>4183</v>
      </c>
      <c r="M115" s="11" t="s">
        <v>4184</v>
      </c>
      <c r="N115" s="11" t="s">
        <v>4180</v>
      </c>
      <c r="O115" s="11">
        <v>17</v>
      </c>
      <c r="P115" s="11">
        <v>0</v>
      </c>
      <c r="Q115" s="11">
        <v>17</v>
      </c>
      <c r="R115" s="11">
        <v>2</v>
      </c>
    </row>
    <row r="116" spans="1:18">
      <c r="A116" s="10" t="s">
        <v>4269</v>
      </c>
      <c r="B116" s="11" t="s">
        <v>49</v>
      </c>
      <c r="C116" s="11" t="s">
        <v>4177</v>
      </c>
      <c r="D116" s="11">
        <v>98116</v>
      </c>
      <c r="E116" s="16">
        <v>1400000</v>
      </c>
      <c r="F116" s="12">
        <v>4</v>
      </c>
      <c r="G116" s="15">
        <v>3.25</v>
      </c>
      <c r="H116" s="15">
        <v>4700</v>
      </c>
      <c r="I116" s="13">
        <v>298</v>
      </c>
      <c r="J116" s="11">
        <v>0</v>
      </c>
      <c r="K116" s="15" t="s">
        <v>4183</v>
      </c>
      <c r="L116" s="11" t="s">
        <v>4178</v>
      </c>
      <c r="M116" s="11" t="s">
        <v>4181</v>
      </c>
      <c r="N116" s="11" t="s">
        <v>4180</v>
      </c>
      <c r="O116" s="11">
        <v>20</v>
      </c>
      <c r="P116" s="11">
        <v>0</v>
      </c>
      <c r="Q116" s="11">
        <v>20</v>
      </c>
      <c r="R116" s="11">
        <v>1</v>
      </c>
    </row>
    <row r="117" spans="1:18">
      <c r="A117" s="10" t="s">
        <v>193</v>
      </c>
      <c r="B117" s="11" t="s">
        <v>49</v>
      </c>
      <c r="C117" s="11" t="s">
        <v>4177</v>
      </c>
      <c r="D117" s="11">
        <v>98199</v>
      </c>
      <c r="E117" s="16">
        <v>1400000</v>
      </c>
      <c r="F117" s="12">
        <v>3</v>
      </c>
      <c r="G117" s="15">
        <v>2</v>
      </c>
      <c r="H117" s="15">
        <v>2020</v>
      </c>
      <c r="I117" s="13">
        <v>693</v>
      </c>
      <c r="J117" s="11">
        <v>0</v>
      </c>
      <c r="K117" s="15" t="s">
        <v>4183</v>
      </c>
      <c r="L117" s="11" t="s">
        <v>4178</v>
      </c>
      <c r="M117" s="11" t="s">
        <v>4197</v>
      </c>
      <c r="N117" s="11" t="s">
        <v>4180</v>
      </c>
      <c r="O117" s="11">
        <v>88</v>
      </c>
      <c r="P117" s="11">
        <v>1999</v>
      </c>
      <c r="Q117" s="11">
        <v>26</v>
      </c>
      <c r="R117" s="11">
        <v>1.5</v>
      </c>
    </row>
    <row r="118" spans="1:18">
      <c r="A118" s="10" t="s">
        <v>194</v>
      </c>
      <c r="B118" s="11" t="s">
        <v>49</v>
      </c>
      <c r="C118" s="11" t="s">
        <v>4177</v>
      </c>
      <c r="D118" s="11">
        <v>98144</v>
      </c>
      <c r="E118" s="16">
        <v>1400000</v>
      </c>
      <c r="F118" s="12">
        <v>4</v>
      </c>
      <c r="G118" s="15">
        <v>3.25</v>
      </c>
      <c r="H118" s="15">
        <v>2980</v>
      </c>
      <c r="I118" s="13">
        <v>470</v>
      </c>
      <c r="J118" s="11">
        <v>0</v>
      </c>
      <c r="K118" s="15" t="s">
        <v>4183</v>
      </c>
      <c r="L118" s="11" t="s">
        <v>4178</v>
      </c>
      <c r="M118" s="11" t="s">
        <v>4197</v>
      </c>
      <c r="N118" s="11" t="s">
        <v>4180</v>
      </c>
      <c r="O118" s="11">
        <v>125</v>
      </c>
      <c r="P118" s="11">
        <v>2014</v>
      </c>
      <c r="Q118" s="11">
        <v>11</v>
      </c>
      <c r="R118" s="11">
        <v>2</v>
      </c>
    </row>
    <row r="119" spans="1:18">
      <c r="A119" s="10" t="s">
        <v>195</v>
      </c>
      <c r="B119" s="11" t="s">
        <v>49</v>
      </c>
      <c r="C119" s="11" t="s">
        <v>4177</v>
      </c>
      <c r="D119" s="11">
        <v>98144</v>
      </c>
      <c r="E119" s="16">
        <v>1400000</v>
      </c>
      <c r="F119" s="12">
        <v>3</v>
      </c>
      <c r="G119" s="15">
        <v>2.5</v>
      </c>
      <c r="H119" s="15">
        <v>2550</v>
      </c>
      <c r="I119" s="13">
        <v>549</v>
      </c>
      <c r="J119" s="11">
        <v>0</v>
      </c>
      <c r="K119" s="15" t="s">
        <v>4183</v>
      </c>
      <c r="L119" s="11" t="s">
        <v>4183</v>
      </c>
      <c r="M119" s="11" t="s">
        <v>4179</v>
      </c>
      <c r="N119" s="11" t="s">
        <v>4180</v>
      </c>
      <c r="O119" s="11">
        <v>44</v>
      </c>
      <c r="P119" s="11">
        <v>2013</v>
      </c>
      <c r="Q119" s="11">
        <v>12</v>
      </c>
      <c r="R119" s="11">
        <v>2</v>
      </c>
    </row>
    <row r="120" spans="1:18">
      <c r="A120" s="10" t="s">
        <v>4270</v>
      </c>
      <c r="B120" s="11" t="s">
        <v>36</v>
      </c>
      <c r="C120" s="11" t="s">
        <v>4177</v>
      </c>
      <c r="D120" s="11">
        <v>98040</v>
      </c>
      <c r="E120" s="16">
        <v>1400000</v>
      </c>
      <c r="F120" s="12">
        <v>5</v>
      </c>
      <c r="G120" s="15">
        <v>4.25</v>
      </c>
      <c r="H120" s="15">
        <v>3530</v>
      </c>
      <c r="I120" s="13">
        <v>397</v>
      </c>
      <c r="J120" s="11">
        <v>0</v>
      </c>
      <c r="K120" s="15" t="s">
        <v>4183</v>
      </c>
      <c r="L120" s="11" t="s">
        <v>4183</v>
      </c>
      <c r="M120" s="11" t="s">
        <v>4184</v>
      </c>
      <c r="N120" s="11" t="s">
        <v>4180</v>
      </c>
      <c r="O120" s="11">
        <v>24</v>
      </c>
      <c r="P120" s="11">
        <v>0</v>
      </c>
      <c r="Q120" s="11">
        <v>24</v>
      </c>
      <c r="R120" s="11">
        <v>2</v>
      </c>
    </row>
    <row r="121" spans="1:18">
      <c r="A121" s="10" t="s">
        <v>4271</v>
      </c>
      <c r="B121" s="11" t="s">
        <v>46</v>
      </c>
      <c r="C121" s="11" t="s">
        <v>4177</v>
      </c>
      <c r="D121" s="11">
        <v>98033</v>
      </c>
      <c r="E121" s="16">
        <v>1399950</v>
      </c>
      <c r="F121" s="12">
        <v>4</v>
      </c>
      <c r="G121" s="15">
        <v>2.75</v>
      </c>
      <c r="H121" s="15">
        <v>3870</v>
      </c>
      <c r="I121" s="13">
        <v>362</v>
      </c>
      <c r="J121" s="11">
        <v>0</v>
      </c>
      <c r="K121" s="15" t="s">
        <v>4183</v>
      </c>
      <c r="L121" s="11" t="s">
        <v>4183</v>
      </c>
      <c r="M121" s="11" t="s">
        <v>4184</v>
      </c>
      <c r="N121" s="11" t="s">
        <v>4180</v>
      </c>
      <c r="O121" s="11">
        <v>20</v>
      </c>
      <c r="P121" s="11">
        <v>0</v>
      </c>
      <c r="Q121" s="11">
        <v>20</v>
      </c>
      <c r="R121" s="11">
        <v>2</v>
      </c>
    </row>
    <row r="122" spans="1:18">
      <c r="A122" s="10" t="s">
        <v>4272</v>
      </c>
      <c r="B122" s="11" t="s">
        <v>40</v>
      </c>
      <c r="C122" s="11" t="s">
        <v>4177</v>
      </c>
      <c r="D122" s="11">
        <v>98004</v>
      </c>
      <c r="E122" s="16">
        <v>1388000</v>
      </c>
      <c r="F122" s="12">
        <v>4</v>
      </c>
      <c r="G122" s="15">
        <v>3</v>
      </c>
      <c r="H122" s="15">
        <v>4040</v>
      </c>
      <c r="I122" s="13">
        <v>344</v>
      </c>
      <c r="J122" s="11">
        <v>0</v>
      </c>
      <c r="K122" s="15" t="s">
        <v>4183</v>
      </c>
      <c r="L122" s="11" t="s">
        <v>4178</v>
      </c>
      <c r="M122" s="11" t="s">
        <v>4184</v>
      </c>
      <c r="N122" s="11" t="s">
        <v>4180</v>
      </c>
      <c r="O122" s="11">
        <v>53</v>
      </c>
      <c r="P122" s="11">
        <v>2001</v>
      </c>
      <c r="Q122" s="11">
        <v>24</v>
      </c>
      <c r="R122" s="11">
        <v>1</v>
      </c>
    </row>
    <row r="123" spans="1:18">
      <c r="A123" s="10" t="s">
        <v>4273</v>
      </c>
      <c r="B123" s="11" t="s">
        <v>49</v>
      </c>
      <c r="C123" s="11" t="s">
        <v>4177</v>
      </c>
      <c r="D123" s="11">
        <v>98199</v>
      </c>
      <c r="E123" s="16">
        <v>1387800</v>
      </c>
      <c r="F123" s="12">
        <v>3</v>
      </c>
      <c r="G123" s="15">
        <v>3</v>
      </c>
      <c r="H123" s="15">
        <v>2480</v>
      </c>
      <c r="I123" s="13">
        <v>560</v>
      </c>
      <c r="J123" s="11">
        <v>0</v>
      </c>
      <c r="K123" s="15" t="s">
        <v>4183</v>
      </c>
      <c r="L123" s="11" t="s">
        <v>4178</v>
      </c>
      <c r="M123" s="11" t="s">
        <v>4197</v>
      </c>
      <c r="N123" s="11" t="s">
        <v>4180</v>
      </c>
      <c r="O123" s="11">
        <v>75</v>
      </c>
      <c r="P123" s="11">
        <v>2005</v>
      </c>
      <c r="Q123" s="11">
        <v>20</v>
      </c>
      <c r="R123" s="11">
        <v>2</v>
      </c>
    </row>
    <row r="124" spans="1:18">
      <c r="A124" s="10" t="s">
        <v>4274</v>
      </c>
      <c r="B124" s="11" t="s">
        <v>33</v>
      </c>
      <c r="C124" s="11" t="s">
        <v>4177</v>
      </c>
      <c r="D124" s="11">
        <v>98006</v>
      </c>
      <c r="E124" s="16">
        <v>1385000</v>
      </c>
      <c r="F124" s="12">
        <v>6</v>
      </c>
      <c r="G124" s="15">
        <v>2.75</v>
      </c>
      <c r="H124" s="15">
        <v>5700</v>
      </c>
      <c r="I124" s="13">
        <v>243</v>
      </c>
      <c r="J124" s="11">
        <v>0</v>
      </c>
      <c r="K124" s="15" t="s">
        <v>4183</v>
      </c>
      <c r="L124" s="11" t="s">
        <v>4178</v>
      </c>
      <c r="M124" s="11" t="s">
        <v>4181</v>
      </c>
      <c r="N124" s="11" t="s">
        <v>4179</v>
      </c>
      <c r="O124" s="11">
        <v>48</v>
      </c>
      <c r="P124" s="11">
        <v>0</v>
      </c>
      <c r="Q124" s="11">
        <v>48</v>
      </c>
      <c r="R124" s="11">
        <v>1</v>
      </c>
    </row>
    <row r="125" spans="1:18">
      <c r="A125" s="10" t="s">
        <v>4275</v>
      </c>
      <c r="B125" s="11" t="s">
        <v>33</v>
      </c>
      <c r="C125" s="11" t="s">
        <v>4177</v>
      </c>
      <c r="D125" s="11">
        <v>98006</v>
      </c>
      <c r="E125" s="16">
        <v>1384000</v>
      </c>
      <c r="F125" s="12">
        <v>4</v>
      </c>
      <c r="G125" s="15">
        <v>3.25</v>
      </c>
      <c r="H125" s="15">
        <v>4290</v>
      </c>
      <c r="I125" s="13">
        <v>323</v>
      </c>
      <c r="J125" s="11">
        <v>0</v>
      </c>
      <c r="K125" s="15" t="s">
        <v>4183</v>
      </c>
      <c r="L125" s="11" t="s">
        <v>4178</v>
      </c>
      <c r="M125" s="11" t="s">
        <v>4197</v>
      </c>
      <c r="N125" s="11" t="s">
        <v>4180</v>
      </c>
      <c r="O125" s="11">
        <v>28</v>
      </c>
      <c r="P125" s="11">
        <v>0</v>
      </c>
      <c r="Q125" s="11">
        <v>28</v>
      </c>
      <c r="R125" s="11">
        <v>1</v>
      </c>
    </row>
    <row r="126" spans="1:18">
      <c r="A126" s="10" t="s">
        <v>4276</v>
      </c>
      <c r="B126" s="11" t="s">
        <v>36</v>
      </c>
      <c r="C126" s="11" t="s">
        <v>4177</v>
      </c>
      <c r="D126" s="11">
        <v>98040</v>
      </c>
      <c r="E126" s="16">
        <v>1381000</v>
      </c>
      <c r="F126" s="12">
        <v>4</v>
      </c>
      <c r="G126" s="15">
        <v>3.75</v>
      </c>
      <c r="H126" s="15">
        <v>3160</v>
      </c>
      <c r="I126" s="13">
        <v>437</v>
      </c>
      <c r="J126" s="11">
        <v>0</v>
      </c>
      <c r="K126" s="15" t="s">
        <v>4183</v>
      </c>
      <c r="L126" s="11" t="s">
        <v>4183</v>
      </c>
      <c r="M126" s="11" t="s">
        <v>4184</v>
      </c>
      <c r="N126" s="11" t="s">
        <v>4180</v>
      </c>
      <c r="O126" s="11">
        <v>28</v>
      </c>
      <c r="P126" s="11">
        <v>0</v>
      </c>
      <c r="Q126" s="11">
        <v>28</v>
      </c>
      <c r="R126" s="11">
        <v>2.5</v>
      </c>
    </row>
    <row r="127" spans="1:18">
      <c r="A127" s="10" t="s">
        <v>4277</v>
      </c>
      <c r="B127" s="11" t="s">
        <v>49</v>
      </c>
      <c r="C127" s="11" t="s">
        <v>4177</v>
      </c>
      <c r="D127" s="11">
        <v>98117</v>
      </c>
      <c r="E127" s="16">
        <v>1370000</v>
      </c>
      <c r="F127" s="12">
        <v>2</v>
      </c>
      <c r="G127" s="15">
        <v>2.25</v>
      </c>
      <c r="H127" s="15">
        <v>2460</v>
      </c>
      <c r="I127" s="13">
        <v>557</v>
      </c>
      <c r="J127" s="11">
        <v>0</v>
      </c>
      <c r="K127" s="15" t="s">
        <v>4183</v>
      </c>
      <c r="L127" s="11" t="s">
        <v>4178</v>
      </c>
      <c r="M127" s="11" t="s">
        <v>4181</v>
      </c>
      <c r="N127" s="11" t="s">
        <v>4179</v>
      </c>
      <c r="O127" s="11">
        <v>89</v>
      </c>
      <c r="P127" s="11">
        <v>0</v>
      </c>
      <c r="Q127" s="11">
        <v>89</v>
      </c>
      <c r="R127" s="11">
        <v>1.5</v>
      </c>
    </row>
    <row r="128" spans="1:18">
      <c r="A128" s="10" t="s">
        <v>4278</v>
      </c>
      <c r="B128" s="11" t="s">
        <v>33</v>
      </c>
      <c r="C128" s="11" t="s">
        <v>4177</v>
      </c>
      <c r="D128" s="11">
        <v>98006</v>
      </c>
      <c r="E128" s="16">
        <v>1365000</v>
      </c>
      <c r="F128" s="12">
        <v>5</v>
      </c>
      <c r="G128" s="15">
        <v>3.5</v>
      </c>
      <c r="H128" s="15">
        <v>4210</v>
      </c>
      <c r="I128" s="13">
        <v>324</v>
      </c>
      <c r="J128" s="11">
        <v>0</v>
      </c>
      <c r="K128" s="15" t="s">
        <v>4183</v>
      </c>
      <c r="L128" s="11" t="s">
        <v>4183</v>
      </c>
      <c r="M128" s="11" t="s">
        <v>4197</v>
      </c>
      <c r="N128" s="11" t="s">
        <v>4180</v>
      </c>
      <c r="O128" s="11">
        <v>30</v>
      </c>
      <c r="P128" s="11">
        <v>0</v>
      </c>
      <c r="Q128" s="11">
        <v>30</v>
      </c>
      <c r="R128" s="11">
        <v>2</v>
      </c>
    </row>
    <row r="129" spans="1:18">
      <c r="A129" s="10" t="s">
        <v>4279</v>
      </c>
      <c r="B129" s="11" t="s">
        <v>49</v>
      </c>
      <c r="C129" s="11" t="s">
        <v>4177</v>
      </c>
      <c r="D129" s="11">
        <v>98105</v>
      </c>
      <c r="E129" s="16">
        <v>1365000</v>
      </c>
      <c r="F129" s="12">
        <v>3</v>
      </c>
      <c r="G129" s="15">
        <v>2.5</v>
      </c>
      <c r="H129" s="15">
        <v>2090</v>
      </c>
      <c r="I129" s="13">
        <v>653</v>
      </c>
      <c r="J129" s="11">
        <v>0</v>
      </c>
      <c r="K129" s="15" t="s">
        <v>4183</v>
      </c>
      <c r="L129" s="11" t="s">
        <v>4183</v>
      </c>
      <c r="M129" s="11" t="s">
        <v>4184</v>
      </c>
      <c r="N129" s="11" t="s">
        <v>4179</v>
      </c>
      <c r="O129" s="11">
        <v>97</v>
      </c>
      <c r="P129" s="11">
        <v>0</v>
      </c>
      <c r="Q129" s="11">
        <v>97</v>
      </c>
      <c r="R129" s="11">
        <v>1.5</v>
      </c>
    </row>
    <row r="130" spans="1:18">
      <c r="A130" s="10" t="s">
        <v>4280</v>
      </c>
      <c r="B130" s="11" t="s">
        <v>137</v>
      </c>
      <c r="C130" s="11" t="s">
        <v>4177</v>
      </c>
      <c r="D130" s="11">
        <v>98053</v>
      </c>
      <c r="E130" s="16">
        <v>1360000</v>
      </c>
      <c r="F130" s="12">
        <v>4</v>
      </c>
      <c r="G130" s="15">
        <v>3</v>
      </c>
      <c r="H130" s="15">
        <v>5430</v>
      </c>
      <c r="I130" s="13">
        <v>250</v>
      </c>
      <c r="J130" s="11">
        <v>3</v>
      </c>
      <c r="K130" s="15" t="s">
        <v>4183</v>
      </c>
      <c r="L130" s="11" t="s">
        <v>4183</v>
      </c>
      <c r="M130" s="11" t="s">
        <v>4184</v>
      </c>
      <c r="N130" s="11" t="s">
        <v>4179</v>
      </c>
      <c r="O130" s="11">
        <v>38</v>
      </c>
      <c r="P130" s="11">
        <v>0</v>
      </c>
      <c r="Q130" s="11">
        <v>38</v>
      </c>
      <c r="R130" s="11">
        <v>2</v>
      </c>
    </row>
    <row r="131" spans="1:18">
      <c r="A131" s="10" t="s">
        <v>4281</v>
      </c>
      <c r="B131" s="11" t="s">
        <v>49</v>
      </c>
      <c r="C131" s="11" t="s">
        <v>4177</v>
      </c>
      <c r="D131" s="11">
        <v>98199</v>
      </c>
      <c r="E131" s="16">
        <v>1356925</v>
      </c>
      <c r="F131" s="12">
        <v>4</v>
      </c>
      <c r="G131" s="15">
        <v>3.5</v>
      </c>
      <c r="H131" s="15">
        <v>4270</v>
      </c>
      <c r="I131" s="13">
        <v>318</v>
      </c>
      <c r="J131" s="11">
        <v>0</v>
      </c>
      <c r="K131" s="15" t="s">
        <v>4183</v>
      </c>
      <c r="L131" s="11" t="s">
        <v>4178</v>
      </c>
      <c r="M131" s="11" t="s">
        <v>4197</v>
      </c>
      <c r="N131" s="11" t="s">
        <v>4181</v>
      </c>
      <c r="O131" s="11">
        <v>88</v>
      </c>
      <c r="P131" s="11">
        <v>0</v>
      </c>
      <c r="Q131" s="11">
        <v>88</v>
      </c>
      <c r="R131" s="11">
        <v>2</v>
      </c>
    </row>
    <row r="132" spans="1:18">
      <c r="A132" s="10" t="s">
        <v>4282</v>
      </c>
      <c r="B132" s="11" t="s">
        <v>33</v>
      </c>
      <c r="C132" s="11" t="s">
        <v>4177</v>
      </c>
      <c r="D132" s="11">
        <v>98006</v>
      </c>
      <c r="E132" s="16">
        <v>1355000</v>
      </c>
      <c r="F132" s="12">
        <v>4</v>
      </c>
      <c r="G132" s="15">
        <v>3.5</v>
      </c>
      <c r="H132" s="15">
        <v>3550</v>
      </c>
      <c r="I132" s="13">
        <v>382</v>
      </c>
      <c r="J132" s="11">
        <v>0</v>
      </c>
      <c r="K132" s="15" t="s">
        <v>4183</v>
      </c>
      <c r="L132" s="11" t="s">
        <v>4178</v>
      </c>
      <c r="M132" s="11" t="s">
        <v>4179</v>
      </c>
      <c r="N132" s="11" t="s">
        <v>4180</v>
      </c>
      <c r="O132" s="11">
        <v>26</v>
      </c>
      <c r="P132" s="11">
        <v>0</v>
      </c>
      <c r="Q132" s="11">
        <v>26</v>
      </c>
      <c r="R132" s="11">
        <v>1</v>
      </c>
    </row>
    <row r="133" spans="1:18">
      <c r="A133" s="10" t="s">
        <v>4283</v>
      </c>
      <c r="B133" s="11" t="s">
        <v>49</v>
      </c>
      <c r="C133" s="11" t="s">
        <v>4177</v>
      </c>
      <c r="D133" s="11">
        <v>98109</v>
      </c>
      <c r="E133" s="16">
        <v>1355000</v>
      </c>
      <c r="F133" s="12">
        <v>3</v>
      </c>
      <c r="G133" s="15">
        <v>1.5</v>
      </c>
      <c r="H133" s="15">
        <v>2680</v>
      </c>
      <c r="I133" s="13">
        <v>506</v>
      </c>
      <c r="J133" s="11">
        <v>0</v>
      </c>
      <c r="K133" s="15" t="s">
        <v>4183</v>
      </c>
      <c r="L133" s="11" t="s">
        <v>4178</v>
      </c>
      <c r="M133" s="11" t="s">
        <v>4179</v>
      </c>
      <c r="N133" s="11" t="s">
        <v>4181</v>
      </c>
      <c r="O133" s="11">
        <v>112</v>
      </c>
      <c r="P133" s="11">
        <v>0</v>
      </c>
      <c r="Q133" s="11">
        <v>112</v>
      </c>
      <c r="R133" s="11">
        <v>2</v>
      </c>
    </row>
    <row r="134" spans="1:18">
      <c r="A134" s="10" t="s">
        <v>4284</v>
      </c>
      <c r="B134" s="11" t="s">
        <v>36</v>
      </c>
      <c r="C134" s="11" t="s">
        <v>4177</v>
      </c>
      <c r="D134" s="11">
        <v>98040</v>
      </c>
      <c r="E134" s="16">
        <v>1350000</v>
      </c>
      <c r="F134" s="12">
        <v>4</v>
      </c>
      <c r="G134" s="15">
        <v>3.25</v>
      </c>
      <c r="H134" s="15">
        <v>3300</v>
      </c>
      <c r="I134" s="13">
        <v>409</v>
      </c>
      <c r="J134" s="11">
        <v>0</v>
      </c>
      <c r="K134" s="15" t="s">
        <v>4183</v>
      </c>
      <c r="L134" s="11" t="s">
        <v>4183</v>
      </c>
      <c r="M134" s="11" t="s">
        <v>4184</v>
      </c>
      <c r="N134" s="11" t="s">
        <v>4181</v>
      </c>
      <c r="O134" s="11">
        <v>40</v>
      </c>
      <c r="P134" s="11">
        <v>0</v>
      </c>
      <c r="Q134" s="11">
        <v>40</v>
      </c>
      <c r="R134" s="11">
        <v>2</v>
      </c>
    </row>
    <row r="135" spans="1:18">
      <c r="A135" s="10" t="s">
        <v>4285</v>
      </c>
      <c r="B135" s="11" t="s">
        <v>40</v>
      </c>
      <c r="C135" s="11" t="s">
        <v>4177</v>
      </c>
      <c r="D135" s="11">
        <v>98004</v>
      </c>
      <c r="E135" s="16">
        <v>1346400</v>
      </c>
      <c r="F135" s="12">
        <v>5</v>
      </c>
      <c r="G135" s="15">
        <v>1.75</v>
      </c>
      <c r="H135" s="15">
        <v>3380</v>
      </c>
      <c r="I135" s="13">
        <v>398</v>
      </c>
      <c r="J135" s="11">
        <v>0</v>
      </c>
      <c r="K135" s="15" t="s">
        <v>4183</v>
      </c>
      <c r="L135" s="11" t="s">
        <v>4178</v>
      </c>
      <c r="M135" s="11" t="s">
        <v>4184</v>
      </c>
      <c r="N135" s="11" t="s">
        <v>4179</v>
      </c>
      <c r="O135" s="11">
        <v>62</v>
      </c>
      <c r="P135" s="11">
        <v>0</v>
      </c>
      <c r="Q135" s="11">
        <v>62</v>
      </c>
      <c r="R135" s="11">
        <v>1</v>
      </c>
    </row>
    <row r="136" spans="1:18">
      <c r="A136" s="10" t="s">
        <v>4286</v>
      </c>
      <c r="B136" s="11" t="s">
        <v>49</v>
      </c>
      <c r="C136" s="11" t="s">
        <v>4177</v>
      </c>
      <c r="D136" s="11">
        <v>98144</v>
      </c>
      <c r="E136" s="16">
        <v>1340000</v>
      </c>
      <c r="F136" s="12">
        <v>4</v>
      </c>
      <c r="G136" s="15">
        <v>3.5</v>
      </c>
      <c r="H136" s="15">
        <v>3190</v>
      </c>
      <c r="I136" s="13">
        <v>420</v>
      </c>
      <c r="J136" s="11">
        <v>0</v>
      </c>
      <c r="K136" s="15" t="s">
        <v>4183</v>
      </c>
      <c r="L136" s="11" t="s">
        <v>4178</v>
      </c>
      <c r="M136" s="11" t="s">
        <v>4197</v>
      </c>
      <c r="N136" s="11" t="s">
        <v>4180</v>
      </c>
      <c r="O136" s="11">
        <v>22</v>
      </c>
      <c r="P136" s="11">
        <v>0</v>
      </c>
      <c r="Q136" s="11">
        <v>22</v>
      </c>
      <c r="R136" s="11">
        <v>2</v>
      </c>
    </row>
    <row r="137" spans="1:18">
      <c r="A137" s="10" t="s">
        <v>4287</v>
      </c>
      <c r="B137" s="11" t="s">
        <v>36</v>
      </c>
      <c r="C137" s="11" t="s">
        <v>4177</v>
      </c>
      <c r="D137" s="11">
        <v>98040</v>
      </c>
      <c r="E137" s="16">
        <v>1339000</v>
      </c>
      <c r="F137" s="12">
        <v>4</v>
      </c>
      <c r="G137" s="15">
        <v>2.5</v>
      </c>
      <c r="H137" s="15">
        <v>4250</v>
      </c>
      <c r="I137" s="13">
        <v>315</v>
      </c>
      <c r="J137" s="11">
        <v>0</v>
      </c>
      <c r="K137" s="15" t="s">
        <v>4183</v>
      </c>
      <c r="L137" s="11" t="s">
        <v>4178</v>
      </c>
      <c r="M137" s="11" t="s">
        <v>4179</v>
      </c>
      <c r="N137" s="11" t="s">
        <v>4179</v>
      </c>
      <c r="O137" s="11">
        <v>53</v>
      </c>
      <c r="P137" s="11">
        <v>0</v>
      </c>
      <c r="Q137" s="11">
        <v>53</v>
      </c>
      <c r="R137" s="11">
        <v>2</v>
      </c>
    </row>
    <row r="138" spans="1:18">
      <c r="A138" s="10" t="s">
        <v>4288</v>
      </c>
      <c r="B138" s="11" t="s">
        <v>33</v>
      </c>
      <c r="C138" s="11" t="s">
        <v>4177</v>
      </c>
      <c r="D138" s="11">
        <v>98004</v>
      </c>
      <c r="E138" s="16">
        <v>1337044</v>
      </c>
      <c r="F138" s="12">
        <v>4</v>
      </c>
      <c r="G138" s="15">
        <v>3.5</v>
      </c>
      <c r="H138" s="15">
        <v>4280</v>
      </c>
      <c r="I138" s="13">
        <v>312</v>
      </c>
      <c r="J138" s="11">
        <v>0</v>
      </c>
      <c r="K138" s="15" t="s">
        <v>4183</v>
      </c>
      <c r="L138" s="11" t="s">
        <v>4183</v>
      </c>
      <c r="M138" s="11" t="s">
        <v>4184</v>
      </c>
      <c r="N138" s="11" t="s">
        <v>4180</v>
      </c>
      <c r="O138" s="11">
        <v>20</v>
      </c>
      <c r="P138" s="11">
        <v>0</v>
      </c>
      <c r="Q138" s="11">
        <v>20</v>
      </c>
      <c r="R138" s="11">
        <v>2</v>
      </c>
    </row>
    <row r="139" spans="1:18">
      <c r="A139" s="10" t="s">
        <v>4289</v>
      </c>
      <c r="B139" s="11" t="s">
        <v>49</v>
      </c>
      <c r="C139" s="11" t="s">
        <v>4177</v>
      </c>
      <c r="D139" s="11">
        <v>98112</v>
      </c>
      <c r="E139" s="16">
        <v>1335000</v>
      </c>
      <c r="F139" s="12">
        <v>5</v>
      </c>
      <c r="G139" s="15">
        <v>2.25</v>
      </c>
      <c r="H139" s="15">
        <v>4200</v>
      </c>
      <c r="I139" s="13">
        <v>318</v>
      </c>
      <c r="J139" s="11">
        <v>0</v>
      </c>
      <c r="K139" s="15" t="s">
        <v>4183</v>
      </c>
      <c r="L139" s="11" t="s">
        <v>4178</v>
      </c>
      <c r="M139" s="11" t="s">
        <v>4184</v>
      </c>
      <c r="N139" s="11" t="s">
        <v>4179</v>
      </c>
      <c r="O139" s="11">
        <v>119</v>
      </c>
      <c r="P139" s="11">
        <v>1990</v>
      </c>
      <c r="Q139" s="11">
        <v>35</v>
      </c>
      <c r="R139" s="11">
        <v>2.5</v>
      </c>
    </row>
    <row r="140" spans="1:18">
      <c r="A140" s="10" t="s">
        <v>4290</v>
      </c>
      <c r="B140" s="11" t="s">
        <v>49</v>
      </c>
      <c r="C140" s="11" t="s">
        <v>4177</v>
      </c>
      <c r="D140" s="11">
        <v>98119</v>
      </c>
      <c r="E140" s="16">
        <v>1330000</v>
      </c>
      <c r="F140" s="12">
        <v>3</v>
      </c>
      <c r="G140" s="15">
        <v>1.5</v>
      </c>
      <c r="H140" s="15">
        <v>1940</v>
      </c>
      <c r="I140" s="13">
        <v>686</v>
      </c>
      <c r="J140" s="11">
        <v>0</v>
      </c>
      <c r="K140" s="15" t="s">
        <v>4183</v>
      </c>
      <c r="L140" s="11" t="s">
        <v>4183</v>
      </c>
      <c r="M140" s="11" t="s">
        <v>4179</v>
      </c>
      <c r="N140" s="11" t="s">
        <v>4180</v>
      </c>
      <c r="O140" s="11">
        <v>125</v>
      </c>
      <c r="P140" s="11">
        <v>2005</v>
      </c>
      <c r="Q140" s="11">
        <v>20</v>
      </c>
      <c r="R140" s="11">
        <v>1.5</v>
      </c>
    </row>
    <row r="141" spans="1:18">
      <c r="A141" s="10" t="s">
        <v>4291</v>
      </c>
      <c r="B141" s="11" t="s">
        <v>49</v>
      </c>
      <c r="C141" s="11" t="s">
        <v>4177</v>
      </c>
      <c r="D141" s="11">
        <v>98117</v>
      </c>
      <c r="E141" s="16">
        <v>1325000</v>
      </c>
      <c r="F141" s="12">
        <v>4</v>
      </c>
      <c r="G141" s="15">
        <v>3</v>
      </c>
      <c r="H141" s="15">
        <v>3370</v>
      </c>
      <c r="I141" s="13">
        <v>393</v>
      </c>
      <c r="J141" s="11">
        <v>0</v>
      </c>
      <c r="K141" s="15" t="s">
        <v>4183</v>
      </c>
      <c r="L141" s="11" t="s">
        <v>4178</v>
      </c>
      <c r="M141" s="11" t="s">
        <v>4197</v>
      </c>
      <c r="N141" s="11" t="s">
        <v>4180</v>
      </c>
      <c r="O141" s="11">
        <v>37</v>
      </c>
      <c r="P141" s="11">
        <v>2000</v>
      </c>
      <c r="Q141" s="11">
        <v>25</v>
      </c>
      <c r="R141" s="11">
        <v>1</v>
      </c>
    </row>
    <row r="142" spans="1:18">
      <c r="A142" s="10" t="s">
        <v>4292</v>
      </c>
      <c r="B142" s="11" t="s">
        <v>40</v>
      </c>
      <c r="C142" s="11" t="s">
        <v>4177</v>
      </c>
      <c r="D142" s="11">
        <v>98004</v>
      </c>
      <c r="E142" s="16">
        <v>1325000</v>
      </c>
      <c r="F142" s="12">
        <v>5</v>
      </c>
      <c r="G142" s="15">
        <v>2.25</v>
      </c>
      <c r="H142" s="15">
        <v>3200</v>
      </c>
      <c r="I142" s="13">
        <v>414</v>
      </c>
      <c r="J142" s="11">
        <v>0</v>
      </c>
      <c r="K142" s="15" t="s">
        <v>4183</v>
      </c>
      <c r="L142" s="11" t="s">
        <v>4178</v>
      </c>
      <c r="M142" s="11" t="s">
        <v>4184</v>
      </c>
      <c r="N142" s="11" t="s">
        <v>4180</v>
      </c>
      <c r="O142" s="11">
        <v>60</v>
      </c>
      <c r="P142" s="11">
        <v>1993</v>
      </c>
      <c r="Q142" s="11">
        <v>32</v>
      </c>
      <c r="R142" s="11">
        <v>1</v>
      </c>
    </row>
    <row r="143" spans="1:18">
      <c r="A143" s="10" t="s">
        <v>4293</v>
      </c>
      <c r="B143" s="11" t="s">
        <v>102</v>
      </c>
      <c r="C143" s="11" t="s">
        <v>4177</v>
      </c>
      <c r="D143" s="11">
        <v>98075</v>
      </c>
      <c r="E143" s="16">
        <v>1325000</v>
      </c>
      <c r="F143" s="12">
        <v>4</v>
      </c>
      <c r="G143" s="15">
        <v>4</v>
      </c>
      <c r="H143" s="15">
        <v>4420</v>
      </c>
      <c r="I143" s="13">
        <v>300</v>
      </c>
      <c r="J143" s="11">
        <v>0</v>
      </c>
      <c r="K143" s="15" t="s">
        <v>4183</v>
      </c>
      <c r="L143" s="11" t="s">
        <v>4183</v>
      </c>
      <c r="M143" s="11" t="s">
        <v>4184</v>
      </c>
      <c r="N143" s="11" t="s">
        <v>4180</v>
      </c>
      <c r="O143" s="11">
        <v>12</v>
      </c>
      <c r="P143" s="11">
        <v>1923</v>
      </c>
      <c r="Q143" s="11">
        <v>102</v>
      </c>
      <c r="R143" s="11">
        <v>2</v>
      </c>
    </row>
    <row r="144" spans="1:18">
      <c r="A144" s="10" t="s">
        <v>222</v>
      </c>
      <c r="B144" s="11" t="s">
        <v>49</v>
      </c>
      <c r="C144" s="11" t="s">
        <v>4177</v>
      </c>
      <c r="D144" s="11">
        <v>98119</v>
      </c>
      <c r="E144" s="16">
        <v>1325000</v>
      </c>
      <c r="F144" s="12">
        <v>4</v>
      </c>
      <c r="G144" s="15">
        <v>2.5</v>
      </c>
      <c r="H144" s="15">
        <v>2440</v>
      </c>
      <c r="I144" s="13">
        <v>543</v>
      </c>
      <c r="J144" s="11">
        <v>0</v>
      </c>
      <c r="K144" s="15" t="s">
        <v>4183</v>
      </c>
      <c r="L144" s="11" t="s">
        <v>4183</v>
      </c>
      <c r="M144" s="11" t="s">
        <v>4184</v>
      </c>
      <c r="N144" s="11" t="s">
        <v>4179</v>
      </c>
      <c r="O144" s="11">
        <v>123</v>
      </c>
      <c r="P144" s="11">
        <v>0</v>
      </c>
      <c r="Q144" s="11">
        <v>123</v>
      </c>
      <c r="R144" s="11">
        <v>2.5</v>
      </c>
    </row>
    <row r="145" spans="1:18">
      <c r="A145" s="10" t="s">
        <v>4294</v>
      </c>
      <c r="B145" s="11" t="s">
        <v>33</v>
      </c>
      <c r="C145" s="11" t="s">
        <v>4177</v>
      </c>
      <c r="D145" s="11">
        <v>98006</v>
      </c>
      <c r="E145" s="16">
        <v>1320000</v>
      </c>
      <c r="F145" s="12">
        <v>4</v>
      </c>
      <c r="G145" s="15">
        <v>3.5</v>
      </c>
      <c r="H145" s="15">
        <v>4410</v>
      </c>
      <c r="I145" s="13">
        <v>299</v>
      </c>
      <c r="J145" s="11">
        <v>1</v>
      </c>
      <c r="K145" s="15" t="s">
        <v>4183</v>
      </c>
      <c r="L145" s="11" t="s">
        <v>4183</v>
      </c>
      <c r="M145" s="11" t="s">
        <v>4184</v>
      </c>
      <c r="N145" s="11" t="s">
        <v>4180</v>
      </c>
      <c r="O145" s="11">
        <v>36</v>
      </c>
      <c r="P145" s="11">
        <v>0</v>
      </c>
      <c r="Q145" s="11">
        <v>36</v>
      </c>
      <c r="R145" s="11">
        <v>2</v>
      </c>
    </row>
    <row r="146" spans="1:18">
      <c r="A146" s="10" t="s">
        <v>4295</v>
      </c>
      <c r="B146" s="11" t="s">
        <v>49</v>
      </c>
      <c r="C146" s="11" t="s">
        <v>4177</v>
      </c>
      <c r="D146" s="11">
        <v>98103</v>
      </c>
      <c r="E146" s="16">
        <v>1315000</v>
      </c>
      <c r="F146" s="12">
        <v>4</v>
      </c>
      <c r="G146" s="15">
        <v>3.5</v>
      </c>
      <c r="H146" s="15">
        <v>3460</v>
      </c>
      <c r="I146" s="13">
        <v>380</v>
      </c>
      <c r="J146" s="11">
        <v>0</v>
      </c>
      <c r="K146" s="15" t="s">
        <v>4183</v>
      </c>
      <c r="L146" s="11" t="s">
        <v>4178</v>
      </c>
      <c r="M146" s="11" t="s">
        <v>4184</v>
      </c>
      <c r="N146" s="11" t="s">
        <v>4180</v>
      </c>
      <c r="O146" s="11">
        <v>21</v>
      </c>
      <c r="P146" s="11">
        <v>2003</v>
      </c>
      <c r="Q146" s="11">
        <v>22</v>
      </c>
      <c r="R146" s="11">
        <v>2</v>
      </c>
    </row>
    <row r="147" spans="1:18">
      <c r="A147" s="10" t="s">
        <v>4296</v>
      </c>
      <c r="B147" s="11" t="s">
        <v>226</v>
      </c>
      <c r="C147" s="11" t="s">
        <v>4177</v>
      </c>
      <c r="D147" s="11">
        <v>98166</v>
      </c>
      <c r="E147" s="16">
        <v>1309500</v>
      </c>
      <c r="F147" s="12">
        <v>4</v>
      </c>
      <c r="G147" s="15">
        <v>2.5</v>
      </c>
      <c r="H147" s="15">
        <v>2680</v>
      </c>
      <c r="I147" s="13">
        <v>489</v>
      </c>
      <c r="J147" s="11">
        <v>0</v>
      </c>
      <c r="K147" s="15" t="s">
        <v>4178</v>
      </c>
      <c r="L147" s="11" t="s">
        <v>4178</v>
      </c>
      <c r="M147" s="11" t="s">
        <v>4181</v>
      </c>
      <c r="N147" s="11" t="s">
        <v>4180</v>
      </c>
      <c r="O147" s="11">
        <v>69</v>
      </c>
      <c r="P147" s="11">
        <v>2001</v>
      </c>
      <c r="Q147" s="11">
        <v>24</v>
      </c>
      <c r="R147" s="11">
        <v>1</v>
      </c>
    </row>
    <row r="148" spans="1:18">
      <c r="A148" s="10" t="s">
        <v>228</v>
      </c>
      <c r="B148" s="11" t="s">
        <v>49</v>
      </c>
      <c r="C148" s="11" t="s">
        <v>4177</v>
      </c>
      <c r="D148" s="11">
        <v>98118</v>
      </c>
      <c r="E148" s="16">
        <v>1309500</v>
      </c>
      <c r="F148" s="12">
        <v>4</v>
      </c>
      <c r="G148" s="15">
        <v>4.5</v>
      </c>
      <c r="H148" s="15">
        <v>4750</v>
      </c>
      <c r="I148" s="13">
        <v>276</v>
      </c>
      <c r="J148" s="11">
        <v>0</v>
      </c>
      <c r="K148" s="15" t="s">
        <v>4183</v>
      </c>
      <c r="L148" s="11" t="s">
        <v>4178</v>
      </c>
      <c r="M148" s="11" t="s">
        <v>4179</v>
      </c>
      <c r="N148" s="11" t="s">
        <v>4180</v>
      </c>
      <c r="O148" s="11">
        <v>20</v>
      </c>
      <c r="P148" s="11">
        <v>0</v>
      </c>
      <c r="Q148" s="11">
        <v>20</v>
      </c>
      <c r="R148" s="11">
        <v>2</v>
      </c>
    </row>
    <row r="149" spans="1:18">
      <c r="A149" s="10" t="s">
        <v>4297</v>
      </c>
      <c r="B149" s="11" t="s">
        <v>49</v>
      </c>
      <c r="C149" s="11" t="s">
        <v>4177</v>
      </c>
      <c r="D149" s="11">
        <v>98116</v>
      </c>
      <c r="E149" s="16">
        <v>1300000</v>
      </c>
      <c r="F149" s="12">
        <v>6</v>
      </c>
      <c r="G149" s="15">
        <v>4.5</v>
      </c>
      <c r="H149" s="15">
        <v>3902</v>
      </c>
      <c r="I149" s="13">
        <v>333</v>
      </c>
      <c r="J149" s="11">
        <v>0</v>
      </c>
      <c r="K149" s="15" t="s">
        <v>4183</v>
      </c>
      <c r="L149" s="11" t="s">
        <v>4178</v>
      </c>
      <c r="M149" s="11" t="s">
        <v>4181</v>
      </c>
      <c r="N149" s="11" t="s">
        <v>4179</v>
      </c>
      <c r="O149" s="11">
        <v>48</v>
      </c>
      <c r="P149" s="11">
        <v>0</v>
      </c>
      <c r="Q149" s="11">
        <v>48</v>
      </c>
      <c r="R149" s="11">
        <v>3</v>
      </c>
    </row>
    <row r="150" spans="1:18">
      <c r="A150" s="10" t="s">
        <v>4298</v>
      </c>
      <c r="B150" s="11" t="s">
        <v>79</v>
      </c>
      <c r="C150" s="11" t="s">
        <v>4177</v>
      </c>
      <c r="D150" s="11">
        <v>98029</v>
      </c>
      <c r="E150" s="16">
        <v>1300000</v>
      </c>
      <c r="F150" s="12">
        <v>4</v>
      </c>
      <c r="G150" s="15">
        <v>4</v>
      </c>
      <c r="H150" s="15">
        <v>4270</v>
      </c>
      <c r="I150" s="13">
        <v>304</v>
      </c>
      <c r="J150" s="11">
        <v>0</v>
      </c>
      <c r="K150" s="15" t="s">
        <v>4183</v>
      </c>
      <c r="L150" s="11" t="s">
        <v>4178</v>
      </c>
      <c r="M150" s="11" t="s">
        <v>4197</v>
      </c>
      <c r="N150" s="11" t="s">
        <v>4180</v>
      </c>
      <c r="O150" s="11">
        <v>21</v>
      </c>
      <c r="P150" s="11">
        <v>2003</v>
      </c>
      <c r="Q150" s="11">
        <v>22</v>
      </c>
      <c r="R150" s="11">
        <v>2</v>
      </c>
    </row>
    <row r="151" spans="1:18">
      <c r="A151" s="10" t="s">
        <v>4299</v>
      </c>
      <c r="B151" s="11" t="s">
        <v>49</v>
      </c>
      <c r="C151" s="11" t="s">
        <v>4177</v>
      </c>
      <c r="D151" s="11">
        <v>98112</v>
      </c>
      <c r="E151" s="16">
        <v>1300000</v>
      </c>
      <c r="F151" s="12">
        <v>4</v>
      </c>
      <c r="G151" s="15">
        <v>3.25</v>
      </c>
      <c r="H151" s="15">
        <v>2330</v>
      </c>
      <c r="I151" s="13">
        <v>558</v>
      </c>
      <c r="J151" s="11">
        <v>0</v>
      </c>
      <c r="K151" s="15" t="s">
        <v>4183</v>
      </c>
      <c r="L151" s="11" t="s">
        <v>4183</v>
      </c>
      <c r="M151" s="11" t="s">
        <v>4197</v>
      </c>
      <c r="N151" s="11" t="s">
        <v>4180</v>
      </c>
      <c r="O151" s="11">
        <v>107</v>
      </c>
      <c r="P151" s="11">
        <v>0</v>
      </c>
      <c r="Q151" s="11">
        <v>107</v>
      </c>
      <c r="R151" s="11">
        <v>2</v>
      </c>
    </row>
    <row r="152" spans="1:18">
      <c r="A152" s="10" t="s">
        <v>233</v>
      </c>
      <c r="B152" s="11" t="s">
        <v>49</v>
      </c>
      <c r="C152" s="11" t="s">
        <v>4177</v>
      </c>
      <c r="D152" s="11">
        <v>98199</v>
      </c>
      <c r="E152" s="16">
        <v>1300000</v>
      </c>
      <c r="F152" s="12">
        <v>5</v>
      </c>
      <c r="G152" s="15">
        <v>4</v>
      </c>
      <c r="H152" s="15">
        <v>3366</v>
      </c>
      <c r="I152" s="13">
        <v>386</v>
      </c>
      <c r="J152" s="11">
        <v>0</v>
      </c>
      <c r="K152" s="15" t="s">
        <v>4183</v>
      </c>
      <c r="L152" s="11" t="s">
        <v>4178</v>
      </c>
      <c r="M152" s="11" t="s">
        <v>4179</v>
      </c>
      <c r="N152" s="11" t="s">
        <v>4180</v>
      </c>
      <c r="O152" s="11">
        <v>88</v>
      </c>
      <c r="P152" s="11">
        <v>1999</v>
      </c>
      <c r="Q152" s="11">
        <v>26</v>
      </c>
      <c r="R152" s="11">
        <v>2.5</v>
      </c>
    </row>
    <row r="153" spans="1:18">
      <c r="A153" s="10" t="s">
        <v>4300</v>
      </c>
      <c r="B153" s="11" t="s">
        <v>40</v>
      </c>
      <c r="C153" s="11" t="s">
        <v>4177</v>
      </c>
      <c r="D153" s="11">
        <v>98004</v>
      </c>
      <c r="E153" s="16">
        <v>1300000</v>
      </c>
      <c r="F153" s="12">
        <v>4</v>
      </c>
      <c r="G153" s="15">
        <v>1.75</v>
      </c>
      <c r="H153" s="15">
        <v>2610</v>
      </c>
      <c r="I153" s="13">
        <v>498</v>
      </c>
      <c r="J153" s="11">
        <v>0</v>
      </c>
      <c r="K153" s="15" t="s">
        <v>4183</v>
      </c>
      <c r="L153" s="11" t="s">
        <v>4183</v>
      </c>
      <c r="M153" s="11" t="s">
        <v>4184</v>
      </c>
      <c r="N153" s="11" t="s">
        <v>4179</v>
      </c>
      <c r="O153" s="11">
        <v>59</v>
      </c>
      <c r="P153" s="11">
        <v>0</v>
      </c>
      <c r="Q153" s="11">
        <v>59</v>
      </c>
      <c r="R153" s="11">
        <v>1</v>
      </c>
    </row>
    <row r="154" spans="1:18">
      <c r="A154" s="10" t="s">
        <v>4301</v>
      </c>
      <c r="B154" s="11" t="s">
        <v>137</v>
      </c>
      <c r="C154" s="11" t="s">
        <v>4177</v>
      </c>
      <c r="D154" s="11">
        <v>98053</v>
      </c>
      <c r="E154" s="16">
        <v>1300000</v>
      </c>
      <c r="F154" s="12">
        <v>4</v>
      </c>
      <c r="G154" s="15">
        <v>3.5</v>
      </c>
      <c r="H154" s="15">
        <v>4380</v>
      </c>
      <c r="I154" s="13">
        <v>297</v>
      </c>
      <c r="J154" s="11">
        <v>2</v>
      </c>
      <c r="K154" s="15" t="s">
        <v>4183</v>
      </c>
      <c r="L154" s="11" t="s">
        <v>4183</v>
      </c>
      <c r="M154" s="11" t="s">
        <v>4184</v>
      </c>
      <c r="N154" s="11" t="s">
        <v>4180</v>
      </c>
      <c r="O154" s="11">
        <v>24</v>
      </c>
      <c r="P154" s="11">
        <v>0</v>
      </c>
      <c r="Q154" s="11">
        <v>24</v>
      </c>
      <c r="R154" s="11">
        <v>1</v>
      </c>
    </row>
    <row r="155" spans="1:18">
      <c r="A155" s="10" t="s">
        <v>4302</v>
      </c>
      <c r="B155" s="11" t="s">
        <v>49</v>
      </c>
      <c r="C155" s="11" t="s">
        <v>4177</v>
      </c>
      <c r="D155" s="11">
        <v>98112</v>
      </c>
      <c r="E155" s="16">
        <v>1300000</v>
      </c>
      <c r="F155" s="12">
        <v>4</v>
      </c>
      <c r="G155" s="15">
        <v>2.25</v>
      </c>
      <c r="H155" s="15">
        <v>2360</v>
      </c>
      <c r="I155" s="13">
        <v>551</v>
      </c>
      <c r="J155" s="11">
        <v>0</v>
      </c>
      <c r="K155" s="15" t="s">
        <v>4183</v>
      </c>
      <c r="L155" s="11" t="s">
        <v>4183</v>
      </c>
      <c r="M155" s="11" t="s">
        <v>4184</v>
      </c>
      <c r="N155" s="11" t="s">
        <v>4180</v>
      </c>
      <c r="O155" s="11">
        <v>12</v>
      </c>
      <c r="P155" s="11">
        <v>1923</v>
      </c>
      <c r="Q155" s="11">
        <v>102</v>
      </c>
      <c r="R155" s="11">
        <v>2</v>
      </c>
    </row>
    <row r="156" spans="1:18">
      <c r="A156" s="10" t="s">
        <v>4303</v>
      </c>
      <c r="B156" s="11" t="s">
        <v>36</v>
      </c>
      <c r="C156" s="11" t="s">
        <v>4177</v>
      </c>
      <c r="D156" s="11">
        <v>98040</v>
      </c>
      <c r="E156" s="16">
        <v>1298000</v>
      </c>
      <c r="F156" s="12">
        <v>4</v>
      </c>
      <c r="G156" s="15">
        <v>3.5</v>
      </c>
      <c r="H156" s="15">
        <v>2790</v>
      </c>
      <c r="I156" s="13">
        <v>465</v>
      </c>
      <c r="J156" s="11">
        <v>0</v>
      </c>
      <c r="K156" s="15" t="s">
        <v>4183</v>
      </c>
      <c r="L156" s="11" t="s">
        <v>4183</v>
      </c>
      <c r="M156" s="11" t="s">
        <v>4184</v>
      </c>
      <c r="N156" s="11" t="s">
        <v>4181</v>
      </c>
      <c r="O156" s="11">
        <v>40</v>
      </c>
      <c r="P156" s="11">
        <v>0</v>
      </c>
      <c r="Q156" s="11">
        <v>40</v>
      </c>
      <c r="R156" s="11">
        <v>1.5</v>
      </c>
    </row>
    <row r="157" spans="1:18">
      <c r="A157" s="10" t="s">
        <v>238</v>
      </c>
      <c r="B157" s="11" t="s">
        <v>49</v>
      </c>
      <c r="C157" s="11" t="s">
        <v>4177</v>
      </c>
      <c r="D157" s="11">
        <v>98103</v>
      </c>
      <c r="E157" s="16">
        <v>1297000</v>
      </c>
      <c r="F157" s="12">
        <v>6</v>
      </c>
      <c r="G157" s="15">
        <v>2.75</v>
      </c>
      <c r="H157" s="15">
        <v>2630</v>
      </c>
      <c r="I157" s="13">
        <v>493</v>
      </c>
      <c r="J157" s="11">
        <v>0</v>
      </c>
      <c r="K157" s="15" t="s">
        <v>4183</v>
      </c>
      <c r="L157" s="11" t="s">
        <v>4178</v>
      </c>
      <c r="M157" s="11" t="s">
        <v>4184</v>
      </c>
      <c r="N157" s="11" t="s">
        <v>4181</v>
      </c>
      <c r="O157" s="11">
        <v>125</v>
      </c>
      <c r="P157" s="11">
        <v>0</v>
      </c>
      <c r="Q157" s="11">
        <v>125</v>
      </c>
      <c r="R157" s="11">
        <v>2</v>
      </c>
    </row>
    <row r="158" spans="1:18">
      <c r="A158" s="10" t="s">
        <v>4304</v>
      </c>
      <c r="B158" s="11" t="s">
        <v>49</v>
      </c>
      <c r="C158" s="11" t="s">
        <v>4177</v>
      </c>
      <c r="D158" s="11">
        <v>98119</v>
      </c>
      <c r="E158" s="16">
        <v>1288333</v>
      </c>
      <c r="F158" s="12">
        <v>6</v>
      </c>
      <c r="G158" s="15">
        <v>4.5</v>
      </c>
      <c r="H158" s="15">
        <v>3830</v>
      </c>
      <c r="I158" s="13">
        <v>336</v>
      </c>
      <c r="J158" s="11">
        <v>0</v>
      </c>
      <c r="K158" s="15" t="s">
        <v>4183</v>
      </c>
      <c r="L158" s="11" t="s">
        <v>4178</v>
      </c>
      <c r="M158" s="11" t="s">
        <v>4184</v>
      </c>
      <c r="N158" s="11" t="s">
        <v>4180</v>
      </c>
      <c r="O158" s="11">
        <v>106</v>
      </c>
      <c r="P158" s="11">
        <v>2004</v>
      </c>
      <c r="Q158" s="11">
        <v>21</v>
      </c>
      <c r="R158" s="11">
        <v>3</v>
      </c>
    </row>
    <row r="159" spans="1:18">
      <c r="A159" s="10" t="s">
        <v>4305</v>
      </c>
      <c r="B159" s="11" t="s">
        <v>49</v>
      </c>
      <c r="C159" s="11" t="s">
        <v>4177</v>
      </c>
      <c r="D159" s="11">
        <v>98105</v>
      </c>
      <c r="E159" s="16">
        <v>1285000</v>
      </c>
      <c r="F159" s="12">
        <v>4</v>
      </c>
      <c r="G159" s="15">
        <v>2.5</v>
      </c>
      <c r="H159" s="15">
        <v>3240</v>
      </c>
      <c r="I159" s="13">
        <v>397</v>
      </c>
      <c r="J159" s="11">
        <v>0</v>
      </c>
      <c r="K159" s="15" t="s">
        <v>4183</v>
      </c>
      <c r="L159" s="11" t="s">
        <v>4178</v>
      </c>
      <c r="M159" s="11" t="s">
        <v>4184</v>
      </c>
      <c r="N159" s="11" t="s">
        <v>4180</v>
      </c>
      <c r="O159" s="11">
        <v>79</v>
      </c>
      <c r="P159" s="11">
        <v>0</v>
      </c>
      <c r="Q159" s="11">
        <v>79</v>
      </c>
      <c r="R159" s="11">
        <v>1</v>
      </c>
    </row>
    <row r="160" spans="1:18">
      <c r="A160" s="10" t="s">
        <v>4306</v>
      </c>
      <c r="B160" s="11" t="s">
        <v>49</v>
      </c>
      <c r="C160" s="11" t="s">
        <v>4177</v>
      </c>
      <c r="D160" s="11">
        <v>98116</v>
      </c>
      <c r="E160" s="16">
        <v>1280000</v>
      </c>
      <c r="F160" s="12">
        <v>4</v>
      </c>
      <c r="G160" s="15">
        <v>2.5</v>
      </c>
      <c r="H160" s="15">
        <v>3160</v>
      </c>
      <c r="I160" s="13">
        <v>405</v>
      </c>
      <c r="J160" s="11">
        <v>0</v>
      </c>
      <c r="K160" s="15" t="s">
        <v>4183</v>
      </c>
      <c r="L160" s="11" t="s">
        <v>4178</v>
      </c>
      <c r="M160" s="11" t="s">
        <v>4181</v>
      </c>
      <c r="N160" s="11" t="s">
        <v>4180</v>
      </c>
      <c r="O160" s="11">
        <v>108</v>
      </c>
      <c r="P160" s="11">
        <v>2005</v>
      </c>
      <c r="Q160" s="11">
        <v>20</v>
      </c>
      <c r="R160" s="11">
        <v>1.5</v>
      </c>
    </row>
    <row r="161" spans="1:18">
      <c r="A161" s="10" t="s">
        <v>4307</v>
      </c>
      <c r="B161" s="11" t="s">
        <v>33</v>
      </c>
      <c r="C161" s="11" t="s">
        <v>4177</v>
      </c>
      <c r="D161" s="11">
        <v>98006</v>
      </c>
      <c r="E161" s="16">
        <v>1280000</v>
      </c>
      <c r="F161" s="12">
        <v>4</v>
      </c>
      <c r="G161" s="15">
        <v>3.5</v>
      </c>
      <c r="H161" s="15">
        <v>4660</v>
      </c>
      <c r="I161" s="13">
        <v>275</v>
      </c>
      <c r="J161" s="11">
        <v>0</v>
      </c>
      <c r="K161" s="15" t="s">
        <v>4183</v>
      </c>
      <c r="L161" s="11" t="s">
        <v>4183</v>
      </c>
      <c r="M161" s="11" t="s">
        <v>4179</v>
      </c>
      <c r="N161" s="11" t="s">
        <v>4180</v>
      </c>
      <c r="O161" s="11">
        <v>22</v>
      </c>
      <c r="P161" s="11">
        <v>0</v>
      </c>
      <c r="Q161" s="11">
        <v>22</v>
      </c>
      <c r="R161" s="11">
        <v>2</v>
      </c>
    </row>
    <row r="162" spans="1:18">
      <c r="A162" s="10" t="s">
        <v>4308</v>
      </c>
      <c r="B162" s="11" t="s">
        <v>49</v>
      </c>
      <c r="C162" s="11" t="s">
        <v>4177</v>
      </c>
      <c r="D162" s="11">
        <v>98112</v>
      </c>
      <c r="E162" s="16">
        <v>1280000</v>
      </c>
      <c r="F162" s="12">
        <v>4</v>
      </c>
      <c r="G162" s="15">
        <v>3.5</v>
      </c>
      <c r="H162" s="15">
        <v>3010</v>
      </c>
      <c r="I162" s="13">
        <v>425</v>
      </c>
      <c r="J162" s="11">
        <v>0</v>
      </c>
      <c r="K162" s="15" t="s">
        <v>4183</v>
      </c>
      <c r="L162" s="11" t="s">
        <v>4178</v>
      </c>
      <c r="M162" s="11" t="s">
        <v>4184</v>
      </c>
      <c r="N162" s="11" t="s">
        <v>4180</v>
      </c>
      <c r="O162" s="11">
        <v>26</v>
      </c>
      <c r="P162" s="11">
        <v>0</v>
      </c>
      <c r="Q162" s="11">
        <v>26</v>
      </c>
      <c r="R162" s="11">
        <v>2</v>
      </c>
    </row>
    <row r="163" spans="1:18">
      <c r="A163" s="10" t="s">
        <v>4309</v>
      </c>
      <c r="B163" s="11" t="s">
        <v>49</v>
      </c>
      <c r="C163" s="11" t="s">
        <v>4177</v>
      </c>
      <c r="D163" s="11">
        <v>98117</v>
      </c>
      <c r="E163" s="16">
        <v>1275000</v>
      </c>
      <c r="F163" s="12">
        <v>4</v>
      </c>
      <c r="G163" s="15">
        <v>2</v>
      </c>
      <c r="H163" s="15">
        <v>2850</v>
      </c>
      <c r="I163" s="13">
        <v>447</v>
      </c>
      <c r="J163" s="11">
        <v>0</v>
      </c>
      <c r="K163" s="15" t="s">
        <v>4183</v>
      </c>
      <c r="L163" s="11" t="s">
        <v>4178</v>
      </c>
      <c r="M163" s="11" t="s">
        <v>4181</v>
      </c>
      <c r="N163" s="11" t="s">
        <v>4179</v>
      </c>
      <c r="O163" s="11">
        <v>55</v>
      </c>
      <c r="P163" s="11">
        <v>0</v>
      </c>
      <c r="Q163" s="11">
        <v>55</v>
      </c>
      <c r="R163" s="11">
        <v>1</v>
      </c>
    </row>
    <row r="164" spans="1:18">
      <c r="A164" s="10" t="s">
        <v>4310</v>
      </c>
      <c r="B164" s="11" t="s">
        <v>33</v>
      </c>
      <c r="C164" s="11" t="s">
        <v>4177</v>
      </c>
      <c r="D164" s="11">
        <v>98008</v>
      </c>
      <c r="E164" s="16">
        <v>1275000</v>
      </c>
      <c r="F164" s="12">
        <v>3</v>
      </c>
      <c r="G164" s="15">
        <v>2.5</v>
      </c>
      <c r="H164" s="15">
        <v>3870</v>
      </c>
      <c r="I164" s="13">
        <v>329</v>
      </c>
      <c r="J164" s="11">
        <v>1</v>
      </c>
      <c r="K164" s="15" t="s">
        <v>4183</v>
      </c>
      <c r="L164" s="11" t="s">
        <v>4183</v>
      </c>
      <c r="M164" s="11" t="s">
        <v>4197</v>
      </c>
      <c r="N164" s="11" t="s">
        <v>4180</v>
      </c>
      <c r="O164" s="11">
        <v>28</v>
      </c>
      <c r="P164" s="11">
        <v>0</v>
      </c>
      <c r="Q164" s="11">
        <v>28</v>
      </c>
      <c r="R164" s="11">
        <v>2</v>
      </c>
    </row>
    <row r="165" spans="1:18">
      <c r="A165" s="10" t="s">
        <v>4311</v>
      </c>
      <c r="B165" s="11" t="s">
        <v>33</v>
      </c>
      <c r="C165" s="11" t="s">
        <v>4177</v>
      </c>
      <c r="D165" s="11">
        <v>98006</v>
      </c>
      <c r="E165" s="16">
        <v>1270000</v>
      </c>
      <c r="F165" s="12">
        <v>4</v>
      </c>
      <c r="G165" s="15">
        <v>3</v>
      </c>
      <c r="H165" s="15">
        <v>5520</v>
      </c>
      <c r="I165" s="13">
        <v>230</v>
      </c>
      <c r="J165" s="11">
        <v>0</v>
      </c>
      <c r="K165" s="15" t="s">
        <v>4183</v>
      </c>
      <c r="L165" s="11" t="s">
        <v>4178</v>
      </c>
      <c r="M165" s="11" t="s">
        <v>4197</v>
      </c>
      <c r="N165" s="11" t="s">
        <v>4180</v>
      </c>
      <c r="O165" s="11">
        <v>17</v>
      </c>
      <c r="P165" s="11">
        <v>0</v>
      </c>
      <c r="Q165" s="11">
        <v>17</v>
      </c>
      <c r="R165" s="11">
        <v>2</v>
      </c>
    </row>
    <row r="166" spans="1:18">
      <c r="A166" s="10" t="s">
        <v>4312</v>
      </c>
      <c r="B166" s="11" t="s">
        <v>33</v>
      </c>
      <c r="C166" s="11" t="s">
        <v>4177</v>
      </c>
      <c r="D166" s="11">
        <v>98004</v>
      </c>
      <c r="E166" s="16">
        <v>1270000</v>
      </c>
      <c r="F166" s="12">
        <v>5</v>
      </c>
      <c r="G166" s="15">
        <v>2.5</v>
      </c>
      <c r="H166" s="15">
        <v>3200</v>
      </c>
      <c r="I166" s="13">
        <v>397</v>
      </c>
      <c r="J166" s="11">
        <v>0</v>
      </c>
      <c r="K166" s="15" t="s">
        <v>4183</v>
      </c>
      <c r="L166" s="11" t="s">
        <v>4178</v>
      </c>
      <c r="M166" s="11" t="s">
        <v>4184</v>
      </c>
      <c r="N166" s="11" t="s">
        <v>4180</v>
      </c>
      <c r="O166" s="11">
        <v>73</v>
      </c>
      <c r="P166" s="11">
        <v>2008</v>
      </c>
      <c r="Q166" s="11">
        <v>17</v>
      </c>
      <c r="R166" s="11">
        <v>1</v>
      </c>
    </row>
    <row r="167" spans="1:18">
      <c r="A167" s="10" t="s">
        <v>4313</v>
      </c>
      <c r="B167" s="11" t="s">
        <v>33</v>
      </c>
      <c r="C167" s="11" t="s">
        <v>4177</v>
      </c>
      <c r="D167" s="11">
        <v>98004</v>
      </c>
      <c r="E167" s="16">
        <v>1264000</v>
      </c>
      <c r="F167" s="12">
        <v>4</v>
      </c>
      <c r="G167" s="15">
        <v>3.75</v>
      </c>
      <c r="H167" s="15">
        <v>3490</v>
      </c>
      <c r="I167" s="13">
        <v>362</v>
      </c>
      <c r="J167" s="11">
        <v>0</v>
      </c>
      <c r="K167" s="15" t="s">
        <v>4183</v>
      </c>
      <c r="L167" s="11" t="s">
        <v>4183</v>
      </c>
      <c r="M167" s="11" t="s">
        <v>4184</v>
      </c>
      <c r="N167" s="11" t="s">
        <v>4180</v>
      </c>
      <c r="O167" s="11">
        <v>13</v>
      </c>
      <c r="P167" s="11">
        <v>1912</v>
      </c>
      <c r="Q167" s="11">
        <v>113</v>
      </c>
      <c r="R167" s="11">
        <v>2</v>
      </c>
    </row>
    <row r="168" spans="1:18">
      <c r="A168" s="10" t="s">
        <v>4314</v>
      </c>
      <c r="B168" s="11" t="s">
        <v>36</v>
      </c>
      <c r="C168" s="11" t="s">
        <v>4177</v>
      </c>
      <c r="D168" s="11">
        <v>98040</v>
      </c>
      <c r="E168" s="16">
        <v>1256500</v>
      </c>
      <c r="F168" s="12">
        <v>4</v>
      </c>
      <c r="G168" s="15">
        <v>2.5</v>
      </c>
      <c r="H168" s="15">
        <v>3150</v>
      </c>
      <c r="I168" s="13">
        <v>399</v>
      </c>
      <c r="J168" s="11">
        <v>0</v>
      </c>
      <c r="K168" s="15" t="s">
        <v>4183</v>
      </c>
      <c r="L168" s="11" t="s">
        <v>4183</v>
      </c>
      <c r="M168" s="11" t="s">
        <v>4184</v>
      </c>
      <c r="N168" s="11" t="s">
        <v>4179</v>
      </c>
      <c r="O168" s="11">
        <v>59</v>
      </c>
      <c r="P168" s="11">
        <v>0</v>
      </c>
      <c r="Q168" s="11">
        <v>59</v>
      </c>
      <c r="R168" s="11">
        <v>2</v>
      </c>
    </row>
    <row r="169" spans="1:18">
      <c r="A169" s="10" t="s">
        <v>4315</v>
      </c>
      <c r="B169" s="11" t="s">
        <v>49</v>
      </c>
      <c r="C169" s="11" t="s">
        <v>4177</v>
      </c>
      <c r="D169" s="11">
        <v>98105</v>
      </c>
      <c r="E169" s="16">
        <v>1255000</v>
      </c>
      <c r="F169" s="12">
        <v>4</v>
      </c>
      <c r="G169" s="15">
        <v>2.5</v>
      </c>
      <c r="H169" s="15">
        <v>3200</v>
      </c>
      <c r="I169" s="13">
        <v>392</v>
      </c>
      <c r="J169" s="11">
        <v>0</v>
      </c>
      <c r="K169" s="15" t="s">
        <v>4183</v>
      </c>
      <c r="L169" s="11" t="s">
        <v>4183</v>
      </c>
      <c r="M169" s="11" t="s">
        <v>4184</v>
      </c>
      <c r="N169" s="11" t="s">
        <v>4180</v>
      </c>
      <c r="O169" s="11">
        <v>19</v>
      </c>
      <c r="P169" s="11">
        <v>0</v>
      </c>
      <c r="Q169" s="11">
        <v>19</v>
      </c>
      <c r="R169" s="11">
        <v>2</v>
      </c>
    </row>
    <row r="170" spans="1:18">
      <c r="A170" s="10" t="s">
        <v>4316</v>
      </c>
      <c r="B170" s="11" t="s">
        <v>49</v>
      </c>
      <c r="C170" s="11" t="s">
        <v>4177</v>
      </c>
      <c r="D170" s="11">
        <v>98116</v>
      </c>
      <c r="E170" s="16">
        <v>1250000</v>
      </c>
      <c r="F170" s="12">
        <v>3</v>
      </c>
      <c r="G170" s="15">
        <v>3</v>
      </c>
      <c r="H170" s="15">
        <v>3760</v>
      </c>
      <c r="I170" s="13">
        <v>332</v>
      </c>
      <c r="J170" s="11">
        <v>0</v>
      </c>
      <c r="K170" s="15" t="s">
        <v>4183</v>
      </c>
      <c r="L170" s="11" t="s">
        <v>4178</v>
      </c>
      <c r="M170" s="11" t="s">
        <v>4197</v>
      </c>
      <c r="N170" s="11" t="s">
        <v>4179</v>
      </c>
      <c r="O170" s="11">
        <v>115</v>
      </c>
      <c r="P170" s="11">
        <v>0</v>
      </c>
      <c r="Q170" s="11">
        <v>115</v>
      </c>
      <c r="R170" s="11">
        <v>2.5</v>
      </c>
    </row>
    <row r="171" spans="1:18">
      <c r="A171" s="10" t="s">
        <v>252</v>
      </c>
      <c r="B171" s="11" t="s">
        <v>49</v>
      </c>
      <c r="C171" s="11" t="s">
        <v>4177</v>
      </c>
      <c r="D171" s="11">
        <v>98199</v>
      </c>
      <c r="E171" s="16">
        <v>1250000</v>
      </c>
      <c r="F171" s="12">
        <v>4</v>
      </c>
      <c r="G171" s="15">
        <v>2.5</v>
      </c>
      <c r="H171" s="15">
        <v>2920</v>
      </c>
      <c r="I171" s="13">
        <v>428</v>
      </c>
      <c r="J171" s="11">
        <v>0</v>
      </c>
      <c r="K171" s="15" t="s">
        <v>4183</v>
      </c>
      <c r="L171" s="11" t="s">
        <v>4178</v>
      </c>
      <c r="M171" s="11" t="s">
        <v>4197</v>
      </c>
      <c r="N171" s="11" t="s">
        <v>4180</v>
      </c>
      <c r="O171" s="11">
        <v>68</v>
      </c>
      <c r="P171" s="11">
        <v>2000</v>
      </c>
      <c r="Q171" s="11">
        <v>25</v>
      </c>
      <c r="R171" s="11">
        <v>1</v>
      </c>
    </row>
    <row r="172" spans="1:18">
      <c r="A172" s="10" t="s">
        <v>253</v>
      </c>
      <c r="B172" s="11" t="s">
        <v>33</v>
      </c>
      <c r="C172" s="11" t="s">
        <v>4177</v>
      </c>
      <c r="D172" s="11">
        <v>98006</v>
      </c>
      <c r="E172" s="16">
        <v>1250000</v>
      </c>
      <c r="F172" s="12">
        <v>4</v>
      </c>
      <c r="G172" s="15">
        <v>2.5</v>
      </c>
      <c r="H172" s="15">
        <v>3220</v>
      </c>
      <c r="I172" s="13">
        <v>388</v>
      </c>
      <c r="J172" s="11">
        <v>0</v>
      </c>
      <c r="K172" s="15" t="s">
        <v>4183</v>
      </c>
      <c r="L172" s="11" t="s">
        <v>4178</v>
      </c>
      <c r="M172" s="11" t="s">
        <v>4184</v>
      </c>
      <c r="N172" s="11" t="s">
        <v>4181</v>
      </c>
      <c r="O172" s="11">
        <v>52</v>
      </c>
      <c r="P172" s="11">
        <v>0</v>
      </c>
      <c r="Q172" s="11">
        <v>52</v>
      </c>
      <c r="R172" s="11">
        <v>1</v>
      </c>
    </row>
    <row r="173" spans="1:18">
      <c r="A173" s="10" t="s">
        <v>4317</v>
      </c>
      <c r="B173" s="11" t="s">
        <v>36</v>
      </c>
      <c r="C173" s="11" t="s">
        <v>4177</v>
      </c>
      <c r="D173" s="11">
        <v>98040</v>
      </c>
      <c r="E173" s="16">
        <v>1250000</v>
      </c>
      <c r="F173" s="12">
        <v>5</v>
      </c>
      <c r="G173" s="15">
        <v>3.25</v>
      </c>
      <c r="H173" s="15">
        <v>3160</v>
      </c>
      <c r="I173" s="13">
        <v>396</v>
      </c>
      <c r="J173" s="11">
        <v>0</v>
      </c>
      <c r="K173" s="15" t="s">
        <v>4183</v>
      </c>
      <c r="L173" s="11" t="s">
        <v>4183</v>
      </c>
      <c r="M173" s="11" t="s">
        <v>4184</v>
      </c>
      <c r="N173" s="11" t="s">
        <v>4181</v>
      </c>
      <c r="O173" s="11">
        <v>53</v>
      </c>
      <c r="P173" s="11">
        <v>0</v>
      </c>
      <c r="Q173" s="11">
        <v>53</v>
      </c>
      <c r="R173" s="11">
        <v>2</v>
      </c>
    </row>
    <row r="174" spans="1:18">
      <c r="A174" s="10" t="s">
        <v>4318</v>
      </c>
      <c r="B174" s="11" t="s">
        <v>33</v>
      </c>
      <c r="C174" s="11" t="s">
        <v>4177</v>
      </c>
      <c r="D174" s="11">
        <v>98006</v>
      </c>
      <c r="E174" s="16">
        <v>1240000</v>
      </c>
      <c r="F174" s="12">
        <v>5</v>
      </c>
      <c r="G174" s="15">
        <v>3.5</v>
      </c>
      <c r="H174" s="15">
        <v>5430</v>
      </c>
      <c r="I174" s="13">
        <v>228</v>
      </c>
      <c r="J174" s="11">
        <v>0</v>
      </c>
      <c r="K174" s="15" t="s">
        <v>4183</v>
      </c>
      <c r="L174" s="11" t="s">
        <v>4178</v>
      </c>
      <c r="M174" s="11" t="s">
        <v>4179</v>
      </c>
      <c r="N174" s="11" t="s">
        <v>4180</v>
      </c>
      <c r="O174" s="11">
        <v>18</v>
      </c>
      <c r="P174" s="11">
        <v>0</v>
      </c>
      <c r="Q174" s="11">
        <v>18</v>
      </c>
      <c r="R174" s="11">
        <v>2</v>
      </c>
    </row>
    <row r="175" spans="1:18">
      <c r="A175" s="10" t="s">
        <v>4319</v>
      </c>
      <c r="B175" s="11" t="s">
        <v>33</v>
      </c>
      <c r="C175" s="11" t="s">
        <v>4177</v>
      </c>
      <c r="D175" s="11">
        <v>98006</v>
      </c>
      <c r="E175" s="16">
        <v>1240000</v>
      </c>
      <c r="F175" s="12">
        <v>7</v>
      </c>
      <c r="G175" s="15">
        <v>5.5</v>
      </c>
      <c r="H175" s="15">
        <v>6630</v>
      </c>
      <c r="I175" s="13">
        <v>187</v>
      </c>
      <c r="J175" s="11">
        <v>0</v>
      </c>
      <c r="K175" s="15" t="s">
        <v>4183</v>
      </c>
      <c r="L175" s="11" t="s">
        <v>4178</v>
      </c>
      <c r="M175" s="11" t="s">
        <v>4184</v>
      </c>
      <c r="N175" s="11" t="s">
        <v>4180</v>
      </c>
      <c r="O175" s="11">
        <v>21</v>
      </c>
      <c r="P175" s="11">
        <v>2003</v>
      </c>
      <c r="Q175" s="11">
        <v>22</v>
      </c>
      <c r="R175" s="11">
        <v>2</v>
      </c>
    </row>
    <row r="176" spans="1:18">
      <c r="A176" s="10" t="s">
        <v>4320</v>
      </c>
      <c r="B176" s="11" t="s">
        <v>33</v>
      </c>
      <c r="C176" s="11" t="s">
        <v>4177</v>
      </c>
      <c r="D176" s="11">
        <v>98004</v>
      </c>
      <c r="E176" s="16">
        <v>1240000</v>
      </c>
      <c r="F176" s="12">
        <v>4</v>
      </c>
      <c r="G176" s="15">
        <v>3.5</v>
      </c>
      <c r="H176" s="15">
        <v>3820</v>
      </c>
      <c r="I176" s="13">
        <v>325</v>
      </c>
      <c r="J176" s="11">
        <v>0</v>
      </c>
      <c r="K176" s="15" t="s">
        <v>4183</v>
      </c>
      <c r="L176" s="11" t="s">
        <v>4178</v>
      </c>
      <c r="M176" s="11" t="s">
        <v>4184</v>
      </c>
      <c r="N176" s="11" t="s">
        <v>4180</v>
      </c>
      <c r="O176" s="11">
        <v>35</v>
      </c>
      <c r="P176" s="11">
        <v>2009</v>
      </c>
      <c r="Q176" s="11">
        <v>16</v>
      </c>
      <c r="R176" s="11">
        <v>2</v>
      </c>
    </row>
    <row r="177" spans="1:18">
      <c r="A177" s="10" t="s">
        <v>4321</v>
      </c>
      <c r="B177" s="11" t="s">
        <v>137</v>
      </c>
      <c r="C177" s="11" t="s">
        <v>4177</v>
      </c>
      <c r="D177" s="11">
        <v>98052</v>
      </c>
      <c r="E177" s="16">
        <v>1240000</v>
      </c>
      <c r="F177" s="12">
        <v>5</v>
      </c>
      <c r="G177" s="15">
        <v>4</v>
      </c>
      <c r="H177" s="15">
        <v>4410</v>
      </c>
      <c r="I177" s="13">
        <v>281</v>
      </c>
      <c r="J177" s="11">
        <v>0</v>
      </c>
      <c r="K177" s="15" t="s">
        <v>4183</v>
      </c>
      <c r="L177" s="11" t="s">
        <v>4183</v>
      </c>
      <c r="M177" s="11" t="s">
        <v>4184</v>
      </c>
      <c r="N177" s="11" t="s">
        <v>4180</v>
      </c>
      <c r="O177" s="11">
        <v>19</v>
      </c>
      <c r="P177" s="11">
        <v>0</v>
      </c>
      <c r="Q177" s="11">
        <v>19</v>
      </c>
      <c r="R177" s="11">
        <v>2</v>
      </c>
    </row>
    <row r="178" spans="1:18">
      <c r="A178" s="10" t="s">
        <v>4322</v>
      </c>
      <c r="B178" s="11" t="s">
        <v>49</v>
      </c>
      <c r="C178" s="11" t="s">
        <v>4177</v>
      </c>
      <c r="D178" s="11">
        <v>98105</v>
      </c>
      <c r="E178" s="16">
        <v>1240000</v>
      </c>
      <c r="F178" s="12">
        <v>5</v>
      </c>
      <c r="G178" s="15">
        <v>3</v>
      </c>
      <c r="H178" s="15">
        <v>2830</v>
      </c>
      <c r="I178" s="13">
        <v>438</v>
      </c>
      <c r="J178" s="11">
        <v>0</v>
      </c>
      <c r="K178" s="15" t="s">
        <v>4183</v>
      </c>
      <c r="L178" s="11" t="s">
        <v>4178</v>
      </c>
      <c r="M178" s="11" t="s">
        <v>4184</v>
      </c>
      <c r="N178" s="11" t="s">
        <v>4180</v>
      </c>
      <c r="O178" s="11">
        <v>102</v>
      </c>
      <c r="P178" s="11">
        <v>1998</v>
      </c>
      <c r="Q178" s="11">
        <v>27</v>
      </c>
      <c r="R178" s="11">
        <v>2</v>
      </c>
    </row>
    <row r="179" spans="1:18">
      <c r="A179" s="10" t="s">
        <v>4323</v>
      </c>
      <c r="B179" s="11" t="s">
        <v>49</v>
      </c>
      <c r="C179" s="11" t="s">
        <v>4177</v>
      </c>
      <c r="D179" s="11">
        <v>98115</v>
      </c>
      <c r="E179" s="16">
        <v>1234582</v>
      </c>
      <c r="F179" s="12">
        <v>5</v>
      </c>
      <c r="G179" s="15">
        <v>3.25</v>
      </c>
      <c r="H179" s="15">
        <v>3240</v>
      </c>
      <c r="I179" s="13">
        <v>381</v>
      </c>
      <c r="J179" s="11">
        <v>0</v>
      </c>
      <c r="K179" s="15" t="s">
        <v>4183</v>
      </c>
      <c r="L179" s="11" t="s">
        <v>4178</v>
      </c>
      <c r="M179" s="11" t="s">
        <v>4181</v>
      </c>
      <c r="N179" s="11" t="s">
        <v>4179</v>
      </c>
      <c r="O179" s="11">
        <v>86</v>
      </c>
      <c r="P179" s="11">
        <v>1989</v>
      </c>
      <c r="Q179" s="11">
        <v>36</v>
      </c>
      <c r="R179" s="11">
        <v>1.5</v>
      </c>
    </row>
    <row r="180" spans="1:18">
      <c r="A180" s="10" t="s">
        <v>4324</v>
      </c>
      <c r="B180" s="11" t="s">
        <v>33</v>
      </c>
      <c r="C180" s="11" t="s">
        <v>4177</v>
      </c>
      <c r="D180" s="11">
        <v>98004</v>
      </c>
      <c r="E180" s="16">
        <v>1230000</v>
      </c>
      <c r="F180" s="12">
        <v>3</v>
      </c>
      <c r="G180" s="15">
        <v>1.75</v>
      </c>
      <c r="H180" s="15">
        <v>2200</v>
      </c>
      <c r="I180" s="13">
        <v>559</v>
      </c>
      <c r="J180" s="11">
        <v>0</v>
      </c>
      <c r="K180" s="15" t="s">
        <v>4183</v>
      </c>
      <c r="L180" s="11" t="s">
        <v>4183</v>
      </c>
      <c r="M180" s="11" t="s">
        <v>4195</v>
      </c>
      <c r="N180" s="11" t="s">
        <v>4180</v>
      </c>
      <c r="O180" s="11">
        <v>77</v>
      </c>
      <c r="P180" s="11">
        <v>2003</v>
      </c>
      <c r="Q180" s="11">
        <v>22</v>
      </c>
      <c r="R180" s="11">
        <v>1.5</v>
      </c>
    </row>
    <row r="181" spans="1:18">
      <c r="A181" s="10" t="s">
        <v>4325</v>
      </c>
      <c r="B181" s="11" t="s">
        <v>36</v>
      </c>
      <c r="C181" s="11" t="s">
        <v>4177</v>
      </c>
      <c r="D181" s="11">
        <v>98040</v>
      </c>
      <c r="E181" s="16">
        <v>1230000</v>
      </c>
      <c r="F181" s="12">
        <v>4</v>
      </c>
      <c r="G181" s="15">
        <v>2.5</v>
      </c>
      <c r="H181" s="15">
        <v>3040</v>
      </c>
      <c r="I181" s="13">
        <v>405</v>
      </c>
      <c r="J181" s="11">
        <v>0</v>
      </c>
      <c r="K181" s="15" t="s">
        <v>4183</v>
      </c>
      <c r="L181" s="11" t="s">
        <v>4183</v>
      </c>
      <c r="M181" s="11" t="s">
        <v>4184</v>
      </c>
      <c r="N181" s="11" t="s">
        <v>4180</v>
      </c>
      <c r="O181" s="11">
        <v>24</v>
      </c>
      <c r="P181" s="11">
        <v>0</v>
      </c>
      <c r="Q181" s="11">
        <v>24</v>
      </c>
      <c r="R181" s="11">
        <v>2</v>
      </c>
    </row>
    <row r="182" spans="1:18">
      <c r="A182" s="10" t="s">
        <v>4326</v>
      </c>
      <c r="B182" s="11" t="s">
        <v>33</v>
      </c>
      <c r="C182" s="11" t="s">
        <v>4177</v>
      </c>
      <c r="D182" s="11">
        <v>98007</v>
      </c>
      <c r="E182" s="16">
        <v>1229000</v>
      </c>
      <c r="F182" s="12">
        <v>4</v>
      </c>
      <c r="G182" s="15">
        <v>3.5</v>
      </c>
      <c r="H182" s="15">
        <v>3770</v>
      </c>
      <c r="I182" s="13">
        <v>326</v>
      </c>
      <c r="J182" s="11">
        <v>1</v>
      </c>
      <c r="K182" s="15" t="s">
        <v>4183</v>
      </c>
      <c r="L182" s="11" t="s">
        <v>4178</v>
      </c>
      <c r="M182" s="11" t="s">
        <v>4184</v>
      </c>
      <c r="N182" s="11" t="s">
        <v>4180</v>
      </c>
      <c r="O182" s="11">
        <v>36</v>
      </c>
      <c r="P182" s="11">
        <v>0</v>
      </c>
      <c r="Q182" s="11">
        <v>36</v>
      </c>
      <c r="R182" s="11">
        <v>2</v>
      </c>
    </row>
    <row r="183" spans="1:18">
      <c r="A183" s="10" t="s">
        <v>4327</v>
      </c>
      <c r="B183" s="11" t="s">
        <v>102</v>
      </c>
      <c r="C183" s="11" t="s">
        <v>4177</v>
      </c>
      <c r="D183" s="11">
        <v>98074</v>
      </c>
      <c r="E183" s="16">
        <v>1228000</v>
      </c>
      <c r="F183" s="12">
        <v>4</v>
      </c>
      <c r="G183" s="15">
        <v>2.5</v>
      </c>
      <c r="H183" s="15">
        <v>5730</v>
      </c>
      <c r="I183" s="13">
        <v>214</v>
      </c>
      <c r="J183" s="11">
        <v>1</v>
      </c>
      <c r="K183" s="15" t="s">
        <v>4183</v>
      </c>
      <c r="L183" s="11" t="s">
        <v>4178</v>
      </c>
      <c r="M183" s="11" t="s">
        <v>4181</v>
      </c>
      <c r="N183" s="11" t="s">
        <v>4180</v>
      </c>
      <c r="O183" s="11">
        <v>34</v>
      </c>
      <c r="P183" s="11">
        <v>0</v>
      </c>
      <c r="Q183" s="11">
        <v>34</v>
      </c>
      <c r="R183" s="11">
        <v>2</v>
      </c>
    </row>
    <row r="184" spans="1:18">
      <c r="A184" s="10" t="s">
        <v>267</v>
      </c>
      <c r="B184" s="11" t="s">
        <v>36</v>
      </c>
      <c r="C184" s="11" t="s">
        <v>4177</v>
      </c>
      <c r="D184" s="11">
        <v>98040</v>
      </c>
      <c r="E184" s="16">
        <v>1225000</v>
      </c>
      <c r="F184" s="12">
        <v>4</v>
      </c>
      <c r="G184" s="15">
        <v>2.25</v>
      </c>
      <c r="H184" s="15">
        <v>3070</v>
      </c>
      <c r="I184" s="13">
        <v>399</v>
      </c>
      <c r="J184" s="11">
        <v>0</v>
      </c>
      <c r="K184" s="15" t="s">
        <v>4183</v>
      </c>
      <c r="L184" s="11" t="s">
        <v>4178</v>
      </c>
      <c r="M184" s="11" t="s">
        <v>4197</v>
      </c>
      <c r="N184" s="11" t="s">
        <v>4180</v>
      </c>
      <c r="O184" s="11">
        <v>49</v>
      </c>
      <c r="P184" s="11">
        <v>0</v>
      </c>
      <c r="Q184" s="11">
        <v>49</v>
      </c>
      <c r="R184" s="11">
        <v>1</v>
      </c>
    </row>
    <row r="185" spans="1:18">
      <c r="A185" s="10" t="s">
        <v>268</v>
      </c>
      <c r="B185" s="11" t="s">
        <v>42</v>
      </c>
      <c r="C185" s="11" t="s">
        <v>4177</v>
      </c>
      <c r="D185" s="11">
        <v>98039</v>
      </c>
      <c r="E185" s="16">
        <v>1225000</v>
      </c>
      <c r="F185" s="12">
        <v>4</v>
      </c>
      <c r="G185" s="15">
        <v>2.5</v>
      </c>
      <c r="H185" s="15">
        <v>2740</v>
      </c>
      <c r="I185" s="13">
        <v>447</v>
      </c>
      <c r="J185" s="11">
        <v>0</v>
      </c>
      <c r="K185" s="15" t="s">
        <v>4183</v>
      </c>
      <c r="L185" s="11" t="s">
        <v>4183</v>
      </c>
      <c r="M185" s="11" t="s">
        <v>4184</v>
      </c>
      <c r="N185" s="11" t="s">
        <v>4180</v>
      </c>
      <c r="O185" s="11">
        <v>41</v>
      </c>
      <c r="P185" s="11">
        <v>0</v>
      </c>
      <c r="Q185" s="11">
        <v>41</v>
      </c>
      <c r="R185" s="11">
        <v>2</v>
      </c>
    </row>
    <row r="186" spans="1:18">
      <c r="A186" s="10" t="s">
        <v>4328</v>
      </c>
      <c r="B186" s="11" t="s">
        <v>137</v>
      </c>
      <c r="C186" s="11" t="s">
        <v>4177</v>
      </c>
      <c r="D186" s="11">
        <v>98053</v>
      </c>
      <c r="E186" s="16">
        <v>1225000</v>
      </c>
      <c r="F186" s="12">
        <v>4</v>
      </c>
      <c r="G186" s="15">
        <v>4.5</v>
      </c>
      <c r="H186" s="15">
        <v>5420</v>
      </c>
      <c r="I186" s="13">
        <v>226</v>
      </c>
      <c r="J186" s="11">
        <v>2</v>
      </c>
      <c r="K186" s="15" t="s">
        <v>4183</v>
      </c>
      <c r="L186" s="11" t="s">
        <v>4178</v>
      </c>
      <c r="M186" s="11" t="s">
        <v>4184</v>
      </c>
      <c r="N186" s="11" t="s">
        <v>4180</v>
      </c>
      <c r="O186" s="11">
        <v>24</v>
      </c>
      <c r="P186" s="11">
        <v>0</v>
      </c>
      <c r="Q186" s="11">
        <v>24</v>
      </c>
      <c r="R186" s="11">
        <v>1</v>
      </c>
    </row>
    <row r="187" spans="1:18">
      <c r="A187" s="10" t="s">
        <v>4329</v>
      </c>
      <c r="B187" s="11" t="s">
        <v>102</v>
      </c>
      <c r="C187" s="11" t="s">
        <v>4177</v>
      </c>
      <c r="D187" s="11">
        <v>98074</v>
      </c>
      <c r="E187" s="16">
        <v>1222500</v>
      </c>
      <c r="F187" s="12">
        <v>4</v>
      </c>
      <c r="G187" s="15">
        <v>3.5</v>
      </c>
      <c r="H187" s="15">
        <v>4910</v>
      </c>
      <c r="I187" s="13">
        <v>249</v>
      </c>
      <c r="J187" s="11">
        <v>0</v>
      </c>
      <c r="K187" s="15" t="s">
        <v>4183</v>
      </c>
      <c r="L187" s="11" t="s">
        <v>4178</v>
      </c>
      <c r="M187" s="11" t="s">
        <v>4184</v>
      </c>
      <c r="N187" s="11" t="s">
        <v>4180</v>
      </c>
      <c r="O187" s="11">
        <v>18</v>
      </c>
      <c r="P187" s="11">
        <v>0</v>
      </c>
      <c r="Q187" s="11">
        <v>18</v>
      </c>
      <c r="R187" s="11">
        <v>1.5</v>
      </c>
    </row>
    <row r="188" spans="1:18">
      <c r="A188" s="10" t="s">
        <v>4330</v>
      </c>
      <c r="B188" s="11" t="s">
        <v>49</v>
      </c>
      <c r="C188" s="11" t="s">
        <v>4177</v>
      </c>
      <c r="D188" s="11">
        <v>98109</v>
      </c>
      <c r="E188" s="16">
        <v>1220000</v>
      </c>
      <c r="F188" s="12">
        <v>4</v>
      </c>
      <c r="G188" s="15">
        <v>2.5</v>
      </c>
      <c r="H188" s="15">
        <v>3240</v>
      </c>
      <c r="I188" s="13">
        <v>377</v>
      </c>
      <c r="J188" s="11">
        <v>0</v>
      </c>
      <c r="K188" s="15" t="s">
        <v>4183</v>
      </c>
      <c r="L188" s="11" t="s">
        <v>4178</v>
      </c>
      <c r="M188" s="11" t="s">
        <v>4184</v>
      </c>
      <c r="N188" s="11" t="s">
        <v>4180</v>
      </c>
      <c r="O188" s="11">
        <v>17</v>
      </c>
      <c r="P188" s="11">
        <v>0</v>
      </c>
      <c r="Q188" s="11">
        <v>17</v>
      </c>
      <c r="R188" s="11">
        <v>2</v>
      </c>
    </row>
    <row r="189" spans="1:18">
      <c r="A189" s="10" t="s">
        <v>4331</v>
      </c>
      <c r="B189" s="11" t="s">
        <v>49</v>
      </c>
      <c r="C189" s="11" t="s">
        <v>4177</v>
      </c>
      <c r="D189" s="11">
        <v>98109</v>
      </c>
      <c r="E189" s="16">
        <v>1220000</v>
      </c>
      <c r="F189" s="12">
        <v>4</v>
      </c>
      <c r="G189" s="15">
        <v>3.75</v>
      </c>
      <c r="H189" s="15">
        <v>3520</v>
      </c>
      <c r="I189" s="13">
        <v>347</v>
      </c>
      <c r="J189" s="11">
        <v>0</v>
      </c>
      <c r="K189" s="15" t="s">
        <v>4183</v>
      </c>
      <c r="L189" s="11" t="s">
        <v>4178</v>
      </c>
      <c r="M189" s="11" t="s">
        <v>4184</v>
      </c>
      <c r="N189" s="11" t="s">
        <v>4181</v>
      </c>
      <c r="O189" s="11">
        <v>112</v>
      </c>
      <c r="P189" s="11">
        <v>0</v>
      </c>
      <c r="Q189" s="11">
        <v>112</v>
      </c>
      <c r="R189" s="11">
        <v>1.5</v>
      </c>
    </row>
    <row r="190" spans="1:18">
      <c r="A190" s="10" t="s">
        <v>4332</v>
      </c>
      <c r="B190" s="11" t="s">
        <v>33</v>
      </c>
      <c r="C190" s="11" t="s">
        <v>4177</v>
      </c>
      <c r="D190" s="11">
        <v>98006</v>
      </c>
      <c r="E190" s="16">
        <v>1216000</v>
      </c>
      <c r="F190" s="12">
        <v>4</v>
      </c>
      <c r="G190" s="15">
        <v>2.5</v>
      </c>
      <c r="H190" s="15">
        <v>3190</v>
      </c>
      <c r="I190" s="13">
        <v>381</v>
      </c>
      <c r="J190" s="11">
        <v>0</v>
      </c>
      <c r="K190" s="15" t="s">
        <v>4183</v>
      </c>
      <c r="L190" s="11" t="s">
        <v>4178</v>
      </c>
      <c r="M190" s="11" t="s">
        <v>4197</v>
      </c>
      <c r="N190" s="11" t="s">
        <v>4181</v>
      </c>
      <c r="O190" s="11">
        <v>58</v>
      </c>
      <c r="P190" s="11">
        <v>0</v>
      </c>
      <c r="Q190" s="11">
        <v>58</v>
      </c>
      <c r="R190" s="11">
        <v>1</v>
      </c>
    </row>
    <row r="191" spans="1:18">
      <c r="A191" s="10" t="s">
        <v>4333</v>
      </c>
      <c r="B191" s="11" t="s">
        <v>120</v>
      </c>
      <c r="C191" s="11" t="s">
        <v>4177</v>
      </c>
      <c r="D191" s="11">
        <v>98072</v>
      </c>
      <c r="E191" s="16">
        <v>1215000</v>
      </c>
      <c r="F191" s="12">
        <v>4</v>
      </c>
      <c r="G191" s="15">
        <v>3.75</v>
      </c>
      <c r="H191" s="15">
        <v>3820</v>
      </c>
      <c r="I191" s="13">
        <v>318</v>
      </c>
      <c r="J191" s="11">
        <v>1</v>
      </c>
      <c r="K191" s="15" t="s">
        <v>4183</v>
      </c>
      <c r="L191" s="11" t="s">
        <v>4183</v>
      </c>
      <c r="M191" s="11" t="s">
        <v>4184</v>
      </c>
      <c r="N191" s="11" t="s">
        <v>4180</v>
      </c>
      <c r="O191" s="11">
        <v>31</v>
      </c>
      <c r="P191" s="11">
        <v>0</v>
      </c>
      <c r="Q191" s="11">
        <v>31</v>
      </c>
      <c r="R191" s="11">
        <v>1</v>
      </c>
    </row>
    <row r="192" spans="1:18">
      <c r="A192" s="10" t="s">
        <v>4334</v>
      </c>
      <c r="B192" s="11" t="s">
        <v>33</v>
      </c>
      <c r="C192" s="11" t="s">
        <v>4177</v>
      </c>
      <c r="D192" s="11">
        <v>98006</v>
      </c>
      <c r="E192" s="16">
        <v>1212500</v>
      </c>
      <c r="F192" s="12">
        <v>4</v>
      </c>
      <c r="G192" s="15">
        <v>3.5</v>
      </c>
      <c r="H192" s="15">
        <v>4560</v>
      </c>
      <c r="I192" s="13">
        <v>266</v>
      </c>
      <c r="J192" s="11">
        <v>0</v>
      </c>
      <c r="K192" s="15" t="s">
        <v>4183</v>
      </c>
      <c r="L192" s="11" t="s">
        <v>4178</v>
      </c>
      <c r="M192" s="11" t="s">
        <v>4197</v>
      </c>
      <c r="N192" s="11" t="s">
        <v>4180</v>
      </c>
      <c r="O192" s="11">
        <v>30</v>
      </c>
      <c r="P192" s="11">
        <v>0</v>
      </c>
      <c r="Q192" s="11">
        <v>30</v>
      </c>
      <c r="R192" s="11">
        <v>1</v>
      </c>
    </row>
    <row r="193" spans="1:18">
      <c r="A193" s="10" t="s">
        <v>4335</v>
      </c>
      <c r="B193" s="11" t="s">
        <v>49</v>
      </c>
      <c r="C193" s="11" t="s">
        <v>4177</v>
      </c>
      <c r="D193" s="11">
        <v>98115</v>
      </c>
      <c r="E193" s="16">
        <v>1210000</v>
      </c>
      <c r="F193" s="12">
        <v>4</v>
      </c>
      <c r="G193" s="15">
        <v>2.75</v>
      </c>
      <c r="H193" s="15">
        <v>3650</v>
      </c>
      <c r="I193" s="13">
        <v>332</v>
      </c>
      <c r="J193" s="11">
        <v>0</v>
      </c>
      <c r="K193" s="15" t="s">
        <v>4183</v>
      </c>
      <c r="L193" s="11" t="s">
        <v>4178</v>
      </c>
      <c r="M193" s="11" t="s">
        <v>4179</v>
      </c>
      <c r="N193" s="11" t="s">
        <v>4179</v>
      </c>
      <c r="O193" s="11">
        <v>74</v>
      </c>
      <c r="P193" s="11">
        <v>2003</v>
      </c>
      <c r="Q193" s="11">
        <v>22</v>
      </c>
      <c r="R193" s="11">
        <v>2</v>
      </c>
    </row>
    <row r="194" spans="1:18">
      <c r="A194" s="10" t="s">
        <v>4336</v>
      </c>
      <c r="B194" s="11" t="s">
        <v>49</v>
      </c>
      <c r="C194" s="11" t="s">
        <v>4177</v>
      </c>
      <c r="D194" s="11">
        <v>98105</v>
      </c>
      <c r="E194" s="16">
        <v>1205000</v>
      </c>
      <c r="F194" s="12">
        <v>4</v>
      </c>
      <c r="G194" s="15">
        <v>3.5</v>
      </c>
      <c r="H194" s="15">
        <v>3150</v>
      </c>
      <c r="I194" s="13">
        <v>383</v>
      </c>
      <c r="J194" s="11">
        <v>0</v>
      </c>
      <c r="K194" s="15" t="s">
        <v>4183</v>
      </c>
      <c r="L194" s="11" t="s">
        <v>4183</v>
      </c>
      <c r="M194" s="11" t="s">
        <v>4184</v>
      </c>
      <c r="N194" s="11" t="s">
        <v>4180</v>
      </c>
      <c r="O194" s="11">
        <v>11</v>
      </c>
      <c r="P194" s="11">
        <v>0</v>
      </c>
      <c r="Q194" s="11">
        <v>11</v>
      </c>
      <c r="R194" s="11">
        <v>2</v>
      </c>
    </row>
    <row r="195" spans="1:18">
      <c r="A195" s="10" t="s">
        <v>279</v>
      </c>
      <c r="B195" s="11" t="s">
        <v>36</v>
      </c>
      <c r="C195" s="11" t="s">
        <v>4177</v>
      </c>
      <c r="D195" s="11">
        <v>98040</v>
      </c>
      <c r="E195" s="16">
        <v>1200000</v>
      </c>
      <c r="F195" s="12">
        <v>3</v>
      </c>
      <c r="G195" s="15">
        <v>1.75</v>
      </c>
      <c r="H195" s="15">
        <v>1560</v>
      </c>
      <c r="I195" s="13">
        <v>769</v>
      </c>
      <c r="J195" s="11">
        <v>0</v>
      </c>
      <c r="K195" s="15" t="s">
        <v>4178</v>
      </c>
      <c r="L195" s="11" t="s">
        <v>4183</v>
      </c>
      <c r="M195" s="11" t="s">
        <v>4181</v>
      </c>
      <c r="N195" s="11" t="s">
        <v>4179</v>
      </c>
      <c r="O195" s="11">
        <v>97</v>
      </c>
      <c r="P195" s="11">
        <v>0</v>
      </c>
      <c r="Q195" s="11">
        <v>97</v>
      </c>
      <c r="R195" s="11">
        <v>1.5</v>
      </c>
    </row>
    <row r="196" spans="1:18">
      <c r="A196" s="10" t="s">
        <v>4337</v>
      </c>
      <c r="B196" s="11" t="s">
        <v>281</v>
      </c>
      <c r="C196" s="11" t="s">
        <v>4177</v>
      </c>
      <c r="D196" s="11">
        <v>98059</v>
      </c>
      <c r="E196" s="16">
        <v>1200000</v>
      </c>
      <c r="F196" s="12">
        <v>4</v>
      </c>
      <c r="G196" s="15">
        <v>1.75</v>
      </c>
      <c r="H196" s="15">
        <v>3990</v>
      </c>
      <c r="I196" s="13">
        <v>301</v>
      </c>
      <c r="J196" s="11">
        <v>0</v>
      </c>
      <c r="K196" s="15" t="s">
        <v>4183</v>
      </c>
      <c r="L196" s="11" t="s">
        <v>4183</v>
      </c>
      <c r="M196" s="11" t="s">
        <v>4184</v>
      </c>
      <c r="N196" s="11" t="s">
        <v>4180</v>
      </c>
      <c r="O196" s="11">
        <v>19</v>
      </c>
      <c r="P196" s="11">
        <v>0</v>
      </c>
      <c r="Q196" s="11">
        <v>19</v>
      </c>
      <c r="R196" s="11">
        <v>2</v>
      </c>
    </row>
    <row r="197" spans="1:18">
      <c r="A197" s="10" t="s">
        <v>4338</v>
      </c>
      <c r="B197" s="11" t="s">
        <v>281</v>
      </c>
      <c r="C197" s="11" t="s">
        <v>4177</v>
      </c>
      <c r="D197" s="11">
        <v>98059</v>
      </c>
      <c r="E197" s="16">
        <v>1200000</v>
      </c>
      <c r="F197" s="12">
        <v>4</v>
      </c>
      <c r="G197" s="15">
        <v>3.5</v>
      </c>
      <c r="H197" s="15">
        <v>4170</v>
      </c>
      <c r="I197" s="13">
        <v>288</v>
      </c>
      <c r="J197" s="11">
        <v>0</v>
      </c>
      <c r="K197" s="15" t="s">
        <v>4183</v>
      </c>
      <c r="L197" s="11" t="s">
        <v>4183</v>
      </c>
      <c r="M197" s="11" t="s">
        <v>4184</v>
      </c>
      <c r="N197" s="11" t="s">
        <v>4180</v>
      </c>
      <c r="O197" s="11">
        <v>21</v>
      </c>
      <c r="P197" s="11">
        <v>2003</v>
      </c>
      <c r="Q197" s="11">
        <v>22</v>
      </c>
      <c r="R197" s="11">
        <v>2</v>
      </c>
    </row>
    <row r="198" spans="1:18">
      <c r="A198" s="10" t="s">
        <v>4339</v>
      </c>
      <c r="B198" s="11" t="s">
        <v>137</v>
      </c>
      <c r="C198" s="11" t="s">
        <v>4177</v>
      </c>
      <c r="D198" s="11">
        <v>98053</v>
      </c>
      <c r="E198" s="16">
        <v>1200000</v>
      </c>
      <c r="F198" s="12">
        <v>4</v>
      </c>
      <c r="G198" s="15">
        <v>3.5</v>
      </c>
      <c r="H198" s="15">
        <v>4740</v>
      </c>
      <c r="I198" s="13">
        <v>253</v>
      </c>
      <c r="J198" s="11">
        <v>4</v>
      </c>
      <c r="K198" s="15" t="s">
        <v>4183</v>
      </c>
      <c r="L198" s="11" t="s">
        <v>4183</v>
      </c>
      <c r="M198" s="11" t="s">
        <v>4184</v>
      </c>
      <c r="N198" s="11" t="s">
        <v>4180</v>
      </c>
      <c r="O198" s="11">
        <v>22</v>
      </c>
      <c r="P198" s="11">
        <v>0</v>
      </c>
      <c r="Q198" s="11">
        <v>22</v>
      </c>
      <c r="R198" s="11">
        <v>2</v>
      </c>
    </row>
    <row r="199" spans="1:18">
      <c r="A199" s="10" t="s">
        <v>4340</v>
      </c>
      <c r="B199" s="11" t="s">
        <v>49</v>
      </c>
      <c r="C199" s="11" t="s">
        <v>4177</v>
      </c>
      <c r="D199" s="11">
        <v>98115</v>
      </c>
      <c r="E199" s="16">
        <v>1200000</v>
      </c>
      <c r="F199" s="12">
        <v>4</v>
      </c>
      <c r="G199" s="15">
        <v>2.5</v>
      </c>
      <c r="H199" s="15">
        <v>2700</v>
      </c>
      <c r="I199" s="13">
        <v>444</v>
      </c>
      <c r="J199" s="11">
        <v>0</v>
      </c>
      <c r="K199" s="15" t="s">
        <v>4183</v>
      </c>
      <c r="L199" s="11" t="s">
        <v>4183</v>
      </c>
      <c r="M199" s="11" t="s">
        <v>4184</v>
      </c>
      <c r="N199" s="11" t="s">
        <v>4180</v>
      </c>
      <c r="O199" s="11">
        <v>21</v>
      </c>
      <c r="P199" s="11">
        <v>2003</v>
      </c>
      <c r="Q199" s="11">
        <v>22</v>
      </c>
      <c r="R199" s="11">
        <v>2</v>
      </c>
    </row>
    <row r="200" spans="1:18">
      <c r="A200" s="10" t="s">
        <v>4341</v>
      </c>
      <c r="B200" s="11" t="s">
        <v>49</v>
      </c>
      <c r="C200" s="11" t="s">
        <v>4177</v>
      </c>
      <c r="D200" s="11">
        <v>98112</v>
      </c>
      <c r="E200" s="16">
        <v>1200000</v>
      </c>
      <c r="F200" s="12">
        <v>4</v>
      </c>
      <c r="G200" s="15">
        <v>2</v>
      </c>
      <c r="H200" s="15">
        <v>2120</v>
      </c>
      <c r="I200" s="13">
        <v>566</v>
      </c>
      <c r="J200" s="11">
        <v>0</v>
      </c>
      <c r="K200" s="15" t="s">
        <v>4183</v>
      </c>
      <c r="L200" s="11" t="s">
        <v>4183</v>
      </c>
      <c r="M200" s="11" t="s">
        <v>4184</v>
      </c>
      <c r="N200" s="11" t="s">
        <v>4180</v>
      </c>
      <c r="O200" s="11">
        <v>120</v>
      </c>
      <c r="P200" s="11">
        <v>2010</v>
      </c>
      <c r="Q200" s="11">
        <v>15</v>
      </c>
      <c r="R200" s="11">
        <v>2</v>
      </c>
    </row>
    <row r="201" spans="1:18">
      <c r="A201" s="10" t="s">
        <v>287</v>
      </c>
      <c r="B201" s="11" t="s">
        <v>49</v>
      </c>
      <c r="C201" s="11" t="s">
        <v>4177</v>
      </c>
      <c r="D201" s="11">
        <v>98112</v>
      </c>
      <c r="E201" s="16">
        <v>1198000</v>
      </c>
      <c r="F201" s="12">
        <v>4</v>
      </c>
      <c r="G201" s="15">
        <v>3.5</v>
      </c>
      <c r="H201" s="15">
        <v>3400</v>
      </c>
      <c r="I201" s="13">
        <v>352</v>
      </c>
      <c r="J201" s="11">
        <v>0</v>
      </c>
      <c r="K201" s="15" t="s">
        <v>4183</v>
      </c>
      <c r="L201" s="11" t="s">
        <v>4178</v>
      </c>
      <c r="M201" s="11" t="s">
        <v>4184</v>
      </c>
      <c r="N201" s="11" t="s">
        <v>4180</v>
      </c>
      <c r="O201" s="11">
        <v>17</v>
      </c>
      <c r="P201" s="11">
        <v>0</v>
      </c>
      <c r="Q201" s="11">
        <v>17</v>
      </c>
      <c r="R201" s="11">
        <v>2.5</v>
      </c>
    </row>
    <row r="202" spans="1:18">
      <c r="A202" s="10" t="s">
        <v>4342</v>
      </c>
      <c r="B202" s="11" t="s">
        <v>36</v>
      </c>
      <c r="C202" s="11" t="s">
        <v>4177</v>
      </c>
      <c r="D202" s="11">
        <v>98040</v>
      </c>
      <c r="E202" s="16">
        <v>1195000</v>
      </c>
      <c r="F202" s="12">
        <v>5</v>
      </c>
      <c r="G202" s="15">
        <v>2.75</v>
      </c>
      <c r="H202" s="15">
        <v>3650</v>
      </c>
      <c r="I202" s="13">
        <v>327</v>
      </c>
      <c r="J202" s="11">
        <v>0</v>
      </c>
      <c r="K202" s="15" t="s">
        <v>4183</v>
      </c>
      <c r="L202" s="11" t="s">
        <v>4178</v>
      </c>
      <c r="M202" s="11" t="s">
        <v>4184</v>
      </c>
      <c r="N202" s="11" t="s">
        <v>4181</v>
      </c>
      <c r="O202" s="11">
        <v>56</v>
      </c>
      <c r="P202" s="11">
        <v>0</v>
      </c>
      <c r="Q202" s="11">
        <v>56</v>
      </c>
      <c r="R202" s="11">
        <v>2</v>
      </c>
    </row>
    <row r="203" spans="1:18">
      <c r="A203" s="10" t="s">
        <v>289</v>
      </c>
      <c r="B203" s="11" t="s">
        <v>36</v>
      </c>
      <c r="C203" s="11" t="s">
        <v>4177</v>
      </c>
      <c r="D203" s="11">
        <v>98040</v>
      </c>
      <c r="E203" s="16">
        <v>1195000</v>
      </c>
      <c r="F203" s="12">
        <v>5</v>
      </c>
      <c r="G203" s="15">
        <v>3</v>
      </c>
      <c r="H203" s="15">
        <v>3420</v>
      </c>
      <c r="I203" s="13">
        <v>349</v>
      </c>
      <c r="J203" s="11">
        <v>0</v>
      </c>
      <c r="K203" s="15" t="s">
        <v>4183</v>
      </c>
      <c r="L203" s="11" t="s">
        <v>4178</v>
      </c>
      <c r="M203" s="11" t="s">
        <v>4184</v>
      </c>
      <c r="N203" s="11" t="s">
        <v>4180</v>
      </c>
      <c r="O203" s="11">
        <v>73</v>
      </c>
      <c r="P203" s="11">
        <v>2005</v>
      </c>
      <c r="Q203" s="11">
        <v>20</v>
      </c>
      <c r="R203" s="11">
        <v>2</v>
      </c>
    </row>
    <row r="204" spans="1:18">
      <c r="A204" s="10" t="s">
        <v>4343</v>
      </c>
      <c r="B204" s="11" t="s">
        <v>49</v>
      </c>
      <c r="C204" s="11" t="s">
        <v>4177</v>
      </c>
      <c r="D204" s="11">
        <v>98199</v>
      </c>
      <c r="E204" s="16">
        <v>1195000</v>
      </c>
      <c r="F204" s="12">
        <v>4</v>
      </c>
      <c r="G204" s="15">
        <v>3.5</v>
      </c>
      <c r="H204" s="15">
        <v>3960</v>
      </c>
      <c r="I204" s="13">
        <v>302</v>
      </c>
      <c r="J204" s="11">
        <v>0</v>
      </c>
      <c r="K204" s="15" t="s">
        <v>4183</v>
      </c>
      <c r="L204" s="11" t="s">
        <v>4178</v>
      </c>
      <c r="M204" s="11" t="s">
        <v>4184</v>
      </c>
      <c r="N204" s="11" t="s">
        <v>4180</v>
      </c>
      <c r="O204" s="11">
        <v>19</v>
      </c>
      <c r="P204" s="11">
        <v>0</v>
      </c>
      <c r="Q204" s="11">
        <v>19</v>
      </c>
      <c r="R204" s="11">
        <v>2</v>
      </c>
    </row>
    <row r="205" spans="1:18">
      <c r="A205" s="10" t="s">
        <v>4344</v>
      </c>
      <c r="B205" s="11" t="s">
        <v>49</v>
      </c>
      <c r="C205" s="11" t="s">
        <v>4177</v>
      </c>
      <c r="D205" s="11">
        <v>98109</v>
      </c>
      <c r="E205" s="16">
        <v>1190000</v>
      </c>
      <c r="F205" s="12">
        <v>4</v>
      </c>
      <c r="G205" s="15">
        <v>3</v>
      </c>
      <c r="H205" s="15">
        <v>2240</v>
      </c>
      <c r="I205" s="13">
        <v>531</v>
      </c>
      <c r="J205" s="11">
        <v>0</v>
      </c>
      <c r="K205" s="15" t="s">
        <v>4183</v>
      </c>
      <c r="L205" s="11" t="s">
        <v>4178</v>
      </c>
      <c r="M205" s="11" t="s">
        <v>4184</v>
      </c>
      <c r="N205" s="11" t="s">
        <v>4179</v>
      </c>
      <c r="O205" s="11">
        <v>111</v>
      </c>
      <c r="P205" s="11">
        <v>1945</v>
      </c>
      <c r="Q205" s="11">
        <v>80</v>
      </c>
      <c r="R205" s="11">
        <v>1.5</v>
      </c>
    </row>
    <row r="206" spans="1:18">
      <c r="A206" s="10" t="s">
        <v>4345</v>
      </c>
      <c r="B206" s="11" t="s">
        <v>49</v>
      </c>
      <c r="C206" s="11" t="s">
        <v>4177</v>
      </c>
      <c r="D206" s="11">
        <v>98112</v>
      </c>
      <c r="E206" s="16">
        <v>1185001</v>
      </c>
      <c r="F206" s="12">
        <v>3</v>
      </c>
      <c r="G206" s="15">
        <v>2.75</v>
      </c>
      <c r="H206" s="15">
        <v>2500</v>
      </c>
      <c r="I206" s="13">
        <v>474</v>
      </c>
      <c r="J206" s="11">
        <v>0</v>
      </c>
      <c r="K206" s="15" t="s">
        <v>4183</v>
      </c>
      <c r="L206" s="11" t="s">
        <v>4183</v>
      </c>
      <c r="M206" s="11" t="s">
        <v>4184</v>
      </c>
      <c r="N206" s="11" t="s">
        <v>4181</v>
      </c>
      <c r="O206" s="11">
        <v>120</v>
      </c>
      <c r="P206" s="11">
        <v>0</v>
      </c>
      <c r="Q206" s="11">
        <v>120</v>
      </c>
      <c r="R206" s="11">
        <v>2</v>
      </c>
    </row>
    <row r="207" spans="1:18">
      <c r="A207" s="10" t="s">
        <v>4346</v>
      </c>
      <c r="B207" s="11" t="s">
        <v>33</v>
      </c>
      <c r="C207" s="11" t="s">
        <v>4177</v>
      </c>
      <c r="D207" s="11">
        <v>98005</v>
      </c>
      <c r="E207" s="16">
        <v>1185000</v>
      </c>
      <c r="F207" s="12">
        <v>3</v>
      </c>
      <c r="G207" s="15">
        <v>2.25</v>
      </c>
      <c r="H207" s="15">
        <v>2760</v>
      </c>
      <c r="I207" s="13">
        <v>429</v>
      </c>
      <c r="J207" s="11">
        <v>1</v>
      </c>
      <c r="K207" s="15" t="s">
        <v>4183</v>
      </c>
      <c r="L207" s="11" t="s">
        <v>4183</v>
      </c>
      <c r="M207" s="11" t="s">
        <v>4184</v>
      </c>
      <c r="N207" s="11" t="s">
        <v>4181</v>
      </c>
      <c r="O207" s="11">
        <v>47</v>
      </c>
      <c r="P207" s="11">
        <v>0</v>
      </c>
      <c r="Q207" s="11">
        <v>47</v>
      </c>
      <c r="R207" s="11">
        <v>2</v>
      </c>
    </row>
    <row r="208" spans="1:18">
      <c r="A208" s="10" t="s">
        <v>4347</v>
      </c>
      <c r="B208" s="11" t="s">
        <v>49</v>
      </c>
      <c r="C208" s="11" t="s">
        <v>4177</v>
      </c>
      <c r="D208" s="11">
        <v>98115</v>
      </c>
      <c r="E208" s="16">
        <v>1184000</v>
      </c>
      <c r="F208" s="12">
        <v>4</v>
      </c>
      <c r="G208" s="15">
        <v>2.5</v>
      </c>
      <c r="H208" s="15">
        <v>3200</v>
      </c>
      <c r="I208" s="13">
        <v>370</v>
      </c>
      <c r="J208" s="11">
        <v>0</v>
      </c>
      <c r="K208" s="15" t="s">
        <v>4183</v>
      </c>
      <c r="L208" s="11" t="s">
        <v>4178</v>
      </c>
      <c r="M208" s="11" t="s">
        <v>4195</v>
      </c>
      <c r="N208" s="11" t="s">
        <v>4181</v>
      </c>
      <c r="O208" s="11">
        <v>77</v>
      </c>
      <c r="P208" s="11">
        <v>1985</v>
      </c>
      <c r="Q208" s="11">
        <v>40</v>
      </c>
      <c r="R208" s="11">
        <v>1.5</v>
      </c>
    </row>
    <row r="209" spans="1:18">
      <c r="A209" s="10" t="s">
        <v>4348</v>
      </c>
      <c r="B209" s="11" t="s">
        <v>49</v>
      </c>
      <c r="C209" s="11" t="s">
        <v>4177</v>
      </c>
      <c r="D209" s="11">
        <v>98112</v>
      </c>
      <c r="E209" s="16">
        <v>1180500</v>
      </c>
      <c r="F209" s="12">
        <v>3</v>
      </c>
      <c r="G209" s="15">
        <v>1.75</v>
      </c>
      <c r="H209" s="15">
        <v>1610</v>
      </c>
      <c r="I209" s="13">
        <v>733</v>
      </c>
      <c r="J209" s="11">
        <v>0</v>
      </c>
      <c r="K209" s="15" t="s">
        <v>4183</v>
      </c>
      <c r="L209" s="11" t="s">
        <v>4178</v>
      </c>
      <c r="M209" s="11" t="s">
        <v>4184</v>
      </c>
      <c r="N209" s="11" t="s">
        <v>4180</v>
      </c>
      <c r="O209" s="11">
        <v>52</v>
      </c>
      <c r="P209" s="11">
        <v>2013</v>
      </c>
      <c r="Q209" s="11">
        <v>12</v>
      </c>
      <c r="R209" s="11">
        <v>1</v>
      </c>
    </row>
    <row r="210" spans="1:18">
      <c r="A210" s="10" t="s">
        <v>4349</v>
      </c>
      <c r="B210" s="11" t="s">
        <v>46</v>
      </c>
      <c r="C210" s="11" t="s">
        <v>4177</v>
      </c>
      <c r="D210" s="11">
        <v>98033</v>
      </c>
      <c r="E210" s="16">
        <v>1180000</v>
      </c>
      <c r="F210" s="12">
        <v>5</v>
      </c>
      <c r="G210" s="15">
        <v>3.75</v>
      </c>
      <c r="H210" s="15">
        <v>3630</v>
      </c>
      <c r="I210" s="13">
        <v>325</v>
      </c>
      <c r="J210" s="11">
        <v>0</v>
      </c>
      <c r="K210" s="15" t="s">
        <v>4183</v>
      </c>
      <c r="L210" s="11" t="s">
        <v>4178</v>
      </c>
      <c r="M210" s="11" t="s">
        <v>4184</v>
      </c>
      <c r="N210" s="11" t="s">
        <v>4180</v>
      </c>
      <c r="O210" s="11">
        <v>21</v>
      </c>
      <c r="P210" s="11">
        <v>2003</v>
      </c>
      <c r="Q210" s="11">
        <v>22</v>
      </c>
      <c r="R210" s="11">
        <v>1.5</v>
      </c>
    </row>
    <row r="211" spans="1:18">
      <c r="A211" s="10" t="s">
        <v>4350</v>
      </c>
      <c r="B211" s="11" t="s">
        <v>49</v>
      </c>
      <c r="C211" s="11" t="s">
        <v>4177</v>
      </c>
      <c r="D211" s="11">
        <v>98136</v>
      </c>
      <c r="E211" s="16">
        <v>1175000</v>
      </c>
      <c r="F211" s="12">
        <v>3</v>
      </c>
      <c r="G211" s="15">
        <v>2.5</v>
      </c>
      <c r="H211" s="15">
        <v>1970</v>
      </c>
      <c r="I211" s="13">
        <v>596</v>
      </c>
      <c r="J211" s="11">
        <v>1</v>
      </c>
      <c r="K211" s="15" t="s">
        <v>4178</v>
      </c>
      <c r="L211" s="11" t="s">
        <v>4178</v>
      </c>
      <c r="M211" s="11" t="s">
        <v>4181</v>
      </c>
      <c r="N211" s="11" t="s">
        <v>4180</v>
      </c>
      <c r="O211" s="11">
        <v>88</v>
      </c>
      <c r="P211" s="11">
        <v>1998</v>
      </c>
      <c r="Q211" s="11">
        <v>27</v>
      </c>
      <c r="R211" s="11">
        <v>1</v>
      </c>
    </row>
    <row r="212" spans="1:18">
      <c r="A212" s="10" t="s">
        <v>4351</v>
      </c>
      <c r="B212" s="11" t="s">
        <v>46</v>
      </c>
      <c r="C212" s="11" t="s">
        <v>4177</v>
      </c>
      <c r="D212" s="11">
        <v>98033</v>
      </c>
      <c r="E212" s="16">
        <v>1170000</v>
      </c>
      <c r="F212" s="12">
        <v>3</v>
      </c>
      <c r="G212" s="15">
        <v>2.75</v>
      </c>
      <c r="H212" s="15">
        <v>2890</v>
      </c>
      <c r="I212" s="13">
        <v>405</v>
      </c>
      <c r="J212" s="11">
        <v>0</v>
      </c>
      <c r="K212" s="15" t="s">
        <v>4183</v>
      </c>
      <c r="L212" s="11" t="s">
        <v>4178</v>
      </c>
      <c r="M212" s="11" t="s">
        <v>4197</v>
      </c>
      <c r="N212" s="11" t="s">
        <v>4179</v>
      </c>
      <c r="O212" s="11">
        <v>38</v>
      </c>
      <c r="P212" s="11">
        <v>0</v>
      </c>
      <c r="Q212" s="11">
        <v>38</v>
      </c>
      <c r="R212" s="11">
        <v>2</v>
      </c>
    </row>
    <row r="213" spans="1:18">
      <c r="A213" s="10" t="s">
        <v>4352</v>
      </c>
      <c r="B213" s="11" t="s">
        <v>33</v>
      </c>
      <c r="C213" s="11" t="s">
        <v>4177</v>
      </c>
      <c r="D213" s="11">
        <v>98004</v>
      </c>
      <c r="E213" s="16">
        <v>1170000</v>
      </c>
      <c r="F213" s="12">
        <v>4</v>
      </c>
      <c r="G213" s="15">
        <v>2.5</v>
      </c>
      <c r="H213" s="15">
        <v>2570</v>
      </c>
      <c r="I213" s="13">
        <v>455</v>
      </c>
      <c r="J213" s="11">
        <v>0</v>
      </c>
      <c r="K213" s="15" t="s">
        <v>4183</v>
      </c>
      <c r="L213" s="11" t="s">
        <v>4183</v>
      </c>
      <c r="M213" s="11" t="s">
        <v>4184</v>
      </c>
      <c r="N213" s="11" t="s">
        <v>4180</v>
      </c>
      <c r="O213" s="11">
        <v>25</v>
      </c>
      <c r="P213" s="11">
        <v>0</v>
      </c>
      <c r="Q213" s="11">
        <v>25</v>
      </c>
      <c r="R213" s="11">
        <v>2</v>
      </c>
    </row>
    <row r="214" spans="1:18">
      <c r="A214" s="10" t="s">
        <v>301</v>
      </c>
      <c r="B214" s="11" t="s">
        <v>49</v>
      </c>
      <c r="C214" s="11" t="s">
        <v>4177</v>
      </c>
      <c r="D214" s="11">
        <v>98122</v>
      </c>
      <c r="E214" s="16">
        <v>1165000</v>
      </c>
      <c r="F214" s="12">
        <v>3</v>
      </c>
      <c r="G214" s="15">
        <v>3</v>
      </c>
      <c r="H214" s="15">
        <v>3790</v>
      </c>
      <c r="I214" s="13">
        <v>307</v>
      </c>
      <c r="J214" s="11">
        <v>0</v>
      </c>
      <c r="K214" s="15" t="s">
        <v>4183</v>
      </c>
      <c r="L214" s="11" t="s">
        <v>4178</v>
      </c>
      <c r="M214" s="11" t="s">
        <v>4184</v>
      </c>
      <c r="N214" s="11" t="s">
        <v>4180</v>
      </c>
      <c r="O214" s="11">
        <v>36</v>
      </c>
      <c r="P214" s="11">
        <v>0</v>
      </c>
      <c r="Q214" s="11">
        <v>36</v>
      </c>
      <c r="R214" s="11">
        <v>2</v>
      </c>
    </row>
    <row r="215" spans="1:18">
      <c r="A215" s="10" t="s">
        <v>4353</v>
      </c>
      <c r="B215" s="11" t="s">
        <v>33</v>
      </c>
      <c r="C215" s="11" t="s">
        <v>4177</v>
      </c>
      <c r="D215" s="11">
        <v>98006</v>
      </c>
      <c r="E215" s="16">
        <v>1160000</v>
      </c>
      <c r="F215" s="12">
        <v>4</v>
      </c>
      <c r="G215" s="15">
        <v>3.5</v>
      </c>
      <c r="H215" s="15">
        <v>4680</v>
      </c>
      <c r="I215" s="13">
        <v>248</v>
      </c>
      <c r="J215" s="11">
        <v>0</v>
      </c>
      <c r="K215" s="15" t="s">
        <v>4183</v>
      </c>
      <c r="L215" s="11" t="s">
        <v>4178</v>
      </c>
      <c r="M215" s="11" t="s">
        <v>4184</v>
      </c>
      <c r="N215" s="11" t="s">
        <v>4180</v>
      </c>
      <c r="O215" s="11">
        <v>20</v>
      </c>
      <c r="P215" s="11">
        <v>0</v>
      </c>
      <c r="Q215" s="11">
        <v>20</v>
      </c>
      <c r="R215" s="11">
        <v>2</v>
      </c>
    </row>
    <row r="216" spans="1:18">
      <c r="A216" s="10" t="s">
        <v>4354</v>
      </c>
      <c r="B216" s="11" t="s">
        <v>49</v>
      </c>
      <c r="C216" s="11" t="s">
        <v>4177</v>
      </c>
      <c r="D216" s="11">
        <v>98112</v>
      </c>
      <c r="E216" s="16">
        <v>1157400</v>
      </c>
      <c r="F216" s="12">
        <v>3</v>
      </c>
      <c r="G216" s="15">
        <v>2.5</v>
      </c>
      <c r="H216" s="15">
        <v>2740</v>
      </c>
      <c r="I216" s="13">
        <v>422</v>
      </c>
      <c r="J216" s="11">
        <v>0</v>
      </c>
      <c r="K216" s="15" t="s">
        <v>4183</v>
      </c>
      <c r="L216" s="11" t="s">
        <v>4183</v>
      </c>
      <c r="M216" s="11" t="s">
        <v>4179</v>
      </c>
      <c r="N216" s="11" t="s">
        <v>4180</v>
      </c>
      <c r="O216" s="11">
        <v>112</v>
      </c>
      <c r="P216" s="11">
        <v>1992</v>
      </c>
      <c r="Q216" s="11">
        <v>33</v>
      </c>
      <c r="R216" s="11">
        <v>2</v>
      </c>
    </row>
    <row r="217" spans="1:18">
      <c r="A217" s="10" t="s">
        <v>4355</v>
      </c>
      <c r="B217" s="11" t="s">
        <v>137</v>
      </c>
      <c r="C217" s="11" t="s">
        <v>4177</v>
      </c>
      <c r="D217" s="11">
        <v>98052</v>
      </c>
      <c r="E217" s="16">
        <v>1150000</v>
      </c>
      <c r="F217" s="12">
        <v>3</v>
      </c>
      <c r="G217" s="15">
        <v>1.5</v>
      </c>
      <c r="H217" s="15">
        <v>2170</v>
      </c>
      <c r="I217" s="13">
        <v>530</v>
      </c>
      <c r="J217" s="11">
        <v>0</v>
      </c>
      <c r="K217" s="15" t="s">
        <v>4178</v>
      </c>
      <c r="L217" s="11" t="s">
        <v>4178</v>
      </c>
      <c r="M217" s="11" t="s">
        <v>4179</v>
      </c>
      <c r="N217" s="11" t="s">
        <v>4180</v>
      </c>
      <c r="O217" s="11">
        <v>46</v>
      </c>
      <c r="P217" s="11">
        <v>2014</v>
      </c>
      <c r="Q217" s="11">
        <v>11</v>
      </c>
      <c r="R217" s="11">
        <v>1</v>
      </c>
    </row>
    <row r="218" spans="1:18">
      <c r="A218" s="10" t="s">
        <v>4356</v>
      </c>
      <c r="B218" s="11" t="s">
        <v>33</v>
      </c>
      <c r="C218" s="11" t="s">
        <v>4177</v>
      </c>
      <c r="D218" s="11">
        <v>98006</v>
      </c>
      <c r="E218" s="16">
        <v>1150000</v>
      </c>
      <c r="F218" s="12">
        <v>3</v>
      </c>
      <c r="G218" s="15">
        <v>2.5</v>
      </c>
      <c r="H218" s="15">
        <v>3830</v>
      </c>
      <c r="I218" s="13">
        <v>300</v>
      </c>
      <c r="J218" s="11">
        <v>1</v>
      </c>
      <c r="K218" s="15" t="s">
        <v>4183</v>
      </c>
      <c r="L218" s="11" t="s">
        <v>4183</v>
      </c>
      <c r="M218" s="11" t="s">
        <v>4184</v>
      </c>
      <c r="N218" s="11" t="s">
        <v>4180</v>
      </c>
      <c r="O218" s="11">
        <v>34</v>
      </c>
      <c r="P218" s="11">
        <v>0</v>
      </c>
      <c r="Q218" s="11">
        <v>34</v>
      </c>
      <c r="R218" s="11">
        <v>2</v>
      </c>
    </row>
    <row r="219" spans="1:18">
      <c r="A219" s="10" t="s">
        <v>4357</v>
      </c>
      <c r="B219" s="11" t="s">
        <v>33</v>
      </c>
      <c r="C219" s="11" t="s">
        <v>4177</v>
      </c>
      <c r="D219" s="11">
        <v>98004</v>
      </c>
      <c r="E219" s="16">
        <v>1150000</v>
      </c>
      <c r="F219" s="12">
        <v>3</v>
      </c>
      <c r="G219" s="15">
        <v>2.5</v>
      </c>
      <c r="H219" s="15">
        <v>2850</v>
      </c>
      <c r="I219" s="13">
        <v>404</v>
      </c>
      <c r="J219" s="11">
        <v>0</v>
      </c>
      <c r="K219" s="15" t="s">
        <v>4183</v>
      </c>
      <c r="L219" s="11" t="s">
        <v>4178</v>
      </c>
      <c r="M219" s="11" t="s">
        <v>4184</v>
      </c>
      <c r="N219" s="11" t="s">
        <v>4179</v>
      </c>
      <c r="O219" s="11">
        <v>71</v>
      </c>
      <c r="P219" s="11">
        <v>1979</v>
      </c>
      <c r="Q219" s="11">
        <v>46</v>
      </c>
      <c r="R219" s="11">
        <v>1</v>
      </c>
    </row>
    <row r="220" spans="1:18">
      <c r="A220" s="10" t="s">
        <v>4358</v>
      </c>
      <c r="B220" s="11" t="s">
        <v>79</v>
      </c>
      <c r="C220" s="11" t="s">
        <v>4177</v>
      </c>
      <c r="D220" s="11">
        <v>98029</v>
      </c>
      <c r="E220" s="16">
        <v>1150000</v>
      </c>
      <c r="F220" s="12">
        <v>6</v>
      </c>
      <c r="G220" s="15">
        <v>4.5</v>
      </c>
      <c r="H220" s="15">
        <v>6040</v>
      </c>
      <c r="I220" s="13">
        <v>190</v>
      </c>
      <c r="J220" s="11">
        <v>5</v>
      </c>
      <c r="K220" s="15" t="s">
        <v>4183</v>
      </c>
      <c r="L220" s="11" t="s">
        <v>4178</v>
      </c>
      <c r="M220" s="11" t="s">
        <v>4184</v>
      </c>
      <c r="N220" s="11" t="s">
        <v>4180</v>
      </c>
      <c r="O220" s="11">
        <v>29</v>
      </c>
      <c r="P220" s="11">
        <v>0</v>
      </c>
      <c r="Q220" s="11">
        <v>29</v>
      </c>
      <c r="R220" s="11">
        <v>2</v>
      </c>
    </row>
    <row r="221" spans="1:18">
      <c r="A221" s="10" t="s">
        <v>4359</v>
      </c>
      <c r="B221" s="11" t="s">
        <v>46</v>
      </c>
      <c r="C221" s="11" t="s">
        <v>4177</v>
      </c>
      <c r="D221" s="11">
        <v>98033</v>
      </c>
      <c r="E221" s="16">
        <v>1150000</v>
      </c>
      <c r="F221" s="12">
        <v>4</v>
      </c>
      <c r="G221" s="15">
        <v>2.5</v>
      </c>
      <c r="H221" s="15">
        <v>3340</v>
      </c>
      <c r="I221" s="13">
        <v>344</v>
      </c>
      <c r="J221" s="11">
        <v>0</v>
      </c>
      <c r="K221" s="15" t="s">
        <v>4183</v>
      </c>
      <c r="L221" s="11" t="s">
        <v>4183</v>
      </c>
      <c r="M221" s="11" t="s">
        <v>4184</v>
      </c>
      <c r="N221" s="11" t="s">
        <v>4180</v>
      </c>
      <c r="O221" s="11">
        <v>29</v>
      </c>
      <c r="P221" s="11">
        <v>0</v>
      </c>
      <c r="Q221" s="11">
        <v>29</v>
      </c>
      <c r="R221" s="11">
        <v>2</v>
      </c>
    </row>
    <row r="222" spans="1:18">
      <c r="A222" s="10" t="s">
        <v>4360</v>
      </c>
      <c r="B222" s="11" t="s">
        <v>46</v>
      </c>
      <c r="C222" s="11" t="s">
        <v>4177</v>
      </c>
      <c r="D222" s="11">
        <v>98033</v>
      </c>
      <c r="E222" s="16">
        <v>1150000</v>
      </c>
      <c r="F222" s="12">
        <v>5</v>
      </c>
      <c r="G222" s="15">
        <v>2.5</v>
      </c>
      <c r="H222" s="15">
        <v>3580</v>
      </c>
      <c r="I222" s="13">
        <v>321</v>
      </c>
      <c r="J222" s="11">
        <v>0</v>
      </c>
      <c r="K222" s="15" t="s">
        <v>4183</v>
      </c>
      <c r="L222" s="11" t="s">
        <v>4183</v>
      </c>
      <c r="M222" s="11" t="s">
        <v>4184</v>
      </c>
      <c r="N222" s="11" t="s">
        <v>4180</v>
      </c>
      <c r="O222" s="11">
        <v>25</v>
      </c>
      <c r="P222" s="11">
        <v>0</v>
      </c>
      <c r="Q222" s="11">
        <v>25</v>
      </c>
      <c r="R222" s="11">
        <v>2</v>
      </c>
    </row>
    <row r="223" spans="1:18">
      <c r="A223" s="10" t="s">
        <v>4361</v>
      </c>
      <c r="B223" s="11" t="s">
        <v>102</v>
      </c>
      <c r="C223" s="11" t="s">
        <v>4177</v>
      </c>
      <c r="D223" s="11">
        <v>98075</v>
      </c>
      <c r="E223" s="16">
        <v>1150000</v>
      </c>
      <c r="F223" s="12">
        <v>3</v>
      </c>
      <c r="G223" s="15">
        <v>2</v>
      </c>
      <c r="H223" s="15">
        <v>2110</v>
      </c>
      <c r="I223" s="13">
        <v>545</v>
      </c>
      <c r="J223" s="11">
        <v>0</v>
      </c>
      <c r="K223" s="15" t="s">
        <v>4183</v>
      </c>
      <c r="L223" s="11" t="s">
        <v>4183</v>
      </c>
      <c r="M223" s="11" t="s">
        <v>4184</v>
      </c>
      <c r="N223" s="11" t="s">
        <v>4181</v>
      </c>
      <c r="O223" s="11">
        <v>46</v>
      </c>
      <c r="P223" s="11">
        <v>0</v>
      </c>
      <c r="Q223" s="11">
        <v>46</v>
      </c>
      <c r="R223" s="11">
        <v>2</v>
      </c>
    </row>
    <row r="224" spans="1:18">
      <c r="A224" s="10" t="s">
        <v>4362</v>
      </c>
      <c r="B224" s="11" t="s">
        <v>313</v>
      </c>
      <c r="C224" s="11" t="s">
        <v>4177</v>
      </c>
      <c r="D224" s="11">
        <v>98065</v>
      </c>
      <c r="E224" s="16">
        <v>1149000</v>
      </c>
      <c r="F224" s="12">
        <v>4</v>
      </c>
      <c r="G224" s="15">
        <v>3</v>
      </c>
      <c r="H224" s="15">
        <v>5940</v>
      </c>
      <c r="I224" s="13">
        <v>193</v>
      </c>
      <c r="J224" s="11">
        <v>0</v>
      </c>
      <c r="K224" s="15" t="s">
        <v>4183</v>
      </c>
      <c r="L224" s="11" t="s">
        <v>4178</v>
      </c>
      <c r="M224" s="11" t="s">
        <v>4181</v>
      </c>
      <c r="N224" s="11" t="s">
        <v>4180</v>
      </c>
      <c r="O224" s="11">
        <v>21</v>
      </c>
      <c r="P224" s="11">
        <v>2003</v>
      </c>
      <c r="Q224" s="11">
        <v>22</v>
      </c>
      <c r="R224" s="11">
        <v>2</v>
      </c>
    </row>
    <row r="225" spans="1:18">
      <c r="A225" s="10" t="s">
        <v>4363</v>
      </c>
      <c r="B225" s="11" t="s">
        <v>49</v>
      </c>
      <c r="C225" s="11" t="s">
        <v>4177</v>
      </c>
      <c r="D225" s="11">
        <v>98109</v>
      </c>
      <c r="E225" s="16">
        <v>1145000</v>
      </c>
      <c r="F225" s="12">
        <v>3</v>
      </c>
      <c r="G225" s="15">
        <v>2.5</v>
      </c>
      <c r="H225" s="15">
        <v>2490</v>
      </c>
      <c r="I225" s="13">
        <v>460</v>
      </c>
      <c r="J225" s="11">
        <v>0</v>
      </c>
      <c r="K225" s="15" t="s">
        <v>4183</v>
      </c>
      <c r="L225" s="11" t="s">
        <v>4178</v>
      </c>
      <c r="M225" s="11" t="s">
        <v>4184</v>
      </c>
      <c r="N225" s="11" t="s">
        <v>4181</v>
      </c>
      <c r="O225" s="11">
        <v>107</v>
      </c>
      <c r="P225" s="11">
        <v>0</v>
      </c>
      <c r="Q225" s="11">
        <v>107</v>
      </c>
      <c r="R225" s="11">
        <v>2</v>
      </c>
    </row>
    <row r="226" spans="1:18">
      <c r="A226" s="10" t="s">
        <v>4364</v>
      </c>
      <c r="B226" s="11" t="s">
        <v>102</v>
      </c>
      <c r="C226" s="11" t="s">
        <v>4177</v>
      </c>
      <c r="D226" s="11">
        <v>98075</v>
      </c>
      <c r="E226" s="16">
        <v>1140000</v>
      </c>
      <c r="F226" s="12">
        <v>3</v>
      </c>
      <c r="G226" s="15">
        <v>2.5</v>
      </c>
      <c r="H226" s="15">
        <v>2780</v>
      </c>
      <c r="I226" s="13">
        <v>410</v>
      </c>
      <c r="J226" s="11">
        <v>1</v>
      </c>
      <c r="K226" s="15" t="s">
        <v>4183</v>
      </c>
      <c r="L226" s="11" t="s">
        <v>4178</v>
      </c>
      <c r="M226" s="11" t="s">
        <v>4195</v>
      </c>
      <c r="N226" s="11" t="s">
        <v>4179</v>
      </c>
      <c r="O226" s="11">
        <v>56</v>
      </c>
      <c r="P226" s="11">
        <v>0</v>
      </c>
      <c r="Q226" s="11">
        <v>56</v>
      </c>
      <c r="R226" s="11">
        <v>1.5</v>
      </c>
    </row>
    <row r="227" spans="1:18">
      <c r="A227" s="10" t="s">
        <v>4365</v>
      </c>
      <c r="B227" s="11" t="s">
        <v>120</v>
      </c>
      <c r="C227" s="11" t="s">
        <v>4177</v>
      </c>
      <c r="D227" s="11">
        <v>98072</v>
      </c>
      <c r="E227" s="16">
        <v>1140000</v>
      </c>
      <c r="F227" s="12">
        <v>4</v>
      </c>
      <c r="G227" s="15">
        <v>2.25</v>
      </c>
      <c r="H227" s="15">
        <v>3310</v>
      </c>
      <c r="I227" s="13">
        <v>344</v>
      </c>
      <c r="J227" s="11">
        <v>3</v>
      </c>
      <c r="K227" s="15" t="s">
        <v>4183</v>
      </c>
      <c r="L227" s="11" t="s">
        <v>4183</v>
      </c>
      <c r="M227" s="11" t="s">
        <v>4184</v>
      </c>
      <c r="N227" s="11" t="s">
        <v>4181</v>
      </c>
      <c r="O227" s="11">
        <v>101</v>
      </c>
      <c r="P227" s="11">
        <v>1956</v>
      </c>
      <c r="Q227" s="11">
        <v>69</v>
      </c>
      <c r="R227" s="11">
        <v>2</v>
      </c>
    </row>
    <row r="228" spans="1:18">
      <c r="A228" s="10" t="s">
        <v>4366</v>
      </c>
      <c r="B228" s="11" t="s">
        <v>319</v>
      </c>
      <c r="C228" s="11" t="s">
        <v>4177</v>
      </c>
      <c r="D228" s="11">
        <v>98058</v>
      </c>
      <c r="E228" s="16">
        <v>1135250</v>
      </c>
      <c r="F228" s="12">
        <v>5</v>
      </c>
      <c r="G228" s="15">
        <v>4</v>
      </c>
      <c r="H228" s="15">
        <v>7320</v>
      </c>
      <c r="I228" s="13">
        <v>155</v>
      </c>
      <c r="J228" s="11">
        <v>5</v>
      </c>
      <c r="K228" s="15" t="s">
        <v>4183</v>
      </c>
      <c r="L228" s="11" t="s">
        <v>4183</v>
      </c>
      <c r="M228" s="11" t="s">
        <v>4184</v>
      </c>
      <c r="N228" s="11" t="s">
        <v>4180</v>
      </c>
      <c r="O228" s="11">
        <v>33</v>
      </c>
      <c r="P228" s="11">
        <v>0</v>
      </c>
      <c r="Q228" s="11">
        <v>33</v>
      </c>
      <c r="R228" s="11">
        <v>2</v>
      </c>
    </row>
    <row r="229" spans="1:18">
      <c r="A229" s="10" t="s">
        <v>4367</v>
      </c>
      <c r="B229" s="11" t="s">
        <v>120</v>
      </c>
      <c r="C229" s="11" t="s">
        <v>4177</v>
      </c>
      <c r="D229" s="11">
        <v>98077</v>
      </c>
      <c r="E229" s="16">
        <v>1135000</v>
      </c>
      <c r="F229" s="12">
        <v>6</v>
      </c>
      <c r="G229" s="15">
        <v>4.25</v>
      </c>
      <c r="H229" s="15">
        <v>6900</v>
      </c>
      <c r="I229" s="13">
        <v>164</v>
      </c>
      <c r="J229" s="11">
        <v>6</v>
      </c>
      <c r="K229" s="15" t="s">
        <v>4183</v>
      </c>
      <c r="L229" s="11" t="s">
        <v>4178</v>
      </c>
      <c r="M229" s="11" t="s">
        <v>4184</v>
      </c>
      <c r="N229" s="11" t="s">
        <v>4179</v>
      </c>
      <c r="O229" s="11">
        <v>23</v>
      </c>
      <c r="P229" s="11">
        <v>0</v>
      </c>
      <c r="Q229" s="11">
        <v>23</v>
      </c>
      <c r="R229" s="11">
        <v>2</v>
      </c>
    </row>
    <row r="230" spans="1:18">
      <c r="A230" s="10" t="s">
        <v>4368</v>
      </c>
      <c r="B230" s="11" t="s">
        <v>226</v>
      </c>
      <c r="C230" s="11" t="s">
        <v>4177</v>
      </c>
      <c r="D230" s="11">
        <v>98166</v>
      </c>
      <c r="E230" s="16">
        <v>1131000</v>
      </c>
      <c r="F230" s="12">
        <v>3</v>
      </c>
      <c r="G230" s="15">
        <v>2.25</v>
      </c>
      <c r="H230" s="15">
        <v>2790</v>
      </c>
      <c r="I230" s="13">
        <v>405</v>
      </c>
      <c r="J230" s="11">
        <v>0</v>
      </c>
      <c r="K230" s="15" t="s">
        <v>4183</v>
      </c>
      <c r="L230" s="11" t="s">
        <v>4183</v>
      </c>
      <c r="M230" s="11" t="s">
        <v>4197</v>
      </c>
      <c r="N230" s="11" t="s">
        <v>4180</v>
      </c>
      <c r="O230" s="11">
        <v>19</v>
      </c>
      <c r="P230" s="11">
        <v>0</v>
      </c>
      <c r="Q230" s="11">
        <v>19</v>
      </c>
      <c r="R230" s="11">
        <v>1</v>
      </c>
    </row>
    <row r="231" spans="1:18">
      <c r="A231" s="10" t="s">
        <v>4369</v>
      </c>
      <c r="B231" s="11" t="s">
        <v>46</v>
      </c>
      <c r="C231" s="11" t="s">
        <v>4177</v>
      </c>
      <c r="D231" s="11">
        <v>98033</v>
      </c>
      <c r="E231" s="16">
        <v>1130000</v>
      </c>
      <c r="F231" s="12">
        <v>4</v>
      </c>
      <c r="G231" s="15">
        <v>3.25</v>
      </c>
      <c r="H231" s="15">
        <v>3810</v>
      </c>
      <c r="I231" s="13">
        <v>297</v>
      </c>
      <c r="J231" s="11">
        <v>0</v>
      </c>
      <c r="K231" s="15" t="s">
        <v>4183</v>
      </c>
      <c r="L231" s="11" t="s">
        <v>4178</v>
      </c>
      <c r="M231" s="11" t="s">
        <v>4195</v>
      </c>
      <c r="N231" s="11" t="s">
        <v>4180</v>
      </c>
      <c r="O231" s="11">
        <v>18</v>
      </c>
      <c r="P231" s="11">
        <v>0</v>
      </c>
      <c r="Q231" s="11">
        <v>18</v>
      </c>
      <c r="R231" s="11">
        <v>1</v>
      </c>
    </row>
    <row r="232" spans="1:18">
      <c r="A232" s="10" t="s">
        <v>4370</v>
      </c>
      <c r="B232" s="11" t="s">
        <v>46</v>
      </c>
      <c r="C232" s="11" t="s">
        <v>4177</v>
      </c>
      <c r="D232" s="11">
        <v>98033</v>
      </c>
      <c r="E232" s="16">
        <v>1127000</v>
      </c>
      <c r="F232" s="12">
        <v>4</v>
      </c>
      <c r="G232" s="15">
        <v>2.5</v>
      </c>
      <c r="H232" s="15">
        <v>3160</v>
      </c>
      <c r="I232" s="13">
        <v>357</v>
      </c>
      <c r="J232" s="11">
        <v>0</v>
      </c>
      <c r="K232" s="15" t="s">
        <v>4183</v>
      </c>
      <c r="L232" s="11" t="s">
        <v>4183</v>
      </c>
      <c r="M232" s="11" t="s">
        <v>4184</v>
      </c>
      <c r="N232" s="11" t="s">
        <v>4179</v>
      </c>
      <c r="O232" s="11">
        <v>30</v>
      </c>
      <c r="P232" s="11">
        <v>0</v>
      </c>
      <c r="Q232" s="11">
        <v>30</v>
      </c>
      <c r="R232" s="11">
        <v>2</v>
      </c>
    </row>
    <row r="233" spans="1:18">
      <c r="A233" s="10" t="s">
        <v>4371</v>
      </c>
      <c r="B233" s="11" t="s">
        <v>33</v>
      </c>
      <c r="C233" s="11" t="s">
        <v>4177</v>
      </c>
      <c r="D233" s="11">
        <v>98006</v>
      </c>
      <c r="E233" s="16">
        <v>1126000</v>
      </c>
      <c r="F233" s="12">
        <v>5</v>
      </c>
      <c r="G233" s="15">
        <v>3.5</v>
      </c>
      <c r="H233" s="15">
        <v>3880</v>
      </c>
      <c r="I233" s="13">
        <v>290</v>
      </c>
      <c r="J233" s="11">
        <v>0</v>
      </c>
      <c r="K233" s="15" t="s">
        <v>4183</v>
      </c>
      <c r="L233" s="11" t="s">
        <v>4178</v>
      </c>
      <c r="M233" s="11" t="s">
        <v>4197</v>
      </c>
      <c r="N233" s="11" t="s">
        <v>4179</v>
      </c>
      <c r="O233" s="11">
        <v>46</v>
      </c>
      <c r="P233" s="11">
        <v>0</v>
      </c>
      <c r="Q233" s="11">
        <v>46</v>
      </c>
      <c r="R233" s="11">
        <v>2</v>
      </c>
    </row>
    <row r="234" spans="1:18">
      <c r="A234" s="10" t="s">
        <v>326</v>
      </c>
      <c r="B234" s="11" t="s">
        <v>49</v>
      </c>
      <c r="C234" s="11" t="s">
        <v>4177</v>
      </c>
      <c r="D234" s="11">
        <v>98103</v>
      </c>
      <c r="E234" s="16">
        <v>1125000</v>
      </c>
      <c r="F234" s="12">
        <v>6</v>
      </c>
      <c r="G234" s="15">
        <v>3.75</v>
      </c>
      <c r="H234" s="15">
        <v>3010</v>
      </c>
      <c r="I234" s="13">
        <v>374</v>
      </c>
      <c r="J234" s="11">
        <v>0</v>
      </c>
      <c r="K234" s="15" t="s">
        <v>4183</v>
      </c>
      <c r="L234" s="11" t="s">
        <v>4178</v>
      </c>
      <c r="M234" s="11" t="s">
        <v>4184</v>
      </c>
      <c r="N234" s="11" t="s">
        <v>4180</v>
      </c>
      <c r="O234" s="11">
        <v>11</v>
      </c>
      <c r="P234" s="11">
        <v>0</v>
      </c>
      <c r="Q234" s="11">
        <v>11</v>
      </c>
      <c r="R234" s="11">
        <v>2</v>
      </c>
    </row>
    <row r="235" spans="1:18">
      <c r="A235" s="10" t="s">
        <v>4372</v>
      </c>
      <c r="B235" s="11" t="s">
        <v>49</v>
      </c>
      <c r="C235" s="11" t="s">
        <v>4177</v>
      </c>
      <c r="D235" s="11">
        <v>98103</v>
      </c>
      <c r="E235" s="16">
        <v>1125000</v>
      </c>
      <c r="F235" s="12">
        <v>6</v>
      </c>
      <c r="G235" s="15">
        <v>3</v>
      </c>
      <c r="H235" s="15">
        <v>2880</v>
      </c>
      <c r="I235" s="13">
        <v>391</v>
      </c>
      <c r="J235" s="11">
        <v>0</v>
      </c>
      <c r="K235" s="15" t="s">
        <v>4183</v>
      </c>
      <c r="L235" s="11" t="s">
        <v>4178</v>
      </c>
      <c r="M235" s="11" t="s">
        <v>4184</v>
      </c>
      <c r="N235" s="11" t="s">
        <v>4179</v>
      </c>
      <c r="O235" s="11">
        <v>106</v>
      </c>
      <c r="P235" s="11">
        <v>1985</v>
      </c>
      <c r="Q235" s="11">
        <v>40</v>
      </c>
      <c r="R235" s="11">
        <v>2</v>
      </c>
    </row>
    <row r="236" spans="1:18">
      <c r="A236" s="10" t="s">
        <v>4373</v>
      </c>
      <c r="B236" s="11" t="s">
        <v>329</v>
      </c>
      <c r="C236" s="11" t="s">
        <v>4177</v>
      </c>
      <c r="D236" s="11">
        <v>98028</v>
      </c>
      <c r="E236" s="16">
        <v>1120000</v>
      </c>
      <c r="F236" s="12">
        <v>5</v>
      </c>
      <c r="G236" s="15">
        <v>2.75</v>
      </c>
      <c r="H236" s="15">
        <v>4400</v>
      </c>
      <c r="I236" s="13">
        <v>255</v>
      </c>
      <c r="J236" s="11">
        <v>0</v>
      </c>
      <c r="K236" s="15" t="s">
        <v>4183</v>
      </c>
      <c r="L236" s="11" t="s">
        <v>4178</v>
      </c>
      <c r="M236" s="11" t="s">
        <v>4197</v>
      </c>
      <c r="N236" s="11" t="s">
        <v>4181</v>
      </c>
      <c r="O236" s="11">
        <v>62</v>
      </c>
      <c r="P236" s="11">
        <v>0</v>
      </c>
      <c r="Q236" s="11">
        <v>62</v>
      </c>
      <c r="R236" s="11">
        <v>1</v>
      </c>
    </row>
    <row r="237" spans="1:18">
      <c r="A237" s="10" t="s">
        <v>4374</v>
      </c>
      <c r="B237" s="11" t="s">
        <v>49</v>
      </c>
      <c r="C237" s="11" t="s">
        <v>4177</v>
      </c>
      <c r="D237" s="11">
        <v>98136</v>
      </c>
      <c r="E237" s="16">
        <v>1120000</v>
      </c>
      <c r="F237" s="12">
        <v>5</v>
      </c>
      <c r="G237" s="15">
        <v>1.5</v>
      </c>
      <c r="H237" s="15">
        <v>2540</v>
      </c>
      <c r="I237" s="13">
        <v>441</v>
      </c>
      <c r="J237" s="11">
        <v>0</v>
      </c>
      <c r="K237" s="15" t="s">
        <v>4183</v>
      </c>
      <c r="L237" s="11" t="s">
        <v>4178</v>
      </c>
      <c r="M237" s="11" t="s">
        <v>4197</v>
      </c>
      <c r="N237" s="11" t="s">
        <v>4179</v>
      </c>
      <c r="O237" s="11">
        <v>71</v>
      </c>
      <c r="P237" s="11">
        <v>1979</v>
      </c>
      <c r="Q237" s="11">
        <v>46</v>
      </c>
      <c r="R237" s="11">
        <v>2</v>
      </c>
    </row>
    <row r="238" spans="1:18">
      <c r="A238" s="10" t="s">
        <v>4375</v>
      </c>
      <c r="B238" s="11" t="s">
        <v>120</v>
      </c>
      <c r="C238" s="11" t="s">
        <v>4177</v>
      </c>
      <c r="D238" s="11">
        <v>98072</v>
      </c>
      <c r="E238" s="16">
        <v>1120000</v>
      </c>
      <c r="F238" s="12">
        <v>4</v>
      </c>
      <c r="G238" s="15">
        <v>2.25</v>
      </c>
      <c r="H238" s="15">
        <v>4470</v>
      </c>
      <c r="I238" s="13">
        <v>251</v>
      </c>
      <c r="J238" s="11">
        <v>1</v>
      </c>
      <c r="K238" s="15" t="s">
        <v>4183</v>
      </c>
      <c r="L238" s="11" t="s">
        <v>4183</v>
      </c>
      <c r="M238" s="11" t="s">
        <v>4184</v>
      </c>
      <c r="N238" s="11" t="s">
        <v>4180</v>
      </c>
      <c r="O238" s="11">
        <v>37</v>
      </c>
      <c r="P238" s="11">
        <v>2000</v>
      </c>
      <c r="Q238" s="11">
        <v>25</v>
      </c>
      <c r="R238" s="11">
        <v>2</v>
      </c>
    </row>
    <row r="239" spans="1:18">
      <c r="A239" s="10" t="s">
        <v>4376</v>
      </c>
      <c r="B239" s="11" t="s">
        <v>33</v>
      </c>
      <c r="C239" s="11" t="s">
        <v>4177</v>
      </c>
      <c r="D239" s="11">
        <v>98007</v>
      </c>
      <c r="E239" s="16">
        <v>1115000</v>
      </c>
      <c r="F239" s="12">
        <v>4</v>
      </c>
      <c r="G239" s="15">
        <v>2.5</v>
      </c>
      <c r="H239" s="15">
        <v>3180</v>
      </c>
      <c r="I239" s="13">
        <v>351</v>
      </c>
      <c r="J239" s="11">
        <v>1</v>
      </c>
      <c r="K239" s="15" t="s">
        <v>4183</v>
      </c>
      <c r="L239" s="11" t="s">
        <v>4178</v>
      </c>
      <c r="M239" s="11" t="s">
        <v>4184</v>
      </c>
      <c r="N239" s="11" t="s">
        <v>4179</v>
      </c>
      <c r="O239" s="11">
        <v>47</v>
      </c>
      <c r="P239" s="11">
        <v>2000</v>
      </c>
      <c r="Q239" s="11">
        <v>25</v>
      </c>
      <c r="R239" s="11">
        <v>1</v>
      </c>
    </row>
    <row r="240" spans="1:18">
      <c r="A240" s="10" t="s">
        <v>4377</v>
      </c>
      <c r="B240" s="11" t="s">
        <v>49</v>
      </c>
      <c r="C240" s="11" t="s">
        <v>4177</v>
      </c>
      <c r="D240" s="11">
        <v>98105</v>
      </c>
      <c r="E240" s="16">
        <v>1110000</v>
      </c>
      <c r="F240" s="12">
        <v>5</v>
      </c>
      <c r="G240" s="15">
        <v>3.25</v>
      </c>
      <c r="H240" s="15">
        <v>3350</v>
      </c>
      <c r="I240" s="13">
        <v>331</v>
      </c>
      <c r="J240" s="11">
        <v>0</v>
      </c>
      <c r="K240" s="15" t="s">
        <v>4183</v>
      </c>
      <c r="L240" s="11" t="s">
        <v>4178</v>
      </c>
      <c r="M240" s="11" t="s">
        <v>4184</v>
      </c>
      <c r="N240" s="11" t="s">
        <v>4179</v>
      </c>
      <c r="O240" s="11">
        <v>28</v>
      </c>
      <c r="P240" s="11">
        <v>0</v>
      </c>
      <c r="Q240" s="11">
        <v>28</v>
      </c>
      <c r="R240" s="11">
        <v>2</v>
      </c>
    </row>
    <row r="241" spans="1:18">
      <c r="A241" s="10" t="s">
        <v>4378</v>
      </c>
      <c r="B241" s="11" t="s">
        <v>49</v>
      </c>
      <c r="C241" s="11" t="s">
        <v>4177</v>
      </c>
      <c r="D241" s="11">
        <v>98109</v>
      </c>
      <c r="E241" s="16">
        <v>1105000</v>
      </c>
      <c r="F241" s="12">
        <v>4</v>
      </c>
      <c r="G241" s="15">
        <v>1.5</v>
      </c>
      <c r="H241" s="15">
        <v>2740</v>
      </c>
      <c r="I241" s="13">
        <v>403</v>
      </c>
      <c r="J241" s="11">
        <v>0</v>
      </c>
      <c r="K241" s="15" t="s">
        <v>4183</v>
      </c>
      <c r="L241" s="11" t="s">
        <v>4178</v>
      </c>
      <c r="M241" s="11" t="s">
        <v>4184</v>
      </c>
      <c r="N241" s="11" t="s">
        <v>4181</v>
      </c>
      <c r="O241" s="11">
        <v>120</v>
      </c>
      <c r="P241" s="11">
        <v>0</v>
      </c>
      <c r="Q241" s="11">
        <v>120</v>
      </c>
      <c r="R241" s="11">
        <v>2</v>
      </c>
    </row>
    <row r="242" spans="1:18">
      <c r="A242" s="10" t="s">
        <v>4379</v>
      </c>
      <c r="B242" s="11" t="s">
        <v>33</v>
      </c>
      <c r="C242" s="11" t="s">
        <v>4177</v>
      </c>
      <c r="D242" s="11">
        <v>98006</v>
      </c>
      <c r="E242" s="16">
        <v>1100000</v>
      </c>
      <c r="F242" s="12">
        <v>5</v>
      </c>
      <c r="G242" s="15">
        <v>2.75</v>
      </c>
      <c r="H242" s="15">
        <v>2660</v>
      </c>
      <c r="I242" s="13">
        <v>414</v>
      </c>
      <c r="J242" s="11">
        <v>0</v>
      </c>
      <c r="K242" s="15" t="s">
        <v>4183</v>
      </c>
      <c r="L242" s="11" t="s">
        <v>4178</v>
      </c>
      <c r="M242" s="11" t="s">
        <v>4181</v>
      </c>
      <c r="N242" s="11" t="s">
        <v>4181</v>
      </c>
      <c r="O242" s="11">
        <v>56</v>
      </c>
      <c r="P242" s="11">
        <v>0</v>
      </c>
      <c r="Q242" s="11">
        <v>56</v>
      </c>
      <c r="R242" s="11">
        <v>1</v>
      </c>
    </row>
    <row r="243" spans="1:18">
      <c r="A243" s="10" t="s">
        <v>4380</v>
      </c>
      <c r="B243" s="11" t="s">
        <v>33</v>
      </c>
      <c r="C243" s="11" t="s">
        <v>4177</v>
      </c>
      <c r="D243" s="11">
        <v>98004</v>
      </c>
      <c r="E243" s="16">
        <v>1100000</v>
      </c>
      <c r="F243" s="12">
        <v>3</v>
      </c>
      <c r="G243" s="15">
        <v>2.5</v>
      </c>
      <c r="H243" s="15">
        <v>2200</v>
      </c>
      <c r="I243" s="13">
        <v>500</v>
      </c>
      <c r="J243" s="11">
        <v>0</v>
      </c>
      <c r="K243" s="15" t="s">
        <v>4183</v>
      </c>
      <c r="L243" s="11" t="s">
        <v>4178</v>
      </c>
      <c r="M243" s="11" t="s">
        <v>4195</v>
      </c>
      <c r="N243" s="11" t="s">
        <v>4180</v>
      </c>
      <c r="O243" s="11">
        <v>73</v>
      </c>
      <c r="P243" s="11">
        <v>2008</v>
      </c>
      <c r="Q243" s="11">
        <v>17</v>
      </c>
      <c r="R243" s="11">
        <v>1</v>
      </c>
    </row>
    <row r="244" spans="1:18">
      <c r="A244" s="10" t="s">
        <v>4381</v>
      </c>
      <c r="B244" s="11" t="s">
        <v>49</v>
      </c>
      <c r="C244" s="11" t="s">
        <v>4177</v>
      </c>
      <c r="D244" s="11">
        <v>98115</v>
      </c>
      <c r="E244" s="16">
        <v>1100000</v>
      </c>
      <c r="F244" s="12">
        <v>3</v>
      </c>
      <c r="G244" s="15">
        <v>2</v>
      </c>
      <c r="H244" s="15">
        <v>2390</v>
      </c>
      <c r="I244" s="13">
        <v>460</v>
      </c>
      <c r="J244" s="11">
        <v>0</v>
      </c>
      <c r="K244" s="15" t="s">
        <v>4183</v>
      </c>
      <c r="L244" s="11" t="s">
        <v>4183</v>
      </c>
      <c r="M244" s="11" t="s">
        <v>4195</v>
      </c>
      <c r="N244" s="11" t="s">
        <v>4181</v>
      </c>
      <c r="O244" s="11">
        <v>86</v>
      </c>
      <c r="P244" s="11">
        <v>0</v>
      </c>
      <c r="Q244" s="11">
        <v>86</v>
      </c>
      <c r="R244" s="11">
        <v>2</v>
      </c>
    </row>
    <row r="245" spans="1:18">
      <c r="A245" s="10" t="s">
        <v>4382</v>
      </c>
      <c r="B245" s="11" t="s">
        <v>137</v>
      </c>
      <c r="C245" s="11" t="s">
        <v>4177</v>
      </c>
      <c r="D245" s="11">
        <v>98053</v>
      </c>
      <c r="E245" s="16">
        <v>1100000</v>
      </c>
      <c r="F245" s="12">
        <v>4</v>
      </c>
      <c r="G245" s="15">
        <v>3.75</v>
      </c>
      <c r="H245" s="15">
        <v>5070</v>
      </c>
      <c r="I245" s="13">
        <v>217</v>
      </c>
      <c r="J245" s="11">
        <v>1</v>
      </c>
      <c r="K245" s="15" t="s">
        <v>4183</v>
      </c>
      <c r="L245" s="11" t="s">
        <v>4183</v>
      </c>
      <c r="M245" s="11" t="s">
        <v>4184</v>
      </c>
      <c r="N245" s="11" t="s">
        <v>4180</v>
      </c>
      <c r="O245" s="11">
        <v>25</v>
      </c>
      <c r="P245" s="11">
        <v>0</v>
      </c>
      <c r="Q245" s="11">
        <v>25</v>
      </c>
      <c r="R245" s="11">
        <v>2</v>
      </c>
    </row>
    <row r="246" spans="1:18">
      <c r="A246" s="10" t="s">
        <v>4383</v>
      </c>
      <c r="B246" s="11" t="s">
        <v>49</v>
      </c>
      <c r="C246" s="11" t="s">
        <v>4177</v>
      </c>
      <c r="D246" s="11">
        <v>98112</v>
      </c>
      <c r="E246" s="16">
        <v>1100000</v>
      </c>
      <c r="F246" s="12">
        <v>3</v>
      </c>
      <c r="G246" s="15">
        <v>2.75</v>
      </c>
      <c r="H246" s="15">
        <v>2640</v>
      </c>
      <c r="I246" s="13">
        <v>417</v>
      </c>
      <c r="J246" s="11">
        <v>0</v>
      </c>
      <c r="K246" s="15" t="s">
        <v>4183</v>
      </c>
      <c r="L246" s="11" t="s">
        <v>4178</v>
      </c>
      <c r="M246" s="11" t="s">
        <v>4184</v>
      </c>
      <c r="N246" s="11" t="s">
        <v>4181</v>
      </c>
      <c r="O246" s="11">
        <v>99</v>
      </c>
      <c r="P246" s="11">
        <v>0</v>
      </c>
      <c r="Q246" s="11">
        <v>99</v>
      </c>
      <c r="R246" s="11">
        <v>1.5</v>
      </c>
    </row>
    <row r="247" spans="1:18">
      <c r="A247" s="10" t="s">
        <v>341</v>
      </c>
      <c r="B247" s="11" t="s">
        <v>49</v>
      </c>
      <c r="C247" s="11" t="s">
        <v>4177</v>
      </c>
      <c r="D247" s="11">
        <v>98119</v>
      </c>
      <c r="E247" s="16">
        <v>1100000</v>
      </c>
      <c r="F247" s="12">
        <v>4</v>
      </c>
      <c r="G247" s="15">
        <v>3.75</v>
      </c>
      <c r="H247" s="15">
        <v>2930</v>
      </c>
      <c r="I247" s="13">
        <v>375</v>
      </c>
      <c r="J247" s="11">
        <v>0</v>
      </c>
      <c r="K247" s="15" t="s">
        <v>4183</v>
      </c>
      <c r="L247" s="11" t="s">
        <v>4178</v>
      </c>
      <c r="M247" s="11" t="s">
        <v>4184</v>
      </c>
      <c r="N247" s="11" t="s">
        <v>4181</v>
      </c>
      <c r="O247" s="11">
        <v>100</v>
      </c>
      <c r="P247" s="11">
        <v>0</v>
      </c>
      <c r="Q247" s="11">
        <v>100</v>
      </c>
      <c r="R247" s="11">
        <v>1.5</v>
      </c>
    </row>
    <row r="248" spans="1:18">
      <c r="A248" s="10" t="s">
        <v>4384</v>
      </c>
      <c r="B248" s="11" t="s">
        <v>46</v>
      </c>
      <c r="C248" s="11" t="s">
        <v>4177</v>
      </c>
      <c r="D248" s="11">
        <v>98033</v>
      </c>
      <c r="E248" s="16">
        <v>1095000</v>
      </c>
      <c r="F248" s="12">
        <v>4</v>
      </c>
      <c r="G248" s="15">
        <v>2.75</v>
      </c>
      <c r="H248" s="15">
        <v>3330</v>
      </c>
      <c r="I248" s="13">
        <v>329</v>
      </c>
      <c r="J248" s="11">
        <v>0</v>
      </c>
      <c r="K248" s="15" t="s">
        <v>4183</v>
      </c>
      <c r="L248" s="11" t="s">
        <v>4183</v>
      </c>
      <c r="M248" s="11" t="s">
        <v>4184</v>
      </c>
      <c r="N248" s="11" t="s">
        <v>4179</v>
      </c>
      <c r="O248" s="11">
        <v>30</v>
      </c>
      <c r="P248" s="11">
        <v>0</v>
      </c>
      <c r="Q248" s="11">
        <v>30</v>
      </c>
      <c r="R248" s="11">
        <v>2</v>
      </c>
    </row>
    <row r="249" spans="1:18">
      <c r="A249" s="10" t="s">
        <v>4385</v>
      </c>
      <c r="B249" s="11" t="s">
        <v>49</v>
      </c>
      <c r="C249" s="11" t="s">
        <v>4177</v>
      </c>
      <c r="D249" s="11">
        <v>98199</v>
      </c>
      <c r="E249" s="16">
        <v>1095000</v>
      </c>
      <c r="F249" s="12">
        <v>4</v>
      </c>
      <c r="G249" s="15">
        <v>4</v>
      </c>
      <c r="H249" s="15">
        <v>3530</v>
      </c>
      <c r="I249" s="13">
        <v>310</v>
      </c>
      <c r="J249" s="11">
        <v>0</v>
      </c>
      <c r="K249" s="15" t="s">
        <v>4183</v>
      </c>
      <c r="L249" s="11" t="s">
        <v>4178</v>
      </c>
      <c r="M249" s="11" t="s">
        <v>4184</v>
      </c>
      <c r="N249" s="11" t="s">
        <v>4181</v>
      </c>
      <c r="O249" s="11">
        <v>67</v>
      </c>
      <c r="P249" s="11">
        <v>0</v>
      </c>
      <c r="Q249" s="11">
        <v>67</v>
      </c>
      <c r="R249" s="11">
        <v>2</v>
      </c>
    </row>
    <row r="250" spans="1:18">
      <c r="A250" s="10" t="s">
        <v>4386</v>
      </c>
      <c r="B250" s="11" t="s">
        <v>36</v>
      </c>
      <c r="C250" s="11" t="s">
        <v>4177</v>
      </c>
      <c r="D250" s="11">
        <v>98040</v>
      </c>
      <c r="E250" s="16">
        <v>1087500</v>
      </c>
      <c r="F250" s="12">
        <v>2</v>
      </c>
      <c r="G250" s="15">
        <v>2</v>
      </c>
      <c r="H250" s="15">
        <v>2360</v>
      </c>
      <c r="I250" s="13">
        <v>461</v>
      </c>
      <c r="J250" s="11">
        <v>0</v>
      </c>
      <c r="K250" s="15" t="s">
        <v>4183</v>
      </c>
      <c r="L250" s="11" t="s">
        <v>4183</v>
      </c>
      <c r="M250" s="11" t="s">
        <v>4184</v>
      </c>
      <c r="N250" s="11" t="s">
        <v>4180</v>
      </c>
      <c r="O250" s="11">
        <v>28</v>
      </c>
      <c r="P250" s="11">
        <v>0</v>
      </c>
      <c r="Q250" s="11">
        <v>28</v>
      </c>
      <c r="R250" s="11">
        <v>1.5</v>
      </c>
    </row>
    <row r="251" spans="1:18">
      <c r="A251" s="10" t="s">
        <v>4387</v>
      </c>
      <c r="B251" s="11" t="s">
        <v>49</v>
      </c>
      <c r="C251" s="11" t="s">
        <v>4177</v>
      </c>
      <c r="D251" s="11">
        <v>98144</v>
      </c>
      <c r="E251" s="16">
        <v>1085000</v>
      </c>
      <c r="F251" s="12">
        <v>5</v>
      </c>
      <c r="G251" s="15">
        <v>2.5</v>
      </c>
      <c r="H251" s="15">
        <v>2340</v>
      </c>
      <c r="I251" s="13">
        <v>464</v>
      </c>
      <c r="J251" s="11">
        <v>0</v>
      </c>
      <c r="K251" s="15" t="s">
        <v>4183</v>
      </c>
      <c r="L251" s="11" t="s">
        <v>4183</v>
      </c>
      <c r="M251" s="11" t="s">
        <v>4184</v>
      </c>
      <c r="N251" s="11" t="s">
        <v>4179</v>
      </c>
      <c r="O251" s="11">
        <v>103</v>
      </c>
      <c r="P251" s="11">
        <v>0</v>
      </c>
      <c r="Q251" s="11">
        <v>103</v>
      </c>
      <c r="R251" s="11">
        <v>2</v>
      </c>
    </row>
    <row r="252" spans="1:18">
      <c r="A252" s="10" t="s">
        <v>4388</v>
      </c>
      <c r="B252" s="11" t="s">
        <v>120</v>
      </c>
      <c r="C252" s="11" t="s">
        <v>4177</v>
      </c>
      <c r="D252" s="11">
        <v>98077</v>
      </c>
      <c r="E252" s="16">
        <v>1085000</v>
      </c>
      <c r="F252" s="12">
        <v>4</v>
      </c>
      <c r="G252" s="15">
        <v>3.25</v>
      </c>
      <c r="H252" s="15">
        <v>3740</v>
      </c>
      <c r="I252" s="13">
        <v>290</v>
      </c>
      <c r="J252" s="11">
        <v>0</v>
      </c>
      <c r="K252" s="15" t="s">
        <v>4183</v>
      </c>
      <c r="L252" s="11" t="s">
        <v>4178</v>
      </c>
      <c r="M252" s="11" t="s">
        <v>4184</v>
      </c>
      <c r="N252" s="11" t="s">
        <v>4180</v>
      </c>
      <c r="O252" s="11">
        <v>37</v>
      </c>
      <c r="P252" s="11">
        <v>2000</v>
      </c>
      <c r="Q252" s="11">
        <v>25</v>
      </c>
      <c r="R252" s="11">
        <v>1</v>
      </c>
    </row>
    <row r="253" spans="1:18">
      <c r="A253" s="10" t="s">
        <v>347</v>
      </c>
      <c r="B253" s="11" t="s">
        <v>49</v>
      </c>
      <c r="C253" s="11" t="s">
        <v>4177</v>
      </c>
      <c r="D253" s="11">
        <v>98118</v>
      </c>
      <c r="E253" s="16">
        <v>1080000</v>
      </c>
      <c r="F253" s="12">
        <v>3</v>
      </c>
      <c r="G253" s="15">
        <v>2.75</v>
      </c>
      <c r="H253" s="15">
        <v>3890</v>
      </c>
      <c r="I253" s="13">
        <v>278</v>
      </c>
      <c r="J253" s="11">
        <v>0</v>
      </c>
      <c r="K253" s="15" t="s">
        <v>4183</v>
      </c>
      <c r="L253" s="11" t="s">
        <v>4178</v>
      </c>
      <c r="M253" s="11" t="s">
        <v>4195</v>
      </c>
      <c r="N253" s="11" t="s">
        <v>4180</v>
      </c>
      <c r="O253" s="11">
        <v>58</v>
      </c>
      <c r="P253" s="11">
        <v>2010</v>
      </c>
      <c r="Q253" s="11">
        <v>15</v>
      </c>
      <c r="R253" s="11">
        <v>2</v>
      </c>
    </row>
    <row r="254" spans="1:18">
      <c r="A254" s="10" t="s">
        <v>4389</v>
      </c>
      <c r="B254" s="11" t="s">
        <v>33</v>
      </c>
      <c r="C254" s="11" t="s">
        <v>4177</v>
      </c>
      <c r="D254" s="11">
        <v>98006</v>
      </c>
      <c r="E254" s="16">
        <v>1080000</v>
      </c>
      <c r="F254" s="12">
        <v>4</v>
      </c>
      <c r="G254" s="15">
        <v>3.5</v>
      </c>
      <c r="H254" s="15">
        <v>3990</v>
      </c>
      <c r="I254" s="13">
        <v>271</v>
      </c>
      <c r="J254" s="11">
        <v>0</v>
      </c>
      <c r="K254" s="15" t="s">
        <v>4183</v>
      </c>
      <c r="L254" s="11" t="s">
        <v>4183</v>
      </c>
      <c r="M254" s="11" t="s">
        <v>4184</v>
      </c>
      <c r="N254" s="11" t="s">
        <v>4180</v>
      </c>
      <c r="O254" s="11">
        <v>17</v>
      </c>
      <c r="P254" s="11">
        <v>0</v>
      </c>
      <c r="Q254" s="11">
        <v>17</v>
      </c>
      <c r="R254" s="11">
        <v>2</v>
      </c>
    </row>
    <row r="255" spans="1:18">
      <c r="A255" s="10" t="s">
        <v>4390</v>
      </c>
      <c r="B255" s="11" t="s">
        <v>33</v>
      </c>
      <c r="C255" s="11" t="s">
        <v>4177</v>
      </c>
      <c r="D255" s="11">
        <v>98007</v>
      </c>
      <c r="E255" s="16">
        <v>1080000</v>
      </c>
      <c r="F255" s="12">
        <v>3</v>
      </c>
      <c r="G255" s="15">
        <v>3</v>
      </c>
      <c r="H255" s="15">
        <v>4910</v>
      </c>
      <c r="I255" s="13">
        <v>220</v>
      </c>
      <c r="J255" s="11">
        <v>1</v>
      </c>
      <c r="K255" s="15" t="s">
        <v>4183</v>
      </c>
      <c r="L255" s="11" t="s">
        <v>4178</v>
      </c>
      <c r="M255" s="11" t="s">
        <v>4184</v>
      </c>
      <c r="N255" s="11" t="s">
        <v>4179</v>
      </c>
      <c r="O255" s="11">
        <v>36</v>
      </c>
      <c r="P255" s="11">
        <v>0</v>
      </c>
      <c r="Q255" s="11">
        <v>36</v>
      </c>
      <c r="R255" s="11">
        <v>2</v>
      </c>
    </row>
    <row r="256" spans="1:18">
      <c r="A256" s="10" t="s">
        <v>4391</v>
      </c>
      <c r="B256" s="11" t="s">
        <v>33</v>
      </c>
      <c r="C256" s="11" t="s">
        <v>4177</v>
      </c>
      <c r="D256" s="11">
        <v>98008</v>
      </c>
      <c r="E256" s="16">
        <v>1075000</v>
      </c>
      <c r="F256" s="12">
        <v>4</v>
      </c>
      <c r="G256" s="15">
        <v>3</v>
      </c>
      <c r="H256" s="15">
        <v>3600</v>
      </c>
      <c r="I256" s="13">
        <v>299</v>
      </c>
      <c r="J256" s="11">
        <v>0</v>
      </c>
      <c r="K256" s="15" t="s">
        <v>4183</v>
      </c>
      <c r="L256" s="11" t="s">
        <v>4178</v>
      </c>
      <c r="M256" s="11" t="s">
        <v>4181</v>
      </c>
      <c r="N256" s="11" t="s">
        <v>4179</v>
      </c>
      <c r="O256" s="11">
        <v>49</v>
      </c>
      <c r="P256" s="11">
        <v>1992</v>
      </c>
      <c r="Q256" s="11">
        <v>33</v>
      </c>
      <c r="R256" s="11">
        <v>1</v>
      </c>
    </row>
    <row r="257" spans="1:18">
      <c r="A257" s="10" t="s">
        <v>4392</v>
      </c>
      <c r="B257" s="11" t="s">
        <v>313</v>
      </c>
      <c r="C257" s="11" t="s">
        <v>4177</v>
      </c>
      <c r="D257" s="11">
        <v>98065</v>
      </c>
      <c r="E257" s="16">
        <v>1075000</v>
      </c>
      <c r="F257" s="12">
        <v>5</v>
      </c>
      <c r="G257" s="15">
        <v>4.75</v>
      </c>
      <c r="H257" s="15">
        <v>5180</v>
      </c>
      <c r="I257" s="13">
        <v>208</v>
      </c>
      <c r="J257" s="11">
        <v>0</v>
      </c>
      <c r="K257" s="15" t="s">
        <v>4183</v>
      </c>
      <c r="L257" s="11" t="s">
        <v>4178</v>
      </c>
      <c r="M257" s="11" t="s">
        <v>4179</v>
      </c>
      <c r="N257" s="11" t="s">
        <v>4180</v>
      </c>
      <c r="O257" s="11">
        <v>24</v>
      </c>
      <c r="P257" s="11">
        <v>0</v>
      </c>
      <c r="Q257" s="11">
        <v>24</v>
      </c>
      <c r="R257" s="11">
        <v>2</v>
      </c>
    </row>
    <row r="258" spans="1:18">
      <c r="A258" s="10" t="s">
        <v>4393</v>
      </c>
      <c r="B258" s="11" t="s">
        <v>49</v>
      </c>
      <c r="C258" s="11" t="s">
        <v>4177</v>
      </c>
      <c r="D258" s="11">
        <v>98115</v>
      </c>
      <c r="E258" s="16">
        <v>1075000</v>
      </c>
      <c r="F258" s="12">
        <v>3</v>
      </c>
      <c r="G258" s="15">
        <v>2.5</v>
      </c>
      <c r="H258" s="15">
        <v>3280</v>
      </c>
      <c r="I258" s="13">
        <v>328</v>
      </c>
      <c r="J258" s="11">
        <v>0</v>
      </c>
      <c r="K258" s="15" t="s">
        <v>4183</v>
      </c>
      <c r="L258" s="11" t="s">
        <v>4178</v>
      </c>
      <c r="M258" s="11" t="s">
        <v>4184</v>
      </c>
      <c r="N258" s="11" t="s">
        <v>4180</v>
      </c>
      <c r="O258" s="11">
        <v>55</v>
      </c>
      <c r="P258" s="11">
        <v>2014</v>
      </c>
      <c r="Q258" s="11">
        <v>11</v>
      </c>
      <c r="R258" s="11">
        <v>1</v>
      </c>
    </row>
    <row r="259" spans="1:18">
      <c r="A259" s="10" t="s">
        <v>4394</v>
      </c>
      <c r="B259" s="11" t="s">
        <v>33</v>
      </c>
      <c r="C259" s="11" t="s">
        <v>4177</v>
      </c>
      <c r="D259" s="11">
        <v>98006</v>
      </c>
      <c r="E259" s="16">
        <v>1070000</v>
      </c>
      <c r="F259" s="12">
        <v>4</v>
      </c>
      <c r="G259" s="15">
        <v>2.5</v>
      </c>
      <c r="H259" s="15">
        <v>3270</v>
      </c>
      <c r="I259" s="13">
        <v>327</v>
      </c>
      <c r="J259" s="11">
        <v>1</v>
      </c>
      <c r="K259" s="15" t="s">
        <v>4183</v>
      </c>
      <c r="L259" s="11" t="s">
        <v>4183</v>
      </c>
      <c r="M259" s="11" t="s">
        <v>4184</v>
      </c>
      <c r="N259" s="11" t="s">
        <v>4180</v>
      </c>
      <c r="O259" s="11">
        <v>36</v>
      </c>
      <c r="P259" s="11">
        <v>0</v>
      </c>
      <c r="Q259" s="11">
        <v>36</v>
      </c>
      <c r="R259" s="11">
        <v>2</v>
      </c>
    </row>
    <row r="260" spans="1:18">
      <c r="A260" s="10" t="s">
        <v>4395</v>
      </c>
      <c r="B260" s="11" t="s">
        <v>281</v>
      </c>
      <c r="C260" s="11" t="s">
        <v>4177</v>
      </c>
      <c r="D260" s="11">
        <v>98059</v>
      </c>
      <c r="E260" s="16">
        <v>1070000</v>
      </c>
      <c r="F260" s="12">
        <v>4</v>
      </c>
      <c r="G260" s="15">
        <v>3.75</v>
      </c>
      <c r="H260" s="15">
        <v>4130</v>
      </c>
      <c r="I260" s="13">
        <v>259</v>
      </c>
      <c r="J260" s="11">
        <v>0</v>
      </c>
      <c r="K260" s="15" t="s">
        <v>4183</v>
      </c>
      <c r="L260" s="11" t="s">
        <v>4183</v>
      </c>
      <c r="M260" s="11" t="s">
        <v>4184</v>
      </c>
      <c r="N260" s="11" t="s">
        <v>4180</v>
      </c>
      <c r="O260" s="11">
        <v>24</v>
      </c>
      <c r="P260" s="11">
        <v>0</v>
      </c>
      <c r="Q260" s="11">
        <v>24</v>
      </c>
      <c r="R260" s="11">
        <v>2</v>
      </c>
    </row>
    <row r="261" spans="1:18">
      <c r="A261" s="10" t="s">
        <v>4396</v>
      </c>
      <c r="B261" s="11" t="s">
        <v>49</v>
      </c>
      <c r="C261" s="11" t="s">
        <v>4177</v>
      </c>
      <c r="D261" s="11">
        <v>98105</v>
      </c>
      <c r="E261" s="16">
        <v>1070000</v>
      </c>
      <c r="F261" s="12">
        <v>3</v>
      </c>
      <c r="G261" s="15">
        <v>3</v>
      </c>
      <c r="H261" s="15">
        <v>2940</v>
      </c>
      <c r="I261" s="13">
        <v>364</v>
      </c>
      <c r="J261" s="11">
        <v>0</v>
      </c>
      <c r="K261" s="15" t="s">
        <v>4183</v>
      </c>
      <c r="L261" s="11" t="s">
        <v>4178</v>
      </c>
      <c r="M261" s="11" t="s">
        <v>4184</v>
      </c>
      <c r="N261" s="11" t="s">
        <v>4179</v>
      </c>
      <c r="O261" s="11">
        <v>37</v>
      </c>
      <c r="P261" s="11">
        <v>0</v>
      </c>
      <c r="Q261" s="11">
        <v>37</v>
      </c>
      <c r="R261" s="11">
        <v>2</v>
      </c>
    </row>
    <row r="262" spans="1:18">
      <c r="A262" s="10" t="s">
        <v>4397</v>
      </c>
      <c r="B262" s="11" t="s">
        <v>281</v>
      </c>
      <c r="C262" s="11" t="s">
        <v>4177</v>
      </c>
      <c r="D262" s="11">
        <v>98059</v>
      </c>
      <c r="E262" s="16">
        <v>1068000</v>
      </c>
      <c r="F262" s="12">
        <v>5</v>
      </c>
      <c r="G262" s="15">
        <v>3.5</v>
      </c>
      <c r="H262" s="15">
        <v>3990</v>
      </c>
      <c r="I262" s="13">
        <v>268</v>
      </c>
      <c r="J262" s="11">
        <v>0</v>
      </c>
      <c r="K262" s="15" t="s">
        <v>4183</v>
      </c>
      <c r="L262" s="11" t="s">
        <v>4183</v>
      </c>
      <c r="M262" s="11" t="s">
        <v>4184</v>
      </c>
      <c r="N262" s="11" t="s">
        <v>4180</v>
      </c>
      <c r="O262" s="11">
        <v>24</v>
      </c>
      <c r="P262" s="11">
        <v>0</v>
      </c>
      <c r="Q262" s="11">
        <v>24</v>
      </c>
      <c r="R262" s="11">
        <v>2</v>
      </c>
    </row>
    <row r="263" spans="1:18">
      <c r="A263" s="10" t="s">
        <v>4398</v>
      </c>
      <c r="B263" s="11" t="s">
        <v>33</v>
      </c>
      <c r="C263" s="11" t="s">
        <v>4177</v>
      </c>
      <c r="D263" s="11">
        <v>98004</v>
      </c>
      <c r="E263" s="16">
        <v>1065000</v>
      </c>
      <c r="F263" s="12">
        <v>2</v>
      </c>
      <c r="G263" s="15">
        <v>1.75</v>
      </c>
      <c r="H263" s="15">
        <v>1890</v>
      </c>
      <c r="I263" s="13">
        <v>563</v>
      </c>
      <c r="J263" s="11">
        <v>0</v>
      </c>
      <c r="K263" s="15" t="s">
        <v>4183</v>
      </c>
      <c r="L263" s="11" t="s">
        <v>4183</v>
      </c>
      <c r="M263" s="11" t="s">
        <v>4184</v>
      </c>
      <c r="N263" s="11" t="s">
        <v>4180</v>
      </c>
      <c r="O263" s="11">
        <v>38</v>
      </c>
      <c r="P263" s="11">
        <v>2000</v>
      </c>
      <c r="Q263" s="11">
        <v>25</v>
      </c>
      <c r="R263" s="11">
        <v>2</v>
      </c>
    </row>
    <row r="264" spans="1:18">
      <c r="A264" s="10" t="s">
        <v>4399</v>
      </c>
      <c r="B264" s="11" t="s">
        <v>46</v>
      </c>
      <c r="C264" s="11" t="s">
        <v>4177</v>
      </c>
      <c r="D264" s="11">
        <v>98033</v>
      </c>
      <c r="E264" s="16">
        <v>1065000</v>
      </c>
      <c r="F264" s="12">
        <v>4</v>
      </c>
      <c r="G264" s="15">
        <v>3.75</v>
      </c>
      <c r="H264" s="15">
        <v>4260</v>
      </c>
      <c r="I264" s="13">
        <v>250</v>
      </c>
      <c r="J264" s="11">
        <v>0</v>
      </c>
      <c r="K264" s="15" t="s">
        <v>4183</v>
      </c>
      <c r="L264" s="11" t="s">
        <v>4183</v>
      </c>
      <c r="M264" s="11" t="s">
        <v>4184</v>
      </c>
      <c r="N264" s="11" t="s">
        <v>4180</v>
      </c>
      <c r="O264" s="11">
        <v>17</v>
      </c>
      <c r="P264" s="11">
        <v>0</v>
      </c>
      <c r="Q264" s="11">
        <v>17</v>
      </c>
      <c r="R264" s="11">
        <v>2</v>
      </c>
    </row>
    <row r="265" spans="1:18">
      <c r="A265" s="10" t="s">
        <v>4400</v>
      </c>
      <c r="B265" s="11" t="s">
        <v>102</v>
      </c>
      <c r="C265" s="11" t="s">
        <v>4177</v>
      </c>
      <c r="D265" s="11">
        <v>98074</v>
      </c>
      <c r="E265" s="16">
        <v>1060000</v>
      </c>
      <c r="F265" s="12">
        <v>4</v>
      </c>
      <c r="G265" s="15">
        <v>2.5</v>
      </c>
      <c r="H265" s="15">
        <v>4570</v>
      </c>
      <c r="I265" s="13">
        <v>232</v>
      </c>
      <c r="J265" s="11">
        <v>0</v>
      </c>
      <c r="K265" s="15" t="s">
        <v>4183</v>
      </c>
      <c r="L265" s="11" t="s">
        <v>4183</v>
      </c>
      <c r="M265" s="11" t="s">
        <v>4179</v>
      </c>
      <c r="N265" s="11" t="s">
        <v>4180</v>
      </c>
      <c r="O265" s="11">
        <v>35</v>
      </c>
      <c r="P265" s="11">
        <v>2009</v>
      </c>
      <c r="Q265" s="11">
        <v>16</v>
      </c>
      <c r="R265" s="11">
        <v>2</v>
      </c>
    </row>
    <row r="266" spans="1:18">
      <c r="A266" s="10" t="s">
        <v>4401</v>
      </c>
      <c r="B266" s="11" t="s">
        <v>49</v>
      </c>
      <c r="C266" s="11" t="s">
        <v>4177</v>
      </c>
      <c r="D266" s="11">
        <v>98117</v>
      </c>
      <c r="E266" s="16">
        <v>1059500</v>
      </c>
      <c r="F266" s="12">
        <v>5</v>
      </c>
      <c r="G266" s="15">
        <v>3.25</v>
      </c>
      <c r="H266" s="15">
        <v>3230</v>
      </c>
      <c r="I266" s="13">
        <v>328</v>
      </c>
      <c r="J266" s="11">
        <v>0</v>
      </c>
      <c r="K266" s="15" t="s">
        <v>4183</v>
      </c>
      <c r="L266" s="11" t="s">
        <v>4178</v>
      </c>
      <c r="M266" s="11" t="s">
        <v>4184</v>
      </c>
      <c r="N266" s="11" t="s">
        <v>4180</v>
      </c>
      <c r="O266" s="11">
        <v>11</v>
      </c>
      <c r="P266" s="11">
        <v>0</v>
      </c>
      <c r="Q266" s="11">
        <v>11</v>
      </c>
      <c r="R266" s="11">
        <v>2</v>
      </c>
    </row>
    <row r="267" spans="1:18">
      <c r="A267" s="10" t="s">
        <v>4402</v>
      </c>
      <c r="B267" s="11" t="s">
        <v>33</v>
      </c>
      <c r="C267" s="11" t="s">
        <v>4177</v>
      </c>
      <c r="D267" s="11">
        <v>98004</v>
      </c>
      <c r="E267" s="16">
        <v>1058000</v>
      </c>
      <c r="F267" s="12">
        <v>4</v>
      </c>
      <c r="G267" s="15">
        <v>2</v>
      </c>
      <c r="H267" s="15">
        <v>2290</v>
      </c>
      <c r="I267" s="13">
        <v>462</v>
      </c>
      <c r="J267" s="11">
        <v>0</v>
      </c>
      <c r="K267" s="15" t="s">
        <v>4183</v>
      </c>
      <c r="L267" s="11" t="s">
        <v>4183</v>
      </c>
      <c r="M267" s="11" t="s">
        <v>4184</v>
      </c>
      <c r="N267" s="11" t="s">
        <v>4179</v>
      </c>
      <c r="O267" s="11">
        <v>70</v>
      </c>
      <c r="P267" s="11">
        <v>2009</v>
      </c>
      <c r="Q267" s="11">
        <v>16</v>
      </c>
      <c r="R267" s="11">
        <v>1</v>
      </c>
    </row>
    <row r="268" spans="1:18">
      <c r="A268" s="10" t="s">
        <v>362</v>
      </c>
      <c r="B268" s="11" t="s">
        <v>49</v>
      </c>
      <c r="C268" s="11" t="s">
        <v>4177</v>
      </c>
      <c r="D268" s="11">
        <v>98199</v>
      </c>
      <c r="E268" s="16">
        <v>1054690</v>
      </c>
      <c r="F268" s="12">
        <v>4</v>
      </c>
      <c r="G268" s="15">
        <v>3.5</v>
      </c>
      <c r="H268" s="15">
        <v>3390</v>
      </c>
      <c r="I268" s="13">
        <v>311</v>
      </c>
      <c r="J268" s="11">
        <v>0</v>
      </c>
      <c r="K268" s="15" t="s">
        <v>4183</v>
      </c>
      <c r="L268" s="11" t="s">
        <v>4178</v>
      </c>
      <c r="M268" s="11" t="s">
        <v>4184</v>
      </c>
      <c r="N268" s="11" t="s">
        <v>4180</v>
      </c>
      <c r="O268" s="11">
        <v>11</v>
      </c>
      <c r="P268" s="11">
        <v>0</v>
      </c>
      <c r="Q268" s="11">
        <v>11</v>
      </c>
      <c r="R268" s="11">
        <v>2</v>
      </c>
    </row>
    <row r="269" spans="1:18">
      <c r="A269" s="10" t="s">
        <v>4403</v>
      </c>
      <c r="B269" s="11" t="s">
        <v>79</v>
      </c>
      <c r="C269" s="11" t="s">
        <v>4177</v>
      </c>
      <c r="D269" s="11">
        <v>98029</v>
      </c>
      <c r="E269" s="16">
        <v>1051000</v>
      </c>
      <c r="F269" s="12">
        <v>4</v>
      </c>
      <c r="G269" s="15">
        <v>3.75</v>
      </c>
      <c r="H269" s="15">
        <v>3860</v>
      </c>
      <c r="I269" s="13">
        <v>272</v>
      </c>
      <c r="J269" s="11">
        <v>0</v>
      </c>
      <c r="K269" s="15" t="s">
        <v>4183</v>
      </c>
      <c r="L269" s="11" t="s">
        <v>4183</v>
      </c>
      <c r="M269" s="11" t="s">
        <v>4184</v>
      </c>
      <c r="N269" s="11" t="s">
        <v>4180</v>
      </c>
      <c r="O269" s="11">
        <v>18</v>
      </c>
      <c r="P269" s="11">
        <v>0</v>
      </c>
      <c r="Q269" s="11">
        <v>18</v>
      </c>
      <c r="R269" s="11">
        <v>2.5</v>
      </c>
    </row>
    <row r="270" spans="1:18">
      <c r="A270" s="10" t="s">
        <v>4404</v>
      </c>
      <c r="B270" s="11" t="s">
        <v>79</v>
      </c>
      <c r="C270" s="11" t="s">
        <v>4177</v>
      </c>
      <c r="D270" s="11">
        <v>98029</v>
      </c>
      <c r="E270" s="16">
        <v>1050000</v>
      </c>
      <c r="F270" s="12">
        <v>4</v>
      </c>
      <c r="G270" s="15">
        <v>4.25</v>
      </c>
      <c r="H270" s="15">
        <v>4390</v>
      </c>
      <c r="I270" s="13">
        <v>239</v>
      </c>
      <c r="J270" s="11">
        <v>0</v>
      </c>
      <c r="K270" s="15" t="s">
        <v>4183</v>
      </c>
      <c r="L270" s="11" t="s">
        <v>4178</v>
      </c>
      <c r="M270" s="11" t="s">
        <v>4197</v>
      </c>
      <c r="N270" s="11" t="s">
        <v>4180</v>
      </c>
      <c r="O270" s="11">
        <v>22</v>
      </c>
      <c r="P270" s="11">
        <v>0</v>
      </c>
      <c r="Q270" s="11">
        <v>22</v>
      </c>
      <c r="R270" s="11">
        <v>2</v>
      </c>
    </row>
    <row r="271" spans="1:18">
      <c r="A271" s="10" t="s">
        <v>365</v>
      </c>
      <c r="B271" s="11" t="s">
        <v>49</v>
      </c>
      <c r="C271" s="11" t="s">
        <v>4177</v>
      </c>
      <c r="D271" s="11">
        <v>98144</v>
      </c>
      <c r="E271" s="16">
        <v>1050000</v>
      </c>
      <c r="F271" s="12">
        <v>4</v>
      </c>
      <c r="G271" s="15">
        <v>2.5</v>
      </c>
      <c r="H271" s="15">
        <v>2920</v>
      </c>
      <c r="I271" s="13">
        <v>360</v>
      </c>
      <c r="J271" s="11">
        <v>0</v>
      </c>
      <c r="K271" s="15" t="s">
        <v>4183</v>
      </c>
      <c r="L271" s="11" t="s">
        <v>4178</v>
      </c>
      <c r="M271" s="11" t="s">
        <v>4197</v>
      </c>
      <c r="N271" s="11" t="s">
        <v>4180</v>
      </c>
      <c r="O271" s="11">
        <v>104</v>
      </c>
      <c r="P271" s="11">
        <v>2006</v>
      </c>
      <c r="Q271" s="11">
        <v>19</v>
      </c>
      <c r="R271" s="11">
        <v>1</v>
      </c>
    </row>
    <row r="272" spans="1:18">
      <c r="A272" s="10" t="s">
        <v>4405</v>
      </c>
      <c r="B272" s="11" t="s">
        <v>33</v>
      </c>
      <c r="C272" s="11" t="s">
        <v>4177</v>
      </c>
      <c r="D272" s="11">
        <v>98004</v>
      </c>
      <c r="E272" s="16">
        <v>1050000</v>
      </c>
      <c r="F272" s="12">
        <v>4</v>
      </c>
      <c r="G272" s="15">
        <v>2.5</v>
      </c>
      <c r="H272" s="15">
        <v>3030</v>
      </c>
      <c r="I272" s="13">
        <v>347</v>
      </c>
      <c r="J272" s="11">
        <v>0</v>
      </c>
      <c r="K272" s="15" t="s">
        <v>4183</v>
      </c>
      <c r="L272" s="11" t="s">
        <v>4183</v>
      </c>
      <c r="M272" s="11" t="s">
        <v>4184</v>
      </c>
      <c r="N272" s="11" t="s">
        <v>4179</v>
      </c>
      <c r="O272" s="11">
        <v>37</v>
      </c>
      <c r="P272" s="11">
        <v>0</v>
      </c>
      <c r="Q272" s="11">
        <v>37</v>
      </c>
      <c r="R272" s="11">
        <v>1.5</v>
      </c>
    </row>
    <row r="273" spans="1:18">
      <c r="A273" s="10" t="s">
        <v>4406</v>
      </c>
      <c r="B273" s="11" t="s">
        <v>33</v>
      </c>
      <c r="C273" s="11" t="s">
        <v>4177</v>
      </c>
      <c r="D273" s="11">
        <v>98006</v>
      </c>
      <c r="E273" s="16">
        <v>1050000</v>
      </c>
      <c r="F273" s="12">
        <v>4</v>
      </c>
      <c r="G273" s="15">
        <v>3.5</v>
      </c>
      <c r="H273" s="15">
        <v>3450</v>
      </c>
      <c r="I273" s="13">
        <v>304</v>
      </c>
      <c r="J273" s="11">
        <v>0</v>
      </c>
      <c r="K273" s="15" t="s">
        <v>4183</v>
      </c>
      <c r="L273" s="11" t="s">
        <v>4183</v>
      </c>
      <c r="M273" s="11" t="s">
        <v>4184</v>
      </c>
      <c r="N273" s="11" t="s">
        <v>4180</v>
      </c>
      <c r="O273" s="11">
        <v>18</v>
      </c>
      <c r="P273" s="11">
        <v>0</v>
      </c>
      <c r="Q273" s="11">
        <v>18</v>
      </c>
      <c r="R273" s="11">
        <v>2</v>
      </c>
    </row>
    <row r="274" spans="1:18">
      <c r="A274" s="10" t="s">
        <v>4407</v>
      </c>
      <c r="B274" s="11" t="s">
        <v>46</v>
      </c>
      <c r="C274" s="11" t="s">
        <v>4177</v>
      </c>
      <c r="D274" s="11">
        <v>98033</v>
      </c>
      <c r="E274" s="16">
        <v>1050000</v>
      </c>
      <c r="F274" s="12">
        <v>4</v>
      </c>
      <c r="G274" s="15">
        <v>3.75</v>
      </c>
      <c r="H274" s="15">
        <v>3280</v>
      </c>
      <c r="I274" s="13">
        <v>320</v>
      </c>
      <c r="J274" s="11">
        <v>0</v>
      </c>
      <c r="K274" s="15" t="s">
        <v>4183</v>
      </c>
      <c r="L274" s="11" t="s">
        <v>4178</v>
      </c>
      <c r="M274" s="11" t="s">
        <v>4184</v>
      </c>
      <c r="N274" s="11" t="s">
        <v>4180</v>
      </c>
      <c r="O274" s="11">
        <v>17</v>
      </c>
      <c r="P274" s="11">
        <v>0</v>
      </c>
      <c r="Q274" s="11">
        <v>17</v>
      </c>
      <c r="R274" s="11">
        <v>2</v>
      </c>
    </row>
    <row r="275" spans="1:18">
      <c r="A275" s="10" t="s">
        <v>4408</v>
      </c>
      <c r="B275" s="11" t="s">
        <v>46</v>
      </c>
      <c r="C275" s="11" t="s">
        <v>4177</v>
      </c>
      <c r="D275" s="11">
        <v>98033</v>
      </c>
      <c r="E275" s="16">
        <v>1050000</v>
      </c>
      <c r="F275" s="12">
        <v>4</v>
      </c>
      <c r="G275" s="15">
        <v>3.25</v>
      </c>
      <c r="H275" s="15">
        <v>3440</v>
      </c>
      <c r="I275" s="13">
        <v>305</v>
      </c>
      <c r="J275" s="11">
        <v>1</v>
      </c>
      <c r="K275" s="15" t="s">
        <v>4183</v>
      </c>
      <c r="L275" s="11" t="s">
        <v>4183</v>
      </c>
      <c r="M275" s="11" t="s">
        <v>4184</v>
      </c>
      <c r="N275" s="11" t="s">
        <v>4180</v>
      </c>
      <c r="O275" s="11">
        <v>42</v>
      </c>
      <c r="P275" s="11">
        <v>2009</v>
      </c>
      <c r="Q275" s="11">
        <v>16</v>
      </c>
      <c r="R275" s="11">
        <v>2</v>
      </c>
    </row>
    <row r="276" spans="1:18">
      <c r="A276" s="10" t="s">
        <v>4409</v>
      </c>
      <c r="B276" s="11" t="s">
        <v>137</v>
      </c>
      <c r="C276" s="11" t="s">
        <v>4177</v>
      </c>
      <c r="D276" s="11">
        <v>98052</v>
      </c>
      <c r="E276" s="16">
        <v>1050000</v>
      </c>
      <c r="F276" s="12">
        <v>3</v>
      </c>
      <c r="G276" s="15">
        <v>4</v>
      </c>
      <c r="H276" s="15">
        <v>4380</v>
      </c>
      <c r="I276" s="13">
        <v>240</v>
      </c>
      <c r="J276" s="11">
        <v>1</v>
      </c>
      <c r="K276" s="15" t="s">
        <v>4183</v>
      </c>
      <c r="L276" s="11" t="s">
        <v>4183</v>
      </c>
      <c r="M276" s="11" t="s">
        <v>4184</v>
      </c>
      <c r="N276" s="11" t="s">
        <v>4181</v>
      </c>
      <c r="O276" s="11">
        <v>42</v>
      </c>
      <c r="P276" s="11">
        <v>0</v>
      </c>
      <c r="Q276" s="11">
        <v>42</v>
      </c>
      <c r="R276" s="11">
        <v>2</v>
      </c>
    </row>
    <row r="277" spans="1:18">
      <c r="A277" s="10" t="s">
        <v>4410</v>
      </c>
      <c r="B277" s="11" t="s">
        <v>102</v>
      </c>
      <c r="C277" s="11" t="s">
        <v>4177</v>
      </c>
      <c r="D277" s="11">
        <v>98075</v>
      </c>
      <c r="E277" s="16">
        <v>1050000</v>
      </c>
      <c r="F277" s="12">
        <v>4</v>
      </c>
      <c r="G277" s="15">
        <v>3.25</v>
      </c>
      <c r="H277" s="15">
        <v>4400</v>
      </c>
      <c r="I277" s="13">
        <v>239</v>
      </c>
      <c r="J277" s="11">
        <v>0</v>
      </c>
      <c r="K277" s="15" t="s">
        <v>4183</v>
      </c>
      <c r="L277" s="11" t="s">
        <v>4183</v>
      </c>
      <c r="M277" s="11" t="s">
        <v>4184</v>
      </c>
      <c r="N277" s="11" t="s">
        <v>4180</v>
      </c>
      <c r="O277" s="11">
        <v>22</v>
      </c>
      <c r="P277" s="11">
        <v>0</v>
      </c>
      <c r="Q277" s="11">
        <v>22</v>
      </c>
      <c r="R277" s="11">
        <v>2</v>
      </c>
    </row>
    <row r="278" spans="1:18">
      <c r="A278" s="10" t="s">
        <v>372</v>
      </c>
      <c r="B278" s="11" t="s">
        <v>49</v>
      </c>
      <c r="C278" s="11" t="s">
        <v>4177</v>
      </c>
      <c r="D278" s="11">
        <v>98112</v>
      </c>
      <c r="E278" s="16">
        <v>1050000</v>
      </c>
      <c r="F278" s="12">
        <v>4</v>
      </c>
      <c r="G278" s="15">
        <v>2.75</v>
      </c>
      <c r="H278" s="15">
        <v>2250</v>
      </c>
      <c r="I278" s="13">
        <v>467</v>
      </c>
      <c r="J278" s="11">
        <v>0</v>
      </c>
      <c r="K278" s="15" t="s">
        <v>4183</v>
      </c>
      <c r="L278" s="11" t="s">
        <v>4178</v>
      </c>
      <c r="M278" s="11" t="s">
        <v>4184</v>
      </c>
      <c r="N278" s="11" t="s">
        <v>4180</v>
      </c>
      <c r="O278" s="11">
        <v>98</v>
      </c>
      <c r="P278" s="11">
        <v>2013</v>
      </c>
      <c r="Q278" s="11">
        <v>12</v>
      </c>
      <c r="R278" s="11">
        <v>1.5</v>
      </c>
    </row>
    <row r="279" spans="1:18">
      <c r="A279" s="10" t="s">
        <v>4411</v>
      </c>
      <c r="B279" s="11" t="s">
        <v>79</v>
      </c>
      <c r="C279" s="11" t="s">
        <v>4177</v>
      </c>
      <c r="D279" s="11">
        <v>98027</v>
      </c>
      <c r="E279" s="16">
        <v>1049000</v>
      </c>
      <c r="F279" s="12">
        <v>4</v>
      </c>
      <c r="G279" s="15">
        <v>3.75</v>
      </c>
      <c r="H279" s="15">
        <v>4740</v>
      </c>
      <c r="I279" s="13">
        <v>221</v>
      </c>
      <c r="J279" s="11">
        <v>3</v>
      </c>
      <c r="K279" s="15" t="s">
        <v>4183</v>
      </c>
      <c r="L279" s="11" t="s">
        <v>4183</v>
      </c>
      <c r="M279" s="11" t="s">
        <v>4184</v>
      </c>
      <c r="N279" s="11" t="s">
        <v>4179</v>
      </c>
      <c r="O279" s="11">
        <v>34</v>
      </c>
      <c r="P279" s="11">
        <v>0</v>
      </c>
      <c r="Q279" s="11">
        <v>34</v>
      </c>
      <c r="R279" s="11">
        <v>2</v>
      </c>
    </row>
    <row r="280" spans="1:18">
      <c r="A280" s="10" t="s">
        <v>4412</v>
      </c>
      <c r="B280" s="11" t="s">
        <v>33</v>
      </c>
      <c r="C280" s="11" t="s">
        <v>4177</v>
      </c>
      <c r="D280" s="11">
        <v>98005</v>
      </c>
      <c r="E280" s="16">
        <v>1042031</v>
      </c>
      <c r="F280" s="12">
        <v>4</v>
      </c>
      <c r="G280" s="15">
        <v>5</v>
      </c>
      <c r="H280" s="15">
        <v>4110</v>
      </c>
      <c r="I280" s="13">
        <v>254</v>
      </c>
      <c r="J280" s="11">
        <v>1</v>
      </c>
      <c r="K280" s="15" t="s">
        <v>4183</v>
      </c>
      <c r="L280" s="11" t="s">
        <v>4183</v>
      </c>
      <c r="M280" s="11" t="s">
        <v>4184</v>
      </c>
      <c r="N280" s="11" t="s">
        <v>4179</v>
      </c>
      <c r="O280" s="11">
        <v>47</v>
      </c>
      <c r="P280" s="11">
        <v>2000</v>
      </c>
      <c r="Q280" s="11">
        <v>25</v>
      </c>
      <c r="R280" s="11">
        <v>2</v>
      </c>
    </row>
    <row r="281" spans="1:18">
      <c r="A281" s="10" t="s">
        <v>4413</v>
      </c>
      <c r="B281" s="11" t="s">
        <v>33</v>
      </c>
      <c r="C281" s="11" t="s">
        <v>4177</v>
      </c>
      <c r="D281" s="11">
        <v>98004</v>
      </c>
      <c r="E281" s="16">
        <v>1038000</v>
      </c>
      <c r="F281" s="12">
        <v>4</v>
      </c>
      <c r="G281" s="15">
        <v>1.75</v>
      </c>
      <c r="H281" s="15">
        <v>1440</v>
      </c>
      <c r="I281" s="13">
        <v>721</v>
      </c>
      <c r="J281" s="11">
        <v>0</v>
      </c>
      <c r="K281" s="15" t="s">
        <v>4183</v>
      </c>
      <c r="L281" s="11" t="s">
        <v>4183</v>
      </c>
      <c r="M281" s="11" t="s">
        <v>4184</v>
      </c>
      <c r="N281" s="11" t="s">
        <v>4179</v>
      </c>
      <c r="O281" s="11">
        <v>58</v>
      </c>
      <c r="P281" s="11">
        <v>0</v>
      </c>
      <c r="Q281" s="11">
        <v>58</v>
      </c>
      <c r="R281" s="11">
        <v>1</v>
      </c>
    </row>
    <row r="282" spans="1:18">
      <c r="A282" s="10" t="s">
        <v>4414</v>
      </c>
      <c r="B282" s="11" t="s">
        <v>281</v>
      </c>
      <c r="C282" s="11" t="s">
        <v>4177</v>
      </c>
      <c r="D282" s="11">
        <v>98059</v>
      </c>
      <c r="E282" s="16">
        <v>1037000</v>
      </c>
      <c r="F282" s="12">
        <v>4</v>
      </c>
      <c r="G282" s="15">
        <v>3.5</v>
      </c>
      <c r="H282" s="15">
        <v>4440</v>
      </c>
      <c r="I282" s="13">
        <v>234</v>
      </c>
      <c r="J282" s="11">
        <v>0</v>
      </c>
      <c r="K282" s="15" t="s">
        <v>4183</v>
      </c>
      <c r="L282" s="11" t="s">
        <v>4183</v>
      </c>
      <c r="M282" s="11" t="s">
        <v>4184</v>
      </c>
      <c r="N282" s="11" t="s">
        <v>4180</v>
      </c>
      <c r="O282" s="11">
        <v>22</v>
      </c>
      <c r="P282" s="11">
        <v>0</v>
      </c>
      <c r="Q282" s="11">
        <v>22</v>
      </c>
      <c r="R282" s="11">
        <v>2</v>
      </c>
    </row>
    <row r="283" spans="1:18">
      <c r="A283" s="10" t="s">
        <v>377</v>
      </c>
      <c r="B283" s="11" t="s">
        <v>49</v>
      </c>
      <c r="C283" s="11" t="s">
        <v>4177</v>
      </c>
      <c r="D283" s="11">
        <v>98112</v>
      </c>
      <c r="E283" s="16">
        <v>1036200</v>
      </c>
      <c r="F283" s="12">
        <v>4</v>
      </c>
      <c r="G283" s="15">
        <v>3.25</v>
      </c>
      <c r="H283" s="15">
        <v>2500</v>
      </c>
      <c r="I283" s="13">
        <v>414</v>
      </c>
      <c r="J283" s="11">
        <v>0</v>
      </c>
      <c r="K283" s="15" t="s">
        <v>4183</v>
      </c>
      <c r="L283" s="11" t="s">
        <v>4178</v>
      </c>
      <c r="M283" s="11" t="s">
        <v>4184</v>
      </c>
      <c r="N283" s="11" t="s">
        <v>4180</v>
      </c>
      <c r="O283" s="11">
        <v>99</v>
      </c>
      <c r="P283" s="11">
        <v>2003</v>
      </c>
      <c r="Q283" s="11">
        <v>22</v>
      </c>
      <c r="R283" s="11">
        <v>1.5</v>
      </c>
    </row>
    <row r="284" spans="1:18">
      <c r="A284" s="10" t="s">
        <v>378</v>
      </c>
      <c r="B284" s="11" t="s">
        <v>379</v>
      </c>
      <c r="C284" s="11" t="s">
        <v>4177</v>
      </c>
      <c r="D284" s="11">
        <v>98166</v>
      </c>
      <c r="E284" s="16">
        <v>1035000</v>
      </c>
      <c r="F284" s="12">
        <v>4</v>
      </c>
      <c r="G284" s="15">
        <v>3.25</v>
      </c>
      <c r="H284" s="15">
        <v>3450</v>
      </c>
      <c r="I284" s="13">
        <v>300</v>
      </c>
      <c r="J284" s="11">
        <v>0</v>
      </c>
      <c r="K284" s="15" t="s">
        <v>4183</v>
      </c>
      <c r="L284" s="11" t="s">
        <v>4178</v>
      </c>
      <c r="M284" s="11" t="s">
        <v>4197</v>
      </c>
      <c r="N284" s="11" t="s">
        <v>4179</v>
      </c>
      <c r="O284" s="11">
        <v>65</v>
      </c>
      <c r="P284" s="11">
        <v>2001</v>
      </c>
      <c r="Q284" s="11">
        <v>24</v>
      </c>
      <c r="R284" s="11">
        <v>2</v>
      </c>
    </row>
    <row r="285" spans="1:18">
      <c r="A285" s="10" t="s">
        <v>4415</v>
      </c>
      <c r="B285" s="11" t="s">
        <v>46</v>
      </c>
      <c r="C285" s="11" t="s">
        <v>4177</v>
      </c>
      <c r="D285" s="11">
        <v>98033</v>
      </c>
      <c r="E285" s="16">
        <v>1035000</v>
      </c>
      <c r="F285" s="12">
        <v>3</v>
      </c>
      <c r="G285" s="15">
        <v>2.5</v>
      </c>
      <c r="H285" s="15">
        <v>2230</v>
      </c>
      <c r="I285" s="13">
        <v>464</v>
      </c>
      <c r="J285" s="11">
        <v>0</v>
      </c>
      <c r="K285" s="15" t="s">
        <v>4183</v>
      </c>
      <c r="L285" s="11" t="s">
        <v>4183</v>
      </c>
      <c r="M285" s="11" t="s">
        <v>4184</v>
      </c>
      <c r="N285" s="11" t="s">
        <v>4180</v>
      </c>
      <c r="O285" s="11">
        <v>22</v>
      </c>
      <c r="P285" s="11">
        <v>0</v>
      </c>
      <c r="Q285" s="11">
        <v>22</v>
      </c>
      <c r="R285" s="11">
        <v>2</v>
      </c>
    </row>
    <row r="286" spans="1:18">
      <c r="A286" s="10" t="s">
        <v>4416</v>
      </c>
      <c r="B286" s="11" t="s">
        <v>33</v>
      </c>
      <c r="C286" s="11" t="s">
        <v>4177</v>
      </c>
      <c r="D286" s="11">
        <v>98004</v>
      </c>
      <c r="E286" s="16">
        <v>1034500</v>
      </c>
      <c r="F286" s="12">
        <v>4</v>
      </c>
      <c r="G286" s="15">
        <v>2.5</v>
      </c>
      <c r="H286" s="15">
        <v>2370</v>
      </c>
      <c r="I286" s="13">
        <v>436</v>
      </c>
      <c r="J286" s="11">
        <v>0</v>
      </c>
      <c r="K286" s="15" t="s">
        <v>4183</v>
      </c>
      <c r="L286" s="11" t="s">
        <v>4183</v>
      </c>
      <c r="M286" s="11" t="s">
        <v>4184</v>
      </c>
      <c r="N286" s="11" t="s">
        <v>4180</v>
      </c>
      <c r="O286" s="11">
        <v>22</v>
      </c>
      <c r="P286" s="11">
        <v>0</v>
      </c>
      <c r="Q286" s="11">
        <v>22</v>
      </c>
      <c r="R286" s="11">
        <v>2</v>
      </c>
    </row>
    <row r="287" spans="1:18">
      <c r="A287" s="10" t="s">
        <v>4417</v>
      </c>
      <c r="B287" s="11" t="s">
        <v>137</v>
      </c>
      <c r="C287" s="11" t="s">
        <v>4177</v>
      </c>
      <c r="D287" s="11">
        <v>98052</v>
      </c>
      <c r="E287" s="16">
        <v>1033888</v>
      </c>
      <c r="F287" s="12">
        <v>4</v>
      </c>
      <c r="G287" s="15">
        <v>3.25</v>
      </c>
      <c r="H287" s="15">
        <v>3270</v>
      </c>
      <c r="I287" s="13">
        <v>316</v>
      </c>
      <c r="J287" s="11">
        <v>0</v>
      </c>
      <c r="K287" s="15" t="s">
        <v>4183</v>
      </c>
      <c r="L287" s="11" t="s">
        <v>4178</v>
      </c>
      <c r="M287" s="11" t="s">
        <v>4184</v>
      </c>
      <c r="N287" s="11" t="s">
        <v>4180</v>
      </c>
      <c r="O287" s="11">
        <v>11</v>
      </c>
      <c r="P287" s="11">
        <v>0</v>
      </c>
      <c r="Q287" s="11">
        <v>11</v>
      </c>
      <c r="R287" s="11">
        <v>2</v>
      </c>
    </row>
    <row r="288" spans="1:18">
      <c r="A288" s="10" t="s">
        <v>4418</v>
      </c>
      <c r="B288" s="11" t="s">
        <v>46</v>
      </c>
      <c r="C288" s="11" t="s">
        <v>4177</v>
      </c>
      <c r="D288" s="11">
        <v>98034</v>
      </c>
      <c r="E288" s="16">
        <v>1030000</v>
      </c>
      <c r="F288" s="12">
        <v>3</v>
      </c>
      <c r="G288" s="15">
        <v>4</v>
      </c>
      <c r="H288" s="15">
        <v>3880</v>
      </c>
      <c r="I288" s="13">
        <v>265</v>
      </c>
      <c r="J288" s="11">
        <v>0</v>
      </c>
      <c r="K288" s="15" t="s">
        <v>4183</v>
      </c>
      <c r="L288" s="11" t="s">
        <v>4178</v>
      </c>
      <c r="M288" s="11" t="s">
        <v>4197</v>
      </c>
      <c r="N288" s="11" t="s">
        <v>4180</v>
      </c>
      <c r="O288" s="11">
        <v>16</v>
      </c>
      <c r="P288" s="11">
        <v>0</v>
      </c>
      <c r="Q288" s="11">
        <v>16</v>
      </c>
      <c r="R288" s="11">
        <v>2</v>
      </c>
    </row>
    <row r="289" spans="1:18">
      <c r="A289" s="10" t="s">
        <v>384</v>
      </c>
      <c r="B289" s="11" t="s">
        <v>49</v>
      </c>
      <c r="C289" s="11" t="s">
        <v>4177</v>
      </c>
      <c r="D289" s="11">
        <v>98103</v>
      </c>
      <c r="E289" s="16">
        <v>1030000</v>
      </c>
      <c r="F289" s="12">
        <v>4</v>
      </c>
      <c r="G289" s="15">
        <v>2.5</v>
      </c>
      <c r="H289" s="15">
        <v>2750</v>
      </c>
      <c r="I289" s="13">
        <v>375</v>
      </c>
      <c r="J289" s="11">
        <v>0</v>
      </c>
      <c r="K289" s="15" t="s">
        <v>4183</v>
      </c>
      <c r="L289" s="11" t="s">
        <v>4178</v>
      </c>
      <c r="M289" s="11" t="s">
        <v>4184</v>
      </c>
      <c r="N289" s="11" t="s">
        <v>4180</v>
      </c>
      <c r="O289" s="11">
        <v>120</v>
      </c>
      <c r="P289" s="11">
        <v>2005</v>
      </c>
      <c r="Q289" s="11">
        <v>20</v>
      </c>
      <c r="R289" s="11">
        <v>2</v>
      </c>
    </row>
    <row r="290" spans="1:18">
      <c r="A290" s="10" t="s">
        <v>4419</v>
      </c>
      <c r="B290" s="11" t="s">
        <v>33</v>
      </c>
      <c r="C290" s="11" t="s">
        <v>4177</v>
      </c>
      <c r="D290" s="11">
        <v>98004</v>
      </c>
      <c r="E290" s="16">
        <v>1027000</v>
      </c>
      <c r="F290" s="12">
        <v>3</v>
      </c>
      <c r="G290" s="15">
        <v>2.5</v>
      </c>
      <c r="H290" s="15">
        <v>2430</v>
      </c>
      <c r="I290" s="13">
        <v>423</v>
      </c>
      <c r="J290" s="11">
        <v>0</v>
      </c>
      <c r="K290" s="15" t="s">
        <v>4183</v>
      </c>
      <c r="L290" s="11" t="s">
        <v>4183</v>
      </c>
      <c r="M290" s="11" t="s">
        <v>4195</v>
      </c>
      <c r="N290" s="11" t="s">
        <v>4180</v>
      </c>
      <c r="O290" s="11">
        <v>36</v>
      </c>
      <c r="P290" s="11">
        <v>0</v>
      </c>
      <c r="Q290" s="11">
        <v>36</v>
      </c>
      <c r="R290" s="11">
        <v>2</v>
      </c>
    </row>
    <row r="291" spans="1:18">
      <c r="A291" s="10" t="s">
        <v>4420</v>
      </c>
      <c r="B291" s="11" t="s">
        <v>36</v>
      </c>
      <c r="C291" s="11" t="s">
        <v>4177</v>
      </c>
      <c r="D291" s="11">
        <v>98040</v>
      </c>
      <c r="E291" s="16">
        <v>1025000</v>
      </c>
      <c r="F291" s="12">
        <v>3</v>
      </c>
      <c r="G291" s="15">
        <v>1.75</v>
      </c>
      <c r="H291" s="15">
        <v>2640</v>
      </c>
      <c r="I291" s="13">
        <v>388</v>
      </c>
      <c r="J291" s="11">
        <v>0</v>
      </c>
      <c r="K291" s="15" t="s">
        <v>4183</v>
      </c>
      <c r="L291" s="11" t="s">
        <v>4178</v>
      </c>
      <c r="M291" s="11" t="s">
        <v>4197</v>
      </c>
      <c r="N291" s="11" t="s">
        <v>4179</v>
      </c>
      <c r="O291" s="11">
        <v>65</v>
      </c>
      <c r="P291" s="11">
        <v>2001</v>
      </c>
      <c r="Q291" s="11">
        <v>24</v>
      </c>
      <c r="R291" s="11">
        <v>1</v>
      </c>
    </row>
    <row r="292" spans="1:18">
      <c r="A292" s="10" t="s">
        <v>267</v>
      </c>
      <c r="B292" s="11" t="s">
        <v>36</v>
      </c>
      <c r="C292" s="11" t="s">
        <v>4177</v>
      </c>
      <c r="D292" s="11">
        <v>98040</v>
      </c>
      <c r="E292" s="16">
        <v>1025000</v>
      </c>
      <c r="F292" s="12">
        <v>4</v>
      </c>
      <c r="G292" s="15">
        <v>3.5</v>
      </c>
      <c r="H292" s="15">
        <v>3320</v>
      </c>
      <c r="I292" s="13">
        <v>309</v>
      </c>
      <c r="J292" s="11">
        <v>0</v>
      </c>
      <c r="K292" s="15" t="s">
        <v>4183</v>
      </c>
      <c r="L292" s="11" t="s">
        <v>4178</v>
      </c>
      <c r="M292" s="11" t="s">
        <v>4179</v>
      </c>
      <c r="N292" s="11" t="s">
        <v>4179</v>
      </c>
      <c r="O292" s="11">
        <v>48</v>
      </c>
      <c r="P292" s="11">
        <v>0</v>
      </c>
      <c r="Q292" s="11">
        <v>48</v>
      </c>
      <c r="R292" s="11">
        <v>1</v>
      </c>
    </row>
    <row r="293" spans="1:18">
      <c r="A293" s="10" t="s">
        <v>4421</v>
      </c>
      <c r="B293" s="11" t="s">
        <v>46</v>
      </c>
      <c r="C293" s="11" t="s">
        <v>4177</v>
      </c>
      <c r="D293" s="11">
        <v>98033</v>
      </c>
      <c r="E293" s="16">
        <v>1025000</v>
      </c>
      <c r="F293" s="12">
        <v>5</v>
      </c>
      <c r="G293" s="15">
        <v>4</v>
      </c>
      <c r="H293" s="15">
        <v>3760</v>
      </c>
      <c r="I293" s="13">
        <v>273</v>
      </c>
      <c r="J293" s="11">
        <v>1</v>
      </c>
      <c r="K293" s="15" t="s">
        <v>4183</v>
      </c>
      <c r="L293" s="11" t="s">
        <v>4183</v>
      </c>
      <c r="M293" s="11" t="s">
        <v>4184</v>
      </c>
      <c r="N293" s="11" t="s">
        <v>4180</v>
      </c>
      <c r="O293" s="11">
        <v>42</v>
      </c>
      <c r="P293" s="11">
        <v>2009</v>
      </c>
      <c r="Q293" s="11">
        <v>16</v>
      </c>
      <c r="R293" s="11">
        <v>2</v>
      </c>
    </row>
    <row r="294" spans="1:18">
      <c r="A294" s="10" t="s">
        <v>4422</v>
      </c>
      <c r="B294" s="11" t="s">
        <v>319</v>
      </c>
      <c r="C294" s="11" t="s">
        <v>4177</v>
      </c>
      <c r="D294" s="11">
        <v>98059</v>
      </c>
      <c r="E294" s="16">
        <v>1025000</v>
      </c>
      <c r="F294" s="12">
        <v>4</v>
      </c>
      <c r="G294" s="15">
        <v>3.5</v>
      </c>
      <c r="H294" s="15">
        <v>4370</v>
      </c>
      <c r="I294" s="13">
        <v>235</v>
      </c>
      <c r="J294" s="11">
        <v>0</v>
      </c>
      <c r="K294" s="15" t="s">
        <v>4183</v>
      </c>
      <c r="L294" s="11" t="s">
        <v>4183</v>
      </c>
      <c r="M294" s="11" t="s">
        <v>4184</v>
      </c>
      <c r="N294" s="11" t="s">
        <v>4180</v>
      </c>
      <c r="O294" s="11">
        <v>17</v>
      </c>
      <c r="P294" s="11">
        <v>0</v>
      </c>
      <c r="Q294" s="11">
        <v>17</v>
      </c>
      <c r="R294" s="11">
        <v>2</v>
      </c>
    </row>
    <row r="295" spans="1:18">
      <c r="A295" s="10" t="s">
        <v>389</v>
      </c>
      <c r="B295" s="11" t="s">
        <v>49</v>
      </c>
      <c r="C295" s="11" t="s">
        <v>4177</v>
      </c>
      <c r="D295" s="11">
        <v>98119</v>
      </c>
      <c r="E295" s="16">
        <v>1020000</v>
      </c>
      <c r="F295" s="12">
        <v>3</v>
      </c>
      <c r="G295" s="15">
        <v>2.25</v>
      </c>
      <c r="H295" s="15">
        <v>1670</v>
      </c>
      <c r="I295" s="13">
        <v>611</v>
      </c>
      <c r="J295" s="11">
        <v>0</v>
      </c>
      <c r="K295" s="15" t="s">
        <v>4183</v>
      </c>
      <c r="L295" s="11" t="s">
        <v>4183</v>
      </c>
      <c r="M295" s="11" t="s">
        <v>4197</v>
      </c>
      <c r="N295" s="11" t="s">
        <v>4180</v>
      </c>
      <c r="O295" s="11">
        <v>122</v>
      </c>
      <c r="P295" s="11">
        <v>2005</v>
      </c>
      <c r="Q295" s="11">
        <v>20</v>
      </c>
      <c r="R295" s="11">
        <v>1.5</v>
      </c>
    </row>
    <row r="296" spans="1:18">
      <c r="A296" s="10" t="s">
        <v>4423</v>
      </c>
      <c r="B296" s="11" t="s">
        <v>46</v>
      </c>
      <c r="C296" s="11" t="s">
        <v>4177</v>
      </c>
      <c r="D296" s="11">
        <v>98033</v>
      </c>
      <c r="E296" s="16">
        <v>1020000</v>
      </c>
      <c r="F296" s="12">
        <v>4</v>
      </c>
      <c r="G296" s="15">
        <v>3.5</v>
      </c>
      <c r="H296" s="15">
        <v>3770</v>
      </c>
      <c r="I296" s="13">
        <v>271</v>
      </c>
      <c r="J296" s="11">
        <v>0</v>
      </c>
      <c r="K296" s="15" t="s">
        <v>4183</v>
      </c>
      <c r="L296" s="11" t="s">
        <v>4183</v>
      </c>
      <c r="M296" s="11" t="s">
        <v>4184</v>
      </c>
      <c r="N296" s="11" t="s">
        <v>4180</v>
      </c>
      <c r="O296" s="11">
        <v>17</v>
      </c>
      <c r="P296" s="11">
        <v>0</v>
      </c>
      <c r="Q296" s="11">
        <v>17</v>
      </c>
      <c r="R296" s="11">
        <v>2</v>
      </c>
    </row>
    <row r="297" spans="1:18">
      <c r="A297" s="10" t="s">
        <v>4424</v>
      </c>
      <c r="B297" s="11" t="s">
        <v>102</v>
      </c>
      <c r="C297" s="11" t="s">
        <v>4177</v>
      </c>
      <c r="D297" s="11">
        <v>98075</v>
      </c>
      <c r="E297" s="16">
        <v>1020000</v>
      </c>
      <c r="F297" s="12">
        <v>3</v>
      </c>
      <c r="G297" s="15">
        <v>2.25</v>
      </c>
      <c r="H297" s="15">
        <v>2950</v>
      </c>
      <c r="I297" s="13">
        <v>346</v>
      </c>
      <c r="J297" s="11">
        <v>2</v>
      </c>
      <c r="K297" s="15" t="s">
        <v>4183</v>
      </c>
      <c r="L297" s="11" t="s">
        <v>4183</v>
      </c>
      <c r="M297" s="11" t="s">
        <v>4184</v>
      </c>
      <c r="N297" s="11" t="s">
        <v>4180</v>
      </c>
      <c r="O297" s="11">
        <v>19</v>
      </c>
      <c r="P297" s="11">
        <v>0</v>
      </c>
      <c r="Q297" s="11">
        <v>19</v>
      </c>
      <c r="R297" s="11">
        <v>1.5</v>
      </c>
    </row>
    <row r="298" spans="1:18">
      <c r="A298" s="10" t="s">
        <v>4425</v>
      </c>
      <c r="B298" s="11" t="s">
        <v>49</v>
      </c>
      <c r="C298" s="11" t="s">
        <v>4177</v>
      </c>
      <c r="D298" s="11">
        <v>98116</v>
      </c>
      <c r="E298" s="16">
        <v>1015000</v>
      </c>
      <c r="F298" s="12">
        <v>3</v>
      </c>
      <c r="G298" s="15">
        <v>2.5</v>
      </c>
      <c r="H298" s="15">
        <v>2920</v>
      </c>
      <c r="I298" s="13">
        <v>348</v>
      </c>
      <c r="J298" s="11">
        <v>1</v>
      </c>
      <c r="K298" s="15" t="s">
        <v>4183</v>
      </c>
      <c r="L298" s="11" t="s">
        <v>4178</v>
      </c>
      <c r="M298" s="11" t="s">
        <v>4181</v>
      </c>
      <c r="N298" s="11" t="s">
        <v>4179</v>
      </c>
      <c r="O298" s="11">
        <v>71</v>
      </c>
      <c r="P298" s="11">
        <v>1983</v>
      </c>
      <c r="Q298" s="11">
        <v>42</v>
      </c>
      <c r="R298" s="11">
        <v>1</v>
      </c>
    </row>
    <row r="299" spans="1:18">
      <c r="A299" s="10" t="s">
        <v>4426</v>
      </c>
      <c r="B299" s="11" t="s">
        <v>49</v>
      </c>
      <c r="C299" s="11" t="s">
        <v>4177</v>
      </c>
      <c r="D299" s="11">
        <v>98199</v>
      </c>
      <c r="E299" s="16">
        <v>1015000</v>
      </c>
      <c r="F299" s="12">
        <v>3</v>
      </c>
      <c r="G299" s="15">
        <v>3.25</v>
      </c>
      <c r="H299" s="15">
        <v>3620</v>
      </c>
      <c r="I299" s="13">
        <v>280</v>
      </c>
      <c r="J299" s="11">
        <v>0</v>
      </c>
      <c r="K299" s="15" t="s">
        <v>4183</v>
      </c>
      <c r="L299" s="11" t="s">
        <v>4178</v>
      </c>
      <c r="M299" s="11" t="s">
        <v>4184</v>
      </c>
      <c r="N299" s="11" t="s">
        <v>4180</v>
      </c>
      <c r="O299" s="11">
        <v>20</v>
      </c>
      <c r="P299" s="11">
        <v>0</v>
      </c>
      <c r="Q299" s="11">
        <v>20</v>
      </c>
      <c r="R299" s="11">
        <v>2</v>
      </c>
    </row>
    <row r="300" spans="1:18">
      <c r="A300" s="10" t="s">
        <v>4427</v>
      </c>
      <c r="B300" s="11" t="s">
        <v>33</v>
      </c>
      <c r="C300" s="11" t="s">
        <v>4177</v>
      </c>
      <c r="D300" s="11">
        <v>98004</v>
      </c>
      <c r="E300" s="16">
        <v>1014250</v>
      </c>
      <c r="F300" s="12">
        <v>3</v>
      </c>
      <c r="G300" s="15">
        <v>1</v>
      </c>
      <c r="H300" s="15">
        <v>1640</v>
      </c>
      <c r="I300" s="13">
        <v>618</v>
      </c>
      <c r="J300" s="11">
        <v>0</v>
      </c>
      <c r="K300" s="15" t="s">
        <v>4183</v>
      </c>
      <c r="L300" s="11" t="s">
        <v>4178</v>
      </c>
      <c r="M300" s="11" t="s">
        <v>4184</v>
      </c>
      <c r="N300" s="11" t="s">
        <v>4181</v>
      </c>
      <c r="O300" s="11">
        <v>105</v>
      </c>
      <c r="P300" s="11">
        <v>0</v>
      </c>
      <c r="Q300" s="11">
        <v>105</v>
      </c>
      <c r="R300" s="11">
        <v>1.5</v>
      </c>
    </row>
    <row r="301" spans="1:18">
      <c r="A301" s="10" t="s">
        <v>4428</v>
      </c>
      <c r="B301" s="11" t="s">
        <v>33</v>
      </c>
      <c r="C301" s="11" t="s">
        <v>4177</v>
      </c>
      <c r="D301" s="11">
        <v>98006</v>
      </c>
      <c r="E301" s="16">
        <v>1012000</v>
      </c>
      <c r="F301" s="12">
        <v>4</v>
      </c>
      <c r="G301" s="15">
        <v>2.5</v>
      </c>
      <c r="H301" s="15">
        <v>2980</v>
      </c>
      <c r="I301" s="13">
        <v>340</v>
      </c>
      <c r="J301" s="11">
        <v>0</v>
      </c>
      <c r="K301" s="15" t="s">
        <v>4183</v>
      </c>
      <c r="L301" s="11" t="s">
        <v>4183</v>
      </c>
      <c r="M301" s="11" t="s">
        <v>4184</v>
      </c>
      <c r="N301" s="11" t="s">
        <v>4180</v>
      </c>
      <c r="O301" s="11">
        <v>36</v>
      </c>
      <c r="P301" s="11">
        <v>0</v>
      </c>
      <c r="Q301" s="11">
        <v>36</v>
      </c>
      <c r="R301" s="11">
        <v>2</v>
      </c>
    </row>
    <row r="302" spans="1:18">
      <c r="A302" s="10" t="s">
        <v>4429</v>
      </c>
      <c r="B302" s="11" t="s">
        <v>46</v>
      </c>
      <c r="C302" s="11" t="s">
        <v>4177</v>
      </c>
      <c r="D302" s="11">
        <v>98033</v>
      </c>
      <c r="E302" s="16">
        <v>1010000</v>
      </c>
      <c r="F302" s="12">
        <v>2</v>
      </c>
      <c r="G302" s="15">
        <v>2</v>
      </c>
      <c r="H302" s="15">
        <v>1460</v>
      </c>
      <c r="I302" s="13">
        <v>692</v>
      </c>
      <c r="J302" s="11">
        <v>0</v>
      </c>
      <c r="K302" s="15" t="s">
        <v>4183</v>
      </c>
      <c r="L302" s="11" t="s">
        <v>4183</v>
      </c>
      <c r="M302" s="11" t="s">
        <v>4179</v>
      </c>
      <c r="N302" s="11" t="s">
        <v>4181</v>
      </c>
      <c r="O302" s="11">
        <v>125</v>
      </c>
      <c r="P302" s="11">
        <v>0</v>
      </c>
      <c r="Q302" s="11">
        <v>125</v>
      </c>
      <c r="R302" s="11">
        <v>1</v>
      </c>
    </row>
    <row r="303" spans="1:18">
      <c r="A303" s="10" t="s">
        <v>4430</v>
      </c>
      <c r="B303" s="11" t="s">
        <v>49</v>
      </c>
      <c r="C303" s="11" t="s">
        <v>4177</v>
      </c>
      <c r="D303" s="11">
        <v>98109</v>
      </c>
      <c r="E303" s="16">
        <v>1010000</v>
      </c>
      <c r="F303" s="12">
        <v>3</v>
      </c>
      <c r="G303" s="15">
        <v>3.25</v>
      </c>
      <c r="H303" s="15">
        <v>2420</v>
      </c>
      <c r="I303" s="13">
        <v>417</v>
      </c>
      <c r="J303" s="11">
        <v>0</v>
      </c>
      <c r="K303" s="15" t="s">
        <v>4183</v>
      </c>
      <c r="L303" s="11" t="s">
        <v>4178</v>
      </c>
      <c r="M303" s="11" t="s">
        <v>4179</v>
      </c>
      <c r="N303" s="11" t="s">
        <v>4180</v>
      </c>
      <c r="O303" s="11">
        <v>19</v>
      </c>
      <c r="P303" s="11">
        <v>0</v>
      </c>
      <c r="Q303" s="11">
        <v>19</v>
      </c>
      <c r="R303" s="11">
        <v>2</v>
      </c>
    </row>
    <row r="304" spans="1:18">
      <c r="A304" s="10" t="s">
        <v>4431</v>
      </c>
      <c r="B304" s="11" t="s">
        <v>137</v>
      </c>
      <c r="C304" s="11" t="s">
        <v>4177</v>
      </c>
      <c r="D304" s="11">
        <v>98052</v>
      </c>
      <c r="E304" s="16">
        <v>1010000</v>
      </c>
      <c r="F304" s="12">
        <v>4</v>
      </c>
      <c r="G304" s="15">
        <v>2.5</v>
      </c>
      <c r="H304" s="15">
        <v>3760</v>
      </c>
      <c r="I304" s="13">
        <v>269</v>
      </c>
      <c r="J304" s="11">
        <v>1</v>
      </c>
      <c r="K304" s="15" t="s">
        <v>4183</v>
      </c>
      <c r="L304" s="11" t="s">
        <v>4183</v>
      </c>
      <c r="M304" s="11" t="s">
        <v>4184</v>
      </c>
      <c r="N304" s="11" t="s">
        <v>4180</v>
      </c>
      <c r="O304" s="11">
        <v>38</v>
      </c>
      <c r="P304" s="11">
        <v>2000</v>
      </c>
      <c r="Q304" s="11">
        <v>25</v>
      </c>
      <c r="R304" s="11">
        <v>2</v>
      </c>
    </row>
    <row r="305" spans="1:18">
      <c r="A305" s="10" t="s">
        <v>4432</v>
      </c>
      <c r="B305" s="11" t="s">
        <v>49</v>
      </c>
      <c r="C305" s="11" t="s">
        <v>4177</v>
      </c>
      <c r="D305" s="11">
        <v>98103</v>
      </c>
      <c r="E305" s="16">
        <v>1008000</v>
      </c>
      <c r="F305" s="12">
        <v>4</v>
      </c>
      <c r="G305" s="15">
        <v>3.5</v>
      </c>
      <c r="H305" s="15">
        <v>2650</v>
      </c>
      <c r="I305" s="13">
        <v>380</v>
      </c>
      <c r="J305" s="11">
        <v>0</v>
      </c>
      <c r="K305" s="15" t="s">
        <v>4183</v>
      </c>
      <c r="L305" s="11" t="s">
        <v>4178</v>
      </c>
      <c r="M305" s="11" t="s">
        <v>4184</v>
      </c>
      <c r="N305" s="11" t="s">
        <v>4180</v>
      </c>
      <c r="O305" s="11">
        <v>24</v>
      </c>
      <c r="P305" s="11">
        <v>0</v>
      </c>
      <c r="Q305" s="11">
        <v>24</v>
      </c>
      <c r="R305" s="11">
        <v>2</v>
      </c>
    </row>
    <row r="306" spans="1:18">
      <c r="A306" s="10" t="s">
        <v>4433</v>
      </c>
      <c r="B306" s="11" t="s">
        <v>102</v>
      </c>
      <c r="C306" s="11" t="s">
        <v>4177</v>
      </c>
      <c r="D306" s="11">
        <v>98074</v>
      </c>
      <c r="E306" s="16">
        <v>1005000</v>
      </c>
      <c r="F306" s="12">
        <v>4</v>
      </c>
      <c r="G306" s="15">
        <v>4.5</v>
      </c>
      <c r="H306" s="15">
        <v>4225</v>
      </c>
      <c r="I306" s="13">
        <v>238</v>
      </c>
      <c r="J306" s="11">
        <v>7</v>
      </c>
      <c r="K306" s="15" t="s">
        <v>4183</v>
      </c>
      <c r="L306" s="11" t="s">
        <v>4183</v>
      </c>
      <c r="M306" s="11" t="s">
        <v>4184</v>
      </c>
      <c r="N306" s="11" t="s">
        <v>4179</v>
      </c>
      <c r="O306" s="11">
        <v>40</v>
      </c>
      <c r="P306" s="11">
        <v>0</v>
      </c>
      <c r="Q306" s="11">
        <v>40</v>
      </c>
      <c r="R306" s="11">
        <v>2</v>
      </c>
    </row>
    <row r="307" spans="1:18">
      <c r="A307" s="10" t="s">
        <v>4434</v>
      </c>
      <c r="B307" s="11" t="s">
        <v>49</v>
      </c>
      <c r="C307" s="11" t="s">
        <v>4177</v>
      </c>
      <c r="D307" s="11">
        <v>98115</v>
      </c>
      <c r="E307" s="16">
        <v>1003000</v>
      </c>
      <c r="F307" s="12">
        <v>4</v>
      </c>
      <c r="G307" s="15">
        <v>2.75</v>
      </c>
      <c r="H307" s="15">
        <v>2290</v>
      </c>
      <c r="I307" s="13">
        <v>438</v>
      </c>
      <c r="J307" s="11">
        <v>0</v>
      </c>
      <c r="K307" s="15" t="s">
        <v>4183</v>
      </c>
      <c r="L307" s="11" t="s">
        <v>4178</v>
      </c>
      <c r="M307" s="11" t="s">
        <v>4184</v>
      </c>
      <c r="N307" s="11" t="s">
        <v>4179</v>
      </c>
      <c r="O307" s="11">
        <v>99</v>
      </c>
      <c r="P307" s="11">
        <v>1993</v>
      </c>
      <c r="Q307" s="11">
        <v>32</v>
      </c>
      <c r="R307" s="11">
        <v>2</v>
      </c>
    </row>
    <row r="308" spans="1:18">
      <c r="A308" s="10" t="s">
        <v>4435</v>
      </c>
      <c r="B308" s="11" t="s">
        <v>100</v>
      </c>
      <c r="C308" s="11" t="s">
        <v>4177</v>
      </c>
      <c r="D308" s="11">
        <v>98177</v>
      </c>
      <c r="E308" s="16">
        <v>1000000</v>
      </c>
      <c r="F308" s="12">
        <v>2</v>
      </c>
      <c r="G308" s="15">
        <v>1.75</v>
      </c>
      <c r="H308" s="15">
        <v>2430</v>
      </c>
      <c r="I308" s="13">
        <v>412</v>
      </c>
      <c r="J308" s="11">
        <v>1</v>
      </c>
      <c r="K308" s="15" t="s">
        <v>4183</v>
      </c>
      <c r="L308" s="11" t="s">
        <v>4183</v>
      </c>
      <c r="M308" s="11" t="s">
        <v>4181</v>
      </c>
      <c r="N308" s="11" t="s">
        <v>4180</v>
      </c>
      <c r="O308" s="11">
        <v>74</v>
      </c>
      <c r="P308" s="11">
        <v>1994</v>
      </c>
      <c r="Q308" s="11">
        <v>31</v>
      </c>
      <c r="R308" s="11">
        <v>1</v>
      </c>
    </row>
    <row r="309" spans="1:18">
      <c r="A309" s="10" t="s">
        <v>4436</v>
      </c>
      <c r="B309" s="11" t="s">
        <v>33</v>
      </c>
      <c r="C309" s="11" t="s">
        <v>4177</v>
      </c>
      <c r="D309" s="11">
        <v>98005</v>
      </c>
      <c r="E309" s="16">
        <v>1000000</v>
      </c>
      <c r="F309" s="12">
        <v>3</v>
      </c>
      <c r="G309" s="15">
        <v>2.5</v>
      </c>
      <c r="H309" s="15">
        <v>2730</v>
      </c>
      <c r="I309" s="13">
        <v>366</v>
      </c>
      <c r="J309" s="11">
        <v>0</v>
      </c>
      <c r="K309" s="15" t="s">
        <v>4183</v>
      </c>
      <c r="L309" s="11" t="s">
        <v>4183</v>
      </c>
      <c r="M309" s="11" t="s">
        <v>4184</v>
      </c>
      <c r="N309" s="11" t="s">
        <v>4180</v>
      </c>
      <c r="O309" s="11">
        <v>27</v>
      </c>
      <c r="P309" s="11">
        <v>2006</v>
      </c>
      <c r="Q309" s="11">
        <v>19</v>
      </c>
      <c r="R309" s="11">
        <v>2</v>
      </c>
    </row>
    <row r="310" spans="1:18">
      <c r="A310" s="10" t="s">
        <v>4437</v>
      </c>
      <c r="B310" s="11" t="s">
        <v>33</v>
      </c>
      <c r="C310" s="11" t="s">
        <v>4177</v>
      </c>
      <c r="D310" s="11">
        <v>98004</v>
      </c>
      <c r="E310" s="16">
        <v>1000000</v>
      </c>
      <c r="F310" s="12">
        <v>5</v>
      </c>
      <c r="G310" s="15">
        <v>4.25</v>
      </c>
      <c r="H310" s="15">
        <v>3920</v>
      </c>
      <c r="I310" s="13">
        <v>255</v>
      </c>
      <c r="J310" s="11">
        <v>0</v>
      </c>
      <c r="K310" s="15" t="s">
        <v>4183</v>
      </c>
      <c r="L310" s="11" t="s">
        <v>4178</v>
      </c>
      <c r="M310" s="11" t="s">
        <v>4184</v>
      </c>
      <c r="N310" s="11" t="s">
        <v>4180</v>
      </c>
      <c r="O310" s="11">
        <v>35</v>
      </c>
      <c r="P310" s="11">
        <v>2009</v>
      </c>
      <c r="Q310" s="11">
        <v>16</v>
      </c>
      <c r="R310" s="11">
        <v>2</v>
      </c>
    </row>
    <row r="311" spans="1:18">
      <c r="A311" s="10" t="s">
        <v>4438</v>
      </c>
      <c r="B311" s="11" t="s">
        <v>102</v>
      </c>
      <c r="C311" s="11" t="s">
        <v>4177</v>
      </c>
      <c r="D311" s="11">
        <v>98075</v>
      </c>
      <c r="E311" s="16">
        <v>1000000</v>
      </c>
      <c r="F311" s="12">
        <v>4</v>
      </c>
      <c r="G311" s="15">
        <v>3</v>
      </c>
      <c r="H311" s="15">
        <v>4260</v>
      </c>
      <c r="I311" s="13">
        <v>235</v>
      </c>
      <c r="J311" s="11">
        <v>0</v>
      </c>
      <c r="K311" s="15" t="s">
        <v>4183</v>
      </c>
      <c r="L311" s="11" t="s">
        <v>4183</v>
      </c>
      <c r="M311" s="11" t="s">
        <v>4184</v>
      </c>
      <c r="N311" s="11" t="s">
        <v>4180</v>
      </c>
      <c r="O311" s="11">
        <v>29</v>
      </c>
      <c r="P311" s="11">
        <v>0</v>
      </c>
      <c r="Q311" s="11">
        <v>29</v>
      </c>
      <c r="R311" s="11">
        <v>2</v>
      </c>
    </row>
    <row r="312" spans="1:18">
      <c r="A312" s="10" t="s">
        <v>4439</v>
      </c>
      <c r="B312" s="11" t="s">
        <v>33</v>
      </c>
      <c r="C312" s="11" t="s">
        <v>4177</v>
      </c>
      <c r="D312" s="11">
        <v>98007</v>
      </c>
      <c r="E312" s="16">
        <v>999000</v>
      </c>
      <c r="F312" s="12">
        <v>7</v>
      </c>
      <c r="G312" s="15">
        <v>4</v>
      </c>
      <c r="H312" s="15">
        <v>3150</v>
      </c>
      <c r="I312" s="13">
        <v>317</v>
      </c>
      <c r="J312" s="11">
        <v>1</v>
      </c>
      <c r="K312" s="15" t="s">
        <v>4183</v>
      </c>
      <c r="L312" s="11" t="s">
        <v>4183</v>
      </c>
      <c r="M312" s="11" t="s">
        <v>4184</v>
      </c>
      <c r="N312" s="11" t="s">
        <v>4180</v>
      </c>
      <c r="O312" s="11">
        <v>68</v>
      </c>
      <c r="P312" s="11">
        <v>2005</v>
      </c>
      <c r="Q312" s="11">
        <v>20</v>
      </c>
      <c r="R312" s="11">
        <v>1</v>
      </c>
    </row>
    <row r="313" spans="1:18">
      <c r="A313" s="10" t="s">
        <v>4440</v>
      </c>
      <c r="B313" s="11" t="s">
        <v>46</v>
      </c>
      <c r="C313" s="11" t="s">
        <v>4177</v>
      </c>
      <c r="D313" s="11">
        <v>98033</v>
      </c>
      <c r="E313" s="16">
        <v>999000</v>
      </c>
      <c r="F313" s="12">
        <v>4</v>
      </c>
      <c r="G313" s="15">
        <v>2.5</v>
      </c>
      <c r="H313" s="15">
        <v>3130</v>
      </c>
      <c r="I313" s="13">
        <v>319</v>
      </c>
      <c r="J313" s="11">
        <v>0</v>
      </c>
      <c r="K313" s="15" t="s">
        <v>4183</v>
      </c>
      <c r="L313" s="11" t="s">
        <v>4183</v>
      </c>
      <c r="M313" s="11" t="s">
        <v>4184</v>
      </c>
      <c r="N313" s="11" t="s">
        <v>4180</v>
      </c>
      <c r="O313" s="11">
        <v>12</v>
      </c>
      <c r="P313" s="11">
        <v>1923</v>
      </c>
      <c r="Q313" s="11">
        <v>102</v>
      </c>
      <c r="R313" s="11">
        <v>2</v>
      </c>
    </row>
    <row r="314" spans="1:18">
      <c r="A314" s="10" t="s">
        <v>4441</v>
      </c>
      <c r="B314" s="11" t="s">
        <v>102</v>
      </c>
      <c r="C314" s="11" t="s">
        <v>4177</v>
      </c>
      <c r="D314" s="11">
        <v>98075</v>
      </c>
      <c r="E314" s="16">
        <v>999000</v>
      </c>
      <c r="F314" s="12">
        <v>4</v>
      </c>
      <c r="G314" s="15">
        <v>2.75</v>
      </c>
      <c r="H314" s="15">
        <v>2800</v>
      </c>
      <c r="I314" s="13">
        <v>357</v>
      </c>
      <c r="J314" s="11">
        <v>0</v>
      </c>
      <c r="K314" s="15" t="s">
        <v>4183</v>
      </c>
      <c r="L314" s="11" t="s">
        <v>4183</v>
      </c>
      <c r="M314" s="11" t="s">
        <v>4184</v>
      </c>
      <c r="N314" s="11" t="s">
        <v>4180</v>
      </c>
      <c r="O314" s="11">
        <v>33</v>
      </c>
      <c r="P314" s="11">
        <v>0</v>
      </c>
      <c r="Q314" s="11">
        <v>33</v>
      </c>
      <c r="R314" s="11">
        <v>2</v>
      </c>
    </row>
    <row r="315" spans="1:18">
      <c r="A315" s="10" t="s">
        <v>4442</v>
      </c>
      <c r="B315" s="11" t="s">
        <v>379</v>
      </c>
      <c r="C315" s="11" t="s">
        <v>4177</v>
      </c>
      <c r="D315" s="11">
        <v>98166</v>
      </c>
      <c r="E315" s="16">
        <v>995000</v>
      </c>
      <c r="F315" s="12">
        <v>3</v>
      </c>
      <c r="G315" s="15">
        <v>4.5</v>
      </c>
      <c r="H315" s="15">
        <v>4380</v>
      </c>
      <c r="I315" s="13">
        <v>227</v>
      </c>
      <c r="J315" s="11">
        <v>1</v>
      </c>
      <c r="K315" s="15" t="s">
        <v>4178</v>
      </c>
      <c r="L315" s="11" t="s">
        <v>4178</v>
      </c>
      <c r="M315" s="11" t="s">
        <v>4197</v>
      </c>
      <c r="N315" s="11" t="s">
        <v>4180</v>
      </c>
      <c r="O315" s="11">
        <v>57</v>
      </c>
      <c r="P315" s="11">
        <v>1990</v>
      </c>
      <c r="Q315" s="11">
        <v>35</v>
      </c>
      <c r="R315" s="11">
        <v>2</v>
      </c>
    </row>
    <row r="316" spans="1:18">
      <c r="A316" s="10" t="s">
        <v>4443</v>
      </c>
      <c r="B316" s="11" t="s">
        <v>33</v>
      </c>
      <c r="C316" s="11" t="s">
        <v>4177</v>
      </c>
      <c r="D316" s="11">
        <v>98006</v>
      </c>
      <c r="E316" s="16">
        <v>995000</v>
      </c>
      <c r="F316" s="12">
        <v>4</v>
      </c>
      <c r="G316" s="15">
        <v>4.5</v>
      </c>
      <c r="H316" s="15">
        <v>3850</v>
      </c>
      <c r="I316" s="13">
        <v>258</v>
      </c>
      <c r="J316" s="11">
        <v>0</v>
      </c>
      <c r="K316" s="15" t="s">
        <v>4183</v>
      </c>
      <c r="L316" s="11" t="s">
        <v>4178</v>
      </c>
      <c r="M316" s="11" t="s">
        <v>4179</v>
      </c>
      <c r="N316" s="11" t="s">
        <v>4180</v>
      </c>
      <c r="O316" s="11">
        <v>27</v>
      </c>
      <c r="P316" s="11">
        <v>2006</v>
      </c>
      <c r="Q316" s="11">
        <v>19</v>
      </c>
      <c r="R316" s="11">
        <v>2</v>
      </c>
    </row>
    <row r="317" spans="1:18">
      <c r="A317" s="10" t="s">
        <v>4444</v>
      </c>
      <c r="B317" s="11" t="s">
        <v>49</v>
      </c>
      <c r="C317" s="11" t="s">
        <v>4177</v>
      </c>
      <c r="D317" s="11">
        <v>98112</v>
      </c>
      <c r="E317" s="16">
        <v>994500</v>
      </c>
      <c r="F317" s="12">
        <v>4</v>
      </c>
      <c r="G317" s="15">
        <v>2.25</v>
      </c>
      <c r="H317" s="15">
        <v>2870</v>
      </c>
      <c r="I317" s="13">
        <v>347</v>
      </c>
      <c r="J317" s="11">
        <v>0</v>
      </c>
      <c r="K317" s="15" t="s">
        <v>4183</v>
      </c>
      <c r="L317" s="11" t="s">
        <v>4178</v>
      </c>
      <c r="M317" s="11" t="s">
        <v>4184</v>
      </c>
      <c r="N317" s="11" t="s">
        <v>4179</v>
      </c>
      <c r="O317" s="11">
        <v>120</v>
      </c>
      <c r="P317" s="11">
        <v>0</v>
      </c>
      <c r="Q317" s="11">
        <v>120</v>
      </c>
      <c r="R317" s="11">
        <v>1.5</v>
      </c>
    </row>
    <row r="318" spans="1:18">
      <c r="A318" s="10" t="s">
        <v>412</v>
      </c>
      <c r="B318" s="11" t="s">
        <v>49</v>
      </c>
      <c r="C318" s="11" t="s">
        <v>4177</v>
      </c>
      <c r="D318" s="11">
        <v>98199</v>
      </c>
      <c r="E318" s="16">
        <v>994000</v>
      </c>
      <c r="F318" s="12">
        <v>3</v>
      </c>
      <c r="G318" s="15">
        <v>2.25</v>
      </c>
      <c r="H318" s="15">
        <v>2510</v>
      </c>
      <c r="I318" s="13">
        <v>396</v>
      </c>
      <c r="J318" s="11">
        <v>0</v>
      </c>
      <c r="K318" s="15" t="s">
        <v>4183</v>
      </c>
      <c r="L318" s="11" t="s">
        <v>4178</v>
      </c>
      <c r="M318" s="11" t="s">
        <v>4179</v>
      </c>
      <c r="N318" s="11" t="s">
        <v>4181</v>
      </c>
      <c r="O318" s="11">
        <v>93</v>
      </c>
      <c r="P318" s="11">
        <v>2002</v>
      </c>
      <c r="Q318" s="11">
        <v>23</v>
      </c>
      <c r="R318" s="11">
        <v>1.5</v>
      </c>
    </row>
    <row r="319" spans="1:18">
      <c r="A319" s="10" t="s">
        <v>4445</v>
      </c>
      <c r="B319" s="11" t="s">
        <v>102</v>
      </c>
      <c r="C319" s="11" t="s">
        <v>4177</v>
      </c>
      <c r="D319" s="11">
        <v>98075</v>
      </c>
      <c r="E319" s="16">
        <v>989000</v>
      </c>
      <c r="F319" s="12">
        <v>5</v>
      </c>
      <c r="G319" s="15">
        <v>4.5</v>
      </c>
      <c r="H319" s="15">
        <v>4030</v>
      </c>
      <c r="I319" s="13">
        <v>245</v>
      </c>
      <c r="J319" s="11">
        <v>0</v>
      </c>
      <c r="K319" s="15" t="s">
        <v>4183</v>
      </c>
      <c r="L319" s="11" t="s">
        <v>4183</v>
      </c>
      <c r="M319" s="11" t="s">
        <v>4184</v>
      </c>
      <c r="N319" s="11" t="s">
        <v>4180</v>
      </c>
      <c r="O319" s="11">
        <v>25</v>
      </c>
      <c r="P319" s="11">
        <v>0</v>
      </c>
      <c r="Q319" s="11">
        <v>25</v>
      </c>
      <c r="R319" s="11">
        <v>2</v>
      </c>
    </row>
    <row r="320" spans="1:18">
      <c r="A320" s="10" t="s">
        <v>4446</v>
      </c>
      <c r="B320" s="11" t="s">
        <v>49</v>
      </c>
      <c r="C320" s="11" t="s">
        <v>4177</v>
      </c>
      <c r="D320" s="11">
        <v>98117</v>
      </c>
      <c r="E320" s="16">
        <v>989000</v>
      </c>
      <c r="F320" s="12">
        <v>5</v>
      </c>
      <c r="G320" s="15">
        <v>3.5</v>
      </c>
      <c r="H320" s="15">
        <v>3280</v>
      </c>
      <c r="I320" s="13">
        <v>302</v>
      </c>
      <c r="J320" s="11">
        <v>0</v>
      </c>
      <c r="K320" s="15" t="s">
        <v>4183</v>
      </c>
      <c r="L320" s="11" t="s">
        <v>4178</v>
      </c>
      <c r="M320" s="11" t="s">
        <v>4184</v>
      </c>
      <c r="N320" s="11" t="s">
        <v>4180</v>
      </c>
      <c r="O320" s="11">
        <v>22</v>
      </c>
      <c r="P320" s="11">
        <v>0</v>
      </c>
      <c r="Q320" s="11">
        <v>22</v>
      </c>
      <c r="R320" s="11">
        <v>2</v>
      </c>
    </row>
    <row r="321" spans="1:18">
      <c r="A321" s="10" t="s">
        <v>4447</v>
      </c>
      <c r="B321" s="11" t="s">
        <v>49</v>
      </c>
      <c r="C321" s="11" t="s">
        <v>4177</v>
      </c>
      <c r="D321" s="11">
        <v>98112</v>
      </c>
      <c r="E321" s="16">
        <v>985000</v>
      </c>
      <c r="F321" s="12">
        <v>3</v>
      </c>
      <c r="G321" s="15">
        <v>1.75</v>
      </c>
      <c r="H321" s="15">
        <v>1670</v>
      </c>
      <c r="I321" s="13">
        <v>590</v>
      </c>
      <c r="J321" s="11">
        <v>0</v>
      </c>
      <c r="K321" s="15" t="s">
        <v>4183</v>
      </c>
      <c r="L321" s="11" t="s">
        <v>4183</v>
      </c>
      <c r="M321" s="11" t="s">
        <v>4184</v>
      </c>
      <c r="N321" s="11" t="s">
        <v>4181</v>
      </c>
      <c r="O321" s="11">
        <v>113</v>
      </c>
      <c r="P321" s="11">
        <v>0</v>
      </c>
      <c r="Q321" s="11">
        <v>113</v>
      </c>
      <c r="R321" s="11">
        <v>2</v>
      </c>
    </row>
    <row r="322" spans="1:18">
      <c r="A322" s="10" t="s">
        <v>4448</v>
      </c>
      <c r="B322" s="11" t="s">
        <v>46</v>
      </c>
      <c r="C322" s="11" t="s">
        <v>4177</v>
      </c>
      <c r="D322" s="11">
        <v>98033</v>
      </c>
      <c r="E322" s="16">
        <v>982000</v>
      </c>
      <c r="F322" s="12">
        <v>4</v>
      </c>
      <c r="G322" s="15">
        <v>2.75</v>
      </c>
      <c r="H322" s="15">
        <v>3610</v>
      </c>
      <c r="I322" s="13">
        <v>272</v>
      </c>
      <c r="J322" s="11">
        <v>0</v>
      </c>
      <c r="K322" s="15" t="s">
        <v>4183</v>
      </c>
      <c r="L322" s="11" t="s">
        <v>4183</v>
      </c>
      <c r="M322" s="11" t="s">
        <v>4184</v>
      </c>
      <c r="N322" s="11" t="s">
        <v>4180</v>
      </c>
      <c r="O322" s="11">
        <v>11</v>
      </c>
      <c r="P322" s="11">
        <v>0</v>
      </c>
      <c r="Q322" s="11">
        <v>11</v>
      </c>
      <c r="R322" s="11">
        <v>2</v>
      </c>
    </row>
    <row r="323" spans="1:18">
      <c r="A323" s="10" t="s">
        <v>417</v>
      </c>
      <c r="B323" s="11" t="s">
        <v>49</v>
      </c>
      <c r="C323" s="11" t="s">
        <v>4177</v>
      </c>
      <c r="D323" s="11">
        <v>98199</v>
      </c>
      <c r="E323" s="16">
        <v>980000</v>
      </c>
      <c r="F323" s="12">
        <v>4</v>
      </c>
      <c r="G323" s="15">
        <v>3</v>
      </c>
      <c r="H323" s="15">
        <v>3680</v>
      </c>
      <c r="I323" s="13">
        <v>266</v>
      </c>
      <c r="J323" s="11">
        <v>0</v>
      </c>
      <c r="K323" s="15" t="s">
        <v>4183</v>
      </c>
      <c r="L323" s="11" t="s">
        <v>4178</v>
      </c>
      <c r="M323" s="11" t="s">
        <v>4197</v>
      </c>
      <c r="N323" s="11" t="s">
        <v>4180</v>
      </c>
      <c r="O323" s="11">
        <v>58</v>
      </c>
      <c r="P323" s="11">
        <v>2011</v>
      </c>
      <c r="Q323" s="11">
        <v>14</v>
      </c>
      <c r="R323" s="11">
        <v>1</v>
      </c>
    </row>
    <row r="324" spans="1:18">
      <c r="A324" s="10" t="s">
        <v>4449</v>
      </c>
      <c r="B324" s="11" t="s">
        <v>49</v>
      </c>
      <c r="C324" s="11" t="s">
        <v>4177</v>
      </c>
      <c r="D324" s="11">
        <v>98119</v>
      </c>
      <c r="E324" s="16">
        <v>980000</v>
      </c>
      <c r="F324" s="12">
        <v>4</v>
      </c>
      <c r="G324" s="15">
        <v>2.5</v>
      </c>
      <c r="H324" s="15">
        <v>2730</v>
      </c>
      <c r="I324" s="13">
        <v>359</v>
      </c>
      <c r="J324" s="11">
        <v>0</v>
      </c>
      <c r="K324" s="15" t="s">
        <v>4183</v>
      </c>
      <c r="L324" s="11" t="s">
        <v>4178</v>
      </c>
      <c r="M324" s="11" t="s">
        <v>4184</v>
      </c>
      <c r="N324" s="11" t="s">
        <v>4181</v>
      </c>
      <c r="O324" s="11">
        <v>116</v>
      </c>
      <c r="P324" s="11">
        <v>1988</v>
      </c>
      <c r="Q324" s="11">
        <v>37</v>
      </c>
      <c r="R324" s="11">
        <v>1.5</v>
      </c>
    </row>
    <row r="325" spans="1:18">
      <c r="A325" s="10" t="s">
        <v>4450</v>
      </c>
      <c r="B325" s="11" t="s">
        <v>33</v>
      </c>
      <c r="C325" s="11" t="s">
        <v>4177</v>
      </c>
      <c r="D325" s="11">
        <v>98004</v>
      </c>
      <c r="E325" s="16">
        <v>979000</v>
      </c>
      <c r="F325" s="12">
        <v>3</v>
      </c>
      <c r="G325" s="15">
        <v>1.5</v>
      </c>
      <c r="H325" s="15">
        <v>1700</v>
      </c>
      <c r="I325" s="13">
        <v>576</v>
      </c>
      <c r="J325" s="11">
        <v>0</v>
      </c>
      <c r="K325" s="15" t="s">
        <v>4183</v>
      </c>
      <c r="L325" s="11" t="s">
        <v>4183</v>
      </c>
      <c r="M325" s="11" t="s">
        <v>4195</v>
      </c>
      <c r="N325" s="11" t="s">
        <v>4179</v>
      </c>
      <c r="O325" s="11">
        <v>71</v>
      </c>
      <c r="P325" s="11">
        <v>1979</v>
      </c>
      <c r="Q325" s="11">
        <v>46</v>
      </c>
      <c r="R325" s="11">
        <v>1</v>
      </c>
    </row>
    <row r="326" spans="1:18">
      <c r="A326" s="10" t="s">
        <v>420</v>
      </c>
      <c r="B326" s="11" t="s">
        <v>49</v>
      </c>
      <c r="C326" s="11" t="s">
        <v>4177</v>
      </c>
      <c r="D326" s="11">
        <v>98144</v>
      </c>
      <c r="E326" s="16">
        <v>978000</v>
      </c>
      <c r="F326" s="12">
        <v>4</v>
      </c>
      <c r="G326" s="15">
        <v>2.75</v>
      </c>
      <c r="H326" s="15">
        <v>2620</v>
      </c>
      <c r="I326" s="13">
        <v>373</v>
      </c>
      <c r="J326" s="11">
        <v>0</v>
      </c>
      <c r="K326" s="15" t="s">
        <v>4183</v>
      </c>
      <c r="L326" s="11" t="s">
        <v>4178</v>
      </c>
      <c r="M326" s="11" t="s">
        <v>4179</v>
      </c>
      <c r="N326" s="11" t="s">
        <v>4179</v>
      </c>
      <c r="O326" s="11">
        <v>99</v>
      </c>
      <c r="P326" s="11">
        <v>1993</v>
      </c>
      <c r="Q326" s="11">
        <v>32</v>
      </c>
      <c r="R326" s="11">
        <v>1.5</v>
      </c>
    </row>
    <row r="327" spans="1:18">
      <c r="A327" s="10" t="s">
        <v>4451</v>
      </c>
      <c r="B327" s="11" t="s">
        <v>49</v>
      </c>
      <c r="C327" s="11" t="s">
        <v>4177</v>
      </c>
      <c r="D327" s="11">
        <v>98146</v>
      </c>
      <c r="E327" s="16">
        <v>975000</v>
      </c>
      <c r="F327" s="12">
        <v>6</v>
      </c>
      <c r="G327" s="15">
        <v>2.75</v>
      </c>
      <c r="H327" s="15">
        <v>2520</v>
      </c>
      <c r="I327" s="13">
        <v>387</v>
      </c>
      <c r="J327" s="11">
        <v>1</v>
      </c>
      <c r="K327" s="15" t="s">
        <v>4178</v>
      </c>
      <c r="L327" s="11" t="s">
        <v>4183</v>
      </c>
      <c r="M327" s="11" t="s">
        <v>4181</v>
      </c>
      <c r="N327" s="11" t="s">
        <v>4180</v>
      </c>
      <c r="O327" s="11">
        <v>71</v>
      </c>
      <c r="P327" s="11">
        <v>2005</v>
      </c>
      <c r="Q327" s="11">
        <v>20</v>
      </c>
      <c r="R327" s="11">
        <v>2</v>
      </c>
    </row>
    <row r="328" spans="1:18">
      <c r="A328" s="10" t="s">
        <v>4452</v>
      </c>
      <c r="B328" s="11" t="s">
        <v>33</v>
      </c>
      <c r="C328" s="11" t="s">
        <v>4177</v>
      </c>
      <c r="D328" s="11">
        <v>98006</v>
      </c>
      <c r="E328" s="16">
        <v>975000</v>
      </c>
      <c r="F328" s="12">
        <v>4</v>
      </c>
      <c r="G328" s="15">
        <v>2.5</v>
      </c>
      <c r="H328" s="15">
        <v>3490</v>
      </c>
      <c r="I328" s="13">
        <v>279</v>
      </c>
      <c r="J328" s="11">
        <v>0</v>
      </c>
      <c r="K328" s="15" t="s">
        <v>4183</v>
      </c>
      <c r="L328" s="11" t="s">
        <v>4183</v>
      </c>
      <c r="M328" s="11" t="s">
        <v>4197</v>
      </c>
      <c r="N328" s="11" t="s">
        <v>4180</v>
      </c>
      <c r="O328" s="11">
        <v>25</v>
      </c>
      <c r="P328" s="11">
        <v>0</v>
      </c>
      <c r="Q328" s="11">
        <v>25</v>
      </c>
      <c r="R328" s="11">
        <v>2</v>
      </c>
    </row>
    <row r="329" spans="1:18">
      <c r="A329" s="10" t="s">
        <v>424</v>
      </c>
      <c r="B329" s="11" t="s">
        <v>36</v>
      </c>
      <c r="C329" s="11" t="s">
        <v>4177</v>
      </c>
      <c r="D329" s="11">
        <v>98040</v>
      </c>
      <c r="E329" s="16">
        <v>975000</v>
      </c>
      <c r="F329" s="12">
        <v>5</v>
      </c>
      <c r="G329" s="15">
        <v>2.75</v>
      </c>
      <c r="H329" s="15">
        <v>3100</v>
      </c>
      <c r="I329" s="13">
        <v>315</v>
      </c>
      <c r="J329" s="11">
        <v>0</v>
      </c>
      <c r="K329" s="15" t="s">
        <v>4183</v>
      </c>
      <c r="L329" s="11" t="s">
        <v>4178</v>
      </c>
      <c r="M329" s="11" t="s">
        <v>4179</v>
      </c>
      <c r="N329" s="11" t="s">
        <v>4179</v>
      </c>
      <c r="O329" s="11">
        <v>52</v>
      </c>
      <c r="P329" s="11">
        <v>0</v>
      </c>
      <c r="Q329" s="11">
        <v>52</v>
      </c>
      <c r="R329" s="11">
        <v>1</v>
      </c>
    </row>
    <row r="330" spans="1:18">
      <c r="A330" s="10" t="s">
        <v>4453</v>
      </c>
      <c r="B330" s="11" t="s">
        <v>33</v>
      </c>
      <c r="C330" s="11" t="s">
        <v>4177</v>
      </c>
      <c r="D330" s="11">
        <v>98005</v>
      </c>
      <c r="E330" s="16">
        <v>975000</v>
      </c>
      <c r="F330" s="12">
        <v>5</v>
      </c>
      <c r="G330" s="15">
        <v>4</v>
      </c>
      <c r="H330" s="15">
        <v>4850</v>
      </c>
      <c r="I330" s="13">
        <v>201</v>
      </c>
      <c r="J330" s="11">
        <v>1</v>
      </c>
      <c r="K330" s="15" t="s">
        <v>4183</v>
      </c>
      <c r="L330" s="11" t="s">
        <v>4183</v>
      </c>
      <c r="M330" s="11" t="s">
        <v>4184</v>
      </c>
      <c r="N330" s="11" t="s">
        <v>4180</v>
      </c>
      <c r="O330" s="11">
        <v>48</v>
      </c>
      <c r="P330" s="11">
        <v>2004</v>
      </c>
      <c r="Q330" s="11">
        <v>21</v>
      </c>
      <c r="R330" s="11">
        <v>2</v>
      </c>
    </row>
    <row r="331" spans="1:18">
      <c r="A331" s="10" t="s">
        <v>4454</v>
      </c>
      <c r="B331" s="11" t="s">
        <v>137</v>
      </c>
      <c r="C331" s="11" t="s">
        <v>4177</v>
      </c>
      <c r="D331" s="11">
        <v>98053</v>
      </c>
      <c r="E331" s="16">
        <v>975000</v>
      </c>
      <c r="F331" s="12">
        <v>4</v>
      </c>
      <c r="G331" s="15">
        <v>2.5</v>
      </c>
      <c r="H331" s="15">
        <v>4270</v>
      </c>
      <c r="I331" s="13">
        <v>228</v>
      </c>
      <c r="J331" s="11">
        <v>1</v>
      </c>
      <c r="K331" s="15" t="s">
        <v>4183</v>
      </c>
      <c r="L331" s="11" t="s">
        <v>4178</v>
      </c>
      <c r="M331" s="11" t="s">
        <v>4184</v>
      </c>
      <c r="N331" s="11" t="s">
        <v>4180</v>
      </c>
      <c r="O331" s="11">
        <v>34</v>
      </c>
      <c r="P331" s="11">
        <v>0</v>
      </c>
      <c r="Q331" s="11">
        <v>34</v>
      </c>
      <c r="R331" s="11">
        <v>1</v>
      </c>
    </row>
    <row r="332" spans="1:18">
      <c r="A332" s="10" t="s">
        <v>4455</v>
      </c>
      <c r="B332" s="11" t="s">
        <v>49</v>
      </c>
      <c r="C332" s="11" t="s">
        <v>4177</v>
      </c>
      <c r="D332" s="11">
        <v>98115</v>
      </c>
      <c r="E332" s="16">
        <v>975000</v>
      </c>
      <c r="F332" s="12">
        <v>5</v>
      </c>
      <c r="G332" s="15">
        <v>3</v>
      </c>
      <c r="H332" s="15">
        <v>2620</v>
      </c>
      <c r="I332" s="13">
        <v>372</v>
      </c>
      <c r="J332" s="11">
        <v>0</v>
      </c>
      <c r="K332" s="15" t="s">
        <v>4183</v>
      </c>
      <c r="L332" s="11" t="s">
        <v>4183</v>
      </c>
      <c r="M332" s="11" t="s">
        <v>4184</v>
      </c>
      <c r="N332" s="11" t="s">
        <v>4180</v>
      </c>
      <c r="O332" s="11">
        <v>16</v>
      </c>
      <c r="P332" s="11">
        <v>0</v>
      </c>
      <c r="Q332" s="11">
        <v>16</v>
      </c>
      <c r="R332" s="11">
        <v>2</v>
      </c>
    </row>
    <row r="333" spans="1:18">
      <c r="A333" s="10" t="s">
        <v>4456</v>
      </c>
      <c r="B333" s="11" t="s">
        <v>49</v>
      </c>
      <c r="C333" s="11" t="s">
        <v>4177</v>
      </c>
      <c r="D333" s="11">
        <v>98199</v>
      </c>
      <c r="E333" s="16">
        <v>972000</v>
      </c>
      <c r="F333" s="12">
        <v>4</v>
      </c>
      <c r="G333" s="15">
        <v>1.75</v>
      </c>
      <c r="H333" s="15">
        <v>2010</v>
      </c>
      <c r="I333" s="13">
        <v>484</v>
      </c>
      <c r="J333" s="11">
        <v>0</v>
      </c>
      <c r="K333" s="15" t="s">
        <v>4183</v>
      </c>
      <c r="L333" s="11" t="s">
        <v>4178</v>
      </c>
      <c r="M333" s="11" t="s">
        <v>4179</v>
      </c>
      <c r="N333" s="11" t="s">
        <v>4181</v>
      </c>
      <c r="O333" s="11">
        <v>88</v>
      </c>
      <c r="P333" s="11">
        <v>0</v>
      </c>
      <c r="Q333" s="11">
        <v>88</v>
      </c>
      <c r="R333" s="11">
        <v>1</v>
      </c>
    </row>
    <row r="334" spans="1:18">
      <c r="A334" s="10" t="s">
        <v>4457</v>
      </c>
      <c r="B334" s="11" t="s">
        <v>319</v>
      </c>
      <c r="C334" s="11" t="s">
        <v>4177</v>
      </c>
      <c r="D334" s="11">
        <v>98059</v>
      </c>
      <c r="E334" s="16">
        <v>971971</v>
      </c>
      <c r="F334" s="12">
        <v>4</v>
      </c>
      <c r="G334" s="15">
        <v>3.75</v>
      </c>
      <c r="H334" s="15">
        <v>3460</v>
      </c>
      <c r="I334" s="13">
        <v>281</v>
      </c>
      <c r="J334" s="11">
        <v>0</v>
      </c>
      <c r="K334" s="15" t="s">
        <v>4183</v>
      </c>
      <c r="L334" s="11" t="s">
        <v>4183</v>
      </c>
      <c r="M334" s="11" t="s">
        <v>4184</v>
      </c>
      <c r="N334" s="11" t="s">
        <v>4180</v>
      </c>
      <c r="O334" s="11">
        <v>12</v>
      </c>
      <c r="P334" s="11">
        <v>1923</v>
      </c>
      <c r="Q334" s="11">
        <v>102</v>
      </c>
      <c r="R334" s="11">
        <v>2</v>
      </c>
    </row>
    <row r="335" spans="1:18">
      <c r="A335" s="10" t="s">
        <v>4458</v>
      </c>
      <c r="B335" s="11" t="s">
        <v>36</v>
      </c>
      <c r="C335" s="11" t="s">
        <v>4177</v>
      </c>
      <c r="D335" s="11">
        <v>98040</v>
      </c>
      <c r="E335" s="16">
        <v>970500</v>
      </c>
      <c r="F335" s="12">
        <v>3</v>
      </c>
      <c r="G335" s="15">
        <v>2.75</v>
      </c>
      <c r="H335" s="15">
        <v>2470</v>
      </c>
      <c r="I335" s="13">
        <v>393</v>
      </c>
      <c r="J335" s="11">
        <v>0</v>
      </c>
      <c r="K335" s="15" t="s">
        <v>4183</v>
      </c>
      <c r="L335" s="11" t="s">
        <v>4183</v>
      </c>
      <c r="M335" s="11" t="s">
        <v>4184</v>
      </c>
      <c r="N335" s="11" t="s">
        <v>4180</v>
      </c>
      <c r="O335" s="11">
        <v>65</v>
      </c>
      <c r="P335" s="11">
        <v>2012</v>
      </c>
      <c r="Q335" s="11">
        <v>13</v>
      </c>
      <c r="R335" s="11">
        <v>2</v>
      </c>
    </row>
    <row r="336" spans="1:18">
      <c r="A336" s="10" t="s">
        <v>4459</v>
      </c>
      <c r="B336" s="11" t="s">
        <v>100</v>
      </c>
      <c r="C336" s="11" t="s">
        <v>4177</v>
      </c>
      <c r="D336" s="11">
        <v>98177</v>
      </c>
      <c r="E336" s="16">
        <v>970000</v>
      </c>
      <c r="F336" s="12">
        <v>4</v>
      </c>
      <c r="G336" s="15">
        <v>3.25</v>
      </c>
      <c r="H336" s="15">
        <v>2790</v>
      </c>
      <c r="I336" s="13">
        <v>348</v>
      </c>
      <c r="J336" s="11">
        <v>0</v>
      </c>
      <c r="K336" s="15" t="s">
        <v>4183</v>
      </c>
      <c r="L336" s="11" t="s">
        <v>4178</v>
      </c>
      <c r="M336" s="11" t="s">
        <v>4197</v>
      </c>
      <c r="N336" s="11" t="s">
        <v>4180</v>
      </c>
      <c r="O336" s="11">
        <v>62</v>
      </c>
      <c r="P336" s="11">
        <v>2013</v>
      </c>
      <c r="Q336" s="11">
        <v>12</v>
      </c>
      <c r="R336" s="11">
        <v>1</v>
      </c>
    </row>
    <row r="337" spans="1:18">
      <c r="A337" s="10" t="s">
        <v>432</v>
      </c>
      <c r="B337" s="11" t="s">
        <v>49</v>
      </c>
      <c r="C337" s="11" t="s">
        <v>4177</v>
      </c>
      <c r="D337" s="11">
        <v>98144</v>
      </c>
      <c r="E337" s="16">
        <v>970000</v>
      </c>
      <c r="F337" s="12">
        <v>3</v>
      </c>
      <c r="G337" s="15">
        <v>2.25</v>
      </c>
      <c r="H337" s="15">
        <v>3060</v>
      </c>
      <c r="I337" s="13">
        <v>317</v>
      </c>
      <c r="J337" s="11">
        <v>0</v>
      </c>
      <c r="K337" s="15" t="s">
        <v>4183</v>
      </c>
      <c r="L337" s="11" t="s">
        <v>4178</v>
      </c>
      <c r="M337" s="11" t="s">
        <v>4179</v>
      </c>
      <c r="N337" s="11" t="s">
        <v>4179</v>
      </c>
      <c r="O337" s="11">
        <v>95</v>
      </c>
      <c r="P337" s="11">
        <v>0</v>
      </c>
      <c r="Q337" s="11">
        <v>95</v>
      </c>
      <c r="R337" s="11">
        <v>1.5</v>
      </c>
    </row>
    <row r="338" spans="1:18">
      <c r="A338" s="10" t="s">
        <v>4460</v>
      </c>
      <c r="B338" s="11" t="s">
        <v>49</v>
      </c>
      <c r="C338" s="11" t="s">
        <v>4177</v>
      </c>
      <c r="D338" s="11">
        <v>98126</v>
      </c>
      <c r="E338" s="16">
        <v>970000</v>
      </c>
      <c r="F338" s="12">
        <v>5</v>
      </c>
      <c r="G338" s="15">
        <v>2.75</v>
      </c>
      <c r="H338" s="15">
        <v>3500</v>
      </c>
      <c r="I338" s="13">
        <v>277</v>
      </c>
      <c r="J338" s="11">
        <v>0</v>
      </c>
      <c r="K338" s="15" t="s">
        <v>4183</v>
      </c>
      <c r="L338" s="11" t="s">
        <v>4178</v>
      </c>
      <c r="M338" s="11" t="s">
        <v>4179</v>
      </c>
      <c r="N338" s="11" t="s">
        <v>4180</v>
      </c>
      <c r="O338" s="11">
        <v>98</v>
      </c>
      <c r="P338" s="11">
        <v>2007</v>
      </c>
      <c r="Q338" s="11">
        <v>18</v>
      </c>
      <c r="R338" s="11">
        <v>2</v>
      </c>
    </row>
    <row r="339" spans="1:18">
      <c r="A339" s="10" t="s">
        <v>435</v>
      </c>
      <c r="B339" s="11" t="s">
        <v>36</v>
      </c>
      <c r="C339" s="11" t="s">
        <v>4177</v>
      </c>
      <c r="D339" s="11">
        <v>98040</v>
      </c>
      <c r="E339" s="16">
        <v>970000</v>
      </c>
      <c r="F339" s="12">
        <v>5</v>
      </c>
      <c r="G339" s="15">
        <v>3</v>
      </c>
      <c r="H339" s="15">
        <v>3480</v>
      </c>
      <c r="I339" s="13">
        <v>279</v>
      </c>
      <c r="J339" s="11">
        <v>0</v>
      </c>
      <c r="K339" s="15" t="s">
        <v>4183</v>
      </c>
      <c r="L339" s="11" t="s">
        <v>4183</v>
      </c>
      <c r="M339" s="11" t="s">
        <v>4184</v>
      </c>
      <c r="N339" s="11" t="s">
        <v>4179</v>
      </c>
      <c r="O339" s="11">
        <v>61</v>
      </c>
      <c r="P339" s="11">
        <v>0</v>
      </c>
      <c r="Q339" s="11">
        <v>61</v>
      </c>
      <c r="R339" s="11">
        <v>2</v>
      </c>
    </row>
    <row r="340" spans="1:18">
      <c r="A340" s="10" t="s">
        <v>4461</v>
      </c>
      <c r="B340" s="11" t="s">
        <v>102</v>
      </c>
      <c r="C340" s="11" t="s">
        <v>4177</v>
      </c>
      <c r="D340" s="11">
        <v>98075</v>
      </c>
      <c r="E340" s="16">
        <v>969990</v>
      </c>
      <c r="F340" s="12">
        <v>4</v>
      </c>
      <c r="G340" s="15">
        <v>2.5</v>
      </c>
      <c r="H340" s="15">
        <v>4150</v>
      </c>
      <c r="I340" s="13">
        <v>234</v>
      </c>
      <c r="J340" s="11">
        <v>0</v>
      </c>
      <c r="K340" s="15" t="s">
        <v>4183</v>
      </c>
      <c r="L340" s="11" t="s">
        <v>4183</v>
      </c>
      <c r="M340" s="11" t="s">
        <v>4184</v>
      </c>
      <c r="N340" s="11" t="s">
        <v>4180</v>
      </c>
      <c r="O340" s="11">
        <v>11</v>
      </c>
      <c r="P340" s="11">
        <v>0</v>
      </c>
      <c r="Q340" s="11">
        <v>11</v>
      </c>
      <c r="R340" s="11">
        <v>2</v>
      </c>
    </row>
    <row r="341" spans="1:18">
      <c r="A341" s="10" t="s">
        <v>4462</v>
      </c>
      <c r="B341" s="11" t="s">
        <v>102</v>
      </c>
      <c r="C341" s="11" t="s">
        <v>4177</v>
      </c>
      <c r="D341" s="11">
        <v>98075</v>
      </c>
      <c r="E341" s="16">
        <v>968000</v>
      </c>
      <c r="F341" s="12">
        <v>6</v>
      </c>
      <c r="G341" s="15">
        <v>2.75</v>
      </c>
      <c r="H341" s="15">
        <v>3610</v>
      </c>
      <c r="I341" s="13">
        <v>268</v>
      </c>
      <c r="J341" s="11">
        <v>0</v>
      </c>
      <c r="K341" s="15" t="s">
        <v>4183</v>
      </c>
      <c r="L341" s="11" t="s">
        <v>4178</v>
      </c>
      <c r="M341" s="11" t="s">
        <v>4181</v>
      </c>
      <c r="N341" s="11" t="s">
        <v>4181</v>
      </c>
      <c r="O341" s="11">
        <v>66</v>
      </c>
      <c r="P341" s="11">
        <v>0</v>
      </c>
      <c r="Q341" s="11">
        <v>66</v>
      </c>
      <c r="R341" s="11">
        <v>1</v>
      </c>
    </row>
    <row r="342" spans="1:18">
      <c r="A342" s="10" t="s">
        <v>4463</v>
      </c>
      <c r="B342" s="11" t="s">
        <v>49</v>
      </c>
      <c r="C342" s="11" t="s">
        <v>4177</v>
      </c>
      <c r="D342" s="11">
        <v>98199</v>
      </c>
      <c r="E342" s="16">
        <v>967500</v>
      </c>
      <c r="F342" s="12">
        <v>3</v>
      </c>
      <c r="G342" s="15">
        <v>3.75</v>
      </c>
      <c r="H342" s="15">
        <v>3250</v>
      </c>
      <c r="I342" s="13">
        <v>298</v>
      </c>
      <c r="J342" s="11">
        <v>0</v>
      </c>
      <c r="K342" s="15" t="s">
        <v>4183</v>
      </c>
      <c r="L342" s="11" t="s">
        <v>4178</v>
      </c>
      <c r="M342" s="11" t="s">
        <v>4179</v>
      </c>
      <c r="N342" s="11" t="s">
        <v>4179</v>
      </c>
      <c r="O342" s="11">
        <v>74</v>
      </c>
      <c r="P342" s="11">
        <v>1999</v>
      </c>
      <c r="Q342" s="11">
        <v>26</v>
      </c>
      <c r="R342" s="11">
        <v>2</v>
      </c>
    </row>
    <row r="343" spans="1:18">
      <c r="A343" s="10" t="s">
        <v>4464</v>
      </c>
      <c r="B343" s="11" t="s">
        <v>102</v>
      </c>
      <c r="C343" s="11" t="s">
        <v>4177</v>
      </c>
      <c r="D343" s="11">
        <v>98075</v>
      </c>
      <c r="E343" s="16">
        <v>966000</v>
      </c>
      <c r="F343" s="12">
        <v>5</v>
      </c>
      <c r="G343" s="15">
        <v>4.5</v>
      </c>
      <c r="H343" s="15">
        <v>3810</v>
      </c>
      <c r="I343" s="13">
        <v>254</v>
      </c>
      <c r="J343" s="11">
        <v>0</v>
      </c>
      <c r="K343" s="15" t="s">
        <v>4183</v>
      </c>
      <c r="L343" s="11" t="s">
        <v>4183</v>
      </c>
      <c r="M343" s="11" t="s">
        <v>4184</v>
      </c>
      <c r="N343" s="11" t="s">
        <v>4180</v>
      </c>
      <c r="O343" s="11">
        <v>17</v>
      </c>
      <c r="P343" s="11">
        <v>0</v>
      </c>
      <c r="Q343" s="11">
        <v>17</v>
      </c>
      <c r="R343" s="11">
        <v>2</v>
      </c>
    </row>
    <row r="344" spans="1:18">
      <c r="A344" s="10" t="s">
        <v>440</v>
      </c>
      <c r="B344" s="11" t="s">
        <v>49</v>
      </c>
      <c r="C344" s="11" t="s">
        <v>4177</v>
      </c>
      <c r="D344" s="11">
        <v>98112</v>
      </c>
      <c r="E344" s="16">
        <v>965000</v>
      </c>
      <c r="F344" s="12">
        <v>4</v>
      </c>
      <c r="G344" s="15">
        <v>2.5</v>
      </c>
      <c r="H344" s="15">
        <v>2460</v>
      </c>
      <c r="I344" s="13">
        <v>392</v>
      </c>
      <c r="J344" s="11">
        <v>0</v>
      </c>
      <c r="K344" s="15" t="s">
        <v>4183</v>
      </c>
      <c r="L344" s="11" t="s">
        <v>4178</v>
      </c>
      <c r="M344" s="11" t="s">
        <v>4184</v>
      </c>
      <c r="N344" s="11" t="s">
        <v>4181</v>
      </c>
      <c r="O344" s="11">
        <v>87</v>
      </c>
      <c r="P344" s="11">
        <v>0</v>
      </c>
      <c r="Q344" s="11">
        <v>87</v>
      </c>
      <c r="R344" s="11">
        <v>2</v>
      </c>
    </row>
    <row r="345" spans="1:18">
      <c r="A345" s="10" t="s">
        <v>4465</v>
      </c>
      <c r="B345" s="11" t="s">
        <v>120</v>
      </c>
      <c r="C345" s="11" t="s">
        <v>4177</v>
      </c>
      <c r="D345" s="11">
        <v>98072</v>
      </c>
      <c r="E345" s="16">
        <v>965000</v>
      </c>
      <c r="F345" s="12">
        <v>4</v>
      </c>
      <c r="G345" s="15">
        <v>2.25</v>
      </c>
      <c r="H345" s="15">
        <v>3160</v>
      </c>
      <c r="I345" s="13">
        <v>305</v>
      </c>
      <c r="J345" s="11">
        <v>1</v>
      </c>
      <c r="K345" s="15" t="s">
        <v>4183</v>
      </c>
      <c r="L345" s="11" t="s">
        <v>4183</v>
      </c>
      <c r="M345" s="11" t="s">
        <v>4184</v>
      </c>
      <c r="N345" s="11" t="s">
        <v>4179</v>
      </c>
      <c r="O345" s="11">
        <v>44</v>
      </c>
      <c r="P345" s="11">
        <v>0</v>
      </c>
      <c r="Q345" s="11">
        <v>44</v>
      </c>
      <c r="R345" s="11">
        <v>1</v>
      </c>
    </row>
    <row r="346" spans="1:18">
      <c r="A346" s="10" t="s">
        <v>4466</v>
      </c>
      <c r="B346" s="11" t="s">
        <v>33</v>
      </c>
      <c r="C346" s="11" t="s">
        <v>4177</v>
      </c>
      <c r="D346" s="11">
        <v>98006</v>
      </c>
      <c r="E346" s="16">
        <v>963000</v>
      </c>
      <c r="F346" s="12">
        <v>4</v>
      </c>
      <c r="G346" s="15">
        <v>3.5</v>
      </c>
      <c r="H346" s="15">
        <v>3280</v>
      </c>
      <c r="I346" s="13">
        <v>294</v>
      </c>
      <c r="J346" s="11">
        <v>0</v>
      </c>
      <c r="K346" s="15" t="s">
        <v>4183</v>
      </c>
      <c r="L346" s="11" t="s">
        <v>4183</v>
      </c>
      <c r="M346" s="11" t="s">
        <v>4184</v>
      </c>
      <c r="N346" s="11" t="s">
        <v>4180</v>
      </c>
      <c r="O346" s="11">
        <v>18</v>
      </c>
      <c r="P346" s="11">
        <v>0</v>
      </c>
      <c r="Q346" s="11">
        <v>18</v>
      </c>
      <c r="R346" s="11">
        <v>2</v>
      </c>
    </row>
    <row r="347" spans="1:18">
      <c r="A347" s="10" t="s">
        <v>4467</v>
      </c>
      <c r="B347" s="11" t="s">
        <v>46</v>
      </c>
      <c r="C347" s="11" t="s">
        <v>4177</v>
      </c>
      <c r="D347" s="11">
        <v>98033</v>
      </c>
      <c r="E347" s="16">
        <v>963000</v>
      </c>
      <c r="F347" s="12">
        <v>4</v>
      </c>
      <c r="G347" s="15">
        <v>3.25</v>
      </c>
      <c r="H347" s="15">
        <v>3530</v>
      </c>
      <c r="I347" s="13">
        <v>273</v>
      </c>
      <c r="J347" s="11">
        <v>0</v>
      </c>
      <c r="K347" s="15" t="s">
        <v>4183</v>
      </c>
      <c r="L347" s="11" t="s">
        <v>4183</v>
      </c>
      <c r="M347" s="11" t="s">
        <v>4184</v>
      </c>
      <c r="N347" s="11" t="s">
        <v>4180</v>
      </c>
      <c r="O347" s="11">
        <v>18</v>
      </c>
      <c r="P347" s="11">
        <v>0</v>
      </c>
      <c r="Q347" s="11">
        <v>18</v>
      </c>
      <c r="R347" s="11">
        <v>2</v>
      </c>
    </row>
    <row r="348" spans="1:18">
      <c r="A348" s="10" t="s">
        <v>4468</v>
      </c>
      <c r="B348" s="11" t="s">
        <v>49</v>
      </c>
      <c r="C348" s="11" t="s">
        <v>4177</v>
      </c>
      <c r="D348" s="11">
        <v>98117</v>
      </c>
      <c r="E348" s="16">
        <v>960000</v>
      </c>
      <c r="F348" s="12">
        <v>4</v>
      </c>
      <c r="G348" s="15">
        <v>2.25</v>
      </c>
      <c r="H348" s="15">
        <v>2410</v>
      </c>
      <c r="I348" s="13">
        <v>398</v>
      </c>
      <c r="J348" s="11">
        <v>0</v>
      </c>
      <c r="K348" s="15" t="s">
        <v>4183</v>
      </c>
      <c r="L348" s="11" t="s">
        <v>4178</v>
      </c>
      <c r="M348" s="11" t="s">
        <v>4179</v>
      </c>
      <c r="N348" s="11" t="s">
        <v>4181</v>
      </c>
      <c r="O348" s="11">
        <v>96</v>
      </c>
      <c r="P348" s="11">
        <v>0</v>
      </c>
      <c r="Q348" s="11">
        <v>96</v>
      </c>
      <c r="R348" s="11">
        <v>2</v>
      </c>
    </row>
    <row r="349" spans="1:18">
      <c r="A349" s="10" t="s">
        <v>4469</v>
      </c>
      <c r="B349" s="11" t="s">
        <v>102</v>
      </c>
      <c r="C349" s="11" t="s">
        <v>4177</v>
      </c>
      <c r="D349" s="11">
        <v>98075</v>
      </c>
      <c r="E349" s="16">
        <v>960000</v>
      </c>
      <c r="F349" s="12">
        <v>5</v>
      </c>
      <c r="G349" s="15">
        <v>4</v>
      </c>
      <c r="H349" s="15">
        <v>3720</v>
      </c>
      <c r="I349" s="13">
        <v>258</v>
      </c>
      <c r="J349" s="11">
        <v>0</v>
      </c>
      <c r="K349" s="15" t="s">
        <v>4183</v>
      </c>
      <c r="L349" s="11" t="s">
        <v>4183</v>
      </c>
      <c r="M349" s="11" t="s">
        <v>4184</v>
      </c>
      <c r="N349" s="11" t="s">
        <v>4180</v>
      </c>
      <c r="O349" s="11">
        <v>20</v>
      </c>
      <c r="P349" s="11">
        <v>0</v>
      </c>
      <c r="Q349" s="11">
        <v>20</v>
      </c>
      <c r="R349" s="11">
        <v>2</v>
      </c>
    </row>
    <row r="350" spans="1:18">
      <c r="A350" s="10" t="s">
        <v>4470</v>
      </c>
      <c r="B350" s="11" t="s">
        <v>49</v>
      </c>
      <c r="C350" s="11" t="s">
        <v>4177</v>
      </c>
      <c r="D350" s="11">
        <v>98177</v>
      </c>
      <c r="E350" s="16">
        <v>960000</v>
      </c>
      <c r="F350" s="12">
        <v>4</v>
      </c>
      <c r="G350" s="15">
        <v>3</v>
      </c>
      <c r="H350" s="15">
        <v>4590</v>
      </c>
      <c r="I350" s="13">
        <v>209</v>
      </c>
      <c r="J350" s="11">
        <v>0</v>
      </c>
      <c r="K350" s="15" t="s">
        <v>4183</v>
      </c>
      <c r="L350" s="11" t="s">
        <v>4178</v>
      </c>
      <c r="M350" s="11" t="s">
        <v>4184</v>
      </c>
      <c r="N350" s="11" t="s">
        <v>4180</v>
      </c>
      <c r="O350" s="11">
        <v>44</v>
      </c>
      <c r="P350" s="11">
        <v>2013</v>
      </c>
      <c r="Q350" s="11">
        <v>12</v>
      </c>
      <c r="R350" s="11">
        <v>2</v>
      </c>
    </row>
    <row r="351" spans="1:18">
      <c r="A351" s="10" t="s">
        <v>447</v>
      </c>
      <c r="B351" s="11" t="s">
        <v>49</v>
      </c>
      <c r="C351" s="11" t="s">
        <v>4177</v>
      </c>
      <c r="D351" s="11">
        <v>98199</v>
      </c>
      <c r="E351" s="16">
        <v>957000</v>
      </c>
      <c r="F351" s="12">
        <v>5</v>
      </c>
      <c r="G351" s="15">
        <v>3.25</v>
      </c>
      <c r="H351" s="15">
        <v>3160</v>
      </c>
      <c r="I351" s="13">
        <v>303</v>
      </c>
      <c r="J351" s="11">
        <v>0</v>
      </c>
      <c r="K351" s="15" t="s">
        <v>4183</v>
      </c>
      <c r="L351" s="11" t="s">
        <v>4178</v>
      </c>
      <c r="M351" s="11" t="s">
        <v>4179</v>
      </c>
      <c r="N351" s="11" t="s">
        <v>4180</v>
      </c>
      <c r="O351" s="11">
        <v>20</v>
      </c>
      <c r="P351" s="11">
        <v>0</v>
      </c>
      <c r="Q351" s="11">
        <v>20</v>
      </c>
      <c r="R351" s="11">
        <v>2</v>
      </c>
    </row>
    <row r="352" spans="1:18">
      <c r="A352" s="10" t="s">
        <v>4471</v>
      </c>
      <c r="B352" s="11" t="s">
        <v>49</v>
      </c>
      <c r="C352" s="11" t="s">
        <v>4177</v>
      </c>
      <c r="D352" s="11">
        <v>98119</v>
      </c>
      <c r="E352" s="16">
        <v>955500</v>
      </c>
      <c r="F352" s="12">
        <v>4</v>
      </c>
      <c r="G352" s="15">
        <v>1.75</v>
      </c>
      <c r="H352" s="15">
        <v>2130</v>
      </c>
      <c r="I352" s="13">
        <v>449</v>
      </c>
      <c r="J352" s="11">
        <v>0</v>
      </c>
      <c r="K352" s="15" t="s">
        <v>4183</v>
      </c>
      <c r="L352" s="11" t="s">
        <v>4183</v>
      </c>
      <c r="M352" s="11" t="s">
        <v>4184</v>
      </c>
      <c r="N352" s="11" t="s">
        <v>4180</v>
      </c>
      <c r="O352" s="11">
        <v>111</v>
      </c>
      <c r="P352" s="11">
        <v>1993</v>
      </c>
      <c r="Q352" s="11">
        <v>32</v>
      </c>
      <c r="R352" s="11">
        <v>1.5</v>
      </c>
    </row>
    <row r="353" spans="1:18">
      <c r="A353" s="10" t="s">
        <v>4472</v>
      </c>
      <c r="B353" s="11" t="s">
        <v>33</v>
      </c>
      <c r="C353" s="11" t="s">
        <v>4177</v>
      </c>
      <c r="D353" s="11">
        <v>98005</v>
      </c>
      <c r="E353" s="16">
        <v>955000</v>
      </c>
      <c r="F353" s="12">
        <v>3</v>
      </c>
      <c r="G353" s="15">
        <v>2.25</v>
      </c>
      <c r="H353" s="15">
        <v>3020</v>
      </c>
      <c r="I353" s="13">
        <v>316</v>
      </c>
      <c r="J353" s="11">
        <v>1</v>
      </c>
      <c r="K353" s="15" t="s">
        <v>4183</v>
      </c>
      <c r="L353" s="11" t="s">
        <v>4178</v>
      </c>
      <c r="M353" s="11" t="s">
        <v>4184</v>
      </c>
      <c r="N353" s="11" t="s">
        <v>4180</v>
      </c>
      <c r="O353" s="11">
        <v>56</v>
      </c>
      <c r="P353" s="11">
        <v>2010</v>
      </c>
      <c r="Q353" s="11">
        <v>15</v>
      </c>
      <c r="R353" s="11">
        <v>2</v>
      </c>
    </row>
    <row r="354" spans="1:18">
      <c r="A354" s="10" t="s">
        <v>4473</v>
      </c>
      <c r="B354" s="11" t="s">
        <v>451</v>
      </c>
      <c r="C354" s="11" t="s">
        <v>4177</v>
      </c>
      <c r="D354" s="11">
        <v>98019</v>
      </c>
      <c r="E354" s="16">
        <v>955000</v>
      </c>
      <c r="F354" s="12">
        <v>4</v>
      </c>
      <c r="G354" s="15">
        <v>4.25</v>
      </c>
      <c r="H354" s="15">
        <v>5660</v>
      </c>
      <c r="I354" s="13">
        <v>169</v>
      </c>
      <c r="J354" s="11">
        <v>4</v>
      </c>
      <c r="K354" s="15" t="s">
        <v>4183</v>
      </c>
      <c r="L354" s="11" t="s">
        <v>4178</v>
      </c>
      <c r="M354" s="11" t="s">
        <v>4184</v>
      </c>
      <c r="N354" s="11" t="s">
        <v>4180</v>
      </c>
      <c r="O354" s="11">
        <v>24</v>
      </c>
      <c r="P354" s="11">
        <v>0</v>
      </c>
      <c r="Q354" s="11">
        <v>24</v>
      </c>
      <c r="R354" s="11">
        <v>2</v>
      </c>
    </row>
    <row r="355" spans="1:18">
      <c r="A355" s="10" t="s">
        <v>4474</v>
      </c>
      <c r="B355" s="11" t="s">
        <v>36</v>
      </c>
      <c r="C355" s="11" t="s">
        <v>4177</v>
      </c>
      <c r="D355" s="11">
        <v>98040</v>
      </c>
      <c r="E355" s="16">
        <v>955000</v>
      </c>
      <c r="F355" s="12">
        <v>5</v>
      </c>
      <c r="G355" s="15">
        <v>2.25</v>
      </c>
      <c r="H355" s="15">
        <v>2510</v>
      </c>
      <c r="I355" s="13">
        <v>380</v>
      </c>
      <c r="J355" s="11">
        <v>0</v>
      </c>
      <c r="K355" s="15" t="s">
        <v>4183</v>
      </c>
      <c r="L355" s="11" t="s">
        <v>4183</v>
      </c>
      <c r="M355" s="11" t="s">
        <v>4184</v>
      </c>
      <c r="N355" s="11" t="s">
        <v>4180</v>
      </c>
      <c r="O355" s="11">
        <v>53</v>
      </c>
      <c r="P355" s="11">
        <v>2002</v>
      </c>
      <c r="Q355" s="11">
        <v>23</v>
      </c>
      <c r="R355" s="11">
        <v>2</v>
      </c>
    </row>
    <row r="356" spans="1:18">
      <c r="A356" s="10" t="s">
        <v>4475</v>
      </c>
      <c r="B356" s="11" t="s">
        <v>49</v>
      </c>
      <c r="C356" s="11" t="s">
        <v>4177</v>
      </c>
      <c r="D356" s="11">
        <v>98115</v>
      </c>
      <c r="E356" s="16">
        <v>953007</v>
      </c>
      <c r="F356" s="12">
        <v>4</v>
      </c>
      <c r="G356" s="15">
        <v>3.5</v>
      </c>
      <c r="H356" s="15">
        <v>3120</v>
      </c>
      <c r="I356" s="13">
        <v>305</v>
      </c>
      <c r="J356" s="11">
        <v>0</v>
      </c>
      <c r="K356" s="15" t="s">
        <v>4183</v>
      </c>
      <c r="L356" s="11" t="s">
        <v>4178</v>
      </c>
      <c r="M356" s="11" t="s">
        <v>4184</v>
      </c>
      <c r="N356" s="11" t="s">
        <v>4180</v>
      </c>
      <c r="O356" s="11">
        <v>17</v>
      </c>
      <c r="P356" s="11">
        <v>0</v>
      </c>
      <c r="Q356" s="11">
        <v>17</v>
      </c>
      <c r="R356" s="11">
        <v>2</v>
      </c>
    </row>
    <row r="357" spans="1:18">
      <c r="A357" s="10" t="s">
        <v>4476</v>
      </c>
      <c r="B357" s="11" t="s">
        <v>49</v>
      </c>
      <c r="C357" s="11" t="s">
        <v>4177</v>
      </c>
      <c r="D357" s="11">
        <v>98112</v>
      </c>
      <c r="E357" s="16">
        <v>952500</v>
      </c>
      <c r="F357" s="12">
        <v>4</v>
      </c>
      <c r="G357" s="15">
        <v>1.5</v>
      </c>
      <c r="H357" s="15">
        <v>2550</v>
      </c>
      <c r="I357" s="13">
        <v>374</v>
      </c>
      <c r="J357" s="11">
        <v>0</v>
      </c>
      <c r="K357" s="15" t="s">
        <v>4183</v>
      </c>
      <c r="L357" s="11" t="s">
        <v>4183</v>
      </c>
      <c r="M357" s="11" t="s">
        <v>4184</v>
      </c>
      <c r="N357" s="11" t="s">
        <v>4179</v>
      </c>
      <c r="O357" s="11">
        <v>115</v>
      </c>
      <c r="P357" s="11">
        <v>0</v>
      </c>
      <c r="Q357" s="11">
        <v>115</v>
      </c>
      <c r="R357" s="11">
        <v>2</v>
      </c>
    </row>
    <row r="358" spans="1:18">
      <c r="A358" s="10" t="s">
        <v>4477</v>
      </c>
      <c r="B358" s="11" t="s">
        <v>36</v>
      </c>
      <c r="C358" s="11" t="s">
        <v>4177</v>
      </c>
      <c r="D358" s="11">
        <v>98040</v>
      </c>
      <c r="E358" s="16">
        <v>950833</v>
      </c>
      <c r="F358" s="12">
        <v>5</v>
      </c>
      <c r="G358" s="15">
        <v>3</v>
      </c>
      <c r="H358" s="15">
        <v>3330</v>
      </c>
      <c r="I358" s="13">
        <v>286</v>
      </c>
      <c r="J358" s="11">
        <v>0</v>
      </c>
      <c r="K358" s="15" t="s">
        <v>4183</v>
      </c>
      <c r="L358" s="11" t="s">
        <v>4178</v>
      </c>
      <c r="M358" s="11" t="s">
        <v>4184</v>
      </c>
      <c r="N358" s="11" t="s">
        <v>4179</v>
      </c>
      <c r="O358" s="11">
        <v>48</v>
      </c>
      <c r="P358" s="11">
        <v>0</v>
      </c>
      <c r="Q358" s="11">
        <v>48</v>
      </c>
      <c r="R358" s="11">
        <v>2</v>
      </c>
    </row>
    <row r="359" spans="1:18">
      <c r="A359" s="10" t="s">
        <v>4478</v>
      </c>
      <c r="B359" s="11" t="s">
        <v>36</v>
      </c>
      <c r="C359" s="11" t="s">
        <v>4177</v>
      </c>
      <c r="D359" s="11">
        <v>98040</v>
      </c>
      <c r="E359" s="16">
        <v>950100</v>
      </c>
      <c r="F359" s="12">
        <v>4</v>
      </c>
      <c r="G359" s="15">
        <v>2.5</v>
      </c>
      <c r="H359" s="15">
        <v>3160</v>
      </c>
      <c r="I359" s="13">
        <v>301</v>
      </c>
      <c r="J359" s="11">
        <v>0</v>
      </c>
      <c r="K359" s="15" t="s">
        <v>4183</v>
      </c>
      <c r="L359" s="11" t="s">
        <v>4183</v>
      </c>
      <c r="M359" s="11" t="s">
        <v>4184</v>
      </c>
      <c r="N359" s="11" t="s">
        <v>4181</v>
      </c>
      <c r="O359" s="11">
        <v>60</v>
      </c>
      <c r="P359" s="11">
        <v>0</v>
      </c>
      <c r="Q359" s="11">
        <v>60</v>
      </c>
      <c r="R359" s="11">
        <v>2</v>
      </c>
    </row>
    <row r="360" spans="1:18">
      <c r="A360" s="10" t="s">
        <v>4479</v>
      </c>
      <c r="B360" s="11" t="s">
        <v>459</v>
      </c>
      <c r="C360" s="11" t="s">
        <v>4177</v>
      </c>
      <c r="D360" s="11">
        <v>98198</v>
      </c>
      <c r="E360" s="16">
        <v>950000</v>
      </c>
      <c r="F360" s="12">
        <v>3</v>
      </c>
      <c r="G360" s="15">
        <v>3.25</v>
      </c>
      <c r="H360" s="15">
        <v>3050</v>
      </c>
      <c r="I360" s="13">
        <v>311</v>
      </c>
      <c r="J360" s="11">
        <v>0</v>
      </c>
      <c r="K360" s="15" t="s">
        <v>4178</v>
      </c>
      <c r="L360" s="11" t="s">
        <v>4178</v>
      </c>
      <c r="M360" s="11" t="s">
        <v>4181</v>
      </c>
      <c r="N360" s="11" t="s">
        <v>4179</v>
      </c>
      <c r="O360" s="11">
        <v>63</v>
      </c>
      <c r="P360" s="11">
        <v>0</v>
      </c>
      <c r="Q360" s="11">
        <v>63</v>
      </c>
      <c r="R360" s="11">
        <v>1</v>
      </c>
    </row>
    <row r="361" spans="1:18">
      <c r="A361" s="10" t="s">
        <v>4480</v>
      </c>
      <c r="B361" s="11" t="s">
        <v>79</v>
      </c>
      <c r="C361" s="11" t="s">
        <v>4177</v>
      </c>
      <c r="D361" s="11">
        <v>98027</v>
      </c>
      <c r="E361" s="16">
        <v>950000</v>
      </c>
      <c r="F361" s="12">
        <v>5</v>
      </c>
      <c r="G361" s="15">
        <v>3.75</v>
      </c>
      <c r="H361" s="15">
        <v>5330</v>
      </c>
      <c r="I361" s="13">
        <v>178</v>
      </c>
      <c r="J361" s="11">
        <v>0</v>
      </c>
      <c r="K361" s="15" t="s">
        <v>4183</v>
      </c>
      <c r="L361" s="11" t="s">
        <v>4178</v>
      </c>
      <c r="M361" s="11" t="s">
        <v>4179</v>
      </c>
      <c r="N361" s="11" t="s">
        <v>4180</v>
      </c>
      <c r="O361" s="11">
        <v>19</v>
      </c>
      <c r="P361" s="11">
        <v>0</v>
      </c>
      <c r="Q361" s="11">
        <v>19</v>
      </c>
      <c r="R361" s="11">
        <v>2</v>
      </c>
    </row>
    <row r="362" spans="1:18">
      <c r="A362" s="10" t="s">
        <v>4481</v>
      </c>
      <c r="B362" s="11" t="s">
        <v>33</v>
      </c>
      <c r="C362" s="11" t="s">
        <v>4177</v>
      </c>
      <c r="D362" s="11">
        <v>98006</v>
      </c>
      <c r="E362" s="16">
        <v>950000</v>
      </c>
      <c r="F362" s="12">
        <v>4</v>
      </c>
      <c r="G362" s="15">
        <v>2.5</v>
      </c>
      <c r="H362" s="15">
        <v>3320</v>
      </c>
      <c r="I362" s="13">
        <v>286</v>
      </c>
      <c r="J362" s="11">
        <v>0</v>
      </c>
      <c r="K362" s="15" t="s">
        <v>4183</v>
      </c>
      <c r="L362" s="11" t="s">
        <v>4183</v>
      </c>
      <c r="M362" s="11" t="s">
        <v>4184</v>
      </c>
      <c r="N362" s="11" t="s">
        <v>4180</v>
      </c>
      <c r="O362" s="11">
        <v>30</v>
      </c>
      <c r="P362" s="11">
        <v>0</v>
      </c>
      <c r="Q362" s="11">
        <v>30</v>
      </c>
      <c r="R362" s="11">
        <v>2</v>
      </c>
    </row>
    <row r="363" spans="1:18">
      <c r="A363" s="10" t="s">
        <v>4482</v>
      </c>
      <c r="B363" s="11" t="s">
        <v>33</v>
      </c>
      <c r="C363" s="11" t="s">
        <v>4177</v>
      </c>
      <c r="D363" s="11">
        <v>98007</v>
      </c>
      <c r="E363" s="16">
        <v>950000</v>
      </c>
      <c r="F363" s="12">
        <v>5</v>
      </c>
      <c r="G363" s="15">
        <v>3.25</v>
      </c>
      <c r="H363" s="15">
        <v>3400</v>
      </c>
      <c r="I363" s="13">
        <v>279</v>
      </c>
      <c r="J363" s="11">
        <v>0</v>
      </c>
      <c r="K363" s="15" t="s">
        <v>4183</v>
      </c>
      <c r="L363" s="11" t="s">
        <v>4183</v>
      </c>
      <c r="M363" s="11" t="s">
        <v>4184</v>
      </c>
      <c r="N363" s="11" t="s">
        <v>4180</v>
      </c>
      <c r="O363" s="11">
        <v>26</v>
      </c>
      <c r="P363" s="11">
        <v>0</v>
      </c>
      <c r="Q363" s="11">
        <v>26</v>
      </c>
      <c r="R363" s="11">
        <v>2</v>
      </c>
    </row>
    <row r="364" spans="1:18">
      <c r="A364" s="10" t="s">
        <v>4483</v>
      </c>
      <c r="B364" s="11" t="s">
        <v>79</v>
      </c>
      <c r="C364" s="11" t="s">
        <v>4177</v>
      </c>
      <c r="D364" s="11">
        <v>98029</v>
      </c>
      <c r="E364" s="16">
        <v>950000</v>
      </c>
      <c r="F364" s="12">
        <v>4</v>
      </c>
      <c r="G364" s="15">
        <v>2.5</v>
      </c>
      <c r="H364" s="15">
        <v>3670</v>
      </c>
      <c r="I364" s="13">
        <v>259</v>
      </c>
      <c r="J364" s="11">
        <v>0</v>
      </c>
      <c r="K364" s="15" t="s">
        <v>4183</v>
      </c>
      <c r="L364" s="11" t="s">
        <v>4183</v>
      </c>
      <c r="M364" s="11" t="s">
        <v>4184</v>
      </c>
      <c r="N364" s="11" t="s">
        <v>4180</v>
      </c>
      <c r="O364" s="11">
        <v>18</v>
      </c>
      <c r="P364" s="11">
        <v>0</v>
      </c>
      <c r="Q364" s="11">
        <v>18</v>
      </c>
      <c r="R364" s="11">
        <v>2.5</v>
      </c>
    </row>
    <row r="365" spans="1:18">
      <c r="A365" s="10" t="s">
        <v>4484</v>
      </c>
      <c r="B365" s="11" t="s">
        <v>46</v>
      </c>
      <c r="C365" s="11" t="s">
        <v>4177</v>
      </c>
      <c r="D365" s="11">
        <v>98033</v>
      </c>
      <c r="E365" s="16">
        <v>950000</v>
      </c>
      <c r="F365" s="12">
        <v>4</v>
      </c>
      <c r="G365" s="15">
        <v>2.5</v>
      </c>
      <c r="H365" s="15">
        <v>3360</v>
      </c>
      <c r="I365" s="13">
        <v>283</v>
      </c>
      <c r="J365" s="11">
        <v>0</v>
      </c>
      <c r="K365" s="15" t="s">
        <v>4183</v>
      </c>
      <c r="L365" s="11" t="s">
        <v>4183</v>
      </c>
      <c r="M365" s="11" t="s">
        <v>4184</v>
      </c>
      <c r="N365" s="11" t="s">
        <v>4180</v>
      </c>
      <c r="O365" s="11">
        <v>37</v>
      </c>
      <c r="P365" s="11">
        <v>2000</v>
      </c>
      <c r="Q365" s="11">
        <v>25</v>
      </c>
      <c r="R365" s="11">
        <v>2</v>
      </c>
    </row>
    <row r="366" spans="1:18">
      <c r="A366" s="10" t="s">
        <v>466</v>
      </c>
      <c r="B366" s="11" t="s">
        <v>36</v>
      </c>
      <c r="C366" s="11" t="s">
        <v>4177</v>
      </c>
      <c r="D366" s="11">
        <v>98040</v>
      </c>
      <c r="E366" s="16">
        <v>950000</v>
      </c>
      <c r="F366" s="12">
        <v>4</v>
      </c>
      <c r="G366" s="15">
        <v>1.75</v>
      </c>
      <c r="H366" s="15">
        <v>2500</v>
      </c>
      <c r="I366" s="13">
        <v>380</v>
      </c>
      <c r="J366" s="11">
        <v>2</v>
      </c>
      <c r="K366" s="15" t="s">
        <v>4183</v>
      </c>
      <c r="L366" s="11" t="s">
        <v>4178</v>
      </c>
      <c r="M366" s="11" t="s">
        <v>4184</v>
      </c>
      <c r="N366" s="11" t="s">
        <v>4179</v>
      </c>
      <c r="O366" s="11">
        <v>55</v>
      </c>
      <c r="P366" s="11">
        <v>0</v>
      </c>
      <c r="Q366" s="11">
        <v>55</v>
      </c>
      <c r="R366" s="11">
        <v>1</v>
      </c>
    </row>
    <row r="367" spans="1:18">
      <c r="A367" s="10" t="s">
        <v>4485</v>
      </c>
      <c r="B367" s="11" t="s">
        <v>281</v>
      </c>
      <c r="C367" s="11" t="s">
        <v>4177</v>
      </c>
      <c r="D367" s="11">
        <v>98059</v>
      </c>
      <c r="E367" s="16">
        <v>950000</v>
      </c>
      <c r="F367" s="12">
        <v>4</v>
      </c>
      <c r="G367" s="15">
        <v>3.5</v>
      </c>
      <c r="H367" s="15">
        <v>4140</v>
      </c>
      <c r="I367" s="13">
        <v>229</v>
      </c>
      <c r="J367" s="11">
        <v>0</v>
      </c>
      <c r="K367" s="15" t="s">
        <v>4183</v>
      </c>
      <c r="L367" s="11" t="s">
        <v>4183</v>
      </c>
      <c r="M367" s="11" t="s">
        <v>4184</v>
      </c>
      <c r="N367" s="11" t="s">
        <v>4180</v>
      </c>
      <c r="O367" s="11">
        <v>25</v>
      </c>
      <c r="P367" s="11">
        <v>0</v>
      </c>
      <c r="Q367" s="11">
        <v>25</v>
      </c>
      <c r="R367" s="11">
        <v>2</v>
      </c>
    </row>
    <row r="368" spans="1:18">
      <c r="A368" s="10" t="s">
        <v>4486</v>
      </c>
      <c r="B368" s="11" t="s">
        <v>137</v>
      </c>
      <c r="C368" s="11" t="s">
        <v>4177</v>
      </c>
      <c r="D368" s="11">
        <v>98053</v>
      </c>
      <c r="E368" s="16">
        <v>950000</v>
      </c>
      <c r="F368" s="12">
        <v>4</v>
      </c>
      <c r="G368" s="15">
        <v>2.5</v>
      </c>
      <c r="H368" s="15">
        <v>3770</v>
      </c>
      <c r="I368" s="13">
        <v>252</v>
      </c>
      <c r="J368" s="11">
        <v>1</v>
      </c>
      <c r="K368" s="15" t="s">
        <v>4183</v>
      </c>
      <c r="L368" s="11" t="s">
        <v>4183</v>
      </c>
      <c r="M368" s="11" t="s">
        <v>4184</v>
      </c>
      <c r="N368" s="11" t="s">
        <v>4180</v>
      </c>
      <c r="O368" s="11">
        <v>36</v>
      </c>
      <c r="P368" s="11">
        <v>0</v>
      </c>
      <c r="Q368" s="11">
        <v>36</v>
      </c>
      <c r="R368" s="11">
        <v>2</v>
      </c>
    </row>
    <row r="369" spans="1:18">
      <c r="A369" s="10" t="s">
        <v>4487</v>
      </c>
      <c r="B369" s="11" t="s">
        <v>49</v>
      </c>
      <c r="C369" s="11" t="s">
        <v>4177</v>
      </c>
      <c r="D369" s="11">
        <v>98177</v>
      </c>
      <c r="E369" s="16">
        <v>950000</v>
      </c>
      <c r="F369" s="12">
        <v>3</v>
      </c>
      <c r="G369" s="15">
        <v>2.5</v>
      </c>
      <c r="H369" s="15">
        <v>3480</v>
      </c>
      <c r="I369" s="13">
        <v>273</v>
      </c>
      <c r="J369" s="11">
        <v>0</v>
      </c>
      <c r="K369" s="15" t="s">
        <v>4183</v>
      </c>
      <c r="L369" s="11" t="s">
        <v>4178</v>
      </c>
      <c r="M369" s="11" t="s">
        <v>4184</v>
      </c>
      <c r="N369" s="11" t="s">
        <v>4179</v>
      </c>
      <c r="O369" s="11">
        <v>84</v>
      </c>
      <c r="P369" s="11">
        <v>1998</v>
      </c>
      <c r="Q369" s="11">
        <v>27</v>
      </c>
      <c r="R369" s="11">
        <v>1</v>
      </c>
    </row>
    <row r="370" spans="1:18">
      <c r="A370" s="10" t="s">
        <v>4488</v>
      </c>
      <c r="B370" s="11" t="s">
        <v>120</v>
      </c>
      <c r="C370" s="11" t="s">
        <v>4177</v>
      </c>
      <c r="D370" s="11">
        <v>98077</v>
      </c>
      <c r="E370" s="16">
        <v>950000</v>
      </c>
      <c r="F370" s="12">
        <v>5</v>
      </c>
      <c r="G370" s="15">
        <v>3</v>
      </c>
      <c r="H370" s="15">
        <v>4530</v>
      </c>
      <c r="I370" s="13">
        <v>210</v>
      </c>
      <c r="J370" s="11">
        <v>6</v>
      </c>
      <c r="K370" s="15" t="s">
        <v>4183</v>
      </c>
      <c r="L370" s="11" t="s">
        <v>4178</v>
      </c>
      <c r="M370" s="11" t="s">
        <v>4184</v>
      </c>
      <c r="N370" s="11" t="s">
        <v>4179</v>
      </c>
      <c r="O370" s="11">
        <v>22</v>
      </c>
      <c r="P370" s="11">
        <v>0</v>
      </c>
      <c r="Q370" s="11">
        <v>22</v>
      </c>
      <c r="R370" s="11">
        <v>1.5</v>
      </c>
    </row>
    <row r="371" spans="1:18">
      <c r="A371" s="10" t="s">
        <v>4489</v>
      </c>
      <c r="B371" s="11" t="s">
        <v>33</v>
      </c>
      <c r="C371" s="11" t="s">
        <v>4177</v>
      </c>
      <c r="D371" s="11">
        <v>98004</v>
      </c>
      <c r="E371" s="16">
        <v>949880</v>
      </c>
      <c r="F371" s="12">
        <v>4</v>
      </c>
      <c r="G371" s="15">
        <v>2.25</v>
      </c>
      <c r="H371" s="15">
        <v>2290</v>
      </c>
      <c r="I371" s="13">
        <v>415</v>
      </c>
      <c r="J371" s="11">
        <v>0</v>
      </c>
      <c r="K371" s="15" t="s">
        <v>4183</v>
      </c>
      <c r="L371" s="11" t="s">
        <v>4183</v>
      </c>
      <c r="M371" s="11" t="s">
        <v>4184</v>
      </c>
      <c r="N371" s="11" t="s">
        <v>4180</v>
      </c>
      <c r="O371" s="11">
        <v>47</v>
      </c>
      <c r="P371" s="11">
        <v>0</v>
      </c>
      <c r="Q371" s="11">
        <v>47</v>
      </c>
      <c r="R371" s="11">
        <v>2</v>
      </c>
    </row>
    <row r="372" spans="1:18">
      <c r="A372" s="10" t="s">
        <v>378</v>
      </c>
      <c r="B372" s="11" t="s">
        <v>379</v>
      </c>
      <c r="C372" s="11" t="s">
        <v>4177</v>
      </c>
      <c r="D372" s="11">
        <v>98166</v>
      </c>
      <c r="E372" s="16">
        <v>947500</v>
      </c>
      <c r="F372" s="12">
        <v>3</v>
      </c>
      <c r="G372" s="15">
        <v>2.75</v>
      </c>
      <c r="H372" s="15">
        <v>2980</v>
      </c>
      <c r="I372" s="13">
        <v>318</v>
      </c>
      <c r="J372" s="11">
        <v>1</v>
      </c>
      <c r="K372" s="15" t="s">
        <v>4178</v>
      </c>
      <c r="L372" s="11" t="s">
        <v>4178</v>
      </c>
      <c r="M372" s="11" t="s">
        <v>4179</v>
      </c>
      <c r="N372" s="11" t="s">
        <v>4181</v>
      </c>
      <c r="O372" s="11">
        <v>108</v>
      </c>
      <c r="P372" s="11">
        <v>0</v>
      </c>
      <c r="Q372" s="11">
        <v>108</v>
      </c>
      <c r="R372" s="11">
        <v>1.5</v>
      </c>
    </row>
    <row r="373" spans="1:18">
      <c r="A373" s="10" t="s">
        <v>4490</v>
      </c>
      <c r="B373" s="11" t="s">
        <v>36</v>
      </c>
      <c r="C373" s="11" t="s">
        <v>4177</v>
      </c>
      <c r="D373" s="11">
        <v>98040</v>
      </c>
      <c r="E373" s="16">
        <v>947500</v>
      </c>
      <c r="F373" s="12">
        <v>4</v>
      </c>
      <c r="G373" s="15">
        <v>2.25</v>
      </c>
      <c r="H373" s="15">
        <v>3290</v>
      </c>
      <c r="I373" s="13">
        <v>288</v>
      </c>
      <c r="J373" s="11">
        <v>0</v>
      </c>
      <c r="K373" s="15" t="s">
        <v>4183</v>
      </c>
      <c r="L373" s="11" t="s">
        <v>4183</v>
      </c>
      <c r="M373" s="11" t="s">
        <v>4184</v>
      </c>
      <c r="N373" s="11" t="s">
        <v>4179</v>
      </c>
      <c r="O373" s="11">
        <v>57</v>
      </c>
      <c r="P373" s="11">
        <v>0</v>
      </c>
      <c r="Q373" s="11">
        <v>57</v>
      </c>
      <c r="R373" s="11">
        <v>1.5</v>
      </c>
    </row>
    <row r="374" spans="1:18">
      <c r="A374" s="10" t="s">
        <v>4491</v>
      </c>
      <c r="B374" s="11" t="s">
        <v>40</v>
      </c>
      <c r="C374" s="11" t="s">
        <v>4177</v>
      </c>
      <c r="D374" s="11">
        <v>98004</v>
      </c>
      <c r="E374" s="16">
        <v>945000</v>
      </c>
      <c r="F374" s="12">
        <v>4</v>
      </c>
      <c r="G374" s="15">
        <v>2</v>
      </c>
      <c r="H374" s="15">
        <v>2840</v>
      </c>
      <c r="I374" s="13">
        <v>333</v>
      </c>
      <c r="J374" s="11">
        <v>0</v>
      </c>
      <c r="K374" s="15" t="s">
        <v>4183</v>
      </c>
      <c r="L374" s="11" t="s">
        <v>4178</v>
      </c>
      <c r="M374" s="11" t="s">
        <v>4184</v>
      </c>
      <c r="N374" s="11" t="s">
        <v>4180</v>
      </c>
      <c r="O374" s="11">
        <v>73</v>
      </c>
      <c r="P374" s="11">
        <v>2008</v>
      </c>
      <c r="Q374" s="11">
        <v>17</v>
      </c>
      <c r="R374" s="11">
        <v>1</v>
      </c>
    </row>
    <row r="375" spans="1:18">
      <c r="A375" s="10" t="s">
        <v>4492</v>
      </c>
      <c r="B375" s="11" t="s">
        <v>49</v>
      </c>
      <c r="C375" s="11" t="s">
        <v>4177</v>
      </c>
      <c r="D375" s="11">
        <v>98116</v>
      </c>
      <c r="E375" s="16">
        <v>945000</v>
      </c>
      <c r="F375" s="12">
        <v>2</v>
      </c>
      <c r="G375" s="15">
        <v>2.5</v>
      </c>
      <c r="H375" s="15">
        <v>2540</v>
      </c>
      <c r="I375" s="13">
        <v>372</v>
      </c>
      <c r="J375" s="11">
        <v>0</v>
      </c>
      <c r="K375" s="15" t="s">
        <v>4183</v>
      </c>
      <c r="L375" s="11" t="s">
        <v>4183</v>
      </c>
      <c r="M375" s="11" t="s">
        <v>4184</v>
      </c>
      <c r="N375" s="11" t="s">
        <v>4180</v>
      </c>
      <c r="O375" s="11">
        <v>21</v>
      </c>
      <c r="P375" s="11">
        <v>2003</v>
      </c>
      <c r="Q375" s="11">
        <v>22</v>
      </c>
      <c r="R375" s="11">
        <v>2</v>
      </c>
    </row>
    <row r="376" spans="1:18">
      <c r="A376" s="10" t="s">
        <v>4493</v>
      </c>
      <c r="B376" s="11" t="s">
        <v>100</v>
      </c>
      <c r="C376" s="11" t="s">
        <v>4177</v>
      </c>
      <c r="D376" s="11">
        <v>98177</v>
      </c>
      <c r="E376" s="16">
        <v>941500</v>
      </c>
      <c r="F376" s="12">
        <v>5</v>
      </c>
      <c r="G376" s="15">
        <v>3.5</v>
      </c>
      <c r="H376" s="15">
        <v>3490</v>
      </c>
      <c r="I376" s="13">
        <v>270</v>
      </c>
      <c r="J376" s="11">
        <v>0</v>
      </c>
      <c r="K376" s="15" t="s">
        <v>4183</v>
      </c>
      <c r="L376" s="11" t="s">
        <v>4178</v>
      </c>
      <c r="M376" s="11" t="s">
        <v>4181</v>
      </c>
      <c r="N376" s="11" t="s">
        <v>4180</v>
      </c>
      <c r="O376" s="11">
        <v>45</v>
      </c>
      <c r="P376" s="11">
        <v>0</v>
      </c>
      <c r="Q376" s="11">
        <v>45</v>
      </c>
      <c r="R376" s="11">
        <v>2</v>
      </c>
    </row>
    <row r="377" spans="1:18">
      <c r="A377" s="10" t="s">
        <v>4494</v>
      </c>
      <c r="B377" s="11" t="s">
        <v>49</v>
      </c>
      <c r="C377" s="11" t="s">
        <v>4177</v>
      </c>
      <c r="D377" s="11">
        <v>98105</v>
      </c>
      <c r="E377" s="16">
        <v>941000</v>
      </c>
      <c r="F377" s="12">
        <v>4</v>
      </c>
      <c r="G377" s="15">
        <v>1.75</v>
      </c>
      <c r="H377" s="15">
        <v>2320</v>
      </c>
      <c r="I377" s="13">
        <v>406</v>
      </c>
      <c r="J377" s="11">
        <v>0</v>
      </c>
      <c r="K377" s="15" t="s">
        <v>4183</v>
      </c>
      <c r="L377" s="11" t="s">
        <v>4178</v>
      </c>
      <c r="M377" s="11" t="s">
        <v>4184</v>
      </c>
      <c r="N377" s="11" t="s">
        <v>4181</v>
      </c>
      <c r="O377" s="11">
        <v>99</v>
      </c>
      <c r="P377" s="11">
        <v>0</v>
      </c>
      <c r="Q377" s="11">
        <v>99</v>
      </c>
      <c r="R377" s="11">
        <v>1.5</v>
      </c>
    </row>
    <row r="378" spans="1:18">
      <c r="A378" s="10" t="s">
        <v>4495</v>
      </c>
      <c r="B378" s="11" t="s">
        <v>36</v>
      </c>
      <c r="C378" s="11" t="s">
        <v>4177</v>
      </c>
      <c r="D378" s="11">
        <v>98040</v>
      </c>
      <c r="E378" s="16">
        <v>940000</v>
      </c>
      <c r="F378" s="12">
        <v>4</v>
      </c>
      <c r="G378" s="15">
        <v>2</v>
      </c>
      <c r="H378" s="15">
        <v>2490</v>
      </c>
      <c r="I378" s="13">
        <v>378</v>
      </c>
      <c r="J378" s="11">
        <v>0</v>
      </c>
      <c r="K378" s="15" t="s">
        <v>4183</v>
      </c>
      <c r="L378" s="11" t="s">
        <v>4183</v>
      </c>
      <c r="M378" s="11" t="s">
        <v>4184</v>
      </c>
      <c r="N378" s="11" t="s">
        <v>4181</v>
      </c>
      <c r="O378" s="11">
        <v>57</v>
      </c>
      <c r="P378" s="11">
        <v>0</v>
      </c>
      <c r="Q378" s="11">
        <v>57</v>
      </c>
      <c r="R378" s="11">
        <v>2</v>
      </c>
    </row>
    <row r="379" spans="1:18">
      <c r="A379" s="10" t="s">
        <v>4496</v>
      </c>
      <c r="B379" s="11" t="s">
        <v>49</v>
      </c>
      <c r="C379" s="11" t="s">
        <v>4177</v>
      </c>
      <c r="D379" s="11">
        <v>98107</v>
      </c>
      <c r="E379" s="16">
        <v>940000</v>
      </c>
      <c r="F379" s="12">
        <v>4</v>
      </c>
      <c r="G379" s="15">
        <v>2.75</v>
      </c>
      <c r="H379" s="15">
        <v>2080</v>
      </c>
      <c r="I379" s="13">
        <v>452</v>
      </c>
      <c r="J379" s="11">
        <v>0</v>
      </c>
      <c r="K379" s="15" t="s">
        <v>4183</v>
      </c>
      <c r="L379" s="11" t="s">
        <v>4183</v>
      </c>
      <c r="M379" s="11" t="s">
        <v>4184</v>
      </c>
      <c r="N379" s="11" t="s">
        <v>4180</v>
      </c>
      <c r="O379" s="11">
        <v>113</v>
      </c>
      <c r="P379" s="11">
        <v>2000</v>
      </c>
      <c r="Q379" s="11">
        <v>25</v>
      </c>
      <c r="R379" s="11">
        <v>1.5</v>
      </c>
    </row>
    <row r="380" spans="1:18">
      <c r="A380" s="10" t="s">
        <v>479</v>
      </c>
      <c r="B380" s="11" t="s">
        <v>49</v>
      </c>
      <c r="C380" s="11" t="s">
        <v>4177</v>
      </c>
      <c r="D380" s="11">
        <v>98119</v>
      </c>
      <c r="E380" s="16">
        <v>937000</v>
      </c>
      <c r="F380" s="12">
        <v>3</v>
      </c>
      <c r="G380" s="15">
        <v>1.75</v>
      </c>
      <c r="H380" s="15">
        <v>2450</v>
      </c>
      <c r="I380" s="13">
        <v>382</v>
      </c>
      <c r="J380" s="11">
        <v>0</v>
      </c>
      <c r="K380" s="15" t="s">
        <v>4183</v>
      </c>
      <c r="L380" s="11" t="s">
        <v>4178</v>
      </c>
      <c r="M380" s="11" t="s">
        <v>4184</v>
      </c>
      <c r="N380" s="11" t="s">
        <v>4180</v>
      </c>
      <c r="O380" s="11">
        <v>110</v>
      </c>
      <c r="P380" s="11">
        <v>0</v>
      </c>
      <c r="Q380" s="11">
        <v>110</v>
      </c>
      <c r="R380" s="11">
        <v>2</v>
      </c>
    </row>
    <row r="381" spans="1:18">
      <c r="A381" s="10" t="s">
        <v>4497</v>
      </c>
      <c r="B381" s="11" t="s">
        <v>49</v>
      </c>
      <c r="C381" s="11" t="s">
        <v>4177</v>
      </c>
      <c r="D381" s="11">
        <v>98116</v>
      </c>
      <c r="E381" s="16">
        <v>936000</v>
      </c>
      <c r="F381" s="12">
        <v>3</v>
      </c>
      <c r="G381" s="15">
        <v>1.75</v>
      </c>
      <c r="H381" s="15">
        <v>2960</v>
      </c>
      <c r="I381" s="13">
        <v>316</v>
      </c>
      <c r="J381" s="11">
        <v>0</v>
      </c>
      <c r="K381" s="15" t="s">
        <v>4183</v>
      </c>
      <c r="L381" s="11" t="s">
        <v>4178</v>
      </c>
      <c r="M381" s="11" t="s">
        <v>4179</v>
      </c>
      <c r="N381" s="11" t="s">
        <v>4179</v>
      </c>
      <c r="O381" s="11">
        <v>73</v>
      </c>
      <c r="P381" s="11">
        <v>0</v>
      </c>
      <c r="Q381" s="11">
        <v>73</v>
      </c>
      <c r="R381" s="11">
        <v>1</v>
      </c>
    </row>
    <row r="382" spans="1:18">
      <c r="A382" s="10" t="s">
        <v>4498</v>
      </c>
      <c r="B382" s="11" t="s">
        <v>33</v>
      </c>
      <c r="C382" s="11" t="s">
        <v>4177</v>
      </c>
      <c r="D382" s="11">
        <v>98004</v>
      </c>
      <c r="E382" s="16">
        <v>935000</v>
      </c>
      <c r="F382" s="12">
        <v>2</v>
      </c>
      <c r="G382" s="15">
        <v>2.5</v>
      </c>
      <c r="H382" s="15">
        <v>1780</v>
      </c>
      <c r="I382" s="13">
        <v>525</v>
      </c>
      <c r="J382" s="11">
        <v>0</v>
      </c>
      <c r="K382" s="15" t="s">
        <v>4183</v>
      </c>
      <c r="L382" s="11" t="s">
        <v>4183</v>
      </c>
      <c r="M382" s="11" t="s">
        <v>4184</v>
      </c>
      <c r="N382" s="11" t="s">
        <v>4181</v>
      </c>
      <c r="O382" s="11">
        <v>51</v>
      </c>
      <c r="P382" s="11">
        <v>0</v>
      </c>
      <c r="Q382" s="11">
        <v>51</v>
      </c>
      <c r="R382" s="11">
        <v>2</v>
      </c>
    </row>
    <row r="383" spans="1:18">
      <c r="A383" s="10" t="s">
        <v>4499</v>
      </c>
      <c r="B383" s="11" t="s">
        <v>137</v>
      </c>
      <c r="C383" s="11" t="s">
        <v>4177</v>
      </c>
      <c r="D383" s="11">
        <v>98053</v>
      </c>
      <c r="E383" s="16">
        <v>930000</v>
      </c>
      <c r="F383" s="12">
        <v>2</v>
      </c>
      <c r="G383" s="15">
        <v>2.5</v>
      </c>
      <c r="H383" s="15">
        <v>2680</v>
      </c>
      <c r="I383" s="13">
        <v>347</v>
      </c>
      <c r="J383" s="11">
        <v>0</v>
      </c>
      <c r="K383" s="15" t="s">
        <v>4183</v>
      </c>
      <c r="L383" s="11" t="s">
        <v>4183</v>
      </c>
      <c r="M383" s="11" t="s">
        <v>4184</v>
      </c>
      <c r="N383" s="11" t="s">
        <v>4180</v>
      </c>
      <c r="O383" s="11">
        <v>19</v>
      </c>
      <c r="P383" s="11">
        <v>0</v>
      </c>
      <c r="Q383" s="11">
        <v>19</v>
      </c>
      <c r="R383" s="11">
        <v>1</v>
      </c>
    </row>
    <row r="384" spans="1:18">
      <c r="A384" s="10" t="s">
        <v>4500</v>
      </c>
      <c r="B384" s="11" t="s">
        <v>137</v>
      </c>
      <c r="C384" s="11" t="s">
        <v>4177</v>
      </c>
      <c r="D384" s="11">
        <v>98052</v>
      </c>
      <c r="E384" s="16">
        <v>930000</v>
      </c>
      <c r="F384" s="12">
        <v>3</v>
      </c>
      <c r="G384" s="15">
        <v>2.5</v>
      </c>
      <c r="H384" s="15">
        <v>3290</v>
      </c>
      <c r="I384" s="13">
        <v>283</v>
      </c>
      <c r="J384" s="11">
        <v>0</v>
      </c>
      <c r="K384" s="15" t="s">
        <v>4183</v>
      </c>
      <c r="L384" s="11" t="s">
        <v>4183</v>
      </c>
      <c r="M384" s="11" t="s">
        <v>4184</v>
      </c>
      <c r="N384" s="11" t="s">
        <v>4180</v>
      </c>
      <c r="O384" s="11">
        <v>25</v>
      </c>
      <c r="P384" s="11">
        <v>0</v>
      </c>
      <c r="Q384" s="11">
        <v>25</v>
      </c>
      <c r="R384" s="11">
        <v>2</v>
      </c>
    </row>
    <row r="385" spans="1:18">
      <c r="A385" s="10" t="s">
        <v>4501</v>
      </c>
      <c r="B385" s="11" t="s">
        <v>49</v>
      </c>
      <c r="C385" s="11" t="s">
        <v>4177</v>
      </c>
      <c r="D385" s="11">
        <v>98119</v>
      </c>
      <c r="E385" s="16">
        <v>930000</v>
      </c>
      <c r="F385" s="12">
        <v>4</v>
      </c>
      <c r="G385" s="15">
        <v>2.5</v>
      </c>
      <c r="H385" s="15">
        <v>2200</v>
      </c>
      <c r="I385" s="13">
        <v>423</v>
      </c>
      <c r="J385" s="11">
        <v>0</v>
      </c>
      <c r="K385" s="15" t="s">
        <v>4183</v>
      </c>
      <c r="L385" s="11" t="s">
        <v>4178</v>
      </c>
      <c r="M385" s="11" t="s">
        <v>4184</v>
      </c>
      <c r="N385" s="11" t="s">
        <v>4181</v>
      </c>
      <c r="O385" s="11">
        <v>117</v>
      </c>
      <c r="P385" s="11">
        <v>0</v>
      </c>
      <c r="Q385" s="11">
        <v>117</v>
      </c>
      <c r="R385" s="11">
        <v>2</v>
      </c>
    </row>
    <row r="386" spans="1:18">
      <c r="A386" s="10" t="s">
        <v>485</v>
      </c>
      <c r="B386" s="11" t="s">
        <v>49</v>
      </c>
      <c r="C386" s="11" t="s">
        <v>4177</v>
      </c>
      <c r="D386" s="11">
        <v>98144</v>
      </c>
      <c r="E386" s="16">
        <v>930000</v>
      </c>
      <c r="F386" s="12">
        <v>5</v>
      </c>
      <c r="G386" s="15">
        <v>2</v>
      </c>
      <c r="H386" s="15">
        <v>3530</v>
      </c>
      <c r="I386" s="13">
        <v>263</v>
      </c>
      <c r="J386" s="11">
        <v>0</v>
      </c>
      <c r="K386" s="15" t="s">
        <v>4183</v>
      </c>
      <c r="L386" s="11" t="s">
        <v>4183</v>
      </c>
      <c r="M386" s="11" t="s">
        <v>4184</v>
      </c>
      <c r="N386" s="11" t="s">
        <v>4180</v>
      </c>
      <c r="O386" s="11">
        <v>100</v>
      </c>
      <c r="P386" s="11">
        <v>2002</v>
      </c>
      <c r="Q386" s="11">
        <v>23</v>
      </c>
      <c r="R386" s="11">
        <v>1.5</v>
      </c>
    </row>
    <row r="387" spans="1:18">
      <c r="A387" s="10" t="s">
        <v>4502</v>
      </c>
      <c r="B387" s="11" t="s">
        <v>100</v>
      </c>
      <c r="C387" s="11" t="s">
        <v>4177</v>
      </c>
      <c r="D387" s="11">
        <v>98177</v>
      </c>
      <c r="E387" s="16">
        <v>930000</v>
      </c>
      <c r="F387" s="12">
        <v>3</v>
      </c>
      <c r="G387" s="15">
        <v>2.5</v>
      </c>
      <c r="H387" s="15">
        <v>3100</v>
      </c>
      <c r="I387" s="13">
        <v>300</v>
      </c>
      <c r="J387" s="11">
        <v>0</v>
      </c>
      <c r="K387" s="15" t="s">
        <v>4183</v>
      </c>
      <c r="L387" s="11" t="s">
        <v>4183</v>
      </c>
      <c r="M387" s="11" t="s">
        <v>4184</v>
      </c>
      <c r="N387" s="11" t="s">
        <v>4180</v>
      </c>
      <c r="O387" s="11">
        <v>71</v>
      </c>
      <c r="P387" s="11">
        <v>2005</v>
      </c>
      <c r="Q387" s="11">
        <v>20</v>
      </c>
      <c r="R387" s="11">
        <v>1</v>
      </c>
    </row>
    <row r="388" spans="1:18">
      <c r="A388" s="10" t="s">
        <v>4503</v>
      </c>
      <c r="B388" s="11" t="s">
        <v>40</v>
      </c>
      <c r="C388" s="11" t="s">
        <v>4177</v>
      </c>
      <c r="D388" s="11">
        <v>98004</v>
      </c>
      <c r="E388" s="16">
        <v>927000</v>
      </c>
      <c r="F388" s="12">
        <v>4</v>
      </c>
      <c r="G388" s="15">
        <v>2.75</v>
      </c>
      <c r="H388" s="15">
        <v>3300</v>
      </c>
      <c r="I388" s="13">
        <v>281</v>
      </c>
      <c r="J388" s="11">
        <v>0</v>
      </c>
      <c r="K388" s="15" t="s">
        <v>4183</v>
      </c>
      <c r="L388" s="11" t="s">
        <v>4183</v>
      </c>
      <c r="M388" s="11" t="s">
        <v>4184</v>
      </c>
      <c r="N388" s="11" t="s">
        <v>4180</v>
      </c>
      <c r="O388" s="11">
        <v>72</v>
      </c>
      <c r="P388" s="11">
        <v>0</v>
      </c>
      <c r="Q388" s="11">
        <v>72</v>
      </c>
      <c r="R388" s="11">
        <v>2</v>
      </c>
    </row>
    <row r="389" spans="1:18">
      <c r="A389" s="10" t="s">
        <v>4504</v>
      </c>
      <c r="B389" s="11" t="s">
        <v>49</v>
      </c>
      <c r="C389" s="11" t="s">
        <v>4177</v>
      </c>
      <c r="D389" s="11">
        <v>98119</v>
      </c>
      <c r="E389" s="16">
        <v>926300</v>
      </c>
      <c r="F389" s="12">
        <v>3</v>
      </c>
      <c r="G389" s="15">
        <v>1.5</v>
      </c>
      <c r="H389" s="15">
        <v>1660</v>
      </c>
      <c r="I389" s="13">
        <v>558</v>
      </c>
      <c r="J389" s="11">
        <v>0</v>
      </c>
      <c r="K389" s="15" t="s">
        <v>4183</v>
      </c>
      <c r="L389" s="11" t="s">
        <v>4183</v>
      </c>
      <c r="M389" s="11" t="s">
        <v>4184</v>
      </c>
      <c r="N389" s="11" t="s">
        <v>4180</v>
      </c>
      <c r="O389" s="11">
        <v>118</v>
      </c>
      <c r="P389" s="11">
        <v>1983</v>
      </c>
      <c r="Q389" s="11">
        <v>42</v>
      </c>
      <c r="R389" s="11">
        <v>2</v>
      </c>
    </row>
    <row r="390" spans="1:18">
      <c r="A390" s="10" t="s">
        <v>4505</v>
      </c>
      <c r="B390" s="11" t="s">
        <v>313</v>
      </c>
      <c r="C390" s="11" t="s">
        <v>4177</v>
      </c>
      <c r="D390" s="11">
        <v>98065</v>
      </c>
      <c r="E390" s="16">
        <v>925000</v>
      </c>
      <c r="F390" s="12">
        <v>5</v>
      </c>
      <c r="G390" s="15">
        <v>5.5</v>
      </c>
      <c r="H390" s="15">
        <v>5190</v>
      </c>
      <c r="I390" s="13">
        <v>178</v>
      </c>
      <c r="J390" s="11">
        <v>0</v>
      </c>
      <c r="K390" s="15" t="s">
        <v>4183</v>
      </c>
      <c r="L390" s="11" t="s">
        <v>4183</v>
      </c>
      <c r="M390" s="11" t="s">
        <v>4179</v>
      </c>
      <c r="N390" s="11" t="s">
        <v>4180</v>
      </c>
      <c r="O390" s="11">
        <v>24</v>
      </c>
      <c r="P390" s="11">
        <v>0</v>
      </c>
      <c r="Q390" s="11">
        <v>24</v>
      </c>
      <c r="R390" s="11">
        <v>2</v>
      </c>
    </row>
    <row r="391" spans="1:18">
      <c r="A391" s="10" t="s">
        <v>4506</v>
      </c>
      <c r="B391" s="11" t="s">
        <v>46</v>
      </c>
      <c r="C391" s="11" t="s">
        <v>4177</v>
      </c>
      <c r="D391" s="11">
        <v>98033</v>
      </c>
      <c r="E391" s="16">
        <v>925000</v>
      </c>
      <c r="F391" s="12">
        <v>4</v>
      </c>
      <c r="G391" s="15">
        <v>2.25</v>
      </c>
      <c r="H391" s="15">
        <v>2260</v>
      </c>
      <c r="I391" s="13">
        <v>409</v>
      </c>
      <c r="J391" s="11">
        <v>1</v>
      </c>
      <c r="K391" s="15" t="s">
        <v>4183</v>
      </c>
      <c r="L391" s="11" t="s">
        <v>4183</v>
      </c>
      <c r="M391" s="11" t="s">
        <v>4184</v>
      </c>
      <c r="N391" s="11" t="s">
        <v>4179</v>
      </c>
      <c r="O391" s="11">
        <v>58</v>
      </c>
      <c r="P391" s="11">
        <v>0</v>
      </c>
      <c r="Q391" s="11">
        <v>58</v>
      </c>
      <c r="R391" s="11">
        <v>1</v>
      </c>
    </row>
    <row r="392" spans="1:18">
      <c r="A392" s="10" t="s">
        <v>4507</v>
      </c>
      <c r="B392" s="11" t="s">
        <v>36</v>
      </c>
      <c r="C392" s="11" t="s">
        <v>4177</v>
      </c>
      <c r="D392" s="11">
        <v>98040</v>
      </c>
      <c r="E392" s="16">
        <v>925000</v>
      </c>
      <c r="F392" s="12">
        <v>4</v>
      </c>
      <c r="G392" s="15">
        <v>2.5</v>
      </c>
      <c r="H392" s="15">
        <v>2190</v>
      </c>
      <c r="I392" s="13">
        <v>422</v>
      </c>
      <c r="J392" s="11">
        <v>0</v>
      </c>
      <c r="K392" s="15" t="s">
        <v>4183</v>
      </c>
      <c r="L392" s="11" t="s">
        <v>4183</v>
      </c>
      <c r="M392" s="11" t="s">
        <v>4184</v>
      </c>
      <c r="N392" s="11" t="s">
        <v>4181</v>
      </c>
      <c r="O392" s="11">
        <v>67</v>
      </c>
      <c r="P392" s="11">
        <v>0</v>
      </c>
      <c r="Q392" s="11">
        <v>67</v>
      </c>
      <c r="R392" s="11">
        <v>2.5</v>
      </c>
    </row>
    <row r="393" spans="1:18">
      <c r="A393" s="10" t="s">
        <v>492</v>
      </c>
      <c r="B393" s="11" t="s">
        <v>36</v>
      </c>
      <c r="C393" s="11" t="s">
        <v>4177</v>
      </c>
      <c r="D393" s="11">
        <v>98040</v>
      </c>
      <c r="E393" s="16">
        <v>925000</v>
      </c>
      <c r="F393" s="12">
        <v>4</v>
      </c>
      <c r="G393" s="15">
        <v>2</v>
      </c>
      <c r="H393" s="15">
        <v>3140</v>
      </c>
      <c r="I393" s="13">
        <v>295</v>
      </c>
      <c r="J393" s="11">
        <v>0</v>
      </c>
      <c r="K393" s="15" t="s">
        <v>4183</v>
      </c>
      <c r="L393" s="11" t="s">
        <v>4178</v>
      </c>
      <c r="M393" s="11" t="s">
        <v>4184</v>
      </c>
      <c r="N393" s="11" t="s">
        <v>4179</v>
      </c>
      <c r="O393" s="11">
        <v>66</v>
      </c>
      <c r="P393" s="11">
        <v>0</v>
      </c>
      <c r="Q393" s="11">
        <v>66</v>
      </c>
      <c r="R393" s="11">
        <v>1</v>
      </c>
    </row>
    <row r="394" spans="1:18">
      <c r="A394" s="10" t="s">
        <v>4508</v>
      </c>
      <c r="B394" s="11" t="s">
        <v>137</v>
      </c>
      <c r="C394" s="11" t="s">
        <v>4177</v>
      </c>
      <c r="D394" s="11">
        <v>98053</v>
      </c>
      <c r="E394" s="16">
        <v>925000</v>
      </c>
      <c r="F394" s="12">
        <v>4</v>
      </c>
      <c r="G394" s="15">
        <v>2.5</v>
      </c>
      <c r="H394" s="15">
        <v>3280</v>
      </c>
      <c r="I394" s="13">
        <v>282</v>
      </c>
      <c r="J394" s="11">
        <v>5</v>
      </c>
      <c r="K394" s="15" t="s">
        <v>4183</v>
      </c>
      <c r="L394" s="11" t="s">
        <v>4183</v>
      </c>
      <c r="M394" s="11" t="s">
        <v>4184</v>
      </c>
      <c r="N394" s="11" t="s">
        <v>4180</v>
      </c>
      <c r="O394" s="11">
        <v>31</v>
      </c>
      <c r="P394" s="11">
        <v>0</v>
      </c>
      <c r="Q394" s="11">
        <v>31</v>
      </c>
      <c r="R394" s="11">
        <v>2</v>
      </c>
    </row>
    <row r="395" spans="1:18">
      <c r="A395" s="10" t="s">
        <v>4509</v>
      </c>
      <c r="B395" s="11" t="s">
        <v>102</v>
      </c>
      <c r="C395" s="11" t="s">
        <v>4177</v>
      </c>
      <c r="D395" s="11">
        <v>98074</v>
      </c>
      <c r="E395" s="16">
        <v>925000</v>
      </c>
      <c r="F395" s="12">
        <v>4</v>
      </c>
      <c r="G395" s="15">
        <v>2.75</v>
      </c>
      <c r="H395" s="15">
        <v>3730</v>
      </c>
      <c r="I395" s="13">
        <v>248</v>
      </c>
      <c r="J395" s="11">
        <v>0</v>
      </c>
      <c r="K395" s="15" t="s">
        <v>4183</v>
      </c>
      <c r="L395" s="11" t="s">
        <v>4183</v>
      </c>
      <c r="M395" s="11" t="s">
        <v>4184</v>
      </c>
      <c r="N395" s="11" t="s">
        <v>4180</v>
      </c>
      <c r="O395" s="11">
        <v>13</v>
      </c>
      <c r="P395" s="11">
        <v>1912</v>
      </c>
      <c r="Q395" s="11">
        <v>113</v>
      </c>
      <c r="R395" s="11">
        <v>2</v>
      </c>
    </row>
    <row r="396" spans="1:18">
      <c r="A396" s="10" t="s">
        <v>4510</v>
      </c>
      <c r="B396" s="11" t="s">
        <v>49</v>
      </c>
      <c r="C396" s="11" t="s">
        <v>4177</v>
      </c>
      <c r="D396" s="11">
        <v>98115</v>
      </c>
      <c r="E396" s="16">
        <v>925000</v>
      </c>
      <c r="F396" s="12">
        <v>3</v>
      </c>
      <c r="G396" s="15">
        <v>2.5</v>
      </c>
      <c r="H396" s="15">
        <v>2690</v>
      </c>
      <c r="I396" s="13">
        <v>344</v>
      </c>
      <c r="J396" s="11">
        <v>0</v>
      </c>
      <c r="K396" s="15" t="s">
        <v>4183</v>
      </c>
      <c r="L396" s="11" t="s">
        <v>4178</v>
      </c>
      <c r="M396" s="11" t="s">
        <v>4184</v>
      </c>
      <c r="N396" s="11" t="s">
        <v>4181</v>
      </c>
      <c r="O396" s="11">
        <v>82</v>
      </c>
      <c r="P396" s="11">
        <v>0</v>
      </c>
      <c r="Q396" s="11">
        <v>82</v>
      </c>
      <c r="R396" s="11">
        <v>2</v>
      </c>
    </row>
    <row r="397" spans="1:18">
      <c r="A397" s="10" t="s">
        <v>4511</v>
      </c>
      <c r="B397" s="11" t="s">
        <v>120</v>
      </c>
      <c r="C397" s="11" t="s">
        <v>4177</v>
      </c>
      <c r="D397" s="11">
        <v>98072</v>
      </c>
      <c r="E397" s="16">
        <v>925000</v>
      </c>
      <c r="F397" s="12">
        <v>4</v>
      </c>
      <c r="G397" s="15">
        <v>3</v>
      </c>
      <c r="H397" s="15">
        <v>3580</v>
      </c>
      <c r="I397" s="13">
        <v>258</v>
      </c>
      <c r="J397" s="11">
        <v>1</v>
      </c>
      <c r="K397" s="15" t="s">
        <v>4183</v>
      </c>
      <c r="L397" s="11" t="s">
        <v>4183</v>
      </c>
      <c r="M397" s="11" t="s">
        <v>4184</v>
      </c>
      <c r="N397" s="11" t="s">
        <v>4180</v>
      </c>
      <c r="O397" s="11">
        <v>40</v>
      </c>
      <c r="P397" s="11">
        <v>0</v>
      </c>
      <c r="Q397" s="11">
        <v>40</v>
      </c>
      <c r="R397" s="11">
        <v>1.5</v>
      </c>
    </row>
    <row r="398" spans="1:18">
      <c r="A398" s="10" t="s">
        <v>4512</v>
      </c>
      <c r="B398" s="11" t="s">
        <v>33</v>
      </c>
      <c r="C398" s="11" t="s">
        <v>4177</v>
      </c>
      <c r="D398" s="11">
        <v>98004</v>
      </c>
      <c r="E398" s="16">
        <v>921000</v>
      </c>
      <c r="F398" s="12">
        <v>4</v>
      </c>
      <c r="G398" s="15">
        <v>1.5</v>
      </c>
      <c r="H398" s="15">
        <v>2220</v>
      </c>
      <c r="I398" s="13">
        <v>415</v>
      </c>
      <c r="J398" s="11">
        <v>0</v>
      </c>
      <c r="K398" s="15" t="s">
        <v>4183</v>
      </c>
      <c r="L398" s="11" t="s">
        <v>4178</v>
      </c>
      <c r="M398" s="11" t="s">
        <v>4184</v>
      </c>
      <c r="N398" s="11" t="s">
        <v>4179</v>
      </c>
      <c r="O398" s="11">
        <v>71</v>
      </c>
      <c r="P398" s="11">
        <v>1979</v>
      </c>
      <c r="Q398" s="11">
        <v>46</v>
      </c>
      <c r="R398" s="11">
        <v>1</v>
      </c>
    </row>
    <row r="399" spans="1:18">
      <c r="A399" s="10" t="s">
        <v>4513</v>
      </c>
      <c r="B399" s="11" t="s">
        <v>137</v>
      </c>
      <c r="C399" s="11" t="s">
        <v>4177</v>
      </c>
      <c r="D399" s="11">
        <v>98053</v>
      </c>
      <c r="E399" s="16">
        <v>920000</v>
      </c>
      <c r="F399" s="12">
        <v>4</v>
      </c>
      <c r="G399" s="15">
        <v>3.5</v>
      </c>
      <c r="H399" s="15">
        <v>4080</v>
      </c>
      <c r="I399" s="13">
        <v>225</v>
      </c>
      <c r="J399" s="11">
        <v>0</v>
      </c>
      <c r="K399" s="15" t="s">
        <v>4183</v>
      </c>
      <c r="L399" s="11" t="s">
        <v>4183</v>
      </c>
      <c r="M399" s="11" t="s">
        <v>4184</v>
      </c>
      <c r="N399" s="11" t="s">
        <v>4180</v>
      </c>
      <c r="O399" s="11">
        <v>20</v>
      </c>
      <c r="P399" s="11">
        <v>0</v>
      </c>
      <c r="Q399" s="11">
        <v>20</v>
      </c>
      <c r="R399" s="11">
        <v>2</v>
      </c>
    </row>
    <row r="400" spans="1:18">
      <c r="A400" s="10" t="s">
        <v>4514</v>
      </c>
      <c r="B400" s="11" t="s">
        <v>49</v>
      </c>
      <c r="C400" s="11" t="s">
        <v>4177</v>
      </c>
      <c r="D400" s="11">
        <v>98116</v>
      </c>
      <c r="E400" s="16">
        <v>920000</v>
      </c>
      <c r="F400" s="12">
        <v>4</v>
      </c>
      <c r="G400" s="15">
        <v>2.75</v>
      </c>
      <c r="H400" s="15">
        <v>2880</v>
      </c>
      <c r="I400" s="13">
        <v>319</v>
      </c>
      <c r="J400" s="11">
        <v>0</v>
      </c>
      <c r="K400" s="15" t="s">
        <v>4183</v>
      </c>
      <c r="L400" s="11" t="s">
        <v>4178</v>
      </c>
      <c r="M400" s="11" t="s">
        <v>4184</v>
      </c>
      <c r="N400" s="11" t="s">
        <v>4181</v>
      </c>
      <c r="O400" s="11">
        <v>97</v>
      </c>
      <c r="P400" s="11">
        <v>1970</v>
      </c>
      <c r="Q400" s="11">
        <v>55</v>
      </c>
      <c r="R400" s="11">
        <v>1.5</v>
      </c>
    </row>
    <row r="401" spans="1:18">
      <c r="A401" s="10" t="s">
        <v>4515</v>
      </c>
      <c r="B401" s="11" t="s">
        <v>49</v>
      </c>
      <c r="C401" s="11" t="s">
        <v>4177</v>
      </c>
      <c r="D401" s="11">
        <v>98117</v>
      </c>
      <c r="E401" s="16">
        <v>919204</v>
      </c>
      <c r="F401" s="12">
        <v>4</v>
      </c>
      <c r="G401" s="15">
        <v>3.5</v>
      </c>
      <c r="H401" s="15">
        <v>3760</v>
      </c>
      <c r="I401" s="13">
        <v>244</v>
      </c>
      <c r="J401" s="11">
        <v>0</v>
      </c>
      <c r="K401" s="15" t="s">
        <v>4183</v>
      </c>
      <c r="L401" s="11" t="s">
        <v>4178</v>
      </c>
      <c r="M401" s="11" t="s">
        <v>4184</v>
      </c>
      <c r="N401" s="11" t="s">
        <v>4180</v>
      </c>
      <c r="O401" s="11">
        <v>11</v>
      </c>
      <c r="P401" s="11">
        <v>0</v>
      </c>
      <c r="Q401" s="11">
        <v>11</v>
      </c>
      <c r="R401" s="11">
        <v>2</v>
      </c>
    </row>
    <row r="402" spans="1:18">
      <c r="A402" s="10" t="s">
        <v>4516</v>
      </c>
      <c r="B402" s="11" t="s">
        <v>33</v>
      </c>
      <c r="C402" s="11" t="s">
        <v>4177</v>
      </c>
      <c r="D402" s="11">
        <v>98006</v>
      </c>
      <c r="E402" s="16">
        <v>915000</v>
      </c>
      <c r="F402" s="12">
        <v>6</v>
      </c>
      <c r="G402" s="15">
        <v>3.75</v>
      </c>
      <c r="H402" s="15">
        <v>2930</v>
      </c>
      <c r="I402" s="13">
        <v>312</v>
      </c>
      <c r="J402" s="11">
        <v>0</v>
      </c>
      <c r="K402" s="15" t="s">
        <v>4183</v>
      </c>
      <c r="L402" s="11" t="s">
        <v>4183</v>
      </c>
      <c r="M402" s="11" t="s">
        <v>4197</v>
      </c>
      <c r="N402" s="11" t="s">
        <v>4180</v>
      </c>
      <c r="O402" s="11">
        <v>12</v>
      </c>
      <c r="P402" s="11">
        <v>1923</v>
      </c>
      <c r="Q402" s="11">
        <v>102</v>
      </c>
      <c r="R402" s="11">
        <v>2</v>
      </c>
    </row>
    <row r="403" spans="1:18">
      <c r="A403" s="10" t="s">
        <v>4517</v>
      </c>
      <c r="B403" s="11" t="s">
        <v>137</v>
      </c>
      <c r="C403" s="11" t="s">
        <v>4177</v>
      </c>
      <c r="D403" s="11">
        <v>98053</v>
      </c>
      <c r="E403" s="16">
        <v>915000</v>
      </c>
      <c r="F403" s="12">
        <v>3</v>
      </c>
      <c r="G403" s="15">
        <v>4.5</v>
      </c>
      <c r="H403" s="15">
        <v>3850</v>
      </c>
      <c r="I403" s="13">
        <v>238</v>
      </c>
      <c r="J403" s="11">
        <v>1</v>
      </c>
      <c r="K403" s="15" t="s">
        <v>4183</v>
      </c>
      <c r="L403" s="11" t="s">
        <v>4178</v>
      </c>
      <c r="M403" s="11" t="s">
        <v>4184</v>
      </c>
      <c r="N403" s="11" t="s">
        <v>4180</v>
      </c>
      <c r="O403" s="11">
        <v>12</v>
      </c>
      <c r="P403" s="11">
        <v>1923</v>
      </c>
      <c r="Q403" s="11">
        <v>102</v>
      </c>
      <c r="R403" s="11">
        <v>2</v>
      </c>
    </row>
    <row r="404" spans="1:18">
      <c r="A404" s="10" t="s">
        <v>503</v>
      </c>
      <c r="B404" s="11" t="s">
        <v>49</v>
      </c>
      <c r="C404" s="11" t="s">
        <v>4177</v>
      </c>
      <c r="D404" s="11">
        <v>98122</v>
      </c>
      <c r="E404" s="16">
        <v>915000</v>
      </c>
      <c r="F404" s="12">
        <v>3</v>
      </c>
      <c r="G404" s="15">
        <v>3.25</v>
      </c>
      <c r="H404" s="15">
        <v>2660</v>
      </c>
      <c r="I404" s="13">
        <v>344</v>
      </c>
      <c r="J404" s="11">
        <v>0</v>
      </c>
      <c r="K404" s="15" t="s">
        <v>4183</v>
      </c>
      <c r="L404" s="11" t="s">
        <v>4178</v>
      </c>
      <c r="M404" s="11" t="s">
        <v>4184</v>
      </c>
      <c r="N404" s="11" t="s">
        <v>4180</v>
      </c>
      <c r="O404" s="11">
        <v>22</v>
      </c>
      <c r="P404" s="11">
        <v>0</v>
      </c>
      <c r="Q404" s="11">
        <v>22</v>
      </c>
      <c r="R404" s="11">
        <v>2</v>
      </c>
    </row>
    <row r="405" spans="1:18">
      <c r="A405" s="10" t="s">
        <v>4518</v>
      </c>
      <c r="B405" s="11" t="s">
        <v>102</v>
      </c>
      <c r="C405" s="11" t="s">
        <v>4177</v>
      </c>
      <c r="D405" s="11">
        <v>98075</v>
      </c>
      <c r="E405" s="16">
        <v>914500</v>
      </c>
      <c r="F405" s="12">
        <v>4</v>
      </c>
      <c r="G405" s="15">
        <v>2.5</v>
      </c>
      <c r="H405" s="15">
        <v>3950</v>
      </c>
      <c r="I405" s="13">
        <v>232</v>
      </c>
      <c r="J405" s="11">
        <v>0</v>
      </c>
      <c r="K405" s="15" t="s">
        <v>4183</v>
      </c>
      <c r="L405" s="11" t="s">
        <v>4183</v>
      </c>
      <c r="M405" s="11" t="s">
        <v>4184</v>
      </c>
      <c r="N405" s="11" t="s">
        <v>4180</v>
      </c>
      <c r="O405" s="11">
        <v>12</v>
      </c>
      <c r="P405" s="11">
        <v>1923</v>
      </c>
      <c r="Q405" s="11">
        <v>102</v>
      </c>
      <c r="R405" s="11">
        <v>3</v>
      </c>
    </row>
    <row r="406" spans="1:18">
      <c r="A406" s="10" t="s">
        <v>4519</v>
      </c>
      <c r="B406" s="11" t="s">
        <v>33</v>
      </c>
      <c r="C406" s="11" t="s">
        <v>4177</v>
      </c>
      <c r="D406" s="11">
        <v>98006</v>
      </c>
      <c r="E406" s="16">
        <v>913888</v>
      </c>
      <c r="F406" s="12">
        <v>5</v>
      </c>
      <c r="G406" s="15">
        <v>2.25</v>
      </c>
      <c r="H406" s="15">
        <v>2370</v>
      </c>
      <c r="I406" s="13">
        <v>386</v>
      </c>
      <c r="J406" s="11">
        <v>0</v>
      </c>
      <c r="K406" s="15" t="s">
        <v>4183</v>
      </c>
      <c r="L406" s="11" t="s">
        <v>4183</v>
      </c>
      <c r="M406" s="11" t="s">
        <v>4184</v>
      </c>
      <c r="N406" s="11" t="s">
        <v>4179</v>
      </c>
      <c r="O406" s="11">
        <v>44</v>
      </c>
      <c r="P406" s="11">
        <v>0</v>
      </c>
      <c r="Q406" s="11">
        <v>44</v>
      </c>
      <c r="R406" s="11">
        <v>2</v>
      </c>
    </row>
    <row r="407" spans="1:18">
      <c r="A407" s="10" t="s">
        <v>4520</v>
      </c>
      <c r="B407" s="11" t="s">
        <v>102</v>
      </c>
      <c r="C407" s="11" t="s">
        <v>4177</v>
      </c>
      <c r="D407" s="11">
        <v>98075</v>
      </c>
      <c r="E407" s="16">
        <v>913000</v>
      </c>
      <c r="F407" s="12">
        <v>4</v>
      </c>
      <c r="G407" s="15">
        <v>2.5</v>
      </c>
      <c r="H407" s="15">
        <v>3640</v>
      </c>
      <c r="I407" s="13">
        <v>251</v>
      </c>
      <c r="J407" s="11">
        <v>0</v>
      </c>
      <c r="K407" s="15" t="s">
        <v>4183</v>
      </c>
      <c r="L407" s="11" t="s">
        <v>4183</v>
      </c>
      <c r="M407" s="11" t="s">
        <v>4184</v>
      </c>
      <c r="N407" s="11" t="s">
        <v>4180</v>
      </c>
      <c r="O407" s="11">
        <v>26</v>
      </c>
      <c r="P407" s="11">
        <v>0</v>
      </c>
      <c r="Q407" s="11">
        <v>26</v>
      </c>
      <c r="R407" s="11">
        <v>2</v>
      </c>
    </row>
    <row r="408" spans="1:18">
      <c r="A408" s="10" t="s">
        <v>4521</v>
      </c>
      <c r="B408" s="11" t="s">
        <v>137</v>
      </c>
      <c r="C408" s="11" t="s">
        <v>4177</v>
      </c>
      <c r="D408" s="11">
        <v>98052</v>
      </c>
      <c r="E408" s="16">
        <v>910000</v>
      </c>
      <c r="F408" s="12">
        <v>4</v>
      </c>
      <c r="G408" s="15">
        <v>3.25</v>
      </c>
      <c r="H408" s="15">
        <v>3340</v>
      </c>
      <c r="I408" s="13">
        <v>272</v>
      </c>
      <c r="J408" s="11">
        <v>0</v>
      </c>
      <c r="K408" s="15" t="s">
        <v>4183</v>
      </c>
      <c r="L408" s="11" t="s">
        <v>4178</v>
      </c>
      <c r="M408" s="11" t="s">
        <v>4184</v>
      </c>
      <c r="N408" s="11" t="s">
        <v>4180</v>
      </c>
      <c r="O408" s="11">
        <v>62</v>
      </c>
      <c r="P408" s="11">
        <v>2000</v>
      </c>
      <c r="Q408" s="11">
        <v>25</v>
      </c>
      <c r="R408" s="11">
        <v>1.5</v>
      </c>
    </row>
    <row r="409" spans="1:18">
      <c r="A409" s="10" t="s">
        <v>508</v>
      </c>
      <c r="B409" s="11" t="s">
        <v>49</v>
      </c>
      <c r="C409" s="11" t="s">
        <v>4177</v>
      </c>
      <c r="D409" s="11">
        <v>98112</v>
      </c>
      <c r="E409" s="16">
        <v>910000</v>
      </c>
      <c r="F409" s="12">
        <v>5</v>
      </c>
      <c r="G409" s="15">
        <v>2.5</v>
      </c>
      <c r="H409" s="15">
        <v>2350</v>
      </c>
      <c r="I409" s="13">
        <v>387</v>
      </c>
      <c r="J409" s="11">
        <v>0</v>
      </c>
      <c r="K409" s="15" t="s">
        <v>4183</v>
      </c>
      <c r="L409" s="11" t="s">
        <v>4183</v>
      </c>
      <c r="M409" s="11" t="s">
        <v>4184</v>
      </c>
      <c r="N409" s="11" t="s">
        <v>4180</v>
      </c>
      <c r="O409" s="11">
        <v>32</v>
      </c>
      <c r="P409" s="11">
        <v>0</v>
      </c>
      <c r="Q409" s="11">
        <v>32</v>
      </c>
      <c r="R409" s="11">
        <v>2</v>
      </c>
    </row>
    <row r="410" spans="1:18">
      <c r="A410" s="10" t="s">
        <v>4522</v>
      </c>
      <c r="B410" s="11" t="s">
        <v>49</v>
      </c>
      <c r="C410" s="11" t="s">
        <v>4177</v>
      </c>
      <c r="D410" s="11">
        <v>98115</v>
      </c>
      <c r="E410" s="16">
        <v>910000</v>
      </c>
      <c r="F410" s="12">
        <v>3</v>
      </c>
      <c r="G410" s="15">
        <v>2</v>
      </c>
      <c r="H410" s="15">
        <v>2700</v>
      </c>
      <c r="I410" s="13">
        <v>337</v>
      </c>
      <c r="J410" s="11">
        <v>0</v>
      </c>
      <c r="K410" s="15" t="s">
        <v>4183</v>
      </c>
      <c r="L410" s="11" t="s">
        <v>4178</v>
      </c>
      <c r="M410" s="11" t="s">
        <v>4184</v>
      </c>
      <c r="N410" s="11" t="s">
        <v>4179</v>
      </c>
      <c r="O410" s="11">
        <v>63</v>
      </c>
      <c r="P410" s="11">
        <v>0</v>
      </c>
      <c r="Q410" s="11">
        <v>63</v>
      </c>
      <c r="R410" s="11">
        <v>1</v>
      </c>
    </row>
    <row r="411" spans="1:18">
      <c r="A411" s="10" t="s">
        <v>4523</v>
      </c>
      <c r="B411" s="11" t="s">
        <v>120</v>
      </c>
      <c r="C411" s="11" t="s">
        <v>4177</v>
      </c>
      <c r="D411" s="11">
        <v>98077</v>
      </c>
      <c r="E411" s="16">
        <v>910000</v>
      </c>
      <c r="F411" s="12">
        <v>4</v>
      </c>
      <c r="G411" s="15">
        <v>3.5</v>
      </c>
      <c r="H411" s="15">
        <v>4040</v>
      </c>
      <c r="I411" s="13">
        <v>225</v>
      </c>
      <c r="J411" s="11">
        <v>1</v>
      </c>
      <c r="K411" s="15" t="s">
        <v>4183</v>
      </c>
      <c r="L411" s="11" t="s">
        <v>4183</v>
      </c>
      <c r="M411" s="11" t="s">
        <v>4184</v>
      </c>
      <c r="N411" s="11" t="s">
        <v>4180</v>
      </c>
      <c r="O411" s="11">
        <v>38</v>
      </c>
      <c r="P411" s="11">
        <v>2000</v>
      </c>
      <c r="Q411" s="11">
        <v>25</v>
      </c>
      <c r="R411" s="11">
        <v>2</v>
      </c>
    </row>
    <row r="412" spans="1:18">
      <c r="A412" s="10" t="s">
        <v>4524</v>
      </c>
      <c r="B412" s="11" t="s">
        <v>33</v>
      </c>
      <c r="C412" s="11" t="s">
        <v>4177</v>
      </c>
      <c r="D412" s="11">
        <v>98007</v>
      </c>
      <c r="E412" s="16">
        <v>907500</v>
      </c>
      <c r="F412" s="12">
        <v>4</v>
      </c>
      <c r="G412" s="15">
        <v>2.5</v>
      </c>
      <c r="H412" s="15">
        <v>2770</v>
      </c>
      <c r="I412" s="13">
        <v>328</v>
      </c>
      <c r="J412" s="11">
        <v>0</v>
      </c>
      <c r="K412" s="15" t="s">
        <v>4183</v>
      </c>
      <c r="L412" s="11" t="s">
        <v>4183</v>
      </c>
      <c r="M412" s="11" t="s">
        <v>4184</v>
      </c>
      <c r="N412" s="11" t="s">
        <v>4179</v>
      </c>
      <c r="O412" s="11">
        <v>38</v>
      </c>
      <c r="P412" s="11">
        <v>0</v>
      </c>
      <c r="Q412" s="11">
        <v>38</v>
      </c>
      <c r="R412" s="11">
        <v>2</v>
      </c>
    </row>
    <row r="413" spans="1:18">
      <c r="A413" s="10" t="s">
        <v>4525</v>
      </c>
      <c r="B413" s="11" t="s">
        <v>33</v>
      </c>
      <c r="C413" s="11" t="s">
        <v>4177</v>
      </c>
      <c r="D413" s="11">
        <v>98008</v>
      </c>
      <c r="E413" s="16">
        <v>905000</v>
      </c>
      <c r="F413" s="12">
        <v>5</v>
      </c>
      <c r="G413" s="15">
        <v>3.5</v>
      </c>
      <c r="H413" s="15">
        <v>3100</v>
      </c>
      <c r="I413" s="13">
        <v>292</v>
      </c>
      <c r="J413" s="11">
        <v>0</v>
      </c>
      <c r="K413" s="15" t="s">
        <v>4183</v>
      </c>
      <c r="L413" s="11" t="s">
        <v>4178</v>
      </c>
      <c r="M413" s="11" t="s">
        <v>4181</v>
      </c>
      <c r="N413" s="11" t="s">
        <v>4180</v>
      </c>
      <c r="O413" s="11">
        <v>55</v>
      </c>
      <c r="P413" s="11">
        <v>2014</v>
      </c>
      <c r="Q413" s="11">
        <v>11</v>
      </c>
      <c r="R413" s="11">
        <v>1</v>
      </c>
    </row>
    <row r="414" spans="1:18">
      <c r="A414" s="10" t="s">
        <v>4526</v>
      </c>
      <c r="B414" s="11" t="s">
        <v>33</v>
      </c>
      <c r="C414" s="11" t="s">
        <v>4177</v>
      </c>
      <c r="D414" s="11">
        <v>98006</v>
      </c>
      <c r="E414" s="16">
        <v>905000</v>
      </c>
      <c r="F414" s="12">
        <v>5</v>
      </c>
      <c r="G414" s="15">
        <v>3.5</v>
      </c>
      <c r="H414" s="15">
        <v>3500</v>
      </c>
      <c r="I414" s="13">
        <v>259</v>
      </c>
      <c r="J414" s="11">
        <v>0</v>
      </c>
      <c r="K414" s="15" t="s">
        <v>4183</v>
      </c>
      <c r="L414" s="11" t="s">
        <v>4178</v>
      </c>
      <c r="M414" s="11" t="s">
        <v>4184</v>
      </c>
      <c r="N414" s="11" t="s">
        <v>4180</v>
      </c>
      <c r="O414" s="11">
        <v>29</v>
      </c>
      <c r="P414" s="11">
        <v>0</v>
      </c>
      <c r="Q414" s="11">
        <v>29</v>
      </c>
      <c r="R414" s="11">
        <v>2</v>
      </c>
    </row>
    <row r="415" spans="1:18">
      <c r="A415" s="10" t="s">
        <v>4527</v>
      </c>
      <c r="B415" s="11" t="s">
        <v>79</v>
      </c>
      <c r="C415" s="11" t="s">
        <v>4177</v>
      </c>
      <c r="D415" s="11">
        <v>98029</v>
      </c>
      <c r="E415" s="16">
        <v>905000</v>
      </c>
      <c r="F415" s="12">
        <v>4</v>
      </c>
      <c r="G415" s="15">
        <v>3.25</v>
      </c>
      <c r="H415" s="15">
        <v>3440</v>
      </c>
      <c r="I415" s="13">
        <v>263</v>
      </c>
      <c r="J415" s="11">
        <v>0</v>
      </c>
      <c r="K415" s="15" t="s">
        <v>4183</v>
      </c>
      <c r="L415" s="11" t="s">
        <v>4183</v>
      </c>
      <c r="M415" s="11" t="s">
        <v>4184</v>
      </c>
      <c r="N415" s="11" t="s">
        <v>4180</v>
      </c>
      <c r="O415" s="11">
        <v>19</v>
      </c>
      <c r="P415" s="11">
        <v>0</v>
      </c>
      <c r="Q415" s="11">
        <v>19</v>
      </c>
      <c r="R415" s="11">
        <v>2</v>
      </c>
    </row>
    <row r="416" spans="1:18">
      <c r="A416" s="10" t="s">
        <v>4528</v>
      </c>
      <c r="B416" s="11" t="s">
        <v>36</v>
      </c>
      <c r="C416" s="11" t="s">
        <v>4177</v>
      </c>
      <c r="D416" s="11">
        <v>98040</v>
      </c>
      <c r="E416" s="16">
        <v>905000</v>
      </c>
      <c r="F416" s="12">
        <v>4</v>
      </c>
      <c r="G416" s="15">
        <v>3.5</v>
      </c>
      <c r="H416" s="15">
        <v>2970</v>
      </c>
      <c r="I416" s="13">
        <v>305</v>
      </c>
      <c r="J416" s="11">
        <v>0</v>
      </c>
      <c r="K416" s="15" t="s">
        <v>4183</v>
      </c>
      <c r="L416" s="11" t="s">
        <v>4178</v>
      </c>
      <c r="M416" s="11" t="s">
        <v>4184</v>
      </c>
      <c r="N416" s="11" t="s">
        <v>4180</v>
      </c>
      <c r="O416" s="11">
        <v>28</v>
      </c>
      <c r="P416" s="11">
        <v>0</v>
      </c>
      <c r="Q416" s="11">
        <v>28</v>
      </c>
      <c r="R416" s="11">
        <v>2</v>
      </c>
    </row>
    <row r="417" spans="1:18">
      <c r="A417" s="10" t="s">
        <v>4529</v>
      </c>
      <c r="B417" s="11" t="s">
        <v>33</v>
      </c>
      <c r="C417" s="11" t="s">
        <v>4177</v>
      </c>
      <c r="D417" s="11">
        <v>98006</v>
      </c>
      <c r="E417" s="16">
        <v>902000</v>
      </c>
      <c r="F417" s="12">
        <v>4</v>
      </c>
      <c r="G417" s="15">
        <v>2.25</v>
      </c>
      <c r="H417" s="15">
        <v>2530</v>
      </c>
      <c r="I417" s="13">
        <v>357</v>
      </c>
      <c r="J417" s="11">
        <v>0</v>
      </c>
      <c r="K417" s="15" t="s">
        <v>4183</v>
      </c>
      <c r="L417" s="11" t="s">
        <v>4178</v>
      </c>
      <c r="M417" s="11" t="s">
        <v>4184</v>
      </c>
      <c r="N417" s="11" t="s">
        <v>4181</v>
      </c>
      <c r="O417" s="11">
        <v>49</v>
      </c>
      <c r="P417" s="11">
        <v>0</v>
      </c>
      <c r="Q417" s="11">
        <v>49</v>
      </c>
      <c r="R417" s="11">
        <v>1</v>
      </c>
    </row>
    <row r="418" spans="1:18">
      <c r="A418" s="10" t="s">
        <v>4530</v>
      </c>
      <c r="B418" s="11" t="s">
        <v>46</v>
      </c>
      <c r="C418" s="11" t="s">
        <v>4177</v>
      </c>
      <c r="D418" s="11">
        <v>98033</v>
      </c>
      <c r="E418" s="16">
        <v>902000</v>
      </c>
      <c r="F418" s="12">
        <v>4</v>
      </c>
      <c r="G418" s="15">
        <v>2.5</v>
      </c>
      <c r="H418" s="15">
        <v>3030</v>
      </c>
      <c r="I418" s="13">
        <v>298</v>
      </c>
      <c r="J418" s="11">
        <v>0</v>
      </c>
      <c r="K418" s="15" t="s">
        <v>4183</v>
      </c>
      <c r="L418" s="11" t="s">
        <v>4183</v>
      </c>
      <c r="M418" s="11" t="s">
        <v>4184</v>
      </c>
      <c r="N418" s="11" t="s">
        <v>4180</v>
      </c>
      <c r="O418" s="11">
        <v>22</v>
      </c>
      <c r="P418" s="11">
        <v>0</v>
      </c>
      <c r="Q418" s="11">
        <v>22</v>
      </c>
      <c r="R418" s="11">
        <v>2</v>
      </c>
    </row>
    <row r="419" spans="1:18">
      <c r="A419" s="10" t="s">
        <v>4531</v>
      </c>
      <c r="B419" s="11" t="s">
        <v>519</v>
      </c>
      <c r="C419" s="11" t="s">
        <v>4177</v>
      </c>
      <c r="D419" s="11">
        <v>98092</v>
      </c>
      <c r="E419" s="16">
        <v>900000</v>
      </c>
      <c r="F419" s="12">
        <v>3</v>
      </c>
      <c r="G419" s="15">
        <v>3.5</v>
      </c>
      <c r="H419" s="15">
        <v>4080</v>
      </c>
      <c r="I419" s="13">
        <v>221</v>
      </c>
      <c r="J419" s="11">
        <v>5</v>
      </c>
      <c r="K419" s="15" t="s">
        <v>4183</v>
      </c>
      <c r="L419" s="11" t="s">
        <v>4183</v>
      </c>
      <c r="M419" s="11" t="s">
        <v>4197</v>
      </c>
      <c r="N419" s="11" t="s">
        <v>4180</v>
      </c>
      <c r="O419" s="11">
        <v>25</v>
      </c>
      <c r="P419" s="11">
        <v>0</v>
      </c>
      <c r="Q419" s="11">
        <v>25</v>
      </c>
      <c r="R419" s="11">
        <v>1.5</v>
      </c>
    </row>
    <row r="420" spans="1:18">
      <c r="A420" s="10" t="s">
        <v>4532</v>
      </c>
      <c r="B420" s="11" t="s">
        <v>49</v>
      </c>
      <c r="C420" s="11" t="s">
        <v>4177</v>
      </c>
      <c r="D420" s="11">
        <v>98126</v>
      </c>
      <c r="E420" s="16">
        <v>900000</v>
      </c>
      <c r="F420" s="12">
        <v>4</v>
      </c>
      <c r="G420" s="15">
        <v>3.5</v>
      </c>
      <c r="H420" s="15">
        <v>3370</v>
      </c>
      <c r="I420" s="13">
        <v>267</v>
      </c>
      <c r="J420" s="11">
        <v>0</v>
      </c>
      <c r="K420" s="15" t="s">
        <v>4183</v>
      </c>
      <c r="L420" s="11" t="s">
        <v>4178</v>
      </c>
      <c r="M420" s="11" t="s">
        <v>4179</v>
      </c>
      <c r="N420" s="11" t="s">
        <v>4180</v>
      </c>
      <c r="O420" s="11">
        <v>17</v>
      </c>
      <c r="P420" s="11">
        <v>0</v>
      </c>
      <c r="Q420" s="11">
        <v>17</v>
      </c>
      <c r="R420" s="11">
        <v>2</v>
      </c>
    </row>
    <row r="421" spans="1:18">
      <c r="A421" s="10" t="s">
        <v>4533</v>
      </c>
      <c r="B421" s="11" t="s">
        <v>33</v>
      </c>
      <c r="C421" s="11" t="s">
        <v>4177</v>
      </c>
      <c r="D421" s="11">
        <v>98005</v>
      </c>
      <c r="E421" s="16">
        <v>900000</v>
      </c>
      <c r="F421" s="12">
        <v>4</v>
      </c>
      <c r="G421" s="15">
        <v>3.25</v>
      </c>
      <c r="H421" s="15">
        <v>4700</v>
      </c>
      <c r="I421" s="13">
        <v>191</v>
      </c>
      <c r="J421" s="11">
        <v>1</v>
      </c>
      <c r="K421" s="15" t="s">
        <v>4183</v>
      </c>
      <c r="L421" s="11" t="s">
        <v>4178</v>
      </c>
      <c r="M421" s="11" t="s">
        <v>4184</v>
      </c>
      <c r="N421" s="11" t="s">
        <v>4180</v>
      </c>
      <c r="O421" s="11">
        <v>47</v>
      </c>
      <c r="P421" s="11">
        <v>0</v>
      </c>
      <c r="Q421" s="11">
        <v>47</v>
      </c>
      <c r="R421" s="11">
        <v>2</v>
      </c>
    </row>
    <row r="422" spans="1:18">
      <c r="A422" s="10" t="s">
        <v>4534</v>
      </c>
      <c r="B422" s="11" t="s">
        <v>33</v>
      </c>
      <c r="C422" s="11" t="s">
        <v>4177</v>
      </c>
      <c r="D422" s="11">
        <v>98007</v>
      </c>
      <c r="E422" s="16">
        <v>900000</v>
      </c>
      <c r="F422" s="12">
        <v>4</v>
      </c>
      <c r="G422" s="15">
        <v>2.25</v>
      </c>
      <c r="H422" s="15">
        <v>2460</v>
      </c>
      <c r="I422" s="13">
        <v>366</v>
      </c>
      <c r="J422" s="11">
        <v>1</v>
      </c>
      <c r="K422" s="15" t="s">
        <v>4183</v>
      </c>
      <c r="L422" s="11" t="s">
        <v>4183</v>
      </c>
      <c r="M422" s="11" t="s">
        <v>4184</v>
      </c>
      <c r="N422" s="11" t="s">
        <v>4179</v>
      </c>
      <c r="O422" s="11">
        <v>68</v>
      </c>
      <c r="P422" s="11">
        <v>2001</v>
      </c>
      <c r="Q422" s="11">
        <v>24</v>
      </c>
      <c r="R422" s="11">
        <v>1</v>
      </c>
    </row>
    <row r="423" spans="1:18">
      <c r="A423" s="10" t="s">
        <v>4535</v>
      </c>
      <c r="B423" s="11" t="s">
        <v>36</v>
      </c>
      <c r="C423" s="11" t="s">
        <v>4177</v>
      </c>
      <c r="D423" s="11">
        <v>98040</v>
      </c>
      <c r="E423" s="16">
        <v>900000</v>
      </c>
      <c r="F423" s="12">
        <v>6</v>
      </c>
      <c r="G423" s="15">
        <v>2.75</v>
      </c>
      <c r="H423" s="15">
        <v>2300</v>
      </c>
      <c r="I423" s="13">
        <v>391</v>
      </c>
      <c r="J423" s="11">
        <v>1</v>
      </c>
      <c r="K423" s="15" t="s">
        <v>4183</v>
      </c>
      <c r="L423" s="11" t="s">
        <v>4183</v>
      </c>
      <c r="M423" s="11" t="s">
        <v>4184</v>
      </c>
      <c r="N423" s="11" t="s">
        <v>4179</v>
      </c>
      <c r="O423" s="11">
        <v>75</v>
      </c>
      <c r="P423" s="11">
        <v>1985</v>
      </c>
      <c r="Q423" s="11">
        <v>40</v>
      </c>
      <c r="R423" s="11">
        <v>1.5</v>
      </c>
    </row>
    <row r="424" spans="1:18">
      <c r="A424" s="10" t="s">
        <v>4536</v>
      </c>
      <c r="B424" s="11" t="s">
        <v>102</v>
      </c>
      <c r="C424" s="11" t="s">
        <v>4177</v>
      </c>
      <c r="D424" s="11">
        <v>98074</v>
      </c>
      <c r="E424" s="16">
        <v>900000</v>
      </c>
      <c r="F424" s="12">
        <v>3</v>
      </c>
      <c r="G424" s="15">
        <v>2.5</v>
      </c>
      <c r="H424" s="15">
        <v>3180</v>
      </c>
      <c r="I424" s="13">
        <v>283</v>
      </c>
      <c r="J424" s="11">
        <v>0</v>
      </c>
      <c r="K424" s="15" t="s">
        <v>4183</v>
      </c>
      <c r="L424" s="11" t="s">
        <v>4183</v>
      </c>
      <c r="M424" s="11" t="s">
        <v>4184</v>
      </c>
      <c r="N424" s="11" t="s">
        <v>4179</v>
      </c>
      <c r="O424" s="11">
        <v>47</v>
      </c>
      <c r="P424" s="11">
        <v>2000</v>
      </c>
      <c r="Q424" s="11">
        <v>25</v>
      </c>
      <c r="R424" s="11">
        <v>2</v>
      </c>
    </row>
    <row r="425" spans="1:18">
      <c r="A425" s="10" t="s">
        <v>526</v>
      </c>
      <c r="B425" s="11" t="s">
        <v>49</v>
      </c>
      <c r="C425" s="11" t="s">
        <v>4177</v>
      </c>
      <c r="D425" s="11">
        <v>98103</v>
      </c>
      <c r="E425" s="16">
        <v>900000</v>
      </c>
      <c r="F425" s="12">
        <v>4</v>
      </c>
      <c r="G425" s="15">
        <v>2.5</v>
      </c>
      <c r="H425" s="15">
        <v>2230</v>
      </c>
      <c r="I425" s="13">
        <v>404</v>
      </c>
      <c r="J425" s="11">
        <v>0</v>
      </c>
      <c r="K425" s="15" t="s">
        <v>4183</v>
      </c>
      <c r="L425" s="11" t="s">
        <v>4178</v>
      </c>
      <c r="M425" s="11" t="s">
        <v>4184</v>
      </c>
      <c r="N425" s="11" t="s">
        <v>4181</v>
      </c>
      <c r="O425" s="11">
        <v>90</v>
      </c>
      <c r="P425" s="11">
        <v>0</v>
      </c>
      <c r="Q425" s="11">
        <v>90</v>
      </c>
      <c r="R425" s="11">
        <v>2</v>
      </c>
    </row>
    <row r="426" spans="1:18">
      <c r="A426" s="10" t="s">
        <v>4537</v>
      </c>
      <c r="B426" s="11" t="s">
        <v>46</v>
      </c>
      <c r="C426" s="11" t="s">
        <v>4177</v>
      </c>
      <c r="D426" s="11">
        <v>98034</v>
      </c>
      <c r="E426" s="16">
        <v>899950</v>
      </c>
      <c r="F426" s="12">
        <v>4</v>
      </c>
      <c r="G426" s="15">
        <v>3.5</v>
      </c>
      <c r="H426" s="15">
        <v>3290</v>
      </c>
      <c r="I426" s="13">
        <v>274</v>
      </c>
      <c r="J426" s="11">
        <v>0</v>
      </c>
      <c r="K426" s="15" t="s">
        <v>4183</v>
      </c>
      <c r="L426" s="11" t="s">
        <v>4178</v>
      </c>
      <c r="M426" s="11" t="s">
        <v>4195</v>
      </c>
      <c r="N426" s="11" t="s">
        <v>4180</v>
      </c>
      <c r="O426" s="11">
        <v>19</v>
      </c>
      <c r="P426" s="11">
        <v>0</v>
      </c>
      <c r="Q426" s="11">
        <v>19</v>
      </c>
      <c r="R426" s="11">
        <v>2</v>
      </c>
    </row>
    <row r="427" spans="1:18">
      <c r="A427" s="10" t="s">
        <v>528</v>
      </c>
      <c r="B427" s="11" t="s">
        <v>46</v>
      </c>
      <c r="C427" s="11" t="s">
        <v>4177</v>
      </c>
      <c r="D427" s="11">
        <v>98033</v>
      </c>
      <c r="E427" s="16">
        <v>899900</v>
      </c>
      <c r="F427" s="12">
        <v>4</v>
      </c>
      <c r="G427" s="15">
        <v>2.5</v>
      </c>
      <c r="H427" s="15">
        <v>2580</v>
      </c>
      <c r="I427" s="13">
        <v>349</v>
      </c>
      <c r="J427" s="11">
        <v>0</v>
      </c>
      <c r="K427" s="15" t="s">
        <v>4183</v>
      </c>
      <c r="L427" s="11" t="s">
        <v>4183</v>
      </c>
      <c r="M427" s="11" t="s">
        <v>4184</v>
      </c>
      <c r="N427" s="11" t="s">
        <v>4180</v>
      </c>
      <c r="O427" s="11">
        <v>12</v>
      </c>
      <c r="P427" s="11">
        <v>1923</v>
      </c>
      <c r="Q427" s="11">
        <v>102</v>
      </c>
      <c r="R427" s="11">
        <v>2</v>
      </c>
    </row>
    <row r="428" spans="1:18">
      <c r="A428" s="10" t="s">
        <v>4538</v>
      </c>
      <c r="B428" s="11" t="s">
        <v>49</v>
      </c>
      <c r="C428" s="11" t="s">
        <v>4177</v>
      </c>
      <c r="D428" s="11">
        <v>98177</v>
      </c>
      <c r="E428" s="16">
        <v>899000</v>
      </c>
      <c r="F428" s="12">
        <v>4</v>
      </c>
      <c r="G428" s="15">
        <v>2.25</v>
      </c>
      <c r="H428" s="15">
        <v>2370</v>
      </c>
      <c r="I428" s="13">
        <v>379</v>
      </c>
      <c r="J428" s="11">
        <v>0</v>
      </c>
      <c r="K428" s="15" t="s">
        <v>4183</v>
      </c>
      <c r="L428" s="11" t="s">
        <v>4178</v>
      </c>
      <c r="M428" s="11" t="s">
        <v>4179</v>
      </c>
      <c r="N428" s="11" t="s">
        <v>4180</v>
      </c>
      <c r="O428" s="11">
        <v>66</v>
      </c>
      <c r="P428" s="11">
        <v>1989</v>
      </c>
      <c r="Q428" s="11">
        <v>36</v>
      </c>
      <c r="R428" s="11">
        <v>1</v>
      </c>
    </row>
    <row r="429" spans="1:18">
      <c r="A429" s="10" t="s">
        <v>4539</v>
      </c>
      <c r="B429" s="11" t="s">
        <v>113</v>
      </c>
      <c r="C429" s="11" t="s">
        <v>4177</v>
      </c>
      <c r="D429" s="11">
        <v>98004</v>
      </c>
      <c r="E429" s="16">
        <v>899000</v>
      </c>
      <c r="F429" s="12">
        <v>3</v>
      </c>
      <c r="G429" s="15">
        <v>1</v>
      </c>
      <c r="H429" s="15">
        <v>1480</v>
      </c>
      <c r="I429" s="13">
        <v>607</v>
      </c>
      <c r="J429" s="11">
        <v>0</v>
      </c>
      <c r="K429" s="15" t="s">
        <v>4183</v>
      </c>
      <c r="L429" s="11" t="s">
        <v>4183</v>
      </c>
      <c r="M429" s="11" t="s">
        <v>4184</v>
      </c>
      <c r="N429" s="11" t="s">
        <v>4179</v>
      </c>
      <c r="O429" s="11">
        <v>76</v>
      </c>
      <c r="P429" s="11">
        <v>1985</v>
      </c>
      <c r="Q429" s="11">
        <v>40</v>
      </c>
      <c r="R429" s="11">
        <v>2</v>
      </c>
    </row>
    <row r="430" spans="1:18">
      <c r="A430" s="10" t="s">
        <v>4540</v>
      </c>
      <c r="B430" s="11" t="s">
        <v>33</v>
      </c>
      <c r="C430" s="11" t="s">
        <v>4177</v>
      </c>
      <c r="D430" s="11">
        <v>98004</v>
      </c>
      <c r="E430" s="16">
        <v>898000</v>
      </c>
      <c r="F430" s="12">
        <v>5</v>
      </c>
      <c r="G430" s="15">
        <v>1.5</v>
      </c>
      <c r="H430" s="15">
        <v>2680</v>
      </c>
      <c r="I430" s="13">
        <v>335</v>
      </c>
      <c r="J430" s="11">
        <v>1</v>
      </c>
      <c r="K430" s="15" t="s">
        <v>4183</v>
      </c>
      <c r="L430" s="11" t="s">
        <v>4178</v>
      </c>
      <c r="M430" s="11" t="s">
        <v>4184</v>
      </c>
      <c r="N430" s="11" t="s">
        <v>4179</v>
      </c>
      <c r="O430" s="11">
        <v>62</v>
      </c>
      <c r="P430" s="11">
        <v>0</v>
      </c>
      <c r="Q430" s="11">
        <v>62</v>
      </c>
      <c r="R430" s="11">
        <v>1</v>
      </c>
    </row>
    <row r="431" spans="1:18">
      <c r="A431" s="10" t="s">
        <v>532</v>
      </c>
      <c r="B431" s="11" t="s">
        <v>36</v>
      </c>
      <c r="C431" s="11" t="s">
        <v>4177</v>
      </c>
      <c r="D431" s="11">
        <v>98040</v>
      </c>
      <c r="E431" s="16">
        <v>895000</v>
      </c>
      <c r="F431" s="12">
        <v>5</v>
      </c>
      <c r="G431" s="15">
        <v>3</v>
      </c>
      <c r="H431" s="15">
        <v>2876</v>
      </c>
      <c r="I431" s="13">
        <v>311</v>
      </c>
      <c r="J431" s="11">
        <v>0</v>
      </c>
      <c r="K431" s="15" t="s">
        <v>4183</v>
      </c>
      <c r="L431" s="11" t="s">
        <v>4178</v>
      </c>
      <c r="M431" s="11" t="s">
        <v>4179</v>
      </c>
      <c r="N431" s="11" t="s">
        <v>4179</v>
      </c>
      <c r="O431" s="11">
        <v>52</v>
      </c>
      <c r="P431" s="11">
        <v>0</v>
      </c>
      <c r="Q431" s="11">
        <v>52</v>
      </c>
      <c r="R431" s="11">
        <v>1</v>
      </c>
    </row>
    <row r="432" spans="1:18">
      <c r="A432" s="10" t="s">
        <v>4416</v>
      </c>
      <c r="B432" s="11" t="s">
        <v>33</v>
      </c>
      <c r="C432" s="11" t="s">
        <v>4177</v>
      </c>
      <c r="D432" s="11">
        <v>98004</v>
      </c>
      <c r="E432" s="16">
        <v>895000</v>
      </c>
      <c r="F432" s="12">
        <v>5</v>
      </c>
      <c r="G432" s="15">
        <v>2.5</v>
      </c>
      <c r="H432" s="15">
        <v>2550</v>
      </c>
      <c r="I432" s="13">
        <v>351</v>
      </c>
      <c r="J432" s="11">
        <v>0</v>
      </c>
      <c r="K432" s="15" t="s">
        <v>4183</v>
      </c>
      <c r="L432" s="11" t="s">
        <v>4178</v>
      </c>
      <c r="M432" s="11" t="s">
        <v>4184</v>
      </c>
      <c r="N432" s="11" t="s">
        <v>4179</v>
      </c>
      <c r="O432" s="11">
        <v>72</v>
      </c>
      <c r="P432" s="11">
        <v>1983</v>
      </c>
      <c r="Q432" s="11">
        <v>42</v>
      </c>
      <c r="R432" s="11">
        <v>1</v>
      </c>
    </row>
    <row r="433" spans="1:18">
      <c r="A433" s="10" t="s">
        <v>4541</v>
      </c>
      <c r="B433" s="11" t="s">
        <v>102</v>
      </c>
      <c r="C433" s="11" t="s">
        <v>4177</v>
      </c>
      <c r="D433" s="11">
        <v>98075</v>
      </c>
      <c r="E433" s="16">
        <v>895000</v>
      </c>
      <c r="F433" s="12">
        <v>4</v>
      </c>
      <c r="G433" s="15">
        <v>3</v>
      </c>
      <c r="H433" s="15">
        <v>3240</v>
      </c>
      <c r="I433" s="13">
        <v>276</v>
      </c>
      <c r="J433" s="11">
        <v>0</v>
      </c>
      <c r="K433" s="15" t="s">
        <v>4183</v>
      </c>
      <c r="L433" s="11" t="s">
        <v>4183</v>
      </c>
      <c r="M433" s="11" t="s">
        <v>4184</v>
      </c>
      <c r="N433" s="11" t="s">
        <v>4180</v>
      </c>
      <c r="O433" s="11">
        <v>12</v>
      </c>
      <c r="P433" s="11">
        <v>1923</v>
      </c>
      <c r="Q433" s="11">
        <v>102</v>
      </c>
      <c r="R433" s="11">
        <v>2</v>
      </c>
    </row>
    <row r="434" spans="1:18">
      <c r="A434" s="10" t="s">
        <v>4542</v>
      </c>
      <c r="B434" s="11" t="s">
        <v>49</v>
      </c>
      <c r="C434" s="11" t="s">
        <v>4177</v>
      </c>
      <c r="D434" s="11">
        <v>98109</v>
      </c>
      <c r="E434" s="16">
        <v>895000</v>
      </c>
      <c r="F434" s="12">
        <v>4</v>
      </c>
      <c r="G434" s="15">
        <v>2.25</v>
      </c>
      <c r="H434" s="15">
        <v>1950</v>
      </c>
      <c r="I434" s="13">
        <v>459</v>
      </c>
      <c r="J434" s="11">
        <v>0</v>
      </c>
      <c r="K434" s="15" t="s">
        <v>4183</v>
      </c>
      <c r="L434" s="11" t="s">
        <v>4178</v>
      </c>
      <c r="M434" s="11" t="s">
        <v>4184</v>
      </c>
      <c r="N434" s="11" t="s">
        <v>4180</v>
      </c>
      <c r="O434" s="11">
        <v>78</v>
      </c>
      <c r="P434" s="11">
        <v>2012</v>
      </c>
      <c r="Q434" s="11">
        <v>13</v>
      </c>
      <c r="R434" s="11">
        <v>1</v>
      </c>
    </row>
    <row r="435" spans="1:18">
      <c r="A435" s="10" t="s">
        <v>4543</v>
      </c>
      <c r="B435" s="11" t="s">
        <v>46</v>
      </c>
      <c r="C435" s="11" t="s">
        <v>4177</v>
      </c>
      <c r="D435" s="11">
        <v>98033</v>
      </c>
      <c r="E435" s="16">
        <v>890000</v>
      </c>
      <c r="F435" s="12">
        <v>3</v>
      </c>
      <c r="G435" s="15">
        <v>2.25</v>
      </c>
      <c r="H435" s="15">
        <v>2060</v>
      </c>
      <c r="I435" s="13">
        <v>432</v>
      </c>
      <c r="J435" s="11">
        <v>0</v>
      </c>
      <c r="K435" s="15" t="s">
        <v>4183</v>
      </c>
      <c r="L435" s="11" t="s">
        <v>4183</v>
      </c>
      <c r="M435" s="11" t="s">
        <v>4184</v>
      </c>
      <c r="N435" s="11" t="s">
        <v>4179</v>
      </c>
      <c r="O435" s="11">
        <v>59</v>
      </c>
      <c r="P435" s="11">
        <v>0</v>
      </c>
      <c r="Q435" s="11">
        <v>59</v>
      </c>
      <c r="R435" s="11">
        <v>1</v>
      </c>
    </row>
    <row r="436" spans="1:18">
      <c r="A436" s="10" t="s">
        <v>4544</v>
      </c>
      <c r="B436" s="11" t="s">
        <v>36</v>
      </c>
      <c r="C436" s="11" t="s">
        <v>4177</v>
      </c>
      <c r="D436" s="11">
        <v>98040</v>
      </c>
      <c r="E436" s="16">
        <v>890000</v>
      </c>
      <c r="F436" s="12">
        <v>4</v>
      </c>
      <c r="G436" s="15">
        <v>2.25</v>
      </c>
      <c r="H436" s="15">
        <v>2770</v>
      </c>
      <c r="I436" s="13">
        <v>321</v>
      </c>
      <c r="J436" s="11">
        <v>0</v>
      </c>
      <c r="K436" s="15" t="s">
        <v>4183</v>
      </c>
      <c r="L436" s="11" t="s">
        <v>4183</v>
      </c>
      <c r="M436" s="11" t="s">
        <v>4184</v>
      </c>
      <c r="N436" s="11" t="s">
        <v>4180</v>
      </c>
      <c r="O436" s="11">
        <v>51</v>
      </c>
      <c r="P436" s="11">
        <v>0</v>
      </c>
      <c r="Q436" s="11">
        <v>51</v>
      </c>
      <c r="R436" s="11">
        <v>2</v>
      </c>
    </row>
    <row r="437" spans="1:18">
      <c r="A437" s="10" t="s">
        <v>4545</v>
      </c>
      <c r="B437" s="11" t="s">
        <v>49</v>
      </c>
      <c r="C437" s="11" t="s">
        <v>4177</v>
      </c>
      <c r="D437" s="11">
        <v>98122</v>
      </c>
      <c r="E437" s="16">
        <v>890000</v>
      </c>
      <c r="F437" s="12">
        <v>4</v>
      </c>
      <c r="G437" s="15">
        <v>2.75</v>
      </c>
      <c r="H437" s="15">
        <v>2310</v>
      </c>
      <c r="I437" s="13">
        <v>385</v>
      </c>
      <c r="J437" s="11">
        <v>0</v>
      </c>
      <c r="K437" s="15" t="s">
        <v>4183</v>
      </c>
      <c r="L437" s="11" t="s">
        <v>4183</v>
      </c>
      <c r="M437" s="11" t="s">
        <v>4184</v>
      </c>
      <c r="N437" s="11" t="s">
        <v>4181</v>
      </c>
      <c r="O437" s="11">
        <v>46</v>
      </c>
      <c r="P437" s="11">
        <v>0</v>
      </c>
      <c r="Q437" s="11">
        <v>46</v>
      </c>
      <c r="R437" s="11">
        <v>3</v>
      </c>
    </row>
    <row r="438" spans="1:18">
      <c r="A438" s="10" t="s">
        <v>4546</v>
      </c>
      <c r="B438" s="11" t="s">
        <v>49</v>
      </c>
      <c r="C438" s="11" t="s">
        <v>4177</v>
      </c>
      <c r="D438" s="11">
        <v>98109</v>
      </c>
      <c r="E438" s="16">
        <v>890000</v>
      </c>
      <c r="F438" s="12">
        <v>4</v>
      </c>
      <c r="G438" s="15">
        <v>1</v>
      </c>
      <c r="H438" s="15">
        <v>2550</v>
      </c>
      <c r="I438" s="13">
        <v>349</v>
      </c>
      <c r="J438" s="11">
        <v>0</v>
      </c>
      <c r="K438" s="15" t="s">
        <v>4183</v>
      </c>
      <c r="L438" s="11" t="s">
        <v>4178</v>
      </c>
      <c r="M438" s="11" t="s">
        <v>4184</v>
      </c>
      <c r="N438" s="11" t="s">
        <v>4180</v>
      </c>
      <c r="O438" s="11">
        <v>120</v>
      </c>
      <c r="P438" s="11">
        <v>2010</v>
      </c>
      <c r="Q438" s="11">
        <v>15</v>
      </c>
      <c r="R438" s="11">
        <v>2</v>
      </c>
    </row>
    <row r="439" spans="1:18">
      <c r="A439" s="10" t="s">
        <v>4547</v>
      </c>
      <c r="B439" s="11" t="s">
        <v>137</v>
      </c>
      <c r="C439" s="11" t="s">
        <v>4177</v>
      </c>
      <c r="D439" s="11">
        <v>98053</v>
      </c>
      <c r="E439" s="16">
        <v>888550</v>
      </c>
      <c r="F439" s="12">
        <v>3</v>
      </c>
      <c r="G439" s="15">
        <v>2.5</v>
      </c>
      <c r="H439" s="15">
        <v>3540</v>
      </c>
      <c r="I439" s="13">
        <v>251</v>
      </c>
      <c r="J439" s="11">
        <v>1</v>
      </c>
      <c r="K439" s="15" t="s">
        <v>4183</v>
      </c>
      <c r="L439" s="11" t="s">
        <v>4183</v>
      </c>
      <c r="M439" s="11" t="s">
        <v>4184</v>
      </c>
      <c r="N439" s="11" t="s">
        <v>4180</v>
      </c>
      <c r="O439" s="11">
        <v>36</v>
      </c>
      <c r="P439" s="11">
        <v>0</v>
      </c>
      <c r="Q439" s="11">
        <v>36</v>
      </c>
      <c r="R439" s="11">
        <v>2</v>
      </c>
    </row>
    <row r="440" spans="1:18">
      <c r="A440" s="10" t="s">
        <v>540</v>
      </c>
      <c r="B440" s="11" t="s">
        <v>49</v>
      </c>
      <c r="C440" s="11" t="s">
        <v>4177</v>
      </c>
      <c r="D440" s="11">
        <v>98112</v>
      </c>
      <c r="E440" s="16">
        <v>886000</v>
      </c>
      <c r="F440" s="12">
        <v>4</v>
      </c>
      <c r="G440" s="15">
        <v>2</v>
      </c>
      <c r="H440" s="15">
        <v>2660</v>
      </c>
      <c r="I440" s="13">
        <v>333</v>
      </c>
      <c r="J440" s="11">
        <v>0</v>
      </c>
      <c r="K440" s="15" t="s">
        <v>4183</v>
      </c>
      <c r="L440" s="11" t="s">
        <v>4178</v>
      </c>
      <c r="M440" s="11" t="s">
        <v>4184</v>
      </c>
      <c r="N440" s="11" t="s">
        <v>4179</v>
      </c>
      <c r="O440" s="11">
        <v>102</v>
      </c>
      <c r="P440" s="11">
        <v>0</v>
      </c>
      <c r="Q440" s="11">
        <v>102</v>
      </c>
      <c r="R440" s="11">
        <v>1.5</v>
      </c>
    </row>
    <row r="441" spans="1:18">
      <c r="A441" s="10" t="s">
        <v>4548</v>
      </c>
      <c r="B441" s="11" t="s">
        <v>36</v>
      </c>
      <c r="C441" s="11" t="s">
        <v>4177</v>
      </c>
      <c r="D441" s="11">
        <v>98040</v>
      </c>
      <c r="E441" s="16">
        <v>885000</v>
      </c>
      <c r="F441" s="12">
        <v>3</v>
      </c>
      <c r="G441" s="15">
        <v>2.25</v>
      </c>
      <c r="H441" s="15">
        <v>2060</v>
      </c>
      <c r="I441" s="13">
        <v>430</v>
      </c>
      <c r="J441" s="11">
        <v>0</v>
      </c>
      <c r="K441" s="15" t="s">
        <v>4183</v>
      </c>
      <c r="L441" s="11" t="s">
        <v>4178</v>
      </c>
      <c r="M441" s="11" t="s">
        <v>4184</v>
      </c>
      <c r="N441" s="11" t="s">
        <v>4179</v>
      </c>
      <c r="O441" s="11">
        <v>50</v>
      </c>
      <c r="P441" s="11">
        <v>0</v>
      </c>
      <c r="Q441" s="11">
        <v>50</v>
      </c>
      <c r="R441" s="11">
        <v>1</v>
      </c>
    </row>
    <row r="442" spans="1:18">
      <c r="A442" s="10" t="s">
        <v>4549</v>
      </c>
      <c r="B442" s="11" t="s">
        <v>49</v>
      </c>
      <c r="C442" s="11" t="s">
        <v>4177</v>
      </c>
      <c r="D442" s="11">
        <v>98105</v>
      </c>
      <c r="E442" s="16">
        <v>885000</v>
      </c>
      <c r="F442" s="12">
        <v>4</v>
      </c>
      <c r="G442" s="15">
        <v>2.5</v>
      </c>
      <c r="H442" s="15">
        <v>2830</v>
      </c>
      <c r="I442" s="13">
        <v>313</v>
      </c>
      <c r="J442" s="11">
        <v>0</v>
      </c>
      <c r="K442" s="15" t="s">
        <v>4183</v>
      </c>
      <c r="L442" s="11" t="s">
        <v>4183</v>
      </c>
      <c r="M442" s="11" t="s">
        <v>4184</v>
      </c>
      <c r="N442" s="11" t="s">
        <v>4180</v>
      </c>
      <c r="O442" s="11">
        <v>30</v>
      </c>
      <c r="P442" s="11">
        <v>0</v>
      </c>
      <c r="Q442" s="11">
        <v>30</v>
      </c>
      <c r="R442" s="11">
        <v>2</v>
      </c>
    </row>
    <row r="443" spans="1:18">
      <c r="A443" s="10" t="s">
        <v>4550</v>
      </c>
      <c r="B443" s="11" t="s">
        <v>49</v>
      </c>
      <c r="C443" s="11" t="s">
        <v>4177</v>
      </c>
      <c r="D443" s="11">
        <v>98115</v>
      </c>
      <c r="E443" s="16">
        <v>885000</v>
      </c>
      <c r="F443" s="12">
        <v>4</v>
      </c>
      <c r="G443" s="15">
        <v>2.75</v>
      </c>
      <c r="H443" s="15">
        <v>2730</v>
      </c>
      <c r="I443" s="13">
        <v>324</v>
      </c>
      <c r="J443" s="11">
        <v>0</v>
      </c>
      <c r="K443" s="15" t="s">
        <v>4183</v>
      </c>
      <c r="L443" s="11" t="s">
        <v>4178</v>
      </c>
      <c r="M443" s="11" t="s">
        <v>4184</v>
      </c>
      <c r="N443" s="11" t="s">
        <v>4180</v>
      </c>
      <c r="O443" s="11">
        <v>104</v>
      </c>
      <c r="P443" s="11">
        <v>2007</v>
      </c>
      <c r="Q443" s="11">
        <v>18</v>
      </c>
      <c r="R443" s="11">
        <v>1.5</v>
      </c>
    </row>
    <row r="444" spans="1:18">
      <c r="A444" s="10" t="s">
        <v>4551</v>
      </c>
      <c r="B444" s="11" t="s">
        <v>102</v>
      </c>
      <c r="C444" s="11" t="s">
        <v>4177</v>
      </c>
      <c r="D444" s="11">
        <v>98074</v>
      </c>
      <c r="E444" s="16">
        <v>883000</v>
      </c>
      <c r="F444" s="12">
        <v>4</v>
      </c>
      <c r="G444" s="15">
        <v>2.5</v>
      </c>
      <c r="H444" s="15">
        <v>3670</v>
      </c>
      <c r="I444" s="13">
        <v>241</v>
      </c>
      <c r="J444" s="11">
        <v>1</v>
      </c>
      <c r="K444" s="15" t="s">
        <v>4183</v>
      </c>
      <c r="L444" s="11" t="s">
        <v>4183</v>
      </c>
      <c r="M444" s="11" t="s">
        <v>4184</v>
      </c>
      <c r="N444" s="11" t="s">
        <v>4180</v>
      </c>
      <c r="O444" s="11">
        <v>26</v>
      </c>
      <c r="P444" s="11">
        <v>0</v>
      </c>
      <c r="Q444" s="11">
        <v>26</v>
      </c>
      <c r="R444" s="11">
        <v>2</v>
      </c>
    </row>
    <row r="445" spans="1:18">
      <c r="A445" s="10" t="s">
        <v>4552</v>
      </c>
      <c r="B445" s="11" t="s">
        <v>120</v>
      </c>
      <c r="C445" s="11" t="s">
        <v>4177</v>
      </c>
      <c r="D445" s="11">
        <v>98072</v>
      </c>
      <c r="E445" s="16">
        <v>883000</v>
      </c>
      <c r="F445" s="12">
        <v>4</v>
      </c>
      <c r="G445" s="15">
        <v>2.5</v>
      </c>
      <c r="H445" s="15">
        <v>2960</v>
      </c>
      <c r="I445" s="13">
        <v>298</v>
      </c>
      <c r="J445" s="11">
        <v>1</v>
      </c>
      <c r="K445" s="15" t="s">
        <v>4183</v>
      </c>
      <c r="L445" s="11" t="s">
        <v>4183</v>
      </c>
      <c r="M445" s="11" t="s">
        <v>4184</v>
      </c>
      <c r="N445" s="11" t="s">
        <v>4180</v>
      </c>
      <c r="O445" s="11">
        <v>40</v>
      </c>
      <c r="P445" s="11">
        <v>0</v>
      </c>
      <c r="Q445" s="11">
        <v>40</v>
      </c>
      <c r="R445" s="11">
        <v>2</v>
      </c>
    </row>
    <row r="446" spans="1:18">
      <c r="A446" s="10" t="s">
        <v>4553</v>
      </c>
      <c r="B446" s="11" t="s">
        <v>137</v>
      </c>
      <c r="C446" s="11" t="s">
        <v>4177</v>
      </c>
      <c r="D446" s="11">
        <v>98052</v>
      </c>
      <c r="E446" s="16">
        <v>882566</v>
      </c>
      <c r="F446" s="12">
        <v>4</v>
      </c>
      <c r="G446" s="15">
        <v>2.5</v>
      </c>
      <c r="H446" s="15">
        <v>3560</v>
      </c>
      <c r="I446" s="13">
        <v>248</v>
      </c>
      <c r="J446" s="11">
        <v>0</v>
      </c>
      <c r="K446" s="15" t="s">
        <v>4183</v>
      </c>
      <c r="L446" s="11" t="s">
        <v>4183</v>
      </c>
      <c r="M446" s="11" t="s">
        <v>4184</v>
      </c>
      <c r="N446" s="11" t="s">
        <v>4180</v>
      </c>
      <c r="O446" s="11">
        <v>11</v>
      </c>
      <c r="P446" s="11">
        <v>0</v>
      </c>
      <c r="Q446" s="11">
        <v>11</v>
      </c>
      <c r="R446" s="11">
        <v>3</v>
      </c>
    </row>
    <row r="447" spans="1:18">
      <c r="A447" s="10" t="s">
        <v>4554</v>
      </c>
      <c r="B447" s="11" t="s">
        <v>49</v>
      </c>
      <c r="C447" s="11" t="s">
        <v>4177</v>
      </c>
      <c r="D447" s="11">
        <v>98144</v>
      </c>
      <c r="E447" s="16">
        <v>881000</v>
      </c>
      <c r="F447" s="12">
        <v>5</v>
      </c>
      <c r="G447" s="15">
        <v>3</v>
      </c>
      <c r="H447" s="15">
        <v>2510</v>
      </c>
      <c r="I447" s="13">
        <v>351</v>
      </c>
      <c r="J447" s="11">
        <v>0</v>
      </c>
      <c r="K447" s="15" t="s">
        <v>4183</v>
      </c>
      <c r="L447" s="11" t="s">
        <v>4178</v>
      </c>
      <c r="M447" s="11" t="s">
        <v>4197</v>
      </c>
      <c r="N447" s="11" t="s">
        <v>4181</v>
      </c>
      <c r="O447" s="11">
        <v>100</v>
      </c>
      <c r="P447" s="11">
        <v>0</v>
      </c>
      <c r="Q447" s="11">
        <v>100</v>
      </c>
      <c r="R447" s="11">
        <v>1.5</v>
      </c>
    </row>
    <row r="448" spans="1:18">
      <c r="A448" s="10" t="s">
        <v>4555</v>
      </c>
      <c r="B448" s="11" t="s">
        <v>49</v>
      </c>
      <c r="C448" s="11" t="s">
        <v>4177</v>
      </c>
      <c r="D448" s="11">
        <v>98117</v>
      </c>
      <c r="E448" s="16">
        <v>880000</v>
      </c>
      <c r="F448" s="12">
        <v>4</v>
      </c>
      <c r="G448" s="15">
        <v>2.5</v>
      </c>
      <c r="H448" s="15">
        <v>3030</v>
      </c>
      <c r="I448" s="13">
        <v>290</v>
      </c>
      <c r="J448" s="11">
        <v>0</v>
      </c>
      <c r="K448" s="15" t="s">
        <v>4183</v>
      </c>
      <c r="L448" s="11" t="s">
        <v>4183</v>
      </c>
      <c r="M448" s="11" t="s">
        <v>4184</v>
      </c>
      <c r="N448" s="11" t="s">
        <v>4180</v>
      </c>
      <c r="O448" s="11">
        <v>20</v>
      </c>
      <c r="P448" s="11">
        <v>0</v>
      </c>
      <c r="Q448" s="11">
        <v>20</v>
      </c>
      <c r="R448" s="11">
        <v>3</v>
      </c>
    </row>
    <row r="449" spans="1:18">
      <c r="A449" s="10" t="s">
        <v>4556</v>
      </c>
      <c r="B449" s="11" t="s">
        <v>49</v>
      </c>
      <c r="C449" s="11" t="s">
        <v>4177</v>
      </c>
      <c r="D449" s="11">
        <v>98105</v>
      </c>
      <c r="E449" s="16">
        <v>880000</v>
      </c>
      <c r="F449" s="12">
        <v>4</v>
      </c>
      <c r="G449" s="15">
        <v>2.75</v>
      </c>
      <c r="H449" s="15">
        <v>3220</v>
      </c>
      <c r="I449" s="13">
        <v>273</v>
      </c>
      <c r="J449" s="11">
        <v>0</v>
      </c>
      <c r="K449" s="15" t="s">
        <v>4183</v>
      </c>
      <c r="L449" s="11" t="s">
        <v>4178</v>
      </c>
      <c r="M449" s="11" t="s">
        <v>4184</v>
      </c>
      <c r="N449" s="11" t="s">
        <v>4179</v>
      </c>
      <c r="O449" s="11">
        <v>94</v>
      </c>
      <c r="P449" s="11">
        <v>0</v>
      </c>
      <c r="Q449" s="11">
        <v>94</v>
      </c>
      <c r="R449" s="11">
        <v>1.5</v>
      </c>
    </row>
    <row r="450" spans="1:18">
      <c r="A450" s="10" t="s">
        <v>4557</v>
      </c>
      <c r="B450" s="11" t="s">
        <v>49</v>
      </c>
      <c r="C450" s="11" t="s">
        <v>4177</v>
      </c>
      <c r="D450" s="11">
        <v>98126</v>
      </c>
      <c r="E450" s="16">
        <v>880000</v>
      </c>
      <c r="F450" s="12">
        <v>6</v>
      </c>
      <c r="G450" s="15">
        <v>2.5</v>
      </c>
      <c r="H450" s="15">
        <v>2640</v>
      </c>
      <c r="I450" s="13">
        <v>333</v>
      </c>
      <c r="J450" s="11">
        <v>0</v>
      </c>
      <c r="K450" s="15" t="s">
        <v>4183</v>
      </c>
      <c r="L450" s="11" t="s">
        <v>4178</v>
      </c>
      <c r="M450" s="11" t="s">
        <v>4184</v>
      </c>
      <c r="N450" s="11" t="s">
        <v>4181</v>
      </c>
      <c r="O450" s="11">
        <v>103</v>
      </c>
      <c r="P450" s="11">
        <v>1956</v>
      </c>
      <c r="Q450" s="11">
        <v>69</v>
      </c>
      <c r="R450" s="11">
        <v>2</v>
      </c>
    </row>
    <row r="451" spans="1:18">
      <c r="A451" s="10" t="s">
        <v>4558</v>
      </c>
      <c r="B451" s="11" t="s">
        <v>120</v>
      </c>
      <c r="C451" s="11" t="s">
        <v>4177</v>
      </c>
      <c r="D451" s="11">
        <v>98072</v>
      </c>
      <c r="E451" s="16">
        <v>880000</v>
      </c>
      <c r="F451" s="12">
        <v>3</v>
      </c>
      <c r="G451" s="15">
        <v>2</v>
      </c>
      <c r="H451" s="15">
        <v>2130</v>
      </c>
      <c r="I451" s="13">
        <v>413</v>
      </c>
      <c r="J451" s="11">
        <v>1</v>
      </c>
      <c r="K451" s="15" t="s">
        <v>4183</v>
      </c>
      <c r="L451" s="11" t="s">
        <v>4183</v>
      </c>
      <c r="M451" s="11" t="s">
        <v>4184</v>
      </c>
      <c r="N451" s="11" t="s">
        <v>4179</v>
      </c>
      <c r="O451" s="11">
        <v>36</v>
      </c>
      <c r="P451" s="11">
        <v>0</v>
      </c>
      <c r="Q451" s="11">
        <v>36</v>
      </c>
      <c r="R451" s="11">
        <v>1</v>
      </c>
    </row>
    <row r="452" spans="1:18">
      <c r="A452" s="10" t="s">
        <v>4559</v>
      </c>
      <c r="B452" s="11" t="s">
        <v>49</v>
      </c>
      <c r="C452" s="11" t="s">
        <v>4177</v>
      </c>
      <c r="D452" s="11">
        <v>98146</v>
      </c>
      <c r="E452" s="16">
        <v>879950</v>
      </c>
      <c r="F452" s="12">
        <v>4</v>
      </c>
      <c r="G452" s="15">
        <v>2.25</v>
      </c>
      <c r="H452" s="15">
        <v>3500</v>
      </c>
      <c r="I452" s="13">
        <v>251</v>
      </c>
      <c r="J452" s="11">
        <v>0</v>
      </c>
      <c r="K452" s="15" t="s">
        <v>4183</v>
      </c>
      <c r="L452" s="11" t="s">
        <v>4178</v>
      </c>
      <c r="M452" s="11" t="s">
        <v>4181</v>
      </c>
      <c r="N452" s="11" t="s">
        <v>4179</v>
      </c>
      <c r="O452" s="11">
        <v>87</v>
      </c>
      <c r="P452" s="11">
        <v>0</v>
      </c>
      <c r="Q452" s="11">
        <v>87</v>
      </c>
      <c r="R452" s="11">
        <v>1</v>
      </c>
    </row>
    <row r="453" spans="1:18">
      <c r="A453" s="10" t="s">
        <v>4560</v>
      </c>
      <c r="B453" s="11" t="s">
        <v>102</v>
      </c>
      <c r="C453" s="11" t="s">
        <v>4177</v>
      </c>
      <c r="D453" s="11">
        <v>98075</v>
      </c>
      <c r="E453" s="16">
        <v>879000</v>
      </c>
      <c r="F453" s="12">
        <v>4</v>
      </c>
      <c r="G453" s="15">
        <v>2.5</v>
      </c>
      <c r="H453" s="15">
        <v>3360</v>
      </c>
      <c r="I453" s="13">
        <v>262</v>
      </c>
      <c r="J453" s="11">
        <v>1</v>
      </c>
      <c r="K453" s="15" t="s">
        <v>4183</v>
      </c>
      <c r="L453" s="11" t="s">
        <v>4183</v>
      </c>
      <c r="M453" s="11" t="s">
        <v>4184</v>
      </c>
      <c r="N453" s="11" t="s">
        <v>4180</v>
      </c>
      <c r="O453" s="11">
        <v>31</v>
      </c>
      <c r="P453" s="11">
        <v>0</v>
      </c>
      <c r="Q453" s="11">
        <v>31</v>
      </c>
      <c r="R453" s="11">
        <v>2</v>
      </c>
    </row>
    <row r="454" spans="1:18">
      <c r="A454" s="10" t="s">
        <v>554</v>
      </c>
      <c r="B454" s="11" t="s">
        <v>36</v>
      </c>
      <c r="C454" s="11" t="s">
        <v>4177</v>
      </c>
      <c r="D454" s="11">
        <v>98040</v>
      </c>
      <c r="E454" s="16">
        <v>876650</v>
      </c>
      <c r="F454" s="12">
        <v>3</v>
      </c>
      <c r="G454" s="15">
        <v>3.25</v>
      </c>
      <c r="H454" s="15">
        <v>2170</v>
      </c>
      <c r="I454" s="13">
        <v>404</v>
      </c>
      <c r="J454" s="11">
        <v>0</v>
      </c>
      <c r="K454" s="15" t="s">
        <v>4183</v>
      </c>
      <c r="L454" s="11" t="s">
        <v>4178</v>
      </c>
      <c r="M454" s="11" t="s">
        <v>4184</v>
      </c>
      <c r="N454" s="11" t="s">
        <v>4181</v>
      </c>
      <c r="O454" s="11">
        <v>97</v>
      </c>
      <c r="P454" s="11">
        <v>1970</v>
      </c>
      <c r="Q454" s="11">
        <v>55</v>
      </c>
      <c r="R454" s="11">
        <v>1.5</v>
      </c>
    </row>
    <row r="455" spans="1:18">
      <c r="A455" s="10" t="s">
        <v>4561</v>
      </c>
      <c r="B455" s="11" t="s">
        <v>102</v>
      </c>
      <c r="C455" s="11" t="s">
        <v>4177</v>
      </c>
      <c r="D455" s="11">
        <v>98075</v>
      </c>
      <c r="E455" s="16">
        <v>875000</v>
      </c>
      <c r="F455" s="12">
        <v>4</v>
      </c>
      <c r="G455" s="15">
        <v>3.5</v>
      </c>
      <c r="H455" s="15">
        <v>3110</v>
      </c>
      <c r="I455" s="13">
        <v>281</v>
      </c>
      <c r="J455" s="11">
        <v>2</v>
      </c>
      <c r="K455" s="15" t="s">
        <v>4183</v>
      </c>
      <c r="L455" s="11" t="s">
        <v>4183</v>
      </c>
      <c r="M455" s="11" t="s">
        <v>4179</v>
      </c>
      <c r="N455" s="11" t="s">
        <v>4179</v>
      </c>
      <c r="O455" s="11">
        <v>46</v>
      </c>
      <c r="P455" s="11">
        <v>0</v>
      </c>
      <c r="Q455" s="11">
        <v>46</v>
      </c>
      <c r="R455" s="11">
        <v>2</v>
      </c>
    </row>
    <row r="456" spans="1:18">
      <c r="A456" s="10" t="s">
        <v>4562</v>
      </c>
      <c r="B456" s="11" t="s">
        <v>102</v>
      </c>
      <c r="C456" s="11" t="s">
        <v>4177</v>
      </c>
      <c r="D456" s="11">
        <v>98075</v>
      </c>
      <c r="E456" s="16">
        <v>875000</v>
      </c>
      <c r="F456" s="12">
        <v>4</v>
      </c>
      <c r="G456" s="15">
        <v>2.25</v>
      </c>
      <c r="H456" s="15">
        <v>3720</v>
      </c>
      <c r="I456" s="13">
        <v>235</v>
      </c>
      <c r="J456" s="11">
        <v>0</v>
      </c>
      <c r="K456" s="15" t="s">
        <v>4183</v>
      </c>
      <c r="L456" s="11" t="s">
        <v>4178</v>
      </c>
      <c r="M456" s="11" t="s">
        <v>4179</v>
      </c>
      <c r="N456" s="11" t="s">
        <v>4181</v>
      </c>
      <c r="O456" s="11">
        <v>55</v>
      </c>
      <c r="P456" s="11">
        <v>0</v>
      </c>
      <c r="Q456" s="11">
        <v>55</v>
      </c>
      <c r="R456" s="11">
        <v>1</v>
      </c>
    </row>
    <row r="457" spans="1:18">
      <c r="A457" s="10" t="s">
        <v>4563</v>
      </c>
      <c r="B457" s="11" t="s">
        <v>49</v>
      </c>
      <c r="C457" s="11" t="s">
        <v>4177</v>
      </c>
      <c r="D457" s="11">
        <v>98199</v>
      </c>
      <c r="E457" s="16">
        <v>875000</v>
      </c>
      <c r="F457" s="12">
        <v>3</v>
      </c>
      <c r="G457" s="15">
        <v>2</v>
      </c>
      <c r="H457" s="15">
        <v>2220</v>
      </c>
      <c r="I457" s="13">
        <v>394</v>
      </c>
      <c r="J457" s="11">
        <v>0</v>
      </c>
      <c r="K457" s="15" t="s">
        <v>4183</v>
      </c>
      <c r="L457" s="11" t="s">
        <v>4178</v>
      </c>
      <c r="M457" s="11" t="s">
        <v>4179</v>
      </c>
      <c r="N457" s="11" t="s">
        <v>4179</v>
      </c>
      <c r="O457" s="11">
        <v>78</v>
      </c>
      <c r="P457" s="11">
        <v>1988</v>
      </c>
      <c r="Q457" s="11">
        <v>37</v>
      </c>
      <c r="R457" s="11">
        <v>1</v>
      </c>
    </row>
    <row r="458" spans="1:18">
      <c r="A458" s="10" t="s">
        <v>4564</v>
      </c>
      <c r="B458" s="11" t="s">
        <v>33</v>
      </c>
      <c r="C458" s="11" t="s">
        <v>4177</v>
      </c>
      <c r="D458" s="11">
        <v>98004</v>
      </c>
      <c r="E458" s="16">
        <v>875000</v>
      </c>
      <c r="F458" s="12">
        <v>3</v>
      </c>
      <c r="G458" s="15">
        <v>1.5</v>
      </c>
      <c r="H458" s="15">
        <v>1820</v>
      </c>
      <c r="I458" s="13">
        <v>481</v>
      </c>
      <c r="J458" s="11">
        <v>0</v>
      </c>
      <c r="K458" s="15" t="s">
        <v>4183</v>
      </c>
      <c r="L458" s="11" t="s">
        <v>4183</v>
      </c>
      <c r="M458" s="11" t="s">
        <v>4184</v>
      </c>
      <c r="N458" s="11" t="s">
        <v>4179</v>
      </c>
      <c r="O458" s="11">
        <v>73</v>
      </c>
      <c r="P458" s="11">
        <v>0</v>
      </c>
      <c r="Q458" s="11">
        <v>73</v>
      </c>
      <c r="R458" s="11">
        <v>1</v>
      </c>
    </row>
    <row r="459" spans="1:18">
      <c r="A459" s="10" t="s">
        <v>4565</v>
      </c>
      <c r="B459" s="11" t="s">
        <v>102</v>
      </c>
      <c r="C459" s="11" t="s">
        <v>4177</v>
      </c>
      <c r="D459" s="11">
        <v>98075</v>
      </c>
      <c r="E459" s="16">
        <v>875000</v>
      </c>
      <c r="F459" s="12">
        <v>4</v>
      </c>
      <c r="G459" s="15">
        <v>2.75</v>
      </c>
      <c r="H459" s="15">
        <v>3790</v>
      </c>
      <c r="I459" s="13">
        <v>231</v>
      </c>
      <c r="J459" s="11">
        <v>0</v>
      </c>
      <c r="K459" s="15" t="s">
        <v>4183</v>
      </c>
      <c r="L459" s="11" t="s">
        <v>4183</v>
      </c>
      <c r="M459" s="11" t="s">
        <v>4184</v>
      </c>
      <c r="N459" s="11" t="s">
        <v>4180</v>
      </c>
      <c r="O459" s="11">
        <v>26</v>
      </c>
      <c r="P459" s="11">
        <v>0</v>
      </c>
      <c r="Q459" s="11">
        <v>26</v>
      </c>
      <c r="R459" s="11">
        <v>2</v>
      </c>
    </row>
    <row r="460" spans="1:18">
      <c r="A460" s="10" t="s">
        <v>4566</v>
      </c>
      <c r="B460" s="11" t="s">
        <v>102</v>
      </c>
      <c r="C460" s="11" t="s">
        <v>4177</v>
      </c>
      <c r="D460" s="11">
        <v>98074</v>
      </c>
      <c r="E460" s="16">
        <v>875000</v>
      </c>
      <c r="F460" s="12">
        <v>5</v>
      </c>
      <c r="G460" s="15">
        <v>3.5</v>
      </c>
      <c r="H460" s="15">
        <v>3840</v>
      </c>
      <c r="I460" s="13">
        <v>228</v>
      </c>
      <c r="J460" s="11">
        <v>0</v>
      </c>
      <c r="K460" s="15" t="s">
        <v>4183</v>
      </c>
      <c r="L460" s="11" t="s">
        <v>4183</v>
      </c>
      <c r="M460" s="11" t="s">
        <v>4184</v>
      </c>
      <c r="N460" s="11" t="s">
        <v>4180</v>
      </c>
      <c r="O460" s="11">
        <v>24</v>
      </c>
      <c r="P460" s="11">
        <v>0</v>
      </c>
      <c r="Q460" s="11">
        <v>24</v>
      </c>
      <c r="R460" s="11">
        <v>2</v>
      </c>
    </row>
    <row r="461" spans="1:18">
      <c r="A461" s="10" t="s">
        <v>4567</v>
      </c>
      <c r="B461" s="11" t="s">
        <v>49</v>
      </c>
      <c r="C461" s="11" t="s">
        <v>4177</v>
      </c>
      <c r="D461" s="11">
        <v>98103</v>
      </c>
      <c r="E461" s="16">
        <v>875000</v>
      </c>
      <c r="F461" s="12">
        <v>4</v>
      </c>
      <c r="G461" s="15">
        <v>1.5</v>
      </c>
      <c r="H461" s="15">
        <v>1800</v>
      </c>
      <c r="I461" s="13">
        <v>486</v>
      </c>
      <c r="J461" s="11">
        <v>0</v>
      </c>
      <c r="K461" s="15" t="s">
        <v>4183</v>
      </c>
      <c r="L461" s="11" t="s">
        <v>4183</v>
      </c>
      <c r="M461" s="11" t="s">
        <v>4184</v>
      </c>
      <c r="N461" s="11" t="s">
        <v>4179</v>
      </c>
      <c r="O461" s="11">
        <v>96</v>
      </c>
      <c r="P461" s="11">
        <v>0</v>
      </c>
      <c r="Q461" s="11">
        <v>96</v>
      </c>
      <c r="R461" s="11">
        <v>1.5</v>
      </c>
    </row>
    <row r="462" spans="1:18">
      <c r="A462" s="10" t="s">
        <v>4568</v>
      </c>
      <c r="B462" s="11" t="s">
        <v>49</v>
      </c>
      <c r="C462" s="11" t="s">
        <v>4177</v>
      </c>
      <c r="D462" s="11">
        <v>98103</v>
      </c>
      <c r="E462" s="16">
        <v>875000</v>
      </c>
      <c r="F462" s="12">
        <v>3</v>
      </c>
      <c r="G462" s="15">
        <v>2.75</v>
      </c>
      <c r="H462" s="15">
        <v>2280</v>
      </c>
      <c r="I462" s="13">
        <v>384</v>
      </c>
      <c r="J462" s="11">
        <v>0</v>
      </c>
      <c r="K462" s="15" t="s">
        <v>4183</v>
      </c>
      <c r="L462" s="11" t="s">
        <v>4178</v>
      </c>
      <c r="M462" s="11" t="s">
        <v>4184</v>
      </c>
      <c r="N462" s="11" t="s">
        <v>4181</v>
      </c>
      <c r="O462" s="11">
        <v>108</v>
      </c>
      <c r="P462" s="11">
        <v>0</v>
      </c>
      <c r="Q462" s="11">
        <v>108</v>
      </c>
      <c r="R462" s="11">
        <v>1</v>
      </c>
    </row>
    <row r="463" spans="1:18">
      <c r="A463" s="10" t="s">
        <v>4569</v>
      </c>
      <c r="B463" s="11" t="s">
        <v>49</v>
      </c>
      <c r="C463" s="11" t="s">
        <v>4177</v>
      </c>
      <c r="D463" s="11">
        <v>98136</v>
      </c>
      <c r="E463" s="16">
        <v>875000</v>
      </c>
      <c r="F463" s="12">
        <v>3</v>
      </c>
      <c r="G463" s="15">
        <v>3.5</v>
      </c>
      <c r="H463" s="15">
        <v>3250</v>
      </c>
      <c r="I463" s="13">
        <v>269</v>
      </c>
      <c r="J463" s="11">
        <v>0</v>
      </c>
      <c r="K463" s="15" t="s">
        <v>4183</v>
      </c>
      <c r="L463" s="11" t="s">
        <v>4178</v>
      </c>
      <c r="M463" s="11" t="s">
        <v>4184</v>
      </c>
      <c r="N463" s="11" t="s">
        <v>4180</v>
      </c>
      <c r="O463" s="11">
        <v>24</v>
      </c>
      <c r="P463" s="11">
        <v>0</v>
      </c>
      <c r="Q463" s="11">
        <v>24</v>
      </c>
      <c r="R463" s="11">
        <v>2</v>
      </c>
    </row>
    <row r="464" spans="1:18">
      <c r="A464" s="10" t="s">
        <v>564</v>
      </c>
      <c r="B464" s="11" t="s">
        <v>49</v>
      </c>
      <c r="C464" s="11" t="s">
        <v>4177</v>
      </c>
      <c r="D464" s="11">
        <v>98103</v>
      </c>
      <c r="E464" s="16">
        <v>875000</v>
      </c>
      <c r="F464" s="12">
        <v>4</v>
      </c>
      <c r="G464" s="15">
        <v>2</v>
      </c>
      <c r="H464" s="15">
        <v>2520</v>
      </c>
      <c r="I464" s="13">
        <v>347</v>
      </c>
      <c r="J464" s="11">
        <v>0</v>
      </c>
      <c r="K464" s="15" t="s">
        <v>4183</v>
      </c>
      <c r="L464" s="11" t="s">
        <v>4178</v>
      </c>
      <c r="M464" s="11" t="s">
        <v>4184</v>
      </c>
      <c r="N464" s="11" t="s">
        <v>4180</v>
      </c>
      <c r="O464" s="11">
        <v>104</v>
      </c>
      <c r="P464" s="11">
        <v>2007</v>
      </c>
      <c r="Q464" s="11">
        <v>18</v>
      </c>
      <c r="R464" s="11">
        <v>1</v>
      </c>
    </row>
    <row r="465" spans="1:18">
      <c r="A465" s="10" t="s">
        <v>4570</v>
      </c>
      <c r="B465" s="11" t="s">
        <v>49</v>
      </c>
      <c r="C465" s="11" t="s">
        <v>4177</v>
      </c>
      <c r="D465" s="11">
        <v>98112</v>
      </c>
      <c r="E465" s="16">
        <v>875000</v>
      </c>
      <c r="F465" s="12">
        <v>5</v>
      </c>
      <c r="G465" s="15">
        <v>2.5</v>
      </c>
      <c r="H465" s="15">
        <v>2920</v>
      </c>
      <c r="I465" s="13">
        <v>300</v>
      </c>
      <c r="J465" s="11">
        <v>0</v>
      </c>
      <c r="K465" s="15" t="s">
        <v>4183</v>
      </c>
      <c r="L465" s="11" t="s">
        <v>4178</v>
      </c>
      <c r="M465" s="11" t="s">
        <v>4184</v>
      </c>
      <c r="N465" s="11" t="s">
        <v>4180</v>
      </c>
      <c r="O465" s="11">
        <v>119</v>
      </c>
      <c r="P465" s="11">
        <v>2014</v>
      </c>
      <c r="Q465" s="11">
        <v>11</v>
      </c>
      <c r="R465" s="11">
        <v>2</v>
      </c>
    </row>
    <row r="466" spans="1:18">
      <c r="A466" s="10" t="s">
        <v>4571</v>
      </c>
      <c r="B466" s="11" t="s">
        <v>120</v>
      </c>
      <c r="C466" s="11" t="s">
        <v>4177</v>
      </c>
      <c r="D466" s="11">
        <v>98077</v>
      </c>
      <c r="E466" s="16">
        <v>875000</v>
      </c>
      <c r="F466" s="12">
        <v>4</v>
      </c>
      <c r="G466" s="15">
        <v>2.5</v>
      </c>
      <c r="H466" s="15">
        <v>3220</v>
      </c>
      <c r="I466" s="13">
        <v>272</v>
      </c>
      <c r="J466" s="11">
        <v>1</v>
      </c>
      <c r="K466" s="15" t="s">
        <v>4183</v>
      </c>
      <c r="L466" s="11" t="s">
        <v>4183</v>
      </c>
      <c r="M466" s="11" t="s">
        <v>4184</v>
      </c>
      <c r="N466" s="11" t="s">
        <v>4180</v>
      </c>
      <c r="O466" s="11">
        <v>29</v>
      </c>
      <c r="P466" s="11">
        <v>0</v>
      </c>
      <c r="Q466" s="11">
        <v>29</v>
      </c>
      <c r="R466" s="11">
        <v>2</v>
      </c>
    </row>
    <row r="467" spans="1:18">
      <c r="A467" s="10" t="s">
        <v>4572</v>
      </c>
      <c r="B467" s="11" t="s">
        <v>120</v>
      </c>
      <c r="C467" s="11" t="s">
        <v>4177</v>
      </c>
      <c r="D467" s="11">
        <v>98077</v>
      </c>
      <c r="E467" s="16">
        <v>875000</v>
      </c>
      <c r="F467" s="12">
        <v>4</v>
      </c>
      <c r="G467" s="15">
        <v>2.5</v>
      </c>
      <c r="H467" s="15">
        <v>3470</v>
      </c>
      <c r="I467" s="13">
        <v>252</v>
      </c>
      <c r="J467" s="11">
        <v>1</v>
      </c>
      <c r="K467" s="15" t="s">
        <v>4183</v>
      </c>
      <c r="L467" s="11" t="s">
        <v>4183</v>
      </c>
      <c r="M467" s="11" t="s">
        <v>4184</v>
      </c>
      <c r="N467" s="11" t="s">
        <v>4180</v>
      </c>
      <c r="O467" s="11">
        <v>30</v>
      </c>
      <c r="P467" s="11">
        <v>0</v>
      </c>
      <c r="Q467" s="11">
        <v>30</v>
      </c>
      <c r="R467" s="11">
        <v>2</v>
      </c>
    </row>
    <row r="468" spans="1:18">
      <c r="A468" s="10" t="s">
        <v>4573</v>
      </c>
      <c r="B468" s="11" t="s">
        <v>46</v>
      </c>
      <c r="C468" s="11" t="s">
        <v>4177</v>
      </c>
      <c r="D468" s="11">
        <v>98034</v>
      </c>
      <c r="E468" s="16">
        <v>874150</v>
      </c>
      <c r="F468" s="12">
        <v>4</v>
      </c>
      <c r="G468" s="15">
        <v>3.5</v>
      </c>
      <c r="H468" s="15">
        <v>3530</v>
      </c>
      <c r="I468" s="13">
        <v>248</v>
      </c>
      <c r="J468" s="11">
        <v>0</v>
      </c>
      <c r="K468" s="15" t="s">
        <v>4183</v>
      </c>
      <c r="L468" s="11" t="s">
        <v>4178</v>
      </c>
      <c r="M468" s="11" t="s">
        <v>4195</v>
      </c>
      <c r="N468" s="11" t="s">
        <v>4180</v>
      </c>
      <c r="O468" s="11">
        <v>38</v>
      </c>
      <c r="P468" s="11">
        <v>2000</v>
      </c>
      <c r="Q468" s="11">
        <v>25</v>
      </c>
      <c r="R468" s="11">
        <v>2</v>
      </c>
    </row>
    <row r="469" spans="1:18">
      <c r="A469" s="10" t="s">
        <v>569</v>
      </c>
      <c r="B469" s="11" t="s">
        <v>49</v>
      </c>
      <c r="C469" s="11" t="s">
        <v>4177</v>
      </c>
      <c r="D469" s="11">
        <v>98103</v>
      </c>
      <c r="E469" s="16">
        <v>870300</v>
      </c>
      <c r="F469" s="12">
        <v>4</v>
      </c>
      <c r="G469" s="15">
        <v>2.5</v>
      </c>
      <c r="H469" s="15">
        <v>2350</v>
      </c>
      <c r="I469" s="13">
        <v>370</v>
      </c>
      <c r="J469" s="11">
        <v>0</v>
      </c>
      <c r="K469" s="15" t="s">
        <v>4183</v>
      </c>
      <c r="L469" s="11" t="s">
        <v>4178</v>
      </c>
      <c r="M469" s="11" t="s">
        <v>4184</v>
      </c>
      <c r="N469" s="11" t="s">
        <v>4179</v>
      </c>
      <c r="O469" s="11">
        <v>115</v>
      </c>
      <c r="P469" s="11">
        <v>0</v>
      </c>
      <c r="Q469" s="11">
        <v>115</v>
      </c>
      <c r="R469" s="11">
        <v>1.5</v>
      </c>
    </row>
    <row r="470" spans="1:18">
      <c r="A470" s="10" t="s">
        <v>4574</v>
      </c>
      <c r="B470" s="11" t="s">
        <v>49</v>
      </c>
      <c r="C470" s="11" t="s">
        <v>4177</v>
      </c>
      <c r="D470" s="11">
        <v>98115</v>
      </c>
      <c r="E470" s="16">
        <v>870000</v>
      </c>
      <c r="F470" s="12">
        <v>4</v>
      </c>
      <c r="G470" s="15">
        <v>4.25</v>
      </c>
      <c r="H470" s="15">
        <v>3010</v>
      </c>
      <c r="I470" s="13">
        <v>289</v>
      </c>
      <c r="J470" s="11">
        <v>0</v>
      </c>
      <c r="K470" s="15" t="s">
        <v>4183</v>
      </c>
      <c r="L470" s="11" t="s">
        <v>4178</v>
      </c>
      <c r="M470" s="11" t="s">
        <v>4197</v>
      </c>
      <c r="N470" s="11" t="s">
        <v>4179</v>
      </c>
      <c r="O470" s="11">
        <v>74</v>
      </c>
      <c r="P470" s="11">
        <v>1996</v>
      </c>
      <c r="Q470" s="11">
        <v>29</v>
      </c>
      <c r="R470" s="11">
        <v>2</v>
      </c>
    </row>
    <row r="471" spans="1:18">
      <c r="A471" s="10" t="s">
        <v>571</v>
      </c>
      <c r="B471" s="11" t="s">
        <v>36</v>
      </c>
      <c r="C471" s="11" t="s">
        <v>4177</v>
      </c>
      <c r="D471" s="11">
        <v>98040</v>
      </c>
      <c r="E471" s="16">
        <v>870000</v>
      </c>
      <c r="F471" s="12">
        <v>4</v>
      </c>
      <c r="G471" s="15">
        <v>3</v>
      </c>
      <c r="H471" s="15">
        <v>4500</v>
      </c>
      <c r="I471" s="13">
        <v>193</v>
      </c>
      <c r="J471" s="11">
        <v>1</v>
      </c>
      <c r="K471" s="15" t="s">
        <v>4183</v>
      </c>
      <c r="L471" s="11" t="s">
        <v>4178</v>
      </c>
      <c r="M471" s="11" t="s">
        <v>4179</v>
      </c>
      <c r="N471" s="11" t="s">
        <v>4180</v>
      </c>
      <c r="O471" s="11">
        <v>45</v>
      </c>
      <c r="P471" s="11">
        <v>0</v>
      </c>
      <c r="Q471" s="11">
        <v>45</v>
      </c>
      <c r="R471" s="11">
        <v>2</v>
      </c>
    </row>
    <row r="472" spans="1:18">
      <c r="A472" s="10" t="s">
        <v>4575</v>
      </c>
      <c r="B472" s="11" t="s">
        <v>49</v>
      </c>
      <c r="C472" s="11" t="s">
        <v>4177</v>
      </c>
      <c r="D472" s="11">
        <v>98126</v>
      </c>
      <c r="E472" s="16">
        <v>870000</v>
      </c>
      <c r="F472" s="12">
        <v>4</v>
      </c>
      <c r="G472" s="15">
        <v>2.5</v>
      </c>
      <c r="H472" s="15">
        <v>3340</v>
      </c>
      <c r="I472" s="13">
        <v>260</v>
      </c>
      <c r="J472" s="11">
        <v>0</v>
      </c>
      <c r="K472" s="15" t="s">
        <v>4183</v>
      </c>
      <c r="L472" s="11" t="s">
        <v>4178</v>
      </c>
      <c r="M472" s="11" t="s">
        <v>4195</v>
      </c>
      <c r="N472" s="11" t="s">
        <v>4180</v>
      </c>
      <c r="O472" s="11">
        <v>27</v>
      </c>
      <c r="P472" s="11">
        <v>2006</v>
      </c>
      <c r="Q472" s="11">
        <v>19</v>
      </c>
      <c r="R472" s="11">
        <v>2</v>
      </c>
    </row>
    <row r="473" spans="1:18">
      <c r="A473" s="10" t="s">
        <v>4576</v>
      </c>
      <c r="B473" s="11" t="s">
        <v>102</v>
      </c>
      <c r="C473" s="11" t="s">
        <v>4177</v>
      </c>
      <c r="D473" s="11">
        <v>98074</v>
      </c>
      <c r="E473" s="16">
        <v>870000</v>
      </c>
      <c r="F473" s="12">
        <v>4</v>
      </c>
      <c r="G473" s="15">
        <v>3</v>
      </c>
      <c r="H473" s="15">
        <v>3040</v>
      </c>
      <c r="I473" s="13">
        <v>286</v>
      </c>
      <c r="J473" s="11">
        <v>1</v>
      </c>
      <c r="K473" s="15" t="s">
        <v>4183</v>
      </c>
      <c r="L473" s="11" t="s">
        <v>4178</v>
      </c>
      <c r="M473" s="11" t="s">
        <v>4184</v>
      </c>
      <c r="N473" s="11" t="s">
        <v>4180</v>
      </c>
      <c r="O473" s="11">
        <v>102</v>
      </c>
      <c r="P473" s="11">
        <v>2014</v>
      </c>
      <c r="Q473" s="11">
        <v>11</v>
      </c>
      <c r="R473" s="11">
        <v>1.5</v>
      </c>
    </row>
    <row r="474" spans="1:18">
      <c r="A474" s="10" t="s">
        <v>4577</v>
      </c>
      <c r="B474" s="11" t="s">
        <v>49</v>
      </c>
      <c r="C474" s="11" t="s">
        <v>4177</v>
      </c>
      <c r="D474" s="11">
        <v>98144</v>
      </c>
      <c r="E474" s="16">
        <v>870000</v>
      </c>
      <c r="F474" s="12">
        <v>4</v>
      </c>
      <c r="G474" s="15">
        <v>2.75</v>
      </c>
      <c r="H474" s="15">
        <v>2840</v>
      </c>
      <c r="I474" s="13">
        <v>306</v>
      </c>
      <c r="J474" s="11">
        <v>0</v>
      </c>
      <c r="K474" s="15" t="s">
        <v>4183</v>
      </c>
      <c r="L474" s="11" t="s">
        <v>4178</v>
      </c>
      <c r="M474" s="11" t="s">
        <v>4184</v>
      </c>
      <c r="N474" s="11" t="s">
        <v>4181</v>
      </c>
      <c r="O474" s="11">
        <v>113</v>
      </c>
      <c r="P474" s="11">
        <v>0</v>
      </c>
      <c r="Q474" s="11">
        <v>113</v>
      </c>
      <c r="R474" s="11">
        <v>1.5</v>
      </c>
    </row>
    <row r="475" spans="1:18">
      <c r="A475" s="10" t="s">
        <v>4578</v>
      </c>
      <c r="B475" s="11" t="s">
        <v>49</v>
      </c>
      <c r="C475" s="11" t="s">
        <v>4177</v>
      </c>
      <c r="D475" s="11">
        <v>98136</v>
      </c>
      <c r="E475" s="16">
        <v>870000</v>
      </c>
      <c r="F475" s="12">
        <v>4</v>
      </c>
      <c r="G475" s="15">
        <v>2.5</v>
      </c>
      <c r="H475" s="15">
        <v>3520</v>
      </c>
      <c r="I475" s="13">
        <v>247</v>
      </c>
      <c r="J475" s="11">
        <v>0</v>
      </c>
      <c r="K475" s="15" t="s">
        <v>4183</v>
      </c>
      <c r="L475" s="11" t="s">
        <v>4178</v>
      </c>
      <c r="M475" s="11" t="s">
        <v>4184</v>
      </c>
      <c r="N475" s="11" t="s">
        <v>4180</v>
      </c>
      <c r="O475" s="11">
        <v>19</v>
      </c>
      <c r="P475" s="11">
        <v>0</v>
      </c>
      <c r="Q475" s="11">
        <v>19</v>
      </c>
      <c r="R475" s="11">
        <v>2.5</v>
      </c>
    </row>
    <row r="476" spans="1:18">
      <c r="A476" s="10" t="s">
        <v>4579</v>
      </c>
      <c r="B476" s="11" t="s">
        <v>79</v>
      </c>
      <c r="C476" s="11" t="s">
        <v>4177</v>
      </c>
      <c r="D476" s="11">
        <v>98027</v>
      </c>
      <c r="E476" s="16">
        <v>869000</v>
      </c>
      <c r="F476" s="12">
        <v>5</v>
      </c>
      <c r="G476" s="15">
        <v>3.25</v>
      </c>
      <c r="H476" s="15">
        <v>4180</v>
      </c>
      <c r="I476" s="13">
        <v>208</v>
      </c>
      <c r="J476" s="11">
        <v>1</v>
      </c>
      <c r="K476" s="15" t="s">
        <v>4183</v>
      </c>
      <c r="L476" s="11" t="s">
        <v>4178</v>
      </c>
      <c r="M476" s="11" t="s">
        <v>4184</v>
      </c>
      <c r="N476" s="11" t="s">
        <v>4179</v>
      </c>
      <c r="O476" s="11">
        <v>46</v>
      </c>
      <c r="P476" s="11">
        <v>0</v>
      </c>
      <c r="Q476" s="11">
        <v>46</v>
      </c>
      <c r="R476" s="11">
        <v>2</v>
      </c>
    </row>
    <row r="477" spans="1:18">
      <c r="A477" s="10" t="s">
        <v>4580</v>
      </c>
      <c r="B477" s="11" t="s">
        <v>120</v>
      </c>
      <c r="C477" s="11" t="s">
        <v>4177</v>
      </c>
      <c r="D477" s="11">
        <v>98072</v>
      </c>
      <c r="E477" s="16">
        <v>869000</v>
      </c>
      <c r="F477" s="12">
        <v>4</v>
      </c>
      <c r="G477" s="15">
        <v>3</v>
      </c>
      <c r="H477" s="15">
        <v>3740</v>
      </c>
      <c r="I477" s="13">
        <v>232</v>
      </c>
      <c r="J477" s="11">
        <v>1</v>
      </c>
      <c r="K477" s="15" t="s">
        <v>4183</v>
      </c>
      <c r="L477" s="11" t="s">
        <v>4178</v>
      </c>
      <c r="M477" s="11" t="s">
        <v>4184</v>
      </c>
      <c r="N477" s="11" t="s">
        <v>4180</v>
      </c>
      <c r="O477" s="11">
        <v>37</v>
      </c>
      <c r="P477" s="11">
        <v>2000</v>
      </c>
      <c r="Q477" s="11">
        <v>25</v>
      </c>
      <c r="R477" s="11">
        <v>2</v>
      </c>
    </row>
    <row r="478" spans="1:18">
      <c r="A478" s="10" t="s">
        <v>4581</v>
      </c>
      <c r="B478" s="11" t="s">
        <v>33</v>
      </c>
      <c r="C478" s="11" t="s">
        <v>4177</v>
      </c>
      <c r="D478" s="11">
        <v>98006</v>
      </c>
      <c r="E478" s="16">
        <v>866059</v>
      </c>
      <c r="F478" s="12">
        <v>5</v>
      </c>
      <c r="G478" s="15">
        <v>3.5</v>
      </c>
      <c r="H478" s="15">
        <v>3130</v>
      </c>
      <c r="I478" s="13">
        <v>277</v>
      </c>
      <c r="J478" s="11">
        <v>0</v>
      </c>
      <c r="K478" s="15" t="s">
        <v>4183</v>
      </c>
      <c r="L478" s="11" t="s">
        <v>4178</v>
      </c>
      <c r="M478" s="11" t="s">
        <v>4184</v>
      </c>
      <c r="N478" s="11" t="s">
        <v>4180</v>
      </c>
      <c r="O478" s="11">
        <v>11</v>
      </c>
      <c r="P478" s="11">
        <v>0</v>
      </c>
      <c r="Q478" s="11">
        <v>11</v>
      </c>
      <c r="R478" s="11">
        <v>2</v>
      </c>
    </row>
    <row r="479" spans="1:18">
      <c r="A479" s="10" t="s">
        <v>579</v>
      </c>
      <c r="B479" s="11" t="s">
        <v>137</v>
      </c>
      <c r="C479" s="11" t="s">
        <v>4177</v>
      </c>
      <c r="D479" s="11">
        <v>98053</v>
      </c>
      <c r="E479" s="16">
        <v>866000</v>
      </c>
      <c r="F479" s="12">
        <v>4</v>
      </c>
      <c r="G479" s="15">
        <v>3.25</v>
      </c>
      <c r="H479" s="15">
        <v>3990</v>
      </c>
      <c r="I479" s="13">
        <v>217</v>
      </c>
      <c r="J479" s="11">
        <v>0</v>
      </c>
      <c r="K479" s="15" t="s">
        <v>4183</v>
      </c>
      <c r="L479" s="11" t="s">
        <v>4183</v>
      </c>
      <c r="M479" s="11" t="s">
        <v>4184</v>
      </c>
      <c r="N479" s="11" t="s">
        <v>4180</v>
      </c>
      <c r="O479" s="11">
        <v>21</v>
      </c>
      <c r="P479" s="11">
        <v>2003</v>
      </c>
      <c r="Q479" s="11">
        <v>22</v>
      </c>
      <c r="R479" s="11">
        <v>2</v>
      </c>
    </row>
    <row r="480" spans="1:18">
      <c r="A480" s="10" t="s">
        <v>580</v>
      </c>
      <c r="B480" s="11" t="s">
        <v>49</v>
      </c>
      <c r="C480" s="11" t="s">
        <v>4177</v>
      </c>
      <c r="D480" s="11">
        <v>98199</v>
      </c>
      <c r="E480" s="16">
        <v>865000</v>
      </c>
      <c r="F480" s="12">
        <v>3</v>
      </c>
      <c r="G480" s="15">
        <v>1.75</v>
      </c>
      <c r="H480" s="15">
        <v>2090</v>
      </c>
      <c r="I480" s="13">
        <v>414</v>
      </c>
      <c r="J480" s="11">
        <v>0</v>
      </c>
      <c r="K480" s="15" t="s">
        <v>4183</v>
      </c>
      <c r="L480" s="11" t="s">
        <v>4178</v>
      </c>
      <c r="M480" s="11" t="s">
        <v>4184</v>
      </c>
      <c r="N480" s="11" t="s">
        <v>4180</v>
      </c>
      <c r="O480" s="11">
        <v>78</v>
      </c>
      <c r="P480" s="11">
        <v>2013</v>
      </c>
      <c r="Q480" s="11">
        <v>12</v>
      </c>
      <c r="R480" s="11">
        <v>2</v>
      </c>
    </row>
    <row r="481" spans="1:18">
      <c r="A481" s="10" t="s">
        <v>4582</v>
      </c>
      <c r="B481" s="11" t="s">
        <v>102</v>
      </c>
      <c r="C481" s="11" t="s">
        <v>4177</v>
      </c>
      <c r="D481" s="11">
        <v>98074</v>
      </c>
      <c r="E481" s="16">
        <v>863000</v>
      </c>
      <c r="F481" s="12">
        <v>4</v>
      </c>
      <c r="G481" s="15">
        <v>2.5</v>
      </c>
      <c r="H481" s="15">
        <v>4120</v>
      </c>
      <c r="I481" s="13">
        <v>209</v>
      </c>
      <c r="J481" s="11">
        <v>1</v>
      </c>
      <c r="K481" s="15" t="s">
        <v>4183</v>
      </c>
      <c r="L481" s="11" t="s">
        <v>4183</v>
      </c>
      <c r="M481" s="11" t="s">
        <v>4184</v>
      </c>
      <c r="N481" s="11" t="s">
        <v>4180</v>
      </c>
      <c r="O481" s="11">
        <v>28</v>
      </c>
      <c r="P481" s="11">
        <v>0</v>
      </c>
      <c r="Q481" s="11">
        <v>28</v>
      </c>
      <c r="R481" s="11">
        <v>2</v>
      </c>
    </row>
    <row r="482" spans="1:18">
      <c r="A482" s="10" t="s">
        <v>4583</v>
      </c>
      <c r="B482" s="11" t="s">
        <v>120</v>
      </c>
      <c r="C482" s="11" t="s">
        <v>4177</v>
      </c>
      <c r="D482" s="11">
        <v>98077</v>
      </c>
      <c r="E482" s="16">
        <v>862500</v>
      </c>
      <c r="F482" s="12">
        <v>4</v>
      </c>
      <c r="G482" s="15">
        <v>2.75</v>
      </c>
      <c r="H482" s="15">
        <v>3280</v>
      </c>
      <c r="I482" s="13">
        <v>263</v>
      </c>
      <c r="J482" s="11">
        <v>1</v>
      </c>
      <c r="K482" s="15" t="s">
        <v>4183</v>
      </c>
      <c r="L482" s="11" t="s">
        <v>4183</v>
      </c>
      <c r="M482" s="11" t="s">
        <v>4184</v>
      </c>
      <c r="N482" s="11" t="s">
        <v>4180</v>
      </c>
      <c r="O482" s="11">
        <v>29</v>
      </c>
      <c r="P482" s="11">
        <v>0</v>
      </c>
      <c r="Q482" s="11">
        <v>29</v>
      </c>
      <c r="R482" s="11">
        <v>2</v>
      </c>
    </row>
    <row r="483" spans="1:18">
      <c r="A483" s="10" t="s">
        <v>4584</v>
      </c>
      <c r="B483" s="11" t="s">
        <v>120</v>
      </c>
      <c r="C483" s="11" t="s">
        <v>4177</v>
      </c>
      <c r="D483" s="11">
        <v>98077</v>
      </c>
      <c r="E483" s="16">
        <v>862000</v>
      </c>
      <c r="F483" s="12">
        <v>4</v>
      </c>
      <c r="G483" s="15">
        <v>2.5</v>
      </c>
      <c r="H483" s="15">
        <v>3190</v>
      </c>
      <c r="I483" s="13">
        <v>270</v>
      </c>
      <c r="J483" s="11">
        <v>0</v>
      </c>
      <c r="K483" s="15" t="s">
        <v>4183</v>
      </c>
      <c r="L483" s="11" t="s">
        <v>4183</v>
      </c>
      <c r="M483" s="11" t="s">
        <v>4184</v>
      </c>
      <c r="N483" s="11" t="s">
        <v>4180</v>
      </c>
      <c r="O483" s="11">
        <v>35</v>
      </c>
      <c r="P483" s="11">
        <v>2009</v>
      </c>
      <c r="Q483" s="11">
        <v>16</v>
      </c>
      <c r="R483" s="11">
        <v>2</v>
      </c>
    </row>
    <row r="484" spans="1:18">
      <c r="A484" s="10" t="s">
        <v>4585</v>
      </c>
      <c r="B484" s="11" t="s">
        <v>137</v>
      </c>
      <c r="C484" s="11" t="s">
        <v>4177</v>
      </c>
      <c r="D484" s="11">
        <v>98053</v>
      </c>
      <c r="E484" s="16">
        <v>861990</v>
      </c>
      <c r="F484" s="12">
        <v>5</v>
      </c>
      <c r="G484" s="15">
        <v>2.75</v>
      </c>
      <c r="H484" s="15">
        <v>3595</v>
      </c>
      <c r="I484" s="13">
        <v>240</v>
      </c>
      <c r="J484" s="11">
        <v>0</v>
      </c>
      <c r="K484" s="15" t="s">
        <v>4183</v>
      </c>
      <c r="L484" s="11" t="s">
        <v>4183</v>
      </c>
      <c r="M484" s="11" t="s">
        <v>4184</v>
      </c>
      <c r="N484" s="11" t="s">
        <v>4180</v>
      </c>
      <c r="O484" s="11">
        <v>11</v>
      </c>
      <c r="P484" s="11">
        <v>0</v>
      </c>
      <c r="Q484" s="11">
        <v>11</v>
      </c>
      <c r="R484" s="11">
        <v>2</v>
      </c>
    </row>
    <row r="485" spans="1:18">
      <c r="A485" s="10" t="s">
        <v>4586</v>
      </c>
      <c r="B485" s="11" t="s">
        <v>49</v>
      </c>
      <c r="C485" s="11" t="s">
        <v>4177</v>
      </c>
      <c r="D485" s="11">
        <v>98125</v>
      </c>
      <c r="E485" s="16">
        <v>860000</v>
      </c>
      <c r="F485" s="12">
        <v>5</v>
      </c>
      <c r="G485" s="15">
        <v>3.25</v>
      </c>
      <c r="H485" s="15">
        <v>4500</v>
      </c>
      <c r="I485" s="13">
        <v>191</v>
      </c>
      <c r="J485" s="11">
        <v>0</v>
      </c>
      <c r="K485" s="15" t="s">
        <v>4183</v>
      </c>
      <c r="L485" s="11" t="s">
        <v>4178</v>
      </c>
      <c r="M485" s="11" t="s">
        <v>4181</v>
      </c>
      <c r="N485" s="11" t="s">
        <v>4179</v>
      </c>
      <c r="O485" s="11">
        <v>57</v>
      </c>
      <c r="P485" s="11">
        <v>0</v>
      </c>
      <c r="Q485" s="11">
        <v>57</v>
      </c>
      <c r="R485" s="11">
        <v>2</v>
      </c>
    </row>
    <row r="486" spans="1:18">
      <c r="A486" s="10" t="s">
        <v>4587</v>
      </c>
      <c r="B486" s="11" t="s">
        <v>33</v>
      </c>
      <c r="C486" s="11" t="s">
        <v>4177</v>
      </c>
      <c r="D486" s="11">
        <v>98004</v>
      </c>
      <c r="E486" s="16">
        <v>860000</v>
      </c>
      <c r="F486" s="12">
        <v>4</v>
      </c>
      <c r="G486" s="15">
        <v>2.5</v>
      </c>
      <c r="H486" s="15">
        <v>3560</v>
      </c>
      <c r="I486" s="13">
        <v>242</v>
      </c>
      <c r="J486" s="11">
        <v>0</v>
      </c>
      <c r="K486" s="15" t="s">
        <v>4183</v>
      </c>
      <c r="L486" s="11" t="s">
        <v>4178</v>
      </c>
      <c r="M486" s="11" t="s">
        <v>4179</v>
      </c>
      <c r="N486" s="11" t="s">
        <v>4180</v>
      </c>
      <c r="O486" s="11">
        <v>39</v>
      </c>
      <c r="P486" s="11">
        <v>0</v>
      </c>
      <c r="Q486" s="11">
        <v>39</v>
      </c>
      <c r="R486" s="11">
        <v>1</v>
      </c>
    </row>
    <row r="487" spans="1:18">
      <c r="A487" s="10" t="s">
        <v>4588</v>
      </c>
      <c r="B487" s="11" t="s">
        <v>319</v>
      </c>
      <c r="C487" s="11" t="s">
        <v>4177</v>
      </c>
      <c r="D487" s="11">
        <v>98059</v>
      </c>
      <c r="E487" s="16">
        <v>860000</v>
      </c>
      <c r="F487" s="12">
        <v>3</v>
      </c>
      <c r="G487" s="15">
        <v>3.25</v>
      </c>
      <c r="H487" s="15">
        <v>4720</v>
      </c>
      <c r="I487" s="13">
        <v>182</v>
      </c>
      <c r="J487" s="11">
        <v>1</v>
      </c>
      <c r="K487" s="15" t="s">
        <v>4183</v>
      </c>
      <c r="L487" s="11" t="s">
        <v>4178</v>
      </c>
      <c r="M487" s="11" t="s">
        <v>4179</v>
      </c>
      <c r="N487" s="11" t="s">
        <v>4180</v>
      </c>
      <c r="O487" s="11">
        <v>27</v>
      </c>
      <c r="P487" s="11">
        <v>2006</v>
      </c>
      <c r="Q487" s="11">
        <v>19</v>
      </c>
      <c r="R487" s="11">
        <v>2</v>
      </c>
    </row>
    <row r="488" spans="1:18">
      <c r="A488" s="10" t="s">
        <v>4589</v>
      </c>
      <c r="B488" s="11" t="s">
        <v>33</v>
      </c>
      <c r="C488" s="11" t="s">
        <v>4177</v>
      </c>
      <c r="D488" s="11">
        <v>98006</v>
      </c>
      <c r="E488" s="16">
        <v>860000</v>
      </c>
      <c r="F488" s="12">
        <v>3</v>
      </c>
      <c r="G488" s="15">
        <v>2.5</v>
      </c>
      <c r="H488" s="15">
        <v>2770</v>
      </c>
      <c r="I488" s="13">
        <v>310</v>
      </c>
      <c r="J488" s="11">
        <v>0</v>
      </c>
      <c r="K488" s="15" t="s">
        <v>4183</v>
      </c>
      <c r="L488" s="11" t="s">
        <v>4183</v>
      </c>
      <c r="M488" s="11" t="s">
        <v>4184</v>
      </c>
      <c r="N488" s="11" t="s">
        <v>4180</v>
      </c>
      <c r="O488" s="11">
        <v>34</v>
      </c>
      <c r="P488" s="11">
        <v>0</v>
      </c>
      <c r="Q488" s="11">
        <v>34</v>
      </c>
      <c r="R488" s="11">
        <v>2</v>
      </c>
    </row>
    <row r="489" spans="1:18">
      <c r="A489" s="10" t="s">
        <v>4590</v>
      </c>
      <c r="B489" s="11" t="s">
        <v>33</v>
      </c>
      <c r="C489" s="11" t="s">
        <v>4177</v>
      </c>
      <c r="D489" s="11">
        <v>98006</v>
      </c>
      <c r="E489" s="16">
        <v>860000</v>
      </c>
      <c r="F489" s="12">
        <v>3</v>
      </c>
      <c r="G489" s="15">
        <v>2.25</v>
      </c>
      <c r="H489" s="15">
        <v>3060</v>
      </c>
      <c r="I489" s="13">
        <v>281</v>
      </c>
      <c r="J489" s="11">
        <v>0</v>
      </c>
      <c r="K489" s="15" t="s">
        <v>4183</v>
      </c>
      <c r="L489" s="11" t="s">
        <v>4183</v>
      </c>
      <c r="M489" s="11" t="s">
        <v>4184</v>
      </c>
      <c r="N489" s="11" t="s">
        <v>4180</v>
      </c>
      <c r="O489" s="11">
        <v>42</v>
      </c>
      <c r="P489" s="11">
        <v>2009</v>
      </c>
      <c r="Q489" s="11">
        <v>16</v>
      </c>
      <c r="R489" s="11">
        <v>2</v>
      </c>
    </row>
    <row r="490" spans="1:18">
      <c r="A490" s="10" t="s">
        <v>4591</v>
      </c>
      <c r="B490" s="11" t="s">
        <v>46</v>
      </c>
      <c r="C490" s="11" t="s">
        <v>4177</v>
      </c>
      <c r="D490" s="11">
        <v>98033</v>
      </c>
      <c r="E490" s="16">
        <v>860000</v>
      </c>
      <c r="F490" s="12">
        <v>4</v>
      </c>
      <c r="G490" s="15">
        <v>2.75</v>
      </c>
      <c r="H490" s="15">
        <v>3160</v>
      </c>
      <c r="I490" s="13">
        <v>272</v>
      </c>
      <c r="J490" s="11">
        <v>0</v>
      </c>
      <c r="K490" s="15" t="s">
        <v>4183</v>
      </c>
      <c r="L490" s="11" t="s">
        <v>4183</v>
      </c>
      <c r="M490" s="11" t="s">
        <v>4184</v>
      </c>
      <c r="N490" s="11" t="s">
        <v>4180</v>
      </c>
      <c r="O490" s="11">
        <v>11</v>
      </c>
      <c r="P490" s="11">
        <v>0</v>
      </c>
      <c r="Q490" s="11">
        <v>11</v>
      </c>
      <c r="R490" s="11">
        <v>2</v>
      </c>
    </row>
    <row r="491" spans="1:18">
      <c r="A491" s="10" t="s">
        <v>591</v>
      </c>
      <c r="B491" s="11" t="s">
        <v>49</v>
      </c>
      <c r="C491" s="11" t="s">
        <v>4177</v>
      </c>
      <c r="D491" s="11">
        <v>98109</v>
      </c>
      <c r="E491" s="16">
        <v>860000</v>
      </c>
      <c r="F491" s="12">
        <v>4</v>
      </c>
      <c r="G491" s="15">
        <v>1.75</v>
      </c>
      <c r="H491" s="15">
        <v>1880</v>
      </c>
      <c r="I491" s="13">
        <v>457</v>
      </c>
      <c r="J491" s="11">
        <v>0</v>
      </c>
      <c r="K491" s="15" t="s">
        <v>4183</v>
      </c>
      <c r="L491" s="11" t="s">
        <v>4183</v>
      </c>
      <c r="M491" s="11" t="s">
        <v>4184</v>
      </c>
      <c r="N491" s="11" t="s">
        <v>4179</v>
      </c>
      <c r="O491" s="11">
        <v>101</v>
      </c>
      <c r="P491" s="11">
        <v>0</v>
      </c>
      <c r="Q491" s="11">
        <v>101</v>
      </c>
      <c r="R491" s="11">
        <v>1.5</v>
      </c>
    </row>
    <row r="492" spans="1:18">
      <c r="A492" s="10" t="s">
        <v>4592</v>
      </c>
      <c r="B492" s="11" t="s">
        <v>33</v>
      </c>
      <c r="C492" s="11" t="s">
        <v>4177</v>
      </c>
      <c r="D492" s="11">
        <v>98006</v>
      </c>
      <c r="E492" s="16">
        <v>859000</v>
      </c>
      <c r="F492" s="12">
        <v>4</v>
      </c>
      <c r="G492" s="15">
        <v>2.25</v>
      </c>
      <c r="H492" s="15">
        <v>3550</v>
      </c>
      <c r="I492" s="13">
        <v>242</v>
      </c>
      <c r="J492" s="11">
        <v>0</v>
      </c>
      <c r="K492" s="15" t="s">
        <v>4183</v>
      </c>
      <c r="L492" s="11" t="s">
        <v>4178</v>
      </c>
      <c r="M492" s="11" t="s">
        <v>4184</v>
      </c>
      <c r="N492" s="11" t="s">
        <v>4180</v>
      </c>
      <c r="O492" s="11">
        <v>15</v>
      </c>
      <c r="P492" s="11">
        <v>0</v>
      </c>
      <c r="Q492" s="11">
        <v>15</v>
      </c>
      <c r="R492" s="11">
        <v>1</v>
      </c>
    </row>
    <row r="493" spans="1:18">
      <c r="A493" s="10" t="s">
        <v>4593</v>
      </c>
      <c r="B493" s="11" t="s">
        <v>46</v>
      </c>
      <c r="C493" s="11" t="s">
        <v>4177</v>
      </c>
      <c r="D493" s="11">
        <v>98033</v>
      </c>
      <c r="E493" s="16">
        <v>857000</v>
      </c>
      <c r="F493" s="12">
        <v>4</v>
      </c>
      <c r="G493" s="15">
        <v>3</v>
      </c>
      <c r="H493" s="15">
        <v>3720</v>
      </c>
      <c r="I493" s="13">
        <v>230</v>
      </c>
      <c r="J493" s="11">
        <v>1</v>
      </c>
      <c r="K493" s="15" t="s">
        <v>4183</v>
      </c>
      <c r="L493" s="11" t="s">
        <v>4183</v>
      </c>
      <c r="M493" s="11" t="s">
        <v>4184</v>
      </c>
      <c r="N493" s="11" t="s">
        <v>4180</v>
      </c>
      <c r="O493" s="11">
        <v>34</v>
      </c>
      <c r="P493" s="11">
        <v>0</v>
      </c>
      <c r="Q493" s="11">
        <v>34</v>
      </c>
      <c r="R493" s="11">
        <v>2</v>
      </c>
    </row>
    <row r="494" spans="1:18">
      <c r="A494" s="10" t="s">
        <v>4594</v>
      </c>
      <c r="B494" s="11" t="s">
        <v>49</v>
      </c>
      <c r="C494" s="11" t="s">
        <v>4177</v>
      </c>
      <c r="D494" s="11">
        <v>98119</v>
      </c>
      <c r="E494" s="16">
        <v>855000</v>
      </c>
      <c r="F494" s="12">
        <v>4</v>
      </c>
      <c r="G494" s="15">
        <v>2.25</v>
      </c>
      <c r="H494" s="15">
        <v>2190</v>
      </c>
      <c r="I494" s="13">
        <v>390</v>
      </c>
      <c r="J494" s="11">
        <v>0</v>
      </c>
      <c r="K494" s="15" t="s">
        <v>4183</v>
      </c>
      <c r="L494" s="11" t="s">
        <v>4178</v>
      </c>
      <c r="M494" s="11" t="s">
        <v>4184</v>
      </c>
      <c r="N494" s="11" t="s">
        <v>4180</v>
      </c>
      <c r="O494" s="11">
        <v>107</v>
      </c>
      <c r="P494" s="11">
        <v>0</v>
      </c>
      <c r="Q494" s="11">
        <v>107</v>
      </c>
      <c r="R494" s="11">
        <v>2</v>
      </c>
    </row>
    <row r="495" spans="1:18">
      <c r="A495" s="10" t="s">
        <v>4595</v>
      </c>
      <c r="B495" s="11" t="s">
        <v>137</v>
      </c>
      <c r="C495" s="11" t="s">
        <v>4177</v>
      </c>
      <c r="D495" s="11">
        <v>98052</v>
      </c>
      <c r="E495" s="16">
        <v>854000</v>
      </c>
      <c r="F495" s="12">
        <v>4</v>
      </c>
      <c r="G495" s="15">
        <v>2.75</v>
      </c>
      <c r="H495" s="15">
        <v>3150</v>
      </c>
      <c r="I495" s="13">
        <v>271</v>
      </c>
      <c r="J495" s="11">
        <v>1</v>
      </c>
      <c r="K495" s="15" t="s">
        <v>4183</v>
      </c>
      <c r="L495" s="11" t="s">
        <v>4178</v>
      </c>
      <c r="M495" s="11" t="s">
        <v>4184</v>
      </c>
      <c r="N495" s="11" t="s">
        <v>4180</v>
      </c>
      <c r="O495" s="11">
        <v>39</v>
      </c>
      <c r="P495" s="11">
        <v>0</v>
      </c>
      <c r="Q495" s="11">
        <v>39</v>
      </c>
      <c r="R495" s="11">
        <v>1</v>
      </c>
    </row>
    <row r="496" spans="1:18">
      <c r="A496" s="10" t="s">
        <v>4596</v>
      </c>
      <c r="B496" s="11" t="s">
        <v>102</v>
      </c>
      <c r="C496" s="11" t="s">
        <v>4177</v>
      </c>
      <c r="D496" s="11">
        <v>98074</v>
      </c>
      <c r="E496" s="16">
        <v>852880</v>
      </c>
      <c r="F496" s="12">
        <v>4</v>
      </c>
      <c r="G496" s="15">
        <v>3.25</v>
      </c>
      <c r="H496" s="15">
        <v>3450</v>
      </c>
      <c r="I496" s="13">
        <v>247</v>
      </c>
      <c r="J496" s="11">
        <v>0</v>
      </c>
      <c r="K496" s="15" t="s">
        <v>4183</v>
      </c>
      <c r="L496" s="11" t="s">
        <v>4183</v>
      </c>
      <c r="M496" s="11" t="s">
        <v>4184</v>
      </c>
      <c r="N496" s="11" t="s">
        <v>4180</v>
      </c>
      <c r="O496" s="11">
        <v>11</v>
      </c>
      <c r="P496" s="11">
        <v>0</v>
      </c>
      <c r="Q496" s="11">
        <v>11</v>
      </c>
      <c r="R496" s="11">
        <v>2</v>
      </c>
    </row>
    <row r="497" spans="1:18">
      <c r="A497" s="10" t="s">
        <v>4597</v>
      </c>
      <c r="B497" s="11" t="s">
        <v>33</v>
      </c>
      <c r="C497" s="11" t="s">
        <v>4177</v>
      </c>
      <c r="D497" s="11">
        <v>98006</v>
      </c>
      <c r="E497" s="16">
        <v>852600</v>
      </c>
      <c r="F497" s="12">
        <v>4</v>
      </c>
      <c r="G497" s="15">
        <v>2.5</v>
      </c>
      <c r="H497" s="15">
        <v>3320</v>
      </c>
      <c r="I497" s="13">
        <v>257</v>
      </c>
      <c r="J497" s="11">
        <v>0</v>
      </c>
      <c r="K497" s="15" t="s">
        <v>4183</v>
      </c>
      <c r="L497" s="11" t="s">
        <v>4178</v>
      </c>
      <c r="M497" s="11" t="s">
        <v>4184</v>
      </c>
      <c r="N497" s="11" t="s">
        <v>4181</v>
      </c>
      <c r="O497" s="11">
        <v>48</v>
      </c>
      <c r="P497" s="11">
        <v>0</v>
      </c>
      <c r="Q497" s="11">
        <v>48</v>
      </c>
      <c r="R497" s="11">
        <v>2</v>
      </c>
    </row>
    <row r="498" spans="1:18">
      <c r="A498" s="10" t="s">
        <v>4598</v>
      </c>
      <c r="B498" s="11" t="s">
        <v>33</v>
      </c>
      <c r="C498" s="11" t="s">
        <v>4177</v>
      </c>
      <c r="D498" s="11">
        <v>98006</v>
      </c>
      <c r="E498" s="16">
        <v>852500</v>
      </c>
      <c r="F498" s="12">
        <v>3</v>
      </c>
      <c r="G498" s="15">
        <v>2.5</v>
      </c>
      <c r="H498" s="15">
        <v>2630</v>
      </c>
      <c r="I498" s="13">
        <v>324</v>
      </c>
      <c r="J498" s="11">
        <v>0</v>
      </c>
      <c r="K498" s="15" t="s">
        <v>4183</v>
      </c>
      <c r="L498" s="11" t="s">
        <v>4178</v>
      </c>
      <c r="M498" s="11" t="s">
        <v>4184</v>
      </c>
      <c r="N498" s="11" t="s">
        <v>4179</v>
      </c>
      <c r="O498" s="11">
        <v>58</v>
      </c>
      <c r="P498" s="11">
        <v>0</v>
      </c>
      <c r="Q498" s="11">
        <v>58</v>
      </c>
      <c r="R498" s="11">
        <v>1</v>
      </c>
    </row>
    <row r="499" spans="1:18">
      <c r="A499" s="10" t="s">
        <v>4599</v>
      </c>
      <c r="B499" s="11" t="s">
        <v>33</v>
      </c>
      <c r="C499" s="11" t="s">
        <v>4177</v>
      </c>
      <c r="D499" s="11">
        <v>98006</v>
      </c>
      <c r="E499" s="16">
        <v>851000</v>
      </c>
      <c r="F499" s="12">
        <v>5</v>
      </c>
      <c r="G499" s="15">
        <v>3.25</v>
      </c>
      <c r="H499" s="15">
        <v>3760</v>
      </c>
      <c r="I499" s="13">
        <v>226</v>
      </c>
      <c r="J499" s="11">
        <v>0</v>
      </c>
      <c r="K499" s="15" t="s">
        <v>4183</v>
      </c>
      <c r="L499" s="11" t="s">
        <v>4178</v>
      </c>
      <c r="M499" s="11" t="s">
        <v>4184</v>
      </c>
      <c r="N499" s="11" t="s">
        <v>4180</v>
      </c>
      <c r="O499" s="11">
        <v>41</v>
      </c>
      <c r="P499" s="11">
        <v>0</v>
      </c>
      <c r="Q499" s="11">
        <v>41</v>
      </c>
      <c r="R499" s="11">
        <v>2</v>
      </c>
    </row>
    <row r="500" spans="1:18">
      <c r="A500" s="10" t="s">
        <v>600</v>
      </c>
      <c r="B500" s="11" t="s">
        <v>49</v>
      </c>
      <c r="C500" s="11" t="s">
        <v>4177</v>
      </c>
      <c r="D500" s="11">
        <v>98102</v>
      </c>
      <c r="E500" s="16">
        <v>850830</v>
      </c>
      <c r="F500" s="12">
        <v>3</v>
      </c>
      <c r="G500" s="15">
        <v>2.5</v>
      </c>
      <c r="H500" s="15">
        <v>2070</v>
      </c>
      <c r="I500" s="13">
        <v>411</v>
      </c>
      <c r="J500" s="11">
        <v>0</v>
      </c>
      <c r="K500" s="15" t="s">
        <v>4183</v>
      </c>
      <c r="L500" s="11" t="s">
        <v>4178</v>
      </c>
      <c r="M500" s="11" t="s">
        <v>4184</v>
      </c>
      <c r="N500" s="11" t="s">
        <v>4181</v>
      </c>
      <c r="O500" s="11">
        <v>115</v>
      </c>
      <c r="P500" s="11">
        <v>0</v>
      </c>
      <c r="Q500" s="11">
        <v>115</v>
      </c>
      <c r="R500" s="11">
        <v>1.5</v>
      </c>
    </row>
    <row r="501" spans="1:18">
      <c r="A501" s="10" t="s">
        <v>4600</v>
      </c>
      <c r="B501" s="11" t="s">
        <v>100</v>
      </c>
      <c r="C501" s="11" t="s">
        <v>4177</v>
      </c>
      <c r="D501" s="11">
        <v>98177</v>
      </c>
      <c r="E501" s="16">
        <v>850000</v>
      </c>
      <c r="F501" s="12">
        <v>4</v>
      </c>
      <c r="G501" s="15">
        <v>3.25</v>
      </c>
      <c r="H501" s="15">
        <v>3090</v>
      </c>
      <c r="I501" s="13">
        <v>275</v>
      </c>
      <c r="J501" s="11">
        <v>0</v>
      </c>
      <c r="K501" s="15" t="s">
        <v>4183</v>
      </c>
      <c r="L501" s="11" t="s">
        <v>4183</v>
      </c>
      <c r="M501" s="11" t="s">
        <v>4181</v>
      </c>
      <c r="N501" s="11" t="s">
        <v>4180</v>
      </c>
      <c r="O501" s="11">
        <v>12</v>
      </c>
      <c r="P501" s="11">
        <v>1923</v>
      </c>
      <c r="Q501" s="11">
        <v>102</v>
      </c>
      <c r="R501" s="11">
        <v>2</v>
      </c>
    </row>
    <row r="502" spans="1:18">
      <c r="A502" s="10" t="s">
        <v>4601</v>
      </c>
      <c r="B502" s="11" t="s">
        <v>49</v>
      </c>
      <c r="C502" s="11" t="s">
        <v>4177</v>
      </c>
      <c r="D502" s="11">
        <v>98199</v>
      </c>
      <c r="E502" s="16">
        <v>850000</v>
      </c>
      <c r="F502" s="12">
        <v>2</v>
      </c>
      <c r="G502" s="15">
        <v>1.75</v>
      </c>
      <c r="H502" s="15">
        <v>1590</v>
      </c>
      <c r="I502" s="13">
        <v>535</v>
      </c>
      <c r="J502" s="11">
        <v>0</v>
      </c>
      <c r="K502" s="15" t="s">
        <v>4183</v>
      </c>
      <c r="L502" s="11" t="s">
        <v>4178</v>
      </c>
      <c r="M502" s="11" t="s">
        <v>4197</v>
      </c>
      <c r="N502" s="11" t="s">
        <v>4180</v>
      </c>
      <c r="O502" s="11">
        <v>98</v>
      </c>
      <c r="P502" s="11">
        <v>2011</v>
      </c>
      <c r="Q502" s="11">
        <v>14</v>
      </c>
      <c r="R502" s="11">
        <v>1.5</v>
      </c>
    </row>
    <row r="503" spans="1:18">
      <c r="A503" s="10" t="s">
        <v>4602</v>
      </c>
      <c r="B503" s="11" t="s">
        <v>49</v>
      </c>
      <c r="C503" s="11" t="s">
        <v>4177</v>
      </c>
      <c r="D503" s="11">
        <v>98117</v>
      </c>
      <c r="E503" s="16">
        <v>850000</v>
      </c>
      <c r="F503" s="12">
        <v>3</v>
      </c>
      <c r="G503" s="15">
        <v>2.5</v>
      </c>
      <c r="H503" s="15">
        <v>3230</v>
      </c>
      <c r="I503" s="13">
        <v>263</v>
      </c>
      <c r="J503" s="11">
        <v>0</v>
      </c>
      <c r="K503" s="15" t="s">
        <v>4183</v>
      </c>
      <c r="L503" s="11" t="s">
        <v>4178</v>
      </c>
      <c r="M503" s="11" t="s">
        <v>4179</v>
      </c>
      <c r="N503" s="11" t="s">
        <v>4181</v>
      </c>
      <c r="O503" s="11">
        <v>80</v>
      </c>
      <c r="P503" s="11">
        <v>0</v>
      </c>
      <c r="Q503" s="11">
        <v>80</v>
      </c>
      <c r="R503" s="11">
        <v>2</v>
      </c>
    </row>
    <row r="504" spans="1:18">
      <c r="A504" s="10" t="s">
        <v>4603</v>
      </c>
      <c r="B504" s="11" t="s">
        <v>49</v>
      </c>
      <c r="C504" s="11" t="s">
        <v>4177</v>
      </c>
      <c r="D504" s="11">
        <v>98136</v>
      </c>
      <c r="E504" s="16">
        <v>850000</v>
      </c>
      <c r="F504" s="12">
        <v>4</v>
      </c>
      <c r="G504" s="15">
        <v>3.5</v>
      </c>
      <c r="H504" s="15">
        <v>2640</v>
      </c>
      <c r="I504" s="13">
        <v>322</v>
      </c>
      <c r="J504" s="11">
        <v>0</v>
      </c>
      <c r="K504" s="15" t="s">
        <v>4183</v>
      </c>
      <c r="L504" s="11" t="s">
        <v>4183</v>
      </c>
      <c r="M504" s="11" t="s">
        <v>4179</v>
      </c>
      <c r="N504" s="11" t="s">
        <v>4180</v>
      </c>
      <c r="O504" s="11">
        <v>88</v>
      </c>
      <c r="P504" s="11">
        <v>1998</v>
      </c>
      <c r="Q504" s="11">
        <v>27</v>
      </c>
      <c r="R504" s="11">
        <v>2</v>
      </c>
    </row>
    <row r="505" spans="1:18">
      <c r="A505" s="10" t="s">
        <v>4604</v>
      </c>
      <c r="B505" s="11" t="s">
        <v>33</v>
      </c>
      <c r="C505" s="11" t="s">
        <v>4177</v>
      </c>
      <c r="D505" s="11">
        <v>98004</v>
      </c>
      <c r="E505" s="16">
        <v>850000</v>
      </c>
      <c r="F505" s="12">
        <v>5</v>
      </c>
      <c r="G505" s="15">
        <v>2</v>
      </c>
      <c r="H505" s="15">
        <v>2310</v>
      </c>
      <c r="I505" s="13">
        <v>368</v>
      </c>
      <c r="J505" s="11">
        <v>0</v>
      </c>
      <c r="K505" s="15" t="s">
        <v>4183</v>
      </c>
      <c r="L505" s="11" t="s">
        <v>4183</v>
      </c>
      <c r="M505" s="11" t="s">
        <v>4184</v>
      </c>
      <c r="N505" s="11" t="s">
        <v>4179</v>
      </c>
      <c r="O505" s="11">
        <v>59</v>
      </c>
      <c r="P505" s="11">
        <v>0</v>
      </c>
      <c r="Q505" s="11">
        <v>59</v>
      </c>
      <c r="R505" s="11">
        <v>1.5</v>
      </c>
    </row>
    <row r="506" spans="1:18">
      <c r="A506" s="10" t="s">
        <v>4605</v>
      </c>
      <c r="B506" s="11" t="s">
        <v>79</v>
      </c>
      <c r="C506" s="11" t="s">
        <v>4177</v>
      </c>
      <c r="D506" s="11">
        <v>98027</v>
      </c>
      <c r="E506" s="16">
        <v>850000</v>
      </c>
      <c r="F506" s="12">
        <v>5</v>
      </c>
      <c r="G506" s="15">
        <v>2.75</v>
      </c>
      <c r="H506" s="15">
        <v>2920</v>
      </c>
      <c r="I506" s="13">
        <v>291</v>
      </c>
      <c r="J506" s="11">
        <v>0</v>
      </c>
      <c r="K506" s="15" t="s">
        <v>4183</v>
      </c>
      <c r="L506" s="11" t="s">
        <v>4178</v>
      </c>
      <c r="M506" s="11" t="s">
        <v>4184</v>
      </c>
      <c r="N506" s="11" t="s">
        <v>4181</v>
      </c>
      <c r="O506" s="11">
        <v>57</v>
      </c>
      <c r="P506" s="11">
        <v>0</v>
      </c>
      <c r="Q506" s="11">
        <v>57</v>
      </c>
      <c r="R506" s="11">
        <v>1</v>
      </c>
    </row>
    <row r="507" spans="1:18">
      <c r="A507" s="10" t="s">
        <v>4606</v>
      </c>
      <c r="B507" s="11" t="s">
        <v>79</v>
      </c>
      <c r="C507" s="11" t="s">
        <v>4177</v>
      </c>
      <c r="D507" s="11">
        <v>98027</v>
      </c>
      <c r="E507" s="16">
        <v>850000</v>
      </c>
      <c r="F507" s="12">
        <v>4</v>
      </c>
      <c r="G507" s="15">
        <v>3.25</v>
      </c>
      <c r="H507" s="15">
        <v>4350</v>
      </c>
      <c r="I507" s="13">
        <v>195</v>
      </c>
      <c r="J507" s="11">
        <v>3</v>
      </c>
      <c r="K507" s="15" t="s">
        <v>4183</v>
      </c>
      <c r="L507" s="11" t="s">
        <v>4178</v>
      </c>
      <c r="M507" s="11" t="s">
        <v>4184</v>
      </c>
      <c r="N507" s="11" t="s">
        <v>4180</v>
      </c>
      <c r="O507" s="11">
        <v>19</v>
      </c>
      <c r="P507" s="11">
        <v>0</v>
      </c>
      <c r="Q507" s="11">
        <v>19</v>
      </c>
      <c r="R507" s="11">
        <v>1</v>
      </c>
    </row>
    <row r="508" spans="1:18">
      <c r="A508" s="10" t="s">
        <v>4607</v>
      </c>
      <c r="B508" s="11" t="s">
        <v>46</v>
      </c>
      <c r="C508" s="11" t="s">
        <v>4177</v>
      </c>
      <c r="D508" s="11">
        <v>98033</v>
      </c>
      <c r="E508" s="16">
        <v>850000</v>
      </c>
      <c r="F508" s="12">
        <v>5</v>
      </c>
      <c r="G508" s="15">
        <v>3.5</v>
      </c>
      <c r="H508" s="15">
        <v>3450</v>
      </c>
      <c r="I508" s="13">
        <v>246</v>
      </c>
      <c r="J508" s="11">
        <v>1</v>
      </c>
      <c r="K508" s="15" t="s">
        <v>4183</v>
      </c>
      <c r="L508" s="11" t="s">
        <v>4178</v>
      </c>
      <c r="M508" s="11" t="s">
        <v>4184</v>
      </c>
      <c r="N508" s="11" t="s">
        <v>4181</v>
      </c>
      <c r="O508" s="11">
        <v>53</v>
      </c>
      <c r="P508" s="11">
        <v>0</v>
      </c>
      <c r="Q508" s="11">
        <v>53</v>
      </c>
      <c r="R508" s="11">
        <v>1</v>
      </c>
    </row>
    <row r="509" spans="1:18">
      <c r="A509" s="10" t="s">
        <v>4608</v>
      </c>
      <c r="B509" s="11" t="s">
        <v>46</v>
      </c>
      <c r="C509" s="11" t="s">
        <v>4177</v>
      </c>
      <c r="D509" s="11">
        <v>98034</v>
      </c>
      <c r="E509" s="16">
        <v>850000</v>
      </c>
      <c r="F509" s="12">
        <v>4</v>
      </c>
      <c r="G509" s="15">
        <v>3.5</v>
      </c>
      <c r="H509" s="15">
        <v>4140</v>
      </c>
      <c r="I509" s="13">
        <v>205</v>
      </c>
      <c r="J509" s="11">
        <v>0</v>
      </c>
      <c r="K509" s="15" t="s">
        <v>4183</v>
      </c>
      <c r="L509" s="11" t="s">
        <v>4178</v>
      </c>
      <c r="M509" s="11" t="s">
        <v>4184</v>
      </c>
      <c r="N509" s="11" t="s">
        <v>4180</v>
      </c>
      <c r="O509" s="11">
        <v>22</v>
      </c>
      <c r="P509" s="11">
        <v>0</v>
      </c>
      <c r="Q509" s="11">
        <v>22</v>
      </c>
      <c r="R509" s="11">
        <v>2</v>
      </c>
    </row>
    <row r="510" spans="1:18">
      <c r="A510" s="10" t="s">
        <v>4609</v>
      </c>
      <c r="B510" s="11" t="s">
        <v>36</v>
      </c>
      <c r="C510" s="11" t="s">
        <v>4177</v>
      </c>
      <c r="D510" s="11">
        <v>98040</v>
      </c>
      <c r="E510" s="16">
        <v>850000</v>
      </c>
      <c r="F510" s="12">
        <v>4</v>
      </c>
      <c r="G510" s="15">
        <v>2.25</v>
      </c>
      <c r="H510" s="15">
        <v>2130</v>
      </c>
      <c r="I510" s="13">
        <v>399</v>
      </c>
      <c r="J510" s="11">
        <v>0</v>
      </c>
      <c r="K510" s="15" t="s">
        <v>4183</v>
      </c>
      <c r="L510" s="11" t="s">
        <v>4183</v>
      </c>
      <c r="M510" s="11" t="s">
        <v>4184</v>
      </c>
      <c r="N510" s="11" t="s">
        <v>4179</v>
      </c>
      <c r="O510" s="11">
        <v>53</v>
      </c>
      <c r="P510" s="11">
        <v>0</v>
      </c>
      <c r="Q510" s="11">
        <v>53</v>
      </c>
      <c r="R510" s="11">
        <v>2</v>
      </c>
    </row>
    <row r="511" spans="1:18">
      <c r="A511" s="10" t="s">
        <v>4610</v>
      </c>
      <c r="B511" s="11" t="s">
        <v>36</v>
      </c>
      <c r="C511" s="11" t="s">
        <v>4177</v>
      </c>
      <c r="D511" s="11">
        <v>98040</v>
      </c>
      <c r="E511" s="16">
        <v>850000</v>
      </c>
      <c r="F511" s="12">
        <v>4</v>
      </c>
      <c r="G511" s="15">
        <v>1.75</v>
      </c>
      <c r="H511" s="15">
        <v>2350</v>
      </c>
      <c r="I511" s="13">
        <v>362</v>
      </c>
      <c r="J511" s="11">
        <v>0</v>
      </c>
      <c r="K511" s="15" t="s">
        <v>4183</v>
      </c>
      <c r="L511" s="11" t="s">
        <v>4183</v>
      </c>
      <c r="M511" s="11" t="s">
        <v>4184</v>
      </c>
      <c r="N511" s="11" t="s">
        <v>4179</v>
      </c>
      <c r="O511" s="11">
        <v>64</v>
      </c>
      <c r="P511" s="11">
        <v>2001</v>
      </c>
      <c r="Q511" s="11">
        <v>24</v>
      </c>
      <c r="R511" s="11">
        <v>1</v>
      </c>
    </row>
    <row r="512" spans="1:18">
      <c r="A512" s="10" t="s">
        <v>4611</v>
      </c>
      <c r="B512" s="11" t="s">
        <v>36</v>
      </c>
      <c r="C512" s="11" t="s">
        <v>4177</v>
      </c>
      <c r="D512" s="11">
        <v>98040</v>
      </c>
      <c r="E512" s="16">
        <v>850000</v>
      </c>
      <c r="F512" s="12">
        <v>3</v>
      </c>
      <c r="G512" s="15">
        <v>2</v>
      </c>
      <c r="H512" s="15">
        <v>2470</v>
      </c>
      <c r="I512" s="13">
        <v>344</v>
      </c>
      <c r="J512" s="11">
        <v>0</v>
      </c>
      <c r="K512" s="15" t="s">
        <v>4183</v>
      </c>
      <c r="L512" s="11" t="s">
        <v>4183</v>
      </c>
      <c r="M512" s="11" t="s">
        <v>4184</v>
      </c>
      <c r="N512" s="11" t="s">
        <v>4180</v>
      </c>
      <c r="O512" s="11">
        <v>64</v>
      </c>
      <c r="P512" s="11">
        <v>2004</v>
      </c>
      <c r="Q512" s="11">
        <v>21</v>
      </c>
      <c r="R512" s="11">
        <v>2</v>
      </c>
    </row>
    <row r="513" spans="1:18">
      <c r="A513" s="10" t="s">
        <v>4612</v>
      </c>
      <c r="B513" s="11" t="s">
        <v>137</v>
      </c>
      <c r="C513" s="11" t="s">
        <v>4177</v>
      </c>
      <c r="D513" s="11">
        <v>98053</v>
      </c>
      <c r="E513" s="16">
        <v>850000</v>
      </c>
      <c r="F513" s="12">
        <v>4</v>
      </c>
      <c r="G513" s="15">
        <v>3.5</v>
      </c>
      <c r="H513" s="15">
        <v>3920</v>
      </c>
      <c r="I513" s="13">
        <v>217</v>
      </c>
      <c r="J513" s="11">
        <v>1</v>
      </c>
      <c r="K513" s="15" t="s">
        <v>4183</v>
      </c>
      <c r="L513" s="11" t="s">
        <v>4183</v>
      </c>
      <c r="M513" s="11" t="s">
        <v>4184</v>
      </c>
      <c r="N513" s="11" t="s">
        <v>4180</v>
      </c>
      <c r="O513" s="11">
        <v>29</v>
      </c>
      <c r="P513" s="11">
        <v>0</v>
      </c>
      <c r="Q513" s="11">
        <v>29</v>
      </c>
      <c r="R513" s="11">
        <v>2</v>
      </c>
    </row>
    <row r="514" spans="1:18">
      <c r="A514" s="10" t="s">
        <v>4613</v>
      </c>
      <c r="B514" s="11" t="s">
        <v>49</v>
      </c>
      <c r="C514" s="11" t="s">
        <v>4177</v>
      </c>
      <c r="D514" s="11">
        <v>98136</v>
      </c>
      <c r="E514" s="16">
        <v>850000</v>
      </c>
      <c r="F514" s="12">
        <v>3</v>
      </c>
      <c r="G514" s="15">
        <v>2.25</v>
      </c>
      <c r="H514" s="15">
        <v>2870</v>
      </c>
      <c r="I514" s="13">
        <v>296</v>
      </c>
      <c r="J514" s="11">
        <v>0</v>
      </c>
      <c r="K514" s="15" t="s">
        <v>4183</v>
      </c>
      <c r="L514" s="11" t="s">
        <v>4178</v>
      </c>
      <c r="M514" s="11" t="s">
        <v>4184</v>
      </c>
      <c r="N514" s="11" t="s">
        <v>4180</v>
      </c>
      <c r="O514" s="11">
        <v>30</v>
      </c>
      <c r="P514" s="11">
        <v>0</v>
      </c>
      <c r="Q514" s="11">
        <v>30</v>
      </c>
      <c r="R514" s="11">
        <v>2</v>
      </c>
    </row>
    <row r="515" spans="1:18">
      <c r="A515" s="10" t="s">
        <v>615</v>
      </c>
      <c r="B515" s="11" t="s">
        <v>49</v>
      </c>
      <c r="C515" s="11" t="s">
        <v>4177</v>
      </c>
      <c r="D515" s="11">
        <v>98119</v>
      </c>
      <c r="E515" s="16">
        <v>850000</v>
      </c>
      <c r="F515" s="12">
        <v>3</v>
      </c>
      <c r="G515" s="15">
        <v>2.5</v>
      </c>
      <c r="H515" s="15">
        <v>2650</v>
      </c>
      <c r="I515" s="13">
        <v>321</v>
      </c>
      <c r="J515" s="11">
        <v>0</v>
      </c>
      <c r="K515" s="15" t="s">
        <v>4183</v>
      </c>
      <c r="L515" s="11" t="s">
        <v>4178</v>
      </c>
      <c r="M515" s="11" t="s">
        <v>4184</v>
      </c>
      <c r="N515" s="11" t="s">
        <v>4180</v>
      </c>
      <c r="O515" s="11">
        <v>105</v>
      </c>
      <c r="P515" s="11">
        <v>1979</v>
      </c>
      <c r="Q515" s="11">
        <v>46</v>
      </c>
      <c r="R515" s="11">
        <v>2</v>
      </c>
    </row>
    <row r="516" spans="1:18">
      <c r="A516" s="10" t="s">
        <v>4614</v>
      </c>
      <c r="B516" s="11" t="s">
        <v>49</v>
      </c>
      <c r="C516" s="11" t="s">
        <v>4177</v>
      </c>
      <c r="D516" s="11">
        <v>98112</v>
      </c>
      <c r="E516" s="16">
        <v>850000</v>
      </c>
      <c r="F516" s="12">
        <v>3</v>
      </c>
      <c r="G516" s="15">
        <v>1.75</v>
      </c>
      <c r="H516" s="15">
        <v>1370</v>
      </c>
      <c r="I516" s="13">
        <v>620</v>
      </c>
      <c r="J516" s="11">
        <v>0</v>
      </c>
      <c r="K516" s="15" t="s">
        <v>4183</v>
      </c>
      <c r="L516" s="11" t="s">
        <v>4178</v>
      </c>
      <c r="M516" s="11" t="s">
        <v>4184</v>
      </c>
      <c r="N516" s="11" t="s">
        <v>4181</v>
      </c>
      <c r="O516" s="11">
        <v>114</v>
      </c>
      <c r="P516" s="11">
        <v>1988</v>
      </c>
      <c r="Q516" s="11">
        <v>37</v>
      </c>
      <c r="R516" s="11">
        <v>1</v>
      </c>
    </row>
    <row r="517" spans="1:18">
      <c r="A517" s="10" t="s">
        <v>617</v>
      </c>
      <c r="B517" s="11" t="s">
        <v>49</v>
      </c>
      <c r="C517" s="11" t="s">
        <v>4177</v>
      </c>
      <c r="D517" s="11">
        <v>98103</v>
      </c>
      <c r="E517" s="16">
        <v>850000</v>
      </c>
      <c r="F517" s="12">
        <v>4</v>
      </c>
      <c r="G517" s="15">
        <v>3</v>
      </c>
      <c r="H517" s="15">
        <v>3330</v>
      </c>
      <c r="I517" s="13">
        <v>255</v>
      </c>
      <c r="J517" s="11">
        <v>0</v>
      </c>
      <c r="K517" s="15" t="s">
        <v>4183</v>
      </c>
      <c r="L517" s="11" t="s">
        <v>4178</v>
      </c>
      <c r="M517" s="11" t="s">
        <v>4184</v>
      </c>
      <c r="N517" s="11" t="s">
        <v>4180</v>
      </c>
      <c r="O517" s="11">
        <v>67</v>
      </c>
      <c r="P517" s="11">
        <v>2004</v>
      </c>
      <c r="Q517" s="11">
        <v>21</v>
      </c>
      <c r="R517" s="11">
        <v>1</v>
      </c>
    </row>
    <row r="518" spans="1:18">
      <c r="A518" s="10" t="s">
        <v>4615</v>
      </c>
      <c r="B518" s="11" t="s">
        <v>619</v>
      </c>
      <c r="C518" s="11" t="s">
        <v>4177</v>
      </c>
      <c r="D518" s="11">
        <v>98070</v>
      </c>
      <c r="E518" s="16">
        <v>849900</v>
      </c>
      <c r="F518" s="12">
        <v>2</v>
      </c>
      <c r="G518" s="15">
        <v>2</v>
      </c>
      <c r="H518" s="15">
        <v>2280</v>
      </c>
      <c r="I518" s="13">
        <v>373</v>
      </c>
      <c r="J518" s="11">
        <v>15</v>
      </c>
      <c r="K518" s="15" t="s">
        <v>4183</v>
      </c>
      <c r="L518" s="11" t="s">
        <v>4183</v>
      </c>
      <c r="M518" s="11" t="s">
        <v>4184</v>
      </c>
      <c r="N518" s="11" t="s">
        <v>4180</v>
      </c>
      <c r="O518" s="11">
        <v>35</v>
      </c>
      <c r="P518" s="11">
        <v>2009</v>
      </c>
      <c r="Q518" s="11">
        <v>16</v>
      </c>
      <c r="R518" s="11">
        <v>2</v>
      </c>
    </row>
    <row r="519" spans="1:18">
      <c r="A519" s="10" t="s">
        <v>4616</v>
      </c>
      <c r="B519" s="11" t="s">
        <v>49</v>
      </c>
      <c r="C519" s="11" t="s">
        <v>4177</v>
      </c>
      <c r="D519" s="11">
        <v>98116</v>
      </c>
      <c r="E519" s="16">
        <v>849000</v>
      </c>
      <c r="F519" s="12">
        <v>4</v>
      </c>
      <c r="G519" s="15">
        <v>2</v>
      </c>
      <c r="H519" s="15">
        <v>2160</v>
      </c>
      <c r="I519" s="13">
        <v>393</v>
      </c>
      <c r="J519" s="11">
        <v>0</v>
      </c>
      <c r="K519" s="15" t="s">
        <v>4183</v>
      </c>
      <c r="L519" s="11" t="s">
        <v>4183</v>
      </c>
      <c r="M519" s="11" t="s">
        <v>4195</v>
      </c>
      <c r="N519" s="11" t="s">
        <v>4179</v>
      </c>
      <c r="O519" s="11">
        <v>97</v>
      </c>
      <c r="P519" s="11">
        <v>0</v>
      </c>
      <c r="Q519" s="11">
        <v>97</v>
      </c>
      <c r="R519" s="11">
        <v>1.5</v>
      </c>
    </row>
    <row r="520" spans="1:18">
      <c r="A520" s="10" t="s">
        <v>4617</v>
      </c>
      <c r="B520" s="11" t="s">
        <v>49</v>
      </c>
      <c r="C520" s="11" t="s">
        <v>4177</v>
      </c>
      <c r="D520" s="11">
        <v>98122</v>
      </c>
      <c r="E520" s="16">
        <v>847000</v>
      </c>
      <c r="F520" s="12">
        <v>5</v>
      </c>
      <c r="G520" s="15">
        <v>1</v>
      </c>
      <c r="H520" s="15">
        <v>2550</v>
      </c>
      <c r="I520" s="13">
        <v>332</v>
      </c>
      <c r="J520" s="11">
        <v>0</v>
      </c>
      <c r="K520" s="15" t="s">
        <v>4183</v>
      </c>
      <c r="L520" s="11" t="s">
        <v>4183</v>
      </c>
      <c r="M520" s="11" t="s">
        <v>4184</v>
      </c>
      <c r="N520" s="11" t="s">
        <v>4179</v>
      </c>
      <c r="O520" s="11">
        <v>120</v>
      </c>
      <c r="P520" s="11">
        <v>0</v>
      </c>
      <c r="Q520" s="11">
        <v>120</v>
      </c>
      <c r="R520" s="11">
        <v>2.5</v>
      </c>
    </row>
    <row r="521" spans="1:18">
      <c r="A521" s="10" t="s">
        <v>4618</v>
      </c>
      <c r="B521" s="11" t="s">
        <v>624</v>
      </c>
      <c r="C521" s="11" t="s">
        <v>4177</v>
      </c>
      <c r="D521" s="11">
        <v>98045</v>
      </c>
      <c r="E521" s="16">
        <v>845000</v>
      </c>
      <c r="F521" s="12">
        <v>4</v>
      </c>
      <c r="G521" s="15">
        <v>2.75</v>
      </c>
      <c r="H521" s="15">
        <v>4070</v>
      </c>
      <c r="I521" s="13">
        <v>208</v>
      </c>
      <c r="J521" s="11">
        <v>3</v>
      </c>
      <c r="K521" s="15" t="s">
        <v>4183</v>
      </c>
      <c r="L521" s="11" t="s">
        <v>4183</v>
      </c>
      <c r="M521" s="11" t="s">
        <v>4184</v>
      </c>
      <c r="N521" s="11" t="s">
        <v>4180</v>
      </c>
      <c r="O521" s="11">
        <v>23</v>
      </c>
      <c r="P521" s="11">
        <v>0</v>
      </c>
      <c r="Q521" s="11">
        <v>23</v>
      </c>
      <c r="R521" s="11">
        <v>2</v>
      </c>
    </row>
    <row r="522" spans="1:18">
      <c r="A522" s="10" t="s">
        <v>4619</v>
      </c>
      <c r="B522" s="11" t="s">
        <v>49</v>
      </c>
      <c r="C522" s="11" t="s">
        <v>4177</v>
      </c>
      <c r="D522" s="11">
        <v>98117</v>
      </c>
      <c r="E522" s="16">
        <v>845000</v>
      </c>
      <c r="F522" s="12">
        <v>3</v>
      </c>
      <c r="G522" s="15">
        <v>2</v>
      </c>
      <c r="H522" s="15">
        <v>2540</v>
      </c>
      <c r="I522" s="13">
        <v>333</v>
      </c>
      <c r="J522" s="11">
        <v>0</v>
      </c>
      <c r="K522" s="15" t="s">
        <v>4183</v>
      </c>
      <c r="L522" s="11" t="s">
        <v>4178</v>
      </c>
      <c r="M522" s="11" t="s">
        <v>4184</v>
      </c>
      <c r="N522" s="11" t="s">
        <v>4181</v>
      </c>
      <c r="O522" s="11">
        <v>95</v>
      </c>
      <c r="P522" s="11">
        <v>0</v>
      </c>
      <c r="Q522" s="11">
        <v>95</v>
      </c>
      <c r="R522" s="11">
        <v>1.5</v>
      </c>
    </row>
    <row r="523" spans="1:18">
      <c r="A523" s="10" t="s">
        <v>4620</v>
      </c>
      <c r="B523" s="11" t="s">
        <v>49</v>
      </c>
      <c r="C523" s="11" t="s">
        <v>4177</v>
      </c>
      <c r="D523" s="11">
        <v>98122</v>
      </c>
      <c r="E523" s="16">
        <v>842500</v>
      </c>
      <c r="F523" s="12">
        <v>4</v>
      </c>
      <c r="G523" s="15">
        <v>2.5</v>
      </c>
      <c r="H523" s="15">
        <v>2160</v>
      </c>
      <c r="I523" s="13">
        <v>390</v>
      </c>
      <c r="J523" s="11">
        <v>0</v>
      </c>
      <c r="K523" s="15" t="s">
        <v>4183</v>
      </c>
      <c r="L523" s="11" t="s">
        <v>4183</v>
      </c>
      <c r="M523" s="11" t="s">
        <v>4184</v>
      </c>
      <c r="N523" s="11" t="s">
        <v>4179</v>
      </c>
      <c r="O523" s="11">
        <v>123</v>
      </c>
      <c r="P523" s="11">
        <v>0</v>
      </c>
      <c r="Q523" s="11">
        <v>123</v>
      </c>
      <c r="R523" s="11">
        <v>2.5</v>
      </c>
    </row>
    <row r="524" spans="1:18">
      <c r="A524" s="10" t="s">
        <v>4621</v>
      </c>
      <c r="B524" s="11" t="s">
        <v>49</v>
      </c>
      <c r="C524" s="11" t="s">
        <v>4177</v>
      </c>
      <c r="D524" s="11">
        <v>98119</v>
      </c>
      <c r="E524" s="16">
        <v>840500</v>
      </c>
      <c r="F524" s="12">
        <v>3</v>
      </c>
      <c r="G524" s="15">
        <v>2</v>
      </c>
      <c r="H524" s="15">
        <v>2520</v>
      </c>
      <c r="I524" s="13">
        <v>334</v>
      </c>
      <c r="J524" s="11">
        <v>0</v>
      </c>
      <c r="K524" s="15" t="s">
        <v>4183</v>
      </c>
      <c r="L524" s="11" t="s">
        <v>4178</v>
      </c>
      <c r="M524" s="11" t="s">
        <v>4184</v>
      </c>
      <c r="N524" s="11" t="s">
        <v>4179</v>
      </c>
      <c r="O524" s="11">
        <v>119</v>
      </c>
      <c r="P524" s="11">
        <v>1990</v>
      </c>
      <c r="Q524" s="11">
        <v>35</v>
      </c>
      <c r="R524" s="11">
        <v>1.5</v>
      </c>
    </row>
    <row r="525" spans="1:18">
      <c r="A525" s="10" t="s">
        <v>4622</v>
      </c>
      <c r="B525" s="11" t="s">
        <v>49</v>
      </c>
      <c r="C525" s="11" t="s">
        <v>4177</v>
      </c>
      <c r="D525" s="11">
        <v>98117</v>
      </c>
      <c r="E525" s="16">
        <v>840000</v>
      </c>
      <c r="F525" s="12">
        <v>4</v>
      </c>
      <c r="G525" s="15">
        <v>1.75</v>
      </c>
      <c r="H525" s="15">
        <v>2930</v>
      </c>
      <c r="I525" s="13">
        <v>287</v>
      </c>
      <c r="J525" s="11">
        <v>0</v>
      </c>
      <c r="K525" s="15" t="s">
        <v>4183</v>
      </c>
      <c r="L525" s="11" t="s">
        <v>4178</v>
      </c>
      <c r="M525" s="11" t="s">
        <v>4197</v>
      </c>
      <c r="N525" s="11" t="s">
        <v>4180</v>
      </c>
      <c r="O525" s="11">
        <v>78</v>
      </c>
      <c r="P525" s="11">
        <v>2012</v>
      </c>
      <c r="Q525" s="11">
        <v>13</v>
      </c>
      <c r="R525" s="11">
        <v>1</v>
      </c>
    </row>
    <row r="526" spans="1:18">
      <c r="A526" s="10" t="s">
        <v>4623</v>
      </c>
      <c r="B526" s="11" t="s">
        <v>147</v>
      </c>
      <c r="C526" s="11" t="s">
        <v>4177</v>
      </c>
      <c r="D526" s="11">
        <v>98014</v>
      </c>
      <c r="E526" s="16">
        <v>840000</v>
      </c>
      <c r="F526" s="12">
        <v>4</v>
      </c>
      <c r="G526" s="15">
        <v>3.5</v>
      </c>
      <c r="H526" s="15">
        <v>3840</v>
      </c>
      <c r="I526" s="13">
        <v>219</v>
      </c>
      <c r="J526" s="11">
        <v>2</v>
      </c>
      <c r="K526" s="15" t="s">
        <v>4183</v>
      </c>
      <c r="L526" s="11" t="s">
        <v>4183</v>
      </c>
      <c r="M526" s="11" t="s">
        <v>4184</v>
      </c>
      <c r="N526" s="11" t="s">
        <v>4180</v>
      </c>
      <c r="O526" s="11">
        <v>27</v>
      </c>
      <c r="P526" s="11">
        <v>2006</v>
      </c>
      <c r="Q526" s="11">
        <v>19</v>
      </c>
      <c r="R526" s="11">
        <v>2</v>
      </c>
    </row>
    <row r="527" spans="1:18">
      <c r="A527" s="10" t="s">
        <v>4624</v>
      </c>
      <c r="B527" s="11" t="s">
        <v>79</v>
      </c>
      <c r="C527" s="11" t="s">
        <v>4177</v>
      </c>
      <c r="D527" s="11">
        <v>98027</v>
      </c>
      <c r="E527" s="16">
        <v>840000</v>
      </c>
      <c r="F527" s="12">
        <v>7</v>
      </c>
      <c r="G527" s="15">
        <v>4.5</v>
      </c>
      <c r="H527" s="15">
        <v>4290</v>
      </c>
      <c r="I527" s="13">
        <v>196</v>
      </c>
      <c r="J527" s="11">
        <v>1</v>
      </c>
      <c r="K527" s="15" t="s">
        <v>4183</v>
      </c>
      <c r="L527" s="11" t="s">
        <v>4183</v>
      </c>
      <c r="M527" s="11" t="s">
        <v>4184</v>
      </c>
      <c r="N527" s="11" t="s">
        <v>4181</v>
      </c>
      <c r="O527" s="11">
        <v>43</v>
      </c>
      <c r="P527" s="11">
        <v>0</v>
      </c>
      <c r="Q527" s="11">
        <v>43</v>
      </c>
      <c r="R527" s="11">
        <v>1.5</v>
      </c>
    </row>
    <row r="528" spans="1:18">
      <c r="A528" s="10" t="s">
        <v>4625</v>
      </c>
      <c r="B528" s="11" t="s">
        <v>102</v>
      </c>
      <c r="C528" s="11" t="s">
        <v>4177</v>
      </c>
      <c r="D528" s="11">
        <v>98074</v>
      </c>
      <c r="E528" s="16">
        <v>840000</v>
      </c>
      <c r="F528" s="12">
        <v>4</v>
      </c>
      <c r="G528" s="15">
        <v>2.5</v>
      </c>
      <c r="H528" s="15">
        <v>3420</v>
      </c>
      <c r="I528" s="13">
        <v>246</v>
      </c>
      <c r="J528" s="11">
        <v>0</v>
      </c>
      <c r="K528" s="15" t="s">
        <v>4183</v>
      </c>
      <c r="L528" s="11" t="s">
        <v>4183</v>
      </c>
      <c r="M528" s="11" t="s">
        <v>4184</v>
      </c>
      <c r="N528" s="11" t="s">
        <v>4180</v>
      </c>
      <c r="O528" s="11">
        <v>25</v>
      </c>
      <c r="P528" s="11">
        <v>0</v>
      </c>
      <c r="Q528" s="11">
        <v>25</v>
      </c>
      <c r="R528" s="11">
        <v>2</v>
      </c>
    </row>
    <row r="529" spans="1:18">
      <c r="A529" s="10" t="s">
        <v>633</v>
      </c>
      <c r="B529" s="11" t="s">
        <v>49</v>
      </c>
      <c r="C529" s="11" t="s">
        <v>4177</v>
      </c>
      <c r="D529" s="11">
        <v>98109</v>
      </c>
      <c r="E529" s="16">
        <v>840000</v>
      </c>
      <c r="F529" s="12">
        <v>4</v>
      </c>
      <c r="G529" s="15">
        <v>2.75</v>
      </c>
      <c r="H529" s="15">
        <v>2600</v>
      </c>
      <c r="I529" s="13">
        <v>323</v>
      </c>
      <c r="J529" s="11">
        <v>0</v>
      </c>
      <c r="K529" s="15" t="s">
        <v>4183</v>
      </c>
      <c r="L529" s="11" t="s">
        <v>4178</v>
      </c>
      <c r="M529" s="11" t="s">
        <v>4184</v>
      </c>
      <c r="N529" s="11" t="s">
        <v>4180</v>
      </c>
      <c r="O529" s="11">
        <v>89</v>
      </c>
      <c r="P529" s="11">
        <v>0</v>
      </c>
      <c r="Q529" s="11">
        <v>89</v>
      </c>
      <c r="R529" s="11">
        <v>1.5</v>
      </c>
    </row>
    <row r="530" spans="1:18">
      <c r="A530" s="10" t="s">
        <v>4626</v>
      </c>
      <c r="B530" s="11" t="s">
        <v>49</v>
      </c>
      <c r="C530" s="11" t="s">
        <v>4177</v>
      </c>
      <c r="D530" s="11">
        <v>98105</v>
      </c>
      <c r="E530" s="16">
        <v>840000</v>
      </c>
      <c r="F530" s="12">
        <v>4</v>
      </c>
      <c r="G530" s="15">
        <v>1.75</v>
      </c>
      <c r="H530" s="15">
        <v>2330</v>
      </c>
      <c r="I530" s="13">
        <v>361</v>
      </c>
      <c r="J530" s="11">
        <v>0</v>
      </c>
      <c r="K530" s="15" t="s">
        <v>4183</v>
      </c>
      <c r="L530" s="11" t="s">
        <v>4178</v>
      </c>
      <c r="M530" s="11" t="s">
        <v>4184</v>
      </c>
      <c r="N530" s="11" t="s">
        <v>4181</v>
      </c>
      <c r="O530" s="11">
        <v>101</v>
      </c>
      <c r="P530" s="11">
        <v>1956</v>
      </c>
      <c r="Q530" s="11">
        <v>69</v>
      </c>
      <c r="R530" s="11">
        <v>2</v>
      </c>
    </row>
    <row r="531" spans="1:18">
      <c r="A531" s="10" t="s">
        <v>4627</v>
      </c>
      <c r="B531" s="11" t="s">
        <v>49</v>
      </c>
      <c r="C531" s="11" t="s">
        <v>4177</v>
      </c>
      <c r="D531" s="11">
        <v>98126</v>
      </c>
      <c r="E531" s="16">
        <v>840000</v>
      </c>
      <c r="F531" s="12">
        <v>3</v>
      </c>
      <c r="G531" s="15">
        <v>2</v>
      </c>
      <c r="H531" s="15">
        <v>2783</v>
      </c>
      <c r="I531" s="13">
        <v>302</v>
      </c>
      <c r="J531" s="11">
        <v>0</v>
      </c>
      <c r="K531" s="15" t="s">
        <v>4183</v>
      </c>
      <c r="L531" s="11" t="s">
        <v>4183</v>
      </c>
      <c r="M531" s="11" t="s">
        <v>4184</v>
      </c>
      <c r="N531" s="11" t="s">
        <v>4180</v>
      </c>
      <c r="O531" s="11">
        <v>115</v>
      </c>
      <c r="P531" s="11">
        <v>1999</v>
      </c>
      <c r="Q531" s="11">
        <v>26</v>
      </c>
      <c r="R531" s="11">
        <v>2</v>
      </c>
    </row>
    <row r="532" spans="1:18">
      <c r="A532" s="10" t="s">
        <v>636</v>
      </c>
      <c r="B532" s="11" t="s">
        <v>49</v>
      </c>
      <c r="C532" s="11" t="s">
        <v>4177</v>
      </c>
      <c r="D532" s="11">
        <v>98102</v>
      </c>
      <c r="E532" s="16">
        <v>840000</v>
      </c>
      <c r="F532" s="12">
        <v>4</v>
      </c>
      <c r="G532" s="15">
        <v>2.75</v>
      </c>
      <c r="H532" s="15">
        <v>3040</v>
      </c>
      <c r="I532" s="13">
        <v>276</v>
      </c>
      <c r="J532" s="11">
        <v>0</v>
      </c>
      <c r="K532" s="15" t="s">
        <v>4183</v>
      </c>
      <c r="L532" s="11" t="s">
        <v>4178</v>
      </c>
      <c r="M532" s="11" t="s">
        <v>4184</v>
      </c>
      <c r="N532" s="11" t="s">
        <v>4180</v>
      </c>
      <c r="O532" s="11">
        <v>119</v>
      </c>
      <c r="P532" s="11">
        <v>2014</v>
      </c>
      <c r="Q532" s="11">
        <v>11</v>
      </c>
      <c r="R532" s="11">
        <v>2</v>
      </c>
    </row>
    <row r="533" spans="1:18">
      <c r="A533" s="10" t="s">
        <v>4628</v>
      </c>
      <c r="B533" s="11" t="s">
        <v>120</v>
      </c>
      <c r="C533" s="11" t="s">
        <v>4177</v>
      </c>
      <c r="D533" s="11">
        <v>98077</v>
      </c>
      <c r="E533" s="16">
        <v>840000</v>
      </c>
      <c r="F533" s="12">
        <v>4</v>
      </c>
      <c r="G533" s="15">
        <v>3.5</v>
      </c>
      <c r="H533" s="15">
        <v>3860</v>
      </c>
      <c r="I533" s="13">
        <v>218</v>
      </c>
      <c r="J533" s="11">
        <v>0</v>
      </c>
      <c r="K533" s="15" t="s">
        <v>4183</v>
      </c>
      <c r="L533" s="11" t="s">
        <v>4178</v>
      </c>
      <c r="M533" s="11" t="s">
        <v>4184</v>
      </c>
      <c r="N533" s="11" t="s">
        <v>4180</v>
      </c>
      <c r="O533" s="11">
        <v>29</v>
      </c>
      <c r="P533" s="11">
        <v>0</v>
      </c>
      <c r="Q533" s="11">
        <v>29</v>
      </c>
      <c r="R533" s="11">
        <v>2</v>
      </c>
    </row>
    <row r="534" spans="1:18">
      <c r="A534" s="10" t="s">
        <v>4629</v>
      </c>
      <c r="B534" s="11" t="s">
        <v>33</v>
      </c>
      <c r="C534" s="11" t="s">
        <v>4177</v>
      </c>
      <c r="D534" s="11">
        <v>98004</v>
      </c>
      <c r="E534" s="16">
        <v>839000</v>
      </c>
      <c r="F534" s="12">
        <v>3</v>
      </c>
      <c r="G534" s="15">
        <v>1</v>
      </c>
      <c r="H534" s="15">
        <v>1230</v>
      </c>
      <c r="I534" s="13">
        <v>682</v>
      </c>
      <c r="J534" s="11">
        <v>0</v>
      </c>
      <c r="K534" s="15" t="s">
        <v>4183</v>
      </c>
      <c r="L534" s="11" t="s">
        <v>4183</v>
      </c>
      <c r="M534" s="11" t="s">
        <v>4184</v>
      </c>
      <c r="N534" s="11" t="s">
        <v>4180</v>
      </c>
      <c r="O534" s="11">
        <v>70</v>
      </c>
      <c r="P534" s="11">
        <v>1990</v>
      </c>
      <c r="Q534" s="11">
        <v>35</v>
      </c>
      <c r="R534" s="11">
        <v>1</v>
      </c>
    </row>
    <row r="535" spans="1:18">
      <c r="A535" s="10" t="s">
        <v>4630</v>
      </c>
      <c r="B535" s="11" t="s">
        <v>120</v>
      </c>
      <c r="C535" s="11" t="s">
        <v>4177</v>
      </c>
      <c r="D535" s="11">
        <v>98077</v>
      </c>
      <c r="E535" s="16">
        <v>839000</v>
      </c>
      <c r="F535" s="12">
        <v>3</v>
      </c>
      <c r="G535" s="15">
        <v>2.5</v>
      </c>
      <c r="H535" s="15">
        <v>3200</v>
      </c>
      <c r="I535" s="13">
        <v>262</v>
      </c>
      <c r="J535" s="11">
        <v>5</v>
      </c>
      <c r="K535" s="15" t="s">
        <v>4183</v>
      </c>
      <c r="L535" s="11" t="s">
        <v>4183</v>
      </c>
      <c r="M535" s="11" t="s">
        <v>4184</v>
      </c>
      <c r="N535" s="11" t="s">
        <v>4180</v>
      </c>
      <c r="O535" s="11">
        <v>25</v>
      </c>
      <c r="P535" s="11">
        <v>0</v>
      </c>
      <c r="Q535" s="11">
        <v>25</v>
      </c>
      <c r="R535" s="11">
        <v>1</v>
      </c>
    </row>
    <row r="536" spans="1:18">
      <c r="A536" s="10" t="s">
        <v>4631</v>
      </c>
      <c r="B536" s="11" t="s">
        <v>137</v>
      </c>
      <c r="C536" s="11" t="s">
        <v>4177</v>
      </c>
      <c r="D536" s="11">
        <v>98052</v>
      </c>
      <c r="E536" s="16">
        <v>837700</v>
      </c>
      <c r="F536" s="12">
        <v>5</v>
      </c>
      <c r="G536" s="15">
        <v>2.75</v>
      </c>
      <c r="H536" s="15">
        <v>3010</v>
      </c>
      <c r="I536" s="13">
        <v>278</v>
      </c>
      <c r="J536" s="11">
        <v>0</v>
      </c>
      <c r="K536" s="15" t="s">
        <v>4183</v>
      </c>
      <c r="L536" s="11" t="s">
        <v>4183</v>
      </c>
      <c r="M536" s="11" t="s">
        <v>4184</v>
      </c>
      <c r="N536" s="11" t="s">
        <v>4180</v>
      </c>
      <c r="O536" s="11">
        <v>31</v>
      </c>
      <c r="P536" s="11">
        <v>0</v>
      </c>
      <c r="Q536" s="11">
        <v>31</v>
      </c>
      <c r="R536" s="11">
        <v>2</v>
      </c>
    </row>
    <row r="537" spans="1:18">
      <c r="A537" s="10" t="s">
        <v>4632</v>
      </c>
      <c r="B537" s="11" t="s">
        <v>46</v>
      </c>
      <c r="C537" s="11" t="s">
        <v>4177</v>
      </c>
      <c r="D537" s="11">
        <v>98033</v>
      </c>
      <c r="E537" s="16">
        <v>837500</v>
      </c>
      <c r="F537" s="12">
        <v>4</v>
      </c>
      <c r="G537" s="15">
        <v>2.5</v>
      </c>
      <c r="H537" s="15">
        <v>2700</v>
      </c>
      <c r="I537" s="13">
        <v>310</v>
      </c>
      <c r="J537" s="11">
        <v>0</v>
      </c>
      <c r="K537" s="15" t="s">
        <v>4183</v>
      </c>
      <c r="L537" s="11" t="s">
        <v>4183</v>
      </c>
      <c r="M537" s="11" t="s">
        <v>4184</v>
      </c>
      <c r="N537" s="11" t="s">
        <v>4179</v>
      </c>
      <c r="O537" s="11">
        <v>31</v>
      </c>
      <c r="P537" s="11">
        <v>0</v>
      </c>
      <c r="Q537" s="11">
        <v>31</v>
      </c>
      <c r="R537" s="11">
        <v>2</v>
      </c>
    </row>
    <row r="538" spans="1:18">
      <c r="A538" s="10" t="s">
        <v>4633</v>
      </c>
      <c r="B538" s="11" t="s">
        <v>102</v>
      </c>
      <c r="C538" s="11" t="s">
        <v>4177</v>
      </c>
      <c r="D538" s="11">
        <v>98075</v>
      </c>
      <c r="E538" s="16">
        <v>837219</v>
      </c>
      <c r="F538" s="12">
        <v>5</v>
      </c>
      <c r="G538" s="15">
        <v>2.75</v>
      </c>
      <c r="H538" s="15">
        <v>3030</v>
      </c>
      <c r="I538" s="13">
        <v>276</v>
      </c>
      <c r="J538" s="11">
        <v>0</v>
      </c>
      <c r="K538" s="15" t="s">
        <v>4183</v>
      </c>
      <c r="L538" s="11" t="s">
        <v>4183</v>
      </c>
      <c r="M538" s="11" t="s">
        <v>4184</v>
      </c>
      <c r="N538" s="11" t="s">
        <v>4180</v>
      </c>
      <c r="O538" s="11">
        <v>11</v>
      </c>
      <c r="P538" s="11">
        <v>0</v>
      </c>
      <c r="Q538" s="11">
        <v>11</v>
      </c>
      <c r="R538" s="11">
        <v>2</v>
      </c>
    </row>
    <row r="539" spans="1:18">
      <c r="A539" s="10" t="s">
        <v>4634</v>
      </c>
      <c r="B539" s="11" t="s">
        <v>459</v>
      </c>
      <c r="C539" s="11" t="s">
        <v>4177</v>
      </c>
      <c r="D539" s="11">
        <v>98198</v>
      </c>
      <c r="E539" s="16">
        <v>835000</v>
      </c>
      <c r="F539" s="12">
        <v>3</v>
      </c>
      <c r="G539" s="15">
        <v>3</v>
      </c>
      <c r="H539" s="15">
        <v>2790</v>
      </c>
      <c r="I539" s="13">
        <v>299</v>
      </c>
      <c r="J539" s="11">
        <v>0</v>
      </c>
      <c r="K539" s="15" t="s">
        <v>4178</v>
      </c>
      <c r="L539" s="11" t="s">
        <v>4178</v>
      </c>
      <c r="M539" s="11" t="s">
        <v>4181</v>
      </c>
      <c r="N539" s="11" t="s">
        <v>4179</v>
      </c>
      <c r="O539" s="11">
        <v>48</v>
      </c>
      <c r="P539" s="11">
        <v>0</v>
      </c>
      <c r="Q539" s="11">
        <v>48</v>
      </c>
      <c r="R539" s="11">
        <v>2</v>
      </c>
    </row>
    <row r="540" spans="1:18">
      <c r="A540" s="10" t="s">
        <v>4635</v>
      </c>
      <c r="B540" s="11" t="s">
        <v>519</v>
      </c>
      <c r="C540" s="11" t="s">
        <v>4177</v>
      </c>
      <c r="D540" s="11">
        <v>98092</v>
      </c>
      <c r="E540" s="16">
        <v>835000</v>
      </c>
      <c r="F540" s="12">
        <v>4</v>
      </c>
      <c r="G540" s="15">
        <v>4.25</v>
      </c>
      <c r="H540" s="15">
        <v>4930</v>
      </c>
      <c r="I540" s="13">
        <v>169</v>
      </c>
      <c r="J540" s="11">
        <v>1</v>
      </c>
      <c r="K540" s="15" t="s">
        <v>4183</v>
      </c>
      <c r="L540" s="11" t="s">
        <v>4183</v>
      </c>
      <c r="M540" s="11" t="s">
        <v>4184</v>
      </c>
      <c r="N540" s="11" t="s">
        <v>4180</v>
      </c>
      <c r="O540" s="11">
        <v>20</v>
      </c>
      <c r="P540" s="11">
        <v>0</v>
      </c>
      <c r="Q540" s="11">
        <v>20</v>
      </c>
      <c r="R540" s="11">
        <v>2</v>
      </c>
    </row>
    <row r="541" spans="1:18">
      <c r="A541" s="10" t="s">
        <v>4636</v>
      </c>
      <c r="B541" s="11" t="s">
        <v>33</v>
      </c>
      <c r="C541" s="11" t="s">
        <v>4177</v>
      </c>
      <c r="D541" s="11">
        <v>98005</v>
      </c>
      <c r="E541" s="16">
        <v>835000</v>
      </c>
      <c r="F541" s="12">
        <v>3</v>
      </c>
      <c r="G541" s="15">
        <v>2.25</v>
      </c>
      <c r="H541" s="15">
        <v>2120</v>
      </c>
      <c r="I541" s="13">
        <v>394</v>
      </c>
      <c r="J541" s="11">
        <v>1</v>
      </c>
      <c r="K541" s="15" t="s">
        <v>4183</v>
      </c>
      <c r="L541" s="11" t="s">
        <v>4183</v>
      </c>
      <c r="M541" s="11" t="s">
        <v>4184</v>
      </c>
      <c r="N541" s="11" t="s">
        <v>4179</v>
      </c>
      <c r="O541" s="11">
        <v>61</v>
      </c>
      <c r="P541" s="11">
        <v>0</v>
      </c>
      <c r="Q541" s="11">
        <v>61</v>
      </c>
      <c r="R541" s="11">
        <v>2</v>
      </c>
    </row>
    <row r="542" spans="1:18">
      <c r="A542" s="10" t="s">
        <v>4637</v>
      </c>
      <c r="B542" s="11" t="s">
        <v>137</v>
      </c>
      <c r="C542" s="11" t="s">
        <v>4177</v>
      </c>
      <c r="D542" s="11">
        <v>98053</v>
      </c>
      <c r="E542" s="16">
        <v>835000</v>
      </c>
      <c r="F542" s="12">
        <v>2</v>
      </c>
      <c r="G542" s="15">
        <v>2</v>
      </c>
      <c r="H542" s="15">
        <v>2280</v>
      </c>
      <c r="I542" s="13">
        <v>366</v>
      </c>
      <c r="J542" s="11">
        <v>0</v>
      </c>
      <c r="K542" s="15" t="s">
        <v>4183</v>
      </c>
      <c r="L542" s="11" t="s">
        <v>4183</v>
      </c>
      <c r="M542" s="11" t="s">
        <v>4184</v>
      </c>
      <c r="N542" s="11" t="s">
        <v>4180</v>
      </c>
      <c r="O542" s="11">
        <v>23</v>
      </c>
      <c r="P542" s="11">
        <v>0</v>
      </c>
      <c r="Q542" s="11">
        <v>23</v>
      </c>
      <c r="R542" s="11">
        <v>1</v>
      </c>
    </row>
    <row r="543" spans="1:18">
      <c r="A543" s="10" t="s">
        <v>4638</v>
      </c>
      <c r="B543" s="11" t="s">
        <v>137</v>
      </c>
      <c r="C543" s="11" t="s">
        <v>4177</v>
      </c>
      <c r="D543" s="11">
        <v>98053</v>
      </c>
      <c r="E543" s="16">
        <v>835000</v>
      </c>
      <c r="F543" s="12">
        <v>4</v>
      </c>
      <c r="G543" s="15">
        <v>2.5</v>
      </c>
      <c r="H543" s="15">
        <v>3030</v>
      </c>
      <c r="I543" s="13">
        <v>276</v>
      </c>
      <c r="J543" s="11">
        <v>1</v>
      </c>
      <c r="K543" s="15" t="s">
        <v>4183</v>
      </c>
      <c r="L543" s="11" t="s">
        <v>4183</v>
      </c>
      <c r="M543" s="11" t="s">
        <v>4184</v>
      </c>
      <c r="N543" s="11" t="s">
        <v>4180</v>
      </c>
      <c r="O543" s="11">
        <v>27</v>
      </c>
      <c r="P543" s="11">
        <v>2006</v>
      </c>
      <c r="Q543" s="11">
        <v>19</v>
      </c>
      <c r="R543" s="11">
        <v>2</v>
      </c>
    </row>
    <row r="544" spans="1:18">
      <c r="A544" s="10" t="s">
        <v>4639</v>
      </c>
      <c r="B544" s="11" t="s">
        <v>49</v>
      </c>
      <c r="C544" s="11" t="s">
        <v>4177</v>
      </c>
      <c r="D544" s="11">
        <v>98105</v>
      </c>
      <c r="E544" s="16">
        <v>835000</v>
      </c>
      <c r="F544" s="12">
        <v>4</v>
      </c>
      <c r="G544" s="15">
        <v>2.75</v>
      </c>
      <c r="H544" s="15">
        <v>1550</v>
      </c>
      <c r="I544" s="13">
        <v>539</v>
      </c>
      <c r="J544" s="11">
        <v>0</v>
      </c>
      <c r="K544" s="15" t="s">
        <v>4183</v>
      </c>
      <c r="L544" s="11" t="s">
        <v>4183</v>
      </c>
      <c r="M544" s="11" t="s">
        <v>4184</v>
      </c>
      <c r="N544" s="11" t="s">
        <v>4180</v>
      </c>
      <c r="O544" s="11">
        <v>95</v>
      </c>
      <c r="P544" s="11">
        <v>1997</v>
      </c>
      <c r="Q544" s="11">
        <v>28</v>
      </c>
      <c r="R544" s="11">
        <v>1.5</v>
      </c>
    </row>
    <row r="545" spans="1:18">
      <c r="A545" s="10" t="s">
        <v>4640</v>
      </c>
      <c r="B545" s="11" t="s">
        <v>120</v>
      </c>
      <c r="C545" s="11" t="s">
        <v>4177</v>
      </c>
      <c r="D545" s="11">
        <v>98072</v>
      </c>
      <c r="E545" s="16">
        <v>831500</v>
      </c>
      <c r="F545" s="12">
        <v>5</v>
      </c>
      <c r="G545" s="15">
        <v>2.5</v>
      </c>
      <c r="H545" s="15">
        <v>4470</v>
      </c>
      <c r="I545" s="13">
        <v>186</v>
      </c>
      <c r="J545" s="11">
        <v>1</v>
      </c>
      <c r="K545" s="15" t="s">
        <v>4183</v>
      </c>
      <c r="L545" s="11" t="s">
        <v>4183</v>
      </c>
      <c r="M545" s="11" t="s">
        <v>4184</v>
      </c>
      <c r="N545" s="11" t="s">
        <v>4180</v>
      </c>
      <c r="O545" s="11">
        <v>41</v>
      </c>
      <c r="P545" s="11">
        <v>0</v>
      </c>
      <c r="Q545" s="11">
        <v>41</v>
      </c>
      <c r="R545" s="11">
        <v>2.5</v>
      </c>
    </row>
    <row r="546" spans="1:18">
      <c r="A546" s="10" t="s">
        <v>650</v>
      </c>
      <c r="B546" s="11" t="s">
        <v>49</v>
      </c>
      <c r="C546" s="11" t="s">
        <v>4177</v>
      </c>
      <c r="D546" s="11">
        <v>98103</v>
      </c>
      <c r="E546" s="16">
        <v>831000</v>
      </c>
      <c r="F546" s="12">
        <v>4</v>
      </c>
      <c r="G546" s="15">
        <v>2.5</v>
      </c>
      <c r="H546" s="15">
        <v>2030</v>
      </c>
      <c r="I546" s="13">
        <v>409</v>
      </c>
      <c r="J546" s="11">
        <v>0</v>
      </c>
      <c r="K546" s="15" t="s">
        <v>4183</v>
      </c>
      <c r="L546" s="11" t="s">
        <v>4178</v>
      </c>
      <c r="M546" s="11" t="s">
        <v>4184</v>
      </c>
      <c r="N546" s="11" t="s">
        <v>4179</v>
      </c>
      <c r="O546" s="11">
        <v>99</v>
      </c>
      <c r="P546" s="11">
        <v>1993</v>
      </c>
      <c r="Q546" s="11">
        <v>32</v>
      </c>
      <c r="R546" s="11">
        <v>1.5</v>
      </c>
    </row>
    <row r="547" spans="1:18">
      <c r="A547" s="10" t="s">
        <v>4641</v>
      </c>
      <c r="B547" s="11" t="s">
        <v>33</v>
      </c>
      <c r="C547" s="11" t="s">
        <v>4177</v>
      </c>
      <c r="D547" s="11">
        <v>98007</v>
      </c>
      <c r="E547" s="16">
        <v>830000</v>
      </c>
      <c r="F547" s="12">
        <v>5</v>
      </c>
      <c r="G547" s="15">
        <v>2.25</v>
      </c>
      <c r="H547" s="15">
        <v>2780</v>
      </c>
      <c r="I547" s="13">
        <v>299</v>
      </c>
      <c r="J547" s="11">
        <v>0</v>
      </c>
      <c r="K547" s="15" t="s">
        <v>4183</v>
      </c>
      <c r="L547" s="11" t="s">
        <v>4183</v>
      </c>
      <c r="M547" s="11" t="s">
        <v>4184</v>
      </c>
      <c r="N547" s="11" t="s">
        <v>4179</v>
      </c>
      <c r="O547" s="11">
        <v>47</v>
      </c>
      <c r="P547" s="11">
        <v>2000</v>
      </c>
      <c r="Q547" s="11">
        <v>25</v>
      </c>
      <c r="R547" s="11">
        <v>2</v>
      </c>
    </row>
    <row r="548" spans="1:18">
      <c r="A548" s="10" t="s">
        <v>4642</v>
      </c>
      <c r="B548" s="11" t="s">
        <v>46</v>
      </c>
      <c r="C548" s="11" t="s">
        <v>4177</v>
      </c>
      <c r="D548" s="11">
        <v>98034</v>
      </c>
      <c r="E548" s="16">
        <v>830000</v>
      </c>
      <c r="F548" s="12">
        <v>3</v>
      </c>
      <c r="G548" s="15">
        <v>3</v>
      </c>
      <c r="H548" s="15">
        <v>2080</v>
      </c>
      <c r="I548" s="13">
        <v>399</v>
      </c>
      <c r="J548" s="11">
        <v>0</v>
      </c>
      <c r="K548" s="15" t="s">
        <v>4183</v>
      </c>
      <c r="L548" s="11" t="s">
        <v>4183</v>
      </c>
      <c r="M548" s="11" t="s">
        <v>4184</v>
      </c>
      <c r="N548" s="11" t="s">
        <v>4180</v>
      </c>
      <c r="O548" s="11">
        <v>21</v>
      </c>
      <c r="P548" s="11">
        <v>2003</v>
      </c>
      <c r="Q548" s="11">
        <v>22</v>
      </c>
      <c r="R548" s="11">
        <v>1.5</v>
      </c>
    </row>
    <row r="549" spans="1:18">
      <c r="A549" s="10" t="s">
        <v>653</v>
      </c>
      <c r="B549" s="11" t="s">
        <v>137</v>
      </c>
      <c r="C549" s="11" t="s">
        <v>4177</v>
      </c>
      <c r="D549" s="11">
        <v>98052</v>
      </c>
      <c r="E549" s="16">
        <v>830000</v>
      </c>
      <c r="F549" s="12">
        <v>4</v>
      </c>
      <c r="G549" s="15">
        <v>2.5</v>
      </c>
      <c r="H549" s="15">
        <v>1850</v>
      </c>
      <c r="I549" s="13">
        <v>449</v>
      </c>
      <c r="J549" s="11">
        <v>1</v>
      </c>
      <c r="K549" s="15" t="s">
        <v>4183</v>
      </c>
      <c r="L549" s="11" t="s">
        <v>4178</v>
      </c>
      <c r="M549" s="11" t="s">
        <v>4184</v>
      </c>
      <c r="N549" s="11" t="s">
        <v>4180</v>
      </c>
      <c r="O549" s="11">
        <v>47</v>
      </c>
      <c r="P549" s="11">
        <v>0</v>
      </c>
      <c r="Q549" s="11">
        <v>47</v>
      </c>
      <c r="R549" s="11">
        <v>1</v>
      </c>
    </row>
    <row r="550" spans="1:18">
      <c r="A550" s="10" t="s">
        <v>4643</v>
      </c>
      <c r="B550" s="11" t="s">
        <v>79</v>
      </c>
      <c r="C550" s="11" t="s">
        <v>4177</v>
      </c>
      <c r="D550" s="11">
        <v>98027</v>
      </c>
      <c r="E550" s="16">
        <v>828950</v>
      </c>
      <c r="F550" s="12">
        <v>4</v>
      </c>
      <c r="G550" s="15">
        <v>3.5</v>
      </c>
      <c r="H550" s="15">
        <v>3930</v>
      </c>
      <c r="I550" s="13">
        <v>211</v>
      </c>
      <c r="J550" s="11">
        <v>0</v>
      </c>
      <c r="K550" s="15" t="s">
        <v>4183</v>
      </c>
      <c r="L550" s="11" t="s">
        <v>4178</v>
      </c>
      <c r="M550" s="11" t="s">
        <v>4195</v>
      </c>
      <c r="N550" s="11" t="s">
        <v>4180</v>
      </c>
      <c r="O550" s="11">
        <v>12</v>
      </c>
      <c r="P550" s="11">
        <v>1923</v>
      </c>
      <c r="Q550" s="11">
        <v>102</v>
      </c>
      <c r="R550" s="11">
        <v>2</v>
      </c>
    </row>
    <row r="551" spans="1:18">
      <c r="A551" s="10" t="s">
        <v>4644</v>
      </c>
      <c r="B551" s="11" t="s">
        <v>33</v>
      </c>
      <c r="C551" s="11" t="s">
        <v>4177</v>
      </c>
      <c r="D551" s="11">
        <v>98006</v>
      </c>
      <c r="E551" s="16">
        <v>827000</v>
      </c>
      <c r="F551" s="12">
        <v>4</v>
      </c>
      <c r="G551" s="15">
        <v>2.5</v>
      </c>
      <c r="H551" s="15">
        <v>3230</v>
      </c>
      <c r="I551" s="13">
        <v>256</v>
      </c>
      <c r="J551" s="11">
        <v>0</v>
      </c>
      <c r="K551" s="15" t="s">
        <v>4183</v>
      </c>
      <c r="L551" s="11" t="s">
        <v>4178</v>
      </c>
      <c r="M551" s="11" t="s">
        <v>4184</v>
      </c>
      <c r="N551" s="11" t="s">
        <v>4180</v>
      </c>
      <c r="O551" s="11">
        <v>48</v>
      </c>
      <c r="P551" s="11">
        <v>2004</v>
      </c>
      <c r="Q551" s="11">
        <v>21</v>
      </c>
      <c r="R551" s="11">
        <v>1</v>
      </c>
    </row>
    <row r="552" spans="1:18">
      <c r="A552" s="10" t="s">
        <v>4645</v>
      </c>
      <c r="B552" s="11" t="s">
        <v>79</v>
      </c>
      <c r="C552" s="11" t="s">
        <v>4177</v>
      </c>
      <c r="D552" s="11">
        <v>98029</v>
      </c>
      <c r="E552" s="16">
        <v>826000</v>
      </c>
      <c r="F552" s="12">
        <v>4</v>
      </c>
      <c r="G552" s="15">
        <v>2.5</v>
      </c>
      <c r="H552" s="15">
        <v>3060</v>
      </c>
      <c r="I552" s="13">
        <v>270</v>
      </c>
      <c r="J552" s="11">
        <v>0</v>
      </c>
      <c r="K552" s="15" t="s">
        <v>4183</v>
      </c>
      <c r="L552" s="11" t="s">
        <v>4183</v>
      </c>
      <c r="M552" s="11" t="s">
        <v>4184</v>
      </c>
      <c r="N552" s="11" t="s">
        <v>4180</v>
      </c>
      <c r="O552" s="11">
        <v>19</v>
      </c>
      <c r="P552" s="11">
        <v>0</v>
      </c>
      <c r="Q552" s="11">
        <v>19</v>
      </c>
      <c r="R552" s="11">
        <v>2</v>
      </c>
    </row>
    <row r="553" spans="1:18">
      <c r="A553" s="10" t="s">
        <v>4646</v>
      </c>
      <c r="B553" s="11" t="s">
        <v>46</v>
      </c>
      <c r="C553" s="11" t="s">
        <v>4177</v>
      </c>
      <c r="D553" s="11">
        <v>98034</v>
      </c>
      <c r="E553" s="16">
        <v>825500</v>
      </c>
      <c r="F553" s="12">
        <v>3</v>
      </c>
      <c r="G553" s="15">
        <v>2.5</v>
      </c>
      <c r="H553" s="15">
        <v>2780</v>
      </c>
      <c r="I553" s="13">
        <v>297</v>
      </c>
      <c r="J553" s="11">
        <v>0</v>
      </c>
      <c r="K553" s="15" t="s">
        <v>4183</v>
      </c>
      <c r="L553" s="11" t="s">
        <v>4183</v>
      </c>
      <c r="M553" s="11" t="s">
        <v>4184</v>
      </c>
      <c r="N553" s="11" t="s">
        <v>4180</v>
      </c>
      <c r="O553" s="11">
        <v>16</v>
      </c>
      <c r="P553" s="11">
        <v>0</v>
      </c>
      <c r="Q553" s="11">
        <v>16</v>
      </c>
      <c r="R553" s="11">
        <v>2</v>
      </c>
    </row>
    <row r="554" spans="1:18">
      <c r="A554" s="10" t="s">
        <v>4647</v>
      </c>
      <c r="B554" s="11" t="s">
        <v>33</v>
      </c>
      <c r="C554" s="11" t="s">
        <v>4177</v>
      </c>
      <c r="D554" s="11">
        <v>98006</v>
      </c>
      <c r="E554" s="16">
        <v>825000</v>
      </c>
      <c r="F554" s="12">
        <v>4</v>
      </c>
      <c r="G554" s="15">
        <v>2.5</v>
      </c>
      <c r="H554" s="15">
        <v>2810</v>
      </c>
      <c r="I554" s="13">
        <v>294</v>
      </c>
      <c r="J554" s="11">
        <v>0</v>
      </c>
      <c r="K554" s="15" t="s">
        <v>4183</v>
      </c>
      <c r="L554" s="11" t="s">
        <v>4178</v>
      </c>
      <c r="M554" s="11" t="s">
        <v>4184</v>
      </c>
      <c r="N554" s="11" t="s">
        <v>4179</v>
      </c>
      <c r="O554" s="11">
        <v>52</v>
      </c>
      <c r="P554" s="11">
        <v>0</v>
      </c>
      <c r="Q554" s="11">
        <v>52</v>
      </c>
      <c r="R554" s="11">
        <v>1</v>
      </c>
    </row>
    <row r="555" spans="1:18">
      <c r="A555" s="10" t="s">
        <v>4648</v>
      </c>
      <c r="B555" s="11" t="s">
        <v>137</v>
      </c>
      <c r="C555" s="11" t="s">
        <v>4177</v>
      </c>
      <c r="D555" s="11">
        <v>98053</v>
      </c>
      <c r="E555" s="16">
        <v>825000</v>
      </c>
      <c r="F555" s="12">
        <v>4</v>
      </c>
      <c r="G555" s="15">
        <v>2.75</v>
      </c>
      <c r="H555" s="15">
        <v>3990</v>
      </c>
      <c r="I555" s="13">
        <v>207</v>
      </c>
      <c r="J555" s="11">
        <v>0</v>
      </c>
      <c r="K555" s="15" t="s">
        <v>4183</v>
      </c>
      <c r="L555" s="11" t="s">
        <v>4183</v>
      </c>
      <c r="M555" s="11" t="s">
        <v>4184</v>
      </c>
      <c r="N555" s="11" t="s">
        <v>4180</v>
      </c>
      <c r="O555" s="11">
        <v>22</v>
      </c>
      <c r="P555" s="11">
        <v>0</v>
      </c>
      <c r="Q555" s="11">
        <v>22</v>
      </c>
      <c r="R555" s="11">
        <v>2</v>
      </c>
    </row>
    <row r="556" spans="1:18">
      <c r="A556" s="10" t="s">
        <v>4649</v>
      </c>
      <c r="B556" s="11" t="s">
        <v>49</v>
      </c>
      <c r="C556" s="11" t="s">
        <v>4177</v>
      </c>
      <c r="D556" s="11">
        <v>98116</v>
      </c>
      <c r="E556" s="16">
        <v>825000</v>
      </c>
      <c r="F556" s="12">
        <v>4</v>
      </c>
      <c r="G556" s="15">
        <v>1.5</v>
      </c>
      <c r="H556" s="15">
        <v>1890</v>
      </c>
      <c r="I556" s="13">
        <v>437</v>
      </c>
      <c r="J556" s="11">
        <v>0</v>
      </c>
      <c r="K556" s="15" t="s">
        <v>4183</v>
      </c>
      <c r="L556" s="11" t="s">
        <v>4183</v>
      </c>
      <c r="M556" s="11" t="s">
        <v>4184</v>
      </c>
      <c r="N556" s="11" t="s">
        <v>4180</v>
      </c>
      <c r="O556" s="11">
        <v>106</v>
      </c>
      <c r="P556" s="11">
        <v>2001</v>
      </c>
      <c r="Q556" s="11">
        <v>24</v>
      </c>
      <c r="R556" s="11">
        <v>1.5</v>
      </c>
    </row>
    <row r="557" spans="1:18">
      <c r="A557" s="10" t="s">
        <v>4650</v>
      </c>
      <c r="B557" s="11" t="s">
        <v>49</v>
      </c>
      <c r="C557" s="11" t="s">
        <v>4177</v>
      </c>
      <c r="D557" s="11">
        <v>98146</v>
      </c>
      <c r="E557" s="16">
        <v>825000</v>
      </c>
      <c r="F557" s="12">
        <v>4</v>
      </c>
      <c r="G557" s="15">
        <v>3.5</v>
      </c>
      <c r="H557" s="15">
        <v>3810</v>
      </c>
      <c r="I557" s="13">
        <v>217</v>
      </c>
      <c r="J557" s="11">
        <v>0</v>
      </c>
      <c r="K557" s="15" t="s">
        <v>4183</v>
      </c>
      <c r="L557" s="11" t="s">
        <v>4183</v>
      </c>
      <c r="M557" s="11" t="s">
        <v>4184</v>
      </c>
      <c r="N557" s="11" t="s">
        <v>4180</v>
      </c>
      <c r="O557" s="11">
        <v>87</v>
      </c>
      <c r="P557" s="11">
        <v>2013</v>
      </c>
      <c r="Q557" s="11">
        <v>12</v>
      </c>
      <c r="R557" s="11">
        <v>2</v>
      </c>
    </row>
    <row r="558" spans="1:18">
      <c r="A558" s="10" t="s">
        <v>662</v>
      </c>
      <c r="B558" s="11" t="s">
        <v>49</v>
      </c>
      <c r="C558" s="11" t="s">
        <v>4177</v>
      </c>
      <c r="D558" s="11">
        <v>98199</v>
      </c>
      <c r="E558" s="16">
        <v>824000</v>
      </c>
      <c r="F558" s="12">
        <v>7</v>
      </c>
      <c r="G558" s="15">
        <v>4.25</v>
      </c>
      <c r="H558" s="15">
        <v>3670</v>
      </c>
      <c r="I558" s="13">
        <v>225</v>
      </c>
      <c r="J558" s="11">
        <v>0</v>
      </c>
      <c r="K558" s="15" t="s">
        <v>4183</v>
      </c>
      <c r="L558" s="11" t="s">
        <v>4178</v>
      </c>
      <c r="M558" s="11" t="s">
        <v>4195</v>
      </c>
      <c r="N558" s="11" t="s">
        <v>4180</v>
      </c>
      <c r="O558" s="11">
        <v>61</v>
      </c>
      <c r="P558" s="11">
        <v>2000</v>
      </c>
      <c r="Q558" s="11">
        <v>25</v>
      </c>
      <c r="R558" s="11">
        <v>2</v>
      </c>
    </row>
    <row r="559" spans="1:18">
      <c r="A559" s="10" t="s">
        <v>4651</v>
      </c>
      <c r="B559" s="11" t="s">
        <v>49</v>
      </c>
      <c r="C559" s="11" t="s">
        <v>4177</v>
      </c>
      <c r="D559" s="11">
        <v>98103</v>
      </c>
      <c r="E559" s="16">
        <v>822500</v>
      </c>
      <c r="F559" s="12">
        <v>5</v>
      </c>
      <c r="G559" s="15">
        <v>3.5</v>
      </c>
      <c r="H559" s="15">
        <v>2320</v>
      </c>
      <c r="I559" s="13">
        <v>355</v>
      </c>
      <c r="J559" s="11">
        <v>0</v>
      </c>
      <c r="K559" s="15" t="s">
        <v>4183</v>
      </c>
      <c r="L559" s="11" t="s">
        <v>4178</v>
      </c>
      <c r="M559" s="11" t="s">
        <v>4184</v>
      </c>
      <c r="N559" s="11" t="s">
        <v>4181</v>
      </c>
      <c r="O559" s="11">
        <v>99</v>
      </c>
      <c r="P559" s="11">
        <v>0</v>
      </c>
      <c r="Q559" s="11">
        <v>99</v>
      </c>
      <c r="R559" s="11">
        <v>2</v>
      </c>
    </row>
    <row r="560" spans="1:18">
      <c r="A560" s="10" t="s">
        <v>4652</v>
      </c>
      <c r="B560" s="11" t="s">
        <v>36</v>
      </c>
      <c r="C560" s="11" t="s">
        <v>4177</v>
      </c>
      <c r="D560" s="11">
        <v>98040</v>
      </c>
      <c r="E560" s="16">
        <v>821000</v>
      </c>
      <c r="F560" s="12">
        <v>3</v>
      </c>
      <c r="G560" s="15">
        <v>2.75</v>
      </c>
      <c r="H560" s="15">
        <v>2760</v>
      </c>
      <c r="I560" s="13">
        <v>297</v>
      </c>
      <c r="J560" s="11">
        <v>0</v>
      </c>
      <c r="K560" s="15" t="s">
        <v>4183</v>
      </c>
      <c r="L560" s="11" t="s">
        <v>4178</v>
      </c>
      <c r="M560" s="11" t="s">
        <v>4184</v>
      </c>
      <c r="N560" s="11" t="s">
        <v>4179</v>
      </c>
      <c r="O560" s="11">
        <v>58</v>
      </c>
      <c r="P560" s="11">
        <v>0</v>
      </c>
      <c r="Q560" s="11">
        <v>58</v>
      </c>
      <c r="R560" s="11">
        <v>1</v>
      </c>
    </row>
    <row r="561" spans="1:18">
      <c r="A561" s="10" t="s">
        <v>4653</v>
      </c>
      <c r="B561" s="11" t="s">
        <v>49</v>
      </c>
      <c r="C561" s="11" t="s">
        <v>4177</v>
      </c>
      <c r="D561" s="11">
        <v>98136</v>
      </c>
      <c r="E561" s="16">
        <v>820000</v>
      </c>
      <c r="F561" s="12">
        <v>3</v>
      </c>
      <c r="G561" s="15">
        <v>2.5</v>
      </c>
      <c r="H561" s="15">
        <v>2510</v>
      </c>
      <c r="I561" s="13">
        <v>327</v>
      </c>
      <c r="J561" s="11">
        <v>0</v>
      </c>
      <c r="K561" s="15" t="s">
        <v>4183</v>
      </c>
      <c r="L561" s="11" t="s">
        <v>4183</v>
      </c>
      <c r="M561" s="11" t="s">
        <v>4179</v>
      </c>
      <c r="N561" s="11" t="s">
        <v>4180</v>
      </c>
      <c r="O561" s="11">
        <v>30</v>
      </c>
      <c r="P561" s="11">
        <v>0</v>
      </c>
      <c r="Q561" s="11">
        <v>30</v>
      </c>
      <c r="R561" s="11">
        <v>2</v>
      </c>
    </row>
    <row r="562" spans="1:18">
      <c r="A562" s="10" t="s">
        <v>666</v>
      </c>
      <c r="B562" s="11" t="s">
        <v>49</v>
      </c>
      <c r="C562" s="11" t="s">
        <v>4177</v>
      </c>
      <c r="D562" s="11">
        <v>98119</v>
      </c>
      <c r="E562" s="16">
        <v>820000</v>
      </c>
      <c r="F562" s="12">
        <v>4</v>
      </c>
      <c r="G562" s="15">
        <v>2.25</v>
      </c>
      <c r="H562" s="15">
        <v>2280</v>
      </c>
      <c r="I562" s="13">
        <v>360</v>
      </c>
      <c r="J562" s="11">
        <v>0</v>
      </c>
      <c r="K562" s="15" t="s">
        <v>4183</v>
      </c>
      <c r="L562" s="11" t="s">
        <v>4178</v>
      </c>
      <c r="M562" s="11" t="s">
        <v>4179</v>
      </c>
      <c r="N562" s="11" t="s">
        <v>4180</v>
      </c>
      <c r="O562" s="11">
        <v>85</v>
      </c>
      <c r="P562" s="11">
        <v>1984</v>
      </c>
      <c r="Q562" s="11">
        <v>41</v>
      </c>
      <c r="R562" s="11">
        <v>1.5</v>
      </c>
    </row>
    <row r="563" spans="1:18">
      <c r="A563" s="10" t="s">
        <v>4654</v>
      </c>
      <c r="B563" s="11" t="s">
        <v>33</v>
      </c>
      <c r="C563" s="11" t="s">
        <v>4177</v>
      </c>
      <c r="D563" s="11">
        <v>98006</v>
      </c>
      <c r="E563" s="16">
        <v>820000</v>
      </c>
      <c r="F563" s="12">
        <v>3</v>
      </c>
      <c r="G563" s="15">
        <v>2.25</v>
      </c>
      <c r="H563" s="15">
        <v>2880</v>
      </c>
      <c r="I563" s="13">
        <v>285</v>
      </c>
      <c r="J563" s="11">
        <v>0</v>
      </c>
      <c r="K563" s="15" t="s">
        <v>4183</v>
      </c>
      <c r="L563" s="11" t="s">
        <v>4183</v>
      </c>
      <c r="M563" s="11" t="s">
        <v>4184</v>
      </c>
      <c r="N563" s="11" t="s">
        <v>4180</v>
      </c>
      <c r="O563" s="11">
        <v>36</v>
      </c>
      <c r="P563" s="11">
        <v>0</v>
      </c>
      <c r="Q563" s="11">
        <v>36</v>
      </c>
      <c r="R563" s="11">
        <v>2</v>
      </c>
    </row>
    <row r="564" spans="1:18">
      <c r="A564" s="10" t="s">
        <v>4655</v>
      </c>
      <c r="B564" s="11" t="s">
        <v>46</v>
      </c>
      <c r="C564" s="11" t="s">
        <v>4177</v>
      </c>
      <c r="D564" s="11">
        <v>98033</v>
      </c>
      <c r="E564" s="16">
        <v>820000</v>
      </c>
      <c r="F564" s="12">
        <v>4</v>
      </c>
      <c r="G564" s="15">
        <v>2.5</v>
      </c>
      <c r="H564" s="15">
        <v>3170</v>
      </c>
      <c r="I564" s="13">
        <v>259</v>
      </c>
      <c r="J564" s="11">
        <v>0</v>
      </c>
      <c r="K564" s="15" t="s">
        <v>4183</v>
      </c>
      <c r="L564" s="11" t="s">
        <v>4183</v>
      </c>
      <c r="M564" s="11" t="s">
        <v>4184</v>
      </c>
      <c r="N564" s="11" t="s">
        <v>4180</v>
      </c>
      <c r="O564" s="11">
        <v>17</v>
      </c>
      <c r="P564" s="11">
        <v>0</v>
      </c>
      <c r="Q564" s="11">
        <v>17</v>
      </c>
      <c r="R564" s="11">
        <v>2</v>
      </c>
    </row>
    <row r="565" spans="1:18">
      <c r="A565" s="10" t="s">
        <v>4656</v>
      </c>
      <c r="B565" s="11" t="s">
        <v>102</v>
      </c>
      <c r="C565" s="11" t="s">
        <v>4177</v>
      </c>
      <c r="D565" s="11">
        <v>98075</v>
      </c>
      <c r="E565" s="16">
        <v>820000</v>
      </c>
      <c r="F565" s="12">
        <v>4</v>
      </c>
      <c r="G565" s="15">
        <v>2.5</v>
      </c>
      <c r="H565" s="15">
        <v>3670</v>
      </c>
      <c r="I565" s="13">
        <v>223</v>
      </c>
      <c r="J565" s="11">
        <v>0</v>
      </c>
      <c r="K565" s="15" t="s">
        <v>4183</v>
      </c>
      <c r="L565" s="11" t="s">
        <v>4183</v>
      </c>
      <c r="M565" s="11" t="s">
        <v>4184</v>
      </c>
      <c r="N565" s="11" t="s">
        <v>4180</v>
      </c>
      <c r="O565" s="11">
        <v>20</v>
      </c>
      <c r="P565" s="11">
        <v>0</v>
      </c>
      <c r="Q565" s="11">
        <v>20</v>
      </c>
      <c r="R565" s="11">
        <v>2</v>
      </c>
    </row>
    <row r="566" spans="1:18">
      <c r="A566" s="10" t="s">
        <v>4657</v>
      </c>
      <c r="B566" s="11" t="s">
        <v>49</v>
      </c>
      <c r="C566" s="11" t="s">
        <v>4177</v>
      </c>
      <c r="D566" s="11">
        <v>98115</v>
      </c>
      <c r="E566" s="16">
        <v>820000</v>
      </c>
      <c r="F566" s="12">
        <v>3</v>
      </c>
      <c r="G566" s="15">
        <v>1.75</v>
      </c>
      <c r="H566" s="15">
        <v>2160</v>
      </c>
      <c r="I566" s="13">
        <v>380</v>
      </c>
      <c r="J566" s="11">
        <v>0</v>
      </c>
      <c r="K566" s="15" t="s">
        <v>4183</v>
      </c>
      <c r="L566" s="11" t="s">
        <v>4178</v>
      </c>
      <c r="M566" s="11" t="s">
        <v>4184</v>
      </c>
      <c r="N566" s="11" t="s">
        <v>4179</v>
      </c>
      <c r="O566" s="11">
        <v>65</v>
      </c>
      <c r="P566" s="11">
        <v>2001</v>
      </c>
      <c r="Q566" s="11">
        <v>24</v>
      </c>
      <c r="R566" s="11">
        <v>1</v>
      </c>
    </row>
    <row r="567" spans="1:18">
      <c r="A567" s="10" t="s">
        <v>4658</v>
      </c>
      <c r="B567" s="11" t="s">
        <v>281</v>
      </c>
      <c r="C567" s="11" t="s">
        <v>4177</v>
      </c>
      <c r="D567" s="11">
        <v>98056</v>
      </c>
      <c r="E567" s="16">
        <v>819995</v>
      </c>
      <c r="F567" s="12">
        <v>5</v>
      </c>
      <c r="G567" s="15">
        <v>2.75</v>
      </c>
      <c r="H567" s="15">
        <v>3030</v>
      </c>
      <c r="I567" s="13">
        <v>271</v>
      </c>
      <c r="J567" s="11">
        <v>0</v>
      </c>
      <c r="K567" s="15" t="s">
        <v>4183</v>
      </c>
      <c r="L567" s="11" t="s">
        <v>4183</v>
      </c>
      <c r="M567" s="11" t="s">
        <v>4184</v>
      </c>
      <c r="N567" s="11" t="s">
        <v>4180</v>
      </c>
      <c r="O567" s="11">
        <v>12</v>
      </c>
      <c r="P567" s="11">
        <v>1923</v>
      </c>
      <c r="Q567" s="11">
        <v>102</v>
      </c>
      <c r="R567" s="11">
        <v>2</v>
      </c>
    </row>
    <row r="568" spans="1:18">
      <c r="A568" s="10" t="s">
        <v>4659</v>
      </c>
      <c r="B568" s="11" t="s">
        <v>137</v>
      </c>
      <c r="C568" s="11" t="s">
        <v>4177</v>
      </c>
      <c r="D568" s="11">
        <v>98052</v>
      </c>
      <c r="E568" s="16">
        <v>819900</v>
      </c>
      <c r="F568" s="12">
        <v>5</v>
      </c>
      <c r="G568" s="15">
        <v>2.75</v>
      </c>
      <c r="H568" s="15">
        <v>3150</v>
      </c>
      <c r="I568" s="13">
        <v>260</v>
      </c>
      <c r="J568" s="11">
        <v>0</v>
      </c>
      <c r="K568" s="15" t="s">
        <v>4183</v>
      </c>
      <c r="L568" s="11" t="s">
        <v>4183</v>
      </c>
      <c r="M568" s="11" t="s">
        <v>4184</v>
      </c>
      <c r="N568" s="11" t="s">
        <v>4180</v>
      </c>
      <c r="O568" s="11">
        <v>12</v>
      </c>
      <c r="P568" s="11">
        <v>1923</v>
      </c>
      <c r="Q568" s="11">
        <v>102</v>
      </c>
      <c r="R568" s="11">
        <v>2</v>
      </c>
    </row>
    <row r="569" spans="1:18">
      <c r="A569" s="10" t="s">
        <v>4660</v>
      </c>
      <c r="B569" s="11" t="s">
        <v>675</v>
      </c>
      <c r="C569" s="11" t="s">
        <v>4177</v>
      </c>
      <c r="D569" s="11">
        <v>98003</v>
      </c>
      <c r="E569" s="16">
        <v>819000</v>
      </c>
      <c r="F569" s="12">
        <v>3</v>
      </c>
      <c r="G569" s="15">
        <v>2.75</v>
      </c>
      <c r="H569" s="15">
        <v>3176</v>
      </c>
      <c r="I569" s="13">
        <v>258</v>
      </c>
      <c r="J569" s="11">
        <v>0</v>
      </c>
      <c r="K569" s="15" t="s">
        <v>4183</v>
      </c>
      <c r="L569" s="11" t="s">
        <v>4178</v>
      </c>
      <c r="M569" s="11" t="s">
        <v>4197</v>
      </c>
      <c r="N569" s="11" t="s">
        <v>4179</v>
      </c>
      <c r="O569" s="11">
        <v>40</v>
      </c>
      <c r="P569" s="11">
        <v>0</v>
      </c>
      <c r="Q569" s="11">
        <v>40</v>
      </c>
      <c r="R569" s="11">
        <v>2</v>
      </c>
    </row>
    <row r="570" spans="1:18">
      <c r="A570" s="10" t="s">
        <v>4661</v>
      </c>
      <c r="B570" s="11" t="s">
        <v>49</v>
      </c>
      <c r="C570" s="11" t="s">
        <v>4177</v>
      </c>
      <c r="D570" s="11">
        <v>98199</v>
      </c>
      <c r="E570" s="16">
        <v>819000</v>
      </c>
      <c r="F570" s="12">
        <v>3</v>
      </c>
      <c r="G570" s="15">
        <v>3.5</v>
      </c>
      <c r="H570" s="15">
        <v>2130</v>
      </c>
      <c r="I570" s="13">
        <v>385</v>
      </c>
      <c r="J570" s="11">
        <v>0</v>
      </c>
      <c r="K570" s="15" t="s">
        <v>4183</v>
      </c>
      <c r="L570" s="11" t="s">
        <v>4178</v>
      </c>
      <c r="M570" s="11" t="s">
        <v>4179</v>
      </c>
      <c r="N570" s="11" t="s">
        <v>4181</v>
      </c>
      <c r="O570" s="11">
        <v>117</v>
      </c>
      <c r="P570" s="11">
        <v>0</v>
      </c>
      <c r="Q570" s="11">
        <v>117</v>
      </c>
      <c r="R570" s="11">
        <v>2</v>
      </c>
    </row>
    <row r="571" spans="1:18">
      <c r="A571" s="10" t="s">
        <v>4662</v>
      </c>
      <c r="B571" s="11" t="s">
        <v>137</v>
      </c>
      <c r="C571" s="11" t="s">
        <v>4177</v>
      </c>
      <c r="D571" s="11">
        <v>98053</v>
      </c>
      <c r="E571" s="16">
        <v>818000</v>
      </c>
      <c r="F571" s="12">
        <v>2</v>
      </c>
      <c r="G571" s="15">
        <v>2.5</v>
      </c>
      <c r="H571" s="15">
        <v>2380</v>
      </c>
      <c r="I571" s="13">
        <v>344</v>
      </c>
      <c r="J571" s="11">
        <v>0</v>
      </c>
      <c r="K571" s="15" t="s">
        <v>4183</v>
      </c>
      <c r="L571" s="11" t="s">
        <v>4183</v>
      </c>
      <c r="M571" s="11" t="s">
        <v>4179</v>
      </c>
      <c r="N571" s="11" t="s">
        <v>4180</v>
      </c>
      <c r="O571" s="11">
        <v>14</v>
      </c>
      <c r="P571" s="11">
        <v>0</v>
      </c>
      <c r="Q571" s="11">
        <v>14</v>
      </c>
      <c r="R571" s="11">
        <v>1</v>
      </c>
    </row>
    <row r="572" spans="1:18">
      <c r="A572" s="10" t="s">
        <v>4663</v>
      </c>
      <c r="B572" s="11" t="s">
        <v>49</v>
      </c>
      <c r="C572" s="11" t="s">
        <v>4177</v>
      </c>
      <c r="D572" s="11">
        <v>98117</v>
      </c>
      <c r="E572" s="16">
        <v>815000</v>
      </c>
      <c r="F572" s="12">
        <v>4</v>
      </c>
      <c r="G572" s="15">
        <v>2.75</v>
      </c>
      <c r="H572" s="15">
        <v>2620</v>
      </c>
      <c r="I572" s="13">
        <v>311</v>
      </c>
      <c r="J572" s="11">
        <v>0</v>
      </c>
      <c r="K572" s="15" t="s">
        <v>4183</v>
      </c>
      <c r="L572" s="11" t="s">
        <v>4178</v>
      </c>
      <c r="M572" s="11" t="s">
        <v>4179</v>
      </c>
      <c r="N572" s="11" t="s">
        <v>4179</v>
      </c>
      <c r="O572" s="11">
        <v>76</v>
      </c>
      <c r="P572" s="11">
        <v>1985</v>
      </c>
      <c r="Q572" s="11">
        <v>40</v>
      </c>
      <c r="R572" s="11">
        <v>1</v>
      </c>
    </row>
    <row r="573" spans="1:18">
      <c r="A573" s="10" t="s">
        <v>4664</v>
      </c>
      <c r="B573" s="11" t="s">
        <v>46</v>
      </c>
      <c r="C573" s="11" t="s">
        <v>4177</v>
      </c>
      <c r="D573" s="11">
        <v>98033</v>
      </c>
      <c r="E573" s="16">
        <v>815000</v>
      </c>
      <c r="F573" s="12">
        <v>4</v>
      </c>
      <c r="G573" s="15">
        <v>2.5</v>
      </c>
      <c r="H573" s="15">
        <v>3150</v>
      </c>
      <c r="I573" s="13">
        <v>259</v>
      </c>
      <c r="J573" s="11">
        <v>0</v>
      </c>
      <c r="K573" s="15" t="s">
        <v>4183</v>
      </c>
      <c r="L573" s="11" t="s">
        <v>4183</v>
      </c>
      <c r="M573" s="11" t="s">
        <v>4184</v>
      </c>
      <c r="N573" s="11" t="s">
        <v>4180</v>
      </c>
      <c r="O573" s="11">
        <v>23</v>
      </c>
      <c r="P573" s="11">
        <v>0</v>
      </c>
      <c r="Q573" s="11">
        <v>23</v>
      </c>
      <c r="R573" s="11">
        <v>2</v>
      </c>
    </row>
    <row r="574" spans="1:18">
      <c r="A574" s="10" t="s">
        <v>4665</v>
      </c>
      <c r="B574" s="11" t="s">
        <v>36</v>
      </c>
      <c r="C574" s="11" t="s">
        <v>4177</v>
      </c>
      <c r="D574" s="11">
        <v>98040</v>
      </c>
      <c r="E574" s="16">
        <v>815000</v>
      </c>
      <c r="F574" s="12">
        <v>3</v>
      </c>
      <c r="G574" s="15">
        <v>2</v>
      </c>
      <c r="H574" s="15">
        <v>2270</v>
      </c>
      <c r="I574" s="13">
        <v>359</v>
      </c>
      <c r="J574" s="11">
        <v>0</v>
      </c>
      <c r="K574" s="15" t="s">
        <v>4183</v>
      </c>
      <c r="L574" s="11" t="s">
        <v>4183</v>
      </c>
      <c r="M574" s="11" t="s">
        <v>4184</v>
      </c>
      <c r="N574" s="11" t="s">
        <v>4179</v>
      </c>
      <c r="O574" s="11">
        <v>57</v>
      </c>
      <c r="P574" s="11">
        <v>0</v>
      </c>
      <c r="Q574" s="11">
        <v>57</v>
      </c>
      <c r="R574" s="11">
        <v>1</v>
      </c>
    </row>
    <row r="575" spans="1:18">
      <c r="A575" s="10" t="s">
        <v>4666</v>
      </c>
      <c r="B575" s="11" t="s">
        <v>137</v>
      </c>
      <c r="C575" s="11" t="s">
        <v>4177</v>
      </c>
      <c r="D575" s="11">
        <v>98074</v>
      </c>
      <c r="E575" s="16">
        <v>815000</v>
      </c>
      <c r="F575" s="12">
        <v>4</v>
      </c>
      <c r="G575" s="15">
        <v>2.75</v>
      </c>
      <c r="H575" s="15">
        <v>3488</v>
      </c>
      <c r="I575" s="13">
        <v>234</v>
      </c>
      <c r="J575" s="11">
        <v>0</v>
      </c>
      <c r="K575" s="15" t="s">
        <v>4183</v>
      </c>
      <c r="L575" s="11" t="s">
        <v>4183</v>
      </c>
      <c r="M575" s="11" t="s">
        <v>4184</v>
      </c>
      <c r="N575" s="11" t="s">
        <v>4180</v>
      </c>
      <c r="O575" s="11">
        <v>27</v>
      </c>
      <c r="P575" s="11">
        <v>2006</v>
      </c>
      <c r="Q575" s="11">
        <v>19</v>
      </c>
      <c r="R575" s="11">
        <v>2</v>
      </c>
    </row>
    <row r="576" spans="1:18">
      <c r="A576" s="10" t="s">
        <v>4667</v>
      </c>
      <c r="B576" s="11" t="s">
        <v>49</v>
      </c>
      <c r="C576" s="11" t="s">
        <v>4177</v>
      </c>
      <c r="D576" s="11">
        <v>98115</v>
      </c>
      <c r="E576" s="16">
        <v>815000</v>
      </c>
      <c r="F576" s="12">
        <v>4</v>
      </c>
      <c r="G576" s="15">
        <v>2.25</v>
      </c>
      <c r="H576" s="15">
        <v>2000</v>
      </c>
      <c r="I576" s="13">
        <v>408</v>
      </c>
      <c r="J576" s="11">
        <v>0</v>
      </c>
      <c r="K576" s="15" t="s">
        <v>4183</v>
      </c>
      <c r="L576" s="11" t="s">
        <v>4183</v>
      </c>
      <c r="M576" s="11" t="s">
        <v>4184</v>
      </c>
      <c r="N576" s="11" t="s">
        <v>4180</v>
      </c>
      <c r="O576" s="11">
        <v>24</v>
      </c>
      <c r="P576" s="11">
        <v>0</v>
      </c>
      <c r="Q576" s="11">
        <v>24</v>
      </c>
      <c r="R576" s="11">
        <v>2</v>
      </c>
    </row>
    <row r="577" spans="1:18">
      <c r="A577" s="10" t="s">
        <v>4668</v>
      </c>
      <c r="B577" s="11" t="s">
        <v>49</v>
      </c>
      <c r="C577" s="11" t="s">
        <v>4177</v>
      </c>
      <c r="D577" s="11">
        <v>98144</v>
      </c>
      <c r="E577" s="16">
        <v>813000</v>
      </c>
      <c r="F577" s="12">
        <v>4</v>
      </c>
      <c r="G577" s="15">
        <v>2.75</v>
      </c>
      <c r="H577" s="15">
        <v>3370</v>
      </c>
      <c r="I577" s="13">
        <v>241</v>
      </c>
      <c r="J577" s="11">
        <v>0</v>
      </c>
      <c r="K577" s="15" t="s">
        <v>4183</v>
      </c>
      <c r="L577" s="11" t="s">
        <v>4178</v>
      </c>
      <c r="M577" s="11" t="s">
        <v>4197</v>
      </c>
      <c r="N577" s="11" t="s">
        <v>4179</v>
      </c>
      <c r="O577" s="11">
        <v>77</v>
      </c>
      <c r="P577" s="11">
        <v>0</v>
      </c>
      <c r="Q577" s="11">
        <v>77</v>
      </c>
      <c r="R577" s="11">
        <v>1</v>
      </c>
    </row>
    <row r="578" spans="1:18">
      <c r="A578" s="10" t="s">
        <v>4669</v>
      </c>
      <c r="B578" s="11" t="s">
        <v>33</v>
      </c>
      <c r="C578" s="11" t="s">
        <v>4177</v>
      </c>
      <c r="D578" s="11">
        <v>98006</v>
      </c>
      <c r="E578" s="16">
        <v>812650</v>
      </c>
      <c r="F578" s="12">
        <v>4</v>
      </c>
      <c r="G578" s="15">
        <v>2.5</v>
      </c>
      <c r="H578" s="15">
        <v>3700</v>
      </c>
      <c r="I578" s="13">
        <v>220</v>
      </c>
      <c r="J578" s="11">
        <v>0</v>
      </c>
      <c r="K578" s="15" t="s">
        <v>4183</v>
      </c>
      <c r="L578" s="11" t="s">
        <v>4178</v>
      </c>
      <c r="M578" s="11" t="s">
        <v>4181</v>
      </c>
      <c r="N578" s="11" t="s">
        <v>4180</v>
      </c>
      <c r="O578" s="11">
        <v>37</v>
      </c>
      <c r="P578" s="11">
        <v>2000</v>
      </c>
      <c r="Q578" s="11">
        <v>25</v>
      </c>
      <c r="R578" s="11">
        <v>1</v>
      </c>
    </row>
    <row r="579" spans="1:18">
      <c r="A579" s="10" t="s">
        <v>4670</v>
      </c>
      <c r="B579" s="11" t="s">
        <v>79</v>
      </c>
      <c r="C579" s="11" t="s">
        <v>4177</v>
      </c>
      <c r="D579" s="11">
        <v>98029</v>
      </c>
      <c r="E579" s="16">
        <v>812000</v>
      </c>
      <c r="F579" s="12">
        <v>4</v>
      </c>
      <c r="G579" s="15">
        <v>3.5</v>
      </c>
      <c r="H579" s="15">
        <v>3370</v>
      </c>
      <c r="I579" s="13">
        <v>241</v>
      </c>
      <c r="J579" s="11">
        <v>0</v>
      </c>
      <c r="K579" s="15" t="s">
        <v>4183</v>
      </c>
      <c r="L579" s="11" t="s">
        <v>4178</v>
      </c>
      <c r="M579" s="11" t="s">
        <v>4184</v>
      </c>
      <c r="N579" s="11" t="s">
        <v>4180</v>
      </c>
      <c r="O579" s="11">
        <v>18</v>
      </c>
      <c r="P579" s="11">
        <v>0</v>
      </c>
      <c r="Q579" s="11">
        <v>18</v>
      </c>
      <c r="R579" s="11">
        <v>2</v>
      </c>
    </row>
    <row r="580" spans="1:18">
      <c r="A580" s="10" t="s">
        <v>4671</v>
      </c>
      <c r="B580" s="11" t="s">
        <v>102</v>
      </c>
      <c r="C580" s="11" t="s">
        <v>4177</v>
      </c>
      <c r="D580" s="11">
        <v>98074</v>
      </c>
      <c r="E580" s="16">
        <v>812000</v>
      </c>
      <c r="F580" s="12">
        <v>3</v>
      </c>
      <c r="G580" s="15">
        <v>3.25</v>
      </c>
      <c r="H580" s="15">
        <v>3240</v>
      </c>
      <c r="I580" s="13">
        <v>251</v>
      </c>
      <c r="J580" s="11">
        <v>0</v>
      </c>
      <c r="K580" s="15" t="s">
        <v>4183</v>
      </c>
      <c r="L580" s="11" t="s">
        <v>4183</v>
      </c>
      <c r="M580" s="11" t="s">
        <v>4184</v>
      </c>
      <c r="N580" s="11" t="s">
        <v>4180</v>
      </c>
      <c r="O580" s="11">
        <v>24</v>
      </c>
      <c r="P580" s="11">
        <v>0</v>
      </c>
      <c r="Q580" s="11">
        <v>24</v>
      </c>
      <c r="R580" s="11">
        <v>2</v>
      </c>
    </row>
    <row r="581" spans="1:18">
      <c r="A581" s="10" t="s">
        <v>4672</v>
      </c>
      <c r="B581" s="11" t="s">
        <v>49</v>
      </c>
      <c r="C581" s="11" t="s">
        <v>4177</v>
      </c>
      <c r="D581" s="11">
        <v>98116</v>
      </c>
      <c r="E581" s="16">
        <v>810000</v>
      </c>
      <c r="F581" s="12">
        <v>4</v>
      </c>
      <c r="G581" s="15">
        <v>1.75</v>
      </c>
      <c r="H581" s="15">
        <v>2000</v>
      </c>
      <c r="I581" s="13">
        <v>405</v>
      </c>
      <c r="J581" s="11">
        <v>0</v>
      </c>
      <c r="K581" s="15" t="s">
        <v>4183</v>
      </c>
      <c r="L581" s="11" t="s">
        <v>4178</v>
      </c>
      <c r="M581" s="11" t="s">
        <v>4181</v>
      </c>
      <c r="N581" s="11" t="s">
        <v>4179</v>
      </c>
      <c r="O581" s="11">
        <v>67</v>
      </c>
      <c r="P581" s="11">
        <v>1972</v>
      </c>
      <c r="Q581" s="11">
        <v>53</v>
      </c>
      <c r="R581" s="11">
        <v>1</v>
      </c>
    </row>
    <row r="582" spans="1:18">
      <c r="A582" s="10" t="s">
        <v>4673</v>
      </c>
      <c r="B582" s="11" t="s">
        <v>33</v>
      </c>
      <c r="C582" s="11" t="s">
        <v>4177</v>
      </c>
      <c r="D582" s="11">
        <v>98008</v>
      </c>
      <c r="E582" s="16">
        <v>810000</v>
      </c>
      <c r="F582" s="12">
        <v>3</v>
      </c>
      <c r="G582" s="15">
        <v>1.75</v>
      </c>
      <c r="H582" s="15">
        <v>1980</v>
      </c>
      <c r="I582" s="13">
        <v>409</v>
      </c>
      <c r="J582" s="11">
        <v>0</v>
      </c>
      <c r="K582" s="15" t="s">
        <v>4183</v>
      </c>
      <c r="L582" s="11" t="s">
        <v>4178</v>
      </c>
      <c r="M582" s="11" t="s">
        <v>4179</v>
      </c>
      <c r="N582" s="11" t="s">
        <v>4179</v>
      </c>
      <c r="O582" s="11">
        <v>73</v>
      </c>
      <c r="P582" s="11">
        <v>0</v>
      </c>
      <c r="Q582" s="11">
        <v>73</v>
      </c>
      <c r="R582" s="11">
        <v>1</v>
      </c>
    </row>
    <row r="583" spans="1:18">
      <c r="A583" s="10" t="s">
        <v>4674</v>
      </c>
      <c r="B583" s="11" t="s">
        <v>33</v>
      </c>
      <c r="C583" s="11" t="s">
        <v>4177</v>
      </c>
      <c r="D583" s="11">
        <v>98006</v>
      </c>
      <c r="E583" s="16">
        <v>810000</v>
      </c>
      <c r="F583" s="12">
        <v>4</v>
      </c>
      <c r="G583" s="15">
        <v>2.5</v>
      </c>
      <c r="H583" s="15">
        <v>2810</v>
      </c>
      <c r="I583" s="13">
        <v>288</v>
      </c>
      <c r="J583" s="11">
        <v>0</v>
      </c>
      <c r="K583" s="15" t="s">
        <v>4183</v>
      </c>
      <c r="L583" s="11" t="s">
        <v>4183</v>
      </c>
      <c r="M583" s="11" t="s">
        <v>4184</v>
      </c>
      <c r="N583" s="11" t="s">
        <v>4180</v>
      </c>
      <c r="O583" s="11">
        <v>36</v>
      </c>
      <c r="P583" s="11">
        <v>0</v>
      </c>
      <c r="Q583" s="11">
        <v>36</v>
      </c>
      <c r="R583" s="11">
        <v>2</v>
      </c>
    </row>
    <row r="584" spans="1:18">
      <c r="A584" s="10" t="s">
        <v>4675</v>
      </c>
      <c r="B584" s="11" t="s">
        <v>33</v>
      </c>
      <c r="C584" s="11" t="s">
        <v>4177</v>
      </c>
      <c r="D584" s="11">
        <v>98004</v>
      </c>
      <c r="E584" s="16">
        <v>810000</v>
      </c>
      <c r="F584" s="12">
        <v>3</v>
      </c>
      <c r="G584" s="15">
        <v>1.5</v>
      </c>
      <c r="H584" s="15">
        <v>1520</v>
      </c>
      <c r="I584" s="13">
        <v>533</v>
      </c>
      <c r="J584" s="11">
        <v>0</v>
      </c>
      <c r="K584" s="15" t="s">
        <v>4183</v>
      </c>
      <c r="L584" s="11" t="s">
        <v>4183</v>
      </c>
      <c r="M584" s="11" t="s">
        <v>4184</v>
      </c>
      <c r="N584" s="11" t="s">
        <v>4179</v>
      </c>
      <c r="O584" s="11">
        <v>71</v>
      </c>
      <c r="P584" s="11">
        <v>1979</v>
      </c>
      <c r="Q584" s="11">
        <v>46</v>
      </c>
      <c r="R584" s="11">
        <v>1</v>
      </c>
    </row>
    <row r="585" spans="1:18">
      <c r="A585" s="10" t="s">
        <v>4676</v>
      </c>
      <c r="B585" s="11" t="s">
        <v>137</v>
      </c>
      <c r="C585" s="11" t="s">
        <v>4177</v>
      </c>
      <c r="D585" s="11">
        <v>98053</v>
      </c>
      <c r="E585" s="16">
        <v>810000</v>
      </c>
      <c r="F585" s="12">
        <v>2</v>
      </c>
      <c r="G585" s="15">
        <v>2.75</v>
      </c>
      <c r="H585" s="15">
        <v>2700</v>
      </c>
      <c r="I585" s="13">
        <v>300</v>
      </c>
      <c r="J585" s="11">
        <v>0</v>
      </c>
      <c r="K585" s="15" t="s">
        <v>4183</v>
      </c>
      <c r="L585" s="11" t="s">
        <v>4183</v>
      </c>
      <c r="M585" s="11" t="s">
        <v>4184</v>
      </c>
      <c r="N585" s="11" t="s">
        <v>4180</v>
      </c>
      <c r="O585" s="11">
        <v>18</v>
      </c>
      <c r="P585" s="11">
        <v>0</v>
      </c>
      <c r="Q585" s="11">
        <v>18</v>
      </c>
      <c r="R585" s="11">
        <v>1</v>
      </c>
    </row>
    <row r="586" spans="1:18">
      <c r="A586" s="10" t="s">
        <v>4677</v>
      </c>
      <c r="B586" s="11" t="s">
        <v>120</v>
      </c>
      <c r="C586" s="11" t="s">
        <v>4177</v>
      </c>
      <c r="D586" s="11">
        <v>98072</v>
      </c>
      <c r="E586" s="16">
        <v>810000</v>
      </c>
      <c r="F586" s="12">
        <v>4</v>
      </c>
      <c r="G586" s="15">
        <v>2.5</v>
      </c>
      <c r="H586" s="15">
        <v>3480</v>
      </c>
      <c r="I586" s="13">
        <v>233</v>
      </c>
      <c r="J586" s="11">
        <v>1</v>
      </c>
      <c r="K586" s="15" t="s">
        <v>4183</v>
      </c>
      <c r="L586" s="11" t="s">
        <v>4183</v>
      </c>
      <c r="M586" s="11" t="s">
        <v>4184</v>
      </c>
      <c r="N586" s="11" t="s">
        <v>4180</v>
      </c>
      <c r="O586" s="11">
        <v>37</v>
      </c>
      <c r="P586" s="11">
        <v>2000</v>
      </c>
      <c r="Q586" s="11">
        <v>25</v>
      </c>
      <c r="R586" s="11">
        <v>2</v>
      </c>
    </row>
    <row r="587" spans="1:18">
      <c r="A587" s="10" t="s">
        <v>4678</v>
      </c>
      <c r="B587" s="11" t="s">
        <v>33</v>
      </c>
      <c r="C587" s="11" t="s">
        <v>4177</v>
      </c>
      <c r="D587" s="11">
        <v>98005</v>
      </c>
      <c r="E587" s="16">
        <v>809950</v>
      </c>
      <c r="F587" s="12">
        <v>4</v>
      </c>
      <c r="G587" s="15">
        <v>2</v>
      </c>
      <c r="H587" s="15">
        <v>2230</v>
      </c>
      <c r="I587" s="13">
        <v>363</v>
      </c>
      <c r="J587" s="11">
        <v>0</v>
      </c>
      <c r="K587" s="15" t="s">
        <v>4183</v>
      </c>
      <c r="L587" s="11" t="s">
        <v>4183</v>
      </c>
      <c r="M587" s="11" t="s">
        <v>4184</v>
      </c>
      <c r="N587" s="11" t="s">
        <v>4181</v>
      </c>
      <c r="O587" s="11">
        <v>66</v>
      </c>
      <c r="P587" s="11">
        <v>0</v>
      </c>
      <c r="Q587" s="11">
        <v>66</v>
      </c>
      <c r="R587" s="11">
        <v>1.5</v>
      </c>
    </row>
    <row r="588" spans="1:18">
      <c r="A588" s="10" t="s">
        <v>4679</v>
      </c>
      <c r="B588" s="11" t="s">
        <v>102</v>
      </c>
      <c r="C588" s="11" t="s">
        <v>4177</v>
      </c>
      <c r="D588" s="11">
        <v>98074</v>
      </c>
      <c r="E588" s="16">
        <v>809950</v>
      </c>
      <c r="F588" s="12">
        <v>4</v>
      </c>
      <c r="G588" s="15">
        <v>2.5</v>
      </c>
      <c r="H588" s="15">
        <v>3280</v>
      </c>
      <c r="I588" s="13">
        <v>247</v>
      </c>
      <c r="J588" s="11">
        <v>0</v>
      </c>
      <c r="K588" s="15" t="s">
        <v>4183</v>
      </c>
      <c r="L588" s="11" t="s">
        <v>4183</v>
      </c>
      <c r="M588" s="11" t="s">
        <v>4184</v>
      </c>
      <c r="N588" s="11" t="s">
        <v>4180</v>
      </c>
      <c r="O588" s="11">
        <v>24</v>
      </c>
      <c r="P588" s="11">
        <v>0</v>
      </c>
      <c r="Q588" s="11">
        <v>24</v>
      </c>
      <c r="R588" s="11">
        <v>2</v>
      </c>
    </row>
    <row r="589" spans="1:18">
      <c r="A589" s="10" t="s">
        <v>4680</v>
      </c>
      <c r="B589" s="11" t="s">
        <v>33</v>
      </c>
      <c r="C589" s="11" t="s">
        <v>4177</v>
      </c>
      <c r="D589" s="11">
        <v>98007</v>
      </c>
      <c r="E589" s="16">
        <v>809000</v>
      </c>
      <c r="F589" s="12">
        <v>3</v>
      </c>
      <c r="G589" s="15">
        <v>2.5</v>
      </c>
      <c r="H589" s="15">
        <v>2590</v>
      </c>
      <c r="I589" s="13">
        <v>312</v>
      </c>
      <c r="J589" s="11">
        <v>0</v>
      </c>
      <c r="K589" s="15" t="s">
        <v>4183</v>
      </c>
      <c r="L589" s="11" t="s">
        <v>4183</v>
      </c>
      <c r="M589" s="11" t="s">
        <v>4184</v>
      </c>
      <c r="N589" s="11" t="s">
        <v>4180</v>
      </c>
      <c r="O589" s="11">
        <v>37</v>
      </c>
      <c r="P589" s="11">
        <v>2000</v>
      </c>
      <c r="Q589" s="11">
        <v>25</v>
      </c>
      <c r="R589" s="11">
        <v>2</v>
      </c>
    </row>
    <row r="590" spans="1:18">
      <c r="A590" s="10" t="s">
        <v>4681</v>
      </c>
      <c r="B590" s="11" t="s">
        <v>49</v>
      </c>
      <c r="C590" s="11" t="s">
        <v>4177</v>
      </c>
      <c r="D590" s="11">
        <v>98112</v>
      </c>
      <c r="E590" s="16">
        <v>809000</v>
      </c>
      <c r="F590" s="12">
        <v>4</v>
      </c>
      <c r="G590" s="15">
        <v>1.5</v>
      </c>
      <c r="H590" s="15">
        <v>1840</v>
      </c>
      <c r="I590" s="13">
        <v>440</v>
      </c>
      <c r="J590" s="11">
        <v>0</v>
      </c>
      <c r="K590" s="15" t="s">
        <v>4183</v>
      </c>
      <c r="L590" s="11" t="s">
        <v>4183</v>
      </c>
      <c r="M590" s="11" t="s">
        <v>4184</v>
      </c>
      <c r="N590" s="11" t="s">
        <v>4179</v>
      </c>
      <c r="O590" s="11">
        <v>108</v>
      </c>
      <c r="P590" s="11">
        <v>0</v>
      </c>
      <c r="Q590" s="11">
        <v>108</v>
      </c>
      <c r="R590" s="11">
        <v>2</v>
      </c>
    </row>
    <row r="591" spans="1:18">
      <c r="A591" s="10" t="s">
        <v>4682</v>
      </c>
      <c r="B591" s="11" t="s">
        <v>33</v>
      </c>
      <c r="C591" s="11" t="s">
        <v>4177</v>
      </c>
      <c r="D591" s="11">
        <v>98007</v>
      </c>
      <c r="E591" s="16">
        <v>808000</v>
      </c>
      <c r="F591" s="12">
        <v>4</v>
      </c>
      <c r="G591" s="15">
        <v>2.25</v>
      </c>
      <c r="H591" s="15">
        <v>2500</v>
      </c>
      <c r="I591" s="13">
        <v>323</v>
      </c>
      <c r="J591" s="11">
        <v>0</v>
      </c>
      <c r="K591" s="15" t="s">
        <v>4183</v>
      </c>
      <c r="L591" s="11" t="s">
        <v>4183</v>
      </c>
      <c r="M591" s="11" t="s">
        <v>4184</v>
      </c>
      <c r="N591" s="11" t="s">
        <v>4179</v>
      </c>
      <c r="O591" s="11">
        <v>38</v>
      </c>
      <c r="P591" s="11">
        <v>0</v>
      </c>
      <c r="Q591" s="11">
        <v>38</v>
      </c>
      <c r="R591" s="11">
        <v>2</v>
      </c>
    </row>
    <row r="592" spans="1:18">
      <c r="A592" s="10" t="s">
        <v>4683</v>
      </c>
      <c r="B592" s="11" t="s">
        <v>137</v>
      </c>
      <c r="C592" s="11" t="s">
        <v>4177</v>
      </c>
      <c r="D592" s="11">
        <v>98053</v>
      </c>
      <c r="E592" s="16">
        <v>806000</v>
      </c>
      <c r="F592" s="12">
        <v>4</v>
      </c>
      <c r="G592" s="15">
        <v>2.5</v>
      </c>
      <c r="H592" s="15">
        <v>2500</v>
      </c>
      <c r="I592" s="13">
        <v>322</v>
      </c>
      <c r="J592" s="11">
        <v>5</v>
      </c>
      <c r="K592" s="15" t="s">
        <v>4183</v>
      </c>
      <c r="L592" s="11" t="s">
        <v>4183</v>
      </c>
      <c r="M592" s="11" t="s">
        <v>4184</v>
      </c>
      <c r="N592" s="11" t="s">
        <v>4180</v>
      </c>
      <c r="O592" s="11">
        <v>28</v>
      </c>
      <c r="P592" s="11">
        <v>0</v>
      </c>
      <c r="Q592" s="11">
        <v>28</v>
      </c>
      <c r="R592" s="11">
        <v>1</v>
      </c>
    </row>
    <row r="593" spans="1:18">
      <c r="A593" s="10" t="s">
        <v>4684</v>
      </c>
      <c r="B593" s="11" t="s">
        <v>100</v>
      </c>
      <c r="C593" s="11" t="s">
        <v>4177</v>
      </c>
      <c r="D593" s="11">
        <v>98177</v>
      </c>
      <c r="E593" s="16">
        <v>805000</v>
      </c>
      <c r="F593" s="12">
        <v>5</v>
      </c>
      <c r="G593" s="15">
        <v>2.5</v>
      </c>
      <c r="H593" s="15">
        <v>4600</v>
      </c>
      <c r="I593" s="13">
        <v>175</v>
      </c>
      <c r="J593" s="11">
        <v>0</v>
      </c>
      <c r="K593" s="15" t="s">
        <v>4183</v>
      </c>
      <c r="L593" s="11" t="s">
        <v>4178</v>
      </c>
      <c r="M593" s="11" t="s">
        <v>4197</v>
      </c>
      <c r="N593" s="11" t="s">
        <v>4180</v>
      </c>
      <c r="O593" s="11">
        <v>69</v>
      </c>
      <c r="P593" s="11">
        <v>2013</v>
      </c>
      <c r="Q593" s="11">
        <v>12</v>
      </c>
      <c r="R593" s="11">
        <v>1</v>
      </c>
    </row>
    <row r="594" spans="1:18">
      <c r="A594" s="10" t="s">
        <v>4685</v>
      </c>
      <c r="B594" s="11" t="s">
        <v>49</v>
      </c>
      <c r="C594" s="11" t="s">
        <v>4177</v>
      </c>
      <c r="D594" s="11">
        <v>98116</v>
      </c>
      <c r="E594" s="16">
        <v>805000</v>
      </c>
      <c r="F594" s="12">
        <v>3</v>
      </c>
      <c r="G594" s="15">
        <v>2.75</v>
      </c>
      <c r="H594" s="15">
        <v>2600</v>
      </c>
      <c r="I594" s="13">
        <v>310</v>
      </c>
      <c r="J594" s="11">
        <v>0</v>
      </c>
      <c r="K594" s="15" t="s">
        <v>4183</v>
      </c>
      <c r="L594" s="11" t="s">
        <v>4178</v>
      </c>
      <c r="M594" s="11" t="s">
        <v>4179</v>
      </c>
      <c r="N594" s="11" t="s">
        <v>4181</v>
      </c>
      <c r="O594" s="11">
        <v>96</v>
      </c>
      <c r="P594" s="11">
        <v>0</v>
      </c>
      <c r="Q594" s="11">
        <v>96</v>
      </c>
      <c r="R594" s="11">
        <v>1.5</v>
      </c>
    </row>
    <row r="595" spans="1:18">
      <c r="A595" s="10" t="s">
        <v>4686</v>
      </c>
      <c r="B595" s="11" t="s">
        <v>49</v>
      </c>
      <c r="C595" s="11" t="s">
        <v>4177</v>
      </c>
      <c r="D595" s="11">
        <v>98107</v>
      </c>
      <c r="E595" s="16">
        <v>805000</v>
      </c>
      <c r="F595" s="12">
        <v>4</v>
      </c>
      <c r="G595" s="15">
        <v>2.75</v>
      </c>
      <c r="H595" s="15">
        <v>2410</v>
      </c>
      <c r="I595" s="13">
        <v>334</v>
      </c>
      <c r="J595" s="11">
        <v>0</v>
      </c>
      <c r="K595" s="15" t="s">
        <v>4183</v>
      </c>
      <c r="L595" s="11" t="s">
        <v>4178</v>
      </c>
      <c r="M595" s="11" t="s">
        <v>4184</v>
      </c>
      <c r="N595" s="11" t="s">
        <v>4181</v>
      </c>
      <c r="O595" s="11">
        <v>75</v>
      </c>
      <c r="P595" s="11">
        <v>0</v>
      </c>
      <c r="Q595" s="11">
        <v>75</v>
      </c>
      <c r="R595" s="11">
        <v>1</v>
      </c>
    </row>
    <row r="596" spans="1:18">
      <c r="A596" s="10" t="s">
        <v>4687</v>
      </c>
      <c r="B596" s="11" t="s">
        <v>102</v>
      </c>
      <c r="C596" s="11" t="s">
        <v>4177</v>
      </c>
      <c r="D596" s="11">
        <v>98074</v>
      </c>
      <c r="E596" s="16">
        <v>804995</v>
      </c>
      <c r="F596" s="12">
        <v>5</v>
      </c>
      <c r="G596" s="15">
        <v>1.5</v>
      </c>
      <c r="H596" s="15">
        <v>3360</v>
      </c>
      <c r="I596" s="13">
        <v>240</v>
      </c>
      <c r="J596" s="11">
        <v>0</v>
      </c>
      <c r="K596" s="15" t="s">
        <v>4183</v>
      </c>
      <c r="L596" s="11" t="s">
        <v>4183</v>
      </c>
      <c r="M596" s="11" t="s">
        <v>4184</v>
      </c>
      <c r="N596" s="11" t="s">
        <v>4180</v>
      </c>
      <c r="O596" s="11">
        <v>11</v>
      </c>
      <c r="P596" s="11">
        <v>0</v>
      </c>
      <c r="Q596" s="11">
        <v>11</v>
      </c>
      <c r="R596" s="11">
        <v>2</v>
      </c>
    </row>
    <row r="597" spans="1:18">
      <c r="A597" s="10" t="s">
        <v>4688</v>
      </c>
      <c r="B597" s="11" t="s">
        <v>281</v>
      </c>
      <c r="C597" s="11" t="s">
        <v>4177</v>
      </c>
      <c r="D597" s="11">
        <v>98059</v>
      </c>
      <c r="E597" s="16">
        <v>804100</v>
      </c>
      <c r="F597" s="12">
        <v>4</v>
      </c>
      <c r="G597" s="15">
        <v>2.5</v>
      </c>
      <c r="H597" s="15">
        <v>3070</v>
      </c>
      <c r="I597" s="13">
        <v>262</v>
      </c>
      <c r="J597" s="11">
        <v>0</v>
      </c>
      <c r="K597" s="15" t="s">
        <v>4183</v>
      </c>
      <c r="L597" s="11" t="s">
        <v>4183</v>
      </c>
      <c r="M597" s="11" t="s">
        <v>4184</v>
      </c>
      <c r="N597" s="11" t="s">
        <v>4180</v>
      </c>
      <c r="O597" s="11">
        <v>20</v>
      </c>
      <c r="P597" s="11">
        <v>0</v>
      </c>
      <c r="Q597" s="11">
        <v>20</v>
      </c>
      <c r="R597" s="11">
        <v>2</v>
      </c>
    </row>
    <row r="598" spans="1:18">
      <c r="A598" s="10" t="s">
        <v>4689</v>
      </c>
      <c r="B598" s="11" t="s">
        <v>137</v>
      </c>
      <c r="C598" s="11" t="s">
        <v>4177</v>
      </c>
      <c r="D598" s="11">
        <v>98052</v>
      </c>
      <c r="E598" s="16">
        <v>803100</v>
      </c>
      <c r="F598" s="12">
        <v>4</v>
      </c>
      <c r="G598" s="15">
        <v>2.5</v>
      </c>
      <c r="H598" s="15">
        <v>3310</v>
      </c>
      <c r="I598" s="13">
        <v>243</v>
      </c>
      <c r="J598" s="11">
        <v>0</v>
      </c>
      <c r="K598" s="15" t="s">
        <v>4183</v>
      </c>
      <c r="L598" s="11" t="s">
        <v>4183</v>
      </c>
      <c r="M598" s="11" t="s">
        <v>4184</v>
      </c>
      <c r="N598" s="11" t="s">
        <v>4180</v>
      </c>
      <c r="O598" s="11">
        <v>21</v>
      </c>
      <c r="P598" s="11">
        <v>2003</v>
      </c>
      <c r="Q598" s="11">
        <v>22</v>
      </c>
      <c r="R598" s="11">
        <v>2</v>
      </c>
    </row>
    <row r="599" spans="1:18">
      <c r="A599" s="10" t="s">
        <v>4690</v>
      </c>
      <c r="B599" s="11" t="s">
        <v>137</v>
      </c>
      <c r="C599" s="11" t="s">
        <v>4177</v>
      </c>
      <c r="D599" s="11">
        <v>98053</v>
      </c>
      <c r="E599" s="16">
        <v>802000</v>
      </c>
      <c r="F599" s="12">
        <v>2</v>
      </c>
      <c r="G599" s="15">
        <v>2.5</v>
      </c>
      <c r="H599" s="15">
        <v>2210</v>
      </c>
      <c r="I599" s="13">
        <v>363</v>
      </c>
      <c r="J599" s="11">
        <v>0</v>
      </c>
      <c r="K599" s="15" t="s">
        <v>4183</v>
      </c>
      <c r="L599" s="11" t="s">
        <v>4183</v>
      </c>
      <c r="M599" s="11" t="s">
        <v>4184</v>
      </c>
      <c r="N599" s="11" t="s">
        <v>4180</v>
      </c>
      <c r="O599" s="11">
        <v>22</v>
      </c>
      <c r="P599" s="11">
        <v>0</v>
      </c>
      <c r="Q599" s="11">
        <v>22</v>
      </c>
      <c r="R599" s="11">
        <v>1</v>
      </c>
    </row>
    <row r="600" spans="1:18">
      <c r="A600" s="10" t="s">
        <v>4691</v>
      </c>
      <c r="B600" s="11" t="s">
        <v>137</v>
      </c>
      <c r="C600" s="11" t="s">
        <v>4177</v>
      </c>
      <c r="D600" s="11">
        <v>98052</v>
      </c>
      <c r="E600" s="16">
        <v>802000</v>
      </c>
      <c r="F600" s="12">
        <v>3</v>
      </c>
      <c r="G600" s="15">
        <v>2.5</v>
      </c>
      <c r="H600" s="15">
        <v>2580</v>
      </c>
      <c r="I600" s="13">
        <v>311</v>
      </c>
      <c r="J600" s="11">
        <v>0</v>
      </c>
      <c r="K600" s="15" t="s">
        <v>4183</v>
      </c>
      <c r="L600" s="11" t="s">
        <v>4183</v>
      </c>
      <c r="M600" s="11" t="s">
        <v>4184</v>
      </c>
      <c r="N600" s="11" t="s">
        <v>4180</v>
      </c>
      <c r="O600" s="11">
        <v>39</v>
      </c>
      <c r="P600" s="11">
        <v>0</v>
      </c>
      <c r="Q600" s="11">
        <v>39</v>
      </c>
      <c r="R600" s="11">
        <v>2</v>
      </c>
    </row>
    <row r="601" spans="1:18">
      <c r="A601" s="10" t="s">
        <v>4692</v>
      </c>
      <c r="B601" s="11" t="s">
        <v>49</v>
      </c>
      <c r="C601" s="11" t="s">
        <v>4177</v>
      </c>
      <c r="D601" s="11">
        <v>98144</v>
      </c>
      <c r="E601" s="16">
        <v>802000</v>
      </c>
      <c r="F601" s="12">
        <v>3</v>
      </c>
      <c r="G601" s="15">
        <v>1.75</v>
      </c>
      <c r="H601" s="15">
        <v>2870</v>
      </c>
      <c r="I601" s="13">
        <v>279</v>
      </c>
      <c r="J601" s="11">
        <v>0</v>
      </c>
      <c r="K601" s="15" t="s">
        <v>4183</v>
      </c>
      <c r="L601" s="11" t="s">
        <v>4178</v>
      </c>
      <c r="M601" s="11" t="s">
        <v>4184</v>
      </c>
      <c r="N601" s="11" t="s">
        <v>4179</v>
      </c>
      <c r="O601" s="11">
        <v>118</v>
      </c>
      <c r="P601" s="11">
        <v>0</v>
      </c>
      <c r="Q601" s="11">
        <v>118</v>
      </c>
      <c r="R601" s="11">
        <v>1.5</v>
      </c>
    </row>
    <row r="602" spans="1:18">
      <c r="A602" s="10" t="s">
        <v>4693</v>
      </c>
      <c r="B602" s="11" t="s">
        <v>49</v>
      </c>
      <c r="C602" s="11" t="s">
        <v>4177</v>
      </c>
      <c r="D602" s="11">
        <v>98119</v>
      </c>
      <c r="E602" s="16">
        <v>800000</v>
      </c>
      <c r="F602" s="12">
        <v>4</v>
      </c>
      <c r="G602" s="15">
        <v>3.75</v>
      </c>
      <c r="H602" s="15">
        <v>2690</v>
      </c>
      <c r="I602" s="13">
        <v>297</v>
      </c>
      <c r="J602" s="11">
        <v>0</v>
      </c>
      <c r="K602" s="15" t="s">
        <v>4183</v>
      </c>
      <c r="L602" s="11" t="s">
        <v>4178</v>
      </c>
      <c r="M602" s="11" t="s">
        <v>4197</v>
      </c>
      <c r="N602" s="11" t="s">
        <v>4179</v>
      </c>
      <c r="O602" s="11">
        <v>116</v>
      </c>
      <c r="P602" s="11">
        <v>1989</v>
      </c>
      <c r="Q602" s="11">
        <v>36</v>
      </c>
      <c r="R602" s="11">
        <v>2</v>
      </c>
    </row>
    <row r="603" spans="1:18">
      <c r="A603" s="10" t="s">
        <v>4694</v>
      </c>
      <c r="B603" s="11" t="s">
        <v>619</v>
      </c>
      <c r="C603" s="11" t="s">
        <v>4177</v>
      </c>
      <c r="D603" s="11">
        <v>98070</v>
      </c>
      <c r="E603" s="16">
        <v>800000</v>
      </c>
      <c r="F603" s="12">
        <v>2</v>
      </c>
      <c r="G603" s="15">
        <v>2.25</v>
      </c>
      <c r="H603" s="15">
        <v>1730</v>
      </c>
      <c r="I603" s="13">
        <v>462</v>
      </c>
      <c r="J603" s="11">
        <v>1</v>
      </c>
      <c r="K603" s="15" t="s">
        <v>4178</v>
      </c>
      <c r="L603" s="11" t="s">
        <v>4183</v>
      </c>
      <c r="M603" s="11" t="s">
        <v>4179</v>
      </c>
      <c r="N603" s="11" t="s">
        <v>4179</v>
      </c>
      <c r="O603" s="11">
        <v>78</v>
      </c>
      <c r="P603" s="11">
        <v>1988</v>
      </c>
      <c r="Q603" s="11">
        <v>37</v>
      </c>
      <c r="R603" s="11">
        <v>2</v>
      </c>
    </row>
    <row r="604" spans="1:18">
      <c r="A604" s="10" t="s">
        <v>4695</v>
      </c>
      <c r="B604" s="11" t="s">
        <v>147</v>
      </c>
      <c r="C604" s="11" t="s">
        <v>4177</v>
      </c>
      <c r="D604" s="11">
        <v>98014</v>
      </c>
      <c r="E604" s="16">
        <v>800000</v>
      </c>
      <c r="F604" s="12">
        <v>4</v>
      </c>
      <c r="G604" s="15">
        <v>3.25</v>
      </c>
      <c r="H604" s="15">
        <v>3540</v>
      </c>
      <c r="I604" s="13">
        <v>226</v>
      </c>
      <c r="J604" s="11">
        <v>4</v>
      </c>
      <c r="K604" s="15" t="s">
        <v>4183</v>
      </c>
      <c r="L604" s="11" t="s">
        <v>4183</v>
      </c>
      <c r="M604" s="11" t="s">
        <v>4184</v>
      </c>
      <c r="N604" s="11" t="s">
        <v>4180</v>
      </c>
      <c r="O604" s="11">
        <v>18</v>
      </c>
      <c r="P604" s="11">
        <v>0</v>
      </c>
      <c r="Q604" s="11">
        <v>18</v>
      </c>
      <c r="R604" s="11">
        <v>2</v>
      </c>
    </row>
    <row r="605" spans="1:18">
      <c r="A605" s="10" t="s">
        <v>4696</v>
      </c>
      <c r="B605" s="11" t="s">
        <v>46</v>
      </c>
      <c r="C605" s="11" t="s">
        <v>4177</v>
      </c>
      <c r="D605" s="11">
        <v>98033</v>
      </c>
      <c r="E605" s="16">
        <v>800000</v>
      </c>
      <c r="F605" s="12">
        <v>3</v>
      </c>
      <c r="G605" s="15">
        <v>1.75</v>
      </c>
      <c r="H605" s="15">
        <v>2080</v>
      </c>
      <c r="I605" s="13">
        <v>385</v>
      </c>
      <c r="J605" s="11">
        <v>2</v>
      </c>
      <c r="K605" s="15" t="s">
        <v>4183</v>
      </c>
      <c r="L605" s="11" t="s">
        <v>4183</v>
      </c>
      <c r="M605" s="11" t="s">
        <v>4184</v>
      </c>
      <c r="N605" s="11" t="s">
        <v>4180</v>
      </c>
      <c r="O605" s="11">
        <v>67</v>
      </c>
      <c r="P605" s="11">
        <v>2004</v>
      </c>
      <c r="Q605" s="11">
        <v>21</v>
      </c>
      <c r="R605" s="11">
        <v>1</v>
      </c>
    </row>
    <row r="606" spans="1:18">
      <c r="A606" s="10" t="s">
        <v>4697</v>
      </c>
      <c r="B606" s="11" t="s">
        <v>46</v>
      </c>
      <c r="C606" s="11" t="s">
        <v>4177</v>
      </c>
      <c r="D606" s="11">
        <v>98033</v>
      </c>
      <c r="E606" s="16">
        <v>800000</v>
      </c>
      <c r="F606" s="12">
        <v>4</v>
      </c>
      <c r="G606" s="15">
        <v>2.5</v>
      </c>
      <c r="H606" s="15">
        <v>2680</v>
      </c>
      <c r="I606" s="13">
        <v>299</v>
      </c>
      <c r="J606" s="11">
        <v>0</v>
      </c>
      <c r="K606" s="15" t="s">
        <v>4183</v>
      </c>
      <c r="L606" s="11" t="s">
        <v>4178</v>
      </c>
      <c r="M606" s="11" t="s">
        <v>4184</v>
      </c>
      <c r="N606" s="11" t="s">
        <v>4180</v>
      </c>
      <c r="O606" s="11">
        <v>73</v>
      </c>
      <c r="P606" s="11">
        <v>2013</v>
      </c>
      <c r="Q606" s="11">
        <v>12</v>
      </c>
      <c r="R606" s="11">
        <v>1</v>
      </c>
    </row>
    <row r="607" spans="1:18">
      <c r="A607" s="10" t="s">
        <v>4698</v>
      </c>
      <c r="B607" s="11" t="s">
        <v>36</v>
      </c>
      <c r="C607" s="11" t="s">
        <v>4177</v>
      </c>
      <c r="D607" s="11">
        <v>98040</v>
      </c>
      <c r="E607" s="16">
        <v>800000</v>
      </c>
      <c r="F607" s="12">
        <v>3</v>
      </c>
      <c r="G607" s="15">
        <v>2.25</v>
      </c>
      <c r="H607" s="15">
        <v>2380</v>
      </c>
      <c r="I607" s="13">
        <v>336</v>
      </c>
      <c r="J607" s="11">
        <v>0</v>
      </c>
      <c r="K607" s="15" t="s">
        <v>4183</v>
      </c>
      <c r="L607" s="11" t="s">
        <v>4178</v>
      </c>
      <c r="M607" s="11" t="s">
        <v>4184</v>
      </c>
      <c r="N607" s="11" t="s">
        <v>4179</v>
      </c>
      <c r="O607" s="11">
        <v>53</v>
      </c>
      <c r="P607" s="11">
        <v>0</v>
      </c>
      <c r="Q607" s="11">
        <v>53</v>
      </c>
      <c r="R607" s="11">
        <v>1</v>
      </c>
    </row>
    <row r="608" spans="1:18">
      <c r="A608" s="10" t="s">
        <v>4699</v>
      </c>
      <c r="B608" s="11" t="s">
        <v>102</v>
      </c>
      <c r="C608" s="11" t="s">
        <v>4177</v>
      </c>
      <c r="D608" s="11">
        <v>98075</v>
      </c>
      <c r="E608" s="16">
        <v>800000</v>
      </c>
      <c r="F608" s="12">
        <v>4</v>
      </c>
      <c r="G608" s="15">
        <v>2.75</v>
      </c>
      <c r="H608" s="15">
        <v>3150</v>
      </c>
      <c r="I608" s="13">
        <v>254</v>
      </c>
      <c r="J608" s="11">
        <v>0</v>
      </c>
      <c r="K608" s="15" t="s">
        <v>4183</v>
      </c>
      <c r="L608" s="11" t="s">
        <v>4183</v>
      </c>
      <c r="M608" s="11" t="s">
        <v>4184</v>
      </c>
      <c r="N608" s="11" t="s">
        <v>4180</v>
      </c>
      <c r="O608" s="11">
        <v>21</v>
      </c>
      <c r="P608" s="11">
        <v>2003</v>
      </c>
      <c r="Q608" s="11">
        <v>22</v>
      </c>
      <c r="R608" s="11">
        <v>2</v>
      </c>
    </row>
    <row r="609" spans="1:18">
      <c r="A609" s="10" t="s">
        <v>4700</v>
      </c>
      <c r="B609" s="11" t="s">
        <v>49</v>
      </c>
      <c r="C609" s="11" t="s">
        <v>4177</v>
      </c>
      <c r="D609" s="11">
        <v>98122</v>
      </c>
      <c r="E609" s="16">
        <v>800000</v>
      </c>
      <c r="F609" s="12">
        <v>3</v>
      </c>
      <c r="G609" s="15">
        <v>1</v>
      </c>
      <c r="H609" s="15">
        <v>1700</v>
      </c>
      <c r="I609" s="13">
        <v>471</v>
      </c>
      <c r="J609" s="11">
        <v>0</v>
      </c>
      <c r="K609" s="15" t="s">
        <v>4183</v>
      </c>
      <c r="L609" s="11" t="s">
        <v>4183</v>
      </c>
      <c r="M609" s="11" t="s">
        <v>4184</v>
      </c>
      <c r="N609" s="11" t="s">
        <v>4179</v>
      </c>
      <c r="O609" s="11">
        <v>119</v>
      </c>
      <c r="P609" s="11">
        <v>1990</v>
      </c>
      <c r="Q609" s="11">
        <v>35</v>
      </c>
      <c r="R609" s="11">
        <v>1.5</v>
      </c>
    </row>
    <row r="610" spans="1:18">
      <c r="A610" s="10" t="s">
        <v>4701</v>
      </c>
      <c r="B610" s="11" t="s">
        <v>49</v>
      </c>
      <c r="C610" s="11" t="s">
        <v>4177</v>
      </c>
      <c r="D610" s="11">
        <v>98119</v>
      </c>
      <c r="E610" s="16">
        <v>800000</v>
      </c>
      <c r="F610" s="12">
        <v>3</v>
      </c>
      <c r="G610" s="15">
        <v>2.25</v>
      </c>
      <c r="H610" s="15">
        <v>1620</v>
      </c>
      <c r="I610" s="13">
        <v>494</v>
      </c>
      <c r="J610" s="11">
        <v>0</v>
      </c>
      <c r="K610" s="15" t="s">
        <v>4183</v>
      </c>
      <c r="L610" s="11" t="s">
        <v>4183</v>
      </c>
      <c r="M610" s="11" t="s">
        <v>4184</v>
      </c>
      <c r="N610" s="11" t="s">
        <v>4179</v>
      </c>
      <c r="O610" s="11">
        <v>99</v>
      </c>
      <c r="P610" s="11">
        <v>1993</v>
      </c>
      <c r="Q610" s="11">
        <v>32</v>
      </c>
      <c r="R610" s="11">
        <v>2</v>
      </c>
    </row>
    <row r="611" spans="1:18">
      <c r="A611" s="10" t="s">
        <v>4702</v>
      </c>
      <c r="B611" s="11" t="s">
        <v>49</v>
      </c>
      <c r="C611" s="11" t="s">
        <v>4177</v>
      </c>
      <c r="D611" s="11">
        <v>98122</v>
      </c>
      <c r="E611" s="16">
        <v>800000</v>
      </c>
      <c r="F611" s="12">
        <v>3</v>
      </c>
      <c r="G611" s="15">
        <v>2.75</v>
      </c>
      <c r="H611" s="15">
        <v>2220</v>
      </c>
      <c r="I611" s="13">
        <v>360</v>
      </c>
      <c r="J611" s="11">
        <v>0</v>
      </c>
      <c r="K611" s="15" t="s">
        <v>4183</v>
      </c>
      <c r="L611" s="11" t="s">
        <v>4178</v>
      </c>
      <c r="M611" s="11" t="s">
        <v>4184</v>
      </c>
      <c r="N611" s="11" t="s">
        <v>4180</v>
      </c>
      <c r="O611" s="11">
        <v>111</v>
      </c>
      <c r="P611" s="11">
        <v>2000</v>
      </c>
      <c r="Q611" s="11">
        <v>25</v>
      </c>
      <c r="R611" s="11">
        <v>2</v>
      </c>
    </row>
    <row r="612" spans="1:18">
      <c r="A612" s="10" t="s">
        <v>719</v>
      </c>
      <c r="B612" s="11" t="s">
        <v>49</v>
      </c>
      <c r="C612" s="11" t="s">
        <v>4177</v>
      </c>
      <c r="D612" s="11">
        <v>98103</v>
      </c>
      <c r="E612" s="16">
        <v>800000</v>
      </c>
      <c r="F612" s="12">
        <v>2</v>
      </c>
      <c r="G612" s="15">
        <v>1</v>
      </c>
      <c r="H612" s="15">
        <v>1740</v>
      </c>
      <c r="I612" s="13">
        <v>460</v>
      </c>
      <c r="J612" s="11">
        <v>0</v>
      </c>
      <c r="K612" s="15" t="s">
        <v>4183</v>
      </c>
      <c r="L612" s="11" t="s">
        <v>4183</v>
      </c>
      <c r="M612" s="11" t="s">
        <v>4184</v>
      </c>
      <c r="N612" s="11" t="s">
        <v>4180</v>
      </c>
      <c r="O612" s="11">
        <v>70</v>
      </c>
      <c r="P612" s="11">
        <v>2005</v>
      </c>
      <c r="Q612" s="11">
        <v>20</v>
      </c>
      <c r="R612" s="11">
        <v>1</v>
      </c>
    </row>
    <row r="613" spans="1:18">
      <c r="A613" s="10" t="s">
        <v>4703</v>
      </c>
      <c r="B613" s="11" t="s">
        <v>49</v>
      </c>
      <c r="C613" s="11" t="s">
        <v>4177</v>
      </c>
      <c r="D613" s="11">
        <v>98107</v>
      </c>
      <c r="E613" s="16">
        <v>800000</v>
      </c>
      <c r="F613" s="12">
        <v>4</v>
      </c>
      <c r="G613" s="15">
        <v>3</v>
      </c>
      <c r="H613" s="15">
        <v>3520</v>
      </c>
      <c r="I613" s="13">
        <v>227</v>
      </c>
      <c r="J613" s="11">
        <v>0</v>
      </c>
      <c r="K613" s="15" t="s">
        <v>4183</v>
      </c>
      <c r="L613" s="11" t="s">
        <v>4178</v>
      </c>
      <c r="M613" s="11" t="s">
        <v>4184</v>
      </c>
      <c r="N613" s="11" t="s">
        <v>4180</v>
      </c>
      <c r="O613" s="11">
        <v>71</v>
      </c>
      <c r="P613" s="11">
        <v>2005</v>
      </c>
      <c r="Q613" s="11">
        <v>20</v>
      </c>
      <c r="R613" s="11">
        <v>1</v>
      </c>
    </row>
    <row r="614" spans="1:18">
      <c r="A614" s="10" t="s">
        <v>4704</v>
      </c>
      <c r="B614" s="11" t="s">
        <v>120</v>
      </c>
      <c r="C614" s="11" t="s">
        <v>4177</v>
      </c>
      <c r="D614" s="11">
        <v>98077</v>
      </c>
      <c r="E614" s="16">
        <v>800000</v>
      </c>
      <c r="F614" s="12">
        <v>3</v>
      </c>
      <c r="G614" s="15">
        <v>3.5</v>
      </c>
      <c r="H614" s="15">
        <v>3830</v>
      </c>
      <c r="I614" s="13">
        <v>209</v>
      </c>
      <c r="J614" s="11">
        <v>5</v>
      </c>
      <c r="K614" s="15" t="s">
        <v>4183</v>
      </c>
      <c r="L614" s="11" t="s">
        <v>4178</v>
      </c>
      <c r="M614" s="11" t="s">
        <v>4184</v>
      </c>
      <c r="N614" s="11" t="s">
        <v>4180</v>
      </c>
      <c r="O614" s="11">
        <v>32</v>
      </c>
      <c r="P614" s="11">
        <v>0</v>
      </c>
      <c r="Q614" s="11">
        <v>32</v>
      </c>
      <c r="R614" s="11">
        <v>2</v>
      </c>
    </row>
    <row r="615" spans="1:18">
      <c r="A615" s="10" t="s">
        <v>4705</v>
      </c>
      <c r="B615" s="11" t="s">
        <v>120</v>
      </c>
      <c r="C615" s="11" t="s">
        <v>4177</v>
      </c>
      <c r="D615" s="11">
        <v>98077</v>
      </c>
      <c r="E615" s="16">
        <v>800000</v>
      </c>
      <c r="F615" s="12">
        <v>4</v>
      </c>
      <c r="G615" s="15">
        <v>2.5</v>
      </c>
      <c r="H615" s="15">
        <v>2990</v>
      </c>
      <c r="I615" s="13">
        <v>268</v>
      </c>
      <c r="J615" s="11">
        <v>0</v>
      </c>
      <c r="K615" s="15" t="s">
        <v>4183</v>
      </c>
      <c r="L615" s="11" t="s">
        <v>4183</v>
      </c>
      <c r="M615" s="11" t="s">
        <v>4184</v>
      </c>
      <c r="N615" s="11" t="s">
        <v>4180</v>
      </c>
      <c r="O615" s="11">
        <v>35</v>
      </c>
      <c r="P615" s="11">
        <v>2009</v>
      </c>
      <c r="Q615" s="11">
        <v>16</v>
      </c>
      <c r="R615" s="11">
        <v>2</v>
      </c>
    </row>
    <row r="616" spans="1:18">
      <c r="A616" s="10" t="s">
        <v>4706</v>
      </c>
      <c r="B616" s="11" t="s">
        <v>519</v>
      </c>
      <c r="C616" s="11" t="s">
        <v>4177</v>
      </c>
      <c r="D616" s="11">
        <v>98092</v>
      </c>
      <c r="E616" s="16">
        <v>799950</v>
      </c>
      <c r="F616" s="12">
        <v>4</v>
      </c>
      <c r="G616" s="15">
        <v>3.5</v>
      </c>
      <c r="H616" s="15">
        <v>4220</v>
      </c>
      <c r="I616" s="13">
        <v>190</v>
      </c>
      <c r="J616" s="11">
        <v>5</v>
      </c>
      <c r="K616" s="15" t="s">
        <v>4183</v>
      </c>
      <c r="L616" s="11" t="s">
        <v>4183</v>
      </c>
      <c r="M616" s="11" t="s">
        <v>4184</v>
      </c>
      <c r="N616" s="11" t="s">
        <v>4180</v>
      </c>
      <c r="O616" s="11">
        <v>32</v>
      </c>
      <c r="P616" s="11">
        <v>0</v>
      </c>
      <c r="Q616" s="11">
        <v>32</v>
      </c>
      <c r="R616" s="11">
        <v>2</v>
      </c>
    </row>
    <row r="617" spans="1:18">
      <c r="A617" s="10" t="s">
        <v>724</v>
      </c>
      <c r="B617" s="11" t="s">
        <v>49</v>
      </c>
      <c r="C617" s="11" t="s">
        <v>4177</v>
      </c>
      <c r="D617" s="11">
        <v>98102</v>
      </c>
      <c r="E617" s="16">
        <v>799200</v>
      </c>
      <c r="F617" s="12">
        <v>6</v>
      </c>
      <c r="G617" s="15">
        <v>3</v>
      </c>
      <c r="H617" s="15">
        <v>2890</v>
      </c>
      <c r="I617" s="13">
        <v>277</v>
      </c>
      <c r="J617" s="11">
        <v>0</v>
      </c>
      <c r="K617" s="15" t="s">
        <v>4183</v>
      </c>
      <c r="L617" s="11" t="s">
        <v>4178</v>
      </c>
      <c r="M617" s="11" t="s">
        <v>4184</v>
      </c>
      <c r="N617" s="11" t="s">
        <v>4180</v>
      </c>
      <c r="O617" s="11">
        <v>119</v>
      </c>
      <c r="P617" s="11">
        <v>2014</v>
      </c>
      <c r="Q617" s="11">
        <v>11</v>
      </c>
      <c r="R617" s="11">
        <v>2.5</v>
      </c>
    </row>
    <row r="618" spans="1:18">
      <c r="A618" s="10" t="s">
        <v>4707</v>
      </c>
      <c r="B618" s="11" t="s">
        <v>33</v>
      </c>
      <c r="C618" s="11" t="s">
        <v>4177</v>
      </c>
      <c r="D618" s="11">
        <v>98006</v>
      </c>
      <c r="E618" s="16">
        <v>799000</v>
      </c>
      <c r="F618" s="12">
        <v>4</v>
      </c>
      <c r="G618" s="15">
        <v>3.5</v>
      </c>
      <c r="H618" s="15">
        <v>3500</v>
      </c>
      <c r="I618" s="13">
        <v>228</v>
      </c>
      <c r="J618" s="11">
        <v>0</v>
      </c>
      <c r="K618" s="15" t="s">
        <v>4183</v>
      </c>
      <c r="L618" s="11" t="s">
        <v>4178</v>
      </c>
      <c r="M618" s="11" t="s">
        <v>4184</v>
      </c>
      <c r="N618" s="11" t="s">
        <v>4180</v>
      </c>
      <c r="O618" s="11">
        <v>31</v>
      </c>
      <c r="P618" s="11">
        <v>0</v>
      </c>
      <c r="Q618" s="11">
        <v>31</v>
      </c>
      <c r="R618" s="11">
        <v>2</v>
      </c>
    </row>
    <row r="619" spans="1:18">
      <c r="A619" s="10" t="s">
        <v>4708</v>
      </c>
      <c r="B619" s="11" t="s">
        <v>137</v>
      </c>
      <c r="C619" s="11" t="s">
        <v>4177</v>
      </c>
      <c r="D619" s="11">
        <v>98053</v>
      </c>
      <c r="E619" s="16">
        <v>799000</v>
      </c>
      <c r="F619" s="12">
        <v>4</v>
      </c>
      <c r="G619" s="15">
        <v>3</v>
      </c>
      <c r="H619" s="15">
        <v>2580</v>
      </c>
      <c r="I619" s="13">
        <v>310</v>
      </c>
      <c r="J619" s="11">
        <v>5</v>
      </c>
      <c r="K619" s="15" t="s">
        <v>4183</v>
      </c>
      <c r="L619" s="11" t="s">
        <v>4183</v>
      </c>
      <c r="M619" s="11" t="s">
        <v>4184</v>
      </c>
      <c r="N619" s="11" t="s">
        <v>4180</v>
      </c>
      <c r="O619" s="11">
        <v>41</v>
      </c>
      <c r="P619" s="11">
        <v>0</v>
      </c>
      <c r="Q619" s="11">
        <v>41</v>
      </c>
      <c r="R619" s="11">
        <v>2</v>
      </c>
    </row>
    <row r="620" spans="1:18">
      <c r="A620" s="10" t="s">
        <v>4709</v>
      </c>
      <c r="B620" s="11" t="s">
        <v>49</v>
      </c>
      <c r="C620" s="11" t="s">
        <v>4177</v>
      </c>
      <c r="D620" s="11">
        <v>98144</v>
      </c>
      <c r="E620" s="16">
        <v>799000</v>
      </c>
      <c r="F620" s="12">
        <v>3</v>
      </c>
      <c r="G620" s="15">
        <v>1.5</v>
      </c>
      <c r="H620" s="15">
        <v>2210</v>
      </c>
      <c r="I620" s="13">
        <v>362</v>
      </c>
      <c r="J620" s="11">
        <v>0</v>
      </c>
      <c r="K620" s="15" t="s">
        <v>4183</v>
      </c>
      <c r="L620" s="11" t="s">
        <v>4183</v>
      </c>
      <c r="M620" s="11" t="s">
        <v>4184</v>
      </c>
      <c r="N620" s="11" t="s">
        <v>4181</v>
      </c>
      <c r="O620" s="11">
        <v>109</v>
      </c>
      <c r="P620" s="11">
        <v>0</v>
      </c>
      <c r="Q620" s="11">
        <v>109</v>
      </c>
      <c r="R620" s="11">
        <v>1.5</v>
      </c>
    </row>
    <row r="621" spans="1:18">
      <c r="A621" s="10" t="s">
        <v>4710</v>
      </c>
      <c r="B621" s="11" t="s">
        <v>49</v>
      </c>
      <c r="C621" s="11" t="s">
        <v>4177</v>
      </c>
      <c r="D621" s="11">
        <v>98115</v>
      </c>
      <c r="E621" s="16">
        <v>799000</v>
      </c>
      <c r="F621" s="12">
        <v>4</v>
      </c>
      <c r="G621" s="15">
        <v>2.5</v>
      </c>
      <c r="H621" s="15">
        <v>2590</v>
      </c>
      <c r="I621" s="13">
        <v>308</v>
      </c>
      <c r="J621" s="11">
        <v>0</v>
      </c>
      <c r="K621" s="15" t="s">
        <v>4183</v>
      </c>
      <c r="L621" s="11" t="s">
        <v>4183</v>
      </c>
      <c r="M621" s="11" t="s">
        <v>4184</v>
      </c>
      <c r="N621" s="11" t="s">
        <v>4180</v>
      </c>
      <c r="O621" s="11">
        <v>24</v>
      </c>
      <c r="P621" s="11">
        <v>0</v>
      </c>
      <c r="Q621" s="11">
        <v>24</v>
      </c>
      <c r="R621" s="11">
        <v>2</v>
      </c>
    </row>
    <row r="622" spans="1:18">
      <c r="A622" s="10" t="s">
        <v>4711</v>
      </c>
      <c r="B622" s="11" t="s">
        <v>49</v>
      </c>
      <c r="C622" s="11" t="s">
        <v>4177</v>
      </c>
      <c r="D622" s="11">
        <v>98199</v>
      </c>
      <c r="E622" s="16">
        <v>799000</v>
      </c>
      <c r="F622" s="12">
        <v>3</v>
      </c>
      <c r="G622" s="15">
        <v>2.5</v>
      </c>
      <c r="H622" s="15">
        <v>2860</v>
      </c>
      <c r="I622" s="13">
        <v>279</v>
      </c>
      <c r="J622" s="11">
        <v>0</v>
      </c>
      <c r="K622" s="15" t="s">
        <v>4183</v>
      </c>
      <c r="L622" s="11" t="s">
        <v>4183</v>
      </c>
      <c r="M622" s="11" t="s">
        <v>4184</v>
      </c>
      <c r="N622" s="11" t="s">
        <v>4180</v>
      </c>
      <c r="O622" s="11">
        <v>25</v>
      </c>
      <c r="P622" s="11">
        <v>0</v>
      </c>
      <c r="Q622" s="11">
        <v>25</v>
      </c>
      <c r="R622" s="11">
        <v>2</v>
      </c>
    </row>
    <row r="623" spans="1:18">
      <c r="A623" s="10" t="s">
        <v>4712</v>
      </c>
      <c r="B623" s="11" t="s">
        <v>49</v>
      </c>
      <c r="C623" s="11" t="s">
        <v>4177</v>
      </c>
      <c r="D623" s="11">
        <v>98115</v>
      </c>
      <c r="E623" s="16">
        <v>799000</v>
      </c>
      <c r="F623" s="12">
        <v>4</v>
      </c>
      <c r="G623" s="15">
        <v>3.25</v>
      </c>
      <c r="H623" s="15">
        <v>3120</v>
      </c>
      <c r="I623" s="13">
        <v>256</v>
      </c>
      <c r="J623" s="11">
        <v>0</v>
      </c>
      <c r="K623" s="15" t="s">
        <v>4183</v>
      </c>
      <c r="L623" s="11" t="s">
        <v>4178</v>
      </c>
      <c r="M623" s="11" t="s">
        <v>4184</v>
      </c>
      <c r="N623" s="11" t="s">
        <v>4180</v>
      </c>
      <c r="O623" s="11">
        <v>20</v>
      </c>
      <c r="P623" s="11">
        <v>0</v>
      </c>
      <c r="Q623" s="11">
        <v>20</v>
      </c>
      <c r="R623" s="11">
        <v>2</v>
      </c>
    </row>
    <row r="624" spans="1:18">
      <c r="A624" s="10" t="s">
        <v>4713</v>
      </c>
      <c r="B624" s="11" t="s">
        <v>319</v>
      </c>
      <c r="C624" s="11" t="s">
        <v>4177</v>
      </c>
      <c r="D624" s="11">
        <v>98056</v>
      </c>
      <c r="E624" s="16">
        <v>798800</v>
      </c>
      <c r="F624" s="12">
        <v>3</v>
      </c>
      <c r="G624" s="15">
        <v>2.75</v>
      </c>
      <c r="H624" s="15">
        <v>2670</v>
      </c>
      <c r="I624" s="13">
        <v>299</v>
      </c>
      <c r="J624" s="11">
        <v>0</v>
      </c>
      <c r="K624" s="15" t="s">
        <v>4183</v>
      </c>
      <c r="L624" s="11" t="s">
        <v>4178</v>
      </c>
      <c r="M624" s="11" t="s">
        <v>4184</v>
      </c>
      <c r="N624" s="11" t="s">
        <v>4180</v>
      </c>
      <c r="O624" s="11">
        <v>12</v>
      </c>
      <c r="P624" s="11">
        <v>1923</v>
      </c>
      <c r="Q624" s="11">
        <v>102</v>
      </c>
      <c r="R624" s="11">
        <v>1</v>
      </c>
    </row>
    <row r="625" spans="1:18">
      <c r="A625" s="10" t="s">
        <v>4714</v>
      </c>
      <c r="B625" s="11" t="s">
        <v>102</v>
      </c>
      <c r="C625" s="11" t="s">
        <v>4177</v>
      </c>
      <c r="D625" s="11">
        <v>98074</v>
      </c>
      <c r="E625" s="16">
        <v>798000</v>
      </c>
      <c r="F625" s="12">
        <v>3</v>
      </c>
      <c r="G625" s="15">
        <v>3.5</v>
      </c>
      <c r="H625" s="15">
        <v>3590</v>
      </c>
      <c r="I625" s="13">
        <v>222</v>
      </c>
      <c r="J625" s="11">
        <v>0</v>
      </c>
      <c r="K625" s="15" t="s">
        <v>4183</v>
      </c>
      <c r="L625" s="11" t="s">
        <v>4183</v>
      </c>
      <c r="M625" s="11" t="s">
        <v>4184</v>
      </c>
      <c r="N625" s="11" t="s">
        <v>4180</v>
      </c>
      <c r="O625" s="11">
        <v>26</v>
      </c>
      <c r="P625" s="11">
        <v>0</v>
      </c>
      <c r="Q625" s="11">
        <v>26</v>
      </c>
      <c r="R625" s="11">
        <v>2</v>
      </c>
    </row>
    <row r="626" spans="1:18">
      <c r="A626" s="10" t="s">
        <v>4715</v>
      </c>
      <c r="B626" s="11" t="s">
        <v>46</v>
      </c>
      <c r="C626" s="11" t="s">
        <v>4177</v>
      </c>
      <c r="D626" s="11">
        <v>98034</v>
      </c>
      <c r="E626" s="16">
        <v>795000</v>
      </c>
      <c r="F626" s="12">
        <v>3</v>
      </c>
      <c r="G626" s="15">
        <v>2</v>
      </c>
      <c r="H626" s="15">
        <v>2420</v>
      </c>
      <c r="I626" s="13">
        <v>329</v>
      </c>
      <c r="J626" s="11">
        <v>0</v>
      </c>
      <c r="K626" s="15" t="s">
        <v>4183</v>
      </c>
      <c r="L626" s="11" t="s">
        <v>4178</v>
      </c>
      <c r="M626" s="11" t="s">
        <v>4195</v>
      </c>
      <c r="N626" s="11" t="s">
        <v>4181</v>
      </c>
      <c r="O626" s="11">
        <v>46</v>
      </c>
      <c r="P626" s="11">
        <v>0</v>
      </c>
      <c r="Q626" s="11">
        <v>46</v>
      </c>
      <c r="R626" s="11">
        <v>1</v>
      </c>
    </row>
    <row r="627" spans="1:18">
      <c r="A627" s="10" t="s">
        <v>4716</v>
      </c>
      <c r="B627" s="11" t="s">
        <v>33</v>
      </c>
      <c r="C627" s="11" t="s">
        <v>4177</v>
      </c>
      <c r="D627" s="11">
        <v>98006</v>
      </c>
      <c r="E627" s="16">
        <v>795000</v>
      </c>
      <c r="F627" s="12">
        <v>4</v>
      </c>
      <c r="G627" s="15">
        <v>2.5</v>
      </c>
      <c r="H627" s="15">
        <v>2890</v>
      </c>
      <c r="I627" s="13">
        <v>275</v>
      </c>
      <c r="J627" s="11">
        <v>0</v>
      </c>
      <c r="K627" s="15" t="s">
        <v>4183</v>
      </c>
      <c r="L627" s="11" t="s">
        <v>4183</v>
      </c>
      <c r="M627" s="11" t="s">
        <v>4184</v>
      </c>
      <c r="N627" s="11" t="s">
        <v>4180</v>
      </c>
      <c r="O627" s="11">
        <v>20</v>
      </c>
      <c r="P627" s="11">
        <v>0</v>
      </c>
      <c r="Q627" s="11">
        <v>20</v>
      </c>
      <c r="R627" s="11">
        <v>2</v>
      </c>
    </row>
    <row r="628" spans="1:18">
      <c r="A628" s="10" t="s">
        <v>4717</v>
      </c>
      <c r="B628" s="11" t="s">
        <v>79</v>
      </c>
      <c r="C628" s="11" t="s">
        <v>4177</v>
      </c>
      <c r="D628" s="11">
        <v>98029</v>
      </c>
      <c r="E628" s="16">
        <v>795000</v>
      </c>
      <c r="F628" s="12">
        <v>4</v>
      </c>
      <c r="G628" s="15">
        <v>3.5</v>
      </c>
      <c r="H628" s="15">
        <v>3200</v>
      </c>
      <c r="I628" s="13">
        <v>248</v>
      </c>
      <c r="J628" s="11">
        <v>0</v>
      </c>
      <c r="K628" s="15" t="s">
        <v>4183</v>
      </c>
      <c r="L628" s="11" t="s">
        <v>4178</v>
      </c>
      <c r="M628" s="11" t="s">
        <v>4184</v>
      </c>
      <c r="N628" s="11" t="s">
        <v>4180</v>
      </c>
      <c r="O628" s="11">
        <v>18</v>
      </c>
      <c r="P628" s="11">
        <v>0</v>
      </c>
      <c r="Q628" s="11">
        <v>18</v>
      </c>
      <c r="R628" s="11">
        <v>2</v>
      </c>
    </row>
    <row r="629" spans="1:18">
      <c r="A629" s="10" t="s">
        <v>4718</v>
      </c>
      <c r="B629" s="11" t="s">
        <v>36</v>
      </c>
      <c r="C629" s="11" t="s">
        <v>4177</v>
      </c>
      <c r="D629" s="11">
        <v>98040</v>
      </c>
      <c r="E629" s="16">
        <v>795000</v>
      </c>
      <c r="F629" s="12">
        <v>4</v>
      </c>
      <c r="G629" s="15">
        <v>2.25</v>
      </c>
      <c r="H629" s="15">
        <v>2070</v>
      </c>
      <c r="I629" s="13">
        <v>384</v>
      </c>
      <c r="J629" s="11">
        <v>0</v>
      </c>
      <c r="K629" s="15" t="s">
        <v>4183</v>
      </c>
      <c r="L629" s="11" t="s">
        <v>4178</v>
      </c>
      <c r="M629" s="11" t="s">
        <v>4184</v>
      </c>
      <c r="N629" s="11" t="s">
        <v>4179</v>
      </c>
      <c r="O629" s="11">
        <v>58</v>
      </c>
      <c r="P629" s="11">
        <v>0</v>
      </c>
      <c r="Q629" s="11">
        <v>58</v>
      </c>
      <c r="R629" s="11">
        <v>1</v>
      </c>
    </row>
    <row r="630" spans="1:18">
      <c r="A630" s="10" t="s">
        <v>4719</v>
      </c>
      <c r="B630" s="11" t="s">
        <v>738</v>
      </c>
      <c r="C630" s="11" t="s">
        <v>4177</v>
      </c>
      <c r="D630" s="11">
        <v>98051</v>
      </c>
      <c r="E630" s="16">
        <v>792500</v>
      </c>
      <c r="F630" s="12">
        <v>4</v>
      </c>
      <c r="G630" s="15">
        <v>2.5</v>
      </c>
      <c r="H630" s="15">
        <v>4290</v>
      </c>
      <c r="I630" s="13">
        <v>185</v>
      </c>
      <c r="J630" s="11">
        <v>4</v>
      </c>
      <c r="K630" s="15" t="s">
        <v>4183</v>
      </c>
      <c r="L630" s="11" t="s">
        <v>4183</v>
      </c>
      <c r="M630" s="11" t="s">
        <v>4184</v>
      </c>
      <c r="N630" s="11" t="s">
        <v>4180</v>
      </c>
      <c r="O630" s="11">
        <v>21</v>
      </c>
      <c r="P630" s="11">
        <v>2003</v>
      </c>
      <c r="Q630" s="11">
        <v>22</v>
      </c>
      <c r="R630" s="11">
        <v>2</v>
      </c>
    </row>
    <row r="631" spans="1:18">
      <c r="A631" s="10" t="s">
        <v>4720</v>
      </c>
      <c r="B631" s="11" t="s">
        <v>49</v>
      </c>
      <c r="C631" s="11" t="s">
        <v>4177</v>
      </c>
      <c r="D631" s="11">
        <v>98109</v>
      </c>
      <c r="E631" s="16">
        <v>792000</v>
      </c>
      <c r="F631" s="12">
        <v>3</v>
      </c>
      <c r="G631" s="15">
        <v>1.5</v>
      </c>
      <c r="H631" s="15">
        <v>1570</v>
      </c>
      <c r="I631" s="13">
        <v>504</v>
      </c>
      <c r="J631" s="11">
        <v>0</v>
      </c>
      <c r="K631" s="15" t="s">
        <v>4183</v>
      </c>
      <c r="L631" s="11" t="s">
        <v>4183</v>
      </c>
      <c r="M631" s="11" t="s">
        <v>4184</v>
      </c>
      <c r="N631" s="11" t="s">
        <v>4180</v>
      </c>
      <c r="O631" s="11">
        <v>110</v>
      </c>
      <c r="P631" s="11">
        <v>0</v>
      </c>
      <c r="Q631" s="11">
        <v>110</v>
      </c>
      <c r="R631" s="11">
        <v>2</v>
      </c>
    </row>
    <row r="632" spans="1:18">
      <c r="A632" s="10" t="s">
        <v>4721</v>
      </c>
      <c r="B632" s="11" t="s">
        <v>46</v>
      </c>
      <c r="C632" s="11" t="s">
        <v>4177</v>
      </c>
      <c r="D632" s="11">
        <v>98033</v>
      </c>
      <c r="E632" s="16">
        <v>791000</v>
      </c>
      <c r="F632" s="12">
        <v>3</v>
      </c>
      <c r="G632" s="15">
        <v>2.25</v>
      </c>
      <c r="H632" s="15">
        <v>2430</v>
      </c>
      <c r="I632" s="13">
        <v>326</v>
      </c>
      <c r="J632" s="11">
        <v>0</v>
      </c>
      <c r="K632" s="15" t="s">
        <v>4183</v>
      </c>
      <c r="L632" s="11" t="s">
        <v>4178</v>
      </c>
      <c r="M632" s="11" t="s">
        <v>4184</v>
      </c>
      <c r="N632" s="11" t="s">
        <v>4180</v>
      </c>
      <c r="O632" s="11">
        <v>36</v>
      </c>
      <c r="P632" s="11">
        <v>0</v>
      </c>
      <c r="Q632" s="11">
        <v>36</v>
      </c>
      <c r="R632" s="11">
        <v>2</v>
      </c>
    </row>
    <row r="633" spans="1:18">
      <c r="A633" s="10" t="s">
        <v>4722</v>
      </c>
      <c r="B633" s="11" t="s">
        <v>743</v>
      </c>
      <c r="C633" s="11" t="s">
        <v>4177</v>
      </c>
      <c r="D633" s="11">
        <v>98155</v>
      </c>
      <c r="E633" s="16">
        <v>790000</v>
      </c>
      <c r="F633" s="12">
        <v>4</v>
      </c>
      <c r="G633" s="15">
        <v>1.75</v>
      </c>
      <c r="H633" s="15">
        <v>2050</v>
      </c>
      <c r="I633" s="13">
        <v>385</v>
      </c>
      <c r="J633" s="11">
        <v>0</v>
      </c>
      <c r="K633" s="15" t="s">
        <v>4183</v>
      </c>
      <c r="L633" s="11" t="s">
        <v>4178</v>
      </c>
      <c r="M633" s="11" t="s">
        <v>4197</v>
      </c>
      <c r="N633" s="11" t="s">
        <v>4180</v>
      </c>
      <c r="O633" s="11">
        <v>51</v>
      </c>
      <c r="P633" s="11">
        <v>0</v>
      </c>
      <c r="Q633" s="11">
        <v>51</v>
      </c>
      <c r="R633" s="11">
        <v>1</v>
      </c>
    </row>
    <row r="634" spans="1:18">
      <c r="A634" s="10" t="s">
        <v>4723</v>
      </c>
      <c r="B634" s="11" t="s">
        <v>49</v>
      </c>
      <c r="C634" s="11" t="s">
        <v>4177</v>
      </c>
      <c r="D634" s="11">
        <v>98199</v>
      </c>
      <c r="E634" s="16">
        <v>790000</v>
      </c>
      <c r="F634" s="12">
        <v>3</v>
      </c>
      <c r="G634" s="15">
        <v>1.75</v>
      </c>
      <c r="H634" s="15">
        <v>1790</v>
      </c>
      <c r="I634" s="13">
        <v>441</v>
      </c>
      <c r="J634" s="11">
        <v>0</v>
      </c>
      <c r="K634" s="15" t="s">
        <v>4183</v>
      </c>
      <c r="L634" s="11" t="s">
        <v>4178</v>
      </c>
      <c r="M634" s="11" t="s">
        <v>4179</v>
      </c>
      <c r="N634" s="11" t="s">
        <v>4180</v>
      </c>
      <c r="O634" s="11">
        <v>85</v>
      </c>
      <c r="P634" s="11">
        <v>1996</v>
      </c>
      <c r="Q634" s="11">
        <v>29</v>
      </c>
      <c r="R634" s="11">
        <v>1</v>
      </c>
    </row>
    <row r="635" spans="1:18">
      <c r="A635" s="10" t="s">
        <v>4724</v>
      </c>
      <c r="B635" s="11" t="s">
        <v>33</v>
      </c>
      <c r="C635" s="11" t="s">
        <v>4177</v>
      </c>
      <c r="D635" s="11">
        <v>98005</v>
      </c>
      <c r="E635" s="16">
        <v>790000</v>
      </c>
      <c r="F635" s="12">
        <v>5</v>
      </c>
      <c r="G635" s="15">
        <v>3.25</v>
      </c>
      <c r="H635" s="15">
        <v>2900</v>
      </c>
      <c r="I635" s="13">
        <v>272</v>
      </c>
      <c r="J635" s="11">
        <v>0</v>
      </c>
      <c r="K635" s="15" t="s">
        <v>4183</v>
      </c>
      <c r="L635" s="11" t="s">
        <v>4178</v>
      </c>
      <c r="M635" s="11" t="s">
        <v>4184</v>
      </c>
      <c r="N635" s="11" t="s">
        <v>4179</v>
      </c>
      <c r="O635" s="11">
        <v>58</v>
      </c>
      <c r="P635" s="11">
        <v>0</v>
      </c>
      <c r="Q635" s="11">
        <v>58</v>
      </c>
      <c r="R635" s="11">
        <v>1</v>
      </c>
    </row>
    <row r="636" spans="1:18">
      <c r="A636" s="10" t="s">
        <v>4725</v>
      </c>
      <c r="B636" s="11" t="s">
        <v>79</v>
      </c>
      <c r="C636" s="11" t="s">
        <v>4177</v>
      </c>
      <c r="D636" s="11">
        <v>98027</v>
      </c>
      <c r="E636" s="16">
        <v>790000</v>
      </c>
      <c r="F636" s="12">
        <v>4</v>
      </c>
      <c r="G636" s="15">
        <v>3.5</v>
      </c>
      <c r="H636" s="15">
        <v>3190</v>
      </c>
      <c r="I636" s="13">
        <v>248</v>
      </c>
      <c r="J636" s="11">
        <v>1</v>
      </c>
      <c r="K636" s="15" t="s">
        <v>4183</v>
      </c>
      <c r="L636" s="11" t="s">
        <v>4183</v>
      </c>
      <c r="M636" s="11" t="s">
        <v>4184</v>
      </c>
      <c r="N636" s="11" t="s">
        <v>4180</v>
      </c>
      <c r="O636" s="11">
        <v>15</v>
      </c>
      <c r="P636" s="11">
        <v>0</v>
      </c>
      <c r="Q636" s="11">
        <v>15</v>
      </c>
      <c r="R636" s="11">
        <v>2</v>
      </c>
    </row>
    <row r="637" spans="1:18">
      <c r="A637" s="10" t="s">
        <v>4726</v>
      </c>
      <c r="B637" s="11" t="s">
        <v>49</v>
      </c>
      <c r="C637" s="11" t="s">
        <v>4177</v>
      </c>
      <c r="D637" s="11">
        <v>98177</v>
      </c>
      <c r="E637" s="16">
        <v>790000</v>
      </c>
      <c r="F637" s="12">
        <v>4</v>
      </c>
      <c r="G637" s="15">
        <v>2.5</v>
      </c>
      <c r="H637" s="15">
        <v>2310</v>
      </c>
      <c r="I637" s="13">
        <v>342</v>
      </c>
      <c r="J637" s="11">
        <v>0</v>
      </c>
      <c r="K637" s="15" t="s">
        <v>4183</v>
      </c>
      <c r="L637" s="11" t="s">
        <v>4183</v>
      </c>
      <c r="M637" s="11" t="s">
        <v>4184</v>
      </c>
      <c r="N637" s="11" t="s">
        <v>4180</v>
      </c>
      <c r="O637" s="11">
        <v>12</v>
      </c>
      <c r="P637" s="11">
        <v>1923</v>
      </c>
      <c r="Q637" s="11">
        <v>102</v>
      </c>
      <c r="R637" s="11">
        <v>2</v>
      </c>
    </row>
    <row r="638" spans="1:18">
      <c r="A638" s="10" t="s">
        <v>4727</v>
      </c>
      <c r="B638" s="11" t="s">
        <v>49</v>
      </c>
      <c r="C638" s="11" t="s">
        <v>4177</v>
      </c>
      <c r="D638" s="11">
        <v>98105</v>
      </c>
      <c r="E638" s="16">
        <v>790000</v>
      </c>
      <c r="F638" s="12">
        <v>4</v>
      </c>
      <c r="G638" s="15">
        <v>3.25</v>
      </c>
      <c r="H638" s="15">
        <v>2420</v>
      </c>
      <c r="I638" s="13">
        <v>326</v>
      </c>
      <c r="J638" s="11">
        <v>0</v>
      </c>
      <c r="K638" s="15" t="s">
        <v>4183</v>
      </c>
      <c r="L638" s="11" t="s">
        <v>4178</v>
      </c>
      <c r="M638" s="11" t="s">
        <v>4184</v>
      </c>
      <c r="N638" s="11" t="s">
        <v>4181</v>
      </c>
      <c r="O638" s="11">
        <v>114</v>
      </c>
      <c r="P638" s="11">
        <v>1984</v>
      </c>
      <c r="Q638" s="11">
        <v>41</v>
      </c>
      <c r="R638" s="11">
        <v>1.5</v>
      </c>
    </row>
    <row r="639" spans="1:18">
      <c r="A639" s="10" t="s">
        <v>4728</v>
      </c>
      <c r="B639" s="11" t="s">
        <v>33</v>
      </c>
      <c r="C639" s="11" t="s">
        <v>4177</v>
      </c>
      <c r="D639" s="11">
        <v>98006</v>
      </c>
      <c r="E639" s="16">
        <v>789900</v>
      </c>
      <c r="F639" s="12">
        <v>3</v>
      </c>
      <c r="G639" s="15">
        <v>2.5</v>
      </c>
      <c r="H639" s="15">
        <v>3420</v>
      </c>
      <c r="I639" s="13">
        <v>231</v>
      </c>
      <c r="J639" s="11">
        <v>1</v>
      </c>
      <c r="K639" s="15" t="s">
        <v>4183</v>
      </c>
      <c r="L639" s="11" t="s">
        <v>4178</v>
      </c>
      <c r="M639" s="11" t="s">
        <v>4184</v>
      </c>
      <c r="N639" s="11" t="s">
        <v>4179</v>
      </c>
      <c r="O639" s="11">
        <v>38</v>
      </c>
      <c r="P639" s="11">
        <v>0</v>
      </c>
      <c r="Q639" s="11">
        <v>38</v>
      </c>
      <c r="R639" s="11">
        <v>1</v>
      </c>
    </row>
    <row r="640" spans="1:18">
      <c r="A640" s="10" t="s">
        <v>4729</v>
      </c>
      <c r="B640" s="11" t="s">
        <v>137</v>
      </c>
      <c r="C640" s="11" t="s">
        <v>4177</v>
      </c>
      <c r="D640" s="11">
        <v>98052</v>
      </c>
      <c r="E640" s="16">
        <v>789500</v>
      </c>
      <c r="F640" s="12">
        <v>4</v>
      </c>
      <c r="G640" s="15">
        <v>2.5</v>
      </c>
      <c r="H640" s="15">
        <v>3010</v>
      </c>
      <c r="I640" s="13">
        <v>262</v>
      </c>
      <c r="J640" s="11">
        <v>0</v>
      </c>
      <c r="K640" s="15" t="s">
        <v>4183</v>
      </c>
      <c r="L640" s="11" t="s">
        <v>4183</v>
      </c>
      <c r="M640" s="11" t="s">
        <v>4184</v>
      </c>
      <c r="N640" s="11" t="s">
        <v>4180</v>
      </c>
      <c r="O640" s="11">
        <v>20</v>
      </c>
      <c r="P640" s="11">
        <v>0</v>
      </c>
      <c r="Q640" s="11">
        <v>20</v>
      </c>
      <c r="R640" s="11">
        <v>2</v>
      </c>
    </row>
    <row r="641" spans="1:18">
      <c r="A641" s="10" t="s">
        <v>4730</v>
      </c>
      <c r="B641" s="11" t="s">
        <v>619</v>
      </c>
      <c r="C641" s="11" t="s">
        <v>4177</v>
      </c>
      <c r="D641" s="11">
        <v>98070</v>
      </c>
      <c r="E641" s="16">
        <v>789000</v>
      </c>
      <c r="F641" s="12">
        <v>3</v>
      </c>
      <c r="G641" s="15">
        <v>3</v>
      </c>
      <c r="H641" s="15">
        <v>3740</v>
      </c>
      <c r="I641" s="13">
        <v>211</v>
      </c>
      <c r="J641" s="11">
        <v>1</v>
      </c>
      <c r="K641" s="15" t="s">
        <v>4183</v>
      </c>
      <c r="L641" s="11" t="s">
        <v>4183</v>
      </c>
      <c r="M641" s="11" t="s">
        <v>4179</v>
      </c>
      <c r="N641" s="11" t="s">
        <v>4180</v>
      </c>
      <c r="O641" s="11">
        <v>34</v>
      </c>
      <c r="P641" s="11">
        <v>0</v>
      </c>
      <c r="Q641" s="11">
        <v>34</v>
      </c>
      <c r="R641" s="11">
        <v>2</v>
      </c>
    </row>
    <row r="642" spans="1:18">
      <c r="A642" s="10" t="s">
        <v>4731</v>
      </c>
      <c r="B642" s="11" t="s">
        <v>137</v>
      </c>
      <c r="C642" s="11" t="s">
        <v>4177</v>
      </c>
      <c r="D642" s="11">
        <v>98053</v>
      </c>
      <c r="E642" s="16">
        <v>788600</v>
      </c>
      <c r="F642" s="12">
        <v>4</v>
      </c>
      <c r="G642" s="15">
        <v>2.75</v>
      </c>
      <c r="H642" s="15">
        <v>3500</v>
      </c>
      <c r="I642" s="13">
        <v>225</v>
      </c>
      <c r="J642" s="11">
        <v>0</v>
      </c>
      <c r="K642" s="15" t="s">
        <v>4183</v>
      </c>
      <c r="L642" s="11" t="s">
        <v>4183</v>
      </c>
      <c r="M642" s="11" t="s">
        <v>4184</v>
      </c>
      <c r="N642" s="11" t="s">
        <v>4180</v>
      </c>
      <c r="O642" s="11">
        <v>20</v>
      </c>
      <c r="P642" s="11">
        <v>0</v>
      </c>
      <c r="Q642" s="11">
        <v>20</v>
      </c>
      <c r="R642" s="11">
        <v>2</v>
      </c>
    </row>
    <row r="643" spans="1:18">
      <c r="A643" s="10" t="s">
        <v>4732</v>
      </c>
      <c r="B643" s="11" t="s">
        <v>79</v>
      </c>
      <c r="C643" s="11" t="s">
        <v>4177</v>
      </c>
      <c r="D643" s="11">
        <v>98027</v>
      </c>
      <c r="E643" s="16">
        <v>788000</v>
      </c>
      <c r="F643" s="12">
        <v>4</v>
      </c>
      <c r="G643" s="15">
        <v>3.25</v>
      </c>
      <c r="H643" s="15">
        <v>3680</v>
      </c>
      <c r="I643" s="13">
        <v>214</v>
      </c>
      <c r="J643" s="11">
        <v>0</v>
      </c>
      <c r="K643" s="15" t="s">
        <v>4183</v>
      </c>
      <c r="L643" s="11" t="s">
        <v>4178</v>
      </c>
      <c r="M643" s="11" t="s">
        <v>4184</v>
      </c>
      <c r="N643" s="11" t="s">
        <v>4180</v>
      </c>
      <c r="O643" s="11">
        <v>22</v>
      </c>
      <c r="P643" s="11">
        <v>0</v>
      </c>
      <c r="Q643" s="11">
        <v>22</v>
      </c>
      <c r="R643" s="11">
        <v>2</v>
      </c>
    </row>
    <row r="644" spans="1:18">
      <c r="A644" s="10" t="s">
        <v>755</v>
      </c>
      <c r="B644" s="11" t="s">
        <v>49</v>
      </c>
      <c r="C644" s="11" t="s">
        <v>4177</v>
      </c>
      <c r="D644" s="11">
        <v>98122</v>
      </c>
      <c r="E644" s="16">
        <v>785200</v>
      </c>
      <c r="F644" s="12">
        <v>3</v>
      </c>
      <c r="G644" s="15">
        <v>2.25</v>
      </c>
      <c r="H644" s="15">
        <v>1840</v>
      </c>
      <c r="I644" s="13">
        <v>427</v>
      </c>
      <c r="J644" s="11">
        <v>0</v>
      </c>
      <c r="K644" s="15" t="s">
        <v>4183</v>
      </c>
      <c r="L644" s="11" t="s">
        <v>4178</v>
      </c>
      <c r="M644" s="11" t="s">
        <v>4184</v>
      </c>
      <c r="N644" s="11" t="s">
        <v>4181</v>
      </c>
      <c r="O644" s="11">
        <v>115</v>
      </c>
      <c r="P644" s="11">
        <v>0</v>
      </c>
      <c r="Q644" s="11">
        <v>115</v>
      </c>
      <c r="R644" s="11">
        <v>1.5</v>
      </c>
    </row>
    <row r="645" spans="1:18">
      <c r="A645" s="10" t="s">
        <v>4733</v>
      </c>
      <c r="B645" s="11" t="s">
        <v>519</v>
      </c>
      <c r="C645" s="11" t="s">
        <v>4177</v>
      </c>
      <c r="D645" s="11">
        <v>98092</v>
      </c>
      <c r="E645" s="16">
        <v>785000</v>
      </c>
      <c r="F645" s="12">
        <v>3</v>
      </c>
      <c r="G645" s="15">
        <v>3.5</v>
      </c>
      <c r="H645" s="15">
        <v>4500</v>
      </c>
      <c r="I645" s="13">
        <v>174</v>
      </c>
      <c r="J645" s="11">
        <v>1</v>
      </c>
      <c r="K645" s="15" t="s">
        <v>4183</v>
      </c>
      <c r="L645" s="11" t="s">
        <v>4183</v>
      </c>
      <c r="M645" s="11" t="s">
        <v>4184</v>
      </c>
      <c r="N645" s="11" t="s">
        <v>4180</v>
      </c>
      <c r="O645" s="11">
        <v>21</v>
      </c>
      <c r="P645" s="11">
        <v>2003</v>
      </c>
      <c r="Q645" s="11">
        <v>22</v>
      </c>
      <c r="R645" s="11">
        <v>2</v>
      </c>
    </row>
    <row r="646" spans="1:18">
      <c r="A646" s="10" t="s">
        <v>4734</v>
      </c>
      <c r="B646" s="11" t="s">
        <v>79</v>
      </c>
      <c r="C646" s="11" t="s">
        <v>4177</v>
      </c>
      <c r="D646" s="11">
        <v>98027</v>
      </c>
      <c r="E646" s="16">
        <v>785000</v>
      </c>
      <c r="F646" s="12">
        <v>4</v>
      </c>
      <c r="G646" s="15">
        <v>3.5</v>
      </c>
      <c r="H646" s="15">
        <v>3070</v>
      </c>
      <c r="I646" s="13">
        <v>256</v>
      </c>
      <c r="J646" s="11">
        <v>0</v>
      </c>
      <c r="K646" s="15" t="s">
        <v>4183</v>
      </c>
      <c r="L646" s="11" t="s">
        <v>4178</v>
      </c>
      <c r="M646" s="11" t="s">
        <v>4184</v>
      </c>
      <c r="N646" s="11" t="s">
        <v>4180</v>
      </c>
      <c r="O646" s="11">
        <v>16</v>
      </c>
      <c r="P646" s="11">
        <v>0</v>
      </c>
      <c r="Q646" s="11">
        <v>16</v>
      </c>
      <c r="R646" s="11">
        <v>2</v>
      </c>
    </row>
    <row r="647" spans="1:18">
      <c r="A647" s="10" t="s">
        <v>4735</v>
      </c>
      <c r="B647" s="11" t="s">
        <v>36</v>
      </c>
      <c r="C647" s="11" t="s">
        <v>4177</v>
      </c>
      <c r="D647" s="11">
        <v>98040</v>
      </c>
      <c r="E647" s="16">
        <v>785000</v>
      </c>
      <c r="F647" s="12">
        <v>3</v>
      </c>
      <c r="G647" s="15">
        <v>1.75</v>
      </c>
      <c r="H647" s="15">
        <v>1670</v>
      </c>
      <c r="I647" s="13">
        <v>470</v>
      </c>
      <c r="J647" s="11">
        <v>0</v>
      </c>
      <c r="K647" s="15" t="s">
        <v>4183</v>
      </c>
      <c r="L647" s="11" t="s">
        <v>4183</v>
      </c>
      <c r="M647" s="11" t="s">
        <v>4184</v>
      </c>
      <c r="N647" s="11" t="s">
        <v>4181</v>
      </c>
      <c r="O647" s="11">
        <v>64</v>
      </c>
      <c r="P647" s="11">
        <v>0</v>
      </c>
      <c r="Q647" s="11">
        <v>64</v>
      </c>
      <c r="R647" s="11">
        <v>1</v>
      </c>
    </row>
    <row r="648" spans="1:18">
      <c r="A648" s="10" t="s">
        <v>759</v>
      </c>
      <c r="B648" s="11" t="s">
        <v>49</v>
      </c>
      <c r="C648" s="11" t="s">
        <v>4177</v>
      </c>
      <c r="D648" s="11">
        <v>98103</v>
      </c>
      <c r="E648" s="16">
        <v>785000</v>
      </c>
      <c r="F648" s="12">
        <v>3</v>
      </c>
      <c r="G648" s="15">
        <v>2</v>
      </c>
      <c r="H648" s="15">
        <v>2180</v>
      </c>
      <c r="I648" s="13">
        <v>360</v>
      </c>
      <c r="J648" s="11">
        <v>0</v>
      </c>
      <c r="K648" s="15" t="s">
        <v>4183</v>
      </c>
      <c r="L648" s="11" t="s">
        <v>4178</v>
      </c>
      <c r="M648" s="11" t="s">
        <v>4184</v>
      </c>
      <c r="N648" s="11" t="s">
        <v>4181</v>
      </c>
      <c r="O648" s="11">
        <v>121</v>
      </c>
      <c r="P648" s="11">
        <v>0</v>
      </c>
      <c r="Q648" s="11">
        <v>121</v>
      </c>
      <c r="R648" s="11">
        <v>1</v>
      </c>
    </row>
    <row r="649" spans="1:18">
      <c r="A649" s="10" t="s">
        <v>4736</v>
      </c>
      <c r="B649" s="11" t="s">
        <v>137</v>
      </c>
      <c r="C649" s="11" t="s">
        <v>4177</v>
      </c>
      <c r="D649" s="11">
        <v>98053</v>
      </c>
      <c r="E649" s="16">
        <v>784000</v>
      </c>
      <c r="F649" s="12">
        <v>3</v>
      </c>
      <c r="G649" s="15">
        <v>3.5</v>
      </c>
      <c r="H649" s="15">
        <v>3950</v>
      </c>
      <c r="I649" s="13">
        <v>198</v>
      </c>
      <c r="J649" s="11">
        <v>3</v>
      </c>
      <c r="K649" s="15" t="s">
        <v>4183</v>
      </c>
      <c r="L649" s="11" t="s">
        <v>4178</v>
      </c>
      <c r="M649" s="11" t="s">
        <v>4184</v>
      </c>
      <c r="N649" s="11" t="s">
        <v>4180</v>
      </c>
      <c r="O649" s="11">
        <v>36</v>
      </c>
      <c r="P649" s="11">
        <v>0</v>
      </c>
      <c r="Q649" s="11">
        <v>36</v>
      </c>
      <c r="R649" s="11">
        <v>1.5</v>
      </c>
    </row>
    <row r="650" spans="1:18">
      <c r="A650" s="10" t="s">
        <v>4737</v>
      </c>
      <c r="B650" s="11" t="s">
        <v>79</v>
      </c>
      <c r="C650" s="11" t="s">
        <v>4177</v>
      </c>
      <c r="D650" s="11">
        <v>98027</v>
      </c>
      <c r="E650" s="16">
        <v>782900</v>
      </c>
      <c r="F650" s="12">
        <v>4</v>
      </c>
      <c r="G650" s="15">
        <v>3.25</v>
      </c>
      <c r="H650" s="15">
        <v>3060</v>
      </c>
      <c r="I650" s="13">
        <v>256</v>
      </c>
      <c r="J650" s="11">
        <v>0</v>
      </c>
      <c r="K650" s="15" t="s">
        <v>4183</v>
      </c>
      <c r="L650" s="11" t="s">
        <v>4178</v>
      </c>
      <c r="M650" s="11" t="s">
        <v>4184</v>
      </c>
      <c r="N650" s="11" t="s">
        <v>4180</v>
      </c>
      <c r="O650" s="11">
        <v>11</v>
      </c>
      <c r="P650" s="11">
        <v>0</v>
      </c>
      <c r="Q650" s="11">
        <v>11</v>
      </c>
      <c r="R650" s="11">
        <v>2</v>
      </c>
    </row>
    <row r="651" spans="1:18">
      <c r="A651" s="10" t="s">
        <v>4738</v>
      </c>
      <c r="B651" s="11" t="s">
        <v>49</v>
      </c>
      <c r="C651" s="11" t="s">
        <v>4177</v>
      </c>
      <c r="D651" s="11">
        <v>98119</v>
      </c>
      <c r="E651" s="16">
        <v>782000</v>
      </c>
      <c r="F651" s="12">
        <v>2</v>
      </c>
      <c r="G651" s="15">
        <v>1.5</v>
      </c>
      <c r="H651" s="15">
        <v>1570</v>
      </c>
      <c r="I651" s="13">
        <v>498</v>
      </c>
      <c r="J651" s="11">
        <v>0</v>
      </c>
      <c r="K651" s="15" t="s">
        <v>4183</v>
      </c>
      <c r="L651" s="11" t="s">
        <v>4178</v>
      </c>
      <c r="M651" s="11" t="s">
        <v>4179</v>
      </c>
      <c r="N651" s="11" t="s">
        <v>4179</v>
      </c>
      <c r="O651" s="11">
        <v>119</v>
      </c>
      <c r="P651" s="11">
        <v>1990</v>
      </c>
      <c r="Q651" s="11">
        <v>35</v>
      </c>
      <c r="R651" s="11">
        <v>1.5</v>
      </c>
    </row>
    <row r="652" spans="1:18">
      <c r="A652" s="10" t="s">
        <v>4739</v>
      </c>
      <c r="B652" s="11" t="s">
        <v>33</v>
      </c>
      <c r="C652" s="11" t="s">
        <v>4177</v>
      </c>
      <c r="D652" s="11">
        <v>98006</v>
      </c>
      <c r="E652" s="16">
        <v>782000</v>
      </c>
      <c r="F652" s="12">
        <v>4</v>
      </c>
      <c r="G652" s="15">
        <v>2.5</v>
      </c>
      <c r="H652" s="15">
        <v>2380</v>
      </c>
      <c r="I652" s="13">
        <v>329</v>
      </c>
      <c r="J652" s="11">
        <v>0</v>
      </c>
      <c r="K652" s="15" t="s">
        <v>4183</v>
      </c>
      <c r="L652" s="11" t="s">
        <v>4183</v>
      </c>
      <c r="M652" s="11" t="s">
        <v>4184</v>
      </c>
      <c r="N652" s="11" t="s">
        <v>4179</v>
      </c>
      <c r="O652" s="11">
        <v>34</v>
      </c>
      <c r="P652" s="11">
        <v>0</v>
      </c>
      <c r="Q652" s="11">
        <v>34</v>
      </c>
      <c r="R652" s="11">
        <v>2</v>
      </c>
    </row>
    <row r="653" spans="1:18">
      <c r="A653" s="10" t="s">
        <v>4740</v>
      </c>
      <c r="B653" s="11" t="s">
        <v>79</v>
      </c>
      <c r="C653" s="11" t="s">
        <v>4177</v>
      </c>
      <c r="D653" s="11">
        <v>98029</v>
      </c>
      <c r="E653" s="16">
        <v>782000</v>
      </c>
      <c r="F653" s="12">
        <v>4</v>
      </c>
      <c r="G653" s="15">
        <v>3.5</v>
      </c>
      <c r="H653" s="15">
        <v>3910</v>
      </c>
      <c r="I653" s="13">
        <v>200</v>
      </c>
      <c r="J653" s="11">
        <v>0</v>
      </c>
      <c r="K653" s="15" t="s">
        <v>4183</v>
      </c>
      <c r="L653" s="11" t="s">
        <v>4178</v>
      </c>
      <c r="M653" s="11" t="s">
        <v>4184</v>
      </c>
      <c r="N653" s="11" t="s">
        <v>4180</v>
      </c>
      <c r="O653" s="11">
        <v>18</v>
      </c>
      <c r="P653" s="11">
        <v>0</v>
      </c>
      <c r="Q653" s="11">
        <v>18</v>
      </c>
      <c r="R653" s="11">
        <v>2</v>
      </c>
    </row>
    <row r="654" spans="1:18">
      <c r="A654" s="10" t="s">
        <v>4741</v>
      </c>
      <c r="B654" s="11" t="s">
        <v>319</v>
      </c>
      <c r="C654" s="11" t="s">
        <v>4177</v>
      </c>
      <c r="D654" s="11">
        <v>98058</v>
      </c>
      <c r="E654" s="16">
        <v>782000</v>
      </c>
      <c r="F654" s="12">
        <v>4</v>
      </c>
      <c r="G654" s="15">
        <v>3.5</v>
      </c>
      <c r="H654" s="15">
        <v>5270</v>
      </c>
      <c r="I654" s="13">
        <v>148</v>
      </c>
      <c r="J654" s="11">
        <v>1</v>
      </c>
      <c r="K654" s="15" t="s">
        <v>4183</v>
      </c>
      <c r="L654" s="11" t="s">
        <v>4178</v>
      </c>
      <c r="M654" s="11" t="s">
        <v>4184</v>
      </c>
      <c r="N654" s="11" t="s">
        <v>4180</v>
      </c>
      <c r="O654" s="11">
        <v>21</v>
      </c>
      <c r="P654" s="11">
        <v>2003</v>
      </c>
      <c r="Q654" s="11">
        <v>22</v>
      </c>
      <c r="R654" s="11">
        <v>2</v>
      </c>
    </row>
    <row r="655" spans="1:18">
      <c r="A655" s="10" t="s">
        <v>4742</v>
      </c>
      <c r="B655" s="11" t="s">
        <v>49</v>
      </c>
      <c r="C655" s="11" t="s">
        <v>4177</v>
      </c>
      <c r="D655" s="11">
        <v>98119</v>
      </c>
      <c r="E655" s="16">
        <v>780000</v>
      </c>
      <c r="F655" s="12">
        <v>4</v>
      </c>
      <c r="G655" s="15">
        <v>2</v>
      </c>
      <c r="H655" s="15">
        <v>2600</v>
      </c>
      <c r="I655" s="13">
        <v>300</v>
      </c>
      <c r="J655" s="11">
        <v>0</v>
      </c>
      <c r="K655" s="15" t="s">
        <v>4183</v>
      </c>
      <c r="L655" s="11" t="s">
        <v>4178</v>
      </c>
      <c r="M655" s="11" t="s">
        <v>4179</v>
      </c>
      <c r="N655" s="11" t="s">
        <v>4180</v>
      </c>
      <c r="O655" s="11">
        <v>72</v>
      </c>
      <c r="P655" s="11">
        <v>0</v>
      </c>
      <c r="Q655" s="11">
        <v>72</v>
      </c>
      <c r="R655" s="11">
        <v>1</v>
      </c>
    </row>
    <row r="656" spans="1:18">
      <c r="A656" s="10" t="s">
        <v>4743</v>
      </c>
      <c r="B656" s="11" t="s">
        <v>79</v>
      </c>
      <c r="C656" s="11" t="s">
        <v>4177</v>
      </c>
      <c r="D656" s="11">
        <v>98027</v>
      </c>
      <c r="E656" s="16">
        <v>780000</v>
      </c>
      <c r="F656" s="12">
        <v>4</v>
      </c>
      <c r="G656" s="15">
        <v>3.5</v>
      </c>
      <c r="H656" s="15">
        <v>3910</v>
      </c>
      <c r="I656" s="13">
        <v>199</v>
      </c>
      <c r="J656" s="11">
        <v>1</v>
      </c>
      <c r="K656" s="15" t="s">
        <v>4183</v>
      </c>
      <c r="L656" s="11" t="s">
        <v>4178</v>
      </c>
      <c r="M656" s="11" t="s">
        <v>4184</v>
      </c>
      <c r="N656" s="11" t="s">
        <v>4179</v>
      </c>
      <c r="O656" s="11">
        <v>38</v>
      </c>
      <c r="P656" s="11">
        <v>0</v>
      </c>
      <c r="Q656" s="11">
        <v>38</v>
      </c>
      <c r="R656" s="11">
        <v>2</v>
      </c>
    </row>
    <row r="657" spans="1:18">
      <c r="A657" s="10" t="s">
        <v>4744</v>
      </c>
      <c r="B657" s="11" t="s">
        <v>36</v>
      </c>
      <c r="C657" s="11" t="s">
        <v>4177</v>
      </c>
      <c r="D657" s="11">
        <v>98040</v>
      </c>
      <c r="E657" s="16">
        <v>780000</v>
      </c>
      <c r="F657" s="12">
        <v>3</v>
      </c>
      <c r="G657" s="15">
        <v>1.75</v>
      </c>
      <c r="H657" s="15">
        <v>2340</v>
      </c>
      <c r="I657" s="13">
        <v>333</v>
      </c>
      <c r="J657" s="11">
        <v>0</v>
      </c>
      <c r="K657" s="15" t="s">
        <v>4183</v>
      </c>
      <c r="L657" s="11" t="s">
        <v>4183</v>
      </c>
      <c r="M657" s="11" t="s">
        <v>4184</v>
      </c>
      <c r="N657" s="11" t="s">
        <v>4179</v>
      </c>
      <c r="O657" s="11">
        <v>58</v>
      </c>
      <c r="P657" s="11">
        <v>0</v>
      </c>
      <c r="Q657" s="11">
        <v>58</v>
      </c>
      <c r="R657" s="11">
        <v>1</v>
      </c>
    </row>
    <row r="658" spans="1:18">
      <c r="A658" s="10" t="s">
        <v>4745</v>
      </c>
      <c r="B658" s="11" t="s">
        <v>137</v>
      </c>
      <c r="C658" s="11" t="s">
        <v>4177</v>
      </c>
      <c r="D658" s="11">
        <v>98053</v>
      </c>
      <c r="E658" s="16">
        <v>780000</v>
      </c>
      <c r="F658" s="12">
        <v>4</v>
      </c>
      <c r="G658" s="15">
        <v>2.5</v>
      </c>
      <c r="H658" s="15">
        <v>3500</v>
      </c>
      <c r="I658" s="13">
        <v>223</v>
      </c>
      <c r="J658" s="11">
        <v>0</v>
      </c>
      <c r="K658" s="15" t="s">
        <v>4183</v>
      </c>
      <c r="L658" s="11" t="s">
        <v>4183</v>
      </c>
      <c r="M658" s="11" t="s">
        <v>4184</v>
      </c>
      <c r="N658" s="11" t="s">
        <v>4180</v>
      </c>
      <c r="O658" s="11">
        <v>20</v>
      </c>
      <c r="P658" s="11">
        <v>0</v>
      </c>
      <c r="Q658" s="11">
        <v>20</v>
      </c>
      <c r="R658" s="11">
        <v>2</v>
      </c>
    </row>
    <row r="659" spans="1:18">
      <c r="A659" s="10" t="s">
        <v>4746</v>
      </c>
      <c r="B659" s="11" t="s">
        <v>49</v>
      </c>
      <c r="C659" s="11" t="s">
        <v>4177</v>
      </c>
      <c r="D659" s="11">
        <v>98112</v>
      </c>
      <c r="E659" s="16">
        <v>780000</v>
      </c>
      <c r="F659" s="12">
        <v>2</v>
      </c>
      <c r="G659" s="15">
        <v>2.5</v>
      </c>
      <c r="H659" s="15">
        <v>2560</v>
      </c>
      <c r="I659" s="13">
        <v>305</v>
      </c>
      <c r="J659" s="11">
        <v>0</v>
      </c>
      <c r="K659" s="15" t="s">
        <v>4183</v>
      </c>
      <c r="L659" s="11" t="s">
        <v>4178</v>
      </c>
      <c r="M659" s="11" t="s">
        <v>4184</v>
      </c>
      <c r="N659" s="11" t="s">
        <v>4181</v>
      </c>
      <c r="O659" s="11">
        <v>124</v>
      </c>
      <c r="P659" s="11">
        <v>0</v>
      </c>
      <c r="Q659" s="11">
        <v>124</v>
      </c>
      <c r="R659" s="11">
        <v>2</v>
      </c>
    </row>
    <row r="660" spans="1:18">
      <c r="A660" s="10" t="s">
        <v>4747</v>
      </c>
      <c r="B660" s="11" t="s">
        <v>49</v>
      </c>
      <c r="C660" s="11" t="s">
        <v>4177</v>
      </c>
      <c r="D660" s="11">
        <v>98103</v>
      </c>
      <c r="E660" s="16">
        <v>780000</v>
      </c>
      <c r="F660" s="12">
        <v>3</v>
      </c>
      <c r="G660" s="15">
        <v>2.25</v>
      </c>
      <c r="H660" s="15">
        <v>2140</v>
      </c>
      <c r="I660" s="13">
        <v>364</v>
      </c>
      <c r="J660" s="11">
        <v>0</v>
      </c>
      <c r="K660" s="15" t="s">
        <v>4183</v>
      </c>
      <c r="L660" s="11" t="s">
        <v>4183</v>
      </c>
      <c r="M660" s="11" t="s">
        <v>4184</v>
      </c>
      <c r="N660" s="11" t="s">
        <v>4180</v>
      </c>
      <c r="O660" s="11">
        <v>120</v>
      </c>
      <c r="P660" s="11">
        <v>2006</v>
      </c>
      <c r="Q660" s="11">
        <v>19</v>
      </c>
      <c r="R660" s="11">
        <v>2</v>
      </c>
    </row>
    <row r="661" spans="1:18">
      <c r="A661" s="10" t="s">
        <v>4748</v>
      </c>
      <c r="B661" s="11" t="s">
        <v>49</v>
      </c>
      <c r="C661" s="11" t="s">
        <v>4177</v>
      </c>
      <c r="D661" s="11">
        <v>98119</v>
      </c>
      <c r="E661" s="16">
        <v>780000</v>
      </c>
      <c r="F661" s="12">
        <v>3</v>
      </c>
      <c r="G661" s="15">
        <v>3</v>
      </c>
      <c r="H661" s="15">
        <v>2520</v>
      </c>
      <c r="I661" s="13">
        <v>310</v>
      </c>
      <c r="J661" s="11">
        <v>0</v>
      </c>
      <c r="K661" s="15" t="s">
        <v>4183</v>
      </c>
      <c r="L661" s="11" t="s">
        <v>4178</v>
      </c>
      <c r="M661" s="11" t="s">
        <v>4184</v>
      </c>
      <c r="N661" s="11" t="s">
        <v>4180</v>
      </c>
      <c r="O661" s="11">
        <v>100</v>
      </c>
      <c r="P661" s="11">
        <v>2006</v>
      </c>
      <c r="Q661" s="11">
        <v>19</v>
      </c>
      <c r="R661" s="11">
        <v>1.5</v>
      </c>
    </row>
    <row r="662" spans="1:18">
      <c r="A662" s="10" t="s">
        <v>4749</v>
      </c>
      <c r="B662" s="11" t="s">
        <v>79</v>
      </c>
      <c r="C662" s="11" t="s">
        <v>4177</v>
      </c>
      <c r="D662" s="11">
        <v>98027</v>
      </c>
      <c r="E662" s="16">
        <v>777000</v>
      </c>
      <c r="F662" s="12">
        <v>3</v>
      </c>
      <c r="G662" s="15">
        <v>3.25</v>
      </c>
      <c r="H662" s="15">
        <v>3610</v>
      </c>
      <c r="I662" s="13">
        <v>215</v>
      </c>
      <c r="J662" s="11">
        <v>1</v>
      </c>
      <c r="K662" s="15" t="s">
        <v>4183</v>
      </c>
      <c r="L662" s="11" t="s">
        <v>4178</v>
      </c>
      <c r="M662" s="11" t="s">
        <v>4184</v>
      </c>
      <c r="N662" s="11" t="s">
        <v>4180</v>
      </c>
      <c r="O662" s="11">
        <v>22</v>
      </c>
      <c r="P662" s="11">
        <v>0</v>
      </c>
      <c r="Q662" s="11">
        <v>22</v>
      </c>
      <c r="R662" s="11">
        <v>2</v>
      </c>
    </row>
    <row r="663" spans="1:18">
      <c r="A663" s="10" t="s">
        <v>4750</v>
      </c>
      <c r="B663" s="11" t="s">
        <v>137</v>
      </c>
      <c r="C663" s="11" t="s">
        <v>4177</v>
      </c>
      <c r="D663" s="11">
        <v>98052</v>
      </c>
      <c r="E663" s="16">
        <v>775950</v>
      </c>
      <c r="F663" s="12">
        <v>4</v>
      </c>
      <c r="G663" s="15">
        <v>2.5</v>
      </c>
      <c r="H663" s="15">
        <v>2970</v>
      </c>
      <c r="I663" s="13">
        <v>261</v>
      </c>
      <c r="J663" s="11">
        <v>0</v>
      </c>
      <c r="K663" s="15" t="s">
        <v>4183</v>
      </c>
      <c r="L663" s="11" t="s">
        <v>4183</v>
      </c>
      <c r="M663" s="11" t="s">
        <v>4184</v>
      </c>
      <c r="N663" s="11" t="s">
        <v>4180</v>
      </c>
      <c r="O663" s="11">
        <v>11</v>
      </c>
      <c r="P663" s="11">
        <v>0</v>
      </c>
      <c r="Q663" s="11">
        <v>11</v>
      </c>
      <c r="R663" s="11">
        <v>2</v>
      </c>
    </row>
    <row r="664" spans="1:18">
      <c r="A664" s="10" t="s">
        <v>775</v>
      </c>
      <c r="B664" s="11" t="s">
        <v>49</v>
      </c>
      <c r="C664" s="11" t="s">
        <v>4177</v>
      </c>
      <c r="D664" s="11">
        <v>98199</v>
      </c>
      <c r="E664" s="16">
        <v>775000</v>
      </c>
      <c r="F664" s="12">
        <v>4</v>
      </c>
      <c r="G664" s="15">
        <v>2</v>
      </c>
      <c r="H664" s="15">
        <v>3140</v>
      </c>
      <c r="I664" s="13">
        <v>247</v>
      </c>
      <c r="J664" s="11">
        <v>0</v>
      </c>
      <c r="K664" s="15" t="s">
        <v>4183</v>
      </c>
      <c r="L664" s="11" t="s">
        <v>4178</v>
      </c>
      <c r="M664" s="11" t="s">
        <v>4195</v>
      </c>
      <c r="N664" s="11" t="s">
        <v>4180</v>
      </c>
      <c r="O664" s="11">
        <v>86</v>
      </c>
      <c r="P664" s="11">
        <v>1969</v>
      </c>
      <c r="Q664" s="11">
        <v>56</v>
      </c>
      <c r="R664" s="11">
        <v>1</v>
      </c>
    </row>
    <row r="665" spans="1:18">
      <c r="A665" s="10" t="s">
        <v>4751</v>
      </c>
      <c r="B665" s="11" t="s">
        <v>33</v>
      </c>
      <c r="C665" s="11" t="s">
        <v>4177</v>
      </c>
      <c r="D665" s="11">
        <v>98006</v>
      </c>
      <c r="E665" s="16">
        <v>775000</v>
      </c>
      <c r="F665" s="12">
        <v>3</v>
      </c>
      <c r="G665" s="15">
        <v>2.75</v>
      </c>
      <c r="H665" s="15">
        <v>2850</v>
      </c>
      <c r="I665" s="13">
        <v>272</v>
      </c>
      <c r="J665" s="11">
        <v>0</v>
      </c>
      <c r="K665" s="15" t="s">
        <v>4183</v>
      </c>
      <c r="L665" s="11" t="s">
        <v>4178</v>
      </c>
      <c r="M665" s="11" t="s">
        <v>4184</v>
      </c>
      <c r="N665" s="11" t="s">
        <v>4179</v>
      </c>
      <c r="O665" s="11">
        <v>49</v>
      </c>
      <c r="P665" s="11">
        <v>1992</v>
      </c>
      <c r="Q665" s="11">
        <v>33</v>
      </c>
      <c r="R665" s="11">
        <v>1</v>
      </c>
    </row>
    <row r="666" spans="1:18">
      <c r="A666" s="10" t="s">
        <v>4752</v>
      </c>
      <c r="B666" s="11" t="s">
        <v>102</v>
      </c>
      <c r="C666" s="11" t="s">
        <v>4177</v>
      </c>
      <c r="D666" s="11">
        <v>98075</v>
      </c>
      <c r="E666" s="16">
        <v>775000</v>
      </c>
      <c r="F666" s="12">
        <v>4</v>
      </c>
      <c r="G666" s="15">
        <v>2.75</v>
      </c>
      <c r="H666" s="15">
        <v>3010</v>
      </c>
      <c r="I666" s="13">
        <v>257</v>
      </c>
      <c r="J666" s="11">
        <v>0</v>
      </c>
      <c r="K666" s="15" t="s">
        <v>4183</v>
      </c>
      <c r="L666" s="11" t="s">
        <v>4183</v>
      </c>
      <c r="M666" s="11" t="s">
        <v>4184</v>
      </c>
      <c r="N666" s="11" t="s">
        <v>4180</v>
      </c>
      <c r="O666" s="11">
        <v>29</v>
      </c>
      <c r="P666" s="11">
        <v>0</v>
      </c>
      <c r="Q666" s="11">
        <v>29</v>
      </c>
      <c r="R666" s="11">
        <v>2</v>
      </c>
    </row>
    <row r="667" spans="1:18">
      <c r="A667" s="10" t="s">
        <v>4753</v>
      </c>
      <c r="B667" s="11" t="s">
        <v>49</v>
      </c>
      <c r="C667" s="11" t="s">
        <v>4177</v>
      </c>
      <c r="D667" s="11">
        <v>98115</v>
      </c>
      <c r="E667" s="16">
        <v>775000</v>
      </c>
      <c r="F667" s="12">
        <v>4</v>
      </c>
      <c r="G667" s="15">
        <v>2.5</v>
      </c>
      <c r="H667" s="15">
        <v>2300</v>
      </c>
      <c r="I667" s="13">
        <v>337</v>
      </c>
      <c r="J667" s="11">
        <v>0</v>
      </c>
      <c r="K667" s="15" t="s">
        <v>4183</v>
      </c>
      <c r="L667" s="11" t="s">
        <v>4183</v>
      </c>
      <c r="M667" s="11" t="s">
        <v>4184</v>
      </c>
      <c r="N667" s="11" t="s">
        <v>4180</v>
      </c>
      <c r="O667" s="11">
        <v>26</v>
      </c>
      <c r="P667" s="11">
        <v>0</v>
      </c>
      <c r="Q667" s="11">
        <v>26</v>
      </c>
      <c r="R667" s="11">
        <v>2</v>
      </c>
    </row>
    <row r="668" spans="1:18">
      <c r="A668" s="10" t="s">
        <v>779</v>
      </c>
      <c r="B668" s="11" t="s">
        <v>49</v>
      </c>
      <c r="C668" s="11" t="s">
        <v>4177</v>
      </c>
      <c r="D668" s="11">
        <v>98103</v>
      </c>
      <c r="E668" s="16">
        <v>775000</v>
      </c>
      <c r="F668" s="12">
        <v>6</v>
      </c>
      <c r="G668" s="15">
        <v>2.75</v>
      </c>
      <c r="H668" s="15">
        <v>2980</v>
      </c>
      <c r="I668" s="13">
        <v>260</v>
      </c>
      <c r="J668" s="11">
        <v>0</v>
      </c>
      <c r="K668" s="15" t="s">
        <v>4183</v>
      </c>
      <c r="L668" s="11" t="s">
        <v>4178</v>
      </c>
      <c r="M668" s="11" t="s">
        <v>4184</v>
      </c>
      <c r="N668" s="11" t="s">
        <v>4180</v>
      </c>
      <c r="O668" s="11">
        <v>109</v>
      </c>
      <c r="P668" s="11">
        <v>1986</v>
      </c>
      <c r="Q668" s="11">
        <v>39</v>
      </c>
      <c r="R668" s="11">
        <v>1.5</v>
      </c>
    </row>
    <row r="669" spans="1:18">
      <c r="A669" s="10" t="s">
        <v>4754</v>
      </c>
      <c r="B669" s="11" t="s">
        <v>120</v>
      </c>
      <c r="C669" s="11" t="s">
        <v>4177</v>
      </c>
      <c r="D669" s="11">
        <v>98072</v>
      </c>
      <c r="E669" s="16">
        <v>775000</v>
      </c>
      <c r="F669" s="12">
        <v>4</v>
      </c>
      <c r="G669" s="15">
        <v>3.25</v>
      </c>
      <c r="H669" s="15">
        <v>4100</v>
      </c>
      <c r="I669" s="13">
        <v>189</v>
      </c>
      <c r="J669" s="11">
        <v>6</v>
      </c>
      <c r="K669" s="15" t="s">
        <v>4183</v>
      </c>
      <c r="L669" s="11" t="s">
        <v>4178</v>
      </c>
      <c r="M669" s="11" t="s">
        <v>4184</v>
      </c>
      <c r="N669" s="11" t="s">
        <v>4180</v>
      </c>
      <c r="O669" s="11">
        <v>44</v>
      </c>
      <c r="P669" s="11">
        <v>2013</v>
      </c>
      <c r="Q669" s="11">
        <v>12</v>
      </c>
      <c r="R669" s="11">
        <v>2</v>
      </c>
    </row>
    <row r="670" spans="1:18">
      <c r="A670" s="10" t="s">
        <v>4755</v>
      </c>
      <c r="B670" s="11" t="s">
        <v>79</v>
      </c>
      <c r="C670" s="11" t="s">
        <v>4177</v>
      </c>
      <c r="D670" s="11">
        <v>98029</v>
      </c>
      <c r="E670" s="16">
        <v>773000</v>
      </c>
      <c r="F670" s="12">
        <v>3</v>
      </c>
      <c r="G670" s="15">
        <v>2.75</v>
      </c>
      <c r="H670" s="15">
        <v>2470</v>
      </c>
      <c r="I670" s="13">
        <v>313</v>
      </c>
      <c r="J670" s="11">
        <v>0</v>
      </c>
      <c r="K670" s="15" t="s">
        <v>4183</v>
      </c>
      <c r="L670" s="11" t="s">
        <v>4183</v>
      </c>
      <c r="M670" s="11" t="s">
        <v>4184</v>
      </c>
      <c r="N670" s="11" t="s">
        <v>4180</v>
      </c>
      <c r="O670" s="11">
        <v>18</v>
      </c>
      <c r="P670" s="11">
        <v>0</v>
      </c>
      <c r="Q670" s="11">
        <v>18</v>
      </c>
      <c r="R670" s="11">
        <v>2</v>
      </c>
    </row>
    <row r="671" spans="1:18">
      <c r="A671" s="10" t="s">
        <v>4756</v>
      </c>
      <c r="B671" s="11" t="s">
        <v>33</v>
      </c>
      <c r="C671" s="11" t="s">
        <v>4177</v>
      </c>
      <c r="D671" s="11">
        <v>98005</v>
      </c>
      <c r="E671" s="16">
        <v>772650</v>
      </c>
      <c r="F671" s="12">
        <v>4</v>
      </c>
      <c r="G671" s="15">
        <v>2.5</v>
      </c>
      <c r="H671" s="15">
        <v>2660</v>
      </c>
      <c r="I671" s="13">
        <v>290</v>
      </c>
      <c r="J671" s="11">
        <v>0</v>
      </c>
      <c r="K671" s="15" t="s">
        <v>4183</v>
      </c>
      <c r="L671" s="11" t="s">
        <v>4183</v>
      </c>
      <c r="M671" s="11" t="s">
        <v>4184</v>
      </c>
      <c r="N671" s="11" t="s">
        <v>4180</v>
      </c>
      <c r="O671" s="11">
        <v>70</v>
      </c>
      <c r="P671" s="11">
        <v>2014</v>
      </c>
      <c r="Q671" s="11">
        <v>11</v>
      </c>
      <c r="R671" s="11">
        <v>1</v>
      </c>
    </row>
    <row r="672" spans="1:18">
      <c r="A672" s="10" t="s">
        <v>4757</v>
      </c>
      <c r="B672" s="11" t="s">
        <v>49</v>
      </c>
      <c r="C672" s="11" t="s">
        <v>4177</v>
      </c>
      <c r="D672" s="11">
        <v>98112</v>
      </c>
      <c r="E672" s="16">
        <v>772000</v>
      </c>
      <c r="F672" s="12">
        <v>3</v>
      </c>
      <c r="G672" s="15">
        <v>2.25</v>
      </c>
      <c r="H672" s="15">
        <v>1640</v>
      </c>
      <c r="I672" s="13">
        <v>471</v>
      </c>
      <c r="J672" s="11">
        <v>0</v>
      </c>
      <c r="K672" s="15" t="s">
        <v>4183</v>
      </c>
      <c r="L672" s="11" t="s">
        <v>4183</v>
      </c>
      <c r="M672" s="11" t="s">
        <v>4184</v>
      </c>
      <c r="N672" s="11" t="s">
        <v>4180</v>
      </c>
      <c r="O672" s="11">
        <v>11</v>
      </c>
      <c r="P672" s="11">
        <v>0</v>
      </c>
      <c r="Q672" s="11">
        <v>11</v>
      </c>
      <c r="R672" s="11">
        <v>3</v>
      </c>
    </row>
    <row r="673" spans="1:18">
      <c r="A673" s="10" t="s">
        <v>784</v>
      </c>
      <c r="B673" s="11" t="s">
        <v>49</v>
      </c>
      <c r="C673" s="11" t="s">
        <v>4177</v>
      </c>
      <c r="D673" s="11">
        <v>98122</v>
      </c>
      <c r="E673" s="16">
        <v>771000</v>
      </c>
      <c r="F673" s="12">
        <v>3</v>
      </c>
      <c r="G673" s="15">
        <v>2.25</v>
      </c>
      <c r="H673" s="15">
        <v>1780</v>
      </c>
      <c r="I673" s="13">
        <v>433</v>
      </c>
      <c r="J673" s="11">
        <v>0</v>
      </c>
      <c r="K673" s="15" t="s">
        <v>4183</v>
      </c>
      <c r="L673" s="11" t="s">
        <v>4178</v>
      </c>
      <c r="M673" s="11" t="s">
        <v>4184</v>
      </c>
      <c r="N673" s="11" t="s">
        <v>4179</v>
      </c>
      <c r="O673" s="11">
        <v>98</v>
      </c>
      <c r="P673" s="11">
        <v>0</v>
      </c>
      <c r="Q673" s="11">
        <v>98</v>
      </c>
      <c r="R673" s="11">
        <v>1.5</v>
      </c>
    </row>
    <row r="674" spans="1:18">
      <c r="A674" s="10" t="s">
        <v>4758</v>
      </c>
      <c r="B674" s="11" t="s">
        <v>33</v>
      </c>
      <c r="C674" s="11" t="s">
        <v>4177</v>
      </c>
      <c r="D674" s="11">
        <v>98006</v>
      </c>
      <c r="E674" s="16">
        <v>770000</v>
      </c>
      <c r="F674" s="12">
        <v>4</v>
      </c>
      <c r="G674" s="15">
        <v>2.5</v>
      </c>
      <c r="H674" s="15">
        <v>2350</v>
      </c>
      <c r="I674" s="13">
        <v>328</v>
      </c>
      <c r="J674" s="11">
        <v>0</v>
      </c>
      <c r="K674" s="15" t="s">
        <v>4183</v>
      </c>
      <c r="L674" s="11" t="s">
        <v>4183</v>
      </c>
      <c r="M674" s="11" t="s">
        <v>4184</v>
      </c>
      <c r="N674" s="11" t="s">
        <v>4179</v>
      </c>
      <c r="O674" s="11">
        <v>38</v>
      </c>
      <c r="P674" s="11">
        <v>0</v>
      </c>
      <c r="Q674" s="11">
        <v>38</v>
      </c>
      <c r="R674" s="11">
        <v>2</v>
      </c>
    </row>
    <row r="675" spans="1:18">
      <c r="A675" s="10" t="s">
        <v>4759</v>
      </c>
      <c r="B675" s="11" t="s">
        <v>79</v>
      </c>
      <c r="C675" s="11" t="s">
        <v>4177</v>
      </c>
      <c r="D675" s="11">
        <v>98027</v>
      </c>
      <c r="E675" s="16">
        <v>770000</v>
      </c>
      <c r="F675" s="12">
        <v>3</v>
      </c>
      <c r="G675" s="15">
        <v>2.5</v>
      </c>
      <c r="H675" s="15">
        <v>2430</v>
      </c>
      <c r="I675" s="13">
        <v>317</v>
      </c>
      <c r="J675" s="11">
        <v>1</v>
      </c>
      <c r="K675" s="15" t="s">
        <v>4183</v>
      </c>
      <c r="L675" s="11" t="s">
        <v>4183</v>
      </c>
      <c r="M675" s="11" t="s">
        <v>4184</v>
      </c>
      <c r="N675" s="11" t="s">
        <v>4180</v>
      </c>
      <c r="O675" s="11">
        <v>38</v>
      </c>
      <c r="P675" s="11">
        <v>2000</v>
      </c>
      <c r="Q675" s="11">
        <v>25</v>
      </c>
      <c r="R675" s="11">
        <v>2</v>
      </c>
    </row>
    <row r="676" spans="1:18">
      <c r="A676" s="10" t="s">
        <v>4760</v>
      </c>
      <c r="B676" s="11" t="s">
        <v>137</v>
      </c>
      <c r="C676" s="11" t="s">
        <v>4177</v>
      </c>
      <c r="D676" s="11">
        <v>98052</v>
      </c>
      <c r="E676" s="16">
        <v>770000</v>
      </c>
      <c r="F676" s="12">
        <v>3</v>
      </c>
      <c r="G676" s="15">
        <v>2.25</v>
      </c>
      <c r="H676" s="15">
        <v>2910</v>
      </c>
      <c r="I676" s="13">
        <v>265</v>
      </c>
      <c r="J676" s="11">
        <v>0</v>
      </c>
      <c r="K676" s="15" t="s">
        <v>4183</v>
      </c>
      <c r="L676" s="11" t="s">
        <v>4183</v>
      </c>
      <c r="M676" s="11" t="s">
        <v>4184</v>
      </c>
      <c r="N676" s="11" t="s">
        <v>4180</v>
      </c>
      <c r="O676" s="11">
        <v>35</v>
      </c>
      <c r="P676" s="11">
        <v>2009</v>
      </c>
      <c r="Q676" s="11">
        <v>16</v>
      </c>
      <c r="R676" s="11">
        <v>2</v>
      </c>
    </row>
    <row r="677" spans="1:18">
      <c r="A677" s="10" t="s">
        <v>4761</v>
      </c>
      <c r="B677" s="11" t="s">
        <v>102</v>
      </c>
      <c r="C677" s="11" t="s">
        <v>4177</v>
      </c>
      <c r="D677" s="11">
        <v>98075</v>
      </c>
      <c r="E677" s="16">
        <v>770000</v>
      </c>
      <c r="F677" s="12">
        <v>4</v>
      </c>
      <c r="G677" s="15">
        <v>2.5</v>
      </c>
      <c r="H677" s="15">
        <v>3920</v>
      </c>
      <c r="I677" s="13">
        <v>196</v>
      </c>
      <c r="J677" s="11">
        <v>0</v>
      </c>
      <c r="K677" s="15" t="s">
        <v>4183</v>
      </c>
      <c r="L677" s="11" t="s">
        <v>4183</v>
      </c>
      <c r="M677" s="11" t="s">
        <v>4184</v>
      </c>
      <c r="N677" s="11" t="s">
        <v>4180</v>
      </c>
      <c r="O677" s="11">
        <v>28</v>
      </c>
      <c r="P677" s="11">
        <v>0</v>
      </c>
      <c r="Q677" s="11">
        <v>28</v>
      </c>
      <c r="R677" s="11">
        <v>2</v>
      </c>
    </row>
    <row r="678" spans="1:18">
      <c r="A678" s="10" t="s">
        <v>4762</v>
      </c>
      <c r="B678" s="11" t="s">
        <v>49</v>
      </c>
      <c r="C678" s="11" t="s">
        <v>4177</v>
      </c>
      <c r="D678" s="11">
        <v>98122</v>
      </c>
      <c r="E678" s="16">
        <v>770000</v>
      </c>
      <c r="F678" s="12">
        <v>3</v>
      </c>
      <c r="G678" s="15">
        <v>1.75</v>
      </c>
      <c r="H678" s="15">
        <v>1720</v>
      </c>
      <c r="I678" s="13">
        <v>448</v>
      </c>
      <c r="J678" s="11">
        <v>0</v>
      </c>
      <c r="K678" s="15" t="s">
        <v>4183</v>
      </c>
      <c r="L678" s="11" t="s">
        <v>4183</v>
      </c>
      <c r="M678" s="11" t="s">
        <v>4184</v>
      </c>
      <c r="N678" s="11" t="s">
        <v>4180</v>
      </c>
      <c r="O678" s="11">
        <v>71</v>
      </c>
      <c r="P678" s="11">
        <v>2014</v>
      </c>
      <c r="Q678" s="11">
        <v>11</v>
      </c>
      <c r="R678" s="11">
        <v>1</v>
      </c>
    </row>
    <row r="679" spans="1:18">
      <c r="A679" s="10" t="s">
        <v>4763</v>
      </c>
      <c r="B679" s="11" t="s">
        <v>49</v>
      </c>
      <c r="C679" s="11" t="s">
        <v>4177</v>
      </c>
      <c r="D679" s="11">
        <v>98117</v>
      </c>
      <c r="E679" s="16">
        <v>767450</v>
      </c>
      <c r="F679" s="12">
        <v>3</v>
      </c>
      <c r="G679" s="15">
        <v>2</v>
      </c>
      <c r="H679" s="15">
        <v>1630</v>
      </c>
      <c r="I679" s="13">
        <v>471</v>
      </c>
      <c r="J679" s="11">
        <v>0</v>
      </c>
      <c r="K679" s="15" t="s">
        <v>4183</v>
      </c>
      <c r="L679" s="11" t="s">
        <v>4183</v>
      </c>
      <c r="M679" s="11" t="s">
        <v>4184</v>
      </c>
      <c r="N679" s="11" t="s">
        <v>4180</v>
      </c>
      <c r="O679" s="11">
        <v>19</v>
      </c>
      <c r="P679" s="11">
        <v>0</v>
      </c>
      <c r="Q679" s="11">
        <v>19</v>
      </c>
      <c r="R679" s="11">
        <v>1</v>
      </c>
    </row>
    <row r="680" spans="1:18">
      <c r="A680" s="10" t="s">
        <v>4764</v>
      </c>
      <c r="B680" s="11" t="s">
        <v>120</v>
      </c>
      <c r="C680" s="11" t="s">
        <v>4177</v>
      </c>
      <c r="D680" s="11">
        <v>98077</v>
      </c>
      <c r="E680" s="16">
        <v>766950</v>
      </c>
      <c r="F680" s="12">
        <v>3</v>
      </c>
      <c r="G680" s="15">
        <v>2.5</v>
      </c>
      <c r="H680" s="15">
        <v>3030</v>
      </c>
      <c r="I680" s="13">
        <v>253</v>
      </c>
      <c r="J680" s="11">
        <v>1</v>
      </c>
      <c r="K680" s="15" t="s">
        <v>4183</v>
      </c>
      <c r="L680" s="11" t="s">
        <v>4183</v>
      </c>
      <c r="M680" s="11" t="s">
        <v>4184</v>
      </c>
      <c r="N680" s="11" t="s">
        <v>4179</v>
      </c>
      <c r="O680" s="11">
        <v>33</v>
      </c>
      <c r="P680" s="11">
        <v>0</v>
      </c>
      <c r="Q680" s="11">
        <v>33</v>
      </c>
      <c r="R680" s="11">
        <v>1.5</v>
      </c>
    </row>
    <row r="681" spans="1:18">
      <c r="A681" s="10" t="s">
        <v>4765</v>
      </c>
      <c r="B681" s="11" t="s">
        <v>79</v>
      </c>
      <c r="C681" s="11" t="s">
        <v>4177</v>
      </c>
      <c r="D681" s="11">
        <v>98027</v>
      </c>
      <c r="E681" s="16">
        <v>765000</v>
      </c>
      <c r="F681" s="12">
        <v>5</v>
      </c>
      <c r="G681" s="15">
        <v>3.75</v>
      </c>
      <c r="H681" s="15">
        <v>3580</v>
      </c>
      <c r="I681" s="13">
        <v>214</v>
      </c>
      <c r="J681" s="11">
        <v>0</v>
      </c>
      <c r="K681" s="15" t="s">
        <v>4183</v>
      </c>
      <c r="L681" s="11" t="s">
        <v>4178</v>
      </c>
      <c r="M681" s="11" t="s">
        <v>4184</v>
      </c>
      <c r="N681" s="11" t="s">
        <v>4180</v>
      </c>
      <c r="O681" s="11">
        <v>26</v>
      </c>
      <c r="P681" s="11">
        <v>0</v>
      </c>
      <c r="Q681" s="11">
        <v>26</v>
      </c>
      <c r="R681" s="11">
        <v>2</v>
      </c>
    </row>
    <row r="682" spans="1:18">
      <c r="A682" s="10" t="s">
        <v>4766</v>
      </c>
      <c r="B682" s="11" t="s">
        <v>137</v>
      </c>
      <c r="C682" s="11" t="s">
        <v>4177</v>
      </c>
      <c r="D682" s="11">
        <v>98052</v>
      </c>
      <c r="E682" s="16">
        <v>765000</v>
      </c>
      <c r="F682" s="12">
        <v>4</v>
      </c>
      <c r="G682" s="15">
        <v>2.25</v>
      </c>
      <c r="H682" s="15">
        <v>2560</v>
      </c>
      <c r="I682" s="13">
        <v>299</v>
      </c>
      <c r="J682" s="11">
        <v>0</v>
      </c>
      <c r="K682" s="15" t="s">
        <v>4183</v>
      </c>
      <c r="L682" s="11" t="s">
        <v>4178</v>
      </c>
      <c r="M682" s="11" t="s">
        <v>4184</v>
      </c>
      <c r="N682" s="11" t="s">
        <v>4179</v>
      </c>
      <c r="O682" s="11">
        <v>49</v>
      </c>
      <c r="P682" s="11">
        <v>1992</v>
      </c>
      <c r="Q682" s="11">
        <v>33</v>
      </c>
      <c r="R682" s="11">
        <v>1</v>
      </c>
    </row>
    <row r="683" spans="1:18">
      <c r="A683" s="10" t="s">
        <v>4767</v>
      </c>
      <c r="B683" s="11" t="s">
        <v>102</v>
      </c>
      <c r="C683" s="11" t="s">
        <v>4177</v>
      </c>
      <c r="D683" s="11">
        <v>98075</v>
      </c>
      <c r="E683" s="16">
        <v>765000</v>
      </c>
      <c r="F683" s="12">
        <v>4</v>
      </c>
      <c r="G683" s="15">
        <v>4</v>
      </c>
      <c r="H683" s="15">
        <v>3010</v>
      </c>
      <c r="I683" s="13">
        <v>254</v>
      </c>
      <c r="J683" s="11">
        <v>0</v>
      </c>
      <c r="K683" s="15" t="s">
        <v>4183</v>
      </c>
      <c r="L683" s="11" t="s">
        <v>4183</v>
      </c>
      <c r="M683" s="11" t="s">
        <v>4184</v>
      </c>
      <c r="N683" s="11" t="s">
        <v>4180</v>
      </c>
      <c r="O683" s="11">
        <v>21</v>
      </c>
      <c r="P683" s="11">
        <v>2003</v>
      </c>
      <c r="Q683" s="11">
        <v>22</v>
      </c>
      <c r="R683" s="11">
        <v>2</v>
      </c>
    </row>
    <row r="684" spans="1:18">
      <c r="A684" s="10" t="s">
        <v>795</v>
      </c>
      <c r="B684" s="11" t="s">
        <v>49</v>
      </c>
      <c r="C684" s="11" t="s">
        <v>4177</v>
      </c>
      <c r="D684" s="11">
        <v>98103</v>
      </c>
      <c r="E684" s="16">
        <v>765000</v>
      </c>
      <c r="F684" s="12">
        <v>5</v>
      </c>
      <c r="G684" s="15">
        <v>3</v>
      </c>
      <c r="H684" s="15">
        <v>2870</v>
      </c>
      <c r="I684" s="13">
        <v>267</v>
      </c>
      <c r="J684" s="11">
        <v>0</v>
      </c>
      <c r="K684" s="15" t="s">
        <v>4183</v>
      </c>
      <c r="L684" s="11" t="s">
        <v>4178</v>
      </c>
      <c r="M684" s="11" t="s">
        <v>4184</v>
      </c>
      <c r="N684" s="11" t="s">
        <v>4180</v>
      </c>
      <c r="O684" s="11">
        <v>61</v>
      </c>
      <c r="P684" s="11">
        <v>2000</v>
      </c>
      <c r="Q684" s="11">
        <v>25</v>
      </c>
      <c r="R684" s="11">
        <v>1</v>
      </c>
    </row>
    <row r="685" spans="1:18">
      <c r="A685" s="10" t="s">
        <v>4768</v>
      </c>
      <c r="B685" s="11" t="s">
        <v>313</v>
      </c>
      <c r="C685" s="11" t="s">
        <v>4177</v>
      </c>
      <c r="D685" s="11">
        <v>98065</v>
      </c>
      <c r="E685" s="16">
        <v>765000</v>
      </c>
      <c r="F685" s="12">
        <v>4</v>
      </c>
      <c r="G685" s="15">
        <v>3</v>
      </c>
      <c r="H685" s="15">
        <v>4410</v>
      </c>
      <c r="I685" s="13">
        <v>173</v>
      </c>
      <c r="J685" s="11">
        <v>0</v>
      </c>
      <c r="K685" s="15" t="s">
        <v>4183</v>
      </c>
      <c r="L685" s="11" t="s">
        <v>4178</v>
      </c>
      <c r="M685" s="11" t="s">
        <v>4184</v>
      </c>
      <c r="N685" s="11" t="s">
        <v>4180</v>
      </c>
      <c r="O685" s="11">
        <v>19</v>
      </c>
      <c r="P685" s="11">
        <v>0</v>
      </c>
      <c r="Q685" s="11">
        <v>19</v>
      </c>
      <c r="R685" s="11">
        <v>2</v>
      </c>
    </row>
    <row r="686" spans="1:18">
      <c r="A686" s="10" t="s">
        <v>4769</v>
      </c>
      <c r="B686" s="11" t="s">
        <v>102</v>
      </c>
      <c r="C686" s="11" t="s">
        <v>4177</v>
      </c>
      <c r="D686" s="11">
        <v>98074</v>
      </c>
      <c r="E686" s="16">
        <v>764000</v>
      </c>
      <c r="F686" s="12">
        <v>4</v>
      </c>
      <c r="G686" s="15">
        <v>2.5</v>
      </c>
      <c r="H686" s="15">
        <v>2790</v>
      </c>
      <c r="I686" s="13">
        <v>274</v>
      </c>
      <c r="J686" s="11">
        <v>0</v>
      </c>
      <c r="K686" s="15" t="s">
        <v>4183</v>
      </c>
      <c r="L686" s="11" t="s">
        <v>4183</v>
      </c>
      <c r="M686" s="11" t="s">
        <v>4184</v>
      </c>
      <c r="N686" s="11" t="s">
        <v>4180</v>
      </c>
      <c r="O686" s="11">
        <v>28</v>
      </c>
      <c r="P686" s="11">
        <v>0</v>
      </c>
      <c r="Q686" s="11">
        <v>28</v>
      </c>
      <c r="R686" s="11">
        <v>2</v>
      </c>
    </row>
    <row r="687" spans="1:18">
      <c r="A687" s="10" t="s">
        <v>4770</v>
      </c>
      <c r="B687" s="11" t="s">
        <v>49</v>
      </c>
      <c r="C687" s="11" t="s">
        <v>4177</v>
      </c>
      <c r="D687" s="11">
        <v>98105</v>
      </c>
      <c r="E687" s="16">
        <v>763101</v>
      </c>
      <c r="F687" s="12">
        <v>3</v>
      </c>
      <c r="G687" s="15">
        <v>1.75</v>
      </c>
      <c r="H687" s="15">
        <v>1990</v>
      </c>
      <c r="I687" s="13">
        <v>383</v>
      </c>
      <c r="J687" s="11">
        <v>0</v>
      </c>
      <c r="K687" s="15" t="s">
        <v>4183</v>
      </c>
      <c r="L687" s="11" t="s">
        <v>4178</v>
      </c>
      <c r="M687" s="11" t="s">
        <v>4184</v>
      </c>
      <c r="N687" s="11" t="s">
        <v>4179</v>
      </c>
      <c r="O687" s="11">
        <v>86</v>
      </c>
      <c r="P687" s="11">
        <v>1989</v>
      </c>
      <c r="Q687" s="11">
        <v>36</v>
      </c>
      <c r="R687" s="11">
        <v>1</v>
      </c>
    </row>
    <row r="688" spans="1:18">
      <c r="A688" s="10" t="s">
        <v>4771</v>
      </c>
      <c r="B688" s="11" t="s">
        <v>36</v>
      </c>
      <c r="C688" s="11" t="s">
        <v>4177</v>
      </c>
      <c r="D688" s="11">
        <v>98040</v>
      </c>
      <c r="E688" s="16">
        <v>762500</v>
      </c>
      <c r="F688" s="12">
        <v>4</v>
      </c>
      <c r="G688" s="15">
        <v>2.75</v>
      </c>
      <c r="H688" s="15">
        <v>2610</v>
      </c>
      <c r="I688" s="13">
        <v>292</v>
      </c>
      <c r="J688" s="11">
        <v>0</v>
      </c>
      <c r="K688" s="15" t="s">
        <v>4183</v>
      </c>
      <c r="L688" s="11" t="s">
        <v>4178</v>
      </c>
      <c r="M688" s="11" t="s">
        <v>4184</v>
      </c>
      <c r="N688" s="11" t="s">
        <v>4179</v>
      </c>
      <c r="O688" s="11">
        <v>47</v>
      </c>
      <c r="P688" s="11">
        <v>2000</v>
      </c>
      <c r="Q688" s="11">
        <v>25</v>
      </c>
      <c r="R688" s="11">
        <v>1</v>
      </c>
    </row>
    <row r="689" spans="1:18">
      <c r="A689" s="10" t="s">
        <v>800</v>
      </c>
      <c r="B689" s="11" t="s">
        <v>36</v>
      </c>
      <c r="C689" s="11" t="s">
        <v>4177</v>
      </c>
      <c r="D689" s="11">
        <v>98040</v>
      </c>
      <c r="E689" s="16">
        <v>762400</v>
      </c>
      <c r="F689" s="12">
        <v>3</v>
      </c>
      <c r="G689" s="15">
        <v>1.75</v>
      </c>
      <c r="H689" s="15">
        <v>2430</v>
      </c>
      <c r="I689" s="13">
        <v>314</v>
      </c>
      <c r="J689" s="11">
        <v>0</v>
      </c>
      <c r="K689" s="15" t="s">
        <v>4183</v>
      </c>
      <c r="L689" s="11" t="s">
        <v>4178</v>
      </c>
      <c r="M689" s="11" t="s">
        <v>4195</v>
      </c>
      <c r="N689" s="11" t="s">
        <v>4180</v>
      </c>
      <c r="O689" s="11">
        <v>76</v>
      </c>
      <c r="P689" s="11">
        <v>1970</v>
      </c>
      <c r="Q689" s="11">
        <v>55</v>
      </c>
      <c r="R689" s="11">
        <v>1</v>
      </c>
    </row>
    <row r="690" spans="1:18">
      <c r="A690" s="10" t="s">
        <v>801</v>
      </c>
      <c r="B690" s="11" t="s">
        <v>49</v>
      </c>
      <c r="C690" s="11" t="s">
        <v>4177</v>
      </c>
      <c r="D690" s="11">
        <v>98109</v>
      </c>
      <c r="E690" s="16">
        <v>762000</v>
      </c>
      <c r="F690" s="12">
        <v>5</v>
      </c>
      <c r="G690" s="15">
        <v>2</v>
      </c>
      <c r="H690" s="15">
        <v>3370</v>
      </c>
      <c r="I690" s="13">
        <v>226</v>
      </c>
      <c r="J690" s="11">
        <v>0</v>
      </c>
      <c r="K690" s="15" t="s">
        <v>4183</v>
      </c>
      <c r="L690" s="11" t="s">
        <v>4178</v>
      </c>
      <c r="M690" s="11" t="s">
        <v>4184</v>
      </c>
      <c r="N690" s="11" t="s">
        <v>4179</v>
      </c>
      <c r="O690" s="11">
        <v>118</v>
      </c>
      <c r="P690" s="11">
        <v>0</v>
      </c>
      <c r="Q690" s="11">
        <v>118</v>
      </c>
      <c r="R690" s="11">
        <v>1.5</v>
      </c>
    </row>
    <row r="691" spans="1:18">
      <c r="A691" s="10" t="s">
        <v>4772</v>
      </c>
      <c r="B691" s="11" t="s">
        <v>313</v>
      </c>
      <c r="C691" s="11" t="s">
        <v>4177</v>
      </c>
      <c r="D691" s="11">
        <v>98065</v>
      </c>
      <c r="E691" s="16">
        <v>762000</v>
      </c>
      <c r="F691" s="12">
        <v>4</v>
      </c>
      <c r="G691" s="15">
        <v>3.5</v>
      </c>
      <c r="H691" s="15">
        <v>4000</v>
      </c>
      <c r="I691" s="13">
        <v>191</v>
      </c>
      <c r="J691" s="11">
        <v>0</v>
      </c>
      <c r="K691" s="15" t="s">
        <v>4183</v>
      </c>
      <c r="L691" s="11" t="s">
        <v>4183</v>
      </c>
      <c r="M691" s="11" t="s">
        <v>4184</v>
      </c>
      <c r="N691" s="11" t="s">
        <v>4180</v>
      </c>
      <c r="O691" s="11">
        <v>18</v>
      </c>
      <c r="P691" s="11">
        <v>0</v>
      </c>
      <c r="Q691" s="11">
        <v>18</v>
      </c>
      <c r="R691" s="11">
        <v>2</v>
      </c>
    </row>
    <row r="692" spans="1:18">
      <c r="A692" s="10" t="s">
        <v>803</v>
      </c>
      <c r="B692" s="11" t="s">
        <v>49</v>
      </c>
      <c r="C692" s="11" t="s">
        <v>4177</v>
      </c>
      <c r="D692" s="11">
        <v>98103</v>
      </c>
      <c r="E692" s="16">
        <v>760500</v>
      </c>
      <c r="F692" s="12">
        <v>3</v>
      </c>
      <c r="G692" s="15">
        <v>2</v>
      </c>
      <c r="H692" s="15">
        <v>1990</v>
      </c>
      <c r="I692" s="13">
        <v>382</v>
      </c>
      <c r="J692" s="11">
        <v>0</v>
      </c>
      <c r="K692" s="15" t="s">
        <v>4183</v>
      </c>
      <c r="L692" s="11" t="s">
        <v>4178</v>
      </c>
      <c r="M692" s="11" t="s">
        <v>4184</v>
      </c>
      <c r="N692" s="11" t="s">
        <v>4181</v>
      </c>
      <c r="O692" s="11">
        <v>113</v>
      </c>
      <c r="P692" s="11">
        <v>0</v>
      </c>
      <c r="Q692" s="11">
        <v>113</v>
      </c>
      <c r="R692" s="11">
        <v>1</v>
      </c>
    </row>
    <row r="693" spans="1:18">
      <c r="A693" s="10" t="s">
        <v>4773</v>
      </c>
      <c r="B693" s="11" t="s">
        <v>102</v>
      </c>
      <c r="C693" s="11" t="s">
        <v>4177</v>
      </c>
      <c r="D693" s="11">
        <v>98074</v>
      </c>
      <c r="E693" s="16">
        <v>760005</v>
      </c>
      <c r="F693" s="12">
        <v>4</v>
      </c>
      <c r="G693" s="15">
        <v>2.75</v>
      </c>
      <c r="H693" s="15">
        <v>3090</v>
      </c>
      <c r="I693" s="13">
        <v>246</v>
      </c>
      <c r="J693" s="11">
        <v>0</v>
      </c>
      <c r="K693" s="15" t="s">
        <v>4183</v>
      </c>
      <c r="L693" s="11" t="s">
        <v>4183</v>
      </c>
      <c r="M693" s="11" t="s">
        <v>4184</v>
      </c>
      <c r="N693" s="11" t="s">
        <v>4180</v>
      </c>
      <c r="O693" s="11">
        <v>15</v>
      </c>
      <c r="P693" s="11">
        <v>0</v>
      </c>
      <c r="Q693" s="11">
        <v>15</v>
      </c>
      <c r="R693" s="11">
        <v>2</v>
      </c>
    </row>
    <row r="694" spans="1:18">
      <c r="A694" s="10" t="s">
        <v>4774</v>
      </c>
      <c r="B694" s="11" t="s">
        <v>379</v>
      </c>
      <c r="C694" s="11" t="s">
        <v>4177</v>
      </c>
      <c r="D694" s="11">
        <v>98146</v>
      </c>
      <c r="E694" s="16">
        <v>760000</v>
      </c>
      <c r="F694" s="12">
        <v>4</v>
      </c>
      <c r="G694" s="15">
        <v>2.5</v>
      </c>
      <c r="H694" s="15">
        <v>2420</v>
      </c>
      <c r="I694" s="13">
        <v>314</v>
      </c>
      <c r="J694" s="11">
        <v>0</v>
      </c>
      <c r="K694" s="15" t="s">
        <v>4183</v>
      </c>
      <c r="L694" s="11" t="s">
        <v>4178</v>
      </c>
      <c r="M694" s="11" t="s">
        <v>4181</v>
      </c>
      <c r="N694" s="11" t="s">
        <v>4180</v>
      </c>
      <c r="O694" s="11">
        <v>67</v>
      </c>
      <c r="P694" s="11">
        <v>2004</v>
      </c>
      <c r="Q694" s="11">
        <v>21</v>
      </c>
      <c r="R694" s="11">
        <v>1</v>
      </c>
    </row>
    <row r="695" spans="1:18">
      <c r="A695" s="10" t="s">
        <v>4775</v>
      </c>
      <c r="B695" s="11" t="s">
        <v>33</v>
      </c>
      <c r="C695" s="11" t="s">
        <v>4177</v>
      </c>
      <c r="D695" s="11">
        <v>98006</v>
      </c>
      <c r="E695" s="16">
        <v>760000</v>
      </c>
      <c r="F695" s="12">
        <v>4</v>
      </c>
      <c r="G695" s="15">
        <v>1.75</v>
      </c>
      <c r="H695" s="15">
        <v>2450</v>
      </c>
      <c r="I695" s="13">
        <v>310</v>
      </c>
      <c r="J695" s="11">
        <v>0</v>
      </c>
      <c r="K695" s="15" t="s">
        <v>4183</v>
      </c>
      <c r="L695" s="11" t="s">
        <v>4178</v>
      </c>
      <c r="M695" s="11" t="s">
        <v>4179</v>
      </c>
      <c r="N695" s="11" t="s">
        <v>4179</v>
      </c>
      <c r="O695" s="11">
        <v>38</v>
      </c>
      <c r="P695" s="11">
        <v>0</v>
      </c>
      <c r="Q695" s="11">
        <v>38</v>
      </c>
      <c r="R695" s="11">
        <v>1</v>
      </c>
    </row>
    <row r="696" spans="1:18">
      <c r="A696" s="10" t="s">
        <v>807</v>
      </c>
      <c r="B696" s="11" t="s">
        <v>36</v>
      </c>
      <c r="C696" s="11" t="s">
        <v>4177</v>
      </c>
      <c r="D696" s="11">
        <v>98040</v>
      </c>
      <c r="E696" s="16">
        <v>760000</v>
      </c>
      <c r="F696" s="12">
        <v>3</v>
      </c>
      <c r="G696" s="15">
        <v>2.5</v>
      </c>
      <c r="H696" s="15">
        <v>1980</v>
      </c>
      <c r="I696" s="13">
        <v>384</v>
      </c>
      <c r="J696" s="11">
        <v>0</v>
      </c>
      <c r="K696" s="15" t="s">
        <v>4183</v>
      </c>
      <c r="L696" s="11" t="s">
        <v>4183</v>
      </c>
      <c r="M696" s="11" t="s">
        <v>4184</v>
      </c>
      <c r="N696" s="11" t="s">
        <v>4181</v>
      </c>
      <c r="O696" s="11">
        <v>66</v>
      </c>
      <c r="P696" s="11">
        <v>0</v>
      </c>
      <c r="Q696" s="11">
        <v>66</v>
      </c>
      <c r="R696" s="11">
        <v>1</v>
      </c>
    </row>
    <row r="697" spans="1:18">
      <c r="A697" s="10" t="s">
        <v>4776</v>
      </c>
      <c r="B697" s="11" t="s">
        <v>137</v>
      </c>
      <c r="C697" s="11" t="s">
        <v>4177</v>
      </c>
      <c r="D697" s="11">
        <v>98052</v>
      </c>
      <c r="E697" s="16">
        <v>760000</v>
      </c>
      <c r="F697" s="12">
        <v>4</v>
      </c>
      <c r="G697" s="15">
        <v>2.5</v>
      </c>
      <c r="H697" s="15">
        <v>2730</v>
      </c>
      <c r="I697" s="13">
        <v>278</v>
      </c>
      <c r="J697" s="11">
        <v>1</v>
      </c>
      <c r="K697" s="15" t="s">
        <v>4183</v>
      </c>
      <c r="L697" s="11" t="s">
        <v>4183</v>
      </c>
      <c r="M697" s="11" t="s">
        <v>4184</v>
      </c>
      <c r="N697" s="11" t="s">
        <v>4180</v>
      </c>
      <c r="O697" s="11">
        <v>39</v>
      </c>
      <c r="P697" s="11">
        <v>0</v>
      </c>
      <c r="Q697" s="11">
        <v>39</v>
      </c>
      <c r="R697" s="11">
        <v>2</v>
      </c>
    </row>
    <row r="698" spans="1:18">
      <c r="A698" s="10" t="s">
        <v>4777</v>
      </c>
      <c r="B698" s="11" t="s">
        <v>137</v>
      </c>
      <c r="C698" s="11" t="s">
        <v>4177</v>
      </c>
      <c r="D698" s="11">
        <v>98052</v>
      </c>
      <c r="E698" s="16">
        <v>760000</v>
      </c>
      <c r="F698" s="12">
        <v>4</v>
      </c>
      <c r="G698" s="15">
        <v>2.5</v>
      </c>
      <c r="H698" s="15">
        <v>3330</v>
      </c>
      <c r="I698" s="13">
        <v>228</v>
      </c>
      <c r="J698" s="11">
        <v>0</v>
      </c>
      <c r="K698" s="15" t="s">
        <v>4183</v>
      </c>
      <c r="L698" s="11" t="s">
        <v>4183</v>
      </c>
      <c r="M698" s="11" t="s">
        <v>4184</v>
      </c>
      <c r="N698" s="11" t="s">
        <v>4180</v>
      </c>
      <c r="O698" s="11">
        <v>16</v>
      </c>
      <c r="P698" s="11">
        <v>0</v>
      </c>
      <c r="Q698" s="11">
        <v>16</v>
      </c>
      <c r="R698" s="11">
        <v>2</v>
      </c>
    </row>
    <row r="699" spans="1:18">
      <c r="A699" s="10" t="s">
        <v>4778</v>
      </c>
      <c r="B699" s="11" t="s">
        <v>49</v>
      </c>
      <c r="C699" s="11" t="s">
        <v>4177</v>
      </c>
      <c r="D699" s="11">
        <v>98115</v>
      </c>
      <c r="E699" s="16">
        <v>760000</v>
      </c>
      <c r="F699" s="12">
        <v>4</v>
      </c>
      <c r="G699" s="15">
        <v>2.5</v>
      </c>
      <c r="H699" s="15">
        <v>2760</v>
      </c>
      <c r="I699" s="13">
        <v>275</v>
      </c>
      <c r="J699" s="11">
        <v>0</v>
      </c>
      <c r="K699" s="15" t="s">
        <v>4183</v>
      </c>
      <c r="L699" s="11" t="s">
        <v>4178</v>
      </c>
      <c r="M699" s="11" t="s">
        <v>4184</v>
      </c>
      <c r="N699" s="11" t="s">
        <v>4181</v>
      </c>
      <c r="O699" s="11">
        <v>83</v>
      </c>
      <c r="P699" s="11">
        <v>0</v>
      </c>
      <c r="Q699" s="11">
        <v>83</v>
      </c>
      <c r="R699" s="11">
        <v>2</v>
      </c>
    </row>
    <row r="700" spans="1:18">
      <c r="A700" s="10" t="s">
        <v>4779</v>
      </c>
      <c r="B700" s="11" t="s">
        <v>49</v>
      </c>
      <c r="C700" s="11" t="s">
        <v>4177</v>
      </c>
      <c r="D700" s="11">
        <v>98126</v>
      </c>
      <c r="E700" s="16">
        <v>760000</v>
      </c>
      <c r="F700" s="12">
        <v>4</v>
      </c>
      <c r="G700" s="15">
        <v>2.25</v>
      </c>
      <c r="H700" s="15">
        <v>3300</v>
      </c>
      <c r="I700" s="13">
        <v>230</v>
      </c>
      <c r="J700" s="11">
        <v>0</v>
      </c>
      <c r="K700" s="15" t="s">
        <v>4183</v>
      </c>
      <c r="L700" s="11" t="s">
        <v>4183</v>
      </c>
      <c r="M700" s="11" t="s">
        <v>4184</v>
      </c>
      <c r="N700" s="11" t="s">
        <v>4180</v>
      </c>
      <c r="O700" s="11">
        <v>11</v>
      </c>
      <c r="P700" s="11">
        <v>0</v>
      </c>
      <c r="Q700" s="11">
        <v>11</v>
      </c>
      <c r="R700" s="11">
        <v>3</v>
      </c>
    </row>
    <row r="701" spans="1:18">
      <c r="A701" s="10" t="s">
        <v>4780</v>
      </c>
      <c r="B701" s="11" t="s">
        <v>120</v>
      </c>
      <c r="C701" s="11" t="s">
        <v>4177</v>
      </c>
      <c r="D701" s="11">
        <v>98077</v>
      </c>
      <c r="E701" s="16">
        <v>760000</v>
      </c>
      <c r="F701" s="12">
        <v>4</v>
      </c>
      <c r="G701" s="15">
        <v>2.5</v>
      </c>
      <c r="H701" s="15">
        <v>3300</v>
      </c>
      <c r="I701" s="13">
        <v>230</v>
      </c>
      <c r="J701" s="11">
        <v>4</v>
      </c>
      <c r="K701" s="15" t="s">
        <v>4183</v>
      </c>
      <c r="L701" s="11" t="s">
        <v>4183</v>
      </c>
      <c r="M701" s="11" t="s">
        <v>4184</v>
      </c>
      <c r="N701" s="11" t="s">
        <v>4180</v>
      </c>
      <c r="O701" s="11">
        <v>41</v>
      </c>
      <c r="P701" s="11">
        <v>0</v>
      </c>
      <c r="Q701" s="11">
        <v>41</v>
      </c>
      <c r="R701" s="11">
        <v>2</v>
      </c>
    </row>
    <row r="702" spans="1:18">
      <c r="A702" s="10" t="s">
        <v>4781</v>
      </c>
      <c r="B702" s="11" t="s">
        <v>102</v>
      </c>
      <c r="C702" s="11" t="s">
        <v>4177</v>
      </c>
      <c r="D702" s="11">
        <v>98075</v>
      </c>
      <c r="E702" s="16">
        <v>759950</v>
      </c>
      <c r="F702" s="12">
        <v>3</v>
      </c>
      <c r="G702" s="15">
        <v>2.5</v>
      </c>
      <c r="H702" s="15">
        <v>3100</v>
      </c>
      <c r="I702" s="13">
        <v>245</v>
      </c>
      <c r="J702" s="11">
        <v>1</v>
      </c>
      <c r="K702" s="15" t="s">
        <v>4183</v>
      </c>
      <c r="L702" s="11" t="s">
        <v>4183</v>
      </c>
      <c r="M702" s="11" t="s">
        <v>4184</v>
      </c>
      <c r="N702" s="11" t="s">
        <v>4180</v>
      </c>
      <c r="O702" s="11">
        <v>23</v>
      </c>
      <c r="P702" s="11">
        <v>0</v>
      </c>
      <c r="Q702" s="11">
        <v>23</v>
      </c>
      <c r="R702" s="11">
        <v>2</v>
      </c>
    </row>
    <row r="703" spans="1:18">
      <c r="A703" s="10" t="s">
        <v>814</v>
      </c>
      <c r="B703" s="11" t="s">
        <v>49</v>
      </c>
      <c r="C703" s="11" t="s">
        <v>4177</v>
      </c>
      <c r="D703" s="11">
        <v>98103</v>
      </c>
      <c r="E703" s="16">
        <v>759000</v>
      </c>
      <c r="F703" s="12">
        <v>4</v>
      </c>
      <c r="G703" s="15">
        <v>1.75</v>
      </c>
      <c r="H703" s="15">
        <v>2100</v>
      </c>
      <c r="I703" s="13">
        <v>361</v>
      </c>
      <c r="J703" s="11">
        <v>0</v>
      </c>
      <c r="K703" s="15" t="s">
        <v>4183</v>
      </c>
      <c r="L703" s="11" t="s">
        <v>4178</v>
      </c>
      <c r="M703" s="11" t="s">
        <v>4184</v>
      </c>
      <c r="N703" s="11" t="s">
        <v>4180</v>
      </c>
      <c r="O703" s="11">
        <v>50</v>
      </c>
      <c r="P703" s="11">
        <v>0</v>
      </c>
      <c r="Q703" s="11">
        <v>50</v>
      </c>
      <c r="R703" s="11">
        <v>1</v>
      </c>
    </row>
    <row r="704" spans="1:18">
      <c r="A704" s="10" t="s">
        <v>4782</v>
      </c>
      <c r="B704" s="11" t="s">
        <v>79</v>
      </c>
      <c r="C704" s="11" t="s">
        <v>4177</v>
      </c>
      <c r="D704" s="11">
        <v>98029</v>
      </c>
      <c r="E704" s="16">
        <v>757000</v>
      </c>
      <c r="F704" s="12">
        <v>3</v>
      </c>
      <c r="G704" s="15">
        <v>3.25</v>
      </c>
      <c r="H704" s="15">
        <v>3190</v>
      </c>
      <c r="I704" s="13">
        <v>237</v>
      </c>
      <c r="J704" s="11">
        <v>0</v>
      </c>
      <c r="K704" s="15" t="s">
        <v>4183</v>
      </c>
      <c r="L704" s="11" t="s">
        <v>4183</v>
      </c>
      <c r="M704" s="11" t="s">
        <v>4184</v>
      </c>
      <c r="N704" s="11" t="s">
        <v>4180</v>
      </c>
      <c r="O704" s="11">
        <v>18</v>
      </c>
      <c r="P704" s="11">
        <v>0</v>
      </c>
      <c r="Q704" s="11">
        <v>18</v>
      </c>
      <c r="R704" s="11">
        <v>2</v>
      </c>
    </row>
    <row r="705" spans="1:18">
      <c r="A705" s="10" t="s">
        <v>4783</v>
      </c>
      <c r="B705" s="11" t="s">
        <v>49</v>
      </c>
      <c r="C705" s="11" t="s">
        <v>4177</v>
      </c>
      <c r="D705" s="11">
        <v>98119</v>
      </c>
      <c r="E705" s="16">
        <v>756000</v>
      </c>
      <c r="F705" s="12">
        <v>4</v>
      </c>
      <c r="G705" s="15">
        <v>2.25</v>
      </c>
      <c r="H705" s="15">
        <v>2160</v>
      </c>
      <c r="I705" s="13">
        <v>350</v>
      </c>
      <c r="J705" s="11">
        <v>0</v>
      </c>
      <c r="K705" s="15" t="s">
        <v>4183</v>
      </c>
      <c r="L705" s="11" t="s">
        <v>4178</v>
      </c>
      <c r="M705" s="11" t="s">
        <v>4184</v>
      </c>
      <c r="N705" s="11" t="s">
        <v>4181</v>
      </c>
      <c r="O705" s="11">
        <v>78</v>
      </c>
      <c r="P705" s="11">
        <v>0</v>
      </c>
      <c r="Q705" s="11">
        <v>78</v>
      </c>
      <c r="R705" s="11">
        <v>1</v>
      </c>
    </row>
    <row r="706" spans="1:18">
      <c r="A706" s="10" t="s">
        <v>4784</v>
      </c>
      <c r="B706" s="11" t="s">
        <v>743</v>
      </c>
      <c r="C706" s="11" t="s">
        <v>4177</v>
      </c>
      <c r="D706" s="11">
        <v>98155</v>
      </c>
      <c r="E706" s="16">
        <v>755000</v>
      </c>
      <c r="F706" s="12">
        <v>5</v>
      </c>
      <c r="G706" s="15">
        <v>2.5</v>
      </c>
      <c r="H706" s="15">
        <v>3260</v>
      </c>
      <c r="I706" s="13">
        <v>232</v>
      </c>
      <c r="J706" s="11">
        <v>1</v>
      </c>
      <c r="K706" s="15" t="s">
        <v>4183</v>
      </c>
      <c r="L706" s="11" t="s">
        <v>4178</v>
      </c>
      <c r="M706" s="11" t="s">
        <v>4195</v>
      </c>
      <c r="N706" s="11" t="s">
        <v>4179</v>
      </c>
      <c r="O706" s="11">
        <v>75</v>
      </c>
      <c r="P706" s="11">
        <v>1983</v>
      </c>
      <c r="Q706" s="11">
        <v>42</v>
      </c>
      <c r="R706" s="11">
        <v>1.5</v>
      </c>
    </row>
    <row r="707" spans="1:18">
      <c r="A707" s="10" t="s">
        <v>4785</v>
      </c>
      <c r="B707" s="11" t="s">
        <v>137</v>
      </c>
      <c r="C707" s="11" t="s">
        <v>4177</v>
      </c>
      <c r="D707" s="11">
        <v>98052</v>
      </c>
      <c r="E707" s="16">
        <v>755000</v>
      </c>
      <c r="F707" s="12">
        <v>4</v>
      </c>
      <c r="G707" s="15">
        <v>2.5</v>
      </c>
      <c r="H707" s="15">
        <v>2660</v>
      </c>
      <c r="I707" s="13">
        <v>284</v>
      </c>
      <c r="J707" s="11">
        <v>0</v>
      </c>
      <c r="K707" s="15" t="s">
        <v>4183</v>
      </c>
      <c r="L707" s="11" t="s">
        <v>4183</v>
      </c>
      <c r="M707" s="11" t="s">
        <v>4184</v>
      </c>
      <c r="N707" s="11" t="s">
        <v>4180</v>
      </c>
      <c r="O707" s="11">
        <v>32</v>
      </c>
      <c r="P707" s="11">
        <v>0</v>
      </c>
      <c r="Q707" s="11">
        <v>32</v>
      </c>
      <c r="R707" s="11">
        <v>2</v>
      </c>
    </row>
    <row r="708" spans="1:18">
      <c r="A708" s="10" t="s">
        <v>4786</v>
      </c>
      <c r="B708" s="11" t="s">
        <v>49</v>
      </c>
      <c r="C708" s="11" t="s">
        <v>4177</v>
      </c>
      <c r="D708" s="11">
        <v>98144</v>
      </c>
      <c r="E708" s="16">
        <v>755000</v>
      </c>
      <c r="F708" s="12">
        <v>4</v>
      </c>
      <c r="G708" s="15">
        <v>2.75</v>
      </c>
      <c r="H708" s="15">
        <v>2880</v>
      </c>
      <c r="I708" s="13">
        <v>262</v>
      </c>
      <c r="J708" s="11">
        <v>0</v>
      </c>
      <c r="K708" s="15" t="s">
        <v>4183</v>
      </c>
      <c r="L708" s="11" t="s">
        <v>4178</v>
      </c>
      <c r="M708" s="11" t="s">
        <v>4184</v>
      </c>
      <c r="N708" s="11" t="s">
        <v>4180</v>
      </c>
      <c r="O708" s="11">
        <v>113</v>
      </c>
      <c r="P708" s="11">
        <v>2000</v>
      </c>
      <c r="Q708" s="11">
        <v>25</v>
      </c>
      <c r="R708" s="11">
        <v>1.5</v>
      </c>
    </row>
    <row r="709" spans="1:18">
      <c r="A709" s="10" t="s">
        <v>4787</v>
      </c>
      <c r="B709" s="11" t="s">
        <v>49</v>
      </c>
      <c r="C709" s="11" t="s">
        <v>4177</v>
      </c>
      <c r="D709" s="11">
        <v>98119</v>
      </c>
      <c r="E709" s="16">
        <v>755000</v>
      </c>
      <c r="F709" s="12">
        <v>6</v>
      </c>
      <c r="G709" s="15">
        <v>2</v>
      </c>
      <c r="H709" s="15">
        <v>2150</v>
      </c>
      <c r="I709" s="13">
        <v>351</v>
      </c>
      <c r="J709" s="11">
        <v>0</v>
      </c>
      <c r="K709" s="15" t="s">
        <v>4183</v>
      </c>
      <c r="L709" s="11" t="s">
        <v>4178</v>
      </c>
      <c r="M709" s="11" t="s">
        <v>4184</v>
      </c>
      <c r="N709" s="11" t="s">
        <v>4180</v>
      </c>
      <c r="O709" s="11">
        <v>73</v>
      </c>
      <c r="P709" s="11">
        <v>2008</v>
      </c>
      <c r="Q709" s="11">
        <v>17</v>
      </c>
      <c r="R709" s="11">
        <v>1</v>
      </c>
    </row>
    <row r="710" spans="1:18">
      <c r="A710" s="10" t="s">
        <v>4788</v>
      </c>
      <c r="B710" s="11" t="s">
        <v>46</v>
      </c>
      <c r="C710" s="11" t="s">
        <v>4177</v>
      </c>
      <c r="D710" s="11">
        <v>98033</v>
      </c>
      <c r="E710" s="16">
        <v>754950</v>
      </c>
      <c r="F710" s="12">
        <v>3</v>
      </c>
      <c r="G710" s="15">
        <v>2.5</v>
      </c>
      <c r="H710" s="15">
        <v>2610</v>
      </c>
      <c r="I710" s="13">
        <v>289</v>
      </c>
      <c r="J710" s="11">
        <v>0</v>
      </c>
      <c r="K710" s="15" t="s">
        <v>4183</v>
      </c>
      <c r="L710" s="11" t="s">
        <v>4183</v>
      </c>
      <c r="M710" s="11" t="s">
        <v>4184</v>
      </c>
      <c r="N710" s="11" t="s">
        <v>4180</v>
      </c>
      <c r="O710" s="11">
        <v>11</v>
      </c>
      <c r="P710" s="11">
        <v>0</v>
      </c>
      <c r="Q710" s="11">
        <v>11</v>
      </c>
      <c r="R710" s="11">
        <v>2</v>
      </c>
    </row>
    <row r="711" spans="1:18">
      <c r="A711" s="10" t="s">
        <v>822</v>
      </c>
      <c r="B711" s="11" t="s">
        <v>137</v>
      </c>
      <c r="C711" s="11" t="s">
        <v>4177</v>
      </c>
      <c r="D711" s="11">
        <v>98053</v>
      </c>
      <c r="E711" s="16">
        <v>754800</v>
      </c>
      <c r="F711" s="12">
        <v>2</v>
      </c>
      <c r="G711" s="15">
        <v>2.5</v>
      </c>
      <c r="H711" s="15">
        <v>2770</v>
      </c>
      <c r="I711" s="13">
        <v>272</v>
      </c>
      <c r="J711" s="11">
        <v>0</v>
      </c>
      <c r="K711" s="15" t="s">
        <v>4183</v>
      </c>
      <c r="L711" s="11" t="s">
        <v>4183</v>
      </c>
      <c r="M711" s="11" t="s">
        <v>4184</v>
      </c>
      <c r="N711" s="11" t="s">
        <v>4180</v>
      </c>
      <c r="O711" s="11">
        <v>19</v>
      </c>
      <c r="P711" s="11">
        <v>0</v>
      </c>
      <c r="Q711" s="11">
        <v>19</v>
      </c>
      <c r="R711" s="11">
        <v>2</v>
      </c>
    </row>
    <row r="712" spans="1:18">
      <c r="A712" s="10" t="s">
        <v>4789</v>
      </c>
      <c r="B712" s="11" t="s">
        <v>281</v>
      </c>
      <c r="C712" s="11" t="s">
        <v>4177</v>
      </c>
      <c r="D712" s="11">
        <v>98059</v>
      </c>
      <c r="E712" s="16">
        <v>752000</v>
      </c>
      <c r="F712" s="12">
        <v>4</v>
      </c>
      <c r="G712" s="15">
        <v>2.5</v>
      </c>
      <c r="H712" s="15">
        <v>2940</v>
      </c>
      <c r="I712" s="13">
        <v>256</v>
      </c>
      <c r="J712" s="11">
        <v>0</v>
      </c>
      <c r="K712" s="15" t="s">
        <v>4183</v>
      </c>
      <c r="L712" s="11" t="s">
        <v>4183</v>
      </c>
      <c r="M712" s="11" t="s">
        <v>4184</v>
      </c>
      <c r="N712" s="11" t="s">
        <v>4179</v>
      </c>
      <c r="O712" s="11">
        <v>34</v>
      </c>
      <c r="P712" s="11">
        <v>0</v>
      </c>
      <c r="Q712" s="11">
        <v>34</v>
      </c>
      <c r="R712" s="11">
        <v>2</v>
      </c>
    </row>
    <row r="713" spans="1:18">
      <c r="A713" s="10" t="s">
        <v>4790</v>
      </c>
      <c r="B713" s="11" t="s">
        <v>49</v>
      </c>
      <c r="C713" s="11" t="s">
        <v>4177</v>
      </c>
      <c r="D713" s="11">
        <v>98112</v>
      </c>
      <c r="E713" s="16">
        <v>751750</v>
      </c>
      <c r="F713" s="12">
        <v>2</v>
      </c>
      <c r="G713" s="15">
        <v>2</v>
      </c>
      <c r="H713" s="15">
        <v>1880</v>
      </c>
      <c r="I713" s="13">
        <v>400</v>
      </c>
      <c r="J713" s="11">
        <v>0</v>
      </c>
      <c r="K713" s="15" t="s">
        <v>4183</v>
      </c>
      <c r="L713" s="11" t="s">
        <v>4183</v>
      </c>
      <c r="M713" s="11" t="s">
        <v>4184</v>
      </c>
      <c r="N713" s="11" t="s">
        <v>4180</v>
      </c>
      <c r="O713" s="11">
        <v>123</v>
      </c>
      <c r="P713" s="11">
        <v>0</v>
      </c>
      <c r="Q713" s="11">
        <v>123</v>
      </c>
      <c r="R713" s="11">
        <v>1.5</v>
      </c>
    </row>
    <row r="714" spans="1:18">
      <c r="A714" s="10" t="s">
        <v>4791</v>
      </c>
      <c r="B714" s="11" t="s">
        <v>137</v>
      </c>
      <c r="C714" s="11" t="s">
        <v>4177</v>
      </c>
      <c r="D714" s="11">
        <v>98052</v>
      </c>
      <c r="E714" s="16">
        <v>751000</v>
      </c>
      <c r="F714" s="12">
        <v>4</v>
      </c>
      <c r="G714" s="15">
        <v>3.25</v>
      </c>
      <c r="H714" s="15">
        <v>3090</v>
      </c>
      <c r="I714" s="13">
        <v>243</v>
      </c>
      <c r="J714" s="11">
        <v>0</v>
      </c>
      <c r="K714" s="15" t="s">
        <v>4183</v>
      </c>
      <c r="L714" s="11" t="s">
        <v>4178</v>
      </c>
      <c r="M714" s="11" t="s">
        <v>4184</v>
      </c>
      <c r="N714" s="11" t="s">
        <v>4180</v>
      </c>
      <c r="O714" s="11">
        <v>21</v>
      </c>
      <c r="P714" s="11">
        <v>2003</v>
      </c>
      <c r="Q714" s="11">
        <v>22</v>
      </c>
      <c r="R714" s="11">
        <v>2</v>
      </c>
    </row>
    <row r="715" spans="1:18">
      <c r="A715" s="10" t="s">
        <v>4792</v>
      </c>
      <c r="B715" s="11" t="s">
        <v>137</v>
      </c>
      <c r="C715" s="11" t="s">
        <v>4177</v>
      </c>
      <c r="D715" s="11">
        <v>98052</v>
      </c>
      <c r="E715" s="16">
        <v>751000</v>
      </c>
      <c r="F715" s="12">
        <v>4</v>
      </c>
      <c r="G715" s="15">
        <v>2.5</v>
      </c>
      <c r="H715" s="15">
        <v>3110</v>
      </c>
      <c r="I715" s="13">
        <v>241</v>
      </c>
      <c r="J715" s="11">
        <v>0</v>
      </c>
      <c r="K715" s="15" t="s">
        <v>4183</v>
      </c>
      <c r="L715" s="11" t="s">
        <v>4183</v>
      </c>
      <c r="M715" s="11" t="s">
        <v>4184</v>
      </c>
      <c r="N715" s="11" t="s">
        <v>4180</v>
      </c>
      <c r="O715" s="11">
        <v>21</v>
      </c>
      <c r="P715" s="11">
        <v>2003</v>
      </c>
      <c r="Q715" s="11">
        <v>22</v>
      </c>
      <c r="R715" s="11">
        <v>2</v>
      </c>
    </row>
    <row r="716" spans="1:18">
      <c r="A716" s="10" t="s">
        <v>4793</v>
      </c>
      <c r="B716" s="11" t="s">
        <v>49</v>
      </c>
      <c r="C716" s="11" t="s">
        <v>4177</v>
      </c>
      <c r="D716" s="11">
        <v>98105</v>
      </c>
      <c r="E716" s="16">
        <v>750500</v>
      </c>
      <c r="F716" s="12">
        <v>5</v>
      </c>
      <c r="G716" s="15">
        <v>3</v>
      </c>
      <c r="H716" s="15">
        <v>2170</v>
      </c>
      <c r="I716" s="13">
        <v>346</v>
      </c>
      <c r="J716" s="11">
        <v>0</v>
      </c>
      <c r="K716" s="15" t="s">
        <v>4183</v>
      </c>
      <c r="L716" s="11" t="s">
        <v>4178</v>
      </c>
      <c r="M716" s="11" t="s">
        <v>4184</v>
      </c>
      <c r="N716" s="11" t="s">
        <v>4179</v>
      </c>
      <c r="O716" s="11">
        <v>114</v>
      </c>
      <c r="P716" s="11">
        <v>1966</v>
      </c>
      <c r="Q716" s="11">
        <v>59</v>
      </c>
      <c r="R716" s="11">
        <v>1.5</v>
      </c>
    </row>
    <row r="717" spans="1:18">
      <c r="A717" s="10" t="s">
        <v>4794</v>
      </c>
      <c r="B717" s="11" t="s">
        <v>46</v>
      </c>
      <c r="C717" s="11" t="s">
        <v>4177</v>
      </c>
      <c r="D717" s="11">
        <v>98033</v>
      </c>
      <c r="E717" s="16">
        <v>750000</v>
      </c>
      <c r="F717" s="12">
        <v>5</v>
      </c>
      <c r="G717" s="15">
        <v>3.25</v>
      </c>
      <c r="H717" s="15">
        <v>2750</v>
      </c>
      <c r="I717" s="13">
        <v>273</v>
      </c>
      <c r="J717" s="11">
        <v>0</v>
      </c>
      <c r="K717" s="15" t="s">
        <v>4183</v>
      </c>
      <c r="L717" s="11" t="s">
        <v>4178</v>
      </c>
      <c r="M717" s="11" t="s">
        <v>4195</v>
      </c>
      <c r="N717" s="11" t="s">
        <v>4180</v>
      </c>
      <c r="O717" s="11">
        <v>88</v>
      </c>
      <c r="P717" s="11">
        <v>1997</v>
      </c>
      <c r="Q717" s="11">
        <v>28</v>
      </c>
      <c r="R717" s="11">
        <v>2</v>
      </c>
    </row>
    <row r="718" spans="1:18">
      <c r="A718" s="10" t="s">
        <v>4795</v>
      </c>
      <c r="B718" s="11" t="s">
        <v>33</v>
      </c>
      <c r="C718" s="11" t="s">
        <v>4177</v>
      </c>
      <c r="D718" s="11">
        <v>98006</v>
      </c>
      <c r="E718" s="16">
        <v>750000</v>
      </c>
      <c r="F718" s="12">
        <v>4</v>
      </c>
      <c r="G718" s="15">
        <v>2.5</v>
      </c>
      <c r="H718" s="15">
        <v>2980</v>
      </c>
      <c r="I718" s="13">
        <v>252</v>
      </c>
      <c r="J718" s="11">
        <v>0</v>
      </c>
      <c r="K718" s="15" t="s">
        <v>4183</v>
      </c>
      <c r="L718" s="11" t="s">
        <v>4178</v>
      </c>
      <c r="M718" s="11" t="s">
        <v>4184</v>
      </c>
      <c r="N718" s="11" t="s">
        <v>4180</v>
      </c>
      <c r="O718" s="11">
        <v>25</v>
      </c>
      <c r="P718" s="11">
        <v>0</v>
      </c>
      <c r="Q718" s="11">
        <v>25</v>
      </c>
      <c r="R718" s="11">
        <v>2</v>
      </c>
    </row>
    <row r="719" spans="1:18">
      <c r="A719" s="10" t="s">
        <v>4796</v>
      </c>
      <c r="B719" s="11" t="s">
        <v>281</v>
      </c>
      <c r="C719" s="11" t="s">
        <v>4177</v>
      </c>
      <c r="D719" s="11">
        <v>98059</v>
      </c>
      <c r="E719" s="16">
        <v>750000</v>
      </c>
      <c r="F719" s="12">
        <v>3</v>
      </c>
      <c r="G719" s="15">
        <v>3.5</v>
      </c>
      <c r="H719" s="15">
        <v>3390</v>
      </c>
      <c r="I719" s="13">
        <v>221</v>
      </c>
      <c r="J719" s="11">
        <v>0</v>
      </c>
      <c r="K719" s="15" t="s">
        <v>4183</v>
      </c>
      <c r="L719" s="11" t="s">
        <v>4178</v>
      </c>
      <c r="M719" s="11" t="s">
        <v>4184</v>
      </c>
      <c r="N719" s="11" t="s">
        <v>4180</v>
      </c>
      <c r="O719" s="11">
        <v>13</v>
      </c>
      <c r="P719" s="11">
        <v>1912</v>
      </c>
      <c r="Q719" s="11">
        <v>113</v>
      </c>
      <c r="R719" s="11">
        <v>2</v>
      </c>
    </row>
    <row r="720" spans="1:18">
      <c r="A720" s="10" t="s">
        <v>4797</v>
      </c>
      <c r="B720" s="11" t="s">
        <v>102</v>
      </c>
      <c r="C720" s="11" t="s">
        <v>4177</v>
      </c>
      <c r="D720" s="11">
        <v>98074</v>
      </c>
      <c r="E720" s="16">
        <v>750000</v>
      </c>
      <c r="F720" s="12">
        <v>4</v>
      </c>
      <c r="G720" s="15">
        <v>2.25</v>
      </c>
      <c r="H720" s="15">
        <v>3190</v>
      </c>
      <c r="I720" s="13">
        <v>235</v>
      </c>
      <c r="J720" s="11">
        <v>0</v>
      </c>
      <c r="K720" s="15" t="s">
        <v>4183</v>
      </c>
      <c r="L720" s="11" t="s">
        <v>4178</v>
      </c>
      <c r="M720" s="11" t="s">
        <v>4184</v>
      </c>
      <c r="N720" s="11" t="s">
        <v>4180</v>
      </c>
      <c r="O720" s="11">
        <v>41</v>
      </c>
      <c r="P720" s="11">
        <v>0</v>
      </c>
      <c r="Q720" s="11">
        <v>41</v>
      </c>
      <c r="R720" s="11">
        <v>2</v>
      </c>
    </row>
    <row r="721" spans="1:18">
      <c r="A721" s="10" t="s">
        <v>4798</v>
      </c>
      <c r="B721" s="11" t="s">
        <v>102</v>
      </c>
      <c r="C721" s="11" t="s">
        <v>4177</v>
      </c>
      <c r="D721" s="11">
        <v>98075</v>
      </c>
      <c r="E721" s="16">
        <v>750000</v>
      </c>
      <c r="F721" s="12">
        <v>4</v>
      </c>
      <c r="G721" s="15">
        <v>2.5</v>
      </c>
      <c r="H721" s="15">
        <v>3020</v>
      </c>
      <c r="I721" s="13">
        <v>248</v>
      </c>
      <c r="J721" s="11">
        <v>0</v>
      </c>
      <c r="K721" s="15" t="s">
        <v>4183</v>
      </c>
      <c r="L721" s="11" t="s">
        <v>4183</v>
      </c>
      <c r="M721" s="11" t="s">
        <v>4184</v>
      </c>
      <c r="N721" s="11" t="s">
        <v>4180</v>
      </c>
      <c r="O721" s="11">
        <v>21</v>
      </c>
      <c r="P721" s="11">
        <v>2003</v>
      </c>
      <c r="Q721" s="11">
        <v>22</v>
      </c>
      <c r="R721" s="11">
        <v>2</v>
      </c>
    </row>
    <row r="722" spans="1:18">
      <c r="A722" s="10" t="s">
        <v>4799</v>
      </c>
      <c r="B722" s="11" t="s">
        <v>49</v>
      </c>
      <c r="C722" s="11" t="s">
        <v>4177</v>
      </c>
      <c r="D722" s="11">
        <v>98107</v>
      </c>
      <c r="E722" s="16">
        <v>750000</v>
      </c>
      <c r="F722" s="12">
        <v>3</v>
      </c>
      <c r="G722" s="15">
        <v>1.5</v>
      </c>
      <c r="H722" s="15">
        <v>1840</v>
      </c>
      <c r="I722" s="13">
        <v>408</v>
      </c>
      <c r="J722" s="11">
        <v>0</v>
      </c>
      <c r="K722" s="15" t="s">
        <v>4183</v>
      </c>
      <c r="L722" s="11" t="s">
        <v>4178</v>
      </c>
      <c r="M722" s="11" t="s">
        <v>4184</v>
      </c>
      <c r="N722" s="11" t="s">
        <v>4181</v>
      </c>
      <c r="O722" s="11">
        <v>110</v>
      </c>
      <c r="P722" s="11">
        <v>0</v>
      </c>
      <c r="Q722" s="11">
        <v>110</v>
      </c>
      <c r="R722" s="11">
        <v>1.5</v>
      </c>
    </row>
    <row r="723" spans="1:18">
      <c r="A723" s="10" t="s">
        <v>4800</v>
      </c>
      <c r="B723" s="11" t="s">
        <v>49</v>
      </c>
      <c r="C723" s="11" t="s">
        <v>4177</v>
      </c>
      <c r="D723" s="11">
        <v>98112</v>
      </c>
      <c r="E723" s="16">
        <v>750000</v>
      </c>
      <c r="F723" s="12">
        <v>4</v>
      </c>
      <c r="G723" s="15">
        <v>3.25</v>
      </c>
      <c r="H723" s="15">
        <v>2050</v>
      </c>
      <c r="I723" s="13">
        <v>366</v>
      </c>
      <c r="J723" s="11">
        <v>0</v>
      </c>
      <c r="K723" s="15" t="s">
        <v>4183</v>
      </c>
      <c r="L723" s="11" t="s">
        <v>4178</v>
      </c>
      <c r="M723" s="11" t="s">
        <v>4184</v>
      </c>
      <c r="N723" s="11" t="s">
        <v>4179</v>
      </c>
      <c r="O723" s="11">
        <v>38</v>
      </c>
      <c r="P723" s="11">
        <v>0</v>
      </c>
      <c r="Q723" s="11">
        <v>38</v>
      </c>
      <c r="R723" s="11">
        <v>2</v>
      </c>
    </row>
    <row r="724" spans="1:18">
      <c r="A724" s="10" t="s">
        <v>4801</v>
      </c>
      <c r="B724" s="11" t="s">
        <v>49</v>
      </c>
      <c r="C724" s="11" t="s">
        <v>4177</v>
      </c>
      <c r="D724" s="11">
        <v>98115</v>
      </c>
      <c r="E724" s="16">
        <v>750000</v>
      </c>
      <c r="F724" s="12">
        <v>4</v>
      </c>
      <c r="G724" s="15">
        <v>2.75</v>
      </c>
      <c r="H724" s="15">
        <v>2600</v>
      </c>
      <c r="I724" s="13">
        <v>288</v>
      </c>
      <c r="J724" s="11">
        <v>0</v>
      </c>
      <c r="K724" s="15" t="s">
        <v>4183</v>
      </c>
      <c r="L724" s="11" t="s">
        <v>4178</v>
      </c>
      <c r="M724" s="11" t="s">
        <v>4184</v>
      </c>
      <c r="N724" s="11" t="s">
        <v>4180</v>
      </c>
      <c r="O724" s="11">
        <v>49</v>
      </c>
      <c r="P724" s="11">
        <v>0</v>
      </c>
      <c r="Q724" s="11">
        <v>49</v>
      </c>
      <c r="R724" s="11">
        <v>1</v>
      </c>
    </row>
    <row r="725" spans="1:18">
      <c r="A725" s="10" t="s">
        <v>4802</v>
      </c>
      <c r="B725" s="11" t="s">
        <v>49</v>
      </c>
      <c r="C725" s="11" t="s">
        <v>4177</v>
      </c>
      <c r="D725" s="11">
        <v>98117</v>
      </c>
      <c r="E725" s="16">
        <v>750000</v>
      </c>
      <c r="F725" s="12">
        <v>3</v>
      </c>
      <c r="G725" s="15">
        <v>1.75</v>
      </c>
      <c r="H725" s="15">
        <v>2610</v>
      </c>
      <c r="I725" s="13">
        <v>287</v>
      </c>
      <c r="J725" s="11">
        <v>0</v>
      </c>
      <c r="K725" s="15" t="s">
        <v>4183</v>
      </c>
      <c r="L725" s="11" t="s">
        <v>4178</v>
      </c>
      <c r="M725" s="11" t="s">
        <v>4184</v>
      </c>
      <c r="N725" s="11" t="s">
        <v>4180</v>
      </c>
      <c r="O725" s="11">
        <v>91</v>
      </c>
      <c r="P725" s="11">
        <v>1978</v>
      </c>
      <c r="Q725" s="11">
        <v>47</v>
      </c>
      <c r="R725" s="11">
        <v>1.5</v>
      </c>
    </row>
    <row r="726" spans="1:18">
      <c r="A726" s="10" t="s">
        <v>4803</v>
      </c>
      <c r="B726" s="11" t="s">
        <v>49</v>
      </c>
      <c r="C726" s="11" t="s">
        <v>4177</v>
      </c>
      <c r="D726" s="11">
        <v>98116</v>
      </c>
      <c r="E726" s="16">
        <v>750000</v>
      </c>
      <c r="F726" s="12">
        <v>3</v>
      </c>
      <c r="G726" s="15">
        <v>2</v>
      </c>
      <c r="H726" s="15">
        <v>1820</v>
      </c>
      <c r="I726" s="13">
        <v>412</v>
      </c>
      <c r="J726" s="11">
        <v>0</v>
      </c>
      <c r="K726" s="15" t="s">
        <v>4183</v>
      </c>
      <c r="L726" s="11" t="s">
        <v>4178</v>
      </c>
      <c r="M726" s="11" t="s">
        <v>4184</v>
      </c>
      <c r="N726" s="11" t="s">
        <v>4179</v>
      </c>
      <c r="O726" s="11">
        <v>84</v>
      </c>
      <c r="P726" s="11">
        <v>1998</v>
      </c>
      <c r="Q726" s="11">
        <v>27</v>
      </c>
      <c r="R726" s="11">
        <v>1.5</v>
      </c>
    </row>
    <row r="727" spans="1:18">
      <c r="A727" s="10" t="s">
        <v>4804</v>
      </c>
      <c r="B727" s="11" t="s">
        <v>49</v>
      </c>
      <c r="C727" s="11" t="s">
        <v>4177</v>
      </c>
      <c r="D727" s="11">
        <v>98122</v>
      </c>
      <c r="E727" s="16">
        <v>750000</v>
      </c>
      <c r="F727" s="12">
        <v>4</v>
      </c>
      <c r="G727" s="15">
        <v>2.75</v>
      </c>
      <c r="H727" s="15">
        <v>1750</v>
      </c>
      <c r="I727" s="13">
        <v>429</v>
      </c>
      <c r="J727" s="11">
        <v>0</v>
      </c>
      <c r="K727" s="15" t="s">
        <v>4183</v>
      </c>
      <c r="L727" s="11" t="s">
        <v>4183</v>
      </c>
      <c r="M727" s="11" t="s">
        <v>4184</v>
      </c>
      <c r="N727" s="11" t="s">
        <v>4180</v>
      </c>
      <c r="O727" s="11">
        <v>122</v>
      </c>
      <c r="P727" s="11">
        <v>2005</v>
      </c>
      <c r="Q727" s="11">
        <v>20</v>
      </c>
      <c r="R727" s="11">
        <v>1.5</v>
      </c>
    </row>
    <row r="728" spans="1:18">
      <c r="A728" s="10" t="s">
        <v>4805</v>
      </c>
      <c r="B728" s="11" t="s">
        <v>49</v>
      </c>
      <c r="C728" s="11" t="s">
        <v>4177</v>
      </c>
      <c r="D728" s="11">
        <v>98199</v>
      </c>
      <c r="E728" s="16">
        <v>750000</v>
      </c>
      <c r="F728" s="12">
        <v>3</v>
      </c>
      <c r="G728" s="15">
        <v>1.75</v>
      </c>
      <c r="H728" s="15">
        <v>1700</v>
      </c>
      <c r="I728" s="13">
        <v>441</v>
      </c>
      <c r="J728" s="11">
        <v>0</v>
      </c>
      <c r="K728" s="15" t="s">
        <v>4183</v>
      </c>
      <c r="L728" s="11" t="s">
        <v>4178</v>
      </c>
      <c r="M728" s="11" t="s">
        <v>4184</v>
      </c>
      <c r="N728" s="11" t="s">
        <v>4180</v>
      </c>
      <c r="O728" s="11">
        <v>78</v>
      </c>
      <c r="P728" s="11">
        <v>2012</v>
      </c>
      <c r="Q728" s="11">
        <v>13</v>
      </c>
      <c r="R728" s="11">
        <v>1</v>
      </c>
    </row>
    <row r="729" spans="1:18">
      <c r="A729" s="10" t="s">
        <v>4806</v>
      </c>
      <c r="B729" s="11" t="s">
        <v>841</v>
      </c>
      <c r="C729" s="11" t="s">
        <v>4177</v>
      </c>
      <c r="D729" s="11">
        <v>98011</v>
      </c>
      <c r="E729" s="16">
        <v>749995</v>
      </c>
      <c r="F729" s="12">
        <v>4</v>
      </c>
      <c r="G729" s="15">
        <v>3.25</v>
      </c>
      <c r="H729" s="15">
        <v>3430</v>
      </c>
      <c r="I729" s="13">
        <v>219</v>
      </c>
      <c r="J729" s="11">
        <v>0</v>
      </c>
      <c r="K729" s="15" t="s">
        <v>4183</v>
      </c>
      <c r="L729" s="11" t="s">
        <v>4183</v>
      </c>
      <c r="M729" s="11" t="s">
        <v>4184</v>
      </c>
      <c r="N729" s="11" t="s">
        <v>4180</v>
      </c>
      <c r="O729" s="11">
        <v>11</v>
      </c>
      <c r="P729" s="11">
        <v>0</v>
      </c>
      <c r="Q729" s="11">
        <v>11</v>
      </c>
      <c r="R729" s="11">
        <v>2</v>
      </c>
    </row>
    <row r="730" spans="1:18">
      <c r="A730" s="10" t="s">
        <v>4807</v>
      </c>
      <c r="B730" s="11" t="s">
        <v>33</v>
      </c>
      <c r="C730" s="11" t="s">
        <v>4177</v>
      </c>
      <c r="D730" s="11">
        <v>98008</v>
      </c>
      <c r="E730" s="16">
        <v>749950</v>
      </c>
      <c r="F730" s="12">
        <v>3</v>
      </c>
      <c r="G730" s="15">
        <v>2.5</v>
      </c>
      <c r="H730" s="15">
        <v>2770</v>
      </c>
      <c r="I730" s="13">
        <v>271</v>
      </c>
      <c r="J730" s="11">
        <v>0</v>
      </c>
      <c r="K730" s="15" t="s">
        <v>4183</v>
      </c>
      <c r="L730" s="11" t="s">
        <v>4183</v>
      </c>
      <c r="M730" s="11" t="s">
        <v>4179</v>
      </c>
      <c r="N730" s="11" t="s">
        <v>4180</v>
      </c>
      <c r="O730" s="11">
        <v>33</v>
      </c>
      <c r="P730" s="11">
        <v>0</v>
      </c>
      <c r="Q730" s="11">
        <v>33</v>
      </c>
      <c r="R730" s="11">
        <v>2</v>
      </c>
    </row>
    <row r="731" spans="1:18">
      <c r="A731" s="10" t="s">
        <v>4808</v>
      </c>
      <c r="B731" s="11" t="s">
        <v>100</v>
      </c>
      <c r="C731" s="11" t="s">
        <v>4177</v>
      </c>
      <c r="D731" s="11">
        <v>98177</v>
      </c>
      <c r="E731" s="16">
        <v>749950</v>
      </c>
      <c r="F731" s="12">
        <v>4</v>
      </c>
      <c r="G731" s="15">
        <v>2.75</v>
      </c>
      <c r="H731" s="15">
        <v>2910</v>
      </c>
      <c r="I731" s="13">
        <v>258</v>
      </c>
      <c r="J731" s="11">
        <v>0</v>
      </c>
      <c r="K731" s="15" t="s">
        <v>4183</v>
      </c>
      <c r="L731" s="11" t="s">
        <v>4178</v>
      </c>
      <c r="M731" s="11" t="s">
        <v>4184</v>
      </c>
      <c r="N731" s="11" t="s">
        <v>4180</v>
      </c>
      <c r="O731" s="11">
        <v>68</v>
      </c>
      <c r="P731" s="11">
        <v>1995</v>
      </c>
      <c r="Q731" s="11">
        <v>30</v>
      </c>
      <c r="R731" s="11">
        <v>1</v>
      </c>
    </row>
    <row r="732" spans="1:18">
      <c r="A732" s="10" t="s">
        <v>4809</v>
      </c>
      <c r="B732" s="11" t="s">
        <v>120</v>
      </c>
      <c r="C732" s="11" t="s">
        <v>4177</v>
      </c>
      <c r="D732" s="11">
        <v>98072</v>
      </c>
      <c r="E732" s="16">
        <v>749950</v>
      </c>
      <c r="F732" s="12">
        <v>4</v>
      </c>
      <c r="G732" s="15">
        <v>2.75</v>
      </c>
      <c r="H732" s="15">
        <v>3110</v>
      </c>
      <c r="I732" s="13">
        <v>241</v>
      </c>
      <c r="J732" s="11">
        <v>1</v>
      </c>
      <c r="K732" s="15" t="s">
        <v>4183</v>
      </c>
      <c r="L732" s="11" t="s">
        <v>4183</v>
      </c>
      <c r="M732" s="11" t="s">
        <v>4184</v>
      </c>
      <c r="N732" s="11" t="s">
        <v>4179</v>
      </c>
      <c r="O732" s="11">
        <v>42</v>
      </c>
      <c r="P732" s="11">
        <v>0</v>
      </c>
      <c r="Q732" s="11">
        <v>42</v>
      </c>
      <c r="R732" s="11">
        <v>2</v>
      </c>
    </row>
    <row r="733" spans="1:18">
      <c r="A733" s="10" t="s">
        <v>4810</v>
      </c>
      <c r="B733" s="11" t="s">
        <v>137</v>
      </c>
      <c r="C733" s="11" t="s">
        <v>4177</v>
      </c>
      <c r="D733" s="11">
        <v>98052</v>
      </c>
      <c r="E733" s="16">
        <v>749400</v>
      </c>
      <c r="F733" s="12">
        <v>4</v>
      </c>
      <c r="G733" s="15">
        <v>2.5</v>
      </c>
      <c r="H733" s="15">
        <v>3240</v>
      </c>
      <c r="I733" s="13">
        <v>231</v>
      </c>
      <c r="J733" s="11">
        <v>0</v>
      </c>
      <c r="K733" s="15" t="s">
        <v>4183</v>
      </c>
      <c r="L733" s="11" t="s">
        <v>4183</v>
      </c>
      <c r="M733" s="11" t="s">
        <v>4184</v>
      </c>
      <c r="N733" s="11" t="s">
        <v>4180</v>
      </c>
      <c r="O733" s="11">
        <v>40</v>
      </c>
      <c r="P733" s="11">
        <v>0</v>
      </c>
      <c r="Q733" s="11">
        <v>40</v>
      </c>
      <c r="R733" s="11">
        <v>2</v>
      </c>
    </row>
    <row r="734" spans="1:18">
      <c r="A734" s="10" t="s">
        <v>4811</v>
      </c>
      <c r="B734" s="11" t="s">
        <v>137</v>
      </c>
      <c r="C734" s="11" t="s">
        <v>4177</v>
      </c>
      <c r="D734" s="11">
        <v>98052</v>
      </c>
      <c r="E734" s="16">
        <v>749000</v>
      </c>
      <c r="F734" s="12">
        <v>3</v>
      </c>
      <c r="G734" s="15">
        <v>2.75</v>
      </c>
      <c r="H734" s="15">
        <v>2820</v>
      </c>
      <c r="I734" s="13">
        <v>266</v>
      </c>
      <c r="J734" s="11">
        <v>0</v>
      </c>
      <c r="K734" s="15" t="s">
        <v>4183</v>
      </c>
      <c r="L734" s="11" t="s">
        <v>4183</v>
      </c>
      <c r="M734" s="11" t="s">
        <v>4184</v>
      </c>
      <c r="N734" s="11" t="s">
        <v>4180</v>
      </c>
      <c r="O734" s="11">
        <v>17</v>
      </c>
      <c r="P734" s="11">
        <v>0</v>
      </c>
      <c r="Q734" s="11">
        <v>17</v>
      </c>
      <c r="R734" s="11">
        <v>2</v>
      </c>
    </row>
    <row r="735" spans="1:18">
      <c r="A735" s="10" t="s">
        <v>4812</v>
      </c>
      <c r="B735" s="11" t="s">
        <v>102</v>
      </c>
      <c r="C735" s="11" t="s">
        <v>4177</v>
      </c>
      <c r="D735" s="11">
        <v>98075</v>
      </c>
      <c r="E735" s="16">
        <v>749000</v>
      </c>
      <c r="F735" s="12">
        <v>4</v>
      </c>
      <c r="G735" s="15">
        <v>2.5</v>
      </c>
      <c r="H735" s="15">
        <v>2930</v>
      </c>
      <c r="I735" s="13">
        <v>256</v>
      </c>
      <c r="J735" s="11">
        <v>0</v>
      </c>
      <c r="K735" s="15" t="s">
        <v>4183</v>
      </c>
      <c r="L735" s="11" t="s">
        <v>4183</v>
      </c>
      <c r="M735" s="11" t="s">
        <v>4184</v>
      </c>
      <c r="N735" s="11" t="s">
        <v>4180</v>
      </c>
      <c r="O735" s="11">
        <v>27</v>
      </c>
      <c r="P735" s="11">
        <v>2006</v>
      </c>
      <c r="Q735" s="11">
        <v>19</v>
      </c>
      <c r="R735" s="11">
        <v>2</v>
      </c>
    </row>
    <row r="736" spans="1:18">
      <c r="A736" s="10" t="s">
        <v>4813</v>
      </c>
      <c r="B736" s="11" t="s">
        <v>49</v>
      </c>
      <c r="C736" s="11" t="s">
        <v>4177</v>
      </c>
      <c r="D736" s="11">
        <v>98116</v>
      </c>
      <c r="E736" s="16">
        <v>749000</v>
      </c>
      <c r="F736" s="12">
        <v>4</v>
      </c>
      <c r="G736" s="15">
        <v>2.75</v>
      </c>
      <c r="H736" s="15">
        <v>2700</v>
      </c>
      <c r="I736" s="13">
        <v>277</v>
      </c>
      <c r="J736" s="11">
        <v>0</v>
      </c>
      <c r="K736" s="15" t="s">
        <v>4183</v>
      </c>
      <c r="L736" s="11" t="s">
        <v>4178</v>
      </c>
      <c r="M736" s="11" t="s">
        <v>4184</v>
      </c>
      <c r="N736" s="11" t="s">
        <v>4179</v>
      </c>
      <c r="O736" s="11">
        <v>115</v>
      </c>
      <c r="P736" s="11">
        <v>0</v>
      </c>
      <c r="Q736" s="11">
        <v>115</v>
      </c>
      <c r="R736" s="11">
        <v>2</v>
      </c>
    </row>
    <row r="737" spans="1:18">
      <c r="A737" s="10" t="s">
        <v>4814</v>
      </c>
      <c r="B737" s="11" t="s">
        <v>49</v>
      </c>
      <c r="C737" s="11" t="s">
        <v>4177</v>
      </c>
      <c r="D737" s="11">
        <v>98117</v>
      </c>
      <c r="E737" s="16">
        <v>749000</v>
      </c>
      <c r="F737" s="12">
        <v>3</v>
      </c>
      <c r="G737" s="15">
        <v>1</v>
      </c>
      <c r="H737" s="15">
        <v>1580</v>
      </c>
      <c r="I737" s="13">
        <v>474</v>
      </c>
      <c r="J737" s="11">
        <v>0</v>
      </c>
      <c r="K737" s="15" t="s">
        <v>4183</v>
      </c>
      <c r="L737" s="11" t="s">
        <v>4183</v>
      </c>
      <c r="M737" s="11" t="s">
        <v>4184</v>
      </c>
      <c r="N737" s="11" t="s">
        <v>4180</v>
      </c>
      <c r="O737" s="11">
        <v>99</v>
      </c>
      <c r="P737" s="11">
        <v>2003</v>
      </c>
      <c r="Q737" s="11">
        <v>22</v>
      </c>
      <c r="R737" s="11">
        <v>1.5</v>
      </c>
    </row>
    <row r="738" spans="1:18">
      <c r="A738" s="10" t="s">
        <v>4815</v>
      </c>
      <c r="B738" s="11" t="s">
        <v>329</v>
      </c>
      <c r="C738" s="11" t="s">
        <v>4177</v>
      </c>
      <c r="D738" s="11">
        <v>98028</v>
      </c>
      <c r="E738" s="16">
        <v>747500</v>
      </c>
      <c r="F738" s="12">
        <v>4</v>
      </c>
      <c r="G738" s="15">
        <v>2.25</v>
      </c>
      <c r="H738" s="15">
        <v>2350</v>
      </c>
      <c r="I738" s="13">
        <v>318</v>
      </c>
      <c r="J738" s="11">
        <v>0</v>
      </c>
      <c r="K738" s="15" t="s">
        <v>4183</v>
      </c>
      <c r="L738" s="11" t="s">
        <v>4183</v>
      </c>
      <c r="M738" s="11" t="s">
        <v>4184</v>
      </c>
      <c r="N738" s="11" t="s">
        <v>4179</v>
      </c>
      <c r="O738" s="11">
        <v>48</v>
      </c>
      <c r="P738" s="11">
        <v>0</v>
      </c>
      <c r="Q738" s="11">
        <v>48</v>
      </c>
      <c r="R738" s="11">
        <v>2</v>
      </c>
    </row>
    <row r="739" spans="1:18">
      <c r="A739" s="10" t="s">
        <v>4816</v>
      </c>
      <c r="B739" s="11" t="s">
        <v>33</v>
      </c>
      <c r="C739" s="11" t="s">
        <v>4177</v>
      </c>
      <c r="D739" s="11">
        <v>98006</v>
      </c>
      <c r="E739" s="16">
        <v>746000</v>
      </c>
      <c r="F739" s="12">
        <v>3</v>
      </c>
      <c r="G739" s="15">
        <v>2.5</v>
      </c>
      <c r="H739" s="15">
        <v>2620</v>
      </c>
      <c r="I739" s="13">
        <v>285</v>
      </c>
      <c r="J739" s="11">
        <v>0</v>
      </c>
      <c r="K739" s="15" t="s">
        <v>4183</v>
      </c>
      <c r="L739" s="11" t="s">
        <v>4183</v>
      </c>
      <c r="M739" s="11" t="s">
        <v>4184</v>
      </c>
      <c r="N739" s="11" t="s">
        <v>4180</v>
      </c>
      <c r="O739" s="11">
        <v>33</v>
      </c>
      <c r="P739" s="11">
        <v>0</v>
      </c>
      <c r="Q739" s="11">
        <v>33</v>
      </c>
      <c r="R739" s="11">
        <v>2</v>
      </c>
    </row>
    <row r="740" spans="1:18">
      <c r="A740" s="10" t="s">
        <v>4817</v>
      </c>
      <c r="B740" s="11" t="s">
        <v>137</v>
      </c>
      <c r="C740" s="11" t="s">
        <v>4177</v>
      </c>
      <c r="D740" s="11">
        <v>98052</v>
      </c>
      <c r="E740" s="16">
        <v>746000</v>
      </c>
      <c r="F740" s="12">
        <v>3</v>
      </c>
      <c r="G740" s="15">
        <v>2.25</v>
      </c>
      <c r="H740" s="15">
        <v>2370</v>
      </c>
      <c r="I740" s="13">
        <v>315</v>
      </c>
      <c r="J740" s="11">
        <v>0</v>
      </c>
      <c r="K740" s="15" t="s">
        <v>4183</v>
      </c>
      <c r="L740" s="11" t="s">
        <v>4178</v>
      </c>
      <c r="M740" s="11" t="s">
        <v>4184</v>
      </c>
      <c r="N740" s="11" t="s">
        <v>4179</v>
      </c>
      <c r="O740" s="11">
        <v>52</v>
      </c>
      <c r="P740" s="11">
        <v>0</v>
      </c>
      <c r="Q740" s="11">
        <v>52</v>
      </c>
      <c r="R740" s="11">
        <v>1</v>
      </c>
    </row>
    <row r="741" spans="1:18">
      <c r="A741" s="10" t="s">
        <v>4818</v>
      </c>
      <c r="B741" s="11" t="s">
        <v>137</v>
      </c>
      <c r="C741" s="11" t="s">
        <v>4177</v>
      </c>
      <c r="D741" s="11">
        <v>98052</v>
      </c>
      <c r="E741" s="16">
        <v>745641</v>
      </c>
      <c r="F741" s="12">
        <v>4</v>
      </c>
      <c r="G741" s="15">
        <v>2.5</v>
      </c>
      <c r="H741" s="15">
        <v>2440</v>
      </c>
      <c r="I741" s="13">
        <v>306</v>
      </c>
      <c r="J741" s="11">
        <v>0</v>
      </c>
      <c r="K741" s="15" t="s">
        <v>4183</v>
      </c>
      <c r="L741" s="11" t="s">
        <v>4183</v>
      </c>
      <c r="M741" s="11" t="s">
        <v>4184</v>
      </c>
      <c r="N741" s="11" t="s">
        <v>4180</v>
      </c>
      <c r="O741" s="11">
        <v>12</v>
      </c>
      <c r="P741" s="11">
        <v>1923</v>
      </c>
      <c r="Q741" s="11">
        <v>102</v>
      </c>
      <c r="R741" s="11">
        <v>2</v>
      </c>
    </row>
    <row r="742" spans="1:18">
      <c r="A742" s="10" t="s">
        <v>4819</v>
      </c>
      <c r="B742" s="11" t="s">
        <v>856</v>
      </c>
      <c r="C742" s="11" t="s">
        <v>4177</v>
      </c>
      <c r="D742" s="11">
        <v>98004</v>
      </c>
      <c r="E742" s="16">
        <v>745000</v>
      </c>
      <c r="F742" s="12">
        <v>3</v>
      </c>
      <c r="G742" s="15">
        <v>1.75</v>
      </c>
      <c r="H742" s="15">
        <v>1490</v>
      </c>
      <c r="I742" s="13">
        <v>500</v>
      </c>
      <c r="J742" s="11">
        <v>0</v>
      </c>
      <c r="K742" s="15" t="s">
        <v>4183</v>
      </c>
      <c r="L742" s="11" t="s">
        <v>4178</v>
      </c>
      <c r="M742" s="11" t="s">
        <v>4184</v>
      </c>
      <c r="N742" s="11" t="s">
        <v>4179</v>
      </c>
      <c r="O742" s="11">
        <v>78</v>
      </c>
      <c r="P742" s="11">
        <v>1988</v>
      </c>
      <c r="Q742" s="11">
        <v>37</v>
      </c>
      <c r="R742" s="11">
        <v>1</v>
      </c>
    </row>
    <row r="743" spans="1:18">
      <c r="A743" s="10" t="s">
        <v>4820</v>
      </c>
      <c r="B743" s="11" t="s">
        <v>102</v>
      </c>
      <c r="C743" s="11" t="s">
        <v>4177</v>
      </c>
      <c r="D743" s="11">
        <v>98075</v>
      </c>
      <c r="E743" s="16">
        <v>745000</v>
      </c>
      <c r="F743" s="12">
        <v>4</v>
      </c>
      <c r="G743" s="15">
        <v>3.25</v>
      </c>
      <c r="H743" s="15">
        <v>3490</v>
      </c>
      <c r="I743" s="13">
        <v>213</v>
      </c>
      <c r="J743" s="11">
        <v>0</v>
      </c>
      <c r="K743" s="15" t="s">
        <v>4183</v>
      </c>
      <c r="L743" s="11" t="s">
        <v>4183</v>
      </c>
      <c r="M743" s="11" t="s">
        <v>4184</v>
      </c>
      <c r="N743" s="11" t="s">
        <v>4180</v>
      </c>
      <c r="O743" s="11">
        <v>19</v>
      </c>
      <c r="P743" s="11">
        <v>0</v>
      </c>
      <c r="Q743" s="11">
        <v>19</v>
      </c>
      <c r="R743" s="11">
        <v>2</v>
      </c>
    </row>
    <row r="744" spans="1:18">
      <c r="A744" s="10" t="s">
        <v>4821</v>
      </c>
      <c r="B744" s="11" t="s">
        <v>33</v>
      </c>
      <c r="C744" s="11" t="s">
        <v>4177</v>
      </c>
      <c r="D744" s="11">
        <v>98005</v>
      </c>
      <c r="E744" s="16">
        <v>744500</v>
      </c>
      <c r="F744" s="12">
        <v>5</v>
      </c>
      <c r="G744" s="15">
        <v>2.5</v>
      </c>
      <c r="H744" s="15">
        <v>2700</v>
      </c>
      <c r="I744" s="13">
        <v>276</v>
      </c>
      <c r="J744" s="11">
        <v>0</v>
      </c>
      <c r="K744" s="15" t="s">
        <v>4183</v>
      </c>
      <c r="L744" s="11" t="s">
        <v>4178</v>
      </c>
      <c r="M744" s="11" t="s">
        <v>4184</v>
      </c>
      <c r="N744" s="11" t="s">
        <v>4179</v>
      </c>
      <c r="O744" s="11">
        <v>58</v>
      </c>
      <c r="P744" s="11">
        <v>0</v>
      </c>
      <c r="Q744" s="11">
        <v>58</v>
      </c>
      <c r="R744" s="11">
        <v>1</v>
      </c>
    </row>
    <row r="745" spans="1:18">
      <c r="A745" s="10" t="s">
        <v>4822</v>
      </c>
      <c r="B745" s="11" t="s">
        <v>49</v>
      </c>
      <c r="C745" s="11" t="s">
        <v>4177</v>
      </c>
      <c r="D745" s="11">
        <v>98115</v>
      </c>
      <c r="E745" s="16">
        <v>744313</v>
      </c>
      <c r="F745" s="12">
        <v>4</v>
      </c>
      <c r="G745" s="15">
        <v>2.5</v>
      </c>
      <c r="H745" s="15">
        <v>2800</v>
      </c>
      <c r="I745" s="13">
        <v>266</v>
      </c>
      <c r="J745" s="11">
        <v>0</v>
      </c>
      <c r="K745" s="15" t="s">
        <v>4183</v>
      </c>
      <c r="L745" s="11" t="s">
        <v>4178</v>
      </c>
      <c r="M745" s="11" t="s">
        <v>4184</v>
      </c>
      <c r="N745" s="11" t="s">
        <v>4180</v>
      </c>
      <c r="O745" s="11">
        <v>62</v>
      </c>
      <c r="P745" s="11">
        <v>2008</v>
      </c>
      <c r="Q745" s="11">
        <v>17</v>
      </c>
      <c r="R745" s="11">
        <v>1</v>
      </c>
    </row>
    <row r="746" spans="1:18">
      <c r="A746" s="10" t="s">
        <v>4823</v>
      </c>
      <c r="B746" s="11" t="s">
        <v>137</v>
      </c>
      <c r="C746" s="11" t="s">
        <v>4177</v>
      </c>
      <c r="D746" s="11">
        <v>98052</v>
      </c>
      <c r="E746" s="16">
        <v>744000</v>
      </c>
      <c r="F746" s="12">
        <v>3</v>
      </c>
      <c r="G746" s="15">
        <v>2.5</v>
      </c>
      <c r="H746" s="15">
        <v>2670</v>
      </c>
      <c r="I746" s="13">
        <v>279</v>
      </c>
      <c r="J746" s="11">
        <v>0</v>
      </c>
      <c r="K746" s="15" t="s">
        <v>4183</v>
      </c>
      <c r="L746" s="11" t="s">
        <v>4183</v>
      </c>
      <c r="M746" s="11" t="s">
        <v>4184</v>
      </c>
      <c r="N746" s="11" t="s">
        <v>4180</v>
      </c>
      <c r="O746" s="11">
        <v>39</v>
      </c>
      <c r="P746" s="11">
        <v>0</v>
      </c>
      <c r="Q746" s="11">
        <v>39</v>
      </c>
      <c r="R746" s="11">
        <v>2</v>
      </c>
    </row>
    <row r="747" spans="1:18">
      <c r="A747" s="10" t="s">
        <v>4824</v>
      </c>
      <c r="B747" s="11" t="s">
        <v>102</v>
      </c>
      <c r="C747" s="11" t="s">
        <v>4177</v>
      </c>
      <c r="D747" s="11">
        <v>98075</v>
      </c>
      <c r="E747" s="16">
        <v>744000</v>
      </c>
      <c r="F747" s="12">
        <v>4</v>
      </c>
      <c r="G747" s="15">
        <v>2.75</v>
      </c>
      <c r="H747" s="15">
        <v>2830</v>
      </c>
      <c r="I747" s="13">
        <v>263</v>
      </c>
      <c r="J747" s="11">
        <v>0</v>
      </c>
      <c r="K747" s="15" t="s">
        <v>4183</v>
      </c>
      <c r="L747" s="11" t="s">
        <v>4183</v>
      </c>
      <c r="M747" s="11" t="s">
        <v>4184</v>
      </c>
      <c r="N747" s="11" t="s">
        <v>4180</v>
      </c>
      <c r="O747" s="11">
        <v>27</v>
      </c>
      <c r="P747" s="11">
        <v>2006</v>
      </c>
      <c r="Q747" s="11">
        <v>19</v>
      </c>
      <c r="R747" s="11">
        <v>2</v>
      </c>
    </row>
    <row r="748" spans="1:18">
      <c r="A748" s="10" t="s">
        <v>4825</v>
      </c>
      <c r="B748" s="11" t="s">
        <v>49</v>
      </c>
      <c r="C748" s="11" t="s">
        <v>4177</v>
      </c>
      <c r="D748" s="11">
        <v>98136</v>
      </c>
      <c r="E748" s="16">
        <v>744000</v>
      </c>
      <c r="F748" s="12">
        <v>4</v>
      </c>
      <c r="G748" s="15">
        <v>3</v>
      </c>
      <c r="H748" s="15">
        <v>1980</v>
      </c>
      <c r="I748" s="13">
        <v>376</v>
      </c>
      <c r="J748" s="11">
        <v>0</v>
      </c>
      <c r="K748" s="15" t="s">
        <v>4183</v>
      </c>
      <c r="L748" s="11" t="s">
        <v>4183</v>
      </c>
      <c r="M748" s="11" t="s">
        <v>4184</v>
      </c>
      <c r="N748" s="11" t="s">
        <v>4180</v>
      </c>
      <c r="O748" s="11">
        <v>84</v>
      </c>
      <c r="P748" s="11">
        <v>2005</v>
      </c>
      <c r="Q748" s="11">
        <v>20</v>
      </c>
      <c r="R748" s="11">
        <v>2.5</v>
      </c>
    </row>
    <row r="749" spans="1:18">
      <c r="A749" s="10" t="s">
        <v>4826</v>
      </c>
      <c r="B749" s="11" t="s">
        <v>137</v>
      </c>
      <c r="C749" s="11" t="s">
        <v>4177</v>
      </c>
      <c r="D749" s="11">
        <v>98053</v>
      </c>
      <c r="E749" s="16">
        <v>743700</v>
      </c>
      <c r="F749" s="12">
        <v>4</v>
      </c>
      <c r="G749" s="15">
        <v>2.5</v>
      </c>
      <c r="H749" s="15">
        <v>2610</v>
      </c>
      <c r="I749" s="13">
        <v>285</v>
      </c>
      <c r="J749" s="11">
        <v>1</v>
      </c>
      <c r="K749" s="15" t="s">
        <v>4183</v>
      </c>
      <c r="L749" s="11" t="s">
        <v>4183</v>
      </c>
      <c r="M749" s="11" t="s">
        <v>4184</v>
      </c>
      <c r="N749" s="11" t="s">
        <v>4180</v>
      </c>
      <c r="O749" s="11">
        <v>37</v>
      </c>
      <c r="P749" s="11">
        <v>2000</v>
      </c>
      <c r="Q749" s="11">
        <v>25</v>
      </c>
      <c r="R749" s="11">
        <v>2</v>
      </c>
    </row>
    <row r="750" spans="1:18">
      <c r="A750" s="10" t="s">
        <v>4827</v>
      </c>
      <c r="B750" s="11" t="s">
        <v>36</v>
      </c>
      <c r="C750" s="11" t="s">
        <v>4177</v>
      </c>
      <c r="D750" s="11">
        <v>98040</v>
      </c>
      <c r="E750" s="16">
        <v>743000</v>
      </c>
      <c r="F750" s="12">
        <v>3</v>
      </c>
      <c r="G750" s="15">
        <v>1.75</v>
      </c>
      <c r="H750" s="15">
        <v>2110</v>
      </c>
      <c r="I750" s="13">
        <v>352</v>
      </c>
      <c r="J750" s="11">
        <v>0</v>
      </c>
      <c r="K750" s="15" t="s">
        <v>4183</v>
      </c>
      <c r="L750" s="11" t="s">
        <v>4183</v>
      </c>
      <c r="M750" s="11" t="s">
        <v>4184</v>
      </c>
      <c r="N750" s="11" t="s">
        <v>4179</v>
      </c>
      <c r="O750" s="11">
        <v>64</v>
      </c>
      <c r="P750" s="11">
        <v>2001</v>
      </c>
      <c r="Q750" s="11">
        <v>24</v>
      </c>
      <c r="R750" s="11">
        <v>1</v>
      </c>
    </row>
    <row r="751" spans="1:18">
      <c r="A751" s="10" t="s">
        <v>4828</v>
      </c>
      <c r="B751" s="11" t="s">
        <v>102</v>
      </c>
      <c r="C751" s="11" t="s">
        <v>4177</v>
      </c>
      <c r="D751" s="11">
        <v>98075</v>
      </c>
      <c r="E751" s="16">
        <v>742000</v>
      </c>
      <c r="F751" s="12">
        <v>4</v>
      </c>
      <c r="G751" s="15">
        <v>2.5</v>
      </c>
      <c r="H751" s="15">
        <v>2810</v>
      </c>
      <c r="I751" s="13">
        <v>264</v>
      </c>
      <c r="J751" s="11">
        <v>0</v>
      </c>
      <c r="K751" s="15" t="s">
        <v>4183</v>
      </c>
      <c r="L751" s="11" t="s">
        <v>4183</v>
      </c>
      <c r="M751" s="11" t="s">
        <v>4184</v>
      </c>
      <c r="N751" s="11" t="s">
        <v>4180</v>
      </c>
      <c r="O751" s="11">
        <v>28</v>
      </c>
      <c r="P751" s="11">
        <v>0</v>
      </c>
      <c r="Q751" s="11">
        <v>28</v>
      </c>
      <c r="R751" s="11">
        <v>2</v>
      </c>
    </row>
    <row r="752" spans="1:18">
      <c r="A752" s="10" t="s">
        <v>866</v>
      </c>
      <c r="B752" s="11" t="s">
        <v>49</v>
      </c>
      <c r="C752" s="11" t="s">
        <v>4177</v>
      </c>
      <c r="D752" s="11">
        <v>98122</v>
      </c>
      <c r="E752" s="16">
        <v>742000</v>
      </c>
      <c r="F752" s="12">
        <v>3</v>
      </c>
      <c r="G752" s="15">
        <v>3.25</v>
      </c>
      <c r="H752" s="15">
        <v>1540</v>
      </c>
      <c r="I752" s="13">
        <v>482</v>
      </c>
      <c r="J752" s="11">
        <v>0</v>
      </c>
      <c r="K752" s="15" t="s">
        <v>4183</v>
      </c>
      <c r="L752" s="11" t="s">
        <v>4183</v>
      </c>
      <c r="M752" s="11" t="s">
        <v>4184</v>
      </c>
      <c r="N752" s="11" t="s">
        <v>4180</v>
      </c>
      <c r="O752" s="11">
        <v>14</v>
      </c>
      <c r="P752" s="11">
        <v>0</v>
      </c>
      <c r="Q752" s="11">
        <v>14</v>
      </c>
      <c r="R752" s="11">
        <v>3</v>
      </c>
    </row>
    <row r="753" spans="1:18">
      <c r="A753" s="10" t="s">
        <v>4829</v>
      </c>
      <c r="B753" s="11" t="s">
        <v>137</v>
      </c>
      <c r="C753" s="11" t="s">
        <v>4177</v>
      </c>
      <c r="D753" s="11">
        <v>98053</v>
      </c>
      <c r="E753" s="16">
        <v>741500</v>
      </c>
      <c r="F753" s="12">
        <v>2</v>
      </c>
      <c r="G753" s="15">
        <v>2.5</v>
      </c>
      <c r="H753" s="15">
        <v>2150</v>
      </c>
      <c r="I753" s="13">
        <v>345</v>
      </c>
      <c r="J753" s="11">
        <v>0</v>
      </c>
      <c r="K753" s="15" t="s">
        <v>4183</v>
      </c>
      <c r="L753" s="11" t="s">
        <v>4183</v>
      </c>
      <c r="M753" s="11" t="s">
        <v>4184</v>
      </c>
      <c r="N753" s="11" t="s">
        <v>4180</v>
      </c>
      <c r="O753" s="11">
        <v>15</v>
      </c>
      <c r="P753" s="11">
        <v>0</v>
      </c>
      <c r="Q753" s="11">
        <v>15</v>
      </c>
      <c r="R753" s="11">
        <v>1</v>
      </c>
    </row>
    <row r="754" spans="1:18">
      <c r="A754" s="10" t="s">
        <v>4830</v>
      </c>
      <c r="B754" s="11" t="s">
        <v>675</v>
      </c>
      <c r="C754" s="11" t="s">
        <v>4177</v>
      </c>
      <c r="D754" s="11">
        <v>98003</v>
      </c>
      <c r="E754" s="16">
        <v>740000</v>
      </c>
      <c r="F754" s="12">
        <v>5</v>
      </c>
      <c r="G754" s="15">
        <v>5</v>
      </c>
      <c r="H754" s="15">
        <v>5774</v>
      </c>
      <c r="I754" s="13">
        <v>128</v>
      </c>
      <c r="J754" s="11">
        <v>1</v>
      </c>
      <c r="K754" s="15" t="s">
        <v>4183</v>
      </c>
      <c r="L754" s="11" t="s">
        <v>4178</v>
      </c>
      <c r="M754" s="11" t="s">
        <v>4179</v>
      </c>
      <c r="N754" s="11" t="s">
        <v>4180</v>
      </c>
      <c r="O754" s="11">
        <v>41</v>
      </c>
      <c r="P754" s="11">
        <v>0</v>
      </c>
      <c r="Q754" s="11">
        <v>41</v>
      </c>
      <c r="R754" s="11">
        <v>1</v>
      </c>
    </row>
    <row r="755" spans="1:18">
      <c r="A755" s="10" t="s">
        <v>4831</v>
      </c>
      <c r="B755" s="11" t="s">
        <v>49</v>
      </c>
      <c r="C755" s="11" t="s">
        <v>4177</v>
      </c>
      <c r="D755" s="11">
        <v>98125</v>
      </c>
      <c r="E755" s="16">
        <v>740000</v>
      </c>
      <c r="F755" s="12">
        <v>4</v>
      </c>
      <c r="G755" s="15">
        <v>2.75</v>
      </c>
      <c r="H755" s="15">
        <v>2490</v>
      </c>
      <c r="I755" s="13">
        <v>297</v>
      </c>
      <c r="J755" s="11">
        <v>0</v>
      </c>
      <c r="K755" s="15" t="s">
        <v>4183</v>
      </c>
      <c r="L755" s="11" t="s">
        <v>4178</v>
      </c>
      <c r="M755" s="11" t="s">
        <v>4179</v>
      </c>
      <c r="N755" s="11" t="s">
        <v>4180</v>
      </c>
      <c r="O755" s="11">
        <v>46</v>
      </c>
      <c r="P755" s="11">
        <v>2014</v>
      </c>
      <c r="Q755" s="11">
        <v>11</v>
      </c>
      <c r="R755" s="11">
        <v>2</v>
      </c>
    </row>
    <row r="756" spans="1:18">
      <c r="A756" s="10" t="s">
        <v>4832</v>
      </c>
      <c r="B756" s="11" t="s">
        <v>161</v>
      </c>
      <c r="C756" s="11" t="s">
        <v>4177</v>
      </c>
      <c r="D756" s="11">
        <v>98024</v>
      </c>
      <c r="E756" s="16">
        <v>740000</v>
      </c>
      <c r="F756" s="12">
        <v>4</v>
      </c>
      <c r="G756" s="15">
        <v>2.25</v>
      </c>
      <c r="H756" s="15">
        <v>2920</v>
      </c>
      <c r="I756" s="13">
        <v>253</v>
      </c>
      <c r="J756" s="11">
        <v>1</v>
      </c>
      <c r="K756" s="15" t="s">
        <v>4183</v>
      </c>
      <c r="L756" s="11" t="s">
        <v>4183</v>
      </c>
      <c r="M756" s="11" t="s">
        <v>4184</v>
      </c>
      <c r="N756" s="11" t="s">
        <v>4179</v>
      </c>
      <c r="O756" s="11">
        <v>27</v>
      </c>
      <c r="P756" s="11">
        <v>0</v>
      </c>
      <c r="Q756" s="11">
        <v>27</v>
      </c>
      <c r="R756" s="11">
        <v>2</v>
      </c>
    </row>
    <row r="757" spans="1:18">
      <c r="A757" s="10" t="s">
        <v>4833</v>
      </c>
      <c r="B757" s="11" t="s">
        <v>79</v>
      </c>
      <c r="C757" s="11" t="s">
        <v>4177</v>
      </c>
      <c r="D757" s="11">
        <v>98027</v>
      </c>
      <c r="E757" s="16">
        <v>740000</v>
      </c>
      <c r="F757" s="12">
        <v>4</v>
      </c>
      <c r="G757" s="15">
        <v>2.5</v>
      </c>
      <c r="H757" s="15">
        <v>3000</v>
      </c>
      <c r="I757" s="13">
        <v>247</v>
      </c>
      <c r="J757" s="11">
        <v>0</v>
      </c>
      <c r="K757" s="15" t="s">
        <v>4183</v>
      </c>
      <c r="L757" s="11" t="s">
        <v>4183</v>
      </c>
      <c r="M757" s="11" t="s">
        <v>4184</v>
      </c>
      <c r="N757" s="11" t="s">
        <v>4180</v>
      </c>
      <c r="O757" s="11">
        <v>30</v>
      </c>
      <c r="P757" s="11">
        <v>0</v>
      </c>
      <c r="Q757" s="11">
        <v>30</v>
      </c>
      <c r="R757" s="11">
        <v>2</v>
      </c>
    </row>
    <row r="758" spans="1:18">
      <c r="A758" s="10" t="s">
        <v>4834</v>
      </c>
      <c r="B758" s="11" t="s">
        <v>46</v>
      </c>
      <c r="C758" s="11" t="s">
        <v>4177</v>
      </c>
      <c r="D758" s="11">
        <v>98034</v>
      </c>
      <c r="E758" s="16">
        <v>740000</v>
      </c>
      <c r="F758" s="12">
        <v>4</v>
      </c>
      <c r="G758" s="15">
        <v>2.5</v>
      </c>
      <c r="H758" s="15">
        <v>3430</v>
      </c>
      <c r="I758" s="13">
        <v>216</v>
      </c>
      <c r="J758" s="11">
        <v>0</v>
      </c>
      <c r="K758" s="15" t="s">
        <v>4183</v>
      </c>
      <c r="L758" s="11" t="s">
        <v>4183</v>
      </c>
      <c r="M758" s="11" t="s">
        <v>4184</v>
      </c>
      <c r="N758" s="11" t="s">
        <v>4180</v>
      </c>
      <c r="O758" s="11">
        <v>25</v>
      </c>
      <c r="P758" s="11">
        <v>0</v>
      </c>
      <c r="Q758" s="11">
        <v>25</v>
      </c>
      <c r="R758" s="11">
        <v>2</v>
      </c>
    </row>
    <row r="759" spans="1:18">
      <c r="A759" s="10" t="s">
        <v>4835</v>
      </c>
      <c r="B759" s="11" t="s">
        <v>137</v>
      </c>
      <c r="C759" s="11" t="s">
        <v>4177</v>
      </c>
      <c r="D759" s="11">
        <v>98053</v>
      </c>
      <c r="E759" s="16">
        <v>740000</v>
      </c>
      <c r="F759" s="12">
        <v>3</v>
      </c>
      <c r="G759" s="15">
        <v>2.5</v>
      </c>
      <c r="H759" s="15">
        <v>3000</v>
      </c>
      <c r="I759" s="13">
        <v>247</v>
      </c>
      <c r="J759" s="11">
        <v>1</v>
      </c>
      <c r="K759" s="15" t="s">
        <v>4183</v>
      </c>
      <c r="L759" s="11" t="s">
        <v>4183</v>
      </c>
      <c r="M759" s="11" t="s">
        <v>4184</v>
      </c>
      <c r="N759" s="11" t="s">
        <v>4180</v>
      </c>
      <c r="O759" s="11">
        <v>30</v>
      </c>
      <c r="P759" s="11">
        <v>0</v>
      </c>
      <c r="Q759" s="11">
        <v>30</v>
      </c>
      <c r="R759" s="11">
        <v>2</v>
      </c>
    </row>
    <row r="760" spans="1:18">
      <c r="A760" s="10" t="s">
        <v>4836</v>
      </c>
      <c r="B760" s="11" t="s">
        <v>137</v>
      </c>
      <c r="C760" s="11" t="s">
        <v>4177</v>
      </c>
      <c r="D760" s="11">
        <v>98052</v>
      </c>
      <c r="E760" s="16">
        <v>740000</v>
      </c>
      <c r="F760" s="12">
        <v>4</v>
      </c>
      <c r="G760" s="15">
        <v>2.5</v>
      </c>
      <c r="H760" s="15">
        <v>3360</v>
      </c>
      <c r="I760" s="13">
        <v>220</v>
      </c>
      <c r="J760" s="11">
        <v>0</v>
      </c>
      <c r="K760" s="15" t="s">
        <v>4183</v>
      </c>
      <c r="L760" s="11" t="s">
        <v>4183</v>
      </c>
      <c r="M760" s="11" t="s">
        <v>4184</v>
      </c>
      <c r="N760" s="11" t="s">
        <v>4180</v>
      </c>
      <c r="O760" s="11">
        <v>28</v>
      </c>
      <c r="P760" s="11">
        <v>0</v>
      </c>
      <c r="Q760" s="11">
        <v>28</v>
      </c>
      <c r="R760" s="11">
        <v>2</v>
      </c>
    </row>
    <row r="761" spans="1:18">
      <c r="A761" s="10" t="s">
        <v>4837</v>
      </c>
      <c r="B761" s="11" t="s">
        <v>49</v>
      </c>
      <c r="C761" s="11" t="s">
        <v>4177</v>
      </c>
      <c r="D761" s="11">
        <v>98117</v>
      </c>
      <c r="E761" s="16">
        <v>740000</v>
      </c>
      <c r="F761" s="12">
        <v>2</v>
      </c>
      <c r="G761" s="15">
        <v>1.75</v>
      </c>
      <c r="H761" s="15">
        <v>2080</v>
      </c>
      <c r="I761" s="13">
        <v>356</v>
      </c>
      <c r="J761" s="11">
        <v>0</v>
      </c>
      <c r="K761" s="15" t="s">
        <v>4183</v>
      </c>
      <c r="L761" s="11" t="s">
        <v>4178</v>
      </c>
      <c r="M761" s="11" t="s">
        <v>4184</v>
      </c>
      <c r="N761" s="11" t="s">
        <v>4181</v>
      </c>
      <c r="O761" s="11">
        <v>102</v>
      </c>
      <c r="P761" s="11">
        <v>0</v>
      </c>
      <c r="Q761" s="11">
        <v>102</v>
      </c>
      <c r="R761" s="11">
        <v>1</v>
      </c>
    </row>
    <row r="762" spans="1:18">
      <c r="A762" s="10" t="s">
        <v>4838</v>
      </c>
      <c r="B762" s="11" t="s">
        <v>49</v>
      </c>
      <c r="C762" s="11" t="s">
        <v>4177</v>
      </c>
      <c r="D762" s="11">
        <v>98125</v>
      </c>
      <c r="E762" s="16">
        <v>740000</v>
      </c>
      <c r="F762" s="12">
        <v>5</v>
      </c>
      <c r="G762" s="15">
        <v>3.75</v>
      </c>
      <c r="H762" s="15">
        <v>3990</v>
      </c>
      <c r="I762" s="13">
        <v>185</v>
      </c>
      <c r="J762" s="11">
        <v>0</v>
      </c>
      <c r="K762" s="15" t="s">
        <v>4183</v>
      </c>
      <c r="L762" s="11" t="s">
        <v>4178</v>
      </c>
      <c r="M762" s="11" t="s">
        <v>4184</v>
      </c>
      <c r="N762" s="11" t="s">
        <v>4180</v>
      </c>
      <c r="O762" s="11">
        <v>88</v>
      </c>
      <c r="P762" s="11">
        <v>2010</v>
      </c>
      <c r="Q762" s="11">
        <v>15</v>
      </c>
      <c r="R762" s="11">
        <v>2</v>
      </c>
    </row>
    <row r="763" spans="1:18">
      <c r="A763" s="10" t="s">
        <v>4839</v>
      </c>
      <c r="B763" s="11" t="s">
        <v>102</v>
      </c>
      <c r="C763" s="11" t="s">
        <v>4177</v>
      </c>
      <c r="D763" s="11">
        <v>98075</v>
      </c>
      <c r="E763" s="16">
        <v>739900</v>
      </c>
      <c r="F763" s="12">
        <v>5</v>
      </c>
      <c r="G763" s="15">
        <v>2.5</v>
      </c>
      <c r="H763" s="15">
        <v>3290</v>
      </c>
      <c r="I763" s="13">
        <v>225</v>
      </c>
      <c r="J763" s="11">
        <v>0</v>
      </c>
      <c r="K763" s="15" t="s">
        <v>4183</v>
      </c>
      <c r="L763" s="11" t="s">
        <v>4183</v>
      </c>
      <c r="M763" s="11" t="s">
        <v>4184</v>
      </c>
      <c r="N763" s="11" t="s">
        <v>4180</v>
      </c>
      <c r="O763" s="11">
        <v>21</v>
      </c>
      <c r="P763" s="11">
        <v>2003</v>
      </c>
      <c r="Q763" s="11">
        <v>22</v>
      </c>
      <c r="R763" s="11">
        <v>2</v>
      </c>
    </row>
    <row r="764" spans="1:18">
      <c r="A764" s="10" t="s">
        <v>4840</v>
      </c>
      <c r="B764" s="11" t="s">
        <v>102</v>
      </c>
      <c r="C764" s="11" t="s">
        <v>4177</v>
      </c>
      <c r="D764" s="11">
        <v>98075</v>
      </c>
      <c r="E764" s="16">
        <v>739888</v>
      </c>
      <c r="F764" s="12">
        <v>3</v>
      </c>
      <c r="G764" s="15">
        <v>2.5</v>
      </c>
      <c r="H764" s="15">
        <v>2420</v>
      </c>
      <c r="I764" s="13">
        <v>306</v>
      </c>
      <c r="J764" s="11">
        <v>1</v>
      </c>
      <c r="K764" s="15" t="s">
        <v>4183</v>
      </c>
      <c r="L764" s="11" t="s">
        <v>4178</v>
      </c>
      <c r="M764" s="11" t="s">
        <v>4181</v>
      </c>
      <c r="N764" s="11" t="s">
        <v>4179</v>
      </c>
      <c r="O764" s="11">
        <v>36</v>
      </c>
      <c r="P764" s="11">
        <v>0</v>
      </c>
      <c r="Q764" s="11">
        <v>36</v>
      </c>
      <c r="R764" s="11">
        <v>2</v>
      </c>
    </row>
    <row r="765" spans="1:18">
      <c r="A765" s="10" t="s">
        <v>4841</v>
      </c>
      <c r="B765" s="11" t="s">
        <v>147</v>
      </c>
      <c r="C765" s="11" t="s">
        <v>4177</v>
      </c>
      <c r="D765" s="11">
        <v>98014</v>
      </c>
      <c r="E765" s="16">
        <v>739000</v>
      </c>
      <c r="F765" s="12">
        <v>4</v>
      </c>
      <c r="G765" s="15">
        <v>2.5</v>
      </c>
      <c r="H765" s="15">
        <v>2800</v>
      </c>
      <c r="I765" s="13">
        <v>264</v>
      </c>
      <c r="J765" s="11">
        <v>6</v>
      </c>
      <c r="K765" s="15" t="s">
        <v>4183</v>
      </c>
      <c r="L765" s="11" t="s">
        <v>4183</v>
      </c>
      <c r="M765" s="11" t="s">
        <v>4184</v>
      </c>
      <c r="N765" s="11" t="s">
        <v>4180</v>
      </c>
      <c r="O765" s="11">
        <v>26</v>
      </c>
      <c r="P765" s="11">
        <v>0</v>
      </c>
      <c r="Q765" s="11">
        <v>26</v>
      </c>
      <c r="R765" s="11">
        <v>2</v>
      </c>
    </row>
    <row r="766" spans="1:18">
      <c r="A766" s="10" t="s">
        <v>4842</v>
      </c>
      <c r="B766" s="11" t="s">
        <v>137</v>
      </c>
      <c r="C766" s="11" t="s">
        <v>4177</v>
      </c>
      <c r="D766" s="11">
        <v>98052</v>
      </c>
      <c r="E766" s="16">
        <v>739000</v>
      </c>
      <c r="F766" s="12">
        <v>3</v>
      </c>
      <c r="G766" s="15">
        <v>2.5</v>
      </c>
      <c r="H766" s="15">
        <v>2810</v>
      </c>
      <c r="I766" s="13">
        <v>263</v>
      </c>
      <c r="J766" s="11">
        <v>0</v>
      </c>
      <c r="K766" s="15" t="s">
        <v>4183</v>
      </c>
      <c r="L766" s="11" t="s">
        <v>4183</v>
      </c>
      <c r="M766" s="11" t="s">
        <v>4184</v>
      </c>
      <c r="N766" s="11" t="s">
        <v>4180</v>
      </c>
      <c r="O766" s="11">
        <v>20</v>
      </c>
      <c r="P766" s="11">
        <v>0</v>
      </c>
      <c r="Q766" s="11">
        <v>20</v>
      </c>
      <c r="R766" s="11">
        <v>2</v>
      </c>
    </row>
    <row r="767" spans="1:18">
      <c r="A767" s="10" t="s">
        <v>4843</v>
      </c>
      <c r="B767" s="11" t="s">
        <v>49</v>
      </c>
      <c r="C767" s="11" t="s">
        <v>4177</v>
      </c>
      <c r="D767" s="11">
        <v>98115</v>
      </c>
      <c r="E767" s="16">
        <v>739000</v>
      </c>
      <c r="F767" s="12">
        <v>4</v>
      </c>
      <c r="G767" s="15">
        <v>3</v>
      </c>
      <c r="H767" s="15">
        <v>2720</v>
      </c>
      <c r="I767" s="13">
        <v>272</v>
      </c>
      <c r="J767" s="11">
        <v>0</v>
      </c>
      <c r="K767" s="15" t="s">
        <v>4183</v>
      </c>
      <c r="L767" s="11" t="s">
        <v>4178</v>
      </c>
      <c r="M767" s="11" t="s">
        <v>4184</v>
      </c>
      <c r="N767" s="11" t="s">
        <v>4181</v>
      </c>
      <c r="O767" s="11">
        <v>106</v>
      </c>
      <c r="P767" s="11">
        <v>1934</v>
      </c>
      <c r="Q767" s="11">
        <v>91</v>
      </c>
      <c r="R767" s="11">
        <v>2</v>
      </c>
    </row>
    <row r="768" spans="1:18">
      <c r="A768" s="10" t="s">
        <v>4844</v>
      </c>
      <c r="B768" s="11" t="s">
        <v>137</v>
      </c>
      <c r="C768" s="11" t="s">
        <v>4177</v>
      </c>
      <c r="D768" s="11">
        <v>98053</v>
      </c>
      <c r="E768" s="16">
        <v>738500</v>
      </c>
      <c r="F768" s="12">
        <v>3</v>
      </c>
      <c r="G768" s="15">
        <v>2.5</v>
      </c>
      <c r="H768" s="15">
        <v>2300</v>
      </c>
      <c r="I768" s="13">
        <v>321</v>
      </c>
      <c r="J768" s="11">
        <v>0</v>
      </c>
      <c r="K768" s="15" t="s">
        <v>4183</v>
      </c>
      <c r="L768" s="11" t="s">
        <v>4183</v>
      </c>
      <c r="M768" s="11" t="s">
        <v>4184</v>
      </c>
      <c r="N768" s="11" t="s">
        <v>4180</v>
      </c>
      <c r="O768" s="11">
        <v>20</v>
      </c>
      <c r="P768" s="11">
        <v>0</v>
      </c>
      <c r="Q768" s="11">
        <v>20</v>
      </c>
      <c r="R768" s="11">
        <v>1</v>
      </c>
    </row>
    <row r="769" spans="1:18">
      <c r="A769" s="10" t="s">
        <v>4845</v>
      </c>
      <c r="B769" s="11" t="s">
        <v>49</v>
      </c>
      <c r="C769" s="11" t="s">
        <v>4177</v>
      </c>
      <c r="D769" s="11">
        <v>98115</v>
      </c>
      <c r="E769" s="16">
        <v>738191</v>
      </c>
      <c r="F769" s="12">
        <v>3</v>
      </c>
      <c r="G769" s="15">
        <v>2.5</v>
      </c>
      <c r="H769" s="15">
        <v>2300</v>
      </c>
      <c r="I769" s="13">
        <v>321</v>
      </c>
      <c r="J769" s="11">
        <v>0</v>
      </c>
      <c r="K769" s="15" t="s">
        <v>4183</v>
      </c>
      <c r="L769" s="11" t="s">
        <v>4178</v>
      </c>
      <c r="M769" s="11" t="s">
        <v>4184</v>
      </c>
      <c r="N769" s="11" t="s">
        <v>4180</v>
      </c>
      <c r="O769" s="11">
        <v>95</v>
      </c>
      <c r="P769" s="11">
        <v>2002</v>
      </c>
      <c r="Q769" s="11">
        <v>23</v>
      </c>
      <c r="R769" s="11">
        <v>1.5</v>
      </c>
    </row>
    <row r="770" spans="1:18">
      <c r="A770" s="10" t="s">
        <v>4846</v>
      </c>
      <c r="B770" s="11" t="s">
        <v>137</v>
      </c>
      <c r="C770" s="11" t="s">
        <v>4177</v>
      </c>
      <c r="D770" s="11">
        <v>98052</v>
      </c>
      <c r="E770" s="16">
        <v>738000</v>
      </c>
      <c r="F770" s="12">
        <v>3</v>
      </c>
      <c r="G770" s="15">
        <v>3</v>
      </c>
      <c r="H770" s="15">
        <v>2630</v>
      </c>
      <c r="I770" s="13">
        <v>281</v>
      </c>
      <c r="J770" s="11">
        <v>0</v>
      </c>
      <c r="K770" s="15" t="s">
        <v>4183</v>
      </c>
      <c r="L770" s="11" t="s">
        <v>4183</v>
      </c>
      <c r="M770" s="11" t="s">
        <v>4184</v>
      </c>
      <c r="N770" s="11" t="s">
        <v>4180</v>
      </c>
      <c r="O770" s="11">
        <v>19</v>
      </c>
      <c r="P770" s="11">
        <v>0</v>
      </c>
      <c r="Q770" s="11">
        <v>19</v>
      </c>
      <c r="R770" s="11">
        <v>2</v>
      </c>
    </row>
    <row r="771" spans="1:18">
      <c r="A771" s="10" t="s">
        <v>4847</v>
      </c>
      <c r="B771" s="11" t="s">
        <v>49</v>
      </c>
      <c r="C771" s="11" t="s">
        <v>4177</v>
      </c>
      <c r="D771" s="11">
        <v>98115</v>
      </c>
      <c r="E771" s="16">
        <v>737500</v>
      </c>
      <c r="F771" s="12">
        <v>3</v>
      </c>
      <c r="G771" s="15">
        <v>1.75</v>
      </c>
      <c r="H771" s="15">
        <v>2320</v>
      </c>
      <c r="I771" s="13">
        <v>318</v>
      </c>
      <c r="J771" s="11">
        <v>0</v>
      </c>
      <c r="K771" s="15" t="s">
        <v>4183</v>
      </c>
      <c r="L771" s="11" t="s">
        <v>4183</v>
      </c>
      <c r="M771" s="11" t="s">
        <v>4184</v>
      </c>
      <c r="N771" s="11" t="s">
        <v>4180</v>
      </c>
      <c r="O771" s="11">
        <v>90</v>
      </c>
      <c r="P771" s="11">
        <v>1974</v>
      </c>
      <c r="Q771" s="11">
        <v>51</v>
      </c>
      <c r="R771" s="11">
        <v>2</v>
      </c>
    </row>
    <row r="772" spans="1:18">
      <c r="A772" s="10" t="s">
        <v>4848</v>
      </c>
      <c r="B772" s="11" t="s">
        <v>137</v>
      </c>
      <c r="C772" s="11" t="s">
        <v>4177</v>
      </c>
      <c r="D772" s="11">
        <v>98053</v>
      </c>
      <c r="E772" s="16">
        <v>737000</v>
      </c>
      <c r="F772" s="12">
        <v>2</v>
      </c>
      <c r="G772" s="15">
        <v>2.25</v>
      </c>
      <c r="H772" s="15">
        <v>2290</v>
      </c>
      <c r="I772" s="13">
        <v>322</v>
      </c>
      <c r="J772" s="11">
        <v>0</v>
      </c>
      <c r="K772" s="15" t="s">
        <v>4183</v>
      </c>
      <c r="L772" s="11" t="s">
        <v>4183</v>
      </c>
      <c r="M772" s="11" t="s">
        <v>4184</v>
      </c>
      <c r="N772" s="11" t="s">
        <v>4180</v>
      </c>
      <c r="O772" s="11">
        <v>18</v>
      </c>
      <c r="P772" s="11">
        <v>0</v>
      </c>
      <c r="Q772" s="11">
        <v>18</v>
      </c>
      <c r="R772" s="11">
        <v>1</v>
      </c>
    </row>
    <row r="773" spans="1:18">
      <c r="A773" s="10" t="s">
        <v>887</v>
      </c>
      <c r="B773" s="11" t="s">
        <v>49</v>
      </c>
      <c r="C773" s="11" t="s">
        <v>4177</v>
      </c>
      <c r="D773" s="11">
        <v>98109</v>
      </c>
      <c r="E773" s="16">
        <v>736000</v>
      </c>
      <c r="F773" s="12">
        <v>2</v>
      </c>
      <c r="G773" s="15">
        <v>1</v>
      </c>
      <c r="H773" s="15">
        <v>1500</v>
      </c>
      <c r="I773" s="13">
        <v>491</v>
      </c>
      <c r="J773" s="11">
        <v>0</v>
      </c>
      <c r="K773" s="15" t="s">
        <v>4183</v>
      </c>
      <c r="L773" s="11" t="s">
        <v>4178</v>
      </c>
      <c r="M773" s="11" t="s">
        <v>4184</v>
      </c>
      <c r="N773" s="11" t="s">
        <v>4180</v>
      </c>
      <c r="O773" s="11">
        <v>92</v>
      </c>
      <c r="P773" s="11">
        <v>0</v>
      </c>
      <c r="Q773" s="11">
        <v>92</v>
      </c>
      <c r="R773" s="11">
        <v>1</v>
      </c>
    </row>
    <row r="774" spans="1:18">
      <c r="A774" s="10" t="s">
        <v>4849</v>
      </c>
      <c r="B774" s="11" t="s">
        <v>79</v>
      </c>
      <c r="C774" s="11" t="s">
        <v>4177</v>
      </c>
      <c r="D774" s="11">
        <v>98029</v>
      </c>
      <c r="E774" s="16">
        <v>735000</v>
      </c>
      <c r="F774" s="12">
        <v>4</v>
      </c>
      <c r="G774" s="15">
        <v>2.75</v>
      </c>
      <c r="H774" s="15">
        <v>2450</v>
      </c>
      <c r="I774" s="13">
        <v>300</v>
      </c>
      <c r="J774" s="11">
        <v>0</v>
      </c>
      <c r="K774" s="15" t="s">
        <v>4183</v>
      </c>
      <c r="L774" s="11" t="s">
        <v>4183</v>
      </c>
      <c r="M774" s="11" t="s">
        <v>4179</v>
      </c>
      <c r="N774" s="11" t="s">
        <v>4180</v>
      </c>
      <c r="O774" s="11">
        <v>15</v>
      </c>
      <c r="P774" s="11">
        <v>0</v>
      </c>
      <c r="Q774" s="11">
        <v>15</v>
      </c>
      <c r="R774" s="11">
        <v>2</v>
      </c>
    </row>
    <row r="775" spans="1:18">
      <c r="A775" s="10" t="s">
        <v>4850</v>
      </c>
      <c r="B775" s="11" t="s">
        <v>79</v>
      </c>
      <c r="C775" s="11" t="s">
        <v>4177</v>
      </c>
      <c r="D775" s="11">
        <v>98029</v>
      </c>
      <c r="E775" s="16">
        <v>735000</v>
      </c>
      <c r="F775" s="12">
        <v>3</v>
      </c>
      <c r="G775" s="15">
        <v>2.5</v>
      </c>
      <c r="H775" s="15">
        <v>2820</v>
      </c>
      <c r="I775" s="13">
        <v>261</v>
      </c>
      <c r="J775" s="11">
        <v>0</v>
      </c>
      <c r="K775" s="15" t="s">
        <v>4183</v>
      </c>
      <c r="L775" s="11" t="s">
        <v>4183</v>
      </c>
      <c r="M775" s="11" t="s">
        <v>4184</v>
      </c>
      <c r="N775" s="11" t="s">
        <v>4180</v>
      </c>
      <c r="O775" s="11">
        <v>21</v>
      </c>
      <c r="P775" s="11">
        <v>2003</v>
      </c>
      <c r="Q775" s="11">
        <v>22</v>
      </c>
      <c r="R775" s="11">
        <v>2</v>
      </c>
    </row>
    <row r="776" spans="1:18">
      <c r="A776" s="10" t="s">
        <v>4851</v>
      </c>
      <c r="B776" s="11" t="s">
        <v>137</v>
      </c>
      <c r="C776" s="11" t="s">
        <v>4177</v>
      </c>
      <c r="D776" s="11">
        <v>98052</v>
      </c>
      <c r="E776" s="16">
        <v>735000</v>
      </c>
      <c r="F776" s="12">
        <v>3</v>
      </c>
      <c r="G776" s="15">
        <v>2.5</v>
      </c>
      <c r="H776" s="15">
        <v>2390</v>
      </c>
      <c r="I776" s="13">
        <v>308</v>
      </c>
      <c r="J776" s="11">
        <v>0</v>
      </c>
      <c r="K776" s="15" t="s">
        <v>4183</v>
      </c>
      <c r="L776" s="11" t="s">
        <v>4183</v>
      </c>
      <c r="M776" s="11" t="s">
        <v>4184</v>
      </c>
      <c r="N776" s="11" t="s">
        <v>4180</v>
      </c>
      <c r="O776" s="11">
        <v>41</v>
      </c>
      <c r="P776" s="11">
        <v>0</v>
      </c>
      <c r="Q776" s="11">
        <v>41</v>
      </c>
      <c r="R776" s="11">
        <v>2</v>
      </c>
    </row>
    <row r="777" spans="1:18">
      <c r="A777" s="10" t="s">
        <v>4852</v>
      </c>
      <c r="B777" s="11" t="s">
        <v>102</v>
      </c>
      <c r="C777" s="11" t="s">
        <v>4177</v>
      </c>
      <c r="D777" s="11">
        <v>98075</v>
      </c>
      <c r="E777" s="16">
        <v>735000</v>
      </c>
      <c r="F777" s="12">
        <v>5</v>
      </c>
      <c r="G777" s="15">
        <v>2.75</v>
      </c>
      <c r="H777" s="15">
        <v>3390</v>
      </c>
      <c r="I777" s="13">
        <v>217</v>
      </c>
      <c r="J777" s="11">
        <v>0</v>
      </c>
      <c r="K777" s="15" t="s">
        <v>4183</v>
      </c>
      <c r="L777" s="11" t="s">
        <v>4183</v>
      </c>
      <c r="M777" s="11" t="s">
        <v>4184</v>
      </c>
      <c r="N777" s="11" t="s">
        <v>4180</v>
      </c>
      <c r="O777" s="11">
        <v>21</v>
      </c>
      <c r="P777" s="11">
        <v>2003</v>
      </c>
      <c r="Q777" s="11">
        <v>22</v>
      </c>
      <c r="R777" s="11">
        <v>2</v>
      </c>
    </row>
    <row r="778" spans="1:18">
      <c r="A778" s="10" t="s">
        <v>4853</v>
      </c>
      <c r="B778" s="11" t="s">
        <v>49</v>
      </c>
      <c r="C778" s="11" t="s">
        <v>4177</v>
      </c>
      <c r="D778" s="11">
        <v>98112</v>
      </c>
      <c r="E778" s="16">
        <v>735000</v>
      </c>
      <c r="F778" s="12">
        <v>3</v>
      </c>
      <c r="G778" s="15">
        <v>2.25</v>
      </c>
      <c r="H778" s="15">
        <v>1490</v>
      </c>
      <c r="I778" s="13">
        <v>493</v>
      </c>
      <c r="J778" s="11">
        <v>0</v>
      </c>
      <c r="K778" s="15" t="s">
        <v>4183</v>
      </c>
      <c r="L778" s="11" t="s">
        <v>4178</v>
      </c>
      <c r="M778" s="11" t="s">
        <v>4184</v>
      </c>
      <c r="N778" s="11" t="s">
        <v>4180</v>
      </c>
      <c r="O778" s="11">
        <v>14</v>
      </c>
      <c r="P778" s="11">
        <v>0</v>
      </c>
      <c r="Q778" s="11">
        <v>14</v>
      </c>
      <c r="R778" s="11">
        <v>2</v>
      </c>
    </row>
    <row r="779" spans="1:18">
      <c r="A779" s="10" t="s">
        <v>4854</v>
      </c>
      <c r="B779" s="11" t="s">
        <v>49</v>
      </c>
      <c r="C779" s="11" t="s">
        <v>4177</v>
      </c>
      <c r="D779" s="11">
        <v>98199</v>
      </c>
      <c r="E779" s="16">
        <v>735000</v>
      </c>
      <c r="F779" s="12">
        <v>4</v>
      </c>
      <c r="G779" s="15">
        <v>2.25</v>
      </c>
      <c r="H779" s="15">
        <v>2270</v>
      </c>
      <c r="I779" s="13">
        <v>324</v>
      </c>
      <c r="J779" s="11">
        <v>0</v>
      </c>
      <c r="K779" s="15" t="s">
        <v>4183</v>
      </c>
      <c r="L779" s="11" t="s">
        <v>4178</v>
      </c>
      <c r="M779" s="11" t="s">
        <v>4184</v>
      </c>
      <c r="N779" s="11" t="s">
        <v>4181</v>
      </c>
      <c r="O779" s="11">
        <v>71</v>
      </c>
      <c r="P779" s="11">
        <v>0</v>
      </c>
      <c r="Q779" s="11">
        <v>71</v>
      </c>
      <c r="R779" s="11">
        <v>1</v>
      </c>
    </row>
    <row r="780" spans="1:18">
      <c r="A780" s="10" t="s">
        <v>894</v>
      </c>
      <c r="B780" s="11" t="s">
        <v>49</v>
      </c>
      <c r="C780" s="11" t="s">
        <v>4177</v>
      </c>
      <c r="D780" s="11">
        <v>98118</v>
      </c>
      <c r="E780" s="16">
        <v>735000</v>
      </c>
      <c r="F780" s="12">
        <v>4</v>
      </c>
      <c r="G780" s="15">
        <v>3</v>
      </c>
      <c r="H780" s="15">
        <v>2840</v>
      </c>
      <c r="I780" s="13">
        <v>259</v>
      </c>
      <c r="J780" s="11">
        <v>0</v>
      </c>
      <c r="K780" s="15" t="s">
        <v>4183</v>
      </c>
      <c r="L780" s="11" t="s">
        <v>4178</v>
      </c>
      <c r="M780" s="11" t="s">
        <v>4184</v>
      </c>
      <c r="N780" s="11" t="s">
        <v>4179</v>
      </c>
      <c r="O780" s="11">
        <v>94</v>
      </c>
      <c r="P780" s="11">
        <v>0</v>
      </c>
      <c r="Q780" s="11">
        <v>94</v>
      </c>
      <c r="R780" s="11">
        <v>1.5</v>
      </c>
    </row>
    <row r="781" spans="1:18">
      <c r="A781" s="10" t="s">
        <v>895</v>
      </c>
      <c r="B781" s="11" t="s">
        <v>49</v>
      </c>
      <c r="C781" s="11" t="s">
        <v>4177</v>
      </c>
      <c r="D781" s="11">
        <v>98118</v>
      </c>
      <c r="E781" s="16">
        <v>735000</v>
      </c>
      <c r="F781" s="12">
        <v>4</v>
      </c>
      <c r="G781" s="15">
        <v>2.5</v>
      </c>
      <c r="H781" s="15">
        <v>2820</v>
      </c>
      <c r="I781" s="13">
        <v>261</v>
      </c>
      <c r="J781" s="11">
        <v>0</v>
      </c>
      <c r="K781" s="15" t="s">
        <v>4183</v>
      </c>
      <c r="L781" s="11" t="s">
        <v>4178</v>
      </c>
      <c r="M781" s="11" t="s">
        <v>4184</v>
      </c>
      <c r="N781" s="11" t="s">
        <v>4180</v>
      </c>
      <c r="O781" s="11">
        <v>12</v>
      </c>
      <c r="P781" s="11">
        <v>1923</v>
      </c>
      <c r="Q781" s="11">
        <v>102</v>
      </c>
      <c r="R781" s="11">
        <v>2</v>
      </c>
    </row>
    <row r="782" spans="1:18">
      <c r="A782" s="10" t="s">
        <v>4855</v>
      </c>
      <c r="B782" s="11" t="s">
        <v>49</v>
      </c>
      <c r="C782" s="11" t="s">
        <v>4177</v>
      </c>
      <c r="D782" s="11">
        <v>98115</v>
      </c>
      <c r="E782" s="16">
        <v>735000</v>
      </c>
      <c r="F782" s="12">
        <v>4</v>
      </c>
      <c r="G782" s="15">
        <v>1.75</v>
      </c>
      <c r="H782" s="15">
        <v>2460</v>
      </c>
      <c r="I782" s="13">
        <v>299</v>
      </c>
      <c r="J782" s="11">
        <v>0</v>
      </c>
      <c r="K782" s="15" t="s">
        <v>4183</v>
      </c>
      <c r="L782" s="11" t="s">
        <v>4178</v>
      </c>
      <c r="M782" s="11" t="s">
        <v>4184</v>
      </c>
      <c r="N782" s="11" t="s">
        <v>4181</v>
      </c>
      <c r="O782" s="11">
        <v>116</v>
      </c>
      <c r="P782" s="11">
        <v>1988</v>
      </c>
      <c r="Q782" s="11">
        <v>37</v>
      </c>
      <c r="R782" s="11">
        <v>1.5</v>
      </c>
    </row>
    <row r="783" spans="1:18">
      <c r="A783" s="10" t="s">
        <v>897</v>
      </c>
      <c r="B783" s="11" t="s">
        <v>137</v>
      </c>
      <c r="C783" s="11" t="s">
        <v>4177</v>
      </c>
      <c r="D783" s="11">
        <v>98053</v>
      </c>
      <c r="E783" s="16">
        <v>734990</v>
      </c>
      <c r="F783" s="12">
        <v>4</v>
      </c>
      <c r="G783" s="15">
        <v>2.5</v>
      </c>
      <c r="H783" s="15">
        <v>2650</v>
      </c>
      <c r="I783" s="13">
        <v>277</v>
      </c>
      <c r="J783" s="11">
        <v>0</v>
      </c>
      <c r="K783" s="15" t="s">
        <v>4183</v>
      </c>
      <c r="L783" s="11" t="s">
        <v>4183</v>
      </c>
      <c r="M783" s="11" t="s">
        <v>4184</v>
      </c>
      <c r="N783" s="11" t="s">
        <v>4180</v>
      </c>
      <c r="O783" s="11">
        <v>13</v>
      </c>
      <c r="P783" s="11">
        <v>1912</v>
      </c>
      <c r="Q783" s="11">
        <v>113</v>
      </c>
      <c r="R783" s="11">
        <v>2</v>
      </c>
    </row>
    <row r="784" spans="1:18">
      <c r="A784" s="10" t="s">
        <v>4856</v>
      </c>
      <c r="B784" s="11" t="s">
        <v>519</v>
      </c>
      <c r="C784" s="11" t="s">
        <v>4177</v>
      </c>
      <c r="D784" s="11">
        <v>98092</v>
      </c>
      <c r="E784" s="16">
        <v>734950</v>
      </c>
      <c r="F784" s="12">
        <v>4</v>
      </c>
      <c r="G784" s="15">
        <v>3.25</v>
      </c>
      <c r="H784" s="15">
        <v>4280</v>
      </c>
      <c r="I784" s="13">
        <v>172</v>
      </c>
      <c r="J784" s="11">
        <v>1</v>
      </c>
      <c r="K784" s="15" t="s">
        <v>4183</v>
      </c>
      <c r="L784" s="11" t="s">
        <v>4178</v>
      </c>
      <c r="M784" s="11" t="s">
        <v>4184</v>
      </c>
      <c r="N784" s="11" t="s">
        <v>4180</v>
      </c>
      <c r="O784" s="11">
        <v>23</v>
      </c>
      <c r="P784" s="11">
        <v>0</v>
      </c>
      <c r="Q784" s="11">
        <v>23</v>
      </c>
      <c r="R784" s="11">
        <v>2</v>
      </c>
    </row>
    <row r="785" spans="1:18">
      <c r="A785" s="10" t="s">
        <v>4857</v>
      </c>
      <c r="B785" s="11" t="s">
        <v>49</v>
      </c>
      <c r="C785" s="11" t="s">
        <v>4177</v>
      </c>
      <c r="D785" s="11">
        <v>98107</v>
      </c>
      <c r="E785" s="16">
        <v>734200</v>
      </c>
      <c r="F785" s="12">
        <v>4</v>
      </c>
      <c r="G785" s="15">
        <v>2.5</v>
      </c>
      <c r="H785" s="15">
        <v>2760</v>
      </c>
      <c r="I785" s="13">
        <v>266</v>
      </c>
      <c r="J785" s="11">
        <v>0</v>
      </c>
      <c r="K785" s="15" t="s">
        <v>4183</v>
      </c>
      <c r="L785" s="11" t="s">
        <v>4178</v>
      </c>
      <c r="M785" s="11" t="s">
        <v>4184</v>
      </c>
      <c r="N785" s="11" t="s">
        <v>4181</v>
      </c>
      <c r="O785" s="11">
        <v>97</v>
      </c>
      <c r="P785" s="11">
        <v>1970</v>
      </c>
      <c r="Q785" s="11">
        <v>55</v>
      </c>
      <c r="R785" s="11">
        <v>1.5</v>
      </c>
    </row>
    <row r="786" spans="1:18">
      <c r="A786" s="10" t="s">
        <v>4858</v>
      </c>
      <c r="B786" s="11" t="s">
        <v>33</v>
      </c>
      <c r="C786" s="11" t="s">
        <v>4177</v>
      </c>
      <c r="D786" s="11">
        <v>98005</v>
      </c>
      <c r="E786" s="16">
        <v>732600</v>
      </c>
      <c r="F786" s="12">
        <v>4</v>
      </c>
      <c r="G786" s="15">
        <v>2.5</v>
      </c>
      <c r="H786" s="15">
        <v>2130</v>
      </c>
      <c r="I786" s="13">
        <v>344</v>
      </c>
      <c r="J786" s="11">
        <v>0</v>
      </c>
      <c r="K786" s="15" t="s">
        <v>4183</v>
      </c>
      <c r="L786" s="11" t="s">
        <v>4178</v>
      </c>
      <c r="M786" s="11" t="s">
        <v>4184</v>
      </c>
      <c r="N786" s="11" t="s">
        <v>4179</v>
      </c>
      <c r="O786" s="11">
        <v>62</v>
      </c>
      <c r="P786" s="11">
        <v>0</v>
      </c>
      <c r="Q786" s="11">
        <v>62</v>
      </c>
      <c r="R786" s="11">
        <v>1</v>
      </c>
    </row>
    <row r="787" spans="1:18">
      <c r="A787" s="10" t="s">
        <v>4859</v>
      </c>
      <c r="B787" s="11" t="s">
        <v>49</v>
      </c>
      <c r="C787" s="11" t="s">
        <v>4177</v>
      </c>
      <c r="D787" s="11">
        <v>98126</v>
      </c>
      <c r="E787" s="16">
        <v>732000</v>
      </c>
      <c r="F787" s="12">
        <v>3</v>
      </c>
      <c r="G787" s="15">
        <v>3.75</v>
      </c>
      <c r="H787" s="15">
        <v>2670</v>
      </c>
      <c r="I787" s="13">
        <v>274</v>
      </c>
      <c r="J787" s="11">
        <v>0</v>
      </c>
      <c r="K787" s="15" t="s">
        <v>4183</v>
      </c>
      <c r="L787" s="11" t="s">
        <v>4178</v>
      </c>
      <c r="M787" s="11" t="s">
        <v>4181</v>
      </c>
      <c r="N787" s="11" t="s">
        <v>4179</v>
      </c>
      <c r="O787" s="11">
        <v>48</v>
      </c>
      <c r="P787" s="11">
        <v>0</v>
      </c>
      <c r="Q787" s="11">
        <v>48</v>
      </c>
      <c r="R787" s="11">
        <v>2.5</v>
      </c>
    </row>
    <row r="788" spans="1:18">
      <c r="A788" s="10" t="s">
        <v>4860</v>
      </c>
      <c r="B788" s="11" t="s">
        <v>49</v>
      </c>
      <c r="C788" s="11" t="s">
        <v>4177</v>
      </c>
      <c r="D788" s="11">
        <v>98107</v>
      </c>
      <c r="E788" s="16">
        <v>732000</v>
      </c>
      <c r="F788" s="12">
        <v>3</v>
      </c>
      <c r="G788" s="15">
        <v>2.5</v>
      </c>
      <c r="H788" s="15">
        <v>2330</v>
      </c>
      <c r="I788" s="13">
        <v>314</v>
      </c>
      <c r="J788" s="11">
        <v>0</v>
      </c>
      <c r="K788" s="15" t="s">
        <v>4183</v>
      </c>
      <c r="L788" s="11" t="s">
        <v>4178</v>
      </c>
      <c r="M788" s="11" t="s">
        <v>4181</v>
      </c>
      <c r="N788" s="11" t="s">
        <v>4180</v>
      </c>
      <c r="O788" s="11">
        <v>21</v>
      </c>
      <c r="P788" s="11">
        <v>2003</v>
      </c>
      <c r="Q788" s="11">
        <v>22</v>
      </c>
      <c r="R788" s="11">
        <v>2</v>
      </c>
    </row>
    <row r="789" spans="1:18">
      <c r="A789" s="10" t="s">
        <v>4861</v>
      </c>
      <c r="B789" s="11" t="s">
        <v>33</v>
      </c>
      <c r="C789" s="11" t="s">
        <v>4177</v>
      </c>
      <c r="D789" s="11">
        <v>98007</v>
      </c>
      <c r="E789" s="16">
        <v>732000</v>
      </c>
      <c r="F789" s="12">
        <v>3</v>
      </c>
      <c r="G789" s="15">
        <v>2</v>
      </c>
      <c r="H789" s="15">
        <v>1940</v>
      </c>
      <c r="I789" s="13">
        <v>377</v>
      </c>
      <c r="J789" s="11">
        <v>1</v>
      </c>
      <c r="K789" s="15" t="s">
        <v>4183</v>
      </c>
      <c r="L789" s="11" t="s">
        <v>4183</v>
      </c>
      <c r="M789" s="11" t="s">
        <v>4184</v>
      </c>
      <c r="N789" s="11" t="s">
        <v>4181</v>
      </c>
      <c r="O789" s="11">
        <v>71</v>
      </c>
      <c r="P789" s="11">
        <v>0</v>
      </c>
      <c r="Q789" s="11">
        <v>71</v>
      </c>
      <c r="R789" s="11">
        <v>1</v>
      </c>
    </row>
    <row r="790" spans="1:18">
      <c r="A790" s="10" t="s">
        <v>4862</v>
      </c>
      <c r="B790" s="11" t="s">
        <v>79</v>
      </c>
      <c r="C790" s="11" t="s">
        <v>4177</v>
      </c>
      <c r="D790" s="11">
        <v>98027</v>
      </c>
      <c r="E790" s="16">
        <v>730100</v>
      </c>
      <c r="F790" s="12">
        <v>4</v>
      </c>
      <c r="G790" s="15">
        <v>2.5</v>
      </c>
      <c r="H790" s="15">
        <v>3120</v>
      </c>
      <c r="I790" s="13">
        <v>234</v>
      </c>
      <c r="J790" s="11">
        <v>0</v>
      </c>
      <c r="K790" s="15" t="s">
        <v>4183</v>
      </c>
      <c r="L790" s="11" t="s">
        <v>4183</v>
      </c>
      <c r="M790" s="11" t="s">
        <v>4184</v>
      </c>
      <c r="N790" s="11" t="s">
        <v>4180</v>
      </c>
      <c r="O790" s="11">
        <v>22</v>
      </c>
      <c r="P790" s="11">
        <v>0</v>
      </c>
      <c r="Q790" s="11">
        <v>22</v>
      </c>
      <c r="R790" s="11">
        <v>2</v>
      </c>
    </row>
    <row r="791" spans="1:18">
      <c r="A791" s="10" t="s">
        <v>4863</v>
      </c>
      <c r="B791" s="11" t="s">
        <v>49</v>
      </c>
      <c r="C791" s="11" t="s">
        <v>4177</v>
      </c>
      <c r="D791" s="11">
        <v>98117</v>
      </c>
      <c r="E791" s="16">
        <v>730001</v>
      </c>
      <c r="F791" s="12">
        <v>3</v>
      </c>
      <c r="G791" s="15">
        <v>2</v>
      </c>
      <c r="H791" s="15">
        <v>1840</v>
      </c>
      <c r="I791" s="13">
        <v>397</v>
      </c>
      <c r="J791" s="11">
        <v>0</v>
      </c>
      <c r="K791" s="15" t="s">
        <v>4183</v>
      </c>
      <c r="L791" s="11" t="s">
        <v>4178</v>
      </c>
      <c r="M791" s="11" t="s">
        <v>4184</v>
      </c>
      <c r="N791" s="11" t="s">
        <v>4181</v>
      </c>
      <c r="O791" s="11">
        <v>74</v>
      </c>
      <c r="P791" s="11">
        <v>0</v>
      </c>
      <c r="Q791" s="11">
        <v>74</v>
      </c>
      <c r="R791" s="11">
        <v>1</v>
      </c>
    </row>
    <row r="792" spans="1:18">
      <c r="A792" s="10" t="s">
        <v>4864</v>
      </c>
      <c r="B792" s="11" t="s">
        <v>102</v>
      </c>
      <c r="C792" s="11" t="s">
        <v>4177</v>
      </c>
      <c r="D792" s="11">
        <v>98075</v>
      </c>
      <c r="E792" s="16">
        <v>730000</v>
      </c>
      <c r="F792" s="12">
        <v>4</v>
      </c>
      <c r="G792" s="15">
        <v>2.5</v>
      </c>
      <c r="H792" s="15">
        <v>3230</v>
      </c>
      <c r="I792" s="13">
        <v>226</v>
      </c>
      <c r="J792" s="11">
        <v>0</v>
      </c>
      <c r="K792" s="15" t="s">
        <v>4183</v>
      </c>
      <c r="L792" s="11" t="s">
        <v>4183</v>
      </c>
      <c r="M792" s="11" t="s">
        <v>4184</v>
      </c>
      <c r="N792" s="11" t="s">
        <v>4180</v>
      </c>
      <c r="O792" s="11">
        <v>21</v>
      </c>
      <c r="P792" s="11">
        <v>2003</v>
      </c>
      <c r="Q792" s="11">
        <v>22</v>
      </c>
      <c r="R792" s="11">
        <v>2</v>
      </c>
    </row>
    <row r="793" spans="1:18">
      <c r="A793" s="10" t="s">
        <v>4865</v>
      </c>
      <c r="B793" s="11" t="s">
        <v>49</v>
      </c>
      <c r="C793" s="11" t="s">
        <v>4177</v>
      </c>
      <c r="D793" s="11">
        <v>98199</v>
      </c>
      <c r="E793" s="16">
        <v>730000</v>
      </c>
      <c r="F793" s="12">
        <v>4</v>
      </c>
      <c r="G793" s="15">
        <v>2</v>
      </c>
      <c r="H793" s="15">
        <v>2360</v>
      </c>
      <c r="I793" s="13">
        <v>309</v>
      </c>
      <c r="J793" s="11">
        <v>0</v>
      </c>
      <c r="K793" s="15" t="s">
        <v>4183</v>
      </c>
      <c r="L793" s="11" t="s">
        <v>4178</v>
      </c>
      <c r="M793" s="11" t="s">
        <v>4184</v>
      </c>
      <c r="N793" s="11" t="s">
        <v>4181</v>
      </c>
      <c r="O793" s="11">
        <v>86</v>
      </c>
      <c r="P793" s="11">
        <v>0</v>
      </c>
      <c r="Q793" s="11">
        <v>86</v>
      </c>
      <c r="R793" s="11">
        <v>1</v>
      </c>
    </row>
    <row r="794" spans="1:18">
      <c r="A794" s="10" t="s">
        <v>4866</v>
      </c>
      <c r="B794" s="11" t="s">
        <v>33</v>
      </c>
      <c r="C794" s="11" t="s">
        <v>4177</v>
      </c>
      <c r="D794" s="11">
        <v>98005</v>
      </c>
      <c r="E794" s="16">
        <v>729032</v>
      </c>
      <c r="F794" s="12">
        <v>4</v>
      </c>
      <c r="G794" s="15">
        <v>2.5</v>
      </c>
      <c r="H794" s="15">
        <v>2840</v>
      </c>
      <c r="I794" s="13">
        <v>257</v>
      </c>
      <c r="J794" s="11">
        <v>0</v>
      </c>
      <c r="K794" s="15" t="s">
        <v>4183</v>
      </c>
      <c r="L794" s="11" t="s">
        <v>4178</v>
      </c>
      <c r="M794" s="11" t="s">
        <v>4184</v>
      </c>
      <c r="N794" s="11" t="s">
        <v>4179</v>
      </c>
      <c r="O794" s="11">
        <v>48</v>
      </c>
      <c r="P794" s="11">
        <v>0</v>
      </c>
      <c r="Q794" s="11">
        <v>48</v>
      </c>
      <c r="R794" s="11">
        <v>1</v>
      </c>
    </row>
    <row r="795" spans="1:18">
      <c r="A795" s="10" t="s">
        <v>4867</v>
      </c>
      <c r="B795" s="11" t="s">
        <v>49</v>
      </c>
      <c r="C795" s="11" t="s">
        <v>4177</v>
      </c>
      <c r="D795" s="11">
        <v>98102</v>
      </c>
      <c r="E795" s="16">
        <v>729000</v>
      </c>
      <c r="F795" s="12">
        <v>3</v>
      </c>
      <c r="G795" s="15">
        <v>1</v>
      </c>
      <c r="H795" s="15">
        <v>1580</v>
      </c>
      <c r="I795" s="13">
        <v>461</v>
      </c>
      <c r="J795" s="11">
        <v>0</v>
      </c>
      <c r="K795" s="15" t="s">
        <v>4183</v>
      </c>
      <c r="L795" s="11" t="s">
        <v>4183</v>
      </c>
      <c r="M795" s="11" t="s">
        <v>4184</v>
      </c>
      <c r="N795" s="11" t="s">
        <v>4180</v>
      </c>
      <c r="O795" s="11">
        <v>117</v>
      </c>
      <c r="P795" s="11">
        <v>1988</v>
      </c>
      <c r="Q795" s="11">
        <v>37</v>
      </c>
      <c r="R795" s="11">
        <v>2</v>
      </c>
    </row>
    <row r="796" spans="1:18">
      <c r="A796" s="10" t="s">
        <v>4868</v>
      </c>
      <c r="B796" s="11" t="s">
        <v>137</v>
      </c>
      <c r="C796" s="11" t="s">
        <v>4177</v>
      </c>
      <c r="D796" s="11">
        <v>98053</v>
      </c>
      <c r="E796" s="16">
        <v>728050</v>
      </c>
      <c r="F796" s="12">
        <v>3</v>
      </c>
      <c r="G796" s="15">
        <v>2.5</v>
      </c>
      <c r="H796" s="15">
        <v>2320</v>
      </c>
      <c r="I796" s="13">
        <v>314</v>
      </c>
      <c r="J796" s="11">
        <v>0</v>
      </c>
      <c r="K796" s="15" t="s">
        <v>4183</v>
      </c>
      <c r="L796" s="11" t="s">
        <v>4183</v>
      </c>
      <c r="M796" s="11" t="s">
        <v>4184</v>
      </c>
      <c r="N796" s="11" t="s">
        <v>4180</v>
      </c>
      <c r="O796" s="11">
        <v>17</v>
      </c>
      <c r="P796" s="11">
        <v>0</v>
      </c>
      <c r="Q796" s="11">
        <v>17</v>
      </c>
      <c r="R796" s="11">
        <v>1</v>
      </c>
    </row>
    <row r="797" spans="1:18">
      <c r="A797" s="10" t="s">
        <v>4869</v>
      </c>
      <c r="B797" s="11" t="s">
        <v>313</v>
      </c>
      <c r="C797" s="11" t="s">
        <v>4177</v>
      </c>
      <c r="D797" s="11">
        <v>98065</v>
      </c>
      <c r="E797" s="16">
        <v>725995</v>
      </c>
      <c r="F797" s="12">
        <v>4</v>
      </c>
      <c r="G797" s="15">
        <v>2.5</v>
      </c>
      <c r="H797" s="15">
        <v>3190</v>
      </c>
      <c r="I797" s="13">
        <v>228</v>
      </c>
      <c r="J797" s="11">
        <v>0</v>
      </c>
      <c r="K797" s="15" t="s">
        <v>4183</v>
      </c>
      <c r="L797" s="11" t="s">
        <v>4183</v>
      </c>
      <c r="M797" s="11" t="s">
        <v>4179</v>
      </c>
      <c r="N797" s="11" t="s">
        <v>4180</v>
      </c>
      <c r="O797" s="11">
        <v>24</v>
      </c>
      <c r="P797" s="11">
        <v>0</v>
      </c>
      <c r="Q797" s="11">
        <v>24</v>
      </c>
      <c r="R797" s="11">
        <v>2</v>
      </c>
    </row>
    <row r="798" spans="1:18">
      <c r="A798" s="10" t="s">
        <v>4870</v>
      </c>
      <c r="B798" s="11" t="s">
        <v>319</v>
      </c>
      <c r="C798" s="11" t="s">
        <v>4177</v>
      </c>
      <c r="D798" s="11">
        <v>98059</v>
      </c>
      <c r="E798" s="16">
        <v>725000</v>
      </c>
      <c r="F798" s="12">
        <v>4</v>
      </c>
      <c r="G798" s="15">
        <v>3.25</v>
      </c>
      <c r="H798" s="15">
        <v>3940</v>
      </c>
      <c r="I798" s="13">
        <v>184</v>
      </c>
      <c r="J798" s="11">
        <v>1</v>
      </c>
      <c r="K798" s="15" t="s">
        <v>4183</v>
      </c>
      <c r="L798" s="11" t="s">
        <v>4178</v>
      </c>
      <c r="M798" s="11" t="s">
        <v>4197</v>
      </c>
      <c r="N798" s="11" t="s">
        <v>4180</v>
      </c>
      <c r="O798" s="11">
        <v>25</v>
      </c>
      <c r="P798" s="11">
        <v>0</v>
      </c>
      <c r="Q798" s="11">
        <v>25</v>
      </c>
      <c r="R798" s="11">
        <v>2</v>
      </c>
    </row>
    <row r="799" spans="1:18">
      <c r="A799" s="10" t="s">
        <v>913</v>
      </c>
      <c r="B799" s="11" t="s">
        <v>49</v>
      </c>
      <c r="C799" s="11" t="s">
        <v>4177</v>
      </c>
      <c r="D799" s="11">
        <v>98144</v>
      </c>
      <c r="E799" s="16">
        <v>725000</v>
      </c>
      <c r="F799" s="12">
        <v>3</v>
      </c>
      <c r="G799" s="15">
        <v>1.75</v>
      </c>
      <c r="H799" s="15">
        <v>1860</v>
      </c>
      <c r="I799" s="13">
        <v>390</v>
      </c>
      <c r="J799" s="11">
        <v>0</v>
      </c>
      <c r="K799" s="15" t="s">
        <v>4183</v>
      </c>
      <c r="L799" s="11" t="s">
        <v>4183</v>
      </c>
      <c r="M799" s="11" t="s">
        <v>4179</v>
      </c>
      <c r="N799" s="11" t="s">
        <v>4179</v>
      </c>
      <c r="O799" s="11">
        <v>66</v>
      </c>
      <c r="P799" s="11">
        <v>0</v>
      </c>
      <c r="Q799" s="11">
        <v>66</v>
      </c>
      <c r="R799" s="11">
        <v>2</v>
      </c>
    </row>
    <row r="800" spans="1:18">
      <c r="A800" s="10" t="s">
        <v>4871</v>
      </c>
      <c r="B800" s="11" t="s">
        <v>49</v>
      </c>
      <c r="C800" s="11" t="s">
        <v>4177</v>
      </c>
      <c r="D800" s="11">
        <v>98107</v>
      </c>
      <c r="E800" s="16">
        <v>725000</v>
      </c>
      <c r="F800" s="12">
        <v>3</v>
      </c>
      <c r="G800" s="15">
        <v>1.5</v>
      </c>
      <c r="H800" s="15">
        <v>2500</v>
      </c>
      <c r="I800" s="13">
        <v>290</v>
      </c>
      <c r="J800" s="11">
        <v>0</v>
      </c>
      <c r="K800" s="15" t="s">
        <v>4183</v>
      </c>
      <c r="L800" s="11" t="s">
        <v>4178</v>
      </c>
      <c r="M800" s="11" t="s">
        <v>4179</v>
      </c>
      <c r="N800" s="11" t="s">
        <v>4180</v>
      </c>
      <c r="O800" s="11">
        <v>85</v>
      </c>
      <c r="P800" s="11">
        <v>1996</v>
      </c>
      <c r="Q800" s="11">
        <v>29</v>
      </c>
      <c r="R800" s="11">
        <v>1.5</v>
      </c>
    </row>
    <row r="801" spans="1:18">
      <c r="A801" s="10" t="s">
        <v>4872</v>
      </c>
      <c r="B801" s="11" t="s">
        <v>33</v>
      </c>
      <c r="C801" s="11" t="s">
        <v>4177</v>
      </c>
      <c r="D801" s="11">
        <v>98005</v>
      </c>
      <c r="E801" s="16">
        <v>725000</v>
      </c>
      <c r="F801" s="12">
        <v>4</v>
      </c>
      <c r="G801" s="15">
        <v>2.5</v>
      </c>
      <c r="H801" s="15">
        <v>2650</v>
      </c>
      <c r="I801" s="13">
        <v>274</v>
      </c>
      <c r="J801" s="11">
        <v>0</v>
      </c>
      <c r="K801" s="15" t="s">
        <v>4183</v>
      </c>
      <c r="L801" s="11" t="s">
        <v>4183</v>
      </c>
      <c r="M801" s="11" t="s">
        <v>4184</v>
      </c>
      <c r="N801" s="11" t="s">
        <v>4180</v>
      </c>
      <c r="O801" s="11">
        <v>39</v>
      </c>
      <c r="P801" s="11">
        <v>0</v>
      </c>
      <c r="Q801" s="11">
        <v>39</v>
      </c>
      <c r="R801" s="11">
        <v>2</v>
      </c>
    </row>
    <row r="802" spans="1:18">
      <c r="A802" s="10" t="s">
        <v>4873</v>
      </c>
      <c r="B802" s="11" t="s">
        <v>33</v>
      </c>
      <c r="C802" s="11" t="s">
        <v>4177</v>
      </c>
      <c r="D802" s="11">
        <v>98007</v>
      </c>
      <c r="E802" s="16">
        <v>725000</v>
      </c>
      <c r="F802" s="12">
        <v>5</v>
      </c>
      <c r="G802" s="15">
        <v>2.5</v>
      </c>
      <c r="H802" s="15">
        <v>3210</v>
      </c>
      <c r="I802" s="13">
        <v>226</v>
      </c>
      <c r="J802" s="11">
        <v>0</v>
      </c>
      <c r="K802" s="15" t="s">
        <v>4183</v>
      </c>
      <c r="L802" s="11" t="s">
        <v>4178</v>
      </c>
      <c r="M802" s="11" t="s">
        <v>4184</v>
      </c>
      <c r="N802" s="11" t="s">
        <v>4179</v>
      </c>
      <c r="O802" s="11">
        <v>57</v>
      </c>
      <c r="P802" s="11">
        <v>0</v>
      </c>
      <c r="Q802" s="11">
        <v>57</v>
      </c>
      <c r="R802" s="11">
        <v>1</v>
      </c>
    </row>
    <row r="803" spans="1:18">
      <c r="A803" s="10" t="s">
        <v>4874</v>
      </c>
      <c r="B803" s="11" t="s">
        <v>33</v>
      </c>
      <c r="C803" s="11" t="s">
        <v>4177</v>
      </c>
      <c r="D803" s="11">
        <v>98007</v>
      </c>
      <c r="E803" s="16">
        <v>725000</v>
      </c>
      <c r="F803" s="12">
        <v>4</v>
      </c>
      <c r="G803" s="15">
        <v>2.75</v>
      </c>
      <c r="H803" s="15">
        <v>2420</v>
      </c>
      <c r="I803" s="13">
        <v>300</v>
      </c>
      <c r="J803" s="11">
        <v>0</v>
      </c>
      <c r="K803" s="15" t="s">
        <v>4183</v>
      </c>
      <c r="L803" s="11" t="s">
        <v>4178</v>
      </c>
      <c r="M803" s="11" t="s">
        <v>4184</v>
      </c>
      <c r="N803" s="11" t="s">
        <v>4180</v>
      </c>
      <c r="O803" s="11">
        <v>48</v>
      </c>
      <c r="P803" s="11">
        <v>2004</v>
      </c>
      <c r="Q803" s="11">
        <v>21</v>
      </c>
      <c r="R803" s="11">
        <v>1</v>
      </c>
    </row>
    <row r="804" spans="1:18">
      <c r="A804" s="10" t="s">
        <v>4875</v>
      </c>
      <c r="B804" s="11" t="s">
        <v>46</v>
      </c>
      <c r="C804" s="11" t="s">
        <v>4177</v>
      </c>
      <c r="D804" s="11">
        <v>98033</v>
      </c>
      <c r="E804" s="16">
        <v>725000</v>
      </c>
      <c r="F804" s="12">
        <v>3</v>
      </c>
      <c r="G804" s="15">
        <v>1.75</v>
      </c>
      <c r="H804" s="15">
        <v>1610</v>
      </c>
      <c r="I804" s="13">
        <v>450</v>
      </c>
      <c r="J804" s="11">
        <v>0</v>
      </c>
      <c r="K804" s="15" t="s">
        <v>4183</v>
      </c>
      <c r="L804" s="11" t="s">
        <v>4183</v>
      </c>
      <c r="M804" s="11" t="s">
        <v>4184</v>
      </c>
      <c r="N804" s="11" t="s">
        <v>4181</v>
      </c>
      <c r="O804" s="11">
        <v>63</v>
      </c>
      <c r="P804" s="11">
        <v>0</v>
      </c>
      <c r="Q804" s="11">
        <v>63</v>
      </c>
      <c r="R804" s="11">
        <v>1</v>
      </c>
    </row>
    <row r="805" spans="1:18">
      <c r="A805" s="10" t="s">
        <v>4876</v>
      </c>
      <c r="B805" s="11" t="s">
        <v>920</v>
      </c>
      <c r="C805" s="11" t="s">
        <v>4177</v>
      </c>
      <c r="D805" s="11">
        <v>98038</v>
      </c>
      <c r="E805" s="16">
        <v>725000</v>
      </c>
      <c r="F805" s="12">
        <v>3</v>
      </c>
      <c r="G805" s="15">
        <v>2.5</v>
      </c>
      <c r="H805" s="15">
        <v>3580</v>
      </c>
      <c r="I805" s="13">
        <v>203</v>
      </c>
      <c r="J805" s="11">
        <v>1</v>
      </c>
      <c r="K805" s="15" t="s">
        <v>4183</v>
      </c>
      <c r="L805" s="11" t="s">
        <v>4183</v>
      </c>
      <c r="M805" s="11" t="s">
        <v>4184</v>
      </c>
      <c r="N805" s="11" t="s">
        <v>4180</v>
      </c>
      <c r="O805" s="11">
        <v>35</v>
      </c>
      <c r="P805" s="11">
        <v>2009</v>
      </c>
      <c r="Q805" s="11">
        <v>16</v>
      </c>
      <c r="R805" s="11">
        <v>1.5</v>
      </c>
    </row>
    <row r="806" spans="1:18">
      <c r="A806" s="10" t="s">
        <v>4877</v>
      </c>
      <c r="B806" s="11" t="s">
        <v>137</v>
      </c>
      <c r="C806" s="11" t="s">
        <v>4177</v>
      </c>
      <c r="D806" s="11">
        <v>98052</v>
      </c>
      <c r="E806" s="16">
        <v>725000</v>
      </c>
      <c r="F806" s="12">
        <v>4</v>
      </c>
      <c r="G806" s="15">
        <v>2.5</v>
      </c>
      <c r="H806" s="15">
        <v>2490</v>
      </c>
      <c r="I806" s="13">
        <v>291</v>
      </c>
      <c r="J806" s="11">
        <v>0</v>
      </c>
      <c r="K806" s="15" t="s">
        <v>4183</v>
      </c>
      <c r="L806" s="11" t="s">
        <v>4183</v>
      </c>
      <c r="M806" s="11" t="s">
        <v>4184</v>
      </c>
      <c r="N806" s="11" t="s">
        <v>4179</v>
      </c>
      <c r="O806" s="11">
        <v>25</v>
      </c>
      <c r="P806" s="11">
        <v>0</v>
      </c>
      <c r="Q806" s="11">
        <v>25</v>
      </c>
      <c r="R806" s="11">
        <v>2</v>
      </c>
    </row>
    <row r="807" spans="1:18">
      <c r="A807" s="10" t="s">
        <v>4878</v>
      </c>
      <c r="B807" s="11" t="s">
        <v>137</v>
      </c>
      <c r="C807" s="11" t="s">
        <v>4177</v>
      </c>
      <c r="D807" s="11">
        <v>98052</v>
      </c>
      <c r="E807" s="16">
        <v>725000</v>
      </c>
      <c r="F807" s="12">
        <v>3</v>
      </c>
      <c r="G807" s="15">
        <v>2.5</v>
      </c>
      <c r="H807" s="15">
        <v>2610</v>
      </c>
      <c r="I807" s="13">
        <v>278</v>
      </c>
      <c r="J807" s="11">
        <v>0</v>
      </c>
      <c r="K807" s="15" t="s">
        <v>4183</v>
      </c>
      <c r="L807" s="11" t="s">
        <v>4183</v>
      </c>
      <c r="M807" s="11" t="s">
        <v>4184</v>
      </c>
      <c r="N807" s="11" t="s">
        <v>4180</v>
      </c>
      <c r="O807" s="11">
        <v>29</v>
      </c>
      <c r="P807" s="11">
        <v>0</v>
      </c>
      <c r="Q807" s="11">
        <v>29</v>
      </c>
      <c r="R807" s="11">
        <v>2</v>
      </c>
    </row>
    <row r="808" spans="1:18">
      <c r="A808" s="10" t="s">
        <v>4879</v>
      </c>
      <c r="B808" s="11" t="s">
        <v>137</v>
      </c>
      <c r="C808" s="11" t="s">
        <v>4177</v>
      </c>
      <c r="D808" s="11">
        <v>98052</v>
      </c>
      <c r="E808" s="16">
        <v>725000</v>
      </c>
      <c r="F808" s="12">
        <v>4</v>
      </c>
      <c r="G808" s="15">
        <v>2.75</v>
      </c>
      <c r="H808" s="15">
        <v>2630</v>
      </c>
      <c r="I808" s="13">
        <v>276</v>
      </c>
      <c r="J808" s="11">
        <v>0</v>
      </c>
      <c r="K808" s="15" t="s">
        <v>4183</v>
      </c>
      <c r="L808" s="11" t="s">
        <v>4183</v>
      </c>
      <c r="M808" s="11" t="s">
        <v>4184</v>
      </c>
      <c r="N808" s="11" t="s">
        <v>4180</v>
      </c>
      <c r="O808" s="11">
        <v>31</v>
      </c>
      <c r="P808" s="11">
        <v>0</v>
      </c>
      <c r="Q808" s="11">
        <v>31</v>
      </c>
      <c r="R808" s="11">
        <v>2</v>
      </c>
    </row>
    <row r="809" spans="1:18">
      <c r="A809" s="10" t="s">
        <v>4880</v>
      </c>
      <c r="B809" s="11" t="s">
        <v>137</v>
      </c>
      <c r="C809" s="11" t="s">
        <v>4177</v>
      </c>
      <c r="D809" s="11">
        <v>98052</v>
      </c>
      <c r="E809" s="16">
        <v>725000</v>
      </c>
      <c r="F809" s="12">
        <v>5</v>
      </c>
      <c r="G809" s="15">
        <v>2.75</v>
      </c>
      <c r="H809" s="15">
        <v>2830</v>
      </c>
      <c r="I809" s="13">
        <v>256</v>
      </c>
      <c r="J809" s="11">
        <v>0</v>
      </c>
      <c r="K809" s="15" t="s">
        <v>4183</v>
      </c>
      <c r="L809" s="11" t="s">
        <v>4183</v>
      </c>
      <c r="M809" s="11" t="s">
        <v>4184</v>
      </c>
      <c r="N809" s="11" t="s">
        <v>4180</v>
      </c>
      <c r="O809" s="11">
        <v>19</v>
      </c>
      <c r="P809" s="11">
        <v>0</v>
      </c>
      <c r="Q809" s="11">
        <v>19</v>
      </c>
      <c r="R809" s="11">
        <v>2</v>
      </c>
    </row>
    <row r="810" spans="1:18">
      <c r="A810" s="10" t="s">
        <v>4881</v>
      </c>
      <c r="B810" s="11" t="s">
        <v>49</v>
      </c>
      <c r="C810" s="11" t="s">
        <v>4177</v>
      </c>
      <c r="D810" s="11">
        <v>98103</v>
      </c>
      <c r="E810" s="16">
        <v>725000</v>
      </c>
      <c r="F810" s="12">
        <v>6</v>
      </c>
      <c r="G810" s="15">
        <v>3</v>
      </c>
      <c r="H810" s="15">
        <v>3110</v>
      </c>
      <c r="I810" s="13">
        <v>233</v>
      </c>
      <c r="J810" s="11">
        <v>0</v>
      </c>
      <c r="K810" s="15" t="s">
        <v>4183</v>
      </c>
      <c r="L810" s="11" t="s">
        <v>4178</v>
      </c>
      <c r="M810" s="11" t="s">
        <v>4184</v>
      </c>
      <c r="N810" s="11" t="s">
        <v>4181</v>
      </c>
      <c r="O810" s="11">
        <v>104</v>
      </c>
      <c r="P810" s="11">
        <v>0</v>
      </c>
      <c r="Q810" s="11">
        <v>104</v>
      </c>
      <c r="R810" s="11">
        <v>1.5</v>
      </c>
    </row>
    <row r="811" spans="1:18">
      <c r="A811" s="10" t="s">
        <v>927</v>
      </c>
      <c r="B811" s="11" t="s">
        <v>49</v>
      </c>
      <c r="C811" s="11" t="s">
        <v>4177</v>
      </c>
      <c r="D811" s="11">
        <v>98103</v>
      </c>
      <c r="E811" s="16">
        <v>725000</v>
      </c>
      <c r="F811" s="12">
        <v>2</v>
      </c>
      <c r="G811" s="15">
        <v>1.75</v>
      </c>
      <c r="H811" s="15">
        <v>1950</v>
      </c>
      <c r="I811" s="13">
        <v>372</v>
      </c>
      <c r="J811" s="11">
        <v>0</v>
      </c>
      <c r="K811" s="15" t="s">
        <v>4183</v>
      </c>
      <c r="L811" s="11" t="s">
        <v>4178</v>
      </c>
      <c r="M811" s="11" t="s">
        <v>4184</v>
      </c>
      <c r="N811" s="11" t="s">
        <v>4181</v>
      </c>
      <c r="O811" s="11">
        <v>106</v>
      </c>
      <c r="P811" s="11">
        <v>1934</v>
      </c>
      <c r="Q811" s="11">
        <v>91</v>
      </c>
      <c r="R811" s="11">
        <v>1</v>
      </c>
    </row>
    <row r="812" spans="1:18">
      <c r="A812" s="10" t="s">
        <v>4882</v>
      </c>
      <c r="B812" s="11" t="s">
        <v>49</v>
      </c>
      <c r="C812" s="11" t="s">
        <v>4177</v>
      </c>
      <c r="D812" s="11">
        <v>98105</v>
      </c>
      <c r="E812" s="16">
        <v>725000</v>
      </c>
      <c r="F812" s="12">
        <v>6</v>
      </c>
      <c r="G812" s="15">
        <v>1.75</v>
      </c>
      <c r="H812" s="15">
        <v>2380</v>
      </c>
      <c r="I812" s="13">
        <v>305</v>
      </c>
      <c r="J812" s="11">
        <v>0</v>
      </c>
      <c r="K812" s="15" t="s">
        <v>4183</v>
      </c>
      <c r="L812" s="11" t="s">
        <v>4183</v>
      </c>
      <c r="M812" s="11" t="s">
        <v>4184</v>
      </c>
      <c r="N812" s="11" t="s">
        <v>4180</v>
      </c>
      <c r="O812" s="11">
        <v>108</v>
      </c>
      <c r="P812" s="11">
        <v>2009</v>
      </c>
      <c r="Q812" s="11">
        <v>16</v>
      </c>
      <c r="R812" s="11">
        <v>2</v>
      </c>
    </row>
    <row r="813" spans="1:18">
      <c r="A813" s="10" t="s">
        <v>4883</v>
      </c>
      <c r="B813" s="11" t="s">
        <v>120</v>
      </c>
      <c r="C813" s="11" t="s">
        <v>4177</v>
      </c>
      <c r="D813" s="11">
        <v>98077</v>
      </c>
      <c r="E813" s="16">
        <v>725000</v>
      </c>
      <c r="F813" s="12">
        <v>4</v>
      </c>
      <c r="G813" s="15">
        <v>2.5</v>
      </c>
      <c r="H813" s="15">
        <v>3420</v>
      </c>
      <c r="I813" s="13">
        <v>212</v>
      </c>
      <c r="J813" s="11">
        <v>1</v>
      </c>
      <c r="K813" s="15" t="s">
        <v>4183</v>
      </c>
      <c r="L813" s="11" t="s">
        <v>4183</v>
      </c>
      <c r="M813" s="11" t="s">
        <v>4184</v>
      </c>
      <c r="N813" s="11" t="s">
        <v>4180</v>
      </c>
      <c r="O813" s="11">
        <v>37</v>
      </c>
      <c r="P813" s="11">
        <v>2000</v>
      </c>
      <c r="Q813" s="11">
        <v>25</v>
      </c>
      <c r="R813" s="11">
        <v>2</v>
      </c>
    </row>
    <row r="814" spans="1:18">
      <c r="A814" s="10" t="s">
        <v>930</v>
      </c>
      <c r="B814" s="11" t="s">
        <v>49</v>
      </c>
      <c r="C814" s="11" t="s">
        <v>4177</v>
      </c>
      <c r="D814" s="11">
        <v>98112</v>
      </c>
      <c r="E814" s="16">
        <v>724800</v>
      </c>
      <c r="F814" s="12">
        <v>3</v>
      </c>
      <c r="G814" s="15">
        <v>2</v>
      </c>
      <c r="H814" s="15">
        <v>2050</v>
      </c>
      <c r="I814" s="13">
        <v>354</v>
      </c>
      <c r="J814" s="11">
        <v>0</v>
      </c>
      <c r="K814" s="15" t="s">
        <v>4183</v>
      </c>
      <c r="L814" s="11" t="s">
        <v>4178</v>
      </c>
      <c r="M814" s="11" t="s">
        <v>4184</v>
      </c>
      <c r="N814" s="11" t="s">
        <v>4180</v>
      </c>
      <c r="O814" s="11">
        <v>99</v>
      </c>
      <c r="P814" s="11">
        <v>2001</v>
      </c>
      <c r="Q814" s="11">
        <v>24</v>
      </c>
      <c r="R814" s="11">
        <v>1</v>
      </c>
    </row>
    <row r="815" spans="1:18">
      <c r="A815" s="10" t="s">
        <v>4884</v>
      </c>
      <c r="B815" s="11" t="s">
        <v>46</v>
      </c>
      <c r="C815" s="11" t="s">
        <v>4177</v>
      </c>
      <c r="D815" s="11">
        <v>98033</v>
      </c>
      <c r="E815" s="16">
        <v>723244</v>
      </c>
      <c r="F815" s="12">
        <v>4</v>
      </c>
      <c r="G815" s="15">
        <v>2.75</v>
      </c>
      <c r="H815" s="15">
        <v>3010</v>
      </c>
      <c r="I815" s="13">
        <v>240</v>
      </c>
      <c r="J815" s="11">
        <v>0</v>
      </c>
      <c r="K815" s="15" t="s">
        <v>4183</v>
      </c>
      <c r="L815" s="11" t="s">
        <v>4183</v>
      </c>
      <c r="M815" s="11" t="s">
        <v>4184</v>
      </c>
      <c r="N815" s="11" t="s">
        <v>4180</v>
      </c>
      <c r="O815" s="11">
        <v>11</v>
      </c>
      <c r="P815" s="11">
        <v>0</v>
      </c>
      <c r="Q815" s="11">
        <v>11</v>
      </c>
      <c r="R815" s="11">
        <v>2</v>
      </c>
    </row>
    <row r="816" spans="1:18">
      <c r="A816" s="10" t="s">
        <v>4885</v>
      </c>
      <c r="B816" s="11" t="s">
        <v>46</v>
      </c>
      <c r="C816" s="11" t="s">
        <v>4177</v>
      </c>
      <c r="D816" s="11">
        <v>98033</v>
      </c>
      <c r="E816" s="16">
        <v>723244</v>
      </c>
      <c r="F816" s="12">
        <v>4</v>
      </c>
      <c r="G816" s="15">
        <v>2.75</v>
      </c>
      <c r="H816" s="15">
        <v>3270</v>
      </c>
      <c r="I816" s="13">
        <v>221</v>
      </c>
      <c r="J816" s="11">
        <v>0</v>
      </c>
      <c r="K816" s="15" t="s">
        <v>4183</v>
      </c>
      <c r="L816" s="11" t="s">
        <v>4183</v>
      </c>
      <c r="M816" s="11" t="s">
        <v>4184</v>
      </c>
      <c r="N816" s="11" t="s">
        <v>4180</v>
      </c>
      <c r="O816" s="11">
        <v>11</v>
      </c>
      <c r="P816" s="11">
        <v>0</v>
      </c>
      <c r="Q816" s="11">
        <v>11</v>
      </c>
      <c r="R816" s="11">
        <v>2</v>
      </c>
    </row>
    <row r="817" spans="1:18">
      <c r="A817" s="10" t="s">
        <v>4886</v>
      </c>
      <c r="B817" s="11" t="s">
        <v>33</v>
      </c>
      <c r="C817" s="11" t="s">
        <v>4177</v>
      </c>
      <c r="D817" s="11">
        <v>98004</v>
      </c>
      <c r="E817" s="16">
        <v>723000</v>
      </c>
      <c r="F817" s="12">
        <v>4</v>
      </c>
      <c r="G817" s="15">
        <v>2.25</v>
      </c>
      <c r="H817" s="15">
        <v>1960</v>
      </c>
      <c r="I817" s="13">
        <v>369</v>
      </c>
      <c r="J817" s="11">
        <v>0</v>
      </c>
      <c r="K817" s="15" t="s">
        <v>4183</v>
      </c>
      <c r="L817" s="11" t="s">
        <v>4178</v>
      </c>
      <c r="M817" s="11" t="s">
        <v>4184</v>
      </c>
      <c r="N817" s="11" t="s">
        <v>4179</v>
      </c>
      <c r="O817" s="11">
        <v>66</v>
      </c>
      <c r="P817" s="11">
        <v>0</v>
      </c>
      <c r="Q817" s="11">
        <v>66</v>
      </c>
      <c r="R817" s="11">
        <v>1</v>
      </c>
    </row>
    <row r="818" spans="1:18">
      <c r="A818" s="10" t="s">
        <v>4887</v>
      </c>
      <c r="B818" s="11" t="s">
        <v>79</v>
      </c>
      <c r="C818" s="11" t="s">
        <v>4177</v>
      </c>
      <c r="D818" s="11">
        <v>98029</v>
      </c>
      <c r="E818" s="16">
        <v>723000</v>
      </c>
      <c r="F818" s="12">
        <v>4</v>
      </c>
      <c r="G818" s="15">
        <v>2.5</v>
      </c>
      <c r="H818" s="15">
        <v>2700</v>
      </c>
      <c r="I818" s="13">
        <v>268</v>
      </c>
      <c r="J818" s="11">
        <v>0</v>
      </c>
      <c r="K818" s="15" t="s">
        <v>4183</v>
      </c>
      <c r="L818" s="11" t="s">
        <v>4183</v>
      </c>
      <c r="M818" s="11" t="s">
        <v>4184</v>
      </c>
      <c r="N818" s="11" t="s">
        <v>4180</v>
      </c>
      <c r="O818" s="11">
        <v>21</v>
      </c>
      <c r="P818" s="11">
        <v>2003</v>
      </c>
      <c r="Q818" s="11">
        <v>22</v>
      </c>
      <c r="R818" s="11">
        <v>2</v>
      </c>
    </row>
    <row r="819" spans="1:18">
      <c r="A819" s="10" t="s">
        <v>4888</v>
      </c>
      <c r="B819" s="11" t="s">
        <v>49</v>
      </c>
      <c r="C819" s="11" t="s">
        <v>4177</v>
      </c>
      <c r="D819" s="11">
        <v>98116</v>
      </c>
      <c r="E819" s="16">
        <v>723000</v>
      </c>
      <c r="F819" s="12">
        <v>4</v>
      </c>
      <c r="G819" s="15">
        <v>2.25</v>
      </c>
      <c r="H819" s="15">
        <v>2430</v>
      </c>
      <c r="I819" s="13">
        <v>298</v>
      </c>
      <c r="J819" s="11">
        <v>0</v>
      </c>
      <c r="K819" s="15" t="s">
        <v>4183</v>
      </c>
      <c r="L819" s="11" t="s">
        <v>4178</v>
      </c>
      <c r="M819" s="11" t="s">
        <v>4184</v>
      </c>
      <c r="N819" s="11" t="s">
        <v>4180</v>
      </c>
      <c r="O819" s="11">
        <v>97</v>
      </c>
      <c r="P819" s="11">
        <v>1954</v>
      </c>
      <c r="Q819" s="11">
        <v>71</v>
      </c>
      <c r="R819" s="11">
        <v>1.5</v>
      </c>
    </row>
    <row r="820" spans="1:18">
      <c r="A820" s="10" t="s">
        <v>4889</v>
      </c>
      <c r="B820" s="11" t="s">
        <v>137</v>
      </c>
      <c r="C820" s="11" t="s">
        <v>4177</v>
      </c>
      <c r="D820" s="11">
        <v>98053</v>
      </c>
      <c r="E820" s="16">
        <v>720500</v>
      </c>
      <c r="F820" s="12">
        <v>4</v>
      </c>
      <c r="G820" s="15">
        <v>2.5</v>
      </c>
      <c r="H820" s="15">
        <v>3350</v>
      </c>
      <c r="I820" s="13">
        <v>215</v>
      </c>
      <c r="J820" s="11">
        <v>1</v>
      </c>
      <c r="K820" s="15" t="s">
        <v>4183</v>
      </c>
      <c r="L820" s="11" t="s">
        <v>4183</v>
      </c>
      <c r="M820" s="11" t="s">
        <v>4184</v>
      </c>
      <c r="N820" s="11" t="s">
        <v>4179</v>
      </c>
      <c r="O820" s="11">
        <v>40</v>
      </c>
      <c r="P820" s="11">
        <v>0</v>
      </c>
      <c r="Q820" s="11">
        <v>40</v>
      </c>
      <c r="R820" s="11">
        <v>2</v>
      </c>
    </row>
    <row r="821" spans="1:18">
      <c r="A821" s="10" t="s">
        <v>4890</v>
      </c>
      <c r="B821" s="11" t="s">
        <v>49</v>
      </c>
      <c r="C821" s="11" t="s">
        <v>4177</v>
      </c>
      <c r="D821" s="11">
        <v>98103</v>
      </c>
      <c r="E821" s="16">
        <v>720000</v>
      </c>
      <c r="F821" s="12">
        <v>3</v>
      </c>
      <c r="G821" s="15">
        <v>2.5</v>
      </c>
      <c r="H821" s="15">
        <v>2020</v>
      </c>
      <c r="I821" s="13">
        <v>356</v>
      </c>
      <c r="J821" s="11">
        <v>0</v>
      </c>
      <c r="K821" s="15" t="s">
        <v>4183</v>
      </c>
      <c r="L821" s="11" t="s">
        <v>4183</v>
      </c>
      <c r="M821" s="11" t="s">
        <v>4197</v>
      </c>
      <c r="N821" s="11" t="s">
        <v>4180</v>
      </c>
      <c r="O821" s="11">
        <v>25</v>
      </c>
      <c r="P821" s="11">
        <v>0</v>
      </c>
      <c r="Q821" s="11">
        <v>25</v>
      </c>
      <c r="R821" s="11">
        <v>3</v>
      </c>
    </row>
    <row r="822" spans="1:18">
      <c r="A822" s="10" t="s">
        <v>4891</v>
      </c>
      <c r="B822" s="11" t="s">
        <v>49</v>
      </c>
      <c r="C822" s="11" t="s">
        <v>4177</v>
      </c>
      <c r="D822" s="11">
        <v>98146</v>
      </c>
      <c r="E822" s="16">
        <v>720000</v>
      </c>
      <c r="F822" s="12">
        <v>2</v>
      </c>
      <c r="G822" s="15">
        <v>1</v>
      </c>
      <c r="H822" s="15">
        <v>2020</v>
      </c>
      <c r="I822" s="13">
        <v>356</v>
      </c>
      <c r="J822" s="11">
        <v>0</v>
      </c>
      <c r="K822" s="15" t="s">
        <v>4183</v>
      </c>
      <c r="L822" s="11" t="s">
        <v>4178</v>
      </c>
      <c r="M822" s="11" t="s">
        <v>4197</v>
      </c>
      <c r="N822" s="11" t="s">
        <v>4179</v>
      </c>
      <c r="O822" s="11">
        <v>78</v>
      </c>
      <c r="P822" s="11">
        <v>1988</v>
      </c>
      <c r="Q822" s="11">
        <v>37</v>
      </c>
      <c r="R822" s="11">
        <v>1</v>
      </c>
    </row>
    <row r="823" spans="1:18">
      <c r="A823" s="10" t="s">
        <v>4892</v>
      </c>
      <c r="B823" s="11" t="s">
        <v>313</v>
      </c>
      <c r="C823" s="11" t="s">
        <v>4177</v>
      </c>
      <c r="D823" s="11">
        <v>98065</v>
      </c>
      <c r="E823" s="16">
        <v>720000</v>
      </c>
      <c r="F823" s="12">
        <v>4</v>
      </c>
      <c r="G823" s="15">
        <v>2.5</v>
      </c>
      <c r="H823" s="15">
        <v>3340</v>
      </c>
      <c r="I823" s="13">
        <v>216</v>
      </c>
      <c r="J823" s="11">
        <v>0</v>
      </c>
      <c r="K823" s="15" t="s">
        <v>4183</v>
      </c>
      <c r="L823" s="11" t="s">
        <v>4183</v>
      </c>
      <c r="M823" s="11" t="s">
        <v>4179</v>
      </c>
      <c r="N823" s="11" t="s">
        <v>4180</v>
      </c>
      <c r="O823" s="11">
        <v>26</v>
      </c>
      <c r="P823" s="11">
        <v>0</v>
      </c>
      <c r="Q823" s="11">
        <v>26</v>
      </c>
      <c r="R823" s="11">
        <v>2</v>
      </c>
    </row>
    <row r="824" spans="1:18">
      <c r="A824" s="10" t="s">
        <v>4893</v>
      </c>
      <c r="B824" s="11" t="s">
        <v>33</v>
      </c>
      <c r="C824" s="11" t="s">
        <v>4177</v>
      </c>
      <c r="D824" s="11">
        <v>98008</v>
      </c>
      <c r="E824" s="16">
        <v>720000</v>
      </c>
      <c r="F824" s="12">
        <v>4</v>
      </c>
      <c r="G824" s="15">
        <v>2.25</v>
      </c>
      <c r="H824" s="15">
        <v>2410</v>
      </c>
      <c r="I824" s="13">
        <v>299</v>
      </c>
      <c r="J824" s="11">
        <v>0</v>
      </c>
      <c r="K824" s="15" t="s">
        <v>4183</v>
      </c>
      <c r="L824" s="11" t="s">
        <v>4183</v>
      </c>
      <c r="M824" s="11" t="s">
        <v>4184</v>
      </c>
      <c r="N824" s="11" t="s">
        <v>4181</v>
      </c>
      <c r="O824" s="11">
        <v>60</v>
      </c>
      <c r="P824" s="11">
        <v>0</v>
      </c>
      <c r="Q824" s="11">
        <v>60</v>
      </c>
      <c r="R824" s="11">
        <v>2</v>
      </c>
    </row>
    <row r="825" spans="1:18">
      <c r="A825" s="10" t="s">
        <v>4894</v>
      </c>
      <c r="B825" s="11" t="s">
        <v>841</v>
      </c>
      <c r="C825" s="11" t="s">
        <v>4177</v>
      </c>
      <c r="D825" s="11">
        <v>98011</v>
      </c>
      <c r="E825" s="16">
        <v>720000</v>
      </c>
      <c r="F825" s="12">
        <v>4</v>
      </c>
      <c r="G825" s="15">
        <v>3</v>
      </c>
      <c r="H825" s="15">
        <v>3550</v>
      </c>
      <c r="I825" s="13">
        <v>203</v>
      </c>
      <c r="J825" s="11">
        <v>0</v>
      </c>
      <c r="K825" s="15" t="s">
        <v>4183</v>
      </c>
      <c r="L825" s="11" t="s">
        <v>4178</v>
      </c>
      <c r="M825" s="11" t="s">
        <v>4184</v>
      </c>
      <c r="N825" s="11" t="s">
        <v>4179</v>
      </c>
      <c r="O825" s="11">
        <v>35</v>
      </c>
      <c r="P825" s="11">
        <v>0</v>
      </c>
      <c r="Q825" s="11">
        <v>35</v>
      </c>
      <c r="R825" s="11">
        <v>1.5</v>
      </c>
    </row>
    <row r="826" spans="1:18">
      <c r="A826" s="10" t="s">
        <v>4895</v>
      </c>
      <c r="B826" s="11" t="s">
        <v>161</v>
      </c>
      <c r="C826" s="11" t="s">
        <v>4177</v>
      </c>
      <c r="D826" s="11">
        <v>98024</v>
      </c>
      <c r="E826" s="16">
        <v>720000</v>
      </c>
      <c r="F826" s="12">
        <v>3</v>
      </c>
      <c r="G826" s="15">
        <v>2.5</v>
      </c>
      <c r="H826" s="15">
        <v>3150</v>
      </c>
      <c r="I826" s="13">
        <v>229</v>
      </c>
      <c r="J826" s="11">
        <v>3</v>
      </c>
      <c r="K826" s="15" t="s">
        <v>4183</v>
      </c>
      <c r="L826" s="11" t="s">
        <v>4183</v>
      </c>
      <c r="M826" s="11" t="s">
        <v>4184</v>
      </c>
      <c r="N826" s="11" t="s">
        <v>4180</v>
      </c>
      <c r="O826" s="11">
        <v>18</v>
      </c>
      <c r="P826" s="11">
        <v>0</v>
      </c>
      <c r="Q826" s="11">
        <v>18</v>
      </c>
      <c r="R826" s="11">
        <v>2</v>
      </c>
    </row>
    <row r="827" spans="1:18">
      <c r="A827" s="10" t="s">
        <v>4896</v>
      </c>
      <c r="B827" s="11" t="s">
        <v>79</v>
      </c>
      <c r="C827" s="11" t="s">
        <v>4177</v>
      </c>
      <c r="D827" s="11">
        <v>98029</v>
      </c>
      <c r="E827" s="16">
        <v>720000</v>
      </c>
      <c r="F827" s="12">
        <v>4</v>
      </c>
      <c r="G827" s="15">
        <v>2.5</v>
      </c>
      <c r="H827" s="15">
        <v>2870</v>
      </c>
      <c r="I827" s="13">
        <v>251</v>
      </c>
      <c r="J827" s="11">
        <v>0</v>
      </c>
      <c r="K827" s="15" t="s">
        <v>4183</v>
      </c>
      <c r="L827" s="11" t="s">
        <v>4183</v>
      </c>
      <c r="M827" s="11" t="s">
        <v>4184</v>
      </c>
      <c r="N827" s="11" t="s">
        <v>4179</v>
      </c>
      <c r="O827" s="11">
        <v>39</v>
      </c>
      <c r="P827" s="11">
        <v>0</v>
      </c>
      <c r="Q827" s="11">
        <v>39</v>
      </c>
      <c r="R827" s="11">
        <v>2</v>
      </c>
    </row>
    <row r="828" spans="1:18">
      <c r="A828" s="10" t="s">
        <v>4897</v>
      </c>
      <c r="B828" s="11" t="s">
        <v>46</v>
      </c>
      <c r="C828" s="11" t="s">
        <v>4177</v>
      </c>
      <c r="D828" s="11">
        <v>98033</v>
      </c>
      <c r="E828" s="16">
        <v>720000</v>
      </c>
      <c r="F828" s="12">
        <v>4</v>
      </c>
      <c r="G828" s="15">
        <v>2.5</v>
      </c>
      <c r="H828" s="15">
        <v>2650</v>
      </c>
      <c r="I828" s="13">
        <v>272</v>
      </c>
      <c r="J828" s="11">
        <v>0</v>
      </c>
      <c r="K828" s="15" t="s">
        <v>4183</v>
      </c>
      <c r="L828" s="11" t="s">
        <v>4178</v>
      </c>
      <c r="M828" s="11" t="s">
        <v>4184</v>
      </c>
      <c r="N828" s="11" t="s">
        <v>4180</v>
      </c>
      <c r="O828" s="11">
        <v>37</v>
      </c>
      <c r="P828" s="11">
        <v>2000</v>
      </c>
      <c r="Q828" s="11">
        <v>25</v>
      </c>
      <c r="R828" s="11">
        <v>2</v>
      </c>
    </row>
    <row r="829" spans="1:18">
      <c r="A829" s="10" t="s">
        <v>4898</v>
      </c>
      <c r="B829" s="11" t="s">
        <v>137</v>
      </c>
      <c r="C829" s="11" t="s">
        <v>4177</v>
      </c>
      <c r="D829" s="11">
        <v>98053</v>
      </c>
      <c r="E829" s="16">
        <v>720000</v>
      </c>
      <c r="F829" s="12">
        <v>4</v>
      </c>
      <c r="G829" s="15">
        <v>2.5</v>
      </c>
      <c r="H829" s="15">
        <v>2440</v>
      </c>
      <c r="I829" s="13">
        <v>295</v>
      </c>
      <c r="J829" s="11">
        <v>1</v>
      </c>
      <c r="K829" s="15" t="s">
        <v>4183</v>
      </c>
      <c r="L829" s="11" t="s">
        <v>4183</v>
      </c>
      <c r="M829" s="11" t="s">
        <v>4184</v>
      </c>
      <c r="N829" s="11" t="s">
        <v>4180</v>
      </c>
      <c r="O829" s="11">
        <v>38</v>
      </c>
      <c r="P829" s="11">
        <v>2000</v>
      </c>
      <c r="Q829" s="11">
        <v>25</v>
      </c>
      <c r="R829" s="11">
        <v>2</v>
      </c>
    </row>
    <row r="830" spans="1:18">
      <c r="A830" s="10" t="s">
        <v>946</v>
      </c>
      <c r="B830" s="11" t="s">
        <v>49</v>
      </c>
      <c r="C830" s="11" t="s">
        <v>4177</v>
      </c>
      <c r="D830" s="11">
        <v>98118</v>
      </c>
      <c r="E830" s="16">
        <v>718500</v>
      </c>
      <c r="F830" s="12">
        <v>3</v>
      </c>
      <c r="G830" s="15">
        <v>2</v>
      </c>
      <c r="H830" s="15">
        <v>2910</v>
      </c>
      <c r="I830" s="13">
        <v>247</v>
      </c>
      <c r="J830" s="11">
        <v>0</v>
      </c>
      <c r="K830" s="15" t="s">
        <v>4183</v>
      </c>
      <c r="L830" s="11" t="s">
        <v>4178</v>
      </c>
      <c r="M830" s="11" t="s">
        <v>4184</v>
      </c>
      <c r="N830" s="11" t="s">
        <v>4179</v>
      </c>
      <c r="O830" s="11">
        <v>125</v>
      </c>
      <c r="P830" s="11">
        <v>1988</v>
      </c>
      <c r="Q830" s="11">
        <v>37</v>
      </c>
      <c r="R830" s="11">
        <v>2</v>
      </c>
    </row>
    <row r="831" spans="1:18">
      <c r="A831" s="10" t="s">
        <v>4899</v>
      </c>
      <c r="B831" s="11" t="s">
        <v>49</v>
      </c>
      <c r="C831" s="11" t="s">
        <v>4177</v>
      </c>
      <c r="D831" s="11">
        <v>98112</v>
      </c>
      <c r="E831" s="16">
        <v>718500</v>
      </c>
      <c r="F831" s="12">
        <v>3</v>
      </c>
      <c r="G831" s="15">
        <v>1.5</v>
      </c>
      <c r="H831" s="15">
        <v>1200</v>
      </c>
      <c r="I831" s="13">
        <v>599</v>
      </c>
      <c r="J831" s="11">
        <v>0</v>
      </c>
      <c r="K831" s="15" t="s">
        <v>4183</v>
      </c>
      <c r="L831" s="11" t="s">
        <v>4178</v>
      </c>
      <c r="M831" s="11" t="s">
        <v>4184</v>
      </c>
      <c r="N831" s="11" t="s">
        <v>4180</v>
      </c>
      <c r="O831" s="11">
        <v>73</v>
      </c>
      <c r="P831" s="11">
        <v>2008</v>
      </c>
      <c r="Q831" s="11">
        <v>17</v>
      </c>
      <c r="R831" s="11">
        <v>1</v>
      </c>
    </row>
    <row r="832" spans="1:18">
      <c r="A832" s="10" t="s">
        <v>4900</v>
      </c>
      <c r="B832" s="11" t="s">
        <v>49</v>
      </c>
      <c r="C832" s="11" t="s">
        <v>4177</v>
      </c>
      <c r="D832" s="11">
        <v>98105</v>
      </c>
      <c r="E832" s="16">
        <v>718000</v>
      </c>
      <c r="F832" s="12">
        <v>3</v>
      </c>
      <c r="G832" s="15">
        <v>1</v>
      </c>
      <c r="H832" s="15">
        <v>1030</v>
      </c>
      <c r="I832" s="13">
        <v>697</v>
      </c>
      <c r="J832" s="11">
        <v>0</v>
      </c>
      <c r="K832" s="15" t="s">
        <v>4183</v>
      </c>
      <c r="L832" s="11" t="s">
        <v>4183</v>
      </c>
      <c r="M832" s="11" t="s">
        <v>4184</v>
      </c>
      <c r="N832" s="11" t="s">
        <v>4181</v>
      </c>
      <c r="O832" s="11">
        <v>73</v>
      </c>
      <c r="P832" s="11">
        <v>1998</v>
      </c>
      <c r="Q832" s="11">
        <v>27</v>
      </c>
      <c r="R832" s="11">
        <v>1</v>
      </c>
    </row>
    <row r="833" spans="1:18">
      <c r="A833" s="10" t="s">
        <v>4901</v>
      </c>
      <c r="B833" s="11" t="s">
        <v>49</v>
      </c>
      <c r="C833" s="11" t="s">
        <v>4177</v>
      </c>
      <c r="D833" s="11">
        <v>98117</v>
      </c>
      <c r="E833" s="16">
        <v>717000</v>
      </c>
      <c r="F833" s="12">
        <v>3</v>
      </c>
      <c r="G833" s="15">
        <v>1.5</v>
      </c>
      <c r="H833" s="15">
        <v>1310</v>
      </c>
      <c r="I833" s="13">
        <v>547</v>
      </c>
      <c r="J833" s="11">
        <v>0</v>
      </c>
      <c r="K833" s="15" t="s">
        <v>4183</v>
      </c>
      <c r="L833" s="11" t="s">
        <v>4178</v>
      </c>
      <c r="M833" s="11" t="s">
        <v>4184</v>
      </c>
      <c r="N833" s="11" t="s">
        <v>4180</v>
      </c>
      <c r="O833" s="11">
        <v>69</v>
      </c>
      <c r="P833" s="11">
        <v>2001</v>
      </c>
      <c r="Q833" s="11">
        <v>24</v>
      </c>
      <c r="R833" s="11">
        <v>1</v>
      </c>
    </row>
    <row r="834" spans="1:18">
      <c r="A834" s="10" t="s">
        <v>950</v>
      </c>
      <c r="B834" s="11" t="s">
        <v>49</v>
      </c>
      <c r="C834" s="11" t="s">
        <v>4177</v>
      </c>
      <c r="D834" s="11">
        <v>98103</v>
      </c>
      <c r="E834" s="16">
        <v>715000</v>
      </c>
      <c r="F834" s="12">
        <v>3</v>
      </c>
      <c r="G834" s="15">
        <v>4</v>
      </c>
      <c r="H834" s="15">
        <v>2080</v>
      </c>
      <c r="I834" s="13">
        <v>344</v>
      </c>
      <c r="J834" s="11">
        <v>0</v>
      </c>
      <c r="K834" s="15" t="s">
        <v>4183</v>
      </c>
      <c r="L834" s="11" t="s">
        <v>4183</v>
      </c>
      <c r="M834" s="11" t="s">
        <v>4181</v>
      </c>
      <c r="N834" s="11" t="s">
        <v>4180</v>
      </c>
      <c r="O834" s="11">
        <v>28</v>
      </c>
      <c r="P834" s="11">
        <v>0</v>
      </c>
      <c r="Q834" s="11">
        <v>28</v>
      </c>
      <c r="R834" s="11">
        <v>3</v>
      </c>
    </row>
    <row r="835" spans="1:18">
      <c r="A835" s="10" t="s">
        <v>4902</v>
      </c>
      <c r="B835" s="11" t="s">
        <v>49</v>
      </c>
      <c r="C835" s="11" t="s">
        <v>4177</v>
      </c>
      <c r="D835" s="11">
        <v>98125</v>
      </c>
      <c r="E835" s="16">
        <v>715000</v>
      </c>
      <c r="F835" s="12">
        <v>4</v>
      </c>
      <c r="G835" s="15">
        <v>1.75</v>
      </c>
      <c r="H835" s="15">
        <v>3420</v>
      </c>
      <c r="I835" s="13">
        <v>209</v>
      </c>
      <c r="J835" s="11">
        <v>0</v>
      </c>
      <c r="K835" s="15" t="s">
        <v>4183</v>
      </c>
      <c r="L835" s="11" t="s">
        <v>4178</v>
      </c>
      <c r="M835" s="11" t="s">
        <v>4197</v>
      </c>
      <c r="N835" s="11" t="s">
        <v>4181</v>
      </c>
      <c r="O835" s="11">
        <v>78</v>
      </c>
      <c r="P835" s="11">
        <v>0</v>
      </c>
      <c r="Q835" s="11">
        <v>78</v>
      </c>
      <c r="R835" s="11">
        <v>1</v>
      </c>
    </row>
    <row r="836" spans="1:18">
      <c r="A836" s="10" t="s">
        <v>4903</v>
      </c>
      <c r="B836" s="11" t="s">
        <v>33</v>
      </c>
      <c r="C836" s="11" t="s">
        <v>4177</v>
      </c>
      <c r="D836" s="11">
        <v>98006</v>
      </c>
      <c r="E836" s="16">
        <v>715000</v>
      </c>
      <c r="F836" s="12">
        <v>3</v>
      </c>
      <c r="G836" s="15">
        <v>2.5</v>
      </c>
      <c r="H836" s="15">
        <v>2550</v>
      </c>
      <c r="I836" s="13">
        <v>280</v>
      </c>
      <c r="J836" s="11">
        <v>0</v>
      </c>
      <c r="K836" s="15" t="s">
        <v>4183</v>
      </c>
      <c r="L836" s="11" t="s">
        <v>4183</v>
      </c>
      <c r="M836" s="11" t="s">
        <v>4184</v>
      </c>
      <c r="N836" s="11" t="s">
        <v>4180</v>
      </c>
      <c r="O836" s="11">
        <v>35</v>
      </c>
      <c r="P836" s="11">
        <v>2009</v>
      </c>
      <c r="Q836" s="11">
        <v>16</v>
      </c>
      <c r="R836" s="11">
        <v>2</v>
      </c>
    </row>
    <row r="837" spans="1:18">
      <c r="A837" s="10" t="s">
        <v>4904</v>
      </c>
      <c r="B837" s="11" t="s">
        <v>79</v>
      </c>
      <c r="C837" s="11" t="s">
        <v>4177</v>
      </c>
      <c r="D837" s="11">
        <v>98029</v>
      </c>
      <c r="E837" s="16">
        <v>715000</v>
      </c>
      <c r="F837" s="12">
        <v>4</v>
      </c>
      <c r="G837" s="15">
        <v>2.5</v>
      </c>
      <c r="H837" s="15">
        <v>2650</v>
      </c>
      <c r="I837" s="13">
        <v>270</v>
      </c>
      <c r="J837" s="11">
        <v>1</v>
      </c>
      <c r="K837" s="15" t="s">
        <v>4183</v>
      </c>
      <c r="L837" s="11" t="s">
        <v>4178</v>
      </c>
      <c r="M837" s="11" t="s">
        <v>4184</v>
      </c>
      <c r="N837" s="11" t="s">
        <v>4179</v>
      </c>
      <c r="O837" s="11">
        <v>65</v>
      </c>
      <c r="P837" s="11">
        <v>2001</v>
      </c>
      <c r="Q837" s="11">
        <v>24</v>
      </c>
      <c r="R837" s="11">
        <v>1</v>
      </c>
    </row>
    <row r="838" spans="1:18">
      <c r="A838" s="10" t="s">
        <v>4905</v>
      </c>
      <c r="B838" s="11" t="s">
        <v>137</v>
      </c>
      <c r="C838" s="11" t="s">
        <v>4177</v>
      </c>
      <c r="D838" s="11">
        <v>98053</v>
      </c>
      <c r="E838" s="16">
        <v>715000</v>
      </c>
      <c r="F838" s="12">
        <v>2</v>
      </c>
      <c r="G838" s="15">
        <v>2.5</v>
      </c>
      <c r="H838" s="15">
        <v>2160</v>
      </c>
      <c r="I838" s="13">
        <v>331</v>
      </c>
      <c r="J838" s="11">
        <v>0</v>
      </c>
      <c r="K838" s="15" t="s">
        <v>4183</v>
      </c>
      <c r="L838" s="11" t="s">
        <v>4183</v>
      </c>
      <c r="M838" s="11" t="s">
        <v>4184</v>
      </c>
      <c r="N838" s="11" t="s">
        <v>4180</v>
      </c>
      <c r="O838" s="11">
        <v>23</v>
      </c>
      <c r="P838" s="11">
        <v>0</v>
      </c>
      <c r="Q838" s="11">
        <v>23</v>
      </c>
      <c r="R838" s="11">
        <v>1</v>
      </c>
    </row>
    <row r="839" spans="1:18">
      <c r="A839" s="10" t="s">
        <v>4906</v>
      </c>
      <c r="B839" s="11" t="s">
        <v>102</v>
      </c>
      <c r="C839" s="11" t="s">
        <v>4177</v>
      </c>
      <c r="D839" s="11">
        <v>98075</v>
      </c>
      <c r="E839" s="16">
        <v>715000</v>
      </c>
      <c r="F839" s="12">
        <v>4</v>
      </c>
      <c r="G839" s="15">
        <v>2.5</v>
      </c>
      <c r="H839" s="15">
        <v>3290</v>
      </c>
      <c r="I839" s="13">
        <v>217</v>
      </c>
      <c r="J839" s="11">
        <v>0</v>
      </c>
      <c r="K839" s="15" t="s">
        <v>4183</v>
      </c>
      <c r="L839" s="11" t="s">
        <v>4183</v>
      </c>
      <c r="M839" s="11" t="s">
        <v>4184</v>
      </c>
      <c r="N839" s="11" t="s">
        <v>4180</v>
      </c>
      <c r="O839" s="11">
        <v>22</v>
      </c>
      <c r="P839" s="11">
        <v>0</v>
      </c>
      <c r="Q839" s="11">
        <v>22</v>
      </c>
      <c r="R839" s="11">
        <v>2</v>
      </c>
    </row>
    <row r="840" spans="1:18">
      <c r="A840" s="10" t="s">
        <v>4907</v>
      </c>
      <c r="B840" s="11" t="s">
        <v>49</v>
      </c>
      <c r="C840" s="11" t="s">
        <v>4177</v>
      </c>
      <c r="D840" s="11">
        <v>98199</v>
      </c>
      <c r="E840" s="16">
        <v>715000</v>
      </c>
      <c r="F840" s="12">
        <v>4</v>
      </c>
      <c r="G840" s="15">
        <v>2.25</v>
      </c>
      <c r="H840" s="15">
        <v>2060</v>
      </c>
      <c r="I840" s="13">
        <v>347</v>
      </c>
      <c r="J840" s="11">
        <v>0</v>
      </c>
      <c r="K840" s="15" t="s">
        <v>4183</v>
      </c>
      <c r="L840" s="11" t="s">
        <v>4178</v>
      </c>
      <c r="M840" s="11" t="s">
        <v>4184</v>
      </c>
      <c r="N840" s="11" t="s">
        <v>4181</v>
      </c>
      <c r="O840" s="11">
        <v>84</v>
      </c>
      <c r="P840" s="11">
        <v>0</v>
      </c>
      <c r="Q840" s="11">
        <v>84</v>
      </c>
      <c r="R840" s="11">
        <v>1</v>
      </c>
    </row>
    <row r="841" spans="1:18">
      <c r="A841" s="10" t="s">
        <v>4908</v>
      </c>
      <c r="B841" s="11" t="s">
        <v>36</v>
      </c>
      <c r="C841" s="11" t="s">
        <v>4177</v>
      </c>
      <c r="D841" s="11">
        <v>98040</v>
      </c>
      <c r="E841" s="16">
        <v>713250</v>
      </c>
      <c r="F841" s="12">
        <v>3</v>
      </c>
      <c r="G841" s="15">
        <v>2</v>
      </c>
      <c r="H841" s="15">
        <v>2050</v>
      </c>
      <c r="I841" s="13">
        <v>348</v>
      </c>
      <c r="J841" s="11">
        <v>0</v>
      </c>
      <c r="K841" s="15" t="s">
        <v>4183</v>
      </c>
      <c r="L841" s="11" t="s">
        <v>4183</v>
      </c>
      <c r="M841" s="11" t="s">
        <v>4184</v>
      </c>
      <c r="N841" s="11" t="s">
        <v>4179</v>
      </c>
      <c r="O841" s="11">
        <v>74</v>
      </c>
      <c r="P841" s="11">
        <v>1999</v>
      </c>
      <c r="Q841" s="11">
        <v>26</v>
      </c>
      <c r="R841" s="11">
        <v>1</v>
      </c>
    </row>
    <row r="842" spans="1:18">
      <c r="A842" s="10" t="s">
        <v>4909</v>
      </c>
      <c r="B842" s="11" t="s">
        <v>33</v>
      </c>
      <c r="C842" s="11" t="s">
        <v>4177</v>
      </c>
      <c r="D842" s="11">
        <v>98004</v>
      </c>
      <c r="E842" s="16">
        <v>712500</v>
      </c>
      <c r="F842" s="12">
        <v>3</v>
      </c>
      <c r="G842" s="15">
        <v>1.5</v>
      </c>
      <c r="H842" s="15">
        <v>1660</v>
      </c>
      <c r="I842" s="13">
        <v>429</v>
      </c>
      <c r="J842" s="11">
        <v>0</v>
      </c>
      <c r="K842" s="15" t="s">
        <v>4183</v>
      </c>
      <c r="L842" s="11" t="s">
        <v>4183</v>
      </c>
      <c r="M842" s="11" t="s">
        <v>4184</v>
      </c>
      <c r="N842" s="11" t="s">
        <v>4179</v>
      </c>
      <c r="O842" s="11">
        <v>69</v>
      </c>
      <c r="P842" s="11">
        <v>0</v>
      </c>
      <c r="Q842" s="11">
        <v>69</v>
      </c>
      <c r="R842" s="11">
        <v>1</v>
      </c>
    </row>
    <row r="843" spans="1:18">
      <c r="A843" s="10" t="s">
        <v>4910</v>
      </c>
      <c r="B843" s="11" t="s">
        <v>738</v>
      </c>
      <c r="C843" s="11" t="s">
        <v>4177</v>
      </c>
      <c r="D843" s="11">
        <v>98051</v>
      </c>
      <c r="E843" s="16">
        <v>712000</v>
      </c>
      <c r="F843" s="12">
        <v>4</v>
      </c>
      <c r="G843" s="15">
        <v>2.5</v>
      </c>
      <c r="H843" s="15">
        <v>3400</v>
      </c>
      <c r="I843" s="13">
        <v>209</v>
      </c>
      <c r="J843" s="11">
        <v>6</v>
      </c>
      <c r="K843" s="15" t="s">
        <v>4183</v>
      </c>
      <c r="L843" s="11" t="s">
        <v>4183</v>
      </c>
      <c r="M843" s="11" t="s">
        <v>4184</v>
      </c>
      <c r="N843" s="11" t="s">
        <v>4180</v>
      </c>
      <c r="O843" s="11">
        <v>24</v>
      </c>
      <c r="P843" s="11">
        <v>0</v>
      </c>
      <c r="Q843" s="11">
        <v>24</v>
      </c>
      <c r="R843" s="11">
        <v>2</v>
      </c>
    </row>
    <row r="844" spans="1:18">
      <c r="A844" s="10" t="s">
        <v>4911</v>
      </c>
      <c r="B844" s="11" t="s">
        <v>137</v>
      </c>
      <c r="C844" s="11" t="s">
        <v>4177</v>
      </c>
      <c r="D844" s="11">
        <v>98052</v>
      </c>
      <c r="E844" s="16">
        <v>712000</v>
      </c>
      <c r="F844" s="12">
        <v>3</v>
      </c>
      <c r="G844" s="15">
        <v>2.5</v>
      </c>
      <c r="H844" s="15">
        <v>2375</v>
      </c>
      <c r="I844" s="13">
        <v>300</v>
      </c>
      <c r="J844" s="11">
        <v>0</v>
      </c>
      <c r="K844" s="15" t="s">
        <v>4183</v>
      </c>
      <c r="L844" s="11" t="s">
        <v>4183</v>
      </c>
      <c r="M844" s="11" t="s">
        <v>4184</v>
      </c>
      <c r="N844" s="11" t="s">
        <v>4180</v>
      </c>
      <c r="O844" s="11">
        <v>23</v>
      </c>
      <c r="P844" s="11">
        <v>0</v>
      </c>
      <c r="Q844" s="11">
        <v>23</v>
      </c>
      <c r="R844" s="11">
        <v>2</v>
      </c>
    </row>
    <row r="845" spans="1:18">
      <c r="A845" s="10" t="s">
        <v>4912</v>
      </c>
      <c r="B845" s="11" t="s">
        <v>102</v>
      </c>
      <c r="C845" s="11" t="s">
        <v>4177</v>
      </c>
      <c r="D845" s="11">
        <v>98075</v>
      </c>
      <c r="E845" s="16">
        <v>712000</v>
      </c>
      <c r="F845" s="12">
        <v>3</v>
      </c>
      <c r="G845" s="15">
        <v>2.75</v>
      </c>
      <c r="H845" s="15">
        <v>3200</v>
      </c>
      <c r="I845" s="13">
        <v>223</v>
      </c>
      <c r="J845" s="11">
        <v>0</v>
      </c>
      <c r="K845" s="15" t="s">
        <v>4183</v>
      </c>
      <c r="L845" s="11" t="s">
        <v>4183</v>
      </c>
      <c r="M845" s="11" t="s">
        <v>4184</v>
      </c>
      <c r="N845" s="11" t="s">
        <v>4180</v>
      </c>
      <c r="O845" s="11">
        <v>21</v>
      </c>
      <c r="P845" s="11">
        <v>2003</v>
      </c>
      <c r="Q845" s="11">
        <v>22</v>
      </c>
      <c r="R845" s="11">
        <v>2</v>
      </c>
    </row>
    <row r="846" spans="1:18">
      <c r="A846" s="10" t="s">
        <v>4913</v>
      </c>
      <c r="B846" s="11" t="s">
        <v>33</v>
      </c>
      <c r="C846" s="11" t="s">
        <v>4177</v>
      </c>
      <c r="D846" s="11">
        <v>98007</v>
      </c>
      <c r="E846" s="16">
        <v>711600</v>
      </c>
      <c r="F846" s="12">
        <v>4</v>
      </c>
      <c r="G846" s="15">
        <v>3</v>
      </c>
      <c r="H846" s="15">
        <v>3580</v>
      </c>
      <c r="I846" s="13">
        <v>199</v>
      </c>
      <c r="J846" s="11">
        <v>0</v>
      </c>
      <c r="K846" s="15" t="s">
        <v>4183</v>
      </c>
      <c r="L846" s="11" t="s">
        <v>4178</v>
      </c>
      <c r="M846" s="11" t="s">
        <v>4184</v>
      </c>
      <c r="N846" s="11" t="s">
        <v>4180</v>
      </c>
      <c r="O846" s="11">
        <v>34</v>
      </c>
      <c r="P846" s="11">
        <v>0</v>
      </c>
      <c r="Q846" s="11">
        <v>34</v>
      </c>
      <c r="R846" s="11">
        <v>2.5</v>
      </c>
    </row>
    <row r="847" spans="1:18">
      <c r="A847" s="10" t="s">
        <v>4914</v>
      </c>
      <c r="B847" s="11" t="s">
        <v>36</v>
      </c>
      <c r="C847" s="11" t="s">
        <v>4177</v>
      </c>
      <c r="D847" s="11">
        <v>98040</v>
      </c>
      <c r="E847" s="16">
        <v>711000</v>
      </c>
      <c r="F847" s="12">
        <v>4</v>
      </c>
      <c r="G847" s="15">
        <v>1.75</v>
      </c>
      <c r="H847" s="15">
        <v>1980</v>
      </c>
      <c r="I847" s="13">
        <v>359</v>
      </c>
      <c r="J847" s="11">
        <v>0</v>
      </c>
      <c r="K847" s="15" t="s">
        <v>4183</v>
      </c>
      <c r="L847" s="11" t="s">
        <v>4178</v>
      </c>
      <c r="M847" s="11" t="s">
        <v>4184</v>
      </c>
      <c r="N847" s="11" t="s">
        <v>4181</v>
      </c>
      <c r="O847" s="11">
        <v>77</v>
      </c>
      <c r="P847" s="11">
        <v>1985</v>
      </c>
      <c r="Q847" s="11">
        <v>40</v>
      </c>
      <c r="R847" s="11">
        <v>1</v>
      </c>
    </row>
    <row r="848" spans="1:18">
      <c r="A848" s="10" t="s">
        <v>4915</v>
      </c>
      <c r="B848" s="11" t="s">
        <v>33</v>
      </c>
      <c r="C848" s="11" t="s">
        <v>4177</v>
      </c>
      <c r="D848" s="11">
        <v>98005</v>
      </c>
      <c r="E848" s="16">
        <v>710000</v>
      </c>
      <c r="F848" s="12">
        <v>3</v>
      </c>
      <c r="G848" s="15">
        <v>3.5</v>
      </c>
      <c r="H848" s="15">
        <v>2440</v>
      </c>
      <c r="I848" s="13">
        <v>291</v>
      </c>
      <c r="J848" s="11">
        <v>0</v>
      </c>
      <c r="K848" s="15" t="s">
        <v>4183</v>
      </c>
      <c r="L848" s="11" t="s">
        <v>4178</v>
      </c>
      <c r="M848" s="11" t="s">
        <v>4184</v>
      </c>
      <c r="N848" s="11" t="s">
        <v>4180</v>
      </c>
      <c r="O848" s="11">
        <v>25</v>
      </c>
      <c r="P848" s="11">
        <v>0</v>
      </c>
      <c r="Q848" s="11">
        <v>25</v>
      </c>
      <c r="R848" s="11">
        <v>2</v>
      </c>
    </row>
    <row r="849" spans="1:18">
      <c r="A849" s="10" t="s">
        <v>4916</v>
      </c>
      <c r="B849" s="11" t="s">
        <v>379</v>
      </c>
      <c r="C849" s="11" t="s">
        <v>4177</v>
      </c>
      <c r="D849" s="11">
        <v>98166</v>
      </c>
      <c r="E849" s="16">
        <v>710000</v>
      </c>
      <c r="F849" s="12">
        <v>3</v>
      </c>
      <c r="G849" s="15">
        <v>3.25</v>
      </c>
      <c r="H849" s="15">
        <v>3740</v>
      </c>
      <c r="I849" s="13">
        <v>190</v>
      </c>
      <c r="J849" s="11">
        <v>3</v>
      </c>
      <c r="K849" s="15" t="s">
        <v>4183</v>
      </c>
      <c r="L849" s="11" t="s">
        <v>4178</v>
      </c>
      <c r="M849" s="11" t="s">
        <v>4184</v>
      </c>
      <c r="N849" s="11" t="s">
        <v>4180</v>
      </c>
      <c r="O849" s="11">
        <v>35</v>
      </c>
      <c r="P849" s="11">
        <v>2009</v>
      </c>
      <c r="Q849" s="11">
        <v>16</v>
      </c>
      <c r="R849" s="11">
        <v>2.5</v>
      </c>
    </row>
    <row r="850" spans="1:18">
      <c r="A850" s="10" t="s">
        <v>4917</v>
      </c>
      <c r="B850" s="11" t="s">
        <v>137</v>
      </c>
      <c r="C850" s="11" t="s">
        <v>4177</v>
      </c>
      <c r="D850" s="11">
        <v>98052</v>
      </c>
      <c r="E850" s="16">
        <v>710000</v>
      </c>
      <c r="F850" s="12">
        <v>3</v>
      </c>
      <c r="G850" s="15">
        <v>2.5</v>
      </c>
      <c r="H850" s="15">
        <v>2440</v>
      </c>
      <c r="I850" s="13">
        <v>291</v>
      </c>
      <c r="J850" s="11">
        <v>0</v>
      </c>
      <c r="K850" s="15" t="s">
        <v>4183</v>
      </c>
      <c r="L850" s="11" t="s">
        <v>4183</v>
      </c>
      <c r="M850" s="11" t="s">
        <v>4184</v>
      </c>
      <c r="N850" s="11" t="s">
        <v>4180</v>
      </c>
      <c r="O850" s="11">
        <v>22</v>
      </c>
      <c r="P850" s="11">
        <v>0</v>
      </c>
      <c r="Q850" s="11">
        <v>22</v>
      </c>
      <c r="R850" s="11">
        <v>2</v>
      </c>
    </row>
    <row r="851" spans="1:18">
      <c r="A851" s="10" t="s">
        <v>4918</v>
      </c>
      <c r="B851" s="11" t="s">
        <v>49</v>
      </c>
      <c r="C851" s="11" t="s">
        <v>4177</v>
      </c>
      <c r="D851" s="11">
        <v>98105</v>
      </c>
      <c r="E851" s="16">
        <v>710000</v>
      </c>
      <c r="F851" s="12">
        <v>2</v>
      </c>
      <c r="G851" s="15">
        <v>1.5</v>
      </c>
      <c r="H851" s="15">
        <v>1640</v>
      </c>
      <c r="I851" s="13">
        <v>433</v>
      </c>
      <c r="J851" s="11">
        <v>0</v>
      </c>
      <c r="K851" s="15" t="s">
        <v>4183</v>
      </c>
      <c r="L851" s="11" t="s">
        <v>4178</v>
      </c>
      <c r="M851" s="11" t="s">
        <v>4184</v>
      </c>
      <c r="N851" s="11" t="s">
        <v>4181</v>
      </c>
      <c r="O851" s="11">
        <v>109</v>
      </c>
      <c r="P851" s="11">
        <v>0</v>
      </c>
      <c r="Q851" s="11">
        <v>109</v>
      </c>
      <c r="R851" s="11">
        <v>1.5</v>
      </c>
    </row>
    <row r="852" spans="1:18">
      <c r="A852" s="10" t="s">
        <v>4919</v>
      </c>
      <c r="B852" s="11" t="s">
        <v>49</v>
      </c>
      <c r="C852" s="11" t="s">
        <v>4177</v>
      </c>
      <c r="D852" s="11">
        <v>98112</v>
      </c>
      <c r="E852" s="16">
        <v>710000</v>
      </c>
      <c r="F852" s="12">
        <v>2</v>
      </c>
      <c r="G852" s="15">
        <v>1</v>
      </c>
      <c r="H852" s="15">
        <v>1790</v>
      </c>
      <c r="I852" s="13">
        <v>397</v>
      </c>
      <c r="J852" s="11">
        <v>0</v>
      </c>
      <c r="K852" s="15" t="s">
        <v>4183</v>
      </c>
      <c r="L852" s="11" t="s">
        <v>4178</v>
      </c>
      <c r="M852" s="11" t="s">
        <v>4184</v>
      </c>
      <c r="N852" s="11" t="s">
        <v>4179</v>
      </c>
      <c r="O852" s="11">
        <v>102</v>
      </c>
      <c r="P852" s="11">
        <v>0</v>
      </c>
      <c r="Q852" s="11">
        <v>102</v>
      </c>
      <c r="R852" s="11">
        <v>1</v>
      </c>
    </row>
    <row r="853" spans="1:18">
      <c r="A853" s="10" t="s">
        <v>969</v>
      </c>
      <c r="B853" s="11" t="s">
        <v>49</v>
      </c>
      <c r="C853" s="11" t="s">
        <v>4177</v>
      </c>
      <c r="D853" s="11">
        <v>98103</v>
      </c>
      <c r="E853" s="16">
        <v>710000</v>
      </c>
      <c r="F853" s="12">
        <v>3</v>
      </c>
      <c r="G853" s="15">
        <v>2</v>
      </c>
      <c r="H853" s="15">
        <v>2140</v>
      </c>
      <c r="I853" s="13">
        <v>332</v>
      </c>
      <c r="J853" s="11">
        <v>0</v>
      </c>
      <c r="K853" s="15" t="s">
        <v>4183</v>
      </c>
      <c r="L853" s="11" t="s">
        <v>4178</v>
      </c>
      <c r="M853" s="11" t="s">
        <v>4184</v>
      </c>
      <c r="N853" s="11" t="s">
        <v>4179</v>
      </c>
      <c r="O853" s="11">
        <v>97</v>
      </c>
      <c r="P853" s="11">
        <v>0</v>
      </c>
      <c r="Q853" s="11">
        <v>97</v>
      </c>
      <c r="R853" s="11">
        <v>1</v>
      </c>
    </row>
    <row r="854" spans="1:18">
      <c r="A854" s="10" t="s">
        <v>4920</v>
      </c>
      <c r="B854" s="11" t="s">
        <v>102</v>
      </c>
      <c r="C854" s="11" t="s">
        <v>4177</v>
      </c>
      <c r="D854" s="11">
        <v>98075</v>
      </c>
      <c r="E854" s="16">
        <v>707000</v>
      </c>
      <c r="F854" s="12">
        <v>4</v>
      </c>
      <c r="G854" s="15">
        <v>3.25</v>
      </c>
      <c r="H854" s="15">
        <v>3200</v>
      </c>
      <c r="I854" s="13">
        <v>221</v>
      </c>
      <c r="J854" s="11">
        <v>0</v>
      </c>
      <c r="K854" s="15" t="s">
        <v>4183</v>
      </c>
      <c r="L854" s="11" t="s">
        <v>4183</v>
      </c>
      <c r="M854" s="11" t="s">
        <v>4184</v>
      </c>
      <c r="N854" s="11" t="s">
        <v>4180</v>
      </c>
      <c r="O854" s="11">
        <v>21</v>
      </c>
      <c r="P854" s="11">
        <v>2003</v>
      </c>
      <c r="Q854" s="11">
        <v>22</v>
      </c>
      <c r="R854" s="11">
        <v>2</v>
      </c>
    </row>
    <row r="855" spans="1:18">
      <c r="A855" s="10" t="s">
        <v>4921</v>
      </c>
      <c r="B855" s="11" t="s">
        <v>49</v>
      </c>
      <c r="C855" s="11" t="s">
        <v>4177</v>
      </c>
      <c r="D855" s="11">
        <v>98105</v>
      </c>
      <c r="E855" s="16">
        <v>706000</v>
      </c>
      <c r="F855" s="12">
        <v>3</v>
      </c>
      <c r="G855" s="15">
        <v>2.75</v>
      </c>
      <c r="H855" s="15">
        <v>1900</v>
      </c>
      <c r="I855" s="13">
        <v>372</v>
      </c>
      <c r="J855" s="11">
        <v>0</v>
      </c>
      <c r="K855" s="15" t="s">
        <v>4183</v>
      </c>
      <c r="L855" s="11" t="s">
        <v>4178</v>
      </c>
      <c r="M855" s="11" t="s">
        <v>4184</v>
      </c>
      <c r="N855" s="11" t="s">
        <v>4181</v>
      </c>
      <c r="O855" s="11">
        <v>83</v>
      </c>
      <c r="P855" s="11">
        <v>0</v>
      </c>
      <c r="Q855" s="11">
        <v>83</v>
      </c>
      <c r="R855" s="11">
        <v>1</v>
      </c>
    </row>
    <row r="856" spans="1:18">
      <c r="A856" s="10" t="s">
        <v>4922</v>
      </c>
      <c r="B856" s="11" t="s">
        <v>49</v>
      </c>
      <c r="C856" s="11" t="s">
        <v>4177</v>
      </c>
      <c r="D856" s="11">
        <v>98116</v>
      </c>
      <c r="E856" s="16">
        <v>703000</v>
      </c>
      <c r="F856" s="12">
        <v>3</v>
      </c>
      <c r="G856" s="15">
        <v>2</v>
      </c>
      <c r="H856" s="15">
        <v>1360</v>
      </c>
      <c r="I856" s="13">
        <v>517</v>
      </c>
      <c r="J856" s="11">
        <v>0</v>
      </c>
      <c r="K856" s="15" t="s">
        <v>4183</v>
      </c>
      <c r="L856" s="11" t="s">
        <v>4183</v>
      </c>
      <c r="M856" s="11" t="s">
        <v>4184</v>
      </c>
      <c r="N856" s="11" t="s">
        <v>4180</v>
      </c>
      <c r="O856" s="11">
        <v>80</v>
      </c>
      <c r="P856" s="11">
        <v>2008</v>
      </c>
      <c r="Q856" s="11">
        <v>17</v>
      </c>
      <c r="R856" s="11">
        <v>1.5</v>
      </c>
    </row>
    <row r="857" spans="1:18">
      <c r="A857" s="10" t="s">
        <v>4923</v>
      </c>
      <c r="B857" s="11" t="s">
        <v>49</v>
      </c>
      <c r="C857" s="11" t="s">
        <v>4177</v>
      </c>
      <c r="D857" s="11">
        <v>98103</v>
      </c>
      <c r="E857" s="16">
        <v>702500</v>
      </c>
      <c r="F857" s="12">
        <v>3</v>
      </c>
      <c r="G857" s="15">
        <v>1.5</v>
      </c>
      <c r="H857" s="15">
        <v>2360</v>
      </c>
      <c r="I857" s="13">
        <v>298</v>
      </c>
      <c r="J857" s="11">
        <v>0</v>
      </c>
      <c r="K857" s="15" t="s">
        <v>4183</v>
      </c>
      <c r="L857" s="11" t="s">
        <v>4178</v>
      </c>
      <c r="M857" s="11" t="s">
        <v>4184</v>
      </c>
      <c r="N857" s="11" t="s">
        <v>4181</v>
      </c>
      <c r="O857" s="11">
        <v>99</v>
      </c>
      <c r="P857" s="11">
        <v>0</v>
      </c>
      <c r="Q857" s="11">
        <v>99</v>
      </c>
      <c r="R857" s="11">
        <v>2</v>
      </c>
    </row>
    <row r="858" spans="1:18">
      <c r="A858" s="10" t="s">
        <v>4924</v>
      </c>
      <c r="B858" s="11" t="s">
        <v>49</v>
      </c>
      <c r="C858" s="11" t="s">
        <v>4177</v>
      </c>
      <c r="D858" s="11">
        <v>98109</v>
      </c>
      <c r="E858" s="16">
        <v>700000</v>
      </c>
      <c r="F858" s="12">
        <v>3</v>
      </c>
      <c r="G858" s="15">
        <v>2.5</v>
      </c>
      <c r="H858" s="15">
        <v>1660</v>
      </c>
      <c r="I858" s="13">
        <v>422</v>
      </c>
      <c r="J858" s="11">
        <v>0</v>
      </c>
      <c r="K858" s="15" t="s">
        <v>4183</v>
      </c>
      <c r="L858" s="11" t="s">
        <v>4178</v>
      </c>
      <c r="M858" s="11" t="s">
        <v>4179</v>
      </c>
      <c r="N858" s="11" t="s">
        <v>4180</v>
      </c>
      <c r="O858" s="11">
        <v>23</v>
      </c>
      <c r="P858" s="11">
        <v>0</v>
      </c>
      <c r="Q858" s="11">
        <v>23</v>
      </c>
      <c r="R858" s="11">
        <v>2</v>
      </c>
    </row>
    <row r="859" spans="1:18">
      <c r="A859" s="10" t="s">
        <v>4925</v>
      </c>
      <c r="B859" s="11" t="s">
        <v>49</v>
      </c>
      <c r="C859" s="11" t="s">
        <v>4177</v>
      </c>
      <c r="D859" s="11">
        <v>98125</v>
      </c>
      <c r="E859" s="16">
        <v>700000</v>
      </c>
      <c r="F859" s="12">
        <v>5</v>
      </c>
      <c r="G859" s="15">
        <v>2.75</v>
      </c>
      <c r="H859" s="15">
        <v>3100</v>
      </c>
      <c r="I859" s="13">
        <v>226</v>
      </c>
      <c r="J859" s="11">
        <v>0</v>
      </c>
      <c r="K859" s="15" t="s">
        <v>4183</v>
      </c>
      <c r="L859" s="11" t="s">
        <v>4183</v>
      </c>
      <c r="M859" s="11" t="s">
        <v>4179</v>
      </c>
      <c r="N859" s="11" t="s">
        <v>4179</v>
      </c>
      <c r="O859" s="11">
        <v>75</v>
      </c>
      <c r="P859" s="11">
        <v>1982</v>
      </c>
      <c r="Q859" s="11">
        <v>43</v>
      </c>
      <c r="R859" s="11">
        <v>2</v>
      </c>
    </row>
    <row r="860" spans="1:18">
      <c r="A860" s="10" t="s">
        <v>4926</v>
      </c>
      <c r="B860" s="11" t="s">
        <v>49</v>
      </c>
      <c r="C860" s="11" t="s">
        <v>4177</v>
      </c>
      <c r="D860" s="11">
        <v>98144</v>
      </c>
      <c r="E860" s="16">
        <v>700000</v>
      </c>
      <c r="F860" s="12">
        <v>2</v>
      </c>
      <c r="G860" s="15">
        <v>1.75</v>
      </c>
      <c r="H860" s="15">
        <v>2320</v>
      </c>
      <c r="I860" s="13">
        <v>302</v>
      </c>
      <c r="J860" s="11">
        <v>0</v>
      </c>
      <c r="K860" s="15" t="s">
        <v>4183</v>
      </c>
      <c r="L860" s="11" t="s">
        <v>4178</v>
      </c>
      <c r="M860" s="11" t="s">
        <v>4179</v>
      </c>
      <c r="N860" s="11" t="s">
        <v>4180</v>
      </c>
      <c r="O860" s="11">
        <v>100</v>
      </c>
      <c r="P860" s="11">
        <v>2000</v>
      </c>
      <c r="Q860" s="11">
        <v>25</v>
      </c>
      <c r="R860" s="11">
        <v>1.5</v>
      </c>
    </row>
    <row r="861" spans="1:18">
      <c r="A861" s="10" t="s">
        <v>4927</v>
      </c>
      <c r="B861" s="11" t="s">
        <v>33</v>
      </c>
      <c r="C861" s="11" t="s">
        <v>4177</v>
      </c>
      <c r="D861" s="11">
        <v>98008</v>
      </c>
      <c r="E861" s="16">
        <v>700000</v>
      </c>
      <c r="F861" s="12">
        <v>3</v>
      </c>
      <c r="G861" s="15">
        <v>2.5</v>
      </c>
      <c r="H861" s="15">
        <v>2030</v>
      </c>
      <c r="I861" s="13">
        <v>345</v>
      </c>
      <c r="J861" s="11">
        <v>0</v>
      </c>
      <c r="K861" s="15" t="s">
        <v>4183</v>
      </c>
      <c r="L861" s="11" t="s">
        <v>4183</v>
      </c>
      <c r="M861" s="11" t="s">
        <v>4184</v>
      </c>
      <c r="N861" s="11" t="s">
        <v>4179</v>
      </c>
      <c r="O861" s="11">
        <v>50</v>
      </c>
      <c r="P861" s="11">
        <v>0</v>
      </c>
      <c r="Q861" s="11">
        <v>50</v>
      </c>
      <c r="R861" s="11">
        <v>2</v>
      </c>
    </row>
    <row r="862" spans="1:18">
      <c r="A862" s="10" t="s">
        <v>4928</v>
      </c>
      <c r="B862" s="11" t="s">
        <v>137</v>
      </c>
      <c r="C862" s="11" t="s">
        <v>4177</v>
      </c>
      <c r="D862" s="11">
        <v>98053</v>
      </c>
      <c r="E862" s="16">
        <v>700000</v>
      </c>
      <c r="F862" s="12">
        <v>3</v>
      </c>
      <c r="G862" s="15">
        <v>2.5</v>
      </c>
      <c r="H862" s="15">
        <v>2490</v>
      </c>
      <c r="I862" s="13">
        <v>281</v>
      </c>
      <c r="J862" s="11">
        <v>1</v>
      </c>
      <c r="K862" s="15" t="s">
        <v>4183</v>
      </c>
      <c r="L862" s="11" t="s">
        <v>4183</v>
      </c>
      <c r="M862" s="11" t="s">
        <v>4184</v>
      </c>
      <c r="N862" s="11" t="s">
        <v>4180</v>
      </c>
      <c r="O862" s="11">
        <v>32</v>
      </c>
      <c r="P862" s="11">
        <v>0</v>
      </c>
      <c r="Q862" s="11">
        <v>32</v>
      </c>
      <c r="R862" s="11">
        <v>2</v>
      </c>
    </row>
    <row r="863" spans="1:18">
      <c r="A863" s="10" t="s">
        <v>4929</v>
      </c>
      <c r="B863" s="11" t="s">
        <v>137</v>
      </c>
      <c r="C863" s="11" t="s">
        <v>4177</v>
      </c>
      <c r="D863" s="11">
        <v>98053</v>
      </c>
      <c r="E863" s="16">
        <v>700000</v>
      </c>
      <c r="F863" s="12">
        <v>4</v>
      </c>
      <c r="G863" s="15">
        <v>2.5</v>
      </c>
      <c r="H863" s="15">
        <v>3010</v>
      </c>
      <c r="I863" s="13">
        <v>233</v>
      </c>
      <c r="J863" s="11">
        <v>1</v>
      </c>
      <c r="K863" s="15" t="s">
        <v>4183</v>
      </c>
      <c r="L863" s="11" t="s">
        <v>4183</v>
      </c>
      <c r="M863" s="11" t="s">
        <v>4184</v>
      </c>
      <c r="N863" s="11" t="s">
        <v>4180</v>
      </c>
      <c r="O863" s="11">
        <v>29</v>
      </c>
      <c r="P863" s="11">
        <v>0</v>
      </c>
      <c r="Q863" s="11">
        <v>29</v>
      </c>
      <c r="R863" s="11">
        <v>2</v>
      </c>
    </row>
    <row r="864" spans="1:18">
      <c r="A864" s="10" t="s">
        <v>4930</v>
      </c>
      <c r="B864" s="11" t="s">
        <v>102</v>
      </c>
      <c r="C864" s="11" t="s">
        <v>4177</v>
      </c>
      <c r="D864" s="11">
        <v>98075</v>
      </c>
      <c r="E864" s="16">
        <v>700000</v>
      </c>
      <c r="F864" s="12">
        <v>4</v>
      </c>
      <c r="G864" s="15">
        <v>3</v>
      </c>
      <c r="H864" s="15">
        <v>3150</v>
      </c>
      <c r="I864" s="13">
        <v>222</v>
      </c>
      <c r="J864" s="11">
        <v>0</v>
      </c>
      <c r="K864" s="15" t="s">
        <v>4183</v>
      </c>
      <c r="L864" s="11" t="s">
        <v>4183</v>
      </c>
      <c r="M864" s="11" t="s">
        <v>4184</v>
      </c>
      <c r="N864" s="11" t="s">
        <v>4180</v>
      </c>
      <c r="O864" s="11">
        <v>25</v>
      </c>
      <c r="P864" s="11">
        <v>0</v>
      </c>
      <c r="Q864" s="11">
        <v>25</v>
      </c>
      <c r="R864" s="11">
        <v>2</v>
      </c>
    </row>
    <row r="865" spans="1:18">
      <c r="A865" s="10" t="s">
        <v>4931</v>
      </c>
      <c r="B865" s="11" t="s">
        <v>102</v>
      </c>
      <c r="C865" s="11" t="s">
        <v>4177</v>
      </c>
      <c r="D865" s="11">
        <v>98075</v>
      </c>
      <c r="E865" s="16">
        <v>700000</v>
      </c>
      <c r="F865" s="12">
        <v>4</v>
      </c>
      <c r="G865" s="15">
        <v>2.5</v>
      </c>
      <c r="H865" s="15">
        <v>2770</v>
      </c>
      <c r="I865" s="13">
        <v>253</v>
      </c>
      <c r="J865" s="11">
        <v>0</v>
      </c>
      <c r="K865" s="15" t="s">
        <v>4183</v>
      </c>
      <c r="L865" s="11" t="s">
        <v>4183</v>
      </c>
      <c r="M865" s="11" t="s">
        <v>4184</v>
      </c>
      <c r="N865" s="11" t="s">
        <v>4180</v>
      </c>
      <c r="O865" s="11">
        <v>21</v>
      </c>
      <c r="P865" s="11">
        <v>2003</v>
      </c>
      <c r="Q865" s="11">
        <v>22</v>
      </c>
      <c r="R865" s="11">
        <v>2</v>
      </c>
    </row>
    <row r="866" spans="1:18">
      <c r="A866" s="10" t="s">
        <v>4932</v>
      </c>
      <c r="B866" s="11" t="s">
        <v>49</v>
      </c>
      <c r="C866" s="11" t="s">
        <v>4177</v>
      </c>
      <c r="D866" s="11">
        <v>98144</v>
      </c>
      <c r="E866" s="16">
        <v>700000</v>
      </c>
      <c r="F866" s="12">
        <v>3</v>
      </c>
      <c r="G866" s="15">
        <v>1</v>
      </c>
      <c r="H866" s="15">
        <v>1410</v>
      </c>
      <c r="I866" s="13">
        <v>496</v>
      </c>
      <c r="J866" s="11">
        <v>0</v>
      </c>
      <c r="K866" s="15" t="s">
        <v>4183</v>
      </c>
      <c r="L866" s="11" t="s">
        <v>4183</v>
      </c>
      <c r="M866" s="11" t="s">
        <v>4184</v>
      </c>
      <c r="N866" s="11" t="s">
        <v>4179</v>
      </c>
      <c r="O866" s="11">
        <v>124</v>
      </c>
      <c r="P866" s="11">
        <v>0</v>
      </c>
      <c r="Q866" s="11">
        <v>124</v>
      </c>
      <c r="R866" s="11">
        <v>2</v>
      </c>
    </row>
    <row r="867" spans="1:18">
      <c r="A867" s="10" t="s">
        <v>4933</v>
      </c>
      <c r="B867" s="11" t="s">
        <v>49</v>
      </c>
      <c r="C867" s="11" t="s">
        <v>4177</v>
      </c>
      <c r="D867" s="11">
        <v>98122</v>
      </c>
      <c r="E867" s="16">
        <v>700000</v>
      </c>
      <c r="F867" s="12">
        <v>3</v>
      </c>
      <c r="G867" s="15">
        <v>1.75</v>
      </c>
      <c r="H867" s="15">
        <v>2010</v>
      </c>
      <c r="I867" s="13">
        <v>348</v>
      </c>
      <c r="J867" s="11">
        <v>0</v>
      </c>
      <c r="K867" s="15" t="s">
        <v>4183</v>
      </c>
      <c r="L867" s="11" t="s">
        <v>4178</v>
      </c>
      <c r="M867" s="11" t="s">
        <v>4184</v>
      </c>
      <c r="N867" s="11" t="s">
        <v>4181</v>
      </c>
      <c r="O867" s="11">
        <v>113</v>
      </c>
      <c r="P867" s="11">
        <v>0</v>
      </c>
      <c r="Q867" s="11">
        <v>113</v>
      </c>
      <c r="R867" s="11">
        <v>1</v>
      </c>
    </row>
    <row r="868" spans="1:18">
      <c r="A868" s="10" t="s">
        <v>4934</v>
      </c>
      <c r="B868" s="11" t="s">
        <v>49</v>
      </c>
      <c r="C868" s="11" t="s">
        <v>4177</v>
      </c>
      <c r="D868" s="11">
        <v>98117</v>
      </c>
      <c r="E868" s="16">
        <v>700000</v>
      </c>
      <c r="F868" s="12">
        <v>3</v>
      </c>
      <c r="G868" s="15">
        <v>2.5</v>
      </c>
      <c r="H868" s="15">
        <v>2050</v>
      </c>
      <c r="I868" s="13">
        <v>341</v>
      </c>
      <c r="J868" s="11">
        <v>0</v>
      </c>
      <c r="K868" s="15" t="s">
        <v>4183</v>
      </c>
      <c r="L868" s="11" t="s">
        <v>4183</v>
      </c>
      <c r="M868" s="11" t="s">
        <v>4184</v>
      </c>
      <c r="N868" s="11" t="s">
        <v>4180</v>
      </c>
      <c r="O868" s="11">
        <v>14</v>
      </c>
      <c r="P868" s="11">
        <v>0</v>
      </c>
      <c r="Q868" s="11">
        <v>14</v>
      </c>
      <c r="R868" s="11">
        <v>2</v>
      </c>
    </row>
    <row r="869" spans="1:18">
      <c r="A869" s="10" t="s">
        <v>4935</v>
      </c>
      <c r="B869" s="11" t="s">
        <v>49</v>
      </c>
      <c r="C869" s="11" t="s">
        <v>4177</v>
      </c>
      <c r="D869" s="11">
        <v>98117</v>
      </c>
      <c r="E869" s="16">
        <v>700000</v>
      </c>
      <c r="F869" s="12">
        <v>3</v>
      </c>
      <c r="G869" s="15">
        <v>2</v>
      </c>
      <c r="H869" s="15">
        <v>2080</v>
      </c>
      <c r="I869" s="13">
        <v>337</v>
      </c>
      <c r="J869" s="11">
        <v>0</v>
      </c>
      <c r="K869" s="15" t="s">
        <v>4183</v>
      </c>
      <c r="L869" s="11" t="s">
        <v>4178</v>
      </c>
      <c r="M869" s="11" t="s">
        <v>4184</v>
      </c>
      <c r="N869" s="11" t="s">
        <v>4181</v>
      </c>
      <c r="O869" s="11">
        <v>71</v>
      </c>
      <c r="P869" s="11">
        <v>0</v>
      </c>
      <c r="Q869" s="11">
        <v>71</v>
      </c>
      <c r="R869" s="11">
        <v>1</v>
      </c>
    </row>
    <row r="870" spans="1:18">
      <c r="A870" s="10" t="s">
        <v>4936</v>
      </c>
      <c r="B870" s="11" t="s">
        <v>49</v>
      </c>
      <c r="C870" s="11" t="s">
        <v>4177</v>
      </c>
      <c r="D870" s="11">
        <v>98133</v>
      </c>
      <c r="E870" s="16">
        <v>700000</v>
      </c>
      <c r="F870" s="12">
        <v>4</v>
      </c>
      <c r="G870" s="15">
        <v>3.25</v>
      </c>
      <c r="H870" s="15">
        <v>2780</v>
      </c>
      <c r="I870" s="13">
        <v>252</v>
      </c>
      <c r="J870" s="11">
        <v>0</v>
      </c>
      <c r="K870" s="15" t="s">
        <v>4183</v>
      </c>
      <c r="L870" s="11" t="s">
        <v>4183</v>
      </c>
      <c r="M870" s="11" t="s">
        <v>4184</v>
      </c>
      <c r="N870" s="11" t="s">
        <v>4180</v>
      </c>
      <c r="O870" s="11">
        <v>19</v>
      </c>
      <c r="P870" s="11">
        <v>0</v>
      </c>
      <c r="Q870" s="11">
        <v>19</v>
      </c>
      <c r="R870" s="11">
        <v>2</v>
      </c>
    </row>
    <row r="871" spans="1:18">
      <c r="A871" s="10" t="s">
        <v>4937</v>
      </c>
      <c r="B871" s="11" t="s">
        <v>49</v>
      </c>
      <c r="C871" s="11" t="s">
        <v>4177</v>
      </c>
      <c r="D871" s="11">
        <v>98177</v>
      </c>
      <c r="E871" s="16">
        <v>700000</v>
      </c>
      <c r="F871" s="12">
        <v>3</v>
      </c>
      <c r="G871" s="15">
        <v>2.75</v>
      </c>
      <c r="H871" s="15">
        <v>2500</v>
      </c>
      <c r="I871" s="13">
        <v>280</v>
      </c>
      <c r="J871" s="11">
        <v>0</v>
      </c>
      <c r="K871" s="15" t="s">
        <v>4183</v>
      </c>
      <c r="L871" s="11" t="s">
        <v>4178</v>
      </c>
      <c r="M871" s="11" t="s">
        <v>4184</v>
      </c>
      <c r="N871" s="11" t="s">
        <v>4181</v>
      </c>
      <c r="O871" s="11">
        <v>77</v>
      </c>
      <c r="P871" s="11">
        <v>1985</v>
      </c>
      <c r="Q871" s="11">
        <v>40</v>
      </c>
      <c r="R871" s="11">
        <v>1</v>
      </c>
    </row>
    <row r="872" spans="1:18">
      <c r="A872" s="10" t="s">
        <v>989</v>
      </c>
      <c r="B872" s="11" t="s">
        <v>49</v>
      </c>
      <c r="C872" s="11" t="s">
        <v>4177</v>
      </c>
      <c r="D872" s="11">
        <v>98103</v>
      </c>
      <c r="E872" s="16">
        <v>700000</v>
      </c>
      <c r="F872" s="12">
        <v>3</v>
      </c>
      <c r="G872" s="15">
        <v>1.75</v>
      </c>
      <c r="H872" s="15">
        <v>1910</v>
      </c>
      <c r="I872" s="13">
        <v>366</v>
      </c>
      <c r="J872" s="11">
        <v>0</v>
      </c>
      <c r="K872" s="15" t="s">
        <v>4183</v>
      </c>
      <c r="L872" s="11" t="s">
        <v>4178</v>
      </c>
      <c r="M872" s="11" t="s">
        <v>4184</v>
      </c>
      <c r="N872" s="11" t="s">
        <v>4180</v>
      </c>
      <c r="O872" s="11">
        <v>66</v>
      </c>
      <c r="P872" s="11">
        <v>1989</v>
      </c>
      <c r="Q872" s="11">
        <v>36</v>
      </c>
      <c r="R872" s="11">
        <v>1</v>
      </c>
    </row>
    <row r="873" spans="1:18">
      <c r="A873" s="10" t="s">
        <v>4938</v>
      </c>
      <c r="B873" s="11" t="s">
        <v>49</v>
      </c>
      <c r="C873" s="11" t="s">
        <v>4177</v>
      </c>
      <c r="D873" s="11">
        <v>98103</v>
      </c>
      <c r="E873" s="16">
        <v>700000</v>
      </c>
      <c r="F873" s="12">
        <v>4</v>
      </c>
      <c r="G873" s="15">
        <v>1</v>
      </c>
      <c r="H873" s="15">
        <v>1680</v>
      </c>
      <c r="I873" s="13">
        <v>417</v>
      </c>
      <c r="J873" s="11">
        <v>0</v>
      </c>
      <c r="K873" s="15" t="s">
        <v>4183</v>
      </c>
      <c r="L873" s="11" t="s">
        <v>4183</v>
      </c>
      <c r="M873" s="11" t="s">
        <v>4184</v>
      </c>
      <c r="N873" s="11" t="s">
        <v>4180</v>
      </c>
      <c r="O873" s="11">
        <v>104</v>
      </c>
      <c r="P873" s="11">
        <v>2000</v>
      </c>
      <c r="Q873" s="11">
        <v>25</v>
      </c>
      <c r="R873" s="11">
        <v>1.5</v>
      </c>
    </row>
    <row r="874" spans="1:18">
      <c r="A874" s="10" t="s">
        <v>991</v>
      </c>
      <c r="B874" s="11" t="s">
        <v>49</v>
      </c>
      <c r="C874" s="11" t="s">
        <v>4177</v>
      </c>
      <c r="D874" s="11">
        <v>98103</v>
      </c>
      <c r="E874" s="16">
        <v>700000</v>
      </c>
      <c r="F874" s="12">
        <v>4</v>
      </c>
      <c r="G874" s="15">
        <v>2.5</v>
      </c>
      <c r="H874" s="15">
        <v>2310</v>
      </c>
      <c r="I874" s="13">
        <v>303</v>
      </c>
      <c r="J874" s="11">
        <v>0</v>
      </c>
      <c r="K874" s="15" t="s">
        <v>4183</v>
      </c>
      <c r="L874" s="11" t="s">
        <v>4178</v>
      </c>
      <c r="M874" s="11" t="s">
        <v>4184</v>
      </c>
      <c r="N874" s="11" t="s">
        <v>4180</v>
      </c>
      <c r="O874" s="11">
        <v>98</v>
      </c>
      <c r="P874" s="11">
        <v>2014</v>
      </c>
      <c r="Q874" s="11">
        <v>11</v>
      </c>
      <c r="R874" s="11">
        <v>1.5</v>
      </c>
    </row>
    <row r="875" spans="1:18">
      <c r="A875" s="10" t="s">
        <v>4939</v>
      </c>
      <c r="B875" s="11" t="s">
        <v>313</v>
      </c>
      <c r="C875" s="11" t="s">
        <v>4177</v>
      </c>
      <c r="D875" s="11">
        <v>98065</v>
      </c>
      <c r="E875" s="16">
        <v>700000</v>
      </c>
      <c r="F875" s="12">
        <v>4</v>
      </c>
      <c r="G875" s="15">
        <v>3.5</v>
      </c>
      <c r="H875" s="15">
        <v>4490</v>
      </c>
      <c r="I875" s="13">
        <v>156</v>
      </c>
      <c r="J875" s="11">
        <v>0</v>
      </c>
      <c r="K875" s="15" t="s">
        <v>4183</v>
      </c>
      <c r="L875" s="11" t="s">
        <v>4178</v>
      </c>
      <c r="M875" s="11" t="s">
        <v>4184</v>
      </c>
      <c r="N875" s="11" t="s">
        <v>4180</v>
      </c>
      <c r="O875" s="11">
        <v>19</v>
      </c>
      <c r="P875" s="11">
        <v>0</v>
      </c>
      <c r="Q875" s="11">
        <v>19</v>
      </c>
      <c r="R875" s="11">
        <v>2</v>
      </c>
    </row>
    <row r="876" spans="1:18">
      <c r="A876" s="10" t="s">
        <v>4940</v>
      </c>
      <c r="B876" s="11" t="s">
        <v>33</v>
      </c>
      <c r="C876" s="11" t="s">
        <v>4177</v>
      </c>
      <c r="D876" s="11">
        <v>98006</v>
      </c>
      <c r="E876" s="16">
        <v>699900</v>
      </c>
      <c r="F876" s="12">
        <v>4</v>
      </c>
      <c r="G876" s="15">
        <v>2.5</v>
      </c>
      <c r="H876" s="15">
        <v>2190</v>
      </c>
      <c r="I876" s="13">
        <v>320</v>
      </c>
      <c r="J876" s="11">
        <v>0</v>
      </c>
      <c r="K876" s="15" t="s">
        <v>4183</v>
      </c>
      <c r="L876" s="11" t="s">
        <v>4178</v>
      </c>
      <c r="M876" s="11" t="s">
        <v>4184</v>
      </c>
      <c r="N876" s="11" t="s">
        <v>4179</v>
      </c>
      <c r="O876" s="11">
        <v>53</v>
      </c>
      <c r="P876" s="11">
        <v>0</v>
      </c>
      <c r="Q876" s="11">
        <v>53</v>
      </c>
      <c r="R876" s="11">
        <v>1</v>
      </c>
    </row>
    <row r="877" spans="1:18">
      <c r="A877" s="10" t="s">
        <v>4941</v>
      </c>
      <c r="B877" s="11" t="s">
        <v>102</v>
      </c>
      <c r="C877" s="11" t="s">
        <v>4177</v>
      </c>
      <c r="D877" s="11">
        <v>98075</v>
      </c>
      <c r="E877" s="16">
        <v>699850</v>
      </c>
      <c r="F877" s="12">
        <v>4</v>
      </c>
      <c r="G877" s="15">
        <v>3.5</v>
      </c>
      <c r="H877" s="15">
        <v>2690</v>
      </c>
      <c r="I877" s="13">
        <v>260</v>
      </c>
      <c r="J877" s="11">
        <v>0</v>
      </c>
      <c r="K877" s="15" t="s">
        <v>4183</v>
      </c>
      <c r="L877" s="11" t="s">
        <v>4183</v>
      </c>
      <c r="M877" s="11" t="s">
        <v>4184</v>
      </c>
      <c r="N877" s="11" t="s">
        <v>4180</v>
      </c>
      <c r="O877" s="11">
        <v>23</v>
      </c>
      <c r="P877" s="11">
        <v>0</v>
      </c>
      <c r="Q877" s="11">
        <v>23</v>
      </c>
      <c r="R877" s="11">
        <v>2</v>
      </c>
    </row>
    <row r="878" spans="1:18">
      <c r="A878" s="10" t="s">
        <v>4942</v>
      </c>
      <c r="B878" s="11" t="s">
        <v>137</v>
      </c>
      <c r="C878" s="11" t="s">
        <v>4177</v>
      </c>
      <c r="D878" s="11">
        <v>98053</v>
      </c>
      <c r="E878" s="16">
        <v>699000</v>
      </c>
      <c r="F878" s="12">
        <v>4</v>
      </c>
      <c r="G878" s="15">
        <v>2.5</v>
      </c>
      <c r="H878" s="15">
        <v>3280</v>
      </c>
      <c r="I878" s="13">
        <v>213</v>
      </c>
      <c r="J878" s="11">
        <v>1</v>
      </c>
      <c r="K878" s="15" t="s">
        <v>4183</v>
      </c>
      <c r="L878" s="11" t="s">
        <v>4183</v>
      </c>
      <c r="M878" s="11" t="s">
        <v>4184</v>
      </c>
      <c r="N878" s="11" t="s">
        <v>4180</v>
      </c>
      <c r="O878" s="11">
        <v>29</v>
      </c>
      <c r="P878" s="11">
        <v>0</v>
      </c>
      <c r="Q878" s="11">
        <v>29</v>
      </c>
      <c r="R878" s="11">
        <v>2</v>
      </c>
    </row>
    <row r="879" spans="1:18">
      <c r="A879" s="10" t="s">
        <v>4943</v>
      </c>
      <c r="B879" s="11" t="s">
        <v>49</v>
      </c>
      <c r="C879" s="11" t="s">
        <v>4177</v>
      </c>
      <c r="D879" s="11">
        <v>98125</v>
      </c>
      <c r="E879" s="16">
        <v>699000</v>
      </c>
      <c r="F879" s="12">
        <v>4</v>
      </c>
      <c r="G879" s="15">
        <v>2.5</v>
      </c>
      <c r="H879" s="15">
        <v>2650</v>
      </c>
      <c r="I879" s="13">
        <v>264</v>
      </c>
      <c r="J879" s="11">
        <v>0</v>
      </c>
      <c r="K879" s="15" t="s">
        <v>4183</v>
      </c>
      <c r="L879" s="11" t="s">
        <v>4183</v>
      </c>
      <c r="M879" s="11" t="s">
        <v>4184</v>
      </c>
      <c r="N879" s="11" t="s">
        <v>4180</v>
      </c>
      <c r="O879" s="11">
        <v>19</v>
      </c>
      <c r="P879" s="11">
        <v>0</v>
      </c>
      <c r="Q879" s="11">
        <v>19</v>
      </c>
      <c r="R879" s="11">
        <v>2</v>
      </c>
    </row>
    <row r="880" spans="1:18">
      <c r="A880" s="10" t="s">
        <v>4944</v>
      </c>
      <c r="B880" s="11" t="s">
        <v>120</v>
      </c>
      <c r="C880" s="11" t="s">
        <v>4177</v>
      </c>
      <c r="D880" s="11">
        <v>98077</v>
      </c>
      <c r="E880" s="16">
        <v>697000</v>
      </c>
      <c r="F880" s="12">
        <v>4</v>
      </c>
      <c r="G880" s="15">
        <v>2.75</v>
      </c>
      <c r="H880" s="15">
        <v>3650</v>
      </c>
      <c r="I880" s="13">
        <v>191</v>
      </c>
      <c r="J880" s="11">
        <v>1</v>
      </c>
      <c r="K880" s="15" t="s">
        <v>4183</v>
      </c>
      <c r="L880" s="11" t="s">
        <v>4183</v>
      </c>
      <c r="M880" s="11" t="s">
        <v>4184</v>
      </c>
      <c r="N880" s="11" t="s">
        <v>4179</v>
      </c>
      <c r="O880" s="11">
        <v>47</v>
      </c>
      <c r="P880" s="11">
        <v>2000</v>
      </c>
      <c r="Q880" s="11">
        <v>25</v>
      </c>
      <c r="R880" s="11">
        <v>1.5</v>
      </c>
    </row>
    <row r="881" spans="1:18">
      <c r="A881" s="10" t="s">
        <v>4945</v>
      </c>
      <c r="B881" s="11" t="s">
        <v>624</v>
      </c>
      <c r="C881" s="11" t="s">
        <v>4177</v>
      </c>
      <c r="D881" s="11">
        <v>98045</v>
      </c>
      <c r="E881" s="16">
        <v>696000</v>
      </c>
      <c r="F881" s="12">
        <v>4</v>
      </c>
      <c r="G881" s="15">
        <v>3.5</v>
      </c>
      <c r="H881" s="15">
        <v>3650</v>
      </c>
      <c r="I881" s="13">
        <v>191</v>
      </c>
      <c r="J881" s="11">
        <v>1</v>
      </c>
      <c r="K881" s="15" t="s">
        <v>4183</v>
      </c>
      <c r="L881" s="11" t="s">
        <v>4178</v>
      </c>
      <c r="M881" s="11" t="s">
        <v>4184</v>
      </c>
      <c r="N881" s="11" t="s">
        <v>4180</v>
      </c>
      <c r="O881" s="11">
        <v>29</v>
      </c>
      <c r="P881" s="11">
        <v>0</v>
      </c>
      <c r="Q881" s="11">
        <v>29</v>
      </c>
      <c r="R881" s="11">
        <v>2</v>
      </c>
    </row>
    <row r="882" spans="1:18">
      <c r="A882" s="10" t="s">
        <v>4946</v>
      </c>
      <c r="B882" s="11" t="s">
        <v>137</v>
      </c>
      <c r="C882" s="11" t="s">
        <v>4177</v>
      </c>
      <c r="D882" s="11">
        <v>98052</v>
      </c>
      <c r="E882" s="16">
        <v>695500</v>
      </c>
      <c r="F882" s="12">
        <v>5</v>
      </c>
      <c r="G882" s="15">
        <v>2.75</v>
      </c>
      <c r="H882" s="15">
        <v>2510</v>
      </c>
      <c r="I882" s="13">
        <v>277</v>
      </c>
      <c r="J882" s="11">
        <v>0</v>
      </c>
      <c r="K882" s="15" t="s">
        <v>4183</v>
      </c>
      <c r="L882" s="11" t="s">
        <v>4178</v>
      </c>
      <c r="M882" s="11" t="s">
        <v>4195</v>
      </c>
      <c r="N882" s="11" t="s">
        <v>4179</v>
      </c>
      <c r="O882" s="11">
        <v>50</v>
      </c>
      <c r="P882" s="11">
        <v>0</v>
      </c>
      <c r="Q882" s="11">
        <v>50</v>
      </c>
      <c r="R882" s="11">
        <v>1</v>
      </c>
    </row>
    <row r="883" spans="1:18">
      <c r="A883" s="10" t="s">
        <v>4947</v>
      </c>
      <c r="B883" s="11" t="s">
        <v>33</v>
      </c>
      <c r="C883" s="11" t="s">
        <v>4177</v>
      </c>
      <c r="D883" s="11">
        <v>98006</v>
      </c>
      <c r="E883" s="16">
        <v>695000</v>
      </c>
      <c r="F883" s="12">
        <v>3</v>
      </c>
      <c r="G883" s="15">
        <v>2.75</v>
      </c>
      <c r="H883" s="15">
        <v>2590</v>
      </c>
      <c r="I883" s="13">
        <v>268</v>
      </c>
      <c r="J883" s="11">
        <v>0</v>
      </c>
      <c r="K883" s="15" t="s">
        <v>4183</v>
      </c>
      <c r="L883" s="11" t="s">
        <v>4183</v>
      </c>
      <c r="M883" s="11" t="s">
        <v>4184</v>
      </c>
      <c r="N883" s="11" t="s">
        <v>4180</v>
      </c>
      <c r="O883" s="11">
        <v>32</v>
      </c>
      <c r="P883" s="11">
        <v>0</v>
      </c>
      <c r="Q883" s="11">
        <v>32</v>
      </c>
      <c r="R883" s="11">
        <v>2</v>
      </c>
    </row>
    <row r="884" spans="1:18">
      <c r="A884" s="10" t="s">
        <v>4948</v>
      </c>
      <c r="B884" s="11" t="s">
        <v>137</v>
      </c>
      <c r="C884" s="11" t="s">
        <v>4177</v>
      </c>
      <c r="D884" s="11">
        <v>98053</v>
      </c>
      <c r="E884" s="16">
        <v>695000</v>
      </c>
      <c r="F884" s="12">
        <v>3</v>
      </c>
      <c r="G884" s="15">
        <v>2.5</v>
      </c>
      <c r="H884" s="15">
        <v>2550</v>
      </c>
      <c r="I884" s="13">
        <v>273</v>
      </c>
      <c r="J884" s="11">
        <v>1</v>
      </c>
      <c r="K884" s="15" t="s">
        <v>4183</v>
      </c>
      <c r="L884" s="11" t="s">
        <v>4183</v>
      </c>
      <c r="M884" s="11" t="s">
        <v>4184</v>
      </c>
      <c r="N884" s="11" t="s">
        <v>4180</v>
      </c>
      <c r="O884" s="11">
        <v>24</v>
      </c>
      <c r="P884" s="11">
        <v>0</v>
      </c>
      <c r="Q884" s="11">
        <v>24</v>
      </c>
      <c r="R884" s="11">
        <v>2</v>
      </c>
    </row>
    <row r="885" spans="1:18">
      <c r="A885" s="10" t="s">
        <v>4949</v>
      </c>
      <c r="B885" s="11" t="s">
        <v>102</v>
      </c>
      <c r="C885" s="11" t="s">
        <v>4177</v>
      </c>
      <c r="D885" s="11">
        <v>98074</v>
      </c>
      <c r="E885" s="16">
        <v>695000</v>
      </c>
      <c r="F885" s="12">
        <v>3</v>
      </c>
      <c r="G885" s="15">
        <v>2.5</v>
      </c>
      <c r="H885" s="15">
        <v>2390</v>
      </c>
      <c r="I885" s="13">
        <v>291</v>
      </c>
      <c r="J885" s="11">
        <v>0</v>
      </c>
      <c r="K885" s="15" t="s">
        <v>4183</v>
      </c>
      <c r="L885" s="11" t="s">
        <v>4183</v>
      </c>
      <c r="M885" s="11" t="s">
        <v>4184</v>
      </c>
      <c r="N885" s="11" t="s">
        <v>4180</v>
      </c>
      <c r="O885" s="11">
        <v>19</v>
      </c>
      <c r="P885" s="11">
        <v>0</v>
      </c>
      <c r="Q885" s="11">
        <v>19</v>
      </c>
      <c r="R885" s="11">
        <v>2</v>
      </c>
    </row>
    <row r="886" spans="1:18">
      <c r="A886" s="10" t="s">
        <v>4950</v>
      </c>
      <c r="B886" s="11" t="s">
        <v>102</v>
      </c>
      <c r="C886" s="11" t="s">
        <v>4177</v>
      </c>
      <c r="D886" s="11">
        <v>98074</v>
      </c>
      <c r="E886" s="16">
        <v>695000</v>
      </c>
      <c r="F886" s="12">
        <v>3</v>
      </c>
      <c r="G886" s="15">
        <v>2.75</v>
      </c>
      <c r="H886" s="15">
        <v>2540</v>
      </c>
      <c r="I886" s="13">
        <v>274</v>
      </c>
      <c r="J886" s="11">
        <v>0</v>
      </c>
      <c r="K886" s="15" t="s">
        <v>4183</v>
      </c>
      <c r="L886" s="11" t="s">
        <v>4183</v>
      </c>
      <c r="M886" s="11" t="s">
        <v>4184</v>
      </c>
      <c r="N886" s="11" t="s">
        <v>4180</v>
      </c>
      <c r="O886" s="11">
        <v>20</v>
      </c>
      <c r="P886" s="11">
        <v>0</v>
      </c>
      <c r="Q886" s="11">
        <v>20</v>
      </c>
      <c r="R886" s="11">
        <v>2</v>
      </c>
    </row>
    <row r="887" spans="1:18">
      <c r="A887" s="10" t="s">
        <v>4951</v>
      </c>
      <c r="B887" s="11" t="s">
        <v>102</v>
      </c>
      <c r="C887" s="11" t="s">
        <v>4177</v>
      </c>
      <c r="D887" s="11">
        <v>98075</v>
      </c>
      <c r="E887" s="16">
        <v>695000</v>
      </c>
      <c r="F887" s="12">
        <v>4</v>
      </c>
      <c r="G887" s="15">
        <v>3</v>
      </c>
      <c r="H887" s="15">
        <v>3150</v>
      </c>
      <c r="I887" s="13">
        <v>221</v>
      </c>
      <c r="J887" s="11">
        <v>0</v>
      </c>
      <c r="K887" s="15" t="s">
        <v>4183</v>
      </c>
      <c r="L887" s="11" t="s">
        <v>4183</v>
      </c>
      <c r="M887" s="11" t="s">
        <v>4184</v>
      </c>
      <c r="N887" s="11" t="s">
        <v>4180</v>
      </c>
      <c r="O887" s="11">
        <v>24</v>
      </c>
      <c r="P887" s="11">
        <v>0</v>
      </c>
      <c r="Q887" s="11">
        <v>24</v>
      </c>
      <c r="R887" s="11">
        <v>2</v>
      </c>
    </row>
    <row r="888" spans="1:18">
      <c r="A888" s="10" t="s">
        <v>4952</v>
      </c>
      <c r="B888" s="11" t="s">
        <v>102</v>
      </c>
      <c r="C888" s="11" t="s">
        <v>4177</v>
      </c>
      <c r="D888" s="11">
        <v>98074</v>
      </c>
      <c r="E888" s="16">
        <v>695000</v>
      </c>
      <c r="F888" s="12">
        <v>3</v>
      </c>
      <c r="G888" s="15">
        <v>2.5</v>
      </c>
      <c r="H888" s="15">
        <v>4560</v>
      </c>
      <c r="I888" s="13">
        <v>152</v>
      </c>
      <c r="J888" s="11">
        <v>0</v>
      </c>
      <c r="K888" s="15" t="s">
        <v>4183</v>
      </c>
      <c r="L888" s="11" t="s">
        <v>4178</v>
      </c>
      <c r="M888" s="11" t="s">
        <v>4184</v>
      </c>
      <c r="N888" s="11" t="s">
        <v>4179</v>
      </c>
      <c r="O888" s="11">
        <v>39</v>
      </c>
      <c r="P888" s="11">
        <v>0</v>
      </c>
      <c r="Q888" s="11">
        <v>39</v>
      </c>
      <c r="R888" s="11">
        <v>2</v>
      </c>
    </row>
    <row r="889" spans="1:18">
      <c r="A889" s="10" t="s">
        <v>4953</v>
      </c>
      <c r="B889" s="11" t="s">
        <v>102</v>
      </c>
      <c r="C889" s="11" t="s">
        <v>4177</v>
      </c>
      <c r="D889" s="11">
        <v>98075</v>
      </c>
      <c r="E889" s="16">
        <v>695000</v>
      </c>
      <c r="F889" s="12">
        <v>4</v>
      </c>
      <c r="G889" s="15">
        <v>2.5</v>
      </c>
      <c r="H889" s="15">
        <v>2961</v>
      </c>
      <c r="I889" s="13">
        <v>235</v>
      </c>
      <c r="J889" s="11">
        <v>0</v>
      </c>
      <c r="K889" s="15" t="s">
        <v>4183</v>
      </c>
      <c r="L889" s="11" t="s">
        <v>4183</v>
      </c>
      <c r="M889" s="11" t="s">
        <v>4184</v>
      </c>
      <c r="N889" s="11" t="s">
        <v>4180</v>
      </c>
      <c r="O889" s="11">
        <v>27</v>
      </c>
      <c r="P889" s="11">
        <v>2006</v>
      </c>
      <c r="Q889" s="11">
        <v>19</v>
      </c>
      <c r="R889" s="11">
        <v>2</v>
      </c>
    </row>
    <row r="890" spans="1:18">
      <c r="A890" s="10" t="s">
        <v>4954</v>
      </c>
      <c r="B890" s="11" t="s">
        <v>49</v>
      </c>
      <c r="C890" s="11" t="s">
        <v>4177</v>
      </c>
      <c r="D890" s="11">
        <v>98103</v>
      </c>
      <c r="E890" s="16">
        <v>695000</v>
      </c>
      <c r="F890" s="12">
        <v>3</v>
      </c>
      <c r="G890" s="15">
        <v>2</v>
      </c>
      <c r="H890" s="15">
        <v>2500</v>
      </c>
      <c r="I890" s="13">
        <v>278</v>
      </c>
      <c r="J890" s="11">
        <v>0</v>
      </c>
      <c r="K890" s="15" t="s">
        <v>4183</v>
      </c>
      <c r="L890" s="11" t="s">
        <v>4178</v>
      </c>
      <c r="M890" s="11" t="s">
        <v>4184</v>
      </c>
      <c r="N890" s="11" t="s">
        <v>4181</v>
      </c>
      <c r="O890" s="11">
        <v>103</v>
      </c>
      <c r="P890" s="11">
        <v>1956</v>
      </c>
      <c r="Q890" s="11">
        <v>69</v>
      </c>
      <c r="R890" s="11">
        <v>1.5</v>
      </c>
    </row>
    <row r="891" spans="1:18">
      <c r="A891" s="10" t="s">
        <v>4955</v>
      </c>
      <c r="B891" s="11" t="s">
        <v>313</v>
      </c>
      <c r="C891" s="11" t="s">
        <v>4177</v>
      </c>
      <c r="D891" s="11">
        <v>98065</v>
      </c>
      <c r="E891" s="16">
        <v>695000</v>
      </c>
      <c r="F891" s="12">
        <v>4</v>
      </c>
      <c r="G891" s="15">
        <v>3.5</v>
      </c>
      <c r="H891" s="15">
        <v>3510</v>
      </c>
      <c r="I891" s="13">
        <v>198</v>
      </c>
      <c r="J891" s="11">
        <v>0</v>
      </c>
      <c r="K891" s="15" t="s">
        <v>4183</v>
      </c>
      <c r="L891" s="11" t="s">
        <v>4183</v>
      </c>
      <c r="M891" s="11" t="s">
        <v>4184</v>
      </c>
      <c r="N891" s="11" t="s">
        <v>4180</v>
      </c>
      <c r="O891" s="11">
        <v>24</v>
      </c>
      <c r="P891" s="11">
        <v>0</v>
      </c>
      <c r="Q891" s="11">
        <v>24</v>
      </c>
      <c r="R891" s="11">
        <v>2</v>
      </c>
    </row>
    <row r="892" spans="1:18">
      <c r="A892" s="10" t="s">
        <v>4956</v>
      </c>
      <c r="B892" s="11" t="s">
        <v>120</v>
      </c>
      <c r="C892" s="11" t="s">
        <v>4177</v>
      </c>
      <c r="D892" s="11">
        <v>98077</v>
      </c>
      <c r="E892" s="16">
        <v>695000</v>
      </c>
      <c r="F892" s="12">
        <v>3</v>
      </c>
      <c r="G892" s="15">
        <v>2.5</v>
      </c>
      <c r="H892" s="15">
        <v>2620</v>
      </c>
      <c r="I892" s="13">
        <v>265</v>
      </c>
      <c r="J892" s="11">
        <v>1</v>
      </c>
      <c r="K892" s="15" t="s">
        <v>4183</v>
      </c>
      <c r="L892" s="11" t="s">
        <v>4183</v>
      </c>
      <c r="M892" s="11" t="s">
        <v>4184</v>
      </c>
      <c r="N892" s="11" t="s">
        <v>4180</v>
      </c>
      <c r="O892" s="11">
        <v>27</v>
      </c>
      <c r="P892" s="11">
        <v>2006</v>
      </c>
      <c r="Q892" s="11">
        <v>19</v>
      </c>
      <c r="R892" s="11">
        <v>2</v>
      </c>
    </row>
    <row r="893" spans="1:18">
      <c r="A893" s="10" t="s">
        <v>1010</v>
      </c>
      <c r="B893" s="11" t="s">
        <v>137</v>
      </c>
      <c r="C893" s="11" t="s">
        <v>4177</v>
      </c>
      <c r="D893" s="11">
        <v>98052</v>
      </c>
      <c r="E893" s="16">
        <v>693000</v>
      </c>
      <c r="F893" s="12">
        <v>3</v>
      </c>
      <c r="G893" s="15">
        <v>2.5</v>
      </c>
      <c r="H893" s="15">
        <v>2460</v>
      </c>
      <c r="I893" s="13">
        <v>282</v>
      </c>
      <c r="J893" s="11">
        <v>0</v>
      </c>
      <c r="K893" s="15" t="s">
        <v>4183</v>
      </c>
      <c r="L893" s="11" t="s">
        <v>4183</v>
      </c>
      <c r="M893" s="11" t="s">
        <v>4184</v>
      </c>
      <c r="N893" s="11" t="s">
        <v>4180</v>
      </c>
      <c r="O893" s="11">
        <v>29</v>
      </c>
      <c r="P893" s="11">
        <v>0</v>
      </c>
      <c r="Q893" s="11">
        <v>29</v>
      </c>
      <c r="R893" s="11">
        <v>2</v>
      </c>
    </row>
    <row r="894" spans="1:18">
      <c r="A894" s="10" t="s">
        <v>4957</v>
      </c>
      <c r="B894" s="11" t="s">
        <v>313</v>
      </c>
      <c r="C894" s="11" t="s">
        <v>4177</v>
      </c>
      <c r="D894" s="11">
        <v>98065</v>
      </c>
      <c r="E894" s="16">
        <v>692500</v>
      </c>
      <c r="F894" s="12">
        <v>4</v>
      </c>
      <c r="G894" s="15">
        <v>2.75</v>
      </c>
      <c r="H894" s="15">
        <v>3710</v>
      </c>
      <c r="I894" s="13">
        <v>187</v>
      </c>
      <c r="J894" s="11">
        <v>0</v>
      </c>
      <c r="K894" s="15" t="s">
        <v>4183</v>
      </c>
      <c r="L894" s="11" t="s">
        <v>4183</v>
      </c>
      <c r="M894" s="11" t="s">
        <v>4184</v>
      </c>
      <c r="N894" s="11" t="s">
        <v>4180</v>
      </c>
      <c r="O894" s="11">
        <v>26</v>
      </c>
      <c r="P894" s="11">
        <v>0</v>
      </c>
      <c r="Q894" s="11">
        <v>26</v>
      </c>
      <c r="R894" s="11">
        <v>2</v>
      </c>
    </row>
    <row r="895" spans="1:18">
      <c r="A895" s="10" t="s">
        <v>4958</v>
      </c>
      <c r="B895" s="11" t="s">
        <v>33</v>
      </c>
      <c r="C895" s="11" t="s">
        <v>4177</v>
      </c>
      <c r="D895" s="11">
        <v>98006</v>
      </c>
      <c r="E895" s="16">
        <v>692000</v>
      </c>
      <c r="F895" s="12">
        <v>4</v>
      </c>
      <c r="G895" s="15">
        <v>3.25</v>
      </c>
      <c r="H895" s="15">
        <v>5010</v>
      </c>
      <c r="I895" s="13">
        <v>138</v>
      </c>
      <c r="J895" s="11">
        <v>1</v>
      </c>
      <c r="K895" s="15" t="s">
        <v>4183</v>
      </c>
      <c r="L895" s="11" t="s">
        <v>4183</v>
      </c>
      <c r="M895" s="11" t="s">
        <v>4184</v>
      </c>
      <c r="N895" s="11" t="s">
        <v>4180</v>
      </c>
      <c r="O895" s="11">
        <v>37</v>
      </c>
      <c r="P895" s="11">
        <v>2000</v>
      </c>
      <c r="Q895" s="11">
        <v>25</v>
      </c>
      <c r="R895" s="11">
        <v>2</v>
      </c>
    </row>
    <row r="896" spans="1:18">
      <c r="A896" s="10" t="s">
        <v>4959</v>
      </c>
      <c r="B896" s="11" t="s">
        <v>49</v>
      </c>
      <c r="C896" s="11" t="s">
        <v>4177</v>
      </c>
      <c r="D896" s="11">
        <v>98115</v>
      </c>
      <c r="E896" s="16">
        <v>691500</v>
      </c>
      <c r="F896" s="12">
        <v>4</v>
      </c>
      <c r="G896" s="15">
        <v>2.5</v>
      </c>
      <c r="H896" s="15">
        <v>2600</v>
      </c>
      <c r="I896" s="13">
        <v>266</v>
      </c>
      <c r="J896" s="11">
        <v>0</v>
      </c>
      <c r="K896" s="15" t="s">
        <v>4183</v>
      </c>
      <c r="L896" s="11" t="s">
        <v>4183</v>
      </c>
      <c r="M896" s="11" t="s">
        <v>4184</v>
      </c>
      <c r="N896" s="11" t="s">
        <v>4180</v>
      </c>
      <c r="O896" s="11">
        <v>63</v>
      </c>
      <c r="P896" s="11">
        <v>2002</v>
      </c>
      <c r="Q896" s="11">
        <v>23</v>
      </c>
      <c r="R896" s="11">
        <v>2</v>
      </c>
    </row>
    <row r="897" spans="1:18">
      <c r="A897" s="10" t="s">
        <v>4960</v>
      </c>
      <c r="B897" s="11" t="s">
        <v>46</v>
      </c>
      <c r="C897" s="11" t="s">
        <v>4177</v>
      </c>
      <c r="D897" s="11">
        <v>98033</v>
      </c>
      <c r="E897" s="16">
        <v>691000</v>
      </c>
      <c r="F897" s="12">
        <v>4</v>
      </c>
      <c r="G897" s="15">
        <v>2.75</v>
      </c>
      <c r="H897" s="15">
        <v>2550</v>
      </c>
      <c r="I897" s="13">
        <v>271</v>
      </c>
      <c r="J897" s="11">
        <v>0</v>
      </c>
      <c r="K897" s="15" t="s">
        <v>4183</v>
      </c>
      <c r="L897" s="11" t="s">
        <v>4178</v>
      </c>
      <c r="M897" s="11" t="s">
        <v>4184</v>
      </c>
      <c r="N897" s="11" t="s">
        <v>4180</v>
      </c>
      <c r="O897" s="11">
        <v>53</v>
      </c>
      <c r="P897" s="11">
        <v>2002</v>
      </c>
      <c r="Q897" s="11">
        <v>23</v>
      </c>
      <c r="R897" s="11">
        <v>1</v>
      </c>
    </row>
    <row r="898" spans="1:18">
      <c r="A898" s="10" t="s">
        <v>1015</v>
      </c>
      <c r="B898" s="11" t="s">
        <v>49</v>
      </c>
      <c r="C898" s="11" t="s">
        <v>4177</v>
      </c>
      <c r="D898" s="11">
        <v>98112</v>
      </c>
      <c r="E898" s="16">
        <v>690500</v>
      </c>
      <c r="F898" s="12">
        <v>5</v>
      </c>
      <c r="G898" s="15">
        <v>2</v>
      </c>
      <c r="H898" s="15">
        <v>2000</v>
      </c>
      <c r="I898" s="13">
        <v>345</v>
      </c>
      <c r="J898" s="11">
        <v>0</v>
      </c>
      <c r="K898" s="15" t="s">
        <v>4183</v>
      </c>
      <c r="L898" s="11" t="s">
        <v>4178</v>
      </c>
      <c r="M898" s="11" t="s">
        <v>4179</v>
      </c>
      <c r="N898" s="11" t="s">
        <v>4179</v>
      </c>
      <c r="O898" s="11">
        <v>117</v>
      </c>
      <c r="P898" s="11">
        <v>0</v>
      </c>
      <c r="Q898" s="11">
        <v>117</v>
      </c>
      <c r="R898" s="11">
        <v>1.5</v>
      </c>
    </row>
    <row r="899" spans="1:18">
      <c r="A899" s="10" t="s">
        <v>4961</v>
      </c>
      <c r="B899" s="11" t="s">
        <v>102</v>
      </c>
      <c r="C899" s="11" t="s">
        <v>4177</v>
      </c>
      <c r="D899" s="11">
        <v>98074</v>
      </c>
      <c r="E899" s="16">
        <v>690409</v>
      </c>
      <c r="F899" s="12">
        <v>4</v>
      </c>
      <c r="G899" s="15">
        <v>2.5</v>
      </c>
      <c r="H899" s="15">
        <v>3210</v>
      </c>
      <c r="I899" s="13">
        <v>215</v>
      </c>
      <c r="J899" s="11">
        <v>0</v>
      </c>
      <c r="K899" s="15" t="s">
        <v>4183</v>
      </c>
      <c r="L899" s="11" t="s">
        <v>4183</v>
      </c>
      <c r="M899" s="11" t="s">
        <v>4184</v>
      </c>
      <c r="N899" s="11" t="s">
        <v>4180</v>
      </c>
      <c r="O899" s="11">
        <v>30</v>
      </c>
      <c r="P899" s="11">
        <v>0</v>
      </c>
      <c r="Q899" s="11">
        <v>30</v>
      </c>
      <c r="R899" s="11">
        <v>2</v>
      </c>
    </row>
    <row r="900" spans="1:18">
      <c r="A900" s="10" t="s">
        <v>4962</v>
      </c>
      <c r="B900" s="11" t="s">
        <v>79</v>
      </c>
      <c r="C900" s="11" t="s">
        <v>4177</v>
      </c>
      <c r="D900" s="11">
        <v>98029</v>
      </c>
      <c r="E900" s="16">
        <v>690000</v>
      </c>
      <c r="F900" s="12">
        <v>4</v>
      </c>
      <c r="G900" s="15">
        <v>2.5</v>
      </c>
      <c r="H900" s="15">
        <v>2670</v>
      </c>
      <c r="I900" s="13">
        <v>258</v>
      </c>
      <c r="J900" s="11">
        <v>0</v>
      </c>
      <c r="K900" s="15" t="s">
        <v>4183</v>
      </c>
      <c r="L900" s="11" t="s">
        <v>4183</v>
      </c>
      <c r="M900" s="11" t="s">
        <v>4184</v>
      </c>
      <c r="N900" s="11" t="s">
        <v>4179</v>
      </c>
      <c r="O900" s="11">
        <v>36</v>
      </c>
      <c r="P900" s="11">
        <v>0</v>
      </c>
      <c r="Q900" s="11">
        <v>36</v>
      </c>
      <c r="R900" s="11">
        <v>2</v>
      </c>
    </row>
    <row r="901" spans="1:18">
      <c r="A901" s="10" t="s">
        <v>4963</v>
      </c>
      <c r="B901" s="11" t="s">
        <v>79</v>
      </c>
      <c r="C901" s="11" t="s">
        <v>4177</v>
      </c>
      <c r="D901" s="11">
        <v>98029</v>
      </c>
      <c r="E901" s="16">
        <v>690000</v>
      </c>
      <c r="F901" s="12">
        <v>4</v>
      </c>
      <c r="G901" s="15">
        <v>2.5</v>
      </c>
      <c r="H901" s="15">
        <v>2920</v>
      </c>
      <c r="I901" s="13">
        <v>236</v>
      </c>
      <c r="J901" s="11">
        <v>0</v>
      </c>
      <c r="K901" s="15" t="s">
        <v>4183</v>
      </c>
      <c r="L901" s="11" t="s">
        <v>4183</v>
      </c>
      <c r="M901" s="11" t="s">
        <v>4184</v>
      </c>
      <c r="N901" s="11" t="s">
        <v>4179</v>
      </c>
      <c r="O901" s="11">
        <v>35</v>
      </c>
      <c r="P901" s="11">
        <v>0</v>
      </c>
      <c r="Q901" s="11">
        <v>35</v>
      </c>
      <c r="R901" s="11">
        <v>2</v>
      </c>
    </row>
    <row r="902" spans="1:18">
      <c r="A902" s="10" t="s">
        <v>4964</v>
      </c>
      <c r="B902" s="11" t="s">
        <v>137</v>
      </c>
      <c r="C902" s="11" t="s">
        <v>4177</v>
      </c>
      <c r="D902" s="11">
        <v>98052</v>
      </c>
      <c r="E902" s="16">
        <v>690000</v>
      </c>
      <c r="F902" s="12">
        <v>4</v>
      </c>
      <c r="G902" s="15">
        <v>2.5</v>
      </c>
      <c r="H902" s="15">
        <v>2700</v>
      </c>
      <c r="I902" s="13">
        <v>256</v>
      </c>
      <c r="J902" s="11">
        <v>0</v>
      </c>
      <c r="K902" s="15" t="s">
        <v>4183</v>
      </c>
      <c r="L902" s="11" t="s">
        <v>4183</v>
      </c>
      <c r="M902" s="11" t="s">
        <v>4184</v>
      </c>
      <c r="N902" s="11" t="s">
        <v>4180</v>
      </c>
      <c r="O902" s="11">
        <v>21</v>
      </c>
      <c r="P902" s="11">
        <v>2003</v>
      </c>
      <c r="Q902" s="11">
        <v>22</v>
      </c>
      <c r="R902" s="11">
        <v>2</v>
      </c>
    </row>
    <row r="903" spans="1:18">
      <c r="A903" s="10" t="s">
        <v>1020</v>
      </c>
      <c r="B903" s="11" t="s">
        <v>49</v>
      </c>
      <c r="C903" s="11" t="s">
        <v>4177</v>
      </c>
      <c r="D903" s="11">
        <v>98103</v>
      </c>
      <c r="E903" s="16">
        <v>690000</v>
      </c>
      <c r="F903" s="12">
        <v>2</v>
      </c>
      <c r="G903" s="15">
        <v>1</v>
      </c>
      <c r="H903" s="11">
        <v>970</v>
      </c>
      <c r="I903" s="13">
        <v>711</v>
      </c>
      <c r="J903" s="11">
        <v>0</v>
      </c>
      <c r="K903" s="15" t="s">
        <v>4183</v>
      </c>
      <c r="L903" s="11" t="s">
        <v>4183</v>
      </c>
      <c r="M903" s="11" t="s">
        <v>4184</v>
      </c>
      <c r="N903" s="11" t="s">
        <v>4179</v>
      </c>
      <c r="O903" s="11">
        <v>118</v>
      </c>
      <c r="P903" s="11">
        <v>0</v>
      </c>
      <c r="Q903" s="11">
        <v>118</v>
      </c>
      <c r="R903" s="11">
        <v>1</v>
      </c>
    </row>
    <row r="904" spans="1:18">
      <c r="A904" s="10" t="s">
        <v>1021</v>
      </c>
      <c r="B904" s="11" t="s">
        <v>49</v>
      </c>
      <c r="C904" s="11" t="s">
        <v>4177</v>
      </c>
      <c r="D904" s="11">
        <v>98112</v>
      </c>
      <c r="E904" s="16">
        <v>690000</v>
      </c>
      <c r="F904" s="12">
        <v>2</v>
      </c>
      <c r="G904" s="15">
        <v>1.75</v>
      </c>
      <c r="H904" s="15">
        <v>1600</v>
      </c>
      <c r="I904" s="13">
        <v>431</v>
      </c>
      <c r="J904" s="11">
        <v>0</v>
      </c>
      <c r="K904" s="15" t="s">
        <v>4183</v>
      </c>
      <c r="L904" s="11" t="s">
        <v>4178</v>
      </c>
      <c r="M904" s="11" t="s">
        <v>4184</v>
      </c>
      <c r="N904" s="11" t="s">
        <v>4181</v>
      </c>
      <c r="O904" s="11">
        <v>107</v>
      </c>
      <c r="P904" s="11">
        <v>0</v>
      </c>
      <c r="Q904" s="11">
        <v>107</v>
      </c>
      <c r="R904" s="11">
        <v>1</v>
      </c>
    </row>
    <row r="905" spans="1:18">
      <c r="A905" s="10" t="s">
        <v>4965</v>
      </c>
      <c r="B905" s="11" t="s">
        <v>49</v>
      </c>
      <c r="C905" s="11" t="s">
        <v>4177</v>
      </c>
      <c r="D905" s="11">
        <v>98115</v>
      </c>
      <c r="E905" s="16">
        <v>690000</v>
      </c>
      <c r="F905" s="12">
        <v>3</v>
      </c>
      <c r="G905" s="15">
        <v>2</v>
      </c>
      <c r="H905" s="15">
        <v>1610</v>
      </c>
      <c r="I905" s="13">
        <v>429</v>
      </c>
      <c r="J905" s="11">
        <v>0</v>
      </c>
      <c r="K905" s="15" t="s">
        <v>4183</v>
      </c>
      <c r="L905" s="11" t="s">
        <v>4183</v>
      </c>
      <c r="M905" s="11" t="s">
        <v>4184</v>
      </c>
      <c r="N905" s="11" t="s">
        <v>4181</v>
      </c>
      <c r="O905" s="11">
        <v>85</v>
      </c>
      <c r="P905" s="11">
        <v>0</v>
      </c>
      <c r="Q905" s="11">
        <v>85</v>
      </c>
      <c r="R905" s="11">
        <v>1.5</v>
      </c>
    </row>
    <row r="906" spans="1:18">
      <c r="A906" s="10" t="s">
        <v>4966</v>
      </c>
      <c r="B906" s="11" t="s">
        <v>49</v>
      </c>
      <c r="C906" s="11" t="s">
        <v>4177</v>
      </c>
      <c r="D906" s="11">
        <v>98115</v>
      </c>
      <c r="E906" s="16">
        <v>690000</v>
      </c>
      <c r="F906" s="12">
        <v>5</v>
      </c>
      <c r="G906" s="15">
        <v>3.5</v>
      </c>
      <c r="H906" s="15">
        <v>2720</v>
      </c>
      <c r="I906" s="13">
        <v>254</v>
      </c>
      <c r="J906" s="11">
        <v>0</v>
      </c>
      <c r="K906" s="15" t="s">
        <v>4183</v>
      </c>
      <c r="L906" s="11" t="s">
        <v>4178</v>
      </c>
      <c r="M906" s="11" t="s">
        <v>4184</v>
      </c>
      <c r="N906" s="11" t="s">
        <v>4180</v>
      </c>
      <c r="O906" s="11">
        <v>32</v>
      </c>
      <c r="P906" s="11">
        <v>0</v>
      </c>
      <c r="Q906" s="11">
        <v>32</v>
      </c>
      <c r="R906" s="11">
        <v>2</v>
      </c>
    </row>
    <row r="907" spans="1:18">
      <c r="A907" s="10" t="s">
        <v>4967</v>
      </c>
      <c r="B907" s="11" t="s">
        <v>49</v>
      </c>
      <c r="C907" s="11" t="s">
        <v>4177</v>
      </c>
      <c r="D907" s="11">
        <v>98103</v>
      </c>
      <c r="E907" s="16">
        <v>690000</v>
      </c>
      <c r="F907" s="12">
        <v>3</v>
      </c>
      <c r="G907" s="15">
        <v>3.25</v>
      </c>
      <c r="H907" s="15">
        <v>1540</v>
      </c>
      <c r="I907" s="13">
        <v>448</v>
      </c>
      <c r="J907" s="11">
        <v>0</v>
      </c>
      <c r="K907" s="15" t="s">
        <v>4183</v>
      </c>
      <c r="L907" s="11" t="s">
        <v>4183</v>
      </c>
      <c r="M907" s="11" t="s">
        <v>4184</v>
      </c>
      <c r="N907" s="11" t="s">
        <v>4180</v>
      </c>
      <c r="O907" s="11">
        <v>12</v>
      </c>
      <c r="P907" s="11">
        <v>1923</v>
      </c>
      <c r="Q907" s="11">
        <v>102</v>
      </c>
      <c r="R907" s="11">
        <v>3</v>
      </c>
    </row>
    <row r="908" spans="1:18">
      <c r="A908" s="10" t="s">
        <v>4968</v>
      </c>
      <c r="B908" s="11" t="s">
        <v>49</v>
      </c>
      <c r="C908" s="11" t="s">
        <v>4177</v>
      </c>
      <c r="D908" s="11">
        <v>98102</v>
      </c>
      <c r="E908" s="16">
        <v>690000</v>
      </c>
      <c r="F908" s="12">
        <v>3</v>
      </c>
      <c r="G908" s="15">
        <v>1.5</v>
      </c>
      <c r="H908" s="15">
        <v>1760</v>
      </c>
      <c r="I908" s="13">
        <v>392</v>
      </c>
      <c r="J908" s="11">
        <v>0</v>
      </c>
      <c r="K908" s="15" t="s">
        <v>4183</v>
      </c>
      <c r="L908" s="11" t="s">
        <v>4183</v>
      </c>
      <c r="M908" s="11" t="s">
        <v>4184</v>
      </c>
      <c r="N908" s="11" t="s">
        <v>4180</v>
      </c>
      <c r="O908" s="11">
        <v>103</v>
      </c>
      <c r="P908" s="11">
        <v>2008</v>
      </c>
      <c r="Q908" s="11">
        <v>17</v>
      </c>
      <c r="R908" s="11">
        <v>2</v>
      </c>
    </row>
    <row r="909" spans="1:18">
      <c r="A909" s="10" t="s">
        <v>4969</v>
      </c>
      <c r="B909" s="11" t="s">
        <v>120</v>
      </c>
      <c r="C909" s="11" t="s">
        <v>4177</v>
      </c>
      <c r="D909" s="11">
        <v>98072</v>
      </c>
      <c r="E909" s="16">
        <v>690000</v>
      </c>
      <c r="F909" s="12">
        <v>4</v>
      </c>
      <c r="G909" s="15">
        <v>2.5</v>
      </c>
      <c r="H909" s="15">
        <v>3220</v>
      </c>
      <c r="I909" s="13">
        <v>214</v>
      </c>
      <c r="J909" s="11">
        <v>1</v>
      </c>
      <c r="K909" s="15" t="s">
        <v>4183</v>
      </c>
      <c r="L909" s="11" t="s">
        <v>4183</v>
      </c>
      <c r="M909" s="11" t="s">
        <v>4184</v>
      </c>
      <c r="N909" s="11" t="s">
        <v>4180</v>
      </c>
      <c r="O909" s="11">
        <v>34</v>
      </c>
      <c r="P909" s="11">
        <v>0</v>
      </c>
      <c r="Q909" s="11">
        <v>34</v>
      </c>
      <c r="R909" s="11">
        <v>2</v>
      </c>
    </row>
    <row r="910" spans="1:18">
      <c r="A910" s="10" t="s">
        <v>4970</v>
      </c>
      <c r="B910" s="11" t="s">
        <v>79</v>
      </c>
      <c r="C910" s="11" t="s">
        <v>4177</v>
      </c>
      <c r="D910" s="11">
        <v>98027</v>
      </c>
      <c r="E910" s="16">
        <v>689900</v>
      </c>
      <c r="F910" s="12">
        <v>4</v>
      </c>
      <c r="G910" s="15">
        <v>3.25</v>
      </c>
      <c r="H910" s="15">
        <v>2740</v>
      </c>
      <c r="I910" s="13">
        <v>252</v>
      </c>
      <c r="J910" s="11">
        <v>0</v>
      </c>
      <c r="K910" s="15" t="s">
        <v>4183</v>
      </c>
      <c r="L910" s="11" t="s">
        <v>4178</v>
      </c>
      <c r="M910" s="11" t="s">
        <v>4184</v>
      </c>
      <c r="N910" s="11" t="s">
        <v>4180</v>
      </c>
      <c r="O910" s="11">
        <v>22</v>
      </c>
      <c r="P910" s="11">
        <v>0</v>
      </c>
      <c r="Q910" s="11">
        <v>22</v>
      </c>
      <c r="R910" s="11">
        <v>2</v>
      </c>
    </row>
    <row r="911" spans="1:18">
      <c r="A911" s="10" t="s">
        <v>1028</v>
      </c>
      <c r="B911" s="11" t="s">
        <v>49</v>
      </c>
      <c r="C911" s="11" t="s">
        <v>4177</v>
      </c>
      <c r="D911" s="11">
        <v>98133</v>
      </c>
      <c r="E911" s="16">
        <v>689800</v>
      </c>
      <c r="F911" s="12">
        <v>3</v>
      </c>
      <c r="G911" s="15">
        <v>2.75</v>
      </c>
      <c r="H911" s="15">
        <v>2390</v>
      </c>
      <c r="I911" s="13">
        <v>289</v>
      </c>
      <c r="J911" s="11">
        <v>0</v>
      </c>
      <c r="K911" s="15" t="s">
        <v>4183</v>
      </c>
      <c r="L911" s="11" t="s">
        <v>4178</v>
      </c>
      <c r="M911" s="11" t="s">
        <v>4184</v>
      </c>
      <c r="N911" s="11" t="s">
        <v>4181</v>
      </c>
      <c r="O911" s="11">
        <v>83</v>
      </c>
      <c r="P911" s="11">
        <v>0</v>
      </c>
      <c r="Q911" s="11">
        <v>83</v>
      </c>
      <c r="R911" s="11">
        <v>1</v>
      </c>
    </row>
    <row r="912" spans="1:18">
      <c r="A912" s="10" t="s">
        <v>4971</v>
      </c>
      <c r="B912" s="11" t="s">
        <v>33</v>
      </c>
      <c r="C912" s="11" t="s">
        <v>4177</v>
      </c>
      <c r="D912" s="11">
        <v>98006</v>
      </c>
      <c r="E912" s="16">
        <v>689000</v>
      </c>
      <c r="F912" s="12">
        <v>3</v>
      </c>
      <c r="G912" s="15">
        <v>1.75</v>
      </c>
      <c r="H912" s="15">
        <v>2200</v>
      </c>
      <c r="I912" s="13">
        <v>313</v>
      </c>
      <c r="J912" s="11">
        <v>0</v>
      </c>
      <c r="K912" s="15" t="s">
        <v>4183</v>
      </c>
      <c r="L912" s="11" t="s">
        <v>4178</v>
      </c>
      <c r="M912" s="11" t="s">
        <v>4184</v>
      </c>
      <c r="N912" s="11" t="s">
        <v>4181</v>
      </c>
      <c r="O912" s="11">
        <v>47</v>
      </c>
      <c r="P912" s="11">
        <v>0</v>
      </c>
      <c r="Q912" s="11">
        <v>47</v>
      </c>
      <c r="R912" s="11">
        <v>1</v>
      </c>
    </row>
    <row r="913" spans="1:18">
      <c r="A913" s="10" t="s">
        <v>4972</v>
      </c>
      <c r="B913" s="11" t="s">
        <v>49</v>
      </c>
      <c r="C913" s="11" t="s">
        <v>4177</v>
      </c>
      <c r="D913" s="11">
        <v>98144</v>
      </c>
      <c r="E913" s="16">
        <v>688000</v>
      </c>
      <c r="F913" s="12">
        <v>4</v>
      </c>
      <c r="G913" s="15">
        <v>3</v>
      </c>
      <c r="H913" s="15">
        <v>3000</v>
      </c>
      <c r="I913" s="13">
        <v>229</v>
      </c>
      <c r="J913" s="11">
        <v>0</v>
      </c>
      <c r="K913" s="15" t="s">
        <v>4183</v>
      </c>
      <c r="L913" s="11" t="s">
        <v>4178</v>
      </c>
      <c r="M913" s="11" t="s">
        <v>4197</v>
      </c>
      <c r="N913" s="11" t="s">
        <v>4180</v>
      </c>
      <c r="O913" s="11">
        <v>112</v>
      </c>
      <c r="P913" s="11">
        <v>2014</v>
      </c>
      <c r="Q913" s="11">
        <v>11</v>
      </c>
      <c r="R913" s="11">
        <v>1.5</v>
      </c>
    </row>
    <row r="914" spans="1:18">
      <c r="A914" s="10" t="s">
        <v>4973</v>
      </c>
      <c r="B914" s="11" t="s">
        <v>102</v>
      </c>
      <c r="C914" s="11" t="s">
        <v>4177</v>
      </c>
      <c r="D914" s="11">
        <v>98074</v>
      </c>
      <c r="E914" s="16">
        <v>688000</v>
      </c>
      <c r="F914" s="12">
        <v>3</v>
      </c>
      <c r="G914" s="15">
        <v>3</v>
      </c>
      <c r="H914" s="15">
        <v>3450</v>
      </c>
      <c r="I914" s="13">
        <v>199</v>
      </c>
      <c r="J914" s="11">
        <v>0</v>
      </c>
      <c r="K914" s="15" t="s">
        <v>4183</v>
      </c>
      <c r="L914" s="11" t="s">
        <v>4183</v>
      </c>
      <c r="M914" s="11" t="s">
        <v>4184</v>
      </c>
      <c r="N914" s="11" t="s">
        <v>4180</v>
      </c>
      <c r="O914" s="11">
        <v>42</v>
      </c>
      <c r="P914" s="11">
        <v>2009</v>
      </c>
      <c r="Q914" s="11">
        <v>16</v>
      </c>
      <c r="R914" s="11">
        <v>2</v>
      </c>
    </row>
    <row r="915" spans="1:18">
      <c r="A915" s="10" t="s">
        <v>4974</v>
      </c>
      <c r="B915" s="11" t="s">
        <v>102</v>
      </c>
      <c r="C915" s="11" t="s">
        <v>4177</v>
      </c>
      <c r="D915" s="11">
        <v>98075</v>
      </c>
      <c r="E915" s="16">
        <v>687500</v>
      </c>
      <c r="F915" s="12">
        <v>4</v>
      </c>
      <c r="G915" s="15">
        <v>2.75</v>
      </c>
      <c r="H915" s="15">
        <v>3190</v>
      </c>
      <c r="I915" s="13">
        <v>216</v>
      </c>
      <c r="J915" s="11">
        <v>0</v>
      </c>
      <c r="K915" s="15" t="s">
        <v>4183</v>
      </c>
      <c r="L915" s="11" t="s">
        <v>4183</v>
      </c>
      <c r="M915" s="11" t="s">
        <v>4184</v>
      </c>
      <c r="N915" s="11" t="s">
        <v>4180</v>
      </c>
      <c r="O915" s="11">
        <v>31</v>
      </c>
      <c r="P915" s="11">
        <v>0</v>
      </c>
      <c r="Q915" s="11">
        <v>31</v>
      </c>
      <c r="R915" s="11">
        <v>2</v>
      </c>
    </row>
    <row r="916" spans="1:18">
      <c r="A916" s="10" t="s">
        <v>4975</v>
      </c>
      <c r="B916" s="11" t="s">
        <v>49</v>
      </c>
      <c r="C916" s="11" t="s">
        <v>4177</v>
      </c>
      <c r="D916" s="11">
        <v>98117</v>
      </c>
      <c r="E916" s="16">
        <v>687500</v>
      </c>
      <c r="F916" s="12">
        <v>4</v>
      </c>
      <c r="G916" s="15">
        <v>1.75</v>
      </c>
      <c r="H916" s="15">
        <v>2330</v>
      </c>
      <c r="I916" s="13">
        <v>295</v>
      </c>
      <c r="J916" s="11">
        <v>0</v>
      </c>
      <c r="K916" s="15" t="s">
        <v>4183</v>
      </c>
      <c r="L916" s="11" t="s">
        <v>4178</v>
      </c>
      <c r="M916" s="11" t="s">
        <v>4184</v>
      </c>
      <c r="N916" s="11" t="s">
        <v>4179</v>
      </c>
      <c r="O916" s="11">
        <v>96</v>
      </c>
      <c r="P916" s="11">
        <v>0</v>
      </c>
      <c r="Q916" s="11">
        <v>96</v>
      </c>
      <c r="R916" s="11">
        <v>1.5</v>
      </c>
    </row>
    <row r="917" spans="1:18">
      <c r="A917" s="10" t="s">
        <v>4976</v>
      </c>
      <c r="B917" s="11" t="s">
        <v>1035</v>
      </c>
      <c r="C917" s="11" t="s">
        <v>4177</v>
      </c>
      <c r="D917" s="11">
        <v>98022</v>
      </c>
      <c r="E917" s="16">
        <v>687000</v>
      </c>
      <c r="F917" s="12">
        <v>4</v>
      </c>
      <c r="G917" s="15">
        <v>3.25</v>
      </c>
      <c r="H917" s="15">
        <v>4400</v>
      </c>
      <c r="I917" s="13">
        <v>156</v>
      </c>
      <c r="J917" s="11">
        <v>4</v>
      </c>
      <c r="K917" s="15" t="s">
        <v>4183</v>
      </c>
      <c r="L917" s="11" t="s">
        <v>4183</v>
      </c>
      <c r="M917" s="11" t="s">
        <v>4184</v>
      </c>
      <c r="N917" s="11" t="s">
        <v>4179</v>
      </c>
      <c r="O917" s="11">
        <v>32</v>
      </c>
      <c r="P917" s="11">
        <v>0</v>
      </c>
      <c r="Q917" s="11">
        <v>32</v>
      </c>
      <c r="R917" s="11">
        <v>2</v>
      </c>
    </row>
    <row r="918" spans="1:18">
      <c r="A918" s="10" t="s">
        <v>4977</v>
      </c>
      <c r="B918" s="11" t="s">
        <v>46</v>
      </c>
      <c r="C918" s="11" t="s">
        <v>4177</v>
      </c>
      <c r="D918" s="11">
        <v>98033</v>
      </c>
      <c r="E918" s="16">
        <v>687000</v>
      </c>
      <c r="F918" s="12">
        <v>4</v>
      </c>
      <c r="G918" s="15">
        <v>2.5</v>
      </c>
      <c r="H918" s="15">
        <v>2370</v>
      </c>
      <c r="I918" s="13">
        <v>290</v>
      </c>
      <c r="J918" s="11">
        <v>0</v>
      </c>
      <c r="K918" s="15" t="s">
        <v>4183</v>
      </c>
      <c r="L918" s="11" t="s">
        <v>4183</v>
      </c>
      <c r="M918" s="11" t="s">
        <v>4184</v>
      </c>
      <c r="N918" s="11" t="s">
        <v>4181</v>
      </c>
      <c r="O918" s="11">
        <v>59</v>
      </c>
      <c r="P918" s="11">
        <v>0</v>
      </c>
      <c r="Q918" s="11">
        <v>59</v>
      </c>
      <c r="R918" s="11">
        <v>2</v>
      </c>
    </row>
    <row r="919" spans="1:18">
      <c r="A919" s="10" t="s">
        <v>4978</v>
      </c>
      <c r="B919" s="11" t="s">
        <v>49</v>
      </c>
      <c r="C919" s="11" t="s">
        <v>4177</v>
      </c>
      <c r="D919" s="11">
        <v>98177</v>
      </c>
      <c r="E919" s="16">
        <v>686000</v>
      </c>
      <c r="F919" s="12">
        <v>3</v>
      </c>
      <c r="G919" s="15">
        <v>1.5</v>
      </c>
      <c r="H919" s="15">
        <v>1840</v>
      </c>
      <c r="I919" s="13">
        <v>373</v>
      </c>
      <c r="J919" s="11">
        <v>0</v>
      </c>
      <c r="K919" s="15" t="s">
        <v>4183</v>
      </c>
      <c r="L919" s="11" t="s">
        <v>4183</v>
      </c>
      <c r="M919" s="11" t="s">
        <v>4184</v>
      </c>
      <c r="N919" s="11" t="s">
        <v>4181</v>
      </c>
      <c r="O919" s="11">
        <v>64</v>
      </c>
      <c r="P919" s="11">
        <v>0</v>
      </c>
      <c r="Q919" s="11">
        <v>64</v>
      </c>
      <c r="R919" s="11">
        <v>2</v>
      </c>
    </row>
    <row r="920" spans="1:18">
      <c r="A920" s="10" t="s">
        <v>4979</v>
      </c>
      <c r="B920" s="11" t="s">
        <v>49</v>
      </c>
      <c r="C920" s="11" t="s">
        <v>4177</v>
      </c>
      <c r="D920" s="11">
        <v>98122</v>
      </c>
      <c r="E920" s="16">
        <v>685000</v>
      </c>
      <c r="F920" s="12">
        <v>2</v>
      </c>
      <c r="G920" s="15">
        <v>1.5</v>
      </c>
      <c r="H920" s="15">
        <v>1300</v>
      </c>
      <c r="I920" s="13">
        <v>527</v>
      </c>
      <c r="J920" s="11">
        <v>0</v>
      </c>
      <c r="K920" s="15" t="s">
        <v>4183</v>
      </c>
      <c r="L920" s="11" t="s">
        <v>4183</v>
      </c>
      <c r="M920" s="11" t="s">
        <v>4179</v>
      </c>
      <c r="N920" s="11" t="s">
        <v>4180</v>
      </c>
      <c r="O920" s="11">
        <v>82</v>
      </c>
      <c r="P920" s="11">
        <v>2002</v>
      </c>
      <c r="Q920" s="11">
        <v>23</v>
      </c>
      <c r="R920" s="11">
        <v>1</v>
      </c>
    </row>
    <row r="921" spans="1:18">
      <c r="A921" s="10" t="s">
        <v>4980</v>
      </c>
      <c r="B921" s="11" t="s">
        <v>49</v>
      </c>
      <c r="C921" s="11" t="s">
        <v>4177</v>
      </c>
      <c r="D921" s="11">
        <v>98136</v>
      </c>
      <c r="E921" s="16">
        <v>685000</v>
      </c>
      <c r="F921" s="12">
        <v>3</v>
      </c>
      <c r="G921" s="15">
        <v>1.75</v>
      </c>
      <c r="H921" s="15">
        <v>1940</v>
      </c>
      <c r="I921" s="13">
        <v>353</v>
      </c>
      <c r="J921" s="11">
        <v>0</v>
      </c>
      <c r="K921" s="15" t="s">
        <v>4183</v>
      </c>
      <c r="L921" s="11" t="s">
        <v>4178</v>
      </c>
      <c r="M921" s="11" t="s">
        <v>4195</v>
      </c>
      <c r="N921" s="11" t="s">
        <v>4179</v>
      </c>
      <c r="O921" s="11">
        <v>65</v>
      </c>
      <c r="P921" s="11">
        <v>2001</v>
      </c>
      <c r="Q921" s="11">
        <v>24</v>
      </c>
      <c r="R921" s="11">
        <v>1</v>
      </c>
    </row>
    <row r="922" spans="1:18">
      <c r="A922" s="10" t="s">
        <v>4981</v>
      </c>
      <c r="B922" s="11" t="s">
        <v>33</v>
      </c>
      <c r="C922" s="11" t="s">
        <v>4177</v>
      </c>
      <c r="D922" s="11">
        <v>98006</v>
      </c>
      <c r="E922" s="16">
        <v>685000</v>
      </c>
      <c r="F922" s="12">
        <v>3</v>
      </c>
      <c r="G922" s="15">
        <v>2.5</v>
      </c>
      <c r="H922" s="15">
        <v>2810</v>
      </c>
      <c r="I922" s="13">
        <v>244</v>
      </c>
      <c r="J922" s="11">
        <v>0</v>
      </c>
      <c r="K922" s="15" t="s">
        <v>4183</v>
      </c>
      <c r="L922" s="11" t="s">
        <v>4183</v>
      </c>
      <c r="M922" s="11" t="s">
        <v>4184</v>
      </c>
      <c r="N922" s="11" t="s">
        <v>4180</v>
      </c>
      <c r="O922" s="11">
        <v>24</v>
      </c>
      <c r="P922" s="11">
        <v>0</v>
      </c>
      <c r="Q922" s="11">
        <v>24</v>
      </c>
      <c r="R922" s="11">
        <v>2</v>
      </c>
    </row>
    <row r="923" spans="1:18">
      <c r="A923" s="10" t="s">
        <v>4982</v>
      </c>
      <c r="B923" s="11" t="s">
        <v>1043</v>
      </c>
      <c r="C923" s="11" t="s">
        <v>4177</v>
      </c>
      <c r="D923" s="11">
        <v>98050</v>
      </c>
      <c r="E923" s="16">
        <v>685000</v>
      </c>
      <c r="F923" s="12">
        <v>3</v>
      </c>
      <c r="G923" s="15">
        <v>2.75</v>
      </c>
      <c r="H923" s="15">
        <v>3150</v>
      </c>
      <c r="I923" s="13">
        <v>217</v>
      </c>
      <c r="J923" s="11">
        <v>5</v>
      </c>
      <c r="K923" s="15" t="s">
        <v>4183</v>
      </c>
      <c r="L923" s="11" t="s">
        <v>4178</v>
      </c>
      <c r="M923" s="11" t="s">
        <v>4184</v>
      </c>
      <c r="N923" s="11" t="s">
        <v>4179</v>
      </c>
      <c r="O923" s="11">
        <v>35</v>
      </c>
      <c r="P923" s="11">
        <v>0</v>
      </c>
      <c r="Q923" s="11">
        <v>35</v>
      </c>
      <c r="R923" s="11">
        <v>2</v>
      </c>
    </row>
    <row r="924" spans="1:18">
      <c r="A924" s="10" t="s">
        <v>4983</v>
      </c>
      <c r="B924" s="11" t="s">
        <v>137</v>
      </c>
      <c r="C924" s="11" t="s">
        <v>4177</v>
      </c>
      <c r="D924" s="11">
        <v>98052</v>
      </c>
      <c r="E924" s="16">
        <v>685000</v>
      </c>
      <c r="F924" s="12">
        <v>3</v>
      </c>
      <c r="G924" s="15">
        <v>3.25</v>
      </c>
      <c r="H924" s="15">
        <v>2030</v>
      </c>
      <c r="I924" s="13">
        <v>337</v>
      </c>
      <c r="J924" s="11">
        <v>0</v>
      </c>
      <c r="K924" s="15" t="s">
        <v>4183</v>
      </c>
      <c r="L924" s="11" t="s">
        <v>4183</v>
      </c>
      <c r="M924" s="11" t="s">
        <v>4184</v>
      </c>
      <c r="N924" s="11" t="s">
        <v>4179</v>
      </c>
      <c r="O924" s="11">
        <v>45</v>
      </c>
      <c r="P924" s="11">
        <v>0</v>
      </c>
      <c r="Q924" s="11">
        <v>45</v>
      </c>
      <c r="R924" s="11">
        <v>2</v>
      </c>
    </row>
    <row r="925" spans="1:18">
      <c r="A925" s="10" t="s">
        <v>4984</v>
      </c>
      <c r="B925" s="11" t="s">
        <v>49</v>
      </c>
      <c r="C925" s="11" t="s">
        <v>4177</v>
      </c>
      <c r="D925" s="11">
        <v>98125</v>
      </c>
      <c r="E925" s="16">
        <v>685000</v>
      </c>
      <c r="F925" s="12">
        <v>4</v>
      </c>
      <c r="G925" s="15">
        <v>3.5</v>
      </c>
      <c r="H925" s="15">
        <v>2840</v>
      </c>
      <c r="I925" s="13">
        <v>241</v>
      </c>
      <c r="J925" s="11">
        <v>0</v>
      </c>
      <c r="K925" s="15" t="s">
        <v>4183</v>
      </c>
      <c r="L925" s="11" t="s">
        <v>4183</v>
      </c>
      <c r="M925" s="11" t="s">
        <v>4184</v>
      </c>
      <c r="N925" s="11" t="s">
        <v>4180</v>
      </c>
      <c r="O925" s="11">
        <v>17</v>
      </c>
      <c r="P925" s="11">
        <v>0</v>
      </c>
      <c r="Q925" s="11">
        <v>17</v>
      </c>
      <c r="R925" s="11">
        <v>3</v>
      </c>
    </row>
    <row r="926" spans="1:18">
      <c r="A926" s="10" t="s">
        <v>4985</v>
      </c>
      <c r="B926" s="11" t="s">
        <v>120</v>
      </c>
      <c r="C926" s="11" t="s">
        <v>4177</v>
      </c>
      <c r="D926" s="11">
        <v>98077</v>
      </c>
      <c r="E926" s="16">
        <v>685000</v>
      </c>
      <c r="F926" s="12">
        <v>4</v>
      </c>
      <c r="G926" s="15">
        <v>2.5</v>
      </c>
      <c r="H926" s="15">
        <v>2770</v>
      </c>
      <c r="I926" s="13">
        <v>247</v>
      </c>
      <c r="J926" s="11">
        <v>1</v>
      </c>
      <c r="K926" s="15" t="s">
        <v>4183</v>
      </c>
      <c r="L926" s="11" t="s">
        <v>4183</v>
      </c>
      <c r="M926" s="11" t="s">
        <v>4184</v>
      </c>
      <c r="N926" s="11" t="s">
        <v>4179</v>
      </c>
      <c r="O926" s="11">
        <v>36</v>
      </c>
      <c r="P926" s="11">
        <v>0</v>
      </c>
      <c r="Q926" s="11">
        <v>36</v>
      </c>
      <c r="R926" s="11">
        <v>2</v>
      </c>
    </row>
    <row r="927" spans="1:18">
      <c r="A927" s="10" t="s">
        <v>4986</v>
      </c>
      <c r="B927" s="11" t="s">
        <v>137</v>
      </c>
      <c r="C927" s="11" t="s">
        <v>4177</v>
      </c>
      <c r="D927" s="11">
        <v>98052</v>
      </c>
      <c r="E927" s="16">
        <v>684680</v>
      </c>
      <c r="F927" s="12">
        <v>4</v>
      </c>
      <c r="G927" s="15">
        <v>2.25</v>
      </c>
      <c r="H927" s="15">
        <v>2370</v>
      </c>
      <c r="I927" s="13">
        <v>289</v>
      </c>
      <c r="J927" s="11">
        <v>0</v>
      </c>
      <c r="K927" s="15" t="s">
        <v>4183</v>
      </c>
      <c r="L927" s="11" t="s">
        <v>4183</v>
      </c>
      <c r="M927" s="11" t="s">
        <v>4184</v>
      </c>
      <c r="N927" s="11" t="s">
        <v>4179</v>
      </c>
      <c r="O927" s="11">
        <v>46</v>
      </c>
      <c r="P927" s="11">
        <v>0</v>
      </c>
      <c r="Q927" s="11">
        <v>46</v>
      </c>
      <c r="R927" s="11">
        <v>2</v>
      </c>
    </row>
    <row r="928" spans="1:18">
      <c r="A928" s="10" t="s">
        <v>1049</v>
      </c>
      <c r="B928" s="11" t="s">
        <v>49</v>
      </c>
      <c r="C928" s="11" t="s">
        <v>4177</v>
      </c>
      <c r="D928" s="11">
        <v>98119</v>
      </c>
      <c r="E928" s="16">
        <v>683500</v>
      </c>
      <c r="F928" s="12">
        <v>3</v>
      </c>
      <c r="G928" s="15">
        <v>1.5</v>
      </c>
      <c r="H928" s="15">
        <v>1820</v>
      </c>
      <c r="I928" s="13">
        <v>376</v>
      </c>
      <c r="J928" s="11">
        <v>0</v>
      </c>
      <c r="K928" s="15" t="s">
        <v>4183</v>
      </c>
      <c r="L928" s="11" t="s">
        <v>4178</v>
      </c>
      <c r="M928" s="11" t="s">
        <v>4184</v>
      </c>
      <c r="N928" s="11" t="s">
        <v>4180</v>
      </c>
      <c r="O928" s="11">
        <v>79</v>
      </c>
      <c r="P928" s="11">
        <v>0</v>
      </c>
      <c r="Q928" s="11">
        <v>79</v>
      </c>
      <c r="R928" s="11">
        <v>1.5</v>
      </c>
    </row>
    <row r="929" spans="1:18">
      <c r="A929" s="10" t="s">
        <v>4987</v>
      </c>
      <c r="B929" s="11" t="s">
        <v>49</v>
      </c>
      <c r="C929" s="11" t="s">
        <v>4177</v>
      </c>
      <c r="D929" s="11">
        <v>98122</v>
      </c>
      <c r="E929" s="16">
        <v>682000</v>
      </c>
      <c r="F929" s="12">
        <v>3</v>
      </c>
      <c r="G929" s="15">
        <v>1.75</v>
      </c>
      <c r="H929" s="15">
        <v>1830</v>
      </c>
      <c r="I929" s="13">
        <v>373</v>
      </c>
      <c r="J929" s="11">
        <v>0</v>
      </c>
      <c r="K929" s="15" t="s">
        <v>4183</v>
      </c>
      <c r="L929" s="11" t="s">
        <v>4183</v>
      </c>
      <c r="M929" s="11" t="s">
        <v>4179</v>
      </c>
      <c r="N929" s="11" t="s">
        <v>4181</v>
      </c>
      <c r="O929" s="11">
        <v>122</v>
      </c>
      <c r="P929" s="11">
        <v>0</v>
      </c>
      <c r="Q929" s="11">
        <v>122</v>
      </c>
      <c r="R929" s="11">
        <v>1.5</v>
      </c>
    </row>
    <row r="930" spans="1:18">
      <c r="A930" s="10" t="s">
        <v>4988</v>
      </c>
      <c r="B930" s="11" t="s">
        <v>137</v>
      </c>
      <c r="C930" s="11" t="s">
        <v>4177</v>
      </c>
      <c r="D930" s="11">
        <v>98052</v>
      </c>
      <c r="E930" s="16">
        <v>681966</v>
      </c>
      <c r="F930" s="12">
        <v>4</v>
      </c>
      <c r="G930" s="15">
        <v>2.5</v>
      </c>
      <c r="H930" s="15">
        <v>2683</v>
      </c>
      <c r="I930" s="13">
        <v>254</v>
      </c>
      <c r="J930" s="11">
        <v>1</v>
      </c>
      <c r="K930" s="15" t="s">
        <v>4183</v>
      </c>
      <c r="L930" s="11" t="s">
        <v>4183</v>
      </c>
      <c r="M930" s="11" t="s">
        <v>4184</v>
      </c>
      <c r="N930" s="11" t="s">
        <v>4179</v>
      </c>
      <c r="O930" s="11">
        <v>38</v>
      </c>
      <c r="P930" s="11">
        <v>0</v>
      </c>
      <c r="Q930" s="11">
        <v>38</v>
      </c>
      <c r="R930" s="11">
        <v>2</v>
      </c>
    </row>
    <row r="931" spans="1:18">
      <c r="A931" s="10" t="s">
        <v>4989</v>
      </c>
      <c r="B931" s="11" t="s">
        <v>319</v>
      </c>
      <c r="C931" s="11" t="s">
        <v>4177</v>
      </c>
      <c r="D931" s="11">
        <v>98056</v>
      </c>
      <c r="E931" s="16">
        <v>681716</v>
      </c>
      <c r="F931" s="12">
        <v>4</v>
      </c>
      <c r="G931" s="15">
        <v>2.5</v>
      </c>
      <c r="H931" s="15">
        <v>3150</v>
      </c>
      <c r="I931" s="13">
        <v>216</v>
      </c>
      <c r="J931" s="11">
        <v>0</v>
      </c>
      <c r="K931" s="15" t="s">
        <v>4183</v>
      </c>
      <c r="L931" s="11" t="s">
        <v>4183</v>
      </c>
      <c r="M931" s="11" t="s">
        <v>4184</v>
      </c>
      <c r="N931" s="11" t="s">
        <v>4180</v>
      </c>
      <c r="O931" s="11">
        <v>19</v>
      </c>
      <c r="P931" s="11">
        <v>0</v>
      </c>
      <c r="Q931" s="11">
        <v>19</v>
      </c>
      <c r="R931" s="11">
        <v>2</v>
      </c>
    </row>
    <row r="932" spans="1:18">
      <c r="A932" s="10" t="s">
        <v>4990</v>
      </c>
      <c r="B932" s="11" t="s">
        <v>33</v>
      </c>
      <c r="C932" s="11" t="s">
        <v>4177</v>
      </c>
      <c r="D932" s="11">
        <v>98008</v>
      </c>
      <c r="E932" s="16">
        <v>681500</v>
      </c>
      <c r="F932" s="12">
        <v>5</v>
      </c>
      <c r="G932" s="15">
        <v>2.75</v>
      </c>
      <c r="H932" s="15">
        <v>3260</v>
      </c>
      <c r="I932" s="13">
        <v>209</v>
      </c>
      <c r="J932" s="11">
        <v>0</v>
      </c>
      <c r="K932" s="15" t="s">
        <v>4183</v>
      </c>
      <c r="L932" s="11" t="s">
        <v>4178</v>
      </c>
      <c r="M932" s="11" t="s">
        <v>4184</v>
      </c>
      <c r="N932" s="11" t="s">
        <v>4180</v>
      </c>
      <c r="O932" s="11">
        <v>61</v>
      </c>
      <c r="P932" s="11">
        <v>2000</v>
      </c>
      <c r="Q932" s="11">
        <v>25</v>
      </c>
      <c r="R932" s="11">
        <v>1</v>
      </c>
    </row>
    <row r="933" spans="1:18">
      <c r="A933" s="10" t="s">
        <v>4991</v>
      </c>
      <c r="B933" s="11" t="s">
        <v>49</v>
      </c>
      <c r="C933" s="11" t="s">
        <v>4177</v>
      </c>
      <c r="D933" s="11">
        <v>98118</v>
      </c>
      <c r="E933" s="16">
        <v>681000</v>
      </c>
      <c r="F933" s="12">
        <v>3</v>
      </c>
      <c r="G933" s="15">
        <v>1</v>
      </c>
      <c r="H933" s="15">
        <v>1700</v>
      </c>
      <c r="I933" s="13">
        <v>401</v>
      </c>
      <c r="J933" s="11">
        <v>0</v>
      </c>
      <c r="K933" s="15" t="s">
        <v>4183</v>
      </c>
      <c r="L933" s="11" t="s">
        <v>4183</v>
      </c>
      <c r="M933" s="11" t="s">
        <v>4184</v>
      </c>
      <c r="N933" s="11" t="s">
        <v>4180</v>
      </c>
      <c r="O933" s="11">
        <v>118</v>
      </c>
      <c r="P933" s="11">
        <v>1983</v>
      </c>
      <c r="Q933" s="11">
        <v>42</v>
      </c>
      <c r="R933" s="11">
        <v>1.5</v>
      </c>
    </row>
    <row r="934" spans="1:18">
      <c r="A934" s="10" t="s">
        <v>4992</v>
      </c>
      <c r="B934" s="11" t="s">
        <v>49</v>
      </c>
      <c r="C934" s="11" t="s">
        <v>4177</v>
      </c>
      <c r="D934" s="11">
        <v>98146</v>
      </c>
      <c r="E934" s="16">
        <v>680000</v>
      </c>
      <c r="F934" s="12">
        <v>4</v>
      </c>
      <c r="G934" s="15">
        <v>1.5</v>
      </c>
      <c r="H934" s="15">
        <v>1880</v>
      </c>
      <c r="I934" s="13">
        <v>362</v>
      </c>
      <c r="J934" s="11">
        <v>0</v>
      </c>
      <c r="K934" s="15" t="s">
        <v>4183</v>
      </c>
      <c r="L934" s="11" t="s">
        <v>4178</v>
      </c>
      <c r="M934" s="11" t="s">
        <v>4179</v>
      </c>
      <c r="N934" s="11" t="s">
        <v>4181</v>
      </c>
      <c r="O934" s="11">
        <v>71</v>
      </c>
      <c r="P934" s="11">
        <v>0</v>
      </c>
      <c r="Q934" s="11">
        <v>71</v>
      </c>
      <c r="R934" s="11">
        <v>1</v>
      </c>
    </row>
    <row r="935" spans="1:18">
      <c r="A935" s="10" t="s">
        <v>4993</v>
      </c>
      <c r="B935" s="11" t="s">
        <v>49</v>
      </c>
      <c r="C935" s="11" t="s">
        <v>4177</v>
      </c>
      <c r="D935" s="11">
        <v>98115</v>
      </c>
      <c r="E935" s="16">
        <v>680000</v>
      </c>
      <c r="F935" s="12">
        <v>3</v>
      </c>
      <c r="G935" s="15">
        <v>2.25</v>
      </c>
      <c r="H935" s="15">
        <v>2330</v>
      </c>
      <c r="I935" s="13">
        <v>292</v>
      </c>
      <c r="J935" s="11">
        <v>0</v>
      </c>
      <c r="K935" s="15" t="s">
        <v>4183</v>
      </c>
      <c r="L935" s="11" t="s">
        <v>4178</v>
      </c>
      <c r="M935" s="11" t="s">
        <v>4179</v>
      </c>
      <c r="N935" s="11" t="s">
        <v>4181</v>
      </c>
      <c r="O935" s="11">
        <v>98</v>
      </c>
      <c r="P935" s="11">
        <v>0</v>
      </c>
      <c r="Q935" s="11">
        <v>98</v>
      </c>
      <c r="R935" s="11">
        <v>1.5</v>
      </c>
    </row>
    <row r="936" spans="1:18">
      <c r="A936" s="10" t="s">
        <v>4994</v>
      </c>
      <c r="B936" s="11" t="s">
        <v>79</v>
      </c>
      <c r="C936" s="11" t="s">
        <v>4177</v>
      </c>
      <c r="D936" s="11">
        <v>98029</v>
      </c>
      <c r="E936" s="16">
        <v>680000</v>
      </c>
      <c r="F936" s="12">
        <v>4</v>
      </c>
      <c r="G936" s="15">
        <v>2.75</v>
      </c>
      <c r="H936" s="15">
        <v>2330</v>
      </c>
      <c r="I936" s="13">
        <v>292</v>
      </c>
      <c r="J936" s="11">
        <v>0</v>
      </c>
      <c r="K936" s="15" t="s">
        <v>4183</v>
      </c>
      <c r="L936" s="11" t="s">
        <v>4183</v>
      </c>
      <c r="M936" s="11" t="s">
        <v>4184</v>
      </c>
      <c r="N936" s="11" t="s">
        <v>4180</v>
      </c>
      <c r="O936" s="11">
        <v>20</v>
      </c>
      <c r="P936" s="11">
        <v>0</v>
      </c>
      <c r="Q936" s="11">
        <v>20</v>
      </c>
      <c r="R936" s="11">
        <v>2</v>
      </c>
    </row>
    <row r="937" spans="1:18">
      <c r="A937" s="10" t="s">
        <v>4995</v>
      </c>
      <c r="B937" s="11" t="s">
        <v>79</v>
      </c>
      <c r="C937" s="11" t="s">
        <v>4177</v>
      </c>
      <c r="D937" s="11">
        <v>98029</v>
      </c>
      <c r="E937" s="16">
        <v>680000</v>
      </c>
      <c r="F937" s="12">
        <v>3</v>
      </c>
      <c r="G937" s="15">
        <v>2.5</v>
      </c>
      <c r="H937" s="15">
        <v>2570</v>
      </c>
      <c r="I937" s="13">
        <v>265</v>
      </c>
      <c r="J937" s="11">
        <v>0</v>
      </c>
      <c r="K937" s="15" t="s">
        <v>4183</v>
      </c>
      <c r="L937" s="11" t="s">
        <v>4183</v>
      </c>
      <c r="M937" s="11" t="s">
        <v>4184</v>
      </c>
      <c r="N937" s="11" t="s">
        <v>4180</v>
      </c>
      <c r="O937" s="11">
        <v>18</v>
      </c>
      <c r="P937" s="11">
        <v>0</v>
      </c>
      <c r="Q937" s="11">
        <v>18</v>
      </c>
      <c r="R937" s="11">
        <v>2.5</v>
      </c>
    </row>
    <row r="938" spans="1:18">
      <c r="A938" s="10" t="s">
        <v>4996</v>
      </c>
      <c r="B938" s="11" t="s">
        <v>137</v>
      </c>
      <c r="C938" s="11" t="s">
        <v>4177</v>
      </c>
      <c r="D938" s="11">
        <v>98053</v>
      </c>
      <c r="E938" s="16">
        <v>680000</v>
      </c>
      <c r="F938" s="12">
        <v>4</v>
      </c>
      <c r="G938" s="15">
        <v>2.75</v>
      </c>
      <c r="H938" s="15">
        <v>2500</v>
      </c>
      <c r="I938" s="13">
        <v>272</v>
      </c>
      <c r="J938" s="11">
        <v>0</v>
      </c>
      <c r="K938" s="15" t="s">
        <v>4183</v>
      </c>
      <c r="L938" s="11" t="s">
        <v>4183</v>
      </c>
      <c r="M938" s="11" t="s">
        <v>4184</v>
      </c>
      <c r="N938" s="11" t="s">
        <v>4180</v>
      </c>
      <c r="O938" s="11">
        <v>15</v>
      </c>
      <c r="P938" s="11">
        <v>0</v>
      </c>
      <c r="Q938" s="11">
        <v>15</v>
      </c>
      <c r="R938" s="11">
        <v>2</v>
      </c>
    </row>
    <row r="939" spans="1:18">
      <c r="A939" s="10" t="s">
        <v>4997</v>
      </c>
      <c r="B939" s="11" t="s">
        <v>49</v>
      </c>
      <c r="C939" s="11" t="s">
        <v>4177</v>
      </c>
      <c r="D939" s="11">
        <v>98103</v>
      </c>
      <c r="E939" s="16">
        <v>680000</v>
      </c>
      <c r="F939" s="12">
        <v>3</v>
      </c>
      <c r="G939" s="15">
        <v>2</v>
      </c>
      <c r="H939" s="15">
        <v>1780</v>
      </c>
      <c r="I939" s="13">
        <v>382</v>
      </c>
      <c r="J939" s="11">
        <v>0</v>
      </c>
      <c r="K939" s="15" t="s">
        <v>4183</v>
      </c>
      <c r="L939" s="11" t="s">
        <v>4178</v>
      </c>
      <c r="M939" s="11" t="s">
        <v>4184</v>
      </c>
      <c r="N939" s="11" t="s">
        <v>4181</v>
      </c>
      <c r="O939" s="11">
        <v>100</v>
      </c>
      <c r="P939" s="11">
        <v>0</v>
      </c>
      <c r="Q939" s="11">
        <v>100</v>
      </c>
      <c r="R939" s="11">
        <v>1</v>
      </c>
    </row>
    <row r="940" spans="1:18">
      <c r="A940" s="10" t="s">
        <v>4998</v>
      </c>
      <c r="B940" s="11" t="s">
        <v>49</v>
      </c>
      <c r="C940" s="11" t="s">
        <v>4177</v>
      </c>
      <c r="D940" s="11">
        <v>98105</v>
      </c>
      <c r="E940" s="16">
        <v>680000</v>
      </c>
      <c r="F940" s="12">
        <v>6</v>
      </c>
      <c r="G940" s="15">
        <v>2</v>
      </c>
      <c r="H940" s="15">
        <v>1670</v>
      </c>
      <c r="I940" s="13">
        <v>407</v>
      </c>
      <c r="J940" s="11">
        <v>0</v>
      </c>
      <c r="K940" s="15" t="s">
        <v>4183</v>
      </c>
      <c r="L940" s="11" t="s">
        <v>4178</v>
      </c>
      <c r="M940" s="11" t="s">
        <v>4184</v>
      </c>
      <c r="N940" s="11" t="s">
        <v>4181</v>
      </c>
      <c r="O940" s="11">
        <v>114</v>
      </c>
      <c r="P940" s="11">
        <v>1984</v>
      </c>
      <c r="Q940" s="11">
        <v>41</v>
      </c>
      <c r="R940" s="11">
        <v>1</v>
      </c>
    </row>
    <row r="941" spans="1:18">
      <c r="A941" s="10" t="s">
        <v>4999</v>
      </c>
      <c r="B941" s="11" t="s">
        <v>49</v>
      </c>
      <c r="C941" s="11" t="s">
        <v>4177</v>
      </c>
      <c r="D941" s="11">
        <v>98136</v>
      </c>
      <c r="E941" s="16">
        <v>680000</v>
      </c>
      <c r="F941" s="12">
        <v>3</v>
      </c>
      <c r="G941" s="15">
        <v>1.75</v>
      </c>
      <c r="H941" s="15">
        <v>1760</v>
      </c>
      <c r="I941" s="13">
        <v>386</v>
      </c>
      <c r="J941" s="11">
        <v>0</v>
      </c>
      <c r="K941" s="15" t="s">
        <v>4183</v>
      </c>
      <c r="L941" s="11" t="s">
        <v>4178</v>
      </c>
      <c r="M941" s="11" t="s">
        <v>4184</v>
      </c>
      <c r="N941" s="11" t="s">
        <v>4179</v>
      </c>
      <c r="O941" s="11">
        <v>65</v>
      </c>
      <c r="P941" s="11">
        <v>2001</v>
      </c>
      <c r="Q941" s="11">
        <v>24</v>
      </c>
      <c r="R941" s="11">
        <v>1</v>
      </c>
    </row>
    <row r="942" spans="1:18">
      <c r="A942" s="10" t="s">
        <v>5000</v>
      </c>
      <c r="B942" s="11" t="s">
        <v>100</v>
      </c>
      <c r="C942" s="11" t="s">
        <v>4177</v>
      </c>
      <c r="D942" s="11">
        <v>98177</v>
      </c>
      <c r="E942" s="16">
        <v>680000</v>
      </c>
      <c r="F942" s="12">
        <v>3</v>
      </c>
      <c r="G942" s="15">
        <v>2.25</v>
      </c>
      <c r="H942" s="15">
        <v>2270</v>
      </c>
      <c r="I942" s="13">
        <v>300</v>
      </c>
      <c r="J942" s="11">
        <v>1</v>
      </c>
      <c r="K942" s="15" t="s">
        <v>4183</v>
      </c>
      <c r="L942" s="11" t="s">
        <v>4178</v>
      </c>
      <c r="M942" s="11" t="s">
        <v>4184</v>
      </c>
      <c r="N942" s="11" t="s">
        <v>4180</v>
      </c>
      <c r="O942" s="11">
        <v>50</v>
      </c>
      <c r="P942" s="11">
        <v>0</v>
      </c>
      <c r="Q942" s="11">
        <v>50</v>
      </c>
      <c r="R942" s="11">
        <v>1</v>
      </c>
    </row>
    <row r="943" spans="1:18">
      <c r="A943" s="10" t="s">
        <v>5001</v>
      </c>
      <c r="B943" s="11" t="s">
        <v>49</v>
      </c>
      <c r="C943" s="11" t="s">
        <v>4177</v>
      </c>
      <c r="D943" s="11">
        <v>98105</v>
      </c>
      <c r="E943" s="16">
        <v>679000</v>
      </c>
      <c r="F943" s="12">
        <v>4</v>
      </c>
      <c r="G943" s="15">
        <v>2.75</v>
      </c>
      <c r="H943" s="15">
        <v>2100</v>
      </c>
      <c r="I943" s="13">
        <v>323</v>
      </c>
      <c r="J943" s="11">
        <v>0</v>
      </c>
      <c r="K943" s="15" t="s">
        <v>4183</v>
      </c>
      <c r="L943" s="11" t="s">
        <v>4178</v>
      </c>
      <c r="M943" s="11" t="s">
        <v>4184</v>
      </c>
      <c r="N943" s="11" t="s">
        <v>4179</v>
      </c>
      <c r="O943" s="11">
        <v>97</v>
      </c>
      <c r="P943" s="11">
        <v>0</v>
      </c>
      <c r="Q943" s="11">
        <v>97</v>
      </c>
      <c r="R943" s="11">
        <v>1.5</v>
      </c>
    </row>
    <row r="944" spans="1:18">
      <c r="A944" s="10" t="s">
        <v>5002</v>
      </c>
      <c r="B944" s="11" t="s">
        <v>49</v>
      </c>
      <c r="C944" s="11" t="s">
        <v>4177</v>
      </c>
      <c r="D944" s="11">
        <v>98136</v>
      </c>
      <c r="E944" s="16">
        <v>678500</v>
      </c>
      <c r="F944" s="12">
        <v>3</v>
      </c>
      <c r="G944" s="15">
        <v>2</v>
      </c>
      <c r="H944" s="15">
        <v>2460</v>
      </c>
      <c r="I944" s="13">
        <v>276</v>
      </c>
      <c r="J944" s="11">
        <v>0</v>
      </c>
      <c r="K944" s="15" t="s">
        <v>4183</v>
      </c>
      <c r="L944" s="11" t="s">
        <v>4178</v>
      </c>
      <c r="M944" s="11" t="s">
        <v>4179</v>
      </c>
      <c r="N944" s="11" t="s">
        <v>4179</v>
      </c>
      <c r="O944" s="11">
        <v>73</v>
      </c>
      <c r="P944" s="11">
        <v>0</v>
      </c>
      <c r="Q944" s="11">
        <v>73</v>
      </c>
      <c r="R944" s="11">
        <v>1</v>
      </c>
    </row>
    <row r="945" spans="1:18">
      <c r="A945" s="10" t="s">
        <v>5003</v>
      </c>
      <c r="B945" s="11" t="s">
        <v>49</v>
      </c>
      <c r="C945" s="11" t="s">
        <v>4177</v>
      </c>
      <c r="D945" s="11">
        <v>98105</v>
      </c>
      <c r="E945" s="16">
        <v>678333</v>
      </c>
      <c r="F945" s="12">
        <v>3</v>
      </c>
      <c r="G945" s="15">
        <v>2.5</v>
      </c>
      <c r="H945" s="15">
        <v>1840</v>
      </c>
      <c r="I945" s="13">
        <v>369</v>
      </c>
      <c r="J945" s="11">
        <v>0</v>
      </c>
      <c r="K945" s="15" t="s">
        <v>4183</v>
      </c>
      <c r="L945" s="11" t="s">
        <v>4178</v>
      </c>
      <c r="M945" s="11" t="s">
        <v>4184</v>
      </c>
      <c r="N945" s="11" t="s">
        <v>4180</v>
      </c>
      <c r="O945" s="11">
        <v>99</v>
      </c>
      <c r="P945" s="11">
        <v>2003</v>
      </c>
      <c r="Q945" s="11">
        <v>22</v>
      </c>
      <c r="R945" s="11">
        <v>1</v>
      </c>
    </row>
    <row r="946" spans="1:18">
      <c r="A946" s="10" t="s">
        <v>5004</v>
      </c>
      <c r="B946" s="11" t="s">
        <v>137</v>
      </c>
      <c r="C946" s="11" t="s">
        <v>4177</v>
      </c>
      <c r="D946" s="11">
        <v>98053</v>
      </c>
      <c r="E946" s="16">
        <v>677100</v>
      </c>
      <c r="F946" s="12">
        <v>4</v>
      </c>
      <c r="G946" s="15">
        <v>2.5</v>
      </c>
      <c r="H946" s="15">
        <v>2150</v>
      </c>
      <c r="I946" s="13">
        <v>315</v>
      </c>
      <c r="J946" s="11">
        <v>1</v>
      </c>
      <c r="K946" s="15" t="s">
        <v>4183</v>
      </c>
      <c r="L946" s="11" t="s">
        <v>4183</v>
      </c>
      <c r="M946" s="11" t="s">
        <v>4184</v>
      </c>
      <c r="N946" s="11" t="s">
        <v>4180</v>
      </c>
      <c r="O946" s="11">
        <v>28</v>
      </c>
      <c r="P946" s="11">
        <v>0</v>
      </c>
      <c r="Q946" s="11">
        <v>28</v>
      </c>
      <c r="R946" s="11">
        <v>2</v>
      </c>
    </row>
    <row r="947" spans="1:18">
      <c r="A947" s="10" t="s">
        <v>5005</v>
      </c>
      <c r="B947" s="11" t="s">
        <v>137</v>
      </c>
      <c r="C947" s="11" t="s">
        <v>4177</v>
      </c>
      <c r="D947" s="11">
        <v>98053</v>
      </c>
      <c r="E947" s="16">
        <v>677100</v>
      </c>
      <c r="F947" s="12">
        <v>4</v>
      </c>
      <c r="G947" s="15">
        <v>2.5</v>
      </c>
      <c r="H947" s="15">
        <v>2540</v>
      </c>
      <c r="I947" s="13">
        <v>267</v>
      </c>
      <c r="J947" s="11">
        <v>1</v>
      </c>
      <c r="K947" s="15" t="s">
        <v>4183</v>
      </c>
      <c r="L947" s="11" t="s">
        <v>4183</v>
      </c>
      <c r="M947" s="11" t="s">
        <v>4184</v>
      </c>
      <c r="N947" s="11" t="s">
        <v>4180</v>
      </c>
      <c r="O947" s="11">
        <v>38</v>
      </c>
      <c r="P947" s="11">
        <v>2000</v>
      </c>
      <c r="Q947" s="11">
        <v>25</v>
      </c>
      <c r="R947" s="11">
        <v>2</v>
      </c>
    </row>
    <row r="948" spans="1:18">
      <c r="A948" s="10" t="s">
        <v>1069</v>
      </c>
      <c r="B948" s="11" t="s">
        <v>49</v>
      </c>
      <c r="C948" s="11" t="s">
        <v>4177</v>
      </c>
      <c r="D948" s="11">
        <v>98103</v>
      </c>
      <c r="E948" s="16">
        <v>677000</v>
      </c>
      <c r="F948" s="12">
        <v>3</v>
      </c>
      <c r="G948" s="15">
        <v>2</v>
      </c>
      <c r="H948" s="15">
        <v>2000</v>
      </c>
      <c r="I948" s="13">
        <v>339</v>
      </c>
      <c r="J948" s="11">
        <v>0</v>
      </c>
      <c r="K948" s="15" t="s">
        <v>4183</v>
      </c>
      <c r="L948" s="11" t="s">
        <v>4178</v>
      </c>
      <c r="M948" s="11" t="s">
        <v>4184</v>
      </c>
      <c r="N948" s="11" t="s">
        <v>4179</v>
      </c>
      <c r="O948" s="11">
        <v>109</v>
      </c>
      <c r="P948" s="11">
        <v>0</v>
      </c>
      <c r="Q948" s="11">
        <v>109</v>
      </c>
      <c r="R948" s="11">
        <v>1</v>
      </c>
    </row>
    <row r="949" spans="1:18">
      <c r="A949" s="10" t="s">
        <v>5006</v>
      </c>
      <c r="B949" s="11" t="s">
        <v>49</v>
      </c>
      <c r="C949" s="11" t="s">
        <v>4177</v>
      </c>
      <c r="D949" s="11">
        <v>98146</v>
      </c>
      <c r="E949" s="16">
        <v>675000</v>
      </c>
      <c r="F949" s="12">
        <v>6</v>
      </c>
      <c r="G949" s="15">
        <v>1.75</v>
      </c>
      <c r="H949" s="15">
        <v>2740</v>
      </c>
      <c r="I949" s="13">
        <v>246</v>
      </c>
      <c r="J949" s="11">
        <v>0</v>
      </c>
      <c r="K949" s="15" t="s">
        <v>4183</v>
      </c>
      <c r="L949" s="11" t="s">
        <v>4178</v>
      </c>
      <c r="M949" s="11" t="s">
        <v>4197</v>
      </c>
      <c r="N949" s="11" t="s">
        <v>4180</v>
      </c>
      <c r="O949" s="11">
        <v>72</v>
      </c>
      <c r="P949" s="11">
        <v>0</v>
      </c>
      <c r="Q949" s="11">
        <v>72</v>
      </c>
      <c r="R949" s="11">
        <v>1</v>
      </c>
    </row>
    <row r="950" spans="1:18">
      <c r="A950" s="10" t="s">
        <v>5007</v>
      </c>
      <c r="B950" s="11" t="s">
        <v>49</v>
      </c>
      <c r="C950" s="11" t="s">
        <v>4177</v>
      </c>
      <c r="D950" s="11">
        <v>98177</v>
      </c>
      <c r="E950" s="16">
        <v>675000</v>
      </c>
      <c r="F950" s="12">
        <v>3</v>
      </c>
      <c r="G950" s="15">
        <v>2.5</v>
      </c>
      <c r="H950" s="15">
        <v>2540</v>
      </c>
      <c r="I950" s="13">
        <v>266</v>
      </c>
      <c r="J950" s="11">
        <v>0</v>
      </c>
      <c r="K950" s="15" t="s">
        <v>4183</v>
      </c>
      <c r="L950" s="11" t="s">
        <v>4183</v>
      </c>
      <c r="M950" s="11" t="s">
        <v>4195</v>
      </c>
      <c r="N950" s="11" t="s">
        <v>4179</v>
      </c>
      <c r="O950" s="11">
        <v>85</v>
      </c>
      <c r="P950" s="11">
        <v>2001</v>
      </c>
      <c r="Q950" s="11">
        <v>24</v>
      </c>
      <c r="R950" s="11">
        <v>2</v>
      </c>
    </row>
    <row r="951" spans="1:18">
      <c r="A951" s="10" t="s">
        <v>5008</v>
      </c>
      <c r="B951" s="11" t="s">
        <v>33</v>
      </c>
      <c r="C951" s="11" t="s">
        <v>4177</v>
      </c>
      <c r="D951" s="11">
        <v>98006</v>
      </c>
      <c r="E951" s="16">
        <v>675000</v>
      </c>
      <c r="F951" s="12">
        <v>5</v>
      </c>
      <c r="G951" s="15">
        <v>2.25</v>
      </c>
      <c r="H951" s="15">
        <v>2900</v>
      </c>
      <c r="I951" s="13">
        <v>233</v>
      </c>
      <c r="J951" s="11">
        <v>0</v>
      </c>
      <c r="K951" s="15" t="s">
        <v>4183</v>
      </c>
      <c r="L951" s="11" t="s">
        <v>4178</v>
      </c>
      <c r="M951" s="11" t="s">
        <v>4184</v>
      </c>
      <c r="N951" s="11" t="s">
        <v>4180</v>
      </c>
      <c r="O951" s="11">
        <v>40</v>
      </c>
      <c r="P951" s="11">
        <v>0</v>
      </c>
      <c r="Q951" s="11">
        <v>40</v>
      </c>
      <c r="R951" s="11">
        <v>1</v>
      </c>
    </row>
    <row r="952" spans="1:18">
      <c r="A952" s="10" t="s">
        <v>5009</v>
      </c>
      <c r="B952" s="11" t="s">
        <v>281</v>
      </c>
      <c r="C952" s="11" t="s">
        <v>4177</v>
      </c>
      <c r="D952" s="11">
        <v>98056</v>
      </c>
      <c r="E952" s="16">
        <v>675000</v>
      </c>
      <c r="F952" s="12">
        <v>4</v>
      </c>
      <c r="G952" s="15">
        <v>2.5</v>
      </c>
      <c r="H952" s="15">
        <v>3000</v>
      </c>
      <c r="I952" s="13">
        <v>225</v>
      </c>
      <c r="J952" s="11">
        <v>0</v>
      </c>
      <c r="K952" s="15" t="s">
        <v>4183</v>
      </c>
      <c r="L952" s="11" t="s">
        <v>4183</v>
      </c>
      <c r="M952" s="11" t="s">
        <v>4184</v>
      </c>
      <c r="N952" s="11" t="s">
        <v>4180</v>
      </c>
      <c r="O952" s="11">
        <v>19</v>
      </c>
      <c r="P952" s="11">
        <v>0</v>
      </c>
      <c r="Q952" s="11">
        <v>19</v>
      </c>
      <c r="R952" s="11">
        <v>2</v>
      </c>
    </row>
    <row r="953" spans="1:18">
      <c r="A953" s="10" t="s">
        <v>5010</v>
      </c>
      <c r="B953" s="11" t="s">
        <v>226</v>
      </c>
      <c r="C953" s="11" t="s">
        <v>4177</v>
      </c>
      <c r="D953" s="11">
        <v>98166</v>
      </c>
      <c r="E953" s="16">
        <v>675000</v>
      </c>
      <c r="F953" s="12">
        <v>4</v>
      </c>
      <c r="G953" s="15">
        <v>3</v>
      </c>
      <c r="H953" s="15">
        <v>2690</v>
      </c>
      <c r="I953" s="13">
        <v>251</v>
      </c>
      <c r="J953" s="11">
        <v>1</v>
      </c>
      <c r="K953" s="15" t="s">
        <v>4183</v>
      </c>
      <c r="L953" s="11" t="s">
        <v>4183</v>
      </c>
      <c r="M953" s="11" t="s">
        <v>4184</v>
      </c>
      <c r="N953" s="11" t="s">
        <v>4180</v>
      </c>
      <c r="O953" s="11">
        <v>71</v>
      </c>
      <c r="P953" s="11">
        <v>1999</v>
      </c>
      <c r="Q953" s="11">
        <v>26</v>
      </c>
      <c r="R953" s="11">
        <v>1</v>
      </c>
    </row>
    <row r="954" spans="1:18">
      <c r="A954" s="10" t="s">
        <v>5011</v>
      </c>
      <c r="B954" s="11" t="s">
        <v>137</v>
      </c>
      <c r="C954" s="11" t="s">
        <v>4177</v>
      </c>
      <c r="D954" s="11">
        <v>98052</v>
      </c>
      <c r="E954" s="16">
        <v>675000</v>
      </c>
      <c r="F954" s="12">
        <v>3</v>
      </c>
      <c r="G954" s="15">
        <v>2.25</v>
      </c>
      <c r="H954" s="15">
        <v>1990</v>
      </c>
      <c r="I954" s="13">
        <v>339</v>
      </c>
      <c r="J954" s="11">
        <v>0</v>
      </c>
      <c r="K954" s="15" t="s">
        <v>4183</v>
      </c>
      <c r="L954" s="11" t="s">
        <v>4183</v>
      </c>
      <c r="M954" s="11" t="s">
        <v>4184</v>
      </c>
      <c r="N954" s="11" t="s">
        <v>4179</v>
      </c>
      <c r="O954" s="11">
        <v>38</v>
      </c>
      <c r="P954" s="11">
        <v>0</v>
      </c>
      <c r="Q954" s="11">
        <v>38</v>
      </c>
      <c r="R954" s="11">
        <v>2</v>
      </c>
    </row>
    <row r="955" spans="1:18">
      <c r="A955" s="10" t="s">
        <v>5012</v>
      </c>
      <c r="B955" s="11" t="s">
        <v>137</v>
      </c>
      <c r="C955" s="11" t="s">
        <v>4177</v>
      </c>
      <c r="D955" s="11">
        <v>98052</v>
      </c>
      <c r="E955" s="16">
        <v>675000</v>
      </c>
      <c r="F955" s="12">
        <v>5</v>
      </c>
      <c r="G955" s="15">
        <v>3</v>
      </c>
      <c r="H955" s="15">
        <v>3410</v>
      </c>
      <c r="I955" s="13">
        <v>198</v>
      </c>
      <c r="J955" s="11">
        <v>0</v>
      </c>
      <c r="K955" s="15" t="s">
        <v>4183</v>
      </c>
      <c r="L955" s="11" t="s">
        <v>4178</v>
      </c>
      <c r="M955" s="11" t="s">
        <v>4184</v>
      </c>
      <c r="N955" s="11" t="s">
        <v>4179</v>
      </c>
      <c r="O955" s="11">
        <v>57</v>
      </c>
      <c r="P955" s="11">
        <v>0</v>
      </c>
      <c r="Q955" s="11">
        <v>57</v>
      </c>
      <c r="R955" s="11">
        <v>1</v>
      </c>
    </row>
    <row r="956" spans="1:18">
      <c r="A956" s="10" t="s">
        <v>5013</v>
      </c>
      <c r="B956" s="11" t="s">
        <v>137</v>
      </c>
      <c r="C956" s="11" t="s">
        <v>4177</v>
      </c>
      <c r="D956" s="11">
        <v>98052</v>
      </c>
      <c r="E956" s="16">
        <v>675000</v>
      </c>
      <c r="F956" s="12">
        <v>3</v>
      </c>
      <c r="G956" s="15">
        <v>2.25</v>
      </c>
      <c r="H956" s="15">
        <v>2610</v>
      </c>
      <c r="I956" s="13">
        <v>259</v>
      </c>
      <c r="J956" s="11">
        <v>0</v>
      </c>
      <c r="K956" s="15" t="s">
        <v>4183</v>
      </c>
      <c r="L956" s="11" t="s">
        <v>4183</v>
      </c>
      <c r="M956" s="11" t="s">
        <v>4184</v>
      </c>
      <c r="N956" s="11" t="s">
        <v>4180</v>
      </c>
      <c r="O956" s="11">
        <v>37</v>
      </c>
      <c r="P956" s="11">
        <v>2000</v>
      </c>
      <c r="Q956" s="11">
        <v>25</v>
      </c>
      <c r="R956" s="11">
        <v>2</v>
      </c>
    </row>
    <row r="957" spans="1:18">
      <c r="A957" s="10" t="s">
        <v>5014</v>
      </c>
      <c r="B957" s="11" t="s">
        <v>137</v>
      </c>
      <c r="C957" s="11" t="s">
        <v>4177</v>
      </c>
      <c r="D957" s="11">
        <v>98053</v>
      </c>
      <c r="E957" s="16">
        <v>675000</v>
      </c>
      <c r="F957" s="12">
        <v>3</v>
      </c>
      <c r="G957" s="15">
        <v>3.5</v>
      </c>
      <c r="H957" s="15">
        <v>2300</v>
      </c>
      <c r="I957" s="13">
        <v>293</v>
      </c>
      <c r="J957" s="11">
        <v>0</v>
      </c>
      <c r="K957" s="15" t="s">
        <v>4183</v>
      </c>
      <c r="L957" s="11" t="s">
        <v>4183</v>
      </c>
      <c r="M957" s="11" t="s">
        <v>4184</v>
      </c>
      <c r="N957" s="11" t="s">
        <v>4180</v>
      </c>
      <c r="O957" s="11">
        <v>21</v>
      </c>
      <c r="P957" s="11">
        <v>2003</v>
      </c>
      <c r="Q957" s="11">
        <v>22</v>
      </c>
      <c r="R957" s="11">
        <v>1</v>
      </c>
    </row>
    <row r="958" spans="1:18">
      <c r="A958" s="10" t="s">
        <v>5015</v>
      </c>
      <c r="B958" s="11" t="s">
        <v>137</v>
      </c>
      <c r="C958" s="11" t="s">
        <v>4177</v>
      </c>
      <c r="D958" s="11">
        <v>98052</v>
      </c>
      <c r="E958" s="16">
        <v>675000</v>
      </c>
      <c r="F958" s="12">
        <v>3</v>
      </c>
      <c r="G958" s="15">
        <v>3</v>
      </c>
      <c r="H958" s="15">
        <v>2980</v>
      </c>
      <c r="I958" s="13">
        <v>227</v>
      </c>
      <c r="J958" s="11">
        <v>1</v>
      </c>
      <c r="K958" s="15" t="s">
        <v>4183</v>
      </c>
      <c r="L958" s="11" t="s">
        <v>4178</v>
      </c>
      <c r="M958" s="11" t="s">
        <v>4184</v>
      </c>
      <c r="N958" s="11" t="s">
        <v>4180</v>
      </c>
      <c r="O958" s="11">
        <v>44</v>
      </c>
      <c r="P958" s="11">
        <v>2013</v>
      </c>
      <c r="Q958" s="11">
        <v>12</v>
      </c>
      <c r="R958" s="11">
        <v>1</v>
      </c>
    </row>
    <row r="959" spans="1:18">
      <c r="A959" s="10" t="s">
        <v>5016</v>
      </c>
      <c r="B959" s="11" t="s">
        <v>102</v>
      </c>
      <c r="C959" s="11" t="s">
        <v>4177</v>
      </c>
      <c r="D959" s="11">
        <v>98075</v>
      </c>
      <c r="E959" s="16">
        <v>675000</v>
      </c>
      <c r="F959" s="12">
        <v>4</v>
      </c>
      <c r="G959" s="15">
        <v>2.5</v>
      </c>
      <c r="H959" s="15">
        <v>2560</v>
      </c>
      <c r="I959" s="13">
        <v>264</v>
      </c>
      <c r="J959" s="11">
        <v>1</v>
      </c>
      <c r="K959" s="15" t="s">
        <v>4183</v>
      </c>
      <c r="L959" s="11" t="s">
        <v>4183</v>
      </c>
      <c r="M959" s="11" t="s">
        <v>4184</v>
      </c>
      <c r="N959" s="11" t="s">
        <v>4179</v>
      </c>
      <c r="O959" s="11">
        <v>38</v>
      </c>
      <c r="P959" s="11">
        <v>0</v>
      </c>
      <c r="Q959" s="11">
        <v>38</v>
      </c>
      <c r="R959" s="11">
        <v>2</v>
      </c>
    </row>
    <row r="960" spans="1:18">
      <c r="A960" s="10" t="s">
        <v>5017</v>
      </c>
      <c r="B960" s="11" t="s">
        <v>102</v>
      </c>
      <c r="C960" s="11" t="s">
        <v>4177</v>
      </c>
      <c r="D960" s="11">
        <v>98074</v>
      </c>
      <c r="E960" s="16">
        <v>675000</v>
      </c>
      <c r="F960" s="12">
        <v>4</v>
      </c>
      <c r="G960" s="15">
        <v>2.5</v>
      </c>
      <c r="H960" s="15">
        <v>2810</v>
      </c>
      <c r="I960" s="13">
        <v>240</v>
      </c>
      <c r="J960" s="11">
        <v>0</v>
      </c>
      <c r="K960" s="15" t="s">
        <v>4183</v>
      </c>
      <c r="L960" s="11" t="s">
        <v>4183</v>
      </c>
      <c r="M960" s="11" t="s">
        <v>4184</v>
      </c>
      <c r="N960" s="11" t="s">
        <v>4180</v>
      </c>
      <c r="O960" s="11">
        <v>43</v>
      </c>
      <c r="P960" s="11">
        <v>0</v>
      </c>
      <c r="Q960" s="11">
        <v>43</v>
      </c>
      <c r="R960" s="11">
        <v>2</v>
      </c>
    </row>
    <row r="961" spans="1:18">
      <c r="A961" s="10" t="s">
        <v>5018</v>
      </c>
      <c r="B961" s="11" t="s">
        <v>49</v>
      </c>
      <c r="C961" s="11" t="s">
        <v>4177</v>
      </c>
      <c r="D961" s="11">
        <v>98107</v>
      </c>
      <c r="E961" s="16">
        <v>675000</v>
      </c>
      <c r="F961" s="12">
        <v>4</v>
      </c>
      <c r="G961" s="15">
        <v>3</v>
      </c>
      <c r="H961" s="15">
        <v>2400</v>
      </c>
      <c r="I961" s="13">
        <v>281</v>
      </c>
      <c r="J961" s="11">
        <v>0</v>
      </c>
      <c r="K961" s="15" t="s">
        <v>4183</v>
      </c>
      <c r="L961" s="11" t="s">
        <v>4178</v>
      </c>
      <c r="M961" s="11" t="s">
        <v>4184</v>
      </c>
      <c r="N961" s="11" t="s">
        <v>4179</v>
      </c>
      <c r="O961" s="11">
        <v>61</v>
      </c>
      <c r="P961" s="11">
        <v>0</v>
      </c>
      <c r="Q961" s="11">
        <v>61</v>
      </c>
      <c r="R961" s="11">
        <v>1</v>
      </c>
    </row>
    <row r="962" spans="1:18">
      <c r="A962" s="10" t="s">
        <v>5019</v>
      </c>
      <c r="B962" s="11" t="s">
        <v>313</v>
      </c>
      <c r="C962" s="11" t="s">
        <v>4177</v>
      </c>
      <c r="D962" s="11">
        <v>98065</v>
      </c>
      <c r="E962" s="16">
        <v>675000</v>
      </c>
      <c r="F962" s="12">
        <v>5</v>
      </c>
      <c r="G962" s="15">
        <v>2.5</v>
      </c>
      <c r="H962" s="15">
        <v>3200</v>
      </c>
      <c r="I962" s="13">
        <v>211</v>
      </c>
      <c r="J962" s="11">
        <v>0</v>
      </c>
      <c r="K962" s="15" t="s">
        <v>4183</v>
      </c>
      <c r="L962" s="11" t="s">
        <v>4183</v>
      </c>
      <c r="M962" s="11" t="s">
        <v>4184</v>
      </c>
      <c r="N962" s="11" t="s">
        <v>4180</v>
      </c>
      <c r="O962" s="11">
        <v>16</v>
      </c>
      <c r="P962" s="11">
        <v>0</v>
      </c>
      <c r="Q962" s="11">
        <v>16</v>
      </c>
      <c r="R962" s="11">
        <v>2</v>
      </c>
    </row>
    <row r="963" spans="1:18">
      <c r="A963" s="10" t="s">
        <v>5020</v>
      </c>
      <c r="B963" s="11" t="s">
        <v>49</v>
      </c>
      <c r="C963" s="11" t="s">
        <v>4177</v>
      </c>
      <c r="D963" s="11">
        <v>98103</v>
      </c>
      <c r="E963" s="16">
        <v>674600</v>
      </c>
      <c r="F963" s="12">
        <v>4</v>
      </c>
      <c r="G963" s="15">
        <v>2.5</v>
      </c>
      <c r="H963" s="15">
        <v>2610</v>
      </c>
      <c r="I963" s="13">
        <v>258</v>
      </c>
      <c r="J963" s="11">
        <v>0</v>
      </c>
      <c r="K963" s="15" t="s">
        <v>4183</v>
      </c>
      <c r="L963" s="11" t="s">
        <v>4183</v>
      </c>
      <c r="M963" s="11" t="s">
        <v>4184</v>
      </c>
      <c r="N963" s="11" t="s">
        <v>4180</v>
      </c>
      <c r="O963" s="11">
        <v>19</v>
      </c>
      <c r="P963" s="11">
        <v>0</v>
      </c>
      <c r="Q963" s="11">
        <v>19</v>
      </c>
      <c r="R963" s="11">
        <v>2</v>
      </c>
    </row>
    <row r="964" spans="1:18">
      <c r="A964" s="10" t="s">
        <v>5021</v>
      </c>
      <c r="B964" s="11" t="s">
        <v>102</v>
      </c>
      <c r="C964" s="11" t="s">
        <v>4177</v>
      </c>
      <c r="D964" s="11">
        <v>98075</v>
      </c>
      <c r="E964" s="16">
        <v>673477</v>
      </c>
      <c r="F964" s="12">
        <v>4</v>
      </c>
      <c r="G964" s="15">
        <v>2.5</v>
      </c>
      <c r="H964" s="15">
        <v>2740</v>
      </c>
      <c r="I964" s="13">
        <v>246</v>
      </c>
      <c r="J964" s="11">
        <v>0</v>
      </c>
      <c r="K964" s="15" t="s">
        <v>4183</v>
      </c>
      <c r="L964" s="11" t="s">
        <v>4183</v>
      </c>
      <c r="M964" s="11" t="s">
        <v>4184</v>
      </c>
      <c r="N964" s="11" t="s">
        <v>4179</v>
      </c>
      <c r="O964" s="11">
        <v>35</v>
      </c>
      <c r="P964" s="11">
        <v>0</v>
      </c>
      <c r="Q964" s="11">
        <v>35</v>
      </c>
      <c r="R964" s="11">
        <v>2</v>
      </c>
    </row>
    <row r="965" spans="1:18">
      <c r="A965" s="10" t="s">
        <v>5022</v>
      </c>
      <c r="B965" s="11" t="s">
        <v>102</v>
      </c>
      <c r="C965" s="11" t="s">
        <v>4177</v>
      </c>
      <c r="D965" s="11">
        <v>98075</v>
      </c>
      <c r="E965" s="16">
        <v>673477</v>
      </c>
      <c r="F965" s="12">
        <v>4</v>
      </c>
      <c r="G965" s="15">
        <v>2.5</v>
      </c>
      <c r="H965" s="15">
        <v>1820</v>
      </c>
      <c r="I965" s="13">
        <v>370</v>
      </c>
      <c r="J965" s="11">
        <v>0</v>
      </c>
      <c r="K965" s="15" t="s">
        <v>4183</v>
      </c>
      <c r="L965" s="11" t="s">
        <v>4183</v>
      </c>
      <c r="M965" s="11" t="s">
        <v>4184</v>
      </c>
      <c r="N965" s="11" t="s">
        <v>4180</v>
      </c>
      <c r="O965" s="11">
        <v>38</v>
      </c>
      <c r="P965" s="11">
        <v>2000</v>
      </c>
      <c r="Q965" s="11">
        <v>25</v>
      </c>
      <c r="R965" s="11">
        <v>2</v>
      </c>
    </row>
    <row r="966" spans="1:18">
      <c r="A966" s="10" t="s">
        <v>5023</v>
      </c>
      <c r="B966" s="11" t="s">
        <v>79</v>
      </c>
      <c r="C966" s="11" t="s">
        <v>4177</v>
      </c>
      <c r="D966" s="11">
        <v>98029</v>
      </c>
      <c r="E966" s="16">
        <v>673000</v>
      </c>
      <c r="F966" s="12">
        <v>3</v>
      </c>
      <c r="G966" s="15">
        <v>2.75</v>
      </c>
      <c r="H966" s="15">
        <v>2830</v>
      </c>
      <c r="I966" s="13">
        <v>238</v>
      </c>
      <c r="J966" s="11">
        <v>0</v>
      </c>
      <c r="K966" s="15" t="s">
        <v>4183</v>
      </c>
      <c r="L966" s="11" t="s">
        <v>4183</v>
      </c>
      <c r="M966" s="11" t="s">
        <v>4184</v>
      </c>
      <c r="N966" s="11" t="s">
        <v>4180</v>
      </c>
      <c r="O966" s="11">
        <v>13</v>
      </c>
      <c r="P966" s="11">
        <v>1912</v>
      </c>
      <c r="Q966" s="11">
        <v>113</v>
      </c>
      <c r="R966" s="11">
        <v>2</v>
      </c>
    </row>
    <row r="967" spans="1:18">
      <c r="A967" s="10" t="s">
        <v>5024</v>
      </c>
      <c r="B967" s="11" t="s">
        <v>36</v>
      </c>
      <c r="C967" s="11" t="s">
        <v>4177</v>
      </c>
      <c r="D967" s="11">
        <v>98040</v>
      </c>
      <c r="E967" s="16">
        <v>672500</v>
      </c>
      <c r="F967" s="12">
        <v>4</v>
      </c>
      <c r="G967" s="15">
        <v>2.25</v>
      </c>
      <c r="H967" s="15">
        <v>2420</v>
      </c>
      <c r="I967" s="13">
        <v>278</v>
      </c>
      <c r="J967" s="11">
        <v>0</v>
      </c>
      <c r="K967" s="15" t="s">
        <v>4183</v>
      </c>
      <c r="L967" s="11" t="s">
        <v>4183</v>
      </c>
      <c r="M967" s="11" t="s">
        <v>4184</v>
      </c>
      <c r="N967" s="11" t="s">
        <v>4179</v>
      </c>
      <c r="O967" s="11">
        <v>52</v>
      </c>
      <c r="P967" s="11">
        <v>0</v>
      </c>
      <c r="Q967" s="11">
        <v>52</v>
      </c>
      <c r="R967" s="11">
        <v>2</v>
      </c>
    </row>
    <row r="968" spans="1:18">
      <c r="A968" s="10" t="s">
        <v>5025</v>
      </c>
      <c r="B968" s="11" t="s">
        <v>102</v>
      </c>
      <c r="C968" s="11" t="s">
        <v>4177</v>
      </c>
      <c r="D968" s="11">
        <v>98075</v>
      </c>
      <c r="E968" s="16">
        <v>672500</v>
      </c>
      <c r="F968" s="12">
        <v>4</v>
      </c>
      <c r="G968" s="15">
        <v>2.75</v>
      </c>
      <c r="H968" s="15">
        <v>2620</v>
      </c>
      <c r="I968" s="13">
        <v>257</v>
      </c>
      <c r="J968" s="11">
        <v>0</v>
      </c>
      <c r="K968" s="15" t="s">
        <v>4183</v>
      </c>
      <c r="L968" s="11" t="s">
        <v>4183</v>
      </c>
      <c r="M968" s="11" t="s">
        <v>4184</v>
      </c>
      <c r="N968" s="11" t="s">
        <v>4180</v>
      </c>
      <c r="O968" s="11">
        <v>25</v>
      </c>
      <c r="P968" s="11">
        <v>0</v>
      </c>
      <c r="Q968" s="11">
        <v>25</v>
      </c>
      <c r="R968" s="11">
        <v>2</v>
      </c>
    </row>
    <row r="969" spans="1:18">
      <c r="A969" s="10" t="s">
        <v>5026</v>
      </c>
      <c r="B969" s="11" t="s">
        <v>49</v>
      </c>
      <c r="C969" s="11" t="s">
        <v>4177</v>
      </c>
      <c r="D969" s="11">
        <v>98117</v>
      </c>
      <c r="E969" s="16">
        <v>672500</v>
      </c>
      <c r="F969" s="12">
        <v>3</v>
      </c>
      <c r="G969" s="15">
        <v>2.25</v>
      </c>
      <c r="H969" s="15">
        <v>2400</v>
      </c>
      <c r="I969" s="13">
        <v>280</v>
      </c>
      <c r="J969" s="11">
        <v>0</v>
      </c>
      <c r="K969" s="15" t="s">
        <v>4183</v>
      </c>
      <c r="L969" s="11" t="s">
        <v>4178</v>
      </c>
      <c r="M969" s="11" t="s">
        <v>4184</v>
      </c>
      <c r="N969" s="11" t="s">
        <v>4179</v>
      </c>
      <c r="O969" s="11">
        <v>86</v>
      </c>
      <c r="P969" s="11">
        <v>1989</v>
      </c>
      <c r="Q969" s="11">
        <v>36</v>
      </c>
      <c r="R969" s="11">
        <v>1.5</v>
      </c>
    </row>
    <row r="970" spans="1:18">
      <c r="A970" s="10" t="s">
        <v>5027</v>
      </c>
      <c r="B970" s="11" t="s">
        <v>137</v>
      </c>
      <c r="C970" s="11" t="s">
        <v>4177</v>
      </c>
      <c r="D970" s="11">
        <v>98053</v>
      </c>
      <c r="E970" s="16">
        <v>672000</v>
      </c>
      <c r="F970" s="12">
        <v>3</v>
      </c>
      <c r="G970" s="15">
        <v>2.5</v>
      </c>
      <c r="H970" s="15">
        <v>2620</v>
      </c>
      <c r="I970" s="13">
        <v>256</v>
      </c>
      <c r="J970" s="11">
        <v>0</v>
      </c>
      <c r="K970" s="15" t="s">
        <v>4183</v>
      </c>
      <c r="L970" s="11" t="s">
        <v>4183</v>
      </c>
      <c r="M970" s="11" t="s">
        <v>4184</v>
      </c>
      <c r="N970" s="11" t="s">
        <v>4180</v>
      </c>
      <c r="O970" s="11">
        <v>33</v>
      </c>
      <c r="P970" s="11">
        <v>0</v>
      </c>
      <c r="Q970" s="11">
        <v>33</v>
      </c>
      <c r="R970" s="11">
        <v>2</v>
      </c>
    </row>
    <row r="971" spans="1:18">
      <c r="A971" s="10" t="s">
        <v>5028</v>
      </c>
      <c r="B971" s="11" t="s">
        <v>49</v>
      </c>
      <c r="C971" s="11" t="s">
        <v>4177</v>
      </c>
      <c r="D971" s="11">
        <v>98115</v>
      </c>
      <c r="E971" s="16">
        <v>671000</v>
      </c>
      <c r="F971" s="12">
        <v>4</v>
      </c>
      <c r="G971" s="15">
        <v>3</v>
      </c>
      <c r="H971" s="15">
        <v>3130</v>
      </c>
      <c r="I971" s="13">
        <v>214</v>
      </c>
      <c r="J971" s="11">
        <v>0</v>
      </c>
      <c r="K971" s="15" t="s">
        <v>4183</v>
      </c>
      <c r="L971" s="11" t="s">
        <v>4178</v>
      </c>
      <c r="M971" s="11" t="s">
        <v>4184</v>
      </c>
      <c r="N971" s="11" t="s">
        <v>4180</v>
      </c>
      <c r="O971" s="11">
        <v>72</v>
      </c>
      <c r="P971" s="11">
        <v>0</v>
      </c>
      <c r="Q971" s="11">
        <v>72</v>
      </c>
      <c r="R971" s="11">
        <v>1.5</v>
      </c>
    </row>
    <row r="972" spans="1:18">
      <c r="A972" s="10" t="s">
        <v>5029</v>
      </c>
      <c r="B972" s="11" t="s">
        <v>49</v>
      </c>
      <c r="C972" s="11" t="s">
        <v>4177</v>
      </c>
      <c r="D972" s="11">
        <v>98102</v>
      </c>
      <c r="E972" s="16">
        <v>670500</v>
      </c>
      <c r="F972" s="12">
        <v>4</v>
      </c>
      <c r="G972" s="15">
        <v>2</v>
      </c>
      <c r="H972" s="15">
        <v>1590</v>
      </c>
      <c r="I972" s="13">
        <v>422</v>
      </c>
      <c r="J972" s="11">
        <v>0</v>
      </c>
      <c r="K972" s="15" t="s">
        <v>4183</v>
      </c>
      <c r="L972" s="11" t="s">
        <v>4183</v>
      </c>
      <c r="M972" s="11" t="s">
        <v>4184</v>
      </c>
      <c r="N972" s="11" t="s">
        <v>4180</v>
      </c>
      <c r="O972" s="11">
        <v>74</v>
      </c>
      <c r="P972" s="11">
        <v>1994</v>
      </c>
      <c r="Q972" s="11">
        <v>31</v>
      </c>
      <c r="R972" s="11">
        <v>1</v>
      </c>
    </row>
    <row r="973" spans="1:18">
      <c r="A973" s="10" t="s">
        <v>5030</v>
      </c>
      <c r="B973" s="11" t="s">
        <v>49</v>
      </c>
      <c r="C973" s="11" t="s">
        <v>4177</v>
      </c>
      <c r="D973" s="11">
        <v>98116</v>
      </c>
      <c r="E973" s="16">
        <v>670000</v>
      </c>
      <c r="F973" s="12">
        <v>3</v>
      </c>
      <c r="G973" s="15">
        <v>2.5</v>
      </c>
      <c r="H973" s="15">
        <v>2050</v>
      </c>
      <c r="I973" s="13">
        <v>327</v>
      </c>
      <c r="J973" s="11">
        <v>0</v>
      </c>
      <c r="K973" s="15" t="s">
        <v>4183</v>
      </c>
      <c r="L973" s="11" t="s">
        <v>4178</v>
      </c>
      <c r="M973" s="11" t="s">
        <v>4197</v>
      </c>
      <c r="N973" s="11" t="s">
        <v>4180</v>
      </c>
      <c r="O973" s="11">
        <v>69</v>
      </c>
      <c r="P973" s="11">
        <v>2001</v>
      </c>
      <c r="Q973" s="11">
        <v>24</v>
      </c>
      <c r="R973" s="11">
        <v>1</v>
      </c>
    </row>
    <row r="974" spans="1:18">
      <c r="A974" s="10" t="s">
        <v>5031</v>
      </c>
      <c r="B974" s="11" t="s">
        <v>49</v>
      </c>
      <c r="C974" s="11" t="s">
        <v>4177</v>
      </c>
      <c r="D974" s="11">
        <v>98136</v>
      </c>
      <c r="E974" s="16">
        <v>670000</v>
      </c>
      <c r="F974" s="12">
        <v>3</v>
      </c>
      <c r="G974" s="15">
        <v>2.5</v>
      </c>
      <c r="H974" s="15">
        <v>3310</v>
      </c>
      <c r="I974" s="13">
        <v>202</v>
      </c>
      <c r="J974" s="11">
        <v>0</v>
      </c>
      <c r="K974" s="15" t="s">
        <v>4183</v>
      </c>
      <c r="L974" s="11" t="s">
        <v>4178</v>
      </c>
      <c r="M974" s="11" t="s">
        <v>4179</v>
      </c>
      <c r="N974" s="11" t="s">
        <v>4180</v>
      </c>
      <c r="O974" s="11">
        <v>17</v>
      </c>
      <c r="P974" s="11">
        <v>0</v>
      </c>
      <c r="Q974" s="11">
        <v>17</v>
      </c>
      <c r="R974" s="11">
        <v>2</v>
      </c>
    </row>
    <row r="975" spans="1:18">
      <c r="A975" s="10" t="s">
        <v>5032</v>
      </c>
      <c r="B975" s="11" t="s">
        <v>79</v>
      </c>
      <c r="C975" s="11" t="s">
        <v>4177</v>
      </c>
      <c r="D975" s="11">
        <v>98027</v>
      </c>
      <c r="E975" s="16">
        <v>670000</v>
      </c>
      <c r="F975" s="12">
        <v>6</v>
      </c>
      <c r="G975" s="15">
        <v>3</v>
      </c>
      <c r="H975" s="15">
        <v>4050</v>
      </c>
      <c r="I975" s="13">
        <v>165</v>
      </c>
      <c r="J975" s="11">
        <v>1</v>
      </c>
      <c r="K975" s="15" t="s">
        <v>4183</v>
      </c>
      <c r="L975" s="11" t="s">
        <v>4178</v>
      </c>
      <c r="M975" s="11" t="s">
        <v>4184</v>
      </c>
      <c r="N975" s="11" t="s">
        <v>4179</v>
      </c>
      <c r="O975" s="11">
        <v>55</v>
      </c>
      <c r="P975" s="11">
        <v>0</v>
      </c>
      <c r="Q975" s="11">
        <v>55</v>
      </c>
      <c r="R975" s="11">
        <v>2</v>
      </c>
    </row>
    <row r="976" spans="1:18">
      <c r="A976" s="10" t="s">
        <v>1097</v>
      </c>
      <c r="B976" s="11" t="s">
        <v>49</v>
      </c>
      <c r="C976" s="11" t="s">
        <v>4177</v>
      </c>
      <c r="D976" s="11">
        <v>98102</v>
      </c>
      <c r="E976" s="16">
        <v>670000</v>
      </c>
      <c r="F976" s="12">
        <v>3</v>
      </c>
      <c r="G976" s="15">
        <v>2.5</v>
      </c>
      <c r="H976" s="15">
        <v>2700</v>
      </c>
      <c r="I976" s="13">
        <v>248</v>
      </c>
      <c r="J976" s="11">
        <v>0</v>
      </c>
      <c r="K976" s="15" t="s">
        <v>4183</v>
      </c>
      <c r="L976" s="11" t="s">
        <v>4178</v>
      </c>
      <c r="M976" s="11" t="s">
        <v>4184</v>
      </c>
      <c r="N976" s="11" t="s">
        <v>4180</v>
      </c>
      <c r="O976" s="11">
        <v>22</v>
      </c>
      <c r="P976" s="11">
        <v>0</v>
      </c>
      <c r="Q976" s="11">
        <v>22</v>
      </c>
      <c r="R976" s="11">
        <v>2</v>
      </c>
    </row>
    <row r="977" spans="1:18">
      <c r="A977" s="10" t="s">
        <v>5033</v>
      </c>
      <c r="B977" s="11" t="s">
        <v>49</v>
      </c>
      <c r="C977" s="11" t="s">
        <v>4177</v>
      </c>
      <c r="D977" s="11">
        <v>98122</v>
      </c>
      <c r="E977" s="16">
        <v>670000</v>
      </c>
      <c r="F977" s="12">
        <v>3</v>
      </c>
      <c r="G977" s="15">
        <v>1.5</v>
      </c>
      <c r="H977" s="15">
        <v>1490</v>
      </c>
      <c r="I977" s="13">
        <v>450</v>
      </c>
      <c r="J977" s="11">
        <v>0</v>
      </c>
      <c r="K977" s="15" t="s">
        <v>4183</v>
      </c>
      <c r="L977" s="11" t="s">
        <v>4183</v>
      </c>
      <c r="M977" s="11" t="s">
        <v>4184</v>
      </c>
      <c r="N977" s="11" t="s">
        <v>4179</v>
      </c>
      <c r="O977" s="11">
        <v>119</v>
      </c>
      <c r="P977" s="11">
        <v>1990</v>
      </c>
      <c r="Q977" s="11">
        <v>35</v>
      </c>
      <c r="R977" s="11">
        <v>1.5</v>
      </c>
    </row>
    <row r="978" spans="1:18">
      <c r="A978" s="10" t="s">
        <v>5034</v>
      </c>
      <c r="B978" s="11" t="s">
        <v>313</v>
      </c>
      <c r="C978" s="11" t="s">
        <v>4177</v>
      </c>
      <c r="D978" s="11">
        <v>98065</v>
      </c>
      <c r="E978" s="16">
        <v>670000</v>
      </c>
      <c r="F978" s="12">
        <v>5</v>
      </c>
      <c r="G978" s="15">
        <v>2.5</v>
      </c>
      <c r="H978" s="15">
        <v>2860</v>
      </c>
      <c r="I978" s="13">
        <v>234</v>
      </c>
      <c r="J978" s="11">
        <v>2</v>
      </c>
      <c r="K978" s="15" t="s">
        <v>4183</v>
      </c>
      <c r="L978" s="11" t="s">
        <v>4183</v>
      </c>
      <c r="M978" s="11" t="s">
        <v>4184</v>
      </c>
      <c r="N978" s="11" t="s">
        <v>4181</v>
      </c>
      <c r="O978" s="11">
        <v>67</v>
      </c>
      <c r="P978" s="11">
        <v>0</v>
      </c>
      <c r="Q978" s="11">
        <v>67</v>
      </c>
      <c r="R978" s="11">
        <v>2</v>
      </c>
    </row>
    <row r="979" spans="1:18">
      <c r="A979" s="10" t="s">
        <v>5035</v>
      </c>
      <c r="B979" s="11" t="s">
        <v>102</v>
      </c>
      <c r="C979" s="11" t="s">
        <v>4177</v>
      </c>
      <c r="D979" s="11">
        <v>98074</v>
      </c>
      <c r="E979" s="16">
        <v>669950</v>
      </c>
      <c r="F979" s="12">
        <v>4</v>
      </c>
      <c r="G979" s="15">
        <v>2.5</v>
      </c>
      <c r="H979" s="15">
        <v>2670</v>
      </c>
      <c r="I979" s="13">
        <v>251</v>
      </c>
      <c r="J979" s="11">
        <v>0</v>
      </c>
      <c r="K979" s="15" t="s">
        <v>4183</v>
      </c>
      <c r="L979" s="11" t="s">
        <v>4183</v>
      </c>
      <c r="M979" s="11" t="s">
        <v>4184</v>
      </c>
      <c r="N979" s="11" t="s">
        <v>4180</v>
      </c>
      <c r="O979" s="11">
        <v>29</v>
      </c>
      <c r="P979" s="11">
        <v>0</v>
      </c>
      <c r="Q979" s="11">
        <v>29</v>
      </c>
      <c r="R979" s="11">
        <v>2</v>
      </c>
    </row>
    <row r="980" spans="1:18">
      <c r="A980" s="10" t="s">
        <v>5036</v>
      </c>
      <c r="B980" s="11" t="s">
        <v>49</v>
      </c>
      <c r="C980" s="11" t="s">
        <v>4177</v>
      </c>
      <c r="D980" s="11">
        <v>98117</v>
      </c>
      <c r="E980" s="16">
        <v>669500</v>
      </c>
      <c r="F980" s="12">
        <v>4</v>
      </c>
      <c r="G980" s="15">
        <v>2.25</v>
      </c>
      <c r="H980" s="15">
        <v>2500</v>
      </c>
      <c r="I980" s="13">
        <v>268</v>
      </c>
      <c r="J980" s="11">
        <v>0</v>
      </c>
      <c r="K980" s="15" t="s">
        <v>4183</v>
      </c>
      <c r="L980" s="11" t="s">
        <v>4178</v>
      </c>
      <c r="M980" s="11" t="s">
        <v>4184</v>
      </c>
      <c r="N980" s="11" t="s">
        <v>4179</v>
      </c>
      <c r="O980" s="11">
        <v>85</v>
      </c>
      <c r="P980" s="11">
        <v>2001</v>
      </c>
      <c r="Q980" s="11">
        <v>24</v>
      </c>
      <c r="R980" s="11">
        <v>1.5</v>
      </c>
    </row>
    <row r="981" spans="1:18">
      <c r="A981" s="10" t="s">
        <v>5037</v>
      </c>
      <c r="B981" s="11" t="s">
        <v>379</v>
      </c>
      <c r="C981" s="11" t="s">
        <v>4177</v>
      </c>
      <c r="D981" s="11">
        <v>98166</v>
      </c>
      <c r="E981" s="16">
        <v>669000</v>
      </c>
      <c r="F981" s="12">
        <v>2</v>
      </c>
      <c r="G981" s="15">
        <v>1.75</v>
      </c>
      <c r="H981" s="15">
        <v>1950</v>
      </c>
      <c r="I981" s="13">
        <v>343</v>
      </c>
      <c r="J981" s="11">
        <v>0</v>
      </c>
      <c r="K981" s="15" t="s">
        <v>4183</v>
      </c>
      <c r="L981" s="11" t="s">
        <v>4178</v>
      </c>
      <c r="M981" s="11" t="s">
        <v>4197</v>
      </c>
      <c r="N981" s="11" t="s">
        <v>4179</v>
      </c>
      <c r="O981" s="11">
        <v>73</v>
      </c>
      <c r="P981" s="11">
        <v>0</v>
      </c>
      <c r="Q981" s="11">
        <v>73</v>
      </c>
      <c r="R981" s="11">
        <v>1</v>
      </c>
    </row>
    <row r="982" spans="1:18">
      <c r="A982" s="10" t="s">
        <v>5038</v>
      </c>
      <c r="B982" s="11" t="s">
        <v>120</v>
      </c>
      <c r="C982" s="11" t="s">
        <v>4177</v>
      </c>
      <c r="D982" s="11">
        <v>98077</v>
      </c>
      <c r="E982" s="16">
        <v>669000</v>
      </c>
      <c r="F982" s="12">
        <v>4</v>
      </c>
      <c r="G982" s="15">
        <v>2.75</v>
      </c>
      <c r="H982" s="15">
        <v>2700</v>
      </c>
      <c r="I982" s="13">
        <v>248</v>
      </c>
      <c r="J982" s="11">
        <v>1</v>
      </c>
      <c r="K982" s="15" t="s">
        <v>4183</v>
      </c>
      <c r="L982" s="11" t="s">
        <v>4183</v>
      </c>
      <c r="M982" s="11" t="s">
        <v>4184</v>
      </c>
      <c r="N982" s="11" t="s">
        <v>4181</v>
      </c>
      <c r="O982" s="11">
        <v>49</v>
      </c>
      <c r="P982" s="11">
        <v>0</v>
      </c>
      <c r="Q982" s="11">
        <v>49</v>
      </c>
      <c r="R982" s="11">
        <v>2</v>
      </c>
    </row>
    <row r="983" spans="1:18">
      <c r="A983" s="10" t="s">
        <v>5039</v>
      </c>
      <c r="B983" s="11" t="s">
        <v>100</v>
      </c>
      <c r="C983" s="11" t="s">
        <v>4177</v>
      </c>
      <c r="D983" s="11">
        <v>98177</v>
      </c>
      <c r="E983" s="16">
        <v>668750</v>
      </c>
      <c r="F983" s="12">
        <v>4</v>
      </c>
      <c r="G983" s="15">
        <v>2.5</v>
      </c>
      <c r="H983" s="15">
        <v>2340</v>
      </c>
      <c r="I983" s="13">
        <v>286</v>
      </c>
      <c r="J983" s="11">
        <v>0</v>
      </c>
      <c r="K983" s="15" t="s">
        <v>4183</v>
      </c>
      <c r="L983" s="11" t="s">
        <v>4178</v>
      </c>
      <c r="M983" s="11" t="s">
        <v>4179</v>
      </c>
      <c r="N983" s="11" t="s">
        <v>4180</v>
      </c>
      <c r="O983" s="11">
        <v>61</v>
      </c>
      <c r="P983" s="11">
        <v>2000</v>
      </c>
      <c r="Q983" s="11">
        <v>25</v>
      </c>
      <c r="R983" s="11">
        <v>1</v>
      </c>
    </row>
    <row r="984" spans="1:18">
      <c r="A984" s="10" t="s">
        <v>5040</v>
      </c>
      <c r="B984" s="11" t="s">
        <v>102</v>
      </c>
      <c r="C984" s="11" t="s">
        <v>4177</v>
      </c>
      <c r="D984" s="11">
        <v>98074</v>
      </c>
      <c r="E984" s="16">
        <v>668500</v>
      </c>
      <c r="F984" s="12">
        <v>4</v>
      </c>
      <c r="G984" s="15">
        <v>2.5</v>
      </c>
      <c r="H984" s="15">
        <v>2710</v>
      </c>
      <c r="I984" s="13">
        <v>247</v>
      </c>
      <c r="J984" s="11">
        <v>0</v>
      </c>
      <c r="K984" s="15" t="s">
        <v>4183</v>
      </c>
      <c r="L984" s="11" t="s">
        <v>4183</v>
      </c>
      <c r="M984" s="11" t="s">
        <v>4184</v>
      </c>
      <c r="N984" s="11" t="s">
        <v>4180</v>
      </c>
      <c r="O984" s="11">
        <v>26</v>
      </c>
      <c r="P984" s="11">
        <v>0</v>
      </c>
      <c r="Q984" s="11">
        <v>26</v>
      </c>
      <c r="R984" s="11">
        <v>2</v>
      </c>
    </row>
    <row r="985" spans="1:18">
      <c r="A985" s="10" t="s">
        <v>5041</v>
      </c>
      <c r="B985" s="11" t="s">
        <v>33</v>
      </c>
      <c r="C985" s="11" t="s">
        <v>4177</v>
      </c>
      <c r="D985" s="11">
        <v>98006</v>
      </c>
      <c r="E985" s="16">
        <v>667781</v>
      </c>
      <c r="F985" s="12">
        <v>5</v>
      </c>
      <c r="G985" s="15">
        <v>2.75</v>
      </c>
      <c r="H985" s="15">
        <v>3040</v>
      </c>
      <c r="I985" s="13">
        <v>220</v>
      </c>
      <c r="J985" s="11">
        <v>0</v>
      </c>
      <c r="K985" s="15" t="s">
        <v>4183</v>
      </c>
      <c r="L985" s="11" t="s">
        <v>4183</v>
      </c>
      <c r="M985" s="11" t="s">
        <v>4184</v>
      </c>
      <c r="N985" s="11" t="s">
        <v>4180</v>
      </c>
      <c r="O985" s="11">
        <v>32</v>
      </c>
      <c r="P985" s="11">
        <v>0</v>
      </c>
      <c r="Q985" s="11">
        <v>32</v>
      </c>
      <c r="R985" s="11">
        <v>2</v>
      </c>
    </row>
    <row r="986" spans="1:18">
      <c r="A986" s="10" t="s">
        <v>5042</v>
      </c>
      <c r="B986" s="11" t="s">
        <v>49</v>
      </c>
      <c r="C986" s="11" t="s">
        <v>4177</v>
      </c>
      <c r="D986" s="11">
        <v>98115</v>
      </c>
      <c r="E986" s="16">
        <v>667500</v>
      </c>
      <c r="F986" s="12">
        <v>3</v>
      </c>
      <c r="G986" s="15">
        <v>2</v>
      </c>
      <c r="H986" s="15">
        <v>1880</v>
      </c>
      <c r="I986" s="13">
        <v>355</v>
      </c>
      <c r="J986" s="11">
        <v>0</v>
      </c>
      <c r="K986" s="15" t="s">
        <v>4183</v>
      </c>
      <c r="L986" s="11" t="s">
        <v>4178</v>
      </c>
      <c r="M986" s="11" t="s">
        <v>4184</v>
      </c>
      <c r="N986" s="11" t="s">
        <v>4181</v>
      </c>
      <c r="O986" s="11">
        <v>98</v>
      </c>
      <c r="P986" s="11">
        <v>0</v>
      </c>
      <c r="Q986" s="11">
        <v>98</v>
      </c>
      <c r="R986" s="11">
        <v>1</v>
      </c>
    </row>
    <row r="987" spans="1:18">
      <c r="A987" s="10" t="s">
        <v>5043</v>
      </c>
      <c r="B987" s="11" t="s">
        <v>1035</v>
      </c>
      <c r="C987" s="11" t="s">
        <v>4177</v>
      </c>
      <c r="D987" s="11">
        <v>98022</v>
      </c>
      <c r="E987" s="16">
        <v>667000</v>
      </c>
      <c r="F987" s="12">
        <v>3</v>
      </c>
      <c r="G987" s="15">
        <v>1.75</v>
      </c>
      <c r="H987" s="15">
        <v>3320</v>
      </c>
      <c r="I987" s="13">
        <v>201</v>
      </c>
      <c r="J987" s="11">
        <v>11</v>
      </c>
      <c r="K987" s="15" t="s">
        <v>4183</v>
      </c>
      <c r="L987" s="11" t="s">
        <v>4178</v>
      </c>
      <c r="M987" s="11" t="s">
        <v>4197</v>
      </c>
      <c r="N987" s="11" t="s">
        <v>4179</v>
      </c>
      <c r="O987" s="11">
        <v>92</v>
      </c>
      <c r="P987" s="11">
        <v>1982</v>
      </c>
      <c r="Q987" s="11">
        <v>43</v>
      </c>
      <c r="R987" s="11">
        <v>1.5</v>
      </c>
    </row>
    <row r="988" spans="1:18">
      <c r="A988" s="10" t="s">
        <v>5044</v>
      </c>
      <c r="B988" s="11" t="s">
        <v>49</v>
      </c>
      <c r="C988" s="11" t="s">
        <v>4177</v>
      </c>
      <c r="D988" s="11">
        <v>98107</v>
      </c>
      <c r="E988" s="16">
        <v>667000</v>
      </c>
      <c r="F988" s="12">
        <v>3</v>
      </c>
      <c r="G988" s="15">
        <v>1.5</v>
      </c>
      <c r="H988" s="15">
        <v>1720</v>
      </c>
      <c r="I988" s="13">
        <v>388</v>
      </c>
      <c r="J988" s="11">
        <v>0</v>
      </c>
      <c r="K988" s="15" t="s">
        <v>4183</v>
      </c>
      <c r="L988" s="11" t="s">
        <v>4183</v>
      </c>
      <c r="M988" s="11" t="s">
        <v>4184</v>
      </c>
      <c r="N988" s="11" t="s">
        <v>4180</v>
      </c>
      <c r="O988" s="11">
        <v>118</v>
      </c>
      <c r="P988" s="11">
        <v>1983</v>
      </c>
      <c r="Q988" s="11">
        <v>42</v>
      </c>
      <c r="R988" s="11">
        <v>2</v>
      </c>
    </row>
    <row r="989" spans="1:18">
      <c r="A989" s="10" t="s">
        <v>5045</v>
      </c>
      <c r="B989" s="11" t="s">
        <v>49</v>
      </c>
      <c r="C989" s="11" t="s">
        <v>4177</v>
      </c>
      <c r="D989" s="11">
        <v>98146</v>
      </c>
      <c r="E989" s="16">
        <v>665900</v>
      </c>
      <c r="F989" s="12">
        <v>4</v>
      </c>
      <c r="G989" s="15">
        <v>2.25</v>
      </c>
      <c r="H989" s="15">
        <v>2870</v>
      </c>
      <c r="I989" s="13">
        <v>232</v>
      </c>
      <c r="J989" s="11">
        <v>0</v>
      </c>
      <c r="K989" s="15" t="s">
        <v>4183</v>
      </c>
      <c r="L989" s="11" t="s">
        <v>4178</v>
      </c>
      <c r="M989" s="11" t="s">
        <v>4195</v>
      </c>
      <c r="N989" s="11" t="s">
        <v>4179</v>
      </c>
      <c r="O989" s="11">
        <v>99</v>
      </c>
      <c r="P989" s="11">
        <v>1993</v>
      </c>
      <c r="Q989" s="11">
        <v>32</v>
      </c>
      <c r="R989" s="11">
        <v>2</v>
      </c>
    </row>
    <row r="990" spans="1:18">
      <c r="A990" s="10" t="s">
        <v>5046</v>
      </c>
      <c r="B990" s="11" t="s">
        <v>33</v>
      </c>
      <c r="C990" s="11" t="s">
        <v>4177</v>
      </c>
      <c r="D990" s="11">
        <v>98006</v>
      </c>
      <c r="E990" s="16">
        <v>665000</v>
      </c>
      <c r="F990" s="12">
        <v>3</v>
      </c>
      <c r="G990" s="15">
        <v>2.75</v>
      </c>
      <c r="H990" s="15">
        <v>1800</v>
      </c>
      <c r="I990" s="13">
        <v>369</v>
      </c>
      <c r="J990" s="11">
        <v>0</v>
      </c>
      <c r="K990" s="15" t="s">
        <v>4183</v>
      </c>
      <c r="L990" s="11" t="s">
        <v>4178</v>
      </c>
      <c r="M990" s="11" t="s">
        <v>4184</v>
      </c>
      <c r="N990" s="11" t="s">
        <v>4179</v>
      </c>
      <c r="O990" s="11">
        <v>59</v>
      </c>
      <c r="P990" s="11">
        <v>0</v>
      </c>
      <c r="Q990" s="11">
        <v>59</v>
      </c>
      <c r="R990" s="11">
        <v>1</v>
      </c>
    </row>
    <row r="991" spans="1:18">
      <c r="A991" s="10" t="s">
        <v>5047</v>
      </c>
      <c r="B991" s="11" t="s">
        <v>46</v>
      </c>
      <c r="C991" s="11" t="s">
        <v>4177</v>
      </c>
      <c r="D991" s="11">
        <v>98033</v>
      </c>
      <c r="E991" s="16">
        <v>665000</v>
      </c>
      <c r="F991" s="12">
        <v>5</v>
      </c>
      <c r="G991" s="15">
        <v>2</v>
      </c>
      <c r="H991" s="15">
        <v>2800</v>
      </c>
      <c r="I991" s="13">
        <v>238</v>
      </c>
      <c r="J991" s="11">
        <v>0</v>
      </c>
      <c r="K991" s="15" t="s">
        <v>4183</v>
      </c>
      <c r="L991" s="11" t="s">
        <v>4178</v>
      </c>
      <c r="M991" s="11" t="s">
        <v>4184</v>
      </c>
      <c r="N991" s="11" t="s">
        <v>4179</v>
      </c>
      <c r="O991" s="11">
        <v>62</v>
      </c>
      <c r="P991" s="11">
        <v>0</v>
      </c>
      <c r="Q991" s="11">
        <v>62</v>
      </c>
      <c r="R991" s="11">
        <v>1</v>
      </c>
    </row>
    <row r="992" spans="1:18">
      <c r="A992" s="10" t="s">
        <v>5048</v>
      </c>
      <c r="B992" s="11" t="s">
        <v>281</v>
      </c>
      <c r="C992" s="11" t="s">
        <v>4177</v>
      </c>
      <c r="D992" s="11">
        <v>98059</v>
      </c>
      <c r="E992" s="16">
        <v>665000</v>
      </c>
      <c r="F992" s="12">
        <v>4</v>
      </c>
      <c r="G992" s="15">
        <v>2.5</v>
      </c>
      <c r="H992" s="15">
        <v>2600</v>
      </c>
      <c r="I992" s="13">
        <v>256</v>
      </c>
      <c r="J992" s="11">
        <v>0</v>
      </c>
      <c r="K992" s="15" t="s">
        <v>4183</v>
      </c>
      <c r="L992" s="11" t="s">
        <v>4183</v>
      </c>
      <c r="M992" s="11" t="s">
        <v>4184</v>
      </c>
      <c r="N992" s="11" t="s">
        <v>4180</v>
      </c>
      <c r="O992" s="11">
        <v>29</v>
      </c>
      <c r="P992" s="11">
        <v>0</v>
      </c>
      <c r="Q992" s="11">
        <v>29</v>
      </c>
      <c r="R992" s="11">
        <v>2</v>
      </c>
    </row>
    <row r="993" spans="1:18">
      <c r="A993" s="10" t="s">
        <v>5049</v>
      </c>
      <c r="B993" s="11" t="s">
        <v>102</v>
      </c>
      <c r="C993" s="11" t="s">
        <v>4177</v>
      </c>
      <c r="D993" s="11">
        <v>98074</v>
      </c>
      <c r="E993" s="16">
        <v>665000</v>
      </c>
      <c r="F993" s="12">
        <v>3</v>
      </c>
      <c r="G993" s="15">
        <v>2.5</v>
      </c>
      <c r="H993" s="15">
        <v>2190</v>
      </c>
      <c r="I993" s="13">
        <v>304</v>
      </c>
      <c r="J993" s="11">
        <v>0</v>
      </c>
      <c r="K993" s="15" t="s">
        <v>4183</v>
      </c>
      <c r="L993" s="11" t="s">
        <v>4183</v>
      </c>
      <c r="M993" s="11" t="s">
        <v>4184</v>
      </c>
      <c r="N993" s="11" t="s">
        <v>4180</v>
      </c>
      <c r="O993" s="11">
        <v>38</v>
      </c>
      <c r="P993" s="11">
        <v>2000</v>
      </c>
      <c r="Q993" s="11">
        <v>25</v>
      </c>
      <c r="R993" s="11">
        <v>2</v>
      </c>
    </row>
    <row r="994" spans="1:18">
      <c r="A994" s="10" t="s">
        <v>5050</v>
      </c>
      <c r="B994" s="11" t="s">
        <v>102</v>
      </c>
      <c r="C994" s="11" t="s">
        <v>4177</v>
      </c>
      <c r="D994" s="11">
        <v>98074</v>
      </c>
      <c r="E994" s="16">
        <v>665000</v>
      </c>
      <c r="F994" s="12">
        <v>4</v>
      </c>
      <c r="G994" s="15">
        <v>2.5</v>
      </c>
      <c r="H994" s="15">
        <v>2720</v>
      </c>
      <c r="I994" s="13">
        <v>244</v>
      </c>
      <c r="J994" s="11">
        <v>0</v>
      </c>
      <c r="K994" s="15" t="s">
        <v>4183</v>
      </c>
      <c r="L994" s="11" t="s">
        <v>4183</v>
      </c>
      <c r="M994" s="11" t="s">
        <v>4184</v>
      </c>
      <c r="N994" s="11" t="s">
        <v>4180</v>
      </c>
      <c r="O994" s="11">
        <v>38</v>
      </c>
      <c r="P994" s="11">
        <v>2000</v>
      </c>
      <c r="Q994" s="11">
        <v>25</v>
      </c>
      <c r="R994" s="11">
        <v>2</v>
      </c>
    </row>
    <row r="995" spans="1:18">
      <c r="A995" s="10" t="s">
        <v>5051</v>
      </c>
      <c r="B995" s="11" t="s">
        <v>49</v>
      </c>
      <c r="C995" s="11" t="s">
        <v>4177</v>
      </c>
      <c r="D995" s="11">
        <v>98107</v>
      </c>
      <c r="E995" s="16">
        <v>665000</v>
      </c>
      <c r="F995" s="12">
        <v>3</v>
      </c>
      <c r="G995" s="15">
        <v>2</v>
      </c>
      <c r="H995" s="15">
        <v>1940</v>
      </c>
      <c r="I995" s="13">
        <v>343</v>
      </c>
      <c r="J995" s="11">
        <v>0</v>
      </c>
      <c r="K995" s="15" t="s">
        <v>4183</v>
      </c>
      <c r="L995" s="11" t="s">
        <v>4178</v>
      </c>
      <c r="M995" s="11" t="s">
        <v>4184</v>
      </c>
      <c r="N995" s="11" t="s">
        <v>4181</v>
      </c>
      <c r="O995" s="11">
        <v>81</v>
      </c>
      <c r="P995" s="11">
        <v>0</v>
      </c>
      <c r="Q995" s="11">
        <v>81</v>
      </c>
      <c r="R995" s="11">
        <v>1.5</v>
      </c>
    </row>
    <row r="996" spans="1:18">
      <c r="A996" s="10" t="s">
        <v>1117</v>
      </c>
      <c r="B996" s="11" t="s">
        <v>49</v>
      </c>
      <c r="C996" s="11" t="s">
        <v>4177</v>
      </c>
      <c r="D996" s="11">
        <v>98118</v>
      </c>
      <c r="E996" s="16">
        <v>665000</v>
      </c>
      <c r="F996" s="12">
        <v>6</v>
      </c>
      <c r="G996" s="15">
        <v>2.75</v>
      </c>
      <c r="H996" s="15">
        <v>2840</v>
      </c>
      <c r="I996" s="13">
        <v>234</v>
      </c>
      <c r="J996" s="11">
        <v>0</v>
      </c>
      <c r="K996" s="15" t="s">
        <v>4183</v>
      </c>
      <c r="L996" s="11" t="s">
        <v>4178</v>
      </c>
      <c r="M996" s="11" t="s">
        <v>4184</v>
      </c>
      <c r="N996" s="11" t="s">
        <v>4181</v>
      </c>
      <c r="O996" s="11">
        <v>64</v>
      </c>
      <c r="P996" s="11">
        <v>0</v>
      </c>
      <c r="Q996" s="11">
        <v>64</v>
      </c>
      <c r="R996" s="11">
        <v>1</v>
      </c>
    </row>
    <row r="997" spans="1:18">
      <c r="A997" s="10" t="s">
        <v>1118</v>
      </c>
      <c r="B997" s="11" t="s">
        <v>49</v>
      </c>
      <c r="C997" s="11" t="s">
        <v>4177</v>
      </c>
      <c r="D997" s="11">
        <v>98118</v>
      </c>
      <c r="E997" s="16">
        <v>665000</v>
      </c>
      <c r="F997" s="12">
        <v>6</v>
      </c>
      <c r="G997" s="15">
        <v>3</v>
      </c>
      <c r="H997" s="15">
        <v>4250</v>
      </c>
      <c r="I997" s="13">
        <v>156</v>
      </c>
      <c r="J997" s="11">
        <v>0</v>
      </c>
      <c r="K997" s="15" t="s">
        <v>4183</v>
      </c>
      <c r="L997" s="11" t="s">
        <v>4178</v>
      </c>
      <c r="M997" s="11" t="s">
        <v>4184</v>
      </c>
      <c r="N997" s="11" t="s">
        <v>4179</v>
      </c>
      <c r="O997" s="11">
        <v>123</v>
      </c>
      <c r="P997" s="11">
        <v>0</v>
      </c>
      <c r="Q997" s="11">
        <v>123</v>
      </c>
      <c r="R997" s="11">
        <v>2.5</v>
      </c>
    </row>
    <row r="998" spans="1:18">
      <c r="A998" s="10" t="s">
        <v>5052</v>
      </c>
      <c r="B998" s="11" t="s">
        <v>49</v>
      </c>
      <c r="C998" s="11" t="s">
        <v>4177</v>
      </c>
      <c r="D998" s="11">
        <v>98119</v>
      </c>
      <c r="E998" s="16">
        <v>665000</v>
      </c>
      <c r="F998" s="12">
        <v>2</v>
      </c>
      <c r="G998" s="15">
        <v>1</v>
      </c>
      <c r="H998" s="15">
        <v>1110</v>
      </c>
      <c r="I998" s="13">
        <v>599</v>
      </c>
      <c r="J998" s="11">
        <v>0</v>
      </c>
      <c r="K998" s="15" t="s">
        <v>4183</v>
      </c>
      <c r="L998" s="11" t="s">
        <v>4183</v>
      </c>
      <c r="M998" s="11" t="s">
        <v>4184</v>
      </c>
      <c r="N998" s="11" t="s">
        <v>4180</v>
      </c>
      <c r="O998" s="11">
        <v>100</v>
      </c>
      <c r="P998" s="11">
        <v>2002</v>
      </c>
      <c r="Q998" s="11">
        <v>23</v>
      </c>
      <c r="R998" s="11">
        <v>1</v>
      </c>
    </row>
    <row r="999" spans="1:18">
      <c r="A999" s="10" t="s">
        <v>5053</v>
      </c>
      <c r="B999" s="11" t="s">
        <v>120</v>
      </c>
      <c r="C999" s="11" t="s">
        <v>4177</v>
      </c>
      <c r="D999" s="11">
        <v>98077</v>
      </c>
      <c r="E999" s="16">
        <v>665000</v>
      </c>
      <c r="F999" s="12">
        <v>4</v>
      </c>
      <c r="G999" s="15">
        <v>2.5</v>
      </c>
      <c r="H999" s="15">
        <v>2790</v>
      </c>
      <c r="I999" s="13">
        <v>238</v>
      </c>
      <c r="J999" s="11">
        <v>1</v>
      </c>
      <c r="K999" s="15" t="s">
        <v>4183</v>
      </c>
      <c r="L999" s="11" t="s">
        <v>4183</v>
      </c>
      <c r="M999" s="11" t="s">
        <v>4184</v>
      </c>
      <c r="N999" s="11" t="s">
        <v>4179</v>
      </c>
      <c r="O999" s="11">
        <v>36</v>
      </c>
      <c r="P999" s="11">
        <v>0</v>
      </c>
      <c r="Q999" s="11">
        <v>36</v>
      </c>
      <c r="R999" s="11">
        <v>2</v>
      </c>
    </row>
    <row r="1000" spans="1:18">
      <c r="A1000" s="10" t="s">
        <v>5054</v>
      </c>
      <c r="B1000" s="11" t="s">
        <v>120</v>
      </c>
      <c r="C1000" s="11" t="s">
        <v>4177</v>
      </c>
      <c r="D1000" s="11">
        <v>98072</v>
      </c>
      <c r="E1000" s="16">
        <v>665000</v>
      </c>
      <c r="F1000" s="12">
        <v>3</v>
      </c>
      <c r="G1000" s="15">
        <v>2.5</v>
      </c>
      <c r="H1000" s="15">
        <v>2610</v>
      </c>
      <c r="I1000" s="13">
        <v>255</v>
      </c>
      <c r="J1000" s="11">
        <v>1</v>
      </c>
      <c r="K1000" s="15" t="s">
        <v>4183</v>
      </c>
      <c r="L1000" s="11" t="s">
        <v>4183</v>
      </c>
      <c r="M1000" s="11" t="s">
        <v>4184</v>
      </c>
      <c r="N1000" s="11" t="s">
        <v>4180</v>
      </c>
      <c r="O1000" s="11">
        <v>37</v>
      </c>
      <c r="P1000" s="11">
        <v>2000</v>
      </c>
      <c r="Q1000" s="11">
        <v>25</v>
      </c>
      <c r="R1000" s="11">
        <v>2</v>
      </c>
    </row>
    <row r="1001" spans="1:18">
      <c r="A1001" s="10" t="s">
        <v>1122</v>
      </c>
      <c r="B1001" s="11" t="s">
        <v>49</v>
      </c>
      <c r="C1001" s="11" t="s">
        <v>4177</v>
      </c>
      <c r="D1001" s="11">
        <v>98178</v>
      </c>
      <c r="E1001" s="16">
        <v>664950</v>
      </c>
      <c r="F1001" s="12">
        <v>5</v>
      </c>
      <c r="G1001" s="15">
        <v>3</v>
      </c>
      <c r="H1001" s="15">
        <v>3190</v>
      </c>
      <c r="I1001" s="13">
        <v>208</v>
      </c>
      <c r="J1001" s="11">
        <v>0</v>
      </c>
      <c r="K1001" s="15" t="s">
        <v>4183</v>
      </c>
      <c r="L1001" s="11" t="s">
        <v>4178</v>
      </c>
      <c r="M1001" s="11" t="s">
        <v>4179</v>
      </c>
      <c r="N1001" s="11" t="s">
        <v>4180</v>
      </c>
      <c r="O1001" s="11">
        <v>12</v>
      </c>
      <c r="P1001" s="11">
        <v>1923</v>
      </c>
      <c r="Q1001" s="11">
        <v>102</v>
      </c>
      <c r="R1001" s="11">
        <v>1</v>
      </c>
    </row>
    <row r="1002" spans="1:18">
      <c r="A1002" s="10" t="s">
        <v>5055</v>
      </c>
      <c r="B1002" s="11" t="s">
        <v>619</v>
      </c>
      <c r="C1002" s="11" t="s">
        <v>4177</v>
      </c>
      <c r="D1002" s="11">
        <v>98070</v>
      </c>
      <c r="E1002" s="16">
        <v>663000</v>
      </c>
      <c r="F1002" s="12">
        <v>3</v>
      </c>
      <c r="G1002" s="15">
        <v>2.5</v>
      </c>
      <c r="H1002" s="15">
        <v>2480</v>
      </c>
      <c r="I1002" s="13">
        <v>267</v>
      </c>
      <c r="J1002" s="11">
        <v>1</v>
      </c>
      <c r="K1002" s="15" t="s">
        <v>4178</v>
      </c>
      <c r="L1002" s="11" t="s">
        <v>4183</v>
      </c>
      <c r="M1002" s="11" t="s">
        <v>4197</v>
      </c>
      <c r="N1002" s="11" t="s">
        <v>4179</v>
      </c>
      <c r="O1002" s="11">
        <v>51</v>
      </c>
      <c r="P1002" s="11">
        <v>0</v>
      </c>
      <c r="Q1002" s="11">
        <v>51</v>
      </c>
      <c r="R1002" s="11">
        <v>1.5</v>
      </c>
    </row>
    <row r="1003" spans="1:18">
      <c r="A1003" s="10" t="s">
        <v>5056</v>
      </c>
      <c r="B1003" s="11" t="s">
        <v>49</v>
      </c>
      <c r="C1003" s="11" t="s">
        <v>4177</v>
      </c>
      <c r="D1003" s="11">
        <v>98117</v>
      </c>
      <c r="E1003" s="16">
        <v>663000</v>
      </c>
      <c r="F1003" s="12">
        <v>3</v>
      </c>
      <c r="G1003" s="15">
        <v>2</v>
      </c>
      <c r="H1003" s="15">
        <v>1480</v>
      </c>
      <c r="I1003" s="13">
        <v>448</v>
      </c>
      <c r="J1003" s="11">
        <v>0</v>
      </c>
      <c r="K1003" s="15" t="s">
        <v>4183</v>
      </c>
      <c r="L1003" s="11" t="s">
        <v>4178</v>
      </c>
      <c r="M1003" s="11" t="s">
        <v>4184</v>
      </c>
      <c r="N1003" s="11" t="s">
        <v>4181</v>
      </c>
      <c r="O1003" s="11">
        <v>97</v>
      </c>
      <c r="P1003" s="11">
        <v>1970</v>
      </c>
      <c r="Q1003" s="11">
        <v>55</v>
      </c>
      <c r="R1003" s="11">
        <v>1</v>
      </c>
    </row>
    <row r="1004" spans="1:18">
      <c r="A1004" s="10" t="s">
        <v>5057</v>
      </c>
      <c r="B1004" s="11" t="s">
        <v>49</v>
      </c>
      <c r="C1004" s="11" t="s">
        <v>4177</v>
      </c>
      <c r="D1004" s="11">
        <v>98116</v>
      </c>
      <c r="E1004" s="16">
        <v>662990</v>
      </c>
      <c r="F1004" s="12">
        <v>3</v>
      </c>
      <c r="G1004" s="15">
        <v>1.75</v>
      </c>
      <c r="H1004" s="15">
        <v>1240</v>
      </c>
      <c r="I1004" s="13">
        <v>535</v>
      </c>
      <c r="J1004" s="11">
        <v>0</v>
      </c>
      <c r="K1004" s="15" t="s">
        <v>4183</v>
      </c>
      <c r="L1004" s="11" t="s">
        <v>4183</v>
      </c>
      <c r="M1004" s="11" t="s">
        <v>4184</v>
      </c>
      <c r="N1004" s="11" t="s">
        <v>4181</v>
      </c>
      <c r="O1004" s="11">
        <v>99</v>
      </c>
      <c r="P1004" s="11">
        <v>0</v>
      </c>
      <c r="Q1004" s="11">
        <v>99</v>
      </c>
      <c r="R1004" s="11">
        <v>1.5</v>
      </c>
    </row>
    <row r="1005" spans="1:18">
      <c r="A1005" s="10" t="s">
        <v>5058</v>
      </c>
      <c r="B1005" s="11" t="s">
        <v>137</v>
      </c>
      <c r="C1005" s="11" t="s">
        <v>4177</v>
      </c>
      <c r="D1005" s="11">
        <v>98052</v>
      </c>
      <c r="E1005" s="16">
        <v>661500</v>
      </c>
      <c r="F1005" s="12">
        <v>5</v>
      </c>
      <c r="G1005" s="15">
        <v>2.5</v>
      </c>
      <c r="H1005" s="15">
        <v>2500</v>
      </c>
      <c r="I1005" s="13">
        <v>265</v>
      </c>
      <c r="J1005" s="11">
        <v>0</v>
      </c>
      <c r="K1005" s="15" t="s">
        <v>4183</v>
      </c>
      <c r="L1005" s="11" t="s">
        <v>4178</v>
      </c>
      <c r="M1005" s="11" t="s">
        <v>4184</v>
      </c>
      <c r="N1005" s="11" t="s">
        <v>4179</v>
      </c>
      <c r="O1005" s="11">
        <v>48</v>
      </c>
      <c r="P1005" s="11">
        <v>0</v>
      </c>
      <c r="Q1005" s="11">
        <v>48</v>
      </c>
      <c r="R1005" s="11">
        <v>1</v>
      </c>
    </row>
    <row r="1006" spans="1:18">
      <c r="A1006" s="10" t="s">
        <v>5059</v>
      </c>
      <c r="B1006" s="11" t="s">
        <v>49</v>
      </c>
      <c r="C1006" s="11" t="s">
        <v>4177</v>
      </c>
      <c r="D1006" s="11">
        <v>98116</v>
      </c>
      <c r="E1006" s="16">
        <v>661254</v>
      </c>
      <c r="F1006" s="12">
        <v>4</v>
      </c>
      <c r="G1006" s="15">
        <v>4</v>
      </c>
      <c r="H1006" s="15">
        <v>2290</v>
      </c>
      <c r="I1006" s="13">
        <v>289</v>
      </c>
      <c r="J1006" s="11">
        <v>0</v>
      </c>
      <c r="K1006" s="15" t="s">
        <v>4183</v>
      </c>
      <c r="L1006" s="11" t="s">
        <v>4178</v>
      </c>
      <c r="M1006" s="11" t="s">
        <v>4184</v>
      </c>
      <c r="N1006" s="11" t="s">
        <v>4181</v>
      </c>
      <c r="O1006" s="11">
        <v>85</v>
      </c>
      <c r="P1006" s="11">
        <v>0</v>
      </c>
      <c r="Q1006" s="11">
        <v>85</v>
      </c>
      <c r="R1006" s="11">
        <v>1.5</v>
      </c>
    </row>
    <row r="1007" spans="1:18">
      <c r="A1007" s="10" t="s">
        <v>5060</v>
      </c>
      <c r="B1007" s="11" t="s">
        <v>49</v>
      </c>
      <c r="C1007" s="11" t="s">
        <v>4177</v>
      </c>
      <c r="D1007" s="11">
        <v>98126</v>
      </c>
      <c r="E1007" s="16">
        <v>661000</v>
      </c>
      <c r="F1007" s="12">
        <v>4</v>
      </c>
      <c r="G1007" s="15">
        <v>2.25</v>
      </c>
      <c r="H1007" s="15">
        <v>1990</v>
      </c>
      <c r="I1007" s="13">
        <v>332</v>
      </c>
      <c r="J1007" s="11">
        <v>0</v>
      </c>
      <c r="K1007" s="15" t="s">
        <v>4183</v>
      </c>
      <c r="L1007" s="11" t="s">
        <v>4178</v>
      </c>
      <c r="M1007" s="11" t="s">
        <v>4179</v>
      </c>
      <c r="N1007" s="11" t="s">
        <v>4179</v>
      </c>
      <c r="O1007" s="11">
        <v>93</v>
      </c>
      <c r="P1007" s="11">
        <v>1958</v>
      </c>
      <c r="Q1007" s="11">
        <v>67</v>
      </c>
      <c r="R1007" s="11">
        <v>1.5</v>
      </c>
    </row>
    <row r="1008" spans="1:18">
      <c r="A1008" s="10" t="s">
        <v>5061</v>
      </c>
      <c r="B1008" s="11" t="s">
        <v>137</v>
      </c>
      <c r="C1008" s="11" t="s">
        <v>4177</v>
      </c>
      <c r="D1008" s="11">
        <v>98052</v>
      </c>
      <c r="E1008" s="16">
        <v>661000</v>
      </c>
      <c r="F1008" s="12">
        <v>4</v>
      </c>
      <c r="G1008" s="15">
        <v>2.5</v>
      </c>
      <c r="H1008" s="15">
        <v>2496</v>
      </c>
      <c r="I1008" s="13">
        <v>265</v>
      </c>
      <c r="J1008" s="11">
        <v>0</v>
      </c>
      <c r="K1008" s="15" t="s">
        <v>4183</v>
      </c>
      <c r="L1008" s="11" t="s">
        <v>4183</v>
      </c>
      <c r="M1008" s="11" t="s">
        <v>4184</v>
      </c>
      <c r="N1008" s="11" t="s">
        <v>4180</v>
      </c>
      <c r="O1008" s="11">
        <v>27</v>
      </c>
      <c r="P1008" s="11">
        <v>2006</v>
      </c>
      <c r="Q1008" s="11">
        <v>19</v>
      </c>
      <c r="R1008" s="11">
        <v>2</v>
      </c>
    </row>
    <row r="1009" spans="1:18">
      <c r="A1009" s="10" t="s">
        <v>5062</v>
      </c>
      <c r="B1009" s="11" t="s">
        <v>49</v>
      </c>
      <c r="C1009" s="11" t="s">
        <v>4177</v>
      </c>
      <c r="D1009" s="11">
        <v>98144</v>
      </c>
      <c r="E1009" s="16">
        <v>660500</v>
      </c>
      <c r="F1009" s="12">
        <v>5</v>
      </c>
      <c r="G1009" s="15">
        <v>2.5</v>
      </c>
      <c r="H1009" s="15">
        <v>2950</v>
      </c>
      <c r="I1009" s="13">
        <v>224</v>
      </c>
      <c r="J1009" s="11">
        <v>0</v>
      </c>
      <c r="K1009" s="15" t="s">
        <v>4183</v>
      </c>
      <c r="L1009" s="11" t="s">
        <v>4178</v>
      </c>
      <c r="M1009" s="11" t="s">
        <v>4184</v>
      </c>
      <c r="N1009" s="11" t="s">
        <v>4181</v>
      </c>
      <c r="O1009" s="11">
        <v>107</v>
      </c>
      <c r="P1009" s="11">
        <v>0</v>
      </c>
      <c r="Q1009" s="11">
        <v>107</v>
      </c>
      <c r="R1009" s="11">
        <v>1.5</v>
      </c>
    </row>
    <row r="1010" spans="1:18">
      <c r="A1010" s="10" t="s">
        <v>5063</v>
      </c>
      <c r="B1010" s="11" t="s">
        <v>33</v>
      </c>
      <c r="C1010" s="11" t="s">
        <v>4177</v>
      </c>
      <c r="D1010" s="11">
        <v>98006</v>
      </c>
      <c r="E1010" s="16">
        <v>660000</v>
      </c>
      <c r="F1010" s="12">
        <v>3</v>
      </c>
      <c r="G1010" s="15">
        <v>1</v>
      </c>
      <c r="H1010" s="15">
        <v>1210</v>
      </c>
      <c r="I1010" s="13">
        <v>545</v>
      </c>
      <c r="J1010" s="11">
        <v>0</v>
      </c>
      <c r="K1010" s="15" t="s">
        <v>4183</v>
      </c>
      <c r="L1010" s="11" t="s">
        <v>4183</v>
      </c>
      <c r="M1010" s="11" t="s">
        <v>4195</v>
      </c>
      <c r="N1010" s="11" t="s">
        <v>4180</v>
      </c>
      <c r="O1010" s="11">
        <v>70</v>
      </c>
      <c r="P1010" s="11">
        <v>2009</v>
      </c>
      <c r="Q1010" s="11">
        <v>16</v>
      </c>
      <c r="R1010" s="11">
        <v>1</v>
      </c>
    </row>
    <row r="1011" spans="1:18">
      <c r="A1011" s="10" t="s">
        <v>5064</v>
      </c>
      <c r="B1011" s="11" t="s">
        <v>79</v>
      </c>
      <c r="C1011" s="11" t="s">
        <v>4177</v>
      </c>
      <c r="D1011" s="11">
        <v>98029</v>
      </c>
      <c r="E1011" s="16">
        <v>660000</v>
      </c>
      <c r="F1011" s="12">
        <v>4</v>
      </c>
      <c r="G1011" s="15">
        <v>3.25</v>
      </c>
      <c r="H1011" s="15">
        <v>3030</v>
      </c>
      <c r="I1011" s="13">
        <v>218</v>
      </c>
      <c r="J1011" s="11">
        <v>0</v>
      </c>
      <c r="K1011" s="15" t="s">
        <v>4183</v>
      </c>
      <c r="L1011" s="11" t="s">
        <v>4183</v>
      </c>
      <c r="M1011" s="11" t="s">
        <v>4184</v>
      </c>
      <c r="N1011" s="11" t="s">
        <v>4181</v>
      </c>
      <c r="O1011" s="11">
        <v>37</v>
      </c>
      <c r="P1011" s="11">
        <v>0</v>
      </c>
      <c r="Q1011" s="11">
        <v>37</v>
      </c>
      <c r="R1011" s="11">
        <v>2</v>
      </c>
    </row>
    <row r="1012" spans="1:18">
      <c r="A1012" s="10" t="s">
        <v>5065</v>
      </c>
      <c r="B1012" s="11" t="s">
        <v>137</v>
      </c>
      <c r="C1012" s="11" t="s">
        <v>4177</v>
      </c>
      <c r="D1012" s="11">
        <v>98053</v>
      </c>
      <c r="E1012" s="16">
        <v>660000</v>
      </c>
      <c r="F1012" s="12">
        <v>3</v>
      </c>
      <c r="G1012" s="15">
        <v>2.5</v>
      </c>
      <c r="H1012" s="15">
        <v>2450</v>
      </c>
      <c r="I1012" s="13">
        <v>269</v>
      </c>
      <c r="J1012" s="11">
        <v>0</v>
      </c>
      <c r="K1012" s="15" t="s">
        <v>4183</v>
      </c>
      <c r="L1012" s="11" t="s">
        <v>4183</v>
      </c>
      <c r="M1012" s="11" t="s">
        <v>4184</v>
      </c>
      <c r="N1012" s="11" t="s">
        <v>4180</v>
      </c>
      <c r="O1012" s="11">
        <v>15</v>
      </c>
      <c r="P1012" s="11">
        <v>0</v>
      </c>
      <c r="Q1012" s="11">
        <v>15</v>
      </c>
      <c r="R1012" s="11">
        <v>2</v>
      </c>
    </row>
    <row r="1013" spans="1:18">
      <c r="A1013" s="10" t="s">
        <v>5066</v>
      </c>
      <c r="B1013" s="11" t="s">
        <v>137</v>
      </c>
      <c r="C1013" s="11" t="s">
        <v>4177</v>
      </c>
      <c r="D1013" s="11">
        <v>98052</v>
      </c>
      <c r="E1013" s="16">
        <v>660000</v>
      </c>
      <c r="F1013" s="12">
        <v>3</v>
      </c>
      <c r="G1013" s="15">
        <v>2</v>
      </c>
      <c r="H1013" s="15">
        <v>2570</v>
      </c>
      <c r="I1013" s="13">
        <v>257</v>
      </c>
      <c r="J1013" s="11">
        <v>1</v>
      </c>
      <c r="K1013" s="15" t="s">
        <v>4183</v>
      </c>
      <c r="L1013" s="11" t="s">
        <v>4178</v>
      </c>
      <c r="M1013" s="11" t="s">
        <v>4184</v>
      </c>
      <c r="N1013" s="11" t="s">
        <v>4180</v>
      </c>
      <c r="O1013" s="11">
        <v>42</v>
      </c>
      <c r="P1013" s="11">
        <v>2009</v>
      </c>
      <c r="Q1013" s="11">
        <v>16</v>
      </c>
      <c r="R1013" s="11">
        <v>1</v>
      </c>
    </row>
    <row r="1014" spans="1:18">
      <c r="A1014" s="10" t="s">
        <v>5067</v>
      </c>
      <c r="B1014" s="11" t="s">
        <v>102</v>
      </c>
      <c r="C1014" s="11" t="s">
        <v>4177</v>
      </c>
      <c r="D1014" s="11">
        <v>98075</v>
      </c>
      <c r="E1014" s="16">
        <v>660000</v>
      </c>
      <c r="F1014" s="12">
        <v>4</v>
      </c>
      <c r="G1014" s="15">
        <v>2.5</v>
      </c>
      <c r="H1014" s="15">
        <v>2510</v>
      </c>
      <c r="I1014" s="13">
        <v>263</v>
      </c>
      <c r="J1014" s="11">
        <v>0</v>
      </c>
      <c r="K1014" s="15" t="s">
        <v>4183</v>
      </c>
      <c r="L1014" s="11" t="s">
        <v>4183</v>
      </c>
      <c r="M1014" s="11" t="s">
        <v>4184</v>
      </c>
      <c r="N1014" s="11" t="s">
        <v>4180</v>
      </c>
      <c r="O1014" s="11">
        <v>23</v>
      </c>
      <c r="P1014" s="11">
        <v>0</v>
      </c>
      <c r="Q1014" s="11">
        <v>23</v>
      </c>
      <c r="R1014" s="11">
        <v>2</v>
      </c>
    </row>
    <row r="1015" spans="1:18">
      <c r="A1015" s="10" t="s">
        <v>5068</v>
      </c>
      <c r="B1015" s="11" t="s">
        <v>102</v>
      </c>
      <c r="C1015" s="11" t="s">
        <v>4177</v>
      </c>
      <c r="D1015" s="11">
        <v>98075</v>
      </c>
      <c r="E1015" s="16">
        <v>660000</v>
      </c>
      <c r="F1015" s="12">
        <v>3</v>
      </c>
      <c r="G1015" s="15">
        <v>2.25</v>
      </c>
      <c r="H1015" s="15">
        <v>2675</v>
      </c>
      <c r="I1015" s="13">
        <v>247</v>
      </c>
      <c r="J1015" s="11">
        <v>1</v>
      </c>
      <c r="K1015" s="15" t="s">
        <v>4183</v>
      </c>
      <c r="L1015" s="11" t="s">
        <v>4183</v>
      </c>
      <c r="M1015" s="11" t="s">
        <v>4184</v>
      </c>
      <c r="N1015" s="11" t="s">
        <v>4180</v>
      </c>
      <c r="O1015" s="11">
        <v>41</v>
      </c>
      <c r="P1015" s="11">
        <v>0</v>
      </c>
      <c r="Q1015" s="11">
        <v>41</v>
      </c>
      <c r="R1015" s="11">
        <v>2</v>
      </c>
    </row>
    <row r="1016" spans="1:18">
      <c r="A1016" s="10" t="s">
        <v>5069</v>
      </c>
      <c r="B1016" s="11" t="s">
        <v>102</v>
      </c>
      <c r="C1016" s="11" t="s">
        <v>4177</v>
      </c>
      <c r="D1016" s="11">
        <v>98074</v>
      </c>
      <c r="E1016" s="16">
        <v>660000</v>
      </c>
      <c r="F1016" s="12">
        <v>4</v>
      </c>
      <c r="G1016" s="15">
        <v>1.75</v>
      </c>
      <c r="H1016" s="15">
        <v>2780</v>
      </c>
      <c r="I1016" s="13">
        <v>237</v>
      </c>
      <c r="J1016" s="11">
        <v>0</v>
      </c>
      <c r="K1016" s="15" t="s">
        <v>4183</v>
      </c>
      <c r="L1016" s="11" t="s">
        <v>4183</v>
      </c>
      <c r="M1016" s="11" t="s">
        <v>4184</v>
      </c>
      <c r="N1016" s="11" t="s">
        <v>4179</v>
      </c>
      <c r="O1016" s="11">
        <v>47</v>
      </c>
      <c r="P1016" s="11">
        <v>2000</v>
      </c>
      <c r="Q1016" s="11">
        <v>25</v>
      </c>
      <c r="R1016" s="11">
        <v>2</v>
      </c>
    </row>
    <row r="1017" spans="1:18">
      <c r="A1017" s="10" t="s">
        <v>5070</v>
      </c>
      <c r="B1017" s="11" t="s">
        <v>49</v>
      </c>
      <c r="C1017" s="11" t="s">
        <v>4177</v>
      </c>
      <c r="D1017" s="11">
        <v>98103</v>
      </c>
      <c r="E1017" s="16">
        <v>660000</v>
      </c>
      <c r="F1017" s="12">
        <v>3</v>
      </c>
      <c r="G1017" s="15">
        <v>1</v>
      </c>
      <c r="H1017" s="15">
        <v>1240</v>
      </c>
      <c r="I1017" s="13">
        <v>532</v>
      </c>
      <c r="J1017" s="11">
        <v>0</v>
      </c>
      <c r="K1017" s="15" t="s">
        <v>4183</v>
      </c>
      <c r="L1017" s="11" t="s">
        <v>4183</v>
      </c>
      <c r="M1017" s="11" t="s">
        <v>4184</v>
      </c>
      <c r="N1017" s="11" t="s">
        <v>4179</v>
      </c>
      <c r="O1017" s="11">
        <v>98</v>
      </c>
      <c r="P1017" s="11">
        <v>0</v>
      </c>
      <c r="Q1017" s="11">
        <v>98</v>
      </c>
      <c r="R1017" s="11">
        <v>1</v>
      </c>
    </row>
    <row r="1018" spans="1:18">
      <c r="A1018" s="10" t="s">
        <v>5071</v>
      </c>
      <c r="B1018" s="11" t="s">
        <v>49</v>
      </c>
      <c r="C1018" s="11" t="s">
        <v>4177</v>
      </c>
      <c r="D1018" s="11">
        <v>98103</v>
      </c>
      <c r="E1018" s="16">
        <v>660000</v>
      </c>
      <c r="F1018" s="12">
        <v>3</v>
      </c>
      <c r="G1018" s="15">
        <v>3</v>
      </c>
      <c r="H1018" s="15">
        <v>2340</v>
      </c>
      <c r="I1018" s="13">
        <v>282</v>
      </c>
      <c r="J1018" s="11">
        <v>0</v>
      </c>
      <c r="K1018" s="15" t="s">
        <v>4183</v>
      </c>
      <c r="L1018" s="11" t="s">
        <v>4178</v>
      </c>
      <c r="M1018" s="11" t="s">
        <v>4184</v>
      </c>
      <c r="N1018" s="11" t="s">
        <v>4181</v>
      </c>
      <c r="O1018" s="11">
        <v>100</v>
      </c>
      <c r="P1018" s="11">
        <v>0</v>
      </c>
      <c r="Q1018" s="11">
        <v>100</v>
      </c>
      <c r="R1018" s="11">
        <v>2</v>
      </c>
    </row>
    <row r="1019" spans="1:18">
      <c r="A1019" s="10" t="s">
        <v>5072</v>
      </c>
      <c r="B1019" s="11" t="s">
        <v>49</v>
      </c>
      <c r="C1019" s="11" t="s">
        <v>4177</v>
      </c>
      <c r="D1019" s="11">
        <v>98115</v>
      </c>
      <c r="E1019" s="16">
        <v>660000</v>
      </c>
      <c r="F1019" s="12">
        <v>2</v>
      </c>
      <c r="G1019" s="15">
        <v>2.25</v>
      </c>
      <c r="H1019" s="15">
        <v>2550</v>
      </c>
      <c r="I1019" s="13">
        <v>259</v>
      </c>
      <c r="J1019" s="11">
        <v>0</v>
      </c>
      <c r="K1019" s="15" t="s">
        <v>4183</v>
      </c>
      <c r="L1019" s="11" t="s">
        <v>4178</v>
      </c>
      <c r="M1019" s="11" t="s">
        <v>4184</v>
      </c>
      <c r="N1019" s="11" t="s">
        <v>4181</v>
      </c>
      <c r="O1019" s="11">
        <v>123</v>
      </c>
      <c r="P1019" s="11">
        <v>0</v>
      </c>
      <c r="Q1019" s="11">
        <v>123</v>
      </c>
      <c r="R1019" s="11">
        <v>2</v>
      </c>
    </row>
    <row r="1020" spans="1:18">
      <c r="A1020" s="10" t="s">
        <v>1142</v>
      </c>
      <c r="B1020" s="11" t="s">
        <v>49</v>
      </c>
      <c r="C1020" s="11" t="s">
        <v>4177</v>
      </c>
      <c r="D1020" s="11">
        <v>98102</v>
      </c>
      <c r="E1020" s="16">
        <v>660000</v>
      </c>
      <c r="F1020" s="12">
        <v>3</v>
      </c>
      <c r="G1020" s="15">
        <v>2.5</v>
      </c>
      <c r="H1020" s="15">
        <v>2290</v>
      </c>
      <c r="I1020" s="13">
        <v>288</v>
      </c>
      <c r="J1020" s="11">
        <v>0</v>
      </c>
      <c r="K1020" s="15" t="s">
        <v>4183</v>
      </c>
      <c r="L1020" s="11" t="s">
        <v>4183</v>
      </c>
      <c r="M1020" s="11" t="s">
        <v>4184</v>
      </c>
      <c r="N1020" s="11" t="s">
        <v>4179</v>
      </c>
      <c r="O1020" s="11">
        <v>72</v>
      </c>
      <c r="P1020" s="11">
        <v>1983</v>
      </c>
      <c r="Q1020" s="11">
        <v>42</v>
      </c>
      <c r="R1020" s="11">
        <v>3</v>
      </c>
    </row>
    <row r="1021" spans="1:18">
      <c r="A1021" s="10" t="s">
        <v>5073</v>
      </c>
      <c r="B1021" s="11" t="s">
        <v>49</v>
      </c>
      <c r="C1021" s="11" t="s">
        <v>4177</v>
      </c>
      <c r="D1021" s="11">
        <v>98115</v>
      </c>
      <c r="E1021" s="16">
        <v>660000</v>
      </c>
      <c r="F1021" s="12">
        <v>3</v>
      </c>
      <c r="G1021" s="15">
        <v>1.75</v>
      </c>
      <c r="H1021" s="15">
        <v>1980</v>
      </c>
      <c r="I1021" s="13">
        <v>333</v>
      </c>
      <c r="J1021" s="11">
        <v>0</v>
      </c>
      <c r="K1021" s="15" t="s">
        <v>4183</v>
      </c>
      <c r="L1021" s="11" t="s">
        <v>4178</v>
      </c>
      <c r="M1021" s="11" t="s">
        <v>4184</v>
      </c>
      <c r="N1021" s="11" t="s">
        <v>4179</v>
      </c>
      <c r="O1021" s="11">
        <v>99</v>
      </c>
      <c r="P1021" s="11">
        <v>1993</v>
      </c>
      <c r="Q1021" s="11">
        <v>32</v>
      </c>
      <c r="R1021" s="11">
        <v>1.5</v>
      </c>
    </row>
    <row r="1022" spans="1:18">
      <c r="A1022" s="10" t="s">
        <v>1144</v>
      </c>
      <c r="B1022" s="11" t="s">
        <v>49</v>
      </c>
      <c r="C1022" s="11" t="s">
        <v>4177</v>
      </c>
      <c r="D1022" s="11">
        <v>98103</v>
      </c>
      <c r="E1022" s="16">
        <v>660000</v>
      </c>
      <c r="F1022" s="12">
        <v>3</v>
      </c>
      <c r="G1022" s="15">
        <v>3.25</v>
      </c>
      <c r="H1022" s="15">
        <v>1980</v>
      </c>
      <c r="I1022" s="13">
        <v>333</v>
      </c>
      <c r="J1022" s="11">
        <v>0</v>
      </c>
      <c r="K1022" s="15" t="s">
        <v>4183</v>
      </c>
      <c r="L1022" s="11" t="s">
        <v>4183</v>
      </c>
      <c r="M1022" s="11" t="s">
        <v>4184</v>
      </c>
      <c r="N1022" s="11" t="s">
        <v>4180</v>
      </c>
      <c r="O1022" s="11">
        <v>38</v>
      </c>
      <c r="P1022" s="11">
        <v>2000</v>
      </c>
      <c r="Q1022" s="11">
        <v>25</v>
      </c>
      <c r="R1022" s="11">
        <v>3</v>
      </c>
    </row>
    <row r="1023" spans="1:18">
      <c r="A1023" s="10" t="s">
        <v>5074</v>
      </c>
      <c r="B1023" s="11" t="s">
        <v>49</v>
      </c>
      <c r="C1023" s="11" t="s">
        <v>4177</v>
      </c>
      <c r="D1023" s="11">
        <v>98122</v>
      </c>
      <c r="E1023" s="16">
        <v>660000</v>
      </c>
      <c r="F1023" s="12">
        <v>6</v>
      </c>
      <c r="G1023" s="15">
        <v>1.75</v>
      </c>
      <c r="H1023" s="15">
        <v>1840</v>
      </c>
      <c r="I1023" s="13">
        <v>359</v>
      </c>
      <c r="J1023" s="11">
        <v>0</v>
      </c>
      <c r="K1023" s="15" t="s">
        <v>4183</v>
      </c>
      <c r="L1023" s="11" t="s">
        <v>4178</v>
      </c>
      <c r="M1023" s="11" t="s">
        <v>4184</v>
      </c>
      <c r="N1023" s="11" t="s">
        <v>4180</v>
      </c>
      <c r="O1023" s="11">
        <v>125</v>
      </c>
      <c r="P1023" s="11">
        <v>2005</v>
      </c>
      <c r="Q1023" s="11">
        <v>20</v>
      </c>
      <c r="R1023" s="11">
        <v>1</v>
      </c>
    </row>
    <row r="1024" spans="1:18">
      <c r="A1024" s="10" t="s">
        <v>5075</v>
      </c>
      <c r="B1024" s="11" t="s">
        <v>313</v>
      </c>
      <c r="C1024" s="11" t="s">
        <v>4177</v>
      </c>
      <c r="D1024" s="11">
        <v>98065</v>
      </c>
      <c r="E1024" s="16">
        <v>660000</v>
      </c>
      <c r="F1024" s="12">
        <v>4</v>
      </c>
      <c r="G1024" s="15">
        <v>3.5</v>
      </c>
      <c r="H1024" s="15">
        <v>3400</v>
      </c>
      <c r="I1024" s="13">
        <v>194</v>
      </c>
      <c r="J1024" s="11">
        <v>0</v>
      </c>
      <c r="K1024" s="15" t="s">
        <v>4183</v>
      </c>
      <c r="L1024" s="11" t="s">
        <v>4183</v>
      </c>
      <c r="M1024" s="11" t="s">
        <v>4184</v>
      </c>
      <c r="N1024" s="11" t="s">
        <v>4180</v>
      </c>
      <c r="O1024" s="11">
        <v>13</v>
      </c>
      <c r="P1024" s="11">
        <v>1912</v>
      </c>
      <c r="Q1024" s="11">
        <v>113</v>
      </c>
      <c r="R1024" s="11">
        <v>2</v>
      </c>
    </row>
    <row r="1025" spans="1:18">
      <c r="A1025" s="10" t="s">
        <v>5076</v>
      </c>
      <c r="B1025" s="11" t="s">
        <v>319</v>
      </c>
      <c r="C1025" s="11" t="s">
        <v>4177</v>
      </c>
      <c r="D1025" s="11">
        <v>98059</v>
      </c>
      <c r="E1025" s="16">
        <v>659950</v>
      </c>
      <c r="F1025" s="12">
        <v>4</v>
      </c>
      <c r="G1025" s="15">
        <v>2.75</v>
      </c>
      <c r="H1025" s="15">
        <v>3510</v>
      </c>
      <c r="I1025" s="13">
        <v>188</v>
      </c>
      <c r="J1025" s="11">
        <v>0</v>
      </c>
      <c r="K1025" s="15" t="s">
        <v>4183</v>
      </c>
      <c r="L1025" s="11" t="s">
        <v>4183</v>
      </c>
      <c r="M1025" s="11" t="s">
        <v>4184</v>
      </c>
      <c r="N1025" s="11" t="s">
        <v>4180</v>
      </c>
      <c r="O1025" s="11">
        <v>11</v>
      </c>
      <c r="P1025" s="11">
        <v>0</v>
      </c>
      <c r="Q1025" s="11">
        <v>11</v>
      </c>
      <c r="R1025" s="11">
        <v>2</v>
      </c>
    </row>
    <row r="1026" spans="1:18">
      <c r="A1026" s="10" t="s">
        <v>5077</v>
      </c>
      <c r="B1026" s="11" t="s">
        <v>33</v>
      </c>
      <c r="C1026" s="11" t="s">
        <v>4177</v>
      </c>
      <c r="D1026" s="11">
        <v>98006</v>
      </c>
      <c r="E1026" s="16">
        <v>659500</v>
      </c>
      <c r="F1026" s="12">
        <v>4</v>
      </c>
      <c r="G1026" s="15">
        <v>3</v>
      </c>
      <c r="H1026" s="15">
        <v>2620</v>
      </c>
      <c r="I1026" s="13">
        <v>252</v>
      </c>
      <c r="J1026" s="11">
        <v>0</v>
      </c>
      <c r="K1026" s="15" t="s">
        <v>4183</v>
      </c>
      <c r="L1026" s="11" t="s">
        <v>4178</v>
      </c>
      <c r="M1026" s="11" t="s">
        <v>4184</v>
      </c>
      <c r="N1026" s="11" t="s">
        <v>4179</v>
      </c>
      <c r="O1026" s="11">
        <v>69</v>
      </c>
      <c r="P1026" s="11">
        <v>0</v>
      </c>
      <c r="Q1026" s="11">
        <v>69</v>
      </c>
      <c r="R1026" s="11">
        <v>1</v>
      </c>
    </row>
    <row r="1027" spans="1:18">
      <c r="A1027" s="10" t="s">
        <v>5078</v>
      </c>
      <c r="B1027" s="11" t="s">
        <v>49</v>
      </c>
      <c r="C1027" s="11" t="s">
        <v>4177</v>
      </c>
      <c r="D1027" s="11">
        <v>98115</v>
      </c>
      <c r="E1027" s="16">
        <v>659500</v>
      </c>
      <c r="F1027" s="12">
        <v>3</v>
      </c>
      <c r="G1027" s="15">
        <v>1.75</v>
      </c>
      <c r="H1027" s="15">
        <v>1820</v>
      </c>
      <c r="I1027" s="13">
        <v>362</v>
      </c>
      <c r="J1027" s="11">
        <v>0</v>
      </c>
      <c r="K1027" s="15" t="s">
        <v>4183</v>
      </c>
      <c r="L1027" s="11" t="s">
        <v>4178</v>
      </c>
      <c r="M1027" s="11" t="s">
        <v>4184</v>
      </c>
      <c r="N1027" s="11" t="s">
        <v>4179</v>
      </c>
      <c r="O1027" s="11">
        <v>68</v>
      </c>
      <c r="P1027" s="11">
        <v>2001</v>
      </c>
      <c r="Q1027" s="11">
        <v>24</v>
      </c>
      <c r="R1027" s="11">
        <v>1</v>
      </c>
    </row>
    <row r="1028" spans="1:18">
      <c r="A1028" s="10" t="s">
        <v>5079</v>
      </c>
      <c r="B1028" s="11" t="s">
        <v>36</v>
      </c>
      <c r="C1028" s="11" t="s">
        <v>4177</v>
      </c>
      <c r="D1028" s="11">
        <v>98040</v>
      </c>
      <c r="E1028" s="16">
        <v>659000</v>
      </c>
      <c r="F1028" s="12">
        <v>4</v>
      </c>
      <c r="G1028" s="15">
        <v>2</v>
      </c>
      <c r="H1028" s="15">
        <v>2090</v>
      </c>
      <c r="I1028" s="13">
        <v>315</v>
      </c>
      <c r="J1028" s="11">
        <v>0</v>
      </c>
      <c r="K1028" s="15" t="s">
        <v>4183</v>
      </c>
      <c r="L1028" s="11" t="s">
        <v>4183</v>
      </c>
      <c r="M1028" s="11" t="s">
        <v>4184</v>
      </c>
      <c r="N1028" s="11" t="s">
        <v>4179</v>
      </c>
      <c r="O1028" s="11">
        <v>74</v>
      </c>
      <c r="P1028" s="11">
        <v>1999</v>
      </c>
      <c r="Q1028" s="11">
        <v>26</v>
      </c>
      <c r="R1028" s="11">
        <v>1</v>
      </c>
    </row>
    <row r="1029" spans="1:18">
      <c r="A1029" s="10" t="s">
        <v>5080</v>
      </c>
      <c r="B1029" s="11" t="s">
        <v>102</v>
      </c>
      <c r="C1029" s="11" t="s">
        <v>4177</v>
      </c>
      <c r="D1029" s="11">
        <v>98075</v>
      </c>
      <c r="E1029" s="16">
        <v>659000</v>
      </c>
      <c r="F1029" s="12">
        <v>3</v>
      </c>
      <c r="G1029" s="15">
        <v>2.5</v>
      </c>
      <c r="H1029" s="15">
        <v>2510</v>
      </c>
      <c r="I1029" s="13">
        <v>263</v>
      </c>
      <c r="J1029" s="11">
        <v>0</v>
      </c>
      <c r="K1029" s="15" t="s">
        <v>4183</v>
      </c>
      <c r="L1029" s="11" t="s">
        <v>4183</v>
      </c>
      <c r="M1029" s="11" t="s">
        <v>4184</v>
      </c>
      <c r="N1029" s="11" t="s">
        <v>4180</v>
      </c>
      <c r="O1029" s="11">
        <v>29</v>
      </c>
      <c r="P1029" s="11">
        <v>0</v>
      </c>
      <c r="Q1029" s="11">
        <v>29</v>
      </c>
      <c r="R1029" s="11">
        <v>2</v>
      </c>
    </row>
    <row r="1030" spans="1:18">
      <c r="A1030" s="10" t="s">
        <v>5081</v>
      </c>
      <c r="B1030" s="11" t="s">
        <v>49</v>
      </c>
      <c r="C1030" s="11" t="s">
        <v>4177</v>
      </c>
      <c r="D1030" s="11">
        <v>98125</v>
      </c>
      <c r="E1030" s="16">
        <v>659000</v>
      </c>
      <c r="F1030" s="12">
        <v>4</v>
      </c>
      <c r="G1030" s="15">
        <v>2.5</v>
      </c>
      <c r="H1030" s="15">
        <v>3190</v>
      </c>
      <c r="I1030" s="13">
        <v>207</v>
      </c>
      <c r="J1030" s="11">
        <v>0</v>
      </c>
      <c r="K1030" s="15" t="s">
        <v>4183</v>
      </c>
      <c r="L1030" s="11" t="s">
        <v>4178</v>
      </c>
      <c r="M1030" s="11" t="s">
        <v>4184</v>
      </c>
      <c r="N1030" s="11" t="s">
        <v>4181</v>
      </c>
      <c r="O1030" s="11">
        <v>79</v>
      </c>
      <c r="P1030" s="11">
        <v>0</v>
      </c>
      <c r="Q1030" s="11">
        <v>79</v>
      </c>
      <c r="R1030" s="11">
        <v>1</v>
      </c>
    </row>
    <row r="1031" spans="1:18">
      <c r="A1031" s="10" t="s">
        <v>5082</v>
      </c>
      <c r="B1031" s="11" t="s">
        <v>79</v>
      </c>
      <c r="C1031" s="11" t="s">
        <v>4177</v>
      </c>
      <c r="D1031" s="11">
        <v>98027</v>
      </c>
      <c r="E1031" s="16">
        <v>658588</v>
      </c>
      <c r="F1031" s="12">
        <v>3</v>
      </c>
      <c r="G1031" s="15">
        <v>2.25</v>
      </c>
      <c r="H1031" s="15">
        <v>2560</v>
      </c>
      <c r="I1031" s="13">
        <v>257</v>
      </c>
      <c r="J1031" s="11">
        <v>1</v>
      </c>
      <c r="K1031" s="15" t="s">
        <v>4183</v>
      </c>
      <c r="L1031" s="11" t="s">
        <v>4183</v>
      </c>
      <c r="M1031" s="11" t="s">
        <v>4184</v>
      </c>
      <c r="N1031" s="11" t="s">
        <v>4180</v>
      </c>
      <c r="O1031" s="11">
        <v>39</v>
      </c>
      <c r="P1031" s="11">
        <v>0</v>
      </c>
      <c r="Q1031" s="11">
        <v>39</v>
      </c>
      <c r="R1031" s="11">
        <v>2</v>
      </c>
    </row>
    <row r="1032" spans="1:18">
      <c r="A1032" s="10" t="s">
        <v>5083</v>
      </c>
      <c r="B1032" s="11" t="s">
        <v>313</v>
      </c>
      <c r="C1032" s="11" t="s">
        <v>4177</v>
      </c>
      <c r="D1032" s="11">
        <v>98065</v>
      </c>
      <c r="E1032" s="16">
        <v>658000</v>
      </c>
      <c r="F1032" s="12">
        <v>4</v>
      </c>
      <c r="G1032" s="15">
        <v>2.75</v>
      </c>
      <c r="H1032" s="15">
        <v>3310</v>
      </c>
      <c r="I1032" s="13">
        <v>199</v>
      </c>
      <c r="J1032" s="11">
        <v>0</v>
      </c>
      <c r="K1032" s="15" t="s">
        <v>4183</v>
      </c>
      <c r="L1032" s="11" t="s">
        <v>4183</v>
      </c>
      <c r="M1032" s="11" t="s">
        <v>4184</v>
      </c>
      <c r="N1032" s="11" t="s">
        <v>4180</v>
      </c>
      <c r="O1032" s="11">
        <v>17</v>
      </c>
      <c r="P1032" s="11">
        <v>0</v>
      </c>
      <c r="Q1032" s="11">
        <v>17</v>
      </c>
      <c r="R1032" s="11">
        <v>2</v>
      </c>
    </row>
    <row r="1033" spans="1:18">
      <c r="A1033" s="10" t="s">
        <v>5084</v>
      </c>
      <c r="B1033" s="11" t="s">
        <v>519</v>
      </c>
      <c r="C1033" s="11" t="s">
        <v>4177</v>
      </c>
      <c r="D1033" s="11">
        <v>98092</v>
      </c>
      <c r="E1033" s="16">
        <v>657500</v>
      </c>
      <c r="F1033" s="12">
        <v>4</v>
      </c>
      <c r="G1033" s="15">
        <v>2.75</v>
      </c>
      <c r="H1033" s="15">
        <v>4140</v>
      </c>
      <c r="I1033" s="13">
        <v>159</v>
      </c>
      <c r="J1033" s="11">
        <v>1</v>
      </c>
      <c r="K1033" s="15" t="s">
        <v>4183</v>
      </c>
      <c r="L1033" s="11" t="s">
        <v>4183</v>
      </c>
      <c r="M1033" s="11" t="s">
        <v>4184</v>
      </c>
      <c r="N1033" s="11" t="s">
        <v>4180</v>
      </c>
      <c r="O1033" s="11">
        <v>23</v>
      </c>
      <c r="P1033" s="11">
        <v>0</v>
      </c>
      <c r="Q1033" s="11">
        <v>23</v>
      </c>
      <c r="R1033" s="11">
        <v>2</v>
      </c>
    </row>
    <row r="1034" spans="1:18">
      <c r="A1034" s="10" t="s">
        <v>5085</v>
      </c>
      <c r="B1034" s="11" t="s">
        <v>33</v>
      </c>
      <c r="C1034" s="11" t="s">
        <v>4177</v>
      </c>
      <c r="D1034" s="11">
        <v>98005</v>
      </c>
      <c r="E1034" s="16">
        <v>657500</v>
      </c>
      <c r="F1034" s="12">
        <v>3</v>
      </c>
      <c r="G1034" s="15">
        <v>2</v>
      </c>
      <c r="H1034" s="15">
        <v>2320</v>
      </c>
      <c r="I1034" s="13">
        <v>283</v>
      </c>
      <c r="J1034" s="11">
        <v>0</v>
      </c>
      <c r="K1034" s="15" t="s">
        <v>4183</v>
      </c>
      <c r="L1034" s="11" t="s">
        <v>4178</v>
      </c>
      <c r="M1034" s="11" t="s">
        <v>4184</v>
      </c>
      <c r="N1034" s="11" t="s">
        <v>4180</v>
      </c>
      <c r="O1034" s="11">
        <v>69</v>
      </c>
      <c r="P1034" s="11">
        <v>2001</v>
      </c>
      <c r="Q1034" s="11">
        <v>24</v>
      </c>
      <c r="R1034" s="11">
        <v>1</v>
      </c>
    </row>
    <row r="1035" spans="1:18">
      <c r="A1035" s="10" t="s">
        <v>5086</v>
      </c>
      <c r="B1035" s="11" t="s">
        <v>102</v>
      </c>
      <c r="C1035" s="11" t="s">
        <v>4177</v>
      </c>
      <c r="D1035" s="11">
        <v>98074</v>
      </c>
      <c r="E1035" s="16">
        <v>657500</v>
      </c>
      <c r="F1035" s="12">
        <v>3</v>
      </c>
      <c r="G1035" s="15">
        <v>2.5</v>
      </c>
      <c r="H1035" s="15">
        <v>2670</v>
      </c>
      <c r="I1035" s="13">
        <v>246</v>
      </c>
      <c r="J1035" s="11">
        <v>0</v>
      </c>
      <c r="K1035" s="15" t="s">
        <v>4183</v>
      </c>
      <c r="L1035" s="11" t="s">
        <v>4183</v>
      </c>
      <c r="M1035" s="11" t="s">
        <v>4184</v>
      </c>
      <c r="N1035" s="11" t="s">
        <v>4180</v>
      </c>
      <c r="O1035" s="11">
        <v>36</v>
      </c>
      <c r="P1035" s="11">
        <v>0</v>
      </c>
      <c r="Q1035" s="11">
        <v>36</v>
      </c>
      <c r="R1035" s="11">
        <v>2</v>
      </c>
    </row>
    <row r="1036" spans="1:18">
      <c r="A1036" s="10" t="s">
        <v>1158</v>
      </c>
      <c r="B1036" s="11" t="s">
        <v>49</v>
      </c>
      <c r="C1036" s="11" t="s">
        <v>4177</v>
      </c>
      <c r="D1036" s="11">
        <v>98118</v>
      </c>
      <c r="E1036" s="16">
        <v>657000</v>
      </c>
      <c r="F1036" s="12">
        <v>4</v>
      </c>
      <c r="G1036" s="15">
        <v>1.75</v>
      </c>
      <c r="H1036" s="15">
        <v>2740</v>
      </c>
      <c r="I1036" s="13">
        <v>240</v>
      </c>
      <c r="J1036" s="11">
        <v>0</v>
      </c>
      <c r="K1036" s="15" t="s">
        <v>4183</v>
      </c>
      <c r="L1036" s="11" t="s">
        <v>4178</v>
      </c>
      <c r="M1036" s="11" t="s">
        <v>4179</v>
      </c>
      <c r="N1036" s="11" t="s">
        <v>4180</v>
      </c>
      <c r="O1036" s="11">
        <v>71</v>
      </c>
      <c r="P1036" s="11">
        <v>2005</v>
      </c>
      <c r="Q1036" s="11">
        <v>20</v>
      </c>
      <c r="R1036" s="11">
        <v>1</v>
      </c>
    </row>
    <row r="1037" spans="1:18">
      <c r="A1037" s="10" t="s">
        <v>5087</v>
      </c>
      <c r="B1037" s="11" t="s">
        <v>49</v>
      </c>
      <c r="C1037" s="11" t="s">
        <v>4177</v>
      </c>
      <c r="D1037" s="11">
        <v>98117</v>
      </c>
      <c r="E1037" s="16">
        <v>657000</v>
      </c>
      <c r="F1037" s="12">
        <v>4</v>
      </c>
      <c r="G1037" s="15">
        <v>2.5</v>
      </c>
      <c r="H1037" s="15">
        <v>2180</v>
      </c>
      <c r="I1037" s="13">
        <v>301</v>
      </c>
      <c r="J1037" s="11">
        <v>0</v>
      </c>
      <c r="K1037" s="15" t="s">
        <v>4183</v>
      </c>
      <c r="L1037" s="11" t="s">
        <v>4178</v>
      </c>
      <c r="M1037" s="11" t="s">
        <v>4184</v>
      </c>
      <c r="N1037" s="11" t="s">
        <v>4179</v>
      </c>
      <c r="O1037" s="11">
        <v>99</v>
      </c>
      <c r="P1037" s="11">
        <v>1993</v>
      </c>
      <c r="Q1037" s="11">
        <v>32</v>
      </c>
      <c r="R1037" s="11">
        <v>1.5</v>
      </c>
    </row>
    <row r="1038" spans="1:18">
      <c r="A1038" s="10" t="s">
        <v>5088</v>
      </c>
      <c r="B1038" s="11" t="s">
        <v>49</v>
      </c>
      <c r="C1038" s="11" t="s">
        <v>4177</v>
      </c>
      <c r="D1038" s="11">
        <v>98115</v>
      </c>
      <c r="E1038" s="16">
        <v>656500</v>
      </c>
      <c r="F1038" s="12">
        <v>4</v>
      </c>
      <c r="G1038" s="15">
        <v>2</v>
      </c>
      <c r="H1038" s="15">
        <v>2710</v>
      </c>
      <c r="I1038" s="13">
        <v>242</v>
      </c>
      <c r="J1038" s="11">
        <v>0</v>
      </c>
      <c r="K1038" s="15" t="s">
        <v>4183</v>
      </c>
      <c r="L1038" s="11" t="s">
        <v>4178</v>
      </c>
      <c r="M1038" s="11" t="s">
        <v>4184</v>
      </c>
      <c r="N1038" s="11" t="s">
        <v>4179</v>
      </c>
      <c r="O1038" s="11">
        <v>106</v>
      </c>
      <c r="P1038" s="11">
        <v>1985</v>
      </c>
      <c r="Q1038" s="11">
        <v>40</v>
      </c>
      <c r="R1038" s="11">
        <v>1</v>
      </c>
    </row>
    <row r="1039" spans="1:18">
      <c r="A1039" s="10" t="s">
        <v>5089</v>
      </c>
      <c r="B1039" s="11" t="s">
        <v>33</v>
      </c>
      <c r="C1039" s="11" t="s">
        <v>4177</v>
      </c>
      <c r="D1039" s="11">
        <v>98006</v>
      </c>
      <c r="E1039" s="16">
        <v>655275</v>
      </c>
      <c r="F1039" s="12">
        <v>3</v>
      </c>
      <c r="G1039" s="15">
        <v>1.75</v>
      </c>
      <c r="H1039" s="15">
        <v>2050</v>
      </c>
      <c r="I1039" s="13">
        <v>320</v>
      </c>
      <c r="J1039" s="11">
        <v>0</v>
      </c>
      <c r="K1039" s="15" t="s">
        <v>4183</v>
      </c>
      <c r="L1039" s="11" t="s">
        <v>4178</v>
      </c>
      <c r="M1039" s="11" t="s">
        <v>4184</v>
      </c>
      <c r="N1039" s="11" t="s">
        <v>4180</v>
      </c>
      <c r="O1039" s="11">
        <v>63</v>
      </c>
      <c r="P1039" s="11">
        <v>2003</v>
      </c>
      <c r="Q1039" s="11">
        <v>22</v>
      </c>
      <c r="R1039" s="11">
        <v>1</v>
      </c>
    </row>
    <row r="1040" spans="1:18">
      <c r="A1040" s="10" t="s">
        <v>5090</v>
      </c>
      <c r="B1040" s="11" t="s">
        <v>46</v>
      </c>
      <c r="C1040" s="11" t="s">
        <v>4177</v>
      </c>
      <c r="D1040" s="11">
        <v>98033</v>
      </c>
      <c r="E1040" s="16">
        <v>655000</v>
      </c>
      <c r="F1040" s="12">
        <v>4</v>
      </c>
      <c r="G1040" s="15">
        <v>3.5</v>
      </c>
      <c r="H1040" s="15">
        <v>2350</v>
      </c>
      <c r="I1040" s="13">
        <v>279</v>
      </c>
      <c r="J1040" s="11">
        <v>0</v>
      </c>
      <c r="K1040" s="15" t="s">
        <v>4183</v>
      </c>
      <c r="L1040" s="11" t="s">
        <v>4178</v>
      </c>
      <c r="M1040" s="11" t="s">
        <v>4197</v>
      </c>
      <c r="N1040" s="11" t="s">
        <v>4180</v>
      </c>
      <c r="O1040" s="11">
        <v>31</v>
      </c>
      <c r="P1040" s="11">
        <v>0</v>
      </c>
      <c r="Q1040" s="11">
        <v>31</v>
      </c>
      <c r="R1040" s="11">
        <v>2</v>
      </c>
    </row>
    <row r="1041" spans="1:18">
      <c r="A1041" s="10" t="s">
        <v>5091</v>
      </c>
      <c r="B1041" s="11" t="s">
        <v>33</v>
      </c>
      <c r="C1041" s="11" t="s">
        <v>4177</v>
      </c>
      <c r="D1041" s="11">
        <v>98006</v>
      </c>
      <c r="E1041" s="16">
        <v>655000</v>
      </c>
      <c r="F1041" s="12">
        <v>4</v>
      </c>
      <c r="G1041" s="15">
        <v>2.25</v>
      </c>
      <c r="H1041" s="15">
        <v>2060</v>
      </c>
      <c r="I1041" s="13">
        <v>318</v>
      </c>
      <c r="J1041" s="11">
        <v>0</v>
      </c>
      <c r="K1041" s="15" t="s">
        <v>4183</v>
      </c>
      <c r="L1041" s="11" t="s">
        <v>4178</v>
      </c>
      <c r="M1041" s="11" t="s">
        <v>4184</v>
      </c>
      <c r="N1041" s="11" t="s">
        <v>4180</v>
      </c>
      <c r="O1041" s="11">
        <v>42</v>
      </c>
      <c r="P1041" s="11">
        <v>2009</v>
      </c>
      <c r="Q1041" s="11">
        <v>16</v>
      </c>
      <c r="R1041" s="11">
        <v>1</v>
      </c>
    </row>
    <row r="1042" spans="1:18">
      <c r="A1042" s="10" t="s">
        <v>5092</v>
      </c>
      <c r="B1042" s="11" t="s">
        <v>102</v>
      </c>
      <c r="C1042" s="11" t="s">
        <v>4177</v>
      </c>
      <c r="D1042" s="11">
        <v>98075</v>
      </c>
      <c r="E1042" s="16">
        <v>655000</v>
      </c>
      <c r="F1042" s="12">
        <v>4</v>
      </c>
      <c r="G1042" s="15">
        <v>2.5</v>
      </c>
      <c r="H1042" s="15">
        <v>2860</v>
      </c>
      <c r="I1042" s="13">
        <v>229</v>
      </c>
      <c r="J1042" s="11">
        <v>0</v>
      </c>
      <c r="K1042" s="15" t="s">
        <v>4183</v>
      </c>
      <c r="L1042" s="11" t="s">
        <v>4183</v>
      </c>
      <c r="M1042" s="11" t="s">
        <v>4184</v>
      </c>
      <c r="N1042" s="11" t="s">
        <v>4180</v>
      </c>
      <c r="O1042" s="11">
        <v>26</v>
      </c>
      <c r="P1042" s="11">
        <v>0</v>
      </c>
      <c r="Q1042" s="11">
        <v>26</v>
      </c>
      <c r="R1042" s="11">
        <v>2</v>
      </c>
    </row>
    <row r="1043" spans="1:18">
      <c r="A1043" s="10" t="s">
        <v>5093</v>
      </c>
      <c r="B1043" s="11" t="s">
        <v>102</v>
      </c>
      <c r="C1043" s="11" t="s">
        <v>4177</v>
      </c>
      <c r="D1043" s="11">
        <v>98074</v>
      </c>
      <c r="E1043" s="16">
        <v>655000</v>
      </c>
      <c r="F1043" s="12">
        <v>4</v>
      </c>
      <c r="G1043" s="15">
        <v>2.5</v>
      </c>
      <c r="H1043" s="15">
        <v>2990</v>
      </c>
      <c r="I1043" s="13">
        <v>219</v>
      </c>
      <c r="J1043" s="11">
        <v>0</v>
      </c>
      <c r="K1043" s="15" t="s">
        <v>4183</v>
      </c>
      <c r="L1043" s="11" t="s">
        <v>4183</v>
      </c>
      <c r="M1043" s="11" t="s">
        <v>4184</v>
      </c>
      <c r="N1043" s="11" t="s">
        <v>4180</v>
      </c>
      <c r="O1043" s="11">
        <v>22</v>
      </c>
      <c r="P1043" s="11">
        <v>0</v>
      </c>
      <c r="Q1043" s="11">
        <v>22</v>
      </c>
      <c r="R1043" s="11">
        <v>2</v>
      </c>
    </row>
    <row r="1044" spans="1:18">
      <c r="A1044" s="10" t="s">
        <v>5094</v>
      </c>
      <c r="B1044" s="11" t="s">
        <v>120</v>
      </c>
      <c r="C1044" s="11" t="s">
        <v>4177</v>
      </c>
      <c r="D1044" s="11">
        <v>98077</v>
      </c>
      <c r="E1044" s="16">
        <v>654950</v>
      </c>
      <c r="F1044" s="12">
        <v>4</v>
      </c>
      <c r="G1044" s="15">
        <v>2.5</v>
      </c>
      <c r="H1044" s="15">
        <v>2790</v>
      </c>
      <c r="I1044" s="13">
        <v>235</v>
      </c>
      <c r="J1044" s="11">
        <v>1</v>
      </c>
      <c r="K1044" s="15" t="s">
        <v>4183</v>
      </c>
      <c r="L1044" s="11" t="s">
        <v>4183</v>
      </c>
      <c r="M1044" s="11" t="s">
        <v>4184</v>
      </c>
      <c r="N1044" s="11" t="s">
        <v>4180</v>
      </c>
      <c r="O1044" s="11">
        <v>38</v>
      </c>
      <c r="P1044" s="11">
        <v>2000</v>
      </c>
      <c r="Q1044" s="11">
        <v>25</v>
      </c>
      <c r="R1044" s="11">
        <v>2</v>
      </c>
    </row>
    <row r="1045" spans="1:18">
      <c r="A1045" s="10" t="s">
        <v>5095</v>
      </c>
      <c r="B1045" s="11" t="s">
        <v>49</v>
      </c>
      <c r="C1045" s="11" t="s">
        <v>4177</v>
      </c>
      <c r="D1045" s="11">
        <v>98122</v>
      </c>
      <c r="E1045" s="16">
        <v>654000</v>
      </c>
      <c r="F1045" s="12">
        <v>3</v>
      </c>
      <c r="G1045" s="15">
        <v>3.25</v>
      </c>
      <c r="H1045" s="15">
        <v>1530</v>
      </c>
      <c r="I1045" s="13">
        <v>427</v>
      </c>
      <c r="J1045" s="11">
        <v>0</v>
      </c>
      <c r="K1045" s="15" t="s">
        <v>4183</v>
      </c>
      <c r="L1045" s="11" t="s">
        <v>4178</v>
      </c>
      <c r="M1045" s="11" t="s">
        <v>4184</v>
      </c>
      <c r="N1045" s="11" t="s">
        <v>4180</v>
      </c>
      <c r="O1045" s="11">
        <v>20</v>
      </c>
      <c r="P1045" s="11">
        <v>0</v>
      </c>
      <c r="Q1045" s="11">
        <v>20</v>
      </c>
      <c r="R1045" s="11">
        <v>2</v>
      </c>
    </row>
    <row r="1046" spans="1:18">
      <c r="A1046" s="10" t="s">
        <v>5096</v>
      </c>
      <c r="B1046" s="11" t="s">
        <v>79</v>
      </c>
      <c r="C1046" s="11" t="s">
        <v>4177</v>
      </c>
      <c r="D1046" s="11">
        <v>98029</v>
      </c>
      <c r="E1046" s="16">
        <v>653000</v>
      </c>
      <c r="F1046" s="12">
        <v>3</v>
      </c>
      <c r="G1046" s="15">
        <v>2.5</v>
      </c>
      <c r="H1046" s="15">
        <v>2290</v>
      </c>
      <c r="I1046" s="13">
        <v>285</v>
      </c>
      <c r="J1046" s="11">
        <v>0</v>
      </c>
      <c r="K1046" s="15" t="s">
        <v>4183</v>
      </c>
      <c r="L1046" s="11" t="s">
        <v>4183</v>
      </c>
      <c r="M1046" s="11" t="s">
        <v>4184</v>
      </c>
      <c r="N1046" s="11" t="s">
        <v>4180</v>
      </c>
      <c r="O1046" s="11">
        <v>19</v>
      </c>
      <c r="P1046" s="11">
        <v>0</v>
      </c>
      <c r="Q1046" s="11">
        <v>19</v>
      </c>
      <c r="R1046" s="11">
        <v>2</v>
      </c>
    </row>
    <row r="1047" spans="1:18">
      <c r="A1047" s="10" t="s">
        <v>5097</v>
      </c>
      <c r="B1047" s="11" t="s">
        <v>46</v>
      </c>
      <c r="C1047" s="11" t="s">
        <v>4177</v>
      </c>
      <c r="D1047" s="11">
        <v>98034</v>
      </c>
      <c r="E1047" s="16">
        <v>653000</v>
      </c>
      <c r="F1047" s="12">
        <v>3</v>
      </c>
      <c r="G1047" s="15">
        <v>2.5</v>
      </c>
      <c r="H1047" s="15">
        <v>2680</v>
      </c>
      <c r="I1047" s="13">
        <v>244</v>
      </c>
      <c r="J1047" s="11">
        <v>0</v>
      </c>
      <c r="K1047" s="15" t="s">
        <v>4183</v>
      </c>
      <c r="L1047" s="11" t="s">
        <v>4178</v>
      </c>
      <c r="M1047" s="11" t="s">
        <v>4184</v>
      </c>
      <c r="N1047" s="11" t="s">
        <v>4179</v>
      </c>
      <c r="O1047" s="11">
        <v>46</v>
      </c>
      <c r="P1047" s="11">
        <v>0</v>
      </c>
      <c r="Q1047" s="11">
        <v>46</v>
      </c>
      <c r="R1047" s="11">
        <v>1</v>
      </c>
    </row>
    <row r="1048" spans="1:18">
      <c r="A1048" s="10" t="s">
        <v>5098</v>
      </c>
      <c r="B1048" s="11" t="s">
        <v>79</v>
      </c>
      <c r="C1048" s="11" t="s">
        <v>4177</v>
      </c>
      <c r="D1048" s="11">
        <v>98029</v>
      </c>
      <c r="E1048" s="16">
        <v>652500</v>
      </c>
      <c r="F1048" s="12">
        <v>4</v>
      </c>
      <c r="G1048" s="15">
        <v>2.5</v>
      </c>
      <c r="H1048" s="15">
        <v>2700</v>
      </c>
      <c r="I1048" s="13">
        <v>242</v>
      </c>
      <c r="J1048" s="11">
        <v>0</v>
      </c>
      <c r="K1048" s="15" t="s">
        <v>4183</v>
      </c>
      <c r="L1048" s="11" t="s">
        <v>4183</v>
      </c>
      <c r="M1048" s="11" t="s">
        <v>4184</v>
      </c>
      <c r="N1048" s="11" t="s">
        <v>4180</v>
      </c>
      <c r="O1048" s="11">
        <v>35</v>
      </c>
      <c r="P1048" s="11">
        <v>2009</v>
      </c>
      <c r="Q1048" s="11">
        <v>16</v>
      </c>
      <c r="R1048" s="11">
        <v>2</v>
      </c>
    </row>
    <row r="1049" spans="1:18">
      <c r="A1049" s="10" t="s">
        <v>5099</v>
      </c>
      <c r="B1049" s="11" t="s">
        <v>102</v>
      </c>
      <c r="C1049" s="11" t="s">
        <v>4177</v>
      </c>
      <c r="D1049" s="11">
        <v>98074</v>
      </c>
      <c r="E1049" s="16">
        <v>651000</v>
      </c>
      <c r="F1049" s="12">
        <v>4</v>
      </c>
      <c r="G1049" s="15">
        <v>2.5</v>
      </c>
      <c r="H1049" s="15">
        <v>2740</v>
      </c>
      <c r="I1049" s="13">
        <v>238</v>
      </c>
      <c r="J1049" s="11">
        <v>0</v>
      </c>
      <c r="K1049" s="15" t="s">
        <v>4183</v>
      </c>
      <c r="L1049" s="11" t="s">
        <v>4183</v>
      </c>
      <c r="M1049" s="11" t="s">
        <v>4184</v>
      </c>
      <c r="N1049" s="11" t="s">
        <v>4180</v>
      </c>
      <c r="O1049" s="11">
        <v>32</v>
      </c>
      <c r="P1049" s="11">
        <v>0</v>
      </c>
      <c r="Q1049" s="11">
        <v>32</v>
      </c>
      <c r="R1049" s="11">
        <v>2</v>
      </c>
    </row>
    <row r="1050" spans="1:18">
      <c r="A1050" s="10" t="s">
        <v>5100</v>
      </c>
      <c r="B1050" s="11" t="s">
        <v>313</v>
      </c>
      <c r="C1050" s="11" t="s">
        <v>4177</v>
      </c>
      <c r="D1050" s="11">
        <v>98065</v>
      </c>
      <c r="E1050" s="16">
        <v>650880</v>
      </c>
      <c r="F1050" s="12">
        <v>3</v>
      </c>
      <c r="G1050" s="15">
        <v>2.5</v>
      </c>
      <c r="H1050" s="15">
        <v>2930</v>
      </c>
      <c r="I1050" s="13">
        <v>222</v>
      </c>
      <c r="J1050" s="11">
        <v>0</v>
      </c>
      <c r="K1050" s="15" t="s">
        <v>4183</v>
      </c>
      <c r="L1050" s="11" t="s">
        <v>4183</v>
      </c>
      <c r="M1050" s="11" t="s">
        <v>4184</v>
      </c>
      <c r="N1050" s="11" t="s">
        <v>4180</v>
      </c>
      <c r="O1050" s="11">
        <v>17</v>
      </c>
      <c r="P1050" s="11">
        <v>0</v>
      </c>
      <c r="Q1050" s="11">
        <v>17</v>
      </c>
      <c r="R1050" s="11">
        <v>2</v>
      </c>
    </row>
    <row r="1051" spans="1:18">
      <c r="A1051" s="10" t="s">
        <v>5101</v>
      </c>
      <c r="B1051" s="11" t="s">
        <v>49</v>
      </c>
      <c r="C1051" s="11" t="s">
        <v>4177</v>
      </c>
      <c r="D1051" s="11">
        <v>98112</v>
      </c>
      <c r="E1051" s="16">
        <v>650000</v>
      </c>
      <c r="F1051" s="12">
        <v>2</v>
      </c>
      <c r="G1051" s="15">
        <v>2.5</v>
      </c>
      <c r="H1051" s="15">
        <v>1740</v>
      </c>
      <c r="I1051" s="13">
        <v>374</v>
      </c>
      <c r="J1051" s="11">
        <v>0</v>
      </c>
      <c r="K1051" s="15" t="s">
        <v>4183</v>
      </c>
      <c r="L1051" s="11" t="s">
        <v>4178</v>
      </c>
      <c r="M1051" s="11" t="s">
        <v>4179</v>
      </c>
      <c r="N1051" s="11" t="s">
        <v>4180</v>
      </c>
      <c r="O1051" s="11">
        <v>31</v>
      </c>
      <c r="P1051" s="11">
        <v>0</v>
      </c>
      <c r="Q1051" s="11">
        <v>31</v>
      </c>
      <c r="R1051" s="11">
        <v>2</v>
      </c>
    </row>
    <row r="1052" spans="1:18">
      <c r="A1052" s="10" t="s">
        <v>5102</v>
      </c>
      <c r="B1052" s="11" t="s">
        <v>33</v>
      </c>
      <c r="C1052" s="11" t="s">
        <v>4177</v>
      </c>
      <c r="D1052" s="11">
        <v>98004</v>
      </c>
      <c r="E1052" s="16">
        <v>650000</v>
      </c>
      <c r="F1052" s="12">
        <v>3</v>
      </c>
      <c r="G1052" s="15">
        <v>1.75</v>
      </c>
      <c r="H1052" s="15">
        <v>2140</v>
      </c>
      <c r="I1052" s="13">
        <v>304</v>
      </c>
      <c r="J1052" s="11">
        <v>0</v>
      </c>
      <c r="K1052" s="15" t="s">
        <v>4183</v>
      </c>
      <c r="L1052" s="11" t="s">
        <v>4178</v>
      </c>
      <c r="M1052" s="11" t="s">
        <v>4184</v>
      </c>
      <c r="N1052" s="11" t="s">
        <v>4180</v>
      </c>
      <c r="O1052" s="11">
        <v>72</v>
      </c>
      <c r="P1052" s="11">
        <v>0</v>
      </c>
      <c r="Q1052" s="11">
        <v>72</v>
      </c>
      <c r="R1052" s="11">
        <v>1</v>
      </c>
    </row>
    <row r="1053" spans="1:18">
      <c r="A1053" s="10" t="s">
        <v>5103</v>
      </c>
      <c r="B1053" s="11" t="s">
        <v>33</v>
      </c>
      <c r="C1053" s="11" t="s">
        <v>4177</v>
      </c>
      <c r="D1053" s="11">
        <v>98006</v>
      </c>
      <c r="E1053" s="16">
        <v>650000</v>
      </c>
      <c r="F1053" s="12">
        <v>3</v>
      </c>
      <c r="G1053" s="15">
        <v>1.75</v>
      </c>
      <c r="H1053" s="15">
        <v>2920</v>
      </c>
      <c r="I1053" s="13">
        <v>223</v>
      </c>
      <c r="J1053" s="11">
        <v>0</v>
      </c>
      <c r="K1053" s="15" t="s">
        <v>4183</v>
      </c>
      <c r="L1053" s="11" t="s">
        <v>4178</v>
      </c>
      <c r="M1053" s="11" t="s">
        <v>4184</v>
      </c>
      <c r="N1053" s="11" t="s">
        <v>4179</v>
      </c>
      <c r="O1053" s="11">
        <v>44</v>
      </c>
      <c r="P1053" s="11">
        <v>0</v>
      </c>
      <c r="Q1053" s="11">
        <v>44</v>
      </c>
      <c r="R1053" s="11">
        <v>1</v>
      </c>
    </row>
    <row r="1054" spans="1:18">
      <c r="A1054" s="10" t="s">
        <v>5104</v>
      </c>
      <c r="B1054" s="11" t="s">
        <v>33</v>
      </c>
      <c r="C1054" s="11" t="s">
        <v>4177</v>
      </c>
      <c r="D1054" s="11">
        <v>98004</v>
      </c>
      <c r="E1054" s="16">
        <v>650000</v>
      </c>
      <c r="F1054" s="12">
        <v>3</v>
      </c>
      <c r="G1054" s="15">
        <v>1.5</v>
      </c>
      <c r="H1054" s="15">
        <v>1320</v>
      </c>
      <c r="I1054" s="13">
        <v>492</v>
      </c>
      <c r="J1054" s="11">
        <v>0</v>
      </c>
      <c r="K1054" s="15" t="s">
        <v>4183</v>
      </c>
      <c r="L1054" s="11" t="s">
        <v>4183</v>
      </c>
      <c r="M1054" s="11" t="s">
        <v>4184</v>
      </c>
      <c r="N1054" s="11" t="s">
        <v>4180</v>
      </c>
      <c r="O1054" s="11">
        <v>74</v>
      </c>
      <c r="P1054" s="11">
        <v>1994</v>
      </c>
      <c r="Q1054" s="11">
        <v>31</v>
      </c>
      <c r="R1054" s="11">
        <v>1</v>
      </c>
    </row>
    <row r="1055" spans="1:18">
      <c r="A1055" s="10" t="s">
        <v>5105</v>
      </c>
      <c r="B1055" s="11" t="s">
        <v>1178</v>
      </c>
      <c r="C1055" s="11" t="s">
        <v>4177</v>
      </c>
      <c r="D1055" s="11">
        <v>98010</v>
      </c>
      <c r="E1055" s="16">
        <v>650000</v>
      </c>
      <c r="F1055" s="12">
        <v>4</v>
      </c>
      <c r="G1055" s="15">
        <v>2.5</v>
      </c>
      <c r="H1055" s="15">
        <v>3350</v>
      </c>
      <c r="I1055" s="13">
        <v>194</v>
      </c>
      <c r="J1055" s="11">
        <v>1</v>
      </c>
      <c r="K1055" s="15" t="s">
        <v>4183</v>
      </c>
      <c r="L1055" s="11" t="s">
        <v>4183</v>
      </c>
      <c r="M1055" s="11" t="s">
        <v>4184</v>
      </c>
      <c r="N1055" s="11" t="s">
        <v>4180</v>
      </c>
      <c r="O1055" s="11">
        <v>21</v>
      </c>
      <c r="P1055" s="11">
        <v>2003</v>
      </c>
      <c r="Q1055" s="11">
        <v>22</v>
      </c>
      <c r="R1055" s="11">
        <v>2</v>
      </c>
    </row>
    <row r="1056" spans="1:18">
      <c r="A1056" s="10" t="s">
        <v>5106</v>
      </c>
      <c r="B1056" s="11" t="s">
        <v>147</v>
      </c>
      <c r="C1056" s="11" t="s">
        <v>4177</v>
      </c>
      <c r="D1056" s="11">
        <v>98014</v>
      </c>
      <c r="E1056" s="16">
        <v>650000</v>
      </c>
      <c r="F1056" s="12">
        <v>4</v>
      </c>
      <c r="G1056" s="15">
        <v>3</v>
      </c>
      <c r="H1056" s="15">
        <v>3720</v>
      </c>
      <c r="I1056" s="13">
        <v>175</v>
      </c>
      <c r="J1056" s="11">
        <v>1</v>
      </c>
      <c r="K1056" s="15" t="s">
        <v>4183</v>
      </c>
      <c r="L1056" s="11" t="s">
        <v>4178</v>
      </c>
      <c r="M1056" s="11" t="s">
        <v>4184</v>
      </c>
      <c r="N1056" s="11" t="s">
        <v>4180</v>
      </c>
      <c r="O1056" s="11">
        <v>22</v>
      </c>
      <c r="P1056" s="11">
        <v>0</v>
      </c>
      <c r="Q1056" s="11">
        <v>22</v>
      </c>
      <c r="R1056" s="11">
        <v>1</v>
      </c>
    </row>
    <row r="1057" spans="1:18">
      <c r="A1057" s="10" t="s">
        <v>5107</v>
      </c>
      <c r="B1057" s="11" t="s">
        <v>79</v>
      </c>
      <c r="C1057" s="11" t="s">
        <v>4177</v>
      </c>
      <c r="D1057" s="11">
        <v>98029</v>
      </c>
      <c r="E1057" s="16">
        <v>650000</v>
      </c>
      <c r="F1057" s="12">
        <v>4</v>
      </c>
      <c r="G1057" s="15">
        <v>2.5</v>
      </c>
      <c r="H1057" s="15">
        <v>2400</v>
      </c>
      <c r="I1057" s="13">
        <v>271</v>
      </c>
      <c r="J1057" s="11">
        <v>0</v>
      </c>
      <c r="K1057" s="15" t="s">
        <v>4183</v>
      </c>
      <c r="L1057" s="11" t="s">
        <v>4183</v>
      </c>
      <c r="M1057" s="11" t="s">
        <v>4184</v>
      </c>
      <c r="N1057" s="11" t="s">
        <v>4180</v>
      </c>
      <c r="O1057" s="11">
        <v>35</v>
      </c>
      <c r="P1057" s="11">
        <v>2009</v>
      </c>
      <c r="Q1057" s="11">
        <v>16</v>
      </c>
      <c r="R1057" s="11">
        <v>2</v>
      </c>
    </row>
    <row r="1058" spans="1:18">
      <c r="A1058" s="10" t="s">
        <v>5108</v>
      </c>
      <c r="B1058" s="11" t="s">
        <v>46</v>
      </c>
      <c r="C1058" s="11" t="s">
        <v>4177</v>
      </c>
      <c r="D1058" s="11">
        <v>98034</v>
      </c>
      <c r="E1058" s="16">
        <v>650000</v>
      </c>
      <c r="F1058" s="12">
        <v>4</v>
      </c>
      <c r="G1058" s="15">
        <v>2.25</v>
      </c>
      <c r="H1058" s="15">
        <v>2560</v>
      </c>
      <c r="I1058" s="13">
        <v>254</v>
      </c>
      <c r="J1058" s="11">
        <v>0</v>
      </c>
      <c r="K1058" s="15" t="s">
        <v>4183</v>
      </c>
      <c r="L1058" s="11" t="s">
        <v>4183</v>
      </c>
      <c r="M1058" s="11" t="s">
        <v>4184</v>
      </c>
      <c r="N1058" s="11" t="s">
        <v>4179</v>
      </c>
      <c r="O1058" s="11">
        <v>52</v>
      </c>
      <c r="P1058" s="11">
        <v>0</v>
      </c>
      <c r="Q1058" s="11">
        <v>52</v>
      </c>
      <c r="R1058" s="11">
        <v>2</v>
      </c>
    </row>
    <row r="1059" spans="1:18">
      <c r="A1059" s="10" t="s">
        <v>5109</v>
      </c>
      <c r="B1059" s="11" t="s">
        <v>36</v>
      </c>
      <c r="C1059" s="11" t="s">
        <v>4177</v>
      </c>
      <c r="D1059" s="11">
        <v>98040</v>
      </c>
      <c r="E1059" s="16">
        <v>650000</v>
      </c>
      <c r="F1059" s="12">
        <v>3</v>
      </c>
      <c r="G1059" s="15">
        <v>1.5</v>
      </c>
      <c r="H1059" s="15">
        <v>1380</v>
      </c>
      <c r="I1059" s="13">
        <v>471</v>
      </c>
      <c r="J1059" s="11">
        <v>0</v>
      </c>
      <c r="K1059" s="15" t="s">
        <v>4183</v>
      </c>
      <c r="L1059" s="11" t="s">
        <v>4183</v>
      </c>
      <c r="M1059" s="11" t="s">
        <v>4184</v>
      </c>
      <c r="N1059" s="11" t="s">
        <v>4181</v>
      </c>
      <c r="O1059" s="11">
        <v>65</v>
      </c>
      <c r="P1059" s="11">
        <v>0</v>
      </c>
      <c r="Q1059" s="11">
        <v>65</v>
      </c>
      <c r="R1059" s="11">
        <v>1</v>
      </c>
    </row>
    <row r="1060" spans="1:18">
      <c r="A1060" s="10" t="s">
        <v>5110</v>
      </c>
      <c r="B1060" s="11" t="s">
        <v>137</v>
      </c>
      <c r="C1060" s="11" t="s">
        <v>4177</v>
      </c>
      <c r="D1060" s="11">
        <v>98053</v>
      </c>
      <c r="E1060" s="16">
        <v>650000</v>
      </c>
      <c r="F1060" s="12">
        <v>4</v>
      </c>
      <c r="G1060" s="15">
        <v>2.5</v>
      </c>
      <c r="H1060" s="15">
        <v>3040</v>
      </c>
      <c r="I1060" s="13">
        <v>214</v>
      </c>
      <c r="J1060" s="11">
        <v>0</v>
      </c>
      <c r="K1060" s="15" t="s">
        <v>4183</v>
      </c>
      <c r="L1060" s="11" t="s">
        <v>4183</v>
      </c>
      <c r="M1060" s="11" t="s">
        <v>4184</v>
      </c>
      <c r="N1060" s="11" t="s">
        <v>4180</v>
      </c>
      <c r="O1060" s="11">
        <v>22</v>
      </c>
      <c r="P1060" s="11">
        <v>0</v>
      </c>
      <c r="Q1060" s="11">
        <v>22</v>
      </c>
      <c r="R1060" s="11">
        <v>2</v>
      </c>
    </row>
    <row r="1061" spans="1:18">
      <c r="A1061" s="10" t="s">
        <v>5111</v>
      </c>
      <c r="B1061" s="11" t="s">
        <v>102</v>
      </c>
      <c r="C1061" s="11" t="s">
        <v>4177</v>
      </c>
      <c r="D1061" s="11">
        <v>98074</v>
      </c>
      <c r="E1061" s="16">
        <v>650000</v>
      </c>
      <c r="F1061" s="12">
        <v>4</v>
      </c>
      <c r="G1061" s="15">
        <v>2.5</v>
      </c>
      <c r="H1061" s="15">
        <v>2840</v>
      </c>
      <c r="I1061" s="13">
        <v>229</v>
      </c>
      <c r="J1061" s="11">
        <v>0</v>
      </c>
      <c r="K1061" s="15" t="s">
        <v>4183</v>
      </c>
      <c r="L1061" s="11" t="s">
        <v>4183</v>
      </c>
      <c r="M1061" s="11" t="s">
        <v>4184</v>
      </c>
      <c r="N1061" s="11" t="s">
        <v>4180</v>
      </c>
      <c r="O1061" s="11">
        <v>35</v>
      </c>
      <c r="P1061" s="11">
        <v>2009</v>
      </c>
      <c r="Q1061" s="11">
        <v>16</v>
      </c>
      <c r="R1061" s="11">
        <v>2</v>
      </c>
    </row>
    <row r="1062" spans="1:18">
      <c r="A1062" s="10" t="s">
        <v>5112</v>
      </c>
      <c r="B1062" s="11" t="s">
        <v>49</v>
      </c>
      <c r="C1062" s="11" t="s">
        <v>4177</v>
      </c>
      <c r="D1062" s="11">
        <v>98122</v>
      </c>
      <c r="E1062" s="16">
        <v>650000</v>
      </c>
      <c r="F1062" s="12">
        <v>2</v>
      </c>
      <c r="G1062" s="15">
        <v>1</v>
      </c>
      <c r="H1062" s="15">
        <v>1050</v>
      </c>
      <c r="I1062" s="13">
        <v>619</v>
      </c>
      <c r="J1062" s="11">
        <v>0</v>
      </c>
      <c r="K1062" s="15" t="s">
        <v>4183</v>
      </c>
      <c r="L1062" s="11" t="s">
        <v>4178</v>
      </c>
      <c r="M1062" s="11" t="s">
        <v>4184</v>
      </c>
      <c r="N1062" s="11" t="s">
        <v>4180</v>
      </c>
      <c r="O1062" s="11">
        <v>121</v>
      </c>
      <c r="P1062" s="11">
        <v>0</v>
      </c>
      <c r="Q1062" s="11">
        <v>121</v>
      </c>
      <c r="R1062" s="11">
        <v>1</v>
      </c>
    </row>
    <row r="1063" spans="1:18">
      <c r="A1063" s="10" t="s">
        <v>5113</v>
      </c>
      <c r="B1063" s="11" t="s">
        <v>49</v>
      </c>
      <c r="C1063" s="11" t="s">
        <v>4177</v>
      </c>
      <c r="D1063" s="11">
        <v>98122</v>
      </c>
      <c r="E1063" s="16">
        <v>650000</v>
      </c>
      <c r="F1063" s="12">
        <v>5</v>
      </c>
      <c r="G1063" s="15">
        <v>2.75</v>
      </c>
      <c r="H1063" s="15">
        <v>2550</v>
      </c>
      <c r="I1063" s="13">
        <v>255</v>
      </c>
      <c r="J1063" s="11">
        <v>0</v>
      </c>
      <c r="K1063" s="15" t="s">
        <v>4183</v>
      </c>
      <c r="L1063" s="11" t="s">
        <v>4183</v>
      </c>
      <c r="M1063" s="11" t="s">
        <v>4184</v>
      </c>
      <c r="N1063" s="11" t="s">
        <v>4181</v>
      </c>
      <c r="O1063" s="11">
        <v>123</v>
      </c>
      <c r="P1063" s="11">
        <v>0</v>
      </c>
      <c r="Q1063" s="11">
        <v>123</v>
      </c>
      <c r="R1063" s="11">
        <v>1.5</v>
      </c>
    </row>
    <row r="1064" spans="1:18">
      <c r="A1064" s="10" t="s">
        <v>5114</v>
      </c>
      <c r="B1064" s="11" t="s">
        <v>49</v>
      </c>
      <c r="C1064" s="11" t="s">
        <v>4177</v>
      </c>
      <c r="D1064" s="11">
        <v>98103</v>
      </c>
      <c r="E1064" s="16">
        <v>650000</v>
      </c>
      <c r="F1064" s="12">
        <v>4</v>
      </c>
      <c r="G1064" s="15">
        <v>2.75</v>
      </c>
      <c r="H1064" s="15">
        <v>2610</v>
      </c>
      <c r="I1064" s="13">
        <v>249</v>
      </c>
      <c r="J1064" s="11">
        <v>0</v>
      </c>
      <c r="K1064" s="15" t="s">
        <v>4183</v>
      </c>
      <c r="L1064" s="11" t="s">
        <v>4178</v>
      </c>
      <c r="M1064" s="11" t="s">
        <v>4184</v>
      </c>
      <c r="N1064" s="11" t="s">
        <v>4181</v>
      </c>
      <c r="O1064" s="11">
        <v>115</v>
      </c>
      <c r="P1064" s="11">
        <v>0</v>
      </c>
      <c r="Q1064" s="11">
        <v>115</v>
      </c>
      <c r="R1064" s="11">
        <v>3</v>
      </c>
    </row>
    <row r="1065" spans="1:18">
      <c r="A1065" s="10" t="s">
        <v>5115</v>
      </c>
      <c r="B1065" s="11" t="s">
        <v>49</v>
      </c>
      <c r="C1065" s="11" t="s">
        <v>4177</v>
      </c>
      <c r="D1065" s="11">
        <v>98117</v>
      </c>
      <c r="E1065" s="16">
        <v>650000</v>
      </c>
      <c r="F1065" s="12">
        <v>4</v>
      </c>
      <c r="G1065" s="15">
        <v>2.5</v>
      </c>
      <c r="H1065" s="15">
        <v>2210</v>
      </c>
      <c r="I1065" s="13">
        <v>294</v>
      </c>
      <c r="J1065" s="11">
        <v>0</v>
      </c>
      <c r="K1065" s="15" t="s">
        <v>4183</v>
      </c>
      <c r="L1065" s="11" t="s">
        <v>4183</v>
      </c>
      <c r="M1065" s="11" t="s">
        <v>4184</v>
      </c>
      <c r="N1065" s="11" t="s">
        <v>4180</v>
      </c>
      <c r="O1065" s="11">
        <v>12</v>
      </c>
      <c r="P1065" s="11">
        <v>1923</v>
      </c>
      <c r="Q1065" s="11">
        <v>102</v>
      </c>
      <c r="R1065" s="11">
        <v>2</v>
      </c>
    </row>
    <row r="1066" spans="1:18">
      <c r="A1066" s="10" t="s">
        <v>5116</v>
      </c>
      <c r="B1066" s="11" t="s">
        <v>49</v>
      </c>
      <c r="C1066" s="11" t="s">
        <v>4177</v>
      </c>
      <c r="D1066" s="11">
        <v>98116</v>
      </c>
      <c r="E1066" s="16">
        <v>650000</v>
      </c>
      <c r="F1066" s="12">
        <v>2</v>
      </c>
      <c r="G1066" s="15">
        <v>1</v>
      </c>
      <c r="H1066" s="15">
        <v>1030</v>
      </c>
      <c r="I1066" s="13">
        <v>631</v>
      </c>
      <c r="J1066" s="11">
        <v>0</v>
      </c>
      <c r="K1066" s="15" t="s">
        <v>4183</v>
      </c>
      <c r="L1066" s="11" t="s">
        <v>4183</v>
      </c>
      <c r="M1066" s="11" t="s">
        <v>4184</v>
      </c>
      <c r="N1066" s="11" t="s">
        <v>4181</v>
      </c>
      <c r="O1066" s="11">
        <v>97</v>
      </c>
      <c r="P1066" s="11">
        <v>1970</v>
      </c>
      <c r="Q1066" s="11">
        <v>55</v>
      </c>
      <c r="R1066" s="11">
        <v>1</v>
      </c>
    </row>
    <row r="1067" spans="1:18">
      <c r="A1067" s="10" t="s">
        <v>5117</v>
      </c>
      <c r="B1067" s="11" t="s">
        <v>49</v>
      </c>
      <c r="C1067" s="11" t="s">
        <v>4177</v>
      </c>
      <c r="D1067" s="11">
        <v>98117</v>
      </c>
      <c r="E1067" s="16">
        <v>650000</v>
      </c>
      <c r="F1067" s="12">
        <v>4</v>
      </c>
      <c r="G1067" s="15">
        <v>2.75</v>
      </c>
      <c r="H1067" s="15">
        <v>1910</v>
      </c>
      <c r="I1067" s="13">
        <v>340</v>
      </c>
      <c r="J1067" s="11">
        <v>0</v>
      </c>
      <c r="K1067" s="15" t="s">
        <v>4183</v>
      </c>
      <c r="L1067" s="11" t="s">
        <v>4178</v>
      </c>
      <c r="M1067" s="11" t="s">
        <v>4184</v>
      </c>
      <c r="N1067" s="11" t="s">
        <v>4179</v>
      </c>
      <c r="O1067" s="11">
        <v>85</v>
      </c>
      <c r="P1067" s="11">
        <v>2001</v>
      </c>
      <c r="Q1067" s="11">
        <v>24</v>
      </c>
      <c r="R1067" s="11">
        <v>1</v>
      </c>
    </row>
    <row r="1068" spans="1:18">
      <c r="A1068" s="10" t="s">
        <v>1192</v>
      </c>
      <c r="B1068" s="11" t="s">
        <v>49</v>
      </c>
      <c r="C1068" s="11" t="s">
        <v>4177</v>
      </c>
      <c r="D1068" s="11">
        <v>98119</v>
      </c>
      <c r="E1068" s="16">
        <v>650000</v>
      </c>
      <c r="F1068" s="12">
        <v>5</v>
      </c>
      <c r="G1068" s="15">
        <v>1.75</v>
      </c>
      <c r="H1068" s="15">
        <v>1260</v>
      </c>
      <c r="I1068" s="13">
        <v>516</v>
      </c>
      <c r="J1068" s="11">
        <v>0</v>
      </c>
      <c r="K1068" s="15" t="s">
        <v>4183</v>
      </c>
      <c r="L1068" s="11" t="s">
        <v>4183</v>
      </c>
      <c r="M1068" s="11" t="s">
        <v>4184</v>
      </c>
      <c r="N1068" s="11" t="s">
        <v>4180</v>
      </c>
      <c r="O1068" s="11">
        <v>99</v>
      </c>
      <c r="P1068" s="11">
        <v>2003</v>
      </c>
      <c r="Q1068" s="11">
        <v>22</v>
      </c>
      <c r="R1068" s="11">
        <v>1.5</v>
      </c>
    </row>
    <row r="1069" spans="1:18">
      <c r="A1069" s="10" t="s">
        <v>5118</v>
      </c>
      <c r="B1069" s="11" t="s">
        <v>49</v>
      </c>
      <c r="C1069" s="11" t="s">
        <v>4177</v>
      </c>
      <c r="D1069" s="11">
        <v>98119</v>
      </c>
      <c r="E1069" s="16">
        <v>649950</v>
      </c>
      <c r="F1069" s="12">
        <v>3</v>
      </c>
      <c r="G1069" s="15">
        <v>2.5</v>
      </c>
      <c r="H1069" s="15">
        <v>1500</v>
      </c>
      <c r="I1069" s="13">
        <v>433</v>
      </c>
      <c r="J1069" s="11">
        <v>0</v>
      </c>
      <c r="K1069" s="15" t="s">
        <v>4183</v>
      </c>
      <c r="L1069" s="11" t="s">
        <v>4178</v>
      </c>
      <c r="M1069" s="11" t="s">
        <v>4184</v>
      </c>
      <c r="N1069" s="11" t="s">
        <v>4180</v>
      </c>
      <c r="O1069" s="11">
        <v>11</v>
      </c>
      <c r="P1069" s="11">
        <v>0</v>
      </c>
      <c r="Q1069" s="11">
        <v>11</v>
      </c>
      <c r="R1069" s="11">
        <v>2</v>
      </c>
    </row>
    <row r="1070" spans="1:18">
      <c r="A1070" s="10" t="s">
        <v>5119</v>
      </c>
      <c r="B1070" s="11" t="s">
        <v>120</v>
      </c>
      <c r="C1070" s="11" t="s">
        <v>4177</v>
      </c>
      <c r="D1070" s="11">
        <v>98077</v>
      </c>
      <c r="E1070" s="16">
        <v>649950</v>
      </c>
      <c r="F1070" s="12">
        <v>4</v>
      </c>
      <c r="G1070" s="15">
        <v>2.5</v>
      </c>
      <c r="H1070" s="15">
        <v>2350</v>
      </c>
      <c r="I1070" s="13">
        <v>277</v>
      </c>
      <c r="J1070" s="11">
        <v>1</v>
      </c>
      <c r="K1070" s="15" t="s">
        <v>4183</v>
      </c>
      <c r="L1070" s="11" t="s">
        <v>4183</v>
      </c>
      <c r="M1070" s="11" t="s">
        <v>4184</v>
      </c>
      <c r="N1070" s="11" t="s">
        <v>4179</v>
      </c>
      <c r="O1070" s="11">
        <v>31</v>
      </c>
      <c r="P1070" s="11">
        <v>0</v>
      </c>
      <c r="Q1070" s="11">
        <v>31</v>
      </c>
      <c r="R1070" s="11">
        <v>2</v>
      </c>
    </row>
    <row r="1071" spans="1:18">
      <c r="A1071" s="10" t="s">
        <v>5120</v>
      </c>
      <c r="B1071" s="11" t="s">
        <v>147</v>
      </c>
      <c r="C1071" s="11" t="s">
        <v>4177</v>
      </c>
      <c r="D1071" s="11">
        <v>98014</v>
      </c>
      <c r="E1071" s="16">
        <v>649000</v>
      </c>
      <c r="F1071" s="12">
        <v>2</v>
      </c>
      <c r="G1071" s="15">
        <v>1.75</v>
      </c>
      <c r="H1071" s="15">
        <v>2260</v>
      </c>
      <c r="I1071" s="13">
        <v>287</v>
      </c>
      <c r="J1071" s="11">
        <v>6</v>
      </c>
      <c r="K1071" s="15" t="s">
        <v>4183</v>
      </c>
      <c r="L1071" s="11" t="s">
        <v>4178</v>
      </c>
      <c r="M1071" s="11" t="s">
        <v>4179</v>
      </c>
      <c r="N1071" s="11" t="s">
        <v>4180</v>
      </c>
      <c r="O1071" s="11">
        <v>20</v>
      </c>
      <c r="P1071" s="11">
        <v>0</v>
      </c>
      <c r="Q1071" s="11">
        <v>20</v>
      </c>
      <c r="R1071" s="11">
        <v>2</v>
      </c>
    </row>
    <row r="1072" spans="1:18">
      <c r="A1072" s="10" t="s">
        <v>1196</v>
      </c>
      <c r="B1072" s="11" t="s">
        <v>49</v>
      </c>
      <c r="C1072" s="11" t="s">
        <v>4177</v>
      </c>
      <c r="D1072" s="11">
        <v>98109</v>
      </c>
      <c r="E1072" s="16">
        <v>648475</v>
      </c>
      <c r="F1072" s="12">
        <v>4</v>
      </c>
      <c r="G1072" s="15">
        <v>2.75</v>
      </c>
      <c r="H1072" s="15">
        <v>2250</v>
      </c>
      <c r="I1072" s="13">
        <v>288</v>
      </c>
      <c r="J1072" s="11">
        <v>0</v>
      </c>
      <c r="K1072" s="15" t="s">
        <v>4183</v>
      </c>
      <c r="L1072" s="11" t="s">
        <v>4178</v>
      </c>
      <c r="M1072" s="11" t="s">
        <v>4184</v>
      </c>
      <c r="N1072" s="11" t="s">
        <v>4180</v>
      </c>
      <c r="O1072" s="11">
        <v>74</v>
      </c>
      <c r="P1072" s="11">
        <v>1994</v>
      </c>
      <c r="Q1072" s="11">
        <v>31</v>
      </c>
      <c r="R1072" s="11">
        <v>1</v>
      </c>
    </row>
    <row r="1073" spans="1:18">
      <c r="A1073" s="10" t="s">
        <v>5121</v>
      </c>
      <c r="B1073" s="11" t="s">
        <v>46</v>
      </c>
      <c r="C1073" s="11" t="s">
        <v>4177</v>
      </c>
      <c r="D1073" s="11">
        <v>98033</v>
      </c>
      <c r="E1073" s="16">
        <v>648360</v>
      </c>
      <c r="F1073" s="12">
        <v>4</v>
      </c>
      <c r="G1073" s="15">
        <v>1.75</v>
      </c>
      <c r="H1073" s="15">
        <v>2260</v>
      </c>
      <c r="I1073" s="13">
        <v>287</v>
      </c>
      <c r="J1073" s="11">
        <v>0</v>
      </c>
      <c r="K1073" s="15" t="s">
        <v>4183</v>
      </c>
      <c r="L1073" s="11" t="s">
        <v>4178</v>
      </c>
      <c r="M1073" s="11" t="s">
        <v>4195</v>
      </c>
      <c r="N1073" s="11" t="s">
        <v>4179</v>
      </c>
      <c r="O1073" s="11">
        <v>78</v>
      </c>
      <c r="P1073" s="11">
        <v>1988</v>
      </c>
      <c r="Q1073" s="11">
        <v>37</v>
      </c>
      <c r="R1073" s="11">
        <v>1</v>
      </c>
    </row>
    <row r="1074" spans="1:18">
      <c r="A1074" s="10" t="s">
        <v>5122</v>
      </c>
      <c r="B1074" s="11" t="s">
        <v>79</v>
      </c>
      <c r="C1074" s="11" t="s">
        <v>4177</v>
      </c>
      <c r="D1074" s="11">
        <v>98075</v>
      </c>
      <c r="E1074" s="16">
        <v>648000</v>
      </c>
      <c r="F1074" s="12">
        <v>4</v>
      </c>
      <c r="G1074" s="15">
        <v>2.5</v>
      </c>
      <c r="H1074" s="15">
        <v>2380</v>
      </c>
      <c r="I1074" s="13">
        <v>272</v>
      </c>
      <c r="J1074" s="11">
        <v>0</v>
      </c>
      <c r="K1074" s="15" t="s">
        <v>4183</v>
      </c>
      <c r="L1074" s="11" t="s">
        <v>4183</v>
      </c>
      <c r="M1074" s="11" t="s">
        <v>4184</v>
      </c>
      <c r="N1074" s="11" t="s">
        <v>4180</v>
      </c>
      <c r="O1074" s="11">
        <v>33</v>
      </c>
      <c r="P1074" s="11">
        <v>0</v>
      </c>
      <c r="Q1074" s="11">
        <v>33</v>
      </c>
      <c r="R1074" s="11">
        <v>2</v>
      </c>
    </row>
    <row r="1075" spans="1:18">
      <c r="A1075" s="10" t="s">
        <v>5123</v>
      </c>
      <c r="B1075" s="11" t="s">
        <v>313</v>
      </c>
      <c r="C1075" s="11" t="s">
        <v>4177</v>
      </c>
      <c r="D1075" s="11">
        <v>98065</v>
      </c>
      <c r="E1075" s="16">
        <v>648000</v>
      </c>
      <c r="F1075" s="12">
        <v>4</v>
      </c>
      <c r="G1075" s="15">
        <v>2.5</v>
      </c>
      <c r="H1075" s="15">
        <v>3290</v>
      </c>
      <c r="I1075" s="13">
        <v>197</v>
      </c>
      <c r="J1075" s="11">
        <v>0</v>
      </c>
      <c r="K1075" s="15" t="s">
        <v>4183</v>
      </c>
      <c r="L1075" s="11" t="s">
        <v>4183</v>
      </c>
      <c r="M1075" s="11" t="s">
        <v>4184</v>
      </c>
      <c r="N1075" s="11" t="s">
        <v>4180</v>
      </c>
      <c r="O1075" s="11">
        <v>17</v>
      </c>
      <c r="P1075" s="11">
        <v>0</v>
      </c>
      <c r="Q1075" s="11">
        <v>17</v>
      </c>
      <c r="R1075" s="11">
        <v>2</v>
      </c>
    </row>
    <row r="1076" spans="1:18">
      <c r="A1076" s="10" t="s">
        <v>1200</v>
      </c>
      <c r="B1076" s="11" t="s">
        <v>49</v>
      </c>
      <c r="C1076" s="11" t="s">
        <v>4177</v>
      </c>
      <c r="D1076" s="11">
        <v>98144</v>
      </c>
      <c r="E1076" s="16">
        <v>647500</v>
      </c>
      <c r="F1076" s="12">
        <v>3</v>
      </c>
      <c r="G1076" s="15">
        <v>1.75</v>
      </c>
      <c r="H1076" s="15">
        <v>1290</v>
      </c>
      <c r="I1076" s="13">
        <v>502</v>
      </c>
      <c r="J1076" s="11">
        <v>0</v>
      </c>
      <c r="K1076" s="15" t="s">
        <v>4183</v>
      </c>
      <c r="L1076" s="11" t="s">
        <v>4183</v>
      </c>
      <c r="M1076" s="11" t="s">
        <v>4184</v>
      </c>
      <c r="N1076" s="11" t="s">
        <v>4181</v>
      </c>
      <c r="O1076" s="11">
        <v>109</v>
      </c>
      <c r="P1076" s="11">
        <v>0</v>
      </c>
      <c r="Q1076" s="11">
        <v>109</v>
      </c>
      <c r="R1076" s="11">
        <v>1</v>
      </c>
    </row>
    <row r="1077" spans="1:18">
      <c r="A1077" s="10" t="s">
        <v>5124</v>
      </c>
      <c r="B1077" s="11" t="s">
        <v>102</v>
      </c>
      <c r="C1077" s="11" t="s">
        <v>4177</v>
      </c>
      <c r="D1077" s="11">
        <v>98074</v>
      </c>
      <c r="E1077" s="16">
        <v>647000</v>
      </c>
      <c r="F1077" s="12">
        <v>4</v>
      </c>
      <c r="G1077" s="15">
        <v>2.5</v>
      </c>
      <c r="H1077" s="15">
        <v>3040</v>
      </c>
      <c r="I1077" s="13">
        <v>213</v>
      </c>
      <c r="J1077" s="11">
        <v>0</v>
      </c>
      <c r="K1077" s="15" t="s">
        <v>4183</v>
      </c>
      <c r="L1077" s="11" t="s">
        <v>4183</v>
      </c>
      <c r="M1077" s="11" t="s">
        <v>4184</v>
      </c>
      <c r="N1077" s="11" t="s">
        <v>4180</v>
      </c>
      <c r="O1077" s="11">
        <v>26</v>
      </c>
      <c r="P1077" s="11">
        <v>0</v>
      </c>
      <c r="Q1077" s="11">
        <v>26</v>
      </c>
      <c r="R1077" s="11">
        <v>2</v>
      </c>
    </row>
    <row r="1078" spans="1:18">
      <c r="A1078" s="10" t="s">
        <v>5125</v>
      </c>
      <c r="B1078" s="11" t="s">
        <v>120</v>
      </c>
      <c r="C1078" s="11" t="s">
        <v>4177</v>
      </c>
      <c r="D1078" s="11">
        <v>98077</v>
      </c>
      <c r="E1078" s="16">
        <v>646213</v>
      </c>
      <c r="F1078" s="12">
        <v>4</v>
      </c>
      <c r="G1078" s="15">
        <v>2.5</v>
      </c>
      <c r="H1078" s="15">
        <v>3430</v>
      </c>
      <c r="I1078" s="13">
        <v>188</v>
      </c>
      <c r="J1078" s="11">
        <v>1</v>
      </c>
      <c r="K1078" s="15" t="s">
        <v>4183</v>
      </c>
      <c r="L1078" s="11" t="s">
        <v>4183</v>
      </c>
      <c r="M1078" s="11" t="s">
        <v>4184</v>
      </c>
      <c r="N1078" s="11" t="s">
        <v>4180</v>
      </c>
      <c r="O1078" s="11">
        <v>12</v>
      </c>
      <c r="P1078" s="11">
        <v>1923</v>
      </c>
      <c r="Q1078" s="11">
        <v>102</v>
      </c>
      <c r="R1078" s="11">
        <v>2</v>
      </c>
    </row>
    <row r="1079" spans="1:18">
      <c r="A1079" s="10" t="s">
        <v>5126</v>
      </c>
      <c r="B1079" s="11" t="s">
        <v>33</v>
      </c>
      <c r="C1079" s="11" t="s">
        <v>4177</v>
      </c>
      <c r="D1079" s="11">
        <v>98006</v>
      </c>
      <c r="E1079" s="16">
        <v>646000</v>
      </c>
      <c r="F1079" s="12">
        <v>4</v>
      </c>
      <c r="G1079" s="15">
        <v>2.25</v>
      </c>
      <c r="H1079" s="15">
        <v>2500</v>
      </c>
      <c r="I1079" s="13">
        <v>258</v>
      </c>
      <c r="J1079" s="11">
        <v>0</v>
      </c>
      <c r="K1079" s="15" t="s">
        <v>4183</v>
      </c>
      <c r="L1079" s="11" t="s">
        <v>4178</v>
      </c>
      <c r="M1079" s="11" t="s">
        <v>4184</v>
      </c>
      <c r="N1079" s="11" t="s">
        <v>4179</v>
      </c>
      <c r="O1079" s="11">
        <v>47</v>
      </c>
      <c r="P1079" s="11">
        <v>2000</v>
      </c>
      <c r="Q1079" s="11">
        <v>25</v>
      </c>
      <c r="R1079" s="11">
        <v>1</v>
      </c>
    </row>
    <row r="1080" spans="1:18">
      <c r="A1080" s="10" t="s">
        <v>5127</v>
      </c>
      <c r="B1080" s="11" t="s">
        <v>49</v>
      </c>
      <c r="C1080" s="11" t="s">
        <v>4177</v>
      </c>
      <c r="D1080" s="11">
        <v>98117</v>
      </c>
      <c r="E1080" s="16">
        <v>646000</v>
      </c>
      <c r="F1080" s="12">
        <v>4</v>
      </c>
      <c r="G1080" s="15">
        <v>2.5</v>
      </c>
      <c r="H1080" s="15">
        <v>2310</v>
      </c>
      <c r="I1080" s="13">
        <v>280</v>
      </c>
      <c r="J1080" s="11">
        <v>0</v>
      </c>
      <c r="K1080" s="15" t="s">
        <v>4183</v>
      </c>
      <c r="L1080" s="11" t="s">
        <v>4183</v>
      </c>
      <c r="M1080" s="11" t="s">
        <v>4184</v>
      </c>
      <c r="N1080" s="11" t="s">
        <v>4180</v>
      </c>
      <c r="O1080" s="11">
        <v>17</v>
      </c>
      <c r="P1080" s="11">
        <v>0</v>
      </c>
      <c r="Q1080" s="11">
        <v>17</v>
      </c>
      <c r="R1080" s="11">
        <v>2</v>
      </c>
    </row>
    <row r="1081" spans="1:18">
      <c r="A1081" s="10" t="s">
        <v>5128</v>
      </c>
      <c r="B1081" s="11" t="s">
        <v>49</v>
      </c>
      <c r="C1081" s="11" t="s">
        <v>4177</v>
      </c>
      <c r="D1081" s="11">
        <v>98107</v>
      </c>
      <c r="E1081" s="16">
        <v>646000</v>
      </c>
      <c r="F1081" s="12">
        <v>5</v>
      </c>
      <c r="G1081" s="15">
        <v>2.75</v>
      </c>
      <c r="H1081" s="15">
        <v>2870</v>
      </c>
      <c r="I1081" s="13">
        <v>225</v>
      </c>
      <c r="J1081" s="11">
        <v>0</v>
      </c>
      <c r="K1081" s="15" t="s">
        <v>4183</v>
      </c>
      <c r="L1081" s="11" t="s">
        <v>4178</v>
      </c>
      <c r="M1081" s="11" t="s">
        <v>4184</v>
      </c>
      <c r="N1081" s="11" t="s">
        <v>4180</v>
      </c>
      <c r="O1081" s="11">
        <v>49</v>
      </c>
      <c r="P1081" s="11">
        <v>0</v>
      </c>
      <c r="Q1081" s="11">
        <v>49</v>
      </c>
      <c r="R1081" s="11">
        <v>1</v>
      </c>
    </row>
    <row r="1082" spans="1:18">
      <c r="A1082" s="10" t="s">
        <v>5129</v>
      </c>
      <c r="B1082" s="11" t="s">
        <v>49</v>
      </c>
      <c r="C1082" s="11" t="s">
        <v>4177</v>
      </c>
      <c r="D1082" s="11">
        <v>98117</v>
      </c>
      <c r="E1082" s="16">
        <v>645500</v>
      </c>
      <c r="F1082" s="12">
        <v>2</v>
      </c>
      <c r="G1082" s="15">
        <v>1</v>
      </c>
      <c r="H1082" s="15">
        <v>1890</v>
      </c>
      <c r="I1082" s="13">
        <v>342</v>
      </c>
      <c r="J1082" s="11">
        <v>0</v>
      </c>
      <c r="K1082" s="15" t="s">
        <v>4183</v>
      </c>
      <c r="L1082" s="11" t="s">
        <v>4183</v>
      </c>
      <c r="M1082" s="11" t="s">
        <v>4184</v>
      </c>
      <c r="N1082" s="11" t="s">
        <v>4179</v>
      </c>
      <c r="O1082" s="11">
        <v>116</v>
      </c>
      <c r="P1082" s="11">
        <v>1989</v>
      </c>
      <c r="Q1082" s="11">
        <v>36</v>
      </c>
      <c r="R1082" s="11">
        <v>1.5</v>
      </c>
    </row>
    <row r="1083" spans="1:18">
      <c r="A1083" s="10" t="s">
        <v>5130</v>
      </c>
      <c r="B1083" s="11" t="s">
        <v>46</v>
      </c>
      <c r="C1083" s="11" t="s">
        <v>4177</v>
      </c>
      <c r="D1083" s="11">
        <v>98033</v>
      </c>
      <c r="E1083" s="16">
        <v>645325</v>
      </c>
      <c r="F1083" s="12">
        <v>3</v>
      </c>
      <c r="G1083" s="15">
        <v>2.5</v>
      </c>
      <c r="H1083" s="15">
        <v>2670</v>
      </c>
      <c r="I1083" s="13">
        <v>242</v>
      </c>
      <c r="J1083" s="11">
        <v>0</v>
      </c>
      <c r="K1083" s="15" t="s">
        <v>4183</v>
      </c>
      <c r="L1083" s="11" t="s">
        <v>4183</v>
      </c>
      <c r="M1083" s="11" t="s">
        <v>4184</v>
      </c>
      <c r="N1083" s="11" t="s">
        <v>4180</v>
      </c>
      <c r="O1083" s="11">
        <v>22</v>
      </c>
      <c r="P1083" s="11">
        <v>0</v>
      </c>
      <c r="Q1083" s="11">
        <v>22</v>
      </c>
      <c r="R1083" s="11">
        <v>2</v>
      </c>
    </row>
    <row r="1084" spans="1:18">
      <c r="A1084" s="10" t="s">
        <v>5131</v>
      </c>
      <c r="B1084" s="11" t="s">
        <v>49</v>
      </c>
      <c r="C1084" s="11" t="s">
        <v>4177</v>
      </c>
      <c r="D1084" s="11">
        <v>98119</v>
      </c>
      <c r="E1084" s="16">
        <v>645000</v>
      </c>
      <c r="F1084" s="12">
        <v>3</v>
      </c>
      <c r="G1084" s="15">
        <v>3.25</v>
      </c>
      <c r="H1084" s="15">
        <v>1730</v>
      </c>
      <c r="I1084" s="13">
        <v>373</v>
      </c>
      <c r="J1084" s="11">
        <v>0</v>
      </c>
      <c r="K1084" s="15" t="s">
        <v>4183</v>
      </c>
      <c r="L1084" s="11" t="s">
        <v>4178</v>
      </c>
      <c r="M1084" s="11" t="s">
        <v>4179</v>
      </c>
      <c r="N1084" s="11" t="s">
        <v>4180</v>
      </c>
      <c r="O1084" s="11">
        <v>17</v>
      </c>
      <c r="P1084" s="11">
        <v>0</v>
      </c>
      <c r="Q1084" s="11">
        <v>17</v>
      </c>
      <c r="R1084" s="11">
        <v>2</v>
      </c>
    </row>
    <row r="1085" spans="1:18">
      <c r="A1085" s="10" t="s">
        <v>5132</v>
      </c>
      <c r="B1085" s="11" t="s">
        <v>49</v>
      </c>
      <c r="C1085" s="11" t="s">
        <v>4177</v>
      </c>
      <c r="D1085" s="11">
        <v>98177</v>
      </c>
      <c r="E1085" s="16">
        <v>645000</v>
      </c>
      <c r="F1085" s="12">
        <v>3</v>
      </c>
      <c r="G1085" s="15">
        <v>2.75</v>
      </c>
      <c r="H1085" s="15">
        <v>1850</v>
      </c>
      <c r="I1085" s="13">
        <v>349</v>
      </c>
      <c r="J1085" s="11">
        <v>0</v>
      </c>
      <c r="K1085" s="15" t="s">
        <v>4183</v>
      </c>
      <c r="L1085" s="11" t="s">
        <v>4183</v>
      </c>
      <c r="M1085" s="11" t="s">
        <v>4179</v>
      </c>
      <c r="N1085" s="11" t="s">
        <v>4179</v>
      </c>
      <c r="O1085" s="11">
        <v>72</v>
      </c>
      <c r="P1085" s="11">
        <v>1983</v>
      </c>
      <c r="Q1085" s="11">
        <v>42</v>
      </c>
      <c r="R1085" s="11">
        <v>1</v>
      </c>
    </row>
    <row r="1086" spans="1:18">
      <c r="A1086" s="10" t="s">
        <v>1210</v>
      </c>
      <c r="B1086" s="11" t="s">
        <v>33</v>
      </c>
      <c r="C1086" s="11" t="s">
        <v>4177</v>
      </c>
      <c r="D1086" s="11">
        <v>98008</v>
      </c>
      <c r="E1086" s="16">
        <v>645000</v>
      </c>
      <c r="F1086" s="12">
        <v>3</v>
      </c>
      <c r="G1086" s="15">
        <v>2.5</v>
      </c>
      <c r="H1086" s="15">
        <v>1740</v>
      </c>
      <c r="I1086" s="13">
        <v>371</v>
      </c>
      <c r="J1086" s="11">
        <v>0</v>
      </c>
      <c r="K1086" s="15" t="s">
        <v>4183</v>
      </c>
      <c r="L1086" s="11" t="s">
        <v>4183</v>
      </c>
      <c r="M1086" s="11" t="s">
        <v>4184</v>
      </c>
      <c r="N1086" s="11" t="s">
        <v>4179</v>
      </c>
      <c r="O1086" s="11">
        <v>50</v>
      </c>
      <c r="P1086" s="11">
        <v>0</v>
      </c>
      <c r="Q1086" s="11">
        <v>50</v>
      </c>
      <c r="R1086" s="11">
        <v>2</v>
      </c>
    </row>
    <row r="1087" spans="1:18">
      <c r="A1087" s="10" t="s">
        <v>5133</v>
      </c>
      <c r="B1087" s="11" t="s">
        <v>33</v>
      </c>
      <c r="C1087" s="11" t="s">
        <v>4177</v>
      </c>
      <c r="D1087" s="11">
        <v>98007</v>
      </c>
      <c r="E1087" s="16">
        <v>645000</v>
      </c>
      <c r="F1087" s="12">
        <v>4</v>
      </c>
      <c r="G1087" s="15">
        <v>2.5</v>
      </c>
      <c r="H1087" s="15">
        <v>2430</v>
      </c>
      <c r="I1087" s="13">
        <v>265</v>
      </c>
      <c r="J1087" s="11">
        <v>0</v>
      </c>
      <c r="K1087" s="15" t="s">
        <v>4183</v>
      </c>
      <c r="L1087" s="11" t="s">
        <v>4178</v>
      </c>
      <c r="M1087" s="11" t="s">
        <v>4184</v>
      </c>
      <c r="N1087" s="11" t="s">
        <v>4181</v>
      </c>
      <c r="O1087" s="11">
        <v>62</v>
      </c>
      <c r="P1087" s="11">
        <v>0</v>
      </c>
      <c r="Q1087" s="11">
        <v>62</v>
      </c>
      <c r="R1087" s="11">
        <v>1</v>
      </c>
    </row>
    <row r="1088" spans="1:18">
      <c r="A1088" s="10" t="s">
        <v>5134</v>
      </c>
      <c r="B1088" s="11" t="s">
        <v>102</v>
      </c>
      <c r="C1088" s="11" t="s">
        <v>4177</v>
      </c>
      <c r="D1088" s="11">
        <v>98074</v>
      </c>
      <c r="E1088" s="16">
        <v>645000</v>
      </c>
      <c r="F1088" s="12">
        <v>4</v>
      </c>
      <c r="G1088" s="15">
        <v>2.5</v>
      </c>
      <c r="H1088" s="15">
        <v>2690</v>
      </c>
      <c r="I1088" s="13">
        <v>240</v>
      </c>
      <c r="J1088" s="11">
        <v>0</v>
      </c>
      <c r="K1088" s="15" t="s">
        <v>4183</v>
      </c>
      <c r="L1088" s="11" t="s">
        <v>4183</v>
      </c>
      <c r="M1088" s="11" t="s">
        <v>4184</v>
      </c>
      <c r="N1088" s="11" t="s">
        <v>4180</v>
      </c>
      <c r="O1088" s="11">
        <v>40</v>
      </c>
      <c r="P1088" s="11">
        <v>0</v>
      </c>
      <c r="Q1088" s="11">
        <v>40</v>
      </c>
      <c r="R1088" s="11">
        <v>2</v>
      </c>
    </row>
    <row r="1089" spans="1:18">
      <c r="A1089" s="10" t="s">
        <v>5135</v>
      </c>
      <c r="B1089" s="11" t="s">
        <v>102</v>
      </c>
      <c r="C1089" s="11" t="s">
        <v>4177</v>
      </c>
      <c r="D1089" s="11">
        <v>98074</v>
      </c>
      <c r="E1089" s="16">
        <v>645000</v>
      </c>
      <c r="F1089" s="12">
        <v>4</v>
      </c>
      <c r="G1089" s="15">
        <v>2.5</v>
      </c>
      <c r="H1089" s="15">
        <v>3160</v>
      </c>
      <c r="I1089" s="13">
        <v>204</v>
      </c>
      <c r="J1089" s="11">
        <v>0</v>
      </c>
      <c r="K1089" s="15" t="s">
        <v>4183</v>
      </c>
      <c r="L1089" s="11" t="s">
        <v>4183</v>
      </c>
      <c r="M1089" s="11" t="s">
        <v>4184</v>
      </c>
      <c r="N1089" s="11" t="s">
        <v>4180</v>
      </c>
      <c r="O1089" s="11">
        <v>42</v>
      </c>
      <c r="P1089" s="11">
        <v>2009</v>
      </c>
      <c r="Q1089" s="11">
        <v>16</v>
      </c>
      <c r="R1089" s="11">
        <v>2</v>
      </c>
    </row>
    <row r="1090" spans="1:18">
      <c r="A1090" s="10" t="s">
        <v>5136</v>
      </c>
      <c r="B1090" s="11" t="s">
        <v>49</v>
      </c>
      <c r="C1090" s="11" t="s">
        <v>4177</v>
      </c>
      <c r="D1090" s="11">
        <v>98177</v>
      </c>
      <c r="E1090" s="16">
        <v>645000</v>
      </c>
      <c r="F1090" s="12">
        <v>3</v>
      </c>
      <c r="G1090" s="15">
        <v>1.75</v>
      </c>
      <c r="H1090" s="15">
        <v>2270</v>
      </c>
      <c r="I1090" s="13">
        <v>284</v>
      </c>
      <c r="J1090" s="11">
        <v>0</v>
      </c>
      <c r="K1090" s="15" t="s">
        <v>4183</v>
      </c>
      <c r="L1090" s="11" t="s">
        <v>4178</v>
      </c>
      <c r="M1090" s="11" t="s">
        <v>4184</v>
      </c>
      <c r="N1090" s="11" t="s">
        <v>4179</v>
      </c>
      <c r="O1090" s="11">
        <v>69</v>
      </c>
      <c r="P1090" s="11">
        <v>0</v>
      </c>
      <c r="Q1090" s="11">
        <v>69</v>
      </c>
      <c r="R1090" s="11">
        <v>1</v>
      </c>
    </row>
    <row r="1091" spans="1:18">
      <c r="A1091" s="10" t="s">
        <v>5137</v>
      </c>
      <c r="B1091" s="11" t="s">
        <v>33</v>
      </c>
      <c r="C1091" s="11" t="s">
        <v>4177</v>
      </c>
      <c r="D1091" s="11">
        <v>98007</v>
      </c>
      <c r="E1091" s="16">
        <v>642000</v>
      </c>
      <c r="F1091" s="12">
        <v>4</v>
      </c>
      <c r="G1091" s="15">
        <v>2.5</v>
      </c>
      <c r="H1091" s="15">
        <v>2550</v>
      </c>
      <c r="I1091" s="13">
        <v>252</v>
      </c>
      <c r="J1091" s="11">
        <v>0</v>
      </c>
      <c r="K1091" s="15" t="s">
        <v>4183</v>
      </c>
      <c r="L1091" s="11" t="s">
        <v>4178</v>
      </c>
      <c r="M1091" s="11" t="s">
        <v>4184</v>
      </c>
      <c r="N1091" s="11" t="s">
        <v>4180</v>
      </c>
      <c r="O1091" s="11">
        <v>61</v>
      </c>
      <c r="P1091" s="11">
        <v>2000</v>
      </c>
      <c r="Q1091" s="11">
        <v>25</v>
      </c>
      <c r="R1091" s="11">
        <v>1</v>
      </c>
    </row>
    <row r="1092" spans="1:18">
      <c r="A1092" s="10" t="s">
        <v>5138</v>
      </c>
      <c r="B1092" s="11" t="s">
        <v>79</v>
      </c>
      <c r="C1092" s="11" t="s">
        <v>4177</v>
      </c>
      <c r="D1092" s="11">
        <v>98029</v>
      </c>
      <c r="E1092" s="16">
        <v>642000</v>
      </c>
      <c r="F1092" s="12">
        <v>4</v>
      </c>
      <c r="G1092" s="15">
        <v>2.5</v>
      </c>
      <c r="H1092" s="15">
        <v>2560</v>
      </c>
      <c r="I1092" s="13">
        <v>251</v>
      </c>
      <c r="J1092" s="11">
        <v>0</v>
      </c>
      <c r="K1092" s="15" t="s">
        <v>4183</v>
      </c>
      <c r="L1092" s="11" t="s">
        <v>4183</v>
      </c>
      <c r="M1092" s="11" t="s">
        <v>4184</v>
      </c>
      <c r="N1092" s="11" t="s">
        <v>4180</v>
      </c>
      <c r="O1092" s="11">
        <v>33</v>
      </c>
      <c r="P1092" s="11">
        <v>0</v>
      </c>
      <c r="Q1092" s="11">
        <v>33</v>
      </c>
      <c r="R1092" s="11">
        <v>2</v>
      </c>
    </row>
    <row r="1093" spans="1:18">
      <c r="A1093" s="10" t="s">
        <v>5139</v>
      </c>
      <c r="B1093" s="11" t="s">
        <v>102</v>
      </c>
      <c r="C1093" s="11" t="s">
        <v>4177</v>
      </c>
      <c r="D1093" s="11">
        <v>98074</v>
      </c>
      <c r="E1093" s="16">
        <v>642000</v>
      </c>
      <c r="F1093" s="12">
        <v>3</v>
      </c>
      <c r="G1093" s="15">
        <v>2.5</v>
      </c>
      <c r="H1093" s="15">
        <v>2670</v>
      </c>
      <c r="I1093" s="13">
        <v>240</v>
      </c>
      <c r="J1093" s="11">
        <v>0</v>
      </c>
      <c r="K1093" s="15" t="s">
        <v>4183</v>
      </c>
      <c r="L1093" s="11" t="s">
        <v>4183</v>
      </c>
      <c r="M1093" s="11" t="s">
        <v>4184</v>
      </c>
      <c r="N1093" s="11" t="s">
        <v>4180</v>
      </c>
      <c r="O1093" s="11">
        <v>38</v>
      </c>
      <c r="P1093" s="11">
        <v>2000</v>
      </c>
      <c r="Q1093" s="11">
        <v>25</v>
      </c>
      <c r="R1093" s="11">
        <v>1</v>
      </c>
    </row>
    <row r="1094" spans="1:18">
      <c r="A1094" s="10" t="s">
        <v>5140</v>
      </c>
      <c r="B1094" s="11" t="s">
        <v>137</v>
      </c>
      <c r="C1094" s="11" t="s">
        <v>4177</v>
      </c>
      <c r="D1094" s="11">
        <v>98052</v>
      </c>
      <c r="E1094" s="16">
        <v>641633</v>
      </c>
      <c r="F1094" s="12">
        <v>3</v>
      </c>
      <c r="G1094" s="15">
        <v>2.5</v>
      </c>
      <c r="H1094" s="15">
        <v>2480</v>
      </c>
      <c r="I1094" s="13">
        <v>259</v>
      </c>
      <c r="J1094" s="11">
        <v>0</v>
      </c>
      <c r="K1094" s="15" t="s">
        <v>4183</v>
      </c>
      <c r="L1094" s="11" t="s">
        <v>4183</v>
      </c>
      <c r="M1094" s="11" t="s">
        <v>4184</v>
      </c>
      <c r="N1094" s="11" t="s">
        <v>4180</v>
      </c>
      <c r="O1094" s="11">
        <v>25</v>
      </c>
      <c r="P1094" s="11">
        <v>0</v>
      </c>
      <c r="Q1094" s="11">
        <v>25</v>
      </c>
      <c r="R1094" s="11">
        <v>2</v>
      </c>
    </row>
    <row r="1095" spans="1:18">
      <c r="A1095" s="10" t="s">
        <v>5141</v>
      </c>
      <c r="B1095" s="11" t="s">
        <v>147</v>
      </c>
      <c r="C1095" s="11" t="s">
        <v>4177</v>
      </c>
      <c r="D1095" s="11">
        <v>98014</v>
      </c>
      <c r="E1095" s="16">
        <v>641000</v>
      </c>
      <c r="F1095" s="12">
        <v>4</v>
      </c>
      <c r="G1095" s="15">
        <v>2.5</v>
      </c>
      <c r="H1095" s="15">
        <v>2770</v>
      </c>
      <c r="I1095" s="13">
        <v>231</v>
      </c>
      <c r="J1095" s="11">
        <v>1</v>
      </c>
      <c r="K1095" s="15" t="s">
        <v>4183</v>
      </c>
      <c r="L1095" s="11" t="s">
        <v>4183</v>
      </c>
      <c r="M1095" s="11" t="s">
        <v>4184</v>
      </c>
      <c r="N1095" s="11" t="s">
        <v>4180</v>
      </c>
      <c r="O1095" s="11">
        <v>28</v>
      </c>
      <c r="P1095" s="11">
        <v>0</v>
      </c>
      <c r="Q1095" s="11">
        <v>28</v>
      </c>
      <c r="R1095" s="11">
        <v>2</v>
      </c>
    </row>
    <row r="1096" spans="1:18">
      <c r="A1096" s="10" t="s">
        <v>5142</v>
      </c>
      <c r="B1096" s="11" t="s">
        <v>49</v>
      </c>
      <c r="C1096" s="11" t="s">
        <v>4177</v>
      </c>
      <c r="D1096" s="11">
        <v>98117</v>
      </c>
      <c r="E1096" s="16">
        <v>641000</v>
      </c>
      <c r="F1096" s="12">
        <v>3</v>
      </c>
      <c r="G1096" s="15">
        <v>1.75</v>
      </c>
      <c r="H1096" s="15">
        <v>1620</v>
      </c>
      <c r="I1096" s="13">
        <v>396</v>
      </c>
      <c r="J1096" s="11">
        <v>0</v>
      </c>
      <c r="K1096" s="15" t="s">
        <v>4183</v>
      </c>
      <c r="L1096" s="11" t="s">
        <v>4178</v>
      </c>
      <c r="M1096" s="11" t="s">
        <v>4184</v>
      </c>
      <c r="N1096" s="11" t="s">
        <v>4181</v>
      </c>
      <c r="O1096" s="11">
        <v>99</v>
      </c>
      <c r="P1096" s="11">
        <v>0</v>
      </c>
      <c r="Q1096" s="11">
        <v>99</v>
      </c>
      <c r="R1096" s="11">
        <v>1</v>
      </c>
    </row>
    <row r="1097" spans="1:18">
      <c r="A1097" s="10" t="s">
        <v>5143</v>
      </c>
      <c r="B1097" s="11" t="s">
        <v>33</v>
      </c>
      <c r="C1097" s="11" t="s">
        <v>4177</v>
      </c>
      <c r="D1097" s="11">
        <v>98005</v>
      </c>
      <c r="E1097" s="16">
        <v>640000</v>
      </c>
      <c r="F1097" s="12">
        <v>3</v>
      </c>
      <c r="G1097" s="15">
        <v>2.25</v>
      </c>
      <c r="H1097" s="15">
        <v>1980</v>
      </c>
      <c r="I1097" s="13">
        <v>323</v>
      </c>
      <c r="J1097" s="11">
        <v>0</v>
      </c>
      <c r="K1097" s="15" t="s">
        <v>4183</v>
      </c>
      <c r="L1097" s="11" t="s">
        <v>4183</v>
      </c>
      <c r="M1097" s="11" t="s">
        <v>4184</v>
      </c>
      <c r="N1097" s="11" t="s">
        <v>4180</v>
      </c>
      <c r="O1097" s="11">
        <v>66</v>
      </c>
      <c r="P1097" s="11">
        <v>1989</v>
      </c>
      <c r="Q1097" s="11">
        <v>36</v>
      </c>
      <c r="R1097" s="11">
        <v>1</v>
      </c>
    </row>
    <row r="1098" spans="1:18">
      <c r="A1098" s="10" t="s">
        <v>5144</v>
      </c>
      <c r="B1098" s="11" t="s">
        <v>281</v>
      </c>
      <c r="C1098" s="11" t="s">
        <v>4177</v>
      </c>
      <c r="D1098" s="11">
        <v>98056</v>
      </c>
      <c r="E1098" s="16">
        <v>640000</v>
      </c>
      <c r="F1098" s="12">
        <v>3</v>
      </c>
      <c r="G1098" s="15">
        <v>2.5</v>
      </c>
      <c r="H1098" s="15">
        <v>2370</v>
      </c>
      <c r="I1098" s="13">
        <v>270</v>
      </c>
      <c r="J1098" s="11">
        <v>0</v>
      </c>
      <c r="K1098" s="15" t="s">
        <v>4183</v>
      </c>
      <c r="L1098" s="11" t="s">
        <v>4183</v>
      </c>
      <c r="M1098" s="11" t="s">
        <v>4184</v>
      </c>
      <c r="N1098" s="11" t="s">
        <v>4180</v>
      </c>
      <c r="O1098" s="11">
        <v>32</v>
      </c>
      <c r="P1098" s="11">
        <v>0</v>
      </c>
      <c r="Q1098" s="11">
        <v>32</v>
      </c>
      <c r="R1098" s="11">
        <v>2</v>
      </c>
    </row>
    <row r="1099" spans="1:18">
      <c r="A1099" s="10" t="s">
        <v>5145</v>
      </c>
      <c r="B1099" s="11" t="s">
        <v>137</v>
      </c>
      <c r="C1099" s="11" t="s">
        <v>4177</v>
      </c>
      <c r="D1099" s="11">
        <v>98052</v>
      </c>
      <c r="E1099" s="16">
        <v>640000</v>
      </c>
      <c r="F1099" s="12">
        <v>4</v>
      </c>
      <c r="G1099" s="15">
        <v>2.5</v>
      </c>
      <c r="H1099" s="15">
        <v>2341</v>
      </c>
      <c r="I1099" s="13">
        <v>273</v>
      </c>
      <c r="J1099" s="11">
        <v>0</v>
      </c>
      <c r="K1099" s="15" t="s">
        <v>4183</v>
      </c>
      <c r="L1099" s="11" t="s">
        <v>4183</v>
      </c>
      <c r="M1099" s="11" t="s">
        <v>4184</v>
      </c>
      <c r="N1099" s="11" t="s">
        <v>4180</v>
      </c>
      <c r="O1099" s="11">
        <v>28</v>
      </c>
      <c r="P1099" s="11">
        <v>0</v>
      </c>
      <c r="Q1099" s="11">
        <v>28</v>
      </c>
      <c r="R1099" s="11">
        <v>2</v>
      </c>
    </row>
    <row r="1100" spans="1:18">
      <c r="A1100" s="10" t="s">
        <v>5146</v>
      </c>
      <c r="B1100" s="11" t="s">
        <v>102</v>
      </c>
      <c r="C1100" s="11" t="s">
        <v>4177</v>
      </c>
      <c r="D1100" s="11">
        <v>98074</v>
      </c>
      <c r="E1100" s="16">
        <v>640000</v>
      </c>
      <c r="F1100" s="12">
        <v>3</v>
      </c>
      <c r="G1100" s="15">
        <v>2.5</v>
      </c>
      <c r="H1100" s="15">
        <v>2140</v>
      </c>
      <c r="I1100" s="13">
        <v>299</v>
      </c>
      <c r="J1100" s="11">
        <v>0</v>
      </c>
      <c r="K1100" s="15" t="s">
        <v>4183</v>
      </c>
      <c r="L1100" s="11" t="s">
        <v>4183</v>
      </c>
      <c r="M1100" s="11" t="s">
        <v>4184</v>
      </c>
      <c r="N1100" s="11" t="s">
        <v>4180</v>
      </c>
      <c r="O1100" s="11">
        <v>34</v>
      </c>
      <c r="P1100" s="11">
        <v>0</v>
      </c>
      <c r="Q1100" s="11">
        <v>34</v>
      </c>
      <c r="R1100" s="11">
        <v>2</v>
      </c>
    </row>
    <row r="1101" spans="1:18">
      <c r="A1101" s="10" t="s">
        <v>5147</v>
      </c>
      <c r="B1101" s="11" t="s">
        <v>49</v>
      </c>
      <c r="C1101" s="11" t="s">
        <v>4177</v>
      </c>
      <c r="D1101" s="11">
        <v>98122</v>
      </c>
      <c r="E1101" s="16">
        <v>640000</v>
      </c>
      <c r="F1101" s="12">
        <v>2</v>
      </c>
      <c r="G1101" s="15">
        <v>2.25</v>
      </c>
      <c r="H1101" s="15">
        <v>1540</v>
      </c>
      <c r="I1101" s="13">
        <v>416</v>
      </c>
      <c r="J1101" s="11">
        <v>0</v>
      </c>
      <c r="K1101" s="15" t="s">
        <v>4183</v>
      </c>
      <c r="L1101" s="11" t="s">
        <v>4183</v>
      </c>
      <c r="M1101" s="11" t="s">
        <v>4184</v>
      </c>
      <c r="N1101" s="11" t="s">
        <v>4180</v>
      </c>
      <c r="O1101" s="11">
        <v>18</v>
      </c>
      <c r="P1101" s="11">
        <v>0</v>
      </c>
      <c r="Q1101" s="11">
        <v>18</v>
      </c>
      <c r="R1101" s="11">
        <v>3</v>
      </c>
    </row>
    <row r="1102" spans="1:18">
      <c r="A1102" s="10" t="s">
        <v>5148</v>
      </c>
      <c r="B1102" s="11" t="s">
        <v>49</v>
      </c>
      <c r="C1102" s="11" t="s">
        <v>4177</v>
      </c>
      <c r="D1102" s="11">
        <v>98122</v>
      </c>
      <c r="E1102" s="16">
        <v>640000</v>
      </c>
      <c r="F1102" s="12">
        <v>2</v>
      </c>
      <c r="G1102" s="15">
        <v>2.25</v>
      </c>
      <c r="H1102" s="15">
        <v>1540</v>
      </c>
      <c r="I1102" s="13">
        <v>416</v>
      </c>
      <c r="J1102" s="11">
        <v>0</v>
      </c>
      <c r="K1102" s="15" t="s">
        <v>4183</v>
      </c>
      <c r="L1102" s="11" t="s">
        <v>4183</v>
      </c>
      <c r="M1102" s="11" t="s">
        <v>4184</v>
      </c>
      <c r="N1102" s="11" t="s">
        <v>4180</v>
      </c>
      <c r="O1102" s="11">
        <v>18</v>
      </c>
      <c r="P1102" s="11">
        <v>0</v>
      </c>
      <c r="Q1102" s="11">
        <v>18</v>
      </c>
      <c r="R1102" s="11">
        <v>3</v>
      </c>
    </row>
    <row r="1103" spans="1:18">
      <c r="A1103" s="10" t="s">
        <v>1227</v>
      </c>
      <c r="B1103" s="11" t="s">
        <v>49</v>
      </c>
      <c r="C1103" s="11" t="s">
        <v>4177</v>
      </c>
      <c r="D1103" s="11">
        <v>98103</v>
      </c>
      <c r="E1103" s="16">
        <v>640000</v>
      </c>
      <c r="F1103" s="12">
        <v>3</v>
      </c>
      <c r="G1103" s="15">
        <v>1.75</v>
      </c>
      <c r="H1103" s="15">
        <v>1620</v>
      </c>
      <c r="I1103" s="13">
        <v>395</v>
      </c>
      <c r="J1103" s="11">
        <v>0</v>
      </c>
      <c r="K1103" s="15" t="s">
        <v>4183</v>
      </c>
      <c r="L1103" s="11" t="s">
        <v>4178</v>
      </c>
      <c r="M1103" s="11" t="s">
        <v>4184</v>
      </c>
      <c r="N1103" s="11" t="s">
        <v>4181</v>
      </c>
      <c r="O1103" s="11">
        <v>78</v>
      </c>
      <c r="P1103" s="11">
        <v>0</v>
      </c>
      <c r="Q1103" s="11">
        <v>78</v>
      </c>
      <c r="R1103" s="11">
        <v>1</v>
      </c>
    </row>
    <row r="1104" spans="1:18">
      <c r="A1104" s="10" t="s">
        <v>5149</v>
      </c>
      <c r="B1104" s="11" t="s">
        <v>49</v>
      </c>
      <c r="C1104" s="11" t="s">
        <v>4177</v>
      </c>
      <c r="D1104" s="11">
        <v>98199</v>
      </c>
      <c r="E1104" s="16">
        <v>640000</v>
      </c>
      <c r="F1104" s="12">
        <v>3</v>
      </c>
      <c r="G1104" s="15">
        <v>2.5</v>
      </c>
      <c r="H1104" s="15">
        <v>1690</v>
      </c>
      <c r="I1104" s="13">
        <v>379</v>
      </c>
      <c r="J1104" s="11">
        <v>0</v>
      </c>
      <c r="K1104" s="15" t="s">
        <v>4183</v>
      </c>
      <c r="L1104" s="11" t="s">
        <v>4183</v>
      </c>
      <c r="M1104" s="11" t="s">
        <v>4184</v>
      </c>
      <c r="N1104" s="11" t="s">
        <v>4180</v>
      </c>
      <c r="O1104" s="11">
        <v>18</v>
      </c>
      <c r="P1104" s="11">
        <v>0</v>
      </c>
      <c r="Q1104" s="11">
        <v>18</v>
      </c>
      <c r="R1104" s="11">
        <v>2.5</v>
      </c>
    </row>
    <row r="1105" spans="1:18">
      <c r="A1105" s="10" t="s">
        <v>1229</v>
      </c>
      <c r="B1105" s="11" t="s">
        <v>49</v>
      </c>
      <c r="C1105" s="11" t="s">
        <v>4177</v>
      </c>
      <c r="D1105" s="11">
        <v>98103</v>
      </c>
      <c r="E1105" s="16">
        <v>640000</v>
      </c>
      <c r="F1105" s="12">
        <v>2</v>
      </c>
      <c r="G1105" s="15">
        <v>1.75</v>
      </c>
      <c r="H1105" s="15">
        <v>1760</v>
      </c>
      <c r="I1105" s="13">
        <v>364</v>
      </c>
      <c r="J1105" s="11">
        <v>0</v>
      </c>
      <c r="K1105" s="15" t="s">
        <v>4183</v>
      </c>
      <c r="L1105" s="11" t="s">
        <v>4178</v>
      </c>
      <c r="M1105" s="11" t="s">
        <v>4184</v>
      </c>
      <c r="N1105" s="11" t="s">
        <v>4179</v>
      </c>
      <c r="O1105" s="11">
        <v>95</v>
      </c>
      <c r="P1105" s="11">
        <v>0</v>
      </c>
      <c r="Q1105" s="11">
        <v>95</v>
      </c>
      <c r="R1105" s="11">
        <v>1</v>
      </c>
    </row>
    <row r="1106" spans="1:18">
      <c r="A1106" s="10" t="s">
        <v>5150</v>
      </c>
      <c r="B1106" s="11" t="s">
        <v>49</v>
      </c>
      <c r="C1106" s="11" t="s">
        <v>4177</v>
      </c>
      <c r="D1106" s="11">
        <v>98144</v>
      </c>
      <c r="E1106" s="16">
        <v>640000</v>
      </c>
      <c r="F1106" s="12">
        <v>3</v>
      </c>
      <c r="G1106" s="15">
        <v>1.75</v>
      </c>
      <c r="H1106" s="15">
        <v>2340</v>
      </c>
      <c r="I1106" s="13">
        <v>274</v>
      </c>
      <c r="J1106" s="11">
        <v>0</v>
      </c>
      <c r="K1106" s="15" t="s">
        <v>4183</v>
      </c>
      <c r="L1106" s="11" t="s">
        <v>4178</v>
      </c>
      <c r="M1106" s="11" t="s">
        <v>4184</v>
      </c>
      <c r="N1106" s="11" t="s">
        <v>4181</v>
      </c>
      <c r="O1106" s="11">
        <v>108</v>
      </c>
      <c r="P1106" s="11">
        <v>0</v>
      </c>
      <c r="Q1106" s="11">
        <v>108</v>
      </c>
      <c r="R1106" s="11">
        <v>1</v>
      </c>
    </row>
    <row r="1107" spans="1:18">
      <c r="A1107" s="10" t="s">
        <v>5151</v>
      </c>
      <c r="B1107" s="11" t="s">
        <v>49</v>
      </c>
      <c r="C1107" s="11" t="s">
        <v>4177</v>
      </c>
      <c r="D1107" s="11">
        <v>98115</v>
      </c>
      <c r="E1107" s="16">
        <v>640000</v>
      </c>
      <c r="F1107" s="12">
        <v>4</v>
      </c>
      <c r="G1107" s="15">
        <v>2</v>
      </c>
      <c r="H1107" s="15">
        <v>2560</v>
      </c>
      <c r="I1107" s="13">
        <v>250</v>
      </c>
      <c r="J1107" s="11">
        <v>0</v>
      </c>
      <c r="K1107" s="15" t="s">
        <v>4183</v>
      </c>
      <c r="L1107" s="11" t="s">
        <v>4178</v>
      </c>
      <c r="M1107" s="11" t="s">
        <v>4184</v>
      </c>
      <c r="N1107" s="11" t="s">
        <v>4179</v>
      </c>
      <c r="O1107" s="11">
        <v>78</v>
      </c>
      <c r="P1107" s="11">
        <v>1988</v>
      </c>
      <c r="Q1107" s="11">
        <v>37</v>
      </c>
      <c r="R1107" s="11">
        <v>1</v>
      </c>
    </row>
    <row r="1108" spans="1:18">
      <c r="A1108" s="10" t="s">
        <v>5152</v>
      </c>
      <c r="B1108" s="11" t="s">
        <v>49</v>
      </c>
      <c r="C1108" s="11" t="s">
        <v>4177</v>
      </c>
      <c r="D1108" s="11">
        <v>98119</v>
      </c>
      <c r="E1108" s="16">
        <v>640000</v>
      </c>
      <c r="F1108" s="12">
        <v>3</v>
      </c>
      <c r="G1108" s="15">
        <v>2</v>
      </c>
      <c r="H1108" s="15">
        <v>1380</v>
      </c>
      <c r="I1108" s="13">
        <v>464</v>
      </c>
      <c r="J1108" s="11">
        <v>0</v>
      </c>
      <c r="K1108" s="15" t="s">
        <v>4183</v>
      </c>
      <c r="L1108" s="11" t="s">
        <v>4183</v>
      </c>
      <c r="M1108" s="11" t="s">
        <v>4184</v>
      </c>
      <c r="N1108" s="11" t="s">
        <v>4180</v>
      </c>
      <c r="O1108" s="11">
        <v>77</v>
      </c>
      <c r="P1108" s="11">
        <v>1994</v>
      </c>
      <c r="Q1108" s="11">
        <v>31</v>
      </c>
      <c r="R1108" s="11">
        <v>1</v>
      </c>
    </row>
    <row r="1109" spans="1:18">
      <c r="A1109" s="10" t="s">
        <v>5153</v>
      </c>
      <c r="B1109" s="11" t="s">
        <v>79</v>
      </c>
      <c r="C1109" s="11" t="s">
        <v>4177</v>
      </c>
      <c r="D1109" s="11">
        <v>98029</v>
      </c>
      <c r="E1109" s="16">
        <v>639888</v>
      </c>
      <c r="F1109" s="12">
        <v>4</v>
      </c>
      <c r="G1109" s="15">
        <v>2.5</v>
      </c>
      <c r="H1109" s="15">
        <v>2050</v>
      </c>
      <c r="I1109" s="13">
        <v>312</v>
      </c>
      <c r="J1109" s="11">
        <v>0</v>
      </c>
      <c r="K1109" s="15" t="s">
        <v>4183</v>
      </c>
      <c r="L1109" s="11" t="s">
        <v>4183</v>
      </c>
      <c r="M1109" s="11" t="s">
        <v>4184</v>
      </c>
      <c r="N1109" s="11" t="s">
        <v>4180</v>
      </c>
      <c r="O1109" s="11">
        <v>13</v>
      </c>
      <c r="P1109" s="11">
        <v>1912</v>
      </c>
      <c r="Q1109" s="11">
        <v>113</v>
      </c>
      <c r="R1109" s="11">
        <v>2</v>
      </c>
    </row>
    <row r="1110" spans="1:18">
      <c r="A1110" s="10" t="s">
        <v>5154</v>
      </c>
      <c r="B1110" s="11" t="s">
        <v>137</v>
      </c>
      <c r="C1110" s="11" t="s">
        <v>4177</v>
      </c>
      <c r="D1110" s="11">
        <v>98052</v>
      </c>
      <c r="E1110" s="16">
        <v>639500</v>
      </c>
      <c r="F1110" s="12">
        <v>4</v>
      </c>
      <c r="G1110" s="15">
        <v>2.25</v>
      </c>
      <c r="H1110" s="15">
        <v>2330</v>
      </c>
      <c r="I1110" s="13">
        <v>274</v>
      </c>
      <c r="J1110" s="11">
        <v>0</v>
      </c>
      <c r="K1110" s="15" t="s">
        <v>4183</v>
      </c>
      <c r="L1110" s="11" t="s">
        <v>4183</v>
      </c>
      <c r="M1110" s="11" t="s">
        <v>4184</v>
      </c>
      <c r="N1110" s="11" t="s">
        <v>4180</v>
      </c>
      <c r="O1110" s="11">
        <v>39</v>
      </c>
      <c r="P1110" s="11">
        <v>0</v>
      </c>
      <c r="Q1110" s="11">
        <v>39</v>
      </c>
      <c r="R1110" s="11">
        <v>2</v>
      </c>
    </row>
    <row r="1111" spans="1:18">
      <c r="A1111" s="10" t="s">
        <v>5155</v>
      </c>
      <c r="B1111" s="11" t="s">
        <v>137</v>
      </c>
      <c r="C1111" s="11" t="s">
        <v>4177</v>
      </c>
      <c r="D1111" s="11">
        <v>98052</v>
      </c>
      <c r="E1111" s="16">
        <v>639000</v>
      </c>
      <c r="F1111" s="12">
        <v>4</v>
      </c>
      <c r="G1111" s="15">
        <v>2.5</v>
      </c>
      <c r="H1111" s="15">
        <v>2150</v>
      </c>
      <c r="I1111" s="13">
        <v>297</v>
      </c>
      <c r="J1111" s="11">
        <v>0</v>
      </c>
      <c r="K1111" s="15" t="s">
        <v>4183</v>
      </c>
      <c r="L1111" s="11" t="s">
        <v>4183</v>
      </c>
      <c r="M1111" s="11" t="s">
        <v>4184</v>
      </c>
      <c r="N1111" s="11" t="s">
        <v>4179</v>
      </c>
      <c r="O1111" s="11">
        <v>43</v>
      </c>
      <c r="P1111" s="11">
        <v>2011</v>
      </c>
      <c r="Q1111" s="11">
        <v>14</v>
      </c>
      <c r="R1111" s="11">
        <v>2</v>
      </c>
    </row>
    <row r="1112" spans="1:18">
      <c r="A1112" s="10" t="s">
        <v>5156</v>
      </c>
      <c r="B1112" s="11" t="s">
        <v>49</v>
      </c>
      <c r="C1112" s="11" t="s">
        <v>4177</v>
      </c>
      <c r="D1112" s="11">
        <v>98199</v>
      </c>
      <c r="E1112" s="16">
        <v>639000</v>
      </c>
      <c r="F1112" s="12">
        <v>4</v>
      </c>
      <c r="G1112" s="15">
        <v>2</v>
      </c>
      <c r="H1112" s="15">
        <v>1840</v>
      </c>
      <c r="I1112" s="13">
        <v>347</v>
      </c>
      <c r="J1112" s="11">
        <v>0</v>
      </c>
      <c r="K1112" s="15" t="s">
        <v>4183</v>
      </c>
      <c r="L1112" s="11" t="s">
        <v>4178</v>
      </c>
      <c r="M1112" s="11" t="s">
        <v>4184</v>
      </c>
      <c r="N1112" s="11" t="s">
        <v>4179</v>
      </c>
      <c r="O1112" s="11">
        <v>83</v>
      </c>
      <c r="P1112" s="11">
        <v>1982</v>
      </c>
      <c r="Q1112" s="11">
        <v>43</v>
      </c>
      <c r="R1112" s="11">
        <v>1</v>
      </c>
    </row>
    <row r="1113" spans="1:18">
      <c r="A1113" s="10" t="s">
        <v>5157</v>
      </c>
      <c r="B1113" s="11" t="s">
        <v>137</v>
      </c>
      <c r="C1113" s="11" t="s">
        <v>4177</v>
      </c>
      <c r="D1113" s="11">
        <v>98052</v>
      </c>
      <c r="E1113" s="16">
        <v>638000</v>
      </c>
      <c r="F1113" s="12">
        <v>3</v>
      </c>
      <c r="G1113" s="15">
        <v>2.5</v>
      </c>
      <c r="H1113" s="15">
        <v>2110</v>
      </c>
      <c r="I1113" s="13">
        <v>302</v>
      </c>
      <c r="J1113" s="11">
        <v>0</v>
      </c>
      <c r="K1113" s="15" t="s">
        <v>4183</v>
      </c>
      <c r="L1113" s="11" t="s">
        <v>4183</v>
      </c>
      <c r="M1113" s="11" t="s">
        <v>4184</v>
      </c>
      <c r="N1113" s="11" t="s">
        <v>4180</v>
      </c>
      <c r="O1113" s="11">
        <v>20</v>
      </c>
      <c r="P1113" s="11">
        <v>0</v>
      </c>
      <c r="Q1113" s="11">
        <v>20</v>
      </c>
      <c r="R1113" s="11">
        <v>2</v>
      </c>
    </row>
    <row r="1114" spans="1:18">
      <c r="A1114" s="10" t="s">
        <v>5158</v>
      </c>
      <c r="B1114" s="11" t="s">
        <v>49</v>
      </c>
      <c r="C1114" s="11" t="s">
        <v>4177</v>
      </c>
      <c r="D1114" s="11">
        <v>98116</v>
      </c>
      <c r="E1114" s="16">
        <v>638000</v>
      </c>
      <c r="F1114" s="12">
        <v>3</v>
      </c>
      <c r="G1114" s="15">
        <v>2</v>
      </c>
      <c r="H1114" s="15">
        <v>1660</v>
      </c>
      <c r="I1114" s="13">
        <v>384</v>
      </c>
      <c r="J1114" s="11">
        <v>0</v>
      </c>
      <c r="K1114" s="15" t="s">
        <v>4183</v>
      </c>
      <c r="L1114" s="11" t="s">
        <v>4178</v>
      </c>
      <c r="M1114" s="11" t="s">
        <v>4184</v>
      </c>
      <c r="N1114" s="11" t="s">
        <v>4181</v>
      </c>
      <c r="O1114" s="11">
        <v>103</v>
      </c>
      <c r="P1114" s="11">
        <v>1956</v>
      </c>
      <c r="Q1114" s="11">
        <v>69</v>
      </c>
      <c r="R1114" s="11">
        <v>1</v>
      </c>
    </row>
    <row r="1115" spans="1:18">
      <c r="A1115" s="10" t="s">
        <v>5159</v>
      </c>
      <c r="B1115" s="11" t="s">
        <v>102</v>
      </c>
      <c r="C1115" s="11" t="s">
        <v>4177</v>
      </c>
      <c r="D1115" s="11">
        <v>98074</v>
      </c>
      <c r="E1115" s="16">
        <v>635700</v>
      </c>
      <c r="F1115" s="12">
        <v>4</v>
      </c>
      <c r="G1115" s="15">
        <v>2.5</v>
      </c>
      <c r="H1115" s="15">
        <v>3240</v>
      </c>
      <c r="I1115" s="13">
        <v>196</v>
      </c>
      <c r="J1115" s="11">
        <v>0</v>
      </c>
      <c r="K1115" s="15" t="s">
        <v>4183</v>
      </c>
      <c r="L1115" s="11" t="s">
        <v>4178</v>
      </c>
      <c r="M1115" s="11" t="s">
        <v>4184</v>
      </c>
      <c r="N1115" s="11" t="s">
        <v>4180</v>
      </c>
      <c r="O1115" s="11">
        <v>48</v>
      </c>
      <c r="P1115" s="11">
        <v>2004</v>
      </c>
      <c r="Q1115" s="11">
        <v>21</v>
      </c>
      <c r="R1115" s="11">
        <v>1</v>
      </c>
    </row>
    <row r="1116" spans="1:18">
      <c r="A1116" s="10" t="s">
        <v>5160</v>
      </c>
      <c r="B1116" s="11" t="s">
        <v>49</v>
      </c>
      <c r="C1116" s="11" t="s">
        <v>4177</v>
      </c>
      <c r="D1116" s="11">
        <v>98117</v>
      </c>
      <c r="E1116" s="16">
        <v>635200</v>
      </c>
      <c r="F1116" s="12">
        <v>4</v>
      </c>
      <c r="G1116" s="15">
        <v>1.75</v>
      </c>
      <c r="H1116" s="15">
        <v>1640</v>
      </c>
      <c r="I1116" s="13">
        <v>387</v>
      </c>
      <c r="J1116" s="11">
        <v>0</v>
      </c>
      <c r="K1116" s="15" t="s">
        <v>4183</v>
      </c>
      <c r="L1116" s="11" t="s">
        <v>4178</v>
      </c>
      <c r="M1116" s="11" t="s">
        <v>4184</v>
      </c>
      <c r="N1116" s="11" t="s">
        <v>4181</v>
      </c>
      <c r="O1116" s="11">
        <v>104</v>
      </c>
      <c r="P1116" s="11">
        <v>0</v>
      </c>
      <c r="Q1116" s="11">
        <v>104</v>
      </c>
      <c r="R1116" s="11">
        <v>1</v>
      </c>
    </row>
    <row r="1117" spans="1:18">
      <c r="A1117" s="10" t="s">
        <v>5161</v>
      </c>
      <c r="B1117" s="11" t="s">
        <v>33</v>
      </c>
      <c r="C1117" s="11" t="s">
        <v>4177</v>
      </c>
      <c r="D1117" s="11">
        <v>98007</v>
      </c>
      <c r="E1117" s="16">
        <v>635000</v>
      </c>
      <c r="F1117" s="12">
        <v>4</v>
      </c>
      <c r="G1117" s="15">
        <v>1.75</v>
      </c>
      <c r="H1117" s="15">
        <v>1950</v>
      </c>
      <c r="I1117" s="13">
        <v>326</v>
      </c>
      <c r="J1117" s="11">
        <v>0</v>
      </c>
      <c r="K1117" s="15" t="s">
        <v>4183</v>
      </c>
      <c r="L1117" s="11" t="s">
        <v>4178</v>
      </c>
      <c r="M1117" s="11" t="s">
        <v>4184</v>
      </c>
      <c r="N1117" s="11" t="s">
        <v>4179</v>
      </c>
      <c r="O1117" s="11">
        <v>56</v>
      </c>
      <c r="P1117" s="11">
        <v>0</v>
      </c>
      <c r="Q1117" s="11">
        <v>56</v>
      </c>
      <c r="R1117" s="11">
        <v>1</v>
      </c>
    </row>
    <row r="1118" spans="1:18">
      <c r="A1118" s="10" t="s">
        <v>5162</v>
      </c>
      <c r="B1118" s="11" t="s">
        <v>46</v>
      </c>
      <c r="C1118" s="11" t="s">
        <v>4177</v>
      </c>
      <c r="D1118" s="11">
        <v>98034</v>
      </c>
      <c r="E1118" s="16">
        <v>635000</v>
      </c>
      <c r="F1118" s="12">
        <v>3</v>
      </c>
      <c r="G1118" s="15">
        <v>2.5</v>
      </c>
      <c r="H1118" s="15">
        <v>3350</v>
      </c>
      <c r="I1118" s="13">
        <v>190</v>
      </c>
      <c r="J1118" s="11">
        <v>0</v>
      </c>
      <c r="K1118" s="15" t="s">
        <v>4183</v>
      </c>
      <c r="L1118" s="11" t="s">
        <v>4178</v>
      </c>
      <c r="M1118" s="11" t="s">
        <v>4184</v>
      </c>
      <c r="N1118" s="11" t="s">
        <v>4180</v>
      </c>
      <c r="O1118" s="11">
        <v>20</v>
      </c>
      <c r="P1118" s="11">
        <v>0</v>
      </c>
      <c r="Q1118" s="11">
        <v>20</v>
      </c>
      <c r="R1118" s="11">
        <v>2</v>
      </c>
    </row>
    <row r="1119" spans="1:18">
      <c r="A1119" s="10" t="s">
        <v>5163</v>
      </c>
      <c r="B1119" s="11" t="s">
        <v>137</v>
      </c>
      <c r="C1119" s="11" t="s">
        <v>4177</v>
      </c>
      <c r="D1119" s="11">
        <v>98053</v>
      </c>
      <c r="E1119" s="16">
        <v>635000</v>
      </c>
      <c r="F1119" s="12">
        <v>4</v>
      </c>
      <c r="G1119" s="15">
        <v>2.5</v>
      </c>
      <c r="H1119" s="15">
        <v>3080</v>
      </c>
      <c r="I1119" s="13">
        <v>206</v>
      </c>
      <c r="J1119" s="11">
        <v>1</v>
      </c>
      <c r="K1119" s="15" t="s">
        <v>4183</v>
      </c>
      <c r="L1119" s="11" t="s">
        <v>4183</v>
      </c>
      <c r="M1119" s="11" t="s">
        <v>4184</v>
      </c>
      <c r="N1119" s="11" t="s">
        <v>4180</v>
      </c>
      <c r="O1119" s="11">
        <v>28</v>
      </c>
      <c r="P1119" s="11">
        <v>0</v>
      </c>
      <c r="Q1119" s="11">
        <v>28</v>
      </c>
      <c r="R1119" s="11">
        <v>2</v>
      </c>
    </row>
    <row r="1120" spans="1:18">
      <c r="A1120" s="10" t="s">
        <v>1244</v>
      </c>
      <c r="B1120" s="11" t="s">
        <v>49</v>
      </c>
      <c r="C1120" s="11" t="s">
        <v>4177</v>
      </c>
      <c r="D1120" s="11">
        <v>98103</v>
      </c>
      <c r="E1120" s="16">
        <v>635000</v>
      </c>
      <c r="F1120" s="12">
        <v>3</v>
      </c>
      <c r="G1120" s="15">
        <v>2.5</v>
      </c>
      <c r="H1120" s="15">
        <v>1570</v>
      </c>
      <c r="I1120" s="13">
        <v>404</v>
      </c>
      <c r="J1120" s="11">
        <v>0</v>
      </c>
      <c r="K1120" s="15" t="s">
        <v>4183</v>
      </c>
      <c r="L1120" s="11" t="s">
        <v>4183</v>
      </c>
      <c r="M1120" s="11" t="s">
        <v>4184</v>
      </c>
      <c r="N1120" s="11" t="s">
        <v>4180</v>
      </c>
      <c r="O1120" s="11">
        <v>15</v>
      </c>
      <c r="P1120" s="11">
        <v>0</v>
      </c>
      <c r="Q1120" s="11">
        <v>15</v>
      </c>
      <c r="R1120" s="11">
        <v>3</v>
      </c>
    </row>
    <row r="1121" spans="1:18">
      <c r="A1121" s="10" t="s">
        <v>5062</v>
      </c>
      <c r="B1121" s="11" t="s">
        <v>49</v>
      </c>
      <c r="C1121" s="11" t="s">
        <v>4177</v>
      </c>
      <c r="D1121" s="11">
        <v>98144</v>
      </c>
      <c r="E1121" s="16">
        <v>635000</v>
      </c>
      <c r="F1121" s="12">
        <v>3</v>
      </c>
      <c r="G1121" s="15">
        <v>2.5</v>
      </c>
      <c r="H1121" s="15">
        <v>2300</v>
      </c>
      <c r="I1121" s="13">
        <v>276</v>
      </c>
      <c r="J1121" s="11">
        <v>0</v>
      </c>
      <c r="K1121" s="15" t="s">
        <v>4183</v>
      </c>
      <c r="L1121" s="11" t="s">
        <v>4178</v>
      </c>
      <c r="M1121" s="11" t="s">
        <v>4184</v>
      </c>
      <c r="N1121" s="11" t="s">
        <v>4179</v>
      </c>
      <c r="O1121" s="11">
        <v>104</v>
      </c>
      <c r="P1121" s="11">
        <v>0</v>
      </c>
      <c r="Q1121" s="11">
        <v>104</v>
      </c>
      <c r="R1121" s="11">
        <v>1.5</v>
      </c>
    </row>
    <row r="1122" spans="1:18">
      <c r="A1122" s="10" t="s">
        <v>5164</v>
      </c>
      <c r="B1122" s="11" t="s">
        <v>49</v>
      </c>
      <c r="C1122" s="11" t="s">
        <v>4177</v>
      </c>
      <c r="D1122" s="11">
        <v>98118</v>
      </c>
      <c r="E1122" s="16">
        <v>635000</v>
      </c>
      <c r="F1122" s="12">
        <v>4</v>
      </c>
      <c r="G1122" s="15">
        <v>2.25</v>
      </c>
      <c r="H1122" s="15">
        <v>2750</v>
      </c>
      <c r="I1122" s="13">
        <v>231</v>
      </c>
      <c r="J1122" s="11">
        <v>0</v>
      </c>
      <c r="K1122" s="15" t="s">
        <v>4183</v>
      </c>
      <c r="L1122" s="11" t="s">
        <v>4178</v>
      </c>
      <c r="M1122" s="11" t="s">
        <v>4184</v>
      </c>
      <c r="N1122" s="11" t="s">
        <v>4179</v>
      </c>
      <c r="O1122" s="11">
        <v>77</v>
      </c>
      <c r="P1122" s="11">
        <v>0</v>
      </c>
      <c r="Q1122" s="11">
        <v>77</v>
      </c>
      <c r="R1122" s="11">
        <v>1</v>
      </c>
    </row>
    <row r="1123" spans="1:18">
      <c r="A1123" s="10" t="s">
        <v>5165</v>
      </c>
      <c r="B1123" s="11" t="s">
        <v>49</v>
      </c>
      <c r="C1123" s="11" t="s">
        <v>4177</v>
      </c>
      <c r="D1123" s="11">
        <v>98118</v>
      </c>
      <c r="E1123" s="16">
        <v>635000</v>
      </c>
      <c r="F1123" s="12">
        <v>3</v>
      </c>
      <c r="G1123" s="15">
        <v>2.5</v>
      </c>
      <c r="H1123" s="15">
        <v>1960</v>
      </c>
      <c r="I1123" s="13">
        <v>324</v>
      </c>
      <c r="J1123" s="11">
        <v>0</v>
      </c>
      <c r="K1123" s="15" t="s">
        <v>4183</v>
      </c>
      <c r="L1123" s="11" t="s">
        <v>4178</v>
      </c>
      <c r="M1123" s="11" t="s">
        <v>4184</v>
      </c>
      <c r="N1123" s="11" t="s">
        <v>4179</v>
      </c>
      <c r="O1123" s="11">
        <v>85</v>
      </c>
      <c r="P1123" s="11">
        <v>2001</v>
      </c>
      <c r="Q1123" s="11">
        <v>24</v>
      </c>
      <c r="R1123" s="11">
        <v>1</v>
      </c>
    </row>
    <row r="1124" spans="1:18">
      <c r="A1124" s="10" t="s">
        <v>5166</v>
      </c>
      <c r="B1124" s="11" t="s">
        <v>313</v>
      </c>
      <c r="C1124" s="11" t="s">
        <v>4177</v>
      </c>
      <c r="D1124" s="11">
        <v>98065</v>
      </c>
      <c r="E1124" s="16">
        <v>633634</v>
      </c>
      <c r="F1124" s="12">
        <v>4</v>
      </c>
      <c r="G1124" s="15">
        <v>3.5</v>
      </c>
      <c r="H1124" s="15">
        <v>2960</v>
      </c>
      <c r="I1124" s="13">
        <v>214</v>
      </c>
      <c r="J1124" s="11">
        <v>0</v>
      </c>
      <c r="K1124" s="15" t="s">
        <v>4183</v>
      </c>
      <c r="L1124" s="11" t="s">
        <v>4183</v>
      </c>
      <c r="M1124" s="11" t="s">
        <v>4184</v>
      </c>
      <c r="N1124" s="11" t="s">
        <v>4180</v>
      </c>
      <c r="O1124" s="11">
        <v>11</v>
      </c>
      <c r="P1124" s="11">
        <v>0</v>
      </c>
      <c r="Q1124" s="11">
        <v>11</v>
      </c>
      <c r="R1124" s="11">
        <v>2</v>
      </c>
    </row>
    <row r="1125" spans="1:18">
      <c r="A1125" s="10" t="s">
        <v>5167</v>
      </c>
      <c r="B1125" s="11" t="s">
        <v>137</v>
      </c>
      <c r="C1125" s="11" t="s">
        <v>4177</v>
      </c>
      <c r="D1125" s="11">
        <v>98053</v>
      </c>
      <c r="E1125" s="16">
        <v>633100</v>
      </c>
      <c r="F1125" s="12">
        <v>4</v>
      </c>
      <c r="G1125" s="15">
        <v>2.5</v>
      </c>
      <c r="H1125" s="15">
        <v>2470</v>
      </c>
      <c r="I1125" s="13">
        <v>256</v>
      </c>
      <c r="J1125" s="11">
        <v>1</v>
      </c>
      <c r="K1125" s="15" t="s">
        <v>4183</v>
      </c>
      <c r="L1125" s="11" t="s">
        <v>4183</v>
      </c>
      <c r="M1125" s="11" t="s">
        <v>4184</v>
      </c>
      <c r="N1125" s="11" t="s">
        <v>4180</v>
      </c>
      <c r="O1125" s="11">
        <v>32</v>
      </c>
      <c r="P1125" s="11">
        <v>0</v>
      </c>
      <c r="Q1125" s="11">
        <v>32</v>
      </c>
      <c r="R1125" s="11">
        <v>2</v>
      </c>
    </row>
    <row r="1126" spans="1:18">
      <c r="A1126" s="10" t="s">
        <v>5168</v>
      </c>
      <c r="B1126" s="11" t="s">
        <v>49</v>
      </c>
      <c r="C1126" s="11" t="s">
        <v>4177</v>
      </c>
      <c r="D1126" s="11">
        <v>98126</v>
      </c>
      <c r="E1126" s="16">
        <v>633000</v>
      </c>
      <c r="F1126" s="12">
        <v>4</v>
      </c>
      <c r="G1126" s="15">
        <v>2.5</v>
      </c>
      <c r="H1126" s="15">
        <v>2360</v>
      </c>
      <c r="I1126" s="13">
        <v>268</v>
      </c>
      <c r="J1126" s="11">
        <v>0</v>
      </c>
      <c r="K1126" s="15" t="s">
        <v>4183</v>
      </c>
      <c r="L1126" s="11" t="s">
        <v>4178</v>
      </c>
      <c r="M1126" s="11" t="s">
        <v>4197</v>
      </c>
      <c r="N1126" s="11" t="s">
        <v>4180</v>
      </c>
      <c r="O1126" s="11">
        <v>48</v>
      </c>
      <c r="P1126" s="11">
        <v>2004</v>
      </c>
      <c r="Q1126" s="11">
        <v>21</v>
      </c>
      <c r="R1126" s="11">
        <v>1</v>
      </c>
    </row>
    <row r="1127" spans="1:18">
      <c r="A1127" s="10" t="s">
        <v>5169</v>
      </c>
      <c r="B1127" s="11" t="s">
        <v>137</v>
      </c>
      <c r="C1127" s="11" t="s">
        <v>4177</v>
      </c>
      <c r="D1127" s="11">
        <v>98053</v>
      </c>
      <c r="E1127" s="16">
        <v>632500</v>
      </c>
      <c r="F1127" s="12">
        <v>5</v>
      </c>
      <c r="G1127" s="15">
        <v>2.5</v>
      </c>
      <c r="H1127" s="15">
        <v>2640</v>
      </c>
      <c r="I1127" s="13">
        <v>240</v>
      </c>
      <c r="J1127" s="11">
        <v>0</v>
      </c>
      <c r="K1127" s="15" t="s">
        <v>4183</v>
      </c>
      <c r="L1127" s="11" t="s">
        <v>4183</v>
      </c>
      <c r="M1127" s="11" t="s">
        <v>4184</v>
      </c>
      <c r="N1127" s="11" t="s">
        <v>4180</v>
      </c>
      <c r="O1127" s="11">
        <v>22</v>
      </c>
      <c r="P1127" s="11">
        <v>0</v>
      </c>
      <c r="Q1127" s="11">
        <v>22</v>
      </c>
      <c r="R1127" s="11">
        <v>2</v>
      </c>
    </row>
    <row r="1128" spans="1:18">
      <c r="A1128" s="10" t="s">
        <v>5170</v>
      </c>
      <c r="B1128" s="11" t="s">
        <v>102</v>
      </c>
      <c r="C1128" s="11" t="s">
        <v>4177</v>
      </c>
      <c r="D1128" s="11">
        <v>98074</v>
      </c>
      <c r="E1128" s="16">
        <v>632500</v>
      </c>
      <c r="F1128" s="12">
        <v>4</v>
      </c>
      <c r="G1128" s="15">
        <v>2.5</v>
      </c>
      <c r="H1128" s="15">
        <v>2090</v>
      </c>
      <c r="I1128" s="13">
        <v>303</v>
      </c>
      <c r="J1128" s="11">
        <v>0</v>
      </c>
      <c r="K1128" s="15" t="s">
        <v>4183</v>
      </c>
      <c r="L1128" s="11" t="s">
        <v>4183</v>
      </c>
      <c r="M1128" s="11" t="s">
        <v>4184</v>
      </c>
      <c r="N1128" s="11" t="s">
        <v>4180</v>
      </c>
      <c r="O1128" s="11">
        <v>39</v>
      </c>
      <c r="P1128" s="11">
        <v>0</v>
      </c>
      <c r="Q1128" s="11">
        <v>39</v>
      </c>
      <c r="R1128" s="11">
        <v>2</v>
      </c>
    </row>
    <row r="1129" spans="1:18">
      <c r="A1129" s="10" t="s">
        <v>1252</v>
      </c>
      <c r="B1129" s="11" t="s">
        <v>49</v>
      </c>
      <c r="C1129" s="11" t="s">
        <v>4177</v>
      </c>
      <c r="D1129" s="11">
        <v>98109</v>
      </c>
      <c r="E1129" s="16">
        <v>631500</v>
      </c>
      <c r="F1129" s="12">
        <v>2</v>
      </c>
      <c r="G1129" s="15">
        <v>1</v>
      </c>
      <c r="H1129" s="15">
        <v>1130</v>
      </c>
      <c r="I1129" s="13">
        <v>559</v>
      </c>
      <c r="J1129" s="11">
        <v>0</v>
      </c>
      <c r="K1129" s="15" t="s">
        <v>4183</v>
      </c>
      <c r="L1129" s="11" t="s">
        <v>4183</v>
      </c>
      <c r="M1129" s="11" t="s">
        <v>4184</v>
      </c>
      <c r="N1129" s="11" t="s">
        <v>4179</v>
      </c>
      <c r="O1129" s="11">
        <v>98</v>
      </c>
      <c r="P1129" s="11">
        <v>0</v>
      </c>
      <c r="Q1129" s="11">
        <v>98</v>
      </c>
      <c r="R1129" s="11">
        <v>1</v>
      </c>
    </row>
    <row r="1130" spans="1:18">
      <c r="A1130" s="10" t="s">
        <v>5171</v>
      </c>
      <c r="B1130" s="11" t="s">
        <v>49</v>
      </c>
      <c r="C1130" s="11" t="s">
        <v>4177</v>
      </c>
      <c r="D1130" s="11">
        <v>98116</v>
      </c>
      <c r="E1130" s="16">
        <v>631500</v>
      </c>
      <c r="F1130" s="12">
        <v>4</v>
      </c>
      <c r="G1130" s="15">
        <v>2</v>
      </c>
      <c r="H1130" s="15">
        <v>2530</v>
      </c>
      <c r="I1130" s="13">
        <v>250</v>
      </c>
      <c r="J1130" s="11">
        <v>0</v>
      </c>
      <c r="K1130" s="15" t="s">
        <v>4183</v>
      </c>
      <c r="L1130" s="11" t="s">
        <v>4178</v>
      </c>
      <c r="M1130" s="11" t="s">
        <v>4184</v>
      </c>
      <c r="N1130" s="11" t="s">
        <v>4179</v>
      </c>
      <c r="O1130" s="11">
        <v>115</v>
      </c>
      <c r="P1130" s="11">
        <v>0</v>
      </c>
      <c r="Q1130" s="11">
        <v>115</v>
      </c>
      <c r="R1130" s="11">
        <v>1.5</v>
      </c>
    </row>
    <row r="1131" spans="1:18">
      <c r="A1131" s="10" t="s">
        <v>5172</v>
      </c>
      <c r="B1131" s="11" t="s">
        <v>79</v>
      </c>
      <c r="C1131" s="11" t="s">
        <v>4177</v>
      </c>
      <c r="D1131" s="11">
        <v>98029</v>
      </c>
      <c r="E1131" s="16">
        <v>630000</v>
      </c>
      <c r="F1131" s="12">
        <v>2</v>
      </c>
      <c r="G1131" s="15">
        <v>2.5</v>
      </c>
      <c r="H1131" s="15">
        <v>2290</v>
      </c>
      <c r="I1131" s="13">
        <v>275</v>
      </c>
      <c r="J1131" s="11">
        <v>0</v>
      </c>
      <c r="K1131" s="15" t="s">
        <v>4183</v>
      </c>
      <c r="L1131" s="11" t="s">
        <v>4183</v>
      </c>
      <c r="M1131" s="11" t="s">
        <v>4184</v>
      </c>
      <c r="N1131" s="11" t="s">
        <v>4180</v>
      </c>
      <c r="O1131" s="11">
        <v>20</v>
      </c>
      <c r="P1131" s="11">
        <v>0</v>
      </c>
      <c r="Q1131" s="11">
        <v>20</v>
      </c>
      <c r="R1131" s="11">
        <v>2</v>
      </c>
    </row>
    <row r="1132" spans="1:18">
      <c r="A1132" s="10" t="s">
        <v>5173</v>
      </c>
      <c r="B1132" s="11" t="s">
        <v>79</v>
      </c>
      <c r="C1132" s="11" t="s">
        <v>4177</v>
      </c>
      <c r="D1132" s="11">
        <v>98027</v>
      </c>
      <c r="E1132" s="16">
        <v>630000</v>
      </c>
      <c r="F1132" s="12">
        <v>4</v>
      </c>
      <c r="G1132" s="15">
        <v>3.75</v>
      </c>
      <c r="H1132" s="15">
        <v>4610</v>
      </c>
      <c r="I1132" s="13">
        <v>137</v>
      </c>
      <c r="J1132" s="11">
        <v>1</v>
      </c>
      <c r="K1132" s="15" t="s">
        <v>4183</v>
      </c>
      <c r="L1132" s="11" t="s">
        <v>4178</v>
      </c>
      <c r="M1132" s="11" t="s">
        <v>4184</v>
      </c>
      <c r="N1132" s="11" t="s">
        <v>4179</v>
      </c>
      <c r="O1132" s="11">
        <v>45</v>
      </c>
      <c r="P1132" s="11">
        <v>0</v>
      </c>
      <c r="Q1132" s="11">
        <v>45</v>
      </c>
      <c r="R1132" s="11">
        <v>1</v>
      </c>
    </row>
    <row r="1133" spans="1:18">
      <c r="A1133" s="10" t="s">
        <v>5174</v>
      </c>
      <c r="B1133" s="11" t="s">
        <v>329</v>
      </c>
      <c r="C1133" s="11" t="s">
        <v>4177</v>
      </c>
      <c r="D1133" s="11">
        <v>98028</v>
      </c>
      <c r="E1133" s="16">
        <v>630000</v>
      </c>
      <c r="F1133" s="12">
        <v>4</v>
      </c>
      <c r="G1133" s="15">
        <v>2.5</v>
      </c>
      <c r="H1133" s="15">
        <v>2807</v>
      </c>
      <c r="I1133" s="13">
        <v>224</v>
      </c>
      <c r="J1133" s="11">
        <v>0</v>
      </c>
      <c r="K1133" s="15" t="s">
        <v>4183</v>
      </c>
      <c r="L1133" s="11" t="s">
        <v>4183</v>
      </c>
      <c r="M1133" s="11" t="s">
        <v>4184</v>
      </c>
      <c r="N1133" s="11" t="s">
        <v>4180</v>
      </c>
      <c r="O1133" s="11">
        <v>29</v>
      </c>
      <c r="P1133" s="11">
        <v>0</v>
      </c>
      <c r="Q1133" s="11">
        <v>29</v>
      </c>
      <c r="R1133" s="11">
        <v>2</v>
      </c>
    </row>
    <row r="1134" spans="1:18">
      <c r="A1134" s="10" t="s">
        <v>5175</v>
      </c>
      <c r="B1134" s="11" t="s">
        <v>46</v>
      </c>
      <c r="C1134" s="11" t="s">
        <v>4177</v>
      </c>
      <c r="D1134" s="11">
        <v>98033</v>
      </c>
      <c r="E1134" s="16">
        <v>630000</v>
      </c>
      <c r="F1134" s="12">
        <v>3</v>
      </c>
      <c r="G1134" s="15">
        <v>1.75</v>
      </c>
      <c r="H1134" s="15">
        <v>1710</v>
      </c>
      <c r="I1134" s="13">
        <v>368</v>
      </c>
      <c r="J1134" s="11">
        <v>0</v>
      </c>
      <c r="K1134" s="15" t="s">
        <v>4183</v>
      </c>
      <c r="L1134" s="11" t="s">
        <v>4183</v>
      </c>
      <c r="M1134" s="11" t="s">
        <v>4184</v>
      </c>
      <c r="N1134" s="11" t="s">
        <v>4179</v>
      </c>
      <c r="O1134" s="11">
        <v>39</v>
      </c>
      <c r="P1134" s="11">
        <v>0</v>
      </c>
      <c r="Q1134" s="11">
        <v>39</v>
      </c>
      <c r="R1134" s="11">
        <v>1</v>
      </c>
    </row>
    <row r="1135" spans="1:18">
      <c r="A1135" s="10" t="s">
        <v>5176</v>
      </c>
      <c r="B1135" s="11" t="s">
        <v>46</v>
      </c>
      <c r="C1135" s="11" t="s">
        <v>4177</v>
      </c>
      <c r="D1135" s="11">
        <v>98033</v>
      </c>
      <c r="E1135" s="16">
        <v>630000</v>
      </c>
      <c r="F1135" s="12">
        <v>4</v>
      </c>
      <c r="G1135" s="15">
        <v>2.5</v>
      </c>
      <c r="H1135" s="15">
        <v>2190</v>
      </c>
      <c r="I1135" s="13">
        <v>288</v>
      </c>
      <c r="J1135" s="11">
        <v>0</v>
      </c>
      <c r="K1135" s="15" t="s">
        <v>4183</v>
      </c>
      <c r="L1135" s="11" t="s">
        <v>4178</v>
      </c>
      <c r="M1135" s="11" t="s">
        <v>4184</v>
      </c>
      <c r="N1135" s="11" t="s">
        <v>4179</v>
      </c>
      <c r="O1135" s="11">
        <v>46</v>
      </c>
      <c r="P1135" s="11">
        <v>0</v>
      </c>
      <c r="Q1135" s="11">
        <v>46</v>
      </c>
      <c r="R1135" s="11">
        <v>1</v>
      </c>
    </row>
    <row r="1136" spans="1:18">
      <c r="A1136" s="10" t="s">
        <v>5177</v>
      </c>
      <c r="B1136" s="11" t="s">
        <v>49</v>
      </c>
      <c r="C1136" s="11" t="s">
        <v>4177</v>
      </c>
      <c r="D1136" s="11">
        <v>98199</v>
      </c>
      <c r="E1136" s="16">
        <v>630000</v>
      </c>
      <c r="F1136" s="12">
        <v>4</v>
      </c>
      <c r="G1136" s="15">
        <v>2</v>
      </c>
      <c r="H1136" s="15">
        <v>1770</v>
      </c>
      <c r="I1136" s="13">
        <v>356</v>
      </c>
      <c r="J1136" s="11">
        <v>0</v>
      </c>
      <c r="K1136" s="15" t="s">
        <v>4183</v>
      </c>
      <c r="L1136" s="11" t="s">
        <v>4183</v>
      </c>
      <c r="M1136" s="11" t="s">
        <v>4184</v>
      </c>
      <c r="N1136" s="11" t="s">
        <v>4181</v>
      </c>
      <c r="O1136" s="11">
        <v>114</v>
      </c>
      <c r="P1136" s="11">
        <v>1981</v>
      </c>
      <c r="Q1136" s="11">
        <v>44</v>
      </c>
      <c r="R1136" s="11">
        <v>2</v>
      </c>
    </row>
    <row r="1137" spans="1:18">
      <c r="A1137" s="10" t="s">
        <v>5178</v>
      </c>
      <c r="B1137" s="11" t="s">
        <v>120</v>
      </c>
      <c r="C1137" s="11" t="s">
        <v>4177</v>
      </c>
      <c r="D1137" s="11">
        <v>98077</v>
      </c>
      <c r="E1137" s="16">
        <v>630000</v>
      </c>
      <c r="F1137" s="12">
        <v>4</v>
      </c>
      <c r="G1137" s="15">
        <v>2.5</v>
      </c>
      <c r="H1137" s="15">
        <v>2740</v>
      </c>
      <c r="I1137" s="13">
        <v>230</v>
      </c>
      <c r="J1137" s="11">
        <v>1</v>
      </c>
      <c r="K1137" s="15" t="s">
        <v>4183</v>
      </c>
      <c r="L1137" s="11" t="s">
        <v>4183</v>
      </c>
      <c r="M1137" s="11" t="s">
        <v>4184</v>
      </c>
      <c r="N1137" s="11" t="s">
        <v>4180</v>
      </c>
      <c r="O1137" s="11">
        <v>32</v>
      </c>
      <c r="P1137" s="11">
        <v>0</v>
      </c>
      <c r="Q1137" s="11">
        <v>32</v>
      </c>
      <c r="R1137" s="11">
        <v>2</v>
      </c>
    </row>
    <row r="1138" spans="1:18">
      <c r="A1138" s="10" t="s">
        <v>5179</v>
      </c>
      <c r="B1138" s="11" t="s">
        <v>79</v>
      </c>
      <c r="C1138" s="11" t="s">
        <v>4177</v>
      </c>
      <c r="D1138" s="11">
        <v>98029</v>
      </c>
      <c r="E1138" s="16">
        <v>629800</v>
      </c>
      <c r="F1138" s="12">
        <v>3</v>
      </c>
      <c r="G1138" s="15">
        <v>2.5</v>
      </c>
      <c r="H1138" s="15">
        <v>2390</v>
      </c>
      <c r="I1138" s="13">
        <v>264</v>
      </c>
      <c r="J1138" s="11">
        <v>0</v>
      </c>
      <c r="K1138" s="15" t="s">
        <v>4183</v>
      </c>
      <c r="L1138" s="11" t="s">
        <v>4178</v>
      </c>
      <c r="M1138" s="11" t="s">
        <v>4184</v>
      </c>
      <c r="N1138" s="11" t="s">
        <v>4180</v>
      </c>
      <c r="O1138" s="11">
        <v>17</v>
      </c>
      <c r="P1138" s="11">
        <v>0</v>
      </c>
      <c r="Q1138" s="11">
        <v>17</v>
      </c>
      <c r="R1138" s="11">
        <v>2</v>
      </c>
    </row>
    <row r="1139" spans="1:18">
      <c r="A1139" s="10" t="s">
        <v>1262</v>
      </c>
      <c r="B1139" s="11" t="s">
        <v>49</v>
      </c>
      <c r="C1139" s="11" t="s">
        <v>4177</v>
      </c>
      <c r="D1139" s="11">
        <v>98199</v>
      </c>
      <c r="E1139" s="16">
        <v>629000</v>
      </c>
      <c r="F1139" s="12">
        <v>3</v>
      </c>
      <c r="G1139" s="15">
        <v>2</v>
      </c>
      <c r="H1139" s="15">
        <v>1760</v>
      </c>
      <c r="I1139" s="13">
        <v>357</v>
      </c>
      <c r="J1139" s="11">
        <v>0</v>
      </c>
      <c r="K1139" s="15" t="s">
        <v>4183</v>
      </c>
      <c r="L1139" s="11" t="s">
        <v>4178</v>
      </c>
      <c r="M1139" s="11" t="s">
        <v>4184</v>
      </c>
      <c r="N1139" s="11" t="s">
        <v>4181</v>
      </c>
      <c r="O1139" s="11">
        <v>105</v>
      </c>
      <c r="P1139" s="11">
        <v>0</v>
      </c>
      <c r="Q1139" s="11">
        <v>105</v>
      </c>
      <c r="R1139" s="11">
        <v>1</v>
      </c>
    </row>
    <row r="1140" spans="1:18">
      <c r="A1140" s="10" t="s">
        <v>5180</v>
      </c>
      <c r="B1140" s="11" t="s">
        <v>49</v>
      </c>
      <c r="C1140" s="11" t="s">
        <v>4177</v>
      </c>
      <c r="D1140" s="11">
        <v>98115</v>
      </c>
      <c r="E1140" s="16">
        <v>628000</v>
      </c>
      <c r="F1140" s="12">
        <v>4</v>
      </c>
      <c r="G1140" s="15">
        <v>2</v>
      </c>
      <c r="H1140" s="15">
        <v>2260</v>
      </c>
      <c r="I1140" s="13">
        <v>278</v>
      </c>
      <c r="J1140" s="11">
        <v>0</v>
      </c>
      <c r="K1140" s="15" t="s">
        <v>4183</v>
      </c>
      <c r="L1140" s="11" t="s">
        <v>4178</v>
      </c>
      <c r="M1140" s="11" t="s">
        <v>4184</v>
      </c>
      <c r="N1140" s="11" t="s">
        <v>4180</v>
      </c>
      <c r="O1140" s="11">
        <v>67</v>
      </c>
      <c r="P1140" s="11">
        <v>2004</v>
      </c>
      <c r="Q1140" s="11">
        <v>21</v>
      </c>
      <c r="R1140" s="11">
        <v>1</v>
      </c>
    </row>
    <row r="1141" spans="1:18">
      <c r="A1141" s="10" t="s">
        <v>5181</v>
      </c>
      <c r="B1141" s="11" t="s">
        <v>79</v>
      </c>
      <c r="C1141" s="11" t="s">
        <v>4177</v>
      </c>
      <c r="D1141" s="11">
        <v>98027</v>
      </c>
      <c r="E1141" s="16">
        <v>627000</v>
      </c>
      <c r="F1141" s="12">
        <v>3</v>
      </c>
      <c r="G1141" s="15">
        <v>3.5</v>
      </c>
      <c r="H1141" s="15">
        <v>2710</v>
      </c>
      <c r="I1141" s="13">
        <v>231</v>
      </c>
      <c r="J1141" s="11">
        <v>0</v>
      </c>
      <c r="K1141" s="15" t="s">
        <v>4183</v>
      </c>
      <c r="L1141" s="11" t="s">
        <v>4178</v>
      </c>
      <c r="M1141" s="11" t="s">
        <v>4184</v>
      </c>
      <c r="N1141" s="11" t="s">
        <v>4180</v>
      </c>
      <c r="O1141" s="11">
        <v>20</v>
      </c>
      <c r="P1141" s="11">
        <v>0</v>
      </c>
      <c r="Q1141" s="11">
        <v>20</v>
      </c>
      <c r="R1141" s="11">
        <v>2</v>
      </c>
    </row>
    <row r="1142" spans="1:18">
      <c r="A1142" s="10" t="s">
        <v>5182</v>
      </c>
      <c r="B1142" s="11" t="s">
        <v>49</v>
      </c>
      <c r="C1142" s="11" t="s">
        <v>4177</v>
      </c>
      <c r="D1142" s="11">
        <v>98117</v>
      </c>
      <c r="E1142" s="16">
        <v>626000</v>
      </c>
      <c r="F1142" s="12">
        <v>3</v>
      </c>
      <c r="G1142" s="15">
        <v>1.75</v>
      </c>
      <c r="H1142" s="15">
        <v>2430</v>
      </c>
      <c r="I1142" s="13">
        <v>258</v>
      </c>
      <c r="J1142" s="11">
        <v>0</v>
      </c>
      <c r="K1142" s="15" t="s">
        <v>4183</v>
      </c>
      <c r="L1142" s="11" t="s">
        <v>4178</v>
      </c>
      <c r="M1142" s="11" t="s">
        <v>4184</v>
      </c>
      <c r="N1142" s="11" t="s">
        <v>4179</v>
      </c>
      <c r="O1142" s="11">
        <v>80</v>
      </c>
      <c r="P1142" s="11">
        <v>0</v>
      </c>
      <c r="Q1142" s="11">
        <v>80</v>
      </c>
      <c r="R1142" s="11">
        <v>2</v>
      </c>
    </row>
    <row r="1143" spans="1:18">
      <c r="A1143" s="10" t="s">
        <v>5183</v>
      </c>
      <c r="B1143" s="11" t="s">
        <v>675</v>
      </c>
      <c r="C1143" s="11" t="s">
        <v>4177</v>
      </c>
      <c r="D1143" s="11">
        <v>98023</v>
      </c>
      <c r="E1143" s="16">
        <v>625000</v>
      </c>
      <c r="F1143" s="12">
        <v>4</v>
      </c>
      <c r="G1143" s="15">
        <v>3.25</v>
      </c>
      <c r="H1143" s="15">
        <v>4240</v>
      </c>
      <c r="I1143" s="13">
        <v>147</v>
      </c>
      <c r="J1143" s="11">
        <v>1</v>
      </c>
      <c r="K1143" s="15" t="s">
        <v>4183</v>
      </c>
      <c r="L1143" s="11" t="s">
        <v>4178</v>
      </c>
      <c r="M1143" s="11" t="s">
        <v>4197</v>
      </c>
      <c r="N1143" s="11" t="s">
        <v>4180</v>
      </c>
      <c r="O1143" s="11">
        <v>36</v>
      </c>
      <c r="P1143" s="11">
        <v>0</v>
      </c>
      <c r="Q1143" s="11">
        <v>36</v>
      </c>
      <c r="R1143" s="11">
        <v>2</v>
      </c>
    </row>
    <row r="1144" spans="1:18">
      <c r="A1144" s="10" t="s">
        <v>5184</v>
      </c>
      <c r="B1144" s="11" t="s">
        <v>519</v>
      </c>
      <c r="C1144" s="11" t="s">
        <v>4177</v>
      </c>
      <c r="D1144" s="11">
        <v>98001</v>
      </c>
      <c r="E1144" s="16">
        <v>625000</v>
      </c>
      <c r="F1144" s="12">
        <v>3</v>
      </c>
      <c r="G1144" s="15">
        <v>1.75</v>
      </c>
      <c r="H1144" s="15">
        <v>3160</v>
      </c>
      <c r="I1144" s="13">
        <v>198</v>
      </c>
      <c r="J1144" s="11">
        <v>2</v>
      </c>
      <c r="K1144" s="15" t="s">
        <v>4183</v>
      </c>
      <c r="L1144" s="11" t="s">
        <v>4178</v>
      </c>
      <c r="M1144" s="11" t="s">
        <v>4184</v>
      </c>
      <c r="N1144" s="11" t="s">
        <v>4179</v>
      </c>
      <c r="O1144" s="11">
        <v>47</v>
      </c>
      <c r="P1144" s="11">
        <v>2000</v>
      </c>
      <c r="Q1144" s="11">
        <v>25</v>
      </c>
      <c r="R1144" s="11">
        <v>1</v>
      </c>
    </row>
    <row r="1145" spans="1:18">
      <c r="A1145" s="10" t="s">
        <v>5185</v>
      </c>
      <c r="B1145" s="11" t="s">
        <v>33</v>
      </c>
      <c r="C1145" s="11" t="s">
        <v>4177</v>
      </c>
      <c r="D1145" s="11">
        <v>98005</v>
      </c>
      <c r="E1145" s="16">
        <v>625000</v>
      </c>
      <c r="F1145" s="12">
        <v>3</v>
      </c>
      <c r="G1145" s="15">
        <v>1.75</v>
      </c>
      <c r="H1145" s="15">
        <v>2210</v>
      </c>
      <c r="I1145" s="13">
        <v>283</v>
      </c>
      <c r="J1145" s="11">
        <v>0</v>
      </c>
      <c r="K1145" s="15" t="s">
        <v>4183</v>
      </c>
      <c r="L1145" s="11" t="s">
        <v>4178</v>
      </c>
      <c r="M1145" s="11" t="s">
        <v>4184</v>
      </c>
      <c r="N1145" s="11" t="s">
        <v>4180</v>
      </c>
      <c r="O1145" s="11">
        <v>67</v>
      </c>
      <c r="P1145" s="11">
        <v>2004</v>
      </c>
      <c r="Q1145" s="11">
        <v>21</v>
      </c>
      <c r="R1145" s="11">
        <v>1</v>
      </c>
    </row>
    <row r="1146" spans="1:18">
      <c r="A1146" s="10" t="s">
        <v>5186</v>
      </c>
      <c r="B1146" s="11" t="s">
        <v>33</v>
      </c>
      <c r="C1146" s="11" t="s">
        <v>4177</v>
      </c>
      <c r="D1146" s="11">
        <v>98005</v>
      </c>
      <c r="E1146" s="16">
        <v>625000</v>
      </c>
      <c r="F1146" s="12">
        <v>5</v>
      </c>
      <c r="G1146" s="15">
        <v>2.5</v>
      </c>
      <c r="H1146" s="15">
        <v>2700</v>
      </c>
      <c r="I1146" s="13">
        <v>231</v>
      </c>
      <c r="J1146" s="11">
        <v>0</v>
      </c>
      <c r="K1146" s="15" t="s">
        <v>4183</v>
      </c>
      <c r="L1146" s="11" t="s">
        <v>4178</v>
      </c>
      <c r="M1146" s="11" t="s">
        <v>4184</v>
      </c>
      <c r="N1146" s="11" t="s">
        <v>4179</v>
      </c>
      <c r="O1146" s="11">
        <v>70</v>
      </c>
      <c r="P1146" s="11">
        <v>2009</v>
      </c>
      <c r="Q1146" s="11">
        <v>16</v>
      </c>
      <c r="R1146" s="11">
        <v>1</v>
      </c>
    </row>
    <row r="1147" spans="1:18">
      <c r="A1147" s="10" t="s">
        <v>4262</v>
      </c>
      <c r="B1147" s="11" t="s">
        <v>46</v>
      </c>
      <c r="C1147" s="11" t="s">
        <v>4177</v>
      </c>
      <c r="D1147" s="11">
        <v>98033</v>
      </c>
      <c r="E1147" s="16">
        <v>625000</v>
      </c>
      <c r="F1147" s="12">
        <v>3</v>
      </c>
      <c r="G1147" s="15">
        <v>1.5</v>
      </c>
      <c r="H1147" s="15">
        <v>1300</v>
      </c>
      <c r="I1147" s="13">
        <v>481</v>
      </c>
      <c r="J1147" s="11">
        <v>0</v>
      </c>
      <c r="K1147" s="15" t="s">
        <v>4183</v>
      </c>
      <c r="L1147" s="11" t="s">
        <v>4183</v>
      </c>
      <c r="M1147" s="11" t="s">
        <v>4184</v>
      </c>
      <c r="N1147" s="11" t="s">
        <v>4181</v>
      </c>
      <c r="O1147" s="11">
        <v>65</v>
      </c>
      <c r="P1147" s="11">
        <v>0</v>
      </c>
      <c r="Q1147" s="11">
        <v>65</v>
      </c>
      <c r="R1147" s="11">
        <v>1</v>
      </c>
    </row>
    <row r="1148" spans="1:18">
      <c r="A1148" s="10" t="s">
        <v>5187</v>
      </c>
      <c r="B1148" s="11" t="s">
        <v>137</v>
      </c>
      <c r="C1148" s="11" t="s">
        <v>4177</v>
      </c>
      <c r="D1148" s="11">
        <v>98052</v>
      </c>
      <c r="E1148" s="16">
        <v>625000</v>
      </c>
      <c r="F1148" s="12">
        <v>4</v>
      </c>
      <c r="G1148" s="15">
        <v>2.75</v>
      </c>
      <c r="H1148" s="15">
        <v>1680</v>
      </c>
      <c r="I1148" s="13">
        <v>372</v>
      </c>
      <c r="J1148" s="11">
        <v>0</v>
      </c>
      <c r="K1148" s="15" t="s">
        <v>4183</v>
      </c>
      <c r="L1148" s="11" t="s">
        <v>4183</v>
      </c>
      <c r="M1148" s="11" t="s">
        <v>4184</v>
      </c>
      <c r="N1148" s="11" t="s">
        <v>4179</v>
      </c>
      <c r="O1148" s="11">
        <v>59</v>
      </c>
      <c r="P1148" s="11">
        <v>0</v>
      </c>
      <c r="Q1148" s="11">
        <v>59</v>
      </c>
      <c r="R1148" s="11">
        <v>1</v>
      </c>
    </row>
    <row r="1149" spans="1:18">
      <c r="A1149" s="10" t="s">
        <v>5188</v>
      </c>
      <c r="B1149" s="11" t="s">
        <v>137</v>
      </c>
      <c r="C1149" s="11" t="s">
        <v>4177</v>
      </c>
      <c r="D1149" s="11">
        <v>98052</v>
      </c>
      <c r="E1149" s="16">
        <v>625000</v>
      </c>
      <c r="F1149" s="12">
        <v>3</v>
      </c>
      <c r="G1149" s="15">
        <v>1.75</v>
      </c>
      <c r="H1149" s="15">
        <v>2060</v>
      </c>
      <c r="I1149" s="13">
        <v>303</v>
      </c>
      <c r="J1149" s="11">
        <v>0</v>
      </c>
      <c r="K1149" s="15" t="s">
        <v>4183</v>
      </c>
      <c r="L1149" s="11" t="s">
        <v>4178</v>
      </c>
      <c r="M1149" s="11" t="s">
        <v>4184</v>
      </c>
      <c r="N1149" s="11" t="s">
        <v>4179</v>
      </c>
      <c r="O1149" s="11">
        <v>41</v>
      </c>
      <c r="P1149" s="11">
        <v>0</v>
      </c>
      <c r="Q1149" s="11">
        <v>41</v>
      </c>
      <c r="R1149" s="11">
        <v>1</v>
      </c>
    </row>
    <row r="1150" spans="1:18">
      <c r="A1150" s="10" t="s">
        <v>5189</v>
      </c>
      <c r="B1150" s="11" t="s">
        <v>102</v>
      </c>
      <c r="C1150" s="11" t="s">
        <v>4177</v>
      </c>
      <c r="D1150" s="11">
        <v>98074</v>
      </c>
      <c r="E1150" s="16">
        <v>625000</v>
      </c>
      <c r="F1150" s="12">
        <v>3</v>
      </c>
      <c r="G1150" s="15">
        <v>2.5</v>
      </c>
      <c r="H1150" s="15">
        <v>2600</v>
      </c>
      <c r="I1150" s="13">
        <v>240</v>
      </c>
      <c r="J1150" s="11">
        <v>0</v>
      </c>
      <c r="K1150" s="15" t="s">
        <v>4183</v>
      </c>
      <c r="L1150" s="11" t="s">
        <v>4183</v>
      </c>
      <c r="M1150" s="11" t="s">
        <v>4184</v>
      </c>
      <c r="N1150" s="11" t="s">
        <v>4180</v>
      </c>
      <c r="O1150" s="11">
        <v>41</v>
      </c>
      <c r="P1150" s="11">
        <v>0</v>
      </c>
      <c r="Q1150" s="11">
        <v>41</v>
      </c>
      <c r="R1150" s="11">
        <v>1</v>
      </c>
    </row>
    <row r="1151" spans="1:18">
      <c r="A1151" s="10" t="s">
        <v>5190</v>
      </c>
      <c r="B1151" s="11" t="s">
        <v>49</v>
      </c>
      <c r="C1151" s="11" t="s">
        <v>4177</v>
      </c>
      <c r="D1151" s="11">
        <v>98122</v>
      </c>
      <c r="E1151" s="16">
        <v>625000</v>
      </c>
      <c r="F1151" s="12">
        <v>3</v>
      </c>
      <c r="G1151" s="15">
        <v>3.5</v>
      </c>
      <c r="H1151" s="15">
        <v>1810</v>
      </c>
      <c r="I1151" s="13">
        <v>345</v>
      </c>
      <c r="J1151" s="11">
        <v>0</v>
      </c>
      <c r="K1151" s="15" t="s">
        <v>4183</v>
      </c>
      <c r="L1151" s="11" t="s">
        <v>4178</v>
      </c>
      <c r="M1151" s="11" t="s">
        <v>4184</v>
      </c>
      <c r="N1151" s="11" t="s">
        <v>4179</v>
      </c>
      <c r="O1151" s="11">
        <v>16</v>
      </c>
      <c r="P1151" s="11">
        <v>0</v>
      </c>
      <c r="Q1151" s="11">
        <v>16</v>
      </c>
      <c r="R1151" s="11">
        <v>2</v>
      </c>
    </row>
    <row r="1152" spans="1:18">
      <c r="A1152" s="10" t="s">
        <v>1276</v>
      </c>
      <c r="B1152" s="11" t="s">
        <v>49</v>
      </c>
      <c r="C1152" s="11" t="s">
        <v>4177</v>
      </c>
      <c r="D1152" s="11">
        <v>98119</v>
      </c>
      <c r="E1152" s="16">
        <v>625000</v>
      </c>
      <c r="F1152" s="12">
        <v>3</v>
      </c>
      <c r="G1152" s="15">
        <v>3</v>
      </c>
      <c r="H1152" s="15">
        <v>1820</v>
      </c>
      <c r="I1152" s="13">
        <v>343</v>
      </c>
      <c r="J1152" s="11">
        <v>0</v>
      </c>
      <c r="K1152" s="15" t="s">
        <v>4183</v>
      </c>
      <c r="L1152" s="11" t="s">
        <v>4178</v>
      </c>
      <c r="M1152" s="11" t="s">
        <v>4184</v>
      </c>
      <c r="N1152" s="11" t="s">
        <v>4180</v>
      </c>
      <c r="O1152" s="11">
        <v>19</v>
      </c>
      <c r="P1152" s="11">
        <v>0</v>
      </c>
      <c r="Q1152" s="11">
        <v>19</v>
      </c>
      <c r="R1152" s="11">
        <v>3</v>
      </c>
    </row>
    <row r="1153" spans="1:18">
      <c r="A1153" s="10" t="s">
        <v>5191</v>
      </c>
      <c r="B1153" s="11" t="s">
        <v>49</v>
      </c>
      <c r="C1153" s="11" t="s">
        <v>4177</v>
      </c>
      <c r="D1153" s="11">
        <v>98106</v>
      </c>
      <c r="E1153" s="16">
        <v>625000</v>
      </c>
      <c r="F1153" s="12">
        <v>3</v>
      </c>
      <c r="G1153" s="15">
        <v>2.5</v>
      </c>
      <c r="H1153" s="15">
        <v>2440</v>
      </c>
      <c r="I1153" s="13">
        <v>256</v>
      </c>
      <c r="J1153" s="11">
        <v>0</v>
      </c>
      <c r="K1153" s="15" t="s">
        <v>4183</v>
      </c>
      <c r="L1153" s="11" t="s">
        <v>4183</v>
      </c>
      <c r="M1153" s="11" t="s">
        <v>4184</v>
      </c>
      <c r="N1153" s="11" t="s">
        <v>4180</v>
      </c>
      <c r="O1153" s="11">
        <v>11</v>
      </c>
      <c r="P1153" s="11">
        <v>0</v>
      </c>
      <c r="Q1153" s="11">
        <v>11</v>
      </c>
      <c r="R1153" s="11">
        <v>2</v>
      </c>
    </row>
    <row r="1154" spans="1:18">
      <c r="A1154" s="10" t="s">
        <v>5192</v>
      </c>
      <c r="B1154" s="11" t="s">
        <v>49</v>
      </c>
      <c r="C1154" s="11" t="s">
        <v>4177</v>
      </c>
      <c r="D1154" s="11">
        <v>98117</v>
      </c>
      <c r="E1154" s="16">
        <v>625000</v>
      </c>
      <c r="F1154" s="12">
        <v>4</v>
      </c>
      <c r="G1154" s="15">
        <v>1</v>
      </c>
      <c r="H1154" s="15">
        <v>1600</v>
      </c>
      <c r="I1154" s="13">
        <v>391</v>
      </c>
      <c r="J1154" s="11">
        <v>0</v>
      </c>
      <c r="K1154" s="15" t="s">
        <v>4183</v>
      </c>
      <c r="L1154" s="11" t="s">
        <v>4183</v>
      </c>
      <c r="M1154" s="11" t="s">
        <v>4184</v>
      </c>
      <c r="N1154" s="11" t="s">
        <v>4179</v>
      </c>
      <c r="O1154" s="11">
        <v>79</v>
      </c>
      <c r="P1154" s="11">
        <v>1989</v>
      </c>
      <c r="Q1154" s="11">
        <v>36</v>
      </c>
      <c r="R1154" s="11">
        <v>1.5</v>
      </c>
    </row>
    <row r="1155" spans="1:18">
      <c r="A1155" s="10" t="s">
        <v>5193</v>
      </c>
      <c r="B1155" s="11" t="s">
        <v>313</v>
      </c>
      <c r="C1155" s="11" t="s">
        <v>4177</v>
      </c>
      <c r="D1155" s="11">
        <v>98065</v>
      </c>
      <c r="E1155" s="16">
        <v>625000</v>
      </c>
      <c r="F1155" s="12">
        <v>4</v>
      </c>
      <c r="G1155" s="15">
        <v>2.5</v>
      </c>
      <c r="H1155" s="15">
        <v>3550</v>
      </c>
      <c r="I1155" s="13">
        <v>176</v>
      </c>
      <c r="J1155" s="11">
        <v>0</v>
      </c>
      <c r="K1155" s="15" t="s">
        <v>4183</v>
      </c>
      <c r="L1155" s="11" t="s">
        <v>4183</v>
      </c>
      <c r="M1155" s="11" t="s">
        <v>4184</v>
      </c>
      <c r="N1155" s="11" t="s">
        <v>4180</v>
      </c>
      <c r="O1155" s="11">
        <v>18</v>
      </c>
      <c r="P1155" s="11">
        <v>0</v>
      </c>
      <c r="Q1155" s="11">
        <v>18</v>
      </c>
      <c r="R1155" s="11">
        <v>2</v>
      </c>
    </row>
    <row r="1156" spans="1:18">
      <c r="A1156" s="10" t="s">
        <v>5194</v>
      </c>
      <c r="B1156" s="11" t="s">
        <v>120</v>
      </c>
      <c r="C1156" s="11" t="s">
        <v>4177</v>
      </c>
      <c r="D1156" s="11">
        <v>98072</v>
      </c>
      <c r="E1156" s="16">
        <v>625000</v>
      </c>
      <c r="F1156" s="12">
        <v>4</v>
      </c>
      <c r="G1156" s="15">
        <v>2.5</v>
      </c>
      <c r="H1156" s="15">
        <v>2630</v>
      </c>
      <c r="I1156" s="13">
        <v>238</v>
      </c>
      <c r="J1156" s="11">
        <v>1</v>
      </c>
      <c r="K1156" s="15" t="s">
        <v>4183</v>
      </c>
      <c r="L1156" s="11" t="s">
        <v>4183</v>
      </c>
      <c r="M1156" s="11" t="s">
        <v>4184</v>
      </c>
      <c r="N1156" s="11" t="s">
        <v>4180</v>
      </c>
      <c r="O1156" s="11">
        <v>39</v>
      </c>
      <c r="P1156" s="11">
        <v>0</v>
      </c>
      <c r="Q1156" s="11">
        <v>39</v>
      </c>
      <c r="R1156" s="11">
        <v>2</v>
      </c>
    </row>
    <row r="1157" spans="1:18">
      <c r="A1157" s="10" t="s">
        <v>5195</v>
      </c>
      <c r="B1157" s="11" t="s">
        <v>120</v>
      </c>
      <c r="C1157" s="11" t="s">
        <v>4177</v>
      </c>
      <c r="D1157" s="11">
        <v>98072</v>
      </c>
      <c r="E1157" s="16">
        <v>625000</v>
      </c>
      <c r="F1157" s="12">
        <v>3</v>
      </c>
      <c r="G1157" s="15">
        <v>2.5</v>
      </c>
      <c r="H1157" s="15">
        <v>2410</v>
      </c>
      <c r="I1157" s="13">
        <v>259</v>
      </c>
      <c r="J1157" s="11">
        <v>1</v>
      </c>
      <c r="K1157" s="15" t="s">
        <v>4183</v>
      </c>
      <c r="L1157" s="11" t="s">
        <v>4178</v>
      </c>
      <c r="M1157" s="11" t="s">
        <v>4184</v>
      </c>
      <c r="N1157" s="11" t="s">
        <v>4179</v>
      </c>
      <c r="O1157" s="11">
        <v>49</v>
      </c>
      <c r="P1157" s="11">
        <v>1992</v>
      </c>
      <c r="Q1157" s="11">
        <v>33</v>
      </c>
      <c r="R1157" s="11">
        <v>1</v>
      </c>
    </row>
    <row r="1158" spans="1:18">
      <c r="A1158" s="10" t="s">
        <v>1283</v>
      </c>
      <c r="B1158" s="11" t="s">
        <v>36</v>
      </c>
      <c r="C1158" s="11" t="s">
        <v>4177</v>
      </c>
      <c r="D1158" s="11">
        <v>98040</v>
      </c>
      <c r="E1158" s="16">
        <v>624800</v>
      </c>
      <c r="F1158" s="12">
        <v>3</v>
      </c>
      <c r="G1158" s="15">
        <v>2</v>
      </c>
      <c r="H1158" s="15">
        <v>2250</v>
      </c>
      <c r="I1158" s="13">
        <v>278</v>
      </c>
      <c r="J1158" s="11">
        <v>0</v>
      </c>
      <c r="K1158" s="15" t="s">
        <v>4183</v>
      </c>
      <c r="L1158" s="11" t="s">
        <v>4178</v>
      </c>
      <c r="M1158" s="11" t="s">
        <v>4184</v>
      </c>
      <c r="N1158" s="11" t="s">
        <v>4179</v>
      </c>
      <c r="O1158" s="11">
        <v>61</v>
      </c>
      <c r="P1158" s="11">
        <v>0</v>
      </c>
      <c r="Q1158" s="11">
        <v>61</v>
      </c>
      <c r="R1158" s="11">
        <v>1</v>
      </c>
    </row>
    <row r="1159" spans="1:18">
      <c r="A1159" s="10" t="s">
        <v>5196</v>
      </c>
      <c r="B1159" s="11" t="s">
        <v>46</v>
      </c>
      <c r="C1159" s="11" t="s">
        <v>4177</v>
      </c>
      <c r="D1159" s="11">
        <v>98033</v>
      </c>
      <c r="E1159" s="16">
        <v>623000</v>
      </c>
      <c r="F1159" s="12">
        <v>3</v>
      </c>
      <c r="G1159" s="15">
        <v>2.5</v>
      </c>
      <c r="H1159" s="15">
        <v>1850</v>
      </c>
      <c r="I1159" s="13">
        <v>337</v>
      </c>
      <c r="J1159" s="11">
        <v>0</v>
      </c>
      <c r="K1159" s="15" t="s">
        <v>4183</v>
      </c>
      <c r="L1159" s="11" t="s">
        <v>4183</v>
      </c>
      <c r="M1159" s="11" t="s">
        <v>4184</v>
      </c>
      <c r="N1159" s="11" t="s">
        <v>4181</v>
      </c>
      <c r="O1159" s="11">
        <v>36</v>
      </c>
      <c r="P1159" s="11">
        <v>0</v>
      </c>
      <c r="Q1159" s="11">
        <v>36</v>
      </c>
      <c r="R1159" s="11">
        <v>2</v>
      </c>
    </row>
    <row r="1160" spans="1:18">
      <c r="A1160" s="10" t="s">
        <v>5197</v>
      </c>
      <c r="B1160" s="11" t="s">
        <v>36</v>
      </c>
      <c r="C1160" s="11" t="s">
        <v>4177</v>
      </c>
      <c r="D1160" s="11">
        <v>98040</v>
      </c>
      <c r="E1160" s="16">
        <v>623000</v>
      </c>
      <c r="F1160" s="12">
        <v>3</v>
      </c>
      <c r="G1160" s="15">
        <v>1.75</v>
      </c>
      <c r="H1160" s="15">
        <v>2050</v>
      </c>
      <c r="I1160" s="13">
        <v>304</v>
      </c>
      <c r="J1160" s="11">
        <v>0</v>
      </c>
      <c r="K1160" s="15" t="s">
        <v>4183</v>
      </c>
      <c r="L1160" s="11" t="s">
        <v>4183</v>
      </c>
      <c r="M1160" s="11" t="s">
        <v>4184</v>
      </c>
      <c r="N1160" s="11" t="s">
        <v>4195</v>
      </c>
      <c r="O1160" s="11">
        <v>52</v>
      </c>
      <c r="P1160" s="11">
        <v>0</v>
      </c>
      <c r="Q1160" s="11">
        <v>52</v>
      </c>
      <c r="R1160" s="11">
        <v>1</v>
      </c>
    </row>
    <row r="1161" spans="1:18">
      <c r="A1161" s="10" t="s">
        <v>5198</v>
      </c>
      <c r="B1161" s="11" t="s">
        <v>313</v>
      </c>
      <c r="C1161" s="11" t="s">
        <v>4177</v>
      </c>
      <c r="D1161" s="11">
        <v>98065</v>
      </c>
      <c r="E1161" s="16">
        <v>622500</v>
      </c>
      <c r="F1161" s="12">
        <v>4</v>
      </c>
      <c r="G1161" s="15">
        <v>2.5</v>
      </c>
      <c r="H1161" s="15">
        <v>2980</v>
      </c>
      <c r="I1161" s="13">
        <v>209</v>
      </c>
      <c r="J1161" s="11">
        <v>0</v>
      </c>
      <c r="K1161" s="15" t="s">
        <v>4183</v>
      </c>
      <c r="L1161" s="11" t="s">
        <v>4183</v>
      </c>
      <c r="M1161" s="11" t="s">
        <v>4184</v>
      </c>
      <c r="N1161" s="11" t="s">
        <v>4180</v>
      </c>
      <c r="O1161" s="11">
        <v>25</v>
      </c>
      <c r="P1161" s="11">
        <v>0</v>
      </c>
      <c r="Q1161" s="11">
        <v>25</v>
      </c>
      <c r="R1161" s="11">
        <v>2</v>
      </c>
    </row>
    <row r="1162" spans="1:18">
      <c r="A1162" s="10" t="s">
        <v>5199</v>
      </c>
      <c r="B1162" s="11" t="s">
        <v>120</v>
      </c>
      <c r="C1162" s="11" t="s">
        <v>4177</v>
      </c>
      <c r="D1162" s="11">
        <v>98072</v>
      </c>
      <c r="E1162" s="16">
        <v>622500</v>
      </c>
      <c r="F1162" s="12">
        <v>5</v>
      </c>
      <c r="G1162" s="15">
        <v>2.75</v>
      </c>
      <c r="H1162" s="15">
        <v>3320</v>
      </c>
      <c r="I1162" s="13">
        <v>188</v>
      </c>
      <c r="J1162" s="11">
        <v>1</v>
      </c>
      <c r="K1162" s="15" t="s">
        <v>4183</v>
      </c>
      <c r="L1162" s="11" t="s">
        <v>4178</v>
      </c>
      <c r="M1162" s="11" t="s">
        <v>4184</v>
      </c>
      <c r="N1162" s="11" t="s">
        <v>4179</v>
      </c>
      <c r="O1162" s="11">
        <v>50</v>
      </c>
      <c r="P1162" s="11">
        <v>0</v>
      </c>
      <c r="Q1162" s="11">
        <v>50</v>
      </c>
      <c r="R1162" s="11">
        <v>2</v>
      </c>
    </row>
    <row r="1163" spans="1:18">
      <c r="A1163" s="10" t="s">
        <v>5200</v>
      </c>
      <c r="B1163" s="11" t="s">
        <v>79</v>
      </c>
      <c r="C1163" s="11" t="s">
        <v>4177</v>
      </c>
      <c r="D1163" s="11">
        <v>98027</v>
      </c>
      <c r="E1163" s="16">
        <v>620000</v>
      </c>
      <c r="F1163" s="12">
        <v>3</v>
      </c>
      <c r="G1163" s="15">
        <v>2</v>
      </c>
      <c r="H1163" s="15">
        <v>2460</v>
      </c>
      <c r="I1163" s="13">
        <v>252</v>
      </c>
      <c r="J1163" s="11">
        <v>1</v>
      </c>
      <c r="K1163" s="15" t="s">
        <v>4183</v>
      </c>
      <c r="L1163" s="11" t="s">
        <v>4183</v>
      </c>
      <c r="M1163" s="11" t="s">
        <v>4184</v>
      </c>
      <c r="N1163" s="11" t="s">
        <v>4179</v>
      </c>
      <c r="O1163" s="11">
        <v>37</v>
      </c>
      <c r="P1163" s="11">
        <v>0</v>
      </c>
      <c r="Q1163" s="11">
        <v>37</v>
      </c>
      <c r="R1163" s="11">
        <v>1</v>
      </c>
    </row>
    <row r="1164" spans="1:18">
      <c r="A1164" s="10" t="s">
        <v>5201</v>
      </c>
      <c r="B1164" s="11" t="s">
        <v>79</v>
      </c>
      <c r="C1164" s="11" t="s">
        <v>4177</v>
      </c>
      <c r="D1164" s="11">
        <v>98029</v>
      </c>
      <c r="E1164" s="16">
        <v>620000</v>
      </c>
      <c r="F1164" s="12">
        <v>4</v>
      </c>
      <c r="G1164" s="15">
        <v>2.5</v>
      </c>
      <c r="H1164" s="15">
        <v>2680</v>
      </c>
      <c r="I1164" s="13">
        <v>231</v>
      </c>
      <c r="J1164" s="11">
        <v>0</v>
      </c>
      <c r="K1164" s="15" t="s">
        <v>4183</v>
      </c>
      <c r="L1164" s="11" t="s">
        <v>4183</v>
      </c>
      <c r="M1164" s="11" t="s">
        <v>4184</v>
      </c>
      <c r="N1164" s="11" t="s">
        <v>4180</v>
      </c>
      <c r="O1164" s="11">
        <v>36</v>
      </c>
      <c r="P1164" s="11">
        <v>0</v>
      </c>
      <c r="Q1164" s="11">
        <v>36</v>
      </c>
      <c r="R1164" s="11">
        <v>2</v>
      </c>
    </row>
    <row r="1165" spans="1:18">
      <c r="A1165" s="10" t="s">
        <v>5202</v>
      </c>
      <c r="B1165" s="11" t="s">
        <v>79</v>
      </c>
      <c r="C1165" s="11" t="s">
        <v>4177</v>
      </c>
      <c r="D1165" s="11">
        <v>98027</v>
      </c>
      <c r="E1165" s="16">
        <v>620000</v>
      </c>
      <c r="F1165" s="12">
        <v>4</v>
      </c>
      <c r="G1165" s="15">
        <v>2.5</v>
      </c>
      <c r="H1165" s="15">
        <v>1910</v>
      </c>
      <c r="I1165" s="13">
        <v>325</v>
      </c>
      <c r="J1165" s="11">
        <v>0</v>
      </c>
      <c r="K1165" s="15" t="s">
        <v>4183</v>
      </c>
      <c r="L1165" s="11" t="s">
        <v>4183</v>
      </c>
      <c r="M1165" s="11" t="s">
        <v>4184</v>
      </c>
      <c r="N1165" s="11" t="s">
        <v>4180</v>
      </c>
      <c r="O1165" s="11">
        <v>38</v>
      </c>
      <c r="P1165" s="11">
        <v>2000</v>
      </c>
      <c r="Q1165" s="11">
        <v>25</v>
      </c>
      <c r="R1165" s="11">
        <v>2</v>
      </c>
    </row>
    <row r="1166" spans="1:18">
      <c r="A1166" s="10" t="s">
        <v>5203</v>
      </c>
      <c r="B1166" s="11" t="s">
        <v>137</v>
      </c>
      <c r="C1166" s="11" t="s">
        <v>4177</v>
      </c>
      <c r="D1166" s="11">
        <v>98053</v>
      </c>
      <c r="E1166" s="16">
        <v>620000</v>
      </c>
      <c r="F1166" s="12">
        <v>4</v>
      </c>
      <c r="G1166" s="15">
        <v>2.5</v>
      </c>
      <c r="H1166" s="15">
        <v>2450</v>
      </c>
      <c r="I1166" s="13">
        <v>253</v>
      </c>
      <c r="J1166" s="11">
        <v>1</v>
      </c>
      <c r="K1166" s="15" t="s">
        <v>4183</v>
      </c>
      <c r="L1166" s="11" t="s">
        <v>4183</v>
      </c>
      <c r="M1166" s="11" t="s">
        <v>4184</v>
      </c>
      <c r="N1166" s="11" t="s">
        <v>4180</v>
      </c>
      <c r="O1166" s="11">
        <v>31</v>
      </c>
      <c r="P1166" s="11">
        <v>0</v>
      </c>
      <c r="Q1166" s="11">
        <v>31</v>
      </c>
      <c r="R1166" s="11">
        <v>2</v>
      </c>
    </row>
    <row r="1167" spans="1:18">
      <c r="A1167" s="10" t="s">
        <v>5204</v>
      </c>
      <c r="B1167" s="11" t="s">
        <v>137</v>
      </c>
      <c r="C1167" s="11" t="s">
        <v>4177</v>
      </c>
      <c r="D1167" s="11">
        <v>98053</v>
      </c>
      <c r="E1167" s="16">
        <v>620000</v>
      </c>
      <c r="F1167" s="12">
        <v>3</v>
      </c>
      <c r="G1167" s="15">
        <v>2.5</v>
      </c>
      <c r="H1167" s="15">
        <v>2480</v>
      </c>
      <c r="I1167" s="13">
        <v>250</v>
      </c>
      <c r="J1167" s="11">
        <v>0</v>
      </c>
      <c r="K1167" s="15" t="s">
        <v>4183</v>
      </c>
      <c r="L1167" s="11" t="s">
        <v>4183</v>
      </c>
      <c r="M1167" s="11" t="s">
        <v>4184</v>
      </c>
      <c r="N1167" s="11" t="s">
        <v>4180</v>
      </c>
      <c r="O1167" s="11">
        <v>21</v>
      </c>
      <c r="P1167" s="11">
        <v>2003</v>
      </c>
      <c r="Q1167" s="11">
        <v>22</v>
      </c>
      <c r="R1167" s="11">
        <v>2</v>
      </c>
    </row>
    <row r="1168" spans="1:18">
      <c r="A1168" s="10" t="s">
        <v>1293</v>
      </c>
      <c r="B1168" s="11" t="s">
        <v>49</v>
      </c>
      <c r="C1168" s="11" t="s">
        <v>4177</v>
      </c>
      <c r="D1168" s="11">
        <v>98112</v>
      </c>
      <c r="E1168" s="16">
        <v>620000</v>
      </c>
      <c r="F1168" s="12">
        <v>2</v>
      </c>
      <c r="G1168" s="15">
        <v>1</v>
      </c>
      <c r="H1168" s="15">
        <v>1430</v>
      </c>
      <c r="I1168" s="13">
        <v>434</v>
      </c>
      <c r="J1168" s="11">
        <v>0</v>
      </c>
      <c r="K1168" s="15" t="s">
        <v>4183</v>
      </c>
      <c r="L1168" s="11" t="s">
        <v>4178</v>
      </c>
      <c r="M1168" s="11" t="s">
        <v>4184</v>
      </c>
      <c r="N1168" s="11" t="s">
        <v>4180</v>
      </c>
      <c r="O1168" s="11">
        <v>96</v>
      </c>
      <c r="P1168" s="11">
        <v>0</v>
      </c>
      <c r="Q1168" s="11">
        <v>96</v>
      </c>
      <c r="R1168" s="11">
        <v>1.5</v>
      </c>
    </row>
    <row r="1169" spans="1:18">
      <c r="A1169" s="10" t="s">
        <v>5205</v>
      </c>
      <c r="B1169" s="11" t="s">
        <v>49</v>
      </c>
      <c r="C1169" s="11" t="s">
        <v>4177</v>
      </c>
      <c r="D1169" s="11">
        <v>98105</v>
      </c>
      <c r="E1169" s="16">
        <v>620000</v>
      </c>
      <c r="F1169" s="12">
        <v>3</v>
      </c>
      <c r="G1169" s="15">
        <v>2.25</v>
      </c>
      <c r="H1169" s="15">
        <v>1720</v>
      </c>
      <c r="I1169" s="13">
        <v>360</v>
      </c>
      <c r="J1169" s="11">
        <v>0</v>
      </c>
      <c r="K1169" s="15" t="s">
        <v>4183</v>
      </c>
      <c r="L1169" s="11" t="s">
        <v>4178</v>
      </c>
      <c r="M1169" s="11" t="s">
        <v>4184</v>
      </c>
      <c r="N1169" s="11" t="s">
        <v>4179</v>
      </c>
      <c r="O1169" s="11">
        <v>104</v>
      </c>
      <c r="P1169" s="11">
        <v>0</v>
      </c>
      <c r="Q1169" s="11">
        <v>104</v>
      </c>
      <c r="R1169" s="11">
        <v>1.5</v>
      </c>
    </row>
    <row r="1170" spans="1:18">
      <c r="A1170" s="10" t="s">
        <v>5206</v>
      </c>
      <c r="B1170" s="11" t="s">
        <v>49</v>
      </c>
      <c r="C1170" s="11" t="s">
        <v>4177</v>
      </c>
      <c r="D1170" s="11">
        <v>98117</v>
      </c>
      <c r="E1170" s="16">
        <v>620000</v>
      </c>
      <c r="F1170" s="12">
        <v>4</v>
      </c>
      <c r="G1170" s="15">
        <v>2.25</v>
      </c>
      <c r="H1170" s="15">
        <v>2400</v>
      </c>
      <c r="I1170" s="13">
        <v>258</v>
      </c>
      <c r="J1170" s="11">
        <v>0</v>
      </c>
      <c r="K1170" s="15" t="s">
        <v>4183</v>
      </c>
      <c r="L1170" s="11" t="s">
        <v>4178</v>
      </c>
      <c r="M1170" s="11" t="s">
        <v>4184</v>
      </c>
      <c r="N1170" s="11" t="s">
        <v>4179</v>
      </c>
      <c r="O1170" s="11">
        <v>96</v>
      </c>
      <c r="P1170" s="11">
        <v>0</v>
      </c>
      <c r="Q1170" s="11">
        <v>96</v>
      </c>
      <c r="R1170" s="11">
        <v>1.5</v>
      </c>
    </row>
    <row r="1171" spans="1:18">
      <c r="A1171" s="10" t="s">
        <v>5207</v>
      </c>
      <c r="B1171" s="11" t="s">
        <v>49</v>
      </c>
      <c r="C1171" s="11" t="s">
        <v>4177</v>
      </c>
      <c r="D1171" s="11">
        <v>98117</v>
      </c>
      <c r="E1171" s="16">
        <v>620000</v>
      </c>
      <c r="F1171" s="12">
        <v>5</v>
      </c>
      <c r="G1171" s="15">
        <v>2.5</v>
      </c>
      <c r="H1171" s="15">
        <v>2540</v>
      </c>
      <c r="I1171" s="13">
        <v>244</v>
      </c>
      <c r="J1171" s="11">
        <v>0</v>
      </c>
      <c r="K1171" s="15" t="s">
        <v>4183</v>
      </c>
      <c r="L1171" s="11" t="s">
        <v>4178</v>
      </c>
      <c r="M1171" s="11" t="s">
        <v>4184</v>
      </c>
      <c r="N1171" s="11" t="s">
        <v>4181</v>
      </c>
      <c r="O1171" s="11">
        <v>96</v>
      </c>
      <c r="P1171" s="11">
        <v>0</v>
      </c>
      <c r="Q1171" s="11">
        <v>96</v>
      </c>
      <c r="R1171" s="11">
        <v>2</v>
      </c>
    </row>
    <row r="1172" spans="1:18">
      <c r="A1172" s="10" t="s">
        <v>5208</v>
      </c>
      <c r="B1172" s="11" t="s">
        <v>49</v>
      </c>
      <c r="C1172" s="11" t="s">
        <v>4177</v>
      </c>
      <c r="D1172" s="11">
        <v>98116</v>
      </c>
      <c r="E1172" s="16">
        <v>620000</v>
      </c>
      <c r="F1172" s="12">
        <v>4</v>
      </c>
      <c r="G1172" s="15">
        <v>3</v>
      </c>
      <c r="H1172" s="15">
        <v>2130</v>
      </c>
      <c r="I1172" s="13">
        <v>291</v>
      </c>
      <c r="J1172" s="11">
        <v>0</v>
      </c>
      <c r="K1172" s="15" t="s">
        <v>4183</v>
      </c>
      <c r="L1172" s="11" t="s">
        <v>4178</v>
      </c>
      <c r="M1172" s="11" t="s">
        <v>4184</v>
      </c>
      <c r="N1172" s="11" t="s">
        <v>4181</v>
      </c>
      <c r="O1172" s="11">
        <v>77</v>
      </c>
      <c r="P1172" s="11">
        <v>1985</v>
      </c>
      <c r="Q1172" s="11">
        <v>40</v>
      </c>
      <c r="R1172" s="11">
        <v>1</v>
      </c>
    </row>
    <row r="1173" spans="1:18">
      <c r="A1173" s="10" t="s">
        <v>5209</v>
      </c>
      <c r="B1173" s="11" t="s">
        <v>49</v>
      </c>
      <c r="C1173" s="11" t="s">
        <v>4177</v>
      </c>
      <c r="D1173" s="11">
        <v>98125</v>
      </c>
      <c r="E1173" s="16">
        <v>620000</v>
      </c>
      <c r="F1173" s="12">
        <v>3</v>
      </c>
      <c r="G1173" s="15">
        <v>2.5</v>
      </c>
      <c r="H1173" s="15">
        <v>2590</v>
      </c>
      <c r="I1173" s="13">
        <v>239</v>
      </c>
      <c r="J1173" s="11">
        <v>0</v>
      </c>
      <c r="K1173" s="15" t="s">
        <v>4183</v>
      </c>
      <c r="L1173" s="11" t="s">
        <v>4183</v>
      </c>
      <c r="M1173" s="11" t="s">
        <v>4184</v>
      </c>
      <c r="N1173" s="11" t="s">
        <v>4180</v>
      </c>
      <c r="O1173" s="11">
        <v>21</v>
      </c>
      <c r="P1173" s="11">
        <v>2003</v>
      </c>
      <c r="Q1173" s="11">
        <v>22</v>
      </c>
      <c r="R1173" s="11">
        <v>2</v>
      </c>
    </row>
    <row r="1174" spans="1:18">
      <c r="A1174" s="10" t="s">
        <v>1299</v>
      </c>
      <c r="B1174" s="11" t="s">
        <v>49</v>
      </c>
      <c r="C1174" s="11" t="s">
        <v>4177</v>
      </c>
      <c r="D1174" s="11">
        <v>98103</v>
      </c>
      <c r="E1174" s="16">
        <v>620000</v>
      </c>
      <c r="F1174" s="12">
        <v>3</v>
      </c>
      <c r="G1174" s="15">
        <v>1</v>
      </c>
      <c r="H1174" s="15">
        <v>1710</v>
      </c>
      <c r="I1174" s="13">
        <v>363</v>
      </c>
      <c r="J1174" s="11">
        <v>0</v>
      </c>
      <c r="K1174" s="15" t="s">
        <v>4183</v>
      </c>
      <c r="L1174" s="11" t="s">
        <v>4183</v>
      </c>
      <c r="M1174" s="11" t="s">
        <v>4184</v>
      </c>
      <c r="N1174" s="11" t="s">
        <v>4180</v>
      </c>
      <c r="O1174" s="11">
        <v>116</v>
      </c>
      <c r="P1174" s="11">
        <v>2004</v>
      </c>
      <c r="Q1174" s="11">
        <v>21</v>
      </c>
      <c r="R1174" s="11">
        <v>1.5</v>
      </c>
    </row>
    <row r="1175" spans="1:18">
      <c r="A1175" s="10" t="s">
        <v>5210</v>
      </c>
      <c r="B1175" s="11" t="s">
        <v>49</v>
      </c>
      <c r="C1175" s="11" t="s">
        <v>4177</v>
      </c>
      <c r="D1175" s="11">
        <v>98117</v>
      </c>
      <c r="E1175" s="16">
        <v>620000</v>
      </c>
      <c r="F1175" s="12">
        <v>3</v>
      </c>
      <c r="G1175" s="15">
        <v>1.5</v>
      </c>
      <c r="H1175" s="15">
        <v>1620</v>
      </c>
      <c r="I1175" s="13">
        <v>383</v>
      </c>
      <c r="J1175" s="11">
        <v>0</v>
      </c>
      <c r="K1175" s="15" t="s">
        <v>4183</v>
      </c>
      <c r="L1175" s="11" t="s">
        <v>4178</v>
      </c>
      <c r="M1175" s="11" t="s">
        <v>4184</v>
      </c>
      <c r="N1175" s="11" t="s">
        <v>4180</v>
      </c>
      <c r="O1175" s="11">
        <v>71</v>
      </c>
      <c r="P1175" s="11">
        <v>2005</v>
      </c>
      <c r="Q1175" s="11">
        <v>20</v>
      </c>
      <c r="R1175" s="11">
        <v>1</v>
      </c>
    </row>
    <row r="1176" spans="1:18">
      <c r="A1176" s="10" t="s">
        <v>5211</v>
      </c>
      <c r="B1176" s="11" t="s">
        <v>313</v>
      </c>
      <c r="C1176" s="11" t="s">
        <v>4177</v>
      </c>
      <c r="D1176" s="11">
        <v>98065</v>
      </c>
      <c r="E1176" s="16">
        <v>620000</v>
      </c>
      <c r="F1176" s="12">
        <v>6</v>
      </c>
      <c r="G1176" s="15">
        <v>3.5</v>
      </c>
      <c r="H1176" s="15">
        <v>3600</v>
      </c>
      <c r="I1176" s="13">
        <v>172</v>
      </c>
      <c r="J1176" s="11">
        <v>0</v>
      </c>
      <c r="K1176" s="15" t="s">
        <v>4183</v>
      </c>
      <c r="L1176" s="11" t="s">
        <v>4178</v>
      </c>
      <c r="M1176" s="11" t="s">
        <v>4184</v>
      </c>
      <c r="N1176" s="11" t="s">
        <v>4180</v>
      </c>
      <c r="O1176" s="11">
        <v>21</v>
      </c>
      <c r="P1176" s="11">
        <v>2003</v>
      </c>
      <c r="Q1176" s="11">
        <v>22</v>
      </c>
      <c r="R1176" s="11">
        <v>2</v>
      </c>
    </row>
    <row r="1177" spans="1:18">
      <c r="A1177" s="10" t="s">
        <v>5212</v>
      </c>
      <c r="B1177" s="11" t="s">
        <v>33</v>
      </c>
      <c r="C1177" s="11" t="s">
        <v>4177</v>
      </c>
      <c r="D1177" s="11">
        <v>98006</v>
      </c>
      <c r="E1177" s="16">
        <v>619850</v>
      </c>
      <c r="F1177" s="12">
        <v>4</v>
      </c>
      <c r="G1177" s="15">
        <v>2.5</v>
      </c>
      <c r="H1177" s="15">
        <v>2270</v>
      </c>
      <c r="I1177" s="13">
        <v>273</v>
      </c>
      <c r="J1177" s="11">
        <v>0</v>
      </c>
      <c r="K1177" s="15" t="s">
        <v>4183</v>
      </c>
      <c r="L1177" s="11" t="s">
        <v>4178</v>
      </c>
      <c r="M1177" s="11" t="s">
        <v>4184</v>
      </c>
      <c r="N1177" s="11" t="s">
        <v>4181</v>
      </c>
      <c r="O1177" s="11">
        <v>53</v>
      </c>
      <c r="P1177" s="11">
        <v>0</v>
      </c>
      <c r="Q1177" s="11">
        <v>53</v>
      </c>
      <c r="R1177" s="11">
        <v>1</v>
      </c>
    </row>
    <row r="1178" spans="1:18">
      <c r="A1178" s="10" t="s">
        <v>5213</v>
      </c>
      <c r="B1178" s="11" t="s">
        <v>79</v>
      </c>
      <c r="C1178" s="11" t="s">
        <v>4177</v>
      </c>
      <c r="D1178" s="11">
        <v>98029</v>
      </c>
      <c r="E1178" s="16">
        <v>619500</v>
      </c>
      <c r="F1178" s="12">
        <v>3</v>
      </c>
      <c r="G1178" s="15">
        <v>2.5</v>
      </c>
      <c r="H1178" s="15">
        <v>2170</v>
      </c>
      <c r="I1178" s="13">
        <v>285</v>
      </c>
      <c r="J1178" s="11">
        <v>0</v>
      </c>
      <c r="K1178" s="15" t="s">
        <v>4183</v>
      </c>
      <c r="L1178" s="11" t="s">
        <v>4183</v>
      </c>
      <c r="M1178" s="11" t="s">
        <v>4184</v>
      </c>
      <c r="N1178" s="11" t="s">
        <v>4180</v>
      </c>
      <c r="O1178" s="11">
        <v>22</v>
      </c>
      <c r="P1178" s="11">
        <v>0</v>
      </c>
      <c r="Q1178" s="11">
        <v>22</v>
      </c>
      <c r="R1178" s="11">
        <v>2</v>
      </c>
    </row>
    <row r="1179" spans="1:18">
      <c r="A1179" s="10" t="s">
        <v>1304</v>
      </c>
      <c r="B1179" s="11" t="s">
        <v>49</v>
      </c>
      <c r="C1179" s="11" t="s">
        <v>4177</v>
      </c>
      <c r="D1179" s="11">
        <v>98122</v>
      </c>
      <c r="E1179" s="16">
        <v>619500</v>
      </c>
      <c r="F1179" s="12">
        <v>3</v>
      </c>
      <c r="G1179" s="15">
        <v>2.5</v>
      </c>
      <c r="H1179" s="15">
        <v>1700</v>
      </c>
      <c r="I1179" s="13">
        <v>364</v>
      </c>
      <c r="J1179" s="11">
        <v>0</v>
      </c>
      <c r="K1179" s="15" t="s">
        <v>4183</v>
      </c>
      <c r="L1179" s="11" t="s">
        <v>4183</v>
      </c>
      <c r="M1179" s="11" t="s">
        <v>4184</v>
      </c>
      <c r="N1179" s="11" t="s">
        <v>4180</v>
      </c>
      <c r="O1179" s="11">
        <v>33</v>
      </c>
      <c r="P1179" s="11">
        <v>0</v>
      </c>
      <c r="Q1179" s="11">
        <v>33</v>
      </c>
      <c r="R1179" s="11">
        <v>2</v>
      </c>
    </row>
    <row r="1180" spans="1:18">
      <c r="A1180" s="10" t="s">
        <v>5214</v>
      </c>
      <c r="B1180" s="11" t="s">
        <v>281</v>
      </c>
      <c r="C1180" s="11" t="s">
        <v>4177</v>
      </c>
      <c r="D1180" s="11">
        <v>98059</v>
      </c>
      <c r="E1180" s="16">
        <v>619420</v>
      </c>
      <c r="F1180" s="12">
        <v>4</v>
      </c>
      <c r="G1180" s="15">
        <v>2.75</v>
      </c>
      <c r="H1180" s="15">
        <v>2450</v>
      </c>
      <c r="I1180" s="13">
        <v>253</v>
      </c>
      <c r="J1180" s="11">
        <v>0</v>
      </c>
      <c r="K1180" s="15" t="s">
        <v>4183</v>
      </c>
      <c r="L1180" s="11" t="s">
        <v>4183</v>
      </c>
      <c r="M1180" s="11" t="s">
        <v>4184</v>
      </c>
      <c r="N1180" s="11" t="s">
        <v>4179</v>
      </c>
      <c r="O1180" s="11">
        <v>37</v>
      </c>
      <c r="P1180" s="11">
        <v>0</v>
      </c>
      <c r="Q1180" s="11">
        <v>37</v>
      </c>
      <c r="R1180" s="11">
        <v>2</v>
      </c>
    </row>
    <row r="1181" spans="1:18">
      <c r="A1181" s="10" t="s">
        <v>5215</v>
      </c>
      <c r="B1181" s="11" t="s">
        <v>49</v>
      </c>
      <c r="C1181" s="11" t="s">
        <v>4177</v>
      </c>
      <c r="D1181" s="11">
        <v>98115</v>
      </c>
      <c r="E1181" s="16">
        <v>619400</v>
      </c>
      <c r="F1181" s="12">
        <v>4</v>
      </c>
      <c r="G1181" s="15">
        <v>2</v>
      </c>
      <c r="H1181" s="15">
        <v>2090</v>
      </c>
      <c r="I1181" s="13">
        <v>296</v>
      </c>
      <c r="J1181" s="11">
        <v>0</v>
      </c>
      <c r="K1181" s="15" t="s">
        <v>4183</v>
      </c>
      <c r="L1181" s="11" t="s">
        <v>4178</v>
      </c>
      <c r="M1181" s="11" t="s">
        <v>4184</v>
      </c>
      <c r="N1181" s="11" t="s">
        <v>4181</v>
      </c>
      <c r="O1181" s="11">
        <v>98</v>
      </c>
      <c r="P1181" s="11">
        <v>0</v>
      </c>
      <c r="Q1181" s="11">
        <v>98</v>
      </c>
      <c r="R1181" s="11">
        <v>1.5</v>
      </c>
    </row>
    <row r="1182" spans="1:18">
      <c r="A1182" s="10" t="s">
        <v>5216</v>
      </c>
      <c r="B1182" s="11" t="s">
        <v>49</v>
      </c>
      <c r="C1182" s="11" t="s">
        <v>4177</v>
      </c>
      <c r="D1182" s="11">
        <v>98117</v>
      </c>
      <c r="E1182" s="16">
        <v>619000</v>
      </c>
      <c r="F1182" s="12">
        <v>4</v>
      </c>
      <c r="G1182" s="15">
        <v>2</v>
      </c>
      <c r="H1182" s="15">
        <v>2300</v>
      </c>
      <c r="I1182" s="13">
        <v>269</v>
      </c>
      <c r="J1182" s="11">
        <v>0</v>
      </c>
      <c r="K1182" s="15" t="s">
        <v>4183</v>
      </c>
      <c r="L1182" s="11" t="s">
        <v>4178</v>
      </c>
      <c r="M1182" s="11" t="s">
        <v>4184</v>
      </c>
      <c r="N1182" s="11" t="s">
        <v>4181</v>
      </c>
      <c r="O1182" s="11">
        <v>110</v>
      </c>
      <c r="P1182" s="11">
        <v>0</v>
      </c>
      <c r="Q1182" s="11">
        <v>110</v>
      </c>
      <c r="R1182" s="11">
        <v>1.5</v>
      </c>
    </row>
    <row r="1183" spans="1:18">
      <c r="A1183" s="10" t="s">
        <v>5217</v>
      </c>
      <c r="B1183" s="11" t="s">
        <v>49</v>
      </c>
      <c r="C1183" s="11" t="s">
        <v>4177</v>
      </c>
      <c r="D1183" s="11">
        <v>98115</v>
      </c>
      <c r="E1183" s="16">
        <v>619000</v>
      </c>
      <c r="F1183" s="12">
        <v>4</v>
      </c>
      <c r="G1183" s="15">
        <v>1.75</v>
      </c>
      <c r="H1183" s="15">
        <v>1660</v>
      </c>
      <c r="I1183" s="13">
        <v>373</v>
      </c>
      <c r="J1183" s="11">
        <v>0</v>
      </c>
      <c r="K1183" s="15" t="s">
        <v>4183</v>
      </c>
      <c r="L1183" s="11" t="s">
        <v>4183</v>
      </c>
      <c r="M1183" s="11" t="s">
        <v>4184</v>
      </c>
      <c r="N1183" s="11" t="s">
        <v>4180</v>
      </c>
      <c r="O1183" s="11">
        <v>99</v>
      </c>
      <c r="P1183" s="11">
        <v>2003</v>
      </c>
      <c r="Q1183" s="11">
        <v>22</v>
      </c>
      <c r="R1183" s="11">
        <v>1.5</v>
      </c>
    </row>
    <row r="1184" spans="1:18">
      <c r="A1184" s="10" t="s">
        <v>5218</v>
      </c>
      <c r="B1184" s="11" t="s">
        <v>313</v>
      </c>
      <c r="C1184" s="11" t="s">
        <v>4177</v>
      </c>
      <c r="D1184" s="11">
        <v>98065</v>
      </c>
      <c r="E1184" s="16">
        <v>619000</v>
      </c>
      <c r="F1184" s="12">
        <v>3</v>
      </c>
      <c r="G1184" s="15">
        <v>2.5</v>
      </c>
      <c r="H1184" s="15">
        <v>2720</v>
      </c>
      <c r="I1184" s="13">
        <v>228</v>
      </c>
      <c r="J1184" s="11">
        <v>0</v>
      </c>
      <c r="K1184" s="15" t="s">
        <v>4183</v>
      </c>
      <c r="L1184" s="11" t="s">
        <v>4183</v>
      </c>
      <c r="M1184" s="11" t="s">
        <v>4184</v>
      </c>
      <c r="N1184" s="11" t="s">
        <v>4180</v>
      </c>
      <c r="O1184" s="11">
        <v>20</v>
      </c>
      <c r="P1184" s="11">
        <v>0</v>
      </c>
      <c r="Q1184" s="11">
        <v>20</v>
      </c>
      <c r="R1184" s="11">
        <v>2</v>
      </c>
    </row>
    <row r="1185" spans="1:18">
      <c r="A1185" s="10" t="s">
        <v>5219</v>
      </c>
      <c r="B1185" s="11" t="s">
        <v>49</v>
      </c>
      <c r="C1185" s="11" t="s">
        <v>4177</v>
      </c>
      <c r="D1185" s="11">
        <v>98115</v>
      </c>
      <c r="E1185" s="16">
        <v>618250</v>
      </c>
      <c r="F1185" s="12">
        <v>4</v>
      </c>
      <c r="G1185" s="15">
        <v>3.25</v>
      </c>
      <c r="H1185" s="15">
        <v>2520</v>
      </c>
      <c r="I1185" s="13">
        <v>245</v>
      </c>
      <c r="J1185" s="11">
        <v>0</v>
      </c>
      <c r="K1185" s="15" t="s">
        <v>4183</v>
      </c>
      <c r="L1185" s="11" t="s">
        <v>4178</v>
      </c>
      <c r="M1185" s="11" t="s">
        <v>4184</v>
      </c>
      <c r="N1185" s="11" t="s">
        <v>4179</v>
      </c>
      <c r="O1185" s="11">
        <v>94</v>
      </c>
      <c r="P1185" s="11">
        <v>0</v>
      </c>
      <c r="Q1185" s="11">
        <v>94</v>
      </c>
      <c r="R1185" s="11">
        <v>1.5</v>
      </c>
    </row>
    <row r="1186" spans="1:18">
      <c r="A1186" s="10" t="s">
        <v>5220</v>
      </c>
      <c r="B1186" s="11" t="s">
        <v>102</v>
      </c>
      <c r="C1186" s="11" t="s">
        <v>4177</v>
      </c>
      <c r="D1186" s="11">
        <v>98074</v>
      </c>
      <c r="E1186" s="16">
        <v>616000</v>
      </c>
      <c r="F1186" s="12">
        <v>4</v>
      </c>
      <c r="G1186" s="15">
        <v>2.5</v>
      </c>
      <c r="H1186" s="15">
        <v>2490</v>
      </c>
      <c r="I1186" s="13">
        <v>247</v>
      </c>
      <c r="J1186" s="11">
        <v>0</v>
      </c>
      <c r="K1186" s="15" t="s">
        <v>4183</v>
      </c>
      <c r="L1186" s="11" t="s">
        <v>4183</v>
      </c>
      <c r="M1186" s="11" t="s">
        <v>4184</v>
      </c>
      <c r="N1186" s="11" t="s">
        <v>4180</v>
      </c>
      <c r="O1186" s="11">
        <v>42</v>
      </c>
      <c r="P1186" s="11">
        <v>2009</v>
      </c>
      <c r="Q1186" s="11">
        <v>16</v>
      </c>
      <c r="R1186" s="11">
        <v>2</v>
      </c>
    </row>
    <row r="1187" spans="1:18">
      <c r="A1187" s="10" t="s">
        <v>1312</v>
      </c>
      <c r="B1187" s="11" t="s">
        <v>49</v>
      </c>
      <c r="C1187" s="11" t="s">
        <v>4177</v>
      </c>
      <c r="D1187" s="11">
        <v>98199</v>
      </c>
      <c r="E1187" s="16">
        <v>616000</v>
      </c>
      <c r="F1187" s="12">
        <v>4</v>
      </c>
      <c r="G1187" s="15">
        <v>1.75</v>
      </c>
      <c r="H1187" s="15">
        <v>1700</v>
      </c>
      <c r="I1187" s="13">
        <v>362</v>
      </c>
      <c r="J1187" s="11">
        <v>0</v>
      </c>
      <c r="K1187" s="15" t="s">
        <v>4183</v>
      </c>
      <c r="L1187" s="11" t="s">
        <v>4183</v>
      </c>
      <c r="M1187" s="11" t="s">
        <v>4184</v>
      </c>
      <c r="N1187" s="11" t="s">
        <v>4180</v>
      </c>
      <c r="O1187" s="11">
        <v>68</v>
      </c>
      <c r="P1187" s="11">
        <v>2000</v>
      </c>
      <c r="Q1187" s="11">
        <v>25</v>
      </c>
      <c r="R1187" s="11">
        <v>1</v>
      </c>
    </row>
    <row r="1188" spans="1:18">
      <c r="A1188" s="10" t="s">
        <v>5221</v>
      </c>
      <c r="B1188" s="11" t="s">
        <v>619</v>
      </c>
      <c r="C1188" s="11" t="s">
        <v>4177</v>
      </c>
      <c r="D1188" s="11">
        <v>98070</v>
      </c>
      <c r="E1188" s="16">
        <v>615000</v>
      </c>
      <c r="F1188" s="12">
        <v>2</v>
      </c>
      <c r="G1188" s="15">
        <v>1.75</v>
      </c>
      <c r="H1188" s="15">
        <v>2040</v>
      </c>
      <c r="I1188" s="13">
        <v>301</v>
      </c>
      <c r="J1188" s="11">
        <v>1</v>
      </c>
      <c r="K1188" s="15" t="s">
        <v>4178</v>
      </c>
      <c r="L1188" s="11" t="s">
        <v>4183</v>
      </c>
      <c r="M1188" s="11" t="s">
        <v>4197</v>
      </c>
      <c r="N1188" s="11" t="s">
        <v>4179</v>
      </c>
      <c r="O1188" s="11">
        <v>106</v>
      </c>
      <c r="P1188" s="11">
        <v>1990</v>
      </c>
      <c r="Q1188" s="11">
        <v>35</v>
      </c>
      <c r="R1188" s="11">
        <v>1.5</v>
      </c>
    </row>
    <row r="1189" spans="1:18">
      <c r="A1189" s="10" t="s">
        <v>5222</v>
      </c>
      <c r="B1189" s="11" t="s">
        <v>33</v>
      </c>
      <c r="C1189" s="11" t="s">
        <v>4177</v>
      </c>
      <c r="D1189" s="11">
        <v>98006</v>
      </c>
      <c r="E1189" s="16">
        <v>615000</v>
      </c>
      <c r="F1189" s="12">
        <v>4</v>
      </c>
      <c r="G1189" s="15">
        <v>2.75</v>
      </c>
      <c r="H1189" s="15">
        <v>2820</v>
      </c>
      <c r="I1189" s="13">
        <v>218</v>
      </c>
      <c r="J1189" s="11">
        <v>0</v>
      </c>
      <c r="K1189" s="15" t="s">
        <v>4183</v>
      </c>
      <c r="L1189" s="11" t="s">
        <v>4178</v>
      </c>
      <c r="M1189" s="11" t="s">
        <v>4184</v>
      </c>
      <c r="N1189" s="11" t="s">
        <v>4180</v>
      </c>
      <c r="O1189" s="11">
        <v>60</v>
      </c>
      <c r="P1189" s="11">
        <v>1993</v>
      </c>
      <c r="Q1189" s="11">
        <v>32</v>
      </c>
      <c r="R1189" s="11">
        <v>1</v>
      </c>
    </row>
    <row r="1190" spans="1:18">
      <c r="A1190" s="10" t="s">
        <v>5223</v>
      </c>
      <c r="B1190" s="11" t="s">
        <v>137</v>
      </c>
      <c r="C1190" s="11" t="s">
        <v>4177</v>
      </c>
      <c r="D1190" s="11">
        <v>98052</v>
      </c>
      <c r="E1190" s="16">
        <v>615000</v>
      </c>
      <c r="F1190" s="12">
        <v>4</v>
      </c>
      <c r="G1190" s="15">
        <v>2.5</v>
      </c>
      <c r="H1190" s="15">
        <v>2150</v>
      </c>
      <c r="I1190" s="13">
        <v>286</v>
      </c>
      <c r="J1190" s="11">
        <v>0</v>
      </c>
      <c r="K1190" s="15" t="s">
        <v>4183</v>
      </c>
      <c r="L1190" s="11" t="s">
        <v>4183</v>
      </c>
      <c r="M1190" s="11" t="s">
        <v>4184</v>
      </c>
      <c r="N1190" s="11" t="s">
        <v>4179</v>
      </c>
      <c r="O1190" s="11">
        <v>40</v>
      </c>
      <c r="P1190" s="11">
        <v>0</v>
      </c>
      <c r="Q1190" s="11">
        <v>40</v>
      </c>
      <c r="R1190" s="11">
        <v>2</v>
      </c>
    </row>
    <row r="1191" spans="1:18">
      <c r="A1191" s="10" t="s">
        <v>1316</v>
      </c>
      <c r="B1191" s="11" t="s">
        <v>102</v>
      </c>
      <c r="C1191" s="11" t="s">
        <v>4177</v>
      </c>
      <c r="D1191" s="11">
        <v>98074</v>
      </c>
      <c r="E1191" s="16">
        <v>615000</v>
      </c>
      <c r="F1191" s="12">
        <v>5</v>
      </c>
      <c r="G1191" s="15">
        <v>2.25</v>
      </c>
      <c r="H1191" s="15">
        <v>2480</v>
      </c>
      <c r="I1191" s="13">
        <v>248</v>
      </c>
      <c r="J1191" s="11">
        <v>0</v>
      </c>
      <c r="K1191" s="15" t="s">
        <v>4183</v>
      </c>
      <c r="L1191" s="11" t="s">
        <v>4183</v>
      </c>
      <c r="M1191" s="11" t="s">
        <v>4184</v>
      </c>
      <c r="N1191" s="11" t="s">
        <v>4180</v>
      </c>
      <c r="O1191" s="11">
        <v>47</v>
      </c>
      <c r="P1191" s="11">
        <v>0</v>
      </c>
      <c r="Q1191" s="11">
        <v>47</v>
      </c>
      <c r="R1191" s="11">
        <v>2</v>
      </c>
    </row>
    <row r="1192" spans="1:18">
      <c r="A1192" s="10" t="s">
        <v>5224</v>
      </c>
      <c r="B1192" s="11" t="s">
        <v>102</v>
      </c>
      <c r="C1192" s="11" t="s">
        <v>4177</v>
      </c>
      <c r="D1192" s="11">
        <v>98074</v>
      </c>
      <c r="E1192" s="16">
        <v>615000</v>
      </c>
      <c r="F1192" s="12">
        <v>3</v>
      </c>
      <c r="G1192" s="15">
        <v>1.75</v>
      </c>
      <c r="H1192" s="15">
        <v>2350</v>
      </c>
      <c r="I1192" s="13">
        <v>262</v>
      </c>
      <c r="J1192" s="11">
        <v>0</v>
      </c>
      <c r="K1192" s="15" t="s">
        <v>4183</v>
      </c>
      <c r="L1192" s="11" t="s">
        <v>4178</v>
      </c>
      <c r="M1192" s="11" t="s">
        <v>4184</v>
      </c>
      <c r="N1192" s="11" t="s">
        <v>4179</v>
      </c>
      <c r="O1192" s="11">
        <v>47</v>
      </c>
      <c r="P1192" s="11">
        <v>2000</v>
      </c>
      <c r="Q1192" s="11">
        <v>25</v>
      </c>
      <c r="R1192" s="11">
        <v>1</v>
      </c>
    </row>
    <row r="1193" spans="1:18">
      <c r="A1193" s="10" t="s">
        <v>5225</v>
      </c>
      <c r="B1193" s="11" t="s">
        <v>49</v>
      </c>
      <c r="C1193" s="11" t="s">
        <v>4177</v>
      </c>
      <c r="D1193" s="11">
        <v>98144</v>
      </c>
      <c r="E1193" s="16">
        <v>615000</v>
      </c>
      <c r="F1193" s="12">
        <v>3</v>
      </c>
      <c r="G1193" s="15">
        <v>1.75</v>
      </c>
      <c r="H1193" s="15">
        <v>1720</v>
      </c>
      <c r="I1193" s="13">
        <v>358</v>
      </c>
      <c r="J1193" s="11">
        <v>0</v>
      </c>
      <c r="K1193" s="15" t="s">
        <v>4183</v>
      </c>
      <c r="L1193" s="11" t="s">
        <v>4178</v>
      </c>
      <c r="M1193" s="11" t="s">
        <v>4184</v>
      </c>
      <c r="N1193" s="11" t="s">
        <v>4179</v>
      </c>
      <c r="O1193" s="11">
        <v>101</v>
      </c>
      <c r="P1193" s="11">
        <v>0</v>
      </c>
      <c r="Q1193" s="11">
        <v>101</v>
      </c>
      <c r="R1193" s="11">
        <v>1</v>
      </c>
    </row>
    <row r="1194" spans="1:18">
      <c r="A1194" s="10" t="s">
        <v>5226</v>
      </c>
      <c r="B1194" s="11" t="s">
        <v>49</v>
      </c>
      <c r="C1194" s="11" t="s">
        <v>4177</v>
      </c>
      <c r="D1194" s="11">
        <v>98122</v>
      </c>
      <c r="E1194" s="16">
        <v>615000</v>
      </c>
      <c r="F1194" s="12">
        <v>3</v>
      </c>
      <c r="G1194" s="15">
        <v>2.25</v>
      </c>
      <c r="H1194" s="15">
        <v>1760</v>
      </c>
      <c r="I1194" s="13">
        <v>349</v>
      </c>
      <c r="J1194" s="11">
        <v>0</v>
      </c>
      <c r="K1194" s="15" t="s">
        <v>4183</v>
      </c>
      <c r="L1194" s="11" t="s">
        <v>4183</v>
      </c>
      <c r="M1194" s="11" t="s">
        <v>4184</v>
      </c>
      <c r="N1194" s="11" t="s">
        <v>4180</v>
      </c>
      <c r="O1194" s="11">
        <v>11</v>
      </c>
      <c r="P1194" s="11">
        <v>0</v>
      </c>
      <c r="Q1194" s="11">
        <v>11</v>
      </c>
      <c r="R1194" s="11">
        <v>3</v>
      </c>
    </row>
    <row r="1195" spans="1:18">
      <c r="A1195" s="10" t="s">
        <v>5227</v>
      </c>
      <c r="B1195" s="11" t="s">
        <v>49</v>
      </c>
      <c r="C1195" s="11" t="s">
        <v>4177</v>
      </c>
      <c r="D1195" s="11">
        <v>98116</v>
      </c>
      <c r="E1195" s="16">
        <v>615000</v>
      </c>
      <c r="F1195" s="12">
        <v>5</v>
      </c>
      <c r="G1195" s="15">
        <v>2</v>
      </c>
      <c r="H1195" s="15">
        <v>2130</v>
      </c>
      <c r="I1195" s="13">
        <v>289</v>
      </c>
      <c r="J1195" s="11">
        <v>0</v>
      </c>
      <c r="K1195" s="15" t="s">
        <v>4183</v>
      </c>
      <c r="L1195" s="11" t="s">
        <v>4178</v>
      </c>
      <c r="M1195" s="11" t="s">
        <v>4184</v>
      </c>
      <c r="N1195" s="11" t="s">
        <v>4181</v>
      </c>
      <c r="O1195" s="11">
        <v>99</v>
      </c>
      <c r="P1195" s="11">
        <v>0</v>
      </c>
      <c r="Q1195" s="11">
        <v>99</v>
      </c>
      <c r="R1195" s="11">
        <v>1.5</v>
      </c>
    </row>
    <row r="1196" spans="1:18">
      <c r="A1196" s="10" t="s">
        <v>5228</v>
      </c>
      <c r="B1196" s="11" t="s">
        <v>49</v>
      </c>
      <c r="C1196" s="11" t="s">
        <v>4177</v>
      </c>
      <c r="D1196" s="11">
        <v>98117</v>
      </c>
      <c r="E1196" s="16">
        <v>615000</v>
      </c>
      <c r="F1196" s="12">
        <v>2</v>
      </c>
      <c r="G1196" s="15">
        <v>1</v>
      </c>
      <c r="H1196" s="15">
        <v>1270</v>
      </c>
      <c r="I1196" s="13">
        <v>484</v>
      </c>
      <c r="J1196" s="11">
        <v>0</v>
      </c>
      <c r="K1196" s="15" t="s">
        <v>4183</v>
      </c>
      <c r="L1196" s="11" t="s">
        <v>4178</v>
      </c>
      <c r="M1196" s="11" t="s">
        <v>4184</v>
      </c>
      <c r="N1196" s="11" t="s">
        <v>4180</v>
      </c>
      <c r="O1196" s="11">
        <v>76</v>
      </c>
      <c r="P1196" s="11">
        <v>1998</v>
      </c>
      <c r="Q1196" s="11">
        <v>27</v>
      </c>
      <c r="R1196" s="11">
        <v>1</v>
      </c>
    </row>
    <row r="1197" spans="1:18">
      <c r="A1197" s="10" t="s">
        <v>1322</v>
      </c>
      <c r="B1197" s="11" t="s">
        <v>49</v>
      </c>
      <c r="C1197" s="11" t="s">
        <v>4177</v>
      </c>
      <c r="D1197" s="11">
        <v>98119</v>
      </c>
      <c r="E1197" s="16">
        <v>613000</v>
      </c>
      <c r="F1197" s="12">
        <v>2</v>
      </c>
      <c r="G1197" s="15">
        <v>2</v>
      </c>
      <c r="H1197" s="15">
        <v>1170</v>
      </c>
      <c r="I1197" s="13">
        <v>524</v>
      </c>
      <c r="J1197" s="11">
        <v>0</v>
      </c>
      <c r="K1197" s="15" t="s">
        <v>4183</v>
      </c>
      <c r="L1197" s="11" t="s">
        <v>4183</v>
      </c>
      <c r="M1197" s="11" t="s">
        <v>4195</v>
      </c>
      <c r="N1197" s="11" t="s">
        <v>4179</v>
      </c>
      <c r="O1197" s="11">
        <v>98</v>
      </c>
      <c r="P1197" s="11">
        <v>0</v>
      </c>
      <c r="Q1197" s="11">
        <v>98</v>
      </c>
      <c r="R1197" s="11">
        <v>1.5</v>
      </c>
    </row>
    <row r="1198" spans="1:18">
      <c r="A1198" s="10" t="s">
        <v>5229</v>
      </c>
      <c r="B1198" s="11" t="s">
        <v>33</v>
      </c>
      <c r="C1198" s="11" t="s">
        <v>4177</v>
      </c>
      <c r="D1198" s="11">
        <v>98008</v>
      </c>
      <c r="E1198" s="16">
        <v>613000</v>
      </c>
      <c r="F1198" s="12">
        <v>5</v>
      </c>
      <c r="G1198" s="15">
        <v>2.5</v>
      </c>
      <c r="H1198" s="15">
        <v>2070</v>
      </c>
      <c r="I1198" s="13">
        <v>296</v>
      </c>
      <c r="J1198" s="11">
        <v>0</v>
      </c>
      <c r="K1198" s="15" t="s">
        <v>4183</v>
      </c>
      <c r="L1198" s="11" t="s">
        <v>4178</v>
      </c>
      <c r="M1198" s="11" t="s">
        <v>4184</v>
      </c>
      <c r="N1198" s="11" t="s">
        <v>4179</v>
      </c>
      <c r="O1198" s="11">
        <v>58</v>
      </c>
      <c r="P1198" s="11">
        <v>0</v>
      </c>
      <c r="Q1198" s="11">
        <v>58</v>
      </c>
      <c r="R1198" s="11">
        <v>1</v>
      </c>
    </row>
    <row r="1199" spans="1:18">
      <c r="A1199" s="10" t="s">
        <v>5230</v>
      </c>
      <c r="B1199" s="11" t="s">
        <v>49</v>
      </c>
      <c r="C1199" s="11" t="s">
        <v>4177</v>
      </c>
      <c r="D1199" s="11">
        <v>98122</v>
      </c>
      <c r="E1199" s="16">
        <v>613000</v>
      </c>
      <c r="F1199" s="12">
        <v>3</v>
      </c>
      <c r="G1199" s="15">
        <v>2.5</v>
      </c>
      <c r="H1199" s="15">
        <v>1350</v>
      </c>
      <c r="I1199" s="13">
        <v>454</v>
      </c>
      <c r="J1199" s="11">
        <v>0</v>
      </c>
      <c r="K1199" s="15" t="s">
        <v>4183</v>
      </c>
      <c r="L1199" s="11" t="s">
        <v>4183</v>
      </c>
      <c r="M1199" s="11" t="s">
        <v>4184</v>
      </c>
      <c r="N1199" s="11" t="s">
        <v>4180</v>
      </c>
      <c r="O1199" s="11">
        <v>34</v>
      </c>
      <c r="P1199" s="11">
        <v>0</v>
      </c>
      <c r="Q1199" s="11">
        <v>34</v>
      </c>
      <c r="R1199" s="11">
        <v>2</v>
      </c>
    </row>
    <row r="1200" spans="1:18">
      <c r="A1200" s="10" t="s">
        <v>1325</v>
      </c>
      <c r="B1200" s="11" t="s">
        <v>49</v>
      </c>
      <c r="C1200" s="11" t="s">
        <v>4177</v>
      </c>
      <c r="D1200" s="11">
        <v>98103</v>
      </c>
      <c r="E1200" s="16">
        <v>613000</v>
      </c>
      <c r="F1200" s="12">
        <v>4</v>
      </c>
      <c r="G1200" s="15">
        <v>2</v>
      </c>
      <c r="H1200" s="15">
        <v>1550</v>
      </c>
      <c r="I1200" s="13">
        <v>395</v>
      </c>
      <c r="J1200" s="11">
        <v>0</v>
      </c>
      <c r="K1200" s="15" t="s">
        <v>4183</v>
      </c>
      <c r="L1200" s="11" t="s">
        <v>4183</v>
      </c>
      <c r="M1200" s="11" t="s">
        <v>4184</v>
      </c>
      <c r="N1200" s="11" t="s">
        <v>4180</v>
      </c>
      <c r="O1200" s="11">
        <v>116</v>
      </c>
      <c r="P1200" s="11">
        <v>2004</v>
      </c>
      <c r="Q1200" s="11">
        <v>21</v>
      </c>
      <c r="R1200" s="11">
        <v>1.5</v>
      </c>
    </row>
    <row r="1201" spans="1:18">
      <c r="A1201" s="10" t="s">
        <v>5231</v>
      </c>
      <c r="B1201" s="11" t="s">
        <v>79</v>
      </c>
      <c r="C1201" s="11" t="s">
        <v>4177</v>
      </c>
      <c r="D1201" s="11">
        <v>98029</v>
      </c>
      <c r="E1201" s="16">
        <v>611000</v>
      </c>
      <c r="F1201" s="12">
        <v>3</v>
      </c>
      <c r="G1201" s="15">
        <v>2.5</v>
      </c>
      <c r="H1201" s="15">
        <v>2134</v>
      </c>
      <c r="I1201" s="13">
        <v>286</v>
      </c>
      <c r="J1201" s="11">
        <v>0</v>
      </c>
      <c r="K1201" s="15" t="s">
        <v>4183</v>
      </c>
      <c r="L1201" s="11" t="s">
        <v>4183</v>
      </c>
      <c r="M1201" s="11" t="s">
        <v>4184</v>
      </c>
      <c r="N1201" s="11" t="s">
        <v>4180</v>
      </c>
      <c r="O1201" s="11">
        <v>17</v>
      </c>
      <c r="P1201" s="11">
        <v>0</v>
      </c>
      <c r="Q1201" s="11">
        <v>17</v>
      </c>
      <c r="R1201" s="11">
        <v>2.5</v>
      </c>
    </row>
    <row r="1202" spans="1:18">
      <c r="A1202" s="10" t="s">
        <v>5232</v>
      </c>
      <c r="B1202" s="11" t="s">
        <v>79</v>
      </c>
      <c r="C1202" s="11" t="s">
        <v>4177</v>
      </c>
      <c r="D1202" s="11">
        <v>98027</v>
      </c>
      <c r="E1202" s="16">
        <v>611000</v>
      </c>
      <c r="F1202" s="12">
        <v>6</v>
      </c>
      <c r="G1202" s="15">
        <v>2.5</v>
      </c>
      <c r="H1202" s="15">
        <v>3820</v>
      </c>
      <c r="I1202" s="13">
        <v>160</v>
      </c>
      <c r="J1202" s="11">
        <v>1</v>
      </c>
      <c r="K1202" s="15" t="s">
        <v>4183</v>
      </c>
      <c r="L1202" s="11" t="s">
        <v>4178</v>
      </c>
      <c r="M1202" s="11" t="s">
        <v>4184</v>
      </c>
      <c r="N1202" s="11" t="s">
        <v>4179</v>
      </c>
      <c r="O1202" s="11">
        <v>51</v>
      </c>
      <c r="P1202" s="11">
        <v>0</v>
      </c>
      <c r="Q1202" s="11">
        <v>51</v>
      </c>
      <c r="R1202" s="11">
        <v>1</v>
      </c>
    </row>
    <row r="1203" spans="1:18">
      <c r="A1203" s="10" t="s">
        <v>5233</v>
      </c>
      <c r="B1203" s="11" t="s">
        <v>137</v>
      </c>
      <c r="C1203" s="11" t="s">
        <v>4177</v>
      </c>
      <c r="D1203" s="11">
        <v>98074</v>
      </c>
      <c r="E1203" s="16">
        <v>611000</v>
      </c>
      <c r="F1203" s="12">
        <v>4</v>
      </c>
      <c r="G1203" s="15">
        <v>2.5</v>
      </c>
      <c r="H1203" s="15">
        <v>2460</v>
      </c>
      <c r="I1203" s="13">
        <v>248</v>
      </c>
      <c r="J1203" s="11">
        <v>0</v>
      </c>
      <c r="K1203" s="15" t="s">
        <v>4183</v>
      </c>
      <c r="L1203" s="11" t="s">
        <v>4183</v>
      </c>
      <c r="M1203" s="11" t="s">
        <v>4184</v>
      </c>
      <c r="N1203" s="11" t="s">
        <v>4180</v>
      </c>
      <c r="O1203" s="11">
        <v>27</v>
      </c>
      <c r="P1203" s="11">
        <v>2006</v>
      </c>
      <c r="Q1203" s="11">
        <v>19</v>
      </c>
      <c r="R1203" s="11">
        <v>2</v>
      </c>
    </row>
    <row r="1204" spans="1:18">
      <c r="A1204" s="10" t="s">
        <v>5234</v>
      </c>
      <c r="B1204" s="11" t="s">
        <v>102</v>
      </c>
      <c r="C1204" s="11" t="s">
        <v>4177</v>
      </c>
      <c r="D1204" s="11">
        <v>98074</v>
      </c>
      <c r="E1204" s="16">
        <v>610750</v>
      </c>
      <c r="F1204" s="12">
        <v>4</v>
      </c>
      <c r="G1204" s="15">
        <v>2.25</v>
      </c>
      <c r="H1204" s="15">
        <v>2180</v>
      </c>
      <c r="I1204" s="13">
        <v>280</v>
      </c>
      <c r="J1204" s="11">
        <v>0</v>
      </c>
      <c r="K1204" s="15" t="s">
        <v>4183</v>
      </c>
      <c r="L1204" s="11" t="s">
        <v>4183</v>
      </c>
      <c r="M1204" s="11" t="s">
        <v>4184</v>
      </c>
      <c r="N1204" s="11" t="s">
        <v>4180</v>
      </c>
      <c r="O1204" s="11">
        <v>41</v>
      </c>
      <c r="P1204" s="11">
        <v>0</v>
      </c>
      <c r="Q1204" s="11">
        <v>41</v>
      </c>
      <c r="R1204" s="11">
        <v>2</v>
      </c>
    </row>
    <row r="1205" spans="1:18">
      <c r="A1205" s="10" t="s">
        <v>5235</v>
      </c>
      <c r="B1205" s="11" t="s">
        <v>49</v>
      </c>
      <c r="C1205" s="11" t="s">
        <v>4177</v>
      </c>
      <c r="D1205" s="11">
        <v>98136</v>
      </c>
      <c r="E1205" s="16">
        <v>610000</v>
      </c>
      <c r="F1205" s="12">
        <v>4</v>
      </c>
      <c r="G1205" s="15">
        <v>3</v>
      </c>
      <c r="H1205" s="15">
        <v>2110</v>
      </c>
      <c r="I1205" s="13">
        <v>289</v>
      </c>
      <c r="J1205" s="11">
        <v>0</v>
      </c>
      <c r="K1205" s="15" t="s">
        <v>4183</v>
      </c>
      <c r="L1205" s="11" t="s">
        <v>4178</v>
      </c>
      <c r="M1205" s="11" t="s">
        <v>4179</v>
      </c>
      <c r="N1205" s="11" t="s">
        <v>4179</v>
      </c>
      <c r="O1205" s="11">
        <v>95</v>
      </c>
      <c r="P1205" s="11">
        <v>0</v>
      </c>
      <c r="Q1205" s="11">
        <v>95</v>
      </c>
      <c r="R1205" s="11">
        <v>1.5</v>
      </c>
    </row>
    <row r="1206" spans="1:18">
      <c r="A1206" s="10" t="s">
        <v>5236</v>
      </c>
      <c r="B1206" s="11" t="s">
        <v>33</v>
      </c>
      <c r="C1206" s="11" t="s">
        <v>4177</v>
      </c>
      <c r="D1206" s="11">
        <v>98004</v>
      </c>
      <c r="E1206" s="16">
        <v>610000</v>
      </c>
      <c r="F1206" s="12">
        <v>3</v>
      </c>
      <c r="G1206" s="15">
        <v>2</v>
      </c>
      <c r="H1206" s="15">
        <v>2300</v>
      </c>
      <c r="I1206" s="13">
        <v>265</v>
      </c>
      <c r="J1206" s="11">
        <v>0</v>
      </c>
      <c r="K1206" s="15" t="s">
        <v>4183</v>
      </c>
      <c r="L1206" s="11" t="s">
        <v>4178</v>
      </c>
      <c r="M1206" s="11" t="s">
        <v>4184</v>
      </c>
      <c r="N1206" s="11" t="s">
        <v>4180</v>
      </c>
      <c r="O1206" s="11">
        <v>70</v>
      </c>
      <c r="P1206" s="11">
        <v>2005</v>
      </c>
      <c r="Q1206" s="11">
        <v>20</v>
      </c>
      <c r="R1206" s="11">
        <v>1</v>
      </c>
    </row>
    <row r="1207" spans="1:18">
      <c r="A1207" s="10" t="s">
        <v>1332</v>
      </c>
      <c r="B1207" s="11" t="s">
        <v>36</v>
      </c>
      <c r="C1207" s="11" t="s">
        <v>4177</v>
      </c>
      <c r="D1207" s="11">
        <v>98040</v>
      </c>
      <c r="E1207" s="16">
        <v>610000</v>
      </c>
      <c r="F1207" s="12">
        <v>4</v>
      </c>
      <c r="G1207" s="15">
        <v>1.75</v>
      </c>
      <c r="H1207" s="15">
        <v>1830</v>
      </c>
      <c r="I1207" s="13">
        <v>333</v>
      </c>
      <c r="J1207" s="11">
        <v>1</v>
      </c>
      <c r="K1207" s="15" t="s">
        <v>4183</v>
      </c>
      <c r="L1207" s="11" t="s">
        <v>4178</v>
      </c>
      <c r="M1207" s="11" t="s">
        <v>4184</v>
      </c>
      <c r="N1207" s="11" t="s">
        <v>4180</v>
      </c>
      <c r="O1207" s="11">
        <v>35</v>
      </c>
      <c r="P1207" s="11">
        <v>2009</v>
      </c>
      <c r="Q1207" s="11">
        <v>16</v>
      </c>
      <c r="R1207" s="11">
        <v>2</v>
      </c>
    </row>
    <row r="1208" spans="1:18">
      <c r="A1208" s="10" t="s">
        <v>5237</v>
      </c>
      <c r="B1208" s="11" t="s">
        <v>137</v>
      </c>
      <c r="C1208" s="11" t="s">
        <v>4177</v>
      </c>
      <c r="D1208" s="11">
        <v>98053</v>
      </c>
      <c r="E1208" s="16">
        <v>610000</v>
      </c>
      <c r="F1208" s="12">
        <v>3</v>
      </c>
      <c r="G1208" s="15">
        <v>2.5</v>
      </c>
      <c r="H1208" s="15">
        <v>2630</v>
      </c>
      <c r="I1208" s="13">
        <v>232</v>
      </c>
      <c r="J1208" s="11">
        <v>0</v>
      </c>
      <c r="K1208" s="15" t="s">
        <v>4183</v>
      </c>
      <c r="L1208" s="11" t="s">
        <v>4183</v>
      </c>
      <c r="M1208" s="11" t="s">
        <v>4184</v>
      </c>
      <c r="N1208" s="11" t="s">
        <v>4180</v>
      </c>
      <c r="O1208" s="11">
        <v>24</v>
      </c>
      <c r="P1208" s="11">
        <v>0</v>
      </c>
      <c r="Q1208" s="11">
        <v>24</v>
      </c>
      <c r="R1208" s="11">
        <v>2</v>
      </c>
    </row>
    <row r="1209" spans="1:18">
      <c r="A1209" s="10" t="s">
        <v>5238</v>
      </c>
      <c r="B1209" s="11" t="s">
        <v>102</v>
      </c>
      <c r="C1209" s="11" t="s">
        <v>4177</v>
      </c>
      <c r="D1209" s="11">
        <v>98075</v>
      </c>
      <c r="E1209" s="16">
        <v>610000</v>
      </c>
      <c r="F1209" s="12">
        <v>4</v>
      </c>
      <c r="G1209" s="15">
        <v>2.75</v>
      </c>
      <c r="H1209" s="15">
        <v>2600</v>
      </c>
      <c r="I1209" s="13">
        <v>235</v>
      </c>
      <c r="J1209" s="11">
        <v>1</v>
      </c>
      <c r="K1209" s="15" t="s">
        <v>4183</v>
      </c>
      <c r="L1209" s="11" t="s">
        <v>4178</v>
      </c>
      <c r="M1209" s="11" t="s">
        <v>4184</v>
      </c>
      <c r="N1209" s="11" t="s">
        <v>4181</v>
      </c>
      <c r="O1209" s="11">
        <v>49</v>
      </c>
      <c r="P1209" s="11">
        <v>0</v>
      </c>
      <c r="Q1209" s="11">
        <v>49</v>
      </c>
      <c r="R1209" s="11">
        <v>1</v>
      </c>
    </row>
    <row r="1210" spans="1:18">
      <c r="A1210" s="10" t="s">
        <v>5239</v>
      </c>
      <c r="B1210" s="11" t="s">
        <v>49</v>
      </c>
      <c r="C1210" s="11" t="s">
        <v>4177</v>
      </c>
      <c r="D1210" s="11">
        <v>98112</v>
      </c>
      <c r="E1210" s="16">
        <v>610000</v>
      </c>
      <c r="F1210" s="12">
        <v>5</v>
      </c>
      <c r="G1210" s="15">
        <v>2.5</v>
      </c>
      <c r="H1210" s="15">
        <v>3990</v>
      </c>
      <c r="I1210" s="13">
        <v>153</v>
      </c>
      <c r="J1210" s="11">
        <v>0</v>
      </c>
      <c r="K1210" s="15" t="s">
        <v>4183</v>
      </c>
      <c r="L1210" s="11" t="s">
        <v>4178</v>
      </c>
      <c r="M1210" s="11" t="s">
        <v>4184</v>
      </c>
      <c r="N1210" s="11" t="s">
        <v>4179</v>
      </c>
      <c r="O1210" s="11">
        <v>63</v>
      </c>
      <c r="P1210" s="11">
        <v>0</v>
      </c>
      <c r="Q1210" s="11">
        <v>63</v>
      </c>
      <c r="R1210" s="11">
        <v>1</v>
      </c>
    </row>
    <row r="1211" spans="1:18">
      <c r="A1211" s="10" t="s">
        <v>5240</v>
      </c>
      <c r="B1211" s="11" t="s">
        <v>313</v>
      </c>
      <c r="C1211" s="11" t="s">
        <v>4177</v>
      </c>
      <c r="D1211" s="11">
        <v>98065</v>
      </c>
      <c r="E1211" s="16">
        <v>610000</v>
      </c>
      <c r="F1211" s="12">
        <v>4</v>
      </c>
      <c r="G1211" s="15">
        <v>3.5</v>
      </c>
      <c r="H1211" s="15">
        <v>2910</v>
      </c>
      <c r="I1211" s="13">
        <v>210</v>
      </c>
      <c r="J1211" s="11">
        <v>0</v>
      </c>
      <c r="K1211" s="15" t="s">
        <v>4183</v>
      </c>
      <c r="L1211" s="11" t="s">
        <v>4183</v>
      </c>
      <c r="M1211" s="11" t="s">
        <v>4184</v>
      </c>
      <c r="N1211" s="11" t="s">
        <v>4180</v>
      </c>
      <c r="O1211" s="11">
        <v>13</v>
      </c>
      <c r="P1211" s="11">
        <v>1912</v>
      </c>
      <c r="Q1211" s="11">
        <v>113</v>
      </c>
      <c r="R1211" s="11">
        <v>2</v>
      </c>
    </row>
    <row r="1212" spans="1:18">
      <c r="A1212" s="10" t="s">
        <v>5241</v>
      </c>
      <c r="B1212" s="11" t="s">
        <v>920</v>
      </c>
      <c r="C1212" s="11" t="s">
        <v>4177</v>
      </c>
      <c r="D1212" s="11">
        <v>98038</v>
      </c>
      <c r="E1212" s="16">
        <v>609900</v>
      </c>
      <c r="F1212" s="12">
        <v>4</v>
      </c>
      <c r="G1212" s="15">
        <v>2.5</v>
      </c>
      <c r="H1212" s="15">
        <v>3190</v>
      </c>
      <c r="I1212" s="13">
        <v>191</v>
      </c>
      <c r="J1212" s="11">
        <v>0</v>
      </c>
      <c r="K1212" s="15" t="s">
        <v>4183</v>
      </c>
      <c r="L1212" s="11" t="s">
        <v>4183</v>
      </c>
      <c r="M1212" s="11" t="s">
        <v>4184</v>
      </c>
      <c r="N1212" s="11" t="s">
        <v>4180</v>
      </c>
      <c r="O1212" s="11">
        <v>19</v>
      </c>
      <c r="P1212" s="11">
        <v>0</v>
      </c>
      <c r="Q1212" s="11">
        <v>19</v>
      </c>
      <c r="R1212" s="11">
        <v>2</v>
      </c>
    </row>
    <row r="1213" spans="1:18">
      <c r="A1213" s="10" t="s">
        <v>1338</v>
      </c>
      <c r="B1213" s="11" t="s">
        <v>49</v>
      </c>
      <c r="C1213" s="11" t="s">
        <v>4177</v>
      </c>
      <c r="D1213" s="11">
        <v>98103</v>
      </c>
      <c r="E1213" s="16">
        <v>609000</v>
      </c>
      <c r="F1213" s="12">
        <v>3</v>
      </c>
      <c r="G1213" s="15">
        <v>1.75</v>
      </c>
      <c r="H1213" s="15">
        <v>1630</v>
      </c>
      <c r="I1213" s="13">
        <v>374</v>
      </c>
      <c r="J1213" s="11">
        <v>0</v>
      </c>
      <c r="K1213" s="15" t="s">
        <v>4183</v>
      </c>
      <c r="L1213" s="11" t="s">
        <v>4183</v>
      </c>
      <c r="M1213" s="11" t="s">
        <v>4184</v>
      </c>
      <c r="N1213" s="11" t="s">
        <v>4180</v>
      </c>
      <c r="O1213" s="11">
        <v>11</v>
      </c>
      <c r="P1213" s="11">
        <v>0</v>
      </c>
      <c r="Q1213" s="11">
        <v>11</v>
      </c>
      <c r="R1213" s="11">
        <v>3</v>
      </c>
    </row>
    <row r="1214" spans="1:18">
      <c r="A1214" s="10" t="s">
        <v>5242</v>
      </c>
      <c r="B1214" s="11" t="s">
        <v>841</v>
      </c>
      <c r="C1214" s="11" t="s">
        <v>4177</v>
      </c>
      <c r="D1214" s="11">
        <v>98011</v>
      </c>
      <c r="E1214" s="16">
        <v>608000</v>
      </c>
      <c r="F1214" s="12">
        <v>4</v>
      </c>
      <c r="G1214" s="15">
        <v>2.75</v>
      </c>
      <c r="H1214" s="15">
        <v>2490</v>
      </c>
      <c r="I1214" s="13">
        <v>244</v>
      </c>
      <c r="J1214" s="11">
        <v>0</v>
      </c>
      <c r="K1214" s="15" t="s">
        <v>4183</v>
      </c>
      <c r="L1214" s="11" t="s">
        <v>4178</v>
      </c>
      <c r="M1214" s="11" t="s">
        <v>4184</v>
      </c>
      <c r="N1214" s="11" t="s">
        <v>4179</v>
      </c>
      <c r="O1214" s="11">
        <v>42</v>
      </c>
      <c r="P1214" s="11">
        <v>0</v>
      </c>
      <c r="Q1214" s="11">
        <v>42</v>
      </c>
      <c r="R1214" s="11">
        <v>1</v>
      </c>
    </row>
    <row r="1215" spans="1:18">
      <c r="A1215" s="10" t="s">
        <v>5243</v>
      </c>
      <c r="B1215" s="11" t="s">
        <v>137</v>
      </c>
      <c r="C1215" s="11" t="s">
        <v>4177</v>
      </c>
      <c r="D1215" s="11">
        <v>98053</v>
      </c>
      <c r="E1215" s="16">
        <v>608000</v>
      </c>
      <c r="F1215" s="12">
        <v>4</v>
      </c>
      <c r="G1215" s="15">
        <v>2.5</v>
      </c>
      <c r="H1215" s="15">
        <v>2690</v>
      </c>
      <c r="I1215" s="13">
        <v>226</v>
      </c>
      <c r="J1215" s="11">
        <v>0</v>
      </c>
      <c r="K1215" s="15" t="s">
        <v>4183</v>
      </c>
      <c r="L1215" s="11" t="s">
        <v>4183</v>
      </c>
      <c r="M1215" s="11" t="s">
        <v>4184</v>
      </c>
      <c r="N1215" s="11" t="s">
        <v>4180</v>
      </c>
      <c r="O1215" s="11">
        <v>24</v>
      </c>
      <c r="P1215" s="11">
        <v>0</v>
      </c>
      <c r="Q1215" s="11">
        <v>24</v>
      </c>
      <c r="R1215" s="11">
        <v>2</v>
      </c>
    </row>
    <row r="1216" spans="1:18">
      <c r="A1216" s="10" t="s">
        <v>5244</v>
      </c>
      <c r="B1216" s="11" t="s">
        <v>49</v>
      </c>
      <c r="C1216" s="11" t="s">
        <v>4177</v>
      </c>
      <c r="D1216" s="11">
        <v>98107</v>
      </c>
      <c r="E1216" s="16">
        <v>607500</v>
      </c>
      <c r="F1216" s="12">
        <v>3</v>
      </c>
      <c r="G1216" s="15">
        <v>3.25</v>
      </c>
      <c r="H1216" s="15">
        <v>1530</v>
      </c>
      <c r="I1216" s="13">
        <v>397</v>
      </c>
      <c r="J1216" s="11">
        <v>0</v>
      </c>
      <c r="K1216" s="15" t="s">
        <v>4183</v>
      </c>
      <c r="L1216" s="11" t="s">
        <v>4183</v>
      </c>
      <c r="M1216" s="11" t="s">
        <v>4184</v>
      </c>
      <c r="N1216" s="11" t="s">
        <v>4180</v>
      </c>
      <c r="O1216" s="11">
        <v>19</v>
      </c>
      <c r="P1216" s="11">
        <v>0</v>
      </c>
      <c r="Q1216" s="11">
        <v>19</v>
      </c>
      <c r="R1216" s="11">
        <v>3</v>
      </c>
    </row>
    <row r="1217" spans="1:18">
      <c r="A1217" s="10" t="s">
        <v>5245</v>
      </c>
      <c r="B1217" s="11" t="s">
        <v>49</v>
      </c>
      <c r="C1217" s="11" t="s">
        <v>4177</v>
      </c>
      <c r="D1217" s="11">
        <v>98199</v>
      </c>
      <c r="E1217" s="16">
        <v>607500</v>
      </c>
      <c r="F1217" s="12">
        <v>5</v>
      </c>
      <c r="G1217" s="15">
        <v>1.75</v>
      </c>
      <c r="H1217" s="15">
        <v>2220</v>
      </c>
      <c r="I1217" s="13">
        <v>274</v>
      </c>
      <c r="J1217" s="11">
        <v>0</v>
      </c>
      <c r="K1217" s="15" t="s">
        <v>4183</v>
      </c>
      <c r="L1217" s="11" t="s">
        <v>4178</v>
      </c>
      <c r="M1217" s="11" t="s">
        <v>4184</v>
      </c>
      <c r="N1217" s="11" t="s">
        <v>4180</v>
      </c>
      <c r="O1217" s="11">
        <v>102</v>
      </c>
      <c r="P1217" s="11">
        <v>1998</v>
      </c>
      <c r="Q1217" s="11">
        <v>27</v>
      </c>
      <c r="R1217" s="11">
        <v>1.5</v>
      </c>
    </row>
    <row r="1218" spans="1:18">
      <c r="A1218" s="10" t="s">
        <v>5246</v>
      </c>
      <c r="B1218" s="11" t="s">
        <v>33</v>
      </c>
      <c r="C1218" s="11" t="s">
        <v>4177</v>
      </c>
      <c r="D1218" s="11">
        <v>98004</v>
      </c>
      <c r="E1218" s="16">
        <v>607000</v>
      </c>
      <c r="F1218" s="12">
        <v>3</v>
      </c>
      <c r="G1218" s="15">
        <v>1</v>
      </c>
      <c r="H1218" s="15">
        <v>1230</v>
      </c>
      <c r="I1218" s="13">
        <v>493</v>
      </c>
      <c r="J1218" s="11">
        <v>0</v>
      </c>
      <c r="K1218" s="15" t="s">
        <v>4183</v>
      </c>
      <c r="L1218" s="11" t="s">
        <v>4183</v>
      </c>
      <c r="M1218" s="11" t="s">
        <v>4184</v>
      </c>
      <c r="N1218" s="11" t="s">
        <v>4179</v>
      </c>
      <c r="O1218" s="11">
        <v>74</v>
      </c>
      <c r="P1218" s="11">
        <v>1999</v>
      </c>
      <c r="Q1218" s="11">
        <v>26</v>
      </c>
      <c r="R1218" s="11">
        <v>1</v>
      </c>
    </row>
    <row r="1219" spans="1:18">
      <c r="A1219" s="10" t="s">
        <v>5247</v>
      </c>
      <c r="B1219" s="11" t="s">
        <v>49</v>
      </c>
      <c r="C1219" s="11" t="s">
        <v>4177</v>
      </c>
      <c r="D1219" s="11">
        <v>98107</v>
      </c>
      <c r="E1219" s="16">
        <v>606000</v>
      </c>
      <c r="F1219" s="12">
        <v>3</v>
      </c>
      <c r="G1219" s="15">
        <v>1</v>
      </c>
      <c r="H1219" s="15">
        <v>1500</v>
      </c>
      <c r="I1219" s="13">
        <v>404</v>
      </c>
      <c r="J1219" s="11">
        <v>0</v>
      </c>
      <c r="K1219" s="15" t="s">
        <v>4183</v>
      </c>
      <c r="L1219" s="11" t="s">
        <v>4178</v>
      </c>
      <c r="M1219" s="11" t="s">
        <v>4184</v>
      </c>
      <c r="N1219" s="11" t="s">
        <v>4180</v>
      </c>
      <c r="O1219" s="11">
        <v>78</v>
      </c>
      <c r="P1219" s="11">
        <v>2012</v>
      </c>
      <c r="Q1219" s="11">
        <v>13</v>
      </c>
      <c r="R1219" s="11">
        <v>1</v>
      </c>
    </row>
    <row r="1220" spans="1:18">
      <c r="A1220" s="10" t="s">
        <v>5248</v>
      </c>
      <c r="B1220" s="11" t="s">
        <v>120</v>
      </c>
      <c r="C1220" s="11" t="s">
        <v>4177</v>
      </c>
      <c r="D1220" s="11">
        <v>98072</v>
      </c>
      <c r="E1220" s="16">
        <v>605500</v>
      </c>
      <c r="F1220" s="12">
        <v>3</v>
      </c>
      <c r="G1220" s="15">
        <v>2.5</v>
      </c>
      <c r="H1220" s="15">
        <v>2830</v>
      </c>
      <c r="I1220" s="13">
        <v>214</v>
      </c>
      <c r="J1220" s="11">
        <v>0</v>
      </c>
      <c r="K1220" s="15" t="s">
        <v>4183</v>
      </c>
      <c r="L1220" s="11" t="s">
        <v>4183</v>
      </c>
      <c r="M1220" s="11" t="s">
        <v>4184</v>
      </c>
      <c r="N1220" s="11" t="s">
        <v>4180</v>
      </c>
      <c r="O1220" s="11">
        <v>36</v>
      </c>
      <c r="P1220" s="11">
        <v>0</v>
      </c>
      <c r="Q1220" s="11">
        <v>36</v>
      </c>
      <c r="R1220" s="11">
        <v>2</v>
      </c>
    </row>
    <row r="1221" spans="1:18">
      <c r="A1221" s="10" t="s">
        <v>1346</v>
      </c>
      <c r="B1221" s="11" t="s">
        <v>49</v>
      </c>
      <c r="C1221" s="11" t="s">
        <v>4177</v>
      </c>
      <c r="D1221" s="11">
        <v>98199</v>
      </c>
      <c r="E1221" s="16">
        <v>605004</v>
      </c>
      <c r="F1221" s="12">
        <v>4</v>
      </c>
      <c r="G1221" s="15">
        <v>2</v>
      </c>
      <c r="H1221" s="15">
        <v>1370</v>
      </c>
      <c r="I1221" s="13">
        <v>442</v>
      </c>
      <c r="J1221" s="11">
        <v>0</v>
      </c>
      <c r="K1221" s="15" t="s">
        <v>4183</v>
      </c>
      <c r="L1221" s="11" t="s">
        <v>4183</v>
      </c>
      <c r="M1221" s="11" t="s">
        <v>4184</v>
      </c>
      <c r="N1221" s="11" t="s">
        <v>4180</v>
      </c>
      <c r="O1221" s="11">
        <v>74</v>
      </c>
      <c r="P1221" s="11">
        <v>1994</v>
      </c>
      <c r="Q1221" s="11">
        <v>31</v>
      </c>
      <c r="R1221" s="11">
        <v>2</v>
      </c>
    </row>
    <row r="1222" spans="1:18">
      <c r="A1222" s="10" t="s">
        <v>5249</v>
      </c>
      <c r="B1222" s="11" t="s">
        <v>120</v>
      </c>
      <c r="C1222" s="11" t="s">
        <v>4177</v>
      </c>
      <c r="D1222" s="11">
        <v>98072</v>
      </c>
      <c r="E1222" s="16">
        <v>605000</v>
      </c>
      <c r="F1222" s="12">
        <v>3</v>
      </c>
      <c r="G1222" s="15">
        <v>2.5</v>
      </c>
      <c r="H1222" s="15">
        <v>2670</v>
      </c>
      <c r="I1222" s="13">
        <v>227</v>
      </c>
      <c r="J1222" s="11">
        <v>1</v>
      </c>
      <c r="K1222" s="15" t="s">
        <v>4183</v>
      </c>
      <c r="L1222" s="11" t="s">
        <v>4183</v>
      </c>
      <c r="M1222" s="11" t="s">
        <v>4197</v>
      </c>
      <c r="N1222" s="11" t="s">
        <v>4180</v>
      </c>
      <c r="O1222" s="11">
        <v>44</v>
      </c>
      <c r="P1222" s="11">
        <v>2013</v>
      </c>
      <c r="Q1222" s="11">
        <v>12</v>
      </c>
      <c r="R1222" s="11">
        <v>2</v>
      </c>
    </row>
    <row r="1223" spans="1:18">
      <c r="A1223" s="10" t="s">
        <v>5250</v>
      </c>
      <c r="B1223" s="11" t="s">
        <v>33</v>
      </c>
      <c r="C1223" s="11" t="s">
        <v>4177</v>
      </c>
      <c r="D1223" s="11">
        <v>98008</v>
      </c>
      <c r="E1223" s="16">
        <v>605000</v>
      </c>
      <c r="F1223" s="12">
        <v>4</v>
      </c>
      <c r="G1223" s="15">
        <v>2.5</v>
      </c>
      <c r="H1223" s="15">
        <v>2800</v>
      </c>
      <c r="I1223" s="13">
        <v>216</v>
      </c>
      <c r="J1223" s="11">
        <v>0</v>
      </c>
      <c r="K1223" s="15" t="s">
        <v>4183</v>
      </c>
      <c r="L1223" s="11" t="s">
        <v>4178</v>
      </c>
      <c r="M1223" s="11" t="s">
        <v>4184</v>
      </c>
      <c r="N1223" s="11" t="s">
        <v>4180</v>
      </c>
      <c r="O1223" s="11">
        <v>55</v>
      </c>
      <c r="P1223" s="11">
        <v>2014</v>
      </c>
      <c r="Q1223" s="11">
        <v>11</v>
      </c>
      <c r="R1223" s="11">
        <v>1</v>
      </c>
    </row>
    <row r="1224" spans="1:18">
      <c r="A1224" s="10" t="s">
        <v>5251</v>
      </c>
      <c r="B1224" s="11" t="s">
        <v>329</v>
      </c>
      <c r="C1224" s="11" t="s">
        <v>4177</v>
      </c>
      <c r="D1224" s="11">
        <v>98028</v>
      </c>
      <c r="E1224" s="16">
        <v>605000</v>
      </c>
      <c r="F1224" s="12">
        <v>4</v>
      </c>
      <c r="G1224" s="15">
        <v>2.25</v>
      </c>
      <c r="H1224" s="15">
        <v>2940</v>
      </c>
      <c r="I1224" s="13">
        <v>206</v>
      </c>
      <c r="J1224" s="11">
        <v>1</v>
      </c>
      <c r="K1224" s="15" t="s">
        <v>4183</v>
      </c>
      <c r="L1224" s="11" t="s">
        <v>4178</v>
      </c>
      <c r="M1224" s="11" t="s">
        <v>4184</v>
      </c>
      <c r="N1224" s="11" t="s">
        <v>4181</v>
      </c>
      <c r="O1224" s="11">
        <v>64</v>
      </c>
      <c r="P1224" s="11">
        <v>0</v>
      </c>
      <c r="Q1224" s="11">
        <v>64</v>
      </c>
      <c r="R1224" s="11">
        <v>1</v>
      </c>
    </row>
    <row r="1225" spans="1:18">
      <c r="A1225" s="10" t="s">
        <v>5252</v>
      </c>
      <c r="B1225" s="11" t="s">
        <v>281</v>
      </c>
      <c r="C1225" s="11" t="s">
        <v>4177</v>
      </c>
      <c r="D1225" s="11">
        <v>98056</v>
      </c>
      <c r="E1225" s="16">
        <v>605000</v>
      </c>
      <c r="F1225" s="12">
        <v>4</v>
      </c>
      <c r="G1225" s="15">
        <v>2.5</v>
      </c>
      <c r="H1225" s="15">
        <v>2620</v>
      </c>
      <c r="I1225" s="13">
        <v>231</v>
      </c>
      <c r="J1225" s="11">
        <v>0</v>
      </c>
      <c r="K1225" s="15" t="s">
        <v>4183</v>
      </c>
      <c r="L1225" s="11" t="s">
        <v>4183</v>
      </c>
      <c r="M1225" s="11" t="s">
        <v>4184</v>
      </c>
      <c r="N1225" s="11" t="s">
        <v>4180</v>
      </c>
      <c r="O1225" s="11">
        <v>29</v>
      </c>
      <c r="P1225" s="11">
        <v>0</v>
      </c>
      <c r="Q1225" s="11">
        <v>29</v>
      </c>
      <c r="R1225" s="11">
        <v>2</v>
      </c>
    </row>
    <row r="1226" spans="1:18">
      <c r="A1226" s="10" t="s">
        <v>5253</v>
      </c>
      <c r="B1226" s="11" t="s">
        <v>137</v>
      </c>
      <c r="C1226" s="11" t="s">
        <v>4177</v>
      </c>
      <c r="D1226" s="11">
        <v>98052</v>
      </c>
      <c r="E1226" s="16">
        <v>605000</v>
      </c>
      <c r="F1226" s="12">
        <v>3</v>
      </c>
      <c r="G1226" s="15">
        <v>2.25</v>
      </c>
      <c r="H1226" s="15">
        <v>2010</v>
      </c>
      <c r="I1226" s="13">
        <v>301</v>
      </c>
      <c r="J1226" s="11">
        <v>0</v>
      </c>
      <c r="K1226" s="15" t="s">
        <v>4183</v>
      </c>
      <c r="L1226" s="11" t="s">
        <v>4183</v>
      </c>
      <c r="M1226" s="11" t="s">
        <v>4184</v>
      </c>
      <c r="N1226" s="11" t="s">
        <v>4180</v>
      </c>
      <c r="O1226" s="11">
        <v>40</v>
      </c>
      <c r="P1226" s="11">
        <v>0</v>
      </c>
      <c r="Q1226" s="11">
        <v>40</v>
      </c>
      <c r="R1226" s="11">
        <v>2</v>
      </c>
    </row>
    <row r="1227" spans="1:18">
      <c r="A1227" s="10" t="s">
        <v>5254</v>
      </c>
      <c r="B1227" s="11" t="s">
        <v>137</v>
      </c>
      <c r="C1227" s="11" t="s">
        <v>4177</v>
      </c>
      <c r="D1227" s="11">
        <v>98052</v>
      </c>
      <c r="E1227" s="16">
        <v>605000</v>
      </c>
      <c r="F1227" s="12">
        <v>3</v>
      </c>
      <c r="G1227" s="15">
        <v>2.25</v>
      </c>
      <c r="H1227" s="15">
        <v>2080</v>
      </c>
      <c r="I1227" s="13">
        <v>291</v>
      </c>
      <c r="J1227" s="11">
        <v>0</v>
      </c>
      <c r="K1227" s="15" t="s">
        <v>4183</v>
      </c>
      <c r="L1227" s="11" t="s">
        <v>4178</v>
      </c>
      <c r="M1227" s="11" t="s">
        <v>4184</v>
      </c>
      <c r="N1227" s="11" t="s">
        <v>4179</v>
      </c>
      <c r="O1227" s="11">
        <v>52</v>
      </c>
      <c r="P1227" s="11">
        <v>0</v>
      </c>
      <c r="Q1227" s="11">
        <v>52</v>
      </c>
      <c r="R1227" s="11">
        <v>1</v>
      </c>
    </row>
    <row r="1228" spans="1:18">
      <c r="A1228" s="10" t="s">
        <v>5255</v>
      </c>
      <c r="B1228" s="11" t="s">
        <v>49</v>
      </c>
      <c r="C1228" s="11" t="s">
        <v>4177</v>
      </c>
      <c r="D1228" s="11">
        <v>98112</v>
      </c>
      <c r="E1228" s="16">
        <v>605000</v>
      </c>
      <c r="F1228" s="12">
        <v>3</v>
      </c>
      <c r="G1228" s="15">
        <v>2.25</v>
      </c>
      <c r="H1228" s="15">
        <v>1290</v>
      </c>
      <c r="I1228" s="13">
        <v>469</v>
      </c>
      <c r="J1228" s="11">
        <v>0</v>
      </c>
      <c r="K1228" s="15" t="s">
        <v>4183</v>
      </c>
      <c r="L1228" s="11" t="s">
        <v>4183</v>
      </c>
      <c r="M1228" s="11" t="s">
        <v>4184</v>
      </c>
      <c r="N1228" s="11" t="s">
        <v>4179</v>
      </c>
      <c r="O1228" s="11">
        <v>38</v>
      </c>
      <c r="P1228" s="11">
        <v>0</v>
      </c>
      <c r="Q1228" s="11">
        <v>38</v>
      </c>
      <c r="R1228" s="11">
        <v>2</v>
      </c>
    </row>
    <row r="1229" spans="1:18">
      <c r="A1229" s="10" t="s">
        <v>5256</v>
      </c>
      <c r="B1229" s="11" t="s">
        <v>49</v>
      </c>
      <c r="C1229" s="11" t="s">
        <v>4177</v>
      </c>
      <c r="D1229" s="11">
        <v>98103</v>
      </c>
      <c r="E1229" s="16">
        <v>605000</v>
      </c>
      <c r="F1229" s="12">
        <v>3</v>
      </c>
      <c r="G1229" s="15">
        <v>2</v>
      </c>
      <c r="H1229" s="15">
        <v>2060</v>
      </c>
      <c r="I1229" s="13">
        <v>294</v>
      </c>
      <c r="J1229" s="11">
        <v>0</v>
      </c>
      <c r="K1229" s="15" t="s">
        <v>4183</v>
      </c>
      <c r="L1229" s="11" t="s">
        <v>4178</v>
      </c>
      <c r="M1229" s="11" t="s">
        <v>4184</v>
      </c>
      <c r="N1229" s="11" t="s">
        <v>4179</v>
      </c>
      <c r="O1229" s="11">
        <v>78</v>
      </c>
      <c r="P1229" s="11">
        <v>1988</v>
      </c>
      <c r="Q1229" s="11">
        <v>37</v>
      </c>
      <c r="R1229" s="11">
        <v>1</v>
      </c>
    </row>
    <row r="1230" spans="1:18">
      <c r="A1230" s="10" t="s">
        <v>5257</v>
      </c>
      <c r="B1230" s="11" t="s">
        <v>49</v>
      </c>
      <c r="C1230" s="11" t="s">
        <v>4177</v>
      </c>
      <c r="D1230" s="11">
        <v>98119</v>
      </c>
      <c r="E1230" s="16">
        <v>605000</v>
      </c>
      <c r="F1230" s="12">
        <v>2</v>
      </c>
      <c r="G1230" s="15">
        <v>1</v>
      </c>
      <c r="H1230" s="11">
        <v>910</v>
      </c>
      <c r="I1230" s="13">
        <v>665</v>
      </c>
      <c r="J1230" s="11">
        <v>0</v>
      </c>
      <c r="K1230" s="15" t="s">
        <v>4183</v>
      </c>
      <c r="L1230" s="11" t="s">
        <v>4183</v>
      </c>
      <c r="M1230" s="11" t="s">
        <v>4184</v>
      </c>
      <c r="N1230" s="11" t="s">
        <v>4179</v>
      </c>
      <c r="O1230" s="11">
        <v>116</v>
      </c>
      <c r="P1230" s="11">
        <v>1989</v>
      </c>
      <c r="Q1230" s="11">
        <v>36</v>
      </c>
      <c r="R1230" s="11">
        <v>1</v>
      </c>
    </row>
    <row r="1231" spans="1:18">
      <c r="A1231" s="10" t="s">
        <v>5258</v>
      </c>
      <c r="B1231" s="11" t="s">
        <v>313</v>
      </c>
      <c r="C1231" s="11" t="s">
        <v>4177</v>
      </c>
      <c r="D1231" s="11">
        <v>98065</v>
      </c>
      <c r="E1231" s="16">
        <v>605000</v>
      </c>
      <c r="F1231" s="12">
        <v>3</v>
      </c>
      <c r="G1231" s="15">
        <v>2.5</v>
      </c>
      <c r="H1231" s="15">
        <v>2610</v>
      </c>
      <c r="I1231" s="13">
        <v>232</v>
      </c>
      <c r="J1231" s="11">
        <v>0</v>
      </c>
      <c r="K1231" s="15" t="s">
        <v>4183</v>
      </c>
      <c r="L1231" s="11" t="s">
        <v>4183</v>
      </c>
      <c r="M1231" s="11" t="s">
        <v>4184</v>
      </c>
      <c r="N1231" s="11" t="s">
        <v>4180</v>
      </c>
      <c r="O1231" s="11">
        <v>24</v>
      </c>
      <c r="P1231" s="11">
        <v>0</v>
      </c>
      <c r="Q1231" s="11">
        <v>24</v>
      </c>
      <c r="R1231" s="11">
        <v>2</v>
      </c>
    </row>
    <row r="1232" spans="1:18">
      <c r="A1232" s="10" t="s">
        <v>5259</v>
      </c>
      <c r="B1232" s="11" t="s">
        <v>459</v>
      </c>
      <c r="C1232" s="11" t="s">
        <v>4177</v>
      </c>
      <c r="D1232" s="11">
        <v>98198</v>
      </c>
      <c r="E1232" s="16">
        <v>604700</v>
      </c>
      <c r="F1232" s="12">
        <v>4</v>
      </c>
      <c r="G1232" s="15">
        <v>2.75</v>
      </c>
      <c r="H1232" s="15">
        <v>2750</v>
      </c>
      <c r="I1232" s="13">
        <v>220</v>
      </c>
      <c r="J1232" s="11">
        <v>0</v>
      </c>
      <c r="K1232" s="15" t="s">
        <v>4183</v>
      </c>
      <c r="L1232" s="11" t="s">
        <v>4178</v>
      </c>
      <c r="M1232" s="11" t="s">
        <v>4197</v>
      </c>
      <c r="N1232" s="11" t="s">
        <v>4180</v>
      </c>
      <c r="O1232" s="11">
        <v>44</v>
      </c>
      <c r="P1232" s="11">
        <v>2013</v>
      </c>
      <c r="Q1232" s="11">
        <v>12</v>
      </c>
      <c r="R1232" s="11">
        <v>1</v>
      </c>
    </row>
    <row r="1233" spans="1:18">
      <c r="A1233" s="10" t="s">
        <v>5260</v>
      </c>
      <c r="B1233" s="11" t="s">
        <v>329</v>
      </c>
      <c r="C1233" s="11" t="s">
        <v>4177</v>
      </c>
      <c r="D1233" s="11">
        <v>98028</v>
      </c>
      <c r="E1233" s="16">
        <v>603500</v>
      </c>
      <c r="F1233" s="12">
        <v>4</v>
      </c>
      <c r="G1233" s="15">
        <v>2.5</v>
      </c>
      <c r="H1233" s="15">
        <v>4060</v>
      </c>
      <c r="I1233" s="13">
        <v>149</v>
      </c>
      <c r="J1233" s="11">
        <v>0</v>
      </c>
      <c r="K1233" s="15" t="s">
        <v>4183</v>
      </c>
      <c r="L1233" s="11" t="s">
        <v>4178</v>
      </c>
      <c r="M1233" s="11" t="s">
        <v>4181</v>
      </c>
      <c r="N1233" s="11" t="s">
        <v>4180</v>
      </c>
      <c r="O1233" s="11">
        <v>48</v>
      </c>
      <c r="P1233" s="11">
        <v>2004</v>
      </c>
      <c r="Q1233" s="11">
        <v>21</v>
      </c>
      <c r="R1233" s="11">
        <v>1</v>
      </c>
    </row>
    <row r="1234" spans="1:18">
      <c r="A1234" s="10" t="s">
        <v>5261</v>
      </c>
      <c r="B1234" s="11" t="s">
        <v>33</v>
      </c>
      <c r="C1234" s="11" t="s">
        <v>4177</v>
      </c>
      <c r="D1234" s="11">
        <v>98006</v>
      </c>
      <c r="E1234" s="16">
        <v>603500</v>
      </c>
      <c r="F1234" s="12">
        <v>6</v>
      </c>
      <c r="G1234" s="15">
        <v>2.75</v>
      </c>
      <c r="H1234" s="15">
        <v>2660</v>
      </c>
      <c r="I1234" s="13">
        <v>227</v>
      </c>
      <c r="J1234" s="11">
        <v>0</v>
      </c>
      <c r="K1234" s="15" t="s">
        <v>4183</v>
      </c>
      <c r="L1234" s="11" t="s">
        <v>4178</v>
      </c>
      <c r="M1234" s="11" t="s">
        <v>4184</v>
      </c>
      <c r="N1234" s="11" t="s">
        <v>4181</v>
      </c>
      <c r="O1234" s="11">
        <v>63</v>
      </c>
      <c r="P1234" s="11">
        <v>0</v>
      </c>
      <c r="Q1234" s="11">
        <v>63</v>
      </c>
      <c r="R1234" s="11">
        <v>1</v>
      </c>
    </row>
    <row r="1235" spans="1:18">
      <c r="A1235" s="10" t="s">
        <v>5262</v>
      </c>
      <c r="B1235" s="11" t="s">
        <v>79</v>
      </c>
      <c r="C1235" s="11" t="s">
        <v>4177</v>
      </c>
      <c r="D1235" s="11">
        <v>98029</v>
      </c>
      <c r="E1235" s="16">
        <v>602761</v>
      </c>
      <c r="F1235" s="12">
        <v>4</v>
      </c>
      <c r="G1235" s="15">
        <v>2.5</v>
      </c>
      <c r="H1235" s="15">
        <v>2770</v>
      </c>
      <c r="I1235" s="13">
        <v>218</v>
      </c>
      <c r="J1235" s="11">
        <v>0</v>
      </c>
      <c r="K1235" s="15" t="s">
        <v>4183</v>
      </c>
      <c r="L1235" s="11" t="s">
        <v>4183</v>
      </c>
      <c r="M1235" s="11" t="s">
        <v>4184</v>
      </c>
      <c r="N1235" s="11" t="s">
        <v>4180</v>
      </c>
      <c r="O1235" s="11">
        <v>36</v>
      </c>
      <c r="P1235" s="11">
        <v>0</v>
      </c>
      <c r="Q1235" s="11">
        <v>36</v>
      </c>
      <c r="R1235" s="11">
        <v>2</v>
      </c>
    </row>
    <row r="1236" spans="1:18">
      <c r="A1236" s="10" t="s">
        <v>5263</v>
      </c>
      <c r="B1236" s="11" t="s">
        <v>281</v>
      </c>
      <c r="C1236" s="11" t="s">
        <v>4177</v>
      </c>
      <c r="D1236" s="11">
        <v>98056</v>
      </c>
      <c r="E1236" s="16">
        <v>602500</v>
      </c>
      <c r="F1236" s="12">
        <v>4</v>
      </c>
      <c r="G1236" s="15">
        <v>2.5</v>
      </c>
      <c r="H1236" s="15">
        <v>2760</v>
      </c>
      <c r="I1236" s="13">
        <v>218</v>
      </c>
      <c r="J1236" s="11">
        <v>0</v>
      </c>
      <c r="K1236" s="15" t="s">
        <v>4183</v>
      </c>
      <c r="L1236" s="11" t="s">
        <v>4183</v>
      </c>
      <c r="M1236" s="11" t="s">
        <v>4184</v>
      </c>
      <c r="N1236" s="11" t="s">
        <v>4180</v>
      </c>
      <c r="O1236" s="11">
        <v>26</v>
      </c>
      <c r="P1236" s="11">
        <v>0</v>
      </c>
      <c r="Q1236" s="11">
        <v>26</v>
      </c>
      <c r="R1236" s="11">
        <v>2</v>
      </c>
    </row>
    <row r="1237" spans="1:18">
      <c r="A1237" s="10" t="s">
        <v>5264</v>
      </c>
      <c r="B1237" s="11" t="s">
        <v>137</v>
      </c>
      <c r="C1237" s="11" t="s">
        <v>4177</v>
      </c>
      <c r="D1237" s="11">
        <v>98053</v>
      </c>
      <c r="E1237" s="16">
        <v>602000</v>
      </c>
      <c r="F1237" s="12">
        <v>4</v>
      </c>
      <c r="G1237" s="15">
        <v>1.75</v>
      </c>
      <c r="H1237" s="15">
        <v>2420</v>
      </c>
      <c r="I1237" s="13">
        <v>249</v>
      </c>
      <c r="J1237" s="11">
        <v>1</v>
      </c>
      <c r="K1237" s="15" t="s">
        <v>4183</v>
      </c>
      <c r="L1237" s="11" t="s">
        <v>4178</v>
      </c>
      <c r="M1237" s="11" t="s">
        <v>4184</v>
      </c>
      <c r="N1237" s="11" t="s">
        <v>4179</v>
      </c>
      <c r="O1237" s="11">
        <v>44</v>
      </c>
      <c r="P1237" s="11">
        <v>0</v>
      </c>
      <c r="Q1237" s="11">
        <v>44</v>
      </c>
      <c r="R1237" s="11">
        <v>1</v>
      </c>
    </row>
    <row r="1238" spans="1:18">
      <c r="A1238" s="10" t="s">
        <v>5265</v>
      </c>
      <c r="B1238" s="11" t="s">
        <v>137</v>
      </c>
      <c r="C1238" s="11" t="s">
        <v>4177</v>
      </c>
      <c r="D1238" s="11">
        <v>98052</v>
      </c>
      <c r="E1238" s="16">
        <v>602000</v>
      </c>
      <c r="F1238" s="12">
        <v>5</v>
      </c>
      <c r="G1238" s="15">
        <v>1.75</v>
      </c>
      <c r="H1238" s="15">
        <v>3290</v>
      </c>
      <c r="I1238" s="13">
        <v>183</v>
      </c>
      <c r="J1238" s="11">
        <v>0</v>
      </c>
      <c r="K1238" s="15" t="s">
        <v>4183</v>
      </c>
      <c r="L1238" s="11" t="s">
        <v>4183</v>
      </c>
      <c r="M1238" s="11" t="s">
        <v>4184</v>
      </c>
      <c r="N1238" s="11" t="s">
        <v>4180</v>
      </c>
      <c r="O1238" s="11">
        <v>52</v>
      </c>
      <c r="P1238" s="11">
        <v>2013</v>
      </c>
      <c r="Q1238" s="11">
        <v>12</v>
      </c>
      <c r="R1238" s="11">
        <v>1.5</v>
      </c>
    </row>
    <row r="1239" spans="1:18">
      <c r="A1239" s="10" t="s">
        <v>5266</v>
      </c>
      <c r="B1239" s="11" t="s">
        <v>743</v>
      </c>
      <c r="C1239" s="11" t="s">
        <v>4177</v>
      </c>
      <c r="D1239" s="11">
        <v>98155</v>
      </c>
      <c r="E1239" s="16">
        <v>600000</v>
      </c>
      <c r="F1239" s="12">
        <v>4</v>
      </c>
      <c r="G1239" s="15">
        <v>3.25</v>
      </c>
      <c r="H1239" s="15">
        <v>4690</v>
      </c>
      <c r="I1239" s="13">
        <v>128</v>
      </c>
      <c r="J1239" s="11">
        <v>0</v>
      </c>
      <c r="K1239" s="15" t="s">
        <v>4183</v>
      </c>
      <c r="L1239" s="11" t="s">
        <v>4178</v>
      </c>
      <c r="M1239" s="11" t="s">
        <v>4179</v>
      </c>
      <c r="N1239" s="11" t="s">
        <v>4180</v>
      </c>
      <c r="O1239" s="11">
        <v>30</v>
      </c>
      <c r="P1239" s="11">
        <v>0</v>
      </c>
      <c r="Q1239" s="11">
        <v>30</v>
      </c>
      <c r="R1239" s="11">
        <v>2</v>
      </c>
    </row>
    <row r="1240" spans="1:18">
      <c r="A1240" s="10" t="s">
        <v>5267</v>
      </c>
      <c r="B1240" s="11" t="s">
        <v>379</v>
      </c>
      <c r="C1240" s="11" t="s">
        <v>4177</v>
      </c>
      <c r="D1240" s="11">
        <v>98146</v>
      </c>
      <c r="E1240" s="16">
        <v>600000</v>
      </c>
      <c r="F1240" s="12">
        <v>4</v>
      </c>
      <c r="G1240" s="15">
        <v>2.5</v>
      </c>
      <c r="H1240" s="15">
        <v>1960</v>
      </c>
      <c r="I1240" s="13">
        <v>306</v>
      </c>
      <c r="J1240" s="11">
        <v>0</v>
      </c>
      <c r="K1240" s="15" t="s">
        <v>4183</v>
      </c>
      <c r="L1240" s="11" t="s">
        <v>4178</v>
      </c>
      <c r="M1240" s="11" t="s">
        <v>4195</v>
      </c>
      <c r="N1240" s="11" t="s">
        <v>4179</v>
      </c>
      <c r="O1240" s="11">
        <v>67</v>
      </c>
      <c r="P1240" s="11">
        <v>1972</v>
      </c>
      <c r="Q1240" s="11">
        <v>53</v>
      </c>
      <c r="R1240" s="11">
        <v>1</v>
      </c>
    </row>
    <row r="1241" spans="1:18">
      <c r="A1241" s="10" t="s">
        <v>5268</v>
      </c>
      <c r="B1241" s="11" t="s">
        <v>33</v>
      </c>
      <c r="C1241" s="11" t="s">
        <v>4177</v>
      </c>
      <c r="D1241" s="11">
        <v>98008</v>
      </c>
      <c r="E1241" s="16">
        <v>600000</v>
      </c>
      <c r="F1241" s="12">
        <v>4</v>
      </c>
      <c r="G1241" s="15">
        <v>1.75</v>
      </c>
      <c r="H1241" s="15">
        <v>1740</v>
      </c>
      <c r="I1241" s="13">
        <v>345</v>
      </c>
      <c r="J1241" s="11">
        <v>0</v>
      </c>
      <c r="K1241" s="15" t="s">
        <v>4183</v>
      </c>
      <c r="L1241" s="11" t="s">
        <v>4183</v>
      </c>
      <c r="M1241" s="11" t="s">
        <v>4184</v>
      </c>
      <c r="N1241" s="11" t="s">
        <v>4181</v>
      </c>
      <c r="O1241" s="11">
        <v>57</v>
      </c>
      <c r="P1241" s="11">
        <v>0</v>
      </c>
      <c r="Q1241" s="11">
        <v>57</v>
      </c>
      <c r="R1241" s="11">
        <v>1</v>
      </c>
    </row>
    <row r="1242" spans="1:18">
      <c r="A1242" s="10" t="s">
        <v>5269</v>
      </c>
      <c r="B1242" s="11" t="s">
        <v>33</v>
      </c>
      <c r="C1242" s="11" t="s">
        <v>4177</v>
      </c>
      <c r="D1242" s="11">
        <v>98007</v>
      </c>
      <c r="E1242" s="16">
        <v>600000</v>
      </c>
      <c r="F1242" s="12">
        <v>3</v>
      </c>
      <c r="G1242" s="15">
        <v>2.25</v>
      </c>
      <c r="H1242" s="15">
        <v>2230</v>
      </c>
      <c r="I1242" s="13">
        <v>269</v>
      </c>
      <c r="J1242" s="11">
        <v>0</v>
      </c>
      <c r="K1242" s="15" t="s">
        <v>4183</v>
      </c>
      <c r="L1242" s="11" t="s">
        <v>4183</v>
      </c>
      <c r="M1242" s="11" t="s">
        <v>4184</v>
      </c>
      <c r="N1242" s="11" t="s">
        <v>4179</v>
      </c>
      <c r="O1242" s="11">
        <v>38</v>
      </c>
      <c r="P1242" s="11">
        <v>0</v>
      </c>
      <c r="Q1242" s="11">
        <v>38</v>
      </c>
      <c r="R1242" s="11">
        <v>2</v>
      </c>
    </row>
    <row r="1243" spans="1:18">
      <c r="A1243" s="10" t="s">
        <v>5270</v>
      </c>
      <c r="B1243" s="11" t="s">
        <v>33</v>
      </c>
      <c r="C1243" s="11" t="s">
        <v>4177</v>
      </c>
      <c r="D1243" s="11">
        <v>98005</v>
      </c>
      <c r="E1243" s="16">
        <v>600000</v>
      </c>
      <c r="F1243" s="12">
        <v>3</v>
      </c>
      <c r="G1243" s="15">
        <v>1.75</v>
      </c>
      <c r="H1243" s="15">
        <v>1580</v>
      </c>
      <c r="I1243" s="13">
        <v>380</v>
      </c>
      <c r="J1243" s="11">
        <v>0</v>
      </c>
      <c r="K1243" s="15" t="s">
        <v>4183</v>
      </c>
      <c r="L1243" s="11" t="s">
        <v>4178</v>
      </c>
      <c r="M1243" s="11" t="s">
        <v>4184</v>
      </c>
      <c r="N1243" s="11" t="s">
        <v>4180</v>
      </c>
      <c r="O1243" s="11">
        <v>58</v>
      </c>
      <c r="P1243" s="11">
        <v>2011</v>
      </c>
      <c r="Q1243" s="11">
        <v>14</v>
      </c>
      <c r="R1243" s="11">
        <v>1</v>
      </c>
    </row>
    <row r="1244" spans="1:18">
      <c r="A1244" s="10" t="s">
        <v>5271</v>
      </c>
      <c r="B1244" s="11" t="s">
        <v>841</v>
      </c>
      <c r="C1244" s="11" t="s">
        <v>4177</v>
      </c>
      <c r="D1244" s="11">
        <v>98011</v>
      </c>
      <c r="E1244" s="16">
        <v>600000</v>
      </c>
      <c r="F1244" s="12">
        <v>2</v>
      </c>
      <c r="G1244" s="15">
        <v>2.5</v>
      </c>
      <c r="H1244" s="15">
        <v>2510</v>
      </c>
      <c r="I1244" s="13">
        <v>239</v>
      </c>
      <c r="J1244" s="11">
        <v>0</v>
      </c>
      <c r="K1244" s="15" t="s">
        <v>4183</v>
      </c>
      <c r="L1244" s="11" t="s">
        <v>4183</v>
      </c>
      <c r="M1244" s="11" t="s">
        <v>4184</v>
      </c>
      <c r="N1244" s="11" t="s">
        <v>4180</v>
      </c>
      <c r="O1244" s="11">
        <v>35</v>
      </c>
      <c r="P1244" s="11">
        <v>2009</v>
      </c>
      <c r="Q1244" s="11">
        <v>16</v>
      </c>
      <c r="R1244" s="11">
        <v>2</v>
      </c>
    </row>
    <row r="1245" spans="1:18">
      <c r="A1245" s="10" t="s">
        <v>5272</v>
      </c>
      <c r="B1245" s="11" t="s">
        <v>451</v>
      </c>
      <c r="C1245" s="11" t="s">
        <v>4177</v>
      </c>
      <c r="D1245" s="11">
        <v>98019</v>
      </c>
      <c r="E1245" s="16">
        <v>600000</v>
      </c>
      <c r="F1245" s="12">
        <v>3</v>
      </c>
      <c r="G1245" s="15">
        <v>2.5</v>
      </c>
      <c r="H1245" s="15">
        <v>2630</v>
      </c>
      <c r="I1245" s="13">
        <v>228</v>
      </c>
      <c r="J1245" s="11">
        <v>2</v>
      </c>
      <c r="K1245" s="15" t="s">
        <v>4183</v>
      </c>
      <c r="L1245" s="11" t="s">
        <v>4183</v>
      </c>
      <c r="M1245" s="11" t="s">
        <v>4184</v>
      </c>
      <c r="N1245" s="11" t="s">
        <v>4180</v>
      </c>
      <c r="O1245" s="11">
        <v>21</v>
      </c>
      <c r="P1245" s="11">
        <v>2003</v>
      </c>
      <c r="Q1245" s="11">
        <v>22</v>
      </c>
      <c r="R1245" s="11">
        <v>2</v>
      </c>
    </row>
    <row r="1246" spans="1:18">
      <c r="A1246" s="10" t="s">
        <v>5273</v>
      </c>
      <c r="B1246" s="11" t="s">
        <v>1035</v>
      </c>
      <c r="C1246" s="11" t="s">
        <v>4177</v>
      </c>
      <c r="D1246" s="11">
        <v>98022</v>
      </c>
      <c r="E1246" s="16">
        <v>600000</v>
      </c>
      <c r="F1246" s="12">
        <v>3</v>
      </c>
      <c r="G1246" s="15">
        <v>2</v>
      </c>
      <c r="H1246" s="15">
        <v>2540</v>
      </c>
      <c r="I1246" s="13">
        <v>236</v>
      </c>
      <c r="J1246" s="11">
        <v>5</v>
      </c>
      <c r="K1246" s="15" t="s">
        <v>4183</v>
      </c>
      <c r="L1246" s="11" t="s">
        <v>4183</v>
      </c>
      <c r="M1246" s="11" t="s">
        <v>4184</v>
      </c>
      <c r="N1246" s="11" t="s">
        <v>4180</v>
      </c>
      <c r="O1246" s="11">
        <v>18</v>
      </c>
      <c r="P1246" s="11">
        <v>0</v>
      </c>
      <c r="Q1246" s="11">
        <v>18</v>
      </c>
      <c r="R1246" s="11">
        <v>1</v>
      </c>
    </row>
    <row r="1247" spans="1:18">
      <c r="A1247" s="10" t="s">
        <v>5274</v>
      </c>
      <c r="B1247" s="11" t="s">
        <v>161</v>
      </c>
      <c r="C1247" s="11" t="s">
        <v>4177</v>
      </c>
      <c r="D1247" s="11">
        <v>98024</v>
      </c>
      <c r="E1247" s="16">
        <v>600000</v>
      </c>
      <c r="F1247" s="12">
        <v>2</v>
      </c>
      <c r="G1247" s="15">
        <v>2.5</v>
      </c>
      <c r="H1247" s="15">
        <v>2410</v>
      </c>
      <c r="I1247" s="13">
        <v>249</v>
      </c>
      <c r="J1247" s="11">
        <v>2</v>
      </c>
      <c r="K1247" s="15" t="s">
        <v>4183</v>
      </c>
      <c r="L1247" s="11" t="s">
        <v>4178</v>
      </c>
      <c r="M1247" s="11" t="s">
        <v>4184</v>
      </c>
      <c r="N1247" s="11" t="s">
        <v>4179</v>
      </c>
      <c r="O1247" s="11">
        <v>113</v>
      </c>
      <c r="P1247" s="11">
        <v>1989</v>
      </c>
      <c r="Q1247" s="11">
        <v>36</v>
      </c>
      <c r="R1247" s="11">
        <v>1</v>
      </c>
    </row>
    <row r="1248" spans="1:18">
      <c r="A1248" s="10" t="s">
        <v>5275</v>
      </c>
      <c r="B1248" s="11" t="s">
        <v>79</v>
      </c>
      <c r="C1248" s="11" t="s">
        <v>4177</v>
      </c>
      <c r="D1248" s="11">
        <v>98027</v>
      </c>
      <c r="E1248" s="16">
        <v>600000</v>
      </c>
      <c r="F1248" s="12">
        <v>3</v>
      </c>
      <c r="G1248" s="15">
        <v>2.5</v>
      </c>
      <c r="H1248" s="15">
        <v>2320</v>
      </c>
      <c r="I1248" s="13">
        <v>259</v>
      </c>
      <c r="J1248" s="11">
        <v>0</v>
      </c>
      <c r="K1248" s="15" t="s">
        <v>4183</v>
      </c>
      <c r="L1248" s="11" t="s">
        <v>4183</v>
      </c>
      <c r="M1248" s="11" t="s">
        <v>4184</v>
      </c>
      <c r="N1248" s="11" t="s">
        <v>4180</v>
      </c>
      <c r="O1248" s="11">
        <v>22</v>
      </c>
      <c r="P1248" s="11">
        <v>0</v>
      </c>
      <c r="Q1248" s="11">
        <v>22</v>
      </c>
      <c r="R1248" s="11">
        <v>2</v>
      </c>
    </row>
    <row r="1249" spans="1:18">
      <c r="A1249" s="10" t="s">
        <v>5276</v>
      </c>
      <c r="B1249" s="11" t="s">
        <v>79</v>
      </c>
      <c r="C1249" s="11" t="s">
        <v>4177</v>
      </c>
      <c r="D1249" s="11">
        <v>98075</v>
      </c>
      <c r="E1249" s="16">
        <v>600000</v>
      </c>
      <c r="F1249" s="12">
        <v>4</v>
      </c>
      <c r="G1249" s="15">
        <v>2.5</v>
      </c>
      <c r="H1249" s="15">
        <v>2620</v>
      </c>
      <c r="I1249" s="13">
        <v>229</v>
      </c>
      <c r="J1249" s="11">
        <v>0</v>
      </c>
      <c r="K1249" s="15" t="s">
        <v>4183</v>
      </c>
      <c r="L1249" s="11" t="s">
        <v>4183</v>
      </c>
      <c r="M1249" s="11" t="s">
        <v>4184</v>
      </c>
      <c r="N1249" s="11" t="s">
        <v>4180</v>
      </c>
      <c r="O1249" s="11">
        <v>38</v>
      </c>
      <c r="P1249" s="11">
        <v>2000</v>
      </c>
      <c r="Q1249" s="11">
        <v>25</v>
      </c>
      <c r="R1249" s="11">
        <v>2</v>
      </c>
    </row>
    <row r="1250" spans="1:18">
      <c r="A1250" s="10" t="s">
        <v>5277</v>
      </c>
      <c r="B1250" s="11" t="s">
        <v>46</v>
      </c>
      <c r="C1250" s="11" t="s">
        <v>4177</v>
      </c>
      <c r="D1250" s="11">
        <v>98034</v>
      </c>
      <c r="E1250" s="16">
        <v>600000</v>
      </c>
      <c r="F1250" s="12">
        <v>4</v>
      </c>
      <c r="G1250" s="15">
        <v>2.5</v>
      </c>
      <c r="H1250" s="15">
        <v>2250</v>
      </c>
      <c r="I1250" s="13">
        <v>267</v>
      </c>
      <c r="J1250" s="11">
        <v>0</v>
      </c>
      <c r="K1250" s="15" t="s">
        <v>4183</v>
      </c>
      <c r="L1250" s="11" t="s">
        <v>4183</v>
      </c>
      <c r="M1250" s="11" t="s">
        <v>4184</v>
      </c>
      <c r="N1250" s="11" t="s">
        <v>4180</v>
      </c>
      <c r="O1250" s="11">
        <v>34</v>
      </c>
      <c r="P1250" s="11">
        <v>0</v>
      </c>
      <c r="Q1250" s="11">
        <v>34</v>
      </c>
      <c r="R1250" s="11">
        <v>2</v>
      </c>
    </row>
    <row r="1251" spans="1:18">
      <c r="A1251" s="10" t="s">
        <v>5278</v>
      </c>
      <c r="B1251" s="11" t="s">
        <v>46</v>
      </c>
      <c r="C1251" s="11" t="s">
        <v>4177</v>
      </c>
      <c r="D1251" s="11">
        <v>98034</v>
      </c>
      <c r="E1251" s="16">
        <v>600000</v>
      </c>
      <c r="F1251" s="12">
        <v>4</v>
      </c>
      <c r="G1251" s="15">
        <v>2.5</v>
      </c>
      <c r="H1251" s="15">
        <v>2360</v>
      </c>
      <c r="I1251" s="13">
        <v>254</v>
      </c>
      <c r="J1251" s="11">
        <v>0</v>
      </c>
      <c r="K1251" s="15" t="s">
        <v>4183</v>
      </c>
      <c r="L1251" s="11" t="s">
        <v>4183</v>
      </c>
      <c r="M1251" s="11" t="s">
        <v>4184</v>
      </c>
      <c r="N1251" s="11" t="s">
        <v>4180</v>
      </c>
      <c r="O1251" s="11">
        <v>24</v>
      </c>
      <c r="P1251" s="11">
        <v>0</v>
      </c>
      <c r="Q1251" s="11">
        <v>24</v>
      </c>
      <c r="R1251" s="11">
        <v>2</v>
      </c>
    </row>
    <row r="1252" spans="1:18">
      <c r="A1252" s="10" t="s">
        <v>5279</v>
      </c>
      <c r="B1252" s="11" t="s">
        <v>46</v>
      </c>
      <c r="C1252" s="11" t="s">
        <v>4177</v>
      </c>
      <c r="D1252" s="11">
        <v>98034</v>
      </c>
      <c r="E1252" s="16">
        <v>600000</v>
      </c>
      <c r="F1252" s="12">
        <v>4</v>
      </c>
      <c r="G1252" s="15">
        <v>2.25</v>
      </c>
      <c r="H1252" s="15">
        <v>3070</v>
      </c>
      <c r="I1252" s="13">
        <v>195</v>
      </c>
      <c r="J1252" s="11">
        <v>0</v>
      </c>
      <c r="K1252" s="15" t="s">
        <v>4183</v>
      </c>
      <c r="L1252" s="11" t="s">
        <v>4183</v>
      </c>
      <c r="M1252" s="11" t="s">
        <v>4184</v>
      </c>
      <c r="N1252" s="11" t="s">
        <v>4179</v>
      </c>
      <c r="O1252" s="11">
        <v>55</v>
      </c>
      <c r="P1252" s="11">
        <v>0</v>
      </c>
      <c r="Q1252" s="11">
        <v>55</v>
      </c>
      <c r="R1252" s="11">
        <v>2</v>
      </c>
    </row>
    <row r="1253" spans="1:18">
      <c r="A1253" s="10" t="s">
        <v>5280</v>
      </c>
      <c r="B1253" s="11" t="s">
        <v>46</v>
      </c>
      <c r="C1253" s="11" t="s">
        <v>4177</v>
      </c>
      <c r="D1253" s="11">
        <v>98034</v>
      </c>
      <c r="E1253" s="16">
        <v>600000</v>
      </c>
      <c r="F1253" s="12">
        <v>4</v>
      </c>
      <c r="G1253" s="15">
        <v>2</v>
      </c>
      <c r="H1253" s="15">
        <v>2510</v>
      </c>
      <c r="I1253" s="13">
        <v>239</v>
      </c>
      <c r="J1253" s="11">
        <v>1</v>
      </c>
      <c r="K1253" s="15" t="s">
        <v>4183</v>
      </c>
      <c r="L1253" s="11" t="s">
        <v>4183</v>
      </c>
      <c r="M1253" s="11" t="s">
        <v>4184</v>
      </c>
      <c r="N1253" s="11" t="s">
        <v>4180</v>
      </c>
      <c r="O1253" s="11">
        <v>65</v>
      </c>
      <c r="P1253" s="11">
        <v>2012</v>
      </c>
      <c r="Q1253" s="11">
        <v>13</v>
      </c>
      <c r="R1253" s="11">
        <v>1</v>
      </c>
    </row>
    <row r="1254" spans="1:18">
      <c r="A1254" s="10" t="s">
        <v>5281</v>
      </c>
      <c r="B1254" s="11" t="s">
        <v>137</v>
      </c>
      <c r="C1254" s="11" t="s">
        <v>4177</v>
      </c>
      <c r="D1254" s="11">
        <v>98052</v>
      </c>
      <c r="E1254" s="16">
        <v>600000</v>
      </c>
      <c r="F1254" s="12">
        <v>5</v>
      </c>
      <c r="G1254" s="15">
        <v>2</v>
      </c>
      <c r="H1254" s="15">
        <v>2190</v>
      </c>
      <c r="I1254" s="13">
        <v>274</v>
      </c>
      <c r="J1254" s="11">
        <v>0</v>
      </c>
      <c r="K1254" s="15" t="s">
        <v>4183</v>
      </c>
      <c r="L1254" s="11" t="s">
        <v>4178</v>
      </c>
      <c r="M1254" s="11" t="s">
        <v>4184</v>
      </c>
      <c r="N1254" s="11" t="s">
        <v>4181</v>
      </c>
      <c r="O1254" s="11">
        <v>60</v>
      </c>
      <c r="P1254" s="11">
        <v>0</v>
      </c>
      <c r="Q1254" s="11">
        <v>60</v>
      </c>
      <c r="R1254" s="11">
        <v>1</v>
      </c>
    </row>
    <row r="1255" spans="1:18">
      <c r="A1255" s="10" t="s">
        <v>5282</v>
      </c>
      <c r="B1255" s="11" t="s">
        <v>137</v>
      </c>
      <c r="C1255" s="11" t="s">
        <v>4177</v>
      </c>
      <c r="D1255" s="11">
        <v>98053</v>
      </c>
      <c r="E1255" s="16">
        <v>600000</v>
      </c>
      <c r="F1255" s="12">
        <v>4</v>
      </c>
      <c r="G1255" s="15">
        <v>2.5</v>
      </c>
      <c r="H1255" s="15">
        <v>2560</v>
      </c>
      <c r="I1255" s="13">
        <v>234</v>
      </c>
      <c r="J1255" s="11">
        <v>0</v>
      </c>
      <c r="K1255" s="15" t="s">
        <v>4183</v>
      </c>
      <c r="L1255" s="11" t="s">
        <v>4183</v>
      </c>
      <c r="M1255" s="11" t="s">
        <v>4184</v>
      </c>
      <c r="N1255" s="11" t="s">
        <v>4180</v>
      </c>
      <c r="O1255" s="11">
        <v>24</v>
      </c>
      <c r="P1255" s="11">
        <v>0</v>
      </c>
      <c r="Q1255" s="11">
        <v>24</v>
      </c>
      <c r="R1255" s="11">
        <v>2</v>
      </c>
    </row>
    <row r="1256" spans="1:18">
      <c r="A1256" s="10" t="s">
        <v>5283</v>
      </c>
      <c r="B1256" s="11" t="s">
        <v>137</v>
      </c>
      <c r="C1256" s="11" t="s">
        <v>4177</v>
      </c>
      <c r="D1256" s="11">
        <v>98052</v>
      </c>
      <c r="E1256" s="16">
        <v>600000</v>
      </c>
      <c r="F1256" s="12">
        <v>5</v>
      </c>
      <c r="G1256" s="15">
        <v>2.25</v>
      </c>
      <c r="H1256" s="15">
        <v>3000</v>
      </c>
      <c r="I1256" s="13">
        <v>200</v>
      </c>
      <c r="J1256" s="11">
        <v>0</v>
      </c>
      <c r="K1256" s="15" t="s">
        <v>4183</v>
      </c>
      <c r="L1256" s="11" t="s">
        <v>4183</v>
      </c>
      <c r="M1256" s="11" t="s">
        <v>4184</v>
      </c>
      <c r="N1256" s="11" t="s">
        <v>4179</v>
      </c>
      <c r="O1256" s="11">
        <v>50</v>
      </c>
      <c r="P1256" s="11">
        <v>0</v>
      </c>
      <c r="Q1256" s="11">
        <v>50</v>
      </c>
      <c r="R1256" s="11">
        <v>2</v>
      </c>
    </row>
    <row r="1257" spans="1:18">
      <c r="A1257" s="10" t="s">
        <v>5284</v>
      </c>
      <c r="B1257" s="11" t="s">
        <v>102</v>
      </c>
      <c r="C1257" s="11" t="s">
        <v>4177</v>
      </c>
      <c r="D1257" s="11">
        <v>98074</v>
      </c>
      <c r="E1257" s="16">
        <v>600000</v>
      </c>
      <c r="F1257" s="12">
        <v>3</v>
      </c>
      <c r="G1257" s="15">
        <v>2.5</v>
      </c>
      <c r="H1257" s="15">
        <v>2260</v>
      </c>
      <c r="I1257" s="13">
        <v>265</v>
      </c>
      <c r="J1257" s="11">
        <v>0</v>
      </c>
      <c r="K1257" s="15" t="s">
        <v>4183</v>
      </c>
      <c r="L1257" s="11" t="s">
        <v>4183</v>
      </c>
      <c r="M1257" s="11" t="s">
        <v>4184</v>
      </c>
      <c r="N1257" s="11" t="s">
        <v>4180</v>
      </c>
      <c r="O1257" s="11">
        <v>38</v>
      </c>
      <c r="P1257" s="11">
        <v>2000</v>
      </c>
      <c r="Q1257" s="11">
        <v>25</v>
      </c>
      <c r="R1257" s="11">
        <v>2</v>
      </c>
    </row>
    <row r="1258" spans="1:18">
      <c r="A1258" s="10" t="s">
        <v>5285</v>
      </c>
      <c r="B1258" s="11" t="s">
        <v>49</v>
      </c>
      <c r="C1258" s="11" t="s">
        <v>4177</v>
      </c>
      <c r="D1258" s="11">
        <v>98115</v>
      </c>
      <c r="E1258" s="16">
        <v>600000</v>
      </c>
      <c r="F1258" s="12">
        <v>3</v>
      </c>
      <c r="G1258" s="15">
        <v>1.75</v>
      </c>
      <c r="H1258" s="15">
        <v>1650</v>
      </c>
      <c r="I1258" s="13">
        <v>364</v>
      </c>
      <c r="J1258" s="11">
        <v>0</v>
      </c>
      <c r="K1258" s="15" t="s">
        <v>4183</v>
      </c>
      <c r="L1258" s="11" t="s">
        <v>4178</v>
      </c>
      <c r="M1258" s="11" t="s">
        <v>4184</v>
      </c>
      <c r="N1258" s="11" t="s">
        <v>4181</v>
      </c>
      <c r="O1258" s="11">
        <v>117</v>
      </c>
      <c r="P1258" s="11">
        <v>0</v>
      </c>
      <c r="Q1258" s="11">
        <v>117</v>
      </c>
      <c r="R1258" s="11">
        <v>1</v>
      </c>
    </row>
    <row r="1259" spans="1:18">
      <c r="A1259" s="10" t="s">
        <v>1384</v>
      </c>
      <c r="B1259" s="11" t="s">
        <v>49</v>
      </c>
      <c r="C1259" s="11" t="s">
        <v>4177</v>
      </c>
      <c r="D1259" s="11">
        <v>98122</v>
      </c>
      <c r="E1259" s="16">
        <v>600000</v>
      </c>
      <c r="F1259" s="12">
        <v>3</v>
      </c>
      <c r="G1259" s="15">
        <v>2.25</v>
      </c>
      <c r="H1259" s="15">
        <v>1480</v>
      </c>
      <c r="I1259" s="13">
        <v>405</v>
      </c>
      <c r="J1259" s="11">
        <v>0</v>
      </c>
      <c r="K1259" s="15" t="s">
        <v>4183</v>
      </c>
      <c r="L1259" s="11" t="s">
        <v>4183</v>
      </c>
      <c r="M1259" s="11" t="s">
        <v>4184</v>
      </c>
      <c r="N1259" s="11" t="s">
        <v>4179</v>
      </c>
      <c r="O1259" s="11">
        <v>111</v>
      </c>
      <c r="P1259" s="11">
        <v>1945</v>
      </c>
      <c r="Q1259" s="11">
        <v>80</v>
      </c>
      <c r="R1259" s="11">
        <v>2</v>
      </c>
    </row>
    <row r="1260" spans="1:18">
      <c r="A1260" s="10" t="s">
        <v>5286</v>
      </c>
      <c r="B1260" s="11" t="s">
        <v>49</v>
      </c>
      <c r="C1260" s="11" t="s">
        <v>4177</v>
      </c>
      <c r="D1260" s="11">
        <v>98112</v>
      </c>
      <c r="E1260" s="16">
        <v>600000</v>
      </c>
      <c r="F1260" s="12">
        <v>2</v>
      </c>
      <c r="G1260" s="15">
        <v>1</v>
      </c>
      <c r="H1260" s="15">
        <v>1040</v>
      </c>
      <c r="I1260" s="13">
        <v>577</v>
      </c>
      <c r="J1260" s="11">
        <v>0</v>
      </c>
      <c r="K1260" s="15" t="s">
        <v>4183</v>
      </c>
      <c r="L1260" s="11" t="s">
        <v>4183</v>
      </c>
      <c r="M1260" s="11" t="s">
        <v>4184</v>
      </c>
      <c r="N1260" s="11" t="s">
        <v>4179</v>
      </c>
      <c r="O1260" s="11">
        <v>106</v>
      </c>
      <c r="P1260" s="11">
        <v>1980</v>
      </c>
      <c r="Q1260" s="11">
        <v>45</v>
      </c>
      <c r="R1260" s="11">
        <v>1</v>
      </c>
    </row>
    <row r="1261" spans="1:18">
      <c r="A1261" s="10" t="s">
        <v>5287</v>
      </c>
      <c r="B1261" s="11" t="s">
        <v>49</v>
      </c>
      <c r="C1261" s="11" t="s">
        <v>4177</v>
      </c>
      <c r="D1261" s="11">
        <v>98112</v>
      </c>
      <c r="E1261" s="16">
        <v>600000</v>
      </c>
      <c r="F1261" s="12">
        <v>2</v>
      </c>
      <c r="G1261" s="15">
        <v>1</v>
      </c>
      <c r="H1261" s="11">
        <v>910</v>
      </c>
      <c r="I1261" s="13">
        <v>659</v>
      </c>
      <c r="J1261" s="11">
        <v>0</v>
      </c>
      <c r="K1261" s="15" t="s">
        <v>4183</v>
      </c>
      <c r="L1261" s="11" t="s">
        <v>4183</v>
      </c>
      <c r="M1261" s="11" t="s">
        <v>4184</v>
      </c>
      <c r="N1261" s="11" t="s">
        <v>4180</v>
      </c>
      <c r="O1261" s="11">
        <v>125</v>
      </c>
      <c r="P1261" s="11">
        <v>2005</v>
      </c>
      <c r="Q1261" s="11">
        <v>20</v>
      </c>
      <c r="R1261" s="11">
        <v>1.5</v>
      </c>
    </row>
    <row r="1262" spans="1:18">
      <c r="A1262" s="10" t="s">
        <v>5288</v>
      </c>
      <c r="B1262" s="11" t="s">
        <v>49</v>
      </c>
      <c r="C1262" s="11" t="s">
        <v>4177</v>
      </c>
      <c r="D1262" s="11">
        <v>98125</v>
      </c>
      <c r="E1262" s="16">
        <v>600000</v>
      </c>
      <c r="F1262" s="12">
        <v>5</v>
      </c>
      <c r="G1262" s="15">
        <v>2.25</v>
      </c>
      <c r="H1262" s="15">
        <v>2980</v>
      </c>
      <c r="I1262" s="13">
        <v>201</v>
      </c>
      <c r="J1262" s="11">
        <v>0</v>
      </c>
      <c r="K1262" s="15" t="s">
        <v>4183</v>
      </c>
      <c r="L1262" s="11" t="s">
        <v>4178</v>
      </c>
      <c r="M1262" s="11" t="s">
        <v>4184</v>
      </c>
      <c r="N1262" s="11" t="s">
        <v>4180</v>
      </c>
      <c r="O1262" s="11">
        <v>65</v>
      </c>
      <c r="P1262" s="11">
        <v>2012</v>
      </c>
      <c r="Q1262" s="11">
        <v>13</v>
      </c>
      <c r="R1262" s="11">
        <v>1</v>
      </c>
    </row>
    <row r="1263" spans="1:18">
      <c r="A1263" s="10" t="s">
        <v>5289</v>
      </c>
      <c r="B1263" s="11" t="s">
        <v>313</v>
      </c>
      <c r="C1263" s="11" t="s">
        <v>4177</v>
      </c>
      <c r="D1263" s="11">
        <v>98065</v>
      </c>
      <c r="E1263" s="16">
        <v>600000</v>
      </c>
      <c r="F1263" s="12">
        <v>3</v>
      </c>
      <c r="G1263" s="15">
        <v>2.5</v>
      </c>
      <c r="H1263" s="15">
        <v>3240</v>
      </c>
      <c r="I1263" s="13">
        <v>185</v>
      </c>
      <c r="J1263" s="11">
        <v>0</v>
      </c>
      <c r="K1263" s="15" t="s">
        <v>4183</v>
      </c>
      <c r="L1263" s="11" t="s">
        <v>4178</v>
      </c>
      <c r="M1263" s="11" t="s">
        <v>4184</v>
      </c>
      <c r="N1263" s="11" t="s">
        <v>4180</v>
      </c>
      <c r="O1263" s="11">
        <v>21</v>
      </c>
      <c r="P1263" s="11">
        <v>2003</v>
      </c>
      <c r="Q1263" s="11">
        <v>22</v>
      </c>
      <c r="R1263" s="11">
        <v>2</v>
      </c>
    </row>
    <row r="1264" spans="1:18">
      <c r="A1264" s="10" t="s">
        <v>5290</v>
      </c>
      <c r="B1264" s="11" t="s">
        <v>120</v>
      </c>
      <c r="C1264" s="11" t="s">
        <v>4177</v>
      </c>
      <c r="D1264" s="11">
        <v>98072</v>
      </c>
      <c r="E1264" s="16">
        <v>600000</v>
      </c>
      <c r="F1264" s="12">
        <v>3</v>
      </c>
      <c r="G1264" s="15">
        <v>2.25</v>
      </c>
      <c r="H1264" s="15">
        <v>1900</v>
      </c>
      <c r="I1264" s="13">
        <v>316</v>
      </c>
      <c r="J1264" s="11">
        <v>1</v>
      </c>
      <c r="K1264" s="15" t="s">
        <v>4183</v>
      </c>
      <c r="L1264" s="11" t="s">
        <v>4178</v>
      </c>
      <c r="M1264" s="11" t="s">
        <v>4184</v>
      </c>
      <c r="N1264" s="11" t="s">
        <v>4179</v>
      </c>
      <c r="O1264" s="11">
        <v>56</v>
      </c>
      <c r="P1264" s="11">
        <v>0</v>
      </c>
      <c r="Q1264" s="11">
        <v>56</v>
      </c>
      <c r="R1264" s="11">
        <v>1.5</v>
      </c>
    </row>
    <row r="1265" spans="1:18">
      <c r="A1265" s="10" t="s">
        <v>5291</v>
      </c>
      <c r="B1265" s="11" t="s">
        <v>79</v>
      </c>
      <c r="C1265" s="11" t="s">
        <v>4177</v>
      </c>
      <c r="D1265" s="11">
        <v>98027</v>
      </c>
      <c r="E1265" s="16">
        <v>599990</v>
      </c>
      <c r="F1265" s="12">
        <v>3</v>
      </c>
      <c r="G1265" s="15">
        <v>2.25</v>
      </c>
      <c r="H1265" s="15">
        <v>2680</v>
      </c>
      <c r="I1265" s="13">
        <v>224</v>
      </c>
      <c r="J1265" s="11">
        <v>0</v>
      </c>
      <c r="K1265" s="15" t="s">
        <v>4183</v>
      </c>
      <c r="L1265" s="11" t="s">
        <v>4178</v>
      </c>
      <c r="M1265" s="11" t="s">
        <v>4184</v>
      </c>
      <c r="N1265" s="11" t="s">
        <v>4180</v>
      </c>
      <c r="O1265" s="11">
        <v>47</v>
      </c>
      <c r="P1265" s="11">
        <v>0</v>
      </c>
      <c r="Q1265" s="11">
        <v>47</v>
      </c>
      <c r="R1265" s="11">
        <v>1</v>
      </c>
    </row>
    <row r="1266" spans="1:18">
      <c r="A1266" s="10" t="s">
        <v>5292</v>
      </c>
      <c r="B1266" s="11" t="s">
        <v>1392</v>
      </c>
      <c r="C1266" s="11" t="s">
        <v>4177</v>
      </c>
      <c r="D1266" s="11">
        <v>98042</v>
      </c>
      <c r="E1266" s="16">
        <v>599950</v>
      </c>
      <c r="F1266" s="12">
        <v>4</v>
      </c>
      <c r="G1266" s="15">
        <v>3.5</v>
      </c>
      <c r="H1266" s="15">
        <v>3730</v>
      </c>
      <c r="I1266" s="13">
        <v>161</v>
      </c>
      <c r="J1266" s="11">
        <v>0</v>
      </c>
      <c r="K1266" s="15" t="s">
        <v>4183</v>
      </c>
      <c r="L1266" s="11" t="s">
        <v>4178</v>
      </c>
      <c r="M1266" s="11" t="s">
        <v>4179</v>
      </c>
      <c r="N1266" s="11" t="s">
        <v>4180</v>
      </c>
      <c r="O1266" s="11">
        <v>34</v>
      </c>
      <c r="P1266" s="11">
        <v>0</v>
      </c>
      <c r="Q1266" s="11">
        <v>34</v>
      </c>
      <c r="R1266" s="11">
        <v>2</v>
      </c>
    </row>
    <row r="1267" spans="1:18">
      <c r="A1267" s="10" t="s">
        <v>5293</v>
      </c>
      <c r="B1267" s="11" t="s">
        <v>137</v>
      </c>
      <c r="C1267" s="11" t="s">
        <v>4177</v>
      </c>
      <c r="D1267" s="11">
        <v>98052</v>
      </c>
      <c r="E1267" s="16">
        <v>599950</v>
      </c>
      <c r="F1267" s="12">
        <v>4</v>
      </c>
      <c r="G1267" s="15">
        <v>3.5</v>
      </c>
      <c r="H1267" s="15">
        <v>2500</v>
      </c>
      <c r="I1267" s="13">
        <v>240</v>
      </c>
      <c r="J1267" s="11">
        <v>0</v>
      </c>
      <c r="K1267" s="15" t="s">
        <v>4183</v>
      </c>
      <c r="L1267" s="11" t="s">
        <v>4178</v>
      </c>
      <c r="M1267" s="11" t="s">
        <v>4184</v>
      </c>
      <c r="N1267" s="11" t="s">
        <v>4180</v>
      </c>
      <c r="O1267" s="11">
        <v>17</v>
      </c>
      <c r="P1267" s="11">
        <v>0</v>
      </c>
      <c r="Q1267" s="11">
        <v>17</v>
      </c>
      <c r="R1267" s="11">
        <v>2</v>
      </c>
    </row>
    <row r="1268" spans="1:18">
      <c r="A1268" s="10" t="s">
        <v>5294</v>
      </c>
      <c r="B1268" s="11" t="s">
        <v>49</v>
      </c>
      <c r="C1268" s="11" t="s">
        <v>4177</v>
      </c>
      <c r="D1268" s="11">
        <v>98117</v>
      </c>
      <c r="E1268" s="16">
        <v>599950</v>
      </c>
      <c r="F1268" s="12">
        <v>3</v>
      </c>
      <c r="G1268" s="15">
        <v>3.25</v>
      </c>
      <c r="H1268" s="15">
        <v>1830</v>
      </c>
      <c r="I1268" s="13">
        <v>328</v>
      </c>
      <c r="J1268" s="11">
        <v>0</v>
      </c>
      <c r="K1268" s="15" t="s">
        <v>4183</v>
      </c>
      <c r="L1268" s="11" t="s">
        <v>4183</v>
      </c>
      <c r="M1268" s="11" t="s">
        <v>4184</v>
      </c>
      <c r="N1268" s="11" t="s">
        <v>4180</v>
      </c>
      <c r="O1268" s="11">
        <v>11</v>
      </c>
      <c r="P1268" s="11">
        <v>0</v>
      </c>
      <c r="Q1268" s="11">
        <v>11</v>
      </c>
      <c r="R1268" s="11">
        <v>3</v>
      </c>
    </row>
    <row r="1269" spans="1:18">
      <c r="A1269" s="10" t="s">
        <v>1395</v>
      </c>
      <c r="B1269" s="11" t="s">
        <v>49</v>
      </c>
      <c r="C1269" s="11" t="s">
        <v>4177</v>
      </c>
      <c r="D1269" s="11">
        <v>98118</v>
      </c>
      <c r="E1269" s="16">
        <v>599950</v>
      </c>
      <c r="F1269" s="12">
        <v>3</v>
      </c>
      <c r="G1269" s="15">
        <v>2.5</v>
      </c>
      <c r="H1269" s="15">
        <v>2660</v>
      </c>
      <c r="I1269" s="13">
        <v>226</v>
      </c>
      <c r="J1269" s="11">
        <v>0</v>
      </c>
      <c r="K1269" s="15" t="s">
        <v>4183</v>
      </c>
      <c r="L1269" s="11" t="s">
        <v>4183</v>
      </c>
      <c r="M1269" s="11" t="s">
        <v>4184</v>
      </c>
      <c r="N1269" s="11" t="s">
        <v>4180</v>
      </c>
      <c r="O1269" s="11">
        <v>11</v>
      </c>
      <c r="P1269" s="11">
        <v>0</v>
      </c>
      <c r="Q1269" s="11">
        <v>11</v>
      </c>
      <c r="R1269" s="11">
        <v>2</v>
      </c>
    </row>
    <row r="1270" spans="1:18">
      <c r="A1270" s="10" t="s">
        <v>5295</v>
      </c>
      <c r="B1270" s="11" t="s">
        <v>137</v>
      </c>
      <c r="C1270" s="11" t="s">
        <v>4177</v>
      </c>
      <c r="D1270" s="11">
        <v>98052</v>
      </c>
      <c r="E1270" s="16">
        <v>599000</v>
      </c>
      <c r="F1270" s="12">
        <v>3</v>
      </c>
      <c r="G1270" s="15">
        <v>2</v>
      </c>
      <c r="H1270" s="15">
        <v>2560</v>
      </c>
      <c r="I1270" s="13">
        <v>234</v>
      </c>
      <c r="J1270" s="11">
        <v>0</v>
      </c>
      <c r="K1270" s="15" t="s">
        <v>4183</v>
      </c>
      <c r="L1270" s="11" t="s">
        <v>4178</v>
      </c>
      <c r="M1270" s="11" t="s">
        <v>4184</v>
      </c>
      <c r="N1270" s="11" t="s">
        <v>4180</v>
      </c>
      <c r="O1270" s="11">
        <v>38</v>
      </c>
      <c r="P1270" s="11">
        <v>2000</v>
      </c>
      <c r="Q1270" s="11">
        <v>25</v>
      </c>
      <c r="R1270" s="11">
        <v>1</v>
      </c>
    </row>
    <row r="1271" spans="1:18">
      <c r="A1271" s="10" t="s">
        <v>5296</v>
      </c>
      <c r="B1271" s="11" t="s">
        <v>102</v>
      </c>
      <c r="C1271" s="11" t="s">
        <v>4177</v>
      </c>
      <c r="D1271" s="11">
        <v>98075</v>
      </c>
      <c r="E1271" s="16">
        <v>599000</v>
      </c>
      <c r="F1271" s="12">
        <v>5</v>
      </c>
      <c r="G1271" s="15">
        <v>2.75</v>
      </c>
      <c r="H1271" s="15">
        <v>2730</v>
      </c>
      <c r="I1271" s="13">
        <v>219</v>
      </c>
      <c r="J1271" s="11">
        <v>1</v>
      </c>
      <c r="K1271" s="15" t="s">
        <v>4183</v>
      </c>
      <c r="L1271" s="11" t="s">
        <v>4178</v>
      </c>
      <c r="M1271" s="11" t="s">
        <v>4184</v>
      </c>
      <c r="N1271" s="11" t="s">
        <v>4180</v>
      </c>
      <c r="O1271" s="11">
        <v>57</v>
      </c>
      <c r="P1271" s="11">
        <v>1992</v>
      </c>
      <c r="Q1271" s="11">
        <v>33</v>
      </c>
      <c r="R1271" s="11">
        <v>1</v>
      </c>
    </row>
    <row r="1272" spans="1:18">
      <c r="A1272" s="10" t="s">
        <v>5297</v>
      </c>
      <c r="B1272" s="11" t="s">
        <v>49</v>
      </c>
      <c r="C1272" s="11" t="s">
        <v>4177</v>
      </c>
      <c r="D1272" s="11">
        <v>98103</v>
      </c>
      <c r="E1272" s="16">
        <v>599000</v>
      </c>
      <c r="F1272" s="12">
        <v>3</v>
      </c>
      <c r="G1272" s="15">
        <v>2.75</v>
      </c>
      <c r="H1272" s="15">
        <v>1960</v>
      </c>
      <c r="I1272" s="13">
        <v>306</v>
      </c>
      <c r="J1272" s="11">
        <v>0</v>
      </c>
      <c r="K1272" s="15" t="s">
        <v>4183</v>
      </c>
      <c r="L1272" s="11" t="s">
        <v>4178</v>
      </c>
      <c r="M1272" s="11" t="s">
        <v>4184</v>
      </c>
      <c r="N1272" s="11" t="s">
        <v>4181</v>
      </c>
      <c r="O1272" s="11">
        <v>99</v>
      </c>
      <c r="P1272" s="11">
        <v>0</v>
      </c>
      <c r="Q1272" s="11">
        <v>99</v>
      </c>
      <c r="R1272" s="11">
        <v>1.5</v>
      </c>
    </row>
    <row r="1273" spans="1:18">
      <c r="A1273" s="10" t="s">
        <v>5298</v>
      </c>
      <c r="B1273" s="11" t="s">
        <v>49</v>
      </c>
      <c r="C1273" s="11" t="s">
        <v>4177</v>
      </c>
      <c r="D1273" s="11">
        <v>98122</v>
      </c>
      <c r="E1273" s="16">
        <v>599000</v>
      </c>
      <c r="F1273" s="12">
        <v>7</v>
      </c>
      <c r="G1273" s="15">
        <v>2.5</v>
      </c>
      <c r="H1273" s="15">
        <v>2580</v>
      </c>
      <c r="I1273" s="13">
        <v>232</v>
      </c>
      <c r="J1273" s="11">
        <v>0</v>
      </c>
      <c r="K1273" s="15" t="s">
        <v>4183</v>
      </c>
      <c r="L1273" s="11" t="s">
        <v>4178</v>
      </c>
      <c r="M1273" s="11" t="s">
        <v>4184</v>
      </c>
      <c r="N1273" s="11" t="s">
        <v>4179</v>
      </c>
      <c r="O1273" s="11">
        <v>124</v>
      </c>
      <c r="P1273" s="11">
        <v>0</v>
      </c>
      <c r="Q1273" s="11">
        <v>124</v>
      </c>
      <c r="R1273" s="11">
        <v>1</v>
      </c>
    </row>
    <row r="1274" spans="1:18">
      <c r="A1274" s="10" t="s">
        <v>5299</v>
      </c>
      <c r="B1274" s="11" t="s">
        <v>49</v>
      </c>
      <c r="C1274" s="11" t="s">
        <v>4177</v>
      </c>
      <c r="D1274" s="11">
        <v>98117</v>
      </c>
      <c r="E1274" s="16">
        <v>599000</v>
      </c>
      <c r="F1274" s="12">
        <v>5</v>
      </c>
      <c r="G1274" s="15">
        <v>2.75</v>
      </c>
      <c r="H1274" s="15">
        <v>2820</v>
      </c>
      <c r="I1274" s="13">
        <v>212</v>
      </c>
      <c r="J1274" s="11">
        <v>0</v>
      </c>
      <c r="K1274" s="15" t="s">
        <v>4183</v>
      </c>
      <c r="L1274" s="11" t="s">
        <v>4178</v>
      </c>
      <c r="M1274" s="11" t="s">
        <v>4184</v>
      </c>
      <c r="N1274" s="11" t="s">
        <v>4180</v>
      </c>
      <c r="O1274" s="11">
        <v>58</v>
      </c>
      <c r="P1274" s="11">
        <v>2011</v>
      </c>
      <c r="Q1274" s="11">
        <v>14</v>
      </c>
      <c r="R1274" s="11">
        <v>1</v>
      </c>
    </row>
    <row r="1275" spans="1:18">
      <c r="A1275" s="10" t="s">
        <v>1401</v>
      </c>
      <c r="B1275" s="11" t="s">
        <v>49</v>
      </c>
      <c r="C1275" s="11" t="s">
        <v>4177</v>
      </c>
      <c r="D1275" s="11">
        <v>98122</v>
      </c>
      <c r="E1275" s="16">
        <v>599000</v>
      </c>
      <c r="F1275" s="12">
        <v>4</v>
      </c>
      <c r="G1275" s="15">
        <v>2.75</v>
      </c>
      <c r="H1275" s="15">
        <v>2020</v>
      </c>
      <c r="I1275" s="13">
        <v>297</v>
      </c>
      <c r="J1275" s="11">
        <v>0</v>
      </c>
      <c r="K1275" s="15" t="s">
        <v>4183</v>
      </c>
      <c r="L1275" s="11" t="s">
        <v>4178</v>
      </c>
      <c r="M1275" s="11" t="s">
        <v>4184</v>
      </c>
      <c r="N1275" s="11" t="s">
        <v>4180</v>
      </c>
      <c r="O1275" s="11">
        <v>108</v>
      </c>
      <c r="P1275" s="11">
        <v>2014</v>
      </c>
      <c r="Q1275" s="11">
        <v>11</v>
      </c>
      <c r="R1275" s="11">
        <v>1</v>
      </c>
    </row>
    <row r="1276" spans="1:18">
      <c r="A1276" s="10" t="s">
        <v>5300</v>
      </c>
      <c r="B1276" s="11" t="s">
        <v>120</v>
      </c>
      <c r="C1276" s="11" t="s">
        <v>4177</v>
      </c>
      <c r="D1276" s="11">
        <v>98077</v>
      </c>
      <c r="E1276" s="16">
        <v>599000</v>
      </c>
      <c r="F1276" s="12">
        <v>4</v>
      </c>
      <c r="G1276" s="15">
        <v>2.5</v>
      </c>
      <c r="H1276" s="15">
        <v>2790</v>
      </c>
      <c r="I1276" s="13">
        <v>215</v>
      </c>
      <c r="J1276" s="11">
        <v>5</v>
      </c>
      <c r="K1276" s="15" t="s">
        <v>4183</v>
      </c>
      <c r="L1276" s="11" t="s">
        <v>4183</v>
      </c>
      <c r="M1276" s="11" t="s">
        <v>4184</v>
      </c>
      <c r="N1276" s="11" t="s">
        <v>4180</v>
      </c>
      <c r="O1276" s="11">
        <v>36</v>
      </c>
      <c r="P1276" s="11">
        <v>0</v>
      </c>
      <c r="Q1276" s="11">
        <v>36</v>
      </c>
      <c r="R1276" s="11">
        <v>2</v>
      </c>
    </row>
    <row r="1277" spans="1:18">
      <c r="A1277" s="10" t="s">
        <v>5301</v>
      </c>
      <c r="B1277" s="11" t="s">
        <v>624</v>
      </c>
      <c r="C1277" s="11" t="s">
        <v>4177</v>
      </c>
      <c r="D1277" s="11">
        <v>98045</v>
      </c>
      <c r="E1277" s="16">
        <v>598000</v>
      </c>
      <c r="F1277" s="12">
        <v>4</v>
      </c>
      <c r="G1277" s="15">
        <v>2.5</v>
      </c>
      <c r="H1277" s="15">
        <v>3130</v>
      </c>
      <c r="I1277" s="13">
        <v>191</v>
      </c>
      <c r="J1277" s="11">
        <v>1</v>
      </c>
      <c r="K1277" s="15" t="s">
        <v>4183</v>
      </c>
      <c r="L1277" s="11" t="s">
        <v>4183</v>
      </c>
      <c r="M1277" s="11" t="s">
        <v>4184</v>
      </c>
      <c r="N1277" s="11" t="s">
        <v>4180</v>
      </c>
      <c r="O1277" s="11">
        <v>31</v>
      </c>
      <c r="P1277" s="11">
        <v>0</v>
      </c>
      <c r="Q1277" s="11">
        <v>31</v>
      </c>
      <c r="R1277" s="11">
        <v>2</v>
      </c>
    </row>
    <row r="1278" spans="1:18">
      <c r="A1278" s="10" t="s">
        <v>1404</v>
      </c>
      <c r="B1278" s="11" t="s">
        <v>102</v>
      </c>
      <c r="C1278" s="11" t="s">
        <v>4177</v>
      </c>
      <c r="D1278" s="11">
        <v>98074</v>
      </c>
      <c r="E1278" s="16">
        <v>598000</v>
      </c>
      <c r="F1278" s="12">
        <v>5</v>
      </c>
      <c r="G1278" s="15">
        <v>2.25</v>
      </c>
      <c r="H1278" s="15">
        <v>2890</v>
      </c>
      <c r="I1278" s="13">
        <v>207</v>
      </c>
      <c r="J1278" s="11">
        <v>0</v>
      </c>
      <c r="K1278" s="15" t="s">
        <v>4183</v>
      </c>
      <c r="L1278" s="11" t="s">
        <v>4183</v>
      </c>
      <c r="M1278" s="11" t="s">
        <v>4184</v>
      </c>
      <c r="N1278" s="11" t="s">
        <v>4180</v>
      </c>
      <c r="O1278" s="11">
        <v>48</v>
      </c>
      <c r="P1278" s="11">
        <v>2004</v>
      </c>
      <c r="Q1278" s="11">
        <v>21</v>
      </c>
      <c r="R1278" s="11">
        <v>2</v>
      </c>
    </row>
    <row r="1279" spans="1:18">
      <c r="A1279" s="10" t="s">
        <v>5302</v>
      </c>
      <c r="B1279" s="11" t="s">
        <v>36</v>
      </c>
      <c r="C1279" s="11" t="s">
        <v>4177</v>
      </c>
      <c r="D1279" s="11">
        <v>98040</v>
      </c>
      <c r="E1279" s="16">
        <v>597326</v>
      </c>
      <c r="F1279" s="12">
        <v>4</v>
      </c>
      <c r="G1279" s="15">
        <v>4</v>
      </c>
      <c r="H1279" s="15">
        <v>3570</v>
      </c>
      <c r="I1279" s="13">
        <v>167</v>
      </c>
      <c r="J1279" s="11">
        <v>0</v>
      </c>
      <c r="K1279" s="15" t="s">
        <v>4183</v>
      </c>
      <c r="L1279" s="11" t="s">
        <v>4178</v>
      </c>
      <c r="M1279" s="11" t="s">
        <v>4184</v>
      </c>
      <c r="N1279" s="11" t="s">
        <v>4180</v>
      </c>
      <c r="O1279" s="11">
        <v>12</v>
      </c>
      <c r="P1279" s="11">
        <v>1923</v>
      </c>
      <c r="Q1279" s="11">
        <v>102</v>
      </c>
      <c r="R1279" s="11">
        <v>2</v>
      </c>
    </row>
    <row r="1280" spans="1:18">
      <c r="A1280" s="10" t="s">
        <v>1406</v>
      </c>
      <c r="B1280" s="11" t="s">
        <v>49</v>
      </c>
      <c r="C1280" s="11" t="s">
        <v>4177</v>
      </c>
      <c r="D1280" s="11">
        <v>98199</v>
      </c>
      <c r="E1280" s="16">
        <v>596165</v>
      </c>
      <c r="F1280" s="12">
        <v>4</v>
      </c>
      <c r="G1280" s="15">
        <v>2</v>
      </c>
      <c r="H1280" s="15">
        <v>2580</v>
      </c>
      <c r="I1280" s="13">
        <v>231</v>
      </c>
      <c r="J1280" s="11">
        <v>0</v>
      </c>
      <c r="K1280" s="15" t="s">
        <v>4183</v>
      </c>
      <c r="L1280" s="11" t="s">
        <v>4178</v>
      </c>
      <c r="M1280" s="11" t="s">
        <v>4184</v>
      </c>
      <c r="N1280" s="11" t="s">
        <v>4181</v>
      </c>
      <c r="O1280" s="11">
        <v>75</v>
      </c>
      <c r="P1280" s="11">
        <v>0</v>
      </c>
      <c r="Q1280" s="11">
        <v>75</v>
      </c>
      <c r="R1280" s="11">
        <v>1</v>
      </c>
    </row>
    <row r="1281" spans="1:18">
      <c r="A1281" s="10" t="s">
        <v>5303</v>
      </c>
      <c r="B1281" s="11" t="s">
        <v>49</v>
      </c>
      <c r="C1281" s="11" t="s">
        <v>4177</v>
      </c>
      <c r="D1281" s="11">
        <v>98177</v>
      </c>
      <c r="E1281" s="16">
        <v>595888</v>
      </c>
      <c r="F1281" s="12">
        <v>3</v>
      </c>
      <c r="G1281" s="15">
        <v>1.75</v>
      </c>
      <c r="H1281" s="15">
        <v>1870</v>
      </c>
      <c r="I1281" s="13">
        <v>319</v>
      </c>
      <c r="J1281" s="11">
        <v>0</v>
      </c>
      <c r="K1281" s="15" t="s">
        <v>4183</v>
      </c>
      <c r="L1281" s="11" t="s">
        <v>4183</v>
      </c>
      <c r="M1281" s="11" t="s">
        <v>4184</v>
      </c>
      <c r="N1281" s="11" t="s">
        <v>4181</v>
      </c>
      <c r="O1281" s="11">
        <v>67</v>
      </c>
      <c r="P1281" s="11">
        <v>0</v>
      </c>
      <c r="Q1281" s="11">
        <v>67</v>
      </c>
      <c r="R1281" s="11">
        <v>1</v>
      </c>
    </row>
    <row r="1282" spans="1:18">
      <c r="A1282" s="10" t="s">
        <v>5304</v>
      </c>
      <c r="B1282" s="11" t="s">
        <v>281</v>
      </c>
      <c r="C1282" s="11" t="s">
        <v>4177</v>
      </c>
      <c r="D1282" s="11">
        <v>98056</v>
      </c>
      <c r="E1282" s="16">
        <v>595000</v>
      </c>
      <c r="F1282" s="12">
        <v>3</v>
      </c>
      <c r="G1282" s="15">
        <v>2.75</v>
      </c>
      <c r="H1282" s="15">
        <v>3290</v>
      </c>
      <c r="I1282" s="13">
        <v>181</v>
      </c>
      <c r="J1282" s="11">
        <v>1</v>
      </c>
      <c r="K1282" s="15" t="s">
        <v>4183</v>
      </c>
      <c r="L1282" s="11" t="s">
        <v>4183</v>
      </c>
      <c r="M1282" s="11" t="s">
        <v>4184</v>
      </c>
      <c r="N1282" s="11" t="s">
        <v>4179</v>
      </c>
      <c r="O1282" s="11">
        <v>32</v>
      </c>
      <c r="P1282" s="11">
        <v>0</v>
      </c>
      <c r="Q1282" s="11">
        <v>32</v>
      </c>
      <c r="R1282" s="11">
        <v>2</v>
      </c>
    </row>
    <row r="1283" spans="1:18">
      <c r="A1283" s="10" t="s">
        <v>5305</v>
      </c>
      <c r="B1283" s="11" t="s">
        <v>49</v>
      </c>
      <c r="C1283" s="11" t="s">
        <v>4177</v>
      </c>
      <c r="D1283" s="11">
        <v>98117</v>
      </c>
      <c r="E1283" s="16">
        <v>595000</v>
      </c>
      <c r="F1283" s="12">
        <v>3</v>
      </c>
      <c r="G1283" s="15">
        <v>2</v>
      </c>
      <c r="H1283" s="15">
        <v>1480</v>
      </c>
      <c r="I1283" s="13">
        <v>402</v>
      </c>
      <c r="J1283" s="11">
        <v>0</v>
      </c>
      <c r="K1283" s="15" t="s">
        <v>4183</v>
      </c>
      <c r="L1283" s="11" t="s">
        <v>4178</v>
      </c>
      <c r="M1283" s="11" t="s">
        <v>4184</v>
      </c>
      <c r="N1283" s="11" t="s">
        <v>4179</v>
      </c>
      <c r="O1283" s="11">
        <v>97</v>
      </c>
      <c r="P1283" s="11">
        <v>0</v>
      </c>
      <c r="Q1283" s="11">
        <v>97</v>
      </c>
      <c r="R1283" s="11">
        <v>1</v>
      </c>
    </row>
    <row r="1284" spans="1:18">
      <c r="A1284" s="10" t="s">
        <v>5306</v>
      </c>
      <c r="B1284" s="11" t="s">
        <v>49</v>
      </c>
      <c r="C1284" s="11" t="s">
        <v>4177</v>
      </c>
      <c r="D1284" s="11">
        <v>98107</v>
      </c>
      <c r="E1284" s="16">
        <v>595000</v>
      </c>
      <c r="F1284" s="12">
        <v>4</v>
      </c>
      <c r="G1284" s="15">
        <v>2.5</v>
      </c>
      <c r="H1284" s="15">
        <v>1990</v>
      </c>
      <c r="I1284" s="13">
        <v>299</v>
      </c>
      <c r="J1284" s="11">
        <v>0</v>
      </c>
      <c r="K1284" s="15" t="s">
        <v>4183</v>
      </c>
      <c r="L1284" s="11" t="s">
        <v>4178</v>
      </c>
      <c r="M1284" s="11" t="s">
        <v>4184</v>
      </c>
      <c r="N1284" s="11" t="s">
        <v>4180</v>
      </c>
      <c r="O1284" s="11">
        <v>20</v>
      </c>
      <c r="P1284" s="11">
        <v>0</v>
      </c>
      <c r="Q1284" s="11">
        <v>20</v>
      </c>
      <c r="R1284" s="11">
        <v>2</v>
      </c>
    </row>
    <row r="1285" spans="1:18">
      <c r="A1285" s="10" t="s">
        <v>5307</v>
      </c>
      <c r="B1285" s="11" t="s">
        <v>49</v>
      </c>
      <c r="C1285" s="11" t="s">
        <v>4177</v>
      </c>
      <c r="D1285" s="11">
        <v>98103</v>
      </c>
      <c r="E1285" s="16">
        <v>595000</v>
      </c>
      <c r="F1285" s="12">
        <v>4</v>
      </c>
      <c r="G1285" s="15">
        <v>3.25</v>
      </c>
      <c r="H1285" s="15">
        <v>3730</v>
      </c>
      <c r="I1285" s="13">
        <v>160</v>
      </c>
      <c r="J1285" s="11">
        <v>0</v>
      </c>
      <c r="K1285" s="15" t="s">
        <v>4183</v>
      </c>
      <c r="L1285" s="11" t="s">
        <v>4178</v>
      </c>
      <c r="M1285" s="11" t="s">
        <v>4184</v>
      </c>
      <c r="N1285" s="11" t="s">
        <v>4180</v>
      </c>
      <c r="O1285" s="11">
        <v>12</v>
      </c>
      <c r="P1285" s="11">
        <v>1923</v>
      </c>
      <c r="Q1285" s="11">
        <v>102</v>
      </c>
      <c r="R1285" s="11">
        <v>2</v>
      </c>
    </row>
    <row r="1286" spans="1:18">
      <c r="A1286" s="10" t="s">
        <v>1412</v>
      </c>
      <c r="B1286" s="11" t="s">
        <v>49</v>
      </c>
      <c r="C1286" s="11" t="s">
        <v>4177</v>
      </c>
      <c r="D1286" s="11">
        <v>98109</v>
      </c>
      <c r="E1286" s="16">
        <v>595000</v>
      </c>
      <c r="F1286" s="12">
        <v>2</v>
      </c>
      <c r="G1286" s="15">
        <v>1.5</v>
      </c>
      <c r="H1286" s="15">
        <v>1030</v>
      </c>
      <c r="I1286" s="13">
        <v>578</v>
      </c>
      <c r="J1286" s="11">
        <v>0</v>
      </c>
      <c r="K1286" s="15" t="s">
        <v>4183</v>
      </c>
      <c r="L1286" s="11" t="s">
        <v>4178</v>
      </c>
      <c r="M1286" s="11" t="s">
        <v>4184</v>
      </c>
      <c r="N1286" s="11" t="s">
        <v>4180</v>
      </c>
      <c r="O1286" s="11">
        <v>101</v>
      </c>
      <c r="P1286" s="11">
        <v>2011</v>
      </c>
      <c r="Q1286" s="11">
        <v>14</v>
      </c>
      <c r="R1286" s="11">
        <v>1</v>
      </c>
    </row>
    <row r="1287" spans="1:18">
      <c r="A1287" s="10" t="s">
        <v>5308</v>
      </c>
      <c r="B1287" s="11" t="s">
        <v>102</v>
      </c>
      <c r="C1287" s="11" t="s">
        <v>4177</v>
      </c>
      <c r="D1287" s="11">
        <v>98074</v>
      </c>
      <c r="E1287" s="16">
        <v>594950</v>
      </c>
      <c r="F1287" s="12">
        <v>4</v>
      </c>
      <c r="G1287" s="15">
        <v>2.5</v>
      </c>
      <c r="H1287" s="15">
        <v>2720</v>
      </c>
      <c r="I1287" s="13">
        <v>219</v>
      </c>
      <c r="J1287" s="11">
        <v>0</v>
      </c>
      <c r="K1287" s="15" t="s">
        <v>4183</v>
      </c>
      <c r="L1287" s="11" t="s">
        <v>4183</v>
      </c>
      <c r="M1287" s="11" t="s">
        <v>4184</v>
      </c>
      <c r="N1287" s="11" t="s">
        <v>4180</v>
      </c>
      <c r="O1287" s="11">
        <v>36</v>
      </c>
      <c r="P1287" s="11">
        <v>0</v>
      </c>
      <c r="Q1287" s="11">
        <v>36</v>
      </c>
      <c r="R1287" s="11">
        <v>2</v>
      </c>
    </row>
    <row r="1288" spans="1:18">
      <c r="A1288" s="10" t="s">
        <v>5309</v>
      </c>
      <c r="B1288" s="11" t="s">
        <v>329</v>
      </c>
      <c r="C1288" s="11" t="s">
        <v>4177</v>
      </c>
      <c r="D1288" s="11">
        <v>98028</v>
      </c>
      <c r="E1288" s="16">
        <v>594000</v>
      </c>
      <c r="F1288" s="12">
        <v>4</v>
      </c>
      <c r="G1288" s="15">
        <v>2.75</v>
      </c>
      <c r="H1288" s="15">
        <v>2720</v>
      </c>
      <c r="I1288" s="13">
        <v>218</v>
      </c>
      <c r="J1288" s="11">
        <v>0</v>
      </c>
      <c r="K1288" s="15" t="s">
        <v>4183</v>
      </c>
      <c r="L1288" s="11" t="s">
        <v>4183</v>
      </c>
      <c r="M1288" s="11" t="s">
        <v>4184</v>
      </c>
      <c r="N1288" s="11" t="s">
        <v>4180</v>
      </c>
      <c r="O1288" s="11">
        <v>20</v>
      </c>
      <c r="P1288" s="11">
        <v>0</v>
      </c>
      <c r="Q1288" s="11">
        <v>20</v>
      </c>
      <c r="R1288" s="11">
        <v>2</v>
      </c>
    </row>
    <row r="1289" spans="1:18">
      <c r="A1289" s="10" t="s">
        <v>5310</v>
      </c>
      <c r="B1289" s="11" t="s">
        <v>49</v>
      </c>
      <c r="C1289" s="11" t="s">
        <v>4177</v>
      </c>
      <c r="D1289" s="11">
        <v>98105</v>
      </c>
      <c r="E1289" s="16">
        <v>594000</v>
      </c>
      <c r="F1289" s="12">
        <v>3</v>
      </c>
      <c r="G1289" s="15">
        <v>2.25</v>
      </c>
      <c r="H1289" s="15">
        <v>1270</v>
      </c>
      <c r="I1289" s="13">
        <v>468</v>
      </c>
      <c r="J1289" s="11">
        <v>0</v>
      </c>
      <c r="K1289" s="15" t="s">
        <v>4183</v>
      </c>
      <c r="L1289" s="11" t="s">
        <v>4178</v>
      </c>
      <c r="M1289" s="11" t="s">
        <v>4184</v>
      </c>
      <c r="N1289" s="11" t="s">
        <v>4180</v>
      </c>
      <c r="O1289" s="11">
        <v>11</v>
      </c>
      <c r="P1289" s="11">
        <v>0</v>
      </c>
      <c r="Q1289" s="11">
        <v>11</v>
      </c>
      <c r="R1289" s="11">
        <v>2</v>
      </c>
    </row>
    <row r="1290" spans="1:18">
      <c r="A1290" s="10" t="s">
        <v>5311</v>
      </c>
      <c r="B1290" s="11" t="s">
        <v>49</v>
      </c>
      <c r="C1290" s="11" t="s">
        <v>4177</v>
      </c>
      <c r="D1290" s="11">
        <v>98115</v>
      </c>
      <c r="E1290" s="16">
        <v>594000</v>
      </c>
      <c r="F1290" s="12">
        <v>4</v>
      </c>
      <c r="G1290" s="15">
        <v>1.75</v>
      </c>
      <c r="H1290" s="15">
        <v>1870</v>
      </c>
      <c r="I1290" s="13">
        <v>318</v>
      </c>
      <c r="J1290" s="11">
        <v>0</v>
      </c>
      <c r="K1290" s="15" t="s">
        <v>4183</v>
      </c>
      <c r="L1290" s="11" t="s">
        <v>4178</v>
      </c>
      <c r="M1290" s="11" t="s">
        <v>4184</v>
      </c>
      <c r="N1290" s="11" t="s">
        <v>4179</v>
      </c>
      <c r="O1290" s="11">
        <v>88</v>
      </c>
      <c r="P1290" s="11">
        <v>0</v>
      </c>
      <c r="Q1290" s="11">
        <v>88</v>
      </c>
      <c r="R1290" s="11">
        <v>2</v>
      </c>
    </row>
    <row r="1291" spans="1:18">
      <c r="A1291" s="10" t="s">
        <v>5312</v>
      </c>
      <c r="B1291" s="11" t="s">
        <v>79</v>
      </c>
      <c r="C1291" s="11" t="s">
        <v>4177</v>
      </c>
      <c r="D1291" s="11">
        <v>98027</v>
      </c>
      <c r="E1291" s="16">
        <v>593000</v>
      </c>
      <c r="F1291" s="12">
        <v>3</v>
      </c>
      <c r="G1291" s="15">
        <v>2.75</v>
      </c>
      <c r="H1291" s="15">
        <v>1830</v>
      </c>
      <c r="I1291" s="13">
        <v>324</v>
      </c>
      <c r="J1291" s="11">
        <v>0</v>
      </c>
      <c r="K1291" s="15" t="s">
        <v>4183</v>
      </c>
      <c r="L1291" s="11" t="s">
        <v>4178</v>
      </c>
      <c r="M1291" s="11" t="s">
        <v>4184</v>
      </c>
      <c r="N1291" s="11" t="s">
        <v>4180</v>
      </c>
      <c r="O1291" s="11">
        <v>14</v>
      </c>
      <c r="P1291" s="11">
        <v>0</v>
      </c>
      <c r="Q1291" s="11">
        <v>14</v>
      </c>
      <c r="R1291" s="11">
        <v>2</v>
      </c>
    </row>
    <row r="1292" spans="1:18">
      <c r="A1292" s="10" t="s">
        <v>5313</v>
      </c>
      <c r="B1292" s="11" t="s">
        <v>49</v>
      </c>
      <c r="C1292" s="11" t="s">
        <v>4177</v>
      </c>
      <c r="D1292" s="11">
        <v>98115</v>
      </c>
      <c r="E1292" s="16">
        <v>592500</v>
      </c>
      <c r="F1292" s="12">
        <v>2</v>
      </c>
      <c r="G1292" s="15">
        <v>2</v>
      </c>
      <c r="H1292" s="15">
        <v>1420</v>
      </c>
      <c r="I1292" s="13">
        <v>417</v>
      </c>
      <c r="J1292" s="11">
        <v>0</v>
      </c>
      <c r="K1292" s="15" t="s">
        <v>4183</v>
      </c>
      <c r="L1292" s="11" t="s">
        <v>4183</v>
      </c>
      <c r="M1292" s="11" t="s">
        <v>4179</v>
      </c>
      <c r="N1292" s="11" t="s">
        <v>4181</v>
      </c>
      <c r="O1292" s="11">
        <v>97</v>
      </c>
      <c r="P1292" s="11">
        <v>1970</v>
      </c>
      <c r="Q1292" s="11">
        <v>55</v>
      </c>
      <c r="R1292" s="11">
        <v>1.5</v>
      </c>
    </row>
    <row r="1293" spans="1:18">
      <c r="A1293" s="10" t="s">
        <v>5314</v>
      </c>
      <c r="B1293" s="11" t="s">
        <v>137</v>
      </c>
      <c r="C1293" s="11" t="s">
        <v>4177</v>
      </c>
      <c r="D1293" s="11">
        <v>98052</v>
      </c>
      <c r="E1293" s="16">
        <v>592500</v>
      </c>
      <c r="F1293" s="12">
        <v>4</v>
      </c>
      <c r="G1293" s="15">
        <v>3</v>
      </c>
      <c r="H1293" s="15">
        <v>2170</v>
      </c>
      <c r="I1293" s="13">
        <v>273</v>
      </c>
      <c r="J1293" s="11">
        <v>0</v>
      </c>
      <c r="K1293" s="15" t="s">
        <v>4183</v>
      </c>
      <c r="L1293" s="11" t="s">
        <v>4178</v>
      </c>
      <c r="M1293" s="11" t="s">
        <v>4184</v>
      </c>
      <c r="N1293" s="11" t="s">
        <v>4179</v>
      </c>
      <c r="O1293" s="11">
        <v>57</v>
      </c>
      <c r="P1293" s="11">
        <v>0</v>
      </c>
      <c r="Q1293" s="11">
        <v>57</v>
      </c>
      <c r="R1293" s="11">
        <v>1</v>
      </c>
    </row>
    <row r="1294" spans="1:18">
      <c r="A1294" s="10" t="s">
        <v>5315</v>
      </c>
      <c r="B1294" s="11" t="s">
        <v>102</v>
      </c>
      <c r="C1294" s="11" t="s">
        <v>4177</v>
      </c>
      <c r="D1294" s="11">
        <v>98074</v>
      </c>
      <c r="E1294" s="16">
        <v>592500</v>
      </c>
      <c r="F1294" s="12">
        <v>4</v>
      </c>
      <c r="G1294" s="15">
        <v>2.5</v>
      </c>
      <c r="H1294" s="15">
        <v>2240</v>
      </c>
      <c r="I1294" s="13">
        <v>265</v>
      </c>
      <c r="J1294" s="11">
        <v>0</v>
      </c>
      <c r="K1294" s="15" t="s">
        <v>4183</v>
      </c>
      <c r="L1294" s="11" t="s">
        <v>4183</v>
      </c>
      <c r="M1294" s="11" t="s">
        <v>4184</v>
      </c>
      <c r="N1294" s="11" t="s">
        <v>4180</v>
      </c>
      <c r="O1294" s="11">
        <v>42</v>
      </c>
      <c r="P1294" s="11">
        <v>2009</v>
      </c>
      <c r="Q1294" s="11">
        <v>16</v>
      </c>
      <c r="R1294" s="11">
        <v>1</v>
      </c>
    </row>
    <row r="1295" spans="1:18">
      <c r="A1295" s="10" t="s">
        <v>1421</v>
      </c>
      <c r="B1295" s="11" t="s">
        <v>137</v>
      </c>
      <c r="C1295" s="11" t="s">
        <v>4177</v>
      </c>
      <c r="D1295" s="11">
        <v>98053</v>
      </c>
      <c r="E1295" s="16">
        <v>592350</v>
      </c>
      <c r="F1295" s="12">
        <v>2</v>
      </c>
      <c r="G1295" s="15">
        <v>2</v>
      </c>
      <c r="H1295" s="15">
        <v>1570</v>
      </c>
      <c r="I1295" s="13">
        <v>377</v>
      </c>
      <c r="J1295" s="11">
        <v>0</v>
      </c>
      <c r="K1295" s="15" t="s">
        <v>4183</v>
      </c>
      <c r="L1295" s="11" t="s">
        <v>4183</v>
      </c>
      <c r="M1295" s="11" t="s">
        <v>4184</v>
      </c>
      <c r="N1295" s="11" t="s">
        <v>4180</v>
      </c>
      <c r="O1295" s="11">
        <v>19</v>
      </c>
      <c r="P1295" s="11">
        <v>0</v>
      </c>
      <c r="Q1295" s="11">
        <v>19</v>
      </c>
      <c r="R1295" s="11">
        <v>1</v>
      </c>
    </row>
    <row r="1296" spans="1:18">
      <c r="A1296" s="10" t="s">
        <v>5316</v>
      </c>
      <c r="B1296" s="11" t="s">
        <v>137</v>
      </c>
      <c r="C1296" s="11" t="s">
        <v>4177</v>
      </c>
      <c r="D1296" s="11">
        <v>98053</v>
      </c>
      <c r="E1296" s="16">
        <v>592106</v>
      </c>
      <c r="F1296" s="12">
        <v>3</v>
      </c>
      <c r="G1296" s="15">
        <v>2.5</v>
      </c>
      <c r="H1296" s="15">
        <v>1640</v>
      </c>
      <c r="I1296" s="13">
        <v>361</v>
      </c>
      <c r="J1296" s="11">
        <v>1</v>
      </c>
      <c r="K1296" s="15" t="s">
        <v>4183</v>
      </c>
      <c r="L1296" s="11" t="s">
        <v>4183</v>
      </c>
      <c r="M1296" s="11" t="s">
        <v>4184</v>
      </c>
      <c r="N1296" s="11" t="s">
        <v>4180</v>
      </c>
      <c r="O1296" s="11">
        <v>33</v>
      </c>
      <c r="P1296" s="11">
        <v>0</v>
      </c>
      <c r="Q1296" s="11">
        <v>33</v>
      </c>
      <c r="R1296" s="11">
        <v>2</v>
      </c>
    </row>
    <row r="1297" spans="1:18">
      <c r="A1297" s="10" t="s">
        <v>5317</v>
      </c>
      <c r="B1297" s="11" t="s">
        <v>137</v>
      </c>
      <c r="C1297" s="11" t="s">
        <v>4177</v>
      </c>
      <c r="D1297" s="11">
        <v>98053</v>
      </c>
      <c r="E1297" s="16">
        <v>592106</v>
      </c>
      <c r="F1297" s="12">
        <v>3</v>
      </c>
      <c r="G1297" s="15">
        <v>2.5</v>
      </c>
      <c r="H1297" s="15">
        <v>2650</v>
      </c>
      <c r="I1297" s="13">
        <v>223</v>
      </c>
      <c r="J1297" s="11">
        <v>1</v>
      </c>
      <c r="K1297" s="15" t="s">
        <v>4183</v>
      </c>
      <c r="L1297" s="11" t="s">
        <v>4183</v>
      </c>
      <c r="M1297" s="11" t="s">
        <v>4184</v>
      </c>
      <c r="N1297" s="11" t="s">
        <v>4180</v>
      </c>
      <c r="O1297" s="11">
        <v>31</v>
      </c>
      <c r="P1297" s="11">
        <v>0</v>
      </c>
      <c r="Q1297" s="11">
        <v>31</v>
      </c>
      <c r="R1297" s="11">
        <v>2</v>
      </c>
    </row>
    <row r="1298" spans="1:18">
      <c r="A1298" s="10" t="s">
        <v>5318</v>
      </c>
      <c r="B1298" s="11" t="s">
        <v>49</v>
      </c>
      <c r="C1298" s="11" t="s">
        <v>4177</v>
      </c>
      <c r="D1298" s="11">
        <v>98122</v>
      </c>
      <c r="E1298" s="16">
        <v>591000</v>
      </c>
      <c r="F1298" s="12">
        <v>3</v>
      </c>
      <c r="G1298" s="15">
        <v>1.75</v>
      </c>
      <c r="H1298" s="15">
        <v>1680</v>
      </c>
      <c r="I1298" s="13">
        <v>352</v>
      </c>
      <c r="J1298" s="11">
        <v>0</v>
      </c>
      <c r="K1298" s="15" t="s">
        <v>4183</v>
      </c>
      <c r="L1298" s="11" t="s">
        <v>4178</v>
      </c>
      <c r="M1298" s="11" t="s">
        <v>4184</v>
      </c>
      <c r="N1298" s="11" t="s">
        <v>4181</v>
      </c>
      <c r="O1298" s="11">
        <v>103</v>
      </c>
      <c r="P1298" s="11">
        <v>1956</v>
      </c>
      <c r="Q1298" s="11">
        <v>69</v>
      </c>
      <c r="R1298" s="11">
        <v>1</v>
      </c>
    </row>
    <row r="1299" spans="1:18">
      <c r="A1299" s="10" t="s">
        <v>5319</v>
      </c>
      <c r="B1299" s="11" t="s">
        <v>120</v>
      </c>
      <c r="C1299" s="11" t="s">
        <v>4177</v>
      </c>
      <c r="D1299" s="11">
        <v>98077</v>
      </c>
      <c r="E1299" s="16">
        <v>591000</v>
      </c>
      <c r="F1299" s="12">
        <v>4</v>
      </c>
      <c r="G1299" s="15">
        <v>2.25</v>
      </c>
      <c r="H1299" s="15">
        <v>2710</v>
      </c>
      <c r="I1299" s="13">
        <v>218</v>
      </c>
      <c r="J1299" s="11">
        <v>1</v>
      </c>
      <c r="K1299" s="15" t="s">
        <v>4183</v>
      </c>
      <c r="L1299" s="11" t="s">
        <v>4183</v>
      </c>
      <c r="M1299" s="11" t="s">
        <v>4184</v>
      </c>
      <c r="N1299" s="11" t="s">
        <v>4179</v>
      </c>
      <c r="O1299" s="11">
        <v>48</v>
      </c>
      <c r="P1299" s="11">
        <v>0</v>
      </c>
      <c r="Q1299" s="11">
        <v>48</v>
      </c>
      <c r="R1299" s="11">
        <v>2</v>
      </c>
    </row>
    <row r="1300" spans="1:18">
      <c r="A1300" s="10" t="s">
        <v>5320</v>
      </c>
      <c r="B1300" s="11" t="s">
        <v>49</v>
      </c>
      <c r="C1300" s="11" t="s">
        <v>4177</v>
      </c>
      <c r="D1300" s="11">
        <v>98118</v>
      </c>
      <c r="E1300" s="16">
        <v>590300</v>
      </c>
      <c r="F1300" s="12">
        <v>3</v>
      </c>
      <c r="G1300" s="15">
        <v>1.5</v>
      </c>
      <c r="H1300" s="15">
        <v>1470</v>
      </c>
      <c r="I1300" s="13">
        <v>402</v>
      </c>
      <c r="J1300" s="11">
        <v>0</v>
      </c>
      <c r="K1300" s="15" t="s">
        <v>4183</v>
      </c>
      <c r="L1300" s="11" t="s">
        <v>4183</v>
      </c>
      <c r="M1300" s="11" t="s">
        <v>4184</v>
      </c>
      <c r="N1300" s="11" t="s">
        <v>4179</v>
      </c>
      <c r="O1300" s="11">
        <v>118</v>
      </c>
      <c r="P1300" s="11">
        <v>0</v>
      </c>
      <c r="Q1300" s="11">
        <v>118</v>
      </c>
      <c r="R1300" s="11">
        <v>2</v>
      </c>
    </row>
    <row r="1301" spans="1:18">
      <c r="A1301" s="10" t="s">
        <v>5321</v>
      </c>
      <c r="B1301" s="11" t="s">
        <v>33</v>
      </c>
      <c r="C1301" s="11" t="s">
        <v>4177</v>
      </c>
      <c r="D1301" s="11">
        <v>98008</v>
      </c>
      <c r="E1301" s="16">
        <v>590000</v>
      </c>
      <c r="F1301" s="12">
        <v>4</v>
      </c>
      <c r="G1301" s="15">
        <v>2.5</v>
      </c>
      <c r="H1301" s="15">
        <v>3220</v>
      </c>
      <c r="I1301" s="13">
        <v>183</v>
      </c>
      <c r="J1301" s="11">
        <v>0</v>
      </c>
      <c r="K1301" s="15" t="s">
        <v>4183</v>
      </c>
      <c r="L1301" s="11" t="s">
        <v>4183</v>
      </c>
      <c r="M1301" s="11" t="s">
        <v>4184</v>
      </c>
      <c r="N1301" s="11" t="s">
        <v>4179</v>
      </c>
      <c r="O1301" s="11">
        <v>59</v>
      </c>
      <c r="P1301" s="11">
        <v>0</v>
      </c>
      <c r="Q1301" s="11">
        <v>59</v>
      </c>
      <c r="R1301" s="11">
        <v>1.5</v>
      </c>
    </row>
    <row r="1302" spans="1:18">
      <c r="A1302" s="10" t="s">
        <v>5322</v>
      </c>
      <c r="B1302" s="11" t="s">
        <v>675</v>
      </c>
      <c r="C1302" s="11" t="s">
        <v>4177</v>
      </c>
      <c r="D1302" s="11">
        <v>98003</v>
      </c>
      <c r="E1302" s="16">
        <v>590000</v>
      </c>
      <c r="F1302" s="12">
        <v>4</v>
      </c>
      <c r="G1302" s="15">
        <v>4.25</v>
      </c>
      <c r="H1302" s="15">
        <v>2360</v>
      </c>
      <c r="I1302" s="13">
        <v>250</v>
      </c>
      <c r="J1302" s="11">
        <v>1</v>
      </c>
      <c r="K1302" s="15" t="s">
        <v>4183</v>
      </c>
      <c r="L1302" s="11" t="s">
        <v>4183</v>
      </c>
      <c r="M1302" s="11" t="s">
        <v>4184</v>
      </c>
      <c r="N1302" s="11" t="s">
        <v>4179</v>
      </c>
      <c r="O1302" s="11">
        <v>86</v>
      </c>
      <c r="P1302" s="11">
        <v>1987</v>
      </c>
      <c r="Q1302" s="11">
        <v>38</v>
      </c>
      <c r="R1302" s="11">
        <v>2</v>
      </c>
    </row>
    <row r="1303" spans="1:18">
      <c r="A1303" s="10" t="s">
        <v>5323</v>
      </c>
      <c r="B1303" s="11" t="s">
        <v>79</v>
      </c>
      <c r="C1303" s="11" t="s">
        <v>4177</v>
      </c>
      <c r="D1303" s="11">
        <v>98029</v>
      </c>
      <c r="E1303" s="16">
        <v>590000</v>
      </c>
      <c r="F1303" s="12">
        <v>4</v>
      </c>
      <c r="G1303" s="15">
        <v>2.5</v>
      </c>
      <c r="H1303" s="15">
        <v>2010</v>
      </c>
      <c r="I1303" s="13">
        <v>294</v>
      </c>
      <c r="J1303" s="11">
        <v>0</v>
      </c>
      <c r="K1303" s="15" t="s">
        <v>4183</v>
      </c>
      <c r="L1303" s="11" t="s">
        <v>4183</v>
      </c>
      <c r="M1303" s="11" t="s">
        <v>4184</v>
      </c>
      <c r="N1303" s="11" t="s">
        <v>4179</v>
      </c>
      <c r="O1303" s="11">
        <v>36</v>
      </c>
      <c r="P1303" s="11">
        <v>0</v>
      </c>
      <c r="Q1303" s="11">
        <v>36</v>
      </c>
      <c r="R1303" s="11">
        <v>2</v>
      </c>
    </row>
    <row r="1304" spans="1:18">
      <c r="A1304" s="10" t="s">
        <v>5324</v>
      </c>
      <c r="B1304" s="11" t="s">
        <v>743</v>
      </c>
      <c r="C1304" s="11" t="s">
        <v>4177</v>
      </c>
      <c r="D1304" s="11">
        <v>98155</v>
      </c>
      <c r="E1304" s="16">
        <v>590000</v>
      </c>
      <c r="F1304" s="12">
        <v>3</v>
      </c>
      <c r="G1304" s="15">
        <v>2.5</v>
      </c>
      <c r="H1304" s="15">
        <v>2650</v>
      </c>
      <c r="I1304" s="13">
        <v>223</v>
      </c>
      <c r="J1304" s="11">
        <v>0</v>
      </c>
      <c r="K1304" s="15" t="s">
        <v>4183</v>
      </c>
      <c r="L1304" s="11" t="s">
        <v>4178</v>
      </c>
      <c r="M1304" s="11" t="s">
        <v>4184</v>
      </c>
      <c r="N1304" s="11" t="s">
        <v>4181</v>
      </c>
      <c r="O1304" s="11">
        <v>50</v>
      </c>
      <c r="P1304" s="11">
        <v>0</v>
      </c>
      <c r="Q1304" s="11">
        <v>50</v>
      </c>
      <c r="R1304" s="11">
        <v>1</v>
      </c>
    </row>
    <row r="1305" spans="1:18">
      <c r="A1305" s="10" t="s">
        <v>5325</v>
      </c>
      <c r="B1305" s="11" t="s">
        <v>49</v>
      </c>
      <c r="C1305" s="11" t="s">
        <v>4177</v>
      </c>
      <c r="D1305" s="11">
        <v>98115</v>
      </c>
      <c r="E1305" s="16">
        <v>590000</v>
      </c>
      <c r="F1305" s="12">
        <v>3</v>
      </c>
      <c r="G1305" s="15">
        <v>2</v>
      </c>
      <c r="H1305" s="15">
        <v>1410</v>
      </c>
      <c r="I1305" s="13">
        <v>418</v>
      </c>
      <c r="J1305" s="11">
        <v>0</v>
      </c>
      <c r="K1305" s="15" t="s">
        <v>4183</v>
      </c>
      <c r="L1305" s="11" t="s">
        <v>4178</v>
      </c>
      <c r="M1305" s="11" t="s">
        <v>4184</v>
      </c>
      <c r="N1305" s="11" t="s">
        <v>4179</v>
      </c>
      <c r="O1305" s="11">
        <v>78</v>
      </c>
      <c r="P1305" s="11">
        <v>1988</v>
      </c>
      <c r="Q1305" s="11">
        <v>37</v>
      </c>
      <c r="R1305" s="11">
        <v>1</v>
      </c>
    </row>
    <row r="1306" spans="1:18">
      <c r="A1306" s="10" t="s">
        <v>5326</v>
      </c>
      <c r="B1306" s="11" t="s">
        <v>49</v>
      </c>
      <c r="C1306" s="11" t="s">
        <v>4177</v>
      </c>
      <c r="D1306" s="11">
        <v>98116</v>
      </c>
      <c r="E1306" s="16">
        <v>590000</v>
      </c>
      <c r="F1306" s="12">
        <v>3</v>
      </c>
      <c r="G1306" s="15">
        <v>2</v>
      </c>
      <c r="H1306" s="15">
        <v>1650</v>
      </c>
      <c r="I1306" s="13">
        <v>358</v>
      </c>
      <c r="J1306" s="11">
        <v>0</v>
      </c>
      <c r="K1306" s="15" t="s">
        <v>4183</v>
      </c>
      <c r="L1306" s="11" t="s">
        <v>4183</v>
      </c>
      <c r="M1306" s="11" t="s">
        <v>4184</v>
      </c>
      <c r="N1306" s="11" t="s">
        <v>4179</v>
      </c>
      <c r="O1306" s="11">
        <v>99</v>
      </c>
      <c r="P1306" s="11">
        <v>1993</v>
      </c>
      <c r="Q1306" s="11">
        <v>32</v>
      </c>
      <c r="R1306" s="11">
        <v>2</v>
      </c>
    </row>
    <row r="1307" spans="1:18">
      <c r="A1307" s="10" t="s">
        <v>5327</v>
      </c>
      <c r="B1307" s="11" t="s">
        <v>319</v>
      </c>
      <c r="C1307" s="11" t="s">
        <v>4177</v>
      </c>
      <c r="D1307" s="11">
        <v>98058</v>
      </c>
      <c r="E1307" s="16">
        <v>589950</v>
      </c>
      <c r="F1307" s="12">
        <v>5</v>
      </c>
      <c r="G1307" s="15">
        <v>3</v>
      </c>
      <c r="H1307" s="15">
        <v>2790</v>
      </c>
      <c r="I1307" s="13">
        <v>211</v>
      </c>
      <c r="J1307" s="11">
        <v>0</v>
      </c>
      <c r="K1307" s="15" t="s">
        <v>4183</v>
      </c>
      <c r="L1307" s="11" t="s">
        <v>4178</v>
      </c>
      <c r="M1307" s="11" t="s">
        <v>4197</v>
      </c>
      <c r="N1307" s="11" t="s">
        <v>4181</v>
      </c>
      <c r="O1307" s="11">
        <v>52</v>
      </c>
      <c r="P1307" s="11">
        <v>0</v>
      </c>
      <c r="Q1307" s="11">
        <v>52</v>
      </c>
      <c r="R1307" s="11">
        <v>1</v>
      </c>
    </row>
    <row r="1308" spans="1:18">
      <c r="A1308" s="10" t="s">
        <v>5328</v>
      </c>
      <c r="B1308" s="11" t="s">
        <v>920</v>
      </c>
      <c r="C1308" s="11" t="s">
        <v>4177</v>
      </c>
      <c r="D1308" s="11">
        <v>98038</v>
      </c>
      <c r="E1308" s="16">
        <v>589950</v>
      </c>
      <c r="F1308" s="12">
        <v>4</v>
      </c>
      <c r="G1308" s="15">
        <v>2.5</v>
      </c>
      <c r="H1308" s="15">
        <v>3190</v>
      </c>
      <c r="I1308" s="13">
        <v>185</v>
      </c>
      <c r="J1308" s="11">
        <v>0</v>
      </c>
      <c r="K1308" s="15" t="s">
        <v>4183</v>
      </c>
      <c r="L1308" s="11" t="s">
        <v>4183</v>
      </c>
      <c r="M1308" s="11" t="s">
        <v>4184</v>
      </c>
      <c r="N1308" s="11" t="s">
        <v>4180</v>
      </c>
      <c r="O1308" s="11">
        <v>19</v>
      </c>
      <c r="P1308" s="11">
        <v>0</v>
      </c>
      <c r="Q1308" s="11">
        <v>19</v>
      </c>
      <c r="R1308" s="11">
        <v>2</v>
      </c>
    </row>
    <row r="1309" spans="1:18">
      <c r="A1309" s="10" t="s">
        <v>5329</v>
      </c>
      <c r="B1309" s="11" t="s">
        <v>79</v>
      </c>
      <c r="C1309" s="11" t="s">
        <v>4177</v>
      </c>
      <c r="D1309" s="11">
        <v>98027</v>
      </c>
      <c r="E1309" s="16">
        <v>589900</v>
      </c>
      <c r="F1309" s="12">
        <v>4</v>
      </c>
      <c r="G1309" s="15">
        <v>4.5</v>
      </c>
      <c r="H1309" s="15">
        <v>3870</v>
      </c>
      <c r="I1309" s="13">
        <v>152</v>
      </c>
      <c r="J1309" s="11">
        <v>1</v>
      </c>
      <c r="K1309" s="15" t="s">
        <v>4183</v>
      </c>
      <c r="L1309" s="11" t="s">
        <v>4178</v>
      </c>
      <c r="M1309" s="11" t="s">
        <v>4184</v>
      </c>
      <c r="N1309" s="11" t="s">
        <v>4180</v>
      </c>
      <c r="O1309" s="11">
        <v>24</v>
      </c>
      <c r="P1309" s="11">
        <v>0</v>
      </c>
      <c r="Q1309" s="11">
        <v>24</v>
      </c>
      <c r="R1309" s="11">
        <v>2</v>
      </c>
    </row>
    <row r="1310" spans="1:18">
      <c r="A1310" s="10" t="s">
        <v>5330</v>
      </c>
      <c r="B1310" s="11" t="s">
        <v>120</v>
      </c>
      <c r="C1310" s="11" t="s">
        <v>4177</v>
      </c>
      <c r="D1310" s="11">
        <v>98077</v>
      </c>
      <c r="E1310" s="16">
        <v>589900</v>
      </c>
      <c r="F1310" s="12">
        <v>2</v>
      </c>
      <c r="G1310" s="15">
        <v>3</v>
      </c>
      <c r="H1310" s="15">
        <v>3160</v>
      </c>
      <c r="I1310" s="13">
        <v>187</v>
      </c>
      <c r="J1310" s="11">
        <v>2</v>
      </c>
      <c r="K1310" s="15" t="s">
        <v>4183</v>
      </c>
      <c r="L1310" s="11" t="s">
        <v>4183</v>
      </c>
      <c r="M1310" s="11" t="s">
        <v>4184</v>
      </c>
      <c r="N1310" s="11" t="s">
        <v>4180</v>
      </c>
      <c r="O1310" s="11">
        <v>32</v>
      </c>
      <c r="P1310" s="11">
        <v>0</v>
      </c>
      <c r="Q1310" s="11">
        <v>32</v>
      </c>
      <c r="R1310" s="11">
        <v>2</v>
      </c>
    </row>
    <row r="1311" spans="1:18">
      <c r="A1311" s="10" t="s">
        <v>5331</v>
      </c>
      <c r="B1311" s="11" t="s">
        <v>49</v>
      </c>
      <c r="C1311" s="11" t="s">
        <v>4177</v>
      </c>
      <c r="D1311" s="11">
        <v>98116</v>
      </c>
      <c r="E1311" s="16">
        <v>589500</v>
      </c>
      <c r="F1311" s="12">
        <v>3</v>
      </c>
      <c r="G1311" s="15">
        <v>3.25</v>
      </c>
      <c r="H1311" s="15">
        <v>2310</v>
      </c>
      <c r="I1311" s="13">
        <v>255</v>
      </c>
      <c r="J1311" s="11">
        <v>0</v>
      </c>
      <c r="K1311" s="15" t="s">
        <v>4183</v>
      </c>
      <c r="L1311" s="11" t="s">
        <v>4178</v>
      </c>
      <c r="M1311" s="11" t="s">
        <v>4184</v>
      </c>
      <c r="N1311" s="11" t="s">
        <v>4180</v>
      </c>
      <c r="O1311" s="11">
        <v>20</v>
      </c>
      <c r="P1311" s="11">
        <v>0</v>
      </c>
      <c r="Q1311" s="11">
        <v>20</v>
      </c>
      <c r="R1311" s="11">
        <v>2</v>
      </c>
    </row>
    <row r="1312" spans="1:18">
      <c r="A1312" s="10" t="s">
        <v>5332</v>
      </c>
      <c r="B1312" s="11" t="s">
        <v>313</v>
      </c>
      <c r="C1312" s="11" t="s">
        <v>4177</v>
      </c>
      <c r="D1312" s="11">
        <v>98065</v>
      </c>
      <c r="E1312" s="16">
        <v>589500</v>
      </c>
      <c r="F1312" s="12">
        <v>4</v>
      </c>
      <c r="G1312" s="15">
        <v>2.5</v>
      </c>
      <c r="H1312" s="15">
        <v>2630</v>
      </c>
      <c r="I1312" s="13">
        <v>224</v>
      </c>
      <c r="J1312" s="11">
        <v>0</v>
      </c>
      <c r="K1312" s="15" t="s">
        <v>4183</v>
      </c>
      <c r="L1312" s="11" t="s">
        <v>4183</v>
      </c>
      <c r="M1312" s="11" t="s">
        <v>4184</v>
      </c>
      <c r="N1312" s="11" t="s">
        <v>4180</v>
      </c>
      <c r="O1312" s="11">
        <v>17</v>
      </c>
      <c r="P1312" s="11">
        <v>0</v>
      </c>
      <c r="Q1312" s="11">
        <v>17</v>
      </c>
      <c r="R1312" s="11">
        <v>2</v>
      </c>
    </row>
    <row r="1313" spans="1:18">
      <c r="A1313" s="10" t="s">
        <v>5333</v>
      </c>
      <c r="B1313" s="11" t="s">
        <v>313</v>
      </c>
      <c r="C1313" s="11" t="s">
        <v>4177</v>
      </c>
      <c r="D1313" s="11">
        <v>98065</v>
      </c>
      <c r="E1313" s="16">
        <v>589000</v>
      </c>
      <c r="F1313" s="12">
        <v>4</v>
      </c>
      <c r="G1313" s="15">
        <v>2.5</v>
      </c>
      <c r="H1313" s="15">
        <v>2910</v>
      </c>
      <c r="I1313" s="13">
        <v>202</v>
      </c>
      <c r="J1313" s="11">
        <v>0</v>
      </c>
      <c r="K1313" s="15" t="s">
        <v>4183</v>
      </c>
      <c r="L1313" s="11" t="s">
        <v>4183</v>
      </c>
      <c r="M1313" s="11" t="s">
        <v>4179</v>
      </c>
      <c r="N1313" s="11" t="s">
        <v>4180</v>
      </c>
      <c r="O1313" s="11">
        <v>27</v>
      </c>
      <c r="P1313" s="11">
        <v>2006</v>
      </c>
      <c r="Q1313" s="11">
        <v>19</v>
      </c>
      <c r="R1313" s="11">
        <v>2</v>
      </c>
    </row>
    <row r="1314" spans="1:18">
      <c r="A1314" s="10" t="s">
        <v>5334</v>
      </c>
      <c r="B1314" s="11" t="s">
        <v>46</v>
      </c>
      <c r="C1314" s="11" t="s">
        <v>4177</v>
      </c>
      <c r="D1314" s="11">
        <v>98034</v>
      </c>
      <c r="E1314" s="16">
        <v>589000</v>
      </c>
      <c r="F1314" s="12">
        <v>4</v>
      </c>
      <c r="G1314" s="15">
        <v>3</v>
      </c>
      <c r="H1314" s="15">
        <v>2440</v>
      </c>
      <c r="I1314" s="13">
        <v>241</v>
      </c>
      <c r="J1314" s="11">
        <v>0</v>
      </c>
      <c r="K1314" s="15" t="s">
        <v>4183</v>
      </c>
      <c r="L1314" s="11" t="s">
        <v>4183</v>
      </c>
      <c r="M1314" s="11" t="s">
        <v>4184</v>
      </c>
      <c r="N1314" s="11" t="s">
        <v>4181</v>
      </c>
      <c r="O1314" s="11">
        <v>64</v>
      </c>
      <c r="P1314" s="11">
        <v>0</v>
      </c>
      <c r="Q1314" s="11">
        <v>64</v>
      </c>
      <c r="R1314" s="11">
        <v>2</v>
      </c>
    </row>
    <row r="1315" spans="1:18">
      <c r="A1315" s="10" t="s">
        <v>5335</v>
      </c>
      <c r="B1315" s="11" t="s">
        <v>49</v>
      </c>
      <c r="C1315" s="11" t="s">
        <v>4177</v>
      </c>
      <c r="D1315" s="11">
        <v>98116</v>
      </c>
      <c r="E1315" s="16">
        <v>589000</v>
      </c>
      <c r="F1315" s="12">
        <v>3</v>
      </c>
      <c r="G1315" s="15">
        <v>2</v>
      </c>
      <c r="H1315" s="15">
        <v>2250</v>
      </c>
      <c r="I1315" s="13">
        <v>262</v>
      </c>
      <c r="J1315" s="11">
        <v>0</v>
      </c>
      <c r="K1315" s="15" t="s">
        <v>4183</v>
      </c>
      <c r="L1315" s="11" t="s">
        <v>4178</v>
      </c>
      <c r="M1315" s="11" t="s">
        <v>4184</v>
      </c>
      <c r="N1315" s="11" t="s">
        <v>4179</v>
      </c>
      <c r="O1315" s="11">
        <v>100</v>
      </c>
      <c r="P1315" s="11">
        <v>1968</v>
      </c>
      <c r="Q1315" s="11">
        <v>57</v>
      </c>
      <c r="R1315" s="11">
        <v>1</v>
      </c>
    </row>
    <row r="1316" spans="1:18">
      <c r="A1316" s="10" t="s">
        <v>5336</v>
      </c>
      <c r="B1316" s="11" t="s">
        <v>49</v>
      </c>
      <c r="C1316" s="11" t="s">
        <v>4177</v>
      </c>
      <c r="D1316" s="11">
        <v>98199</v>
      </c>
      <c r="E1316" s="16">
        <v>589000</v>
      </c>
      <c r="F1316" s="12">
        <v>3</v>
      </c>
      <c r="G1316" s="15">
        <v>1</v>
      </c>
      <c r="H1316" s="15">
        <v>1110</v>
      </c>
      <c r="I1316" s="13">
        <v>531</v>
      </c>
      <c r="J1316" s="11">
        <v>0</v>
      </c>
      <c r="K1316" s="15" t="s">
        <v>4183</v>
      </c>
      <c r="L1316" s="11" t="s">
        <v>4183</v>
      </c>
      <c r="M1316" s="11" t="s">
        <v>4184</v>
      </c>
      <c r="N1316" s="11" t="s">
        <v>4181</v>
      </c>
      <c r="O1316" s="11">
        <v>93</v>
      </c>
      <c r="P1316" s="11">
        <v>2002</v>
      </c>
      <c r="Q1316" s="11">
        <v>23</v>
      </c>
      <c r="R1316" s="11">
        <v>1.5</v>
      </c>
    </row>
    <row r="1317" spans="1:18">
      <c r="A1317" s="10" t="s">
        <v>5337</v>
      </c>
      <c r="B1317" s="11" t="s">
        <v>137</v>
      </c>
      <c r="C1317" s="11" t="s">
        <v>4177</v>
      </c>
      <c r="D1317" s="11">
        <v>98052</v>
      </c>
      <c r="E1317" s="16">
        <v>588000</v>
      </c>
      <c r="F1317" s="12">
        <v>3</v>
      </c>
      <c r="G1317" s="15">
        <v>2.25</v>
      </c>
      <c r="H1317" s="15">
        <v>2030</v>
      </c>
      <c r="I1317" s="13">
        <v>290</v>
      </c>
      <c r="J1317" s="11">
        <v>0</v>
      </c>
      <c r="K1317" s="15" t="s">
        <v>4183</v>
      </c>
      <c r="L1317" s="11" t="s">
        <v>4178</v>
      </c>
      <c r="M1317" s="11" t="s">
        <v>4184</v>
      </c>
      <c r="N1317" s="11" t="s">
        <v>4179</v>
      </c>
      <c r="O1317" s="11">
        <v>48</v>
      </c>
      <c r="P1317" s="11">
        <v>0</v>
      </c>
      <c r="Q1317" s="11">
        <v>48</v>
      </c>
      <c r="R1317" s="11">
        <v>1</v>
      </c>
    </row>
    <row r="1318" spans="1:18">
      <c r="A1318" s="10" t="s">
        <v>5338</v>
      </c>
      <c r="B1318" s="11" t="s">
        <v>49</v>
      </c>
      <c r="C1318" s="11" t="s">
        <v>4177</v>
      </c>
      <c r="D1318" s="11">
        <v>98115</v>
      </c>
      <c r="E1318" s="16">
        <v>588000</v>
      </c>
      <c r="F1318" s="12">
        <v>3</v>
      </c>
      <c r="G1318" s="15">
        <v>2</v>
      </c>
      <c r="H1318" s="15">
        <v>1860</v>
      </c>
      <c r="I1318" s="13">
        <v>316</v>
      </c>
      <c r="J1318" s="11">
        <v>0</v>
      </c>
      <c r="K1318" s="15" t="s">
        <v>4183</v>
      </c>
      <c r="L1318" s="11" t="s">
        <v>4183</v>
      </c>
      <c r="M1318" s="11" t="s">
        <v>4184</v>
      </c>
      <c r="N1318" s="11" t="s">
        <v>4181</v>
      </c>
      <c r="O1318" s="11">
        <v>117</v>
      </c>
      <c r="P1318" s="11">
        <v>0</v>
      </c>
      <c r="Q1318" s="11">
        <v>117</v>
      </c>
      <c r="R1318" s="11">
        <v>2</v>
      </c>
    </row>
    <row r="1319" spans="1:18">
      <c r="A1319" s="10" t="s">
        <v>5339</v>
      </c>
      <c r="B1319" s="11" t="s">
        <v>49</v>
      </c>
      <c r="C1319" s="11" t="s">
        <v>4177</v>
      </c>
      <c r="D1319" s="11">
        <v>98117</v>
      </c>
      <c r="E1319" s="16">
        <v>588000</v>
      </c>
      <c r="F1319" s="12">
        <v>5</v>
      </c>
      <c r="G1319" s="15">
        <v>3</v>
      </c>
      <c r="H1319" s="15">
        <v>2190</v>
      </c>
      <c r="I1319" s="13">
        <v>268</v>
      </c>
      <c r="J1319" s="11">
        <v>0</v>
      </c>
      <c r="K1319" s="15" t="s">
        <v>4183</v>
      </c>
      <c r="L1319" s="11" t="s">
        <v>4178</v>
      </c>
      <c r="M1319" s="11" t="s">
        <v>4184</v>
      </c>
      <c r="N1319" s="11" t="s">
        <v>4181</v>
      </c>
      <c r="O1319" s="11">
        <v>85</v>
      </c>
      <c r="P1319" s="11">
        <v>0</v>
      </c>
      <c r="Q1319" s="11">
        <v>85</v>
      </c>
      <c r="R1319" s="11">
        <v>2</v>
      </c>
    </row>
    <row r="1320" spans="1:18">
      <c r="A1320" s="10" t="s">
        <v>5340</v>
      </c>
      <c r="B1320" s="11" t="s">
        <v>49</v>
      </c>
      <c r="C1320" s="11" t="s">
        <v>4177</v>
      </c>
      <c r="D1320" s="11">
        <v>98115</v>
      </c>
      <c r="E1320" s="16">
        <v>588000</v>
      </c>
      <c r="F1320" s="12">
        <v>4</v>
      </c>
      <c r="G1320" s="15">
        <v>2</v>
      </c>
      <c r="H1320" s="15">
        <v>1680</v>
      </c>
      <c r="I1320" s="13">
        <v>350</v>
      </c>
      <c r="J1320" s="11">
        <v>0</v>
      </c>
      <c r="K1320" s="15" t="s">
        <v>4183</v>
      </c>
      <c r="L1320" s="11" t="s">
        <v>4178</v>
      </c>
      <c r="M1320" s="11" t="s">
        <v>4184</v>
      </c>
      <c r="N1320" s="11" t="s">
        <v>4180</v>
      </c>
      <c r="O1320" s="11">
        <v>75</v>
      </c>
      <c r="P1320" s="11">
        <v>2005</v>
      </c>
      <c r="Q1320" s="11">
        <v>20</v>
      </c>
      <c r="R1320" s="11">
        <v>1</v>
      </c>
    </row>
    <row r="1321" spans="1:18">
      <c r="A1321" s="10" t="s">
        <v>5341</v>
      </c>
      <c r="B1321" s="11" t="s">
        <v>49</v>
      </c>
      <c r="C1321" s="11" t="s">
        <v>4177</v>
      </c>
      <c r="D1321" s="11">
        <v>98103</v>
      </c>
      <c r="E1321" s="16">
        <v>587206</v>
      </c>
      <c r="F1321" s="12">
        <v>3</v>
      </c>
      <c r="G1321" s="15">
        <v>3.5</v>
      </c>
      <c r="H1321" s="15">
        <v>1890</v>
      </c>
      <c r="I1321" s="13">
        <v>311</v>
      </c>
      <c r="J1321" s="11">
        <v>0</v>
      </c>
      <c r="K1321" s="15" t="s">
        <v>4183</v>
      </c>
      <c r="L1321" s="11" t="s">
        <v>4178</v>
      </c>
      <c r="M1321" s="11" t="s">
        <v>4184</v>
      </c>
      <c r="N1321" s="11" t="s">
        <v>4180</v>
      </c>
      <c r="O1321" s="11">
        <v>26</v>
      </c>
      <c r="P1321" s="11">
        <v>0</v>
      </c>
      <c r="Q1321" s="11">
        <v>26</v>
      </c>
      <c r="R1321" s="11">
        <v>2</v>
      </c>
    </row>
    <row r="1322" spans="1:18">
      <c r="A1322" s="10" t="s">
        <v>5342</v>
      </c>
      <c r="B1322" s="11" t="s">
        <v>137</v>
      </c>
      <c r="C1322" s="11" t="s">
        <v>4177</v>
      </c>
      <c r="D1322" s="11">
        <v>98053</v>
      </c>
      <c r="E1322" s="16">
        <v>587000</v>
      </c>
      <c r="F1322" s="12">
        <v>3</v>
      </c>
      <c r="G1322" s="15">
        <v>2.25</v>
      </c>
      <c r="H1322" s="15">
        <v>2370</v>
      </c>
      <c r="I1322" s="13">
        <v>248</v>
      </c>
      <c r="J1322" s="11">
        <v>5</v>
      </c>
      <c r="K1322" s="15" t="s">
        <v>4183</v>
      </c>
      <c r="L1322" s="11" t="s">
        <v>4183</v>
      </c>
      <c r="M1322" s="11" t="s">
        <v>4184</v>
      </c>
      <c r="N1322" s="11" t="s">
        <v>4180</v>
      </c>
      <c r="O1322" s="11">
        <v>46</v>
      </c>
      <c r="P1322" s="11">
        <v>2014</v>
      </c>
      <c r="Q1322" s="11">
        <v>11</v>
      </c>
      <c r="R1322" s="11">
        <v>2</v>
      </c>
    </row>
    <row r="1323" spans="1:18">
      <c r="A1323" s="10" t="s">
        <v>5343</v>
      </c>
      <c r="B1323" s="11" t="s">
        <v>120</v>
      </c>
      <c r="C1323" s="11" t="s">
        <v>4177</v>
      </c>
      <c r="D1323" s="11">
        <v>98072</v>
      </c>
      <c r="E1323" s="16">
        <v>587000</v>
      </c>
      <c r="F1323" s="12">
        <v>4</v>
      </c>
      <c r="G1323" s="15">
        <v>2.5</v>
      </c>
      <c r="H1323" s="15">
        <v>2550</v>
      </c>
      <c r="I1323" s="13">
        <v>230</v>
      </c>
      <c r="J1323" s="11">
        <v>0</v>
      </c>
      <c r="K1323" s="15" t="s">
        <v>4183</v>
      </c>
      <c r="L1323" s="11" t="s">
        <v>4183</v>
      </c>
      <c r="M1323" s="11" t="s">
        <v>4184</v>
      </c>
      <c r="N1323" s="11" t="s">
        <v>4180</v>
      </c>
      <c r="O1323" s="11">
        <v>33</v>
      </c>
      <c r="P1323" s="11">
        <v>0</v>
      </c>
      <c r="Q1323" s="11">
        <v>33</v>
      </c>
      <c r="R1323" s="11">
        <v>2</v>
      </c>
    </row>
    <row r="1324" spans="1:18">
      <c r="A1324" s="10" t="s">
        <v>1450</v>
      </c>
      <c r="B1324" s="11" t="s">
        <v>49</v>
      </c>
      <c r="C1324" s="11" t="s">
        <v>4177</v>
      </c>
      <c r="D1324" s="11">
        <v>98103</v>
      </c>
      <c r="E1324" s="16">
        <v>586500</v>
      </c>
      <c r="F1324" s="12">
        <v>3</v>
      </c>
      <c r="G1324" s="15">
        <v>2.5</v>
      </c>
      <c r="H1324" s="15">
        <v>1780</v>
      </c>
      <c r="I1324" s="13">
        <v>329</v>
      </c>
      <c r="J1324" s="11">
        <v>0</v>
      </c>
      <c r="K1324" s="15" t="s">
        <v>4183</v>
      </c>
      <c r="L1324" s="11" t="s">
        <v>4178</v>
      </c>
      <c r="M1324" s="11" t="s">
        <v>4184</v>
      </c>
      <c r="N1324" s="11" t="s">
        <v>4180</v>
      </c>
      <c r="O1324" s="11">
        <v>19</v>
      </c>
      <c r="P1324" s="11">
        <v>0</v>
      </c>
      <c r="Q1324" s="11">
        <v>19</v>
      </c>
      <c r="R1324" s="11">
        <v>3</v>
      </c>
    </row>
    <row r="1325" spans="1:18">
      <c r="A1325" s="10" t="s">
        <v>1451</v>
      </c>
      <c r="B1325" s="11" t="s">
        <v>319</v>
      </c>
      <c r="C1325" s="11" t="s">
        <v>4177</v>
      </c>
      <c r="D1325" s="11">
        <v>98056</v>
      </c>
      <c r="E1325" s="16">
        <v>585000</v>
      </c>
      <c r="F1325" s="12">
        <v>4</v>
      </c>
      <c r="G1325" s="15">
        <v>1.75</v>
      </c>
      <c r="H1325" s="15">
        <v>3000</v>
      </c>
      <c r="I1325" s="13">
        <v>195</v>
      </c>
      <c r="J1325" s="11">
        <v>1</v>
      </c>
      <c r="K1325" s="15" t="s">
        <v>4183</v>
      </c>
      <c r="L1325" s="11" t="s">
        <v>4178</v>
      </c>
      <c r="M1325" s="11" t="s">
        <v>4197</v>
      </c>
      <c r="N1325" s="11" t="s">
        <v>4180</v>
      </c>
      <c r="O1325" s="11">
        <v>75</v>
      </c>
      <c r="P1325" s="11">
        <v>2005</v>
      </c>
      <c r="Q1325" s="11">
        <v>20</v>
      </c>
      <c r="R1325" s="11">
        <v>1</v>
      </c>
    </row>
    <row r="1326" spans="1:18">
      <c r="A1326" s="10" t="s">
        <v>5344</v>
      </c>
      <c r="B1326" s="11" t="s">
        <v>619</v>
      </c>
      <c r="C1326" s="11" t="s">
        <v>4177</v>
      </c>
      <c r="D1326" s="11">
        <v>98070</v>
      </c>
      <c r="E1326" s="16">
        <v>585000</v>
      </c>
      <c r="F1326" s="12">
        <v>4</v>
      </c>
      <c r="G1326" s="15">
        <v>1.75</v>
      </c>
      <c r="H1326" s="15">
        <v>2470</v>
      </c>
      <c r="I1326" s="13">
        <v>237</v>
      </c>
      <c r="J1326" s="11">
        <v>3</v>
      </c>
      <c r="K1326" s="15" t="s">
        <v>4183</v>
      </c>
      <c r="L1326" s="11" t="s">
        <v>4183</v>
      </c>
      <c r="M1326" s="11" t="s">
        <v>4179</v>
      </c>
      <c r="N1326" s="11" t="s">
        <v>4180</v>
      </c>
      <c r="O1326" s="11">
        <v>88</v>
      </c>
      <c r="P1326" s="11">
        <v>1999</v>
      </c>
      <c r="Q1326" s="11">
        <v>26</v>
      </c>
      <c r="R1326" s="11">
        <v>2</v>
      </c>
    </row>
    <row r="1327" spans="1:18">
      <c r="A1327" s="10" t="s">
        <v>5345</v>
      </c>
      <c r="B1327" s="11" t="s">
        <v>79</v>
      </c>
      <c r="C1327" s="11" t="s">
        <v>4177</v>
      </c>
      <c r="D1327" s="11">
        <v>98027</v>
      </c>
      <c r="E1327" s="16">
        <v>585000</v>
      </c>
      <c r="F1327" s="12">
        <v>3</v>
      </c>
      <c r="G1327" s="15">
        <v>1.75</v>
      </c>
      <c r="H1327" s="15">
        <v>1850</v>
      </c>
      <c r="I1327" s="13">
        <v>316</v>
      </c>
      <c r="J1327" s="11">
        <v>0</v>
      </c>
      <c r="K1327" s="15" t="s">
        <v>4183</v>
      </c>
      <c r="L1327" s="11" t="s">
        <v>4183</v>
      </c>
      <c r="M1327" s="11" t="s">
        <v>4184</v>
      </c>
      <c r="N1327" s="11" t="s">
        <v>4179</v>
      </c>
      <c r="O1327" s="11">
        <v>42</v>
      </c>
      <c r="P1327" s="11">
        <v>0</v>
      </c>
      <c r="Q1327" s="11">
        <v>42</v>
      </c>
      <c r="R1327" s="11">
        <v>1</v>
      </c>
    </row>
    <row r="1328" spans="1:18">
      <c r="A1328" s="10" t="s">
        <v>5346</v>
      </c>
      <c r="B1328" s="11" t="s">
        <v>79</v>
      </c>
      <c r="C1328" s="11" t="s">
        <v>4177</v>
      </c>
      <c r="D1328" s="11">
        <v>98027</v>
      </c>
      <c r="E1328" s="16">
        <v>585000</v>
      </c>
      <c r="F1328" s="12">
        <v>4</v>
      </c>
      <c r="G1328" s="15">
        <v>2.5</v>
      </c>
      <c r="H1328" s="15">
        <v>2430</v>
      </c>
      <c r="I1328" s="13">
        <v>241</v>
      </c>
      <c r="J1328" s="11">
        <v>0</v>
      </c>
      <c r="K1328" s="15" t="s">
        <v>4183</v>
      </c>
      <c r="L1328" s="11" t="s">
        <v>4183</v>
      </c>
      <c r="M1328" s="11" t="s">
        <v>4184</v>
      </c>
      <c r="N1328" s="11" t="s">
        <v>4180</v>
      </c>
      <c r="O1328" s="11">
        <v>17</v>
      </c>
      <c r="P1328" s="11">
        <v>0</v>
      </c>
      <c r="Q1328" s="11">
        <v>17</v>
      </c>
      <c r="R1328" s="11">
        <v>2</v>
      </c>
    </row>
    <row r="1329" spans="1:18">
      <c r="A1329" s="10" t="s">
        <v>5347</v>
      </c>
      <c r="B1329" s="11" t="s">
        <v>46</v>
      </c>
      <c r="C1329" s="11" t="s">
        <v>4177</v>
      </c>
      <c r="D1329" s="11">
        <v>98034</v>
      </c>
      <c r="E1329" s="16">
        <v>585000</v>
      </c>
      <c r="F1329" s="12">
        <v>4</v>
      </c>
      <c r="G1329" s="15">
        <v>2.5</v>
      </c>
      <c r="H1329" s="15">
        <v>2840</v>
      </c>
      <c r="I1329" s="13">
        <v>206</v>
      </c>
      <c r="J1329" s="11">
        <v>0</v>
      </c>
      <c r="K1329" s="15" t="s">
        <v>4183</v>
      </c>
      <c r="L1329" s="11" t="s">
        <v>4183</v>
      </c>
      <c r="M1329" s="11" t="s">
        <v>4184</v>
      </c>
      <c r="N1329" s="11" t="s">
        <v>4180</v>
      </c>
      <c r="O1329" s="11">
        <v>24</v>
      </c>
      <c r="P1329" s="11">
        <v>0</v>
      </c>
      <c r="Q1329" s="11">
        <v>24</v>
      </c>
      <c r="R1329" s="11">
        <v>2</v>
      </c>
    </row>
    <row r="1330" spans="1:18">
      <c r="A1330" s="10" t="s">
        <v>5348</v>
      </c>
      <c r="B1330" s="11" t="s">
        <v>46</v>
      </c>
      <c r="C1330" s="11" t="s">
        <v>4177</v>
      </c>
      <c r="D1330" s="11">
        <v>98034</v>
      </c>
      <c r="E1330" s="16">
        <v>585000</v>
      </c>
      <c r="F1330" s="12">
        <v>4</v>
      </c>
      <c r="G1330" s="15">
        <v>2.75</v>
      </c>
      <c r="H1330" s="15">
        <v>2890</v>
      </c>
      <c r="I1330" s="13">
        <v>202</v>
      </c>
      <c r="J1330" s="11">
        <v>0</v>
      </c>
      <c r="K1330" s="15" t="s">
        <v>4183</v>
      </c>
      <c r="L1330" s="11" t="s">
        <v>4178</v>
      </c>
      <c r="M1330" s="11" t="s">
        <v>4184</v>
      </c>
      <c r="N1330" s="11" t="s">
        <v>4180</v>
      </c>
      <c r="O1330" s="11">
        <v>52</v>
      </c>
      <c r="P1330" s="11">
        <v>2013</v>
      </c>
      <c r="Q1330" s="11">
        <v>12</v>
      </c>
      <c r="R1330" s="11">
        <v>1</v>
      </c>
    </row>
    <row r="1331" spans="1:18">
      <c r="A1331" s="10" t="s">
        <v>5349</v>
      </c>
      <c r="B1331" s="11" t="s">
        <v>319</v>
      </c>
      <c r="C1331" s="11" t="s">
        <v>4177</v>
      </c>
      <c r="D1331" s="11">
        <v>98056</v>
      </c>
      <c r="E1331" s="16">
        <v>585000</v>
      </c>
      <c r="F1331" s="12">
        <v>4</v>
      </c>
      <c r="G1331" s="15">
        <v>2.5</v>
      </c>
      <c r="H1331" s="15">
        <v>2630</v>
      </c>
      <c r="I1331" s="13">
        <v>222</v>
      </c>
      <c r="J1331" s="11">
        <v>0</v>
      </c>
      <c r="K1331" s="15" t="s">
        <v>4183</v>
      </c>
      <c r="L1331" s="11" t="s">
        <v>4183</v>
      </c>
      <c r="M1331" s="11" t="s">
        <v>4184</v>
      </c>
      <c r="N1331" s="11" t="s">
        <v>4180</v>
      </c>
      <c r="O1331" s="11">
        <v>26</v>
      </c>
      <c r="P1331" s="11">
        <v>0</v>
      </c>
      <c r="Q1331" s="11">
        <v>26</v>
      </c>
      <c r="R1331" s="11">
        <v>2</v>
      </c>
    </row>
    <row r="1332" spans="1:18">
      <c r="A1332" s="10" t="s">
        <v>5350</v>
      </c>
      <c r="B1332" s="11" t="s">
        <v>49</v>
      </c>
      <c r="C1332" s="11" t="s">
        <v>4177</v>
      </c>
      <c r="D1332" s="11">
        <v>98117</v>
      </c>
      <c r="E1332" s="16">
        <v>585000</v>
      </c>
      <c r="F1332" s="12">
        <v>3</v>
      </c>
      <c r="G1332" s="15">
        <v>2</v>
      </c>
      <c r="H1332" s="15">
        <v>1670</v>
      </c>
      <c r="I1332" s="13">
        <v>350</v>
      </c>
      <c r="J1332" s="11">
        <v>0</v>
      </c>
      <c r="K1332" s="15" t="s">
        <v>4183</v>
      </c>
      <c r="L1332" s="11" t="s">
        <v>4183</v>
      </c>
      <c r="M1332" s="11" t="s">
        <v>4184</v>
      </c>
      <c r="N1332" s="11" t="s">
        <v>4180</v>
      </c>
      <c r="O1332" s="11">
        <v>94</v>
      </c>
      <c r="P1332" s="11">
        <v>0</v>
      </c>
      <c r="Q1332" s="11">
        <v>94</v>
      </c>
      <c r="R1332" s="11">
        <v>1.5</v>
      </c>
    </row>
    <row r="1333" spans="1:18">
      <c r="A1333" s="10" t="s">
        <v>5351</v>
      </c>
      <c r="B1333" s="11" t="s">
        <v>49</v>
      </c>
      <c r="C1333" s="11" t="s">
        <v>4177</v>
      </c>
      <c r="D1333" s="11">
        <v>98107</v>
      </c>
      <c r="E1333" s="16">
        <v>585000</v>
      </c>
      <c r="F1333" s="12">
        <v>3</v>
      </c>
      <c r="G1333" s="15">
        <v>1</v>
      </c>
      <c r="H1333" s="15">
        <v>1870</v>
      </c>
      <c r="I1333" s="13">
        <v>313</v>
      </c>
      <c r="J1333" s="11">
        <v>0</v>
      </c>
      <c r="K1333" s="15" t="s">
        <v>4183</v>
      </c>
      <c r="L1333" s="11" t="s">
        <v>4178</v>
      </c>
      <c r="M1333" s="11" t="s">
        <v>4184</v>
      </c>
      <c r="N1333" s="11" t="s">
        <v>4179</v>
      </c>
      <c r="O1333" s="11">
        <v>98</v>
      </c>
      <c r="P1333" s="11">
        <v>0</v>
      </c>
      <c r="Q1333" s="11">
        <v>98</v>
      </c>
      <c r="R1333" s="11">
        <v>1.5</v>
      </c>
    </row>
    <row r="1334" spans="1:18">
      <c r="A1334" s="10" t="s">
        <v>5352</v>
      </c>
      <c r="B1334" s="11" t="s">
        <v>49</v>
      </c>
      <c r="C1334" s="11" t="s">
        <v>4177</v>
      </c>
      <c r="D1334" s="11">
        <v>98199</v>
      </c>
      <c r="E1334" s="16">
        <v>585000</v>
      </c>
      <c r="F1334" s="12">
        <v>3</v>
      </c>
      <c r="G1334" s="15">
        <v>2.5</v>
      </c>
      <c r="H1334" s="15">
        <v>1910</v>
      </c>
      <c r="I1334" s="13">
        <v>306</v>
      </c>
      <c r="J1334" s="11">
        <v>0</v>
      </c>
      <c r="K1334" s="15" t="s">
        <v>4183</v>
      </c>
      <c r="L1334" s="11" t="s">
        <v>4178</v>
      </c>
      <c r="M1334" s="11" t="s">
        <v>4184</v>
      </c>
      <c r="N1334" s="11" t="s">
        <v>4180</v>
      </c>
      <c r="O1334" s="11">
        <v>18</v>
      </c>
      <c r="P1334" s="11">
        <v>0</v>
      </c>
      <c r="Q1334" s="11">
        <v>18</v>
      </c>
      <c r="R1334" s="11">
        <v>2.5</v>
      </c>
    </row>
    <row r="1335" spans="1:18">
      <c r="A1335" s="10" t="s">
        <v>5353</v>
      </c>
      <c r="B1335" s="11" t="s">
        <v>49</v>
      </c>
      <c r="C1335" s="11" t="s">
        <v>4177</v>
      </c>
      <c r="D1335" s="11">
        <v>98103</v>
      </c>
      <c r="E1335" s="16">
        <v>585000</v>
      </c>
      <c r="F1335" s="12">
        <v>5</v>
      </c>
      <c r="G1335" s="15">
        <v>1.75</v>
      </c>
      <c r="H1335" s="15">
        <v>2000</v>
      </c>
      <c r="I1335" s="13">
        <v>293</v>
      </c>
      <c r="J1335" s="11">
        <v>0</v>
      </c>
      <c r="K1335" s="15" t="s">
        <v>4183</v>
      </c>
      <c r="L1335" s="11" t="s">
        <v>4183</v>
      </c>
      <c r="M1335" s="11" t="s">
        <v>4184</v>
      </c>
      <c r="N1335" s="11" t="s">
        <v>4179</v>
      </c>
      <c r="O1335" s="11">
        <v>104</v>
      </c>
      <c r="P1335" s="11">
        <v>0</v>
      </c>
      <c r="Q1335" s="11">
        <v>104</v>
      </c>
      <c r="R1335" s="11">
        <v>2</v>
      </c>
    </row>
    <row r="1336" spans="1:18">
      <c r="A1336" s="10" t="s">
        <v>5354</v>
      </c>
      <c r="B1336" s="11" t="s">
        <v>49</v>
      </c>
      <c r="C1336" s="11" t="s">
        <v>4177</v>
      </c>
      <c r="D1336" s="11">
        <v>98125</v>
      </c>
      <c r="E1336" s="16">
        <v>585000</v>
      </c>
      <c r="F1336" s="12">
        <v>5</v>
      </c>
      <c r="G1336" s="15">
        <v>2.5</v>
      </c>
      <c r="H1336" s="15">
        <v>2670</v>
      </c>
      <c r="I1336" s="13">
        <v>219</v>
      </c>
      <c r="J1336" s="11">
        <v>0</v>
      </c>
      <c r="K1336" s="15" t="s">
        <v>4183</v>
      </c>
      <c r="L1336" s="11" t="s">
        <v>4178</v>
      </c>
      <c r="M1336" s="11" t="s">
        <v>4184</v>
      </c>
      <c r="N1336" s="11" t="s">
        <v>4179</v>
      </c>
      <c r="O1336" s="11">
        <v>105</v>
      </c>
      <c r="P1336" s="11">
        <v>0</v>
      </c>
      <c r="Q1336" s="11">
        <v>105</v>
      </c>
      <c r="R1336" s="11">
        <v>1.5</v>
      </c>
    </row>
    <row r="1337" spans="1:18">
      <c r="A1337" s="10" t="s">
        <v>5355</v>
      </c>
      <c r="B1337" s="11" t="s">
        <v>619</v>
      </c>
      <c r="C1337" s="11" t="s">
        <v>4177</v>
      </c>
      <c r="D1337" s="11">
        <v>98070</v>
      </c>
      <c r="E1337" s="16">
        <v>585000</v>
      </c>
      <c r="F1337" s="12">
        <v>3</v>
      </c>
      <c r="G1337" s="15">
        <v>2.5</v>
      </c>
      <c r="H1337" s="15">
        <v>2270</v>
      </c>
      <c r="I1337" s="13">
        <v>258</v>
      </c>
      <c r="J1337" s="11">
        <v>2</v>
      </c>
      <c r="K1337" s="15" t="s">
        <v>4183</v>
      </c>
      <c r="L1337" s="11" t="s">
        <v>4183</v>
      </c>
      <c r="M1337" s="11" t="s">
        <v>4184</v>
      </c>
      <c r="N1337" s="11" t="s">
        <v>4180</v>
      </c>
      <c r="O1337" s="11">
        <v>27</v>
      </c>
      <c r="P1337" s="11">
        <v>2006</v>
      </c>
      <c r="Q1337" s="11">
        <v>19</v>
      </c>
      <c r="R1337" s="11">
        <v>2</v>
      </c>
    </row>
    <row r="1338" spans="1:18">
      <c r="A1338" s="10" t="s">
        <v>1464</v>
      </c>
      <c r="B1338" s="11" t="s">
        <v>49</v>
      </c>
      <c r="C1338" s="11" t="s">
        <v>4177</v>
      </c>
      <c r="D1338" s="11">
        <v>98102</v>
      </c>
      <c r="E1338" s="16">
        <v>584000</v>
      </c>
      <c r="F1338" s="12">
        <v>3</v>
      </c>
      <c r="G1338" s="15">
        <v>2.5</v>
      </c>
      <c r="H1338" s="15">
        <v>1480</v>
      </c>
      <c r="I1338" s="13">
        <v>395</v>
      </c>
      <c r="J1338" s="11">
        <v>0</v>
      </c>
      <c r="K1338" s="15" t="s">
        <v>4183</v>
      </c>
      <c r="L1338" s="11" t="s">
        <v>4178</v>
      </c>
      <c r="M1338" s="11" t="s">
        <v>4184</v>
      </c>
      <c r="N1338" s="11" t="s">
        <v>4180</v>
      </c>
      <c r="O1338" s="11">
        <v>18</v>
      </c>
      <c r="P1338" s="11">
        <v>0</v>
      </c>
      <c r="Q1338" s="11">
        <v>18</v>
      </c>
      <c r="R1338" s="11">
        <v>2</v>
      </c>
    </row>
    <row r="1339" spans="1:18">
      <c r="A1339" s="10" t="s">
        <v>5356</v>
      </c>
      <c r="B1339" s="11" t="s">
        <v>49</v>
      </c>
      <c r="C1339" s="11" t="s">
        <v>4177</v>
      </c>
      <c r="D1339" s="11">
        <v>98199</v>
      </c>
      <c r="E1339" s="16">
        <v>584000</v>
      </c>
      <c r="F1339" s="12">
        <v>3</v>
      </c>
      <c r="G1339" s="15">
        <v>1.75</v>
      </c>
      <c r="H1339" s="15">
        <v>1490</v>
      </c>
      <c r="I1339" s="13">
        <v>392</v>
      </c>
      <c r="J1339" s="11">
        <v>0</v>
      </c>
      <c r="K1339" s="15" t="s">
        <v>4183</v>
      </c>
      <c r="L1339" s="11" t="s">
        <v>4178</v>
      </c>
      <c r="M1339" s="11" t="s">
        <v>4184</v>
      </c>
      <c r="N1339" s="11" t="s">
        <v>4180</v>
      </c>
      <c r="O1339" s="11">
        <v>17</v>
      </c>
      <c r="P1339" s="11">
        <v>0</v>
      </c>
      <c r="Q1339" s="11">
        <v>17</v>
      </c>
      <c r="R1339" s="11">
        <v>2</v>
      </c>
    </row>
    <row r="1340" spans="1:18">
      <c r="A1340" s="10" t="s">
        <v>5357</v>
      </c>
      <c r="B1340" s="11" t="s">
        <v>319</v>
      </c>
      <c r="C1340" s="11" t="s">
        <v>4177</v>
      </c>
      <c r="D1340" s="11">
        <v>98056</v>
      </c>
      <c r="E1340" s="16">
        <v>583000</v>
      </c>
      <c r="F1340" s="12">
        <v>3</v>
      </c>
      <c r="G1340" s="15">
        <v>2.5</v>
      </c>
      <c r="H1340" s="15">
        <v>2600</v>
      </c>
      <c r="I1340" s="13">
        <v>224</v>
      </c>
      <c r="J1340" s="11">
        <v>0</v>
      </c>
      <c r="K1340" s="15" t="s">
        <v>4183</v>
      </c>
      <c r="L1340" s="11" t="s">
        <v>4183</v>
      </c>
      <c r="M1340" s="11" t="s">
        <v>4195</v>
      </c>
      <c r="N1340" s="11" t="s">
        <v>4180</v>
      </c>
      <c r="O1340" s="11">
        <v>27</v>
      </c>
      <c r="P1340" s="11">
        <v>2006</v>
      </c>
      <c r="Q1340" s="11">
        <v>19</v>
      </c>
      <c r="R1340" s="11">
        <v>2</v>
      </c>
    </row>
    <row r="1341" spans="1:18">
      <c r="A1341" s="10" t="s">
        <v>5358</v>
      </c>
      <c r="B1341" s="11" t="s">
        <v>137</v>
      </c>
      <c r="C1341" s="11" t="s">
        <v>4177</v>
      </c>
      <c r="D1341" s="11">
        <v>98052</v>
      </c>
      <c r="E1341" s="16">
        <v>583000</v>
      </c>
      <c r="F1341" s="12">
        <v>6</v>
      </c>
      <c r="G1341" s="15">
        <v>2.75</v>
      </c>
      <c r="H1341" s="15">
        <v>2630</v>
      </c>
      <c r="I1341" s="13">
        <v>222</v>
      </c>
      <c r="J1341" s="11">
        <v>0</v>
      </c>
      <c r="K1341" s="15" t="s">
        <v>4183</v>
      </c>
      <c r="L1341" s="11" t="s">
        <v>4178</v>
      </c>
      <c r="M1341" s="11" t="s">
        <v>4184</v>
      </c>
      <c r="N1341" s="11" t="s">
        <v>4179</v>
      </c>
      <c r="O1341" s="11">
        <v>51</v>
      </c>
      <c r="P1341" s="11">
        <v>0</v>
      </c>
      <c r="Q1341" s="11">
        <v>51</v>
      </c>
      <c r="R1341" s="11">
        <v>1</v>
      </c>
    </row>
    <row r="1342" spans="1:18">
      <c r="A1342" s="10" t="s">
        <v>5359</v>
      </c>
      <c r="B1342" s="11" t="s">
        <v>102</v>
      </c>
      <c r="C1342" s="11" t="s">
        <v>4177</v>
      </c>
      <c r="D1342" s="11">
        <v>98074</v>
      </c>
      <c r="E1342" s="16">
        <v>583000</v>
      </c>
      <c r="F1342" s="12">
        <v>3</v>
      </c>
      <c r="G1342" s="15">
        <v>2.5</v>
      </c>
      <c r="H1342" s="15">
        <v>1790</v>
      </c>
      <c r="I1342" s="13">
        <v>326</v>
      </c>
      <c r="J1342" s="11">
        <v>0</v>
      </c>
      <c r="K1342" s="15" t="s">
        <v>4183</v>
      </c>
      <c r="L1342" s="11" t="s">
        <v>4183</v>
      </c>
      <c r="M1342" s="11" t="s">
        <v>4184</v>
      </c>
      <c r="N1342" s="11" t="s">
        <v>4180</v>
      </c>
      <c r="O1342" s="11">
        <v>36</v>
      </c>
      <c r="P1342" s="11">
        <v>0</v>
      </c>
      <c r="Q1342" s="11">
        <v>36</v>
      </c>
      <c r="R1342" s="11">
        <v>2</v>
      </c>
    </row>
    <row r="1343" spans="1:18">
      <c r="A1343" s="10" t="s">
        <v>5360</v>
      </c>
      <c r="B1343" s="11" t="s">
        <v>102</v>
      </c>
      <c r="C1343" s="11" t="s">
        <v>4177</v>
      </c>
      <c r="D1343" s="11">
        <v>98074</v>
      </c>
      <c r="E1343" s="16">
        <v>582800</v>
      </c>
      <c r="F1343" s="12">
        <v>4</v>
      </c>
      <c r="G1343" s="15">
        <v>2.75</v>
      </c>
      <c r="H1343" s="15">
        <v>2550</v>
      </c>
      <c r="I1343" s="13">
        <v>229</v>
      </c>
      <c r="J1343" s="11">
        <v>0</v>
      </c>
      <c r="K1343" s="15" t="s">
        <v>4183</v>
      </c>
      <c r="L1343" s="11" t="s">
        <v>4178</v>
      </c>
      <c r="M1343" s="11" t="s">
        <v>4184</v>
      </c>
      <c r="N1343" s="11" t="s">
        <v>4180</v>
      </c>
      <c r="O1343" s="11">
        <v>39</v>
      </c>
      <c r="P1343" s="11">
        <v>0</v>
      </c>
      <c r="Q1343" s="11">
        <v>39</v>
      </c>
      <c r="R1343" s="11">
        <v>1</v>
      </c>
    </row>
    <row r="1344" spans="1:18">
      <c r="A1344" s="10" t="s">
        <v>5361</v>
      </c>
      <c r="B1344" s="11" t="s">
        <v>49</v>
      </c>
      <c r="C1344" s="11" t="s">
        <v>4177</v>
      </c>
      <c r="D1344" s="11">
        <v>98199</v>
      </c>
      <c r="E1344" s="16">
        <v>582500</v>
      </c>
      <c r="F1344" s="12">
        <v>2</v>
      </c>
      <c r="G1344" s="15">
        <v>1.5</v>
      </c>
      <c r="H1344" s="15">
        <v>1159</v>
      </c>
      <c r="I1344" s="13">
        <v>503</v>
      </c>
      <c r="J1344" s="11">
        <v>0</v>
      </c>
      <c r="K1344" s="15" t="s">
        <v>4183</v>
      </c>
      <c r="L1344" s="11" t="s">
        <v>4183</v>
      </c>
      <c r="M1344" s="11" t="s">
        <v>4184</v>
      </c>
      <c r="N1344" s="11" t="s">
        <v>4180</v>
      </c>
      <c r="O1344" s="11">
        <v>77</v>
      </c>
      <c r="P1344" s="11">
        <v>1994</v>
      </c>
      <c r="Q1344" s="11">
        <v>31</v>
      </c>
      <c r="R1344" s="11">
        <v>1</v>
      </c>
    </row>
    <row r="1345" spans="1:18">
      <c r="A1345" s="10" t="s">
        <v>5362</v>
      </c>
      <c r="B1345" s="11" t="s">
        <v>49</v>
      </c>
      <c r="C1345" s="11" t="s">
        <v>4177</v>
      </c>
      <c r="D1345" s="11">
        <v>98117</v>
      </c>
      <c r="E1345" s="16">
        <v>582000</v>
      </c>
      <c r="F1345" s="12">
        <v>4</v>
      </c>
      <c r="G1345" s="15">
        <v>1.75</v>
      </c>
      <c r="H1345" s="15">
        <v>2120</v>
      </c>
      <c r="I1345" s="13">
        <v>275</v>
      </c>
      <c r="J1345" s="11">
        <v>0</v>
      </c>
      <c r="K1345" s="15" t="s">
        <v>4183</v>
      </c>
      <c r="L1345" s="11" t="s">
        <v>4178</v>
      </c>
      <c r="M1345" s="11" t="s">
        <v>4195</v>
      </c>
      <c r="N1345" s="11" t="s">
        <v>4180</v>
      </c>
      <c r="O1345" s="11">
        <v>74</v>
      </c>
      <c r="P1345" s="11">
        <v>1994</v>
      </c>
      <c r="Q1345" s="11">
        <v>31</v>
      </c>
      <c r="R1345" s="11">
        <v>1</v>
      </c>
    </row>
    <row r="1346" spans="1:18">
      <c r="A1346" s="10" t="s">
        <v>5363</v>
      </c>
      <c r="B1346" s="11" t="s">
        <v>137</v>
      </c>
      <c r="C1346" s="11" t="s">
        <v>4177</v>
      </c>
      <c r="D1346" s="11">
        <v>98052</v>
      </c>
      <c r="E1346" s="16">
        <v>581000</v>
      </c>
      <c r="F1346" s="12">
        <v>4</v>
      </c>
      <c r="G1346" s="15">
        <v>1.75</v>
      </c>
      <c r="H1346" s="15">
        <v>2090</v>
      </c>
      <c r="I1346" s="13">
        <v>278</v>
      </c>
      <c r="J1346" s="11">
        <v>0</v>
      </c>
      <c r="K1346" s="15" t="s">
        <v>4183</v>
      </c>
      <c r="L1346" s="11" t="s">
        <v>4178</v>
      </c>
      <c r="M1346" s="11" t="s">
        <v>4184</v>
      </c>
      <c r="N1346" s="11" t="s">
        <v>4179</v>
      </c>
      <c r="O1346" s="11">
        <v>62</v>
      </c>
      <c r="P1346" s="11">
        <v>0</v>
      </c>
      <c r="Q1346" s="11">
        <v>62</v>
      </c>
      <c r="R1346" s="11">
        <v>1</v>
      </c>
    </row>
    <row r="1347" spans="1:18">
      <c r="A1347" s="10" t="s">
        <v>5364</v>
      </c>
      <c r="B1347" s="11" t="s">
        <v>49</v>
      </c>
      <c r="C1347" s="11" t="s">
        <v>4177</v>
      </c>
      <c r="D1347" s="11">
        <v>98122</v>
      </c>
      <c r="E1347" s="16">
        <v>581000</v>
      </c>
      <c r="F1347" s="12">
        <v>4</v>
      </c>
      <c r="G1347" s="15">
        <v>1</v>
      </c>
      <c r="H1347" s="15">
        <v>1630</v>
      </c>
      <c r="I1347" s="13">
        <v>356</v>
      </c>
      <c r="J1347" s="11">
        <v>0</v>
      </c>
      <c r="K1347" s="15" t="s">
        <v>4183</v>
      </c>
      <c r="L1347" s="11" t="s">
        <v>4183</v>
      </c>
      <c r="M1347" s="11" t="s">
        <v>4184</v>
      </c>
      <c r="N1347" s="11" t="s">
        <v>4180</v>
      </c>
      <c r="O1347" s="11">
        <v>104</v>
      </c>
      <c r="P1347" s="11">
        <v>2000</v>
      </c>
      <c r="Q1347" s="11">
        <v>25</v>
      </c>
      <c r="R1347" s="11">
        <v>1.5</v>
      </c>
    </row>
    <row r="1348" spans="1:18">
      <c r="A1348" s="10" t="s">
        <v>5365</v>
      </c>
      <c r="B1348" s="11" t="s">
        <v>102</v>
      </c>
      <c r="C1348" s="11" t="s">
        <v>4177</v>
      </c>
      <c r="D1348" s="11">
        <v>98075</v>
      </c>
      <c r="E1348" s="16">
        <v>580379</v>
      </c>
      <c r="F1348" s="12">
        <v>4</v>
      </c>
      <c r="G1348" s="15">
        <v>2.75</v>
      </c>
      <c r="H1348" s="15">
        <v>2240</v>
      </c>
      <c r="I1348" s="13">
        <v>259</v>
      </c>
      <c r="J1348" s="11">
        <v>1</v>
      </c>
      <c r="K1348" s="15" t="s">
        <v>4183</v>
      </c>
      <c r="L1348" s="11" t="s">
        <v>4183</v>
      </c>
      <c r="M1348" s="11" t="s">
        <v>4184</v>
      </c>
      <c r="N1348" s="11" t="s">
        <v>4179</v>
      </c>
      <c r="O1348" s="11">
        <v>49</v>
      </c>
      <c r="P1348" s="11">
        <v>1992</v>
      </c>
      <c r="Q1348" s="11">
        <v>33</v>
      </c>
      <c r="R1348" s="11">
        <v>1.5</v>
      </c>
    </row>
    <row r="1349" spans="1:18">
      <c r="A1349" s="10" t="s">
        <v>5366</v>
      </c>
      <c r="B1349" s="11" t="s">
        <v>319</v>
      </c>
      <c r="C1349" s="11" t="s">
        <v>4177</v>
      </c>
      <c r="D1349" s="11">
        <v>98059</v>
      </c>
      <c r="E1349" s="16">
        <v>580135</v>
      </c>
      <c r="F1349" s="12">
        <v>4</v>
      </c>
      <c r="G1349" s="15">
        <v>2.5</v>
      </c>
      <c r="H1349" s="15">
        <v>3150</v>
      </c>
      <c r="I1349" s="13">
        <v>184</v>
      </c>
      <c r="J1349" s="11">
        <v>0</v>
      </c>
      <c r="K1349" s="15" t="s">
        <v>4183</v>
      </c>
      <c r="L1349" s="11" t="s">
        <v>4183</v>
      </c>
      <c r="M1349" s="11" t="s">
        <v>4184</v>
      </c>
      <c r="N1349" s="11" t="s">
        <v>4180</v>
      </c>
      <c r="O1349" s="11">
        <v>11</v>
      </c>
      <c r="P1349" s="11">
        <v>0</v>
      </c>
      <c r="Q1349" s="11">
        <v>11</v>
      </c>
      <c r="R1349" s="11">
        <v>2</v>
      </c>
    </row>
    <row r="1350" spans="1:18">
      <c r="A1350" s="10" t="s">
        <v>5367</v>
      </c>
      <c r="B1350" s="11" t="s">
        <v>49</v>
      </c>
      <c r="C1350" s="11" t="s">
        <v>4177</v>
      </c>
      <c r="D1350" s="11">
        <v>98115</v>
      </c>
      <c r="E1350" s="16">
        <v>580050</v>
      </c>
      <c r="F1350" s="12">
        <v>3</v>
      </c>
      <c r="G1350" s="15">
        <v>2.5</v>
      </c>
      <c r="H1350" s="15">
        <v>2360</v>
      </c>
      <c r="I1350" s="13">
        <v>246</v>
      </c>
      <c r="J1350" s="11">
        <v>0</v>
      </c>
      <c r="K1350" s="15" t="s">
        <v>4183</v>
      </c>
      <c r="L1350" s="11" t="s">
        <v>4183</v>
      </c>
      <c r="M1350" s="11" t="s">
        <v>4197</v>
      </c>
      <c r="N1350" s="11" t="s">
        <v>4180</v>
      </c>
      <c r="O1350" s="11">
        <v>29</v>
      </c>
      <c r="P1350" s="11">
        <v>0</v>
      </c>
      <c r="Q1350" s="11">
        <v>29</v>
      </c>
      <c r="R1350" s="11">
        <v>2</v>
      </c>
    </row>
    <row r="1351" spans="1:18">
      <c r="A1351" s="10" t="s">
        <v>1477</v>
      </c>
      <c r="B1351" s="11" t="s">
        <v>49</v>
      </c>
      <c r="C1351" s="11" t="s">
        <v>4177</v>
      </c>
      <c r="D1351" s="11">
        <v>98103</v>
      </c>
      <c r="E1351" s="16">
        <v>580000</v>
      </c>
      <c r="F1351" s="12">
        <v>3</v>
      </c>
      <c r="G1351" s="15">
        <v>2.5</v>
      </c>
      <c r="H1351" s="15">
        <v>1620</v>
      </c>
      <c r="I1351" s="13">
        <v>358</v>
      </c>
      <c r="J1351" s="11">
        <v>0</v>
      </c>
      <c r="K1351" s="15" t="s">
        <v>4183</v>
      </c>
      <c r="L1351" s="11" t="s">
        <v>4178</v>
      </c>
      <c r="M1351" s="11" t="s">
        <v>4181</v>
      </c>
      <c r="N1351" s="11" t="s">
        <v>4180</v>
      </c>
      <c r="O1351" s="11">
        <v>17</v>
      </c>
      <c r="P1351" s="11">
        <v>0</v>
      </c>
      <c r="Q1351" s="11">
        <v>17</v>
      </c>
      <c r="R1351" s="11">
        <v>3</v>
      </c>
    </row>
    <row r="1352" spans="1:18">
      <c r="A1352" s="10" t="s">
        <v>5368</v>
      </c>
      <c r="B1352" s="11" t="s">
        <v>33</v>
      </c>
      <c r="C1352" s="11" t="s">
        <v>4177</v>
      </c>
      <c r="D1352" s="11">
        <v>98008</v>
      </c>
      <c r="E1352" s="16">
        <v>580000</v>
      </c>
      <c r="F1352" s="12">
        <v>3</v>
      </c>
      <c r="G1352" s="15">
        <v>2.5</v>
      </c>
      <c r="H1352" s="15">
        <v>2200</v>
      </c>
      <c r="I1352" s="13">
        <v>264</v>
      </c>
      <c r="J1352" s="11">
        <v>0</v>
      </c>
      <c r="K1352" s="15" t="s">
        <v>4183</v>
      </c>
      <c r="L1352" s="11" t="s">
        <v>4183</v>
      </c>
      <c r="M1352" s="11" t="s">
        <v>4179</v>
      </c>
      <c r="N1352" s="11" t="s">
        <v>4180</v>
      </c>
      <c r="O1352" s="11">
        <v>47</v>
      </c>
      <c r="P1352" s="11">
        <v>0</v>
      </c>
      <c r="Q1352" s="11">
        <v>47</v>
      </c>
      <c r="R1352" s="11">
        <v>2</v>
      </c>
    </row>
    <row r="1353" spans="1:18">
      <c r="A1353" s="10" t="s">
        <v>5369</v>
      </c>
      <c r="B1353" s="11" t="s">
        <v>33</v>
      </c>
      <c r="C1353" s="11" t="s">
        <v>4177</v>
      </c>
      <c r="D1353" s="11">
        <v>98007</v>
      </c>
      <c r="E1353" s="16">
        <v>580000</v>
      </c>
      <c r="F1353" s="12">
        <v>5</v>
      </c>
      <c r="G1353" s="15">
        <v>2</v>
      </c>
      <c r="H1353" s="15">
        <v>2700</v>
      </c>
      <c r="I1353" s="13">
        <v>215</v>
      </c>
      <c r="J1353" s="11">
        <v>0</v>
      </c>
      <c r="K1353" s="15" t="s">
        <v>4183</v>
      </c>
      <c r="L1353" s="11" t="s">
        <v>4178</v>
      </c>
      <c r="M1353" s="11" t="s">
        <v>4184</v>
      </c>
      <c r="N1353" s="11" t="s">
        <v>4179</v>
      </c>
      <c r="O1353" s="11">
        <v>63</v>
      </c>
      <c r="P1353" s="11">
        <v>0</v>
      </c>
      <c r="Q1353" s="11">
        <v>63</v>
      </c>
      <c r="R1353" s="11">
        <v>1</v>
      </c>
    </row>
    <row r="1354" spans="1:18">
      <c r="A1354" s="10" t="s">
        <v>5370</v>
      </c>
      <c r="B1354" s="11" t="s">
        <v>33</v>
      </c>
      <c r="C1354" s="11" t="s">
        <v>4177</v>
      </c>
      <c r="D1354" s="11">
        <v>98008</v>
      </c>
      <c r="E1354" s="16">
        <v>580000</v>
      </c>
      <c r="F1354" s="12">
        <v>5</v>
      </c>
      <c r="G1354" s="15">
        <v>2</v>
      </c>
      <c r="H1354" s="15">
        <v>2290</v>
      </c>
      <c r="I1354" s="13">
        <v>253</v>
      </c>
      <c r="J1354" s="11">
        <v>0</v>
      </c>
      <c r="K1354" s="15" t="s">
        <v>4183</v>
      </c>
      <c r="L1354" s="11" t="s">
        <v>4178</v>
      </c>
      <c r="M1354" s="11" t="s">
        <v>4184</v>
      </c>
      <c r="N1354" s="11" t="s">
        <v>4180</v>
      </c>
      <c r="O1354" s="11">
        <v>61</v>
      </c>
      <c r="P1354" s="11">
        <v>2000</v>
      </c>
      <c r="Q1354" s="11">
        <v>25</v>
      </c>
      <c r="R1354" s="11">
        <v>1</v>
      </c>
    </row>
    <row r="1355" spans="1:18">
      <c r="A1355" s="10" t="s">
        <v>5371</v>
      </c>
      <c r="B1355" s="11" t="s">
        <v>33</v>
      </c>
      <c r="C1355" s="11" t="s">
        <v>4177</v>
      </c>
      <c r="D1355" s="11">
        <v>98008</v>
      </c>
      <c r="E1355" s="16">
        <v>580000</v>
      </c>
      <c r="F1355" s="12">
        <v>4</v>
      </c>
      <c r="G1355" s="15">
        <v>2.25</v>
      </c>
      <c r="H1355" s="15">
        <v>2160</v>
      </c>
      <c r="I1355" s="13">
        <v>269</v>
      </c>
      <c r="J1355" s="11">
        <v>0</v>
      </c>
      <c r="K1355" s="15" t="s">
        <v>4183</v>
      </c>
      <c r="L1355" s="11" t="s">
        <v>4183</v>
      </c>
      <c r="M1355" s="11" t="s">
        <v>4184</v>
      </c>
      <c r="N1355" s="11" t="s">
        <v>4180</v>
      </c>
      <c r="O1355" s="11">
        <v>56</v>
      </c>
      <c r="P1355" s="11">
        <v>2010</v>
      </c>
      <c r="Q1355" s="11">
        <v>15</v>
      </c>
      <c r="R1355" s="11">
        <v>1</v>
      </c>
    </row>
    <row r="1356" spans="1:18">
      <c r="A1356" s="10" t="s">
        <v>5372</v>
      </c>
      <c r="B1356" s="11" t="s">
        <v>79</v>
      </c>
      <c r="C1356" s="11" t="s">
        <v>4177</v>
      </c>
      <c r="D1356" s="11">
        <v>98027</v>
      </c>
      <c r="E1356" s="16">
        <v>580000</v>
      </c>
      <c r="F1356" s="12">
        <v>3</v>
      </c>
      <c r="G1356" s="15">
        <v>2.25</v>
      </c>
      <c r="H1356" s="15">
        <v>1940</v>
      </c>
      <c r="I1356" s="13">
        <v>299</v>
      </c>
      <c r="J1356" s="11">
        <v>0</v>
      </c>
      <c r="K1356" s="15" t="s">
        <v>4183</v>
      </c>
      <c r="L1356" s="11" t="s">
        <v>4178</v>
      </c>
      <c r="M1356" s="11" t="s">
        <v>4184</v>
      </c>
      <c r="N1356" s="11" t="s">
        <v>4180</v>
      </c>
      <c r="O1356" s="11">
        <v>38</v>
      </c>
      <c r="P1356" s="11">
        <v>2000</v>
      </c>
      <c r="Q1356" s="11">
        <v>25</v>
      </c>
      <c r="R1356" s="11">
        <v>1</v>
      </c>
    </row>
    <row r="1357" spans="1:18">
      <c r="A1357" s="10" t="s">
        <v>5373</v>
      </c>
      <c r="B1357" s="11" t="s">
        <v>79</v>
      </c>
      <c r="C1357" s="11" t="s">
        <v>4177</v>
      </c>
      <c r="D1357" s="11">
        <v>98029</v>
      </c>
      <c r="E1357" s="16">
        <v>580000</v>
      </c>
      <c r="F1357" s="12">
        <v>4</v>
      </c>
      <c r="G1357" s="15">
        <v>2.5</v>
      </c>
      <c r="H1357" s="15">
        <v>2220</v>
      </c>
      <c r="I1357" s="13">
        <v>261</v>
      </c>
      <c r="J1357" s="11">
        <v>0</v>
      </c>
      <c r="K1357" s="15" t="s">
        <v>4183</v>
      </c>
      <c r="L1357" s="11" t="s">
        <v>4183</v>
      </c>
      <c r="M1357" s="11" t="s">
        <v>4184</v>
      </c>
      <c r="N1357" s="11" t="s">
        <v>4180</v>
      </c>
      <c r="O1357" s="11">
        <v>37</v>
      </c>
      <c r="P1357" s="11">
        <v>2000</v>
      </c>
      <c r="Q1357" s="11">
        <v>25</v>
      </c>
      <c r="R1357" s="11">
        <v>2</v>
      </c>
    </row>
    <row r="1358" spans="1:18">
      <c r="A1358" s="10" t="s">
        <v>5374</v>
      </c>
      <c r="B1358" s="11" t="s">
        <v>137</v>
      </c>
      <c r="C1358" s="11" t="s">
        <v>4177</v>
      </c>
      <c r="D1358" s="11">
        <v>98052</v>
      </c>
      <c r="E1358" s="16">
        <v>580000</v>
      </c>
      <c r="F1358" s="12">
        <v>4</v>
      </c>
      <c r="G1358" s="15">
        <v>1.75</v>
      </c>
      <c r="H1358" s="15">
        <v>1720</v>
      </c>
      <c r="I1358" s="13">
        <v>337</v>
      </c>
      <c r="J1358" s="11">
        <v>0</v>
      </c>
      <c r="K1358" s="15" t="s">
        <v>4183</v>
      </c>
      <c r="L1358" s="11" t="s">
        <v>4178</v>
      </c>
      <c r="M1358" s="11" t="s">
        <v>4184</v>
      </c>
      <c r="N1358" s="11" t="s">
        <v>4180</v>
      </c>
      <c r="O1358" s="11">
        <v>50</v>
      </c>
      <c r="P1358" s="11">
        <v>0</v>
      </c>
      <c r="Q1358" s="11">
        <v>50</v>
      </c>
      <c r="R1358" s="11">
        <v>1</v>
      </c>
    </row>
    <row r="1359" spans="1:18">
      <c r="A1359" s="10" t="s">
        <v>5375</v>
      </c>
      <c r="B1359" s="11" t="s">
        <v>137</v>
      </c>
      <c r="C1359" s="11" t="s">
        <v>4177</v>
      </c>
      <c r="D1359" s="11">
        <v>98052</v>
      </c>
      <c r="E1359" s="16">
        <v>580000</v>
      </c>
      <c r="F1359" s="12">
        <v>3</v>
      </c>
      <c r="G1359" s="15">
        <v>2.5</v>
      </c>
      <c r="H1359" s="15">
        <v>2040</v>
      </c>
      <c r="I1359" s="13">
        <v>284</v>
      </c>
      <c r="J1359" s="11">
        <v>0</v>
      </c>
      <c r="K1359" s="15" t="s">
        <v>4183</v>
      </c>
      <c r="L1359" s="11" t="s">
        <v>4183</v>
      </c>
      <c r="M1359" s="11" t="s">
        <v>4184</v>
      </c>
      <c r="N1359" s="11" t="s">
        <v>4180</v>
      </c>
      <c r="O1359" s="11">
        <v>33</v>
      </c>
      <c r="P1359" s="11">
        <v>0</v>
      </c>
      <c r="Q1359" s="11">
        <v>33</v>
      </c>
      <c r="R1359" s="11">
        <v>2</v>
      </c>
    </row>
    <row r="1360" spans="1:18">
      <c r="A1360" s="10" t="s">
        <v>5376</v>
      </c>
      <c r="B1360" s="11" t="s">
        <v>319</v>
      </c>
      <c r="C1360" s="11" t="s">
        <v>4177</v>
      </c>
      <c r="D1360" s="11">
        <v>98059</v>
      </c>
      <c r="E1360" s="16">
        <v>580000</v>
      </c>
      <c r="F1360" s="12">
        <v>4</v>
      </c>
      <c r="G1360" s="15">
        <v>2.5</v>
      </c>
      <c r="H1360" s="15">
        <v>3250</v>
      </c>
      <c r="I1360" s="13">
        <v>178</v>
      </c>
      <c r="J1360" s="11">
        <v>0</v>
      </c>
      <c r="K1360" s="15" t="s">
        <v>4183</v>
      </c>
      <c r="L1360" s="11" t="s">
        <v>4183</v>
      </c>
      <c r="M1360" s="11" t="s">
        <v>4184</v>
      </c>
      <c r="N1360" s="11" t="s">
        <v>4180</v>
      </c>
      <c r="O1360" s="11">
        <v>17</v>
      </c>
      <c r="P1360" s="11">
        <v>0</v>
      </c>
      <c r="Q1360" s="11">
        <v>17</v>
      </c>
      <c r="R1360" s="11">
        <v>2</v>
      </c>
    </row>
    <row r="1361" spans="1:18">
      <c r="A1361" s="10" t="s">
        <v>5377</v>
      </c>
      <c r="B1361" s="11" t="s">
        <v>102</v>
      </c>
      <c r="C1361" s="11" t="s">
        <v>4177</v>
      </c>
      <c r="D1361" s="11">
        <v>98075</v>
      </c>
      <c r="E1361" s="16">
        <v>580000</v>
      </c>
      <c r="F1361" s="12">
        <v>4</v>
      </c>
      <c r="G1361" s="15">
        <v>2.5</v>
      </c>
      <c r="H1361" s="15">
        <v>2130</v>
      </c>
      <c r="I1361" s="13">
        <v>272</v>
      </c>
      <c r="J1361" s="11">
        <v>1</v>
      </c>
      <c r="K1361" s="15" t="s">
        <v>4183</v>
      </c>
      <c r="L1361" s="11" t="s">
        <v>4178</v>
      </c>
      <c r="M1361" s="11" t="s">
        <v>4184</v>
      </c>
      <c r="N1361" s="11" t="s">
        <v>4180</v>
      </c>
      <c r="O1361" s="11">
        <v>45</v>
      </c>
      <c r="P1361" s="11">
        <v>0</v>
      </c>
      <c r="Q1361" s="11">
        <v>45</v>
      </c>
      <c r="R1361" s="11">
        <v>1</v>
      </c>
    </row>
    <row r="1362" spans="1:18">
      <c r="A1362" s="10" t="s">
        <v>5378</v>
      </c>
      <c r="B1362" s="11" t="s">
        <v>49</v>
      </c>
      <c r="C1362" s="11" t="s">
        <v>4177</v>
      </c>
      <c r="D1362" s="11">
        <v>98115</v>
      </c>
      <c r="E1362" s="16">
        <v>580000</v>
      </c>
      <c r="F1362" s="12">
        <v>5</v>
      </c>
      <c r="G1362" s="15">
        <v>2</v>
      </c>
      <c r="H1362" s="15">
        <v>1940</v>
      </c>
      <c r="I1362" s="13">
        <v>299</v>
      </c>
      <c r="J1362" s="11">
        <v>0</v>
      </c>
      <c r="K1362" s="15" t="s">
        <v>4183</v>
      </c>
      <c r="L1362" s="11" t="s">
        <v>4178</v>
      </c>
      <c r="M1362" s="11" t="s">
        <v>4184</v>
      </c>
      <c r="N1362" s="11" t="s">
        <v>4181</v>
      </c>
      <c r="O1362" s="11">
        <v>80</v>
      </c>
      <c r="P1362" s="11">
        <v>0</v>
      </c>
      <c r="Q1362" s="11">
        <v>80</v>
      </c>
      <c r="R1362" s="11">
        <v>1</v>
      </c>
    </row>
    <row r="1363" spans="1:18">
      <c r="A1363" s="10" t="s">
        <v>5379</v>
      </c>
      <c r="B1363" s="11" t="s">
        <v>49</v>
      </c>
      <c r="C1363" s="11" t="s">
        <v>4177</v>
      </c>
      <c r="D1363" s="11">
        <v>98105</v>
      </c>
      <c r="E1363" s="16">
        <v>580000</v>
      </c>
      <c r="F1363" s="12">
        <v>3</v>
      </c>
      <c r="G1363" s="15">
        <v>1.75</v>
      </c>
      <c r="H1363" s="15">
        <v>1850</v>
      </c>
      <c r="I1363" s="13">
        <v>314</v>
      </c>
      <c r="J1363" s="11">
        <v>0</v>
      </c>
      <c r="K1363" s="15" t="s">
        <v>4183</v>
      </c>
      <c r="L1363" s="11" t="s">
        <v>4178</v>
      </c>
      <c r="M1363" s="11" t="s">
        <v>4184</v>
      </c>
      <c r="N1363" s="11" t="s">
        <v>4180</v>
      </c>
      <c r="O1363" s="11">
        <v>116</v>
      </c>
      <c r="P1363" s="11">
        <v>2004</v>
      </c>
      <c r="Q1363" s="11">
        <v>21</v>
      </c>
      <c r="R1363" s="11">
        <v>1</v>
      </c>
    </row>
    <row r="1364" spans="1:18">
      <c r="A1364" s="10" t="s">
        <v>5380</v>
      </c>
      <c r="B1364" s="11" t="s">
        <v>49</v>
      </c>
      <c r="C1364" s="11" t="s">
        <v>4177</v>
      </c>
      <c r="D1364" s="11">
        <v>98105</v>
      </c>
      <c r="E1364" s="16">
        <v>580000</v>
      </c>
      <c r="F1364" s="12">
        <v>5</v>
      </c>
      <c r="G1364" s="15">
        <v>2</v>
      </c>
      <c r="H1364" s="15">
        <v>2060</v>
      </c>
      <c r="I1364" s="13">
        <v>282</v>
      </c>
      <c r="J1364" s="11">
        <v>0</v>
      </c>
      <c r="K1364" s="15" t="s">
        <v>4183</v>
      </c>
      <c r="L1364" s="11" t="s">
        <v>4183</v>
      </c>
      <c r="M1364" s="11" t="s">
        <v>4184</v>
      </c>
      <c r="N1364" s="11" t="s">
        <v>4180</v>
      </c>
      <c r="O1364" s="11">
        <v>122</v>
      </c>
      <c r="P1364" s="11">
        <v>2005</v>
      </c>
      <c r="Q1364" s="11">
        <v>20</v>
      </c>
      <c r="R1364" s="11">
        <v>2</v>
      </c>
    </row>
    <row r="1365" spans="1:18">
      <c r="A1365" s="10" t="s">
        <v>5381</v>
      </c>
      <c r="B1365" s="11" t="s">
        <v>49</v>
      </c>
      <c r="C1365" s="11" t="s">
        <v>4177</v>
      </c>
      <c r="D1365" s="11">
        <v>98122</v>
      </c>
      <c r="E1365" s="16">
        <v>580000</v>
      </c>
      <c r="F1365" s="12">
        <v>3</v>
      </c>
      <c r="G1365" s="15">
        <v>2.25</v>
      </c>
      <c r="H1365" s="15">
        <v>1900</v>
      </c>
      <c r="I1365" s="13">
        <v>305</v>
      </c>
      <c r="J1365" s="11">
        <v>0</v>
      </c>
      <c r="K1365" s="15" t="s">
        <v>4183</v>
      </c>
      <c r="L1365" s="11" t="s">
        <v>4178</v>
      </c>
      <c r="M1365" s="11" t="s">
        <v>4184</v>
      </c>
      <c r="N1365" s="11" t="s">
        <v>4180</v>
      </c>
      <c r="O1365" s="11">
        <v>120</v>
      </c>
      <c r="P1365" s="11">
        <v>2010</v>
      </c>
      <c r="Q1365" s="11">
        <v>15</v>
      </c>
      <c r="R1365" s="11">
        <v>1.5</v>
      </c>
    </row>
    <row r="1366" spans="1:18">
      <c r="A1366" s="10" t="s">
        <v>5382</v>
      </c>
      <c r="B1366" s="11" t="s">
        <v>137</v>
      </c>
      <c r="C1366" s="11" t="s">
        <v>4177</v>
      </c>
      <c r="D1366" s="11">
        <v>98053</v>
      </c>
      <c r="E1366" s="16">
        <v>579000</v>
      </c>
      <c r="F1366" s="12">
        <v>2</v>
      </c>
      <c r="G1366" s="15">
        <v>2</v>
      </c>
      <c r="H1366" s="15">
        <v>1870</v>
      </c>
      <c r="I1366" s="13">
        <v>310</v>
      </c>
      <c r="J1366" s="11">
        <v>0</v>
      </c>
      <c r="K1366" s="15" t="s">
        <v>4183</v>
      </c>
      <c r="L1366" s="11" t="s">
        <v>4183</v>
      </c>
      <c r="M1366" s="11" t="s">
        <v>4184</v>
      </c>
      <c r="N1366" s="11" t="s">
        <v>4180</v>
      </c>
      <c r="O1366" s="11">
        <v>22</v>
      </c>
      <c r="P1366" s="11">
        <v>0</v>
      </c>
      <c r="Q1366" s="11">
        <v>22</v>
      </c>
      <c r="R1366" s="11">
        <v>1</v>
      </c>
    </row>
    <row r="1367" spans="1:18">
      <c r="A1367" s="10" t="s">
        <v>5383</v>
      </c>
      <c r="B1367" s="11" t="s">
        <v>49</v>
      </c>
      <c r="C1367" s="11" t="s">
        <v>4177</v>
      </c>
      <c r="D1367" s="11">
        <v>98112</v>
      </c>
      <c r="E1367" s="16">
        <v>579000</v>
      </c>
      <c r="F1367" s="12">
        <v>3</v>
      </c>
      <c r="G1367" s="15">
        <v>2.5</v>
      </c>
      <c r="H1367" s="15">
        <v>1640</v>
      </c>
      <c r="I1367" s="13">
        <v>353</v>
      </c>
      <c r="J1367" s="11">
        <v>0</v>
      </c>
      <c r="K1367" s="15" t="s">
        <v>4183</v>
      </c>
      <c r="L1367" s="11" t="s">
        <v>4183</v>
      </c>
      <c r="M1367" s="11" t="s">
        <v>4184</v>
      </c>
      <c r="N1367" s="11" t="s">
        <v>4180</v>
      </c>
      <c r="O1367" s="11">
        <v>16</v>
      </c>
      <c r="P1367" s="11">
        <v>0</v>
      </c>
      <c r="Q1367" s="11">
        <v>16</v>
      </c>
      <c r="R1367" s="11">
        <v>3</v>
      </c>
    </row>
    <row r="1368" spans="1:18">
      <c r="A1368" s="10" t="s">
        <v>5384</v>
      </c>
      <c r="B1368" s="11" t="s">
        <v>319</v>
      </c>
      <c r="C1368" s="11" t="s">
        <v>4177</v>
      </c>
      <c r="D1368" s="11">
        <v>98057</v>
      </c>
      <c r="E1368" s="16">
        <v>578000</v>
      </c>
      <c r="F1368" s="12">
        <v>4</v>
      </c>
      <c r="G1368" s="15">
        <v>2.5</v>
      </c>
      <c r="H1368" s="15">
        <v>3140</v>
      </c>
      <c r="I1368" s="13">
        <v>184</v>
      </c>
      <c r="J1368" s="11">
        <v>0</v>
      </c>
      <c r="K1368" s="15" t="s">
        <v>4183</v>
      </c>
      <c r="L1368" s="11" t="s">
        <v>4178</v>
      </c>
      <c r="M1368" s="11" t="s">
        <v>4179</v>
      </c>
      <c r="N1368" s="11" t="s">
        <v>4181</v>
      </c>
      <c r="O1368" s="11">
        <v>59</v>
      </c>
      <c r="P1368" s="11">
        <v>0</v>
      </c>
      <c r="Q1368" s="11">
        <v>59</v>
      </c>
      <c r="R1368" s="11">
        <v>1</v>
      </c>
    </row>
    <row r="1369" spans="1:18">
      <c r="A1369" s="10" t="s">
        <v>5385</v>
      </c>
      <c r="B1369" s="11" t="s">
        <v>79</v>
      </c>
      <c r="C1369" s="11" t="s">
        <v>4177</v>
      </c>
      <c r="D1369" s="11">
        <v>98029</v>
      </c>
      <c r="E1369" s="16">
        <v>578000</v>
      </c>
      <c r="F1369" s="12">
        <v>4</v>
      </c>
      <c r="G1369" s="15">
        <v>2.5</v>
      </c>
      <c r="H1369" s="15">
        <v>2070</v>
      </c>
      <c r="I1369" s="13">
        <v>279</v>
      </c>
      <c r="J1369" s="11">
        <v>0</v>
      </c>
      <c r="K1369" s="15" t="s">
        <v>4183</v>
      </c>
      <c r="L1369" s="11" t="s">
        <v>4183</v>
      </c>
      <c r="M1369" s="11" t="s">
        <v>4184</v>
      </c>
      <c r="N1369" s="11" t="s">
        <v>4180</v>
      </c>
      <c r="O1369" s="11">
        <v>29</v>
      </c>
      <c r="P1369" s="11">
        <v>0</v>
      </c>
      <c r="Q1369" s="11">
        <v>29</v>
      </c>
      <c r="R1369" s="11">
        <v>2</v>
      </c>
    </row>
    <row r="1370" spans="1:18">
      <c r="A1370" s="10" t="s">
        <v>5386</v>
      </c>
      <c r="B1370" s="11" t="s">
        <v>49</v>
      </c>
      <c r="C1370" s="11" t="s">
        <v>4177</v>
      </c>
      <c r="D1370" s="11">
        <v>98117</v>
      </c>
      <c r="E1370" s="16">
        <v>577438</v>
      </c>
      <c r="F1370" s="12">
        <v>4</v>
      </c>
      <c r="G1370" s="15">
        <v>2.5</v>
      </c>
      <c r="H1370" s="15">
        <v>2110</v>
      </c>
      <c r="I1370" s="13">
        <v>274</v>
      </c>
      <c r="J1370" s="11">
        <v>0</v>
      </c>
      <c r="K1370" s="15" t="s">
        <v>4183</v>
      </c>
      <c r="L1370" s="11" t="s">
        <v>4183</v>
      </c>
      <c r="M1370" s="11" t="s">
        <v>4184</v>
      </c>
      <c r="N1370" s="11" t="s">
        <v>4180</v>
      </c>
      <c r="O1370" s="11">
        <v>25</v>
      </c>
      <c r="P1370" s="11">
        <v>0</v>
      </c>
      <c r="Q1370" s="11">
        <v>25</v>
      </c>
      <c r="R1370" s="11">
        <v>2</v>
      </c>
    </row>
    <row r="1371" spans="1:18">
      <c r="A1371" s="10" t="s">
        <v>5387</v>
      </c>
      <c r="B1371" s="11" t="s">
        <v>49</v>
      </c>
      <c r="C1371" s="11" t="s">
        <v>4177</v>
      </c>
      <c r="D1371" s="11">
        <v>98116</v>
      </c>
      <c r="E1371" s="16">
        <v>577000</v>
      </c>
      <c r="F1371" s="12">
        <v>3</v>
      </c>
      <c r="G1371" s="15">
        <v>2.5</v>
      </c>
      <c r="H1371" s="15">
        <v>2060</v>
      </c>
      <c r="I1371" s="13">
        <v>280</v>
      </c>
      <c r="J1371" s="11">
        <v>0</v>
      </c>
      <c r="K1371" s="15" t="s">
        <v>4183</v>
      </c>
      <c r="L1371" s="11" t="s">
        <v>4178</v>
      </c>
      <c r="M1371" s="11" t="s">
        <v>4184</v>
      </c>
      <c r="N1371" s="11" t="s">
        <v>4180</v>
      </c>
      <c r="O1371" s="11">
        <v>49</v>
      </c>
      <c r="P1371" s="11">
        <v>0</v>
      </c>
      <c r="Q1371" s="11">
        <v>49</v>
      </c>
      <c r="R1371" s="11">
        <v>1</v>
      </c>
    </row>
    <row r="1372" spans="1:18">
      <c r="A1372" s="10" t="s">
        <v>5388</v>
      </c>
      <c r="B1372" s="11" t="s">
        <v>329</v>
      </c>
      <c r="C1372" s="11" t="s">
        <v>4177</v>
      </c>
      <c r="D1372" s="11">
        <v>98028</v>
      </c>
      <c r="E1372" s="16">
        <v>576000</v>
      </c>
      <c r="F1372" s="12">
        <v>4</v>
      </c>
      <c r="G1372" s="15">
        <v>2.5</v>
      </c>
      <c r="H1372" s="15">
        <v>2440</v>
      </c>
      <c r="I1372" s="13">
        <v>236</v>
      </c>
      <c r="J1372" s="11">
        <v>1</v>
      </c>
      <c r="K1372" s="15" t="s">
        <v>4183</v>
      </c>
      <c r="L1372" s="11" t="s">
        <v>4183</v>
      </c>
      <c r="M1372" s="11" t="s">
        <v>4184</v>
      </c>
      <c r="N1372" s="11" t="s">
        <v>4180</v>
      </c>
      <c r="O1372" s="11">
        <v>23</v>
      </c>
      <c r="P1372" s="11">
        <v>0</v>
      </c>
      <c r="Q1372" s="11">
        <v>23</v>
      </c>
      <c r="R1372" s="11">
        <v>2</v>
      </c>
    </row>
    <row r="1373" spans="1:18">
      <c r="A1373" s="10" t="s">
        <v>5389</v>
      </c>
      <c r="B1373" s="11" t="s">
        <v>49</v>
      </c>
      <c r="C1373" s="11" t="s">
        <v>4177</v>
      </c>
      <c r="D1373" s="11">
        <v>98117</v>
      </c>
      <c r="E1373" s="16">
        <v>576000</v>
      </c>
      <c r="F1373" s="12">
        <v>3</v>
      </c>
      <c r="G1373" s="15">
        <v>2.5</v>
      </c>
      <c r="H1373" s="15">
        <v>1940</v>
      </c>
      <c r="I1373" s="13">
        <v>297</v>
      </c>
      <c r="J1373" s="11">
        <v>0</v>
      </c>
      <c r="K1373" s="15" t="s">
        <v>4183</v>
      </c>
      <c r="L1373" s="11" t="s">
        <v>4178</v>
      </c>
      <c r="M1373" s="11" t="s">
        <v>4184</v>
      </c>
      <c r="N1373" s="11" t="s">
        <v>4179</v>
      </c>
      <c r="O1373" s="11">
        <v>77</v>
      </c>
      <c r="P1373" s="11">
        <v>0</v>
      </c>
      <c r="Q1373" s="11">
        <v>77</v>
      </c>
      <c r="R1373" s="11">
        <v>1</v>
      </c>
    </row>
    <row r="1374" spans="1:18">
      <c r="A1374" s="10" t="s">
        <v>5390</v>
      </c>
      <c r="B1374" s="11" t="s">
        <v>137</v>
      </c>
      <c r="C1374" s="11" t="s">
        <v>4177</v>
      </c>
      <c r="D1374" s="11">
        <v>98052</v>
      </c>
      <c r="E1374" s="16">
        <v>575550</v>
      </c>
      <c r="F1374" s="12">
        <v>4</v>
      </c>
      <c r="G1374" s="15">
        <v>2.5</v>
      </c>
      <c r="H1374" s="15">
        <v>2060</v>
      </c>
      <c r="I1374" s="13">
        <v>279</v>
      </c>
      <c r="J1374" s="11">
        <v>0</v>
      </c>
      <c r="K1374" s="15" t="s">
        <v>4183</v>
      </c>
      <c r="L1374" s="11" t="s">
        <v>4178</v>
      </c>
      <c r="M1374" s="11" t="s">
        <v>4184</v>
      </c>
      <c r="N1374" s="11" t="s">
        <v>4180</v>
      </c>
      <c r="O1374" s="11">
        <v>40</v>
      </c>
      <c r="P1374" s="11">
        <v>0</v>
      </c>
      <c r="Q1374" s="11">
        <v>40</v>
      </c>
      <c r="R1374" s="11">
        <v>1</v>
      </c>
    </row>
    <row r="1375" spans="1:18">
      <c r="A1375" s="10" t="s">
        <v>5391</v>
      </c>
      <c r="B1375" s="11" t="s">
        <v>459</v>
      </c>
      <c r="C1375" s="11" t="s">
        <v>4177</v>
      </c>
      <c r="D1375" s="11">
        <v>98198</v>
      </c>
      <c r="E1375" s="16">
        <v>575000</v>
      </c>
      <c r="F1375" s="12">
        <v>5</v>
      </c>
      <c r="G1375" s="15">
        <v>3</v>
      </c>
      <c r="H1375" s="15">
        <v>3690</v>
      </c>
      <c r="I1375" s="13">
        <v>156</v>
      </c>
      <c r="J1375" s="11">
        <v>1</v>
      </c>
      <c r="K1375" s="15" t="s">
        <v>4183</v>
      </c>
      <c r="L1375" s="11" t="s">
        <v>4178</v>
      </c>
      <c r="M1375" s="11" t="s">
        <v>4179</v>
      </c>
      <c r="N1375" s="11" t="s">
        <v>4180</v>
      </c>
      <c r="O1375" s="11">
        <v>65</v>
      </c>
      <c r="P1375" s="11">
        <v>2012</v>
      </c>
      <c r="Q1375" s="11">
        <v>13</v>
      </c>
      <c r="R1375" s="11">
        <v>1</v>
      </c>
    </row>
    <row r="1376" spans="1:18">
      <c r="A1376" s="10" t="s">
        <v>5392</v>
      </c>
      <c r="B1376" s="11" t="s">
        <v>675</v>
      </c>
      <c r="C1376" s="11" t="s">
        <v>4177</v>
      </c>
      <c r="D1376" s="11">
        <v>98023</v>
      </c>
      <c r="E1376" s="16">
        <v>575000</v>
      </c>
      <c r="F1376" s="12">
        <v>4</v>
      </c>
      <c r="G1376" s="15">
        <v>2.5</v>
      </c>
      <c r="H1376" s="15">
        <v>4620</v>
      </c>
      <c r="I1376" s="13">
        <v>124</v>
      </c>
      <c r="J1376" s="11">
        <v>0</v>
      </c>
      <c r="K1376" s="15" t="s">
        <v>4183</v>
      </c>
      <c r="L1376" s="11" t="s">
        <v>4183</v>
      </c>
      <c r="M1376" s="11" t="s">
        <v>4184</v>
      </c>
      <c r="N1376" s="11" t="s">
        <v>4179</v>
      </c>
      <c r="O1376" s="11">
        <v>34</v>
      </c>
      <c r="P1376" s="11">
        <v>0</v>
      </c>
      <c r="Q1376" s="11">
        <v>34</v>
      </c>
      <c r="R1376" s="11">
        <v>2</v>
      </c>
    </row>
    <row r="1377" spans="1:18">
      <c r="A1377" s="10" t="s">
        <v>5393</v>
      </c>
      <c r="B1377" s="11" t="s">
        <v>79</v>
      </c>
      <c r="C1377" s="11" t="s">
        <v>4177</v>
      </c>
      <c r="D1377" s="11">
        <v>98027</v>
      </c>
      <c r="E1377" s="16">
        <v>575000</v>
      </c>
      <c r="F1377" s="12">
        <v>4</v>
      </c>
      <c r="G1377" s="15">
        <v>2.5</v>
      </c>
      <c r="H1377" s="15">
        <v>2120</v>
      </c>
      <c r="I1377" s="13">
        <v>271</v>
      </c>
      <c r="J1377" s="11">
        <v>0</v>
      </c>
      <c r="K1377" s="15" t="s">
        <v>4183</v>
      </c>
      <c r="L1377" s="11" t="s">
        <v>4183</v>
      </c>
      <c r="M1377" s="11" t="s">
        <v>4184</v>
      </c>
      <c r="N1377" s="11" t="s">
        <v>4180</v>
      </c>
      <c r="O1377" s="11">
        <v>40</v>
      </c>
      <c r="P1377" s="11">
        <v>0</v>
      </c>
      <c r="Q1377" s="11">
        <v>40</v>
      </c>
      <c r="R1377" s="11">
        <v>2</v>
      </c>
    </row>
    <row r="1378" spans="1:18">
      <c r="A1378" s="10" t="s">
        <v>5394</v>
      </c>
      <c r="B1378" s="11" t="s">
        <v>79</v>
      </c>
      <c r="C1378" s="11" t="s">
        <v>4177</v>
      </c>
      <c r="D1378" s="11">
        <v>98027</v>
      </c>
      <c r="E1378" s="16">
        <v>575000</v>
      </c>
      <c r="F1378" s="12">
        <v>3</v>
      </c>
      <c r="G1378" s="15">
        <v>1.75</v>
      </c>
      <c r="H1378" s="15">
        <v>2680</v>
      </c>
      <c r="I1378" s="13">
        <v>215</v>
      </c>
      <c r="J1378" s="11">
        <v>0</v>
      </c>
      <c r="K1378" s="15" t="s">
        <v>4183</v>
      </c>
      <c r="L1378" s="11" t="s">
        <v>4178</v>
      </c>
      <c r="M1378" s="11" t="s">
        <v>4184</v>
      </c>
      <c r="N1378" s="11" t="s">
        <v>4181</v>
      </c>
      <c r="O1378" s="11">
        <v>51</v>
      </c>
      <c r="P1378" s="11">
        <v>0</v>
      </c>
      <c r="Q1378" s="11">
        <v>51</v>
      </c>
      <c r="R1378" s="11">
        <v>1</v>
      </c>
    </row>
    <row r="1379" spans="1:18">
      <c r="A1379" s="10" t="s">
        <v>5395</v>
      </c>
      <c r="B1379" s="11" t="s">
        <v>1392</v>
      </c>
      <c r="C1379" s="11" t="s">
        <v>4177</v>
      </c>
      <c r="D1379" s="11">
        <v>98042</v>
      </c>
      <c r="E1379" s="16">
        <v>575000</v>
      </c>
      <c r="F1379" s="12">
        <v>3</v>
      </c>
      <c r="G1379" s="15">
        <v>2.25</v>
      </c>
      <c r="H1379" s="15">
        <v>3800</v>
      </c>
      <c r="I1379" s="13">
        <v>151</v>
      </c>
      <c r="J1379" s="11">
        <v>1</v>
      </c>
      <c r="K1379" s="15" t="s">
        <v>4183</v>
      </c>
      <c r="L1379" s="11" t="s">
        <v>4178</v>
      </c>
      <c r="M1379" s="11" t="s">
        <v>4184</v>
      </c>
      <c r="N1379" s="11" t="s">
        <v>4179</v>
      </c>
      <c r="O1379" s="11">
        <v>49</v>
      </c>
      <c r="P1379" s="11">
        <v>1992</v>
      </c>
      <c r="Q1379" s="11">
        <v>33</v>
      </c>
      <c r="R1379" s="11">
        <v>1</v>
      </c>
    </row>
    <row r="1380" spans="1:18">
      <c r="A1380" s="10" t="s">
        <v>5396</v>
      </c>
      <c r="B1380" s="11" t="s">
        <v>743</v>
      </c>
      <c r="C1380" s="11" t="s">
        <v>4177</v>
      </c>
      <c r="D1380" s="11">
        <v>98155</v>
      </c>
      <c r="E1380" s="16">
        <v>575000</v>
      </c>
      <c r="F1380" s="12">
        <v>4</v>
      </c>
      <c r="G1380" s="15">
        <v>2.5</v>
      </c>
      <c r="H1380" s="15">
        <v>3020</v>
      </c>
      <c r="I1380" s="13">
        <v>190</v>
      </c>
      <c r="J1380" s="11">
        <v>0</v>
      </c>
      <c r="K1380" s="15" t="s">
        <v>4183</v>
      </c>
      <c r="L1380" s="11" t="s">
        <v>4178</v>
      </c>
      <c r="M1380" s="11" t="s">
        <v>4184</v>
      </c>
      <c r="N1380" s="11" t="s">
        <v>4180</v>
      </c>
      <c r="O1380" s="11">
        <v>46</v>
      </c>
      <c r="P1380" s="11">
        <v>2014</v>
      </c>
      <c r="Q1380" s="11">
        <v>11</v>
      </c>
      <c r="R1380" s="11">
        <v>1</v>
      </c>
    </row>
    <row r="1381" spans="1:18">
      <c r="A1381" s="10" t="s">
        <v>5397</v>
      </c>
      <c r="B1381" s="11" t="s">
        <v>102</v>
      </c>
      <c r="C1381" s="11" t="s">
        <v>4177</v>
      </c>
      <c r="D1381" s="11">
        <v>98074</v>
      </c>
      <c r="E1381" s="16">
        <v>575000</v>
      </c>
      <c r="F1381" s="12">
        <v>4</v>
      </c>
      <c r="G1381" s="15">
        <v>2.5</v>
      </c>
      <c r="H1381" s="15">
        <v>2400</v>
      </c>
      <c r="I1381" s="13">
        <v>240</v>
      </c>
      <c r="J1381" s="11">
        <v>0</v>
      </c>
      <c r="K1381" s="15" t="s">
        <v>4183</v>
      </c>
      <c r="L1381" s="11" t="s">
        <v>4183</v>
      </c>
      <c r="M1381" s="11" t="s">
        <v>4184</v>
      </c>
      <c r="N1381" s="11" t="s">
        <v>4180</v>
      </c>
      <c r="O1381" s="11">
        <v>35</v>
      </c>
      <c r="P1381" s="11">
        <v>2009</v>
      </c>
      <c r="Q1381" s="11">
        <v>16</v>
      </c>
      <c r="R1381" s="11">
        <v>2</v>
      </c>
    </row>
    <row r="1382" spans="1:18">
      <c r="A1382" s="10" t="s">
        <v>5398</v>
      </c>
      <c r="B1382" s="11" t="s">
        <v>49</v>
      </c>
      <c r="C1382" s="11" t="s">
        <v>4177</v>
      </c>
      <c r="D1382" s="11">
        <v>98102</v>
      </c>
      <c r="E1382" s="16">
        <v>575000</v>
      </c>
      <c r="F1382" s="12">
        <v>3</v>
      </c>
      <c r="G1382" s="15">
        <v>3</v>
      </c>
      <c r="H1382" s="15">
        <v>1384</v>
      </c>
      <c r="I1382" s="13">
        <v>415</v>
      </c>
      <c r="J1382" s="11">
        <v>0</v>
      </c>
      <c r="K1382" s="15" t="s">
        <v>4183</v>
      </c>
      <c r="L1382" s="11" t="s">
        <v>4178</v>
      </c>
      <c r="M1382" s="11" t="s">
        <v>4184</v>
      </c>
      <c r="N1382" s="11" t="s">
        <v>4180</v>
      </c>
      <c r="O1382" s="11">
        <v>19</v>
      </c>
      <c r="P1382" s="11">
        <v>0</v>
      </c>
      <c r="Q1382" s="11">
        <v>19</v>
      </c>
      <c r="R1382" s="11">
        <v>2</v>
      </c>
    </row>
    <row r="1383" spans="1:18">
      <c r="A1383" s="10" t="s">
        <v>5399</v>
      </c>
      <c r="B1383" s="11" t="s">
        <v>49</v>
      </c>
      <c r="C1383" s="11" t="s">
        <v>4177</v>
      </c>
      <c r="D1383" s="11">
        <v>98112</v>
      </c>
      <c r="E1383" s="16">
        <v>575000</v>
      </c>
      <c r="F1383" s="12">
        <v>2</v>
      </c>
      <c r="G1383" s="15">
        <v>1</v>
      </c>
      <c r="H1383" s="15">
        <v>1490</v>
      </c>
      <c r="I1383" s="13">
        <v>386</v>
      </c>
      <c r="J1383" s="11">
        <v>0</v>
      </c>
      <c r="K1383" s="15" t="s">
        <v>4183</v>
      </c>
      <c r="L1383" s="11" t="s">
        <v>4178</v>
      </c>
      <c r="M1383" s="11" t="s">
        <v>4184</v>
      </c>
      <c r="N1383" s="11" t="s">
        <v>4180</v>
      </c>
      <c r="O1383" s="11">
        <v>79</v>
      </c>
      <c r="P1383" s="11">
        <v>0</v>
      </c>
      <c r="Q1383" s="11">
        <v>79</v>
      </c>
      <c r="R1383" s="11">
        <v>1</v>
      </c>
    </row>
    <row r="1384" spans="1:18">
      <c r="A1384" s="10" t="s">
        <v>5400</v>
      </c>
      <c r="B1384" s="11" t="s">
        <v>49</v>
      </c>
      <c r="C1384" s="11" t="s">
        <v>4177</v>
      </c>
      <c r="D1384" s="11">
        <v>98199</v>
      </c>
      <c r="E1384" s="16">
        <v>575000</v>
      </c>
      <c r="F1384" s="12">
        <v>2</v>
      </c>
      <c r="G1384" s="15">
        <v>1</v>
      </c>
      <c r="H1384" s="15">
        <v>1510</v>
      </c>
      <c r="I1384" s="13">
        <v>381</v>
      </c>
      <c r="J1384" s="11">
        <v>0</v>
      </c>
      <c r="K1384" s="15" t="s">
        <v>4183</v>
      </c>
      <c r="L1384" s="11" t="s">
        <v>4178</v>
      </c>
      <c r="M1384" s="11" t="s">
        <v>4184</v>
      </c>
      <c r="N1384" s="11" t="s">
        <v>4180</v>
      </c>
      <c r="O1384" s="11">
        <v>90</v>
      </c>
      <c r="P1384" s="11">
        <v>1974</v>
      </c>
      <c r="Q1384" s="11">
        <v>51</v>
      </c>
      <c r="R1384" s="11">
        <v>1.5</v>
      </c>
    </row>
    <row r="1385" spans="1:18">
      <c r="A1385" s="10" t="s">
        <v>5401</v>
      </c>
      <c r="B1385" s="11" t="s">
        <v>49</v>
      </c>
      <c r="C1385" s="11" t="s">
        <v>4177</v>
      </c>
      <c r="D1385" s="11">
        <v>98117</v>
      </c>
      <c r="E1385" s="16">
        <v>575000</v>
      </c>
      <c r="F1385" s="12">
        <v>3</v>
      </c>
      <c r="G1385" s="15">
        <v>2.25</v>
      </c>
      <c r="H1385" s="15">
        <v>2400</v>
      </c>
      <c r="I1385" s="13">
        <v>240</v>
      </c>
      <c r="J1385" s="11">
        <v>0</v>
      </c>
      <c r="K1385" s="15" t="s">
        <v>4183</v>
      </c>
      <c r="L1385" s="11" t="s">
        <v>4178</v>
      </c>
      <c r="M1385" s="11" t="s">
        <v>4184</v>
      </c>
      <c r="N1385" s="11" t="s">
        <v>4179</v>
      </c>
      <c r="O1385" s="11">
        <v>99</v>
      </c>
      <c r="P1385" s="11">
        <v>1993</v>
      </c>
      <c r="Q1385" s="11">
        <v>32</v>
      </c>
      <c r="R1385" s="11">
        <v>1.5</v>
      </c>
    </row>
    <row r="1386" spans="1:18">
      <c r="A1386" s="10" t="s">
        <v>1513</v>
      </c>
      <c r="B1386" s="11" t="s">
        <v>49</v>
      </c>
      <c r="C1386" s="11" t="s">
        <v>4177</v>
      </c>
      <c r="D1386" s="11">
        <v>98118</v>
      </c>
      <c r="E1386" s="16">
        <v>575000</v>
      </c>
      <c r="F1386" s="12">
        <v>3</v>
      </c>
      <c r="G1386" s="15">
        <v>1.75</v>
      </c>
      <c r="H1386" s="15">
        <v>1580</v>
      </c>
      <c r="I1386" s="13">
        <v>364</v>
      </c>
      <c r="J1386" s="11">
        <v>0</v>
      </c>
      <c r="K1386" s="15" t="s">
        <v>4183</v>
      </c>
      <c r="L1386" s="11" t="s">
        <v>4178</v>
      </c>
      <c r="M1386" s="11" t="s">
        <v>4184</v>
      </c>
      <c r="N1386" s="11" t="s">
        <v>4179</v>
      </c>
      <c r="O1386" s="11">
        <v>74</v>
      </c>
      <c r="P1386" s="11">
        <v>1999</v>
      </c>
      <c r="Q1386" s="11">
        <v>26</v>
      </c>
      <c r="R1386" s="11">
        <v>1</v>
      </c>
    </row>
    <row r="1387" spans="1:18">
      <c r="A1387" s="10" t="s">
        <v>5402</v>
      </c>
      <c r="B1387" s="11" t="s">
        <v>49</v>
      </c>
      <c r="C1387" s="11" t="s">
        <v>4177</v>
      </c>
      <c r="D1387" s="11">
        <v>98117</v>
      </c>
      <c r="E1387" s="16">
        <v>575000</v>
      </c>
      <c r="F1387" s="12">
        <v>4</v>
      </c>
      <c r="G1387" s="15">
        <v>1.75</v>
      </c>
      <c r="H1387" s="15">
        <v>1280</v>
      </c>
      <c r="I1387" s="13">
        <v>449</v>
      </c>
      <c r="J1387" s="11">
        <v>0</v>
      </c>
      <c r="K1387" s="15" t="s">
        <v>4183</v>
      </c>
      <c r="L1387" s="11" t="s">
        <v>4178</v>
      </c>
      <c r="M1387" s="11" t="s">
        <v>4184</v>
      </c>
      <c r="N1387" s="11" t="s">
        <v>4180</v>
      </c>
      <c r="O1387" s="11">
        <v>99</v>
      </c>
      <c r="P1387" s="11">
        <v>2003</v>
      </c>
      <c r="Q1387" s="11">
        <v>22</v>
      </c>
      <c r="R1387" s="11">
        <v>1</v>
      </c>
    </row>
    <row r="1388" spans="1:18">
      <c r="A1388" s="10" t="s">
        <v>5403</v>
      </c>
      <c r="B1388" s="11" t="s">
        <v>49</v>
      </c>
      <c r="C1388" s="11" t="s">
        <v>4177</v>
      </c>
      <c r="D1388" s="11">
        <v>98116</v>
      </c>
      <c r="E1388" s="16">
        <v>575000</v>
      </c>
      <c r="F1388" s="12">
        <v>3</v>
      </c>
      <c r="G1388" s="15">
        <v>1.75</v>
      </c>
      <c r="H1388" s="15">
        <v>1530</v>
      </c>
      <c r="I1388" s="13">
        <v>376</v>
      </c>
      <c r="J1388" s="11">
        <v>0</v>
      </c>
      <c r="K1388" s="15" t="s">
        <v>4183</v>
      </c>
      <c r="L1388" s="11" t="s">
        <v>4178</v>
      </c>
      <c r="M1388" s="11" t="s">
        <v>4184</v>
      </c>
      <c r="N1388" s="11" t="s">
        <v>4180</v>
      </c>
      <c r="O1388" s="11">
        <v>70</v>
      </c>
      <c r="P1388" s="11">
        <v>2005</v>
      </c>
      <c r="Q1388" s="11">
        <v>20</v>
      </c>
      <c r="R1388" s="11">
        <v>1</v>
      </c>
    </row>
    <row r="1389" spans="1:18">
      <c r="A1389" s="10" t="s">
        <v>5404</v>
      </c>
      <c r="B1389" s="11" t="s">
        <v>49</v>
      </c>
      <c r="C1389" s="11" t="s">
        <v>4177</v>
      </c>
      <c r="D1389" s="11">
        <v>98117</v>
      </c>
      <c r="E1389" s="16">
        <v>575000</v>
      </c>
      <c r="F1389" s="12">
        <v>3</v>
      </c>
      <c r="G1389" s="15">
        <v>2.25</v>
      </c>
      <c r="H1389" s="15">
        <v>1700</v>
      </c>
      <c r="I1389" s="13">
        <v>338</v>
      </c>
      <c r="J1389" s="11">
        <v>0</v>
      </c>
      <c r="K1389" s="15" t="s">
        <v>4183</v>
      </c>
      <c r="L1389" s="11" t="s">
        <v>4178</v>
      </c>
      <c r="M1389" s="11" t="s">
        <v>4184</v>
      </c>
      <c r="N1389" s="11" t="s">
        <v>4180</v>
      </c>
      <c r="O1389" s="11">
        <v>101</v>
      </c>
      <c r="P1389" s="11">
        <v>2011</v>
      </c>
      <c r="Q1389" s="11">
        <v>14</v>
      </c>
      <c r="R1389" s="11">
        <v>1.5</v>
      </c>
    </row>
    <row r="1390" spans="1:18">
      <c r="A1390" s="10" t="s">
        <v>5405</v>
      </c>
      <c r="B1390" s="11" t="s">
        <v>313</v>
      </c>
      <c r="C1390" s="11" t="s">
        <v>4177</v>
      </c>
      <c r="D1390" s="11">
        <v>98065</v>
      </c>
      <c r="E1390" s="16">
        <v>575000</v>
      </c>
      <c r="F1390" s="12">
        <v>4</v>
      </c>
      <c r="G1390" s="15">
        <v>2.75</v>
      </c>
      <c r="H1390" s="15">
        <v>3120</v>
      </c>
      <c r="I1390" s="13">
        <v>184</v>
      </c>
      <c r="J1390" s="11">
        <v>0</v>
      </c>
      <c r="K1390" s="15" t="s">
        <v>4183</v>
      </c>
      <c r="L1390" s="11" t="s">
        <v>4183</v>
      </c>
      <c r="M1390" s="11" t="s">
        <v>4184</v>
      </c>
      <c r="N1390" s="11" t="s">
        <v>4180</v>
      </c>
      <c r="O1390" s="11">
        <v>15</v>
      </c>
      <c r="P1390" s="11">
        <v>0</v>
      </c>
      <c r="Q1390" s="11">
        <v>15</v>
      </c>
      <c r="R1390" s="11">
        <v>2</v>
      </c>
    </row>
    <row r="1391" spans="1:18">
      <c r="A1391" s="10" t="s">
        <v>5166</v>
      </c>
      <c r="B1391" s="11" t="s">
        <v>313</v>
      </c>
      <c r="C1391" s="11" t="s">
        <v>4177</v>
      </c>
      <c r="D1391" s="11">
        <v>98065</v>
      </c>
      <c r="E1391" s="16">
        <v>575000</v>
      </c>
      <c r="F1391" s="12">
        <v>4</v>
      </c>
      <c r="G1391" s="15">
        <v>2.5</v>
      </c>
      <c r="H1391" s="15">
        <v>2500</v>
      </c>
      <c r="I1391" s="13">
        <v>230</v>
      </c>
      <c r="J1391" s="11">
        <v>0</v>
      </c>
      <c r="K1391" s="15" t="s">
        <v>4183</v>
      </c>
      <c r="L1391" s="11" t="s">
        <v>4183</v>
      </c>
      <c r="M1391" s="11" t="s">
        <v>4184</v>
      </c>
      <c r="N1391" s="11" t="s">
        <v>4180</v>
      </c>
      <c r="O1391" s="11">
        <v>12</v>
      </c>
      <c r="P1391" s="11">
        <v>1923</v>
      </c>
      <c r="Q1391" s="11">
        <v>102</v>
      </c>
      <c r="R1391" s="11">
        <v>2</v>
      </c>
    </row>
    <row r="1392" spans="1:18">
      <c r="A1392" s="10" t="s">
        <v>5406</v>
      </c>
      <c r="B1392" s="11" t="s">
        <v>79</v>
      </c>
      <c r="C1392" s="11" t="s">
        <v>4177</v>
      </c>
      <c r="D1392" s="11">
        <v>98027</v>
      </c>
      <c r="E1392" s="16">
        <v>574950</v>
      </c>
      <c r="F1392" s="12">
        <v>5</v>
      </c>
      <c r="G1392" s="15">
        <v>3.25</v>
      </c>
      <c r="H1392" s="15">
        <v>3160</v>
      </c>
      <c r="I1392" s="13">
        <v>182</v>
      </c>
      <c r="J1392" s="11">
        <v>0</v>
      </c>
      <c r="K1392" s="15" t="s">
        <v>4183</v>
      </c>
      <c r="L1392" s="11" t="s">
        <v>4183</v>
      </c>
      <c r="M1392" s="11" t="s">
        <v>4184</v>
      </c>
      <c r="N1392" s="11" t="s">
        <v>4179</v>
      </c>
      <c r="O1392" s="11">
        <v>45</v>
      </c>
      <c r="P1392" s="11">
        <v>0</v>
      </c>
      <c r="Q1392" s="11">
        <v>45</v>
      </c>
      <c r="R1392" s="11">
        <v>2</v>
      </c>
    </row>
    <row r="1393" spans="1:18">
      <c r="A1393" s="10" t="s">
        <v>5407</v>
      </c>
      <c r="B1393" s="11" t="s">
        <v>313</v>
      </c>
      <c r="C1393" s="11" t="s">
        <v>4177</v>
      </c>
      <c r="D1393" s="11">
        <v>98065</v>
      </c>
      <c r="E1393" s="16">
        <v>574000</v>
      </c>
      <c r="F1393" s="12">
        <v>3</v>
      </c>
      <c r="G1393" s="15">
        <v>2.5</v>
      </c>
      <c r="H1393" s="15">
        <v>2380</v>
      </c>
      <c r="I1393" s="13">
        <v>241</v>
      </c>
      <c r="J1393" s="11">
        <v>0</v>
      </c>
      <c r="K1393" s="15" t="s">
        <v>4183</v>
      </c>
      <c r="L1393" s="11" t="s">
        <v>4183</v>
      </c>
      <c r="M1393" s="11" t="s">
        <v>4184</v>
      </c>
      <c r="N1393" s="11" t="s">
        <v>4180</v>
      </c>
      <c r="O1393" s="11">
        <v>23</v>
      </c>
      <c r="P1393" s="11">
        <v>0</v>
      </c>
      <c r="Q1393" s="11">
        <v>23</v>
      </c>
      <c r="R1393" s="11">
        <v>2</v>
      </c>
    </row>
    <row r="1394" spans="1:18">
      <c r="A1394" s="10" t="s">
        <v>5408</v>
      </c>
      <c r="B1394" s="11" t="s">
        <v>281</v>
      </c>
      <c r="C1394" s="11" t="s">
        <v>4177</v>
      </c>
      <c r="D1394" s="11">
        <v>98059</v>
      </c>
      <c r="E1394" s="16">
        <v>572500</v>
      </c>
      <c r="F1394" s="12">
        <v>3</v>
      </c>
      <c r="G1394" s="15">
        <v>2.25</v>
      </c>
      <c r="H1394" s="15">
        <v>2030</v>
      </c>
      <c r="I1394" s="13">
        <v>282</v>
      </c>
      <c r="J1394" s="11">
        <v>0</v>
      </c>
      <c r="K1394" s="15" t="s">
        <v>4183</v>
      </c>
      <c r="L1394" s="11" t="s">
        <v>4178</v>
      </c>
      <c r="M1394" s="11" t="s">
        <v>4184</v>
      </c>
      <c r="N1394" s="11" t="s">
        <v>4179</v>
      </c>
      <c r="O1394" s="11">
        <v>41</v>
      </c>
      <c r="P1394" s="11">
        <v>0</v>
      </c>
      <c r="Q1394" s="11">
        <v>41</v>
      </c>
      <c r="R1394" s="11">
        <v>1</v>
      </c>
    </row>
    <row r="1395" spans="1:18">
      <c r="A1395" s="10" t="s">
        <v>5409</v>
      </c>
      <c r="B1395" s="11" t="s">
        <v>137</v>
      </c>
      <c r="C1395" s="11" t="s">
        <v>4177</v>
      </c>
      <c r="D1395" s="11">
        <v>98052</v>
      </c>
      <c r="E1395" s="16">
        <v>572000</v>
      </c>
      <c r="F1395" s="12">
        <v>3</v>
      </c>
      <c r="G1395" s="15">
        <v>2.25</v>
      </c>
      <c r="H1395" s="15">
        <v>1830</v>
      </c>
      <c r="I1395" s="13">
        <v>313</v>
      </c>
      <c r="J1395" s="11">
        <v>0</v>
      </c>
      <c r="K1395" s="15" t="s">
        <v>4183</v>
      </c>
      <c r="L1395" s="11" t="s">
        <v>4178</v>
      </c>
      <c r="M1395" s="11" t="s">
        <v>4184</v>
      </c>
      <c r="N1395" s="11" t="s">
        <v>4179</v>
      </c>
      <c r="O1395" s="11">
        <v>39</v>
      </c>
      <c r="P1395" s="11">
        <v>0</v>
      </c>
      <c r="Q1395" s="11">
        <v>39</v>
      </c>
      <c r="R1395" s="11">
        <v>1</v>
      </c>
    </row>
    <row r="1396" spans="1:18">
      <c r="A1396" s="10" t="s">
        <v>5410</v>
      </c>
      <c r="B1396" s="11" t="s">
        <v>102</v>
      </c>
      <c r="C1396" s="11" t="s">
        <v>4177</v>
      </c>
      <c r="D1396" s="11">
        <v>98074</v>
      </c>
      <c r="E1396" s="16">
        <v>571986</v>
      </c>
      <c r="F1396" s="12">
        <v>3</v>
      </c>
      <c r="G1396" s="15">
        <v>2.5</v>
      </c>
      <c r="H1396" s="15">
        <v>3720</v>
      </c>
      <c r="I1396" s="13">
        <v>154</v>
      </c>
      <c r="J1396" s="11">
        <v>0</v>
      </c>
      <c r="K1396" s="15" t="s">
        <v>4183</v>
      </c>
      <c r="L1396" s="11" t="s">
        <v>4183</v>
      </c>
      <c r="M1396" s="11" t="s">
        <v>4184</v>
      </c>
      <c r="N1396" s="11" t="s">
        <v>4180</v>
      </c>
      <c r="O1396" s="11">
        <v>43</v>
      </c>
      <c r="P1396" s="11">
        <v>0</v>
      </c>
      <c r="Q1396" s="11">
        <v>43</v>
      </c>
      <c r="R1396" s="11">
        <v>2</v>
      </c>
    </row>
    <row r="1397" spans="1:18">
      <c r="A1397" s="10" t="s">
        <v>5411</v>
      </c>
      <c r="B1397" s="11" t="s">
        <v>841</v>
      </c>
      <c r="C1397" s="11" t="s">
        <v>4177</v>
      </c>
      <c r="D1397" s="11">
        <v>98011</v>
      </c>
      <c r="E1397" s="16">
        <v>571000</v>
      </c>
      <c r="F1397" s="12">
        <v>3</v>
      </c>
      <c r="G1397" s="15">
        <v>2.5</v>
      </c>
      <c r="H1397" s="15">
        <v>2600</v>
      </c>
      <c r="I1397" s="13">
        <v>220</v>
      </c>
      <c r="J1397" s="11">
        <v>0</v>
      </c>
      <c r="K1397" s="15" t="s">
        <v>4183</v>
      </c>
      <c r="L1397" s="11" t="s">
        <v>4183</v>
      </c>
      <c r="M1397" s="11" t="s">
        <v>4184</v>
      </c>
      <c r="N1397" s="11" t="s">
        <v>4180</v>
      </c>
      <c r="O1397" s="11">
        <v>37</v>
      </c>
      <c r="P1397" s="11">
        <v>2000</v>
      </c>
      <c r="Q1397" s="11">
        <v>25</v>
      </c>
      <c r="R1397" s="11">
        <v>2</v>
      </c>
    </row>
    <row r="1398" spans="1:18">
      <c r="A1398" s="10" t="s">
        <v>5412</v>
      </c>
      <c r="B1398" s="11" t="s">
        <v>49</v>
      </c>
      <c r="C1398" s="11" t="s">
        <v>4177</v>
      </c>
      <c r="D1398" s="11">
        <v>98125</v>
      </c>
      <c r="E1398" s="16">
        <v>571000</v>
      </c>
      <c r="F1398" s="12">
        <v>4</v>
      </c>
      <c r="G1398" s="15">
        <v>2</v>
      </c>
      <c r="H1398" s="15">
        <v>2750</v>
      </c>
      <c r="I1398" s="13">
        <v>208</v>
      </c>
      <c r="J1398" s="11">
        <v>0</v>
      </c>
      <c r="K1398" s="15" t="s">
        <v>4183</v>
      </c>
      <c r="L1398" s="11" t="s">
        <v>4178</v>
      </c>
      <c r="M1398" s="11" t="s">
        <v>4184</v>
      </c>
      <c r="N1398" s="11" t="s">
        <v>4181</v>
      </c>
      <c r="O1398" s="11">
        <v>109</v>
      </c>
      <c r="P1398" s="11">
        <v>0</v>
      </c>
      <c r="Q1398" s="11">
        <v>109</v>
      </c>
      <c r="R1398" s="11">
        <v>1.5</v>
      </c>
    </row>
    <row r="1399" spans="1:18">
      <c r="A1399" s="10" t="s">
        <v>1525</v>
      </c>
      <c r="B1399" s="11" t="s">
        <v>49</v>
      </c>
      <c r="C1399" s="11" t="s">
        <v>4177</v>
      </c>
      <c r="D1399" s="11">
        <v>98144</v>
      </c>
      <c r="E1399" s="16">
        <v>570000</v>
      </c>
      <c r="F1399" s="12">
        <v>3</v>
      </c>
      <c r="G1399" s="15">
        <v>2</v>
      </c>
      <c r="H1399" s="15">
        <v>1640</v>
      </c>
      <c r="I1399" s="13">
        <v>348</v>
      </c>
      <c r="J1399" s="11">
        <v>0</v>
      </c>
      <c r="K1399" s="15" t="s">
        <v>4183</v>
      </c>
      <c r="L1399" s="11" t="s">
        <v>4178</v>
      </c>
      <c r="M1399" s="11" t="s">
        <v>4197</v>
      </c>
      <c r="N1399" s="11" t="s">
        <v>4179</v>
      </c>
      <c r="O1399" s="11">
        <v>101</v>
      </c>
      <c r="P1399" s="11">
        <v>0</v>
      </c>
      <c r="Q1399" s="11">
        <v>101</v>
      </c>
      <c r="R1399" s="11">
        <v>1</v>
      </c>
    </row>
    <row r="1400" spans="1:18">
      <c r="A1400" s="10" t="s">
        <v>5413</v>
      </c>
      <c r="B1400" s="11" t="s">
        <v>319</v>
      </c>
      <c r="C1400" s="11" t="s">
        <v>4177</v>
      </c>
      <c r="D1400" s="11">
        <v>98058</v>
      </c>
      <c r="E1400" s="16">
        <v>570000</v>
      </c>
      <c r="F1400" s="12">
        <v>6</v>
      </c>
      <c r="G1400" s="15">
        <v>3.75</v>
      </c>
      <c r="H1400" s="15">
        <v>4000</v>
      </c>
      <c r="I1400" s="13">
        <v>143</v>
      </c>
      <c r="J1400" s="11">
        <v>0</v>
      </c>
      <c r="K1400" s="15" t="s">
        <v>4183</v>
      </c>
      <c r="L1400" s="11" t="s">
        <v>4178</v>
      </c>
      <c r="M1400" s="11" t="s">
        <v>4179</v>
      </c>
      <c r="N1400" s="11" t="s">
        <v>4180</v>
      </c>
      <c r="O1400" s="11">
        <v>21</v>
      </c>
      <c r="P1400" s="11">
        <v>2003</v>
      </c>
      <c r="Q1400" s="11">
        <v>22</v>
      </c>
      <c r="R1400" s="11">
        <v>2</v>
      </c>
    </row>
    <row r="1401" spans="1:18">
      <c r="A1401" s="10" t="s">
        <v>5414</v>
      </c>
      <c r="B1401" s="11" t="s">
        <v>33</v>
      </c>
      <c r="C1401" s="11" t="s">
        <v>4177</v>
      </c>
      <c r="D1401" s="11">
        <v>98006</v>
      </c>
      <c r="E1401" s="16">
        <v>570000</v>
      </c>
      <c r="F1401" s="12">
        <v>3</v>
      </c>
      <c r="G1401" s="15">
        <v>2</v>
      </c>
      <c r="H1401" s="15">
        <v>1890</v>
      </c>
      <c r="I1401" s="13">
        <v>302</v>
      </c>
      <c r="J1401" s="11">
        <v>1</v>
      </c>
      <c r="K1401" s="15" t="s">
        <v>4183</v>
      </c>
      <c r="L1401" s="11" t="s">
        <v>4178</v>
      </c>
      <c r="M1401" s="11" t="s">
        <v>4184</v>
      </c>
      <c r="N1401" s="11" t="s">
        <v>4180</v>
      </c>
      <c r="O1401" s="11">
        <v>76</v>
      </c>
      <c r="P1401" s="11">
        <v>2013</v>
      </c>
      <c r="Q1401" s="11">
        <v>12</v>
      </c>
      <c r="R1401" s="11">
        <v>1</v>
      </c>
    </row>
    <row r="1402" spans="1:18">
      <c r="A1402" s="10" t="s">
        <v>5415</v>
      </c>
      <c r="B1402" s="11" t="s">
        <v>79</v>
      </c>
      <c r="C1402" s="11" t="s">
        <v>4177</v>
      </c>
      <c r="D1402" s="11">
        <v>98029</v>
      </c>
      <c r="E1402" s="16">
        <v>570000</v>
      </c>
      <c r="F1402" s="12">
        <v>4</v>
      </c>
      <c r="G1402" s="15">
        <v>2.5</v>
      </c>
      <c r="H1402" s="15">
        <v>2290</v>
      </c>
      <c r="I1402" s="13">
        <v>249</v>
      </c>
      <c r="J1402" s="11">
        <v>0</v>
      </c>
      <c r="K1402" s="15" t="s">
        <v>4183</v>
      </c>
      <c r="L1402" s="11" t="s">
        <v>4183</v>
      </c>
      <c r="M1402" s="11" t="s">
        <v>4184</v>
      </c>
      <c r="N1402" s="11" t="s">
        <v>4180</v>
      </c>
      <c r="O1402" s="11">
        <v>29</v>
      </c>
      <c r="P1402" s="11">
        <v>0</v>
      </c>
      <c r="Q1402" s="11">
        <v>29</v>
      </c>
      <c r="R1402" s="11">
        <v>2</v>
      </c>
    </row>
    <row r="1403" spans="1:18">
      <c r="A1403" s="10" t="s">
        <v>5416</v>
      </c>
      <c r="B1403" s="11" t="s">
        <v>281</v>
      </c>
      <c r="C1403" s="11" t="s">
        <v>4177</v>
      </c>
      <c r="D1403" s="11">
        <v>98056</v>
      </c>
      <c r="E1403" s="16">
        <v>570000</v>
      </c>
      <c r="F1403" s="12">
        <v>3</v>
      </c>
      <c r="G1403" s="15">
        <v>2.5</v>
      </c>
      <c r="H1403" s="15">
        <v>2400</v>
      </c>
      <c r="I1403" s="13">
        <v>238</v>
      </c>
      <c r="J1403" s="11">
        <v>0</v>
      </c>
      <c r="K1403" s="15" t="s">
        <v>4183</v>
      </c>
      <c r="L1403" s="11" t="s">
        <v>4183</v>
      </c>
      <c r="M1403" s="11" t="s">
        <v>4184</v>
      </c>
      <c r="N1403" s="11" t="s">
        <v>4180</v>
      </c>
      <c r="O1403" s="11">
        <v>32</v>
      </c>
      <c r="P1403" s="11">
        <v>0</v>
      </c>
      <c r="Q1403" s="11">
        <v>32</v>
      </c>
      <c r="R1403" s="11">
        <v>2</v>
      </c>
    </row>
    <row r="1404" spans="1:18">
      <c r="A1404" s="10" t="s">
        <v>5417</v>
      </c>
      <c r="B1404" s="11" t="s">
        <v>49</v>
      </c>
      <c r="C1404" s="11" t="s">
        <v>4177</v>
      </c>
      <c r="D1404" s="11">
        <v>98115</v>
      </c>
      <c r="E1404" s="16">
        <v>570000</v>
      </c>
      <c r="F1404" s="12">
        <v>3</v>
      </c>
      <c r="G1404" s="15">
        <v>2</v>
      </c>
      <c r="H1404" s="15">
        <v>1530</v>
      </c>
      <c r="I1404" s="13">
        <v>373</v>
      </c>
      <c r="J1404" s="11">
        <v>0</v>
      </c>
      <c r="K1404" s="15" t="s">
        <v>4183</v>
      </c>
      <c r="L1404" s="11" t="s">
        <v>4183</v>
      </c>
      <c r="M1404" s="11" t="s">
        <v>4184</v>
      </c>
      <c r="N1404" s="11" t="s">
        <v>4179</v>
      </c>
      <c r="O1404" s="11">
        <v>88</v>
      </c>
      <c r="P1404" s="11">
        <v>0</v>
      </c>
      <c r="Q1404" s="11">
        <v>88</v>
      </c>
      <c r="R1404" s="11">
        <v>1</v>
      </c>
    </row>
    <row r="1405" spans="1:18">
      <c r="A1405" s="10" t="s">
        <v>5418</v>
      </c>
      <c r="B1405" s="11" t="s">
        <v>49</v>
      </c>
      <c r="C1405" s="11" t="s">
        <v>4177</v>
      </c>
      <c r="D1405" s="11">
        <v>98116</v>
      </c>
      <c r="E1405" s="16">
        <v>570000</v>
      </c>
      <c r="F1405" s="12">
        <v>2</v>
      </c>
      <c r="G1405" s="15">
        <v>1.75</v>
      </c>
      <c r="H1405" s="15">
        <v>1540</v>
      </c>
      <c r="I1405" s="13">
        <v>370</v>
      </c>
      <c r="J1405" s="11">
        <v>0</v>
      </c>
      <c r="K1405" s="15" t="s">
        <v>4183</v>
      </c>
      <c r="L1405" s="11" t="s">
        <v>4178</v>
      </c>
      <c r="M1405" s="11" t="s">
        <v>4184</v>
      </c>
      <c r="N1405" s="11" t="s">
        <v>4179</v>
      </c>
      <c r="O1405" s="11">
        <v>117</v>
      </c>
      <c r="P1405" s="11">
        <v>0</v>
      </c>
      <c r="Q1405" s="11">
        <v>117</v>
      </c>
      <c r="R1405" s="11">
        <v>1</v>
      </c>
    </row>
    <row r="1406" spans="1:18">
      <c r="A1406" s="10" t="s">
        <v>5419</v>
      </c>
      <c r="B1406" s="11" t="s">
        <v>120</v>
      </c>
      <c r="C1406" s="11" t="s">
        <v>4177</v>
      </c>
      <c r="D1406" s="11">
        <v>98072</v>
      </c>
      <c r="E1406" s="16">
        <v>570000</v>
      </c>
      <c r="F1406" s="12">
        <v>3</v>
      </c>
      <c r="G1406" s="15">
        <v>1.75</v>
      </c>
      <c r="H1406" s="15">
        <v>1930</v>
      </c>
      <c r="I1406" s="13">
        <v>295</v>
      </c>
      <c r="J1406" s="11">
        <v>1</v>
      </c>
      <c r="K1406" s="15" t="s">
        <v>4183</v>
      </c>
      <c r="L1406" s="11" t="s">
        <v>4183</v>
      </c>
      <c r="M1406" s="11" t="s">
        <v>4184</v>
      </c>
      <c r="N1406" s="11" t="s">
        <v>4180</v>
      </c>
      <c r="O1406" s="11">
        <v>48</v>
      </c>
      <c r="P1406" s="11">
        <v>2004</v>
      </c>
      <c r="Q1406" s="11">
        <v>21</v>
      </c>
      <c r="R1406" s="11">
        <v>1</v>
      </c>
    </row>
    <row r="1407" spans="1:18">
      <c r="A1407" s="10" t="s">
        <v>5420</v>
      </c>
      <c r="B1407" s="11" t="s">
        <v>675</v>
      </c>
      <c r="C1407" s="11" t="s">
        <v>4177</v>
      </c>
      <c r="D1407" s="11">
        <v>98023</v>
      </c>
      <c r="E1407" s="16">
        <v>569950</v>
      </c>
      <c r="F1407" s="12">
        <v>5</v>
      </c>
      <c r="G1407" s="15">
        <v>4.5</v>
      </c>
      <c r="H1407" s="15">
        <v>4850</v>
      </c>
      <c r="I1407" s="13">
        <v>118</v>
      </c>
      <c r="J1407" s="11">
        <v>1</v>
      </c>
      <c r="K1407" s="15" t="s">
        <v>4183</v>
      </c>
      <c r="L1407" s="11" t="s">
        <v>4183</v>
      </c>
      <c r="M1407" s="11" t="s">
        <v>4184</v>
      </c>
      <c r="N1407" s="11" t="s">
        <v>4180</v>
      </c>
      <c r="O1407" s="11">
        <v>24</v>
      </c>
      <c r="P1407" s="11">
        <v>0</v>
      </c>
      <c r="Q1407" s="11">
        <v>24</v>
      </c>
      <c r="R1407" s="11">
        <v>2</v>
      </c>
    </row>
    <row r="1408" spans="1:18">
      <c r="A1408" s="10" t="s">
        <v>5421</v>
      </c>
      <c r="B1408" s="11" t="s">
        <v>743</v>
      </c>
      <c r="C1408" s="11" t="s">
        <v>4177</v>
      </c>
      <c r="D1408" s="11">
        <v>98155</v>
      </c>
      <c r="E1408" s="16">
        <v>569000</v>
      </c>
      <c r="F1408" s="12">
        <v>5</v>
      </c>
      <c r="G1408" s="15">
        <v>3</v>
      </c>
      <c r="H1408" s="15">
        <v>3670</v>
      </c>
      <c r="I1408" s="13">
        <v>155</v>
      </c>
      <c r="J1408" s="11">
        <v>0</v>
      </c>
      <c r="K1408" s="15" t="s">
        <v>4183</v>
      </c>
      <c r="L1408" s="11" t="s">
        <v>4178</v>
      </c>
      <c r="M1408" s="11" t="s">
        <v>4184</v>
      </c>
      <c r="N1408" s="11" t="s">
        <v>4181</v>
      </c>
      <c r="O1408" s="11">
        <v>73</v>
      </c>
      <c r="P1408" s="11">
        <v>1998</v>
      </c>
      <c r="Q1408" s="11">
        <v>27</v>
      </c>
      <c r="R1408" s="11">
        <v>1</v>
      </c>
    </row>
    <row r="1409" spans="1:18">
      <c r="A1409" s="10" t="s">
        <v>5422</v>
      </c>
      <c r="B1409" s="11" t="s">
        <v>49</v>
      </c>
      <c r="C1409" s="11" t="s">
        <v>4177</v>
      </c>
      <c r="D1409" s="11">
        <v>98108</v>
      </c>
      <c r="E1409" s="16">
        <v>569000</v>
      </c>
      <c r="F1409" s="12">
        <v>3</v>
      </c>
      <c r="G1409" s="15">
        <v>3.25</v>
      </c>
      <c r="H1409" s="15">
        <v>2220</v>
      </c>
      <c r="I1409" s="13">
        <v>256</v>
      </c>
      <c r="J1409" s="11">
        <v>0</v>
      </c>
      <c r="K1409" s="15" t="s">
        <v>4183</v>
      </c>
      <c r="L1409" s="11" t="s">
        <v>4178</v>
      </c>
      <c r="M1409" s="11" t="s">
        <v>4184</v>
      </c>
      <c r="N1409" s="11" t="s">
        <v>4181</v>
      </c>
      <c r="O1409" s="11">
        <v>96</v>
      </c>
      <c r="P1409" s="11">
        <v>0</v>
      </c>
      <c r="Q1409" s="11">
        <v>96</v>
      </c>
      <c r="R1409" s="11">
        <v>1.5</v>
      </c>
    </row>
    <row r="1410" spans="1:18">
      <c r="A1410" s="10" t="s">
        <v>5423</v>
      </c>
      <c r="B1410" s="11" t="s">
        <v>49</v>
      </c>
      <c r="C1410" s="11" t="s">
        <v>4177</v>
      </c>
      <c r="D1410" s="11">
        <v>98103</v>
      </c>
      <c r="E1410" s="16">
        <v>569000</v>
      </c>
      <c r="F1410" s="12">
        <v>4</v>
      </c>
      <c r="G1410" s="15">
        <v>2</v>
      </c>
      <c r="H1410" s="15">
        <v>1730</v>
      </c>
      <c r="I1410" s="13">
        <v>329</v>
      </c>
      <c r="J1410" s="11">
        <v>0</v>
      </c>
      <c r="K1410" s="15" t="s">
        <v>4183</v>
      </c>
      <c r="L1410" s="11" t="s">
        <v>4178</v>
      </c>
      <c r="M1410" s="11" t="s">
        <v>4184</v>
      </c>
      <c r="N1410" s="11" t="s">
        <v>4181</v>
      </c>
      <c r="O1410" s="11">
        <v>101</v>
      </c>
      <c r="P1410" s="11">
        <v>1956</v>
      </c>
      <c r="Q1410" s="11">
        <v>69</v>
      </c>
      <c r="R1410" s="11">
        <v>1</v>
      </c>
    </row>
    <row r="1411" spans="1:18">
      <c r="A1411" s="10" t="s">
        <v>5424</v>
      </c>
      <c r="B1411" s="11" t="s">
        <v>137</v>
      </c>
      <c r="C1411" s="11" t="s">
        <v>4177</v>
      </c>
      <c r="D1411" s="11">
        <v>98052</v>
      </c>
      <c r="E1411" s="16">
        <v>568500</v>
      </c>
      <c r="F1411" s="12">
        <v>3</v>
      </c>
      <c r="G1411" s="15">
        <v>2.75</v>
      </c>
      <c r="H1411" s="15">
        <v>2180</v>
      </c>
      <c r="I1411" s="13">
        <v>261</v>
      </c>
      <c r="J1411" s="11">
        <v>0</v>
      </c>
      <c r="K1411" s="15" t="s">
        <v>4183</v>
      </c>
      <c r="L1411" s="11" t="s">
        <v>4178</v>
      </c>
      <c r="M1411" s="11" t="s">
        <v>4184</v>
      </c>
      <c r="N1411" s="11" t="s">
        <v>4179</v>
      </c>
      <c r="O1411" s="11">
        <v>44</v>
      </c>
      <c r="P1411" s="11">
        <v>0</v>
      </c>
      <c r="Q1411" s="11">
        <v>44</v>
      </c>
      <c r="R1411" s="11">
        <v>1</v>
      </c>
    </row>
    <row r="1412" spans="1:18">
      <c r="A1412" s="10" t="s">
        <v>5425</v>
      </c>
      <c r="B1412" s="11" t="s">
        <v>102</v>
      </c>
      <c r="C1412" s="11" t="s">
        <v>4177</v>
      </c>
      <c r="D1412" s="11">
        <v>98074</v>
      </c>
      <c r="E1412" s="16">
        <v>568500</v>
      </c>
      <c r="F1412" s="12">
        <v>4</v>
      </c>
      <c r="G1412" s="15">
        <v>2.5</v>
      </c>
      <c r="H1412" s="15">
        <v>2460</v>
      </c>
      <c r="I1412" s="13">
        <v>231</v>
      </c>
      <c r="J1412" s="11">
        <v>0</v>
      </c>
      <c r="K1412" s="15" t="s">
        <v>4183</v>
      </c>
      <c r="L1412" s="11" t="s">
        <v>4183</v>
      </c>
      <c r="M1412" s="11" t="s">
        <v>4184</v>
      </c>
      <c r="N1412" s="11" t="s">
        <v>4180</v>
      </c>
      <c r="O1412" s="11">
        <v>27</v>
      </c>
      <c r="P1412" s="11">
        <v>2006</v>
      </c>
      <c r="Q1412" s="11">
        <v>19</v>
      </c>
      <c r="R1412" s="11">
        <v>2</v>
      </c>
    </row>
    <row r="1413" spans="1:18">
      <c r="A1413" s="10" t="s">
        <v>5426</v>
      </c>
      <c r="B1413" s="11" t="s">
        <v>1392</v>
      </c>
      <c r="C1413" s="11" t="s">
        <v>4177</v>
      </c>
      <c r="D1413" s="11">
        <v>98042</v>
      </c>
      <c r="E1413" s="16">
        <v>568450</v>
      </c>
      <c r="F1413" s="12">
        <v>5</v>
      </c>
      <c r="G1413" s="15">
        <v>3.5</v>
      </c>
      <c r="H1413" s="15">
        <v>3260</v>
      </c>
      <c r="I1413" s="13">
        <v>174</v>
      </c>
      <c r="J1413" s="11">
        <v>1</v>
      </c>
      <c r="K1413" s="15" t="s">
        <v>4183</v>
      </c>
      <c r="L1413" s="11" t="s">
        <v>4183</v>
      </c>
      <c r="M1413" s="11" t="s">
        <v>4184</v>
      </c>
      <c r="N1413" s="11" t="s">
        <v>4179</v>
      </c>
      <c r="O1413" s="11">
        <v>56</v>
      </c>
      <c r="P1413" s="11">
        <v>0</v>
      </c>
      <c r="Q1413" s="11">
        <v>56</v>
      </c>
      <c r="R1413" s="11">
        <v>2</v>
      </c>
    </row>
    <row r="1414" spans="1:18">
      <c r="A1414" s="10" t="s">
        <v>5427</v>
      </c>
      <c r="B1414" s="11" t="s">
        <v>379</v>
      </c>
      <c r="C1414" s="11" t="s">
        <v>4177</v>
      </c>
      <c r="D1414" s="11">
        <v>98166</v>
      </c>
      <c r="E1414" s="16">
        <v>568000</v>
      </c>
      <c r="F1414" s="12">
        <v>4</v>
      </c>
      <c r="G1414" s="15">
        <v>1.75</v>
      </c>
      <c r="H1414" s="15">
        <v>2790</v>
      </c>
      <c r="I1414" s="13">
        <v>204</v>
      </c>
      <c r="J1414" s="11">
        <v>0</v>
      </c>
      <c r="K1414" s="15" t="s">
        <v>4183</v>
      </c>
      <c r="L1414" s="11" t="s">
        <v>4178</v>
      </c>
      <c r="M1414" s="11" t="s">
        <v>4179</v>
      </c>
      <c r="N1414" s="11" t="s">
        <v>4180</v>
      </c>
      <c r="O1414" s="11">
        <v>69</v>
      </c>
      <c r="P1414" s="11">
        <v>2001</v>
      </c>
      <c r="Q1414" s="11">
        <v>24</v>
      </c>
      <c r="R1414" s="11">
        <v>1</v>
      </c>
    </row>
    <row r="1415" spans="1:18">
      <c r="A1415" s="10" t="s">
        <v>5428</v>
      </c>
      <c r="B1415" s="11" t="s">
        <v>137</v>
      </c>
      <c r="C1415" s="11" t="s">
        <v>4177</v>
      </c>
      <c r="D1415" s="11">
        <v>98053</v>
      </c>
      <c r="E1415" s="16">
        <v>568000</v>
      </c>
      <c r="F1415" s="12">
        <v>4</v>
      </c>
      <c r="G1415" s="15">
        <v>1.75</v>
      </c>
      <c r="H1415" s="15">
        <v>2110</v>
      </c>
      <c r="I1415" s="13">
        <v>269</v>
      </c>
      <c r="J1415" s="11">
        <v>6</v>
      </c>
      <c r="K1415" s="15" t="s">
        <v>4183</v>
      </c>
      <c r="L1415" s="11" t="s">
        <v>4183</v>
      </c>
      <c r="M1415" s="11" t="s">
        <v>4184</v>
      </c>
      <c r="N1415" s="11" t="s">
        <v>4179</v>
      </c>
      <c r="O1415" s="11">
        <v>46</v>
      </c>
      <c r="P1415" s="11">
        <v>0</v>
      </c>
      <c r="Q1415" s="11">
        <v>46</v>
      </c>
      <c r="R1415" s="11">
        <v>1</v>
      </c>
    </row>
    <row r="1416" spans="1:18">
      <c r="A1416" s="10" t="s">
        <v>5429</v>
      </c>
      <c r="B1416" s="11" t="s">
        <v>102</v>
      </c>
      <c r="C1416" s="11" t="s">
        <v>4177</v>
      </c>
      <c r="D1416" s="11">
        <v>98075</v>
      </c>
      <c r="E1416" s="16">
        <v>568000</v>
      </c>
      <c r="F1416" s="12">
        <v>4</v>
      </c>
      <c r="G1416" s="15">
        <v>2</v>
      </c>
      <c r="H1416" s="15">
        <v>2340</v>
      </c>
      <c r="I1416" s="13">
        <v>243</v>
      </c>
      <c r="J1416" s="11">
        <v>1</v>
      </c>
      <c r="K1416" s="15" t="s">
        <v>4183</v>
      </c>
      <c r="L1416" s="11" t="s">
        <v>4178</v>
      </c>
      <c r="M1416" s="11" t="s">
        <v>4184</v>
      </c>
      <c r="N1416" s="11" t="s">
        <v>4179</v>
      </c>
      <c r="O1416" s="11">
        <v>59</v>
      </c>
      <c r="P1416" s="11">
        <v>0</v>
      </c>
      <c r="Q1416" s="11">
        <v>59</v>
      </c>
      <c r="R1416" s="11">
        <v>1</v>
      </c>
    </row>
    <row r="1417" spans="1:18">
      <c r="A1417" s="10" t="s">
        <v>5430</v>
      </c>
      <c r="B1417" s="11" t="s">
        <v>49</v>
      </c>
      <c r="C1417" s="11" t="s">
        <v>4177</v>
      </c>
      <c r="D1417" s="11">
        <v>98136</v>
      </c>
      <c r="E1417" s="16">
        <v>568000</v>
      </c>
      <c r="F1417" s="12">
        <v>3</v>
      </c>
      <c r="G1417" s="15">
        <v>1.75</v>
      </c>
      <c r="H1417" s="15">
        <v>2050</v>
      </c>
      <c r="I1417" s="13">
        <v>277</v>
      </c>
      <c r="J1417" s="11">
        <v>0</v>
      </c>
      <c r="K1417" s="15" t="s">
        <v>4183</v>
      </c>
      <c r="L1417" s="11" t="s">
        <v>4178</v>
      </c>
      <c r="M1417" s="11" t="s">
        <v>4184</v>
      </c>
      <c r="N1417" s="11" t="s">
        <v>4179</v>
      </c>
      <c r="O1417" s="11">
        <v>48</v>
      </c>
      <c r="P1417" s="11">
        <v>0</v>
      </c>
      <c r="Q1417" s="11">
        <v>48</v>
      </c>
      <c r="R1417" s="11">
        <v>1</v>
      </c>
    </row>
    <row r="1418" spans="1:18">
      <c r="A1418" s="10" t="s">
        <v>5431</v>
      </c>
      <c r="B1418" s="11" t="s">
        <v>79</v>
      </c>
      <c r="C1418" s="11" t="s">
        <v>4177</v>
      </c>
      <c r="D1418" s="11">
        <v>98027</v>
      </c>
      <c r="E1418" s="16">
        <v>567500</v>
      </c>
      <c r="F1418" s="12">
        <v>3</v>
      </c>
      <c r="G1418" s="15">
        <v>2.5</v>
      </c>
      <c r="H1418" s="15">
        <v>2280</v>
      </c>
      <c r="I1418" s="13">
        <v>249</v>
      </c>
      <c r="J1418" s="11">
        <v>0</v>
      </c>
      <c r="K1418" s="15" t="s">
        <v>4183</v>
      </c>
      <c r="L1418" s="11" t="s">
        <v>4178</v>
      </c>
      <c r="M1418" s="11" t="s">
        <v>4184</v>
      </c>
      <c r="N1418" s="11" t="s">
        <v>4180</v>
      </c>
      <c r="O1418" s="11">
        <v>19</v>
      </c>
      <c r="P1418" s="11">
        <v>0</v>
      </c>
      <c r="Q1418" s="11">
        <v>19</v>
      </c>
      <c r="R1418" s="11">
        <v>2</v>
      </c>
    </row>
    <row r="1419" spans="1:18">
      <c r="A1419" s="10" t="s">
        <v>5407</v>
      </c>
      <c r="B1419" s="11" t="s">
        <v>313</v>
      </c>
      <c r="C1419" s="11" t="s">
        <v>4177</v>
      </c>
      <c r="D1419" s="11">
        <v>98065</v>
      </c>
      <c r="E1419" s="16">
        <v>567500</v>
      </c>
      <c r="F1419" s="12">
        <v>3</v>
      </c>
      <c r="G1419" s="15">
        <v>2.5</v>
      </c>
      <c r="H1419" s="15">
        <v>2300</v>
      </c>
      <c r="I1419" s="13">
        <v>247</v>
      </c>
      <c r="J1419" s="11">
        <v>0</v>
      </c>
      <c r="K1419" s="15" t="s">
        <v>4183</v>
      </c>
      <c r="L1419" s="11" t="s">
        <v>4183</v>
      </c>
      <c r="M1419" s="11" t="s">
        <v>4184</v>
      </c>
      <c r="N1419" s="11" t="s">
        <v>4180</v>
      </c>
      <c r="O1419" s="11">
        <v>24</v>
      </c>
      <c r="P1419" s="11">
        <v>0</v>
      </c>
      <c r="Q1419" s="11">
        <v>24</v>
      </c>
      <c r="R1419" s="11">
        <v>2</v>
      </c>
    </row>
    <row r="1420" spans="1:18">
      <c r="A1420" s="10" t="s">
        <v>5432</v>
      </c>
      <c r="B1420" s="11" t="s">
        <v>46</v>
      </c>
      <c r="C1420" s="11" t="s">
        <v>4177</v>
      </c>
      <c r="D1420" s="11">
        <v>98034</v>
      </c>
      <c r="E1420" s="16">
        <v>567000</v>
      </c>
      <c r="F1420" s="12">
        <v>3</v>
      </c>
      <c r="G1420" s="15">
        <v>2.5</v>
      </c>
      <c r="H1420" s="15">
        <v>2540</v>
      </c>
      <c r="I1420" s="13">
        <v>223</v>
      </c>
      <c r="J1420" s="11">
        <v>0</v>
      </c>
      <c r="K1420" s="15" t="s">
        <v>4183</v>
      </c>
      <c r="L1420" s="11" t="s">
        <v>4183</v>
      </c>
      <c r="M1420" s="11" t="s">
        <v>4184</v>
      </c>
      <c r="N1420" s="11" t="s">
        <v>4180</v>
      </c>
      <c r="O1420" s="11">
        <v>26</v>
      </c>
      <c r="P1420" s="11">
        <v>0</v>
      </c>
      <c r="Q1420" s="11">
        <v>26</v>
      </c>
      <c r="R1420" s="11">
        <v>2</v>
      </c>
    </row>
    <row r="1421" spans="1:18">
      <c r="A1421" s="10" t="s">
        <v>5433</v>
      </c>
      <c r="B1421" s="11" t="s">
        <v>102</v>
      </c>
      <c r="C1421" s="11" t="s">
        <v>4177</v>
      </c>
      <c r="D1421" s="11">
        <v>98074</v>
      </c>
      <c r="E1421" s="16">
        <v>566000</v>
      </c>
      <c r="F1421" s="12">
        <v>4</v>
      </c>
      <c r="G1421" s="15">
        <v>2.25</v>
      </c>
      <c r="H1421" s="15">
        <v>2170</v>
      </c>
      <c r="I1421" s="13">
        <v>261</v>
      </c>
      <c r="J1421" s="11">
        <v>0</v>
      </c>
      <c r="K1421" s="15" t="s">
        <v>4183</v>
      </c>
      <c r="L1421" s="11" t="s">
        <v>4183</v>
      </c>
      <c r="M1421" s="11" t="s">
        <v>4184</v>
      </c>
      <c r="N1421" s="11" t="s">
        <v>4180</v>
      </c>
      <c r="O1421" s="11">
        <v>38</v>
      </c>
      <c r="P1421" s="11">
        <v>2000</v>
      </c>
      <c r="Q1421" s="11">
        <v>25</v>
      </c>
      <c r="R1421" s="11">
        <v>2</v>
      </c>
    </row>
    <row r="1422" spans="1:18">
      <c r="A1422" s="10" t="s">
        <v>5434</v>
      </c>
      <c r="B1422" s="11" t="s">
        <v>49</v>
      </c>
      <c r="C1422" s="11" t="s">
        <v>4177</v>
      </c>
      <c r="D1422" s="11">
        <v>98117</v>
      </c>
      <c r="E1422" s="16">
        <v>566000</v>
      </c>
      <c r="F1422" s="12">
        <v>4</v>
      </c>
      <c r="G1422" s="15">
        <v>1.75</v>
      </c>
      <c r="H1422" s="15">
        <v>2440</v>
      </c>
      <c r="I1422" s="13">
        <v>232</v>
      </c>
      <c r="J1422" s="11">
        <v>0</v>
      </c>
      <c r="K1422" s="15" t="s">
        <v>4183</v>
      </c>
      <c r="L1422" s="11" t="s">
        <v>4178</v>
      </c>
      <c r="M1422" s="11" t="s">
        <v>4184</v>
      </c>
      <c r="N1422" s="11" t="s">
        <v>4180</v>
      </c>
      <c r="O1422" s="11">
        <v>71</v>
      </c>
      <c r="P1422" s="11">
        <v>2005</v>
      </c>
      <c r="Q1422" s="11">
        <v>20</v>
      </c>
      <c r="R1422" s="11">
        <v>1</v>
      </c>
    </row>
    <row r="1423" spans="1:18">
      <c r="A1423" s="10" t="s">
        <v>5435</v>
      </c>
      <c r="B1423" s="11" t="s">
        <v>33</v>
      </c>
      <c r="C1423" s="11" t="s">
        <v>4177</v>
      </c>
      <c r="D1423" s="11">
        <v>98006</v>
      </c>
      <c r="E1423" s="16">
        <v>565000</v>
      </c>
      <c r="F1423" s="12">
        <v>3</v>
      </c>
      <c r="G1423" s="15">
        <v>2.75</v>
      </c>
      <c r="H1423" s="15">
        <v>2390</v>
      </c>
      <c r="I1423" s="13">
        <v>236</v>
      </c>
      <c r="J1423" s="11">
        <v>0</v>
      </c>
      <c r="K1423" s="15" t="s">
        <v>4183</v>
      </c>
      <c r="L1423" s="11" t="s">
        <v>4178</v>
      </c>
      <c r="M1423" s="11" t="s">
        <v>4184</v>
      </c>
      <c r="N1423" s="11" t="s">
        <v>4181</v>
      </c>
      <c r="O1423" s="11">
        <v>48</v>
      </c>
      <c r="P1423" s="11">
        <v>0</v>
      </c>
      <c r="Q1423" s="11">
        <v>48</v>
      </c>
      <c r="R1423" s="11">
        <v>1</v>
      </c>
    </row>
    <row r="1424" spans="1:18">
      <c r="A1424" s="10" t="s">
        <v>5436</v>
      </c>
      <c r="B1424" s="11" t="s">
        <v>33</v>
      </c>
      <c r="C1424" s="11" t="s">
        <v>4177</v>
      </c>
      <c r="D1424" s="11">
        <v>98008</v>
      </c>
      <c r="E1424" s="16">
        <v>565000</v>
      </c>
      <c r="F1424" s="12">
        <v>5</v>
      </c>
      <c r="G1424" s="15">
        <v>2.5</v>
      </c>
      <c r="H1424" s="15">
        <v>2650</v>
      </c>
      <c r="I1424" s="13">
        <v>213</v>
      </c>
      <c r="J1424" s="11">
        <v>0</v>
      </c>
      <c r="K1424" s="15" t="s">
        <v>4183</v>
      </c>
      <c r="L1424" s="11" t="s">
        <v>4178</v>
      </c>
      <c r="M1424" s="11" t="s">
        <v>4184</v>
      </c>
      <c r="N1424" s="11" t="s">
        <v>4180</v>
      </c>
      <c r="O1424" s="11">
        <v>64</v>
      </c>
      <c r="P1424" s="11">
        <v>2004</v>
      </c>
      <c r="Q1424" s="11">
        <v>21</v>
      </c>
      <c r="R1424" s="11">
        <v>1</v>
      </c>
    </row>
    <row r="1425" spans="1:18">
      <c r="A1425" s="10" t="s">
        <v>5437</v>
      </c>
      <c r="B1425" s="11" t="s">
        <v>79</v>
      </c>
      <c r="C1425" s="11" t="s">
        <v>4177</v>
      </c>
      <c r="D1425" s="11">
        <v>98029</v>
      </c>
      <c r="E1425" s="16">
        <v>565000</v>
      </c>
      <c r="F1425" s="12">
        <v>2</v>
      </c>
      <c r="G1425" s="15">
        <v>1.75</v>
      </c>
      <c r="H1425" s="15">
        <v>1670</v>
      </c>
      <c r="I1425" s="13">
        <v>338</v>
      </c>
      <c r="J1425" s="11">
        <v>0</v>
      </c>
      <c r="K1425" s="15" t="s">
        <v>4183</v>
      </c>
      <c r="L1425" s="11" t="s">
        <v>4183</v>
      </c>
      <c r="M1425" s="11" t="s">
        <v>4184</v>
      </c>
      <c r="N1425" s="11" t="s">
        <v>4180</v>
      </c>
      <c r="O1425" s="11">
        <v>20</v>
      </c>
      <c r="P1425" s="11">
        <v>0</v>
      </c>
      <c r="Q1425" s="11">
        <v>20</v>
      </c>
      <c r="R1425" s="11">
        <v>1</v>
      </c>
    </row>
    <row r="1426" spans="1:18">
      <c r="A1426" s="10" t="s">
        <v>5438</v>
      </c>
      <c r="B1426" s="11" t="s">
        <v>79</v>
      </c>
      <c r="C1426" s="11" t="s">
        <v>4177</v>
      </c>
      <c r="D1426" s="11">
        <v>98027</v>
      </c>
      <c r="E1426" s="16">
        <v>565000</v>
      </c>
      <c r="F1426" s="12">
        <v>4</v>
      </c>
      <c r="G1426" s="15">
        <v>2.25</v>
      </c>
      <c r="H1426" s="15">
        <v>2110</v>
      </c>
      <c r="I1426" s="13">
        <v>268</v>
      </c>
      <c r="J1426" s="11">
        <v>0</v>
      </c>
      <c r="K1426" s="15" t="s">
        <v>4183</v>
      </c>
      <c r="L1426" s="11" t="s">
        <v>4183</v>
      </c>
      <c r="M1426" s="11" t="s">
        <v>4184</v>
      </c>
      <c r="N1426" s="11" t="s">
        <v>4179</v>
      </c>
      <c r="O1426" s="11">
        <v>46</v>
      </c>
      <c r="P1426" s="11">
        <v>0</v>
      </c>
      <c r="Q1426" s="11">
        <v>46</v>
      </c>
      <c r="R1426" s="11">
        <v>2</v>
      </c>
    </row>
    <row r="1427" spans="1:18">
      <c r="A1427" s="10" t="s">
        <v>5439</v>
      </c>
      <c r="B1427" s="11" t="s">
        <v>1392</v>
      </c>
      <c r="C1427" s="11" t="s">
        <v>4177</v>
      </c>
      <c r="D1427" s="11">
        <v>98030</v>
      </c>
      <c r="E1427" s="16">
        <v>565000</v>
      </c>
      <c r="F1427" s="12">
        <v>4</v>
      </c>
      <c r="G1427" s="15">
        <v>2.75</v>
      </c>
      <c r="H1427" s="15">
        <v>3130</v>
      </c>
      <c r="I1427" s="13">
        <v>181</v>
      </c>
      <c r="J1427" s="11">
        <v>3</v>
      </c>
      <c r="K1427" s="15" t="s">
        <v>4183</v>
      </c>
      <c r="L1427" s="11" t="s">
        <v>4183</v>
      </c>
      <c r="M1427" s="11" t="s">
        <v>4184</v>
      </c>
      <c r="N1427" s="11" t="s">
        <v>4179</v>
      </c>
      <c r="O1427" s="11">
        <v>44</v>
      </c>
      <c r="P1427" s="11">
        <v>0</v>
      </c>
      <c r="Q1427" s="11">
        <v>44</v>
      </c>
      <c r="R1427" s="11">
        <v>2</v>
      </c>
    </row>
    <row r="1428" spans="1:18">
      <c r="A1428" s="10" t="s">
        <v>5440</v>
      </c>
      <c r="B1428" s="11" t="s">
        <v>281</v>
      </c>
      <c r="C1428" s="11" t="s">
        <v>4177</v>
      </c>
      <c r="D1428" s="11">
        <v>98059</v>
      </c>
      <c r="E1428" s="16">
        <v>565000</v>
      </c>
      <c r="F1428" s="12">
        <v>4</v>
      </c>
      <c r="G1428" s="15">
        <v>2.5</v>
      </c>
      <c r="H1428" s="15">
        <v>2240</v>
      </c>
      <c r="I1428" s="13">
        <v>252</v>
      </c>
      <c r="J1428" s="11">
        <v>0</v>
      </c>
      <c r="K1428" s="15" t="s">
        <v>4183</v>
      </c>
      <c r="L1428" s="11" t="s">
        <v>4183</v>
      </c>
      <c r="M1428" s="11" t="s">
        <v>4184</v>
      </c>
      <c r="N1428" s="11" t="s">
        <v>4179</v>
      </c>
      <c r="O1428" s="11">
        <v>36</v>
      </c>
      <c r="P1428" s="11">
        <v>0</v>
      </c>
      <c r="Q1428" s="11">
        <v>36</v>
      </c>
      <c r="R1428" s="11">
        <v>2</v>
      </c>
    </row>
    <row r="1429" spans="1:18">
      <c r="A1429" s="10" t="s">
        <v>5441</v>
      </c>
      <c r="B1429" s="11" t="s">
        <v>137</v>
      </c>
      <c r="C1429" s="11" t="s">
        <v>4177</v>
      </c>
      <c r="D1429" s="11">
        <v>98052</v>
      </c>
      <c r="E1429" s="16">
        <v>565000</v>
      </c>
      <c r="F1429" s="12">
        <v>4</v>
      </c>
      <c r="G1429" s="15">
        <v>2.5</v>
      </c>
      <c r="H1429" s="15">
        <v>2230</v>
      </c>
      <c r="I1429" s="13">
        <v>253</v>
      </c>
      <c r="J1429" s="11">
        <v>0</v>
      </c>
      <c r="K1429" s="15" t="s">
        <v>4183</v>
      </c>
      <c r="L1429" s="11" t="s">
        <v>4178</v>
      </c>
      <c r="M1429" s="11" t="s">
        <v>4184</v>
      </c>
      <c r="N1429" s="11" t="s">
        <v>4179</v>
      </c>
      <c r="O1429" s="11">
        <v>56</v>
      </c>
      <c r="P1429" s="11">
        <v>0</v>
      </c>
      <c r="Q1429" s="11">
        <v>56</v>
      </c>
      <c r="R1429" s="11">
        <v>1</v>
      </c>
    </row>
    <row r="1430" spans="1:18">
      <c r="A1430" s="10" t="s">
        <v>5442</v>
      </c>
      <c r="B1430" s="11" t="s">
        <v>137</v>
      </c>
      <c r="C1430" s="11" t="s">
        <v>4177</v>
      </c>
      <c r="D1430" s="11">
        <v>98053</v>
      </c>
      <c r="E1430" s="16">
        <v>565000</v>
      </c>
      <c r="F1430" s="12">
        <v>4</v>
      </c>
      <c r="G1430" s="15">
        <v>2.5</v>
      </c>
      <c r="H1430" s="15">
        <v>2440</v>
      </c>
      <c r="I1430" s="13">
        <v>232</v>
      </c>
      <c r="J1430" s="11">
        <v>1</v>
      </c>
      <c r="K1430" s="15" t="s">
        <v>4183</v>
      </c>
      <c r="L1430" s="11" t="s">
        <v>4183</v>
      </c>
      <c r="M1430" s="11" t="s">
        <v>4184</v>
      </c>
      <c r="N1430" s="11" t="s">
        <v>4180</v>
      </c>
      <c r="O1430" s="11">
        <v>29</v>
      </c>
      <c r="P1430" s="11">
        <v>0</v>
      </c>
      <c r="Q1430" s="11">
        <v>29</v>
      </c>
      <c r="R1430" s="11">
        <v>2</v>
      </c>
    </row>
    <row r="1431" spans="1:18">
      <c r="A1431" s="10" t="s">
        <v>5443</v>
      </c>
      <c r="B1431" s="11" t="s">
        <v>319</v>
      </c>
      <c r="C1431" s="11" t="s">
        <v>4177</v>
      </c>
      <c r="D1431" s="11">
        <v>98059</v>
      </c>
      <c r="E1431" s="16">
        <v>565000</v>
      </c>
      <c r="F1431" s="12">
        <v>4</v>
      </c>
      <c r="G1431" s="15">
        <v>2.75</v>
      </c>
      <c r="H1431" s="15">
        <v>3260</v>
      </c>
      <c r="I1431" s="13">
        <v>173</v>
      </c>
      <c r="J1431" s="11">
        <v>0</v>
      </c>
      <c r="K1431" s="15" t="s">
        <v>4183</v>
      </c>
      <c r="L1431" s="11" t="s">
        <v>4183</v>
      </c>
      <c r="M1431" s="11" t="s">
        <v>4184</v>
      </c>
      <c r="N1431" s="11" t="s">
        <v>4180</v>
      </c>
      <c r="O1431" s="11">
        <v>12</v>
      </c>
      <c r="P1431" s="11">
        <v>1923</v>
      </c>
      <c r="Q1431" s="11">
        <v>102</v>
      </c>
      <c r="R1431" s="11">
        <v>2</v>
      </c>
    </row>
    <row r="1432" spans="1:18">
      <c r="A1432" s="10" t="s">
        <v>5444</v>
      </c>
      <c r="B1432" s="11" t="s">
        <v>49</v>
      </c>
      <c r="C1432" s="11" t="s">
        <v>4177</v>
      </c>
      <c r="D1432" s="11">
        <v>98125</v>
      </c>
      <c r="E1432" s="16">
        <v>565000</v>
      </c>
      <c r="F1432" s="12">
        <v>7</v>
      </c>
      <c r="G1432" s="15">
        <v>4.5</v>
      </c>
      <c r="H1432" s="15">
        <v>4140</v>
      </c>
      <c r="I1432" s="13">
        <v>136</v>
      </c>
      <c r="J1432" s="11">
        <v>0</v>
      </c>
      <c r="K1432" s="15" t="s">
        <v>4183</v>
      </c>
      <c r="L1432" s="11" t="s">
        <v>4178</v>
      </c>
      <c r="M1432" s="11" t="s">
        <v>4184</v>
      </c>
      <c r="N1432" s="11" t="s">
        <v>4180</v>
      </c>
      <c r="O1432" s="11">
        <v>47</v>
      </c>
      <c r="P1432" s="11">
        <v>0</v>
      </c>
      <c r="Q1432" s="11">
        <v>47</v>
      </c>
      <c r="R1432" s="11">
        <v>1</v>
      </c>
    </row>
    <row r="1433" spans="1:18">
      <c r="A1433" s="10" t="s">
        <v>5445</v>
      </c>
      <c r="B1433" s="11" t="s">
        <v>49</v>
      </c>
      <c r="C1433" s="11" t="s">
        <v>4177</v>
      </c>
      <c r="D1433" s="11">
        <v>98107</v>
      </c>
      <c r="E1433" s="16">
        <v>565000</v>
      </c>
      <c r="F1433" s="12">
        <v>3</v>
      </c>
      <c r="G1433" s="15">
        <v>2.25</v>
      </c>
      <c r="H1433" s="15">
        <v>1520</v>
      </c>
      <c r="I1433" s="13">
        <v>372</v>
      </c>
      <c r="J1433" s="11">
        <v>0</v>
      </c>
      <c r="K1433" s="15" t="s">
        <v>4183</v>
      </c>
      <c r="L1433" s="11" t="s">
        <v>4183</v>
      </c>
      <c r="M1433" s="11" t="s">
        <v>4184</v>
      </c>
      <c r="N1433" s="11" t="s">
        <v>4180</v>
      </c>
      <c r="O1433" s="11">
        <v>12</v>
      </c>
      <c r="P1433" s="11">
        <v>1923</v>
      </c>
      <c r="Q1433" s="11">
        <v>102</v>
      </c>
      <c r="R1433" s="11">
        <v>3</v>
      </c>
    </row>
    <row r="1434" spans="1:18">
      <c r="A1434" s="10" t="s">
        <v>1561</v>
      </c>
      <c r="B1434" s="11" t="s">
        <v>49</v>
      </c>
      <c r="C1434" s="11" t="s">
        <v>4177</v>
      </c>
      <c r="D1434" s="11">
        <v>98199</v>
      </c>
      <c r="E1434" s="16">
        <v>565000</v>
      </c>
      <c r="F1434" s="12">
        <v>2</v>
      </c>
      <c r="G1434" s="15">
        <v>1.75</v>
      </c>
      <c r="H1434" s="15">
        <v>1330</v>
      </c>
      <c r="I1434" s="13">
        <v>425</v>
      </c>
      <c r="J1434" s="11">
        <v>0</v>
      </c>
      <c r="K1434" s="15" t="s">
        <v>4183</v>
      </c>
      <c r="L1434" s="11" t="s">
        <v>4178</v>
      </c>
      <c r="M1434" s="11" t="s">
        <v>4184</v>
      </c>
      <c r="N1434" s="11" t="s">
        <v>4179</v>
      </c>
      <c r="O1434" s="11">
        <v>111</v>
      </c>
      <c r="P1434" s="11">
        <v>1945</v>
      </c>
      <c r="Q1434" s="11">
        <v>80</v>
      </c>
      <c r="R1434" s="11">
        <v>1</v>
      </c>
    </row>
    <row r="1435" spans="1:18">
      <c r="A1435" s="10" t="s">
        <v>5446</v>
      </c>
      <c r="B1435" s="11" t="s">
        <v>120</v>
      </c>
      <c r="C1435" s="11" t="s">
        <v>4177</v>
      </c>
      <c r="D1435" s="11">
        <v>98072</v>
      </c>
      <c r="E1435" s="16">
        <v>565000</v>
      </c>
      <c r="F1435" s="12">
        <v>3</v>
      </c>
      <c r="G1435" s="15">
        <v>2.5</v>
      </c>
      <c r="H1435" s="15">
        <v>2500</v>
      </c>
      <c r="I1435" s="13">
        <v>226</v>
      </c>
      <c r="J1435" s="11">
        <v>0</v>
      </c>
      <c r="K1435" s="15" t="s">
        <v>4183</v>
      </c>
      <c r="L1435" s="11" t="s">
        <v>4183</v>
      </c>
      <c r="M1435" s="11" t="s">
        <v>4184</v>
      </c>
      <c r="N1435" s="11" t="s">
        <v>4180</v>
      </c>
      <c r="O1435" s="11">
        <v>35</v>
      </c>
      <c r="P1435" s="11">
        <v>2009</v>
      </c>
      <c r="Q1435" s="11">
        <v>16</v>
      </c>
      <c r="R1435" s="11">
        <v>2</v>
      </c>
    </row>
    <row r="1436" spans="1:18">
      <c r="A1436" s="10" t="s">
        <v>5447</v>
      </c>
      <c r="B1436" s="11" t="s">
        <v>137</v>
      </c>
      <c r="C1436" s="11" t="s">
        <v>4177</v>
      </c>
      <c r="D1436" s="11">
        <v>98053</v>
      </c>
      <c r="E1436" s="16">
        <v>564000</v>
      </c>
      <c r="F1436" s="12">
        <v>2</v>
      </c>
      <c r="G1436" s="15">
        <v>2</v>
      </c>
      <c r="H1436" s="15">
        <v>1690</v>
      </c>
      <c r="I1436" s="13">
        <v>334</v>
      </c>
      <c r="J1436" s="11">
        <v>0</v>
      </c>
      <c r="K1436" s="15" t="s">
        <v>4183</v>
      </c>
      <c r="L1436" s="11" t="s">
        <v>4183</v>
      </c>
      <c r="M1436" s="11" t="s">
        <v>4184</v>
      </c>
      <c r="N1436" s="11" t="s">
        <v>4180</v>
      </c>
      <c r="O1436" s="11">
        <v>21</v>
      </c>
      <c r="P1436" s="11">
        <v>2003</v>
      </c>
      <c r="Q1436" s="11">
        <v>22</v>
      </c>
      <c r="R1436" s="11">
        <v>1</v>
      </c>
    </row>
    <row r="1437" spans="1:18">
      <c r="A1437" s="10" t="s">
        <v>5448</v>
      </c>
      <c r="B1437" s="11" t="s">
        <v>451</v>
      </c>
      <c r="C1437" s="11" t="s">
        <v>4177</v>
      </c>
      <c r="D1437" s="11">
        <v>98019</v>
      </c>
      <c r="E1437" s="16">
        <v>563500</v>
      </c>
      <c r="F1437" s="12">
        <v>4</v>
      </c>
      <c r="G1437" s="15">
        <v>2.5</v>
      </c>
      <c r="H1437" s="15">
        <v>2800</v>
      </c>
      <c r="I1437" s="13">
        <v>201</v>
      </c>
      <c r="J1437" s="11">
        <v>0</v>
      </c>
      <c r="K1437" s="15" t="s">
        <v>4183</v>
      </c>
      <c r="L1437" s="11" t="s">
        <v>4183</v>
      </c>
      <c r="M1437" s="11" t="s">
        <v>4184</v>
      </c>
      <c r="N1437" s="11" t="s">
        <v>4180</v>
      </c>
      <c r="O1437" s="11">
        <v>24</v>
      </c>
      <c r="P1437" s="11">
        <v>0</v>
      </c>
      <c r="Q1437" s="11">
        <v>24</v>
      </c>
      <c r="R1437" s="11">
        <v>2</v>
      </c>
    </row>
    <row r="1438" spans="1:18">
      <c r="A1438" s="10" t="s">
        <v>5449</v>
      </c>
      <c r="B1438" s="11" t="s">
        <v>161</v>
      </c>
      <c r="C1438" s="11" t="s">
        <v>4177</v>
      </c>
      <c r="D1438" s="11">
        <v>98024</v>
      </c>
      <c r="E1438" s="16">
        <v>563500</v>
      </c>
      <c r="F1438" s="12">
        <v>4</v>
      </c>
      <c r="G1438" s="15">
        <v>1.75</v>
      </c>
      <c r="H1438" s="15">
        <v>2085</v>
      </c>
      <c r="I1438" s="13">
        <v>270</v>
      </c>
      <c r="J1438" s="11">
        <v>4</v>
      </c>
      <c r="K1438" s="15" t="s">
        <v>4183</v>
      </c>
      <c r="L1438" s="11" t="s">
        <v>4178</v>
      </c>
      <c r="M1438" s="11" t="s">
        <v>4184</v>
      </c>
      <c r="N1438" s="11" t="s">
        <v>4180</v>
      </c>
      <c r="O1438" s="11">
        <v>61</v>
      </c>
      <c r="P1438" s="11">
        <v>2000</v>
      </c>
      <c r="Q1438" s="11">
        <v>25</v>
      </c>
      <c r="R1438" s="11">
        <v>1</v>
      </c>
    </row>
    <row r="1439" spans="1:18">
      <c r="A1439" s="10" t="s">
        <v>1566</v>
      </c>
      <c r="B1439" s="11" t="s">
        <v>49</v>
      </c>
      <c r="C1439" s="11" t="s">
        <v>4177</v>
      </c>
      <c r="D1439" s="11">
        <v>98103</v>
      </c>
      <c r="E1439" s="16">
        <v>563500</v>
      </c>
      <c r="F1439" s="12">
        <v>3</v>
      </c>
      <c r="G1439" s="15">
        <v>2.5</v>
      </c>
      <c r="H1439" s="15">
        <v>1400</v>
      </c>
      <c r="I1439" s="13">
        <v>403</v>
      </c>
      <c r="J1439" s="11">
        <v>0</v>
      </c>
      <c r="K1439" s="15" t="s">
        <v>4183</v>
      </c>
      <c r="L1439" s="11" t="s">
        <v>4183</v>
      </c>
      <c r="M1439" s="11" t="s">
        <v>4184</v>
      </c>
      <c r="N1439" s="11" t="s">
        <v>4180</v>
      </c>
      <c r="O1439" s="11">
        <v>18</v>
      </c>
      <c r="P1439" s="11">
        <v>0</v>
      </c>
      <c r="Q1439" s="11">
        <v>18</v>
      </c>
      <c r="R1439" s="11">
        <v>3.5</v>
      </c>
    </row>
    <row r="1440" spans="1:18">
      <c r="A1440" s="10" t="s">
        <v>5450</v>
      </c>
      <c r="B1440" s="11" t="s">
        <v>49</v>
      </c>
      <c r="C1440" s="11" t="s">
        <v>4177</v>
      </c>
      <c r="D1440" s="11">
        <v>98107</v>
      </c>
      <c r="E1440" s="16">
        <v>563000</v>
      </c>
      <c r="F1440" s="12">
        <v>4</v>
      </c>
      <c r="G1440" s="15">
        <v>1</v>
      </c>
      <c r="H1440" s="15">
        <v>1410</v>
      </c>
      <c r="I1440" s="13">
        <v>399</v>
      </c>
      <c r="J1440" s="11">
        <v>0</v>
      </c>
      <c r="K1440" s="15" t="s">
        <v>4183</v>
      </c>
      <c r="L1440" s="11" t="s">
        <v>4183</v>
      </c>
      <c r="M1440" s="11" t="s">
        <v>4184</v>
      </c>
      <c r="N1440" s="11" t="s">
        <v>4181</v>
      </c>
      <c r="O1440" s="11">
        <v>114</v>
      </c>
      <c r="P1440" s="11">
        <v>1984</v>
      </c>
      <c r="Q1440" s="11">
        <v>41</v>
      </c>
      <c r="R1440" s="11">
        <v>1.5</v>
      </c>
    </row>
    <row r="1441" spans="1:18">
      <c r="A1441" s="10" t="s">
        <v>1568</v>
      </c>
      <c r="B1441" s="11" t="s">
        <v>49</v>
      </c>
      <c r="C1441" s="11" t="s">
        <v>4177</v>
      </c>
      <c r="D1441" s="11">
        <v>98102</v>
      </c>
      <c r="E1441" s="16">
        <v>562500</v>
      </c>
      <c r="F1441" s="12">
        <v>3</v>
      </c>
      <c r="G1441" s="15">
        <v>2.25</v>
      </c>
      <c r="H1441" s="15">
        <v>1300</v>
      </c>
      <c r="I1441" s="13">
        <v>433</v>
      </c>
      <c r="J1441" s="11">
        <v>0</v>
      </c>
      <c r="K1441" s="15" t="s">
        <v>4183</v>
      </c>
      <c r="L1441" s="11" t="s">
        <v>4178</v>
      </c>
      <c r="M1441" s="11" t="s">
        <v>4184</v>
      </c>
      <c r="N1441" s="11" t="s">
        <v>4180</v>
      </c>
      <c r="O1441" s="11">
        <v>19</v>
      </c>
      <c r="P1441" s="11">
        <v>0</v>
      </c>
      <c r="Q1441" s="11">
        <v>19</v>
      </c>
      <c r="R1441" s="11">
        <v>2</v>
      </c>
    </row>
    <row r="1442" spans="1:18">
      <c r="A1442" s="10" t="s">
        <v>5451</v>
      </c>
      <c r="B1442" s="11" t="s">
        <v>137</v>
      </c>
      <c r="C1442" s="11" t="s">
        <v>4177</v>
      </c>
      <c r="D1442" s="11">
        <v>98052</v>
      </c>
      <c r="E1442" s="16">
        <v>562100</v>
      </c>
      <c r="F1442" s="12">
        <v>3</v>
      </c>
      <c r="G1442" s="15">
        <v>2.25</v>
      </c>
      <c r="H1442" s="15">
        <v>2090</v>
      </c>
      <c r="I1442" s="13">
        <v>269</v>
      </c>
      <c r="J1442" s="11">
        <v>0</v>
      </c>
      <c r="K1442" s="15" t="s">
        <v>4183</v>
      </c>
      <c r="L1442" s="11" t="s">
        <v>4183</v>
      </c>
      <c r="M1442" s="11" t="s">
        <v>4184</v>
      </c>
      <c r="N1442" s="11" t="s">
        <v>4180</v>
      </c>
      <c r="O1442" s="11">
        <v>42</v>
      </c>
      <c r="P1442" s="11">
        <v>2009</v>
      </c>
      <c r="Q1442" s="11">
        <v>16</v>
      </c>
      <c r="R1442" s="11">
        <v>2</v>
      </c>
    </row>
    <row r="1443" spans="1:18">
      <c r="A1443" s="10" t="s">
        <v>5452</v>
      </c>
      <c r="B1443" s="11" t="s">
        <v>33</v>
      </c>
      <c r="C1443" s="11" t="s">
        <v>4177</v>
      </c>
      <c r="D1443" s="11">
        <v>98008</v>
      </c>
      <c r="E1443" s="16">
        <v>562000</v>
      </c>
      <c r="F1443" s="12">
        <v>3</v>
      </c>
      <c r="G1443" s="15">
        <v>1.5</v>
      </c>
      <c r="H1443" s="15">
        <v>1830</v>
      </c>
      <c r="I1443" s="13">
        <v>307</v>
      </c>
      <c r="J1443" s="11">
        <v>0</v>
      </c>
      <c r="K1443" s="15" t="s">
        <v>4183</v>
      </c>
      <c r="L1443" s="11" t="s">
        <v>4183</v>
      </c>
      <c r="M1443" s="11" t="s">
        <v>4184</v>
      </c>
      <c r="N1443" s="11" t="s">
        <v>4179</v>
      </c>
      <c r="O1443" s="11">
        <v>68</v>
      </c>
      <c r="P1443" s="11">
        <v>2001</v>
      </c>
      <c r="Q1443" s="11">
        <v>24</v>
      </c>
      <c r="R1443" s="11">
        <v>1</v>
      </c>
    </row>
    <row r="1444" spans="1:18">
      <c r="A1444" s="10" t="s">
        <v>5453</v>
      </c>
      <c r="B1444" s="11" t="s">
        <v>451</v>
      </c>
      <c r="C1444" s="11" t="s">
        <v>4177</v>
      </c>
      <c r="D1444" s="11">
        <v>98019</v>
      </c>
      <c r="E1444" s="16">
        <v>562000</v>
      </c>
      <c r="F1444" s="12">
        <v>5</v>
      </c>
      <c r="G1444" s="15">
        <v>3</v>
      </c>
      <c r="H1444" s="15">
        <v>2795</v>
      </c>
      <c r="I1444" s="13">
        <v>201</v>
      </c>
      <c r="J1444" s="11">
        <v>0</v>
      </c>
      <c r="K1444" s="15" t="s">
        <v>4183</v>
      </c>
      <c r="L1444" s="11" t="s">
        <v>4183</v>
      </c>
      <c r="M1444" s="11" t="s">
        <v>4184</v>
      </c>
      <c r="N1444" s="11" t="s">
        <v>4180</v>
      </c>
      <c r="O1444" s="11">
        <v>29</v>
      </c>
      <c r="P1444" s="11">
        <v>0</v>
      </c>
      <c r="Q1444" s="11">
        <v>29</v>
      </c>
      <c r="R1444" s="11">
        <v>2</v>
      </c>
    </row>
    <row r="1445" spans="1:18">
      <c r="A1445" s="10" t="s">
        <v>5454</v>
      </c>
      <c r="B1445" s="11" t="s">
        <v>49</v>
      </c>
      <c r="C1445" s="11" t="s">
        <v>4177</v>
      </c>
      <c r="D1445" s="11">
        <v>98115</v>
      </c>
      <c r="E1445" s="16">
        <v>561500</v>
      </c>
      <c r="F1445" s="12">
        <v>3</v>
      </c>
      <c r="G1445" s="15">
        <v>1.75</v>
      </c>
      <c r="H1445" s="15">
        <v>1960</v>
      </c>
      <c r="I1445" s="13">
        <v>286</v>
      </c>
      <c r="J1445" s="11">
        <v>0</v>
      </c>
      <c r="K1445" s="15" t="s">
        <v>4183</v>
      </c>
      <c r="L1445" s="11" t="s">
        <v>4178</v>
      </c>
      <c r="M1445" s="11" t="s">
        <v>4184</v>
      </c>
      <c r="N1445" s="11" t="s">
        <v>4179</v>
      </c>
      <c r="O1445" s="11">
        <v>86</v>
      </c>
      <c r="P1445" s="11">
        <v>1989</v>
      </c>
      <c r="Q1445" s="11">
        <v>36</v>
      </c>
      <c r="R1445" s="11">
        <v>1</v>
      </c>
    </row>
    <row r="1446" spans="1:18">
      <c r="A1446" s="10" t="s">
        <v>5455</v>
      </c>
      <c r="B1446" s="11" t="s">
        <v>79</v>
      </c>
      <c r="C1446" s="11" t="s">
        <v>4177</v>
      </c>
      <c r="D1446" s="11">
        <v>98029</v>
      </c>
      <c r="E1446" s="16">
        <v>561000</v>
      </c>
      <c r="F1446" s="12">
        <v>3</v>
      </c>
      <c r="G1446" s="15">
        <v>2.25</v>
      </c>
      <c r="H1446" s="15">
        <v>1710</v>
      </c>
      <c r="I1446" s="13">
        <v>328</v>
      </c>
      <c r="J1446" s="11">
        <v>0</v>
      </c>
      <c r="K1446" s="15" t="s">
        <v>4183</v>
      </c>
      <c r="L1446" s="11" t="s">
        <v>4183</v>
      </c>
      <c r="M1446" s="11" t="s">
        <v>4184</v>
      </c>
      <c r="N1446" s="11" t="s">
        <v>4180</v>
      </c>
      <c r="O1446" s="11">
        <v>21</v>
      </c>
      <c r="P1446" s="11">
        <v>2003</v>
      </c>
      <c r="Q1446" s="11">
        <v>22</v>
      </c>
      <c r="R1446" s="11">
        <v>2</v>
      </c>
    </row>
    <row r="1447" spans="1:18">
      <c r="A1447" s="10" t="s">
        <v>5456</v>
      </c>
      <c r="B1447" s="11" t="s">
        <v>79</v>
      </c>
      <c r="C1447" s="11" t="s">
        <v>4177</v>
      </c>
      <c r="D1447" s="11">
        <v>98029</v>
      </c>
      <c r="E1447" s="16">
        <v>561000</v>
      </c>
      <c r="F1447" s="12">
        <v>4</v>
      </c>
      <c r="G1447" s="15">
        <v>2.5</v>
      </c>
      <c r="H1447" s="15">
        <v>2570</v>
      </c>
      <c r="I1447" s="13">
        <v>218</v>
      </c>
      <c r="J1447" s="11">
        <v>0</v>
      </c>
      <c r="K1447" s="15" t="s">
        <v>4183</v>
      </c>
      <c r="L1447" s="11" t="s">
        <v>4183</v>
      </c>
      <c r="M1447" s="11" t="s">
        <v>4184</v>
      </c>
      <c r="N1447" s="11" t="s">
        <v>4180</v>
      </c>
      <c r="O1447" s="11">
        <v>35</v>
      </c>
      <c r="P1447" s="11">
        <v>2009</v>
      </c>
      <c r="Q1447" s="11">
        <v>16</v>
      </c>
      <c r="R1447" s="11">
        <v>2</v>
      </c>
    </row>
    <row r="1448" spans="1:18">
      <c r="A1448" s="10" t="s">
        <v>5457</v>
      </c>
      <c r="B1448" s="11" t="s">
        <v>102</v>
      </c>
      <c r="C1448" s="11" t="s">
        <v>4177</v>
      </c>
      <c r="D1448" s="11">
        <v>98075</v>
      </c>
      <c r="E1448" s="16">
        <v>560200</v>
      </c>
      <c r="F1448" s="12">
        <v>3</v>
      </c>
      <c r="G1448" s="15">
        <v>2.5</v>
      </c>
      <c r="H1448" s="15">
        <v>1990</v>
      </c>
      <c r="I1448" s="13">
        <v>282</v>
      </c>
      <c r="J1448" s="11">
        <v>0</v>
      </c>
      <c r="K1448" s="15" t="s">
        <v>4183</v>
      </c>
      <c r="L1448" s="11" t="s">
        <v>4183</v>
      </c>
      <c r="M1448" s="11" t="s">
        <v>4184</v>
      </c>
      <c r="N1448" s="11" t="s">
        <v>4180</v>
      </c>
      <c r="O1448" s="11">
        <v>21</v>
      </c>
      <c r="P1448" s="11">
        <v>2003</v>
      </c>
      <c r="Q1448" s="11">
        <v>22</v>
      </c>
      <c r="R1448" s="11">
        <v>2</v>
      </c>
    </row>
    <row r="1449" spans="1:18">
      <c r="A1449" s="10" t="s">
        <v>1576</v>
      </c>
      <c r="B1449" s="11" t="s">
        <v>49</v>
      </c>
      <c r="C1449" s="11" t="s">
        <v>4177</v>
      </c>
      <c r="D1449" s="11">
        <v>98118</v>
      </c>
      <c r="E1449" s="16">
        <v>560000</v>
      </c>
      <c r="F1449" s="12">
        <v>3</v>
      </c>
      <c r="G1449" s="15">
        <v>2</v>
      </c>
      <c r="H1449" s="15">
        <v>2340</v>
      </c>
      <c r="I1449" s="13">
        <v>239</v>
      </c>
      <c r="J1449" s="11">
        <v>0</v>
      </c>
      <c r="K1449" s="15" t="s">
        <v>4183</v>
      </c>
      <c r="L1449" s="11" t="s">
        <v>4178</v>
      </c>
      <c r="M1449" s="11" t="s">
        <v>4195</v>
      </c>
      <c r="N1449" s="11" t="s">
        <v>4181</v>
      </c>
      <c r="O1449" s="11">
        <v>54</v>
      </c>
      <c r="P1449" s="11">
        <v>0</v>
      </c>
      <c r="Q1449" s="11">
        <v>54</v>
      </c>
      <c r="R1449" s="11">
        <v>1</v>
      </c>
    </row>
    <row r="1450" spans="1:18">
      <c r="A1450" s="10" t="s">
        <v>5458</v>
      </c>
      <c r="B1450" s="11" t="s">
        <v>519</v>
      </c>
      <c r="C1450" s="11" t="s">
        <v>4177</v>
      </c>
      <c r="D1450" s="11">
        <v>98092</v>
      </c>
      <c r="E1450" s="16">
        <v>560000</v>
      </c>
      <c r="F1450" s="12">
        <v>3</v>
      </c>
      <c r="G1450" s="15">
        <v>2</v>
      </c>
      <c r="H1450" s="15">
        <v>2560</v>
      </c>
      <c r="I1450" s="13">
        <v>219</v>
      </c>
      <c r="J1450" s="11">
        <v>5</v>
      </c>
      <c r="K1450" s="15" t="s">
        <v>4183</v>
      </c>
      <c r="L1450" s="11" t="s">
        <v>4183</v>
      </c>
      <c r="M1450" s="11" t="s">
        <v>4184</v>
      </c>
      <c r="N1450" s="11" t="s">
        <v>4180</v>
      </c>
      <c r="O1450" s="11">
        <v>39</v>
      </c>
      <c r="P1450" s="11">
        <v>0</v>
      </c>
      <c r="Q1450" s="11">
        <v>39</v>
      </c>
      <c r="R1450" s="11">
        <v>1</v>
      </c>
    </row>
    <row r="1451" spans="1:18">
      <c r="A1451" s="10" t="s">
        <v>5459</v>
      </c>
      <c r="B1451" s="11" t="s">
        <v>329</v>
      </c>
      <c r="C1451" s="11" t="s">
        <v>4177</v>
      </c>
      <c r="D1451" s="11">
        <v>98028</v>
      </c>
      <c r="E1451" s="16">
        <v>560000</v>
      </c>
      <c r="F1451" s="12">
        <v>4</v>
      </c>
      <c r="G1451" s="15">
        <v>2.5</v>
      </c>
      <c r="H1451" s="15">
        <v>2480</v>
      </c>
      <c r="I1451" s="13">
        <v>226</v>
      </c>
      <c r="J1451" s="11">
        <v>0</v>
      </c>
      <c r="K1451" s="15" t="s">
        <v>4183</v>
      </c>
      <c r="L1451" s="11" t="s">
        <v>4178</v>
      </c>
      <c r="M1451" s="11" t="s">
        <v>4184</v>
      </c>
      <c r="N1451" s="11" t="s">
        <v>4181</v>
      </c>
      <c r="O1451" s="11">
        <v>66</v>
      </c>
      <c r="P1451" s="11">
        <v>0</v>
      </c>
      <c r="Q1451" s="11">
        <v>66</v>
      </c>
      <c r="R1451" s="11">
        <v>1</v>
      </c>
    </row>
    <row r="1452" spans="1:18">
      <c r="A1452" s="10" t="s">
        <v>5460</v>
      </c>
      <c r="B1452" s="11" t="s">
        <v>46</v>
      </c>
      <c r="C1452" s="11" t="s">
        <v>4177</v>
      </c>
      <c r="D1452" s="11">
        <v>98033</v>
      </c>
      <c r="E1452" s="16">
        <v>560000</v>
      </c>
      <c r="F1452" s="12">
        <v>3</v>
      </c>
      <c r="G1452" s="15">
        <v>1.75</v>
      </c>
      <c r="H1452" s="15">
        <v>2000</v>
      </c>
      <c r="I1452" s="13">
        <v>280</v>
      </c>
      <c r="J1452" s="11">
        <v>0</v>
      </c>
      <c r="K1452" s="15" t="s">
        <v>4183</v>
      </c>
      <c r="L1452" s="11" t="s">
        <v>4178</v>
      </c>
      <c r="M1452" s="11" t="s">
        <v>4184</v>
      </c>
      <c r="N1452" s="11" t="s">
        <v>4181</v>
      </c>
      <c r="O1452" s="11">
        <v>62</v>
      </c>
      <c r="P1452" s="11">
        <v>0</v>
      </c>
      <c r="Q1452" s="11">
        <v>62</v>
      </c>
      <c r="R1452" s="11">
        <v>1</v>
      </c>
    </row>
    <row r="1453" spans="1:18">
      <c r="A1453" s="10" t="s">
        <v>5461</v>
      </c>
      <c r="B1453" s="11" t="s">
        <v>46</v>
      </c>
      <c r="C1453" s="11" t="s">
        <v>4177</v>
      </c>
      <c r="D1453" s="11">
        <v>98034</v>
      </c>
      <c r="E1453" s="16">
        <v>560000</v>
      </c>
      <c r="F1453" s="12">
        <v>4</v>
      </c>
      <c r="G1453" s="15">
        <v>2.5</v>
      </c>
      <c r="H1453" s="15">
        <v>2260</v>
      </c>
      <c r="I1453" s="13">
        <v>248</v>
      </c>
      <c r="J1453" s="11">
        <v>0</v>
      </c>
      <c r="K1453" s="15" t="s">
        <v>4183</v>
      </c>
      <c r="L1453" s="11" t="s">
        <v>4183</v>
      </c>
      <c r="M1453" s="11" t="s">
        <v>4184</v>
      </c>
      <c r="N1453" s="11" t="s">
        <v>4180</v>
      </c>
      <c r="O1453" s="11">
        <v>22</v>
      </c>
      <c r="P1453" s="11">
        <v>0</v>
      </c>
      <c r="Q1453" s="11">
        <v>22</v>
      </c>
      <c r="R1453" s="11">
        <v>2</v>
      </c>
    </row>
    <row r="1454" spans="1:18">
      <c r="A1454" s="10" t="s">
        <v>5462</v>
      </c>
      <c r="B1454" s="11" t="s">
        <v>46</v>
      </c>
      <c r="C1454" s="11" t="s">
        <v>4177</v>
      </c>
      <c r="D1454" s="11">
        <v>98033</v>
      </c>
      <c r="E1454" s="16">
        <v>560000</v>
      </c>
      <c r="F1454" s="12">
        <v>4</v>
      </c>
      <c r="G1454" s="15">
        <v>2.25</v>
      </c>
      <c r="H1454" s="15">
        <v>1950</v>
      </c>
      <c r="I1454" s="13">
        <v>287</v>
      </c>
      <c r="J1454" s="11">
        <v>0</v>
      </c>
      <c r="K1454" s="15" t="s">
        <v>4183</v>
      </c>
      <c r="L1454" s="11" t="s">
        <v>4178</v>
      </c>
      <c r="M1454" s="11" t="s">
        <v>4184</v>
      </c>
      <c r="N1454" s="11" t="s">
        <v>4180</v>
      </c>
      <c r="O1454" s="11">
        <v>57</v>
      </c>
      <c r="P1454" s="11">
        <v>1997</v>
      </c>
      <c r="Q1454" s="11">
        <v>28</v>
      </c>
      <c r="R1454" s="11">
        <v>1</v>
      </c>
    </row>
    <row r="1455" spans="1:18">
      <c r="A1455" s="10" t="s">
        <v>5463</v>
      </c>
      <c r="B1455" s="11" t="s">
        <v>46</v>
      </c>
      <c r="C1455" s="11" t="s">
        <v>4177</v>
      </c>
      <c r="D1455" s="11">
        <v>98033</v>
      </c>
      <c r="E1455" s="16">
        <v>560000</v>
      </c>
      <c r="F1455" s="12">
        <v>2</v>
      </c>
      <c r="G1455" s="15">
        <v>1</v>
      </c>
      <c r="H1455" s="15">
        <v>1010</v>
      </c>
      <c r="I1455" s="13">
        <v>554</v>
      </c>
      <c r="J1455" s="11">
        <v>0</v>
      </c>
      <c r="K1455" s="15" t="s">
        <v>4183</v>
      </c>
      <c r="L1455" s="11" t="s">
        <v>4183</v>
      </c>
      <c r="M1455" s="11" t="s">
        <v>4184</v>
      </c>
      <c r="N1455" s="11" t="s">
        <v>4179</v>
      </c>
      <c r="O1455" s="11">
        <v>65</v>
      </c>
      <c r="P1455" s="11">
        <v>2001</v>
      </c>
      <c r="Q1455" s="11">
        <v>24</v>
      </c>
      <c r="R1455" s="11">
        <v>1</v>
      </c>
    </row>
    <row r="1456" spans="1:18">
      <c r="A1456" s="10" t="s">
        <v>5464</v>
      </c>
      <c r="B1456" s="11" t="s">
        <v>743</v>
      </c>
      <c r="C1456" s="11" t="s">
        <v>4177</v>
      </c>
      <c r="D1456" s="11">
        <v>98155</v>
      </c>
      <c r="E1456" s="16">
        <v>560000</v>
      </c>
      <c r="F1456" s="12">
        <v>3</v>
      </c>
      <c r="G1456" s="15">
        <v>2.25</v>
      </c>
      <c r="H1456" s="15">
        <v>2070</v>
      </c>
      <c r="I1456" s="13">
        <v>271</v>
      </c>
      <c r="J1456" s="11">
        <v>0</v>
      </c>
      <c r="K1456" s="15" t="s">
        <v>4183</v>
      </c>
      <c r="L1456" s="11" t="s">
        <v>4183</v>
      </c>
      <c r="M1456" s="11" t="s">
        <v>4184</v>
      </c>
      <c r="N1456" s="11" t="s">
        <v>4180</v>
      </c>
      <c r="O1456" s="11">
        <v>70</v>
      </c>
      <c r="P1456" s="11">
        <v>2013</v>
      </c>
      <c r="Q1456" s="11">
        <v>12</v>
      </c>
      <c r="R1456" s="11">
        <v>1.5</v>
      </c>
    </row>
    <row r="1457" spans="1:18">
      <c r="A1457" s="10" t="s">
        <v>5465</v>
      </c>
      <c r="B1457" s="11" t="s">
        <v>281</v>
      </c>
      <c r="C1457" s="11" t="s">
        <v>4177</v>
      </c>
      <c r="D1457" s="11">
        <v>98056</v>
      </c>
      <c r="E1457" s="16">
        <v>560000</v>
      </c>
      <c r="F1457" s="12">
        <v>3</v>
      </c>
      <c r="G1457" s="15">
        <v>2.5</v>
      </c>
      <c r="H1457" s="15">
        <v>1960</v>
      </c>
      <c r="I1457" s="13">
        <v>286</v>
      </c>
      <c r="J1457" s="11">
        <v>0</v>
      </c>
      <c r="K1457" s="15" t="s">
        <v>4183</v>
      </c>
      <c r="L1457" s="11" t="s">
        <v>4183</v>
      </c>
      <c r="M1457" s="11" t="s">
        <v>4184</v>
      </c>
      <c r="N1457" s="11" t="s">
        <v>4179</v>
      </c>
      <c r="O1457" s="11">
        <v>36</v>
      </c>
      <c r="P1457" s="11">
        <v>0</v>
      </c>
      <c r="Q1457" s="11">
        <v>36</v>
      </c>
      <c r="R1457" s="11">
        <v>2</v>
      </c>
    </row>
    <row r="1458" spans="1:18">
      <c r="A1458" s="10" t="s">
        <v>5466</v>
      </c>
      <c r="B1458" s="11" t="s">
        <v>281</v>
      </c>
      <c r="C1458" s="11" t="s">
        <v>4177</v>
      </c>
      <c r="D1458" s="11">
        <v>98056</v>
      </c>
      <c r="E1458" s="16">
        <v>560000</v>
      </c>
      <c r="F1458" s="12">
        <v>3</v>
      </c>
      <c r="G1458" s="15">
        <v>2.5</v>
      </c>
      <c r="H1458" s="15">
        <v>2070</v>
      </c>
      <c r="I1458" s="13">
        <v>271</v>
      </c>
      <c r="J1458" s="11">
        <v>0</v>
      </c>
      <c r="K1458" s="15" t="s">
        <v>4183</v>
      </c>
      <c r="L1458" s="11" t="s">
        <v>4183</v>
      </c>
      <c r="M1458" s="11" t="s">
        <v>4184</v>
      </c>
      <c r="N1458" s="11" t="s">
        <v>4180</v>
      </c>
      <c r="O1458" s="11">
        <v>29</v>
      </c>
      <c r="P1458" s="11">
        <v>0</v>
      </c>
      <c r="Q1458" s="11">
        <v>29</v>
      </c>
      <c r="R1458" s="11">
        <v>2</v>
      </c>
    </row>
    <row r="1459" spans="1:18">
      <c r="A1459" s="10" t="s">
        <v>5467</v>
      </c>
      <c r="B1459" s="11" t="s">
        <v>319</v>
      </c>
      <c r="C1459" s="11" t="s">
        <v>4177</v>
      </c>
      <c r="D1459" s="11">
        <v>98059</v>
      </c>
      <c r="E1459" s="16">
        <v>560000</v>
      </c>
      <c r="F1459" s="12">
        <v>4</v>
      </c>
      <c r="G1459" s="15">
        <v>2.5</v>
      </c>
      <c r="H1459" s="15">
        <v>2710</v>
      </c>
      <c r="I1459" s="13">
        <v>207</v>
      </c>
      <c r="J1459" s="11">
        <v>0</v>
      </c>
      <c r="K1459" s="15" t="s">
        <v>4183</v>
      </c>
      <c r="L1459" s="11" t="s">
        <v>4183</v>
      </c>
      <c r="M1459" s="11" t="s">
        <v>4184</v>
      </c>
      <c r="N1459" s="11" t="s">
        <v>4180</v>
      </c>
      <c r="O1459" s="11">
        <v>22</v>
      </c>
      <c r="P1459" s="11">
        <v>0</v>
      </c>
      <c r="Q1459" s="11">
        <v>22</v>
      </c>
      <c r="R1459" s="11">
        <v>2</v>
      </c>
    </row>
    <row r="1460" spans="1:18">
      <c r="A1460" s="10" t="s">
        <v>5468</v>
      </c>
      <c r="B1460" s="11" t="s">
        <v>102</v>
      </c>
      <c r="C1460" s="11" t="s">
        <v>4177</v>
      </c>
      <c r="D1460" s="11">
        <v>98074</v>
      </c>
      <c r="E1460" s="16">
        <v>560000</v>
      </c>
      <c r="F1460" s="12">
        <v>3</v>
      </c>
      <c r="G1460" s="15">
        <v>2.5</v>
      </c>
      <c r="H1460" s="15">
        <v>1960</v>
      </c>
      <c r="I1460" s="13">
        <v>286</v>
      </c>
      <c r="J1460" s="11">
        <v>0</v>
      </c>
      <c r="K1460" s="15" t="s">
        <v>4183</v>
      </c>
      <c r="L1460" s="11" t="s">
        <v>4183</v>
      </c>
      <c r="M1460" s="11" t="s">
        <v>4184</v>
      </c>
      <c r="N1460" s="11" t="s">
        <v>4180</v>
      </c>
      <c r="O1460" s="11">
        <v>23</v>
      </c>
      <c r="P1460" s="11">
        <v>0</v>
      </c>
      <c r="Q1460" s="11">
        <v>23</v>
      </c>
      <c r="R1460" s="11">
        <v>2</v>
      </c>
    </row>
    <row r="1461" spans="1:18">
      <c r="A1461" s="10" t="s">
        <v>5469</v>
      </c>
      <c r="B1461" s="11" t="s">
        <v>102</v>
      </c>
      <c r="C1461" s="11" t="s">
        <v>4177</v>
      </c>
      <c r="D1461" s="11">
        <v>98074</v>
      </c>
      <c r="E1461" s="16">
        <v>560000</v>
      </c>
      <c r="F1461" s="12">
        <v>4</v>
      </c>
      <c r="G1461" s="15">
        <v>2.5</v>
      </c>
      <c r="H1461" s="15">
        <v>2300</v>
      </c>
      <c r="I1461" s="13">
        <v>243</v>
      </c>
      <c r="J1461" s="11">
        <v>0</v>
      </c>
      <c r="K1461" s="15" t="s">
        <v>4183</v>
      </c>
      <c r="L1461" s="11" t="s">
        <v>4183</v>
      </c>
      <c r="M1461" s="11" t="s">
        <v>4184</v>
      </c>
      <c r="N1461" s="11" t="s">
        <v>4180</v>
      </c>
      <c r="O1461" s="11">
        <v>35</v>
      </c>
      <c r="P1461" s="11">
        <v>2009</v>
      </c>
      <c r="Q1461" s="11">
        <v>16</v>
      </c>
      <c r="R1461" s="11">
        <v>2</v>
      </c>
    </row>
    <row r="1462" spans="1:18">
      <c r="A1462" s="10" t="s">
        <v>5470</v>
      </c>
      <c r="B1462" s="11" t="s">
        <v>49</v>
      </c>
      <c r="C1462" s="11" t="s">
        <v>4177</v>
      </c>
      <c r="D1462" s="11">
        <v>98107</v>
      </c>
      <c r="E1462" s="16">
        <v>560000</v>
      </c>
      <c r="F1462" s="12">
        <v>4</v>
      </c>
      <c r="G1462" s="15">
        <v>1.75</v>
      </c>
      <c r="H1462" s="15">
        <v>1880</v>
      </c>
      <c r="I1462" s="13">
        <v>298</v>
      </c>
      <c r="J1462" s="11">
        <v>0</v>
      </c>
      <c r="K1462" s="15" t="s">
        <v>4183</v>
      </c>
      <c r="L1462" s="11" t="s">
        <v>4178</v>
      </c>
      <c r="M1462" s="11" t="s">
        <v>4184</v>
      </c>
      <c r="N1462" s="11" t="s">
        <v>4179</v>
      </c>
      <c r="O1462" s="11">
        <v>81</v>
      </c>
      <c r="P1462" s="11">
        <v>0</v>
      </c>
      <c r="Q1462" s="11">
        <v>81</v>
      </c>
      <c r="R1462" s="11">
        <v>1.5</v>
      </c>
    </row>
    <row r="1463" spans="1:18">
      <c r="A1463" s="10" t="s">
        <v>5471</v>
      </c>
      <c r="B1463" s="11" t="s">
        <v>49</v>
      </c>
      <c r="C1463" s="11" t="s">
        <v>4177</v>
      </c>
      <c r="D1463" s="11">
        <v>98177</v>
      </c>
      <c r="E1463" s="16">
        <v>560000</v>
      </c>
      <c r="F1463" s="12">
        <v>3</v>
      </c>
      <c r="G1463" s="15">
        <v>1.5</v>
      </c>
      <c r="H1463" s="15">
        <v>2000</v>
      </c>
      <c r="I1463" s="13">
        <v>280</v>
      </c>
      <c r="J1463" s="11">
        <v>0</v>
      </c>
      <c r="K1463" s="15" t="s">
        <v>4183</v>
      </c>
      <c r="L1463" s="11" t="s">
        <v>4183</v>
      </c>
      <c r="M1463" s="11" t="s">
        <v>4184</v>
      </c>
      <c r="N1463" s="11" t="s">
        <v>4180</v>
      </c>
      <c r="O1463" s="11">
        <v>72</v>
      </c>
      <c r="P1463" s="11">
        <v>0</v>
      </c>
      <c r="Q1463" s="11">
        <v>72</v>
      </c>
      <c r="R1463" s="11">
        <v>1</v>
      </c>
    </row>
    <row r="1464" spans="1:18">
      <c r="A1464" s="10" t="s">
        <v>5472</v>
      </c>
      <c r="B1464" s="11" t="s">
        <v>49</v>
      </c>
      <c r="C1464" s="11" t="s">
        <v>4177</v>
      </c>
      <c r="D1464" s="11">
        <v>98126</v>
      </c>
      <c r="E1464" s="16">
        <v>560000</v>
      </c>
      <c r="F1464" s="12">
        <v>5</v>
      </c>
      <c r="G1464" s="15">
        <v>1</v>
      </c>
      <c r="H1464" s="15">
        <v>1710</v>
      </c>
      <c r="I1464" s="13">
        <v>327</v>
      </c>
      <c r="J1464" s="11">
        <v>0</v>
      </c>
      <c r="K1464" s="15" t="s">
        <v>4183</v>
      </c>
      <c r="L1464" s="11" t="s">
        <v>4178</v>
      </c>
      <c r="M1464" s="11" t="s">
        <v>4184</v>
      </c>
      <c r="N1464" s="11" t="s">
        <v>4179</v>
      </c>
      <c r="O1464" s="11">
        <v>99</v>
      </c>
      <c r="P1464" s="11">
        <v>1993</v>
      </c>
      <c r="Q1464" s="11">
        <v>32</v>
      </c>
      <c r="R1464" s="11">
        <v>1.5</v>
      </c>
    </row>
    <row r="1465" spans="1:18">
      <c r="A1465" s="10" t="s">
        <v>1592</v>
      </c>
      <c r="B1465" s="11" t="s">
        <v>49</v>
      </c>
      <c r="C1465" s="11" t="s">
        <v>4177</v>
      </c>
      <c r="D1465" s="11">
        <v>98103</v>
      </c>
      <c r="E1465" s="16">
        <v>560000</v>
      </c>
      <c r="F1465" s="12">
        <v>3</v>
      </c>
      <c r="G1465" s="15">
        <v>1</v>
      </c>
      <c r="H1465" s="15">
        <v>1440</v>
      </c>
      <c r="I1465" s="13">
        <v>389</v>
      </c>
      <c r="J1465" s="11">
        <v>0</v>
      </c>
      <c r="K1465" s="15" t="s">
        <v>4183</v>
      </c>
      <c r="L1465" s="11" t="s">
        <v>4183</v>
      </c>
      <c r="M1465" s="11" t="s">
        <v>4184</v>
      </c>
      <c r="N1465" s="11" t="s">
        <v>4180</v>
      </c>
      <c r="O1465" s="11">
        <v>115</v>
      </c>
      <c r="P1465" s="11">
        <v>2006</v>
      </c>
      <c r="Q1465" s="11">
        <v>19</v>
      </c>
      <c r="R1465" s="11">
        <v>2</v>
      </c>
    </row>
    <row r="1466" spans="1:18">
      <c r="A1466" s="10" t="s">
        <v>5473</v>
      </c>
      <c r="B1466" s="11" t="s">
        <v>49</v>
      </c>
      <c r="C1466" s="11" t="s">
        <v>4177</v>
      </c>
      <c r="D1466" s="11">
        <v>98117</v>
      </c>
      <c r="E1466" s="16">
        <v>560000</v>
      </c>
      <c r="F1466" s="12">
        <v>4</v>
      </c>
      <c r="G1466" s="15">
        <v>1</v>
      </c>
      <c r="H1466" s="15">
        <v>1660</v>
      </c>
      <c r="I1466" s="13">
        <v>337</v>
      </c>
      <c r="J1466" s="11">
        <v>0</v>
      </c>
      <c r="K1466" s="15" t="s">
        <v>4183</v>
      </c>
      <c r="L1466" s="11" t="s">
        <v>4178</v>
      </c>
      <c r="M1466" s="11" t="s">
        <v>4184</v>
      </c>
      <c r="N1466" s="11" t="s">
        <v>4180</v>
      </c>
      <c r="O1466" s="11">
        <v>80</v>
      </c>
      <c r="P1466" s="11">
        <v>2010</v>
      </c>
      <c r="Q1466" s="11">
        <v>15</v>
      </c>
      <c r="R1466" s="11">
        <v>1.5</v>
      </c>
    </row>
    <row r="1467" spans="1:18">
      <c r="A1467" s="10" t="s">
        <v>5474</v>
      </c>
      <c r="B1467" s="11" t="s">
        <v>120</v>
      </c>
      <c r="C1467" s="11" t="s">
        <v>4177</v>
      </c>
      <c r="D1467" s="11">
        <v>98072</v>
      </c>
      <c r="E1467" s="16">
        <v>559900</v>
      </c>
      <c r="F1467" s="12">
        <v>3</v>
      </c>
      <c r="G1467" s="15">
        <v>2.75</v>
      </c>
      <c r="H1467" s="15">
        <v>2930</v>
      </c>
      <c r="I1467" s="13">
        <v>191</v>
      </c>
      <c r="J1467" s="11">
        <v>0</v>
      </c>
      <c r="K1467" s="15" t="s">
        <v>4183</v>
      </c>
      <c r="L1467" s="11" t="s">
        <v>4178</v>
      </c>
      <c r="M1467" s="11" t="s">
        <v>4184</v>
      </c>
      <c r="N1467" s="11" t="s">
        <v>4180</v>
      </c>
      <c r="O1467" s="11">
        <v>21</v>
      </c>
      <c r="P1467" s="11">
        <v>2003</v>
      </c>
      <c r="Q1467" s="11">
        <v>22</v>
      </c>
      <c r="R1467" s="11">
        <v>1</v>
      </c>
    </row>
    <row r="1468" spans="1:18">
      <c r="A1468" s="10" t="s">
        <v>5475</v>
      </c>
      <c r="B1468" s="11" t="s">
        <v>49</v>
      </c>
      <c r="C1468" s="11" t="s">
        <v>4177</v>
      </c>
      <c r="D1468" s="11">
        <v>98126</v>
      </c>
      <c r="E1468" s="16">
        <v>559000</v>
      </c>
      <c r="F1468" s="12">
        <v>2</v>
      </c>
      <c r="G1468" s="15">
        <v>1</v>
      </c>
      <c r="H1468" s="15">
        <v>1240</v>
      </c>
      <c r="I1468" s="13">
        <v>451</v>
      </c>
      <c r="J1468" s="11">
        <v>0</v>
      </c>
      <c r="K1468" s="15" t="s">
        <v>4183</v>
      </c>
      <c r="L1468" s="11" t="s">
        <v>4178</v>
      </c>
      <c r="M1468" s="11" t="s">
        <v>4195</v>
      </c>
      <c r="N1468" s="11" t="s">
        <v>4179</v>
      </c>
      <c r="O1468" s="11">
        <v>87</v>
      </c>
      <c r="P1468" s="11">
        <v>0</v>
      </c>
      <c r="Q1468" s="11">
        <v>87</v>
      </c>
      <c r="R1468" s="11">
        <v>1</v>
      </c>
    </row>
    <row r="1469" spans="1:18">
      <c r="A1469" s="10" t="s">
        <v>5476</v>
      </c>
      <c r="B1469" s="11" t="s">
        <v>49</v>
      </c>
      <c r="C1469" s="11" t="s">
        <v>4177</v>
      </c>
      <c r="D1469" s="11">
        <v>98117</v>
      </c>
      <c r="E1469" s="16">
        <v>559000</v>
      </c>
      <c r="F1469" s="12">
        <v>3</v>
      </c>
      <c r="G1469" s="15">
        <v>1.5</v>
      </c>
      <c r="H1469" s="15">
        <v>2070</v>
      </c>
      <c r="I1469" s="13">
        <v>270</v>
      </c>
      <c r="J1469" s="11">
        <v>0</v>
      </c>
      <c r="K1469" s="15" t="s">
        <v>4183</v>
      </c>
      <c r="L1469" s="11" t="s">
        <v>4178</v>
      </c>
      <c r="M1469" s="11" t="s">
        <v>4184</v>
      </c>
      <c r="N1469" s="11" t="s">
        <v>4179</v>
      </c>
      <c r="O1469" s="11">
        <v>77</v>
      </c>
      <c r="P1469" s="11">
        <v>0</v>
      </c>
      <c r="Q1469" s="11">
        <v>77</v>
      </c>
      <c r="R1469" s="11">
        <v>1</v>
      </c>
    </row>
    <row r="1470" spans="1:18">
      <c r="A1470" s="10" t="s">
        <v>5477</v>
      </c>
      <c r="B1470" s="11" t="s">
        <v>49</v>
      </c>
      <c r="C1470" s="11" t="s">
        <v>4177</v>
      </c>
      <c r="D1470" s="11">
        <v>98117</v>
      </c>
      <c r="E1470" s="16">
        <v>558654</v>
      </c>
      <c r="F1470" s="12">
        <v>3</v>
      </c>
      <c r="G1470" s="15">
        <v>2.5</v>
      </c>
      <c r="H1470" s="15">
        <v>1530</v>
      </c>
      <c r="I1470" s="13">
        <v>365</v>
      </c>
      <c r="J1470" s="11">
        <v>0</v>
      </c>
      <c r="K1470" s="15" t="s">
        <v>4183</v>
      </c>
      <c r="L1470" s="11" t="s">
        <v>4178</v>
      </c>
      <c r="M1470" s="11" t="s">
        <v>4184</v>
      </c>
      <c r="N1470" s="11" t="s">
        <v>4181</v>
      </c>
      <c r="O1470" s="11">
        <v>97</v>
      </c>
      <c r="P1470" s="11">
        <v>1970</v>
      </c>
      <c r="Q1470" s="11">
        <v>55</v>
      </c>
      <c r="R1470" s="11">
        <v>1.5</v>
      </c>
    </row>
    <row r="1471" spans="1:18">
      <c r="A1471" s="10" t="s">
        <v>5478</v>
      </c>
      <c r="B1471" s="11" t="s">
        <v>33</v>
      </c>
      <c r="C1471" s="11" t="s">
        <v>4177</v>
      </c>
      <c r="D1471" s="11">
        <v>98006</v>
      </c>
      <c r="E1471" s="16">
        <v>558000</v>
      </c>
      <c r="F1471" s="12">
        <v>4</v>
      </c>
      <c r="G1471" s="15">
        <v>2.25</v>
      </c>
      <c r="H1471" s="15">
        <v>2060</v>
      </c>
      <c r="I1471" s="13">
        <v>271</v>
      </c>
      <c r="J1471" s="11">
        <v>0</v>
      </c>
      <c r="K1471" s="15" t="s">
        <v>4183</v>
      </c>
      <c r="L1471" s="11" t="s">
        <v>4178</v>
      </c>
      <c r="M1471" s="11" t="s">
        <v>4184</v>
      </c>
      <c r="N1471" s="11" t="s">
        <v>4179</v>
      </c>
      <c r="O1471" s="11">
        <v>63</v>
      </c>
      <c r="P1471" s="11">
        <v>0</v>
      </c>
      <c r="Q1471" s="11">
        <v>63</v>
      </c>
      <c r="R1471" s="11">
        <v>1</v>
      </c>
    </row>
    <row r="1472" spans="1:18">
      <c r="A1472" s="10" t="s">
        <v>5479</v>
      </c>
      <c r="B1472" s="11" t="s">
        <v>49</v>
      </c>
      <c r="C1472" s="11" t="s">
        <v>4177</v>
      </c>
      <c r="D1472" s="11">
        <v>98116</v>
      </c>
      <c r="E1472" s="16">
        <v>558000</v>
      </c>
      <c r="F1472" s="12">
        <v>2</v>
      </c>
      <c r="G1472" s="15">
        <v>2</v>
      </c>
      <c r="H1472" s="15">
        <v>1580</v>
      </c>
      <c r="I1472" s="13">
        <v>353</v>
      </c>
      <c r="J1472" s="11">
        <v>0</v>
      </c>
      <c r="K1472" s="15" t="s">
        <v>4183</v>
      </c>
      <c r="L1472" s="11" t="s">
        <v>4178</v>
      </c>
      <c r="M1472" s="11" t="s">
        <v>4184</v>
      </c>
      <c r="N1472" s="11" t="s">
        <v>4181</v>
      </c>
      <c r="O1472" s="11">
        <v>115</v>
      </c>
      <c r="P1472" s="11">
        <v>0</v>
      </c>
      <c r="Q1472" s="11">
        <v>115</v>
      </c>
      <c r="R1472" s="11">
        <v>1</v>
      </c>
    </row>
    <row r="1473" spans="1:18">
      <c r="A1473" s="10" t="s">
        <v>5480</v>
      </c>
      <c r="B1473" s="11" t="s">
        <v>49</v>
      </c>
      <c r="C1473" s="11" t="s">
        <v>4177</v>
      </c>
      <c r="D1473" s="11">
        <v>98122</v>
      </c>
      <c r="E1473" s="16">
        <v>558000</v>
      </c>
      <c r="F1473" s="12">
        <v>4</v>
      </c>
      <c r="G1473" s="15">
        <v>2</v>
      </c>
      <c r="H1473" s="15">
        <v>2180</v>
      </c>
      <c r="I1473" s="13">
        <v>256</v>
      </c>
      <c r="J1473" s="11">
        <v>0</v>
      </c>
      <c r="K1473" s="15" t="s">
        <v>4183</v>
      </c>
      <c r="L1473" s="11" t="s">
        <v>4178</v>
      </c>
      <c r="M1473" s="11" t="s">
        <v>4184</v>
      </c>
      <c r="N1473" s="11" t="s">
        <v>4180</v>
      </c>
      <c r="O1473" s="11">
        <v>125</v>
      </c>
      <c r="P1473" s="11">
        <v>2005</v>
      </c>
      <c r="Q1473" s="11">
        <v>20</v>
      </c>
      <c r="R1473" s="11">
        <v>1</v>
      </c>
    </row>
    <row r="1474" spans="1:18">
      <c r="A1474" s="10" t="s">
        <v>5481</v>
      </c>
      <c r="B1474" s="11" t="s">
        <v>33</v>
      </c>
      <c r="C1474" s="11" t="s">
        <v>4177</v>
      </c>
      <c r="D1474" s="11">
        <v>98008</v>
      </c>
      <c r="E1474" s="16">
        <v>557500</v>
      </c>
      <c r="F1474" s="12">
        <v>3</v>
      </c>
      <c r="G1474" s="15">
        <v>1.75</v>
      </c>
      <c r="H1474" s="15">
        <v>1900</v>
      </c>
      <c r="I1474" s="13">
        <v>293</v>
      </c>
      <c r="J1474" s="11">
        <v>0</v>
      </c>
      <c r="K1474" s="15" t="s">
        <v>4183</v>
      </c>
      <c r="L1474" s="11" t="s">
        <v>4183</v>
      </c>
      <c r="M1474" s="11" t="s">
        <v>4184</v>
      </c>
      <c r="N1474" s="11" t="s">
        <v>4179</v>
      </c>
      <c r="O1474" s="11">
        <v>66</v>
      </c>
      <c r="P1474" s="11">
        <v>0</v>
      </c>
      <c r="Q1474" s="11">
        <v>66</v>
      </c>
      <c r="R1474" s="11">
        <v>1</v>
      </c>
    </row>
    <row r="1475" spans="1:18">
      <c r="A1475" s="10" t="s">
        <v>5482</v>
      </c>
      <c r="B1475" s="11" t="s">
        <v>137</v>
      </c>
      <c r="C1475" s="11" t="s">
        <v>4177</v>
      </c>
      <c r="D1475" s="11">
        <v>98052</v>
      </c>
      <c r="E1475" s="16">
        <v>557500</v>
      </c>
      <c r="F1475" s="12">
        <v>3</v>
      </c>
      <c r="G1475" s="15">
        <v>2.25</v>
      </c>
      <c r="H1475" s="15">
        <v>1820</v>
      </c>
      <c r="I1475" s="13">
        <v>306</v>
      </c>
      <c r="J1475" s="11">
        <v>0</v>
      </c>
      <c r="K1475" s="15" t="s">
        <v>4183</v>
      </c>
      <c r="L1475" s="11" t="s">
        <v>4183</v>
      </c>
      <c r="M1475" s="11" t="s">
        <v>4184</v>
      </c>
      <c r="N1475" s="11" t="s">
        <v>4180</v>
      </c>
      <c r="O1475" s="11">
        <v>41</v>
      </c>
      <c r="P1475" s="11">
        <v>0</v>
      </c>
      <c r="Q1475" s="11">
        <v>41</v>
      </c>
      <c r="R1475" s="11">
        <v>2</v>
      </c>
    </row>
    <row r="1476" spans="1:18">
      <c r="A1476" s="10" t="s">
        <v>5483</v>
      </c>
      <c r="B1476" s="11" t="s">
        <v>120</v>
      </c>
      <c r="C1476" s="11" t="s">
        <v>4177</v>
      </c>
      <c r="D1476" s="11">
        <v>98077</v>
      </c>
      <c r="E1476" s="16">
        <v>557125</v>
      </c>
      <c r="F1476" s="12">
        <v>4</v>
      </c>
      <c r="G1476" s="15">
        <v>2.75</v>
      </c>
      <c r="H1476" s="15">
        <v>3370</v>
      </c>
      <c r="I1476" s="13">
        <v>165</v>
      </c>
      <c r="J1476" s="11">
        <v>0</v>
      </c>
      <c r="K1476" s="15" t="s">
        <v>4183</v>
      </c>
      <c r="L1476" s="11" t="s">
        <v>4183</v>
      </c>
      <c r="M1476" s="11" t="s">
        <v>4184</v>
      </c>
      <c r="N1476" s="11" t="s">
        <v>4180</v>
      </c>
      <c r="O1476" s="11">
        <v>34</v>
      </c>
      <c r="P1476" s="11">
        <v>0</v>
      </c>
      <c r="Q1476" s="11">
        <v>34</v>
      </c>
      <c r="R1476" s="11">
        <v>2</v>
      </c>
    </row>
    <row r="1477" spans="1:18">
      <c r="A1477" s="10" t="s">
        <v>5484</v>
      </c>
      <c r="B1477" s="11" t="s">
        <v>675</v>
      </c>
      <c r="C1477" s="11" t="s">
        <v>4177</v>
      </c>
      <c r="D1477" s="11">
        <v>98023</v>
      </c>
      <c r="E1477" s="16">
        <v>556000</v>
      </c>
      <c r="F1477" s="12">
        <v>5</v>
      </c>
      <c r="G1477" s="15">
        <v>2.5</v>
      </c>
      <c r="H1477" s="15">
        <v>3840</v>
      </c>
      <c r="I1477" s="13">
        <v>145</v>
      </c>
      <c r="J1477" s="11">
        <v>0</v>
      </c>
      <c r="K1477" s="15" t="s">
        <v>4183</v>
      </c>
      <c r="L1477" s="11" t="s">
        <v>4183</v>
      </c>
      <c r="M1477" s="11" t="s">
        <v>4184</v>
      </c>
      <c r="N1477" s="11" t="s">
        <v>4180</v>
      </c>
      <c r="O1477" s="11">
        <v>34</v>
      </c>
      <c r="P1477" s="11">
        <v>0</v>
      </c>
      <c r="Q1477" s="11">
        <v>34</v>
      </c>
      <c r="R1477" s="11">
        <v>2</v>
      </c>
    </row>
    <row r="1478" spans="1:18">
      <c r="A1478" s="10" t="s">
        <v>5485</v>
      </c>
      <c r="B1478" s="11" t="s">
        <v>79</v>
      </c>
      <c r="C1478" s="11" t="s">
        <v>4177</v>
      </c>
      <c r="D1478" s="11">
        <v>98029</v>
      </c>
      <c r="E1478" s="16">
        <v>556000</v>
      </c>
      <c r="F1478" s="12">
        <v>3</v>
      </c>
      <c r="G1478" s="15">
        <v>3</v>
      </c>
      <c r="H1478" s="15">
        <v>1960</v>
      </c>
      <c r="I1478" s="13">
        <v>284</v>
      </c>
      <c r="J1478" s="11">
        <v>0</v>
      </c>
      <c r="K1478" s="15" t="s">
        <v>4183</v>
      </c>
      <c r="L1478" s="11" t="s">
        <v>4178</v>
      </c>
      <c r="M1478" s="11" t="s">
        <v>4184</v>
      </c>
      <c r="N1478" s="11" t="s">
        <v>4180</v>
      </c>
      <c r="O1478" s="11">
        <v>18</v>
      </c>
      <c r="P1478" s="11">
        <v>0</v>
      </c>
      <c r="Q1478" s="11">
        <v>18</v>
      </c>
      <c r="R1478" s="11">
        <v>2</v>
      </c>
    </row>
    <row r="1479" spans="1:18">
      <c r="A1479" s="10" t="s">
        <v>5486</v>
      </c>
      <c r="B1479" s="11" t="s">
        <v>46</v>
      </c>
      <c r="C1479" s="11" t="s">
        <v>4177</v>
      </c>
      <c r="D1479" s="11">
        <v>98033</v>
      </c>
      <c r="E1479" s="16">
        <v>556000</v>
      </c>
      <c r="F1479" s="12">
        <v>3</v>
      </c>
      <c r="G1479" s="15">
        <v>2.25</v>
      </c>
      <c r="H1479" s="15">
        <v>2020</v>
      </c>
      <c r="I1479" s="13">
        <v>275</v>
      </c>
      <c r="J1479" s="11">
        <v>0</v>
      </c>
      <c r="K1479" s="15" t="s">
        <v>4183</v>
      </c>
      <c r="L1479" s="11" t="s">
        <v>4183</v>
      </c>
      <c r="M1479" s="11" t="s">
        <v>4184</v>
      </c>
      <c r="N1479" s="11" t="s">
        <v>4180</v>
      </c>
      <c r="O1479" s="11">
        <v>27</v>
      </c>
      <c r="P1479" s="11">
        <v>2006</v>
      </c>
      <c r="Q1479" s="11">
        <v>19</v>
      </c>
      <c r="R1479" s="11">
        <v>2</v>
      </c>
    </row>
    <row r="1480" spans="1:18">
      <c r="A1480" s="10" t="s">
        <v>5487</v>
      </c>
      <c r="B1480" s="11" t="s">
        <v>49</v>
      </c>
      <c r="C1480" s="11" t="s">
        <v>4177</v>
      </c>
      <c r="D1480" s="11">
        <v>98126</v>
      </c>
      <c r="E1480" s="16">
        <v>556000</v>
      </c>
      <c r="F1480" s="12">
        <v>3</v>
      </c>
      <c r="G1480" s="15">
        <v>1.75</v>
      </c>
      <c r="H1480" s="15">
        <v>1640</v>
      </c>
      <c r="I1480" s="13">
        <v>339</v>
      </c>
      <c r="J1480" s="11">
        <v>0</v>
      </c>
      <c r="K1480" s="15" t="s">
        <v>4183</v>
      </c>
      <c r="L1480" s="11" t="s">
        <v>4178</v>
      </c>
      <c r="M1480" s="11" t="s">
        <v>4184</v>
      </c>
      <c r="N1480" s="11" t="s">
        <v>4180</v>
      </c>
      <c r="O1480" s="11">
        <v>77</v>
      </c>
      <c r="P1480" s="11">
        <v>1994</v>
      </c>
      <c r="Q1480" s="11">
        <v>31</v>
      </c>
      <c r="R1480" s="11">
        <v>1</v>
      </c>
    </row>
    <row r="1481" spans="1:18">
      <c r="A1481" s="10" t="s">
        <v>5488</v>
      </c>
      <c r="B1481" s="11" t="s">
        <v>49</v>
      </c>
      <c r="C1481" s="11" t="s">
        <v>4177</v>
      </c>
      <c r="D1481" s="11">
        <v>98126</v>
      </c>
      <c r="E1481" s="16">
        <v>555000</v>
      </c>
      <c r="F1481" s="12">
        <v>3</v>
      </c>
      <c r="G1481" s="15">
        <v>2</v>
      </c>
      <c r="H1481" s="15">
        <v>2180</v>
      </c>
      <c r="I1481" s="13">
        <v>255</v>
      </c>
      <c r="J1481" s="11">
        <v>0</v>
      </c>
      <c r="K1481" s="15" t="s">
        <v>4183</v>
      </c>
      <c r="L1481" s="11" t="s">
        <v>4178</v>
      </c>
      <c r="M1481" s="11" t="s">
        <v>4179</v>
      </c>
      <c r="N1481" s="11" t="s">
        <v>4179</v>
      </c>
      <c r="O1481" s="11">
        <v>95</v>
      </c>
      <c r="P1481" s="11">
        <v>0</v>
      </c>
      <c r="Q1481" s="11">
        <v>95</v>
      </c>
      <c r="R1481" s="11">
        <v>1.5</v>
      </c>
    </row>
    <row r="1482" spans="1:18">
      <c r="A1482" s="10" t="s">
        <v>5489</v>
      </c>
      <c r="B1482" s="11" t="s">
        <v>33</v>
      </c>
      <c r="C1482" s="11" t="s">
        <v>4177</v>
      </c>
      <c r="D1482" s="11">
        <v>98006</v>
      </c>
      <c r="E1482" s="16">
        <v>555000</v>
      </c>
      <c r="F1482" s="12">
        <v>4</v>
      </c>
      <c r="G1482" s="15">
        <v>2.25</v>
      </c>
      <c r="H1482" s="15">
        <v>2350</v>
      </c>
      <c r="I1482" s="13">
        <v>236</v>
      </c>
      <c r="J1482" s="11">
        <v>0</v>
      </c>
      <c r="K1482" s="15" t="s">
        <v>4183</v>
      </c>
      <c r="L1482" s="11" t="s">
        <v>4178</v>
      </c>
      <c r="M1482" s="11" t="s">
        <v>4184</v>
      </c>
      <c r="N1482" s="11" t="s">
        <v>4179</v>
      </c>
      <c r="O1482" s="11">
        <v>48</v>
      </c>
      <c r="P1482" s="11">
        <v>0</v>
      </c>
      <c r="Q1482" s="11">
        <v>48</v>
      </c>
      <c r="R1482" s="11">
        <v>1</v>
      </c>
    </row>
    <row r="1483" spans="1:18">
      <c r="A1483" s="10" t="s">
        <v>5490</v>
      </c>
      <c r="B1483" s="11" t="s">
        <v>841</v>
      </c>
      <c r="C1483" s="11" t="s">
        <v>4177</v>
      </c>
      <c r="D1483" s="11">
        <v>98011</v>
      </c>
      <c r="E1483" s="16">
        <v>555000</v>
      </c>
      <c r="F1483" s="12">
        <v>3</v>
      </c>
      <c r="G1483" s="15">
        <v>2.5</v>
      </c>
      <c r="H1483" s="15">
        <v>3160</v>
      </c>
      <c r="I1483" s="13">
        <v>176</v>
      </c>
      <c r="J1483" s="11">
        <v>0</v>
      </c>
      <c r="K1483" s="15" t="s">
        <v>4183</v>
      </c>
      <c r="L1483" s="11" t="s">
        <v>4178</v>
      </c>
      <c r="M1483" s="11" t="s">
        <v>4184</v>
      </c>
      <c r="N1483" s="11" t="s">
        <v>4180</v>
      </c>
      <c r="O1483" s="11">
        <v>19</v>
      </c>
      <c r="P1483" s="11">
        <v>0</v>
      </c>
      <c r="Q1483" s="11">
        <v>19</v>
      </c>
      <c r="R1483" s="11">
        <v>2</v>
      </c>
    </row>
    <row r="1484" spans="1:18">
      <c r="A1484" s="10" t="s">
        <v>5491</v>
      </c>
      <c r="B1484" s="11" t="s">
        <v>920</v>
      </c>
      <c r="C1484" s="11" t="s">
        <v>4177</v>
      </c>
      <c r="D1484" s="11">
        <v>98038</v>
      </c>
      <c r="E1484" s="16">
        <v>555000</v>
      </c>
      <c r="F1484" s="12">
        <v>5</v>
      </c>
      <c r="G1484" s="15">
        <v>3</v>
      </c>
      <c r="H1484" s="15">
        <v>3640</v>
      </c>
      <c r="I1484" s="13">
        <v>152</v>
      </c>
      <c r="J1484" s="11">
        <v>0</v>
      </c>
      <c r="K1484" s="15" t="s">
        <v>4183</v>
      </c>
      <c r="L1484" s="11" t="s">
        <v>4183</v>
      </c>
      <c r="M1484" s="11" t="s">
        <v>4184</v>
      </c>
      <c r="N1484" s="11" t="s">
        <v>4180</v>
      </c>
      <c r="O1484" s="11">
        <v>21</v>
      </c>
      <c r="P1484" s="11">
        <v>2003</v>
      </c>
      <c r="Q1484" s="11">
        <v>22</v>
      </c>
      <c r="R1484" s="11">
        <v>2</v>
      </c>
    </row>
    <row r="1485" spans="1:18">
      <c r="A1485" s="10" t="s">
        <v>5492</v>
      </c>
      <c r="B1485" s="11" t="s">
        <v>137</v>
      </c>
      <c r="C1485" s="11" t="s">
        <v>4177</v>
      </c>
      <c r="D1485" s="11">
        <v>98052</v>
      </c>
      <c r="E1485" s="16">
        <v>555000</v>
      </c>
      <c r="F1485" s="12">
        <v>4</v>
      </c>
      <c r="G1485" s="15">
        <v>2.75</v>
      </c>
      <c r="H1485" s="15">
        <v>2020</v>
      </c>
      <c r="I1485" s="13">
        <v>275</v>
      </c>
      <c r="J1485" s="11">
        <v>0</v>
      </c>
      <c r="K1485" s="15" t="s">
        <v>4183</v>
      </c>
      <c r="L1485" s="11" t="s">
        <v>4178</v>
      </c>
      <c r="M1485" s="11" t="s">
        <v>4184</v>
      </c>
      <c r="N1485" s="11" t="s">
        <v>4179</v>
      </c>
      <c r="O1485" s="11">
        <v>49</v>
      </c>
      <c r="P1485" s="11">
        <v>1992</v>
      </c>
      <c r="Q1485" s="11">
        <v>33</v>
      </c>
      <c r="R1485" s="11">
        <v>1</v>
      </c>
    </row>
    <row r="1486" spans="1:18">
      <c r="A1486" s="10" t="s">
        <v>5493</v>
      </c>
      <c r="B1486" s="11" t="s">
        <v>319</v>
      </c>
      <c r="C1486" s="11" t="s">
        <v>4177</v>
      </c>
      <c r="D1486" s="11">
        <v>98055</v>
      </c>
      <c r="E1486" s="16">
        <v>555000</v>
      </c>
      <c r="F1486" s="12">
        <v>3</v>
      </c>
      <c r="G1486" s="15">
        <v>2.5</v>
      </c>
      <c r="H1486" s="15">
        <v>3050</v>
      </c>
      <c r="I1486" s="13">
        <v>182</v>
      </c>
      <c r="J1486" s="11">
        <v>4</v>
      </c>
      <c r="K1486" s="15" t="s">
        <v>4183</v>
      </c>
      <c r="L1486" s="11" t="s">
        <v>4183</v>
      </c>
      <c r="M1486" s="11" t="s">
        <v>4184</v>
      </c>
      <c r="N1486" s="11" t="s">
        <v>4179</v>
      </c>
      <c r="O1486" s="11">
        <v>38</v>
      </c>
      <c r="P1486" s="11">
        <v>0</v>
      </c>
      <c r="Q1486" s="11">
        <v>38</v>
      </c>
      <c r="R1486" s="11">
        <v>1</v>
      </c>
    </row>
    <row r="1487" spans="1:18">
      <c r="A1487" s="10" t="s">
        <v>5494</v>
      </c>
      <c r="B1487" s="11" t="s">
        <v>49</v>
      </c>
      <c r="C1487" s="11" t="s">
        <v>4177</v>
      </c>
      <c r="D1487" s="11">
        <v>98116</v>
      </c>
      <c r="E1487" s="16">
        <v>555000</v>
      </c>
      <c r="F1487" s="12">
        <v>3</v>
      </c>
      <c r="G1487" s="15">
        <v>1.75</v>
      </c>
      <c r="H1487" s="15">
        <v>2040</v>
      </c>
      <c r="I1487" s="13">
        <v>272</v>
      </c>
      <c r="J1487" s="11">
        <v>0</v>
      </c>
      <c r="K1487" s="15" t="s">
        <v>4183</v>
      </c>
      <c r="L1487" s="11" t="s">
        <v>4178</v>
      </c>
      <c r="M1487" s="11" t="s">
        <v>4184</v>
      </c>
      <c r="N1487" s="11" t="s">
        <v>4181</v>
      </c>
      <c r="O1487" s="11">
        <v>67</v>
      </c>
      <c r="P1487" s="11">
        <v>0</v>
      </c>
      <c r="Q1487" s="11">
        <v>67</v>
      </c>
      <c r="R1487" s="11">
        <v>1</v>
      </c>
    </row>
    <row r="1488" spans="1:18">
      <c r="A1488" s="10" t="s">
        <v>5495</v>
      </c>
      <c r="B1488" s="11" t="s">
        <v>319</v>
      </c>
      <c r="C1488" s="11" t="s">
        <v>4177</v>
      </c>
      <c r="D1488" s="11">
        <v>98059</v>
      </c>
      <c r="E1488" s="16">
        <v>554950</v>
      </c>
      <c r="F1488" s="12">
        <v>3</v>
      </c>
      <c r="G1488" s="15">
        <v>2.5</v>
      </c>
      <c r="H1488" s="15">
        <v>2950</v>
      </c>
      <c r="I1488" s="13">
        <v>188</v>
      </c>
      <c r="J1488" s="11">
        <v>0</v>
      </c>
      <c r="K1488" s="15" t="s">
        <v>4183</v>
      </c>
      <c r="L1488" s="11" t="s">
        <v>4183</v>
      </c>
      <c r="M1488" s="11" t="s">
        <v>4184</v>
      </c>
      <c r="N1488" s="11" t="s">
        <v>4180</v>
      </c>
      <c r="O1488" s="11">
        <v>19</v>
      </c>
      <c r="P1488" s="11">
        <v>0</v>
      </c>
      <c r="Q1488" s="11">
        <v>19</v>
      </c>
      <c r="R1488" s="11">
        <v>2</v>
      </c>
    </row>
    <row r="1489" spans="1:18">
      <c r="A1489" s="10" t="s">
        <v>5496</v>
      </c>
      <c r="B1489" s="11" t="s">
        <v>379</v>
      </c>
      <c r="C1489" s="11" t="s">
        <v>4177</v>
      </c>
      <c r="D1489" s="11">
        <v>98166</v>
      </c>
      <c r="E1489" s="16">
        <v>554820</v>
      </c>
      <c r="F1489" s="12">
        <v>4</v>
      </c>
      <c r="G1489" s="15">
        <v>2</v>
      </c>
      <c r="H1489" s="15">
        <v>3510</v>
      </c>
      <c r="I1489" s="13">
        <v>158</v>
      </c>
      <c r="J1489" s="11">
        <v>0</v>
      </c>
      <c r="K1489" s="15" t="s">
        <v>4183</v>
      </c>
      <c r="L1489" s="11" t="s">
        <v>4178</v>
      </c>
      <c r="M1489" s="11" t="s">
        <v>4179</v>
      </c>
      <c r="N1489" s="11" t="s">
        <v>4180</v>
      </c>
      <c r="O1489" s="11">
        <v>60</v>
      </c>
      <c r="P1489" s="11">
        <v>1982</v>
      </c>
      <c r="Q1489" s="11">
        <v>43</v>
      </c>
      <c r="R1489" s="11">
        <v>1</v>
      </c>
    </row>
    <row r="1490" spans="1:18">
      <c r="A1490" s="10" t="s">
        <v>1618</v>
      </c>
      <c r="B1490" s="11" t="s">
        <v>49</v>
      </c>
      <c r="C1490" s="11" t="s">
        <v>4177</v>
      </c>
      <c r="D1490" s="11">
        <v>98199</v>
      </c>
      <c r="E1490" s="16">
        <v>554729</v>
      </c>
      <c r="F1490" s="12">
        <v>4</v>
      </c>
      <c r="G1490" s="15">
        <v>2.5</v>
      </c>
      <c r="H1490" s="15">
        <v>2020</v>
      </c>
      <c r="I1490" s="13">
        <v>275</v>
      </c>
      <c r="J1490" s="11">
        <v>0</v>
      </c>
      <c r="K1490" s="15" t="s">
        <v>4183</v>
      </c>
      <c r="L1490" s="11" t="s">
        <v>4178</v>
      </c>
      <c r="M1490" s="11" t="s">
        <v>4184</v>
      </c>
      <c r="N1490" s="11" t="s">
        <v>4181</v>
      </c>
      <c r="O1490" s="11">
        <v>82</v>
      </c>
      <c r="P1490" s="11">
        <v>0</v>
      </c>
      <c r="Q1490" s="11">
        <v>82</v>
      </c>
      <c r="R1490" s="11">
        <v>2</v>
      </c>
    </row>
    <row r="1491" spans="1:18">
      <c r="A1491" s="10" t="s">
        <v>5497</v>
      </c>
      <c r="B1491" s="11" t="s">
        <v>49</v>
      </c>
      <c r="C1491" s="11" t="s">
        <v>4177</v>
      </c>
      <c r="D1491" s="11">
        <v>98125</v>
      </c>
      <c r="E1491" s="16">
        <v>554250</v>
      </c>
      <c r="F1491" s="12">
        <v>3</v>
      </c>
      <c r="G1491" s="15">
        <v>2.5</v>
      </c>
      <c r="H1491" s="15">
        <v>1490</v>
      </c>
      <c r="I1491" s="13">
        <v>372</v>
      </c>
      <c r="J1491" s="11">
        <v>0</v>
      </c>
      <c r="K1491" s="15" t="s">
        <v>4183</v>
      </c>
      <c r="L1491" s="11" t="s">
        <v>4183</v>
      </c>
      <c r="M1491" s="11" t="s">
        <v>4184</v>
      </c>
      <c r="N1491" s="11" t="s">
        <v>4180</v>
      </c>
      <c r="O1491" s="11">
        <v>21</v>
      </c>
      <c r="P1491" s="11">
        <v>2003</v>
      </c>
      <c r="Q1491" s="11">
        <v>22</v>
      </c>
      <c r="R1491" s="11">
        <v>3</v>
      </c>
    </row>
    <row r="1492" spans="1:18">
      <c r="A1492" s="10" t="s">
        <v>5498</v>
      </c>
      <c r="B1492" s="11" t="s">
        <v>33</v>
      </c>
      <c r="C1492" s="11" t="s">
        <v>4177</v>
      </c>
      <c r="D1492" s="11">
        <v>98005</v>
      </c>
      <c r="E1492" s="16">
        <v>554000</v>
      </c>
      <c r="F1492" s="12">
        <v>3</v>
      </c>
      <c r="G1492" s="15">
        <v>1.75</v>
      </c>
      <c r="H1492" s="15">
        <v>1760</v>
      </c>
      <c r="I1492" s="13">
        <v>315</v>
      </c>
      <c r="J1492" s="11">
        <v>0</v>
      </c>
      <c r="K1492" s="15" t="s">
        <v>4183</v>
      </c>
      <c r="L1492" s="11" t="s">
        <v>4183</v>
      </c>
      <c r="M1492" s="11" t="s">
        <v>4184</v>
      </c>
      <c r="N1492" s="11" t="s">
        <v>4180</v>
      </c>
      <c r="O1492" s="11">
        <v>48</v>
      </c>
      <c r="P1492" s="11">
        <v>2004</v>
      </c>
      <c r="Q1492" s="11">
        <v>21</v>
      </c>
      <c r="R1492" s="11">
        <v>1</v>
      </c>
    </row>
    <row r="1493" spans="1:18">
      <c r="A1493" s="10" t="s">
        <v>5499</v>
      </c>
      <c r="B1493" s="11" t="s">
        <v>743</v>
      </c>
      <c r="C1493" s="11" t="s">
        <v>4177</v>
      </c>
      <c r="D1493" s="11">
        <v>98155</v>
      </c>
      <c r="E1493" s="16">
        <v>554000</v>
      </c>
      <c r="F1493" s="12">
        <v>5</v>
      </c>
      <c r="G1493" s="15">
        <v>2.25</v>
      </c>
      <c r="H1493" s="15">
        <v>1870</v>
      </c>
      <c r="I1493" s="13">
        <v>296</v>
      </c>
      <c r="J1493" s="11">
        <v>0</v>
      </c>
      <c r="K1493" s="15" t="s">
        <v>4183</v>
      </c>
      <c r="L1493" s="11" t="s">
        <v>4178</v>
      </c>
      <c r="M1493" s="11" t="s">
        <v>4184</v>
      </c>
      <c r="N1493" s="11" t="s">
        <v>4179</v>
      </c>
      <c r="O1493" s="11">
        <v>64</v>
      </c>
      <c r="P1493" s="11">
        <v>2001</v>
      </c>
      <c r="Q1493" s="11">
        <v>24</v>
      </c>
      <c r="R1493" s="11">
        <v>1</v>
      </c>
    </row>
    <row r="1494" spans="1:18">
      <c r="A1494" s="10" t="s">
        <v>5500</v>
      </c>
      <c r="B1494" s="11" t="s">
        <v>319</v>
      </c>
      <c r="C1494" s="11" t="s">
        <v>4177</v>
      </c>
      <c r="D1494" s="11">
        <v>98058</v>
      </c>
      <c r="E1494" s="16">
        <v>554000</v>
      </c>
      <c r="F1494" s="12">
        <v>3</v>
      </c>
      <c r="G1494" s="15">
        <v>3.5</v>
      </c>
      <c r="H1494" s="15">
        <v>3380</v>
      </c>
      <c r="I1494" s="13">
        <v>164</v>
      </c>
      <c r="J1494" s="11">
        <v>3</v>
      </c>
      <c r="K1494" s="15" t="s">
        <v>4183</v>
      </c>
      <c r="L1494" s="11" t="s">
        <v>4178</v>
      </c>
      <c r="M1494" s="11" t="s">
        <v>4184</v>
      </c>
      <c r="N1494" s="11" t="s">
        <v>4180</v>
      </c>
      <c r="O1494" s="11">
        <v>26</v>
      </c>
      <c r="P1494" s="11">
        <v>0</v>
      </c>
      <c r="Q1494" s="11">
        <v>26</v>
      </c>
      <c r="R1494" s="11">
        <v>2</v>
      </c>
    </row>
    <row r="1495" spans="1:18">
      <c r="A1495" s="10" t="s">
        <v>5501</v>
      </c>
      <c r="B1495" s="11" t="s">
        <v>49</v>
      </c>
      <c r="C1495" s="11" t="s">
        <v>4177</v>
      </c>
      <c r="D1495" s="11">
        <v>98177</v>
      </c>
      <c r="E1495" s="16">
        <v>554000</v>
      </c>
      <c r="F1495" s="12">
        <v>4</v>
      </c>
      <c r="G1495" s="15">
        <v>1</v>
      </c>
      <c r="H1495" s="15">
        <v>1120</v>
      </c>
      <c r="I1495" s="13">
        <v>495</v>
      </c>
      <c r="J1495" s="11">
        <v>0</v>
      </c>
      <c r="K1495" s="15" t="s">
        <v>4183</v>
      </c>
      <c r="L1495" s="11" t="s">
        <v>4183</v>
      </c>
      <c r="M1495" s="11" t="s">
        <v>4184</v>
      </c>
      <c r="N1495" s="11" t="s">
        <v>4180</v>
      </c>
      <c r="O1495" s="11">
        <v>79</v>
      </c>
      <c r="P1495" s="11">
        <v>0</v>
      </c>
      <c r="Q1495" s="11">
        <v>79</v>
      </c>
      <c r="R1495" s="11">
        <v>1.5</v>
      </c>
    </row>
    <row r="1496" spans="1:18">
      <c r="A1496" s="10" t="s">
        <v>5502</v>
      </c>
      <c r="B1496" s="11" t="s">
        <v>33</v>
      </c>
      <c r="C1496" s="11" t="s">
        <v>4177</v>
      </c>
      <c r="D1496" s="11">
        <v>98007</v>
      </c>
      <c r="E1496" s="16">
        <v>552000</v>
      </c>
      <c r="F1496" s="12">
        <v>3</v>
      </c>
      <c r="G1496" s="15">
        <v>2.5</v>
      </c>
      <c r="H1496" s="15">
        <v>1840</v>
      </c>
      <c r="I1496" s="13">
        <v>300</v>
      </c>
      <c r="J1496" s="11">
        <v>0</v>
      </c>
      <c r="K1496" s="15" t="s">
        <v>4183</v>
      </c>
      <c r="L1496" s="11" t="s">
        <v>4183</v>
      </c>
      <c r="M1496" s="11" t="s">
        <v>4184</v>
      </c>
      <c r="N1496" s="11" t="s">
        <v>4180</v>
      </c>
      <c r="O1496" s="11">
        <v>47</v>
      </c>
      <c r="P1496" s="11">
        <v>0</v>
      </c>
      <c r="Q1496" s="11">
        <v>47</v>
      </c>
      <c r="R1496" s="11">
        <v>1</v>
      </c>
    </row>
    <row r="1497" spans="1:18">
      <c r="A1497" s="10" t="s">
        <v>1625</v>
      </c>
      <c r="B1497" s="11" t="s">
        <v>49</v>
      </c>
      <c r="C1497" s="11" t="s">
        <v>4177</v>
      </c>
      <c r="D1497" s="11">
        <v>98103</v>
      </c>
      <c r="E1497" s="16">
        <v>552000</v>
      </c>
      <c r="F1497" s="12">
        <v>2</v>
      </c>
      <c r="G1497" s="15">
        <v>2.5</v>
      </c>
      <c r="H1497" s="15">
        <v>1380</v>
      </c>
      <c r="I1497" s="13">
        <v>400</v>
      </c>
      <c r="J1497" s="11">
        <v>0</v>
      </c>
      <c r="K1497" s="15" t="s">
        <v>4183</v>
      </c>
      <c r="L1497" s="11" t="s">
        <v>4183</v>
      </c>
      <c r="M1497" s="11" t="s">
        <v>4184</v>
      </c>
      <c r="N1497" s="11" t="s">
        <v>4180</v>
      </c>
      <c r="O1497" s="11">
        <v>19</v>
      </c>
      <c r="P1497" s="11">
        <v>0</v>
      </c>
      <c r="Q1497" s="11">
        <v>19</v>
      </c>
      <c r="R1497" s="11">
        <v>3</v>
      </c>
    </row>
    <row r="1498" spans="1:18">
      <c r="A1498" s="10" t="s">
        <v>5503</v>
      </c>
      <c r="B1498" s="11" t="s">
        <v>49</v>
      </c>
      <c r="C1498" s="11" t="s">
        <v>4177</v>
      </c>
      <c r="D1498" s="11">
        <v>98115</v>
      </c>
      <c r="E1498" s="16">
        <v>552000</v>
      </c>
      <c r="F1498" s="12">
        <v>3</v>
      </c>
      <c r="G1498" s="15">
        <v>1</v>
      </c>
      <c r="H1498" s="15">
        <v>1430</v>
      </c>
      <c r="I1498" s="13">
        <v>386</v>
      </c>
      <c r="J1498" s="11">
        <v>0</v>
      </c>
      <c r="K1498" s="15" t="s">
        <v>4183</v>
      </c>
      <c r="L1498" s="11" t="s">
        <v>4178</v>
      </c>
      <c r="M1498" s="11" t="s">
        <v>4184</v>
      </c>
      <c r="N1498" s="11" t="s">
        <v>4179</v>
      </c>
      <c r="O1498" s="11">
        <v>106</v>
      </c>
      <c r="P1498" s="11">
        <v>1985</v>
      </c>
      <c r="Q1498" s="11">
        <v>40</v>
      </c>
      <c r="R1498" s="11">
        <v>1</v>
      </c>
    </row>
    <row r="1499" spans="1:18">
      <c r="A1499" s="10" t="s">
        <v>5504</v>
      </c>
      <c r="B1499" s="11" t="s">
        <v>49</v>
      </c>
      <c r="C1499" s="11" t="s">
        <v>4177</v>
      </c>
      <c r="D1499" s="11">
        <v>98117</v>
      </c>
      <c r="E1499" s="16">
        <v>552000</v>
      </c>
      <c r="F1499" s="12">
        <v>3</v>
      </c>
      <c r="G1499" s="15">
        <v>1</v>
      </c>
      <c r="H1499" s="15">
        <v>1120</v>
      </c>
      <c r="I1499" s="13">
        <v>493</v>
      </c>
      <c r="J1499" s="11">
        <v>0</v>
      </c>
      <c r="K1499" s="15" t="s">
        <v>4183</v>
      </c>
      <c r="L1499" s="11" t="s">
        <v>4178</v>
      </c>
      <c r="M1499" s="11" t="s">
        <v>4184</v>
      </c>
      <c r="N1499" s="11" t="s">
        <v>4179</v>
      </c>
      <c r="O1499" s="11">
        <v>113</v>
      </c>
      <c r="P1499" s="11">
        <v>1989</v>
      </c>
      <c r="Q1499" s="11">
        <v>36</v>
      </c>
      <c r="R1499" s="11">
        <v>1</v>
      </c>
    </row>
    <row r="1500" spans="1:18">
      <c r="A1500" s="10" t="s">
        <v>5505</v>
      </c>
      <c r="B1500" s="11" t="s">
        <v>841</v>
      </c>
      <c r="C1500" s="11" t="s">
        <v>4177</v>
      </c>
      <c r="D1500" s="11">
        <v>98011</v>
      </c>
      <c r="E1500" s="16">
        <v>551000</v>
      </c>
      <c r="F1500" s="12">
        <v>2</v>
      </c>
      <c r="G1500" s="15">
        <v>2</v>
      </c>
      <c r="H1500" s="15">
        <v>2260</v>
      </c>
      <c r="I1500" s="13">
        <v>244</v>
      </c>
      <c r="J1500" s="11">
        <v>0</v>
      </c>
      <c r="K1500" s="15" t="s">
        <v>4183</v>
      </c>
      <c r="L1500" s="11" t="s">
        <v>4183</v>
      </c>
      <c r="M1500" s="11" t="s">
        <v>4184</v>
      </c>
      <c r="N1500" s="11" t="s">
        <v>4180</v>
      </c>
      <c r="O1500" s="11">
        <v>35</v>
      </c>
      <c r="P1500" s="11">
        <v>2009</v>
      </c>
      <c r="Q1500" s="11">
        <v>16</v>
      </c>
      <c r="R1500" s="11">
        <v>1</v>
      </c>
    </row>
    <row r="1501" spans="1:18">
      <c r="A1501" s="10" t="s">
        <v>5506</v>
      </c>
      <c r="B1501" s="11" t="s">
        <v>329</v>
      </c>
      <c r="C1501" s="11" t="s">
        <v>4177</v>
      </c>
      <c r="D1501" s="11">
        <v>98028</v>
      </c>
      <c r="E1501" s="16">
        <v>551000</v>
      </c>
      <c r="F1501" s="12">
        <v>3</v>
      </c>
      <c r="G1501" s="15">
        <v>2.5</v>
      </c>
      <c r="H1501" s="15">
        <v>2830</v>
      </c>
      <c r="I1501" s="13">
        <v>195</v>
      </c>
      <c r="J1501" s="11">
        <v>0</v>
      </c>
      <c r="K1501" s="15" t="s">
        <v>4183</v>
      </c>
      <c r="L1501" s="11" t="s">
        <v>4183</v>
      </c>
      <c r="M1501" s="11" t="s">
        <v>4184</v>
      </c>
      <c r="N1501" s="11" t="s">
        <v>4180</v>
      </c>
      <c r="O1501" s="11">
        <v>24</v>
      </c>
      <c r="P1501" s="11">
        <v>0</v>
      </c>
      <c r="Q1501" s="11">
        <v>24</v>
      </c>
      <c r="R1501" s="11">
        <v>2</v>
      </c>
    </row>
    <row r="1502" spans="1:18">
      <c r="A1502" s="10" t="s">
        <v>1630</v>
      </c>
      <c r="B1502" s="11" t="s">
        <v>49</v>
      </c>
      <c r="C1502" s="11" t="s">
        <v>4177</v>
      </c>
      <c r="D1502" s="11">
        <v>98103</v>
      </c>
      <c r="E1502" s="16">
        <v>550607</v>
      </c>
      <c r="F1502" s="12">
        <v>4</v>
      </c>
      <c r="G1502" s="15">
        <v>2</v>
      </c>
      <c r="H1502" s="15">
        <v>1660</v>
      </c>
      <c r="I1502" s="13">
        <v>332</v>
      </c>
      <c r="J1502" s="11">
        <v>0</v>
      </c>
      <c r="K1502" s="15" t="s">
        <v>4183</v>
      </c>
      <c r="L1502" s="11" t="s">
        <v>4183</v>
      </c>
      <c r="M1502" s="11" t="s">
        <v>4184</v>
      </c>
      <c r="N1502" s="11" t="s">
        <v>4180</v>
      </c>
      <c r="O1502" s="11">
        <v>103</v>
      </c>
      <c r="P1502" s="11">
        <v>2008</v>
      </c>
      <c r="Q1502" s="11">
        <v>17</v>
      </c>
      <c r="R1502" s="11">
        <v>1.5</v>
      </c>
    </row>
    <row r="1503" spans="1:18">
      <c r="A1503" s="10" t="s">
        <v>5507</v>
      </c>
      <c r="B1503" s="11" t="s">
        <v>49</v>
      </c>
      <c r="C1503" s="11" t="s">
        <v>4177</v>
      </c>
      <c r="D1503" s="11">
        <v>98126</v>
      </c>
      <c r="E1503" s="16">
        <v>550000</v>
      </c>
      <c r="F1503" s="12">
        <v>3</v>
      </c>
      <c r="G1503" s="15">
        <v>2</v>
      </c>
      <c r="H1503" s="15">
        <v>1970</v>
      </c>
      <c r="I1503" s="13">
        <v>279</v>
      </c>
      <c r="J1503" s="11">
        <v>0</v>
      </c>
      <c r="K1503" s="15" t="s">
        <v>4183</v>
      </c>
      <c r="L1503" s="11" t="s">
        <v>4178</v>
      </c>
      <c r="M1503" s="11" t="s">
        <v>4197</v>
      </c>
      <c r="N1503" s="11" t="s">
        <v>4181</v>
      </c>
      <c r="O1503" s="11">
        <v>96</v>
      </c>
      <c r="P1503" s="11">
        <v>0</v>
      </c>
      <c r="Q1503" s="11">
        <v>96</v>
      </c>
      <c r="R1503" s="11">
        <v>2</v>
      </c>
    </row>
    <row r="1504" spans="1:18">
      <c r="A1504" s="10" t="s">
        <v>5508</v>
      </c>
      <c r="B1504" s="11" t="s">
        <v>519</v>
      </c>
      <c r="C1504" s="11" t="s">
        <v>4177</v>
      </c>
      <c r="D1504" s="11">
        <v>98092</v>
      </c>
      <c r="E1504" s="16">
        <v>550000</v>
      </c>
      <c r="F1504" s="12">
        <v>4</v>
      </c>
      <c r="G1504" s="15">
        <v>3.5</v>
      </c>
      <c r="H1504" s="15">
        <v>4150</v>
      </c>
      <c r="I1504" s="13">
        <v>133</v>
      </c>
      <c r="J1504" s="11">
        <v>0</v>
      </c>
      <c r="K1504" s="15" t="s">
        <v>4183</v>
      </c>
      <c r="L1504" s="11" t="s">
        <v>4183</v>
      </c>
      <c r="M1504" s="11" t="s">
        <v>4184</v>
      </c>
      <c r="N1504" s="11" t="s">
        <v>4180</v>
      </c>
      <c r="O1504" s="11">
        <v>19</v>
      </c>
      <c r="P1504" s="11">
        <v>0</v>
      </c>
      <c r="Q1504" s="11">
        <v>19</v>
      </c>
      <c r="R1504" s="11">
        <v>2</v>
      </c>
    </row>
    <row r="1505" spans="1:18">
      <c r="A1505" s="10" t="s">
        <v>5509</v>
      </c>
      <c r="B1505" s="11" t="s">
        <v>33</v>
      </c>
      <c r="C1505" s="11" t="s">
        <v>4177</v>
      </c>
      <c r="D1505" s="11">
        <v>98006</v>
      </c>
      <c r="E1505" s="16">
        <v>550000</v>
      </c>
      <c r="F1505" s="12">
        <v>3</v>
      </c>
      <c r="G1505" s="15">
        <v>2</v>
      </c>
      <c r="H1505" s="15">
        <v>1830</v>
      </c>
      <c r="I1505" s="13">
        <v>301</v>
      </c>
      <c r="J1505" s="11">
        <v>0</v>
      </c>
      <c r="K1505" s="15" t="s">
        <v>4183</v>
      </c>
      <c r="L1505" s="11" t="s">
        <v>4183</v>
      </c>
      <c r="M1505" s="11" t="s">
        <v>4184</v>
      </c>
      <c r="N1505" s="11" t="s">
        <v>4181</v>
      </c>
      <c r="O1505" s="11">
        <v>66</v>
      </c>
      <c r="P1505" s="11">
        <v>0</v>
      </c>
      <c r="Q1505" s="11">
        <v>66</v>
      </c>
      <c r="R1505" s="11">
        <v>1</v>
      </c>
    </row>
    <row r="1506" spans="1:18">
      <c r="A1506" s="10" t="s">
        <v>5510</v>
      </c>
      <c r="B1506" s="11" t="s">
        <v>33</v>
      </c>
      <c r="C1506" s="11" t="s">
        <v>4177</v>
      </c>
      <c r="D1506" s="11">
        <v>98005</v>
      </c>
      <c r="E1506" s="16">
        <v>550000</v>
      </c>
      <c r="F1506" s="12">
        <v>4</v>
      </c>
      <c r="G1506" s="15">
        <v>2</v>
      </c>
      <c r="H1506" s="15">
        <v>2250</v>
      </c>
      <c r="I1506" s="13">
        <v>244</v>
      </c>
      <c r="J1506" s="11">
        <v>0</v>
      </c>
      <c r="K1506" s="15" t="s">
        <v>4183</v>
      </c>
      <c r="L1506" s="11" t="s">
        <v>4178</v>
      </c>
      <c r="M1506" s="11" t="s">
        <v>4184</v>
      </c>
      <c r="N1506" s="11" t="s">
        <v>4181</v>
      </c>
      <c r="O1506" s="11">
        <v>69</v>
      </c>
      <c r="P1506" s="11">
        <v>0</v>
      </c>
      <c r="Q1506" s="11">
        <v>69</v>
      </c>
      <c r="R1506" s="11">
        <v>1</v>
      </c>
    </row>
    <row r="1507" spans="1:18">
      <c r="A1507" s="10" t="s">
        <v>5511</v>
      </c>
      <c r="B1507" s="11" t="s">
        <v>33</v>
      </c>
      <c r="C1507" s="11" t="s">
        <v>4177</v>
      </c>
      <c r="D1507" s="11">
        <v>98007</v>
      </c>
      <c r="E1507" s="16">
        <v>550000</v>
      </c>
      <c r="F1507" s="12">
        <v>3</v>
      </c>
      <c r="G1507" s="15">
        <v>2.5</v>
      </c>
      <c r="H1507" s="15">
        <v>1900</v>
      </c>
      <c r="I1507" s="13">
        <v>289</v>
      </c>
      <c r="J1507" s="11">
        <v>0</v>
      </c>
      <c r="K1507" s="15" t="s">
        <v>4183</v>
      </c>
      <c r="L1507" s="11" t="s">
        <v>4183</v>
      </c>
      <c r="M1507" s="11" t="s">
        <v>4184</v>
      </c>
      <c r="N1507" s="11" t="s">
        <v>4180</v>
      </c>
      <c r="O1507" s="11">
        <v>37</v>
      </c>
      <c r="P1507" s="11">
        <v>2000</v>
      </c>
      <c r="Q1507" s="11">
        <v>25</v>
      </c>
      <c r="R1507" s="11">
        <v>2</v>
      </c>
    </row>
    <row r="1508" spans="1:18">
      <c r="A1508" s="10" t="s">
        <v>5512</v>
      </c>
      <c r="B1508" s="11" t="s">
        <v>79</v>
      </c>
      <c r="C1508" s="11" t="s">
        <v>4177</v>
      </c>
      <c r="D1508" s="11">
        <v>98027</v>
      </c>
      <c r="E1508" s="16">
        <v>550000</v>
      </c>
      <c r="F1508" s="12">
        <v>3</v>
      </c>
      <c r="G1508" s="15">
        <v>3.5</v>
      </c>
      <c r="H1508" s="15">
        <v>2490</v>
      </c>
      <c r="I1508" s="13">
        <v>221</v>
      </c>
      <c r="J1508" s="11">
        <v>0</v>
      </c>
      <c r="K1508" s="15" t="s">
        <v>4183</v>
      </c>
      <c r="L1508" s="11" t="s">
        <v>4178</v>
      </c>
      <c r="M1508" s="11" t="s">
        <v>4184</v>
      </c>
      <c r="N1508" s="11" t="s">
        <v>4180</v>
      </c>
      <c r="O1508" s="11">
        <v>20</v>
      </c>
      <c r="P1508" s="11">
        <v>0</v>
      </c>
      <c r="Q1508" s="11">
        <v>20</v>
      </c>
      <c r="R1508" s="11">
        <v>2</v>
      </c>
    </row>
    <row r="1509" spans="1:18">
      <c r="A1509" s="10" t="s">
        <v>5513</v>
      </c>
      <c r="B1509" s="11" t="s">
        <v>137</v>
      </c>
      <c r="C1509" s="11" t="s">
        <v>4177</v>
      </c>
      <c r="D1509" s="11">
        <v>98052</v>
      </c>
      <c r="E1509" s="16">
        <v>550000</v>
      </c>
      <c r="F1509" s="12">
        <v>4</v>
      </c>
      <c r="G1509" s="15">
        <v>1</v>
      </c>
      <c r="H1509" s="15">
        <v>1660</v>
      </c>
      <c r="I1509" s="13">
        <v>331</v>
      </c>
      <c r="J1509" s="11">
        <v>1</v>
      </c>
      <c r="K1509" s="15" t="s">
        <v>4183</v>
      </c>
      <c r="L1509" s="11" t="s">
        <v>4178</v>
      </c>
      <c r="M1509" s="11" t="s">
        <v>4184</v>
      </c>
      <c r="N1509" s="11" t="s">
        <v>5514</v>
      </c>
      <c r="O1509" s="11">
        <v>92</v>
      </c>
      <c r="P1509" s="11">
        <v>0</v>
      </c>
      <c r="Q1509" s="11">
        <v>92</v>
      </c>
      <c r="R1509" s="11">
        <v>1</v>
      </c>
    </row>
    <row r="1510" spans="1:18">
      <c r="A1510" s="10" t="s">
        <v>5515</v>
      </c>
      <c r="B1510" s="11" t="s">
        <v>137</v>
      </c>
      <c r="C1510" s="11" t="s">
        <v>4177</v>
      </c>
      <c r="D1510" s="11">
        <v>98052</v>
      </c>
      <c r="E1510" s="16">
        <v>550000</v>
      </c>
      <c r="F1510" s="12">
        <v>3</v>
      </c>
      <c r="G1510" s="15">
        <v>2.25</v>
      </c>
      <c r="H1510" s="15">
        <v>1720</v>
      </c>
      <c r="I1510" s="13">
        <v>320</v>
      </c>
      <c r="J1510" s="11">
        <v>0</v>
      </c>
      <c r="K1510" s="15" t="s">
        <v>4183</v>
      </c>
      <c r="L1510" s="11" t="s">
        <v>4178</v>
      </c>
      <c r="M1510" s="11" t="s">
        <v>4184</v>
      </c>
      <c r="N1510" s="11" t="s">
        <v>4179</v>
      </c>
      <c r="O1510" s="11">
        <v>58</v>
      </c>
      <c r="P1510" s="11">
        <v>0</v>
      </c>
      <c r="Q1510" s="11">
        <v>58</v>
      </c>
      <c r="R1510" s="11">
        <v>1</v>
      </c>
    </row>
    <row r="1511" spans="1:18">
      <c r="A1511" s="10" t="s">
        <v>5516</v>
      </c>
      <c r="B1511" s="11" t="s">
        <v>137</v>
      </c>
      <c r="C1511" s="11" t="s">
        <v>4177</v>
      </c>
      <c r="D1511" s="11">
        <v>98052</v>
      </c>
      <c r="E1511" s="16">
        <v>550000</v>
      </c>
      <c r="F1511" s="12">
        <v>3</v>
      </c>
      <c r="G1511" s="15">
        <v>1.75</v>
      </c>
      <c r="H1511" s="15">
        <v>1840</v>
      </c>
      <c r="I1511" s="13">
        <v>299</v>
      </c>
      <c r="J1511" s="11">
        <v>0</v>
      </c>
      <c r="K1511" s="15" t="s">
        <v>4183</v>
      </c>
      <c r="L1511" s="11" t="s">
        <v>4183</v>
      </c>
      <c r="M1511" s="11" t="s">
        <v>4184</v>
      </c>
      <c r="N1511" s="11" t="s">
        <v>4179</v>
      </c>
      <c r="O1511" s="11">
        <v>61</v>
      </c>
      <c r="P1511" s="11">
        <v>0</v>
      </c>
      <c r="Q1511" s="11">
        <v>61</v>
      </c>
      <c r="R1511" s="11">
        <v>1</v>
      </c>
    </row>
    <row r="1512" spans="1:18">
      <c r="A1512" s="10" t="s">
        <v>5517</v>
      </c>
      <c r="B1512" s="11" t="s">
        <v>137</v>
      </c>
      <c r="C1512" s="11" t="s">
        <v>4177</v>
      </c>
      <c r="D1512" s="11">
        <v>98053</v>
      </c>
      <c r="E1512" s="16">
        <v>550000</v>
      </c>
      <c r="F1512" s="12">
        <v>3</v>
      </c>
      <c r="G1512" s="15">
        <v>2.25</v>
      </c>
      <c r="H1512" s="15">
        <v>1980</v>
      </c>
      <c r="I1512" s="13">
        <v>278</v>
      </c>
      <c r="J1512" s="11">
        <v>1</v>
      </c>
      <c r="K1512" s="15" t="s">
        <v>4183</v>
      </c>
      <c r="L1512" s="11" t="s">
        <v>4183</v>
      </c>
      <c r="M1512" s="11" t="s">
        <v>4184</v>
      </c>
      <c r="N1512" s="11" t="s">
        <v>4179</v>
      </c>
      <c r="O1512" s="11">
        <v>45</v>
      </c>
      <c r="P1512" s="11">
        <v>0</v>
      </c>
      <c r="Q1512" s="11">
        <v>45</v>
      </c>
      <c r="R1512" s="11">
        <v>1</v>
      </c>
    </row>
    <row r="1513" spans="1:18">
      <c r="A1513" s="10" t="s">
        <v>5518</v>
      </c>
      <c r="B1513" s="11" t="s">
        <v>137</v>
      </c>
      <c r="C1513" s="11" t="s">
        <v>4177</v>
      </c>
      <c r="D1513" s="11">
        <v>98052</v>
      </c>
      <c r="E1513" s="16">
        <v>550000</v>
      </c>
      <c r="F1513" s="12">
        <v>4</v>
      </c>
      <c r="G1513" s="15">
        <v>1.75</v>
      </c>
      <c r="H1513" s="15">
        <v>2150</v>
      </c>
      <c r="I1513" s="13">
        <v>256</v>
      </c>
      <c r="J1513" s="11">
        <v>0</v>
      </c>
      <c r="K1513" s="15" t="s">
        <v>4183</v>
      </c>
      <c r="L1513" s="11" t="s">
        <v>4178</v>
      </c>
      <c r="M1513" s="11" t="s">
        <v>4184</v>
      </c>
      <c r="N1513" s="11" t="s">
        <v>4179</v>
      </c>
      <c r="O1513" s="11">
        <v>59</v>
      </c>
      <c r="P1513" s="11">
        <v>0</v>
      </c>
      <c r="Q1513" s="11">
        <v>59</v>
      </c>
      <c r="R1513" s="11">
        <v>1</v>
      </c>
    </row>
    <row r="1514" spans="1:18">
      <c r="A1514" s="10" t="s">
        <v>5519</v>
      </c>
      <c r="B1514" s="11" t="s">
        <v>137</v>
      </c>
      <c r="C1514" s="11" t="s">
        <v>4177</v>
      </c>
      <c r="D1514" s="11">
        <v>98052</v>
      </c>
      <c r="E1514" s="16">
        <v>550000</v>
      </c>
      <c r="F1514" s="12">
        <v>4</v>
      </c>
      <c r="G1514" s="15">
        <v>2.5</v>
      </c>
      <c r="H1514" s="15">
        <v>2170</v>
      </c>
      <c r="I1514" s="13">
        <v>253</v>
      </c>
      <c r="J1514" s="11">
        <v>0</v>
      </c>
      <c r="K1514" s="15" t="s">
        <v>4183</v>
      </c>
      <c r="L1514" s="11" t="s">
        <v>4178</v>
      </c>
      <c r="M1514" s="11" t="s">
        <v>4184</v>
      </c>
      <c r="N1514" s="11" t="s">
        <v>4180</v>
      </c>
      <c r="O1514" s="11">
        <v>45</v>
      </c>
      <c r="P1514" s="11">
        <v>0</v>
      </c>
      <c r="Q1514" s="11">
        <v>45</v>
      </c>
      <c r="R1514" s="11">
        <v>1</v>
      </c>
    </row>
    <row r="1515" spans="1:18">
      <c r="A1515" s="10" t="s">
        <v>5520</v>
      </c>
      <c r="B1515" s="11" t="s">
        <v>319</v>
      </c>
      <c r="C1515" s="11" t="s">
        <v>4177</v>
      </c>
      <c r="D1515" s="11">
        <v>98056</v>
      </c>
      <c r="E1515" s="16">
        <v>550000</v>
      </c>
      <c r="F1515" s="12">
        <v>3</v>
      </c>
      <c r="G1515" s="15">
        <v>2.5</v>
      </c>
      <c r="H1515" s="15">
        <v>2510</v>
      </c>
      <c r="I1515" s="13">
        <v>219</v>
      </c>
      <c r="J1515" s="11">
        <v>0</v>
      </c>
      <c r="K1515" s="15" t="s">
        <v>4183</v>
      </c>
      <c r="L1515" s="11" t="s">
        <v>4183</v>
      </c>
      <c r="M1515" s="11" t="s">
        <v>4184</v>
      </c>
      <c r="N1515" s="11" t="s">
        <v>4180</v>
      </c>
      <c r="O1515" s="11">
        <v>33</v>
      </c>
      <c r="P1515" s="11">
        <v>0</v>
      </c>
      <c r="Q1515" s="11">
        <v>33</v>
      </c>
      <c r="R1515" s="11">
        <v>2</v>
      </c>
    </row>
    <row r="1516" spans="1:18">
      <c r="A1516" s="10" t="s">
        <v>5521</v>
      </c>
      <c r="B1516" s="11" t="s">
        <v>319</v>
      </c>
      <c r="C1516" s="11" t="s">
        <v>4177</v>
      </c>
      <c r="D1516" s="11">
        <v>98059</v>
      </c>
      <c r="E1516" s="16">
        <v>550000</v>
      </c>
      <c r="F1516" s="12">
        <v>4</v>
      </c>
      <c r="G1516" s="15">
        <v>2.5</v>
      </c>
      <c r="H1516" s="15">
        <v>2700</v>
      </c>
      <c r="I1516" s="13">
        <v>204</v>
      </c>
      <c r="J1516" s="11">
        <v>0</v>
      </c>
      <c r="K1516" s="15" t="s">
        <v>4183</v>
      </c>
      <c r="L1516" s="11" t="s">
        <v>4183</v>
      </c>
      <c r="M1516" s="11" t="s">
        <v>4184</v>
      </c>
      <c r="N1516" s="11" t="s">
        <v>4180</v>
      </c>
      <c r="O1516" s="11">
        <v>18</v>
      </c>
      <c r="P1516" s="11">
        <v>0</v>
      </c>
      <c r="Q1516" s="11">
        <v>18</v>
      </c>
      <c r="R1516" s="11">
        <v>2</v>
      </c>
    </row>
    <row r="1517" spans="1:18">
      <c r="A1517" s="10" t="s">
        <v>5522</v>
      </c>
      <c r="B1517" s="11" t="s">
        <v>319</v>
      </c>
      <c r="C1517" s="11" t="s">
        <v>4177</v>
      </c>
      <c r="D1517" s="11">
        <v>98055</v>
      </c>
      <c r="E1517" s="16">
        <v>550000</v>
      </c>
      <c r="F1517" s="12">
        <v>4</v>
      </c>
      <c r="G1517" s="15">
        <v>1.5</v>
      </c>
      <c r="H1517" s="15">
        <v>2750</v>
      </c>
      <c r="I1517" s="13">
        <v>200</v>
      </c>
      <c r="J1517" s="11">
        <v>3</v>
      </c>
      <c r="K1517" s="15" t="s">
        <v>4183</v>
      </c>
      <c r="L1517" s="11" t="s">
        <v>4178</v>
      </c>
      <c r="M1517" s="11" t="s">
        <v>4184</v>
      </c>
      <c r="N1517" s="11" t="s">
        <v>4195</v>
      </c>
      <c r="O1517" s="11">
        <v>67</v>
      </c>
      <c r="P1517" s="11">
        <v>0</v>
      </c>
      <c r="Q1517" s="11">
        <v>67</v>
      </c>
      <c r="R1517" s="11">
        <v>1</v>
      </c>
    </row>
    <row r="1518" spans="1:18">
      <c r="A1518" s="10" t="s">
        <v>5523</v>
      </c>
      <c r="B1518" s="11" t="s">
        <v>102</v>
      </c>
      <c r="C1518" s="11" t="s">
        <v>4177</v>
      </c>
      <c r="D1518" s="11">
        <v>98075</v>
      </c>
      <c r="E1518" s="16">
        <v>550000</v>
      </c>
      <c r="F1518" s="12">
        <v>3</v>
      </c>
      <c r="G1518" s="15">
        <v>2.5</v>
      </c>
      <c r="H1518" s="15">
        <v>2260</v>
      </c>
      <c r="I1518" s="13">
        <v>243</v>
      </c>
      <c r="J1518" s="11">
        <v>0</v>
      </c>
      <c r="K1518" s="15" t="s">
        <v>4183</v>
      </c>
      <c r="L1518" s="11" t="s">
        <v>4183</v>
      </c>
      <c r="M1518" s="11" t="s">
        <v>4184</v>
      </c>
      <c r="N1518" s="11" t="s">
        <v>4180</v>
      </c>
      <c r="O1518" s="11">
        <v>20</v>
      </c>
      <c r="P1518" s="11">
        <v>0</v>
      </c>
      <c r="Q1518" s="11">
        <v>20</v>
      </c>
      <c r="R1518" s="11">
        <v>2</v>
      </c>
    </row>
    <row r="1519" spans="1:18">
      <c r="A1519" s="10" t="s">
        <v>5524</v>
      </c>
      <c r="B1519" s="11" t="s">
        <v>49</v>
      </c>
      <c r="C1519" s="11" t="s">
        <v>4177</v>
      </c>
      <c r="D1519" s="11">
        <v>98116</v>
      </c>
      <c r="E1519" s="16">
        <v>550000</v>
      </c>
      <c r="F1519" s="12">
        <v>4</v>
      </c>
      <c r="G1519" s="15">
        <v>1</v>
      </c>
      <c r="H1519" s="15">
        <v>1440</v>
      </c>
      <c r="I1519" s="13">
        <v>382</v>
      </c>
      <c r="J1519" s="11">
        <v>0</v>
      </c>
      <c r="K1519" s="15" t="s">
        <v>4183</v>
      </c>
      <c r="L1519" s="11" t="s">
        <v>4183</v>
      </c>
      <c r="M1519" s="11" t="s">
        <v>4184</v>
      </c>
      <c r="N1519" s="11" t="s">
        <v>4179</v>
      </c>
      <c r="O1519" s="11">
        <v>101</v>
      </c>
      <c r="P1519" s="11">
        <v>0</v>
      </c>
      <c r="Q1519" s="11">
        <v>101</v>
      </c>
      <c r="R1519" s="11">
        <v>1.5</v>
      </c>
    </row>
    <row r="1520" spans="1:18">
      <c r="A1520" s="10" t="s">
        <v>5525</v>
      </c>
      <c r="B1520" s="11" t="s">
        <v>49</v>
      </c>
      <c r="C1520" s="11" t="s">
        <v>4177</v>
      </c>
      <c r="D1520" s="11">
        <v>98136</v>
      </c>
      <c r="E1520" s="16">
        <v>550000</v>
      </c>
      <c r="F1520" s="12">
        <v>4</v>
      </c>
      <c r="G1520" s="15">
        <v>2.5</v>
      </c>
      <c r="H1520" s="15">
        <v>2700</v>
      </c>
      <c r="I1520" s="13">
        <v>204</v>
      </c>
      <c r="J1520" s="11">
        <v>0</v>
      </c>
      <c r="K1520" s="15" t="s">
        <v>4183</v>
      </c>
      <c r="L1520" s="11" t="s">
        <v>4178</v>
      </c>
      <c r="M1520" s="11" t="s">
        <v>4184</v>
      </c>
      <c r="N1520" s="11" t="s">
        <v>4179</v>
      </c>
      <c r="O1520" s="11">
        <v>57</v>
      </c>
      <c r="P1520" s="11">
        <v>0</v>
      </c>
      <c r="Q1520" s="11">
        <v>57</v>
      </c>
      <c r="R1520" s="11">
        <v>1</v>
      </c>
    </row>
    <row r="1521" spans="1:18">
      <c r="A1521" s="10" t="s">
        <v>1649</v>
      </c>
      <c r="B1521" s="11" t="s">
        <v>49</v>
      </c>
      <c r="C1521" s="11" t="s">
        <v>4177</v>
      </c>
      <c r="D1521" s="11">
        <v>98133</v>
      </c>
      <c r="E1521" s="16">
        <v>550000</v>
      </c>
      <c r="F1521" s="12">
        <v>5</v>
      </c>
      <c r="G1521" s="15">
        <v>2</v>
      </c>
      <c r="H1521" s="15">
        <v>2450</v>
      </c>
      <c r="I1521" s="13">
        <v>224</v>
      </c>
      <c r="J1521" s="11">
        <v>0</v>
      </c>
      <c r="K1521" s="15" t="s">
        <v>4183</v>
      </c>
      <c r="L1521" s="11" t="s">
        <v>4178</v>
      </c>
      <c r="M1521" s="11" t="s">
        <v>4184</v>
      </c>
      <c r="N1521" s="11" t="s">
        <v>4179</v>
      </c>
      <c r="O1521" s="11">
        <v>125</v>
      </c>
      <c r="P1521" s="11">
        <v>1955</v>
      </c>
      <c r="Q1521" s="11">
        <v>70</v>
      </c>
      <c r="R1521" s="11">
        <v>1</v>
      </c>
    </row>
    <row r="1522" spans="1:18">
      <c r="A1522" s="10" t="s">
        <v>5526</v>
      </c>
      <c r="B1522" s="11" t="s">
        <v>49</v>
      </c>
      <c r="C1522" s="11" t="s">
        <v>4177</v>
      </c>
      <c r="D1522" s="11">
        <v>98122</v>
      </c>
      <c r="E1522" s="16">
        <v>550000</v>
      </c>
      <c r="F1522" s="12">
        <v>3</v>
      </c>
      <c r="G1522" s="15">
        <v>1.75</v>
      </c>
      <c r="H1522" s="15">
        <v>1380</v>
      </c>
      <c r="I1522" s="13">
        <v>399</v>
      </c>
      <c r="J1522" s="11">
        <v>0</v>
      </c>
      <c r="K1522" s="15" t="s">
        <v>4183</v>
      </c>
      <c r="L1522" s="11" t="s">
        <v>4183</v>
      </c>
      <c r="M1522" s="11" t="s">
        <v>4184</v>
      </c>
      <c r="N1522" s="11" t="s">
        <v>4180</v>
      </c>
      <c r="O1522" s="11">
        <v>125</v>
      </c>
      <c r="P1522" s="11">
        <v>2000</v>
      </c>
      <c r="Q1522" s="11">
        <v>25</v>
      </c>
      <c r="R1522" s="11">
        <v>1.5</v>
      </c>
    </row>
    <row r="1523" spans="1:18">
      <c r="A1523" s="10" t="s">
        <v>5527</v>
      </c>
      <c r="B1523" s="11" t="s">
        <v>49</v>
      </c>
      <c r="C1523" s="11" t="s">
        <v>4177</v>
      </c>
      <c r="D1523" s="11">
        <v>98115</v>
      </c>
      <c r="E1523" s="16">
        <v>550000</v>
      </c>
      <c r="F1523" s="12">
        <v>4</v>
      </c>
      <c r="G1523" s="15">
        <v>2.75</v>
      </c>
      <c r="H1523" s="15">
        <v>2160</v>
      </c>
      <c r="I1523" s="13">
        <v>255</v>
      </c>
      <c r="J1523" s="11">
        <v>0</v>
      </c>
      <c r="K1523" s="15" t="s">
        <v>4183</v>
      </c>
      <c r="L1523" s="11" t="s">
        <v>4178</v>
      </c>
      <c r="M1523" s="11" t="s">
        <v>4184</v>
      </c>
      <c r="N1523" s="11" t="s">
        <v>4180</v>
      </c>
      <c r="O1523" s="11">
        <v>38</v>
      </c>
      <c r="P1523" s="11">
        <v>2000</v>
      </c>
      <c r="Q1523" s="11">
        <v>25</v>
      </c>
      <c r="R1523" s="11">
        <v>1</v>
      </c>
    </row>
    <row r="1524" spans="1:18">
      <c r="A1524" s="10" t="s">
        <v>1652</v>
      </c>
      <c r="B1524" s="11" t="s">
        <v>49</v>
      </c>
      <c r="C1524" s="11" t="s">
        <v>4177</v>
      </c>
      <c r="D1524" s="11">
        <v>98103</v>
      </c>
      <c r="E1524" s="16">
        <v>550000</v>
      </c>
      <c r="F1524" s="12">
        <v>3</v>
      </c>
      <c r="G1524" s="15">
        <v>2</v>
      </c>
      <c r="H1524" s="15">
        <v>1810</v>
      </c>
      <c r="I1524" s="13">
        <v>304</v>
      </c>
      <c r="J1524" s="11">
        <v>0</v>
      </c>
      <c r="K1524" s="15" t="s">
        <v>4183</v>
      </c>
      <c r="L1524" s="11" t="s">
        <v>4183</v>
      </c>
      <c r="M1524" s="11" t="s">
        <v>4184</v>
      </c>
      <c r="N1524" s="11" t="s">
        <v>4180</v>
      </c>
      <c r="O1524" s="11">
        <v>100</v>
      </c>
      <c r="P1524" s="11">
        <v>2002</v>
      </c>
      <c r="Q1524" s="11">
        <v>23</v>
      </c>
      <c r="R1524" s="11">
        <v>1.5</v>
      </c>
    </row>
    <row r="1525" spans="1:18">
      <c r="A1525" s="10" t="s">
        <v>5528</v>
      </c>
      <c r="B1525" s="11" t="s">
        <v>49</v>
      </c>
      <c r="C1525" s="11" t="s">
        <v>4177</v>
      </c>
      <c r="D1525" s="11">
        <v>98115</v>
      </c>
      <c r="E1525" s="16">
        <v>550000</v>
      </c>
      <c r="F1525" s="12">
        <v>3</v>
      </c>
      <c r="G1525" s="15">
        <v>1.5</v>
      </c>
      <c r="H1525" s="15">
        <v>1900</v>
      </c>
      <c r="I1525" s="13">
        <v>289</v>
      </c>
      <c r="J1525" s="11">
        <v>0</v>
      </c>
      <c r="K1525" s="15" t="s">
        <v>4183</v>
      </c>
      <c r="L1525" s="11" t="s">
        <v>4178</v>
      </c>
      <c r="M1525" s="11" t="s">
        <v>4184</v>
      </c>
      <c r="N1525" s="11" t="s">
        <v>4180</v>
      </c>
      <c r="O1525" s="11">
        <v>99</v>
      </c>
      <c r="P1525" s="11">
        <v>2003</v>
      </c>
      <c r="Q1525" s="11">
        <v>22</v>
      </c>
      <c r="R1525" s="11">
        <v>1.5</v>
      </c>
    </row>
    <row r="1526" spans="1:18">
      <c r="A1526" s="10" t="s">
        <v>5529</v>
      </c>
      <c r="B1526" s="11" t="s">
        <v>49</v>
      </c>
      <c r="C1526" s="11" t="s">
        <v>4177</v>
      </c>
      <c r="D1526" s="11">
        <v>98103</v>
      </c>
      <c r="E1526" s="16">
        <v>550000</v>
      </c>
      <c r="F1526" s="12">
        <v>7</v>
      </c>
      <c r="G1526" s="15">
        <v>4</v>
      </c>
      <c r="H1526" s="15">
        <v>3440</v>
      </c>
      <c r="I1526" s="13">
        <v>160</v>
      </c>
      <c r="J1526" s="11">
        <v>0</v>
      </c>
      <c r="K1526" s="15" t="s">
        <v>4183</v>
      </c>
      <c r="L1526" s="11" t="s">
        <v>4183</v>
      </c>
      <c r="M1526" s="11" t="s">
        <v>4184</v>
      </c>
      <c r="N1526" s="11" t="s">
        <v>4180</v>
      </c>
      <c r="O1526" s="11">
        <v>55</v>
      </c>
      <c r="P1526" s="11">
        <v>2014</v>
      </c>
      <c r="Q1526" s="11">
        <v>11</v>
      </c>
      <c r="R1526" s="11">
        <v>2</v>
      </c>
    </row>
    <row r="1527" spans="1:18">
      <c r="A1527" s="10" t="s">
        <v>5530</v>
      </c>
      <c r="B1527" s="11" t="s">
        <v>619</v>
      </c>
      <c r="C1527" s="11" t="s">
        <v>4177</v>
      </c>
      <c r="D1527" s="11">
        <v>98070</v>
      </c>
      <c r="E1527" s="16">
        <v>550000</v>
      </c>
      <c r="F1527" s="12">
        <v>3</v>
      </c>
      <c r="G1527" s="15">
        <v>1.75</v>
      </c>
      <c r="H1527" s="15">
        <v>2240</v>
      </c>
      <c r="I1527" s="13">
        <v>246</v>
      </c>
      <c r="J1527" s="11">
        <v>2</v>
      </c>
      <c r="K1527" s="15" t="s">
        <v>4183</v>
      </c>
      <c r="L1527" s="11" t="s">
        <v>4183</v>
      </c>
      <c r="M1527" s="11" t="s">
        <v>4184</v>
      </c>
      <c r="N1527" s="11" t="s">
        <v>4181</v>
      </c>
      <c r="O1527" s="11">
        <v>49</v>
      </c>
      <c r="P1527" s="11">
        <v>0</v>
      </c>
      <c r="Q1527" s="11">
        <v>49</v>
      </c>
      <c r="R1527" s="11">
        <v>2</v>
      </c>
    </row>
    <row r="1528" spans="1:18">
      <c r="A1528" s="10" t="s">
        <v>5531</v>
      </c>
      <c r="B1528" s="11" t="s">
        <v>519</v>
      </c>
      <c r="C1528" s="11" t="s">
        <v>4177</v>
      </c>
      <c r="D1528" s="11">
        <v>98092</v>
      </c>
      <c r="E1528" s="16">
        <v>549900</v>
      </c>
      <c r="F1528" s="12">
        <v>4</v>
      </c>
      <c r="G1528" s="15">
        <v>3</v>
      </c>
      <c r="H1528" s="15">
        <v>2830</v>
      </c>
      <c r="I1528" s="13">
        <v>194</v>
      </c>
      <c r="J1528" s="11">
        <v>5</v>
      </c>
      <c r="K1528" s="15" t="s">
        <v>4183</v>
      </c>
      <c r="L1528" s="11" t="s">
        <v>4183</v>
      </c>
      <c r="M1528" s="11" t="s">
        <v>4184</v>
      </c>
      <c r="N1528" s="11" t="s">
        <v>4179</v>
      </c>
      <c r="O1528" s="11">
        <v>38</v>
      </c>
      <c r="P1528" s="11">
        <v>0</v>
      </c>
      <c r="Q1528" s="11">
        <v>38</v>
      </c>
      <c r="R1528" s="11">
        <v>2</v>
      </c>
    </row>
    <row r="1529" spans="1:18">
      <c r="A1529" s="10" t="s">
        <v>5532</v>
      </c>
      <c r="B1529" s="11" t="s">
        <v>49</v>
      </c>
      <c r="C1529" s="11" t="s">
        <v>4177</v>
      </c>
      <c r="D1529" s="11">
        <v>98146</v>
      </c>
      <c r="E1529" s="16">
        <v>549900</v>
      </c>
      <c r="F1529" s="12">
        <v>5</v>
      </c>
      <c r="G1529" s="15">
        <v>2.75</v>
      </c>
      <c r="H1529" s="15">
        <v>3060</v>
      </c>
      <c r="I1529" s="13">
        <v>180</v>
      </c>
      <c r="J1529" s="11">
        <v>0</v>
      </c>
      <c r="K1529" s="15" t="s">
        <v>4183</v>
      </c>
      <c r="L1529" s="11" t="s">
        <v>4178</v>
      </c>
      <c r="M1529" s="11" t="s">
        <v>4184</v>
      </c>
      <c r="N1529" s="11" t="s">
        <v>4181</v>
      </c>
      <c r="O1529" s="11">
        <v>46</v>
      </c>
      <c r="P1529" s="11">
        <v>0</v>
      </c>
      <c r="Q1529" s="11">
        <v>46</v>
      </c>
      <c r="R1529" s="11">
        <v>1</v>
      </c>
    </row>
    <row r="1530" spans="1:18">
      <c r="A1530" s="10" t="s">
        <v>5533</v>
      </c>
      <c r="B1530" s="11" t="s">
        <v>619</v>
      </c>
      <c r="C1530" s="11" t="s">
        <v>4177</v>
      </c>
      <c r="D1530" s="11">
        <v>98070</v>
      </c>
      <c r="E1530" s="16">
        <v>549000</v>
      </c>
      <c r="F1530" s="12">
        <v>2</v>
      </c>
      <c r="G1530" s="15">
        <v>1</v>
      </c>
      <c r="H1530" s="15">
        <v>2034</v>
      </c>
      <c r="I1530" s="13">
        <v>270</v>
      </c>
      <c r="J1530" s="11">
        <v>0</v>
      </c>
      <c r="K1530" s="15" t="s">
        <v>4178</v>
      </c>
      <c r="L1530" s="11" t="s">
        <v>4178</v>
      </c>
      <c r="M1530" s="11" t="s">
        <v>4181</v>
      </c>
      <c r="N1530" s="11" t="s">
        <v>4181</v>
      </c>
      <c r="O1530" s="11">
        <v>78</v>
      </c>
      <c r="P1530" s="11">
        <v>0</v>
      </c>
      <c r="Q1530" s="11">
        <v>78</v>
      </c>
      <c r="R1530" s="11">
        <v>1</v>
      </c>
    </row>
    <row r="1531" spans="1:18">
      <c r="A1531" s="10" t="s">
        <v>5534</v>
      </c>
      <c r="B1531" s="11" t="s">
        <v>79</v>
      </c>
      <c r="C1531" s="11" t="s">
        <v>4177</v>
      </c>
      <c r="D1531" s="11">
        <v>98027</v>
      </c>
      <c r="E1531" s="16">
        <v>549000</v>
      </c>
      <c r="F1531" s="12">
        <v>4</v>
      </c>
      <c r="G1531" s="15">
        <v>2.25</v>
      </c>
      <c r="H1531" s="15">
        <v>2740</v>
      </c>
      <c r="I1531" s="13">
        <v>200</v>
      </c>
      <c r="J1531" s="11">
        <v>2</v>
      </c>
      <c r="K1531" s="15" t="s">
        <v>4183</v>
      </c>
      <c r="L1531" s="11" t="s">
        <v>4183</v>
      </c>
      <c r="M1531" s="11" t="s">
        <v>4184</v>
      </c>
      <c r="N1531" s="11" t="s">
        <v>4180</v>
      </c>
      <c r="O1531" s="11">
        <v>34</v>
      </c>
      <c r="P1531" s="11">
        <v>0</v>
      </c>
      <c r="Q1531" s="11">
        <v>34</v>
      </c>
      <c r="R1531" s="11">
        <v>2</v>
      </c>
    </row>
    <row r="1532" spans="1:18">
      <c r="A1532" s="10" t="s">
        <v>5535</v>
      </c>
      <c r="B1532" s="11" t="s">
        <v>49</v>
      </c>
      <c r="C1532" s="11" t="s">
        <v>4177</v>
      </c>
      <c r="D1532" s="11">
        <v>98103</v>
      </c>
      <c r="E1532" s="16">
        <v>549000</v>
      </c>
      <c r="F1532" s="12">
        <v>4</v>
      </c>
      <c r="G1532" s="15">
        <v>1.75</v>
      </c>
      <c r="H1532" s="15">
        <v>1290</v>
      </c>
      <c r="I1532" s="13">
        <v>426</v>
      </c>
      <c r="J1532" s="11">
        <v>0</v>
      </c>
      <c r="K1532" s="15" t="s">
        <v>4183</v>
      </c>
      <c r="L1532" s="11" t="s">
        <v>4183</v>
      </c>
      <c r="M1532" s="11" t="s">
        <v>4184</v>
      </c>
      <c r="N1532" s="11" t="s">
        <v>4179</v>
      </c>
      <c r="O1532" s="11">
        <v>119</v>
      </c>
      <c r="P1532" s="11">
        <v>1990</v>
      </c>
      <c r="Q1532" s="11">
        <v>35</v>
      </c>
      <c r="R1532" s="11">
        <v>2</v>
      </c>
    </row>
    <row r="1533" spans="1:18">
      <c r="A1533" s="10" t="s">
        <v>5536</v>
      </c>
      <c r="B1533" s="11" t="s">
        <v>49</v>
      </c>
      <c r="C1533" s="11" t="s">
        <v>4177</v>
      </c>
      <c r="D1533" s="11">
        <v>98115</v>
      </c>
      <c r="E1533" s="16">
        <v>548800</v>
      </c>
      <c r="F1533" s="12">
        <v>4</v>
      </c>
      <c r="G1533" s="15">
        <v>1</v>
      </c>
      <c r="H1533" s="15">
        <v>1660</v>
      </c>
      <c r="I1533" s="13">
        <v>331</v>
      </c>
      <c r="J1533" s="11">
        <v>0</v>
      </c>
      <c r="K1533" s="15" t="s">
        <v>4183</v>
      </c>
      <c r="L1533" s="11" t="s">
        <v>4178</v>
      </c>
      <c r="M1533" s="11" t="s">
        <v>4184</v>
      </c>
      <c r="N1533" s="11" t="s">
        <v>4180</v>
      </c>
      <c r="O1533" s="11">
        <v>95</v>
      </c>
      <c r="P1533" s="11">
        <v>1997</v>
      </c>
      <c r="Q1533" s="11">
        <v>28</v>
      </c>
      <c r="R1533" s="11">
        <v>1.5</v>
      </c>
    </row>
    <row r="1534" spans="1:18">
      <c r="A1534" s="10" t="s">
        <v>5537</v>
      </c>
      <c r="B1534" s="11" t="s">
        <v>281</v>
      </c>
      <c r="C1534" s="11" t="s">
        <v>4177</v>
      </c>
      <c r="D1534" s="11">
        <v>98056</v>
      </c>
      <c r="E1534" s="16">
        <v>548000</v>
      </c>
      <c r="F1534" s="12">
        <v>4</v>
      </c>
      <c r="G1534" s="15">
        <v>2.5</v>
      </c>
      <c r="H1534" s="15">
        <v>2440</v>
      </c>
      <c r="I1534" s="13">
        <v>225</v>
      </c>
      <c r="J1534" s="11">
        <v>0</v>
      </c>
      <c r="K1534" s="15" t="s">
        <v>4183</v>
      </c>
      <c r="L1534" s="11" t="s">
        <v>4183</v>
      </c>
      <c r="M1534" s="11" t="s">
        <v>4184</v>
      </c>
      <c r="N1534" s="11" t="s">
        <v>4180</v>
      </c>
      <c r="O1534" s="11">
        <v>31</v>
      </c>
      <c r="P1534" s="11">
        <v>0</v>
      </c>
      <c r="Q1534" s="11">
        <v>31</v>
      </c>
      <c r="R1534" s="11">
        <v>2</v>
      </c>
    </row>
    <row r="1535" spans="1:18">
      <c r="A1535" s="10" t="s">
        <v>5538</v>
      </c>
      <c r="B1535" s="11" t="s">
        <v>120</v>
      </c>
      <c r="C1535" s="11" t="s">
        <v>4177</v>
      </c>
      <c r="D1535" s="11">
        <v>98072</v>
      </c>
      <c r="E1535" s="16">
        <v>548000</v>
      </c>
      <c r="F1535" s="12">
        <v>3</v>
      </c>
      <c r="G1535" s="15">
        <v>2.5</v>
      </c>
      <c r="H1535" s="15">
        <v>2110</v>
      </c>
      <c r="I1535" s="13">
        <v>260</v>
      </c>
      <c r="J1535" s="11">
        <v>0</v>
      </c>
      <c r="K1535" s="15" t="s">
        <v>4183</v>
      </c>
      <c r="L1535" s="11" t="s">
        <v>4183</v>
      </c>
      <c r="M1535" s="11" t="s">
        <v>4184</v>
      </c>
      <c r="N1535" s="11" t="s">
        <v>4180</v>
      </c>
      <c r="O1535" s="11">
        <v>24</v>
      </c>
      <c r="P1535" s="11">
        <v>0</v>
      </c>
      <c r="Q1535" s="11">
        <v>24</v>
      </c>
      <c r="R1535" s="11">
        <v>2</v>
      </c>
    </row>
    <row r="1536" spans="1:18">
      <c r="A1536" s="10" t="s">
        <v>5539</v>
      </c>
      <c r="B1536" s="11" t="s">
        <v>49</v>
      </c>
      <c r="C1536" s="11" t="s">
        <v>4177</v>
      </c>
      <c r="D1536" s="11">
        <v>98103</v>
      </c>
      <c r="E1536" s="16">
        <v>547500</v>
      </c>
      <c r="F1536" s="12">
        <v>3</v>
      </c>
      <c r="G1536" s="15">
        <v>3.5</v>
      </c>
      <c r="H1536" s="15">
        <v>1650</v>
      </c>
      <c r="I1536" s="13">
        <v>332</v>
      </c>
      <c r="J1536" s="11">
        <v>0</v>
      </c>
      <c r="K1536" s="15" t="s">
        <v>4183</v>
      </c>
      <c r="L1536" s="11" t="s">
        <v>4183</v>
      </c>
      <c r="M1536" s="11" t="s">
        <v>4184</v>
      </c>
      <c r="N1536" s="11" t="s">
        <v>4180</v>
      </c>
      <c r="O1536" s="11">
        <v>15</v>
      </c>
      <c r="P1536" s="11">
        <v>0</v>
      </c>
      <c r="Q1536" s="11">
        <v>15</v>
      </c>
      <c r="R1536" s="11">
        <v>3</v>
      </c>
    </row>
    <row r="1537" spans="1:18">
      <c r="A1537" s="10" t="s">
        <v>5540</v>
      </c>
      <c r="B1537" s="11" t="s">
        <v>49</v>
      </c>
      <c r="C1537" s="11" t="s">
        <v>4177</v>
      </c>
      <c r="D1537" s="11">
        <v>98125</v>
      </c>
      <c r="E1537" s="16">
        <v>547000</v>
      </c>
      <c r="F1537" s="12">
        <v>3</v>
      </c>
      <c r="G1537" s="15">
        <v>2.5</v>
      </c>
      <c r="H1537" s="15">
        <v>1480</v>
      </c>
      <c r="I1537" s="13">
        <v>370</v>
      </c>
      <c r="J1537" s="11">
        <v>0</v>
      </c>
      <c r="K1537" s="15" t="s">
        <v>4183</v>
      </c>
      <c r="L1537" s="11" t="s">
        <v>4183</v>
      </c>
      <c r="M1537" s="11" t="s">
        <v>4184</v>
      </c>
      <c r="N1537" s="11" t="s">
        <v>4179</v>
      </c>
      <c r="O1537" s="11">
        <v>57</v>
      </c>
      <c r="P1537" s="11">
        <v>0</v>
      </c>
      <c r="Q1537" s="11">
        <v>57</v>
      </c>
      <c r="R1537" s="11">
        <v>1</v>
      </c>
    </row>
    <row r="1538" spans="1:18">
      <c r="A1538" s="10" t="s">
        <v>1666</v>
      </c>
      <c r="B1538" s="11" t="s">
        <v>49</v>
      </c>
      <c r="C1538" s="11" t="s">
        <v>4177</v>
      </c>
      <c r="D1538" s="11">
        <v>98103</v>
      </c>
      <c r="E1538" s="16">
        <v>547000</v>
      </c>
      <c r="F1538" s="12">
        <v>5</v>
      </c>
      <c r="G1538" s="15">
        <v>2.5</v>
      </c>
      <c r="H1538" s="15">
        <v>2200</v>
      </c>
      <c r="I1538" s="13">
        <v>249</v>
      </c>
      <c r="J1538" s="11">
        <v>0</v>
      </c>
      <c r="K1538" s="15" t="s">
        <v>4183</v>
      </c>
      <c r="L1538" s="11" t="s">
        <v>4178</v>
      </c>
      <c r="M1538" s="11" t="s">
        <v>4184</v>
      </c>
      <c r="N1538" s="11" t="s">
        <v>4181</v>
      </c>
      <c r="O1538" s="11">
        <v>109</v>
      </c>
      <c r="P1538" s="11">
        <v>0</v>
      </c>
      <c r="Q1538" s="11">
        <v>109</v>
      </c>
      <c r="R1538" s="11">
        <v>1.5</v>
      </c>
    </row>
    <row r="1539" spans="1:18">
      <c r="A1539" s="10" t="s">
        <v>5541</v>
      </c>
      <c r="B1539" s="11" t="s">
        <v>49</v>
      </c>
      <c r="C1539" s="11" t="s">
        <v>4177</v>
      </c>
      <c r="D1539" s="11">
        <v>98115</v>
      </c>
      <c r="E1539" s="16">
        <v>547000</v>
      </c>
      <c r="F1539" s="12">
        <v>4</v>
      </c>
      <c r="G1539" s="15">
        <v>1</v>
      </c>
      <c r="H1539" s="15">
        <v>1720</v>
      </c>
      <c r="I1539" s="13">
        <v>318</v>
      </c>
      <c r="J1539" s="11">
        <v>0</v>
      </c>
      <c r="K1539" s="15" t="s">
        <v>4183</v>
      </c>
      <c r="L1539" s="11" t="s">
        <v>4178</v>
      </c>
      <c r="M1539" s="11" t="s">
        <v>4184</v>
      </c>
      <c r="N1539" s="11" t="s">
        <v>4179</v>
      </c>
      <c r="O1539" s="11">
        <v>99</v>
      </c>
      <c r="P1539" s="11">
        <v>1993</v>
      </c>
      <c r="Q1539" s="11">
        <v>32</v>
      </c>
      <c r="R1539" s="11">
        <v>1.5</v>
      </c>
    </row>
    <row r="1540" spans="1:18">
      <c r="A1540" s="10" t="s">
        <v>5542</v>
      </c>
      <c r="B1540" s="11" t="s">
        <v>33</v>
      </c>
      <c r="C1540" s="11" t="s">
        <v>4177</v>
      </c>
      <c r="D1540" s="11">
        <v>98007</v>
      </c>
      <c r="E1540" s="16">
        <v>546000</v>
      </c>
      <c r="F1540" s="12">
        <v>3</v>
      </c>
      <c r="G1540" s="15">
        <v>2.5</v>
      </c>
      <c r="H1540" s="15">
        <v>1530</v>
      </c>
      <c r="I1540" s="13">
        <v>357</v>
      </c>
      <c r="J1540" s="11">
        <v>0</v>
      </c>
      <c r="K1540" s="15" t="s">
        <v>4183</v>
      </c>
      <c r="L1540" s="11" t="s">
        <v>4183</v>
      </c>
      <c r="M1540" s="11" t="s">
        <v>4184</v>
      </c>
      <c r="N1540" s="11" t="s">
        <v>4180</v>
      </c>
      <c r="O1540" s="11">
        <v>27</v>
      </c>
      <c r="P1540" s="11">
        <v>2006</v>
      </c>
      <c r="Q1540" s="11">
        <v>19</v>
      </c>
      <c r="R1540" s="11">
        <v>2</v>
      </c>
    </row>
    <row r="1541" spans="1:18">
      <c r="A1541" s="10" t="s">
        <v>5543</v>
      </c>
      <c r="B1541" s="11" t="s">
        <v>49</v>
      </c>
      <c r="C1541" s="11" t="s">
        <v>4177</v>
      </c>
      <c r="D1541" s="11">
        <v>98117</v>
      </c>
      <c r="E1541" s="16">
        <v>546000</v>
      </c>
      <c r="F1541" s="12">
        <v>3</v>
      </c>
      <c r="G1541" s="15">
        <v>1.75</v>
      </c>
      <c r="H1541" s="15">
        <v>2000</v>
      </c>
      <c r="I1541" s="13">
        <v>273</v>
      </c>
      <c r="J1541" s="11">
        <v>0</v>
      </c>
      <c r="K1541" s="15" t="s">
        <v>4183</v>
      </c>
      <c r="L1541" s="11" t="s">
        <v>4178</v>
      </c>
      <c r="M1541" s="11" t="s">
        <v>4184</v>
      </c>
      <c r="N1541" s="11" t="s">
        <v>4179</v>
      </c>
      <c r="O1541" s="11">
        <v>104</v>
      </c>
      <c r="P1541" s="11">
        <v>0</v>
      </c>
      <c r="Q1541" s="11">
        <v>104</v>
      </c>
      <c r="R1541" s="11">
        <v>1</v>
      </c>
    </row>
    <row r="1542" spans="1:18">
      <c r="A1542" s="10" t="s">
        <v>1670</v>
      </c>
      <c r="B1542" s="11" t="s">
        <v>49</v>
      </c>
      <c r="C1542" s="11" t="s">
        <v>4177</v>
      </c>
      <c r="D1542" s="11">
        <v>98109</v>
      </c>
      <c r="E1542" s="16">
        <v>546000</v>
      </c>
      <c r="F1542" s="12">
        <v>2</v>
      </c>
      <c r="G1542" s="15">
        <v>1</v>
      </c>
      <c r="H1542" s="11">
        <v>970</v>
      </c>
      <c r="I1542" s="13">
        <v>563</v>
      </c>
      <c r="J1542" s="11">
        <v>0</v>
      </c>
      <c r="K1542" s="15" t="s">
        <v>4183</v>
      </c>
      <c r="L1542" s="11" t="s">
        <v>4183</v>
      </c>
      <c r="M1542" s="11" t="s">
        <v>4184</v>
      </c>
      <c r="N1542" s="11" t="s">
        <v>4180</v>
      </c>
      <c r="O1542" s="11">
        <v>101</v>
      </c>
      <c r="P1542" s="11">
        <v>2011</v>
      </c>
      <c r="Q1542" s="11">
        <v>14</v>
      </c>
      <c r="R1542" s="11">
        <v>1</v>
      </c>
    </row>
    <row r="1543" spans="1:18">
      <c r="A1543" s="10" t="s">
        <v>1671</v>
      </c>
      <c r="B1543" s="11" t="s">
        <v>49</v>
      </c>
      <c r="C1543" s="11" t="s">
        <v>4177</v>
      </c>
      <c r="D1543" s="11">
        <v>98108</v>
      </c>
      <c r="E1543" s="16">
        <v>545500</v>
      </c>
      <c r="F1543" s="12">
        <v>3</v>
      </c>
      <c r="G1543" s="15">
        <v>2.5</v>
      </c>
      <c r="H1543" s="15">
        <v>1560</v>
      </c>
      <c r="I1543" s="13">
        <v>350</v>
      </c>
      <c r="J1543" s="11">
        <v>0</v>
      </c>
      <c r="K1543" s="15" t="s">
        <v>4183</v>
      </c>
      <c r="L1543" s="11" t="s">
        <v>4178</v>
      </c>
      <c r="M1543" s="11" t="s">
        <v>4184</v>
      </c>
      <c r="N1543" s="11" t="s">
        <v>4179</v>
      </c>
      <c r="O1543" s="11">
        <v>89</v>
      </c>
      <c r="P1543" s="11">
        <v>0</v>
      </c>
      <c r="Q1543" s="11">
        <v>89</v>
      </c>
      <c r="R1543" s="11">
        <v>1.5</v>
      </c>
    </row>
    <row r="1544" spans="1:18">
      <c r="A1544" s="10" t="s">
        <v>5544</v>
      </c>
      <c r="B1544" s="11" t="s">
        <v>46</v>
      </c>
      <c r="C1544" s="11" t="s">
        <v>4177</v>
      </c>
      <c r="D1544" s="11">
        <v>98034</v>
      </c>
      <c r="E1544" s="16">
        <v>545000</v>
      </c>
      <c r="F1544" s="12">
        <v>3</v>
      </c>
      <c r="G1544" s="15">
        <v>2.5</v>
      </c>
      <c r="H1544" s="15">
        <v>1940</v>
      </c>
      <c r="I1544" s="13">
        <v>281</v>
      </c>
      <c r="J1544" s="11">
        <v>0</v>
      </c>
      <c r="K1544" s="15" t="s">
        <v>4183</v>
      </c>
      <c r="L1544" s="11" t="s">
        <v>4178</v>
      </c>
      <c r="M1544" s="11" t="s">
        <v>4179</v>
      </c>
      <c r="N1544" s="11" t="s">
        <v>4180</v>
      </c>
      <c r="O1544" s="11">
        <v>50</v>
      </c>
      <c r="P1544" s="11">
        <v>0</v>
      </c>
      <c r="Q1544" s="11">
        <v>50</v>
      </c>
      <c r="R1544" s="11">
        <v>1</v>
      </c>
    </row>
    <row r="1545" spans="1:18">
      <c r="A1545" s="10" t="s">
        <v>5545</v>
      </c>
      <c r="B1545" s="11" t="s">
        <v>619</v>
      </c>
      <c r="C1545" s="11" t="s">
        <v>4177</v>
      </c>
      <c r="D1545" s="11">
        <v>98070</v>
      </c>
      <c r="E1545" s="16">
        <v>545000</v>
      </c>
      <c r="F1545" s="12">
        <v>2</v>
      </c>
      <c r="G1545" s="15">
        <v>2</v>
      </c>
      <c r="H1545" s="15">
        <v>2930</v>
      </c>
      <c r="I1545" s="13">
        <v>186</v>
      </c>
      <c r="J1545" s="11">
        <v>0</v>
      </c>
      <c r="K1545" s="15" t="s">
        <v>4183</v>
      </c>
      <c r="L1545" s="11" t="s">
        <v>4178</v>
      </c>
      <c r="M1545" s="11" t="s">
        <v>4179</v>
      </c>
      <c r="N1545" s="11" t="s">
        <v>4179</v>
      </c>
      <c r="O1545" s="11">
        <v>45</v>
      </c>
      <c r="P1545" s="11">
        <v>0</v>
      </c>
      <c r="Q1545" s="11">
        <v>45</v>
      </c>
      <c r="R1545" s="11">
        <v>1</v>
      </c>
    </row>
    <row r="1546" spans="1:18">
      <c r="A1546" s="10" t="s">
        <v>5546</v>
      </c>
      <c r="B1546" s="11" t="s">
        <v>79</v>
      </c>
      <c r="C1546" s="11" t="s">
        <v>4177</v>
      </c>
      <c r="D1546" s="11">
        <v>98029</v>
      </c>
      <c r="E1546" s="16">
        <v>545000</v>
      </c>
      <c r="F1546" s="12">
        <v>4</v>
      </c>
      <c r="G1546" s="15">
        <v>2.5</v>
      </c>
      <c r="H1546" s="15">
        <v>2090</v>
      </c>
      <c r="I1546" s="13">
        <v>261</v>
      </c>
      <c r="J1546" s="11">
        <v>0</v>
      </c>
      <c r="K1546" s="15" t="s">
        <v>4183</v>
      </c>
      <c r="L1546" s="11" t="s">
        <v>4183</v>
      </c>
      <c r="M1546" s="11" t="s">
        <v>4184</v>
      </c>
      <c r="N1546" s="11" t="s">
        <v>4180</v>
      </c>
      <c r="O1546" s="11">
        <v>35</v>
      </c>
      <c r="P1546" s="11">
        <v>2009</v>
      </c>
      <c r="Q1546" s="11">
        <v>16</v>
      </c>
      <c r="R1546" s="11">
        <v>2</v>
      </c>
    </row>
    <row r="1547" spans="1:18">
      <c r="A1547" s="10" t="s">
        <v>5547</v>
      </c>
      <c r="B1547" s="11" t="s">
        <v>329</v>
      </c>
      <c r="C1547" s="11" t="s">
        <v>4177</v>
      </c>
      <c r="D1547" s="11">
        <v>98028</v>
      </c>
      <c r="E1547" s="16">
        <v>545000</v>
      </c>
      <c r="F1547" s="12">
        <v>5</v>
      </c>
      <c r="G1547" s="15">
        <v>2.5</v>
      </c>
      <c r="H1547" s="15">
        <v>2730</v>
      </c>
      <c r="I1547" s="13">
        <v>200</v>
      </c>
      <c r="J1547" s="11">
        <v>0</v>
      </c>
      <c r="K1547" s="15" t="s">
        <v>4183</v>
      </c>
      <c r="L1547" s="11" t="s">
        <v>4178</v>
      </c>
      <c r="M1547" s="11" t="s">
        <v>4184</v>
      </c>
      <c r="N1547" s="11" t="s">
        <v>4181</v>
      </c>
      <c r="O1547" s="11">
        <v>67</v>
      </c>
      <c r="P1547" s="11">
        <v>0</v>
      </c>
      <c r="Q1547" s="11">
        <v>67</v>
      </c>
      <c r="R1547" s="11">
        <v>1</v>
      </c>
    </row>
    <row r="1548" spans="1:18">
      <c r="A1548" s="10" t="s">
        <v>5548</v>
      </c>
      <c r="B1548" s="11" t="s">
        <v>137</v>
      </c>
      <c r="C1548" s="11" t="s">
        <v>4177</v>
      </c>
      <c r="D1548" s="11">
        <v>98052</v>
      </c>
      <c r="E1548" s="16">
        <v>545000</v>
      </c>
      <c r="F1548" s="12">
        <v>4</v>
      </c>
      <c r="G1548" s="15">
        <v>2.25</v>
      </c>
      <c r="H1548" s="15">
        <v>2030</v>
      </c>
      <c r="I1548" s="13">
        <v>268</v>
      </c>
      <c r="J1548" s="11">
        <v>0</v>
      </c>
      <c r="K1548" s="15" t="s">
        <v>4183</v>
      </c>
      <c r="L1548" s="11" t="s">
        <v>4178</v>
      </c>
      <c r="M1548" s="11" t="s">
        <v>4184</v>
      </c>
      <c r="N1548" s="11" t="s">
        <v>4179</v>
      </c>
      <c r="O1548" s="11">
        <v>58</v>
      </c>
      <c r="P1548" s="11">
        <v>0</v>
      </c>
      <c r="Q1548" s="11">
        <v>58</v>
      </c>
      <c r="R1548" s="11">
        <v>1</v>
      </c>
    </row>
    <row r="1549" spans="1:18">
      <c r="A1549" s="10" t="s">
        <v>5549</v>
      </c>
      <c r="B1549" s="11" t="s">
        <v>319</v>
      </c>
      <c r="C1549" s="11" t="s">
        <v>4177</v>
      </c>
      <c r="D1549" s="11">
        <v>98059</v>
      </c>
      <c r="E1549" s="16">
        <v>545000</v>
      </c>
      <c r="F1549" s="12">
        <v>3</v>
      </c>
      <c r="G1549" s="15">
        <v>1.75</v>
      </c>
      <c r="H1549" s="15">
        <v>1700</v>
      </c>
      <c r="I1549" s="13">
        <v>321</v>
      </c>
      <c r="J1549" s="11">
        <v>1</v>
      </c>
      <c r="K1549" s="15" t="s">
        <v>4183</v>
      </c>
      <c r="L1549" s="11" t="s">
        <v>4183</v>
      </c>
      <c r="M1549" s="11" t="s">
        <v>4184</v>
      </c>
      <c r="N1549" s="11" t="s">
        <v>4181</v>
      </c>
      <c r="O1549" s="11">
        <v>94</v>
      </c>
      <c r="P1549" s="11">
        <v>0</v>
      </c>
      <c r="Q1549" s="11">
        <v>94</v>
      </c>
      <c r="R1549" s="11">
        <v>1.5</v>
      </c>
    </row>
    <row r="1550" spans="1:18">
      <c r="A1550" s="10" t="s">
        <v>5550</v>
      </c>
      <c r="B1550" s="11" t="s">
        <v>319</v>
      </c>
      <c r="C1550" s="11" t="s">
        <v>4177</v>
      </c>
      <c r="D1550" s="11">
        <v>98056</v>
      </c>
      <c r="E1550" s="16">
        <v>545000</v>
      </c>
      <c r="F1550" s="12">
        <v>3</v>
      </c>
      <c r="G1550" s="15">
        <v>2.5</v>
      </c>
      <c r="H1550" s="15">
        <v>2760</v>
      </c>
      <c r="I1550" s="13">
        <v>197</v>
      </c>
      <c r="J1550" s="11">
        <v>0</v>
      </c>
      <c r="K1550" s="15" t="s">
        <v>4183</v>
      </c>
      <c r="L1550" s="11" t="s">
        <v>4183</v>
      </c>
      <c r="M1550" s="11" t="s">
        <v>4184</v>
      </c>
      <c r="N1550" s="11" t="s">
        <v>4180</v>
      </c>
      <c r="O1550" s="11">
        <v>23</v>
      </c>
      <c r="P1550" s="11">
        <v>0</v>
      </c>
      <c r="Q1550" s="11">
        <v>23</v>
      </c>
      <c r="R1550" s="11">
        <v>2</v>
      </c>
    </row>
    <row r="1551" spans="1:18">
      <c r="A1551" s="10" t="s">
        <v>5551</v>
      </c>
      <c r="B1551" s="11" t="s">
        <v>102</v>
      </c>
      <c r="C1551" s="11" t="s">
        <v>4177</v>
      </c>
      <c r="D1551" s="11">
        <v>98075</v>
      </c>
      <c r="E1551" s="16">
        <v>545000</v>
      </c>
      <c r="F1551" s="12">
        <v>3</v>
      </c>
      <c r="G1551" s="15">
        <v>2.5</v>
      </c>
      <c r="H1551" s="15">
        <v>2180</v>
      </c>
      <c r="I1551" s="13">
        <v>250</v>
      </c>
      <c r="J1551" s="11">
        <v>0</v>
      </c>
      <c r="K1551" s="15" t="s">
        <v>4183</v>
      </c>
      <c r="L1551" s="11" t="s">
        <v>4178</v>
      </c>
      <c r="M1551" s="11" t="s">
        <v>4184</v>
      </c>
      <c r="N1551" s="11" t="s">
        <v>4179</v>
      </c>
      <c r="O1551" s="11">
        <v>46</v>
      </c>
      <c r="P1551" s="11">
        <v>0</v>
      </c>
      <c r="Q1551" s="11">
        <v>46</v>
      </c>
      <c r="R1551" s="11">
        <v>1</v>
      </c>
    </row>
    <row r="1552" spans="1:18">
      <c r="A1552" s="10" t="s">
        <v>5552</v>
      </c>
      <c r="B1552" s="11" t="s">
        <v>49</v>
      </c>
      <c r="C1552" s="11" t="s">
        <v>4177</v>
      </c>
      <c r="D1552" s="11">
        <v>98117</v>
      </c>
      <c r="E1552" s="16">
        <v>545000</v>
      </c>
      <c r="F1552" s="12">
        <v>2</v>
      </c>
      <c r="G1552" s="15">
        <v>1.25</v>
      </c>
      <c r="H1552" s="15">
        <v>1240</v>
      </c>
      <c r="I1552" s="13">
        <v>440</v>
      </c>
      <c r="J1552" s="11">
        <v>0</v>
      </c>
      <c r="K1552" s="15" t="s">
        <v>4183</v>
      </c>
      <c r="L1552" s="11" t="s">
        <v>4183</v>
      </c>
      <c r="M1552" s="11" t="s">
        <v>4184</v>
      </c>
      <c r="N1552" s="11" t="s">
        <v>4180</v>
      </c>
      <c r="O1552" s="11">
        <v>11</v>
      </c>
      <c r="P1552" s="11">
        <v>0</v>
      </c>
      <c r="Q1552" s="11">
        <v>11</v>
      </c>
      <c r="R1552" s="11">
        <v>2</v>
      </c>
    </row>
    <row r="1553" spans="1:18">
      <c r="A1553" s="10" t="s">
        <v>5553</v>
      </c>
      <c r="B1553" s="11" t="s">
        <v>49</v>
      </c>
      <c r="C1553" s="11" t="s">
        <v>4177</v>
      </c>
      <c r="D1553" s="11">
        <v>98118</v>
      </c>
      <c r="E1553" s="16">
        <v>545000</v>
      </c>
      <c r="F1553" s="12">
        <v>3</v>
      </c>
      <c r="G1553" s="15">
        <v>2</v>
      </c>
      <c r="H1553" s="15">
        <v>1340</v>
      </c>
      <c r="I1553" s="13">
        <v>407</v>
      </c>
      <c r="J1553" s="11">
        <v>0</v>
      </c>
      <c r="K1553" s="15" t="s">
        <v>4183</v>
      </c>
      <c r="L1553" s="11" t="s">
        <v>4183</v>
      </c>
      <c r="M1553" s="11" t="s">
        <v>4184</v>
      </c>
      <c r="N1553" s="11" t="s">
        <v>4179</v>
      </c>
      <c r="O1553" s="11">
        <v>102</v>
      </c>
      <c r="P1553" s="11">
        <v>0</v>
      </c>
      <c r="Q1553" s="11">
        <v>102</v>
      </c>
      <c r="R1553" s="11">
        <v>1.5</v>
      </c>
    </row>
    <row r="1554" spans="1:18">
      <c r="A1554" s="10" t="s">
        <v>5554</v>
      </c>
      <c r="B1554" s="11" t="s">
        <v>49</v>
      </c>
      <c r="C1554" s="11" t="s">
        <v>4177</v>
      </c>
      <c r="D1554" s="11">
        <v>98107</v>
      </c>
      <c r="E1554" s="16">
        <v>545000</v>
      </c>
      <c r="F1554" s="12">
        <v>3</v>
      </c>
      <c r="G1554" s="15">
        <v>1.75</v>
      </c>
      <c r="H1554" s="15">
        <v>1810</v>
      </c>
      <c r="I1554" s="13">
        <v>301</v>
      </c>
      <c r="J1554" s="11">
        <v>0</v>
      </c>
      <c r="K1554" s="15" t="s">
        <v>4183</v>
      </c>
      <c r="L1554" s="11" t="s">
        <v>4183</v>
      </c>
      <c r="M1554" s="11" t="s">
        <v>4184</v>
      </c>
      <c r="N1554" s="11" t="s">
        <v>4179</v>
      </c>
      <c r="O1554" s="11">
        <v>122</v>
      </c>
      <c r="P1554" s="11">
        <v>0</v>
      </c>
      <c r="Q1554" s="11">
        <v>122</v>
      </c>
      <c r="R1554" s="11">
        <v>1.5</v>
      </c>
    </row>
    <row r="1555" spans="1:18">
      <c r="A1555" s="10" t="s">
        <v>5555</v>
      </c>
      <c r="B1555" s="11" t="s">
        <v>49</v>
      </c>
      <c r="C1555" s="11" t="s">
        <v>4177</v>
      </c>
      <c r="D1555" s="11">
        <v>98105</v>
      </c>
      <c r="E1555" s="16">
        <v>545000</v>
      </c>
      <c r="F1555" s="12">
        <v>3</v>
      </c>
      <c r="G1555" s="15">
        <v>1</v>
      </c>
      <c r="H1555" s="15">
        <v>1510</v>
      </c>
      <c r="I1555" s="13">
        <v>361</v>
      </c>
      <c r="J1555" s="11">
        <v>0</v>
      </c>
      <c r="K1555" s="15" t="s">
        <v>4183</v>
      </c>
      <c r="L1555" s="11" t="s">
        <v>4183</v>
      </c>
      <c r="M1555" s="11" t="s">
        <v>4184</v>
      </c>
      <c r="N1555" s="11" t="s">
        <v>4180</v>
      </c>
      <c r="O1555" s="11">
        <v>116</v>
      </c>
      <c r="P1555" s="11">
        <v>2004</v>
      </c>
      <c r="Q1555" s="11">
        <v>21</v>
      </c>
      <c r="R1555" s="11">
        <v>1.5</v>
      </c>
    </row>
    <row r="1556" spans="1:18">
      <c r="A1556" s="10" t="s">
        <v>5556</v>
      </c>
      <c r="B1556" s="11" t="s">
        <v>49</v>
      </c>
      <c r="C1556" s="11" t="s">
        <v>4177</v>
      </c>
      <c r="D1556" s="11">
        <v>98115</v>
      </c>
      <c r="E1556" s="16">
        <v>545000</v>
      </c>
      <c r="F1556" s="12">
        <v>4</v>
      </c>
      <c r="G1556" s="15">
        <v>2.5</v>
      </c>
      <c r="H1556" s="15">
        <v>2040</v>
      </c>
      <c r="I1556" s="13">
        <v>267</v>
      </c>
      <c r="J1556" s="11">
        <v>0</v>
      </c>
      <c r="K1556" s="15" t="s">
        <v>4183</v>
      </c>
      <c r="L1556" s="11" t="s">
        <v>4183</v>
      </c>
      <c r="M1556" s="11" t="s">
        <v>4184</v>
      </c>
      <c r="N1556" s="11" t="s">
        <v>4180</v>
      </c>
      <c r="O1556" s="11">
        <v>35</v>
      </c>
      <c r="P1556" s="11">
        <v>2009</v>
      </c>
      <c r="Q1556" s="11">
        <v>16</v>
      </c>
      <c r="R1556" s="11">
        <v>2</v>
      </c>
    </row>
    <row r="1557" spans="1:18">
      <c r="A1557" s="10" t="s">
        <v>5557</v>
      </c>
      <c r="B1557" s="11" t="s">
        <v>313</v>
      </c>
      <c r="C1557" s="11" t="s">
        <v>4177</v>
      </c>
      <c r="D1557" s="11">
        <v>98065</v>
      </c>
      <c r="E1557" s="16">
        <v>545000</v>
      </c>
      <c r="F1557" s="12">
        <v>4</v>
      </c>
      <c r="G1557" s="15">
        <v>2.5</v>
      </c>
      <c r="H1557" s="15">
        <v>2720</v>
      </c>
      <c r="I1557" s="13">
        <v>200</v>
      </c>
      <c r="J1557" s="11">
        <v>0</v>
      </c>
      <c r="K1557" s="15" t="s">
        <v>4183</v>
      </c>
      <c r="L1557" s="11" t="s">
        <v>4183</v>
      </c>
      <c r="M1557" s="11" t="s">
        <v>4184</v>
      </c>
      <c r="N1557" s="11" t="s">
        <v>4180</v>
      </c>
      <c r="O1557" s="11">
        <v>13</v>
      </c>
      <c r="P1557" s="11">
        <v>1912</v>
      </c>
      <c r="Q1557" s="11">
        <v>113</v>
      </c>
      <c r="R1557" s="11">
        <v>2</v>
      </c>
    </row>
    <row r="1558" spans="1:18">
      <c r="A1558" s="10" t="s">
        <v>5558</v>
      </c>
      <c r="B1558" s="11" t="s">
        <v>79</v>
      </c>
      <c r="C1558" s="11" t="s">
        <v>4177</v>
      </c>
      <c r="D1558" s="11">
        <v>98075</v>
      </c>
      <c r="E1558" s="16">
        <v>544500</v>
      </c>
      <c r="F1558" s="12">
        <v>4</v>
      </c>
      <c r="G1558" s="15">
        <v>2.5</v>
      </c>
      <c r="H1558" s="15">
        <v>2230</v>
      </c>
      <c r="I1558" s="13">
        <v>244</v>
      </c>
      <c r="J1558" s="11">
        <v>0</v>
      </c>
      <c r="K1558" s="15" t="s">
        <v>4183</v>
      </c>
      <c r="L1558" s="11" t="s">
        <v>4178</v>
      </c>
      <c r="M1558" s="11" t="s">
        <v>4184</v>
      </c>
      <c r="N1558" s="11" t="s">
        <v>4181</v>
      </c>
      <c r="O1558" s="11">
        <v>51</v>
      </c>
      <c r="P1558" s="11">
        <v>0</v>
      </c>
      <c r="Q1558" s="11">
        <v>51</v>
      </c>
      <c r="R1558" s="11">
        <v>1</v>
      </c>
    </row>
    <row r="1559" spans="1:18">
      <c r="A1559" s="10" t="s">
        <v>5559</v>
      </c>
      <c r="B1559" s="11" t="s">
        <v>49</v>
      </c>
      <c r="C1559" s="11" t="s">
        <v>4177</v>
      </c>
      <c r="D1559" s="11">
        <v>98116</v>
      </c>
      <c r="E1559" s="16">
        <v>544000</v>
      </c>
      <c r="F1559" s="12">
        <v>3</v>
      </c>
      <c r="G1559" s="15">
        <v>1.5</v>
      </c>
      <c r="H1559" s="15">
        <v>1790</v>
      </c>
      <c r="I1559" s="13">
        <v>304</v>
      </c>
      <c r="J1559" s="11">
        <v>0</v>
      </c>
      <c r="K1559" s="15" t="s">
        <v>4183</v>
      </c>
      <c r="L1559" s="11" t="s">
        <v>4183</v>
      </c>
      <c r="M1559" s="11" t="s">
        <v>4195</v>
      </c>
      <c r="N1559" s="11" t="s">
        <v>4180</v>
      </c>
      <c r="O1559" s="11">
        <v>115</v>
      </c>
      <c r="P1559" s="11">
        <v>2006</v>
      </c>
      <c r="Q1559" s="11">
        <v>19</v>
      </c>
      <c r="R1559" s="11">
        <v>1.5</v>
      </c>
    </row>
    <row r="1560" spans="1:18">
      <c r="A1560" s="10" t="s">
        <v>5560</v>
      </c>
      <c r="B1560" s="11" t="s">
        <v>79</v>
      </c>
      <c r="C1560" s="11" t="s">
        <v>4177</v>
      </c>
      <c r="D1560" s="11">
        <v>98029</v>
      </c>
      <c r="E1560" s="16">
        <v>544000</v>
      </c>
      <c r="F1560" s="12">
        <v>4</v>
      </c>
      <c r="G1560" s="15">
        <v>2.5</v>
      </c>
      <c r="H1560" s="15">
        <v>2030</v>
      </c>
      <c r="I1560" s="13">
        <v>268</v>
      </c>
      <c r="J1560" s="11">
        <v>0</v>
      </c>
      <c r="K1560" s="15" t="s">
        <v>4183</v>
      </c>
      <c r="L1560" s="11" t="s">
        <v>4183</v>
      </c>
      <c r="M1560" s="11" t="s">
        <v>4184</v>
      </c>
      <c r="N1560" s="11" t="s">
        <v>4180</v>
      </c>
      <c r="O1560" s="11">
        <v>31</v>
      </c>
      <c r="P1560" s="11">
        <v>0</v>
      </c>
      <c r="Q1560" s="11">
        <v>31</v>
      </c>
      <c r="R1560" s="11">
        <v>2</v>
      </c>
    </row>
    <row r="1561" spans="1:18">
      <c r="A1561" s="10" t="s">
        <v>5561</v>
      </c>
      <c r="B1561" s="11" t="s">
        <v>49</v>
      </c>
      <c r="C1561" s="11" t="s">
        <v>4177</v>
      </c>
      <c r="D1561" s="11">
        <v>98117</v>
      </c>
      <c r="E1561" s="16">
        <v>544000</v>
      </c>
      <c r="F1561" s="12">
        <v>3</v>
      </c>
      <c r="G1561" s="15">
        <v>2.5</v>
      </c>
      <c r="H1561" s="15">
        <v>1460</v>
      </c>
      <c r="I1561" s="13">
        <v>373</v>
      </c>
      <c r="J1561" s="11">
        <v>0</v>
      </c>
      <c r="K1561" s="15" t="s">
        <v>4183</v>
      </c>
      <c r="L1561" s="11" t="s">
        <v>4178</v>
      </c>
      <c r="M1561" s="11" t="s">
        <v>4184</v>
      </c>
      <c r="N1561" s="11" t="s">
        <v>4180</v>
      </c>
      <c r="O1561" s="11">
        <v>18</v>
      </c>
      <c r="P1561" s="11">
        <v>0</v>
      </c>
      <c r="Q1561" s="11">
        <v>18</v>
      </c>
      <c r="R1561" s="11">
        <v>2</v>
      </c>
    </row>
    <row r="1562" spans="1:18">
      <c r="A1562" s="10" t="s">
        <v>5562</v>
      </c>
      <c r="B1562" s="11" t="s">
        <v>79</v>
      </c>
      <c r="C1562" s="11" t="s">
        <v>4177</v>
      </c>
      <c r="D1562" s="11">
        <v>98027</v>
      </c>
      <c r="E1562" s="16">
        <v>543000</v>
      </c>
      <c r="F1562" s="12">
        <v>2</v>
      </c>
      <c r="G1562" s="15">
        <v>2</v>
      </c>
      <c r="H1562" s="15">
        <v>2370</v>
      </c>
      <c r="I1562" s="13">
        <v>229</v>
      </c>
      <c r="J1562" s="11">
        <v>5</v>
      </c>
      <c r="K1562" s="15" t="s">
        <v>4183</v>
      </c>
      <c r="L1562" s="11" t="s">
        <v>4178</v>
      </c>
      <c r="M1562" s="11" t="s">
        <v>4184</v>
      </c>
      <c r="N1562" s="11" t="s">
        <v>4180</v>
      </c>
      <c r="O1562" s="11">
        <v>33</v>
      </c>
      <c r="P1562" s="11">
        <v>0</v>
      </c>
      <c r="Q1562" s="11">
        <v>33</v>
      </c>
      <c r="R1562" s="11">
        <v>1.5</v>
      </c>
    </row>
    <row r="1563" spans="1:18">
      <c r="A1563" s="10" t="s">
        <v>1691</v>
      </c>
      <c r="B1563" s="11" t="s">
        <v>49</v>
      </c>
      <c r="C1563" s="11" t="s">
        <v>4177</v>
      </c>
      <c r="D1563" s="11">
        <v>98103</v>
      </c>
      <c r="E1563" s="16">
        <v>543000</v>
      </c>
      <c r="F1563" s="12">
        <v>3</v>
      </c>
      <c r="G1563" s="15">
        <v>2.25</v>
      </c>
      <c r="H1563" s="15">
        <v>1240</v>
      </c>
      <c r="I1563" s="13">
        <v>438</v>
      </c>
      <c r="J1563" s="11">
        <v>0</v>
      </c>
      <c r="K1563" s="15" t="s">
        <v>4183</v>
      </c>
      <c r="L1563" s="11" t="s">
        <v>4183</v>
      </c>
      <c r="M1563" s="11" t="s">
        <v>4184</v>
      </c>
      <c r="N1563" s="11" t="s">
        <v>4180</v>
      </c>
      <c r="O1563" s="11">
        <v>17</v>
      </c>
      <c r="P1563" s="11">
        <v>0</v>
      </c>
      <c r="Q1563" s="11">
        <v>17</v>
      </c>
      <c r="R1563" s="11">
        <v>3</v>
      </c>
    </row>
    <row r="1564" spans="1:18">
      <c r="A1564" s="10" t="s">
        <v>1692</v>
      </c>
      <c r="B1564" s="11" t="s">
        <v>100</v>
      </c>
      <c r="C1564" s="11" t="s">
        <v>4177</v>
      </c>
      <c r="D1564" s="11">
        <v>98133</v>
      </c>
      <c r="E1564" s="16">
        <v>543000</v>
      </c>
      <c r="F1564" s="12">
        <v>3</v>
      </c>
      <c r="G1564" s="15">
        <v>2.5</v>
      </c>
      <c r="H1564" s="15">
        <v>2090</v>
      </c>
      <c r="I1564" s="13">
        <v>260</v>
      </c>
      <c r="J1564" s="11">
        <v>0</v>
      </c>
      <c r="K1564" s="15" t="s">
        <v>4183</v>
      </c>
      <c r="L1564" s="11" t="s">
        <v>4178</v>
      </c>
      <c r="M1564" s="11" t="s">
        <v>4184</v>
      </c>
      <c r="N1564" s="11" t="s">
        <v>4180</v>
      </c>
      <c r="O1564" s="11">
        <v>63</v>
      </c>
      <c r="P1564" s="11">
        <v>2014</v>
      </c>
      <c r="Q1564" s="11">
        <v>11</v>
      </c>
      <c r="R1564" s="11">
        <v>1</v>
      </c>
    </row>
    <row r="1565" spans="1:18">
      <c r="A1565" s="10" t="s">
        <v>5563</v>
      </c>
      <c r="B1565" s="11" t="s">
        <v>102</v>
      </c>
      <c r="C1565" s="11" t="s">
        <v>4177</v>
      </c>
      <c r="D1565" s="11">
        <v>98075</v>
      </c>
      <c r="E1565" s="16">
        <v>542805</v>
      </c>
      <c r="F1565" s="12">
        <v>5</v>
      </c>
      <c r="G1565" s="15">
        <v>2.75</v>
      </c>
      <c r="H1565" s="15">
        <v>2910</v>
      </c>
      <c r="I1565" s="13">
        <v>187</v>
      </c>
      <c r="J1565" s="11">
        <v>1</v>
      </c>
      <c r="K1565" s="15" t="s">
        <v>4183</v>
      </c>
      <c r="L1565" s="11" t="s">
        <v>4178</v>
      </c>
      <c r="M1565" s="11" t="s">
        <v>4184</v>
      </c>
      <c r="N1565" s="11" t="s">
        <v>4180</v>
      </c>
      <c r="O1565" s="11">
        <v>48</v>
      </c>
      <c r="P1565" s="11">
        <v>2004</v>
      </c>
      <c r="Q1565" s="11">
        <v>21</v>
      </c>
      <c r="R1565" s="11">
        <v>1</v>
      </c>
    </row>
    <row r="1566" spans="1:18">
      <c r="A1566" s="10" t="s">
        <v>5564</v>
      </c>
      <c r="B1566" s="11" t="s">
        <v>36</v>
      </c>
      <c r="C1566" s="11" t="s">
        <v>4177</v>
      </c>
      <c r="D1566" s="11">
        <v>98040</v>
      </c>
      <c r="E1566" s="16">
        <v>542500</v>
      </c>
      <c r="F1566" s="12">
        <v>5</v>
      </c>
      <c r="G1566" s="15">
        <v>2.75</v>
      </c>
      <c r="H1566" s="15">
        <v>3831</v>
      </c>
      <c r="I1566" s="13">
        <v>142</v>
      </c>
      <c r="J1566" s="11">
        <v>0</v>
      </c>
      <c r="K1566" s="15" t="s">
        <v>4178</v>
      </c>
      <c r="L1566" s="11" t="s">
        <v>4183</v>
      </c>
      <c r="M1566" s="11" t="s">
        <v>4181</v>
      </c>
      <c r="N1566" s="11" t="s">
        <v>4180</v>
      </c>
      <c r="O1566" s="11">
        <v>66</v>
      </c>
      <c r="P1566" s="11">
        <v>1980</v>
      </c>
      <c r="Q1566" s="11">
        <v>45</v>
      </c>
      <c r="R1566" s="11">
        <v>2</v>
      </c>
    </row>
    <row r="1567" spans="1:18">
      <c r="A1567" s="10" t="s">
        <v>1695</v>
      </c>
      <c r="B1567" s="11" t="s">
        <v>36</v>
      </c>
      <c r="C1567" s="11" t="s">
        <v>4177</v>
      </c>
      <c r="D1567" s="11">
        <v>98040</v>
      </c>
      <c r="E1567" s="16">
        <v>542500</v>
      </c>
      <c r="F1567" s="12">
        <v>5</v>
      </c>
      <c r="G1567" s="15">
        <v>2.75</v>
      </c>
      <c r="H1567" s="15">
        <v>2520</v>
      </c>
      <c r="I1567" s="13">
        <v>215</v>
      </c>
      <c r="J1567" s="11">
        <v>0</v>
      </c>
      <c r="K1567" s="15" t="s">
        <v>4183</v>
      </c>
      <c r="L1567" s="11" t="s">
        <v>4178</v>
      </c>
      <c r="M1567" s="11" t="s">
        <v>4197</v>
      </c>
      <c r="N1567" s="11" t="s">
        <v>4179</v>
      </c>
      <c r="O1567" s="11">
        <v>65</v>
      </c>
      <c r="P1567" s="11">
        <v>2001</v>
      </c>
      <c r="Q1567" s="11">
        <v>24</v>
      </c>
      <c r="R1567" s="11">
        <v>1</v>
      </c>
    </row>
    <row r="1568" spans="1:18">
      <c r="A1568" s="10" t="s">
        <v>5565</v>
      </c>
      <c r="B1568" s="11" t="s">
        <v>79</v>
      </c>
      <c r="C1568" s="11" t="s">
        <v>4177</v>
      </c>
      <c r="D1568" s="11">
        <v>98027</v>
      </c>
      <c r="E1568" s="16">
        <v>542500</v>
      </c>
      <c r="F1568" s="12">
        <v>5</v>
      </c>
      <c r="G1568" s="15">
        <v>3.25</v>
      </c>
      <c r="H1568" s="15">
        <v>3010</v>
      </c>
      <c r="I1568" s="13">
        <v>180</v>
      </c>
      <c r="J1568" s="11">
        <v>25</v>
      </c>
      <c r="K1568" s="15" t="s">
        <v>4183</v>
      </c>
      <c r="L1568" s="11" t="s">
        <v>4178</v>
      </c>
      <c r="M1568" s="11" t="s">
        <v>4184</v>
      </c>
      <c r="N1568" s="11" t="s">
        <v>4181</v>
      </c>
      <c r="O1568" s="11">
        <v>94</v>
      </c>
      <c r="P1568" s="11">
        <v>0</v>
      </c>
      <c r="Q1568" s="11">
        <v>94</v>
      </c>
      <c r="R1568" s="11">
        <v>1.5</v>
      </c>
    </row>
    <row r="1569" spans="1:18">
      <c r="A1569" s="10" t="s">
        <v>5566</v>
      </c>
      <c r="B1569" s="11" t="s">
        <v>137</v>
      </c>
      <c r="C1569" s="11" t="s">
        <v>4177</v>
      </c>
      <c r="D1569" s="11">
        <v>98052</v>
      </c>
      <c r="E1569" s="16">
        <v>542500</v>
      </c>
      <c r="F1569" s="12">
        <v>3</v>
      </c>
      <c r="G1569" s="15">
        <v>2.5</v>
      </c>
      <c r="H1569" s="15">
        <v>2040</v>
      </c>
      <c r="I1569" s="13">
        <v>266</v>
      </c>
      <c r="J1569" s="11">
        <v>0</v>
      </c>
      <c r="K1569" s="15" t="s">
        <v>4183</v>
      </c>
      <c r="L1569" s="11" t="s">
        <v>4183</v>
      </c>
      <c r="M1569" s="11" t="s">
        <v>4184</v>
      </c>
      <c r="N1569" s="11" t="s">
        <v>4180</v>
      </c>
      <c r="O1569" s="11">
        <v>38</v>
      </c>
      <c r="P1569" s="11">
        <v>2000</v>
      </c>
      <c r="Q1569" s="11">
        <v>25</v>
      </c>
      <c r="R1569" s="11">
        <v>2</v>
      </c>
    </row>
    <row r="1570" spans="1:18">
      <c r="A1570" s="10" t="s">
        <v>5567</v>
      </c>
      <c r="B1570" s="11" t="s">
        <v>33</v>
      </c>
      <c r="C1570" s="11" t="s">
        <v>4177</v>
      </c>
      <c r="D1570" s="11">
        <v>98006</v>
      </c>
      <c r="E1570" s="16">
        <v>542000</v>
      </c>
      <c r="F1570" s="12">
        <v>4</v>
      </c>
      <c r="G1570" s="15">
        <v>1.75</v>
      </c>
      <c r="H1570" s="15">
        <v>1900</v>
      </c>
      <c r="I1570" s="13">
        <v>285</v>
      </c>
      <c r="J1570" s="11">
        <v>0</v>
      </c>
      <c r="K1570" s="15" t="s">
        <v>4183</v>
      </c>
      <c r="L1570" s="11" t="s">
        <v>4178</v>
      </c>
      <c r="M1570" s="11" t="s">
        <v>4184</v>
      </c>
      <c r="N1570" s="11" t="s">
        <v>4179</v>
      </c>
      <c r="O1570" s="11">
        <v>70</v>
      </c>
      <c r="P1570" s="11">
        <v>2009</v>
      </c>
      <c r="Q1570" s="11">
        <v>16</v>
      </c>
      <c r="R1570" s="11">
        <v>1</v>
      </c>
    </row>
    <row r="1571" spans="1:18">
      <c r="A1571" s="10" t="s">
        <v>5516</v>
      </c>
      <c r="B1571" s="11" t="s">
        <v>137</v>
      </c>
      <c r="C1571" s="11" t="s">
        <v>4177</v>
      </c>
      <c r="D1571" s="11">
        <v>98052</v>
      </c>
      <c r="E1571" s="16">
        <v>542000</v>
      </c>
      <c r="F1571" s="12">
        <v>3</v>
      </c>
      <c r="G1571" s="15">
        <v>1.75</v>
      </c>
      <c r="H1571" s="15">
        <v>1070</v>
      </c>
      <c r="I1571" s="13">
        <v>507</v>
      </c>
      <c r="J1571" s="11">
        <v>0</v>
      </c>
      <c r="K1571" s="15" t="s">
        <v>4183</v>
      </c>
      <c r="L1571" s="11" t="s">
        <v>4183</v>
      </c>
      <c r="M1571" s="11" t="s">
        <v>4184</v>
      </c>
      <c r="N1571" s="11" t="s">
        <v>4180</v>
      </c>
      <c r="O1571" s="11">
        <v>59</v>
      </c>
      <c r="P1571" s="11">
        <v>2014</v>
      </c>
      <c r="Q1571" s="11">
        <v>11</v>
      </c>
      <c r="R1571" s="11">
        <v>1</v>
      </c>
    </row>
    <row r="1572" spans="1:18">
      <c r="A1572" s="10" t="s">
        <v>5568</v>
      </c>
      <c r="B1572" s="11" t="s">
        <v>102</v>
      </c>
      <c r="C1572" s="11" t="s">
        <v>4177</v>
      </c>
      <c r="D1572" s="11">
        <v>98075</v>
      </c>
      <c r="E1572" s="16">
        <v>540833</v>
      </c>
      <c r="F1572" s="12">
        <v>3</v>
      </c>
      <c r="G1572" s="15">
        <v>2</v>
      </c>
      <c r="H1572" s="15">
        <v>1640</v>
      </c>
      <c r="I1572" s="13">
        <v>330</v>
      </c>
      <c r="J1572" s="11">
        <v>0</v>
      </c>
      <c r="K1572" s="15" t="s">
        <v>4183</v>
      </c>
      <c r="L1572" s="11" t="s">
        <v>4183</v>
      </c>
      <c r="M1572" s="11" t="s">
        <v>4184</v>
      </c>
      <c r="N1572" s="11" t="s">
        <v>4179</v>
      </c>
      <c r="O1572" s="11">
        <v>48</v>
      </c>
      <c r="P1572" s="11">
        <v>0</v>
      </c>
      <c r="Q1572" s="11">
        <v>48</v>
      </c>
      <c r="R1572" s="11">
        <v>1</v>
      </c>
    </row>
    <row r="1573" spans="1:18">
      <c r="A1573" s="10" t="s">
        <v>5569</v>
      </c>
      <c r="B1573" s="11" t="s">
        <v>379</v>
      </c>
      <c r="C1573" s="11" t="s">
        <v>4177</v>
      </c>
      <c r="D1573" s="11">
        <v>98148</v>
      </c>
      <c r="E1573" s="16">
        <v>540500</v>
      </c>
      <c r="F1573" s="12">
        <v>5</v>
      </c>
      <c r="G1573" s="15">
        <v>3.75</v>
      </c>
      <c r="H1573" s="15">
        <v>3090</v>
      </c>
      <c r="I1573" s="13">
        <v>175</v>
      </c>
      <c r="J1573" s="11">
        <v>0</v>
      </c>
      <c r="K1573" s="15" t="s">
        <v>4183</v>
      </c>
      <c r="L1573" s="11" t="s">
        <v>4183</v>
      </c>
      <c r="M1573" s="11" t="s">
        <v>4184</v>
      </c>
      <c r="N1573" s="11" t="s">
        <v>4180</v>
      </c>
      <c r="O1573" s="11">
        <v>11</v>
      </c>
      <c r="P1573" s="11">
        <v>0</v>
      </c>
      <c r="Q1573" s="11">
        <v>11</v>
      </c>
      <c r="R1573" s="11">
        <v>2</v>
      </c>
    </row>
    <row r="1574" spans="1:18">
      <c r="A1574" s="10" t="s">
        <v>5570</v>
      </c>
      <c r="B1574" s="11" t="s">
        <v>33</v>
      </c>
      <c r="C1574" s="11" t="s">
        <v>4177</v>
      </c>
      <c r="D1574" s="11">
        <v>98006</v>
      </c>
      <c r="E1574" s="16">
        <v>540000</v>
      </c>
      <c r="F1574" s="12">
        <v>3</v>
      </c>
      <c r="G1574" s="15">
        <v>2.75</v>
      </c>
      <c r="H1574" s="15">
        <v>2750</v>
      </c>
      <c r="I1574" s="13">
        <v>196</v>
      </c>
      <c r="J1574" s="11">
        <v>0</v>
      </c>
      <c r="K1574" s="15" t="s">
        <v>4183</v>
      </c>
      <c r="L1574" s="11" t="s">
        <v>4178</v>
      </c>
      <c r="M1574" s="11" t="s">
        <v>4179</v>
      </c>
      <c r="N1574" s="11" t="s">
        <v>4181</v>
      </c>
      <c r="O1574" s="11">
        <v>47</v>
      </c>
      <c r="P1574" s="11">
        <v>0</v>
      </c>
      <c r="Q1574" s="11">
        <v>47</v>
      </c>
      <c r="R1574" s="11">
        <v>1</v>
      </c>
    </row>
    <row r="1575" spans="1:18">
      <c r="A1575" s="10" t="s">
        <v>5571</v>
      </c>
      <c r="B1575" s="11" t="s">
        <v>33</v>
      </c>
      <c r="C1575" s="11" t="s">
        <v>4177</v>
      </c>
      <c r="D1575" s="11">
        <v>98005</v>
      </c>
      <c r="E1575" s="16">
        <v>540000</v>
      </c>
      <c r="F1575" s="12">
        <v>4</v>
      </c>
      <c r="G1575" s="15">
        <v>2.25</v>
      </c>
      <c r="H1575" s="15">
        <v>1330</v>
      </c>
      <c r="I1575" s="13">
        <v>406</v>
      </c>
      <c r="J1575" s="11">
        <v>0</v>
      </c>
      <c r="K1575" s="15" t="s">
        <v>4183</v>
      </c>
      <c r="L1575" s="11" t="s">
        <v>4183</v>
      </c>
      <c r="M1575" s="11" t="s">
        <v>4184</v>
      </c>
      <c r="N1575" s="11" t="s">
        <v>4180</v>
      </c>
      <c r="O1575" s="11">
        <v>63</v>
      </c>
      <c r="P1575" s="11">
        <v>2003</v>
      </c>
      <c r="Q1575" s="11">
        <v>22</v>
      </c>
      <c r="R1575" s="11">
        <v>1.5</v>
      </c>
    </row>
    <row r="1576" spans="1:18">
      <c r="A1576" s="10" t="s">
        <v>5572</v>
      </c>
      <c r="B1576" s="11" t="s">
        <v>841</v>
      </c>
      <c r="C1576" s="11" t="s">
        <v>4177</v>
      </c>
      <c r="D1576" s="11">
        <v>98011</v>
      </c>
      <c r="E1576" s="16">
        <v>540000</v>
      </c>
      <c r="F1576" s="12">
        <v>5</v>
      </c>
      <c r="G1576" s="15">
        <v>3</v>
      </c>
      <c r="H1576" s="15">
        <v>2870</v>
      </c>
      <c r="I1576" s="13">
        <v>188</v>
      </c>
      <c r="J1576" s="11">
        <v>0</v>
      </c>
      <c r="K1576" s="15" t="s">
        <v>4183</v>
      </c>
      <c r="L1576" s="11" t="s">
        <v>4178</v>
      </c>
      <c r="M1576" s="11" t="s">
        <v>4184</v>
      </c>
      <c r="N1576" s="11" t="s">
        <v>4180</v>
      </c>
      <c r="O1576" s="11">
        <v>18</v>
      </c>
      <c r="P1576" s="11">
        <v>0</v>
      </c>
      <c r="Q1576" s="11">
        <v>18</v>
      </c>
      <c r="R1576" s="11">
        <v>2</v>
      </c>
    </row>
    <row r="1577" spans="1:18">
      <c r="A1577" s="10" t="s">
        <v>5573</v>
      </c>
      <c r="B1577" s="11" t="s">
        <v>451</v>
      </c>
      <c r="C1577" s="11" t="s">
        <v>4177</v>
      </c>
      <c r="D1577" s="11">
        <v>98019</v>
      </c>
      <c r="E1577" s="16">
        <v>540000</v>
      </c>
      <c r="F1577" s="12">
        <v>4</v>
      </c>
      <c r="G1577" s="15">
        <v>2.25</v>
      </c>
      <c r="H1577" s="15">
        <v>2540</v>
      </c>
      <c r="I1577" s="13">
        <v>213</v>
      </c>
      <c r="J1577" s="11">
        <v>5</v>
      </c>
      <c r="K1577" s="15" t="s">
        <v>4183</v>
      </c>
      <c r="L1577" s="11" t="s">
        <v>4178</v>
      </c>
      <c r="M1577" s="11" t="s">
        <v>4184</v>
      </c>
      <c r="N1577" s="11" t="s">
        <v>4180</v>
      </c>
      <c r="O1577" s="11">
        <v>35</v>
      </c>
      <c r="P1577" s="11">
        <v>2009</v>
      </c>
      <c r="Q1577" s="11">
        <v>16</v>
      </c>
      <c r="R1577" s="11">
        <v>1</v>
      </c>
    </row>
    <row r="1578" spans="1:18">
      <c r="A1578" s="10" t="s">
        <v>5574</v>
      </c>
      <c r="B1578" s="11" t="s">
        <v>79</v>
      </c>
      <c r="C1578" s="11" t="s">
        <v>4177</v>
      </c>
      <c r="D1578" s="11">
        <v>98029</v>
      </c>
      <c r="E1578" s="16">
        <v>540000</v>
      </c>
      <c r="F1578" s="12">
        <v>4</v>
      </c>
      <c r="G1578" s="15">
        <v>2.5</v>
      </c>
      <c r="H1578" s="15">
        <v>1780</v>
      </c>
      <c r="I1578" s="13">
        <v>303</v>
      </c>
      <c r="J1578" s="11">
        <v>0</v>
      </c>
      <c r="K1578" s="15" t="s">
        <v>4183</v>
      </c>
      <c r="L1578" s="11" t="s">
        <v>4183</v>
      </c>
      <c r="M1578" s="11" t="s">
        <v>4184</v>
      </c>
      <c r="N1578" s="11" t="s">
        <v>4180</v>
      </c>
      <c r="O1578" s="11">
        <v>31</v>
      </c>
      <c r="P1578" s="11">
        <v>0</v>
      </c>
      <c r="Q1578" s="11">
        <v>31</v>
      </c>
      <c r="R1578" s="11">
        <v>2</v>
      </c>
    </row>
    <row r="1579" spans="1:18">
      <c r="A1579" s="10" t="s">
        <v>5575</v>
      </c>
      <c r="B1579" s="11" t="s">
        <v>920</v>
      </c>
      <c r="C1579" s="11" t="s">
        <v>4177</v>
      </c>
      <c r="D1579" s="11">
        <v>98038</v>
      </c>
      <c r="E1579" s="16">
        <v>540000</v>
      </c>
      <c r="F1579" s="12">
        <v>5</v>
      </c>
      <c r="G1579" s="15">
        <v>3</v>
      </c>
      <c r="H1579" s="15">
        <v>3610</v>
      </c>
      <c r="I1579" s="13">
        <v>150</v>
      </c>
      <c r="J1579" s="11">
        <v>0</v>
      </c>
      <c r="K1579" s="15" t="s">
        <v>4183</v>
      </c>
      <c r="L1579" s="11" t="s">
        <v>4183</v>
      </c>
      <c r="M1579" s="11" t="s">
        <v>4184</v>
      </c>
      <c r="N1579" s="11" t="s">
        <v>4180</v>
      </c>
      <c r="O1579" s="11">
        <v>22</v>
      </c>
      <c r="P1579" s="11">
        <v>0</v>
      </c>
      <c r="Q1579" s="11">
        <v>22</v>
      </c>
      <c r="R1579" s="11">
        <v>2</v>
      </c>
    </row>
    <row r="1580" spans="1:18">
      <c r="A1580" s="10" t="s">
        <v>5576</v>
      </c>
      <c r="B1580" s="11" t="s">
        <v>137</v>
      </c>
      <c r="C1580" s="11" t="s">
        <v>4177</v>
      </c>
      <c r="D1580" s="11">
        <v>98052</v>
      </c>
      <c r="E1580" s="16">
        <v>540000</v>
      </c>
      <c r="F1580" s="12">
        <v>4</v>
      </c>
      <c r="G1580" s="15">
        <v>2.5</v>
      </c>
      <c r="H1580" s="15">
        <v>2180</v>
      </c>
      <c r="I1580" s="13">
        <v>248</v>
      </c>
      <c r="J1580" s="11">
        <v>0</v>
      </c>
      <c r="K1580" s="15" t="s">
        <v>4183</v>
      </c>
      <c r="L1580" s="11" t="s">
        <v>4178</v>
      </c>
      <c r="M1580" s="11" t="s">
        <v>4184</v>
      </c>
      <c r="N1580" s="11" t="s">
        <v>4179</v>
      </c>
      <c r="O1580" s="11">
        <v>57</v>
      </c>
      <c r="P1580" s="11">
        <v>0</v>
      </c>
      <c r="Q1580" s="11">
        <v>57</v>
      </c>
      <c r="R1580" s="11">
        <v>1</v>
      </c>
    </row>
    <row r="1581" spans="1:18">
      <c r="A1581" s="10" t="s">
        <v>5577</v>
      </c>
      <c r="B1581" s="11" t="s">
        <v>137</v>
      </c>
      <c r="C1581" s="11" t="s">
        <v>4177</v>
      </c>
      <c r="D1581" s="11">
        <v>98053</v>
      </c>
      <c r="E1581" s="16">
        <v>540000</v>
      </c>
      <c r="F1581" s="12">
        <v>3</v>
      </c>
      <c r="G1581" s="15">
        <v>1.75</v>
      </c>
      <c r="H1581" s="15">
        <v>1300</v>
      </c>
      <c r="I1581" s="13">
        <v>415</v>
      </c>
      <c r="J1581" s="11">
        <v>1</v>
      </c>
      <c r="K1581" s="15" t="s">
        <v>4183</v>
      </c>
      <c r="L1581" s="11" t="s">
        <v>4183</v>
      </c>
      <c r="M1581" s="11" t="s">
        <v>4184</v>
      </c>
      <c r="N1581" s="11" t="s">
        <v>4180</v>
      </c>
      <c r="O1581" s="11">
        <v>42</v>
      </c>
      <c r="P1581" s="11">
        <v>2009</v>
      </c>
      <c r="Q1581" s="11">
        <v>16</v>
      </c>
      <c r="R1581" s="11">
        <v>1</v>
      </c>
    </row>
    <row r="1582" spans="1:18">
      <c r="A1582" s="10" t="s">
        <v>5578</v>
      </c>
      <c r="B1582" s="11" t="s">
        <v>102</v>
      </c>
      <c r="C1582" s="11" t="s">
        <v>4177</v>
      </c>
      <c r="D1582" s="11">
        <v>98074</v>
      </c>
      <c r="E1582" s="16">
        <v>540000</v>
      </c>
      <c r="F1582" s="12">
        <v>3</v>
      </c>
      <c r="G1582" s="15">
        <v>1.75</v>
      </c>
      <c r="H1582" s="15">
        <v>2050</v>
      </c>
      <c r="I1582" s="13">
        <v>263</v>
      </c>
      <c r="J1582" s="11">
        <v>0</v>
      </c>
      <c r="K1582" s="15" t="s">
        <v>4183</v>
      </c>
      <c r="L1582" s="11" t="s">
        <v>4178</v>
      </c>
      <c r="M1582" s="11" t="s">
        <v>4184</v>
      </c>
      <c r="N1582" s="11" t="s">
        <v>4180</v>
      </c>
      <c r="O1582" s="11">
        <v>41</v>
      </c>
      <c r="P1582" s="11">
        <v>0</v>
      </c>
      <c r="Q1582" s="11">
        <v>41</v>
      </c>
      <c r="R1582" s="11">
        <v>1</v>
      </c>
    </row>
    <row r="1583" spans="1:18">
      <c r="A1583" s="10" t="s">
        <v>1711</v>
      </c>
      <c r="B1583" s="11" t="s">
        <v>49</v>
      </c>
      <c r="C1583" s="11" t="s">
        <v>4177</v>
      </c>
      <c r="D1583" s="11">
        <v>98122</v>
      </c>
      <c r="E1583" s="16">
        <v>540000</v>
      </c>
      <c r="F1583" s="12">
        <v>3</v>
      </c>
      <c r="G1583" s="15">
        <v>2.25</v>
      </c>
      <c r="H1583" s="15">
        <v>1320</v>
      </c>
      <c r="I1583" s="13">
        <v>409</v>
      </c>
      <c r="J1583" s="11">
        <v>0</v>
      </c>
      <c r="K1583" s="15" t="s">
        <v>4183</v>
      </c>
      <c r="L1583" s="11" t="s">
        <v>4183</v>
      </c>
      <c r="M1583" s="11" t="s">
        <v>4184</v>
      </c>
      <c r="N1583" s="11" t="s">
        <v>4180</v>
      </c>
      <c r="O1583" s="11">
        <v>31</v>
      </c>
      <c r="P1583" s="11">
        <v>0</v>
      </c>
      <c r="Q1583" s="11">
        <v>31</v>
      </c>
      <c r="R1583" s="11">
        <v>2</v>
      </c>
    </row>
    <row r="1584" spans="1:18">
      <c r="A1584" s="10" t="s">
        <v>5579</v>
      </c>
      <c r="B1584" s="11" t="s">
        <v>49</v>
      </c>
      <c r="C1584" s="11" t="s">
        <v>4177</v>
      </c>
      <c r="D1584" s="11">
        <v>98115</v>
      </c>
      <c r="E1584" s="16">
        <v>540000</v>
      </c>
      <c r="F1584" s="12">
        <v>3</v>
      </c>
      <c r="G1584" s="15">
        <v>2</v>
      </c>
      <c r="H1584" s="15">
        <v>1470</v>
      </c>
      <c r="I1584" s="13">
        <v>367</v>
      </c>
      <c r="J1584" s="11">
        <v>0</v>
      </c>
      <c r="K1584" s="15" t="s">
        <v>4183</v>
      </c>
      <c r="L1584" s="11" t="s">
        <v>4178</v>
      </c>
      <c r="M1584" s="11" t="s">
        <v>4184</v>
      </c>
      <c r="N1584" s="11" t="s">
        <v>4180</v>
      </c>
      <c r="O1584" s="11">
        <v>18</v>
      </c>
      <c r="P1584" s="11">
        <v>0</v>
      </c>
      <c r="Q1584" s="11">
        <v>18</v>
      </c>
      <c r="R1584" s="11">
        <v>2</v>
      </c>
    </row>
    <row r="1585" spans="1:18">
      <c r="A1585" s="10" t="s">
        <v>5580</v>
      </c>
      <c r="B1585" s="11" t="s">
        <v>49</v>
      </c>
      <c r="C1585" s="11" t="s">
        <v>4177</v>
      </c>
      <c r="D1585" s="11">
        <v>98115</v>
      </c>
      <c r="E1585" s="16">
        <v>540000</v>
      </c>
      <c r="F1585" s="12">
        <v>3</v>
      </c>
      <c r="G1585" s="15">
        <v>1</v>
      </c>
      <c r="H1585" s="15">
        <v>1050</v>
      </c>
      <c r="I1585" s="13">
        <v>514</v>
      </c>
      <c r="J1585" s="11">
        <v>0</v>
      </c>
      <c r="K1585" s="15" t="s">
        <v>4183</v>
      </c>
      <c r="L1585" s="11" t="s">
        <v>4183</v>
      </c>
      <c r="M1585" s="11" t="s">
        <v>4184</v>
      </c>
      <c r="N1585" s="11" t="s">
        <v>4179</v>
      </c>
      <c r="O1585" s="11">
        <v>100</v>
      </c>
      <c r="P1585" s="11">
        <v>1968</v>
      </c>
      <c r="Q1585" s="11">
        <v>57</v>
      </c>
      <c r="R1585" s="11">
        <v>1</v>
      </c>
    </row>
    <row r="1586" spans="1:18">
      <c r="A1586" s="10" t="s">
        <v>5581</v>
      </c>
      <c r="B1586" s="11" t="s">
        <v>49</v>
      </c>
      <c r="C1586" s="11" t="s">
        <v>4177</v>
      </c>
      <c r="D1586" s="11">
        <v>98144</v>
      </c>
      <c r="E1586" s="16">
        <v>540000</v>
      </c>
      <c r="F1586" s="12">
        <v>4</v>
      </c>
      <c r="G1586" s="15">
        <v>1.75</v>
      </c>
      <c r="H1586" s="15">
        <v>1720</v>
      </c>
      <c r="I1586" s="13">
        <v>314</v>
      </c>
      <c r="J1586" s="11">
        <v>0</v>
      </c>
      <c r="K1586" s="15" t="s">
        <v>4183</v>
      </c>
      <c r="L1586" s="11" t="s">
        <v>4178</v>
      </c>
      <c r="M1586" s="11" t="s">
        <v>4184</v>
      </c>
      <c r="N1586" s="11" t="s">
        <v>4179</v>
      </c>
      <c r="O1586" s="11">
        <v>100</v>
      </c>
      <c r="P1586" s="11">
        <v>1968</v>
      </c>
      <c r="Q1586" s="11">
        <v>57</v>
      </c>
      <c r="R1586" s="11">
        <v>1.5</v>
      </c>
    </row>
    <row r="1587" spans="1:18">
      <c r="A1587" s="10" t="s">
        <v>1715</v>
      </c>
      <c r="B1587" s="11" t="s">
        <v>49</v>
      </c>
      <c r="C1587" s="11" t="s">
        <v>4177</v>
      </c>
      <c r="D1587" s="11">
        <v>98103</v>
      </c>
      <c r="E1587" s="16">
        <v>540000</v>
      </c>
      <c r="F1587" s="12">
        <v>1</v>
      </c>
      <c r="G1587" s="15">
        <v>1</v>
      </c>
      <c r="H1587" s="15">
        <v>1140</v>
      </c>
      <c r="I1587" s="13">
        <v>474</v>
      </c>
      <c r="J1587" s="11">
        <v>0</v>
      </c>
      <c r="K1587" s="15" t="s">
        <v>4183</v>
      </c>
      <c r="L1587" s="11" t="s">
        <v>4183</v>
      </c>
      <c r="M1587" s="11" t="s">
        <v>4184</v>
      </c>
      <c r="N1587" s="11" t="s">
        <v>4180</v>
      </c>
      <c r="O1587" s="11">
        <v>105</v>
      </c>
      <c r="P1587" s="11">
        <v>1979</v>
      </c>
      <c r="Q1587" s="11">
        <v>46</v>
      </c>
      <c r="R1587" s="11">
        <v>1.5</v>
      </c>
    </row>
    <row r="1588" spans="1:18">
      <c r="A1588" s="10" t="s">
        <v>5582</v>
      </c>
      <c r="B1588" s="11" t="s">
        <v>49</v>
      </c>
      <c r="C1588" s="11" t="s">
        <v>4177</v>
      </c>
      <c r="D1588" s="11">
        <v>98126</v>
      </c>
      <c r="E1588" s="16">
        <v>540000</v>
      </c>
      <c r="F1588" s="12">
        <v>3</v>
      </c>
      <c r="G1588" s="15">
        <v>1.5</v>
      </c>
      <c r="H1588" s="15">
        <v>2600</v>
      </c>
      <c r="I1588" s="13">
        <v>208</v>
      </c>
      <c r="J1588" s="11">
        <v>0</v>
      </c>
      <c r="K1588" s="15" t="s">
        <v>4183</v>
      </c>
      <c r="L1588" s="11" t="s">
        <v>4178</v>
      </c>
      <c r="M1588" s="11" t="s">
        <v>4184</v>
      </c>
      <c r="N1588" s="11" t="s">
        <v>4179</v>
      </c>
      <c r="O1588" s="11">
        <v>85</v>
      </c>
      <c r="P1588" s="11">
        <v>2001</v>
      </c>
      <c r="Q1588" s="11">
        <v>24</v>
      </c>
      <c r="R1588" s="11">
        <v>1</v>
      </c>
    </row>
    <row r="1589" spans="1:18">
      <c r="A1589" s="10" t="s">
        <v>5583</v>
      </c>
      <c r="B1589" s="11" t="s">
        <v>49</v>
      </c>
      <c r="C1589" s="11" t="s">
        <v>4177</v>
      </c>
      <c r="D1589" s="11">
        <v>98116</v>
      </c>
      <c r="E1589" s="16">
        <v>540000</v>
      </c>
      <c r="F1589" s="12">
        <v>4</v>
      </c>
      <c r="G1589" s="15">
        <v>4.25</v>
      </c>
      <c r="H1589" s="15">
        <v>1960</v>
      </c>
      <c r="I1589" s="13">
        <v>276</v>
      </c>
      <c r="J1589" s="11">
        <v>0</v>
      </c>
      <c r="K1589" s="15" t="s">
        <v>4183</v>
      </c>
      <c r="L1589" s="11" t="s">
        <v>4183</v>
      </c>
      <c r="M1589" s="11" t="s">
        <v>4184</v>
      </c>
      <c r="N1589" s="11" t="s">
        <v>4180</v>
      </c>
      <c r="O1589" s="11">
        <v>85</v>
      </c>
      <c r="P1589" s="11">
        <v>2003</v>
      </c>
      <c r="Q1589" s="11">
        <v>22</v>
      </c>
      <c r="R1589" s="11">
        <v>2</v>
      </c>
    </row>
    <row r="1590" spans="1:18">
      <c r="A1590" s="10" t="s">
        <v>5584</v>
      </c>
      <c r="B1590" s="11" t="s">
        <v>100</v>
      </c>
      <c r="C1590" s="11" t="s">
        <v>4177</v>
      </c>
      <c r="D1590" s="11">
        <v>98177</v>
      </c>
      <c r="E1590" s="16">
        <v>540000</v>
      </c>
      <c r="F1590" s="12">
        <v>3</v>
      </c>
      <c r="G1590" s="15">
        <v>1.75</v>
      </c>
      <c r="H1590" s="15">
        <v>1970</v>
      </c>
      <c r="I1590" s="13">
        <v>274</v>
      </c>
      <c r="J1590" s="11">
        <v>0</v>
      </c>
      <c r="K1590" s="15" t="s">
        <v>4183</v>
      </c>
      <c r="L1590" s="11" t="s">
        <v>4178</v>
      </c>
      <c r="M1590" s="11" t="s">
        <v>4184</v>
      </c>
      <c r="N1590" s="11" t="s">
        <v>4181</v>
      </c>
      <c r="O1590" s="11">
        <v>62</v>
      </c>
      <c r="P1590" s="11">
        <v>0</v>
      </c>
      <c r="Q1590" s="11">
        <v>62</v>
      </c>
      <c r="R1590" s="11">
        <v>1</v>
      </c>
    </row>
    <row r="1591" spans="1:18">
      <c r="A1591" s="10" t="s">
        <v>5585</v>
      </c>
      <c r="B1591" s="11" t="s">
        <v>120</v>
      </c>
      <c r="C1591" s="11" t="s">
        <v>4177</v>
      </c>
      <c r="D1591" s="11">
        <v>98077</v>
      </c>
      <c r="E1591" s="16">
        <v>540000</v>
      </c>
      <c r="F1591" s="12">
        <v>4</v>
      </c>
      <c r="G1591" s="15">
        <v>2.5</v>
      </c>
      <c r="H1591" s="15">
        <v>2050</v>
      </c>
      <c r="I1591" s="13">
        <v>263</v>
      </c>
      <c r="J1591" s="11">
        <v>1</v>
      </c>
      <c r="K1591" s="15" t="s">
        <v>4183</v>
      </c>
      <c r="L1591" s="11" t="s">
        <v>4183</v>
      </c>
      <c r="M1591" s="11" t="s">
        <v>4184</v>
      </c>
      <c r="N1591" s="11" t="s">
        <v>4179</v>
      </c>
      <c r="O1591" s="11">
        <v>36</v>
      </c>
      <c r="P1591" s="11">
        <v>0</v>
      </c>
      <c r="Q1591" s="11">
        <v>36</v>
      </c>
      <c r="R1591" s="11">
        <v>2</v>
      </c>
    </row>
    <row r="1592" spans="1:18">
      <c r="A1592" s="10" t="s">
        <v>1720</v>
      </c>
      <c r="B1592" s="11" t="s">
        <v>319</v>
      </c>
      <c r="C1592" s="11" t="s">
        <v>4177</v>
      </c>
      <c r="D1592" s="11">
        <v>98056</v>
      </c>
      <c r="E1592" s="16">
        <v>539950</v>
      </c>
      <c r="F1592" s="12">
        <v>3</v>
      </c>
      <c r="G1592" s="15">
        <v>2.25</v>
      </c>
      <c r="H1592" s="15">
        <v>2190</v>
      </c>
      <c r="I1592" s="13">
        <v>247</v>
      </c>
      <c r="J1592" s="11">
        <v>0</v>
      </c>
      <c r="K1592" s="15" t="s">
        <v>4183</v>
      </c>
      <c r="L1592" s="11" t="s">
        <v>4178</v>
      </c>
      <c r="M1592" s="11" t="s">
        <v>4195</v>
      </c>
      <c r="N1592" s="11" t="s">
        <v>4179</v>
      </c>
      <c r="O1592" s="11">
        <v>62</v>
      </c>
      <c r="P1592" s="11">
        <v>0</v>
      </c>
      <c r="Q1592" s="11">
        <v>62</v>
      </c>
      <c r="R1592" s="11">
        <v>1</v>
      </c>
    </row>
    <row r="1593" spans="1:18">
      <c r="A1593" s="10" t="s">
        <v>5586</v>
      </c>
      <c r="B1593" s="11" t="s">
        <v>137</v>
      </c>
      <c r="C1593" s="11" t="s">
        <v>4177</v>
      </c>
      <c r="D1593" s="11">
        <v>98052</v>
      </c>
      <c r="E1593" s="16">
        <v>539000</v>
      </c>
      <c r="F1593" s="12">
        <v>3</v>
      </c>
      <c r="G1593" s="15">
        <v>2.5</v>
      </c>
      <c r="H1593" s="15">
        <v>1710</v>
      </c>
      <c r="I1593" s="13">
        <v>315</v>
      </c>
      <c r="J1593" s="11">
        <v>0</v>
      </c>
      <c r="K1593" s="15" t="s">
        <v>4183</v>
      </c>
      <c r="L1593" s="11" t="s">
        <v>4178</v>
      </c>
      <c r="M1593" s="11" t="s">
        <v>4184</v>
      </c>
      <c r="N1593" s="11" t="s">
        <v>4180</v>
      </c>
      <c r="O1593" s="11">
        <v>20</v>
      </c>
      <c r="P1593" s="11">
        <v>0</v>
      </c>
      <c r="Q1593" s="11">
        <v>20</v>
      </c>
      <c r="R1593" s="11">
        <v>2</v>
      </c>
    </row>
    <row r="1594" spans="1:18">
      <c r="A1594" s="10" t="s">
        <v>5234</v>
      </c>
      <c r="B1594" s="11" t="s">
        <v>102</v>
      </c>
      <c r="C1594" s="11" t="s">
        <v>4177</v>
      </c>
      <c r="D1594" s="11">
        <v>98074</v>
      </c>
      <c r="E1594" s="16">
        <v>539000</v>
      </c>
      <c r="F1594" s="12">
        <v>3</v>
      </c>
      <c r="G1594" s="15">
        <v>2</v>
      </c>
      <c r="H1594" s="15">
        <v>2260</v>
      </c>
      <c r="I1594" s="13">
        <v>238</v>
      </c>
      <c r="J1594" s="11">
        <v>0</v>
      </c>
      <c r="K1594" s="15" t="s">
        <v>4183</v>
      </c>
      <c r="L1594" s="11" t="s">
        <v>4178</v>
      </c>
      <c r="M1594" s="11" t="s">
        <v>4184</v>
      </c>
      <c r="N1594" s="11" t="s">
        <v>4180</v>
      </c>
      <c r="O1594" s="11">
        <v>40</v>
      </c>
      <c r="P1594" s="11">
        <v>0</v>
      </c>
      <c r="Q1594" s="11">
        <v>40</v>
      </c>
      <c r="R1594" s="11">
        <v>1</v>
      </c>
    </row>
    <row r="1595" spans="1:18">
      <c r="A1595" s="10" t="s">
        <v>5587</v>
      </c>
      <c r="B1595" s="11" t="s">
        <v>102</v>
      </c>
      <c r="C1595" s="11" t="s">
        <v>4177</v>
      </c>
      <c r="D1595" s="11">
        <v>98074</v>
      </c>
      <c r="E1595" s="16">
        <v>538888</v>
      </c>
      <c r="F1595" s="12">
        <v>5</v>
      </c>
      <c r="G1595" s="15">
        <v>2.75</v>
      </c>
      <c r="H1595" s="15">
        <v>2080</v>
      </c>
      <c r="I1595" s="13">
        <v>259</v>
      </c>
      <c r="J1595" s="11">
        <v>0</v>
      </c>
      <c r="K1595" s="15" t="s">
        <v>4183</v>
      </c>
      <c r="L1595" s="11" t="s">
        <v>4183</v>
      </c>
      <c r="M1595" s="11" t="s">
        <v>4184</v>
      </c>
      <c r="N1595" s="11" t="s">
        <v>4180</v>
      </c>
      <c r="O1595" s="11">
        <v>38</v>
      </c>
      <c r="P1595" s="11">
        <v>2000</v>
      </c>
      <c r="Q1595" s="11">
        <v>25</v>
      </c>
      <c r="R1595" s="11">
        <v>2</v>
      </c>
    </row>
    <row r="1596" spans="1:18">
      <c r="A1596" s="10" t="s">
        <v>1723</v>
      </c>
      <c r="B1596" s="11" t="s">
        <v>459</v>
      </c>
      <c r="C1596" s="11" t="s">
        <v>4177</v>
      </c>
      <c r="D1596" s="11">
        <v>98198</v>
      </c>
      <c r="E1596" s="16">
        <v>538250</v>
      </c>
      <c r="F1596" s="12">
        <v>3</v>
      </c>
      <c r="G1596" s="15">
        <v>2.25</v>
      </c>
      <c r="H1596" s="15">
        <v>2590</v>
      </c>
      <c r="I1596" s="13">
        <v>208</v>
      </c>
      <c r="J1596" s="11">
        <v>0</v>
      </c>
      <c r="K1596" s="15" t="s">
        <v>4183</v>
      </c>
      <c r="L1596" s="11" t="s">
        <v>4183</v>
      </c>
      <c r="M1596" s="11" t="s">
        <v>4197</v>
      </c>
      <c r="N1596" s="11" t="s">
        <v>4180</v>
      </c>
      <c r="O1596" s="11">
        <v>41</v>
      </c>
      <c r="P1596" s="11">
        <v>0</v>
      </c>
      <c r="Q1596" s="11">
        <v>41</v>
      </c>
      <c r="R1596" s="11">
        <v>2</v>
      </c>
    </row>
    <row r="1597" spans="1:18">
      <c r="A1597" s="10" t="s">
        <v>5588</v>
      </c>
      <c r="B1597" s="11" t="s">
        <v>49</v>
      </c>
      <c r="C1597" s="11" t="s">
        <v>4177</v>
      </c>
      <c r="D1597" s="11">
        <v>98117</v>
      </c>
      <c r="E1597" s="16">
        <v>538000</v>
      </c>
      <c r="F1597" s="12">
        <v>3</v>
      </c>
      <c r="G1597" s="15">
        <v>1.75</v>
      </c>
      <c r="H1597" s="15">
        <v>1400</v>
      </c>
      <c r="I1597" s="13">
        <v>384</v>
      </c>
      <c r="J1597" s="11">
        <v>0</v>
      </c>
      <c r="K1597" s="15" t="s">
        <v>4183</v>
      </c>
      <c r="L1597" s="11" t="s">
        <v>4178</v>
      </c>
      <c r="M1597" s="11" t="s">
        <v>4184</v>
      </c>
      <c r="N1597" s="11" t="s">
        <v>4179</v>
      </c>
      <c r="O1597" s="11">
        <v>121</v>
      </c>
      <c r="P1597" s="11">
        <v>0</v>
      </c>
      <c r="Q1597" s="11">
        <v>121</v>
      </c>
      <c r="R1597" s="11">
        <v>1.5</v>
      </c>
    </row>
    <row r="1598" spans="1:18">
      <c r="A1598" s="10" t="s">
        <v>1725</v>
      </c>
      <c r="B1598" s="11" t="s">
        <v>49</v>
      </c>
      <c r="C1598" s="11" t="s">
        <v>4177</v>
      </c>
      <c r="D1598" s="11">
        <v>98103</v>
      </c>
      <c r="E1598" s="16">
        <v>538000</v>
      </c>
      <c r="F1598" s="12">
        <v>3</v>
      </c>
      <c r="G1598" s="15">
        <v>1</v>
      </c>
      <c r="H1598" s="15">
        <v>1460</v>
      </c>
      <c r="I1598" s="13">
        <v>368</v>
      </c>
      <c r="J1598" s="11">
        <v>0</v>
      </c>
      <c r="K1598" s="15" t="s">
        <v>4183</v>
      </c>
      <c r="L1598" s="11" t="s">
        <v>4178</v>
      </c>
      <c r="M1598" s="11" t="s">
        <v>4184</v>
      </c>
      <c r="N1598" s="11" t="s">
        <v>4180</v>
      </c>
      <c r="O1598" s="11">
        <v>119</v>
      </c>
      <c r="P1598" s="11">
        <v>2014</v>
      </c>
      <c r="Q1598" s="11">
        <v>11</v>
      </c>
      <c r="R1598" s="11">
        <v>1</v>
      </c>
    </row>
    <row r="1599" spans="1:18">
      <c r="A1599" s="10" t="s">
        <v>5589</v>
      </c>
      <c r="B1599" s="11" t="s">
        <v>33</v>
      </c>
      <c r="C1599" s="11" t="s">
        <v>4177</v>
      </c>
      <c r="D1599" s="11">
        <v>98008</v>
      </c>
      <c r="E1599" s="16">
        <v>537500</v>
      </c>
      <c r="F1599" s="12">
        <v>4</v>
      </c>
      <c r="G1599" s="15">
        <v>3</v>
      </c>
      <c r="H1599" s="15">
        <v>2920</v>
      </c>
      <c r="I1599" s="13">
        <v>184</v>
      </c>
      <c r="J1599" s="11">
        <v>1</v>
      </c>
      <c r="K1599" s="15" t="s">
        <v>4183</v>
      </c>
      <c r="L1599" s="11" t="s">
        <v>4178</v>
      </c>
      <c r="M1599" s="11" t="s">
        <v>4197</v>
      </c>
      <c r="N1599" s="11" t="s">
        <v>4181</v>
      </c>
      <c r="O1599" s="11">
        <v>61</v>
      </c>
      <c r="P1599" s="11">
        <v>0</v>
      </c>
      <c r="Q1599" s="11">
        <v>61</v>
      </c>
      <c r="R1599" s="11">
        <v>1</v>
      </c>
    </row>
    <row r="1600" spans="1:18">
      <c r="A1600" s="10" t="s">
        <v>5590</v>
      </c>
      <c r="B1600" s="11" t="s">
        <v>743</v>
      </c>
      <c r="C1600" s="11" t="s">
        <v>4177</v>
      </c>
      <c r="D1600" s="11">
        <v>98155</v>
      </c>
      <c r="E1600" s="16">
        <v>537000</v>
      </c>
      <c r="F1600" s="12">
        <v>3</v>
      </c>
      <c r="G1600" s="15">
        <v>3</v>
      </c>
      <c r="H1600" s="15">
        <v>2410</v>
      </c>
      <c r="I1600" s="13">
        <v>223</v>
      </c>
      <c r="J1600" s="11">
        <v>0</v>
      </c>
      <c r="K1600" s="15" t="s">
        <v>4183</v>
      </c>
      <c r="L1600" s="11" t="s">
        <v>4183</v>
      </c>
      <c r="M1600" s="11" t="s">
        <v>4179</v>
      </c>
      <c r="N1600" s="11" t="s">
        <v>4180</v>
      </c>
      <c r="O1600" s="11">
        <v>83</v>
      </c>
      <c r="P1600" s="11">
        <v>1988</v>
      </c>
      <c r="Q1600" s="11">
        <v>37</v>
      </c>
      <c r="R1600" s="11">
        <v>2</v>
      </c>
    </row>
    <row r="1601" spans="1:18">
      <c r="A1601" s="10" t="s">
        <v>5591</v>
      </c>
      <c r="B1601" s="11" t="s">
        <v>46</v>
      </c>
      <c r="C1601" s="11" t="s">
        <v>4177</v>
      </c>
      <c r="D1601" s="11">
        <v>98033</v>
      </c>
      <c r="E1601" s="16">
        <v>537000</v>
      </c>
      <c r="F1601" s="12">
        <v>3</v>
      </c>
      <c r="G1601" s="15">
        <v>2.5</v>
      </c>
      <c r="H1601" s="15">
        <v>1550</v>
      </c>
      <c r="I1601" s="13">
        <v>346</v>
      </c>
      <c r="J1601" s="11">
        <v>0</v>
      </c>
      <c r="K1601" s="15" t="s">
        <v>4183</v>
      </c>
      <c r="L1601" s="11" t="s">
        <v>4183</v>
      </c>
      <c r="M1601" s="11" t="s">
        <v>4184</v>
      </c>
      <c r="N1601" s="11" t="s">
        <v>4181</v>
      </c>
      <c r="O1601" s="11">
        <v>26</v>
      </c>
      <c r="P1601" s="11">
        <v>0</v>
      </c>
      <c r="Q1601" s="11">
        <v>26</v>
      </c>
      <c r="R1601" s="11">
        <v>2</v>
      </c>
    </row>
    <row r="1602" spans="1:18">
      <c r="A1602" s="10" t="s">
        <v>5592</v>
      </c>
      <c r="B1602" s="11" t="s">
        <v>313</v>
      </c>
      <c r="C1602" s="11" t="s">
        <v>4177</v>
      </c>
      <c r="D1602" s="11">
        <v>98065</v>
      </c>
      <c r="E1602" s="16">
        <v>536751</v>
      </c>
      <c r="F1602" s="12">
        <v>3</v>
      </c>
      <c r="G1602" s="15">
        <v>1.75</v>
      </c>
      <c r="H1602" s="15">
        <v>1930</v>
      </c>
      <c r="I1602" s="13">
        <v>278</v>
      </c>
      <c r="J1602" s="11">
        <v>0</v>
      </c>
      <c r="K1602" s="15" t="s">
        <v>4183</v>
      </c>
      <c r="L1602" s="11" t="s">
        <v>4183</v>
      </c>
      <c r="M1602" s="11" t="s">
        <v>4184</v>
      </c>
      <c r="N1602" s="11" t="s">
        <v>4180</v>
      </c>
      <c r="O1602" s="11">
        <v>12</v>
      </c>
      <c r="P1602" s="11">
        <v>1923</v>
      </c>
      <c r="Q1602" s="11">
        <v>102</v>
      </c>
      <c r="R1602" s="11">
        <v>1</v>
      </c>
    </row>
    <row r="1603" spans="1:18">
      <c r="A1603" s="10" t="s">
        <v>5593</v>
      </c>
      <c r="B1603" s="11" t="s">
        <v>79</v>
      </c>
      <c r="C1603" s="11" t="s">
        <v>4177</v>
      </c>
      <c r="D1603" s="11">
        <v>98029</v>
      </c>
      <c r="E1603" s="16">
        <v>536000</v>
      </c>
      <c r="F1603" s="12">
        <v>4</v>
      </c>
      <c r="G1603" s="15">
        <v>2.25</v>
      </c>
      <c r="H1603" s="15">
        <v>1990</v>
      </c>
      <c r="I1603" s="13">
        <v>269</v>
      </c>
      <c r="J1603" s="11">
        <v>0</v>
      </c>
      <c r="K1603" s="15" t="s">
        <v>4183</v>
      </c>
      <c r="L1603" s="11" t="s">
        <v>4183</v>
      </c>
      <c r="M1603" s="11" t="s">
        <v>4184</v>
      </c>
      <c r="N1603" s="11" t="s">
        <v>4180</v>
      </c>
      <c r="O1603" s="11">
        <v>34</v>
      </c>
      <c r="P1603" s="11">
        <v>0</v>
      </c>
      <c r="Q1603" s="11">
        <v>34</v>
      </c>
      <c r="R1603" s="11">
        <v>2</v>
      </c>
    </row>
    <row r="1604" spans="1:18">
      <c r="A1604" s="10" t="s">
        <v>5594</v>
      </c>
      <c r="B1604" s="11" t="s">
        <v>102</v>
      </c>
      <c r="C1604" s="11" t="s">
        <v>4177</v>
      </c>
      <c r="D1604" s="11">
        <v>98075</v>
      </c>
      <c r="E1604" s="16">
        <v>536000</v>
      </c>
      <c r="F1604" s="12">
        <v>3</v>
      </c>
      <c r="G1604" s="15">
        <v>2.5</v>
      </c>
      <c r="H1604" s="15">
        <v>1900</v>
      </c>
      <c r="I1604" s="13">
        <v>282</v>
      </c>
      <c r="J1604" s="11">
        <v>0</v>
      </c>
      <c r="K1604" s="15" t="s">
        <v>4183</v>
      </c>
      <c r="L1604" s="11" t="s">
        <v>4183</v>
      </c>
      <c r="M1604" s="11" t="s">
        <v>4184</v>
      </c>
      <c r="N1604" s="11" t="s">
        <v>4180</v>
      </c>
      <c r="O1604" s="11">
        <v>20</v>
      </c>
      <c r="P1604" s="11">
        <v>0</v>
      </c>
      <c r="Q1604" s="11">
        <v>20</v>
      </c>
      <c r="R1604" s="11">
        <v>2</v>
      </c>
    </row>
    <row r="1605" spans="1:18">
      <c r="A1605" s="10" t="s">
        <v>5595</v>
      </c>
      <c r="B1605" s="11" t="s">
        <v>49</v>
      </c>
      <c r="C1605" s="11" t="s">
        <v>4177</v>
      </c>
      <c r="D1605" s="11">
        <v>98107</v>
      </c>
      <c r="E1605" s="16">
        <v>536000</v>
      </c>
      <c r="F1605" s="12">
        <v>2</v>
      </c>
      <c r="G1605" s="15">
        <v>1.5</v>
      </c>
      <c r="H1605" s="15">
        <v>1130</v>
      </c>
      <c r="I1605" s="13">
        <v>474</v>
      </c>
      <c r="J1605" s="11">
        <v>0</v>
      </c>
      <c r="K1605" s="15" t="s">
        <v>4183</v>
      </c>
      <c r="L1605" s="11" t="s">
        <v>4178</v>
      </c>
      <c r="M1605" s="11" t="s">
        <v>4184</v>
      </c>
      <c r="N1605" s="11" t="s">
        <v>4180</v>
      </c>
      <c r="O1605" s="11">
        <v>16</v>
      </c>
      <c r="P1605" s="11">
        <v>0</v>
      </c>
      <c r="Q1605" s="11">
        <v>16</v>
      </c>
      <c r="R1605" s="11">
        <v>2</v>
      </c>
    </row>
    <row r="1606" spans="1:18">
      <c r="A1606" s="10" t="s">
        <v>5596</v>
      </c>
      <c r="B1606" s="11" t="s">
        <v>79</v>
      </c>
      <c r="C1606" s="11" t="s">
        <v>4177</v>
      </c>
      <c r="D1606" s="11">
        <v>98029</v>
      </c>
      <c r="E1606" s="16">
        <v>535800</v>
      </c>
      <c r="F1606" s="12">
        <v>4</v>
      </c>
      <c r="G1606" s="15">
        <v>2.5</v>
      </c>
      <c r="H1606" s="15">
        <v>1900</v>
      </c>
      <c r="I1606" s="13">
        <v>282</v>
      </c>
      <c r="J1606" s="11">
        <v>0</v>
      </c>
      <c r="K1606" s="15" t="s">
        <v>4183</v>
      </c>
      <c r="L1606" s="11" t="s">
        <v>4183</v>
      </c>
      <c r="M1606" s="11" t="s">
        <v>4184</v>
      </c>
      <c r="N1606" s="11" t="s">
        <v>4180</v>
      </c>
      <c r="O1606" s="11">
        <v>31</v>
      </c>
      <c r="P1606" s="11">
        <v>0</v>
      </c>
      <c r="Q1606" s="11">
        <v>31</v>
      </c>
      <c r="R1606" s="11">
        <v>2</v>
      </c>
    </row>
    <row r="1607" spans="1:18">
      <c r="A1607" s="10" t="s">
        <v>5597</v>
      </c>
      <c r="B1607" s="11" t="s">
        <v>120</v>
      </c>
      <c r="C1607" s="11" t="s">
        <v>4177</v>
      </c>
      <c r="D1607" s="11">
        <v>98072</v>
      </c>
      <c r="E1607" s="16">
        <v>535500</v>
      </c>
      <c r="F1607" s="12">
        <v>3</v>
      </c>
      <c r="G1607" s="15">
        <v>1.5</v>
      </c>
      <c r="H1607" s="15">
        <v>1730</v>
      </c>
      <c r="I1607" s="13">
        <v>310</v>
      </c>
      <c r="J1607" s="11">
        <v>1</v>
      </c>
      <c r="K1607" s="15" t="s">
        <v>4183</v>
      </c>
      <c r="L1607" s="11" t="s">
        <v>4183</v>
      </c>
      <c r="M1607" s="11" t="s">
        <v>4184</v>
      </c>
      <c r="N1607" s="11" t="s">
        <v>4179</v>
      </c>
      <c r="O1607" s="11">
        <v>42</v>
      </c>
      <c r="P1607" s="11">
        <v>0</v>
      </c>
      <c r="Q1607" s="11">
        <v>42</v>
      </c>
      <c r="R1607" s="11">
        <v>2</v>
      </c>
    </row>
    <row r="1608" spans="1:18">
      <c r="A1608" s="10" t="s">
        <v>1735</v>
      </c>
      <c r="B1608" s="11" t="s">
        <v>49</v>
      </c>
      <c r="C1608" s="11" t="s">
        <v>4177</v>
      </c>
      <c r="D1608" s="11">
        <v>98199</v>
      </c>
      <c r="E1608" s="16">
        <v>535000</v>
      </c>
      <c r="F1608" s="12">
        <v>4</v>
      </c>
      <c r="G1608" s="15">
        <v>2.25</v>
      </c>
      <c r="H1608" s="15">
        <v>2980</v>
      </c>
      <c r="I1608" s="13">
        <v>180</v>
      </c>
      <c r="J1608" s="11">
        <v>0</v>
      </c>
      <c r="K1608" s="15" t="s">
        <v>4183</v>
      </c>
      <c r="L1608" s="11" t="s">
        <v>4178</v>
      </c>
      <c r="M1608" s="11" t="s">
        <v>4179</v>
      </c>
      <c r="N1608" s="11" t="s">
        <v>4179</v>
      </c>
      <c r="O1608" s="11">
        <v>90</v>
      </c>
      <c r="P1608" s="11">
        <v>0</v>
      </c>
      <c r="Q1608" s="11">
        <v>90</v>
      </c>
      <c r="R1608" s="11">
        <v>1.5</v>
      </c>
    </row>
    <row r="1609" spans="1:18">
      <c r="A1609" s="10" t="s">
        <v>5598</v>
      </c>
      <c r="B1609" s="11" t="s">
        <v>79</v>
      </c>
      <c r="C1609" s="11" t="s">
        <v>4177</v>
      </c>
      <c r="D1609" s="11">
        <v>98027</v>
      </c>
      <c r="E1609" s="16">
        <v>535000</v>
      </c>
      <c r="F1609" s="12">
        <v>3</v>
      </c>
      <c r="G1609" s="15">
        <v>2.5</v>
      </c>
      <c r="H1609" s="15">
        <v>1690</v>
      </c>
      <c r="I1609" s="13">
        <v>317</v>
      </c>
      <c r="J1609" s="11">
        <v>0</v>
      </c>
      <c r="K1609" s="15" t="s">
        <v>4183</v>
      </c>
      <c r="L1609" s="11" t="s">
        <v>4183</v>
      </c>
      <c r="M1609" s="11" t="s">
        <v>4184</v>
      </c>
      <c r="N1609" s="11" t="s">
        <v>4180</v>
      </c>
      <c r="O1609" s="11">
        <v>41</v>
      </c>
      <c r="P1609" s="11">
        <v>0</v>
      </c>
      <c r="Q1609" s="11">
        <v>41</v>
      </c>
      <c r="R1609" s="11">
        <v>2</v>
      </c>
    </row>
    <row r="1610" spans="1:18">
      <c r="A1610" s="10" t="s">
        <v>5599</v>
      </c>
      <c r="B1610" s="11" t="s">
        <v>79</v>
      </c>
      <c r="C1610" s="11" t="s">
        <v>4177</v>
      </c>
      <c r="D1610" s="11">
        <v>98029</v>
      </c>
      <c r="E1610" s="16">
        <v>535000</v>
      </c>
      <c r="F1610" s="12">
        <v>3</v>
      </c>
      <c r="G1610" s="15">
        <v>2.5</v>
      </c>
      <c r="H1610" s="15">
        <v>1720</v>
      </c>
      <c r="I1610" s="13">
        <v>311</v>
      </c>
      <c r="J1610" s="11">
        <v>0</v>
      </c>
      <c r="K1610" s="15" t="s">
        <v>4183</v>
      </c>
      <c r="L1610" s="11" t="s">
        <v>4183</v>
      </c>
      <c r="M1610" s="11" t="s">
        <v>4184</v>
      </c>
      <c r="N1610" s="11" t="s">
        <v>4180</v>
      </c>
      <c r="O1610" s="11">
        <v>31</v>
      </c>
      <c r="P1610" s="11">
        <v>0</v>
      </c>
      <c r="Q1610" s="11">
        <v>31</v>
      </c>
      <c r="R1610" s="11">
        <v>2</v>
      </c>
    </row>
    <row r="1611" spans="1:18">
      <c r="A1611" s="10" t="s">
        <v>5600</v>
      </c>
      <c r="B1611" s="11" t="s">
        <v>79</v>
      </c>
      <c r="C1611" s="11" t="s">
        <v>4177</v>
      </c>
      <c r="D1611" s="11">
        <v>98027</v>
      </c>
      <c r="E1611" s="16">
        <v>535000</v>
      </c>
      <c r="F1611" s="12">
        <v>5</v>
      </c>
      <c r="G1611" s="15">
        <v>2.25</v>
      </c>
      <c r="H1611" s="15">
        <v>2520</v>
      </c>
      <c r="I1611" s="13">
        <v>212</v>
      </c>
      <c r="J1611" s="11">
        <v>1</v>
      </c>
      <c r="K1611" s="15" t="s">
        <v>4183</v>
      </c>
      <c r="L1611" s="11" t="s">
        <v>4183</v>
      </c>
      <c r="M1611" s="11" t="s">
        <v>4184</v>
      </c>
      <c r="N1611" s="11" t="s">
        <v>4179</v>
      </c>
      <c r="O1611" s="11">
        <v>47</v>
      </c>
      <c r="P1611" s="11">
        <v>2000</v>
      </c>
      <c r="Q1611" s="11">
        <v>25</v>
      </c>
      <c r="R1611" s="11">
        <v>2</v>
      </c>
    </row>
    <row r="1612" spans="1:18">
      <c r="A1612" s="10" t="s">
        <v>5601</v>
      </c>
      <c r="B1612" s="11" t="s">
        <v>329</v>
      </c>
      <c r="C1612" s="11" t="s">
        <v>4177</v>
      </c>
      <c r="D1612" s="11">
        <v>98028</v>
      </c>
      <c r="E1612" s="16">
        <v>535000</v>
      </c>
      <c r="F1612" s="12">
        <v>4</v>
      </c>
      <c r="G1612" s="15">
        <v>2.5</v>
      </c>
      <c r="H1612" s="15">
        <v>2610</v>
      </c>
      <c r="I1612" s="13">
        <v>205</v>
      </c>
      <c r="J1612" s="11">
        <v>0</v>
      </c>
      <c r="K1612" s="15" t="s">
        <v>4183</v>
      </c>
      <c r="L1612" s="11" t="s">
        <v>4183</v>
      </c>
      <c r="M1612" s="11" t="s">
        <v>4184</v>
      </c>
      <c r="N1612" s="11" t="s">
        <v>4180</v>
      </c>
      <c r="O1612" s="11">
        <v>17</v>
      </c>
      <c r="P1612" s="11">
        <v>0</v>
      </c>
      <c r="Q1612" s="11">
        <v>17</v>
      </c>
      <c r="R1612" s="11">
        <v>2</v>
      </c>
    </row>
    <row r="1613" spans="1:18">
      <c r="A1613" s="10" t="s">
        <v>5602</v>
      </c>
      <c r="B1613" s="11" t="s">
        <v>137</v>
      </c>
      <c r="C1613" s="11" t="s">
        <v>4177</v>
      </c>
      <c r="D1613" s="11">
        <v>98053</v>
      </c>
      <c r="E1613" s="16">
        <v>535000</v>
      </c>
      <c r="F1613" s="12">
        <v>3</v>
      </c>
      <c r="G1613" s="15">
        <v>2</v>
      </c>
      <c r="H1613" s="15">
        <v>2120</v>
      </c>
      <c r="I1613" s="13">
        <v>252</v>
      </c>
      <c r="J1613" s="11">
        <v>0</v>
      </c>
      <c r="K1613" s="15" t="s">
        <v>4183</v>
      </c>
      <c r="L1613" s="11" t="s">
        <v>4183</v>
      </c>
      <c r="M1613" s="11" t="s">
        <v>4184</v>
      </c>
      <c r="N1613" s="11" t="s">
        <v>4180</v>
      </c>
      <c r="O1613" s="11">
        <v>22</v>
      </c>
      <c r="P1613" s="11">
        <v>0</v>
      </c>
      <c r="Q1613" s="11">
        <v>22</v>
      </c>
      <c r="R1613" s="11">
        <v>2</v>
      </c>
    </row>
    <row r="1614" spans="1:18">
      <c r="A1614" s="10" t="s">
        <v>5603</v>
      </c>
      <c r="B1614" s="11" t="s">
        <v>137</v>
      </c>
      <c r="C1614" s="11" t="s">
        <v>4177</v>
      </c>
      <c r="D1614" s="11">
        <v>98052</v>
      </c>
      <c r="E1614" s="16">
        <v>535000</v>
      </c>
      <c r="F1614" s="12">
        <v>3</v>
      </c>
      <c r="G1614" s="15">
        <v>2.5</v>
      </c>
      <c r="H1614" s="15">
        <v>2210</v>
      </c>
      <c r="I1614" s="13">
        <v>242</v>
      </c>
      <c r="J1614" s="11">
        <v>0</v>
      </c>
      <c r="K1614" s="15" t="s">
        <v>4183</v>
      </c>
      <c r="L1614" s="11" t="s">
        <v>4183</v>
      </c>
      <c r="M1614" s="11" t="s">
        <v>4184</v>
      </c>
      <c r="N1614" s="11" t="s">
        <v>4180</v>
      </c>
      <c r="O1614" s="11">
        <v>31</v>
      </c>
      <c r="P1614" s="11">
        <v>0</v>
      </c>
      <c r="Q1614" s="11">
        <v>31</v>
      </c>
      <c r="R1614" s="11">
        <v>2</v>
      </c>
    </row>
    <row r="1615" spans="1:18">
      <c r="A1615" s="10" t="s">
        <v>5604</v>
      </c>
      <c r="B1615" s="11" t="s">
        <v>319</v>
      </c>
      <c r="C1615" s="11" t="s">
        <v>4177</v>
      </c>
      <c r="D1615" s="11">
        <v>98059</v>
      </c>
      <c r="E1615" s="16">
        <v>535000</v>
      </c>
      <c r="F1615" s="12">
        <v>4</v>
      </c>
      <c r="G1615" s="15">
        <v>2.75</v>
      </c>
      <c r="H1615" s="15">
        <v>3070</v>
      </c>
      <c r="I1615" s="13">
        <v>174</v>
      </c>
      <c r="J1615" s="11">
        <v>0</v>
      </c>
      <c r="K1615" s="15" t="s">
        <v>4183</v>
      </c>
      <c r="L1615" s="11" t="s">
        <v>4183</v>
      </c>
      <c r="M1615" s="11" t="s">
        <v>4184</v>
      </c>
      <c r="N1615" s="11" t="s">
        <v>4180</v>
      </c>
      <c r="O1615" s="11">
        <v>19</v>
      </c>
      <c r="P1615" s="11">
        <v>0</v>
      </c>
      <c r="Q1615" s="11">
        <v>19</v>
      </c>
      <c r="R1615" s="11">
        <v>2</v>
      </c>
    </row>
    <row r="1616" spans="1:18">
      <c r="A1616" s="10" t="s">
        <v>5605</v>
      </c>
      <c r="B1616" s="11" t="s">
        <v>102</v>
      </c>
      <c r="C1616" s="11" t="s">
        <v>4177</v>
      </c>
      <c r="D1616" s="11">
        <v>98074</v>
      </c>
      <c r="E1616" s="16">
        <v>535000</v>
      </c>
      <c r="F1616" s="12">
        <v>3</v>
      </c>
      <c r="G1616" s="15">
        <v>2.5</v>
      </c>
      <c r="H1616" s="15">
        <v>2070</v>
      </c>
      <c r="I1616" s="13">
        <v>258</v>
      </c>
      <c r="J1616" s="11">
        <v>0</v>
      </c>
      <c r="K1616" s="15" t="s">
        <v>4183</v>
      </c>
      <c r="L1616" s="11" t="s">
        <v>4183</v>
      </c>
      <c r="M1616" s="11" t="s">
        <v>4184</v>
      </c>
      <c r="N1616" s="11" t="s">
        <v>4180</v>
      </c>
      <c r="O1616" s="11">
        <v>26</v>
      </c>
      <c r="P1616" s="11">
        <v>0</v>
      </c>
      <c r="Q1616" s="11">
        <v>26</v>
      </c>
      <c r="R1616" s="11">
        <v>2</v>
      </c>
    </row>
    <row r="1617" spans="1:18">
      <c r="A1617" s="10" t="s">
        <v>5606</v>
      </c>
      <c r="B1617" s="11" t="s">
        <v>49</v>
      </c>
      <c r="C1617" s="11" t="s">
        <v>4177</v>
      </c>
      <c r="D1617" s="11">
        <v>98115</v>
      </c>
      <c r="E1617" s="16">
        <v>535000</v>
      </c>
      <c r="F1617" s="12">
        <v>3</v>
      </c>
      <c r="G1617" s="15">
        <v>2.5</v>
      </c>
      <c r="H1617" s="15">
        <v>1360</v>
      </c>
      <c r="I1617" s="13">
        <v>393</v>
      </c>
      <c r="J1617" s="11">
        <v>0</v>
      </c>
      <c r="K1617" s="15" t="s">
        <v>4183</v>
      </c>
      <c r="L1617" s="11" t="s">
        <v>4178</v>
      </c>
      <c r="M1617" s="11" t="s">
        <v>4184</v>
      </c>
      <c r="N1617" s="11" t="s">
        <v>4180</v>
      </c>
      <c r="O1617" s="11">
        <v>22</v>
      </c>
      <c r="P1617" s="11">
        <v>0</v>
      </c>
      <c r="Q1617" s="11">
        <v>22</v>
      </c>
      <c r="R1617" s="11">
        <v>3</v>
      </c>
    </row>
    <row r="1618" spans="1:18">
      <c r="A1618" s="10" t="s">
        <v>5607</v>
      </c>
      <c r="B1618" s="11" t="s">
        <v>49</v>
      </c>
      <c r="C1618" s="11" t="s">
        <v>4177</v>
      </c>
      <c r="D1618" s="11">
        <v>98117</v>
      </c>
      <c r="E1618" s="16">
        <v>535000</v>
      </c>
      <c r="F1618" s="12">
        <v>4</v>
      </c>
      <c r="G1618" s="15">
        <v>1.75</v>
      </c>
      <c r="H1618" s="15">
        <v>1420</v>
      </c>
      <c r="I1618" s="13">
        <v>377</v>
      </c>
      <c r="J1618" s="11">
        <v>0</v>
      </c>
      <c r="K1618" s="15" t="s">
        <v>4183</v>
      </c>
      <c r="L1618" s="11" t="s">
        <v>4183</v>
      </c>
      <c r="M1618" s="11" t="s">
        <v>4184</v>
      </c>
      <c r="N1618" s="11" t="s">
        <v>4179</v>
      </c>
      <c r="O1618" s="11">
        <v>80</v>
      </c>
      <c r="P1618" s="11">
        <v>0</v>
      </c>
      <c r="Q1618" s="11">
        <v>80</v>
      </c>
      <c r="R1618" s="11">
        <v>1.5</v>
      </c>
    </row>
    <row r="1619" spans="1:18">
      <c r="A1619" s="10" t="s">
        <v>5608</v>
      </c>
      <c r="B1619" s="11" t="s">
        <v>49</v>
      </c>
      <c r="C1619" s="11" t="s">
        <v>4177</v>
      </c>
      <c r="D1619" s="11">
        <v>98103</v>
      </c>
      <c r="E1619" s="16">
        <v>535000</v>
      </c>
      <c r="F1619" s="12">
        <v>2</v>
      </c>
      <c r="G1619" s="15">
        <v>1</v>
      </c>
      <c r="H1619" s="15">
        <v>1030</v>
      </c>
      <c r="I1619" s="13">
        <v>519</v>
      </c>
      <c r="J1619" s="11">
        <v>0</v>
      </c>
      <c r="K1619" s="15" t="s">
        <v>4183</v>
      </c>
      <c r="L1619" s="11" t="s">
        <v>4178</v>
      </c>
      <c r="M1619" s="11" t="s">
        <v>4184</v>
      </c>
      <c r="N1619" s="11" t="s">
        <v>4180</v>
      </c>
      <c r="O1619" s="11">
        <v>86</v>
      </c>
      <c r="P1619" s="11">
        <v>1969</v>
      </c>
      <c r="Q1619" s="11">
        <v>56</v>
      </c>
      <c r="R1619" s="11">
        <v>1</v>
      </c>
    </row>
    <row r="1620" spans="1:18">
      <c r="A1620" s="10" t="s">
        <v>5609</v>
      </c>
      <c r="B1620" s="11" t="s">
        <v>49</v>
      </c>
      <c r="C1620" s="11" t="s">
        <v>4177</v>
      </c>
      <c r="D1620" s="11">
        <v>98199</v>
      </c>
      <c r="E1620" s="16">
        <v>535000</v>
      </c>
      <c r="F1620" s="12">
        <v>4</v>
      </c>
      <c r="G1620" s="15">
        <v>2.25</v>
      </c>
      <c r="H1620" s="15">
        <v>2290</v>
      </c>
      <c r="I1620" s="13">
        <v>234</v>
      </c>
      <c r="J1620" s="11">
        <v>0</v>
      </c>
      <c r="K1620" s="15" t="s">
        <v>4183</v>
      </c>
      <c r="L1620" s="11" t="s">
        <v>4178</v>
      </c>
      <c r="M1620" s="11" t="s">
        <v>4184</v>
      </c>
      <c r="N1620" s="11" t="s">
        <v>4179</v>
      </c>
      <c r="O1620" s="11">
        <v>67</v>
      </c>
      <c r="P1620" s="11">
        <v>1972</v>
      </c>
      <c r="Q1620" s="11">
        <v>53</v>
      </c>
      <c r="R1620" s="11">
        <v>2</v>
      </c>
    </row>
    <row r="1621" spans="1:18">
      <c r="A1621" s="10" t="s">
        <v>5610</v>
      </c>
      <c r="B1621" s="11" t="s">
        <v>49</v>
      </c>
      <c r="C1621" s="11" t="s">
        <v>4177</v>
      </c>
      <c r="D1621" s="11">
        <v>98115</v>
      </c>
      <c r="E1621" s="16">
        <v>535000</v>
      </c>
      <c r="F1621" s="12">
        <v>2</v>
      </c>
      <c r="G1621" s="15">
        <v>1</v>
      </c>
      <c r="H1621" s="15">
        <v>1040</v>
      </c>
      <c r="I1621" s="13">
        <v>514</v>
      </c>
      <c r="J1621" s="11">
        <v>0</v>
      </c>
      <c r="K1621" s="15" t="s">
        <v>4183</v>
      </c>
      <c r="L1621" s="11" t="s">
        <v>4183</v>
      </c>
      <c r="M1621" s="11" t="s">
        <v>4184</v>
      </c>
      <c r="N1621" s="11" t="s">
        <v>4180</v>
      </c>
      <c r="O1621" s="11">
        <v>74</v>
      </c>
      <c r="P1621" s="11">
        <v>1994</v>
      </c>
      <c r="Q1621" s="11">
        <v>31</v>
      </c>
      <c r="R1621" s="11">
        <v>1</v>
      </c>
    </row>
    <row r="1622" spans="1:18">
      <c r="A1622" s="10" t="s">
        <v>1749</v>
      </c>
      <c r="B1622" s="11" t="s">
        <v>49</v>
      </c>
      <c r="C1622" s="11" t="s">
        <v>4177</v>
      </c>
      <c r="D1622" s="11">
        <v>98199</v>
      </c>
      <c r="E1622" s="16">
        <v>535000</v>
      </c>
      <c r="F1622" s="12">
        <v>3</v>
      </c>
      <c r="G1622" s="15">
        <v>1</v>
      </c>
      <c r="H1622" s="15">
        <v>1580</v>
      </c>
      <c r="I1622" s="13">
        <v>339</v>
      </c>
      <c r="J1622" s="11">
        <v>0</v>
      </c>
      <c r="K1622" s="15" t="s">
        <v>4183</v>
      </c>
      <c r="L1622" s="11" t="s">
        <v>4178</v>
      </c>
      <c r="M1622" s="11" t="s">
        <v>4184</v>
      </c>
      <c r="N1622" s="11" t="s">
        <v>4180</v>
      </c>
      <c r="O1622" s="11">
        <v>100</v>
      </c>
      <c r="P1622" s="11">
        <v>2002</v>
      </c>
      <c r="Q1622" s="11">
        <v>23</v>
      </c>
      <c r="R1622" s="11">
        <v>1</v>
      </c>
    </row>
    <row r="1623" spans="1:18">
      <c r="A1623" s="10" t="s">
        <v>5611</v>
      </c>
      <c r="B1623" s="11" t="s">
        <v>49</v>
      </c>
      <c r="C1623" s="11" t="s">
        <v>4177</v>
      </c>
      <c r="D1623" s="11">
        <v>98146</v>
      </c>
      <c r="E1623" s="16">
        <v>535000</v>
      </c>
      <c r="F1623" s="12">
        <v>4</v>
      </c>
      <c r="G1623" s="15">
        <v>2.5</v>
      </c>
      <c r="H1623" s="15">
        <v>2340</v>
      </c>
      <c r="I1623" s="13">
        <v>229</v>
      </c>
      <c r="J1623" s="11">
        <v>0</v>
      </c>
      <c r="K1623" s="15" t="s">
        <v>4183</v>
      </c>
      <c r="L1623" s="11" t="s">
        <v>4183</v>
      </c>
      <c r="M1623" s="11" t="s">
        <v>4184</v>
      </c>
      <c r="N1623" s="11" t="s">
        <v>4180</v>
      </c>
      <c r="O1623" s="11">
        <v>104</v>
      </c>
      <c r="P1623" s="11">
        <v>2013</v>
      </c>
      <c r="Q1623" s="11">
        <v>12</v>
      </c>
      <c r="R1623" s="11">
        <v>2</v>
      </c>
    </row>
    <row r="1624" spans="1:18">
      <c r="A1624" s="10" t="s">
        <v>5612</v>
      </c>
      <c r="B1624" s="11" t="s">
        <v>120</v>
      </c>
      <c r="C1624" s="11" t="s">
        <v>4177</v>
      </c>
      <c r="D1624" s="11">
        <v>98072</v>
      </c>
      <c r="E1624" s="16">
        <v>535000</v>
      </c>
      <c r="F1624" s="12">
        <v>3</v>
      </c>
      <c r="G1624" s="15">
        <v>1.75</v>
      </c>
      <c r="H1624" s="15">
        <v>2330</v>
      </c>
      <c r="I1624" s="13">
        <v>230</v>
      </c>
      <c r="J1624" s="11">
        <v>0</v>
      </c>
      <c r="K1624" s="15" t="s">
        <v>4183</v>
      </c>
      <c r="L1624" s="11" t="s">
        <v>4178</v>
      </c>
      <c r="M1624" s="11" t="s">
        <v>4184</v>
      </c>
      <c r="N1624" s="11" t="s">
        <v>4180</v>
      </c>
      <c r="O1624" s="11">
        <v>42</v>
      </c>
      <c r="P1624" s="11">
        <v>2009</v>
      </c>
      <c r="Q1624" s="11">
        <v>16</v>
      </c>
      <c r="R1624" s="11">
        <v>1</v>
      </c>
    </row>
    <row r="1625" spans="1:18">
      <c r="A1625" s="10" t="s">
        <v>5613</v>
      </c>
      <c r="B1625" s="11" t="s">
        <v>120</v>
      </c>
      <c r="C1625" s="11" t="s">
        <v>4177</v>
      </c>
      <c r="D1625" s="11">
        <v>98072</v>
      </c>
      <c r="E1625" s="16">
        <v>534640</v>
      </c>
      <c r="F1625" s="12">
        <v>3</v>
      </c>
      <c r="G1625" s="15">
        <v>2.5</v>
      </c>
      <c r="H1625" s="15">
        <v>2130</v>
      </c>
      <c r="I1625" s="13">
        <v>251</v>
      </c>
      <c r="J1625" s="11">
        <v>0</v>
      </c>
      <c r="K1625" s="15" t="s">
        <v>4183</v>
      </c>
      <c r="L1625" s="11" t="s">
        <v>4178</v>
      </c>
      <c r="M1625" s="11" t="s">
        <v>4184</v>
      </c>
      <c r="N1625" s="11" t="s">
        <v>4179</v>
      </c>
      <c r="O1625" s="11">
        <v>31</v>
      </c>
      <c r="P1625" s="11">
        <v>0</v>
      </c>
      <c r="Q1625" s="11">
        <v>31</v>
      </c>
      <c r="R1625" s="11">
        <v>1</v>
      </c>
    </row>
    <row r="1626" spans="1:18">
      <c r="A1626" s="10" t="s">
        <v>5614</v>
      </c>
      <c r="B1626" s="11" t="s">
        <v>79</v>
      </c>
      <c r="C1626" s="11" t="s">
        <v>4177</v>
      </c>
      <c r="D1626" s="11">
        <v>98029</v>
      </c>
      <c r="E1626" s="16">
        <v>534500</v>
      </c>
      <c r="F1626" s="12">
        <v>3</v>
      </c>
      <c r="G1626" s="15">
        <v>2.5</v>
      </c>
      <c r="H1626" s="15">
        <v>1700</v>
      </c>
      <c r="I1626" s="13">
        <v>314</v>
      </c>
      <c r="J1626" s="11">
        <v>0</v>
      </c>
      <c r="K1626" s="15" t="s">
        <v>4183</v>
      </c>
      <c r="L1626" s="11" t="s">
        <v>4183</v>
      </c>
      <c r="M1626" s="11" t="s">
        <v>4184</v>
      </c>
      <c r="N1626" s="11" t="s">
        <v>4180</v>
      </c>
      <c r="O1626" s="11">
        <v>20</v>
      </c>
      <c r="P1626" s="11">
        <v>0</v>
      </c>
      <c r="Q1626" s="11">
        <v>20</v>
      </c>
      <c r="R1626" s="11">
        <v>2</v>
      </c>
    </row>
    <row r="1627" spans="1:18">
      <c r="A1627" s="10" t="s">
        <v>5615</v>
      </c>
      <c r="B1627" s="11" t="s">
        <v>33</v>
      </c>
      <c r="C1627" s="11" t="s">
        <v>4177</v>
      </c>
      <c r="D1627" s="11">
        <v>98007</v>
      </c>
      <c r="E1627" s="16">
        <v>534333</v>
      </c>
      <c r="F1627" s="12">
        <v>3</v>
      </c>
      <c r="G1627" s="15">
        <v>2.5</v>
      </c>
      <c r="H1627" s="15">
        <v>1460</v>
      </c>
      <c r="I1627" s="13">
        <v>366</v>
      </c>
      <c r="J1627" s="11">
        <v>0</v>
      </c>
      <c r="K1627" s="15" t="s">
        <v>4183</v>
      </c>
      <c r="L1627" s="11" t="s">
        <v>4183</v>
      </c>
      <c r="M1627" s="11" t="s">
        <v>4184</v>
      </c>
      <c r="N1627" s="11" t="s">
        <v>4180</v>
      </c>
      <c r="O1627" s="11">
        <v>42</v>
      </c>
      <c r="P1627" s="11">
        <v>2009</v>
      </c>
      <c r="Q1627" s="11">
        <v>16</v>
      </c>
      <c r="R1627" s="11">
        <v>2</v>
      </c>
    </row>
    <row r="1628" spans="1:18">
      <c r="A1628" s="10" t="s">
        <v>5616</v>
      </c>
      <c r="B1628" s="11" t="s">
        <v>624</v>
      </c>
      <c r="C1628" s="11" t="s">
        <v>4177</v>
      </c>
      <c r="D1628" s="11">
        <v>98045</v>
      </c>
      <c r="E1628" s="16">
        <v>533112</v>
      </c>
      <c r="F1628" s="12">
        <v>4</v>
      </c>
      <c r="G1628" s="15">
        <v>2.75</v>
      </c>
      <c r="H1628" s="15">
        <v>2790</v>
      </c>
      <c r="I1628" s="13">
        <v>191</v>
      </c>
      <c r="J1628" s="11">
        <v>0</v>
      </c>
      <c r="K1628" s="15" t="s">
        <v>4183</v>
      </c>
      <c r="L1628" s="11" t="s">
        <v>4183</v>
      </c>
      <c r="M1628" s="11" t="s">
        <v>4184</v>
      </c>
      <c r="N1628" s="11" t="s">
        <v>4180</v>
      </c>
      <c r="O1628" s="11">
        <v>12</v>
      </c>
      <c r="P1628" s="11">
        <v>1923</v>
      </c>
      <c r="Q1628" s="11">
        <v>102</v>
      </c>
      <c r="R1628" s="11">
        <v>2</v>
      </c>
    </row>
    <row r="1629" spans="1:18">
      <c r="A1629" s="10" t="s">
        <v>4182</v>
      </c>
      <c r="B1629" s="11" t="s">
        <v>33</v>
      </c>
      <c r="C1629" s="11" t="s">
        <v>4177</v>
      </c>
      <c r="D1629" s="11">
        <v>98004</v>
      </c>
      <c r="E1629" s="16">
        <v>532500</v>
      </c>
      <c r="F1629" s="12">
        <v>2</v>
      </c>
      <c r="G1629" s="15">
        <v>1.75</v>
      </c>
      <c r="H1629" s="15">
        <v>2050</v>
      </c>
      <c r="I1629" s="13">
        <v>260</v>
      </c>
      <c r="J1629" s="11">
        <v>0</v>
      </c>
      <c r="K1629" s="15" t="s">
        <v>4183</v>
      </c>
      <c r="L1629" s="11" t="s">
        <v>4183</v>
      </c>
      <c r="M1629" s="11" t="s">
        <v>4184</v>
      </c>
      <c r="N1629" s="11" t="s">
        <v>4179</v>
      </c>
      <c r="O1629" s="11">
        <v>75</v>
      </c>
      <c r="P1629" s="11">
        <v>1983</v>
      </c>
      <c r="Q1629" s="11">
        <v>42</v>
      </c>
      <c r="R1629" s="11">
        <v>1</v>
      </c>
    </row>
    <row r="1630" spans="1:18">
      <c r="A1630" s="10" t="s">
        <v>5617</v>
      </c>
      <c r="B1630" s="11" t="s">
        <v>79</v>
      </c>
      <c r="C1630" s="11" t="s">
        <v>4177</v>
      </c>
      <c r="D1630" s="11">
        <v>98029</v>
      </c>
      <c r="E1630" s="16">
        <v>532000</v>
      </c>
      <c r="F1630" s="12">
        <v>3</v>
      </c>
      <c r="G1630" s="15">
        <v>2.5</v>
      </c>
      <c r="H1630" s="15">
        <v>1820</v>
      </c>
      <c r="I1630" s="13">
        <v>292</v>
      </c>
      <c r="J1630" s="11">
        <v>0</v>
      </c>
      <c r="K1630" s="15" t="s">
        <v>4183</v>
      </c>
      <c r="L1630" s="11" t="s">
        <v>4183</v>
      </c>
      <c r="M1630" s="11" t="s">
        <v>4184</v>
      </c>
      <c r="N1630" s="11" t="s">
        <v>4180</v>
      </c>
      <c r="O1630" s="11">
        <v>32</v>
      </c>
      <c r="P1630" s="11">
        <v>0</v>
      </c>
      <c r="Q1630" s="11">
        <v>32</v>
      </c>
      <c r="R1630" s="11">
        <v>2</v>
      </c>
    </row>
    <row r="1631" spans="1:18">
      <c r="A1631" s="10" t="s">
        <v>5618</v>
      </c>
      <c r="B1631" s="11" t="s">
        <v>137</v>
      </c>
      <c r="C1631" s="11" t="s">
        <v>4177</v>
      </c>
      <c r="D1631" s="11">
        <v>98052</v>
      </c>
      <c r="E1631" s="16">
        <v>532000</v>
      </c>
      <c r="F1631" s="12">
        <v>4</v>
      </c>
      <c r="G1631" s="15">
        <v>1.75</v>
      </c>
      <c r="H1631" s="15">
        <v>2020</v>
      </c>
      <c r="I1631" s="13">
        <v>263</v>
      </c>
      <c r="J1631" s="11">
        <v>0</v>
      </c>
      <c r="K1631" s="15" t="s">
        <v>4183</v>
      </c>
      <c r="L1631" s="11" t="s">
        <v>4178</v>
      </c>
      <c r="M1631" s="11" t="s">
        <v>4184</v>
      </c>
      <c r="N1631" s="11" t="s">
        <v>4179</v>
      </c>
      <c r="O1631" s="11">
        <v>46</v>
      </c>
      <c r="P1631" s="11">
        <v>0</v>
      </c>
      <c r="Q1631" s="11">
        <v>46</v>
      </c>
      <c r="R1631" s="11">
        <v>1</v>
      </c>
    </row>
    <row r="1632" spans="1:18">
      <c r="A1632" s="10" t="s">
        <v>5619</v>
      </c>
      <c r="B1632" s="11" t="s">
        <v>1178</v>
      </c>
      <c r="C1632" s="11" t="s">
        <v>4177</v>
      </c>
      <c r="D1632" s="11">
        <v>98010</v>
      </c>
      <c r="E1632" s="16">
        <v>531500</v>
      </c>
      <c r="F1632" s="12">
        <v>4</v>
      </c>
      <c r="G1632" s="15">
        <v>2.75</v>
      </c>
      <c r="H1632" s="15">
        <v>3110</v>
      </c>
      <c r="I1632" s="13">
        <v>171</v>
      </c>
      <c r="J1632" s="11">
        <v>1</v>
      </c>
      <c r="K1632" s="15" t="s">
        <v>4183</v>
      </c>
      <c r="L1632" s="11" t="s">
        <v>4183</v>
      </c>
      <c r="M1632" s="11" t="s">
        <v>4184</v>
      </c>
      <c r="N1632" s="11" t="s">
        <v>4179</v>
      </c>
      <c r="O1632" s="11">
        <v>67</v>
      </c>
      <c r="P1632" s="11">
        <v>1972</v>
      </c>
      <c r="Q1632" s="11">
        <v>53</v>
      </c>
      <c r="R1632" s="11">
        <v>1</v>
      </c>
    </row>
    <row r="1633" spans="1:18">
      <c r="A1633" s="10" t="s">
        <v>5620</v>
      </c>
      <c r="B1633" s="11" t="s">
        <v>841</v>
      </c>
      <c r="C1633" s="11" t="s">
        <v>4177</v>
      </c>
      <c r="D1633" s="11">
        <v>98011</v>
      </c>
      <c r="E1633" s="16">
        <v>531000</v>
      </c>
      <c r="F1633" s="12">
        <v>3</v>
      </c>
      <c r="G1633" s="15">
        <v>2.5</v>
      </c>
      <c r="H1633" s="15">
        <v>2120</v>
      </c>
      <c r="I1633" s="13">
        <v>250</v>
      </c>
      <c r="J1633" s="11">
        <v>0</v>
      </c>
      <c r="K1633" s="15" t="s">
        <v>4183</v>
      </c>
      <c r="L1633" s="11" t="s">
        <v>4183</v>
      </c>
      <c r="M1633" s="11" t="s">
        <v>4184</v>
      </c>
      <c r="N1633" s="11" t="s">
        <v>4180</v>
      </c>
      <c r="O1633" s="11">
        <v>37</v>
      </c>
      <c r="P1633" s="11">
        <v>2000</v>
      </c>
      <c r="Q1633" s="11">
        <v>25</v>
      </c>
      <c r="R1633" s="11">
        <v>2</v>
      </c>
    </row>
    <row r="1634" spans="1:18">
      <c r="A1634" s="10" t="s">
        <v>5621</v>
      </c>
      <c r="B1634" s="11" t="s">
        <v>49</v>
      </c>
      <c r="C1634" s="11" t="s">
        <v>4177</v>
      </c>
      <c r="D1634" s="11">
        <v>98117</v>
      </c>
      <c r="E1634" s="16">
        <v>530100</v>
      </c>
      <c r="F1634" s="12">
        <v>3</v>
      </c>
      <c r="G1634" s="15">
        <v>1</v>
      </c>
      <c r="H1634" s="15">
        <v>1540</v>
      </c>
      <c r="I1634" s="13">
        <v>344</v>
      </c>
      <c r="J1634" s="11">
        <v>0</v>
      </c>
      <c r="K1634" s="15" t="s">
        <v>4183</v>
      </c>
      <c r="L1634" s="11" t="s">
        <v>4178</v>
      </c>
      <c r="M1634" s="11" t="s">
        <v>4184</v>
      </c>
      <c r="N1634" s="11" t="s">
        <v>4180</v>
      </c>
      <c r="O1634" s="11">
        <v>99</v>
      </c>
      <c r="P1634" s="11">
        <v>2003</v>
      </c>
      <c r="Q1634" s="11">
        <v>22</v>
      </c>
      <c r="R1634" s="11">
        <v>1.5</v>
      </c>
    </row>
    <row r="1635" spans="1:18">
      <c r="A1635" s="10" t="s">
        <v>5622</v>
      </c>
      <c r="B1635" s="11" t="s">
        <v>1035</v>
      </c>
      <c r="C1635" s="11" t="s">
        <v>4177</v>
      </c>
      <c r="D1635" s="11">
        <v>98022</v>
      </c>
      <c r="E1635" s="16">
        <v>530000</v>
      </c>
      <c r="F1635" s="12">
        <v>3</v>
      </c>
      <c r="G1635" s="15">
        <v>2.5</v>
      </c>
      <c r="H1635" s="15">
        <v>3660</v>
      </c>
      <c r="I1635" s="13">
        <v>145</v>
      </c>
      <c r="J1635" s="11">
        <v>1</v>
      </c>
      <c r="K1635" s="15" t="s">
        <v>4183</v>
      </c>
      <c r="L1635" s="11" t="s">
        <v>4178</v>
      </c>
      <c r="M1635" s="11" t="s">
        <v>4179</v>
      </c>
      <c r="N1635" s="11" t="s">
        <v>4179</v>
      </c>
      <c r="O1635" s="11">
        <v>36</v>
      </c>
      <c r="P1635" s="11">
        <v>0</v>
      </c>
      <c r="Q1635" s="11">
        <v>36</v>
      </c>
      <c r="R1635" s="11">
        <v>2</v>
      </c>
    </row>
    <row r="1636" spans="1:18">
      <c r="A1636" s="10" t="s">
        <v>5623</v>
      </c>
      <c r="B1636" s="11" t="s">
        <v>319</v>
      </c>
      <c r="C1636" s="11" t="s">
        <v>4177</v>
      </c>
      <c r="D1636" s="11">
        <v>98056</v>
      </c>
      <c r="E1636" s="16">
        <v>530000</v>
      </c>
      <c r="F1636" s="12">
        <v>3</v>
      </c>
      <c r="G1636" s="15">
        <v>2.75</v>
      </c>
      <c r="H1636" s="15">
        <v>3400</v>
      </c>
      <c r="I1636" s="13">
        <v>156</v>
      </c>
      <c r="J1636" s="11">
        <v>0</v>
      </c>
      <c r="K1636" s="15" t="s">
        <v>4183</v>
      </c>
      <c r="L1636" s="11" t="s">
        <v>4178</v>
      </c>
      <c r="M1636" s="11" t="s">
        <v>4179</v>
      </c>
      <c r="N1636" s="11" t="s">
        <v>4180</v>
      </c>
      <c r="O1636" s="11">
        <v>16</v>
      </c>
      <c r="P1636" s="11">
        <v>0</v>
      </c>
      <c r="Q1636" s="11">
        <v>16</v>
      </c>
      <c r="R1636" s="11">
        <v>2</v>
      </c>
    </row>
    <row r="1637" spans="1:18">
      <c r="A1637" s="10" t="s">
        <v>5624</v>
      </c>
      <c r="B1637" s="11" t="s">
        <v>49</v>
      </c>
      <c r="C1637" s="11" t="s">
        <v>4177</v>
      </c>
      <c r="D1637" s="11">
        <v>98126</v>
      </c>
      <c r="E1637" s="16">
        <v>530000</v>
      </c>
      <c r="F1637" s="12">
        <v>2</v>
      </c>
      <c r="G1637" s="15">
        <v>1.5</v>
      </c>
      <c r="H1637" s="15">
        <v>1580</v>
      </c>
      <c r="I1637" s="13">
        <v>335</v>
      </c>
      <c r="J1637" s="11">
        <v>0</v>
      </c>
      <c r="K1637" s="15" t="s">
        <v>4183</v>
      </c>
      <c r="L1637" s="11" t="s">
        <v>4178</v>
      </c>
      <c r="M1637" s="11" t="s">
        <v>4179</v>
      </c>
      <c r="N1637" s="11" t="s">
        <v>4180</v>
      </c>
      <c r="O1637" s="11">
        <v>84</v>
      </c>
      <c r="P1637" s="11">
        <v>1994</v>
      </c>
      <c r="Q1637" s="11">
        <v>31</v>
      </c>
      <c r="R1637" s="11">
        <v>1</v>
      </c>
    </row>
    <row r="1638" spans="1:18">
      <c r="A1638" s="10" t="s">
        <v>5625</v>
      </c>
      <c r="B1638" s="11" t="s">
        <v>33</v>
      </c>
      <c r="C1638" s="11" t="s">
        <v>4177</v>
      </c>
      <c r="D1638" s="11">
        <v>98004</v>
      </c>
      <c r="E1638" s="16">
        <v>530000</v>
      </c>
      <c r="F1638" s="12">
        <v>2</v>
      </c>
      <c r="G1638" s="15">
        <v>2.5</v>
      </c>
      <c r="H1638" s="15">
        <v>1785</v>
      </c>
      <c r="I1638" s="13">
        <v>297</v>
      </c>
      <c r="J1638" s="11">
        <v>0</v>
      </c>
      <c r="K1638" s="15" t="s">
        <v>4183</v>
      </c>
      <c r="L1638" s="11" t="s">
        <v>4178</v>
      </c>
      <c r="M1638" s="11" t="s">
        <v>4184</v>
      </c>
      <c r="N1638" s="11" t="s">
        <v>4180</v>
      </c>
      <c r="O1638" s="11">
        <v>50</v>
      </c>
      <c r="P1638" s="11">
        <v>0</v>
      </c>
      <c r="Q1638" s="11">
        <v>50</v>
      </c>
      <c r="R1638" s="11">
        <v>2</v>
      </c>
    </row>
    <row r="1639" spans="1:18">
      <c r="A1639" s="10" t="s">
        <v>5626</v>
      </c>
      <c r="B1639" s="11" t="s">
        <v>33</v>
      </c>
      <c r="C1639" s="11" t="s">
        <v>4177</v>
      </c>
      <c r="D1639" s="11">
        <v>98006</v>
      </c>
      <c r="E1639" s="16">
        <v>530000</v>
      </c>
      <c r="F1639" s="12">
        <v>4</v>
      </c>
      <c r="G1639" s="15">
        <v>2.25</v>
      </c>
      <c r="H1639" s="15">
        <v>2210</v>
      </c>
      <c r="I1639" s="13">
        <v>240</v>
      </c>
      <c r="J1639" s="11">
        <v>0</v>
      </c>
      <c r="K1639" s="15" t="s">
        <v>4183</v>
      </c>
      <c r="L1639" s="11" t="s">
        <v>4183</v>
      </c>
      <c r="M1639" s="11" t="s">
        <v>4184</v>
      </c>
      <c r="N1639" s="11" t="s">
        <v>4179</v>
      </c>
      <c r="O1639" s="11">
        <v>57</v>
      </c>
      <c r="P1639" s="11">
        <v>0</v>
      </c>
      <c r="Q1639" s="11">
        <v>57</v>
      </c>
      <c r="R1639" s="11">
        <v>2</v>
      </c>
    </row>
    <row r="1640" spans="1:18">
      <c r="A1640" s="10" t="s">
        <v>5627</v>
      </c>
      <c r="B1640" s="11" t="s">
        <v>33</v>
      </c>
      <c r="C1640" s="11" t="s">
        <v>4177</v>
      </c>
      <c r="D1640" s="11">
        <v>98005</v>
      </c>
      <c r="E1640" s="16">
        <v>530000</v>
      </c>
      <c r="F1640" s="12">
        <v>3</v>
      </c>
      <c r="G1640" s="15">
        <v>1.75</v>
      </c>
      <c r="H1640" s="15">
        <v>1690</v>
      </c>
      <c r="I1640" s="13">
        <v>314</v>
      </c>
      <c r="J1640" s="11">
        <v>0</v>
      </c>
      <c r="K1640" s="15" t="s">
        <v>4183</v>
      </c>
      <c r="L1640" s="11" t="s">
        <v>4183</v>
      </c>
      <c r="M1640" s="11" t="s">
        <v>4184</v>
      </c>
      <c r="N1640" s="11" t="s">
        <v>4179</v>
      </c>
      <c r="O1640" s="11">
        <v>67</v>
      </c>
      <c r="P1640" s="11">
        <v>1972</v>
      </c>
      <c r="Q1640" s="11">
        <v>53</v>
      </c>
      <c r="R1640" s="11">
        <v>1</v>
      </c>
    </row>
    <row r="1641" spans="1:18">
      <c r="A1641" s="10" t="s">
        <v>5628</v>
      </c>
      <c r="B1641" s="11" t="s">
        <v>33</v>
      </c>
      <c r="C1641" s="11" t="s">
        <v>4177</v>
      </c>
      <c r="D1641" s="11">
        <v>98005</v>
      </c>
      <c r="E1641" s="16">
        <v>530000</v>
      </c>
      <c r="F1641" s="12">
        <v>3</v>
      </c>
      <c r="G1641" s="15">
        <v>2</v>
      </c>
      <c r="H1641" s="15">
        <v>2330</v>
      </c>
      <c r="I1641" s="13">
        <v>227</v>
      </c>
      <c r="J1641" s="11">
        <v>1</v>
      </c>
      <c r="K1641" s="15" t="s">
        <v>4183</v>
      </c>
      <c r="L1641" s="11" t="s">
        <v>4183</v>
      </c>
      <c r="M1641" s="11" t="s">
        <v>4184</v>
      </c>
      <c r="N1641" s="11" t="s">
        <v>4180</v>
      </c>
      <c r="O1641" s="11">
        <v>38</v>
      </c>
      <c r="P1641" s="11">
        <v>2000</v>
      </c>
      <c r="Q1641" s="11">
        <v>25</v>
      </c>
      <c r="R1641" s="11">
        <v>2.5</v>
      </c>
    </row>
    <row r="1642" spans="1:18">
      <c r="A1642" s="10" t="s">
        <v>5629</v>
      </c>
      <c r="B1642" s="11" t="s">
        <v>33</v>
      </c>
      <c r="C1642" s="11" t="s">
        <v>4177</v>
      </c>
      <c r="D1642" s="11">
        <v>98007</v>
      </c>
      <c r="E1642" s="16">
        <v>530000</v>
      </c>
      <c r="F1642" s="12">
        <v>5</v>
      </c>
      <c r="G1642" s="15">
        <v>2.25</v>
      </c>
      <c r="H1642" s="15">
        <v>2140</v>
      </c>
      <c r="I1642" s="13">
        <v>248</v>
      </c>
      <c r="J1642" s="11">
        <v>0</v>
      </c>
      <c r="K1642" s="15" t="s">
        <v>4183</v>
      </c>
      <c r="L1642" s="11" t="s">
        <v>4178</v>
      </c>
      <c r="M1642" s="11" t="s">
        <v>4184</v>
      </c>
      <c r="N1642" s="11" t="s">
        <v>4180</v>
      </c>
      <c r="O1642" s="11">
        <v>63</v>
      </c>
      <c r="P1642" s="11">
        <v>2003</v>
      </c>
      <c r="Q1642" s="11">
        <v>22</v>
      </c>
      <c r="R1642" s="11">
        <v>1</v>
      </c>
    </row>
    <row r="1643" spans="1:18">
      <c r="A1643" s="10" t="s">
        <v>5630</v>
      </c>
      <c r="B1643" s="11" t="s">
        <v>79</v>
      </c>
      <c r="C1643" s="11" t="s">
        <v>4177</v>
      </c>
      <c r="D1643" s="11">
        <v>98027</v>
      </c>
      <c r="E1643" s="16">
        <v>530000</v>
      </c>
      <c r="F1643" s="12">
        <v>3</v>
      </c>
      <c r="G1643" s="15">
        <v>2.5</v>
      </c>
      <c r="H1643" s="15">
        <v>1790</v>
      </c>
      <c r="I1643" s="13">
        <v>296</v>
      </c>
      <c r="J1643" s="11">
        <v>0</v>
      </c>
      <c r="K1643" s="15" t="s">
        <v>4183</v>
      </c>
      <c r="L1643" s="11" t="s">
        <v>4183</v>
      </c>
      <c r="M1643" s="11" t="s">
        <v>4184</v>
      </c>
      <c r="N1643" s="11" t="s">
        <v>4180</v>
      </c>
      <c r="O1643" s="11">
        <v>15</v>
      </c>
      <c r="P1643" s="11">
        <v>0</v>
      </c>
      <c r="Q1643" s="11">
        <v>15</v>
      </c>
      <c r="R1643" s="11">
        <v>2</v>
      </c>
    </row>
    <row r="1644" spans="1:18">
      <c r="A1644" s="10" t="s">
        <v>5631</v>
      </c>
      <c r="B1644" s="11" t="s">
        <v>79</v>
      </c>
      <c r="C1644" s="11" t="s">
        <v>4177</v>
      </c>
      <c r="D1644" s="11">
        <v>98029</v>
      </c>
      <c r="E1644" s="16">
        <v>530000</v>
      </c>
      <c r="F1644" s="12">
        <v>4</v>
      </c>
      <c r="G1644" s="15">
        <v>2.5</v>
      </c>
      <c r="H1644" s="15">
        <v>2050</v>
      </c>
      <c r="I1644" s="13">
        <v>259</v>
      </c>
      <c r="J1644" s="11">
        <v>0</v>
      </c>
      <c r="K1644" s="15" t="s">
        <v>4183</v>
      </c>
      <c r="L1644" s="11" t="s">
        <v>4183</v>
      </c>
      <c r="M1644" s="11" t="s">
        <v>4184</v>
      </c>
      <c r="N1644" s="11" t="s">
        <v>4180</v>
      </c>
      <c r="O1644" s="11">
        <v>37</v>
      </c>
      <c r="P1644" s="11">
        <v>2000</v>
      </c>
      <c r="Q1644" s="11">
        <v>25</v>
      </c>
      <c r="R1644" s="11">
        <v>2</v>
      </c>
    </row>
    <row r="1645" spans="1:18">
      <c r="A1645" s="10" t="s">
        <v>5632</v>
      </c>
      <c r="B1645" s="11" t="s">
        <v>79</v>
      </c>
      <c r="C1645" s="11" t="s">
        <v>4177</v>
      </c>
      <c r="D1645" s="11">
        <v>98027</v>
      </c>
      <c r="E1645" s="16">
        <v>530000</v>
      </c>
      <c r="F1645" s="12">
        <v>4</v>
      </c>
      <c r="G1645" s="15">
        <v>3.25</v>
      </c>
      <c r="H1645" s="15">
        <v>4160</v>
      </c>
      <c r="I1645" s="13">
        <v>127</v>
      </c>
      <c r="J1645" s="11">
        <v>1</v>
      </c>
      <c r="K1645" s="15" t="s">
        <v>4183</v>
      </c>
      <c r="L1645" s="11" t="s">
        <v>4178</v>
      </c>
      <c r="M1645" s="11" t="s">
        <v>4184</v>
      </c>
      <c r="N1645" s="11" t="s">
        <v>4180</v>
      </c>
      <c r="O1645" s="11">
        <v>52</v>
      </c>
      <c r="P1645" s="11">
        <v>2013</v>
      </c>
      <c r="Q1645" s="11">
        <v>12</v>
      </c>
      <c r="R1645" s="11">
        <v>2</v>
      </c>
    </row>
    <row r="1646" spans="1:18">
      <c r="A1646" s="10" t="s">
        <v>5633</v>
      </c>
      <c r="B1646" s="11" t="s">
        <v>46</v>
      </c>
      <c r="C1646" s="11" t="s">
        <v>4177</v>
      </c>
      <c r="D1646" s="11">
        <v>98033</v>
      </c>
      <c r="E1646" s="16">
        <v>530000</v>
      </c>
      <c r="F1646" s="12">
        <v>3</v>
      </c>
      <c r="G1646" s="15">
        <v>3.5</v>
      </c>
      <c r="H1646" s="15">
        <v>2320</v>
      </c>
      <c r="I1646" s="13">
        <v>228</v>
      </c>
      <c r="J1646" s="11">
        <v>0</v>
      </c>
      <c r="K1646" s="15" t="s">
        <v>4183</v>
      </c>
      <c r="L1646" s="11" t="s">
        <v>4178</v>
      </c>
      <c r="M1646" s="11" t="s">
        <v>4184</v>
      </c>
      <c r="N1646" s="11" t="s">
        <v>4180</v>
      </c>
      <c r="O1646" s="11">
        <v>28</v>
      </c>
      <c r="P1646" s="11">
        <v>0</v>
      </c>
      <c r="Q1646" s="11">
        <v>28</v>
      </c>
      <c r="R1646" s="11">
        <v>2</v>
      </c>
    </row>
    <row r="1647" spans="1:18">
      <c r="A1647" s="10" t="s">
        <v>5634</v>
      </c>
      <c r="B1647" s="11" t="s">
        <v>226</v>
      </c>
      <c r="C1647" s="11" t="s">
        <v>4177</v>
      </c>
      <c r="D1647" s="11">
        <v>98166</v>
      </c>
      <c r="E1647" s="16">
        <v>530000</v>
      </c>
      <c r="F1647" s="12">
        <v>4</v>
      </c>
      <c r="G1647" s="15">
        <v>2.75</v>
      </c>
      <c r="H1647" s="15">
        <v>2450</v>
      </c>
      <c r="I1647" s="13">
        <v>216</v>
      </c>
      <c r="J1647" s="11">
        <v>0</v>
      </c>
      <c r="K1647" s="15" t="s">
        <v>4183</v>
      </c>
      <c r="L1647" s="11" t="s">
        <v>4183</v>
      </c>
      <c r="M1647" s="11" t="s">
        <v>4184</v>
      </c>
      <c r="N1647" s="11" t="s">
        <v>4181</v>
      </c>
      <c r="O1647" s="11">
        <v>51</v>
      </c>
      <c r="P1647" s="11">
        <v>0</v>
      </c>
      <c r="Q1647" s="11">
        <v>51</v>
      </c>
      <c r="R1647" s="11">
        <v>1</v>
      </c>
    </row>
    <row r="1648" spans="1:18">
      <c r="A1648" s="10" t="s">
        <v>5635</v>
      </c>
      <c r="B1648" s="11" t="s">
        <v>137</v>
      </c>
      <c r="C1648" s="11" t="s">
        <v>4177</v>
      </c>
      <c r="D1648" s="11">
        <v>98053</v>
      </c>
      <c r="E1648" s="16">
        <v>530000</v>
      </c>
      <c r="F1648" s="12">
        <v>2</v>
      </c>
      <c r="G1648" s="15">
        <v>2</v>
      </c>
      <c r="H1648" s="15">
        <v>1680</v>
      </c>
      <c r="I1648" s="13">
        <v>315</v>
      </c>
      <c r="J1648" s="11">
        <v>0</v>
      </c>
      <c r="K1648" s="15" t="s">
        <v>4183</v>
      </c>
      <c r="L1648" s="11" t="s">
        <v>4183</v>
      </c>
      <c r="M1648" s="11" t="s">
        <v>4184</v>
      </c>
      <c r="N1648" s="11" t="s">
        <v>4180</v>
      </c>
      <c r="O1648" s="11">
        <v>19</v>
      </c>
      <c r="P1648" s="11">
        <v>0</v>
      </c>
      <c r="Q1648" s="11">
        <v>19</v>
      </c>
      <c r="R1648" s="11">
        <v>1</v>
      </c>
    </row>
    <row r="1649" spans="1:18">
      <c r="A1649" s="10" t="s">
        <v>5636</v>
      </c>
      <c r="B1649" s="11" t="s">
        <v>102</v>
      </c>
      <c r="C1649" s="11" t="s">
        <v>4177</v>
      </c>
      <c r="D1649" s="11">
        <v>98074</v>
      </c>
      <c r="E1649" s="16">
        <v>530000</v>
      </c>
      <c r="F1649" s="12">
        <v>3</v>
      </c>
      <c r="G1649" s="15">
        <v>2.5</v>
      </c>
      <c r="H1649" s="15">
        <v>1950</v>
      </c>
      <c r="I1649" s="13">
        <v>272</v>
      </c>
      <c r="J1649" s="11">
        <v>0</v>
      </c>
      <c r="K1649" s="15" t="s">
        <v>4183</v>
      </c>
      <c r="L1649" s="11" t="s">
        <v>4183</v>
      </c>
      <c r="M1649" s="11" t="s">
        <v>4184</v>
      </c>
      <c r="N1649" s="11" t="s">
        <v>4180</v>
      </c>
      <c r="O1649" s="11">
        <v>37</v>
      </c>
      <c r="P1649" s="11">
        <v>2000</v>
      </c>
      <c r="Q1649" s="11">
        <v>25</v>
      </c>
      <c r="R1649" s="11">
        <v>2</v>
      </c>
    </row>
    <row r="1650" spans="1:18">
      <c r="A1650" s="10" t="s">
        <v>5637</v>
      </c>
      <c r="B1650" s="11" t="s">
        <v>102</v>
      </c>
      <c r="C1650" s="11" t="s">
        <v>4177</v>
      </c>
      <c r="D1650" s="11">
        <v>98074</v>
      </c>
      <c r="E1650" s="16">
        <v>530000</v>
      </c>
      <c r="F1650" s="12">
        <v>4</v>
      </c>
      <c r="G1650" s="15">
        <v>2.25</v>
      </c>
      <c r="H1650" s="15">
        <v>1980</v>
      </c>
      <c r="I1650" s="13">
        <v>268</v>
      </c>
      <c r="J1650" s="11">
        <v>0</v>
      </c>
      <c r="K1650" s="15" t="s">
        <v>4183</v>
      </c>
      <c r="L1650" s="11" t="s">
        <v>4183</v>
      </c>
      <c r="M1650" s="11" t="s">
        <v>4184</v>
      </c>
      <c r="N1650" s="11" t="s">
        <v>4180</v>
      </c>
      <c r="O1650" s="11">
        <v>44</v>
      </c>
      <c r="P1650" s="11">
        <v>2013</v>
      </c>
      <c r="Q1650" s="11">
        <v>12</v>
      </c>
      <c r="R1650" s="11">
        <v>2</v>
      </c>
    </row>
    <row r="1651" spans="1:18">
      <c r="A1651" s="10" t="s">
        <v>5638</v>
      </c>
      <c r="B1651" s="11" t="s">
        <v>49</v>
      </c>
      <c r="C1651" s="11" t="s">
        <v>4177</v>
      </c>
      <c r="D1651" s="11">
        <v>98115</v>
      </c>
      <c r="E1651" s="16">
        <v>530000</v>
      </c>
      <c r="F1651" s="12">
        <v>3</v>
      </c>
      <c r="G1651" s="15">
        <v>1.75</v>
      </c>
      <c r="H1651" s="15">
        <v>1250</v>
      </c>
      <c r="I1651" s="13">
        <v>424</v>
      </c>
      <c r="J1651" s="11">
        <v>0</v>
      </c>
      <c r="K1651" s="15" t="s">
        <v>4183</v>
      </c>
      <c r="L1651" s="11" t="s">
        <v>4183</v>
      </c>
      <c r="M1651" s="11" t="s">
        <v>4184</v>
      </c>
      <c r="N1651" s="11" t="s">
        <v>4181</v>
      </c>
      <c r="O1651" s="11">
        <v>83</v>
      </c>
      <c r="P1651" s="11">
        <v>0</v>
      </c>
      <c r="Q1651" s="11">
        <v>83</v>
      </c>
      <c r="R1651" s="11">
        <v>1.5</v>
      </c>
    </row>
    <row r="1652" spans="1:18">
      <c r="A1652" s="10" t="s">
        <v>5639</v>
      </c>
      <c r="B1652" s="11" t="s">
        <v>49</v>
      </c>
      <c r="C1652" s="11" t="s">
        <v>4177</v>
      </c>
      <c r="D1652" s="11">
        <v>98105</v>
      </c>
      <c r="E1652" s="16">
        <v>530000</v>
      </c>
      <c r="F1652" s="12">
        <v>3</v>
      </c>
      <c r="G1652" s="15">
        <v>1.75</v>
      </c>
      <c r="H1652" s="15">
        <v>1320</v>
      </c>
      <c r="I1652" s="13">
        <v>402</v>
      </c>
      <c r="J1652" s="11">
        <v>0</v>
      </c>
      <c r="K1652" s="15" t="s">
        <v>4183</v>
      </c>
      <c r="L1652" s="11" t="s">
        <v>4178</v>
      </c>
      <c r="M1652" s="11" t="s">
        <v>4184</v>
      </c>
      <c r="N1652" s="11" t="s">
        <v>4180</v>
      </c>
      <c r="O1652" s="11">
        <v>107</v>
      </c>
      <c r="P1652" s="11">
        <v>0</v>
      </c>
      <c r="Q1652" s="11">
        <v>107</v>
      </c>
      <c r="R1652" s="11">
        <v>1</v>
      </c>
    </row>
    <row r="1653" spans="1:18">
      <c r="A1653" s="10" t="s">
        <v>5640</v>
      </c>
      <c r="B1653" s="11" t="s">
        <v>49</v>
      </c>
      <c r="C1653" s="11" t="s">
        <v>4177</v>
      </c>
      <c r="D1653" s="11">
        <v>98125</v>
      </c>
      <c r="E1653" s="16">
        <v>530000</v>
      </c>
      <c r="F1653" s="12">
        <v>3</v>
      </c>
      <c r="G1653" s="15">
        <v>2.5</v>
      </c>
      <c r="H1653" s="15">
        <v>1930</v>
      </c>
      <c r="I1653" s="13">
        <v>275</v>
      </c>
      <c r="J1653" s="11">
        <v>0</v>
      </c>
      <c r="K1653" s="15" t="s">
        <v>4183</v>
      </c>
      <c r="L1653" s="11" t="s">
        <v>4183</v>
      </c>
      <c r="M1653" s="11" t="s">
        <v>4184</v>
      </c>
      <c r="N1653" s="11" t="s">
        <v>4180</v>
      </c>
      <c r="O1653" s="11">
        <v>20</v>
      </c>
      <c r="P1653" s="11">
        <v>0</v>
      </c>
      <c r="Q1653" s="11">
        <v>20</v>
      </c>
      <c r="R1653" s="11">
        <v>2</v>
      </c>
    </row>
    <row r="1654" spans="1:18">
      <c r="A1654" s="10" t="s">
        <v>5641</v>
      </c>
      <c r="B1654" s="11" t="s">
        <v>49</v>
      </c>
      <c r="C1654" s="11" t="s">
        <v>4177</v>
      </c>
      <c r="D1654" s="11">
        <v>98115</v>
      </c>
      <c r="E1654" s="16">
        <v>530000</v>
      </c>
      <c r="F1654" s="12">
        <v>4</v>
      </c>
      <c r="G1654" s="15">
        <v>1.75</v>
      </c>
      <c r="H1654" s="15">
        <v>1814</v>
      </c>
      <c r="I1654" s="13">
        <v>292</v>
      </c>
      <c r="J1654" s="11">
        <v>0</v>
      </c>
      <c r="K1654" s="15" t="s">
        <v>4183</v>
      </c>
      <c r="L1654" s="11" t="s">
        <v>4178</v>
      </c>
      <c r="M1654" s="11" t="s">
        <v>4184</v>
      </c>
      <c r="N1654" s="11" t="s">
        <v>4179</v>
      </c>
      <c r="O1654" s="11">
        <v>74</v>
      </c>
      <c r="P1654" s="11">
        <v>1999</v>
      </c>
      <c r="Q1654" s="11">
        <v>26</v>
      </c>
      <c r="R1654" s="11">
        <v>1</v>
      </c>
    </row>
    <row r="1655" spans="1:18">
      <c r="A1655" s="10" t="s">
        <v>5642</v>
      </c>
      <c r="B1655" s="11" t="s">
        <v>49</v>
      </c>
      <c r="C1655" s="11" t="s">
        <v>4177</v>
      </c>
      <c r="D1655" s="11">
        <v>98117</v>
      </c>
      <c r="E1655" s="16">
        <v>530000</v>
      </c>
      <c r="F1655" s="12">
        <v>3</v>
      </c>
      <c r="G1655" s="15">
        <v>1.75</v>
      </c>
      <c r="H1655" s="15">
        <v>1550</v>
      </c>
      <c r="I1655" s="13">
        <v>342</v>
      </c>
      <c r="J1655" s="11">
        <v>0</v>
      </c>
      <c r="K1655" s="15" t="s">
        <v>4183</v>
      </c>
      <c r="L1655" s="11" t="s">
        <v>4178</v>
      </c>
      <c r="M1655" s="11" t="s">
        <v>4184</v>
      </c>
      <c r="N1655" s="11" t="s">
        <v>4180</v>
      </c>
      <c r="O1655" s="11">
        <v>98</v>
      </c>
      <c r="P1655" s="11">
        <v>2011</v>
      </c>
      <c r="Q1655" s="11">
        <v>14</v>
      </c>
      <c r="R1655" s="11">
        <v>1</v>
      </c>
    </row>
    <row r="1656" spans="1:18">
      <c r="A1656" s="10" t="s">
        <v>5643</v>
      </c>
      <c r="B1656" s="11" t="s">
        <v>120</v>
      </c>
      <c r="C1656" s="11" t="s">
        <v>4177</v>
      </c>
      <c r="D1656" s="11">
        <v>98077</v>
      </c>
      <c r="E1656" s="16">
        <v>530000</v>
      </c>
      <c r="F1656" s="12">
        <v>4</v>
      </c>
      <c r="G1656" s="15">
        <v>1.75</v>
      </c>
      <c r="H1656" s="15">
        <v>2860</v>
      </c>
      <c r="I1656" s="13">
        <v>185</v>
      </c>
      <c r="J1656" s="11">
        <v>1</v>
      </c>
      <c r="K1656" s="15" t="s">
        <v>4183</v>
      </c>
      <c r="L1656" s="11" t="s">
        <v>4178</v>
      </c>
      <c r="M1656" s="11" t="s">
        <v>4184</v>
      </c>
      <c r="N1656" s="11" t="s">
        <v>4180</v>
      </c>
      <c r="O1656" s="11">
        <v>47</v>
      </c>
      <c r="P1656" s="11">
        <v>0</v>
      </c>
      <c r="Q1656" s="11">
        <v>47</v>
      </c>
      <c r="R1656" s="11">
        <v>1</v>
      </c>
    </row>
    <row r="1657" spans="1:18">
      <c r="A1657" s="10" t="s">
        <v>5644</v>
      </c>
      <c r="B1657" s="11" t="s">
        <v>49</v>
      </c>
      <c r="C1657" s="11" t="s">
        <v>4177</v>
      </c>
      <c r="D1657" s="11">
        <v>98107</v>
      </c>
      <c r="E1657" s="16">
        <v>529950</v>
      </c>
      <c r="F1657" s="12">
        <v>3</v>
      </c>
      <c r="G1657" s="15">
        <v>1</v>
      </c>
      <c r="H1657" s="15">
        <v>1240</v>
      </c>
      <c r="I1657" s="13">
        <v>427</v>
      </c>
      <c r="J1657" s="11">
        <v>0</v>
      </c>
      <c r="K1657" s="15" t="s">
        <v>4183</v>
      </c>
      <c r="L1657" s="11" t="s">
        <v>4183</v>
      </c>
      <c r="M1657" s="11" t="s">
        <v>4184</v>
      </c>
      <c r="N1657" s="11" t="s">
        <v>4181</v>
      </c>
      <c r="O1657" s="11">
        <v>116</v>
      </c>
      <c r="P1657" s="11">
        <v>1988</v>
      </c>
      <c r="Q1657" s="11">
        <v>37</v>
      </c>
      <c r="R1657" s="11">
        <v>1.5</v>
      </c>
    </row>
    <row r="1658" spans="1:18">
      <c r="A1658" s="10" t="s">
        <v>5645</v>
      </c>
      <c r="B1658" s="11" t="s">
        <v>49</v>
      </c>
      <c r="C1658" s="11" t="s">
        <v>4177</v>
      </c>
      <c r="D1658" s="11">
        <v>98107</v>
      </c>
      <c r="E1658" s="16">
        <v>529000</v>
      </c>
      <c r="F1658" s="12">
        <v>3</v>
      </c>
      <c r="G1658" s="15">
        <v>1</v>
      </c>
      <c r="H1658" s="15">
        <v>1210</v>
      </c>
      <c r="I1658" s="13">
        <v>437</v>
      </c>
      <c r="J1658" s="11">
        <v>0</v>
      </c>
      <c r="K1658" s="15" t="s">
        <v>4183</v>
      </c>
      <c r="L1658" s="11" t="s">
        <v>4183</v>
      </c>
      <c r="M1658" s="11" t="s">
        <v>4184</v>
      </c>
      <c r="N1658" s="11" t="s">
        <v>4179</v>
      </c>
      <c r="O1658" s="11">
        <v>101</v>
      </c>
      <c r="P1658" s="11">
        <v>0</v>
      </c>
      <c r="Q1658" s="11">
        <v>101</v>
      </c>
      <c r="R1658" s="11">
        <v>1.5</v>
      </c>
    </row>
    <row r="1659" spans="1:18">
      <c r="A1659" s="10" t="s">
        <v>5646</v>
      </c>
      <c r="B1659" s="11" t="s">
        <v>49</v>
      </c>
      <c r="C1659" s="11" t="s">
        <v>4177</v>
      </c>
      <c r="D1659" s="11">
        <v>98136</v>
      </c>
      <c r="E1659" s="16">
        <v>529000</v>
      </c>
      <c r="F1659" s="12">
        <v>3</v>
      </c>
      <c r="G1659" s="15">
        <v>1</v>
      </c>
      <c r="H1659" s="15">
        <v>1590</v>
      </c>
      <c r="I1659" s="13">
        <v>333</v>
      </c>
      <c r="J1659" s="11">
        <v>0</v>
      </c>
      <c r="K1659" s="15" t="s">
        <v>4183</v>
      </c>
      <c r="L1659" s="11" t="s">
        <v>4183</v>
      </c>
      <c r="M1659" s="11" t="s">
        <v>4184</v>
      </c>
      <c r="N1659" s="11" t="s">
        <v>4180</v>
      </c>
      <c r="O1659" s="11">
        <v>81</v>
      </c>
      <c r="P1659" s="11">
        <v>0</v>
      </c>
      <c r="Q1659" s="11">
        <v>81</v>
      </c>
      <c r="R1659" s="11">
        <v>1</v>
      </c>
    </row>
    <row r="1660" spans="1:18">
      <c r="A1660" s="10" t="s">
        <v>5647</v>
      </c>
      <c r="B1660" s="11" t="s">
        <v>33</v>
      </c>
      <c r="C1660" s="11" t="s">
        <v>4177</v>
      </c>
      <c r="D1660" s="11">
        <v>98006</v>
      </c>
      <c r="E1660" s="16">
        <v>527700</v>
      </c>
      <c r="F1660" s="12">
        <v>5</v>
      </c>
      <c r="G1660" s="15">
        <v>2.5</v>
      </c>
      <c r="H1660" s="15">
        <v>2820</v>
      </c>
      <c r="I1660" s="13">
        <v>187</v>
      </c>
      <c r="J1660" s="11">
        <v>0</v>
      </c>
      <c r="K1660" s="15" t="s">
        <v>4183</v>
      </c>
      <c r="L1660" s="11" t="s">
        <v>4178</v>
      </c>
      <c r="M1660" s="11" t="s">
        <v>4184</v>
      </c>
      <c r="N1660" s="11" t="s">
        <v>4179</v>
      </c>
      <c r="O1660" s="11">
        <v>57</v>
      </c>
      <c r="P1660" s="11">
        <v>0</v>
      </c>
      <c r="Q1660" s="11">
        <v>57</v>
      </c>
      <c r="R1660" s="11">
        <v>1</v>
      </c>
    </row>
    <row r="1661" spans="1:18">
      <c r="A1661" s="10" t="s">
        <v>5648</v>
      </c>
      <c r="B1661" s="11" t="s">
        <v>79</v>
      </c>
      <c r="C1661" s="11" t="s">
        <v>4177</v>
      </c>
      <c r="D1661" s="11">
        <v>98027</v>
      </c>
      <c r="E1661" s="16">
        <v>527500</v>
      </c>
      <c r="F1661" s="12">
        <v>3</v>
      </c>
      <c r="G1661" s="15">
        <v>1.75</v>
      </c>
      <c r="H1661" s="15">
        <v>2310</v>
      </c>
      <c r="I1661" s="13">
        <v>228</v>
      </c>
      <c r="J1661" s="11">
        <v>2</v>
      </c>
      <c r="K1661" s="15" t="s">
        <v>4183</v>
      </c>
      <c r="L1661" s="11" t="s">
        <v>4178</v>
      </c>
      <c r="M1661" s="11" t="s">
        <v>4184</v>
      </c>
      <c r="N1661" s="11" t="s">
        <v>4180</v>
      </c>
      <c r="O1661" s="11">
        <v>48</v>
      </c>
      <c r="P1661" s="11">
        <v>2004</v>
      </c>
      <c r="Q1661" s="11">
        <v>21</v>
      </c>
      <c r="R1661" s="11">
        <v>1</v>
      </c>
    </row>
    <row r="1662" spans="1:18">
      <c r="A1662" s="10" t="s">
        <v>5649</v>
      </c>
      <c r="B1662" s="11" t="s">
        <v>49</v>
      </c>
      <c r="C1662" s="11" t="s">
        <v>4177</v>
      </c>
      <c r="D1662" s="11">
        <v>98105</v>
      </c>
      <c r="E1662" s="16">
        <v>527000</v>
      </c>
      <c r="F1662" s="12">
        <v>2</v>
      </c>
      <c r="G1662" s="15">
        <v>1.75</v>
      </c>
      <c r="H1662" s="15">
        <v>1640</v>
      </c>
      <c r="I1662" s="13">
        <v>321</v>
      </c>
      <c r="J1662" s="11">
        <v>0</v>
      </c>
      <c r="K1662" s="15" t="s">
        <v>4183</v>
      </c>
      <c r="L1662" s="11" t="s">
        <v>4178</v>
      </c>
      <c r="M1662" s="11" t="s">
        <v>4184</v>
      </c>
      <c r="N1662" s="11" t="s">
        <v>4180</v>
      </c>
      <c r="O1662" s="11">
        <v>104</v>
      </c>
      <c r="P1662" s="11">
        <v>2000</v>
      </c>
      <c r="Q1662" s="11">
        <v>25</v>
      </c>
      <c r="R1662" s="11">
        <v>1</v>
      </c>
    </row>
    <row r="1663" spans="1:18">
      <c r="A1663" s="10" t="s">
        <v>5650</v>
      </c>
      <c r="B1663" s="11" t="s">
        <v>49</v>
      </c>
      <c r="C1663" s="11" t="s">
        <v>4177</v>
      </c>
      <c r="D1663" s="11">
        <v>98125</v>
      </c>
      <c r="E1663" s="16">
        <v>527000</v>
      </c>
      <c r="F1663" s="12">
        <v>6</v>
      </c>
      <c r="G1663" s="15">
        <v>3.5</v>
      </c>
      <c r="H1663" s="15">
        <v>3000</v>
      </c>
      <c r="I1663" s="13">
        <v>176</v>
      </c>
      <c r="J1663" s="11">
        <v>0</v>
      </c>
      <c r="K1663" s="15" t="s">
        <v>4183</v>
      </c>
      <c r="L1663" s="11" t="s">
        <v>4178</v>
      </c>
      <c r="M1663" s="11" t="s">
        <v>4184</v>
      </c>
      <c r="N1663" s="11" t="s">
        <v>4180</v>
      </c>
      <c r="O1663" s="11">
        <v>46</v>
      </c>
      <c r="P1663" s="11">
        <v>2014</v>
      </c>
      <c r="Q1663" s="11">
        <v>11</v>
      </c>
      <c r="R1663" s="11">
        <v>1</v>
      </c>
    </row>
    <row r="1664" spans="1:18">
      <c r="A1664" s="10" t="s">
        <v>5651</v>
      </c>
      <c r="B1664" s="11" t="s">
        <v>49</v>
      </c>
      <c r="C1664" s="11" t="s">
        <v>4177</v>
      </c>
      <c r="D1664" s="11">
        <v>98115</v>
      </c>
      <c r="E1664" s="16">
        <v>526000</v>
      </c>
      <c r="F1664" s="12">
        <v>3</v>
      </c>
      <c r="G1664" s="15">
        <v>1.75</v>
      </c>
      <c r="H1664" s="15">
        <v>1680</v>
      </c>
      <c r="I1664" s="13">
        <v>313</v>
      </c>
      <c r="J1664" s="11">
        <v>0</v>
      </c>
      <c r="K1664" s="15" t="s">
        <v>4183</v>
      </c>
      <c r="L1664" s="11" t="s">
        <v>4178</v>
      </c>
      <c r="M1664" s="11" t="s">
        <v>4184</v>
      </c>
      <c r="N1664" s="11" t="s">
        <v>4180</v>
      </c>
      <c r="O1664" s="11">
        <v>33</v>
      </c>
      <c r="P1664" s="11">
        <v>0</v>
      </c>
      <c r="Q1664" s="11">
        <v>33</v>
      </c>
      <c r="R1664" s="11">
        <v>1</v>
      </c>
    </row>
    <row r="1665" spans="1:18">
      <c r="A1665" s="10" t="s">
        <v>5652</v>
      </c>
      <c r="B1665" s="11" t="s">
        <v>459</v>
      </c>
      <c r="C1665" s="11" t="s">
        <v>4177</v>
      </c>
      <c r="D1665" s="11">
        <v>98198</v>
      </c>
      <c r="E1665" s="16">
        <v>525000</v>
      </c>
      <c r="F1665" s="12">
        <v>3</v>
      </c>
      <c r="G1665" s="15">
        <v>3</v>
      </c>
      <c r="H1665" s="15">
        <v>2600</v>
      </c>
      <c r="I1665" s="13">
        <v>202</v>
      </c>
      <c r="J1665" s="11">
        <v>0</v>
      </c>
      <c r="K1665" s="15" t="s">
        <v>4183</v>
      </c>
      <c r="L1665" s="11" t="s">
        <v>4178</v>
      </c>
      <c r="M1665" s="11" t="s">
        <v>4197</v>
      </c>
      <c r="N1665" s="11" t="s">
        <v>4180</v>
      </c>
      <c r="O1665" s="11">
        <v>36</v>
      </c>
      <c r="P1665" s="11">
        <v>0</v>
      </c>
      <c r="Q1665" s="11">
        <v>36</v>
      </c>
      <c r="R1665" s="11">
        <v>1.5</v>
      </c>
    </row>
    <row r="1666" spans="1:18">
      <c r="A1666" s="10" t="s">
        <v>1792</v>
      </c>
      <c r="B1666" s="11" t="s">
        <v>49</v>
      </c>
      <c r="C1666" s="11" t="s">
        <v>4177</v>
      </c>
      <c r="D1666" s="11">
        <v>98103</v>
      </c>
      <c r="E1666" s="16">
        <v>525000</v>
      </c>
      <c r="F1666" s="12">
        <v>2</v>
      </c>
      <c r="G1666" s="15">
        <v>1</v>
      </c>
      <c r="H1666" s="15">
        <v>1080</v>
      </c>
      <c r="I1666" s="13">
        <v>486</v>
      </c>
      <c r="J1666" s="11">
        <v>0</v>
      </c>
      <c r="K1666" s="15" t="s">
        <v>4183</v>
      </c>
      <c r="L1666" s="11" t="s">
        <v>4183</v>
      </c>
      <c r="M1666" s="11" t="s">
        <v>4197</v>
      </c>
      <c r="N1666" s="11" t="s">
        <v>4180</v>
      </c>
      <c r="O1666" s="11">
        <v>101</v>
      </c>
      <c r="P1666" s="11">
        <v>2011</v>
      </c>
      <c r="Q1666" s="11">
        <v>14</v>
      </c>
      <c r="R1666" s="11">
        <v>1</v>
      </c>
    </row>
    <row r="1667" spans="1:18">
      <c r="A1667" s="10" t="s">
        <v>5653</v>
      </c>
      <c r="B1667" s="11" t="s">
        <v>920</v>
      </c>
      <c r="C1667" s="11" t="s">
        <v>4177</v>
      </c>
      <c r="D1667" s="11">
        <v>98038</v>
      </c>
      <c r="E1667" s="16">
        <v>525000</v>
      </c>
      <c r="F1667" s="12">
        <v>4</v>
      </c>
      <c r="G1667" s="15">
        <v>2.5</v>
      </c>
      <c r="H1667" s="15">
        <v>2910</v>
      </c>
      <c r="I1667" s="13">
        <v>180</v>
      </c>
      <c r="J1667" s="11">
        <v>0</v>
      </c>
      <c r="K1667" s="15" t="s">
        <v>4183</v>
      </c>
      <c r="L1667" s="11" t="s">
        <v>4183</v>
      </c>
      <c r="M1667" s="11" t="s">
        <v>4179</v>
      </c>
      <c r="N1667" s="11" t="s">
        <v>4180</v>
      </c>
      <c r="O1667" s="11">
        <v>19</v>
      </c>
      <c r="P1667" s="11">
        <v>0</v>
      </c>
      <c r="Q1667" s="11">
        <v>19</v>
      </c>
      <c r="R1667" s="11">
        <v>2</v>
      </c>
    </row>
    <row r="1668" spans="1:18">
      <c r="A1668" s="10" t="s">
        <v>5654</v>
      </c>
      <c r="B1668" s="11" t="s">
        <v>49</v>
      </c>
      <c r="C1668" s="11" t="s">
        <v>4177</v>
      </c>
      <c r="D1668" s="11">
        <v>98118</v>
      </c>
      <c r="E1668" s="16">
        <v>525000</v>
      </c>
      <c r="F1668" s="12">
        <v>3</v>
      </c>
      <c r="G1668" s="15">
        <v>1</v>
      </c>
      <c r="H1668" s="15">
        <v>1450</v>
      </c>
      <c r="I1668" s="13">
        <v>362</v>
      </c>
      <c r="J1668" s="11">
        <v>0</v>
      </c>
      <c r="K1668" s="15" t="s">
        <v>4183</v>
      </c>
      <c r="L1668" s="11" t="s">
        <v>4178</v>
      </c>
      <c r="M1668" s="11" t="s">
        <v>4195</v>
      </c>
      <c r="N1668" s="11" t="s">
        <v>4179</v>
      </c>
      <c r="O1668" s="11">
        <v>77</v>
      </c>
      <c r="P1668" s="11">
        <v>0</v>
      </c>
      <c r="Q1668" s="11">
        <v>77</v>
      </c>
      <c r="R1668" s="11">
        <v>1</v>
      </c>
    </row>
    <row r="1669" spans="1:18">
      <c r="A1669" s="10" t="s">
        <v>5655</v>
      </c>
      <c r="B1669" s="11" t="s">
        <v>33</v>
      </c>
      <c r="C1669" s="11" t="s">
        <v>4177</v>
      </c>
      <c r="D1669" s="11">
        <v>98006</v>
      </c>
      <c r="E1669" s="16">
        <v>525000</v>
      </c>
      <c r="F1669" s="12">
        <v>4</v>
      </c>
      <c r="G1669" s="15">
        <v>1.75</v>
      </c>
      <c r="H1669" s="15">
        <v>1710</v>
      </c>
      <c r="I1669" s="13">
        <v>307</v>
      </c>
      <c r="J1669" s="11">
        <v>0</v>
      </c>
      <c r="K1669" s="15" t="s">
        <v>4183</v>
      </c>
      <c r="L1669" s="11" t="s">
        <v>4183</v>
      </c>
      <c r="M1669" s="11" t="s">
        <v>4184</v>
      </c>
      <c r="N1669" s="11" t="s">
        <v>4179</v>
      </c>
      <c r="O1669" s="11">
        <v>70</v>
      </c>
      <c r="P1669" s="11">
        <v>2009</v>
      </c>
      <c r="Q1669" s="11">
        <v>16</v>
      </c>
      <c r="R1669" s="11">
        <v>1</v>
      </c>
    </row>
    <row r="1670" spans="1:18">
      <c r="A1670" s="10" t="s">
        <v>5656</v>
      </c>
      <c r="B1670" s="11" t="s">
        <v>841</v>
      </c>
      <c r="C1670" s="11" t="s">
        <v>4177</v>
      </c>
      <c r="D1670" s="11">
        <v>98011</v>
      </c>
      <c r="E1670" s="16">
        <v>525000</v>
      </c>
      <c r="F1670" s="12">
        <v>4</v>
      </c>
      <c r="G1670" s="15">
        <v>2.75</v>
      </c>
      <c r="H1670" s="15">
        <v>2910</v>
      </c>
      <c r="I1670" s="13">
        <v>180</v>
      </c>
      <c r="J1670" s="11">
        <v>0</v>
      </c>
      <c r="K1670" s="15" t="s">
        <v>4183</v>
      </c>
      <c r="L1670" s="11" t="s">
        <v>4178</v>
      </c>
      <c r="M1670" s="11" t="s">
        <v>4184</v>
      </c>
      <c r="N1670" s="11" t="s">
        <v>4180</v>
      </c>
      <c r="O1670" s="11">
        <v>40</v>
      </c>
      <c r="P1670" s="11">
        <v>0</v>
      </c>
      <c r="Q1670" s="11">
        <v>40</v>
      </c>
      <c r="R1670" s="11">
        <v>1</v>
      </c>
    </row>
    <row r="1671" spans="1:18">
      <c r="A1671" s="10" t="s">
        <v>5657</v>
      </c>
      <c r="B1671" s="11" t="s">
        <v>451</v>
      </c>
      <c r="C1671" s="11" t="s">
        <v>4177</v>
      </c>
      <c r="D1671" s="11">
        <v>98019</v>
      </c>
      <c r="E1671" s="16">
        <v>525000</v>
      </c>
      <c r="F1671" s="12">
        <v>5</v>
      </c>
      <c r="G1671" s="15">
        <v>2.5</v>
      </c>
      <c r="H1671" s="15">
        <v>2630</v>
      </c>
      <c r="I1671" s="13">
        <v>200</v>
      </c>
      <c r="J1671" s="11">
        <v>0</v>
      </c>
      <c r="K1671" s="15" t="s">
        <v>4183</v>
      </c>
      <c r="L1671" s="11" t="s">
        <v>4183</v>
      </c>
      <c r="M1671" s="11" t="s">
        <v>4184</v>
      </c>
      <c r="N1671" s="11" t="s">
        <v>4180</v>
      </c>
      <c r="O1671" s="11">
        <v>22</v>
      </c>
      <c r="P1671" s="11">
        <v>0</v>
      </c>
      <c r="Q1671" s="11">
        <v>22</v>
      </c>
      <c r="R1671" s="11">
        <v>2</v>
      </c>
    </row>
    <row r="1672" spans="1:18">
      <c r="A1672" s="10" t="s">
        <v>5658</v>
      </c>
      <c r="B1672" s="11" t="s">
        <v>79</v>
      </c>
      <c r="C1672" s="11" t="s">
        <v>4177</v>
      </c>
      <c r="D1672" s="11">
        <v>98029</v>
      </c>
      <c r="E1672" s="16">
        <v>525000</v>
      </c>
      <c r="F1672" s="12">
        <v>3</v>
      </c>
      <c r="G1672" s="15">
        <v>2.5</v>
      </c>
      <c r="H1672" s="15">
        <v>2030</v>
      </c>
      <c r="I1672" s="13">
        <v>259</v>
      </c>
      <c r="J1672" s="11">
        <v>0</v>
      </c>
      <c r="K1672" s="15" t="s">
        <v>4183</v>
      </c>
      <c r="L1672" s="11" t="s">
        <v>4183</v>
      </c>
      <c r="M1672" s="11" t="s">
        <v>4184</v>
      </c>
      <c r="N1672" s="11" t="s">
        <v>4179</v>
      </c>
      <c r="O1672" s="11">
        <v>34</v>
      </c>
      <c r="P1672" s="11">
        <v>0</v>
      </c>
      <c r="Q1672" s="11">
        <v>34</v>
      </c>
      <c r="R1672" s="11">
        <v>2</v>
      </c>
    </row>
    <row r="1673" spans="1:18">
      <c r="A1673" s="10" t="s">
        <v>5659</v>
      </c>
      <c r="B1673" s="11" t="s">
        <v>79</v>
      </c>
      <c r="C1673" s="11" t="s">
        <v>4177</v>
      </c>
      <c r="D1673" s="11">
        <v>98027</v>
      </c>
      <c r="E1673" s="16">
        <v>525000</v>
      </c>
      <c r="F1673" s="12">
        <v>3</v>
      </c>
      <c r="G1673" s="15">
        <v>3</v>
      </c>
      <c r="H1673" s="15">
        <v>2470</v>
      </c>
      <c r="I1673" s="13">
        <v>213</v>
      </c>
      <c r="J1673" s="11">
        <v>1</v>
      </c>
      <c r="K1673" s="15" t="s">
        <v>4183</v>
      </c>
      <c r="L1673" s="11" t="s">
        <v>4183</v>
      </c>
      <c r="M1673" s="11" t="s">
        <v>4184</v>
      </c>
      <c r="N1673" s="11" t="s">
        <v>4179</v>
      </c>
      <c r="O1673" s="11">
        <v>45</v>
      </c>
      <c r="P1673" s="11">
        <v>0</v>
      </c>
      <c r="Q1673" s="11">
        <v>45</v>
      </c>
      <c r="R1673" s="11">
        <v>2</v>
      </c>
    </row>
    <row r="1674" spans="1:18">
      <c r="A1674" s="10" t="s">
        <v>5660</v>
      </c>
      <c r="B1674" s="11" t="s">
        <v>329</v>
      </c>
      <c r="C1674" s="11" t="s">
        <v>4177</v>
      </c>
      <c r="D1674" s="11">
        <v>98028</v>
      </c>
      <c r="E1674" s="16">
        <v>525000</v>
      </c>
      <c r="F1674" s="12">
        <v>4</v>
      </c>
      <c r="G1674" s="15">
        <v>2.75</v>
      </c>
      <c r="H1674" s="15">
        <v>2360</v>
      </c>
      <c r="I1674" s="13">
        <v>222</v>
      </c>
      <c r="J1674" s="11">
        <v>0</v>
      </c>
      <c r="K1674" s="15" t="s">
        <v>4183</v>
      </c>
      <c r="L1674" s="11" t="s">
        <v>4183</v>
      </c>
      <c r="M1674" s="11" t="s">
        <v>4184</v>
      </c>
      <c r="N1674" s="11" t="s">
        <v>4180</v>
      </c>
      <c r="O1674" s="11">
        <v>17</v>
      </c>
      <c r="P1674" s="11">
        <v>0</v>
      </c>
      <c r="Q1674" s="11">
        <v>17</v>
      </c>
      <c r="R1674" s="11">
        <v>2</v>
      </c>
    </row>
    <row r="1675" spans="1:18">
      <c r="A1675" s="10" t="s">
        <v>5661</v>
      </c>
      <c r="B1675" s="11" t="s">
        <v>46</v>
      </c>
      <c r="C1675" s="11" t="s">
        <v>4177</v>
      </c>
      <c r="D1675" s="11">
        <v>98034</v>
      </c>
      <c r="E1675" s="16">
        <v>525000</v>
      </c>
      <c r="F1675" s="12">
        <v>5</v>
      </c>
      <c r="G1675" s="15">
        <v>2.75</v>
      </c>
      <c r="H1675" s="15">
        <v>2440</v>
      </c>
      <c r="I1675" s="13">
        <v>215</v>
      </c>
      <c r="J1675" s="11">
        <v>0</v>
      </c>
      <c r="K1675" s="15" t="s">
        <v>4183</v>
      </c>
      <c r="L1675" s="11" t="s">
        <v>4178</v>
      </c>
      <c r="M1675" s="11" t="s">
        <v>4184</v>
      </c>
      <c r="N1675" s="11" t="s">
        <v>4179</v>
      </c>
      <c r="O1675" s="11">
        <v>53</v>
      </c>
      <c r="P1675" s="11">
        <v>0</v>
      </c>
      <c r="Q1675" s="11">
        <v>53</v>
      </c>
      <c r="R1675" s="11">
        <v>1</v>
      </c>
    </row>
    <row r="1676" spans="1:18">
      <c r="A1676" s="10" t="s">
        <v>5662</v>
      </c>
      <c r="B1676" s="11" t="s">
        <v>319</v>
      </c>
      <c r="C1676" s="11" t="s">
        <v>4177</v>
      </c>
      <c r="D1676" s="11">
        <v>98059</v>
      </c>
      <c r="E1676" s="16">
        <v>525000</v>
      </c>
      <c r="F1676" s="12">
        <v>5</v>
      </c>
      <c r="G1676" s="15">
        <v>2.75</v>
      </c>
      <c r="H1676" s="15">
        <v>2880</v>
      </c>
      <c r="I1676" s="13">
        <v>182</v>
      </c>
      <c r="J1676" s="11">
        <v>0</v>
      </c>
      <c r="K1676" s="15" t="s">
        <v>4183</v>
      </c>
      <c r="L1676" s="11" t="s">
        <v>4183</v>
      </c>
      <c r="M1676" s="11" t="s">
        <v>4184</v>
      </c>
      <c r="N1676" s="11" t="s">
        <v>4180</v>
      </c>
      <c r="O1676" s="11">
        <v>19</v>
      </c>
      <c r="P1676" s="11">
        <v>0</v>
      </c>
      <c r="Q1676" s="11">
        <v>19</v>
      </c>
      <c r="R1676" s="11">
        <v>2</v>
      </c>
    </row>
    <row r="1677" spans="1:18">
      <c r="A1677" s="10" t="s">
        <v>5663</v>
      </c>
      <c r="B1677" s="11" t="s">
        <v>319</v>
      </c>
      <c r="C1677" s="11" t="s">
        <v>4177</v>
      </c>
      <c r="D1677" s="11">
        <v>98059</v>
      </c>
      <c r="E1677" s="16">
        <v>525000</v>
      </c>
      <c r="F1677" s="12">
        <v>4</v>
      </c>
      <c r="G1677" s="15">
        <v>2.75</v>
      </c>
      <c r="H1677" s="15">
        <v>3030</v>
      </c>
      <c r="I1677" s="13">
        <v>173</v>
      </c>
      <c r="J1677" s="11">
        <v>0</v>
      </c>
      <c r="K1677" s="15" t="s">
        <v>4183</v>
      </c>
      <c r="L1677" s="11" t="s">
        <v>4183</v>
      </c>
      <c r="M1677" s="11" t="s">
        <v>4184</v>
      </c>
      <c r="N1677" s="11" t="s">
        <v>4180</v>
      </c>
      <c r="O1677" s="11">
        <v>14</v>
      </c>
      <c r="P1677" s="11">
        <v>0</v>
      </c>
      <c r="Q1677" s="11">
        <v>14</v>
      </c>
      <c r="R1677" s="11">
        <v>2</v>
      </c>
    </row>
    <row r="1678" spans="1:18">
      <c r="A1678" s="10" t="s">
        <v>5664</v>
      </c>
      <c r="B1678" s="11" t="s">
        <v>319</v>
      </c>
      <c r="C1678" s="11" t="s">
        <v>4177</v>
      </c>
      <c r="D1678" s="11">
        <v>98058</v>
      </c>
      <c r="E1678" s="16">
        <v>525000</v>
      </c>
      <c r="F1678" s="12">
        <v>4</v>
      </c>
      <c r="G1678" s="15">
        <v>2.5</v>
      </c>
      <c r="H1678" s="15">
        <v>3670</v>
      </c>
      <c r="I1678" s="13">
        <v>143</v>
      </c>
      <c r="J1678" s="11">
        <v>0</v>
      </c>
      <c r="K1678" s="15" t="s">
        <v>4183</v>
      </c>
      <c r="L1678" s="11" t="s">
        <v>4183</v>
      </c>
      <c r="M1678" s="11" t="s">
        <v>4184</v>
      </c>
      <c r="N1678" s="11" t="s">
        <v>4180</v>
      </c>
      <c r="O1678" s="11">
        <v>20</v>
      </c>
      <c r="P1678" s="11">
        <v>0</v>
      </c>
      <c r="Q1678" s="11">
        <v>20</v>
      </c>
      <c r="R1678" s="11">
        <v>2</v>
      </c>
    </row>
    <row r="1679" spans="1:18">
      <c r="A1679" s="10" t="s">
        <v>5665</v>
      </c>
      <c r="B1679" s="11" t="s">
        <v>49</v>
      </c>
      <c r="C1679" s="11" t="s">
        <v>4177</v>
      </c>
      <c r="D1679" s="11">
        <v>98112</v>
      </c>
      <c r="E1679" s="16">
        <v>525000</v>
      </c>
      <c r="F1679" s="12">
        <v>3</v>
      </c>
      <c r="G1679" s="15">
        <v>2.5</v>
      </c>
      <c r="H1679" s="15">
        <v>1580</v>
      </c>
      <c r="I1679" s="13">
        <v>332</v>
      </c>
      <c r="J1679" s="11">
        <v>0</v>
      </c>
      <c r="K1679" s="15" t="s">
        <v>4183</v>
      </c>
      <c r="L1679" s="11" t="s">
        <v>4178</v>
      </c>
      <c r="M1679" s="11" t="s">
        <v>4184</v>
      </c>
      <c r="N1679" s="11" t="s">
        <v>4180</v>
      </c>
      <c r="O1679" s="11">
        <v>17</v>
      </c>
      <c r="P1679" s="11">
        <v>0</v>
      </c>
      <c r="Q1679" s="11">
        <v>17</v>
      </c>
      <c r="R1679" s="11">
        <v>2</v>
      </c>
    </row>
    <row r="1680" spans="1:18">
      <c r="A1680" s="10" t="s">
        <v>5666</v>
      </c>
      <c r="B1680" s="11" t="s">
        <v>49</v>
      </c>
      <c r="C1680" s="11" t="s">
        <v>4177</v>
      </c>
      <c r="D1680" s="11">
        <v>98107</v>
      </c>
      <c r="E1680" s="16">
        <v>525000</v>
      </c>
      <c r="F1680" s="12">
        <v>3</v>
      </c>
      <c r="G1680" s="15">
        <v>2.25</v>
      </c>
      <c r="H1680" s="15">
        <v>1750</v>
      </c>
      <c r="I1680" s="13">
        <v>300</v>
      </c>
      <c r="J1680" s="11">
        <v>0</v>
      </c>
      <c r="K1680" s="15" t="s">
        <v>4183</v>
      </c>
      <c r="L1680" s="11" t="s">
        <v>4183</v>
      </c>
      <c r="M1680" s="11" t="s">
        <v>4184</v>
      </c>
      <c r="N1680" s="11" t="s">
        <v>4180</v>
      </c>
      <c r="O1680" s="11">
        <v>24</v>
      </c>
      <c r="P1680" s="11">
        <v>0</v>
      </c>
      <c r="Q1680" s="11">
        <v>24</v>
      </c>
      <c r="R1680" s="11">
        <v>3</v>
      </c>
    </row>
    <row r="1681" spans="1:18">
      <c r="A1681" s="10" t="s">
        <v>5667</v>
      </c>
      <c r="B1681" s="11" t="s">
        <v>49</v>
      </c>
      <c r="C1681" s="11" t="s">
        <v>4177</v>
      </c>
      <c r="D1681" s="11">
        <v>98117</v>
      </c>
      <c r="E1681" s="16">
        <v>525000</v>
      </c>
      <c r="F1681" s="12">
        <v>5</v>
      </c>
      <c r="G1681" s="15">
        <v>3</v>
      </c>
      <c r="H1681" s="15">
        <v>2450</v>
      </c>
      <c r="I1681" s="13">
        <v>214</v>
      </c>
      <c r="J1681" s="11">
        <v>0</v>
      </c>
      <c r="K1681" s="15" t="s">
        <v>4183</v>
      </c>
      <c r="L1681" s="11" t="s">
        <v>4183</v>
      </c>
      <c r="M1681" s="11" t="s">
        <v>4184</v>
      </c>
      <c r="N1681" s="11" t="s">
        <v>4180</v>
      </c>
      <c r="O1681" s="11">
        <v>31</v>
      </c>
      <c r="P1681" s="11">
        <v>0</v>
      </c>
      <c r="Q1681" s="11">
        <v>31</v>
      </c>
      <c r="R1681" s="11">
        <v>2</v>
      </c>
    </row>
    <row r="1682" spans="1:18">
      <c r="A1682" s="10" t="s">
        <v>5668</v>
      </c>
      <c r="B1682" s="11" t="s">
        <v>49</v>
      </c>
      <c r="C1682" s="11" t="s">
        <v>4177</v>
      </c>
      <c r="D1682" s="11">
        <v>98115</v>
      </c>
      <c r="E1682" s="16">
        <v>525000</v>
      </c>
      <c r="F1682" s="12">
        <v>5</v>
      </c>
      <c r="G1682" s="15">
        <v>3</v>
      </c>
      <c r="H1682" s="15">
        <v>2750</v>
      </c>
      <c r="I1682" s="13">
        <v>191</v>
      </c>
      <c r="J1682" s="11">
        <v>0</v>
      </c>
      <c r="K1682" s="15" t="s">
        <v>4183</v>
      </c>
      <c r="L1682" s="11" t="s">
        <v>4178</v>
      </c>
      <c r="M1682" s="11" t="s">
        <v>4184</v>
      </c>
      <c r="N1682" s="11" t="s">
        <v>4181</v>
      </c>
      <c r="O1682" s="11">
        <v>99</v>
      </c>
      <c r="P1682" s="11">
        <v>0</v>
      </c>
      <c r="Q1682" s="11">
        <v>99</v>
      </c>
      <c r="R1682" s="11">
        <v>1.5</v>
      </c>
    </row>
    <row r="1683" spans="1:18">
      <c r="A1683" s="10" t="s">
        <v>1809</v>
      </c>
      <c r="B1683" s="11" t="s">
        <v>49</v>
      </c>
      <c r="C1683" s="11" t="s">
        <v>4177</v>
      </c>
      <c r="D1683" s="11">
        <v>98119</v>
      </c>
      <c r="E1683" s="16">
        <v>525000</v>
      </c>
      <c r="F1683" s="12">
        <v>2</v>
      </c>
      <c r="G1683" s="15">
        <v>2.5</v>
      </c>
      <c r="H1683" s="15">
        <v>1160</v>
      </c>
      <c r="I1683" s="13">
        <v>453</v>
      </c>
      <c r="J1683" s="11">
        <v>0</v>
      </c>
      <c r="K1683" s="15" t="s">
        <v>4183</v>
      </c>
      <c r="L1683" s="11" t="s">
        <v>4178</v>
      </c>
      <c r="M1683" s="11" t="s">
        <v>4184</v>
      </c>
      <c r="N1683" s="11" t="s">
        <v>4180</v>
      </c>
      <c r="O1683" s="11">
        <v>13</v>
      </c>
      <c r="P1683" s="11">
        <v>1912</v>
      </c>
      <c r="Q1683" s="11">
        <v>113</v>
      </c>
      <c r="R1683" s="11">
        <v>2</v>
      </c>
    </row>
    <row r="1684" spans="1:18">
      <c r="A1684" s="10" t="s">
        <v>5669</v>
      </c>
      <c r="B1684" s="11" t="s">
        <v>49</v>
      </c>
      <c r="C1684" s="11" t="s">
        <v>4177</v>
      </c>
      <c r="D1684" s="11">
        <v>98125</v>
      </c>
      <c r="E1684" s="16">
        <v>525000</v>
      </c>
      <c r="F1684" s="12">
        <v>3</v>
      </c>
      <c r="G1684" s="15">
        <v>2</v>
      </c>
      <c r="H1684" s="15">
        <v>1540</v>
      </c>
      <c r="I1684" s="13">
        <v>341</v>
      </c>
      <c r="J1684" s="11">
        <v>0</v>
      </c>
      <c r="K1684" s="15" t="s">
        <v>4183</v>
      </c>
      <c r="L1684" s="11" t="s">
        <v>4183</v>
      </c>
      <c r="M1684" s="11" t="s">
        <v>4184</v>
      </c>
      <c r="N1684" s="11" t="s">
        <v>4180</v>
      </c>
      <c r="O1684" s="11">
        <v>21</v>
      </c>
      <c r="P1684" s="11">
        <v>2003</v>
      </c>
      <c r="Q1684" s="11">
        <v>22</v>
      </c>
      <c r="R1684" s="11">
        <v>1</v>
      </c>
    </row>
    <row r="1685" spans="1:18">
      <c r="A1685" s="10" t="s">
        <v>5670</v>
      </c>
      <c r="B1685" s="11" t="s">
        <v>49</v>
      </c>
      <c r="C1685" s="11" t="s">
        <v>4177</v>
      </c>
      <c r="D1685" s="11">
        <v>98126</v>
      </c>
      <c r="E1685" s="16">
        <v>525000</v>
      </c>
      <c r="F1685" s="12">
        <v>3</v>
      </c>
      <c r="G1685" s="15">
        <v>1.5</v>
      </c>
      <c r="H1685" s="15">
        <v>1540</v>
      </c>
      <c r="I1685" s="13">
        <v>341</v>
      </c>
      <c r="J1685" s="11">
        <v>0</v>
      </c>
      <c r="K1685" s="15" t="s">
        <v>4183</v>
      </c>
      <c r="L1685" s="11" t="s">
        <v>4183</v>
      </c>
      <c r="M1685" s="11" t="s">
        <v>4184</v>
      </c>
      <c r="N1685" s="11" t="s">
        <v>4180</v>
      </c>
      <c r="O1685" s="11">
        <v>84</v>
      </c>
      <c r="P1685" s="11">
        <v>2009</v>
      </c>
      <c r="Q1685" s="11">
        <v>16</v>
      </c>
      <c r="R1685" s="11">
        <v>2</v>
      </c>
    </row>
    <row r="1686" spans="1:18">
      <c r="A1686" s="10" t="s">
        <v>5671</v>
      </c>
      <c r="B1686" s="11" t="s">
        <v>49</v>
      </c>
      <c r="C1686" s="11" t="s">
        <v>4177</v>
      </c>
      <c r="D1686" s="11">
        <v>98115</v>
      </c>
      <c r="E1686" s="16">
        <v>525000</v>
      </c>
      <c r="F1686" s="12">
        <v>3</v>
      </c>
      <c r="G1686" s="15">
        <v>1.75</v>
      </c>
      <c r="H1686" s="15">
        <v>1600</v>
      </c>
      <c r="I1686" s="13">
        <v>328</v>
      </c>
      <c r="J1686" s="11">
        <v>0</v>
      </c>
      <c r="K1686" s="15" t="s">
        <v>4183</v>
      </c>
      <c r="L1686" s="11" t="s">
        <v>4183</v>
      </c>
      <c r="M1686" s="11" t="s">
        <v>4184</v>
      </c>
      <c r="N1686" s="11" t="s">
        <v>4180</v>
      </c>
      <c r="O1686" s="11">
        <v>101</v>
      </c>
      <c r="P1686" s="11">
        <v>2011</v>
      </c>
      <c r="Q1686" s="11">
        <v>14</v>
      </c>
      <c r="R1686" s="11">
        <v>1.5</v>
      </c>
    </row>
    <row r="1687" spans="1:18">
      <c r="A1687" s="10" t="s">
        <v>1813</v>
      </c>
      <c r="B1687" s="11" t="s">
        <v>1814</v>
      </c>
      <c r="C1687" s="11" t="s">
        <v>4177</v>
      </c>
      <c r="D1687" s="11">
        <v>98068</v>
      </c>
      <c r="E1687" s="16">
        <v>525000</v>
      </c>
      <c r="F1687" s="12">
        <v>3</v>
      </c>
      <c r="G1687" s="15">
        <v>2.75</v>
      </c>
      <c r="H1687" s="15">
        <v>2100</v>
      </c>
      <c r="I1687" s="13">
        <v>250</v>
      </c>
      <c r="J1687" s="11">
        <v>0</v>
      </c>
      <c r="K1687" s="15" t="s">
        <v>4183</v>
      </c>
      <c r="L1687" s="11" t="s">
        <v>4178</v>
      </c>
      <c r="M1687" s="11" t="s">
        <v>4184</v>
      </c>
      <c r="N1687" s="11" t="s">
        <v>4180</v>
      </c>
      <c r="O1687" s="11">
        <v>27</v>
      </c>
      <c r="P1687" s="11">
        <v>2006</v>
      </c>
      <c r="Q1687" s="11">
        <v>19</v>
      </c>
      <c r="R1687" s="11">
        <v>2</v>
      </c>
    </row>
    <row r="1688" spans="1:18">
      <c r="A1688" s="10" t="s">
        <v>5672</v>
      </c>
      <c r="B1688" s="11" t="s">
        <v>120</v>
      </c>
      <c r="C1688" s="11" t="s">
        <v>4177</v>
      </c>
      <c r="D1688" s="11">
        <v>98072</v>
      </c>
      <c r="E1688" s="16">
        <v>525000</v>
      </c>
      <c r="F1688" s="12">
        <v>3</v>
      </c>
      <c r="G1688" s="15">
        <v>2.5</v>
      </c>
      <c r="H1688" s="15">
        <v>2700</v>
      </c>
      <c r="I1688" s="13">
        <v>194</v>
      </c>
      <c r="J1688" s="11">
        <v>0</v>
      </c>
      <c r="K1688" s="15" t="s">
        <v>4183</v>
      </c>
      <c r="L1688" s="11" t="s">
        <v>4183</v>
      </c>
      <c r="M1688" s="11" t="s">
        <v>4184</v>
      </c>
      <c r="N1688" s="11" t="s">
        <v>4180</v>
      </c>
      <c r="O1688" s="11">
        <v>34</v>
      </c>
      <c r="P1688" s="11">
        <v>0</v>
      </c>
      <c r="Q1688" s="11">
        <v>34</v>
      </c>
      <c r="R1688" s="11">
        <v>2</v>
      </c>
    </row>
    <row r="1689" spans="1:18">
      <c r="A1689" s="10" t="s">
        <v>5673</v>
      </c>
      <c r="B1689" s="11" t="s">
        <v>120</v>
      </c>
      <c r="C1689" s="11" t="s">
        <v>4177</v>
      </c>
      <c r="D1689" s="11">
        <v>98072</v>
      </c>
      <c r="E1689" s="16">
        <v>525000</v>
      </c>
      <c r="F1689" s="12">
        <v>3</v>
      </c>
      <c r="G1689" s="15">
        <v>3.5</v>
      </c>
      <c r="H1689" s="15">
        <v>2876</v>
      </c>
      <c r="I1689" s="13">
        <v>183</v>
      </c>
      <c r="J1689" s="11">
        <v>0</v>
      </c>
      <c r="K1689" s="15" t="s">
        <v>4183</v>
      </c>
      <c r="L1689" s="11" t="s">
        <v>4178</v>
      </c>
      <c r="M1689" s="11" t="s">
        <v>4184</v>
      </c>
      <c r="N1689" s="11" t="s">
        <v>4180</v>
      </c>
      <c r="O1689" s="11">
        <v>18</v>
      </c>
      <c r="P1689" s="11">
        <v>0</v>
      </c>
      <c r="Q1689" s="11">
        <v>18</v>
      </c>
      <c r="R1689" s="11">
        <v>2</v>
      </c>
    </row>
    <row r="1690" spans="1:18">
      <c r="A1690" s="10" t="s">
        <v>5674</v>
      </c>
      <c r="B1690" s="11" t="s">
        <v>49</v>
      </c>
      <c r="C1690" s="11" t="s">
        <v>4177</v>
      </c>
      <c r="D1690" s="11">
        <v>98117</v>
      </c>
      <c r="E1690" s="16">
        <v>524950</v>
      </c>
      <c r="F1690" s="12">
        <v>3</v>
      </c>
      <c r="G1690" s="15">
        <v>1.75</v>
      </c>
      <c r="H1690" s="15">
        <v>1890</v>
      </c>
      <c r="I1690" s="13">
        <v>278</v>
      </c>
      <c r="J1690" s="11">
        <v>0</v>
      </c>
      <c r="K1690" s="15" t="s">
        <v>4183</v>
      </c>
      <c r="L1690" s="11" t="s">
        <v>4178</v>
      </c>
      <c r="M1690" s="11" t="s">
        <v>4184</v>
      </c>
      <c r="N1690" s="11" t="s">
        <v>4180</v>
      </c>
      <c r="O1690" s="11">
        <v>51</v>
      </c>
      <c r="P1690" s="11">
        <v>0</v>
      </c>
      <c r="Q1690" s="11">
        <v>51</v>
      </c>
      <c r="R1690" s="11">
        <v>1</v>
      </c>
    </row>
    <row r="1691" spans="1:18">
      <c r="A1691" s="10" t="s">
        <v>1819</v>
      </c>
      <c r="B1691" s="11" t="s">
        <v>49</v>
      </c>
      <c r="C1691" s="11" t="s">
        <v>4177</v>
      </c>
      <c r="D1691" s="11">
        <v>98109</v>
      </c>
      <c r="E1691" s="16">
        <v>524000</v>
      </c>
      <c r="F1691" s="12">
        <v>2</v>
      </c>
      <c r="G1691" s="15">
        <v>1</v>
      </c>
      <c r="H1691" s="15">
        <v>1120</v>
      </c>
      <c r="I1691" s="13">
        <v>468</v>
      </c>
      <c r="J1691" s="11">
        <v>0</v>
      </c>
      <c r="K1691" s="15" t="s">
        <v>4183</v>
      </c>
      <c r="L1691" s="11" t="s">
        <v>4183</v>
      </c>
      <c r="M1691" s="11" t="s">
        <v>4184</v>
      </c>
      <c r="N1691" s="11" t="s">
        <v>4180</v>
      </c>
      <c r="O1691" s="11">
        <v>115</v>
      </c>
      <c r="P1691" s="11">
        <v>2006</v>
      </c>
      <c r="Q1691" s="11">
        <v>19</v>
      </c>
      <c r="R1691" s="11">
        <v>1.5</v>
      </c>
    </row>
    <row r="1692" spans="1:18">
      <c r="A1692" s="10" t="s">
        <v>1820</v>
      </c>
      <c r="B1692" s="11" t="s">
        <v>49</v>
      </c>
      <c r="C1692" s="11" t="s">
        <v>4177</v>
      </c>
      <c r="D1692" s="11">
        <v>98103</v>
      </c>
      <c r="E1692" s="16">
        <v>523950</v>
      </c>
      <c r="F1692" s="12">
        <v>3</v>
      </c>
      <c r="G1692" s="15">
        <v>2.25</v>
      </c>
      <c r="H1692" s="15">
        <v>1420</v>
      </c>
      <c r="I1692" s="13">
        <v>369</v>
      </c>
      <c r="J1692" s="11">
        <v>0</v>
      </c>
      <c r="K1692" s="15" t="s">
        <v>4183</v>
      </c>
      <c r="L1692" s="11" t="s">
        <v>4183</v>
      </c>
      <c r="M1692" s="11" t="s">
        <v>4184</v>
      </c>
      <c r="N1692" s="11" t="s">
        <v>4180</v>
      </c>
      <c r="O1692" s="11">
        <v>19</v>
      </c>
      <c r="P1692" s="11">
        <v>0</v>
      </c>
      <c r="Q1692" s="11">
        <v>19</v>
      </c>
      <c r="R1692" s="11">
        <v>3</v>
      </c>
    </row>
    <row r="1693" spans="1:18">
      <c r="A1693" s="10" t="s">
        <v>5675</v>
      </c>
      <c r="B1693" s="11" t="s">
        <v>49</v>
      </c>
      <c r="C1693" s="11" t="s">
        <v>4177</v>
      </c>
      <c r="D1693" s="11">
        <v>98107</v>
      </c>
      <c r="E1693" s="16">
        <v>523460</v>
      </c>
      <c r="F1693" s="12">
        <v>5</v>
      </c>
      <c r="G1693" s="15">
        <v>1.75</v>
      </c>
      <c r="H1693" s="15">
        <v>1890</v>
      </c>
      <c r="I1693" s="13">
        <v>277</v>
      </c>
      <c r="J1693" s="11">
        <v>0</v>
      </c>
      <c r="K1693" s="15" t="s">
        <v>4183</v>
      </c>
      <c r="L1693" s="11" t="s">
        <v>4178</v>
      </c>
      <c r="M1693" s="11" t="s">
        <v>4184</v>
      </c>
      <c r="N1693" s="11" t="s">
        <v>4180</v>
      </c>
      <c r="O1693" s="11">
        <v>119</v>
      </c>
      <c r="P1693" s="11">
        <v>2014</v>
      </c>
      <c r="Q1693" s="11">
        <v>11</v>
      </c>
      <c r="R1693" s="11">
        <v>1.5</v>
      </c>
    </row>
    <row r="1694" spans="1:18">
      <c r="A1694" s="10" t="s">
        <v>5676</v>
      </c>
      <c r="B1694" s="11" t="s">
        <v>33</v>
      </c>
      <c r="C1694" s="11" t="s">
        <v>4177</v>
      </c>
      <c r="D1694" s="11">
        <v>98008</v>
      </c>
      <c r="E1694" s="16">
        <v>523000</v>
      </c>
      <c r="F1694" s="12">
        <v>3</v>
      </c>
      <c r="G1694" s="15">
        <v>1.5</v>
      </c>
      <c r="H1694" s="15">
        <v>1240</v>
      </c>
      <c r="I1694" s="13">
        <v>422</v>
      </c>
      <c r="J1694" s="11">
        <v>0</v>
      </c>
      <c r="K1694" s="15" t="s">
        <v>4183</v>
      </c>
      <c r="L1694" s="11" t="s">
        <v>4183</v>
      </c>
      <c r="M1694" s="11" t="s">
        <v>4184</v>
      </c>
      <c r="N1694" s="11" t="s">
        <v>4179</v>
      </c>
      <c r="O1694" s="11">
        <v>68</v>
      </c>
      <c r="P1694" s="11">
        <v>2001</v>
      </c>
      <c r="Q1694" s="11">
        <v>24</v>
      </c>
      <c r="R1694" s="11">
        <v>1</v>
      </c>
    </row>
    <row r="1695" spans="1:18">
      <c r="A1695" s="10" t="s">
        <v>5677</v>
      </c>
      <c r="B1695" s="11" t="s">
        <v>49</v>
      </c>
      <c r="C1695" s="11" t="s">
        <v>4177</v>
      </c>
      <c r="D1695" s="11">
        <v>98116</v>
      </c>
      <c r="E1695" s="16">
        <v>523000</v>
      </c>
      <c r="F1695" s="12">
        <v>3</v>
      </c>
      <c r="G1695" s="15">
        <v>1.5</v>
      </c>
      <c r="H1695" s="15">
        <v>1260</v>
      </c>
      <c r="I1695" s="13">
        <v>415</v>
      </c>
      <c r="J1695" s="11">
        <v>0</v>
      </c>
      <c r="K1695" s="15" t="s">
        <v>4183</v>
      </c>
      <c r="L1695" s="11" t="s">
        <v>4183</v>
      </c>
      <c r="M1695" s="11" t="s">
        <v>4184</v>
      </c>
      <c r="N1695" s="11" t="s">
        <v>4180</v>
      </c>
      <c r="O1695" s="11">
        <v>94</v>
      </c>
      <c r="P1695" s="11">
        <v>0</v>
      </c>
      <c r="Q1695" s="11">
        <v>94</v>
      </c>
      <c r="R1695" s="11">
        <v>1.5</v>
      </c>
    </row>
    <row r="1696" spans="1:18">
      <c r="A1696" s="10" t="s">
        <v>5678</v>
      </c>
      <c r="B1696" s="11" t="s">
        <v>313</v>
      </c>
      <c r="C1696" s="11" t="s">
        <v>4177</v>
      </c>
      <c r="D1696" s="11">
        <v>98065</v>
      </c>
      <c r="E1696" s="16">
        <v>522500</v>
      </c>
      <c r="F1696" s="12">
        <v>3</v>
      </c>
      <c r="G1696" s="15">
        <v>2.5</v>
      </c>
      <c r="H1696" s="15">
        <v>2370</v>
      </c>
      <c r="I1696" s="13">
        <v>220</v>
      </c>
      <c r="J1696" s="11">
        <v>0</v>
      </c>
      <c r="K1696" s="15" t="s">
        <v>4183</v>
      </c>
      <c r="L1696" s="11" t="s">
        <v>4183</v>
      </c>
      <c r="M1696" s="11" t="s">
        <v>4184</v>
      </c>
      <c r="N1696" s="11" t="s">
        <v>4180</v>
      </c>
      <c r="O1696" s="11">
        <v>22</v>
      </c>
      <c r="P1696" s="11">
        <v>0</v>
      </c>
      <c r="Q1696" s="11">
        <v>22</v>
      </c>
      <c r="R1696" s="11">
        <v>2</v>
      </c>
    </row>
    <row r="1697" spans="1:18">
      <c r="A1697" s="10" t="s">
        <v>5679</v>
      </c>
      <c r="B1697" s="11" t="s">
        <v>46</v>
      </c>
      <c r="C1697" s="11" t="s">
        <v>4177</v>
      </c>
      <c r="D1697" s="11">
        <v>98033</v>
      </c>
      <c r="E1697" s="16">
        <v>522000</v>
      </c>
      <c r="F1697" s="12">
        <v>4</v>
      </c>
      <c r="G1697" s="15">
        <v>2.25</v>
      </c>
      <c r="H1697" s="15">
        <v>1800</v>
      </c>
      <c r="I1697" s="13">
        <v>290</v>
      </c>
      <c r="J1697" s="11">
        <v>0</v>
      </c>
      <c r="K1697" s="15" t="s">
        <v>4183</v>
      </c>
      <c r="L1697" s="11" t="s">
        <v>4178</v>
      </c>
      <c r="M1697" s="11" t="s">
        <v>4184</v>
      </c>
      <c r="N1697" s="11" t="s">
        <v>4179</v>
      </c>
      <c r="O1697" s="11">
        <v>45</v>
      </c>
      <c r="P1697" s="11">
        <v>0</v>
      </c>
      <c r="Q1697" s="11">
        <v>45</v>
      </c>
      <c r="R1697" s="11">
        <v>1</v>
      </c>
    </row>
    <row r="1698" spans="1:18">
      <c r="A1698" s="10" t="s">
        <v>5680</v>
      </c>
      <c r="B1698" s="11" t="s">
        <v>137</v>
      </c>
      <c r="C1698" s="11" t="s">
        <v>4177</v>
      </c>
      <c r="D1698" s="11">
        <v>98052</v>
      </c>
      <c r="E1698" s="16">
        <v>522000</v>
      </c>
      <c r="F1698" s="12">
        <v>3</v>
      </c>
      <c r="G1698" s="15">
        <v>1.75</v>
      </c>
      <c r="H1698" s="15">
        <v>1730</v>
      </c>
      <c r="I1698" s="13">
        <v>302</v>
      </c>
      <c r="J1698" s="11">
        <v>0</v>
      </c>
      <c r="K1698" s="15" t="s">
        <v>4183</v>
      </c>
      <c r="L1698" s="11" t="s">
        <v>4178</v>
      </c>
      <c r="M1698" s="11" t="s">
        <v>4184</v>
      </c>
      <c r="N1698" s="11" t="s">
        <v>4179</v>
      </c>
      <c r="O1698" s="11">
        <v>45</v>
      </c>
      <c r="P1698" s="11">
        <v>0</v>
      </c>
      <c r="Q1698" s="11">
        <v>45</v>
      </c>
      <c r="R1698" s="11">
        <v>1</v>
      </c>
    </row>
    <row r="1699" spans="1:18">
      <c r="A1699" s="10" t="s">
        <v>5681</v>
      </c>
      <c r="B1699" s="11" t="s">
        <v>49</v>
      </c>
      <c r="C1699" s="11" t="s">
        <v>4177</v>
      </c>
      <c r="D1699" s="11">
        <v>98115</v>
      </c>
      <c r="E1699" s="16">
        <v>520500</v>
      </c>
      <c r="F1699" s="12">
        <v>3</v>
      </c>
      <c r="G1699" s="15">
        <v>2</v>
      </c>
      <c r="H1699" s="15">
        <v>1900</v>
      </c>
      <c r="I1699" s="13">
        <v>274</v>
      </c>
      <c r="J1699" s="11">
        <v>0</v>
      </c>
      <c r="K1699" s="15" t="s">
        <v>4183</v>
      </c>
      <c r="L1699" s="11" t="s">
        <v>4178</v>
      </c>
      <c r="M1699" s="11" t="s">
        <v>4184</v>
      </c>
      <c r="N1699" s="11" t="s">
        <v>4179</v>
      </c>
      <c r="O1699" s="11">
        <v>85</v>
      </c>
      <c r="P1699" s="11">
        <v>2001</v>
      </c>
      <c r="Q1699" s="11">
        <v>24</v>
      </c>
      <c r="R1699" s="11">
        <v>1</v>
      </c>
    </row>
    <row r="1700" spans="1:18">
      <c r="A1700" s="10" t="s">
        <v>5682</v>
      </c>
      <c r="B1700" s="11" t="s">
        <v>79</v>
      </c>
      <c r="C1700" s="11" t="s">
        <v>4177</v>
      </c>
      <c r="D1700" s="11">
        <v>98029</v>
      </c>
      <c r="E1700" s="16">
        <v>520000</v>
      </c>
      <c r="F1700" s="12">
        <v>3</v>
      </c>
      <c r="G1700" s="15">
        <v>3.25</v>
      </c>
      <c r="H1700" s="15">
        <v>1540</v>
      </c>
      <c r="I1700" s="13">
        <v>338</v>
      </c>
      <c r="J1700" s="11">
        <v>0</v>
      </c>
      <c r="K1700" s="15" t="s">
        <v>4183</v>
      </c>
      <c r="L1700" s="11" t="s">
        <v>4183</v>
      </c>
      <c r="M1700" s="11" t="s">
        <v>4184</v>
      </c>
      <c r="N1700" s="11" t="s">
        <v>4180</v>
      </c>
      <c r="O1700" s="11">
        <v>14</v>
      </c>
      <c r="P1700" s="11">
        <v>0</v>
      </c>
      <c r="Q1700" s="11">
        <v>14</v>
      </c>
      <c r="R1700" s="11">
        <v>2</v>
      </c>
    </row>
    <row r="1701" spans="1:18">
      <c r="A1701" s="10" t="s">
        <v>5683</v>
      </c>
      <c r="B1701" s="11" t="s">
        <v>329</v>
      </c>
      <c r="C1701" s="11" t="s">
        <v>4177</v>
      </c>
      <c r="D1701" s="11">
        <v>98028</v>
      </c>
      <c r="E1701" s="16">
        <v>520000</v>
      </c>
      <c r="F1701" s="12">
        <v>4</v>
      </c>
      <c r="G1701" s="15">
        <v>2.5</v>
      </c>
      <c r="H1701" s="15">
        <v>3290</v>
      </c>
      <c r="I1701" s="13">
        <v>158</v>
      </c>
      <c r="J1701" s="11">
        <v>0</v>
      </c>
      <c r="K1701" s="15" t="s">
        <v>4183</v>
      </c>
      <c r="L1701" s="11" t="s">
        <v>4183</v>
      </c>
      <c r="M1701" s="11" t="s">
        <v>4184</v>
      </c>
      <c r="N1701" s="11" t="s">
        <v>4180</v>
      </c>
      <c r="O1701" s="11">
        <v>33</v>
      </c>
      <c r="P1701" s="11">
        <v>0</v>
      </c>
      <c r="Q1701" s="11">
        <v>33</v>
      </c>
      <c r="R1701" s="11">
        <v>2</v>
      </c>
    </row>
    <row r="1702" spans="1:18">
      <c r="A1702" s="10" t="s">
        <v>5684</v>
      </c>
      <c r="B1702" s="11" t="s">
        <v>920</v>
      </c>
      <c r="C1702" s="11" t="s">
        <v>4177</v>
      </c>
      <c r="D1702" s="11">
        <v>98038</v>
      </c>
      <c r="E1702" s="16">
        <v>520000</v>
      </c>
      <c r="F1702" s="12">
        <v>3</v>
      </c>
      <c r="G1702" s="15">
        <v>1.75</v>
      </c>
      <c r="H1702" s="15">
        <v>1940</v>
      </c>
      <c r="I1702" s="13">
        <v>268</v>
      </c>
      <c r="J1702" s="11">
        <v>5</v>
      </c>
      <c r="K1702" s="15" t="s">
        <v>4183</v>
      </c>
      <c r="L1702" s="11" t="s">
        <v>4183</v>
      </c>
      <c r="M1702" s="11" t="s">
        <v>4184</v>
      </c>
      <c r="N1702" s="11" t="s">
        <v>4180</v>
      </c>
      <c r="O1702" s="11">
        <v>34</v>
      </c>
      <c r="P1702" s="11">
        <v>0</v>
      </c>
      <c r="Q1702" s="11">
        <v>34</v>
      </c>
      <c r="R1702" s="11">
        <v>1</v>
      </c>
    </row>
    <row r="1703" spans="1:18">
      <c r="A1703" s="10" t="s">
        <v>5685</v>
      </c>
      <c r="B1703" s="11" t="s">
        <v>49</v>
      </c>
      <c r="C1703" s="11" t="s">
        <v>4177</v>
      </c>
      <c r="D1703" s="11">
        <v>98125</v>
      </c>
      <c r="E1703" s="16">
        <v>520000</v>
      </c>
      <c r="F1703" s="12">
        <v>4</v>
      </c>
      <c r="G1703" s="15">
        <v>3.5</v>
      </c>
      <c r="H1703" s="15">
        <v>2680</v>
      </c>
      <c r="I1703" s="13">
        <v>194</v>
      </c>
      <c r="J1703" s="11">
        <v>0</v>
      </c>
      <c r="K1703" s="15" t="s">
        <v>4183</v>
      </c>
      <c r="L1703" s="11" t="s">
        <v>4178</v>
      </c>
      <c r="M1703" s="11" t="s">
        <v>4184</v>
      </c>
      <c r="N1703" s="11" t="s">
        <v>4180</v>
      </c>
      <c r="O1703" s="11">
        <v>83</v>
      </c>
      <c r="P1703" s="11">
        <v>2014</v>
      </c>
      <c r="Q1703" s="11">
        <v>11</v>
      </c>
      <c r="R1703" s="11">
        <v>2</v>
      </c>
    </row>
    <row r="1704" spans="1:18">
      <c r="A1704" s="10" t="s">
        <v>5686</v>
      </c>
      <c r="B1704" s="11" t="s">
        <v>120</v>
      </c>
      <c r="C1704" s="11" t="s">
        <v>4177</v>
      </c>
      <c r="D1704" s="11">
        <v>98072</v>
      </c>
      <c r="E1704" s="16">
        <v>520000</v>
      </c>
      <c r="F1704" s="12">
        <v>3</v>
      </c>
      <c r="G1704" s="15">
        <v>1.75</v>
      </c>
      <c r="H1704" s="15">
        <v>2300</v>
      </c>
      <c r="I1704" s="13">
        <v>226</v>
      </c>
      <c r="J1704" s="11">
        <v>1</v>
      </c>
      <c r="K1704" s="15" t="s">
        <v>4183</v>
      </c>
      <c r="L1704" s="11" t="s">
        <v>4183</v>
      </c>
      <c r="M1704" s="11" t="s">
        <v>4184</v>
      </c>
      <c r="N1704" s="11" t="s">
        <v>4180</v>
      </c>
      <c r="O1704" s="11">
        <v>41</v>
      </c>
      <c r="P1704" s="11">
        <v>0</v>
      </c>
      <c r="Q1704" s="11">
        <v>41</v>
      </c>
      <c r="R1704" s="11">
        <v>1</v>
      </c>
    </row>
    <row r="1705" spans="1:18">
      <c r="A1705" s="10" t="s">
        <v>5687</v>
      </c>
      <c r="B1705" s="11" t="s">
        <v>319</v>
      </c>
      <c r="C1705" s="11" t="s">
        <v>4177</v>
      </c>
      <c r="D1705" s="11">
        <v>98059</v>
      </c>
      <c r="E1705" s="16">
        <v>519995</v>
      </c>
      <c r="F1705" s="12">
        <v>4</v>
      </c>
      <c r="G1705" s="15">
        <v>3</v>
      </c>
      <c r="H1705" s="15">
        <v>2590</v>
      </c>
      <c r="I1705" s="13">
        <v>201</v>
      </c>
      <c r="J1705" s="11">
        <v>0</v>
      </c>
      <c r="K1705" s="15" t="s">
        <v>4183</v>
      </c>
      <c r="L1705" s="11" t="s">
        <v>4183</v>
      </c>
      <c r="M1705" s="11" t="s">
        <v>4184</v>
      </c>
      <c r="N1705" s="11" t="s">
        <v>4180</v>
      </c>
      <c r="O1705" s="11">
        <v>11</v>
      </c>
      <c r="P1705" s="11">
        <v>0</v>
      </c>
      <c r="Q1705" s="11">
        <v>11</v>
      </c>
      <c r="R1705" s="11">
        <v>2</v>
      </c>
    </row>
    <row r="1706" spans="1:18">
      <c r="A1706" s="10" t="s">
        <v>5688</v>
      </c>
      <c r="B1706" s="11" t="s">
        <v>137</v>
      </c>
      <c r="C1706" s="11" t="s">
        <v>4177</v>
      </c>
      <c r="D1706" s="11">
        <v>98052</v>
      </c>
      <c r="E1706" s="16">
        <v>519900</v>
      </c>
      <c r="F1706" s="12">
        <v>4</v>
      </c>
      <c r="G1706" s="15">
        <v>2</v>
      </c>
      <c r="H1706" s="15">
        <v>1820</v>
      </c>
      <c r="I1706" s="13">
        <v>286</v>
      </c>
      <c r="J1706" s="11">
        <v>0</v>
      </c>
      <c r="K1706" s="15" t="s">
        <v>4183</v>
      </c>
      <c r="L1706" s="11" t="s">
        <v>4183</v>
      </c>
      <c r="M1706" s="11" t="s">
        <v>4184</v>
      </c>
      <c r="N1706" s="11" t="s">
        <v>4179</v>
      </c>
      <c r="O1706" s="11">
        <v>58</v>
      </c>
      <c r="P1706" s="11">
        <v>0</v>
      </c>
      <c r="Q1706" s="11">
        <v>58</v>
      </c>
      <c r="R1706" s="11">
        <v>1</v>
      </c>
    </row>
    <row r="1707" spans="1:18">
      <c r="A1707" s="10" t="s">
        <v>5689</v>
      </c>
      <c r="B1707" s="11" t="s">
        <v>226</v>
      </c>
      <c r="C1707" s="11" t="s">
        <v>4177</v>
      </c>
      <c r="D1707" s="11">
        <v>98166</v>
      </c>
      <c r="E1707" s="16">
        <v>519000</v>
      </c>
      <c r="F1707" s="12">
        <v>5</v>
      </c>
      <c r="G1707" s="15">
        <v>2.25</v>
      </c>
      <c r="H1707" s="15">
        <v>2570</v>
      </c>
      <c r="I1707" s="13">
        <v>202</v>
      </c>
      <c r="J1707" s="11">
        <v>0</v>
      </c>
      <c r="K1707" s="15" t="s">
        <v>4183</v>
      </c>
      <c r="L1707" s="11" t="s">
        <v>4178</v>
      </c>
      <c r="M1707" s="11" t="s">
        <v>4195</v>
      </c>
      <c r="N1707" s="11" t="s">
        <v>4180</v>
      </c>
      <c r="O1707" s="11">
        <v>75</v>
      </c>
      <c r="P1707" s="11">
        <v>1992</v>
      </c>
      <c r="Q1707" s="11">
        <v>33</v>
      </c>
      <c r="R1707" s="11">
        <v>1</v>
      </c>
    </row>
    <row r="1708" spans="1:18">
      <c r="A1708" s="10" t="s">
        <v>5690</v>
      </c>
      <c r="B1708" s="11" t="s">
        <v>226</v>
      </c>
      <c r="C1708" s="11" t="s">
        <v>4177</v>
      </c>
      <c r="D1708" s="11">
        <v>98166</v>
      </c>
      <c r="E1708" s="16">
        <v>519000</v>
      </c>
      <c r="F1708" s="12">
        <v>3</v>
      </c>
      <c r="G1708" s="15">
        <v>2.75</v>
      </c>
      <c r="H1708" s="15">
        <v>2020</v>
      </c>
      <c r="I1708" s="13">
        <v>257</v>
      </c>
      <c r="J1708" s="11">
        <v>0</v>
      </c>
      <c r="K1708" s="15" t="s">
        <v>4183</v>
      </c>
      <c r="L1708" s="11" t="s">
        <v>4178</v>
      </c>
      <c r="M1708" s="11" t="s">
        <v>4184</v>
      </c>
      <c r="N1708" s="11" t="s">
        <v>4181</v>
      </c>
      <c r="O1708" s="11">
        <v>71</v>
      </c>
      <c r="P1708" s="11">
        <v>0</v>
      </c>
      <c r="Q1708" s="11">
        <v>71</v>
      </c>
      <c r="R1708" s="11">
        <v>1</v>
      </c>
    </row>
    <row r="1709" spans="1:18">
      <c r="A1709" s="10" t="s">
        <v>991</v>
      </c>
      <c r="B1709" s="11" t="s">
        <v>49</v>
      </c>
      <c r="C1709" s="11" t="s">
        <v>4177</v>
      </c>
      <c r="D1709" s="11">
        <v>98103</v>
      </c>
      <c r="E1709" s="16">
        <v>519000</v>
      </c>
      <c r="F1709" s="12">
        <v>2</v>
      </c>
      <c r="G1709" s="15">
        <v>1</v>
      </c>
      <c r="H1709" s="11">
        <v>830</v>
      </c>
      <c r="I1709" s="13">
        <v>625</v>
      </c>
      <c r="J1709" s="11">
        <v>0</v>
      </c>
      <c r="K1709" s="15" t="s">
        <v>4183</v>
      </c>
      <c r="L1709" s="11" t="s">
        <v>4183</v>
      </c>
      <c r="M1709" s="11" t="s">
        <v>4184</v>
      </c>
      <c r="N1709" s="11" t="s">
        <v>4179</v>
      </c>
      <c r="O1709" s="11">
        <v>105</v>
      </c>
      <c r="P1709" s="11">
        <v>0</v>
      </c>
      <c r="Q1709" s="11">
        <v>105</v>
      </c>
      <c r="R1709" s="11">
        <v>1</v>
      </c>
    </row>
    <row r="1710" spans="1:18">
      <c r="A1710" s="10" t="s">
        <v>5691</v>
      </c>
      <c r="B1710" s="11" t="s">
        <v>49</v>
      </c>
      <c r="C1710" s="11" t="s">
        <v>4177</v>
      </c>
      <c r="D1710" s="11">
        <v>98107</v>
      </c>
      <c r="E1710" s="16">
        <v>519000</v>
      </c>
      <c r="F1710" s="12">
        <v>4</v>
      </c>
      <c r="G1710" s="15">
        <v>2.5</v>
      </c>
      <c r="H1710" s="15">
        <v>1950</v>
      </c>
      <c r="I1710" s="13">
        <v>266</v>
      </c>
      <c r="J1710" s="11">
        <v>0</v>
      </c>
      <c r="K1710" s="15" t="s">
        <v>4183</v>
      </c>
      <c r="L1710" s="11" t="s">
        <v>4178</v>
      </c>
      <c r="M1710" s="11" t="s">
        <v>4184</v>
      </c>
      <c r="N1710" s="11" t="s">
        <v>4179</v>
      </c>
      <c r="O1710" s="11">
        <v>115</v>
      </c>
      <c r="P1710" s="11">
        <v>0</v>
      </c>
      <c r="Q1710" s="11">
        <v>115</v>
      </c>
      <c r="R1710" s="11">
        <v>1.5</v>
      </c>
    </row>
    <row r="1711" spans="1:18">
      <c r="A1711" s="10" t="s">
        <v>5692</v>
      </c>
      <c r="B1711" s="11" t="s">
        <v>33</v>
      </c>
      <c r="C1711" s="11" t="s">
        <v>4177</v>
      </c>
      <c r="D1711" s="11">
        <v>98007</v>
      </c>
      <c r="E1711" s="16">
        <v>518000</v>
      </c>
      <c r="F1711" s="12">
        <v>3</v>
      </c>
      <c r="G1711" s="15">
        <v>1.5</v>
      </c>
      <c r="H1711" s="15">
        <v>1430</v>
      </c>
      <c r="I1711" s="13">
        <v>362</v>
      </c>
      <c r="J1711" s="11">
        <v>0</v>
      </c>
      <c r="K1711" s="15" t="s">
        <v>4183</v>
      </c>
      <c r="L1711" s="11" t="s">
        <v>4183</v>
      </c>
      <c r="M1711" s="11" t="s">
        <v>4184</v>
      </c>
      <c r="N1711" s="11" t="s">
        <v>4179</v>
      </c>
      <c r="O1711" s="11">
        <v>69</v>
      </c>
      <c r="P1711" s="11">
        <v>0</v>
      </c>
      <c r="Q1711" s="11">
        <v>69</v>
      </c>
      <c r="R1711" s="11">
        <v>1</v>
      </c>
    </row>
    <row r="1712" spans="1:18">
      <c r="A1712" s="10" t="s">
        <v>5693</v>
      </c>
      <c r="B1712" s="11" t="s">
        <v>137</v>
      </c>
      <c r="C1712" s="11" t="s">
        <v>4177</v>
      </c>
      <c r="D1712" s="11">
        <v>98052</v>
      </c>
      <c r="E1712" s="16">
        <v>518000</v>
      </c>
      <c r="F1712" s="12">
        <v>4</v>
      </c>
      <c r="G1712" s="15">
        <v>2.5</v>
      </c>
      <c r="H1712" s="15">
        <v>1740</v>
      </c>
      <c r="I1712" s="13">
        <v>298</v>
      </c>
      <c r="J1712" s="11">
        <v>0</v>
      </c>
      <c r="K1712" s="15" t="s">
        <v>4183</v>
      </c>
      <c r="L1712" s="11" t="s">
        <v>4178</v>
      </c>
      <c r="M1712" s="11" t="s">
        <v>4184</v>
      </c>
      <c r="N1712" s="11" t="s">
        <v>4179</v>
      </c>
      <c r="O1712" s="11">
        <v>49</v>
      </c>
      <c r="P1712" s="11">
        <v>1992</v>
      </c>
      <c r="Q1712" s="11">
        <v>33</v>
      </c>
      <c r="R1712" s="11">
        <v>1</v>
      </c>
    </row>
    <row r="1713" spans="1:18">
      <c r="A1713" s="10" t="s">
        <v>5694</v>
      </c>
      <c r="B1713" s="11" t="s">
        <v>49</v>
      </c>
      <c r="C1713" s="11" t="s">
        <v>4177</v>
      </c>
      <c r="D1713" s="11">
        <v>98117</v>
      </c>
      <c r="E1713" s="16">
        <v>518000</v>
      </c>
      <c r="F1713" s="12">
        <v>3</v>
      </c>
      <c r="G1713" s="15">
        <v>2.5</v>
      </c>
      <c r="H1713" s="15">
        <v>1680</v>
      </c>
      <c r="I1713" s="13">
        <v>308</v>
      </c>
      <c r="J1713" s="11">
        <v>0</v>
      </c>
      <c r="K1713" s="15" t="s">
        <v>4183</v>
      </c>
      <c r="L1713" s="11" t="s">
        <v>4178</v>
      </c>
      <c r="M1713" s="11" t="s">
        <v>4184</v>
      </c>
      <c r="N1713" s="11" t="s">
        <v>4180</v>
      </c>
      <c r="O1713" s="11">
        <v>17</v>
      </c>
      <c r="P1713" s="11">
        <v>0</v>
      </c>
      <c r="Q1713" s="11">
        <v>17</v>
      </c>
      <c r="R1713" s="11">
        <v>2</v>
      </c>
    </row>
    <row r="1714" spans="1:18">
      <c r="A1714" s="10" t="s">
        <v>5695</v>
      </c>
      <c r="B1714" s="11" t="s">
        <v>49</v>
      </c>
      <c r="C1714" s="11" t="s">
        <v>4177</v>
      </c>
      <c r="D1714" s="11">
        <v>98122</v>
      </c>
      <c r="E1714" s="16">
        <v>517000</v>
      </c>
      <c r="F1714" s="12">
        <v>2</v>
      </c>
      <c r="G1714" s="15">
        <v>1.5</v>
      </c>
      <c r="H1714" s="15">
        <v>1920</v>
      </c>
      <c r="I1714" s="13">
        <v>269</v>
      </c>
      <c r="J1714" s="11">
        <v>0</v>
      </c>
      <c r="K1714" s="15" t="s">
        <v>4183</v>
      </c>
      <c r="L1714" s="11" t="s">
        <v>4178</v>
      </c>
      <c r="M1714" s="11" t="s">
        <v>4184</v>
      </c>
      <c r="N1714" s="11" t="s">
        <v>4179</v>
      </c>
      <c r="O1714" s="11">
        <v>113</v>
      </c>
      <c r="P1714" s="11">
        <v>1989</v>
      </c>
      <c r="Q1714" s="11">
        <v>36</v>
      </c>
      <c r="R1714" s="11">
        <v>1</v>
      </c>
    </row>
    <row r="1715" spans="1:18">
      <c r="A1715" s="10" t="s">
        <v>5696</v>
      </c>
      <c r="B1715" s="11" t="s">
        <v>49</v>
      </c>
      <c r="C1715" s="11" t="s">
        <v>4177</v>
      </c>
      <c r="D1715" s="11">
        <v>98112</v>
      </c>
      <c r="E1715" s="16">
        <v>516500</v>
      </c>
      <c r="F1715" s="12">
        <v>1</v>
      </c>
      <c r="G1715" s="15">
        <v>1.25</v>
      </c>
      <c r="H1715" s="15">
        <v>1100</v>
      </c>
      <c r="I1715" s="13">
        <v>470</v>
      </c>
      <c r="J1715" s="11">
        <v>0</v>
      </c>
      <c r="K1715" s="15" t="s">
        <v>4183</v>
      </c>
      <c r="L1715" s="11" t="s">
        <v>4183</v>
      </c>
      <c r="M1715" s="11" t="s">
        <v>4184</v>
      </c>
      <c r="N1715" s="11" t="s">
        <v>4180</v>
      </c>
      <c r="O1715" s="11">
        <v>11</v>
      </c>
      <c r="P1715" s="11">
        <v>0</v>
      </c>
      <c r="Q1715" s="11">
        <v>11</v>
      </c>
      <c r="R1715" s="11">
        <v>3</v>
      </c>
    </row>
    <row r="1716" spans="1:18">
      <c r="A1716" s="10" t="s">
        <v>1843</v>
      </c>
      <c r="B1716" s="11" t="s">
        <v>49</v>
      </c>
      <c r="C1716" s="11" t="s">
        <v>4177</v>
      </c>
      <c r="D1716" s="11">
        <v>98118</v>
      </c>
      <c r="E1716" s="16">
        <v>516200</v>
      </c>
      <c r="F1716" s="12">
        <v>3</v>
      </c>
      <c r="G1716" s="15">
        <v>2</v>
      </c>
      <c r="H1716" s="15">
        <v>2110</v>
      </c>
      <c r="I1716" s="13">
        <v>245</v>
      </c>
      <c r="J1716" s="11">
        <v>0</v>
      </c>
      <c r="K1716" s="15" t="s">
        <v>4183</v>
      </c>
      <c r="L1716" s="11" t="s">
        <v>4178</v>
      </c>
      <c r="M1716" s="11" t="s">
        <v>4184</v>
      </c>
      <c r="N1716" s="11" t="s">
        <v>4181</v>
      </c>
      <c r="O1716" s="11">
        <v>106</v>
      </c>
      <c r="P1716" s="11">
        <v>1934</v>
      </c>
      <c r="Q1716" s="11">
        <v>91</v>
      </c>
      <c r="R1716" s="11">
        <v>1</v>
      </c>
    </row>
    <row r="1717" spans="1:18">
      <c r="A1717" s="10" t="s">
        <v>5697</v>
      </c>
      <c r="B1717" s="11" t="s">
        <v>313</v>
      </c>
      <c r="C1717" s="11" t="s">
        <v>4177</v>
      </c>
      <c r="D1717" s="11">
        <v>98065</v>
      </c>
      <c r="E1717" s="16">
        <v>516000</v>
      </c>
      <c r="F1717" s="12">
        <v>4</v>
      </c>
      <c r="G1717" s="15">
        <v>3.5</v>
      </c>
      <c r="H1717" s="15">
        <v>2550</v>
      </c>
      <c r="I1717" s="13">
        <v>202</v>
      </c>
      <c r="J1717" s="11">
        <v>0</v>
      </c>
      <c r="K1717" s="15" t="s">
        <v>4183</v>
      </c>
      <c r="L1717" s="11" t="s">
        <v>4183</v>
      </c>
      <c r="M1717" s="11" t="s">
        <v>4184</v>
      </c>
      <c r="N1717" s="11" t="s">
        <v>4180</v>
      </c>
      <c r="O1717" s="11">
        <v>18</v>
      </c>
      <c r="P1717" s="11">
        <v>0</v>
      </c>
      <c r="Q1717" s="11">
        <v>18</v>
      </c>
      <c r="R1717" s="11">
        <v>2</v>
      </c>
    </row>
    <row r="1718" spans="1:18">
      <c r="A1718" s="10" t="s">
        <v>5698</v>
      </c>
      <c r="B1718" s="11" t="s">
        <v>451</v>
      </c>
      <c r="C1718" s="11" t="s">
        <v>4177</v>
      </c>
      <c r="D1718" s="11">
        <v>98019</v>
      </c>
      <c r="E1718" s="16">
        <v>515500</v>
      </c>
      <c r="F1718" s="12">
        <v>4</v>
      </c>
      <c r="G1718" s="15">
        <v>2.5</v>
      </c>
      <c r="H1718" s="15">
        <v>2920</v>
      </c>
      <c r="I1718" s="13">
        <v>177</v>
      </c>
      <c r="J1718" s="11">
        <v>0</v>
      </c>
      <c r="K1718" s="15" t="s">
        <v>4183</v>
      </c>
      <c r="L1718" s="11" t="s">
        <v>4183</v>
      </c>
      <c r="M1718" s="11" t="s">
        <v>4184</v>
      </c>
      <c r="N1718" s="11" t="s">
        <v>4180</v>
      </c>
      <c r="O1718" s="11">
        <v>22</v>
      </c>
      <c r="P1718" s="11">
        <v>0</v>
      </c>
      <c r="Q1718" s="11">
        <v>22</v>
      </c>
      <c r="R1718" s="11">
        <v>2</v>
      </c>
    </row>
    <row r="1719" spans="1:18">
      <c r="A1719" s="10" t="s">
        <v>5699</v>
      </c>
      <c r="B1719" s="11" t="s">
        <v>841</v>
      </c>
      <c r="C1719" s="11" t="s">
        <v>4177</v>
      </c>
      <c r="D1719" s="11">
        <v>98011</v>
      </c>
      <c r="E1719" s="16">
        <v>515000</v>
      </c>
      <c r="F1719" s="12">
        <v>5</v>
      </c>
      <c r="G1719" s="15">
        <v>3.25</v>
      </c>
      <c r="H1719" s="15">
        <v>2740</v>
      </c>
      <c r="I1719" s="13">
        <v>188</v>
      </c>
      <c r="J1719" s="11">
        <v>0</v>
      </c>
      <c r="K1719" s="15" t="s">
        <v>4183</v>
      </c>
      <c r="L1719" s="11" t="s">
        <v>4178</v>
      </c>
      <c r="M1719" s="11" t="s">
        <v>4184</v>
      </c>
      <c r="N1719" s="11" t="s">
        <v>4181</v>
      </c>
      <c r="O1719" s="11">
        <v>48</v>
      </c>
      <c r="P1719" s="11">
        <v>0</v>
      </c>
      <c r="Q1719" s="11">
        <v>48</v>
      </c>
      <c r="R1719" s="11">
        <v>1</v>
      </c>
    </row>
    <row r="1720" spans="1:18">
      <c r="A1720" s="10" t="s">
        <v>5700</v>
      </c>
      <c r="B1720" s="11" t="s">
        <v>329</v>
      </c>
      <c r="C1720" s="11" t="s">
        <v>4177</v>
      </c>
      <c r="D1720" s="11">
        <v>98028</v>
      </c>
      <c r="E1720" s="16">
        <v>515000</v>
      </c>
      <c r="F1720" s="12">
        <v>3</v>
      </c>
      <c r="G1720" s="15">
        <v>2.5</v>
      </c>
      <c r="H1720" s="15">
        <v>2010</v>
      </c>
      <c r="I1720" s="13">
        <v>256</v>
      </c>
      <c r="J1720" s="11">
        <v>0</v>
      </c>
      <c r="K1720" s="15" t="s">
        <v>4183</v>
      </c>
      <c r="L1720" s="11" t="s">
        <v>4183</v>
      </c>
      <c r="M1720" s="11" t="s">
        <v>4184</v>
      </c>
      <c r="N1720" s="11" t="s">
        <v>4180</v>
      </c>
      <c r="O1720" s="11">
        <v>31</v>
      </c>
      <c r="P1720" s="11">
        <v>0</v>
      </c>
      <c r="Q1720" s="11">
        <v>31</v>
      </c>
      <c r="R1720" s="11">
        <v>2</v>
      </c>
    </row>
    <row r="1721" spans="1:18">
      <c r="A1721" s="10" t="s">
        <v>5701</v>
      </c>
      <c r="B1721" s="11" t="s">
        <v>329</v>
      </c>
      <c r="C1721" s="11" t="s">
        <v>4177</v>
      </c>
      <c r="D1721" s="11">
        <v>98028</v>
      </c>
      <c r="E1721" s="16">
        <v>515000</v>
      </c>
      <c r="F1721" s="12">
        <v>3</v>
      </c>
      <c r="G1721" s="15">
        <v>2.5</v>
      </c>
      <c r="H1721" s="15">
        <v>2600</v>
      </c>
      <c r="I1721" s="13">
        <v>198</v>
      </c>
      <c r="J1721" s="11">
        <v>0</v>
      </c>
      <c r="K1721" s="15" t="s">
        <v>4183</v>
      </c>
      <c r="L1721" s="11" t="s">
        <v>4183</v>
      </c>
      <c r="M1721" s="11" t="s">
        <v>4184</v>
      </c>
      <c r="N1721" s="11" t="s">
        <v>4180</v>
      </c>
      <c r="O1721" s="11">
        <v>22</v>
      </c>
      <c r="P1721" s="11">
        <v>0</v>
      </c>
      <c r="Q1721" s="11">
        <v>22</v>
      </c>
      <c r="R1721" s="11">
        <v>2</v>
      </c>
    </row>
    <row r="1722" spans="1:18">
      <c r="A1722" s="10" t="s">
        <v>5702</v>
      </c>
      <c r="B1722" s="11" t="s">
        <v>46</v>
      </c>
      <c r="C1722" s="11" t="s">
        <v>4177</v>
      </c>
      <c r="D1722" s="11">
        <v>98034</v>
      </c>
      <c r="E1722" s="16">
        <v>515000</v>
      </c>
      <c r="F1722" s="12">
        <v>3</v>
      </c>
      <c r="G1722" s="15">
        <v>2.5</v>
      </c>
      <c r="H1722" s="15">
        <v>1800</v>
      </c>
      <c r="I1722" s="13">
        <v>286</v>
      </c>
      <c r="J1722" s="11">
        <v>0</v>
      </c>
      <c r="K1722" s="15" t="s">
        <v>4183</v>
      </c>
      <c r="L1722" s="11" t="s">
        <v>4183</v>
      </c>
      <c r="M1722" s="11" t="s">
        <v>4184</v>
      </c>
      <c r="N1722" s="11" t="s">
        <v>4180</v>
      </c>
      <c r="O1722" s="11">
        <v>29</v>
      </c>
      <c r="P1722" s="11">
        <v>0</v>
      </c>
      <c r="Q1722" s="11">
        <v>29</v>
      </c>
      <c r="R1722" s="11">
        <v>2</v>
      </c>
    </row>
    <row r="1723" spans="1:18">
      <c r="A1723" s="10" t="s">
        <v>5703</v>
      </c>
      <c r="B1723" s="11" t="s">
        <v>319</v>
      </c>
      <c r="C1723" s="11" t="s">
        <v>4177</v>
      </c>
      <c r="D1723" s="11">
        <v>98059</v>
      </c>
      <c r="E1723" s="16">
        <v>515000</v>
      </c>
      <c r="F1723" s="12">
        <v>4</v>
      </c>
      <c r="G1723" s="15">
        <v>2.5</v>
      </c>
      <c r="H1723" s="15">
        <v>2670</v>
      </c>
      <c r="I1723" s="13">
        <v>193</v>
      </c>
      <c r="J1723" s="11">
        <v>0</v>
      </c>
      <c r="K1723" s="15" t="s">
        <v>4183</v>
      </c>
      <c r="L1723" s="11" t="s">
        <v>4183</v>
      </c>
      <c r="M1723" s="11" t="s">
        <v>4184</v>
      </c>
      <c r="N1723" s="11" t="s">
        <v>4180</v>
      </c>
      <c r="O1723" s="11">
        <v>19</v>
      </c>
      <c r="P1723" s="11">
        <v>0</v>
      </c>
      <c r="Q1723" s="11">
        <v>19</v>
      </c>
      <c r="R1723" s="11">
        <v>2</v>
      </c>
    </row>
    <row r="1724" spans="1:18">
      <c r="A1724" s="10" t="s">
        <v>5704</v>
      </c>
      <c r="B1724" s="11" t="s">
        <v>319</v>
      </c>
      <c r="C1724" s="11" t="s">
        <v>4177</v>
      </c>
      <c r="D1724" s="11">
        <v>98059</v>
      </c>
      <c r="E1724" s="16">
        <v>515000</v>
      </c>
      <c r="F1724" s="12">
        <v>4</v>
      </c>
      <c r="G1724" s="15">
        <v>2.5</v>
      </c>
      <c r="H1724" s="15">
        <v>3200</v>
      </c>
      <c r="I1724" s="13">
        <v>161</v>
      </c>
      <c r="J1724" s="11">
        <v>0</v>
      </c>
      <c r="K1724" s="15" t="s">
        <v>4183</v>
      </c>
      <c r="L1724" s="11" t="s">
        <v>4183</v>
      </c>
      <c r="M1724" s="11" t="s">
        <v>4184</v>
      </c>
      <c r="N1724" s="11" t="s">
        <v>4180</v>
      </c>
      <c r="O1724" s="11">
        <v>20</v>
      </c>
      <c r="P1724" s="11">
        <v>0</v>
      </c>
      <c r="Q1724" s="11">
        <v>20</v>
      </c>
      <c r="R1724" s="11">
        <v>2</v>
      </c>
    </row>
    <row r="1725" spans="1:18">
      <c r="A1725" s="10" t="s">
        <v>5705</v>
      </c>
      <c r="B1725" s="11" t="s">
        <v>49</v>
      </c>
      <c r="C1725" s="11" t="s">
        <v>4177</v>
      </c>
      <c r="D1725" s="11">
        <v>98107</v>
      </c>
      <c r="E1725" s="16">
        <v>515000</v>
      </c>
      <c r="F1725" s="12">
        <v>2</v>
      </c>
      <c r="G1725" s="15">
        <v>1</v>
      </c>
      <c r="H1725" s="15">
        <v>1050</v>
      </c>
      <c r="I1725" s="13">
        <v>490</v>
      </c>
      <c r="J1725" s="11">
        <v>0</v>
      </c>
      <c r="K1725" s="15" t="s">
        <v>4183</v>
      </c>
      <c r="L1725" s="11" t="s">
        <v>4183</v>
      </c>
      <c r="M1725" s="11" t="s">
        <v>4184</v>
      </c>
      <c r="N1725" s="11" t="s">
        <v>4181</v>
      </c>
      <c r="O1725" s="11">
        <v>118</v>
      </c>
      <c r="P1725" s="11">
        <v>0</v>
      </c>
      <c r="Q1725" s="11">
        <v>118</v>
      </c>
      <c r="R1725" s="11">
        <v>1</v>
      </c>
    </row>
    <row r="1726" spans="1:18">
      <c r="A1726" s="10" t="s">
        <v>5706</v>
      </c>
      <c r="B1726" s="11" t="s">
        <v>49</v>
      </c>
      <c r="C1726" s="11" t="s">
        <v>4177</v>
      </c>
      <c r="D1726" s="11">
        <v>98107</v>
      </c>
      <c r="E1726" s="16">
        <v>515000</v>
      </c>
      <c r="F1726" s="12">
        <v>3</v>
      </c>
      <c r="G1726" s="15">
        <v>3.5</v>
      </c>
      <c r="H1726" s="15">
        <v>1360</v>
      </c>
      <c r="I1726" s="13">
        <v>379</v>
      </c>
      <c r="J1726" s="11">
        <v>0</v>
      </c>
      <c r="K1726" s="15" t="s">
        <v>4183</v>
      </c>
      <c r="L1726" s="11" t="s">
        <v>4178</v>
      </c>
      <c r="M1726" s="11" t="s">
        <v>4184</v>
      </c>
      <c r="N1726" s="11" t="s">
        <v>4180</v>
      </c>
      <c r="O1726" s="11">
        <v>18</v>
      </c>
      <c r="P1726" s="11">
        <v>0</v>
      </c>
      <c r="Q1726" s="11">
        <v>18</v>
      </c>
      <c r="R1726" s="11">
        <v>2</v>
      </c>
    </row>
    <row r="1727" spans="1:18">
      <c r="A1727" s="10" t="s">
        <v>5707</v>
      </c>
      <c r="B1727" s="11" t="s">
        <v>49</v>
      </c>
      <c r="C1727" s="11" t="s">
        <v>4177</v>
      </c>
      <c r="D1727" s="11">
        <v>98106</v>
      </c>
      <c r="E1727" s="16">
        <v>515000</v>
      </c>
      <c r="F1727" s="12">
        <v>5</v>
      </c>
      <c r="G1727" s="15">
        <v>3.25</v>
      </c>
      <c r="H1727" s="15">
        <v>2910</v>
      </c>
      <c r="I1727" s="13">
        <v>177</v>
      </c>
      <c r="J1727" s="11">
        <v>0</v>
      </c>
      <c r="K1727" s="15" t="s">
        <v>4183</v>
      </c>
      <c r="L1727" s="11" t="s">
        <v>4178</v>
      </c>
      <c r="M1727" s="11" t="s">
        <v>4184</v>
      </c>
      <c r="N1727" s="11" t="s">
        <v>4180</v>
      </c>
      <c r="O1727" s="11">
        <v>12</v>
      </c>
      <c r="P1727" s="11">
        <v>1923</v>
      </c>
      <c r="Q1727" s="11">
        <v>102</v>
      </c>
      <c r="R1727" s="11">
        <v>2</v>
      </c>
    </row>
    <row r="1728" spans="1:18">
      <c r="A1728" s="10" t="s">
        <v>5708</v>
      </c>
      <c r="B1728" s="11" t="s">
        <v>49</v>
      </c>
      <c r="C1728" s="11" t="s">
        <v>4177</v>
      </c>
      <c r="D1728" s="11">
        <v>98136</v>
      </c>
      <c r="E1728" s="16">
        <v>515000</v>
      </c>
      <c r="F1728" s="12">
        <v>2</v>
      </c>
      <c r="G1728" s="15">
        <v>1</v>
      </c>
      <c r="H1728" s="15">
        <v>1680</v>
      </c>
      <c r="I1728" s="13">
        <v>307</v>
      </c>
      <c r="J1728" s="11">
        <v>0</v>
      </c>
      <c r="K1728" s="15" t="s">
        <v>4183</v>
      </c>
      <c r="L1728" s="11" t="s">
        <v>4178</v>
      </c>
      <c r="M1728" s="11" t="s">
        <v>4184</v>
      </c>
      <c r="N1728" s="11" t="s">
        <v>4179</v>
      </c>
      <c r="O1728" s="11">
        <v>84</v>
      </c>
      <c r="P1728" s="11">
        <v>1998</v>
      </c>
      <c r="Q1728" s="11">
        <v>27</v>
      </c>
      <c r="R1728" s="11">
        <v>1</v>
      </c>
    </row>
    <row r="1729" spans="1:18">
      <c r="A1729" s="10" t="s">
        <v>1856</v>
      </c>
      <c r="B1729" s="11" t="s">
        <v>100</v>
      </c>
      <c r="C1729" s="11" t="s">
        <v>4177</v>
      </c>
      <c r="D1729" s="11">
        <v>98133</v>
      </c>
      <c r="E1729" s="16">
        <v>515000</v>
      </c>
      <c r="F1729" s="12">
        <v>3</v>
      </c>
      <c r="G1729" s="15">
        <v>2.5</v>
      </c>
      <c r="H1729" s="15">
        <v>3370</v>
      </c>
      <c r="I1729" s="13">
        <v>153</v>
      </c>
      <c r="J1729" s="11">
        <v>0</v>
      </c>
      <c r="K1729" s="15" t="s">
        <v>4183</v>
      </c>
      <c r="L1729" s="11" t="s">
        <v>4178</v>
      </c>
      <c r="M1729" s="11" t="s">
        <v>4184</v>
      </c>
      <c r="N1729" s="11" t="s">
        <v>4180</v>
      </c>
      <c r="O1729" s="11">
        <v>74</v>
      </c>
      <c r="P1729" s="11">
        <v>1994</v>
      </c>
      <c r="Q1729" s="11">
        <v>31</v>
      </c>
      <c r="R1729" s="11">
        <v>2</v>
      </c>
    </row>
    <row r="1730" spans="1:18">
      <c r="A1730" s="10" t="s">
        <v>5709</v>
      </c>
      <c r="B1730" s="11" t="s">
        <v>313</v>
      </c>
      <c r="C1730" s="11" t="s">
        <v>4177</v>
      </c>
      <c r="D1730" s="11">
        <v>98065</v>
      </c>
      <c r="E1730" s="16">
        <v>515000</v>
      </c>
      <c r="F1730" s="12">
        <v>4</v>
      </c>
      <c r="G1730" s="15">
        <v>2.5</v>
      </c>
      <c r="H1730" s="15">
        <v>2680</v>
      </c>
      <c r="I1730" s="13">
        <v>192</v>
      </c>
      <c r="J1730" s="11">
        <v>0</v>
      </c>
      <c r="K1730" s="15" t="s">
        <v>4183</v>
      </c>
      <c r="L1730" s="11" t="s">
        <v>4183</v>
      </c>
      <c r="M1730" s="11" t="s">
        <v>4184</v>
      </c>
      <c r="N1730" s="11" t="s">
        <v>4180</v>
      </c>
      <c r="O1730" s="11">
        <v>21</v>
      </c>
      <c r="P1730" s="11">
        <v>2003</v>
      </c>
      <c r="Q1730" s="11">
        <v>22</v>
      </c>
      <c r="R1730" s="11">
        <v>2</v>
      </c>
    </row>
    <row r="1731" spans="1:18">
      <c r="A1731" s="10" t="s">
        <v>5710</v>
      </c>
      <c r="B1731" s="11" t="s">
        <v>49</v>
      </c>
      <c r="C1731" s="11" t="s">
        <v>4177</v>
      </c>
      <c r="D1731" s="11">
        <v>98136</v>
      </c>
      <c r="E1731" s="16">
        <v>514000</v>
      </c>
      <c r="F1731" s="12">
        <v>3</v>
      </c>
      <c r="G1731" s="15">
        <v>1.75</v>
      </c>
      <c r="H1731" s="15">
        <v>1720</v>
      </c>
      <c r="I1731" s="13">
        <v>299</v>
      </c>
      <c r="J1731" s="11">
        <v>0</v>
      </c>
      <c r="K1731" s="15" t="s">
        <v>4183</v>
      </c>
      <c r="L1731" s="11" t="s">
        <v>4178</v>
      </c>
      <c r="M1731" s="11" t="s">
        <v>4195</v>
      </c>
      <c r="N1731" s="11" t="s">
        <v>4180</v>
      </c>
      <c r="O1731" s="11">
        <v>39</v>
      </c>
      <c r="P1731" s="11">
        <v>0</v>
      </c>
      <c r="Q1731" s="11">
        <v>39</v>
      </c>
      <c r="R1731" s="11">
        <v>1</v>
      </c>
    </row>
    <row r="1732" spans="1:18">
      <c r="A1732" s="10" t="s">
        <v>5711</v>
      </c>
      <c r="B1732" s="11" t="s">
        <v>79</v>
      </c>
      <c r="C1732" s="11" t="s">
        <v>4177</v>
      </c>
      <c r="D1732" s="11">
        <v>98029</v>
      </c>
      <c r="E1732" s="16">
        <v>513000</v>
      </c>
      <c r="F1732" s="12">
        <v>3</v>
      </c>
      <c r="G1732" s="15">
        <v>2.5</v>
      </c>
      <c r="H1732" s="15">
        <v>1810</v>
      </c>
      <c r="I1732" s="13">
        <v>283</v>
      </c>
      <c r="J1732" s="11">
        <v>0</v>
      </c>
      <c r="K1732" s="15" t="s">
        <v>4183</v>
      </c>
      <c r="L1732" s="11" t="s">
        <v>4183</v>
      </c>
      <c r="M1732" s="11" t="s">
        <v>4184</v>
      </c>
      <c r="N1732" s="11" t="s">
        <v>4180</v>
      </c>
      <c r="O1732" s="11">
        <v>33</v>
      </c>
      <c r="P1732" s="11">
        <v>0</v>
      </c>
      <c r="Q1732" s="11">
        <v>33</v>
      </c>
      <c r="R1732" s="11">
        <v>2</v>
      </c>
    </row>
    <row r="1733" spans="1:18">
      <c r="A1733" s="10" t="s">
        <v>5712</v>
      </c>
      <c r="B1733" s="11" t="s">
        <v>49</v>
      </c>
      <c r="C1733" s="11" t="s">
        <v>4177</v>
      </c>
      <c r="D1733" s="11">
        <v>98126</v>
      </c>
      <c r="E1733" s="16">
        <v>513000</v>
      </c>
      <c r="F1733" s="12">
        <v>4</v>
      </c>
      <c r="G1733" s="15">
        <v>2.75</v>
      </c>
      <c r="H1733" s="15">
        <v>2020</v>
      </c>
      <c r="I1733" s="13">
        <v>254</v>
      </c>
      <c r="J1733" s="11">
        <v>0</v>
      </c>
      <c r="K1733" s="15" t="s">
        <v>4183</v>
      </c>
      <c r="L1733" s="11" t="s">
        <v>4178</v>
      </c>
      <c r="M1733" s="11" t="s">
        <v>4184</v>
      </c>
      <c r="N1733" s="11" t="s">
        <v>4181</v>
      </c>
      <c r="O1733" s="11">
        <v>67</v>
      </c>
      <c r="P1733" s="11">
        <v>0</v>
      </c>
      <c r="Q1733" s="11">
        <v>67</v>
      </c>
      <c r="R1733" s="11">
        <v>1</v>
      </c>
    </row>
    <row r="1734" spans="1:18">
      <c r="A1734" s="10" t="s">
        <v>5713</v>
      </c>
      <c r="B1734" s="11" t="s">
        <v>46</v>
      </c>
      <c r="C1734" s="11" t="s">
        <v>4177</v>
      </c>
      <c r="D1734" s="11">
        <v>98033</v>
      </c>
      <c r="E1734" s="16">
        <v>512500</v>
      </c>
      <c r="F1734" s="12">
        <v>3</v>
      </c>
      <c r="G1734" s="15">
        <v>2.5</v>
      </c>
      <c r="H1734" s="15">
        <v>1900</v>
      </c>
      <c r="I1734" s="13">
        <v>270</v>
      </c>
      <c r="J1734" s="11">
        <v>0</v>
      </c>
      <c r="K1734" s="15" t="s">
        <v>4183</v>
      </c>
      <c r="L1734" s="11" t="s">
        <v>4183</v>
      </c>
      <c r="M1734" s="11" t="s">
        <v>4184</v>
      </c>
      <c r="N1734" s="11" t="s">
        <v>4180</v>
      </c>
      <c r="O1734" s="11">
        <v>35</v>
      </c>
      <c r="P1734" s="11">
        <v>2009</v>
      </c>
      <c r="Q1734" s="11">
        <v>16</v>
      </c>
      <c r="R1734" s="11">
        <v>2</v>
      </c>
    </row>
    <row r="1735" spans="1:18">
      <c r="A1735" s="10" t="s">
        <v>5714</v>
      </c>
      <c r="B1735" s="11" t="s">
        <v>49</v>
      </c>
      <c r="C1735" s="11" t="s">
        <v>4177</v>
      </c>
      <c r="D1735" s="11">
        <v>98116</v>
      </c>
      <c r="E1735" s="16">
        <v>512500</v>
      </c>
      <c r="F1735" s="12">
        <v>3</v>
      </c>
      <c r="G1735" s="15">
        <v>2.5</v>
      </c>
      <c r="H1735" s="15">
        <v>1840</v>
      </c>
      <c r="I1735" s="13">
        <v>279</v>
      </c>
      <c r="J1735" s="11">
        <v>0</v>
      </c>
      <c r="K1735" s="15" t="s">
        <v>4183</v>
      </c>
      <c r="L1735" s="11" t="s">
        <v>4183</v>
      </c>
      <c r="M1735" s="11" t="s">
        <v>4184</v>
      </c>
      <c r="N1735" s="11" t="s">
        <v>4179</v>
      </c>
      <c r="O1735" s="11">
        <v>28</v>
      </c>
      <c r="P1735" s="11">
        <v>0</v>
      </c>
      <c r="Q1735" s="11">
        <v>28</v>
      </c>
      <c r="R1735" s="11">
        <v>2</v>
      </c>
    </row>
    <row r="1736" spans="1:18">
      <c r="A1736" s="10" t="s">
        <v>5715</v>
      </c>
      <c r="B1736" s="11" t="s">
        <v>49</v>
      </c>
      <c r="C1736" s="11" t="s">
        <v>4177</v>
      </c>
      <c r="D1736" s="11">
        <v>98117</v>
      </c>
      <c r="E1736" s="16">
        <v>512031</v>
      </c>
      <c r="F1736" s="12">
        <v>3</v>
      </c>
      <c r="G1736" s="15">
        <v>1.75</v>
      </c>
      <c r="H1736" s="15">
        <v>1540</v>
      </c>
      <c r="I1736" s="13">
        <v>332</v>
      </c>
      <c r="J1736" s="11">
        <v>0</v>
      </c>
      <c r="K1736" s="15" t="s">
        <v>4183</v>
      </c>
      <c r="L1736" s="11" t="s">
        <v>4178</v>
      </c>
      <c r="M1736" s="11" t="s">
        <v>4179</v>
      </c>
      <c r="N1736" s="11" t="s">
        <v>4180</v>
      </c>
      <c r="O1736" s="11">
        <v>105</v>
      </c>
      <c r="P1736" s="11">
        <v>1979</v>
      </c>
      <c r="Q1736" s="11">
        <v>46</v>
      </c>
      <c r="R1736" s="11">
        <v>1</v>
      </c>
    </row>
    <row r="1737" spans="1:18">
      <c r="A1737" s="10" t="s">
        <v>5716</v>
      </c>
      <c r="B1737" s="11" t="s">
        <v>49</v>
      </c>
      <c r="C1737" s="11" t="s">
        <v>4177</v>
      </c>
      <c r="D1737" s="11">
        <v>98115</v>
      </c>
      <c r="E1737" s="16">
        <v>511500</v>
      </c>
      <c r="F1737" s="12">
        <v>4</v>
      </c>
      <c r="G1737" s="15">
        <v>1</v>
      </c>
      <c r="H1737" s="15">
        <v>1360</v>
      </c>
      <c r="I1737" s="13">
        <v>376</v>
      </c>
      <c r="J1737" s="11">
        <v>0</v>
      </c>
      <c r="K1737" s="15" t="s">
        <v>4183</v>
      </c>
      <c r="L1737" s="11" t="s">
        <v>4183</v>
      </c>
      <c r="M1737" s="11" t="s">
        <v>4184</v>
      </c>
      <c r="N1737" s="11" t="s">
        <v>4180</v>
      </c>
      <c r="O1737" s="11">
        <v>108</v>
      </c>
      <c r="P1737" s="11">
        <v>2009</v>
      </c>
      <c r="Q1737" s="11">
        <v>16</v>
      </c>
      <c r="R1737" s="11">
        <v>1.5</v>
      </c>
    </row>
    <row r="1738" spans="1:18">
      <c r="A1738" s="10" t="s">
        <v>5717</v>
      </c>
      <c r="B1738" s="11" t="s">
        <v>329</v>
      </c>
      <c r="C1738" s="11" t="s">
        <v>4177</v>
      </c>
      <c r="D1738" s="11">
        <v>98028</v>
      </c>
      <c r="E1738" s="16">
        <v>511000</v>
      </c>
      <c r="F1738" s="12">
        <v>3</v>
      </c>
      <c r="G1738" s="15">
        <v>2.5</v>
      </c>
      <c r="H1738" s="15">
        <v>1820</v>
      </c>
      <c r="I1738" s="13">
        <v>281</v>
      </c>
      <c r="J1738" s="11">
        <v>0</v>
      </c>
      <c r="K1738" s="15" t="s">
        <v>4183</v>
      </c>
      <c r="L1738" s="11" t="s">
        <v>4183</v>
      </c>
      <c r="M1738" s="11" t="s">
        <v>4184</v>
      </c>
      <c r="N1738" s="11" t="s">
        <v>4180</v>
      </c>
      <c r="O1738" s="11">
        <v>20</v>
      </c>
      <c r="P1738" s="11">
        <v>0</v>
      </c>
      <c r="Q1738" s="11">
        <v>20</v>
      </c>
      <c r="R1738" s="11">
        <v>2</v>
      </c>
    </row>
    <row r="1739" spans="1:18">
      <c r="A1739" s="10" t="s">
        <v>5718</v>
      </c>
      <c r="B1739" s="11" t="s">
        <v>49</v>
      </c>
      <c r="C1739" s="11" t="s">
        <v>4177</v>
      </c>
      <c r="D1739" s="11">
        <v>98117</v>
      </c>
      <c r="E1739" s="16">
        <v>510250</v>
      </c>
      <c r="F1739" s="12">
        <v>3</v>
      </c>
      <c r="G1739" s="15">
        <v>1.75</v>
      </c>
      <c r="H1739" s="15">
        <v>1400</v>
      </c>
      <c r="I1739" s="13">
        <v>364</v>
      </c>
      <c r="J1739" s="11">
        <v>0</v>
      </c>
      <c r="K1739" s="15" t="s">
        <v>4183</v>
      </c>
      <c r="L1739" s="11" t="s">
        <v>4178</v>
      </c>
      <c r="M1739" s="11" t="s">
        <v>4184</v>
      </c>
      <c r="N1739" s="11" t="s">
        <v>4180</v>
      </c>
      <c r="O1739" s="11">
        <v>74</v>
      </c>
      <c r="P1739" s="11">
        <v>1994</v>
      </c>
      <c r="Q1739" s="11">
        <v>31</v>
      </c>
      <c r="R1739" s="11">
        <v>1</v>
      </c>
    </row>
    <row r="1740" spans="1:18">
      <c r="A1740" s="10" t="s">
        <v>5719</v>
      </c>
      <c r="B1740" s="11" t="s">
        <v>33</v>
      </c>
      <c r="C1740" s="11" t="s">
        <v>4177</v>
      </c>
      <c r="D1740" s="11">
        <v>98007</v>
      </c>
      <c r="E1740" s="16">
        <v>510000</v>
      </c>
      <c r="F1740" s="12">
        <v>4</v>
      </c>
      <c r="G1740" s="15">
        <v>1.5</v>
      </c>
      <c r="H1740" s="15">
        <v>2040</v>
      </c>
      <c r="I1740" s="13">
        <v>250</v>
      </c>
      <c r="J1740" s="11">
        <v>0</v>
      </c>
      <c r="K1740" s="15" t="s">
        <v>4183</v>
      </c>
      <c r="L1740" s="11" t="s">
        <v>4178</v>
      </c>
      <c r="M1740" s="11" t="s">
        <v>4184</v>
      </c>
      <c r="N1740" s="11" t="s">
        <v>4179</v>
      </c>
      <c r="O1740" s="11">
        <v>64</v>
      </c>
      <c r="P1740" s="11">
        <v>2001</v>
      </c>
      <c r="Q1740" s="11">
        <v>24</v>
      </c>
      <c r="R1740" s="11">
        <v>1</v>
      </c>
    </row>
    <row r="1741" spans="1:18">
      <c r="A1741" s="10" t="s">
        <v>5720</v>
      </c>
      <c r="B1741" s="11" t="s">
        <v>1178</v>
      </c>
      <c r="C1741" s="11" t="s">
        <v>4177</v>
      </c>
      <c r="D1741" s="11">
        <v>98010</v>
      </c>
      <c r="E1741" s="16">
        <v>510000</v>
      </c>
      <c r="F1741" s="12">
        <v>3</v>
      </c>
      <c r="G1741" s="15">
        <v>1.75</v>
      </c>
      <c r="H1741" s="15">
        <v>1750</v>
      </c>
      <c r="I1741" s="13">
        <v>291</v>
      </c>
      <c r="J1741" s="11">
        <v>0</v>
      </c>
      <c r="K1741" s="15" t="s">
        <v>4183</v>
      </c>
      <c r="L1741" s="11" t="s">
        <v>4183</v>
      </c>
      <c r="M1741" s="11" t="s">
        <v>4184</v>
      </c>
      <c r="N1741" s="11" t="s">
        <v>4180</v>
      </c>
      <c r="O1741" s="11">
        <v>91</v>
      </c>
      <c r="P1741" s="11">
        <v>1978</v>
      </c>
      <c r="Q1741" s="11">
        <v>47</v>
      </c>
      <c r="R1741" s="11">
        <v>2</v>
      </c>
    </row>
    <row r="1742" spans="1:18">
      <c r="A1742" s="10" t="s">
        <v>5721</v>
      </c>
      <c r="B1742" s="11" t="s">
        <v>46</v>
      </c>
      <c r="C1742" s="11" t="s">
        <v>4177</v>
      </c>
      <c r="D1742" s="11">
        <v>98033</v>
      </c>
      <c r="E1742" s="16">
        <v>510000</v>
      </c>
      <c r="F1742" s="12">
        <v>3</v>
      </c>
      <c r="G1742" s="15">
        <v>1.75</v>
      </c>
      <c r="H1742" s="15">
        <v>1480</v>
      </c>
      <c r="I1742" s="13">
        <v>345</v>
      </c>
      <c r="J1742" s="11">
        <v>0</v>
      </c>
      <c r="K1742" s="15" t="s">
        <v>4183</v>
      </c>
      <c r="L1742" s="11" t="s">
        <v>4183</v>
      </c>
      <c r="M1742" s="11" t="s">
        <v>4184</v>
      </c>
      <c r="N1742" s="11" t="s">
        <v>4180</v>
      </c>
      <c r="O1742" s="11">
        <v>51</v>
      </c>
      <c r="P1742" s="11">
        <v>0</v>
      </c>
      <c r="Q1742" s="11">
        <v>51</v>
      </c>
      <c r="R1742" s="11">
        <v>1</v>
      </c>
    </row>
    <row r="1743" spans="1:18">
      <c r="A1743" s="10" t="s">
        <v>5722</v>
      </c>
      <c r="B1743" s="11" t="s">
        <v>46</v>
      </c>
      <c r="C1743" s="11" t="s">
        <v>4177</v>
      </c>
      <c r="D1743" s="11">
        <v>98034</v>
      </c>
      <c r="E1743" s="16">
        <v>510000</v>
      </c>
      <c r="F1743" s="12">
        <v>3</v>
      </c>
      <c r="G1743" s="15">
        <v>1.75</v>
      </c>
      <c r="H1743" s="15">
        <v>1600</v>
      </c>
      <c r="I1743" s="13">
        <v>319</v>
      </c>
      <c r="J1743" s="11">
        <v>0</v>
      </c>
      <c r="K1743" s="15" t="s">
        <v>4183</v>
      </c>
      <c r="L1743" s="11" t="s">
        <v>4183</v>
      </c>
      <c r="M1743" s="11" t="s">
        <v>4184</v>
      </c>
      <c r="N1743" s="11" t="s">
        <v>4179</v>
      </c>
      <c r="O1743" s="11">
        <v>58</v>
      </c>
      <c r="P1743" s="11">
        <v>0</v>
      </c>
      <c r="Q1743" s="11">
        <v>58</v>
      </c>
      <c r="R1743" s="11">
        <v>1</v>
      </c>
    </row>
    <row r="1744" spans="1:18">
      <c r="A1744" s="10" t="s">
        <v>5723</v>
      </c>
      <c r="B1744" s="11" t="s">
        <v>46</v>
      </c>
      <c r="C1744" s="11" t="s">
        <v>4177</v>
      </c>
      <c r="D1744" s="11">
        <v>98033</v>
      </c>
      <c r="E1744" s="16">
        <v>510000</v>
      </c>
      <c r="F1744" s="12">
        <v>4</v>
      </c>
      <c r="G1744" s="15">
        <v>1.5</v>
      </c>
      <c r="H1744" s="15">
        <v>1320</v>
      </c>
      <c r="I1744" s="13">
        <v>386</v>
      </c>
      <c r="J1744" s="11">
        <v>0</v>
      </c>
      <c r="K1744" s="15" t="s">
        <v>4183</v>
      </c>
      <c r="L1744" s="11" t="s">
        <v>4183</v>
      </c>
      <c r="M1744" s="11" t="s">
        <v>4184</v>
      </c>
      <c r="N1744" s="11" t="s">
        <v>4179</v>
      </c>
      <c r="O1744" s="11">
        <v>71</v>
      </c>
      <c r="P1744" s="11">
        <v>1979</v>
      </c>
      <c r="Q1744" s="11">
        <v>46</v>
      </c>
      <c r="R1744" s="11">
        <v>1</v>
      </c>
    </row>
    <row r="1745" spans="1:18">
      <c r="A1745" s="10" t="s">
        <v>5724</v>
      </c>
      <c r="B1745" s="11" t="s">
        <v>743</v>
      </c>
      <c r="C1745" s="11" t="s">
        <v>4177</v>
      </c>
      <c r="D1745" s="11">
        <v>98155</v>
      </c>
      <c r="E1745" s="16">
        <v>510000</v>
      </c>
      <c r="F1745" s="12">
        <v>4</v>
      </c>
      <c r="G1745" s="15">
        <v>2.5</v>
      </c>
      <c r="H1745" s="15">
        <v>2610</v>
      </c>
      <c r="I1745" s="13">
        <v>195</v>
      </c>
      <c r="J1745" s="11">
        <v>0</v>
      </c>
      <c r="K1745" s="15" t="s">
        <v>4183</v>
      </c>
      <c r="L1745" s="11" t="s">
        <v>4183</v>
      </c>
      <c r="M1745" s="11" t="s">
        <v>4184</v>
      </c>
      <c r="N1745" s="11" t="s">
        <v>4180</v>
      </c>
      <c r="O1745" s="11">
        <v>27</v>
      </c>
      <c r="P1745" s="11">
        <v>2006</v>
      </c>
      <c r="Q1745" s="11">
        <v>19</v>
      </c>
      <c r="R1745" s="11">
        <v>2</v>
      </c>
    </row>
    <row r="1746" spans="1:18">
      <c r="A1746" s="10" t="s">
        <v>5725</v>
      </c>
      <c r="B1746" s="11" t="s">
        <v>102</v>
      </c>
      <c r="C1746" s="11" t="s">
        <v>4177</v>
      </c>
      <c r="D1746" s="11">
        <v>98074</v>
      </c>
      <c r="E1746" s="16">
        <v>510000</v>
      </c>
      <c r="F1746" s="12">
        <v>3</v>
      </c>
      <c r="G1746" s="15">
        <v>1.75</v>
      </c>
      <c r="H1746" s="15">
        <v>2170</v>
      </c>
      <c r="I1746" s="13">
        <v>235</v>
      </c>
      <c r="J1746" s="11">
        <v>1</v>
      </c>
      <c r="K1746" s="15" t="s">
        <v>4183</v>
      </c>
      <c r="L1746" s="11" t="s">
        <v>4178</v>
      </c>
      <c r="M1746" s="11" t="s">
        <v>4184</v>
      </c>
      <c r="N1746" s="11" t="s">
        <v>4180</v>
      </c>
      <c r="O1746" s="11">
        <v>39</v>
      </c>
      <c r="P1746" s="11">
        <v>0</v>
      </c>
      <c r="Q1746" s="11">
        <v>39</v>
      </c>
      <c r="R1746" s="11">
        <v>1</v>
      </c>
    </row>
    <row r="1747" spans="1:18">
      <c r="A1747" s="10" t="s">
        <v>1874</v>
      </c>
      <c r="B1747" s="11" t="s">
        <v>49</v>
      </c>
      <c r="C1747" s="11" t="s">
        <v>4177</v>
      </c>
      <c r="D1747" s="11">
        <v>98103</v>
      </c>
      <c r="E1747" s="16">
        <v>510000</v>
      </c>
      <c r="F1747" s="12">
        <v>3</v>
      </c>
      <c r="G1747" s="15">
        <v>2.25</v>
      </c>
      <c r="H1747" s="15">
        <v>1420</v>
      </c>
      <c r="I1747" s="13">
        <v>359</v>
      </c>
      <c r="J1747" s="11">
        <v>0</v>
      </c>
      <c r="K1747" s="15" t="s">
        <v>4183</v>
      </c>
      <c r="L1747" s="11" t="s">
        <v>4183</v>
      </c>
      <c r="M1747" s="11" t="s">
        <v>4184</v>
      </c>
      <c r="N1747" s="11" t="s">
        <v>4180</v>
      </c>
      <c r="O1747" s="11">
        <v>19</v>
      </c>
      <c r="P1747" s="11">
        <v>0</v>
      </c>
      <c r="Q1747" s="11">
        <v>19</v>
      </c>
      <c r="R1747" s="11">
        <v>3</v>
      </c>
    </row>
    <row r="1748" spans="1:18">
      <c r="A1748" s="10" t="s">
        <v>5726</v>
      </c>
      <c r="B1748" s="11" t="s">
        <v>49</v>
      </c>
      <c r="C1748" s="11" t="s">
        <v>4177</v>
      </c>
      <c r="D1748" s="11">
        <v>98107</v>
      </c>
      <c r="E1748" s="16">
        <v>510000</v>
      </c>
      <c r="F1748" s="12">
        <v>3</v>
      </c>
      <c r="G1748" s="15">
        <v>2.5</v>
      </c>
      <c r="H1748" s="15">
        <v>1420</v>
      </c>
      <c r="I1748" s="13">
        <v>359</v>
      </c>
      <c r="J1748" s="11">
        <v>0</v>
      </c>
      <c r="K1748" s="15" t="s">
        <v>4183</v>
      </c>
      <c r="L1748" s="11" t="s">
        <v>4183</v>
      </c>
      <c r="M1748" s="11" t="s">
        <v>4184</v>
      </c>
      <c r="N1748" s="11" t="s">
        <v>4180</v>
      </c>
      <c r="O1748" s="11">
        <v>11</v>
      </c>
      <c r="P1748" s="11">
        <v>0</v>
      </c>
      <c r="Q1748" s="11">
        <v>11</v>
      </c>
      <c r="R1748" s="11">
        <v>3</v>
      </c>
    </row>
    <row r="1749" spans="1:18">
      <c r="A1749" s="10" t="s">
        <v>5727</v>
      </c>
      <c r="B1749" s="11" t="s">
        <v>49</v>
      </c>
      <c r="C1749" s="11" t="s">
        <v>4177</v>
      </c>
      <c r="D1749" s="11">
        <v>98115</v>
      </c>
      <c r="E1749" s="16">
        <v>510000</v>
      </c>
      <c r="F1749" s="12">
        <v>3</v>
      </c>
      <c r="G1749" s="15">
        <v>1.5</v>
      </c>
      <c r="H1749" s="15">
        <v>2240</v>
      </c>
      <c r="I1749" s="13">
        <v>228</v>
      </c>
      <c r="J1749" s="11">
        <v>0</v>
      </c>
      <c r="K1749" s="15" t="s">
        <v>4183</v>
      </c>
      <c r="L1749" s="11" t="s">
        <v>4178</v>
      </c>
      <c r="M1749" s="11" t="s">
        <v>4184</v>
      </c>
      <c r="N1749" s="11" t="s">
        <v>4180</v>
      </c>
      <c r="O1749" s="11">
        <v>96</v>
      </c>
      <c r="P1749" s="11">
        <v>0</v>
      </c>
      <c r="Q1749" s="11">
        <v>96</v>
      </c>
      <c r="R1749" s="11">
        <v>2</v>
      </c>
    </row>
    <row r="1750" spans="1:18">
      <c r="A1750" s="10" t="s">
        <v>5728</v>
      </c>
      <c r="B1750" s="11" t="s">
        <v>120</v>
      </c>
      <c r="C1750" s="11" t="s">
        <v>4177</v>
      </c>
      <c r="D1750" s="11">
        <v>98077</v>
      </c>
      <c r="E1750" s="16">
        <v>510000</v>
      </c>
      <c r="F1750" s="12">
        <v>4</v>
      </c>
      <c r="G1750" s="15">
        <v>2.25</v>
      </c>
      <c r="H1750" s="15">
        <v>2450</v>
      </c>
      <c r="I1750" s="13">
        <v>208</v>
      </c>
      <c r="J1750" s="11">
        <v>1</v>
      </c>
      <c r="K1750" s="15" t="s">
        <v>4183</v>
      </c>
      <c r="L1750" s="11" t="s">
        <v>4183</v>
      </c>
      <c r="M1750" s="11" t="s">
        <v>4184</v>
      </c>
      <c r="N1750" s="11" t="s">
        <v>4180</v>
      </c>
      <c r="O1750" s="11">
        <v>49</v>
      </c>
      <c r="P1750" s="11">
        <v>0</v>
      </c>
      <c r="Q1750" s="11">
        <v>49</v>
      </c>
      <c r="R1750" s="11">
        <v>2</v>
      </c>
    </row>
    <row r="1751" spans="1:18">
      <c r="A1751" s="10" t="s">
        <v>5729</v>
      </c>
      <c r="B1751" s="11" t="s">
        <v>319</v>
      </c>
      <c r="C1751" s="11" t="s">
        <v>4177</v>
      </c>
      <c r="D1751" s="11">
        <v>98059</v>
      </c>
      <c r="E1751" s="16">
        <v>509900</v>
      </c>
      <c r="F1751" s="12">
        <v>3</v>
      </c>
      <c r="G1751" s="15">
        <v>2.5</v>
      </c>
      <c r="H1751" s="15">
        <v>3030</v>
      </c>
      <c r="I1751" s="13">
        <v>168</v>
      </c>
      <c r="J1751" s="11">
        <v>0</v>
      </c>
      <c r="K1751" s="15" t="s">
        <v>4183</v>
      </c>
      <c r="L1751" s="11" t="s">
        <v>4183</v>
      </c>
      <c r="M1751" s="11" t="s">
        <v>4184</v>
      </c>
      <c r="N1751" s="11" t="s">
        <v>4180</v>
      </c>
      <c r="O1751" s="11">
        <v>16</v>
      </c>
      <c r="P1751" s="11">
        <v>0</v>
      </c>
      <c r="Q1751" s="11">
        <v>16</v>
      </c>
      <c r="R1751" s="11">
        <v>2</v>
      </c>
    </row>
    <row r="1752" spans="1:18">
      <c r="A1752" s="10" t="s">
        <v>5730</v>
      </c>
      <c r="B1752" s="11" t="s">
        <v>33</v>
      </c>
      <c r="C1752" s="11" t="s">
        <v>4177</v>
      </c>
      <c r="D1752" s="11">
        <v>98007</v>
      </c>
      <c r="E1752" s="16">
        <v>509000</v>
      </c>
      <c r="F1752" s="12">
        <v>2</v>
      </c>
      <c r="G1752" s="15">
        <v>1.5</v>
      </c>
      <c r="H1752" s="15">
        <v>1930</v>
      </c>
      <c r="I1752" s="13">
        <v>264</v>
      </c>
      <c r="J1752" s="11">
        <v>0</v>
      </c>
      <c r="K1752" s="15" t="s">
        <v>4183</v>
      </c>
      <c r="L1752" s="11" t="s">
        <v>4183</v>
      </c>
      <c r="M1752" s="11" t="s">
        <v>4184</v>
      </c>
      <c r="N1752" s="11" t="s">
        <v>4180</v>
      </c>
      <c r="O1752" s="11">
        <v>36</v>
      </c>
      <c r="P1752" s="11">
        <v>0</v>
      </c>
      <c r="Q1752" s="11">
        <v>36</v>
      </c>
      <c r="R1752" s="11">
        <v>2</v>
      </c>
    </row>
    <row r="1753" spans="1:18">
      <c r="A1753" s="10" t="s">
        <v>5731</v>
      </c>
      <c r="B1753" s="11" t="s">
        <v>33</v>
      </c>
      <c r="C1753" s="11" t="s">
        <v>4177</v>
      </c>
      <c r="D1753" s="11">
        <v>98008</v>
      </c>
      <c r="E1753" s="16">
        <v>507500</v>
      </c>
      <c r="F1753" s="12">
        <v>3</v>
      </c>
      <c r="G1753" s="15">
        <v>2</v>
      </c>
      <c r="H1753" s="15">
        <v>2020</v>
      </c>
      <c r="I1753" s="13">
        <v>251</v>
      </c>
      <c r="J1753" s="11">
        <v>0</v>
      </c>
      <c r="K1753" s="15" t="s">
        <v>4183</v>
      </c>
      <c r="L1753" s="11" t="s">
        <v>4178</v>
      </c>
      <c r="M1753" s="11" t="s">
        <v>4184</v>
      </c>
      <c r="N1753" s="11" t="s">
        <v>4180</v>
      </c>
      <c r="O1753" s="11">
        <v>62</v>
      </c>
      <c r="P1753" s="11">
        <v>2008</v>
      </c>
      <c r="Q1753" s="11">
        <v>17</v>
      </c>
      <c r="R1753" s="11">
        <v>1</v>
      </c>
    </row>
    <row r="1754" spans="1:18">
      <c r="A1754" s="10" t="s">
        <v>5732</v>
      </c>
      <c r="B1754" s="11" t="s">
        <v>137</v>
      </c>
      <c r="C1754" s="11" t="s">
        <v>4177</v>
      </c>
      <c r="D1754" s="11">
        <v>98052</v>
      </c>
      <c r="E1754" s="16">
        <v>507500</v>
      </c>
      <c r="F1754" s="12">
        <v>3</v>
      </c>
      <c r="G1754" s="15">
        <v>1.75</v>
      </c>
      <c r="H1754" s="15">
        <v>1990</v>
      </c>
      <c r="I1754" s="13">
        <v>255</v>
      </c>
      <c r="J1754" s="11">
        <v>0</v>
      </c>
      <c r="K1754" s="15" t="s">
        <v>4183</v>
      </c>
      <c r="L1754" s="11" t="s">
        <v>4178</v>
      </c>
      <c r="M1754" s="11" t="s">
        <v>4184</v>
      </c>
      <c r="N1754" s="11" t="s">
        <v>4180</v>
      </c>
      <c r="O1754" s="11">
        <v>48</v>
      </c>
      <c r="P1754" s="11">
        <v>2004</v>
      </c>
      <c r="Q1754" s="11">
        <v>21</v>
      </c>
      <c r="R1754" s="11">
        <v>1</v>
      </c>
    </row>
    <row r="1755" spans="1:18">
      <c r="A1755" s="10" t="s">
        <v>5733</v>
      </c>
      <c r="B1755" s="11" t="s">
        <v>519</v>
      </c>
      <c r="C1755" s="11" t="s">
        <v>4177</v>
      </c>
      <c r="D1755" s="11">
        <v>98092</v>
      </c>
      <c r="E1755" s="16">
        <v>507000</v>
      </c>
      <c r="F1755" s="12">
        <v>5</v>
      </c>
      <c r="G1755" s="15">
        <v>3.25</v>
      </c>
      <c r="H1755" s="15">
        <v>3850</v>
      </c>
      <c r="I1755" s="13">
        <v>132</v>
      </c>
      <c r="J1755" s="11">
        <v>0</v>
      </c>
      <c r="K1755" s="15" t="s">
        <v>4183</v>
      </c>
      <c r="L1755" s="11" t="s">
        <v>4178</v>
      </c>
      <c r="M1755" s="11" t="s">
        <v>4179</v>
      </c>
      <c r="N1755" s="11" t="s">
        <v>4180</v>
      </c>
      <c r="O1755" s="11">
        <v>23</v>
      </c>
      <c r="P1755" s="11">
        <v>0</v>
      </c>
      <c r="Q1755" s="11">
        <v>23</v>
      </c>
      <c r="R1755" s="11">
        <v>2</v>
      </c>
    </row>
    <row r="1756" spans="1:18">
      <c r="A1756" s="10" t="s">
        <v>5734</v>
      </c>
      <c r="B1756" s="11" t="s">
        <v>137</v>
      </c>
      <c r="C1756" s="11" t="s">
        <v>4177</v>
      </c>
      <c r="D1756" s="11">
        <v>98052</v>
      </c>
      <c r="E1756" s="16">
        <v>507000</v>
      </c>
      <c r="F1756" s="12">
        <v>4</v>
      </c>
      <c r="G1756" s="15">
        <v>1.75</v>
      </c>
      <c r="H1756" s="15">
        <v>1770</v>
      </c>
      <c r="I1756" s="13">
        <v>286</v>
      </c>
      <c r="J1756" s="11">
        <v>0</v>
      </c>
      <c r="K1756" s="15" t="s">
        <v>4183</v>
      </c>
      <c r="L1756" s="11" t="s">
        <v>4178</v>
      </c>
      <c r="M1756" s="11" t="s">
        <v>4184</v>
      </c>
      <c r="N1756" s="11" t="s">
        <v>4179</v>
      </c>
      <c r="O1756" s="11">
        <v>57</v>
      </c>
      <c r="P1756" s="11">
        <v>0</v>
      </c>
      <c r="Q1756" s="11">
        <v>57</v>
      </c>
      <c r="R1756" s="11">
        <v>1</v>
      </c>
    </row>
    <row r="1757" spans="1:18">
      <c r="A1757" s="10" t="s">
        <v>5735</v>
      </c>
      <c r="B1757" s="11" t="s">
        <v>319</v>
      </c>
      <c r="C1757" s="11" t="s">
        <v>4177</v>
      </c>
      <c r="D1757" s="11">
        <v>98058</v>
      </c>
      <c r="E1757" s="16">
        <v>507000</v>
      </c>
      <c r="F1757" s="12">
        <v>3</v>
      </c>
      <c r="G1757" s="15">
        <v>1.75</v>
      </c>
      <c r="H1757" s="15">
        <v>2140</v>
      </c>
      <c r="I1757" s="13">
        <v>237</v>
      </c>
      <c r="J1757" s="11">
        <v>1</v>
      </c>
      <c r="K1757" s="15" t="s">
        <v>4183</v>
      </c>
      <c r="L1757" s="11" t="s">
        <v>4178</v>
      </c>
      <c r="M1757" s="11" t="s">
        <v>4184</v>
      </c>
      <c r="N1757" s="11" t="s">
        <v>4181</v>
      </c>
      <c r="O1757" s="11">
        <v>75</v>
      </c>
      <c r="P1757" s="11">
        <v>0</v>
      </c>
      <c r="Q1757" s="11">
        <v>75</v>
      </c>
      <c r="R1757" s="11">
        <v>1</v>
      </c>
    </row>
    <row r="1758" spans="1:18">
      <c r="A1758" s="10" t="s">
        <v>1885</v>
      </c>
      <c r="B1758" s="11" t="s">
        <v>49</v>
      </c>
      <c r="C1758" s="11" t="s">
        <v>4177</v>
      </c>
      <c r="D1758" s="11">
        <v>98133</v>
      </c>
      <c r="E1758" s="16">
        <v>507000</v>
      </c>
      <c r="F1758" s="12">
        <v>3</v>
      </c>
      <c r="G1758" s="15">
        <v>2.5</v>
      </c>
      <c r="H1758" s="15">
        <v>2120</v>
      </c>
      <c r="I1758" s="13">
        <v>239</v>
      </c>
      <c r="J1758" s="11">
        <v>0</v>
      </c>
      <c r="K1758" s="15" t="s">
        <v>4183</v>
      </c>
      <c r="L1758" s="11" t="s">
        <v>4183</v>
      </c>
      <c r="M1758" s="11" t="s">
        <v>4184</v>
      </c>
      <c r="N1758" s="11" t="s">
        <v>4180</v>
      </c>
      <c r="O1758" s="11">
        <v>22</v>
      </c>
      <c r="P1758" s="11">
        <v>0</v>
      </c>
      <c r="Q1758" s="11">
        <v>22</v>
      </c>
      <c r="R1758" s="11">
        <v>2</v>
      </c>
    </row>
    <row r="1759" spans="1:18">
      <c r="A1759" s="10" t="s">
        <v>5736</v>
      </c>
      <c r="B1759" s="11" t="s">
        <v>33</v>
      </c>
      <c r="C1759" s="11" t="s">
        <v>4177</v>
      </c>
      <c r="D1759" s="11">
        <v>98008</v>
      </c>
      <c r="E1759" s="16">
        <v>506000</v>
      </c>
      <c r="F1759" s="12">
        <v>5</v>
      </c>
      <c r="G1759" s="15">
        <v>3</v>
      </c>
      <c r="H1759" s="15">
        <v>2430</v>
      </c>
      <c r="I1759" s="13">
        <v>208</v>
      </c>
      <c r="J1759" s="11">
        <v>0</v>
      </c>
      <c r="K1759" s="15" t="s">
        <v>4183</v>
      </c>
      <c r="L1759" s="11" t="s">
        <v>4178</v>
      </c>
      <c r="M1759" s="11" t="s">
        <v>4184</v>
      </c>
      <c r="N1759" s="11" t="s">
        <v>4179</v>
      </c>
      <c r="O1759" s="11">
        <v>68</v>
      </c>
      <c r="P1759" s="11">
        <v>2001</v>
      </c>
      <c r="Q1759" s="11">
        <v>24</v>
      </c>
      <c r="R1759" s="11">
        <v>1</v>
      </c>
    </row>
    <row r="1760" spans="1:18">
      <c r="A1760" s="10" t="s">
        <v>5737</v>
      </c>
      <c r="B1760" s="11" t="s">
        <v>49</v>
      </c>
      <c r="C1760" s="11" t="s">
        <v>4177</v>
      </c>
      <c r="D1760" s="11">
        <v>98177</v>
      </c>
      <c r="E1760" s="16">
        <v>506000</v>
      </c>
      <c r="F1760" s="12">
        <v>2</v>
      </c>
      <c r="G1760" s="15">
        <v>1</v>
      </c>
      <c r="H1760" s="15">
        <v>1570</v>
      </c>
      <c r="I1760" s="13">
        <v>322</v>
      </c>
      <c r="J1760" s="11">
        <v>0</v>
      </c>
      <c r="K1760" s="15" t="s">
        <v>4183</v>
      </c>
      <c r="L1760" s="11" t="s">
        <v>4178</v>
      </c>
      <c r="M1760" s="11" t="s">
        <v>4184</v>
      </c>
      <c r="N1760" s="11" t="s">
        <v>4179</v>
      </c>
      <c r="O1760" s="11">
        <v>73</v>
      </c>
      <c r="P1760" s="11">
        <v>0</v>
      </c>
      <c r="Q1760" s="11">
        <v>73</v>
      </c>
      <c r="R1760" s="11">
        <v>1</v>
      </c>
    </row>
    <row r="1761" spans="1:18">
      <c r="A1761" s="10" t="s">
        <v>5738</v>
      </c>
      <c r="B1761" s="11" t="s">
        <v>100</v>
      </c>
      <c r="C1761" s="11" t="s">
        <v>4177</v>
      </c>
      <c r="D1761" s="11">
        <v>98177</v>
      </c>
      <c r="E1761" s="16">
        <v>506000</v>
      </c>
      <c r="F1761" s="12">
        <v>3</v>
      </c>
      <c r="G1761" s="15">
        <v>1.75</v>
      </c>
      <c r="H1761" s="15">
        <v>2180</v>
      </c>
      <c r="I1761" s="13">
        <v>232</v>
      </c>
      <c r="J1761" s="11">
        <v>0</v>
      </c>
      <c r="K1761" s="15" t="s">
        <v>4183</v>
      </c>
      <c r="L1761" s="11" t="s">
        <v>4178</v>
      </c>
      <c r="M1761" s="11" t="s">
        <v>4184</v>
      </c>
      <c r="N1761" s="11" t="s">
        <v>4180</v>
      </c>
      <c r="O1761" s="11">
        <v>64</v>
      </c>
      <c r="P1761" s="11">
        <v>2004</v>
      </c>
      <c r="Q1761" s="11">
        <v>21</v>
      </c>
      <c r="R1761" s="11">
        <v>1</v>
      </c>
    </row>
    <row r="1762" spans="1:18">
      <c r="A1762" s="10" t="s">
        <v>5739</v>
      </c>
      <c r="B1762" s="11" t="s">
        <v>46</v>
      </c>
      <c r="C1762" s="11" t="s">
        <v>4177</v>
      </c>
      <c r="D1762" s="11">
        <v>98034</v>
      </c>
      <c r="E1762" s="16">
        <v>505000</v>
      </c>
      <c r="F1762" s="12">
        <v>3</v>
      </c>
      <c r="G1762" s="15">
        <v>1.75</v>
      </c>
      <c r="H1762" s="15">
        <v>1640</v>
      </c>
      <c r="I1762" s="13">
        <v>308</v>
      </c>
      <c r="J1762" s="11">
        <v>0</v>
      </c>
      <c r="K1762" s="15" t="s">
        <v>4183</v>
      </c>
      <c r="L1762" s="11" t="s">
        <v>4183</v>
      </c>
      <c r="M1762" s="11" t="s">
        <v>4179</v>
      </c>
      <c r="N1762" s="11" t="s">
        <v>4180</v>
      </c>
      <c r="O1762" s="11">
        <v>50</v>
      </c>
      <c r="P1762" s="11">
        <v>0</v>
      </c>
      <c r="Q1762" s="11">
        <v>50</v>
      </c>
      <c r="R1762" s="11">
        <v>1</v>
      </c>
    </row>
    <row r="1763" spans="1:18">
      <c r="A1763" s="10" t="s">
        <v>5740</v>
      </c>
      <c r="B1763" s="11" t="s">
        <v>33</v>
      </c>
      <c r="C1763" s="11" t="s">
        <v>4177</v>
      </c>
      <c r="D1763" s="11">
        <v>98006</v>
      </c>
      <c r="E1763" s="16">
        <v>505000</v>
      </c>
      <c r="F1763" s="12">
        <v>4</v>
      </c>
      <c r="G1763" s="15">
        <v>2.75</v>
      </c>
      <c r="H1763" s="15">
        <v>2200</v>
      </c>
      <c r="I1763" s="13">
        <v>230</v>
      </c>
      <c r="J1763" s="11">
        <v>0</v>
      </c>
      <c r="K1763" s="15" t="s">
        <v>4183</v>
      </c>
      <c r="L1763" s="11" t="s">
        <v>4178</v>
      </c>
      <c r="M1763" s="11" t="s">
        <v>4184</v>
      </c>
      <c r="N1763" s="11" t="s">
        <v>4179</v>
      </c>
      <c r="O1763" s="11">
        <v>63</v>
      </c>
      <c r="P1763" s="11">
        <v>0</v>
      </c>
      <c r="Q1763" s="11">
        <v>63</v>
      </c>
      <c r="R1763" s="11">
        <v>1</v>
      </c>
    </row>
    <row r="1764" spans="1:18">
      <c r="A1764" s="10" t="s">
        <v>5741</v>
      </c>
      <c r="B1764" s="11" t="s">
        <v>79</v>
      </c>
      <c r="C1764" s="11" t="s">
        <v>4177</v>
      </c>
      <c r="D1764" s="11">
        <v>98029</v>
      </c>
      <c r="E1764" s="16">
        <v>505000</v>
      </c>
      <c r="F1764" s="12">
        <v>3</v>
      </c>
      <c r="G1764" s="15">
        <v>2.5</v>
      </c>
      <c r="H1764" s="15">
        <v>1610</v>
      </c>
      <c r="I1764" s="13">
        <v>314</v>
      </c>
      <c r="J1764" s="11">
        <v>0</v>
      </c>
      <c r="K1764" s="15" t="s">
        <v>4183</v>
      </c>
      <c r="L1764" s="11" t="s">
        <v>4183</v>
      </c>
      <c r="M1764" s="11" t="s">
        <v>4184</v>
      </c>
      <c r="N1764" s="11" t="s">
        <v>4180</v>
      </c>
      <c r="O1764" s="11">
        <v>29</v>
      </c>
      <c r="P1764" s="11">
        <v>0</v>
      </c>
      <c r="Q1764" s="11">
        <v>29</v>
      </c>
      <c r="R1764" s="11">
        <v>2</v>
      </c>
    </row>
    <row r="1765" spans="1:18">
      <c r="A1765" s="10" t="s">
        <v>5742</v>
      </c>
      <c r="B1765" s="11" t="s">
        <v>79</v>
      </c>
      <c r="C1765" s="11" t="s">
        <v>4177</v>
      </c>
      <c r="D1765" s="11">
        <v>98029</v>
      </c>
      <c r="E1765" s="16">
        <v>505000</v>
      </c>
      <c r="F1765" s="12">
        <v>3</v>
      </c>
      <c r="G1765" s="15">
        <v>2.5</v>
      </c>
      <c r="H1765" s="15">
        <v>1860</v>
      </c>
      <c r="I1765" s="13">
        <v>272</v>
      </c>
      <c r="J1765" s="11">
        <v>0</v>
      </c>
      <c r="K1765" s="15" t="s">
        <v>4183</v>
      </c>
      <c r="L1765" s="11" t="s">
        <v>4183</v>
      </c>
      <c r="M1765" s="11" t="s">
        <v>4184</v>
      </c>
      <c r="N1765" s="11" t="s">
        <v>4179</v>
      </c>
      <c r="O1765" s="11">
        <v>38</v>
      </c>
      <c r="P1765" s="11">
        <v>0</v>
      </c>
      <c r="Q1765" s="11">
        <v>38</v>
      </c>
      <c r="R1765" s="11">
        <v>2</v>
      </c>
    </row>
    <row r="1766" spans="1:18">
      <c r="A1766" s="10" t="s">
        <v>5743</v>
      </c>
      <c r="B1766" s="11" t="s">
        <v>46</v>
      </c>
      <c r="C1766" s="11" t="s">
        <v>4177</v>
      </c>
      <c r="D1766" s="11">
        <v>98034</v>
      </c>
      <c r="E1766" s="16">
        <v>505000</v>
      </c>
      <c r="F1766" s="12">
        <v>4</v>
      </c>
      <c r="G1766" s="15">
        <v>2.5</v>
      </c>
      <c r="H1766" s="15">
        <v>2780</v>
      </c>
      <c r="I1766" s="13">
        <v>182</v>
      </c>
      <c r="J1766" s="11">
        <v>0</v>
      </c>
      <c r="K1766" s="15" t="s">
        <v>4183</v>
      </c>
      <c r="L1766" s="11" t="s">
        <v>4178</v>
      </c>
      <c r="M1766" s="11" t="s">
        <v>4184</v>
      </c>
      <c r="N1766" s="11" t="s">
        <v>4180</v>
      </c>
      <c r="O1766" s="11">
        <v>47</v>
      </c>
      <c r="P1766" s="11">
        <v>0</v>
      </c>
      <c r="Q1766" s="11">
        <v>47</v>
      </c>
      <c r="R1766" s="11">
        <v>1</v>
      </c>
    </row>
    <row r="1767" spans="1:18">
      <c r="A1767" s="10" t="s">
        <v>5744</v>
      </c>
      <c r="B1767" s="11" t="s">
        <v>319</v>
      </c>
      <c r="C1767" s="11" t="s">
        <v>4177</v>
      </c>
      <c r="D1767" s="11">
        <v>98059</v>
      </c>
      <c r="E1767" s="16">
        <v>505000</v>
      </c>
      <c r="F1767" s="12">
        <v>4</v>
      </c>
      <c r="G1767" s="15">
        <v>2.5</v>
      </c>
      <c r="H1767" s="15">
        <v>2790</v>
      </c>
      <c r="I1767" s="13">
        <v>181</v>
      </c>
      <c r="J1767" s="11">
        <v>0</v>
      </c>
      <c r="K1767" s="15" t="s">
        <v>4183</v>
      </c>
      <c r="L1767" s="11" t="s">
        <v>4183</v>
      </c>
      <c r="M1767" s="11" t="s">
        <v>4184</v>
      </c>
      <c r="N1767" s="11" t="s">
        <v>4180</v>
      </c>
      <c r="O1767" s="11">
        <v>16</v>
      </c>
      <c r="P1767" s="11">
        <v>0</v>
      </c>
      <c r="Q1767" s="11">
        <v>16</v>
      </c>
      <c r="R1767" s="11">
        <v>2</v>
      </c>
    </row>
    <row r="1768" spans="1:18">
      <c r="A1768" s="10" t="s">
        <v>5745</v>
      </c>
      <c r="B1768" s="11" t="s">
        <v>102</v>
      </c>
      <c r="C1768" s="11" t="s">
        <v>4177</v>
      </c>
      <c r="D1768" s="11">
        <v>98075</v>
      </c>
      <c r="E1768" s="16">
        <v>505000</v>
      </c>
      <c r="F1768" s="12">
        <v>2</v>
      </c>
      <c r="G1768" s="15">
        <v>1</v>
      </c>
      <c r="H1768" s="15">
        <v>1240</v>
      </c>
      <c r="I1768" s="13">
        <v>407</v>
      </c>
      <c r="J1768" s="11">
        <v>1</v>
      </c>
      <c r="K1768" s="15" t="s">
        <v>4183</v>
      </c>
      <c r="L1768" s="11" t="s">
        <v>4183</v>
      </c>
      <c r="M1768" s="11" t="s">
        <v>4184</v>
      </c>
      <c r="N1768" s="11" t="s">
        <v>4180</v>
      </c>
      <c r="O1768" s="11">
        <v>63</v>
      </c>
      <c r="P1768" s="11">
        <v>2003</v>
      </c>
      <c r="Q1768" s="11">
        <v>22</v>
      </c>
      <c r="R1768" s="11">
        <v>1</v>
      </c>
    </row>
    <row r="1769" spans="1:18">
      <c r="A1769" s="10" t="s">
        <v>1896</v>
      </c>
      <c r="B1769" s="11" t="s">
        <v>49</v>
      </c>
      <c r="C1769" s="11" t="s">
        <v>4177</v>
      </c>
      <c r="D1769" s="11">
        <v>98102</v>
      </c>
      <c r="E1769" s="16">
        <v>505000</v>
      </c>
      <c r="F1769" s="12">
        <v>2</v>
      </c>
      <c r="G1769" s="15">
        <v>2.25</v>
      </c>
      <c r="H1769" s="15">
        <v>1060</v>
      </c>
      <c r="I1769" s="13">
        <v>476</v>
      </c>
      <c r="J1769" s="11">
        <v>0</v>
      </c>
      <c r="K1769" s="15" t="s">
        <v>4183</v>
      </c>
      <c r="L1769" s="11" t="s">
        <v>4178</v>
      </c>
      <c r="M1769" s="11" t="s">
        <v>4184</v>
      </c>
      <c r="N1769" s="11" t="s">
        <v>4180</v>
      </c>
      <c r="O1769" s="11">
        <v>19</v>
      </c>
      <c r="P1769" s="11">
        <v>0</v>
      </c>
      <c r="Q1769" s="11">
        <v>19</v>
      </c>
      <c r="R1769" s="11">
        <v>2</v>
      </c>
    </row>
    <row r="1770" spans="1:18">
      <c r="A1770" s="10" t="s">
        <v>5746</v>
      </c>
      <c r="B1770" s="11" t="s">
        <v>49</v>
      </c>
      <c r="C1770" s="11" t="s">
        <v>4177</v>
      </c>
      <c r="D1770" s="11">
        <v>98199</v>
      </c>
      <c r="E1770" s="16">
        <v>505000</v>
      </c>
      <c r="F1770" s="12">
        <v>3</v>
      </c>
      <c r="G1770" s="15">
        <v>2.25</v>
      </c>
      <c r="H1770" s="15">
        <v>1670</v>
      </c>
      <c r="I1770" s="13">
        <v>302</v>
      </c>
      <c r="J1770" s="11">
        <v>0</v>
      </c>
      <c r="K1770" s="15" t="s">
        <v>4183</v>
      </c>
      <c r="L1770" s="11" t="s">
        <v>4178</v>
      </c>
      <c r="M1770" s="11" t="s">
        <v>4184</v>
      </c>
      <c r="N1770" s="11" t="s">
        <v>4180</v>
      </c>
      <c r="O1770" s="11">
        <v>23</v>
      </c>
      <c r="P1770" s="11">
        <v>0</v>
      </c>
      <c r="Q1770" s="11">
        <v>23</v>
      </c>
      <c r="R1770" s="11">
        <v>2</v>
      </c>
    </row>
    <row r="1771" spans="1:18">
      <c r="A1771" s="10" t="s">
        <v>5747</v>
      </c>
      <c r="B1771" s="11" t="s">
        <v>49</v>
      </c>
      <c r="C1771" s="11" t="s">
        <v>4177</v>
      </c>
      <c r="D1771" s="11">
        <v>98122</v>
      </c>
      <c r="E1771" s="16">
        <v>505000</v>
      </c>
      <c r="F1771" s="12">
        <v>4</v>
      </c>
      <c r="G1771" s="15">
        <v>1.75</v>
      </c>
      <c r="H1771" s="15">
        <v>1940</v>
      </c>
      <c r="I1771" s="13">
        <v>260</v>
      </c>
      <c r="J1771" s="11">
        <v>0</v>
      </c>
      <c r="K1771" s="15" t="s">
        <v>4183</v>
      </c>
      <c r="L1771" s="11" t="s">
        <v>4178</v>
      </c>
      <c r="M1771" s="11" t="s">
        <v>4184</v>
      </c>
      <c r="N1771" s="11" t="s">
        <v>4181</v>
      </c>
      <c r="O1771" s="11">
        <v>103</v>
      </c>
      <c r="P1771" s="11">
        <v>1956</v>
      </c>
      <c r="Q1771" s="11">
        <v>69</v>
      </c>
      <c r="R1771" s="11">
        <v>1</v>
      </c>
    </row>
    <row r="1772" spans="1:18">
      <c r="A1772" s="10" t="s">
        <v>1899</v>
      </c>
      <c r="B1772" s="11" t="s">
        <v>49</v>
      </c>
      <c r="C1772" s="11" t="s">
        <v>4177</v>
      </c>
      <c r="D1772" s="11">
        <v>98103</v>
      </c>
      <c r="E1772" s="16">
        <v>504200</v>
      </c>
      <c r="F1772" s="12">
        <v>2</v>
      </c>
      <c r="G1772" s="15">
        <v>1.5</v>
      </c>
      <c r="H1772" s="15">
        <v>1200</v>
      </c>
      <c r="I1772" s="13">
        <v>420</v>
      </c>
      <c r="J1772" s="11">
        <v>0</v>
      </c>
      <c r="K1772" s="15" t="s">
        <v>4183</v>
      </c>
      <c r="L1772" s="11" t="s">
        <v>4183</v>
      </c>
      <c r="M1772" s="11" t="s">
        <v>4184</v>
      </c>
      <c r="N1772" s="11" t="s">
        <v>4180</v>
      </c>
      <c r="O1772" s="11">
        <v>17</v>
      </c>
      <c r="P1772" s="11">
        <v>0</v>
      </c>
      <c r="Q1772" s="11">
        <v>17</v>
      </c>
      <c r="R1772" s="11">
        <v>3</v>
      </c>
    </row>
    <row r="1773" spans="1:18">
      <c r="A1773" s="10" t="s">
        <v>5748</v>
      </c>
      <c r="B1773" s="11" t="s">
        <v>675</v>
      </c>
      <c r="C1773" s="11" t="s">
        <v>4177</v>
      </c>
      <c r="D1773" s="11">
        <v>98023</v>
      </c>
      <c r="E1773" s="16">
        <v>503000</v>
      </c>
      <c r="F1773" s="12">
        <v>2</v>
      </c>
      <c r="G1773" s="15">
        <v>1.75</v>
      </c>
      <c r="H1773" s="15">
        <v>2860</v>
      </c>
      <c r="I1773" s="13">
        <v>176</v>
      </c>
      <c r="J1773" s="11">
        <v>1</v>
      </c>
      <c r="K1773" s="15" t="s">
        <v>4178</v>
      </c>
      <c r="L1773" s="11" t="s">
        <v>4178</v>
      </c>
      <c r="M1773" s="11" t="s">
        <v>4181</v>
      </c>
      <c r="N1773" s="11" t="s">
        <v>4180</v>
      </c>
      <c r="O1773" s="11">
        <v>77</v>
      </c>
      <c r="P1773" s="11">
        <v>2003</v>
      </c>
      <c r="Q1773" s="11">
        <v>22</v>
      </c>
      <c r="R1773" s="11">
        <v>1</v>
      </c>
    </row>
    <row r="1774" spans="1:18">
      <c r="A1774" s="10" t="s">
        <v>5749</v>
      </c>
      <c r="B1774" s="11" t="s">
        <v>743</v>
      </c>
      <c r="C1774" s="11" t="s">
        <v>4177</v>
      </c>
      <c r="D1774" s="11">
        <v>98155</v>
      </c>
      <c r="E1774" s="16">
        <v>503000</v>
      </c>
      <c r="F1774" s="12">
        <v>3</v>
      </c>
      <c r="G1774" s="15">
        <v>2.5</v>
      </c>
      <c r="H1774" s="15">
        <v>2190</v>
      </c>
      <c r="I1774" s="13">
        <v>230</v>
      </c>
      <c r="J1774" s="11">
        <v>0</v>
      </c>
      <c r="K1774" s="15" t="s">
        <v>4183</v>
      </c>
      <c r="L1774" s="11" t="s">
        <v>4183</v>
      </c>
      <c r="M1774" s="11" t="s">
        <v>4184</v>
      </c>
      <c r="N1774" s="11" t="s">
        <v>4180</v>
      </c>
      <c r="O1774" s="11">
        <v>26</v>
      </c>
      <c r="P1774" s="11">
        <v>0</v>
      </c>
      <c r="Q1774" s="11">
        <v>26</v>
      </c>
      <c r="R1774" s="11">
        <v>2</v>
      </c>
    </row>
    <row r="1775" spans="1:18">
      <c r="A1775" s="10" t="s">
        <v>5750</v>
      </c>
      <c r="B1775" s="11" t="s">
        <v>920</v>
      </c>
      <c r="C1775" s="11" t="s">
        <v>4177</v>
      </c>
      <c r="D1775" s="11">
        <v>98038</v>
      </c>
      <c r="E1775" s="16">
        <v>503000</v>
      </c>
      <c r="F1775" s="12">
        <v>3</v>
      </c>
      <c r="G1775" s="15">
        <v>2</v>
      </c>
      <c r="H1775" s="15">
        <v>2590</v>
      </c>
      <c r="I1775" s="13">
        <v>194</v>
      </c>
      <c r="J1775" s="11">
        <v>3</v>
      </c>
      <c r="K1775" s="15" t="s">
        <v>4183</v>
      </c>
      <c r="L1775" s="11" t="s">
        <v>4178</v>
      </c>
      <c r="M1775" s="11" t="s">
        <v>4184</v>
      </c>
      <c r="N1775" s="11" t="s">
        <v>4180</v>
      </c>
      <c r="O1775" s="11">
        <v>37</v>
      </c>
      <c r="P1775" s="11">
        <v>2000</v>
      </c>
      <c r="Q1775" s="11">
        <v>25</v>
      </c>
      <c r="R1775" s="11">
        <v>2</v>
      </c>
    </row>
    <row r="1776" spans="1:18">
      <c r="A1776" s="10" t="s">
        <v>5751</v>
      </c>
      <c r="B1776" s="11" t="s">
        <v>33</v>
      </c>
      <c r="C1776" s="11" t="s">
        <v>4177</v>
      </c>
      <c r="D1776" s="11">
        <v>98008</v>
      </c>
      <c r="E1776" s="16">
        <v>502000</v>
      </c>
      <c r="F1776" s="12">
        <v>3</v>
      </c>
      <c r="G1776" s="15">
        <v>1.75</v>
      </c>
      <c r="H1776" s="15">
        <v>1300</v>
      </c>
      <c r="I1776" s="13">
        <v>386</v>
      </c>
      <c r="J1776" s="11">
        <v>0</v>
      </c>
      <c r="K1776" s="15" t="s">
        <v>4183</v>
      </c>
      <c r="L1776" s="11" t="s">
        <v>4183</v>
      </c>
      <c r="M1776" s="11" t="s">
        <v>4184</v>
      </c>
      <c r="N1776" s="11" t="s">
        <v>4179</v>
      </c>
      <c r="O1776" s="11">
        <v>62</v>
      </c>
      <c r="P1776" s="11">
        <v>0</v>
      </c>
      <c r="Q1776" s="11">
        <v>62</v>
      </c>
      <c r="R1776" s="11">
        <v>1</v>
      </c>
    </row>
    <row r="1777" spans="1:18">
      <c r="A1777" s="10" t="s">
        <v>5752</v>
      </c>
      <c r="B1777" s="11" t="s">
        <v>33</v>
      </c>
      <c r="C1777" s="11" t="s">
        <v>4177</v>
      </c>
      <c r="D1777" s="11">
        <v>98008</v>
      </c>
      <c r="E1777" s="16">
        <v>502000</v>
      </c>
      <c r="F1777" s="12">
        <v>6</v>
      </c>
      <c r="G1777" s="15">
        <v>2.5</v>
      </c>
      <c r="H1777" s="15">
        <v>2890</v>
      </c>
      <c r="I1777" s="13">
        <v>174</v>
      </c>
      <c r="J1777" s="11">
        <v>0</v>
      </c>
      <c r="K1777" s="15" t="s">
        <v>4183</v>
      </c>
      <c r="L1777" s="11" t="s">
        <v>4178</v>
      </c>
      <c r="M1777" s="11" t="s">
        <v>4184</v>
      </c>
      <c r="N1777" s="11" t="s">
        <v>4180</v>
      </c>
      <c r="O1777" s="11">
        <v>48</v>
      </c>
      <c r="P1777" s="11">
        <v>2004</v>
      </c>
      <c r="Q1777" s="11">
        <v>21</v>
      </c>
      <c r="R1777" s="11">
        <v>1</v>
      </c>
    </row>
    <row r="1778" spans="1:18">
      <c r="A1778" s="10" t="s">
        <v>5753</v>
      </c>
      <c r="B1778" s="11" t="s">
        <v>33</v>
      </c>
      <c r="C1778" s="11" t="s">
        <v>4177</v>
      </c>
      <c r="D1778" s="11">
        <v>98006</v>
      </c>
      <c r="E1778" s="16">
        <v>502000</v>
      </c>
      <c r="F1778" s="12">
        <v>3</v>
      </c>
      <c r="G1778" s="15">
        <v>2</v>
      </c>
      <c r="H1778" s="15">
        <v>1300</v>
      </c>
      <c r="I1778" s="13">
        <v>386</v>
      </c>
      <c r="J1778" s="11">
        <v>0</v>
      </c>
      <c r="K1778" s="15" t="s">
        <v>4183</v>
      </c>
      <c r="L1778" s="11" t="s">
        <v>4183</v>
      </c>
      <c r="M1778" s="11" t="s">
        <v>4184</v>
      </c>
      <c r="N1778" s="11" t="s">
        <v>4180</v>
      </c>
      <c r="O1778" s="11">
        <v>70</v>
      </c>
      <c r="P1778" s="11">
        <v>2013</v>
      </c>
      <c r="Q1778" s="11">
        <v>12</v>
      </c>
      <c r="R1778" s="11">
        <v>1</v>
      </c>
    </row>
    <row r="1779" spans="1:18">
      <c r="A1779" s="10" t="s">
        <v>5754</v>
      </c>
      <c r="B1779" s="11" t="s">
        <v>329</v>
      </c>
      <c r="C1779" s="11" t="s">
        <v>4177</v>
      </c>
      <c r="D1779" s="11">
        <v>98028</v>
      </c>
      <c r="E1779" s="16">
        <v>502000</v>
      </c>
      <c r="F1779" s="12">
        <v>4</v>
      </c>
      <c r="G1779" s="15">
        <v>2.5</v>
      </c>
      <c r="H1779" s="15">
        <v>2040</v>
      </c>
      <c r="I1779" s="13">
        <v>246</v>
      </c>
      <c r="J1779" s="11">
        <v>0</v>
      </c>
      <c r="K1779" s="15" t="s">
        <v>4183</v>
      </c>
      <c r="L1779" s="11" t="s">
        <v>4183</v>
      </c>
      <c r="M1779" s="11" t="s">
        <v>4184</v>
      </c>
      <c r="N1779" s="11" t="s">
        <v>4180</v>
      </c>
      <c r="O1779" s="11">
        <v>13</v>
      </c>
      <c r="P1779" s="11">
        <v>1912</v>
      </c>
      <c r="Q1779" s="11">
        <v>113</v>
      </c>
      <c r="R1779" s="11">
        <v>2</v>
      </c>
    </row>
    <row r="1780" spans="1:18">
      <c r="A1780" s="10" t="s">
        <v>5755</v>
      </c>
      <c r="B1780" s="11" t="s">
        <v>120</v>
      </c>
      <c r="C1780" s="11" t="s">
        <v>4177</v>
      </c>
      <c r="D1780" s="11">
        <v>98072</v>
      </c>
      <c r="E1780" s="16">
        <v>502000</v>
      </c>
      <c r="F1780" s="12">
        <v>3</v>
      </c>
      <c r="G1780" s="15">
        <v>2.25</v>
      </c>
      <c r="H1780" s="15">
        <v>1600</v>
      </c>
      <c r="I1780" s="13">
        <v>314</v>
      </c>
      <c r="J1780" s="11">
        <v>1</v>
      </c>
      <c r="K1780" s="15" t="s">
        <v>4183</v>
      </c>
      <c r="L1780" s="11" t="s">
        <v>4183</v>
      </c>
      <c r="M1780" s="11" t="s">
        <v>4184</v>
      </c>
      <c r="N1780" s="11" t="s">
        <v>4179</v>
      </c>
      <c r="O1780" s="11">
        <v>42</v>
      </c>
      <c r="P1780" s="11">
        <v>0</v>
      </c>
      <c r="Q1780" s="11">
        <v>42</v>
      </c>
      <c r="R1780" s="11">
        <v>2</v>
      </c>
    </row>
    <row r="1781" spans="1:18">
      <c r="A1781" s="10" t="s">
        <v>5756</v>
      </c>
      <c r="B1781" s="11" t="s">
        <v>319</v>
      </c>
      <c r="C1781" s="11" t="s">
        <v>4177</v>
      </c>
      <c r="D1781" s="11">
        <v>98057</v>
      </c>
      <c r="E1781" s="16">
        <v>501000</v>
      </c>
      <c r="F1781" s="12">
        <v>3</v>
      </c>
      <c r="G1781" s="15">
        <v>1.75</v>
      </c>
      <c r="H1781" s="15">
        <v>1970</v>
      </c>
      <c r="I1781" s="13">
        <v>254</v>
      </c>
      <c r="J1781" s="11">
        <v>0</v>
      </c>
      <c r="K1781" s="15" t="s">
        <v>4183</v>
      </c>
      <c r="L1781" s="11" t="s">
        <v>4178</v>
      </c>
      <c r="M1781" s="11" t="s">
        <v>4197</v>
      </c>
      <c r="N1781" s="11" t="s">
        <v>4181</v>
      </c>
      <c r="O1781" s="11">
        <v>49</v>
      </c>
      <c r="P1781" s="11">
        <v>0</v>
      </c>
      <c r="Q1781" s="11">
        <v>49</v>
      </c>
      <c r="R1781" s="11">
        <v>1</v>
      </c>
    </row>
    <row r="1782" spans="1:18">
      <c r="A1782" s="10" t="s">
        <v>5757</v>
      </c>
      <c r="B1782" s="11" t="s">
        <v>49</v>
      </c>
      <c r="C1782" s="11" t="s">
        <v>4177</v>
      </c>
      <c r="D1782" s="11">
        <v>98115</v>
      </c>
      <c r="E1782" s="16">
        <v>501000</v>
      </c>
      <c r="F1782" s="12">
        <v>2</v>
      </c>
      <c r="G1782" s="15">
        <v>1</v>
      </c>
      <c r="H1782" s="15">
        <v>1010</v>
      </c>
      <c r="I1782" s="13">
        <v>496</v>
      </c>
      <c r="J1782" s="11">
        <v>0</v>
      </c>
      <c r="K1782" s="15" t="s">
        <v>4183</v>
      </c>
      <c r="L1782" s="11" t="s">
        <v>4183</v>
      </c>
      <c r="M1782" s="11" t="s">
        <v>4184</v>
      </c>
      <c r="N1782" s="11" t="s">
        <v>4181</v>
      </c>
      <c r="O1782" s="11">
        <v>101</v>
      </c>
      <c r="P1782" s="11">
        <v>1956</v>
      </c>
      <c r="Q1782" s="11">
        <v>69</v>
      </c>
      <c r="R1782" s="11">
        <v>1</v>
      </c>
    </row>
    <row r="1783" spans="1:18">
      <c r="A1783" s="10" t="s">
        <v>5758</v>
      </c>
      <c r="B1783" s="11" t="s">
        <v>79</v>
      </c>
      <c r="C1783" s="11" t="s">
        <v>4177</v>
      </c>
      <c r="D1783" s="11">
        <v>98027</v>
      </c>
      <c r="E1783" s="16">
        <v>500324</v>
      </c>
      <c r="F1783" s="12">
        <v>3</v>
      </c>
      <c r="G1783" s="15">
        <v>2.5</v>
      </c>
      <c r="H1783" s="15">
        <v>2280</v>
      </c>
      <c r="I1783" s="13">
        <v>219</v>
      </c>
      <c r="J1783" s="11">
        <v>0</v>
      </c>
      <c r="K1783" s="15" t="s">
        <v>4183</v>
      </c>
      <c r="L1783" s="11" t="s">
        <v>4178</v>
      </c>
      <c r="M1783" s="11" t="s">
        <v>4184</v>
      </c>
      <c r="N1783" s="11" t="s">
        <v>4180</v>
      </c>
      <c r="O1783" s="11">
        <v>19</v>
      </c>
      <c r="P1783" s="11">
        <v>0</v>
      </c>
      <c r="Q1783" s="11">
        <v>19</v>
      </c>
      <c r="R1783" s="11">
        <v>2</v>
      </c>
    </row>
    <row r="1784" spans="1:18">
      <c r="A1784" s="10" t="s">
        <v>5759</v>
      </c>
      <c r="B1784" s="11" t="s">
        <v>147</v>
      </c>
      <c r="C1784" s="11" t="s">
        <v>4177</v>
      </c>
      <c r="D1784" s="11">
        <v>98014</v>
      </c>
      <c r="E1784" s="16">
        <v>500000</v>
      </c>
      <c r="F1784" s="12">
        <v>3</v>
      </c>
      <c r="G1784" s="15">
        <v>2.5</v>
      </c>
      <c r="H1784" s="15">
        <v>2840</v>
      </c>
      <c r="I1784" s="13">
        <v>176</v>
      </c>
      <c r="J1784" s="11">
        <v>1</v>
      </c>
      <c r="K1784" s="15" t="s">
        <v>4183</v>
      </c>
      <c r="L1784" s="11" t="s">
        <v>4178</v>
      </c>
      <c r="M1784" s="11" t="s">
        <v>4197</v>
      </c>
      <c r="N1784" s="11" t="s">
        <v>4180</v>
      </c>
      <c r="O1784" s="11">
        <v>31</v>
      </c>
      <c r="P1784" s="11">
        <v>0</v>
      </c>
      <c r="Q1784" s="11">
        <v>31</v>
      </c>
      <c r="R1784" s="11">
        <v>1</v>
      </c>
    </row>
    <row r="1785" spans="1:18">
      <c r="A1785" s="10" t="s">
        <v>5760</v>
      </c>
      <c r="B1785" s="11" t="s">
        <v>49</v>
      </c>
      <c r="C1785" s="11" t="s">
        <v>4177</v>
      </c>
      <c r="D1785" s="11">
        <v>98108</v>
      </c>
      <c r="E1785" s="16">
        <v>500000</v>
      </c>
      <c r="F1785" s="12">
        <v>3</v>
      </c>
      <c r="G1785" s="15">
        <v>2</v>
      </c>
      <c r="H1785" s="15">
        <v>1720</v>
      </c>
      <c r="I1785" s="13">
        <v>291</v>
      </c>
      <c r="J1785" s="11">
        <v>0</v>
      </c>
      <c r="K1785" s="15" t="s">
        <v>4183</v>
      </c>
      <c r="L1785" s="11" t="s">
        <v>4178</v>
      </c>
      <c r="M1785" s="11" t="s">
        <v>4179</v>
      </c>
      <c r="N1785" s="11" t="s">
        <v>4181</v>
      </c>
      <c r="O1785" s="11">
        <v>84</v>
      </c>
      <c r="P1785" s="11">
        <v>0</v>
      </c>
      <c r="Q1785" s="11">
        <v>84</v>
      </c>
      <c r="R1785" s="11">
        <v>1</v>
      </c>
    </row>
    <row r="1786" spans="1:18">
      <c r="A1786" s="10" t="s">
        <v>1913</v>
      </c>
      <c r="B1786" s="11" t="s">
        <v>49</v>
      </c>
      <c r="C1786" s="11" t="s">
        <v>4177</v>
      </c>
      <c r="D1786" s="11">
        <v>98103</v>
      </c>
      <c r="E1786" s="16">
        <v>500000</v>
      </c>
      <c r="F1786" s="12">
        <v>2</v>
      </c>
      <c r="G1786" s="15">
        <v>1</v>
      </c>
      <c r="H1786" s="11">
        <v>950</v>
      </c>
      <c r="I1786" s="13">
        <v>526</v>
      </c>
      <c r="J1786" s="11">
        <v>0</v>
      </c>
      <c r="K1786" s="15" t="s">
        <v>4183</v>
      </c>
      <c r="L1786" s="11" t="s">
        <v>4178</v>
      </c>
      <c r="M1786" s="11" t="s">
        <v>4179</v>
      </c>
      <c r="N1786" s="11" t="s">
        <v>4180</v>
      </c>
      <c r="O1786" s="11">
        <v>99</v>
      </c>
      <c r="P1786" s="11">
        <v>2003</v>
      </c>
      <c r="Q1786" s="11">
        <v>22</v>
      </c>
      <c r="R1786" s="11">
        <v>1</v>
      </c>
    </row>
    <row r="1787" spans="1:18">
      <c r="A1787" s="10" t="s">
        <v>5761</v>
      </c>
      <c r="B1787" s="11" t="s">
        <v>33</v>
      </c>
      <c r="C1787" s="11" t="s">
        <v>4177</v>
      </c>
      <c r="D1787" s="11">
        <v>98008</v>
      </c>
      <c r="E1787" s="16">
        <v>500000</v>
      </c>
      <c r="F1787" s="12">
        <v>4</v>
      </c>
      <c r="G1787" s="15">
        <v>1.75</v>
      </c>
      <c r="H1787" s="15">
        <v>2240</v>
      </c>
      <c r="I1787" s="13">
        <v>223</v>
      </c>
      <c r="J1787" s="11">
        <v>0</v>
      </c>
      <c r="K1787" s="15" t="s">
        <v>4183</v>
      </c>
      <c r="L1787" s="11" t="s">
        <v>4183</v>
      </c>
      <c r="M1787" s="11" t="s">
        <v>4184</v>
      </c>
      <c r="N1787" s="11" t="s">
        <v>4179</v>
      </c>
      <c r="O1787" s="11">
        <v>60</v>
      </c>
      <c r="P1787" s="11">
        <v>0</v>
      </c>
      <c r="Q1787" s="11">
        <v>60</v>
      </c>
      <c r="R1787" s="11">
        <v>1.5</v>
      </c>
    </row>
    <row r="1788" spans="1:18">
      <c r="A1788" s="10" t="s">
        <v>5762</v>
      </c>
      <c r="B1788" s="11" t="s">
        <v>33</v>
      </c>
      <c r="C1788" s="11" t="s">
        <v>4177</v>
      </c>
      <c r="D1788" s="11">
        <v>98006</v>
      </c>
      <c r="E1788" s="16">
        <v>500000</v>
      </c>
      <c r="F1788" s="12">
        <v>4</v>
      </c>
      <c r="G1788" s="15">
        <v>2.5</v>
      </c>
      <c r="H1788" s="15">
        <v>2040</v>
      </c>
      <c r="I1788" s="13">
        <v>245</v>
      </c>
      <c r="J1788" s="11">
        <v>0</v>
      </c>
      <c r="K1788" s="15" t="s">
        <v>4183</v>
      </c>
      <c r="L1788" s="11" t="s">
        <v>4178</v>
      </c>
      <c r="M1788" s="11" t="s">
        <v>4184</v>
      </c>
      <c r="N1788" s="11" t="s">
        <v>4180</v>
      </c>
      <c r="O1788" s="11">
        <v>62</v>
      </c>
      <c r="P1788" s="11">
        <v>2008</v>
      </c>
      <c r="Q1788" s="11">
        <v>17</v>
      </c>
      <c r="R1788" s="11">
        <v>1</v>
      </c>
    </row>
    <row r="1789" spans="1:18">
      <c r="A1789" s="10" t="s">
        <v>5763</v>
      </c>
      <c r="B1789" s="11" t="s">
        <v>79</v>
      </c>
      <c r="C1789" s="11" t="s">
        <v>4177</v>
      </c>
      <c r="D1789" s="11">
        <v>98027</v>
      </c>
      <c r="E1789" s="16">
        <v>500000</v>
      </c>
      <c r="F1789" s="12">
        <v>5</v>
      </c>
      <c r="G1789" s="15">
        <v>3.25</v>
      </c>
      <c r="H1789" s="15">
        <v>3130</v>
      </c>
      <c r="I1789" s="13">
        <v>160</v>
      </c>
      <c r="J1789" s="11">
        <v>0</v>
      </c>
      <c r="K1789" s="15" t="s">
        <v>4183</v>
      </c>
      <c r="L1789" s="11" t="s">
        <v>4178</v>
      </c>
      <c r="M1789" s="11" t="s">
        <v>4184</v>
      </c>
      <c r="N1789" s="11" t="s">
        <v>4180</v>
      </c>
      <c r="O1789" s="11">
        <v>50</v>
      </c>
      <c r="P1789" s="11">
        <v>0</v>
      </c>
      <c r="Q1789" s="11">
        <v>50</v>
      </c>
      <c r="R1789" s="11">
        <v>2</v>
      </c>
    </row>
    <row r="1790" spans="1:18">
      <c r="A1790" s="10" t="s">
        <v>5764</v>
      </c>
      <c r="B1790" s="11" t="s">
        <v>79</v>
      </c>
      <c r="C1790" s="11" t="s">
        <v>4177</v>
      </c>
      <c r="D1790" s="11">
        <v>98029</v>
      </c>
      <c r="E1790" s="16">
        <v>500000</v>
      </c>
      <c r="F1790" s="12">
        <v>3</v>
      </c>
      <c r="G1790" s="15">
        <v>2.25</v>
      </c>
      <c r="H1790" s="15">
        <v>1760</v>
      </c>
      <c r="I1790" s="13">
        <v>284</v>
      </c>
      <c r="J1790" s="11">
        <v>0</v>
      </c>
      <c r="K1790" s="15" t="s">
        <v>4183</v>
      </c>
      <c r="L1790" s="11" t="s">
        <v>4183</v>
      </c>
      <c r="M1790" s="11" t="s">
        <v>4184</v>
      </c>
      <c r="N1790" s="11" t="s">
        <v>4180</v>
      </c>
      <c r="O1790" s="11">
        <v>37</v>
      </c>
      <c r="P1790" s="11">
        <v>2000</v>
      </c>
      <c r="Q1790" s="11">
        <v>25</v>
      </c>
      <c r="R1790" s="11">
        <v>2</v>
      </c>
    </row>
    <row r="1791" spans="1:18">
      <c r="A1791" s="10" t="s">
        <v>5765</v>
      </c>
      <c r="B1791" s="11" t="s">
        <v>36</v>
      </c>
      <c r="C1791" s="11" t="s">
        <v>4177</v>
      </c>
      <c r="D1791" s="11">
        <v>98040</v>
      </c>
      <c r="E1791" s="16">
        <v>500000</v>
      </c>
      <c r="F1791" s="12">
        <v>3</v>
      </c>
      <c r="G1791" s="15">
        <v>1.75</v>
      </c>
      <c r="H1791" s="15">
        <v>1540</v>
      </c>
      <c r="I1791" s="13">
        <v>325</v>
      </c>
      <c r="J1791" s="11">
        <v>0</v>
      </c>
      <c r="K1791" s="15" t="s">
        <v>4183</v>
      </c>
      <c r="L1791" s="11" t="s">
        <v>4178</v>
      </c>
      <c r="M1791" s="11" t="s">
        <v>4184</v>
      </c>
      <c r="N1791" s="11" t="s">
        <v>4181</v>
      </c>
      <c r="O1791" s="11">
        <v>78</v>
      </c>
      <c r="P1791" s="11">
        <v>0</v>
      </c>
      <c r="Q1791" s="11">
        <v>78</v>
      </c>
      <c r="R1791" s="11">
        <v>1</v>
      </c>
    </row>
    <row r="1792" spans="1:18">
      <c r="A1792" s="10" t="s">
        <v>5766</v>
      </c>
      <c r="B1792" s="11" t="s">
        <v>281</v>
      </c>
      <c r="C1792" s="11" t="s">
        <v>4177</v>
      </c>
      <c r="D1792" s="11">
        <v>98059</v>
      </c>
      <c r="E1792" s="16">
        <v>500000</v>
      </c>
      <c r="F1792" s="12">
        <v>4</v>
      </c>
      <c r="G1792" s="15">
        <v>2.75</v>
      </c>
      <c r="H1792" s="15">
        <v>2280</v>
      </c>
      <c r="I1792" s="13">
        <v>219</v>
      </c>
      <c r="J1792" s="11">
        <v>0</v>
      </c>
      <c r="K1792" s="15" t="s">
        <v>4183</v>
      </c>
      <c r="L1792" s="11" t="s">
        <v>4183</v>
      </c>
      <c r="M1792" s="11" t="s">
        <v>4184</v>
      </c>
      <c r="N1792" s="11" t="s">
        <v>4181</v>
      </c>
      <c r="O1792" s="11">
        <v>65</v>
      </c>
      <c r="P1792" s="11">
        <v>0</v>
      </c>
      <c r="Q1792" s="11">
        <v>65</v>
      </c>
      <c r="R1792" s="11">
        <v>1</v>
      </c>
    </row>
    <row r="1793" spans="1:18">
      <c r="A1793" s="10" t="s">
        <v>5767</v>
      </c>
      <c r="B1793" s="11" t="s">
        <v>319</v>
      </c>
      <c r="C1793" s="11" t="s">
        <v>4177</v>
      </c>
      <c r="D1793" s="11">
        <v>98059</v>
      </c>
      <c r="E1793" s="16">
        <v>500000</v>
      </c>
      <c r="F1793" s="12">
        <v>4</v>
      </c>
      <c r="G1793" s="15">
        <v>3</v>
      </c>
      <c r="H1793" s="15">
        <v>3720</v>
      </c>
      <c r="I1793" s="13">
        <v>134</v>
      </c>
      <c r="J1793" s="11">
        <v>0</v>
      </c>
      <c r="K1793" s="15" t="s">
        <v>4183</v>
      </c>
      <c r="L1793" s="11" t="s">
        <v>4183</v>
      </c>
      <c r="M1793" s="11" t="s">
        <v>4184</v>
      </c>
      <c r="N1793" s="11" t="s">
        <v>4180</v>
      </c>
      <c r="O1793" s="11">
        <v>46</v>
      </c>
      <c r="P1793" s="11">
        <v>2014</v>
      </c>
      <c r="Q1793" s="11">
        <v>11</v>
      </c>
      <c r="R1793" s="11">
        <v>3</v>
      </c>
    </row>
    <row r="1794" spans="1:18">
      <c r="A1794" s="10" t="s">
        <v>1921</v>
      </c>
      <c r="B1794" s="11" t="s">
        <v>49</v>
      </c>
      <c r="C1794" s="11" t="s">
        <v>4177</v>
      </c>
      <c r="D1794" s="11">
        <v>98103</v>
      </c>
      <c r="E1794" s="16">
        <v>500000</v>
      </c>
      <c r="F1794" s="12">
        <v>3</v>
      </c>
      <c r="G1794" s="15">
        <v>2.5</v>
      </c>
      <c r="H1794" s="15">
        <v>1210</v>
      </c>
      <c r="I1794" s="13">
        <v>413</v>
      </c>
      <c r="J1794" s="11">
        <v>0</v>
      </c>
      <c r="K1794" s="15" t="s">
        <v>4183</v>
      </c>
      <c r="L1794" s="11" t="s">
        <v>4183</v>
      </c>
      <c r="M1794" s="11" t="s">
        <v>4184</v>
      </c>
      <c r="N1794" s="11" t="s">
        <v>4180</v>
      </c>
      <c r="O1794" s="11">
        <v>17</v>
      </c>
      <c r="P1794" s="11">
        <v>0</v>
      </c>
      <c r="Q1794" s="11">
        <v>17</v>
      </c>
      <c r="R1794" s="11">
        <v>3</v>
      </c>
    </row>
    <row r="1795" spans="1:18">
      <c r="A1795" s="10" t="s">
        <v>5768</v>
      </c>
      <c r="B1795" s="11" t="s">
        <v>49</v>
      </c>
      <c r="C1795" s="11" t="s">
        <v>4177</v>
      </c>
      <c r="D1795" s="11">
        <v>98107</v>
      </c>
      <c r="E1795" s="16">
        <v>500000</v>
      </c>
      <c r="F1795" s="12">
        <v>2</v>
      </c>
      <c r="G1795" s="15">
        <v>2.25</v>
      </c>
      <c r="H1795" s="15">
        <v>1290</v>
      </c>
      <c r="I1795" s="13">
        <v>388</v>
      </c>
      <c r="J1795" s="11">
        <v>0</v>
      </c>
      <c r="K1795" s="15" t="s">
        <v>4183</v>
      </c>
      <c r="L1795" s="11" t="s">
        <v>4183</v>
      </c>
      <c r="M1795" s="11" t="s">
        <v>4184</v>
      </c>
      <c r="N1795" s="11" t="s">
        <v>4180</v>
      </c>
      <c r="O1795" s="11">
        <v>18</v>
      </c>
      <c r="P1795" s="11">
        <v>0</v>
      </c>
      <c r="Q1795" s="11">
        <v>18</v>
      </c>
      <c r="R1795" s="11">
        <v>3</v>
      </c>
    </row>
    <row r="1796" spans="1:18">
      <c r="A1796" s="10" t="s">
        <v>5769</v>
      </c>
      <c r="B1796" s="11" t="s">
        <v>49</v>
      </c>
      <c r="C1796" s="11" t="s">
        <v>4177</v>
      </c>
      <c r="D1796" s="11">
        <v>98122</v>
      </c>
      <c r="E1796" s="16">
        <v>500000</v>
      </c>
      <c r="F1796" s="12">
        <v>2</v>
      </c>
      <c r="G1796" s="15">
        <v>2.5</v>
      </c>
      <c r="H1796" s="15">
        <v>1310</v>
      </c>
      <c r="I1796" s="13">
        <v>382</v>
      </c>
      <c r="J1796" s="11">
        <v>0</v>
      </c>
      <c r="K1796" s="15" t="s">
        <v>4183</v>
      </c>
      <c r="L1796" s="11" t="s">
        <v>4178</v>
      </c>
      <c r="M1796" s="11" t="s">
        <v>4184</v>
      </c>
      <c r="N1796" s="11" t="s">
        <v>4180</v>
      </c>
      <c r="O1796" s="11">
        <v>19</v>
      </c>
      <c r="P1796" s="11">
        <v>0</v>
      </c>
      <c r="Q1796" s="11">
        <v>19</v>
      </c>
      <c r="R1796" s="11">
        <v>2</v>
      </c>
    </row>
    <row r="1797" spans="1:18">
      <c r="A1797" s="10" t="s">
        <v>5770</v>
      </c>
      <c r="B1797" s="11" t="s">
        <v>49</v>
      </c>
      <c r="C1797" s="11" t="s">
        <v>4177</v>
      </c>
      <c r="D1797" s="11">
        <v>98115</v>
      </c>
      <c r="E1797" s="16">
        <v>500000</v>
      </c>
      <c r="F1797" s="12">
        <v>3</v>
      </c>
      <c r="G1797" s="15">
        <v>1.75</v>
      </c>
      <c r="H1797" s="15">
        <v>1620</v>
      </c>
      <c r="I1797" s="13">
        <v>309</v>
      </c>
      <c r="J1797" s="11">
        <v>0</v>
      </c>
      <c r="K1797" s="15" t="s">
        <v>4183</v>
      </c>
      <c r="L1797" s="11" t="s">
        <v>4178</v>
      </c>
      <c r="M1797" s="11" t="s">
        <v>4184</v>
      </c>
      <c r="N1797" s="11" t="s">
        <v>4181</v>
      </c>
      <c r="O1797" s="11">
        <v>80</v>
      </c>
      <c r="P1797" s="11">
        <v>0</v>
      </c>
      <c r="Q1797" s="11">
        <v>80</v>
      </c>
      <c r="R1797" s="11">
        <v>1</v>
      </c>
    </row>
    <row r="1798" spans="1:18">
      <c r="A1798" s="10" t="s">
        <v>5771</v>
      </c>
      <c r="B1798" s="11" t="s">
        <v>49</v>
      </c>
      <c r="C1798" s="11" t="s">
        <v>4177</v>
      </c>
      <c r="D1798" s="11">
        <v>98107</v>
      </c>
      <c r="E1798" s="16">
        <v>500000</v>
      </c>
      <c r="F1798" s="12">
        <v>4</v>
      </c>
      <c r="G1798" s="15">
        <v>1</v>
      </c>
      <c r="H1798" s="15">
        <v>1720</v>
      </c>
      <c r="I1798" s="13">
        <v>291</v>
      </c>
      <c r="J1798" s="11">
        <v>0</v>
      </c>
      <c r="K1798" s="15" t="s">
        <v>4183</v>
      </c>
      <c r="L1798" s="11" t="s">
        <v>4183</v>
      </c>
      <c r="M1798" s="11" t="s">
        <v>4184</v>
      </c>
      <c r="N1798" s="11" t="s">
        <v>4179</v>
      </c>
      <c r="O1798" s="11">
        <v>121</v>
      </c>
      <c r="P1798" s="11">
        <v>0</v>
      </c>
      <c r="Q1798" s="11">
        <v>121</v>
      </c>
      <c r="R1798" s="11">
        <v>1.5</v>
      </c>
    </row>
    <row r="1799" spans="1:18">
      <c r="A1799" s="10" t="s">
        <v>1926</v>
      </c>
      <c r="B1799" s="11" t="s">
        <v>49</v>
      </c>
      <c r="C1799" s="11" t="s">
        <v>4177</v>
      </c>
      <c r="D1799" s="11">
        <v>98133</v>
      </c>
      <c r="E1799" s="16">
        <v>500000</v>
      </c>
      <c r="F1799" s="12">
        <v>3</v>
      </c>
      <c r="G1799" s="15">
        <v>2.5</v>
      </c>
      <c r="H1799" s="15">
        <v>1720</v>
      </c>
      <c r="I1799" s="13">
        <v>291</v>
      </c>
      <c r="J1799" s="11">
        <v>0</v>
      </c>
      <c r="K1799" s="15" t="s">
        <v>4183</v>
      </c>
      <c r="L1799" s="11" t="s">
        <v>4183</v>
      </c>
      <c r="M1799" s="11" t="s">
        <v>4184</v>
      </c>
      <c r="N1799" s="11" t="s">
        <v>4180</v>
      </c>
      <c r="O1799" s="11">
        <v>14</v>
      </c>
      <c r="P1799" s="11">
        <v>0</v>
      </c>
      <c r="Q1799" s="11">
        <v>14</v>
      </c>
      <c r="R1799" s="11">
        <v>2</v>
      </c>
    </row>
    <row r="1800" spans="1:18">
      <c r="A1800" s="10" t="s">
        <v>5772</v>
      </c>
      <c r="B1800" s="11" t="s">
        <v>49</v>
      </c>
      <c r="C1800" s="11" t="s">
        <v>4177</v>
      </c>
      <c r="D1800" s="11">
        <v>98107</v>
      </c>
      <c r="E1800" s="16">
        <v>500000</v>
      </c>
      <c r="F1800" s="12">
        <v>3</v>
      </c>
      <c r="G1800" s="15">
        <v>1.5</v>
      </c>
      <c r="H1800" s="15">
        <v>1190</v>
      </c>
      <c r="I1800" s="13">
        <v>420</v>
      </c>
      <c r="J1800" s="11">
        <v>0</v>
      </c>
      <c r="K1800" s="15" t="s">
        <v>4183</v>
      </c>
      <c r="L1800" s="11" t="s">
        <v>4178</v>
      </c>
      <c r="M1800" s="11" t="s">
        <v>4184</v>
      </c>
      <c r="N1800" s="11" t="s">
        <v>4180</v>
      </c>
      <c r="O1800" s="11">
        <v>85</v>
      </c>
      <c r="P1800" s="11">
        <v>1996</v>
      </c>
      <c r="Q1800" s="11">
        <v>29</v>
      </c>
      <c r="R1800" s="11">
        <v>1</v>
      </c>
    </row>
    <row r="1801" spans="1:18">
      <c r="A1801" s="10" t="s">
        <v>5773</v>
      </c>
      <c r="B1801" s="11" t="s">
        <v>49</v>
      </c>
      <c r="C1801" s="11" t="s">
        <v>4177</v>
      </c>
      <c r="D1801" s="11">
        <v>98136</v>
      </c>
      <c r="E1801" s="16">
        <v>500000</v>
      </c>
      <c r="F1801" s="12">
        <v>3</v>
      </c>
      <c r="G1801" s="15">
        <v>1</v>
      </c>
      <c r="H1801" s="15">
        <v>1150</v>
      </c>
      <c r="I1801" s="13">
        <v>435</v>
      </c>
      <c r="J1801" s="11">
        <v>0</v>
      </c>
      <c r="K1801" s="15" t="s">
        <v>4183</v>
      </c>
      <c r="L1801" s="11" t="s">
        <v>4183</v>
      </c>
      <c r="M1801" s="11" t="s">
        <v>4184</v>
      </c>
      <c r="N1801" s="11" t="s">
        <v>4180</v>
      </c>
      <c r="O1801" s="11">
        <v>114</v>
      </c>
      <c r="P1801" s="11">
        <v>2005</v>
      </c>
      <c r="Q1801" s="11">
        <v>20</v>
      </c>
      <c r="R1801" s="11">
        <v>2</v>
      </c>
    </row>
    <row r="1802" spans="1:18">
      <c r="A1802" s="10" t="s">
        <v>5774</v>
      </c>
      <c r="B1802" s="11" t="s">
        <v>49</v>
      </c>
      <c r="C1802" s="11" t="s">
        <v>4177</v>
      </c>
      <c r="D1802" s="11">
        <v>98107</v>
      </c>
      <c r="E1802" s="16">
        <v>500000</v>
      </c>
      <c r="F1802" s="12">
        <v>4</v>
      </c>
      <c r="G1802" s="15">
        <v>1</v>
      </c>
      <c r="H1802" s="15">
        <v>1440</v>
      </c>
      <c r="I1802" s="13">
        <v>347</v>
      </c>
      <c r="J1802" s="11">
        <v>0</v>
      </c>
      <c r="K1802" s="15" t="s">
        <v>4183</v>
      </c>
      <c r="L1802" s="11" t="s">
        <v>4183</v>
      </c>
      <c r="M1802" s="11" t="s">
        <v>4184</v>
      </c>
      <c r="N1802" s="11" t="s">
        <v>4180</v>
      </c>
      <c r="O1802" s="11">
        <v>119</v>
      </c>
      <c r="P1802" s="11">
        <v>2014</v>
      </c>
      <c r="Q1802" s="11">
        <v>11</v>
      </c>
      <c r="R1802" s="11">
        <v>1.5</v>
      </c>
    </row>
    <row r="1803" spans="1:18">
      <c r="A1803" s="10" t="s">
        <v>1930</v>
      </c>
      <c r="B1803" s="11" t="s">
        <v>100</v>
      </c>
      <c r="C1803" s="11" t="s">
        <v>4177</v>
      </c>
      <c r="D1803" s="11">
        <v>98133</v>
      </c>
      <c r="E1803" s="16">
        <v>500000</v>
      </c>
      <c r="F1803" s="12">
        <v>5</v>
      </c>
      <c r="G1803" s="15">
        <v>3</v>
      </c>
      <c r="H1803" s="15">
        <v>2920</v>
      </c>
      <c r="I1803" s="13">
        <v>171</v>
      </c>
      <c r="J1803" s="11">
        <v>0</v>
      </c>
      <c r="K1803" s="15" t="s">
        <v>4183</v>
      </c>
      <c r="L1803" s="11" t="s">
        <v>4183</v>
      </c>
      <c r="M1803" s="11" t="s">
        <v>4184</v>
      </c>
      <c r="N1803" s="11" t="s">
        <v>4180</v>
      </c>
      <c r="O1803" s="11">
        <v>22</v>
      </c>
      <c r="P1803" s="11">
        <v>0</v>
      </c>
      <c r="Q1803" s="11">
        <v>22</v>
      </c>
      <c r="R1803" s="11">
        <v>2</v>
      </c>
    </row>
    <row r="1804" spans="1:18">
      <c r="A1804" s="10" t="s">
        <v>5775</v>
      </c>
      <c r="B1804" s="11" t="s">
        <v>624</v>
      </c>
      <c r="C1804" s="11" t="s">
        <v>4177</v>
      </c>
      <c r="D1804" s="11">
        <v>98045</v>
      </c>
      <c r="E1804" s="16">
        <v>499990</v>
      </c>
      <c r="F1804" s="12">
        <v>4</v>
      </c>
      <c r="G1804" s="15">
        <v>2.75</v>
      </c>
      <c r="H1804" s="15">
        <v>2910</v>
      </c>
      <c r="I1804" s="13">
        <v>172</v>
      </c>
      <c r="J1804" s="11">
        <v>0</v>
      </c>
      <c r="K1804" s="15" t="s">
        <v>4183</v>
      </c>
      <c r="L1804" s="11" t="s">
        <v>4183</v>
      </c>
      <c r="M1804" s="11" t="s">
        <v>4184</v>
      </c>
      <c r="N1804" s="11" t="s">
        <v>4180</v>
      </c>
      <c r="O1804" s="11">
        <v>12</v>
      </c>
      <c r="P1804" s="11">
        <v>1923</v>
      </c>
      <c r="Q1804" s="11">
        <v>102</v>
      </c>
      <c r="R1804" s="11">
        <v>2</v>
      </c>
    </row>
    <row r="1805" spans="1:18">
      <c r="A1805" s="10" t="s">
        <v>5776</v>
      </c>
      <c r="B1805" s="11" t="s">
        <v>451</v>
      </c>
      <c r="C1805" s="11" t="s">
        <v>4177</v>
      </c>
      <c r="D1805" s="11">
        <v>98019</v>
      </c>
      <c r="E1805" s="16">
        <v>499950</v>
      </c>
      <c r="F1805" s="12">
        <v>3</v>
      </c>
      <c r="G1805" s="15">
        <v>2.5</v>
      </c>
      <c r="H1805" s="15">
        <v>2370</v>
      </c>
      <c r="I1805" s="13">
        <v>211</v>
      </c>
      <c r="J1805" s="11">
        <v>0</v>
      </c>
      <c r="K1805" s="15" t="s">
        <v>4183</v>
      </c>
      <c r="L1805" s="11" t="s">
        <v>4183</v>
      </c>
      <c r="M1805" s="11" t="s">
        <v>4184</v>
      </c>
      <c r="N1805" s="11" t="s">
        <v>4180</v>
      </c>
      <c r="O1805" s="11">
        <v>24</v>
      </c>
      <c r="P1805" s="11">
        <v>0</v>
      </c>
      <c r="Q1805" s="11">
        <v>24</v>
      </c>
      <c r="R1805" s="11">
        <v>2</v>
      </c>
    </row>
    <row r="1806" spans="1:18">
      <c r="A1806" s="10" t="s">
        <v>5777</v>
      </c>
      <c r="B1806" s="11" t="s">
        <v>46</v>
      </c>
      <c r="C1806" s="11" t="s">
        <v>4177</v>
      </c>
      <c r="D1806" s="11">
        <v>98034</v>
      </c>
      <c r="E1806" s="16">
        <v>499950</v>
      </c>
      <c r="F1806" s="12">
        <v>4</v>
      </c>
      <c r="G1806" s="15">
        <v>1.75</v>
      </c>
      <c r="H1806" s="15">
        <v>1520</v>
      </c>
      <c r="I1806" s="13">
        <v>329</v>
      </c>
      <c r="J1806" s="11">
        <v>0</v>
      </c>
      <c r="K1806" s="15" t="s">
        <v>4183</v>
      </c>
      <c r="L1806" s="11" t="s">
        <v>4183</v>
      </c>
      <c r="M1806" s="11" t="s">
        <v>4184</v>
      </c>
      <c r="N1806" s="11" t="s">
        <v>4179</v>
      </c>
      <c r="O1806" s="11">
        <v>58</v>
      </c>
      <c r="P1806" s="11">
        <v>0</v>
      </c>
      <c r="Q1806" s="11">
        <v>58</v>
      </c>
      <c r="R1806" s="11">
        <v>1</v>
      </c>
    </row>
    <row r="1807" spans="1:18">
      <c r="A1807" s="10" t="s">
        <v>5778</v>
      </c>
      <c r="B1807" s="11" t="s">
        <v>319</v>
      </c>
      <c r="C1807" s="11" t="s">
        <v>4177</v>
      </c>
      <c r="D1807" s="11">
        <v>98059</v>
      </c>
      <c r="E1807" s="16">
        <v>499950</v>
      </c>
      <c r="F1807" s="12">
        <v>5</v>
      </c>
      <c r="G1807" s="15">
        <v>3.5</v>
      </c>
      <c r="H1807" s="15">
        <v>3200</v>
      </c>
      <c r="I1807" s="13">
        <v>156</v>
      </c>
      <c r="J1807" s="11">
        <v>1</v>
      </c>
      <c r="K1807" s="15" t="s">
        <v>4183</v>
      </c>
      <c r="L1807" s="11" t="s">
        <v>4183</v>
      </c>
      <c r="M1807" s="11" t="s">
        <v>4184</v>
      </c>
      <c r="N1807" s="11" t="s">
        <v>4180</v>
      </c>
      <c r="O1807" s="11">
        <v>36</v>
      </c>
      <c r="P1807" s="11">
        <v>0</v>
      </c>
      <c r="Q1807" s="11">
        <v>36</v>
      </c>
      <c r="R1807" s="11">
        <v>2</v>
      </c>
    </row>
    <row r="1808" spans="1:18">
      <c r="A1808" s="10" t="s">
        <v>5779</v>
      </c>
      <c r="B1808" s="11" t="s">
        <v>319</v>
      </c>
      <c r="C1808" s="11" t="s">
        <v>4177</v>
      </c>
      <c r="D1808" s="11">
        <v>98055</v>
      </c>
      <c r="E1808" s="16">
        <v>499950</v>
      </c>
      <c r="F1808" s="12">
        <v>4</v>
      </c>
      <c r="G1808" s="15">
        <v>2.5</v>
      </c>
      <c r="H1808" s="15">
        <v>2798</v>
      </c>
      <c r="I1808" s="13">
        <v>179</v>
      </c>
      <c r="J1808" s="11">
        <v>0</v>
      </c>
      <c r="K1808" s="15" t="s">
        <v>4183</v>
      </c>
      <c r="L1808" s="11" t="s">
        <v>4183</v>
      </c>
      <c r="M1808" s="11" t="s">
        <v>4184</v>
      </c>
      <c r="N1808" s="11" t="s">
        <v>4180</v>
      </c>
      <c r="O1808" s="11">
        <v>13</v>
      </c>
      <c r="P1808" s="11">
        <v>1912</v>
      </c>
      <c r="Q1808" s="11">
        <v>113</v>
      </c>
      <c r="R1808" s="11">
        <v>2</v>
      </c>
    </row>
    <row r="1809" spans="1:18">
      <c r="A1809" s="10" t="s">
        <v>1568</v>
      </c>
      <c r="B1809" s="11" t="s">
        <v>49</v>
      </c>
      <c r="C1809" s="11" t="s">
        <v>4177</v>
      </c>
      <c r="D1809" s="11">
        <v>98102</v>
      </c>
      <c r="E1809" s="16">
        <v>499950</v>
      </c>
      <c r="F1809" s="12">
        <v>2</v>
      </c>
      <c r="G1809" s="15">
        <v>2.25</v>
      </c>
      <c r="H1809" s="15">
        <v>1060</v>
      </c>
      <c r="I1809" s="13">
        <v>472</v>
      </c>
      <c r="J1809" s="11">
        <v>0</v>
      </c>
      <c r="K1809" s="15" t="s">
        <v>4183</v>
      </c>
      <c r="L1809" s="11" t="s">
        <v>4178</v>
      </c>
      <c r="M1809" s="11" t="s">
        <v>4184</v>
      </c>
      <c r="N1809" s="11" t="s">
        <v>4180</v>
      </c>
      <c r="O1809" s="11">
        <v>20</v>
      </c>
      <c r="P1809" s="11">
        <v>0</v>
      </c>
      <c r="Q1809" s="11">
        <v>20</v>
      </c>
      <c r="R1809" s="11">
        <v>2</v>
      </c>
    </row>
    <row r="1810" spans="1:18">
      <c r="A1810" s="10" t="s">
        <v>5780</v>
      </c>
      <c r="B1810" s="11" t="s">
        <v>49</v>
      </c>
      <c r="C1810" s="11" t="s">
        <v>4177</v>
      </c>
      <c r="D1810" s="11">
        <v>98119</v>
      </c>
      <c r="E1810" s="16">
        <v>499950</v>
      </c>
      <c r="F1810" s="12">
        <v>3</v>
      </c>
      <c r="G1810" s="15">
        <v>2.5</v>
      </c>
      <c r="H1810" s="15">
        <v>1520</v>
      </c>
      <c r="I1810" s="13">
        <v>329</v>
      </c>
      <c r="J1810" s="11">
        <v>0</v>
      </c>
      <c r="K1810" s="15" t="s">
        <v>4183</v>
      </c>
      <c r="L1810" s="11" t="s">
        <v>4178</v>
      </c>
      <c r="M1810" s="11" t="s">
        <v>4184</v>
      </c>
      <c r="N1810" s="11" t="s">
        <v>4180</v>
      </c>
      <c r="O1810" s="11">
        <v>18</v>
      </c>
      <c r="P1810" s="11">
        <v>0</v>
      </c>
      <c r="Q1810" s="11">
        <v>18</v>
      </c>
      <c r="R1810" s="11">
        <v>2</v>
      </c>
    </row>
    <row r="1811" spans="1:18">
      <c r="A1811" s="10" t="s">
        <v>1937</v>
      </c>
      <c r="B1811" s="11" t="s">
        <v>49</v>
      </c>
      <c r="C1811" s="11" t="s">
        <v>4177</v>
      </c>
      <c r="D1811" s="11">
        <v>98144</v>
      </c>
      <c r="E1811" s="16">
        <v>499950</v>
      </c>
      <c r="F1811" s="12">
        <v>3</v>
      </c>
      <c r="G1811" s="15">
        <v>3.5</v>
      </c>
      <c r="H1811" s="15">
        <v>1820</v>
      </c>
      <c r="I1811" s="13">
        <v>275</v>
      </c>
      <c r="J1811" s="11">
        <v>0</v>
      </c>
      <c r="K1811" s="15" t="s">
        <v>4183</v>
      </c>
      <c r="L1811" s="11" t="s">
        <v>4178</v>
      </c>
      <c r="M1811" s="11" t="s">
        <v>4184</v>
      </c>
      <c r="N1811" s="11" t="s">
        <v>4180</v>
      </c>
      <c r="O1811" s="11">
        <v>11</v>
      </c>
      <c r="P1811" s="11">
        <v>0</v>
      </c>
      <c r="Q1811" s="11">
        <v>11</v>
      </c>
      <c r="R1811" s="11">
        <v>2</v>
      </c>
    </row>
    <row r="1812" spans="1:18">
      <c r="A1812" s="10" t="s">
        <v>5781</v>
      </c>
      <c r="B1812" s="11" t="s">
        <v>49</v>
      </c>
      <c r="C1812" s="11" t="s">
        <v>4177</v>
      </c>
      <c r="D1812" s="11">
        <v>98115</v>
      </c>
      <c r="E1812" s="16">
        <v>499950</v>
      </c>
      <c r="F1812" s="12">
        <v>3</v>
      </c>
      <c r="G1812" s="15">
        <v>1</v>
      </c>
      <c r="H1812" s="11">
        <v>980</v>
      </c>
      <c r="I1812" s="13">
        <v>510</v>
      </c>
      <c r="J1812" s="11">
        <v>0</v>
      </c>
      <c r="K1812" s="15" t="s">
        <v>4183</v>
      </c>
      <c r="L1812" s="11" t="s">
        <v>4178</v>
      </c>
      <c r="M1812" s="11" t="s">
        <v>4184</v>
      </c>
      <c r="N1812" s="11" t="s">
        <v>4180</v>
      </c>
      <c r="O1812" s="11">
        <v>84</v>
      </c>
      <c r="P1812" s="11">
        <v>1994</v>
      </c>
      <c r="Q1812" s="11">
        <v>31</v>
      </c>
      <c r="R1812" s="11">
        <v>1</v>
      </c>
    </row>
    <row r="1813" spans="1:18">
      <c r="A1813" s="10" t="s">
        <v>5782</v>
      </c>
      <c r="B1813" s="11" t="s">
        <v>49</v>
      </c>
      <c r="C1813" s="11" t="s">
        <v>4177</v>
      </c>
      <c r="D1813" s="11">
        <v>98103</v>
      </c>
      <c r="E1813" s="16">
        <v>499950</v>
      </c>
      <c r="F1813" s="12">
        <v>3</v>
      </c>
      <c r="G1813" s="15">
        <v>1</v>
      </c>
      <c r="H1813" s="15">
        <v>1830</v>
      </c>
      <c r="I1813" s="13">
        <v>273</v>
      </c>
      <c r="J1813" s="11">
        <v>0</v>
      </c>
      <c r="K1813" s="15" t="s">
        <v>4183</v>
      </c>
      <c r="L1813" s="11" t="s">
        <v>4178</v>
      </c>
      <c r="M1813" s="11" t="s">
        <v>4184</v>
      </c>
      <c r="N1813" s="11" t="s">
        <v>4180</v>
      </c>
      <c r="O1813" s="11">
        <v>99</v>
      </c>
      <c r="P1813" s="11">
        <v>2003</v>
      </c>
      <c r="Q1813" s="11">
        <v>22</v>
      </c>
      <c r="R1813" s="11">
        <v>1.5</v>
      </c>
    </row>
    <row r="1814" spans="1:18">
      <c r="A1814" s="10" t="s">
        <v>5783</v>
      </c>
      <c r="B1814" s="11" t="s">
        <v>451</v>
      </c>
      <c r="C1814" s="11" t="s">
        <v>4177</v>
      </c>
      <c r="D1814" s="11">
        <v>98019</v>
      </c>
      <c r="E1814" s="16">
        <v>499500</v>
      </c>
      <c r="F1814" s="12">
        <v>3</v>
      </c>
      <c r="G1814" s="15">
        <v>2.5</v>
      </c>
      <c r="H1814" s="15">
        <v>2520</v>
      </c>
      <c r="I1814" s="13">
        <v>198</v>
      </c>
      <c r="J1814" s="11">
        <v>1</v>
      </c>
      <c r="K1814" s="15" t="s">
        <v>4183</v>
      </c>
      <c r="L1814" s="11" t="s">
        <v>4183</v>
      </c>
      <c r="M1814" s="11" t="s">
        <v>4184</v>
      </c>
      <c r="N1814" s="11" t="s">
        <v>4180</v>
      </c>
      <c r="O1814" s="11">
        <v>37</v>
      </c>
      <c r="P1814" s="11">
        <v>2000</v>
      </c>
      <c r="Q1814" s="11">
        <v>25</v>
      </c>
      <c r="R1814" s="11">
        <v>1.5</v>
      </c>
    </row>
    <row r="1815" spans="1:18">
      <c r="A1815" s="10" t="s">
        <v>5784</v>
      </c>
      <c r="B1815" s="11" t="s">
        <v>319</v>
      </c>
      <c r="C1815" s="11" t="s">
        <v>4177</v>
      </c>
      <c r="D1815" s="11">
        <v>98059</v>
      </c>
      <c r="E1815" s="16">
        <v>499500</v>
      </c>
      <c r="F1815" s="12">
        <v>3</v>
      </c>
      <c r="G1815" s="15">
        <v>2.5</v>
      </c>
      <c r="H1815" s="15">
        <v>2970</v>
      </c>
      <c r="I1815" s="13">
        <v>168</v>
      </c>
      <c r="J1815" s="11">
        <v>1</v>
      </c>
      <c r="K1815" s="15" t="s">
        <v>4183</v>
      </c>
      <c r="L1815" s="11" t="s">
        <v>4183</v>
      </c>
      <c r="M1815" s="11" t="s">
        <v>4184</v>
      </c>
      <c r="N1815" s="11" t="s">
        <v>4180</v>
      </c>
      <c r="O1815" s="11">
        <v>27</v>
      </c>
      <c r="P1815" s="11">
        <v>2006</v>
      </c>
      <c r="Q1815" s="11">
        <v>19</v>
      </c>
      <c r="R1815" s="11">
        <v>2</v>
      </c>
    </row>
    <row r="1816" spans="1:18">
      <c r="A1816" s="10" t="s">
        <v>5785</v>
      </c>
      <c r="B1816" s="11" t="s">
        <v>624</v>
      </c>
      <c r="C1816" s="11" t="s">
        <v>4177</v>
      </c>
      <c r="D1816" s="11">
        <v>98045</v>
      </c>
      <c r="E1816" s="16">
        <v>499431</v>
      </c>
      <c r="F1816" s="12">
        <v>4</v>
      </c>
      <c r="G1816" s="15">
        <v>2.75</v>
      </c>
      <c r="H1816" s="15">
        <v>2620</v>
      </c>
      <c r="I1816" s="13">
        <v>191</v>
      </c>
      <c r="J1816" s="11">
        <v>0</v>
      </c>
      <c r="K1816" s="15" t="s">
        <v>4183</v>
      </c>
      <c r="L1816" s="11" t="s">
        <v>4183</v>
      </c>
      <c r="M1816" s="11" t="s">
        <v>4184</v>
      </c>
      <c r="N1816" s="11" t="s">
        <v>4180</v>
      </c>
      <c r="O1816" s="11">
        <v>12</v>
      </c>
      <c r="P1816" s="11">
        <v>1923</v>
      </c>
      <c r="Q1816" s="11">
        <v>102</v>
      </c>
      <c r="R1816" s="11">
        <v>2</v>
      </c>
    </row>
    <row r="1817" spans="1:18">
      <c r="A1817" s="10" t="s">
        <v>5786</v>
      </c>
      <c r="B1817" s="11" t="s">
        <v>738</v>
      </c>
      <c r="C1817" s="11" t="s">
        <v>4177</v>
      </c>
      <c r="D1817" s="11">
        <v>98051</v>
      </c>
      <c r="E1817" s="16">
        <v>499000</v>
      </c>
      <c r="F1817" s="12">
        <v>3</v>
      </c>
      <c r="G1817" s="15">
        <v>2</v>
      </c>
      <c r="H1817" s="15">
        <v>2090</v>
      </c>
      <c r="I1817" s="13">
        <v>239</v>
      </c>
      <c r="J1817" s="11">
        <v>1</v>
      </c>
      <c r="K1817" s="15" t="s">
        <v>4183</v>
      </c>
      <c r="L1817" s="11" t="s">
        <v>4183</v>
      </c>
      <c r="M1817" s="11" t="s">
        <v>4184</v>
      </c>
      <c r="N1817" s="11" t="s">
        <v>4180</v>
      </c>
      <c r="O1817" s="11">
        <v>66</v>
      </c>
      <c r="P1817" s="11">
        <v>1998</v>
      </c>
      <c r="Q1817" s="11">
        <v>27</v>
      </c>
      <c r="R1817" s="11">
        <v>1.5</v>
      </c>
    </row>
    <row r="1818" spans="1:18">
      <c r="A1818" s="10" t="s">
        <v>5787</v>
      </c>
      <c r="B1818" s="11" t="s">
        <v>137</v>
      </c>
      <c r="C1818" s="11" t="s">
        <v>4177</v>
      </c>
      <c r="D1818" s="11">
        <v>98052</v>
      </c>
      <c r="E1818" s="16">
        <v>499000</v>
      </c>
      <c r="F1818" s="12">
        <v>3</v>
      </c>
      <c r="G1818" s="15">
        <v>1.75</v>
      </c>
      <c r="H1818" s="15">
        <v>1750</v>
      </c>
      <c r="I1818" s="13">
        <v>285</v>
      </c>
      <c r="J1818" s="11">
        <v>0</v>
      </c>
      <c r="K1818" s="15" t="s">
        <v>4183</v>
      </c>
      <c r="L1818" s="11" t="s">
        <v>4178</v>
      </c>
      <c r="M1818" s="11" t="s">
        <v>4184</v>
      </c>
      <c r="N1818" s="11" t="s">
        <v>4179</v>
      </c>
      <c r="O1818" s="11">
        <v>57</v>
      </c>
      <c r="P1818" s="11">
        <v>0</v>
      </c>
      <c r="Q1818" s="11">
        <v>57</v>
      </c>
      <c r="R1818" s="11">
        <v>1</v>
      </c>
    </row>
    <row r="1819" spans="1:18">
      <c r="A1819" s="10" t="s">
        <v>5788</v>
      </c>
      <c r="B1819" s="11" t="s">
        <v>49</v>
      </c>
      <c r="C1819" s="11" t="s">
        <v>4177</v>
      </c>
      <c r="D1819" s="11">
        <v>98119</v>
      </c>
      <c r="E1819" s="16">
        <v>499000</v>
      </c>
      <c r="F1819" s="12">
        <v>3</v>
      </c>
      <c r="G1819" s="15">
        <v>2.5</v>
      </c>
      <c r="H1819" s="15">
        <v>1540</v>
      </c>
      <c r="I1819" s="13">
        <v>324</v>
      </c>
      <c r="J1819" s="11">
        <v>0</v>
      </c>
      <c r="K1819" s="15" t="s">
        <v>4183</v>
      </c>
      <c r="L1819" s="11" t="s">
        <v>4178</v>
      </c>
      <c r="M1819" s="11" t="s">
        <v>4184</v>
      </c>
      <c r="N1819" s="11" t="s">
        <v>4180</v>
      </c>
      <c r="O1819" s="11">
        <v>30</v>
      </c>
      <c r="P1819" s="11">
        <v>0</v>
      </c>
      <c r="Q1819" s="11">
        <v>30</v>
      </c>
      <c r="R1819" s="11">
        <v>3</v>
      </c>
    </row>
    <row r="1820" spans="1:18">
      <c r="A1820" s="10" t="s">
        <v>5789</v>
      </c>
      <c r="B1820" s="11" t="s">
        <v>49</v>
      </c>
      <c r="C1820" s="11" t="s">
        <v>4177</v>
      </c>
      <c r="D1820" s="11">
        <v>98199</v>
      </c>
      <c r="E1820" s="16">
        <v>499000</v>
      </c>
      <c r="F1820" s="12">
        <v>3</v>
      </c>
      <c r="G1820" s="15">
        <v>3.5</v>
      </c>
      <c r="H1820" s="15">
        <v>1690</v>
      </c>
      <c r="I1820" s="13">
        <v>295</v>
      </c>
      <c r="J1820" s="11">
        <v>0</v>
      </c>
      <c r="K1820" s="15" t="s">
        <v>4183</v>
      </c>
      <c r="L1820" s="11" t="s">
        <v>4178</v>
      </c>
      <c r="M1820" s="11" t="s">
        <v>4184</v>
      </c>
      <c r="N1820" s="11" t="s">
        <v>4180</v>
      </c>
      <c r="O1820" s="11">
        <v>17</v>
      </c>
      <c r="P1820" s="11">
        <v>0</v>
      </c>
      <c r="Q1820" s="11">
        <v>17</v>
      </c>
      <c r="R1820" s="11">
        <v>2</v>
      </c>
    </row>
    <row r="1821" spans="1:18">
      <c r="A1821" s="10" t="s">
        <v>5790</v>
      </c>
      <c r="B1821" s="11" t="s">
        <v>49</v>
      </c>
      <c r="C1821" s="11" t="s">
        <v>4177</v>
      </c>
      <c r="D1821" s="11">
        <v>98117</v>
      </c>
      <c r="E1821" s="16">
        <v>499000</v>
      </c>
      <c r="F1821" s="12">
        <v>3</v>
      </c>
      <c r="G1821" s="15">
        <v>1.75</v>
      </c>
      <c r="H1821" s="15">
        <v>1840</v>
      </c>
      <c r="I1821" s="13">
        <v>271</v>
      </c>
      <c r="J1821" s="11">
        <v>0</v>
      </c>
      <c r="K1821" s="15" t="s">
        <v>4183</v>
      </c>
      <c r="L1821" s="11" t="s">
        <v>4178</v>
      </c>
      <c r="M1821" s="11" t="s">
        <v>4184</v>
      </c>
      <c r="N1821" s="11" t="s">
        <v>4179</v>
      </c>
      <c r="O1821" s="11">
        <v>115</v>
      </c>
      <c r="P1821" s="11">
        <v>0</v>
      </c>
      <c r="Q1821" s="11">
        <v>115</v>
      </c>
      <c r="R1821" s="11">
        <v>1</v>
      </c>
    </row>
    <row r="1822" spans="1:18">
      <c r="A1822" s="10" t="s">
        <v>5791</v>
      </c>
      <c r="B1822" s="11" t="s">
        <v>49</v>
      </c>
      <c r="C1822" s="11" t="s">
        <v>4177</v>
      </c>
      <c r="D1822" s="11">
        <v>98117</v>
      </c>
      <c r="E1822" s="16">
        <v>499000</v>
      </c>
      <c r="F1822" s="12">
        <v>2</v>
      </c>
      <c r="G1822" s="15">
        <v>1</v>
      </c>
      <c r="H1822" s="15">
        <v>1220</v>
      </c>
      <c r="I1822" s="13">
        <v>409</v>
      </c>
      <c r="J1822" s="11">
        <v>0</v>
      </c>
      <c r="K1822" s="15" t="s">
        <v>4183</v>
      </c>
      <c r="L1822" s="11" t="s">
        <v>4178</v>
      </c>
      <c r="M1822" s="11" t="s">
        <v>4184</v>
      </c>
      <c r="N1822" s="11" t="s">
        <v>4180</v>
      </c>
      <c r="O1822" s="11">
        <v>99</v>
      </c>
      <c r="P1822" s="11">
        <v>2003</v>
      </c>
      <c r="Q1822" s="11">
        <v>22</v>
      </c>
      <c r="R1822" s="11">
        <v>1</v>
      </c>
    </row>
    <row r="1823" spans="1:18">
      <c r="A1823" s="10" t="s">
        <v>5792</v>
      </c>
      <c r="B1823" s="11" t="s">
        <v>137</v>
      </c>
      <c r="C1823" s="11" t="s">
        <v>4177</v>
      </c>
      <c r="D1823" s="11">
        <v>98053</v>
      </c>
      <c r="E1823" s="16">
        <v>498800</v>
      </c>
      <c r="F1823" s="12">
        <v>2</v>
      </c>
      <c r="G1823" s="15">
        <v>1.75</v>
      </c>
      <c r="H1823" s="15">
        <v>1350</v>
      </c>
      <c r="I1823" s="13">
        <v>369</v>
      </c>
      <c r="J1823" s="11">
        <v>0</v>
      </c>
      <c r="K1823" s="15" t="s">
        <v>4183</v>
      </c>
      <c r="L1823" s="11" t="s">
        <v>4183</v>
      </c>
      <c r="M1823" s="11" t="s">
        <v>4184</v>
      </c>
      <c r="N1823" s="11" t="s">
        <v>4180</v>
      </c>
      <c r="O1823" s="11">
        <v>17</v>
      </c>
      <c r="P1823" s="11">
        <v>0</v>
      </c>
      <c r="Q1823" s="11">
        <v>17</v>
      </c>
      <c r="R1823" s="11">
        <v>1</v>
      </c>
    </row>
    <row r="1824" spans="1:18">
      <c r="A1824" s="10" t="s">
        <v>5793</v>
      </c>
      <c r="B1824" s="11" t="s">
        <v>319</v>
      </c>
      <c r="C1824" s="11" t="s">
        <v>4177</v>
      </c>
      <c r="D1824" s="11">
        <v>98059</v>
      </c>
      <c r="E1824" s="16">
        <v>498500</v>
      </c>
      <c r="F1824" s="12">
        <v>5</v>
      </c>
      <c r="G1824" s="15">
        <v>2.75</v>
      </c>
      <c r="H1824" s="15">
        <v>2990</v>
      </c>
      <c r="I1824" s="13">
        <v>167</v>
      </c>
      <c r="J1824" s="11">
        <v>0</v>
      </c>
      <c r="K1824" s="15" t="s">
        <v>4183</v>
      </c>
      <c r="L1824" s="11" t="s">
        <v>4183</v>
      </c>
      <c r="M1824" s="11" t="s">
        <v>4184</v>
      </c>
      <c r="N1824" s="11" t="s">
        <v>4180</v>
      </c>
      <c r="O1824" s="11">
        <v>29</v>
      </c>
      <c r="P1824" s="11">
        <v>0</v>
      </c>
      <c r="Q1824" s="11">
        <v>29</v>
      </c>
      <c r="R1824" s="11">
        <v>2</v>
      </c>
    </row>
    <row r="1825" spans="1:18">
      <c r="A1825" s="10" t="s">
        <v>5794</v>
      </c>
      <c r="B1825" s="11" t="s">
        <v>46</v>
      </c>
      <c r="C1825" s="11" t="s">
        <v>4177</v>
      </c>
      <c r="D1825" s="11">
        <v>98034</v>
      </c>
      <c r="E1825" s="16">
        <v>498000</v>
      </c>
      <c r="F1825" s="12">
        <v>4</v>
      </c>
      <c r="G1825" s="15">
        <v>2.75</v>
      </c>
      <c r="H1825" s="15">
        <v>2270</v>
      </c>
      <c r="I1825" s="13">
        <v>219</v>
      </c>
      <c r="J1825" s="11">
        <v>0</v>
      </c>
      <c r="K1825" s="15" t="s">
        <v>4183</v>
      </c>
      <c r="L1825" s="11" t="s">
        <v>4178</v>
      </c>
      <c r="M1825" s="11" t="s">
        <v>4184</v>
      </c>
      <c r="N1825" s="11" t="s">
        <v>4179</v>
      </c>
      <c r="O1825" s="11">
        <v>52</v>
      </c>
      <c r="P1825" s="11">
        <v>0</v>
      </c>
      <c r="Q1825" s="11">
        <v>52</v>
      </c>
      <c r="R1825" s="11">
        <v>1</v>
      </c>
    </row>
    <row r="1826" spans="1:18">
      <c r="A1826" s="10" t="s">
        <v>1952</v>
      </c>
      <c r="B1826" s="11" t="s">
        <v>46</v>
      </c>
      <c r="C1826" s="11" t="s">
        <v>4177</v>
      </c>
      <c r="D1826" s="11">
        <v>98033</v>
      </c>
      <c r="E1826" s="16">
        <v>498000</v>
      </c>
      <c r="F1826" s="12">
        <v>2</v>
      </c>
      <c r="G1826" s="15">
        <v>2</v>
      </c>
      <c r="H1826" s="15">
        <v>1140</v>
      </c>
      <c r="I1826" s="13">
        <v>437</v>
      </c>
      <c r="J1826" s="11">
        <v>0</v>
      </c>
      <c r="K1826" s="15" t="s">
        <v>4183</v>
      </c>
      <c r="L1826" s="11" t="s">
        <v>4183</v>
      </c>
      <c r="M1826" s="11" t="s">
        <v>4184</v>
      </c>
      <c r="N1826" s="11" t="s">
        <v>4180</v>
      </c>
      <c r="O1826" s="11">
        <v>101</v>
      </c>
      <c r="P1826" s="11">
        <v>2009</v>
      </c>
      <c r="Q1826" s="11">
        <v>16</v>
      </c>
      <c r="R1826" s="11">
        <v>1</v>
      </c>
    </row>
    <row r="1827" spans="1:18">
      <c r="A1827" s="10" t="s">
        <v>5795</v>
      </c>
      <c r="B1827" s="11" t="s">
        <v>33</v>
      </c>
      <c r="C1827" s="11" t="s">
        <v>4177</v>
      </c>
      <c r="D1827" s="11">
        <v>98005</v>
      </c>
      <c r="E1827" s="16">
        <v>497333</v>
      </c>
      <c r="F1827" s="12">
        <v>3</v>
      </c>
      <c r="G1827" s="15">
        <v>1.75</v>
      </c>
      <c r="H1827" s="15">
        <v>1760</v>
      </c>
      <c r="I1827" s="13">
        <v>283</v>
      </c>
      <c r="J1827" s="11">
        <v>0</v>
      </c>
      <c r="K1827" s="15" t="s">
        <v>4183</v>
      </c>
      <c r="L1827" s="11" t="s">
        <v>4178</v>
      </c>
      <c r="M1827" s="11" t="s">
        <v>4184</v>
      </c>
      <c r="N1827" s="11" t="s">
        <v>4179</v>
      </c>
      <c r="O1827" s="11">
        <v>58</v>
      </c>
      <c r="P1827" s="11">
        <v>0</v>
      </c>
      <c r="Q1827" s="11">
        <v>58</v>
      </c>
      <c r="R1827" s="11">
        <v>1</v>
      </c>
    </row>
    <row r="1828" spans="1:18">
      <c r="A1828" s="10" t="s">
        <v>5796</v>
      </c>
      <c r="B1828" s="11" t="s">
        <v>79</v>
      </c>
      <c r="C1828" s="11" t="s">
        <v>4177</v>
      </c>
      <c r="D1828" s="11">
        <v>98029</v>
      </c>
      <c r="E1828" s="16">
        <v>497000</v>
      </c>
      <c r="F1828" s="12">
        <v>3</v>
      </c>
      <c r="G1828" s="15">
        <v>2.25</v>
      </c>
      <c r="H1828" s="15">
        <v>1630</v>
      </c>
      <c r="I1828" s="13">
        <v>305</v>
      </c>
      <c r="J1828" s="11">
        <v>0</v>
      </c>
      <c r="K1828" s="15" t="s">
        <v>4183</v>
      </c>
      <c r="L1828" s="11" t="s">
        <v>4183</v>
      </c>
      <c r="M1828" s="11" t="s">
        <v>4184</v>
      </c>
      <c r="N1828" s="11" t="s">
        <v>4180</v>
      </c>
      <c r="O1828" s="11">
        <v>20</v>
      </c>
      <c r="P1828" s="11">
        <v>0</v>
      </c>
      <c r="Q1828" s="11">
        <v>20</v>
      </c>
      <c r="R1828" s="11">
        <v>2</v>
      </c>
    </row>
    <row r="1829" spans="1:18">
      <c r="A1829" s="10" t="s">
        <v>5797</v>
      </c>
      <c r="B1829" s="11" t="s">
        <v>49</v>
      </c>
      <c r="C1829" s="11" t="s">
        <v>4177</v>
      </c>
      <c r="D1829" s="11">
        <v>98118</v>
      </c>
      <c r="E1829" s="16">
        <v>497000</v>
      </c>
      <c r="F1829" s="12">
        <v>4</v>
      </c>
      <c r="G1829" s="15">
        <v>2.5</v>
      </c>
      <c r="H1829" s="15">
        <v>2240</v>
      </c>
      <c r="I1829" s="13">
        <v>222</v>
      </c>
      <c r="J1829" s="11">
        <v>0</v>
      </c>
      <c r="K1829" s="15" t="s">
        <v>4183</v>
      </c>
      <c r="L1829" s="11" t="s">
        <v>4183</v>
      </c>
      <c r="M1829" s="11" t="s">
        <v>4184</v>
      </c>
      <c r="N1829" s="11" t="s">
        <v>4180</v>
      </c>
      <c r="O1829" s="11">
        <v>30</v>
      </c>
      <c r="P1829" s="11">
        <v>0</v>
      </c>
      <c r="Q1829" s="11">
        <v>30</v>
      </c>
      <c r="R1829" s="11">
        <v>2</v>
      </c>
    </row>
    <row r="1830" spans="1:18">
      <c r="A1830" s="10" t="s">
        <v>5798</v>
      </c>
      <c r="B1830" s="11" t="s">
        <v>49</v>
      </c>
      <c r="C1830" s="11" t="s">
        <v>4177</v>
      </c>
      <c r="D1830" s="11">
        <v>98144</v>
      </c>
      <c r="E1830" s="16">
        <v>496752</v>
      </c>
      <c r="F1830" s="12">
        <v>2</v>
      </c>
      <c r="G1830" s="15">
        <v>1</v>
      </c>
      <c r="H1830" s="15">
        <v>1980</v>
      </c>
      <c r="I1830" s="13">
        <v>251</v>
      </c>
      <c r="J1830" s="11">
        <v>0</v>
      </c>
      <c r="K1830" s="15" t="s">
        <v>4183</v>
      </c>
      <c r="L1830" s="11" t="s">
        <v>4178</v>
      </c>
      <c r="M1830" s="11" t="s">
        <v>4184</v>
      </c>
      <c r="N1830" s="11" t="s">
        <v>4179</v>
      </c>
      <c r="O1830" s="11">
        <v>102</v>
      </c>
      <c r="P1830" s="11">
        <v>0</v>
      </c>
      <c r="Q1830" s="11">
        <v>102</v>
      </c>
      <c r="R1830" s="11">
        <v>1</v>
      </c>
    </row>
    <row r="1831" spans="1:18">
      <c r="A1831" s="10" t="s">
        <v>5799</v>
      </c>
      <c r="B1831" s="11" t="s">
        <v>79</v>
      </c>
      <c r="C1831" s="11" t="s">
        <v>4177</v>
      </c>
      <c r="D1831" s="11">
        <v>98029</v>
      </c>
      <c r="E1831" s="16">
        <v>496700</v>
      </c>
      <c r="F1831" s="12">
        <v>3</v>
      </c>
      <c r="G1831" s="15">
        <v>2.5</v>
      </c>
      <c r="H1831" s="15">
        <v>1740</v>
      </c>
      <c r="I1831" s="13">
        <v>285</v>
      </c>
      <c r="J1831" s="11">
        <v>0</v>
      </c>
      <c r="K1831" s="15" t="s">
        <v>4183</v>
      </c>
      <c r="L1831" s="11" t="s">
        <v>4183</v>
      </c>
      <c r="M1831" s="11" t="s">
        <v>4184</v>
      </c>
      <c r="N1831" s="11" t="s">
        <v>4179</v>
      </c>
      <c r="O1831" s="11">
        <v>36</v>
      </c>
      <c r="P1831" s="11">
        <v>0</v>
      </c>
      <c r="Q1831" s="11">
        <v>36</v>
      </c>
      <c r="R1831" s="11">
        <v>2</v>
      </c>
    </row>
    <row r="1832" spans="1:18">
      <c r="A1832" s="10" t="s">
        <v>5800</v>
      </c>
      <c r="B1832" s="11" t="s">
        <v>49</v>
      </c>
      <c r="C1832" s="11" t="s">
        <v>4177</v>
      </c>
      <c r="D1832" s="11">
        <v>98107</v>
      </c>
      <c r="E1832" s="16">
        <v>496000</v>
      </c>
      <c r="F1832" s="12">
        <v>2</v>
      </c>
      <c r="G1832" s="15">
        <v>1</v>
      </c>
      <c r="H1832" s="11">
        <v>900</v>
      </c>
      <c r="I1832" s="13">
        <v>551</v>
      </c>
      <c r="J1832" s="11">
        <v>0</v>
      </c>
      <c r="K1832" s="15" t="s">
        <v>4183</v>
      </c>
      <c r="L1832" s="11" t="s">
        <v>4183</v>
      </c>
      <c r="M1832" s="11" t="s">
        <v>4184</v>
      </c>
      <c r="N1832" s="11" t="s">
        <v>4180</v>
      </c>
      <c r="O1832" s="11">
        <v>79</v>
      </c>
      <c r="P1832" s="11">
        <v>0</v>
      </c>
      <c r="Q1832" s="11">
        <v>79</v>
      </c>
      <c r="R1832" s="11">
        <v>1</v>
      </c>
    </row>
    <row r="1833" spans="1:18">
      <c r="A1833" s="10" t="s">
        <v>1959</v>
      </c>
      <c r="B1833" s="11" t="s">
        <v>49</v>
      </c>
      <c r="C1833" s="11" t="s">
        <v>4177</v>
      </c>
      <c r="D1833" s="11">
        <v>98118</v>
      </c>
      <c r="E1833" s="16">
        <v>495000</v>
      </c>
      <c r="F1833" s="12">
        <v>3</v>
      </c>
      <c r="G1833" s="15">
        <v>3.5</v>
      </c>
      <c r="H1833" s="15">
        <v>2380</v>
      </c>
      <c r="I1833" s="13">
        <v>208</v>
      </c>
      <c r="J1833" s="11">
        <v>0</v>
      </c>
      <c r="K1833" s="15" t="s">
        <v>4183</v>
      </c>
      <c r="L1833" s="11" t="s">
        <v>4178</v>
      </c>
      <c r="M1833" s="11" t="s">
        <v>4197</v>
      </c>
      <c r="N1833" s="11" t="s">
        <v>4180</v>
      </c>
      <c r="O1833" s="11">
        <v>28</v>
      </c>
      <c r="P1833" s="11">
        <v>0</v>
      </c>
      <c r="Q1833" s="11">
        <v>28</v>
      </c>
      <c r="R1833" s="11">
        <v>2</v>
      </c>
    </row>
    <row r="1834" spans="1:18">
      <c r="A1834" s="10" t="s">
        <v>5801</v>
      </c>
      <c r="B1834" s="11" t="s">
        <v>33</v>
      </c>
      <c r="C1834" s="11" t="s">
        <v>4177</v>
      </c>
      <c r="D1834" s="11">
        <v>98007</v>
      </c>
      <c r="E1834" s="16">
        <v>495000</v>
      </c>
      <c r="F1834" s="12">
        <v>4</v>
      </c>
      <c r="G1834" s="15">
        <v>2.25</v>
      </c>
      <c r="H1834" s="15">
        <v>1940</v>
      </c>
      <c r="I1834" s="13">
        <v>255</v>
      </c>
      <c r="J1834" s="11">
        <v>0</v>
      </c>
      <c r="K1834" s="15" t="s">
        <v>4183</v>
      </c>
      <c r="L1834" s="11" t="s">
        <v>4178</v>
      </c>
      <c r="M1834" s="11" t="s">
        <v>4184</v>
      </c>
      <c r="N1834" s="11" t="s">
        <v>4179</v>
      </c>
      <c r="O1834" s="11">
        <v>69</v>
      </c>
      <c r="P1834" s="11">
        <v>0</v>
      </c>
      <c r="Q1834" s="11">
        <v>69</v>
      </c>
      <c r="R1834" s="11">
        <v>1</v>
      </c>
    </row>
    <row r="1835" spans="1:18">
      <c r="A1835" s="10" t="s">
        <v>5802</v>
      </c>
      <c r="B1835" s="11" t="s">
        <v>33</v>
      </c>
      <c r="C1835" s="11" t="s">
        <v>4177</v>
      </c>
      <c r="D1835" s="11">
        <v>98006</v>
      </c>
      <c r="E1835" s="16">
        <v>495000</v>
      </c>
      <c r="F1835" s="12">
        <v>4</v>
      </c>
      <c r="G1835" s="15">
        <v>2.25</v>
      </c>
      <c r="H1835" s="15">
        <v>2220</v>
      </c>
      <c r="I1835" s="13">
        <v>223</v>
      </c>
      <c r="J1835" s="11">
        <v>0</v>
      </c>
      <c r="K1835" s="15" t="s">
        <v>4183</v>
      </c>
      <c r="L1835" s="11" t="s">
        <v>4178</v>
      </c>
      <c r="M1835" s="11" t="s">
        <v>4184</v>
      </c>
      <c r="N1835" s="11" t="s">
        <v>4179</v>
      </c>
      <c r="O1835" s="11">
        <v>64</v>
      </c>
      <c r="P1835" s="11">
        <v>2001</v>
      </c>
      <c r="Q1835" s="11">
        <v>24</v>
      </c>
      <c r="R1835" s="11">
        <v>1</v>
      </c>
    </row>
    <row r="1836" spans="1:18">
      <c r="A1836" s="10" t="s">
        <v>5803</v>
      </c>
      <c r="B1836" s="11" t="s">
        <v>379</v>
      </c>
      <c r="C1836" s="11" t="s">
        <v>4177</v>
      </c>
      <c r="D1836" s="11">
        <v>98166</v>
      </c>
      <c r="E1836" s="16">
        <v>495000</v>
      </c>
      <c r="F1836" s="12">
        <v>3</v>
      </c>
      <c r="G1836" s="15">
        <v>2</v>
      </c>
      <c r="H1836" s="15">
        <v>2950</v>
      </c>
      <c r="I1836" s="13">
        <v>168</v>
      </c>
      <c r="J1836" s="11">
        <v>0</v>
      </c>
      <c r="K1836" s="15" t="s">
        <v>4183</v>
      </c>
      <c r="L1836" s="11" t="s">
        <v>4178</v>
      </c>
      <c r="M1836" s="11" t="s">
        <v>4184</v>
      </c>
      <c r="N1836" s="11" t="s">
        <v>4179</v>
      </c>
      <c r="O1836" s="11">
        <v>107</v>
      </c>
      <c r="P1836" s="11">
        <v>1974</v>
      </c>
      <c r="Q1836" s="11">
        <v>51</v>
      </c>
      <c r="R1836" s="11">
        <v>2</v>
      </c>
    </row>
    <row r="1837" spans="1:18">
      <c r="A1837" s="10" t="s">
        <v>5804</v>
      </c>
      <c r="B1837" s="11" t="s">
        <v>1035</v>
      </c>
      <c r="C1837" s="11" t="s">
        <v>4177</v>
      </c>
      <c r="D1837" s="11">
        <v>98022</v>
      </c>
      <c r="E1837" s="16">
        <v>495000</v>
      </c>
      <c r="F1837" s="12">
        <v>3</v>
      </c>
      <c r="G1837" s="15">
        <v>2</v>
      </c>
      <c r="H1837" s="15">
        <v>2660</v>
      </c>
      <c r="I1837" s="13">
        <v>186</v>
      </c>
      <c r="J1837" s="11">
        <v>4</v>
      </c>
      <c r="K1837" s="15" t="s">
        <v>4183</v>
      </c>
      <c r="L1837" s="11" t="s">
        <v>4183</v>
      </c>
      <c r="M1837" s="11" t="s">
        <v>4184</v>
      </c>
      <c r="N1837" s="11" t="s">
        <v>4179</v>
      </c>
      <c r="O1837" s="11">
        <v>61</v>
      </c>
      <c r="P1837" s="11">
        <v>0</v>
      </c>
      <c r="Q1837" s="11">
        <v>61</v>
      </c>
      <c r="R1837" s="11">
        <v>1</v>
      </c>
    </row>
    <row r="1838" spans="1:18">
      <c r="A1838" s="10" t="s">
        <v>5805</v>
      </c>
      <c r="B1838" s="11" t="s">
        <v>226</v>
      </c>
      <c r="C1838" s="11" t="s">
        <v>4177</v>
      </c>
      <c r="D1838" s="11">
        <v>98166</v>
      </c>
      <c r="E1838" s="16">
        <v>495000</v>
      </c>
      <c r="F1838" s="12">
        <v>3</v>
      </c>
      <c r="G1838" s="15">
        <v>2</v>
      </c>
      <c r="H1838" s="15">
        <v>1769</v>
      </c>
      <c r="I1838" s="13">
        <v>280</v>
      </c>
      <c r="J1838" s="11">
        <v>0</v>
      </c>
      <c r="K1838" s="15" t="s">
        <v>4183</v>
      </c>
      <c r="L1838" s="11" t="s">
        <v>4183</v>
      </c>
      <c r="M1838" s="11" t="s">
        <v>4184</v>
      </c>
      <c r="N1838" s="11" t="s">
        <v>4179</v>
      </c>
      <c r="O1838" s="11">
        <v>70</v>
      </c>
      <c r="P1838" s="11">
        <v>2009</v>
      </c>
      <c r="Q1838" s="11">
        <v>16</v>
      </c>
      <c r="R1838" s="11">
        <v>1</v>
      </c>
    </row>
    <row r="1839" spans="1:18">
      <c r="A1839" s="10" t="s">
        <v>5806</v>
      </c>
      <c r="B1839" s="11" t="s">
        <v>319</v>
      </c>
      <c r="C1839" s="11" t="s">
        <v>4177</v>
      </c>
      <c r="D1839" s="11">
        <v>98057</v>
      </c>
      <c r="E1839" s="16">
        <v>495000</v>
      </c>
      <c r="F1839" s="12">
        <v>6</v>
      </c>
      <c r="G1839" s="15">
        <v>5</v>
      </c>
      <c r="H1839" s="15">
        <v>3440</v>
      </c>
      <c r="I1839" s="13">
        <v>144</v>
      </c>
      <c r="J1839" s="11">
        <v>0</v>
      </c>
      <c r="K1839" s="15" t="s">
        <v>4183</v>
      </c>
      <c r="L1839" s="11" t="s">
        <v>4178</v>
      </c>
      <c r="M1839" s="11" t="s">
        <v>4184</v>
      </c>
      <c r="N1839" s="11" t="s">
        <v>4180</v>
      </c>
      <c r="O1839" s="11">
        <v>18</v>
      </c>
      <c r="P1839" s="11">
        <v>0</v>
      </c>
      <c r="Q1839" s="11">
        <v>18</v>
      </c>
      <c r="R1839" s="11">
        <v>2</v>
      </c>
    </row>
    <row r="1840" spans="1:18">
      <c r="A1840" s="10" t="s">
        <v>5807</v>
      </c>
      <c r="B1840" s="11" t="s">
        <v>102</v>
      </c>
      <c r="C1840" s="11" t="s">
        <v>4177</v>
      </c>
      <c r="D1840" s="11">
        <v>98074</v>
      </c>
      <c r="E1840" s="16">
        <v>495000</v>
      </c>
      <c r="F1840" s="12">
        <v>3</v>
      </c>
      <c r="G1840" s="15">
        <v>1.75</v>
      </c>
      <c r="H1840" s="15">
        <v>1440</v>
      </c>
      <c r="I1840" s="13">
        <v>344</v>
      </c>
      <c r="J1840" s="11">
        <v>0</v>
      </c>
      <c r="K1840" s="15" t="s">
        <v>4183</v>
      </c>
      <c r="L1840" s="11" t="s">
        <v>4183</v>
      </c>
      <c r="M1840" s="11" t="s">
        <v>4184</v>
      </c>
      <c r="N1840" s="11" t="s">
        <v>4180</v>
      </c>
      <c r="O1840" s="11">
        <v>42</v>
      </c>
      <c r="P1840" s="11">
        <v>2009</v>
      </c>
      <c r="Q1840" s="11">
        <v>16</v>
      </c>
      <c r="R1840" s="11">
        <v>1</v>
      </c>
    </row>
    <row r="1841" spans="1:18">
      <c r="A1841" s="10" t="s">
        <v>5808</v>
      </c>
      <c r="B1841" s="11" t="s">
        <v>49</v>
      </c>
      <c r="C1841" s="11" t="s">
        <v>4177</v>
      </c>
      <c r="D1841" s="11">
        <v>98144</v>
      </c>
      <c r="E1841" s="16">
        <v>495000</v>
      </c>
      <c r="F1841" s="12">
        <v>4</v>
      </c>
      <c r="G1841" s="15">
        <v>2</v>
      </c>
      <c r="H1841" s="15">
        <v>2050</v>
      </c>
      <c r="I1841" s="13">
        <v>241</v>
      </c>
      <c r="J1841" s="11">
        <v>0</v>
      </c>
      <c r="K1841" s="15" t="s">
        <v>4183</v>
      </c>
      <c r="L1841" s="11" t="s">
        <v>4178</v>
      </c>
      <c r="M1841" s="11" t="s">
        <v>4184</v>
      </c>
      <c r="N1841" s="11" t="s">
        <v>4181</v>
      </c>
      <c r="O1841" s="11">
        <v>84</v>
      </c>
      <c r="P1841" s="11">
        <v>0</v>
      </c>
      <c r="Q1841" s="11">
        <v>84</v>
      </c>
      <c r="R1841" s="11">
        <v>1.5</v>
      </c>
    </row>
    <row r="1842" spans="1:18">
      <c r="A1842" s="10" t="s">
        <v>5809</v>
      </c>
      <c r="B1842" s="11" t="s">
        <v>49</v>
      </c>
      <c r="C1842" s="11" t="s">
        <v>4177</v>
      </c>
      <c r="D1842" s="11">
        <v>98133</v>
      </c>
      <c r="E1842" s="16">
        <v>495000</v>
      </c>
      <c r="F1842" s="12">
        <v>4</v>
      </c>
      <c r="G1842" s="15">
        <v>2.5</v>
      </c>
      <c r="H1842" s="15">
        <v>2140</v>
      </c>
      <c r="I1842" s="13">
        <v>231</v>
      </c>
      <c r="J1842" s="11">
        <v>0</v>
      </c>
      <c r="K1842" s="15" t="s">
        <v>4183</v>
      </c>
      <c r="L1842" s="11" t="s">
        <v>4183</v>
      </c>
      <c r="M1842" s="11" t="s">
        <v>4184</v>
      </c>
      <c r="N1842" s="11" t="s">
        <v>4180</v>
      </c>
      <c r="O1842" s="11">
        <v>22</v>
      </c>
      <c r="P1842" s="11">
        <v>0</v>
      </c>
      <c r="Q1842" s="11">
        <v>22</v>
      </c>
      <c r="R1842" s="11">
        <v>2</v>
      </c>
    </row>
    <row r="1843" spans="1:18">
      <c r="A1843" s="10" t="s">
        <v>5810</v>
      </c>
      <c r="B1843" s="11" t="s">
        <v>49</v>
      </c>
      <c r="C1843" s="11" t="s">
        <v>4177</v>
      </c>
      <c r="D1843" s="11">
        <v>98108</v>
      </c>
      <c r="E1843" s="16">
        <v>495000</v>
      </c>
      <c r="F1843" s="12">
        <v>5</v>
      </c>
      <c r="G1843" s="15">
        <v>3</v>
      </c>
      <c r="H1843" s="15">
        <v>2440</v>
      </c>
      <c r="I1843" s="13">
        <v>203</v>
      </c>
      <c r="J1843" s="11">
        <v>0</v>
      </c>
      <c r="K1843" s="15" t="s">
        <v>4183</v>
      </c>
      <c r="L1843" s="11" t="s">
        <v>4178</v>
      </c>
      <c r="M1843" s="11" t="s">
        <v>4184</v>
      </c>
      <c r="N1843" s="11" t="s">
        <v>4180</v>
      </c>
      <c r="O1843" s="11">
        <v>19</v>
      </c>
      <c r="P1843" s="11">
        <v>0</v>
      </c>
      <c r="Q1843" s="11">
        <v>19</v>
      </c>
      <c r="R1843" s="11">
        <v>1</v>
      </c>
    </row>
    <row r="1844" spans="1:18">
      <c r="A1844" s="10" t="s">
        <v>1970</v>
      </c>
      <c r="B1844" s="11" t="s">
        <v>49</v>
      </c>
      <c r="C1844" s="11" t="s">
        <v>4177</v>
      </c>
      <c r="D1844" s="11">
        <v>98118</v>
      </c>
      <c r="E1844" s="16">
        <v>495000</v>
      </c>
      <c r="F1844" s="12">
        <v>3</v>
      </c>
      <c r="G1844" s="15">
        <v>2.5</v>
      </c>
      <c r="H1844" s="15">
        <v>1750</v>
      </c>
      <c r="I1844" s="13">
        <v>283</v>
      </c>
      <c r="J1844" s="11">
        <v>0</v>
      </c>
      <c r="K1844" s="15" t="s">
        <v>4183</v>
      </c>
      <c r="L1844" s="11" t="s">
        <v>4183</v>
      </c>
      <c r="M1844" s="11" t="s">
        <v>4184</v>
      </c>
      <c r="N1844" s="11" t="s">
        <v>4180</v>
      </c>
      <c r="O1844" s="11">
        <v>12</v>
      </c>
      <c r="P1844" s="11">
        <v>1923</v>
      </c>
      <c r="Q1844" s="11">
        <v>102</v>
      </c>
      <c r="R1844" s="11">
        <v>3</v>
      </c>
    </row>
    <row r="1845" spans="1:18">
      <c r="A1845" s="10" t="s">
        <v>5811</v>
      </c>
      <c r="B1845" s="11" t="s">
        <v>79</v>
      </c>
      <c r="C1845" s="11" t="s">
        <v>4177</v>
      </c>
      <c r="D1845" s="11">
        <v>98029</v>
      </c>
      <c r="E1845" s="16">
        <v>494815</v>
      </c>
      <c r="F1845" s="12">
        <v>3</v>
      </c>
      <c r="G1845" s="15">
        <v>2.5</v>
      </c>
      <c r="H1845" s="15">
        <v>1910</v>
      </c>
      <c r="I1845" s="13">
        <v>259</v>
      </c>
      <c r="J1845" s="11">
        <v>0</v>
      </c>
      <c r="K1845" s="15" t="s">
        <v>4183</v>
      </c>
      <c r="L1845" s="11" t="s">
        <v>4183</v>
      </c>
      <c r="M1845" s="11" t="s">
        <v>4184</v>
      </c>
      <c r="N1845" s="11" t="s">
        <v>4180</v>
      </c>
      <c r="O1845" s="11">
        <v>11</v>
      </c>
      <c r="P1845" s="11">
        <v>0</v>
      </c>
      <c r="Q1845" s="11">
        <v>11</v>
      </c>
      <c r="R1845" s="11">
        <v>2</v>
      </c>
    </row>
    <row r="1846" spans="1:18">
      <c r="A1846" s="10" t="s">
        <v>1972</v>
      </c>
      <c r="B1846" s="11" t="s">
        <v>49</v>
      </c>
      <c r="C1846" s="11" t="s">
        <v>4177</v>
      </c>
      <c r="D1846" s="11">
        <v>98109</v>
      </c>
      <c r="E1846" s="16">
        <v>494400</v>
      </c>
      <c r="F1846" s="12">
        <v>2</v>
      </c>
      <c r="G1846" s="15">
        <v>1.75</v>
      </c>
      <c r="H1846" s="15">
        <v>1560</v>
      </c>
      <c r="I1846" s="13">
        <v>317</v>
      </c>
      <c r="J1846" s="11">
        <v>0</v>
      </c>
      <c r="K1846" s="15" t="s">
        <v>4183</v>
      </c>
      <c r="L1846" s="11" t="s">
        <v>4178</v>
      </c>
      <c r="M1846" s="11" t="s">
        <v>4184</v>
      </c>
      <c r="N1846" s="11" t="s">
        <v>4179</v>
      </c>
      <c r="O1846" s="11">
        <v>121</v>
      </c>
      <c r="P1846" s="11">
        <v>0</v>
      </c>
      <c r="Q1846" s="11">
        <v>121</v>
      </c>
      <c r="R1846" s="11">
        <v>1</v>
      </c>
    </row>
    <row r="1847" spans="1:18">
      <c r="A1847" s="10" t="s">
        <v>5812</v>
      </c>
      <c r="B1847" s="11" t="s">
        <v>49</v>
      </c>
      <c r="C1847" s="11" t="s">
        <v>4177</v>
      </c>
      <c r="D1847" s="11">
        <v>98136</v>
      </c>
      <c r="E1847" s="16">
        <v>494000</v>
      </c>
      <c r="F1847" s="12">
        <v>4</v>
      </c>
      <c r="G1847" s="15">
        <v>1.75</v>
      </c>
      <c r="H1847" s="15">
        <v>2090</v>
      </c>
      <c r="I1847" s="13">
        <v>236</v>
      </c>
      <c r="J1847" s="11">
        <v>0</v>
      </c>
      <c r="K1847" s="15" t="s">
        <v>4183</v>
      </c>
      <c r="L1847" s="11" t="s">
        <v>4178</v>
      </c>
      <c r="M1847" s="11" t="s">
        <v>4184</v>
      </c>
      <c r="N1847" s="11" t="s">
        <v>4179</v>
      </c>
      <c r="O1847" s="11">
        <v>100</v>
      </c>
      <c r="P1847" s="11">
        <v>1968</v>
      </c>
      <c r="Q1847" s="11">
        <v>57</v>
      </c>
      <c r="R1847" s="11">
        <v>1.5</v>
      </c>
    </row>
    <row r="1848" spans="1:18">
      <c r="A1848" s="10" t="s">
        <v>5813</v>
      </c>
      <c r="B1848" s="11" t="s">
        <v>100</v>
      </c>
      <c r="C1848" s="11" t="s">
        <v>4177</v>
      </c>
      <c r="D1848" s="11">
        <v>98177</v>
      </c>
      <c r="E1848" s="16">
        <v>494000</v>
      </c>
      <c r="F1848" s="12">
        <v>4</v>
      </c>
      <c r="G1848" s="15">
        <v>2.5</v>
      </c>
      <c r="H1848" s="15">
        <v>1830</v>
      </c>
      <c r="I1848" s="13">
        <v>270</v>
      </c>
      <c r="J1848" s="11">
        <v>0</v>
      </c>
      <c r="K1848" s="15" t="s">
        <v>4183</v>
      </c>
      <c r="L1848" s="11" t="s">
        <v>4178</v>
      </c>
      <c r="M1848" s="11" t="s">
        <v>4184</v>
      </c>
      <c r="N1848" s="11" t="s">
        <v>4179</v>
      </c>
      <c r="O1848" s="11">
        <v>52</v>
      </c>
      <c r="P1848" s="11">
        <v>0</v>
      </c>
      <c r="Q1848" s="11">
        <v>52</v>
      </c>
      <c r="R1848" s="11">
        <v>1</v>
      </c>
    </row>
    <row r="1849" spans="1:18">
      <c r="A1849" s="10" t="s">
        <v>5814</v>
      </c>
      <c r="B1849" s="11" t="s">
        <v>46</v>
      </c>
      <c r="C1849" s="11" t="s">
        <v>4177</v>
      </c>
      <c r="D1849" s="11">
        <v>98034</v>
      </c>
      <c r="E1849" s="16">
        <v>493000</v>
      </c>
      <c r="F1849" s="12">
        <v>4</v>
      </c>
      <c r="G1849" s="15">
        <v>1.75</v>
      </c>
      <c r="H1849" s="15">
        <v>2030</v>
      </c>
      <c r="I1849" s="13">
        <v>243</v>
      </c>
      <c r="J1849" s="11">
        <v>0</v>
      </c>
      <c r="K1849" s="15" t="s">
        <v>4183</v>
      </c>
      <c r="L1849" s="11" t="s">
        <v>4183</v>
      </c>
      <c r="M1849" s="11" t="s">
        <v>4184</v>
      </c>
      <c r="N1849" s="11" t="s">
        <v>4179</v>
      </c>
      <c r="O1849" s="11">
        <v>50</v>
      </c>
      <c r="P1849" s="11">
        <v>0</v>
      </c>
      <c r="Q1849" s="11">
        <v>50</v>
      </c>
      <c r="R1849" s="11">
        <v>1.5</v>
      </c>
    </row>
    <row r="1850" spans="1:18">
      <c r="A1850" s="10" t="s">
        <v>5815</v>
      </c>
      <c r="B1850" s="11" t="s">
        <v>100</v>
      </c>
      <c r="C1850" s="11" t="s">
        <v>4177</v>
      </c>
      <c r="D1850" s="11">
        <v>98177</v>
      </c>
      <c r="E1850" s="16">
        <v>492650</v>
      </c>
      <c r="F1850" s="12">
        <v>4</v>
      </c>
      <c r="G1850" s="15">
        <v>1.75</v>
      </c>
      <c r="H1850" s="15">
        <v>2120</v>
      </c>
      <c r="I1850" s="13">
        <v>232</v>
      </c>
      <c r="J1850" s="11">
        <v>0</v>
      </c>
      <c r="K1850" s="15" t="s">
        <v>4183</v>
      </c>
      <c r="L1850" s="11" t="s">
        <v>4178</v>
      </c>
      <c r="M1850" s="11" t="s">
        <v>4184</v>
      </c>
      <c r="N1850" s="11" t="s">
        <v>4180</v>
      </c>
      <c r="O1850" s="11">
        <v>58</v>
      </c>
      <c r="P1850" s="11">
        <v>2011</v>
      </c>
      <c r="Q1850" s="11">
        <v>14</v>
      </c>
      <c r="R1850" s="11">
        <v>1</v>
      </c>
    </row>
    <row r="1851" spans="1:18">
      <c r="A1851" s="10" t="s">
        <v>5816</v>
      </c>
      <c r="B1851" s="11" t="s">
        <v>451</v>
      </c>
      <c r="C1851" s="11" t="s">
        <v>4177</v>
      </c>
      <c r="D1851" s="11">
        <v>98019</v>
      </c>
      <c r="E1851" s="16">
        <v>492500</v>
      </c>
      <c r="F1851" s="12">
        <v>5</v>
      </c>
      <c r="G1851" s="15">
        <v>2.5</v>
      </c>
      <c r="H1851" s="15">
        <v>2570</v>
      </c>
      <c r="I1851" s="13">
        <v>192</v>
      </c>
      <c r="J1851" s="11">
        <v>0</v>
      </c>
      <c r="K1851" s="15" t="s">
        <v>4183</v>
      </c>
      <c r="L1851" s="11" t="s">
        <v>4183</v>
      </c>
      <c r="M1851" s="11" t="s">
        <v>4184</v>
      </c>
      <c r="N1851" s="11" t="s">
        <v>4180</v>
      </c>
      <c r="O1851" s="11">
        <v>19</v>
      </c>
      <c r="P1851" s="11">
        <v>0</v>
      </c>
      <c r="Q1851" s="11">
        <v>19</v>
      </c>
      <c r="R1851" s="11">
        <v>2</v>
      </c>
    </row>
    <row r="1852" spans="1:18">
      <c r="A1852" s="10" t="s">
        <v>5817</v>
      </c>
      <c r="B1852" s="11" t="s">
        <v>624</v>
      </c>
      <c r="C1852" s="11" t="s">
        <v>4177</v>
      </c>
      <c r="D1852" s="11">
        <v>98045</v>
      </c>
      <c r="E1852" s="16">
        <v>492000</v>
      </c>
      <c r="F1852" s="12">
        <v>4</v>
      </c>
      <c r="G1852" s="15">
        <v>3.75</v>
      </c>
      <c r="H1852" s="15">
        <v>2810</v>
      </c>
      <c r="I1852" s="13">
        <v>175</v>
      </c>
      <c r="J1852" s="11">
        <v>0</v>
      </c>
      <c r="K1852" s="15" t="s">
        <v>4183</v>
      </c>
      <c r="L1852" s="11" t="s">
        <v>4178</v>
      </c>
      <c r="M1852" s="11" t="s">
        <v>4179</v>
      </c>
      <c r="N1852" s="11" t="s">
        <v>4179</v>
      </c>
      <c r="O1852" s="11">
        <v>31</v>
      </c>
      <c r="P1852" s="11">
        <v>0</v>
      </c>
      <c r="Q1852" s="11">
        <v>31</v>
      </c>
      <c r="R1852" s="11">
        <v>2</v>
      </c>
    </row>
    <row r="1853" spans="1:18">
      <c r="A1853" s="10" t="s">
        <v>5818</v>
      </c>
      <c r="B1853" s="11" t="s">
        <v>79</v>
      </c>
      <c r="C1853" s="11" t="s">
        <v>4177</v>
      </c>
      <c r="D1853" s="11">
        <v>98027</v>
      </c>
      <c r="E1853" s="16">
        <v>492000</v>
      </c>
      <c r="F1853" s="12">
        <v>3</v>
      </c>
      <c r="G1853" s="15">
        <v>1.75</v>
      </c>
      <c r="H1853" s="15">
        <v>2770</v>
      </c>
      <c r="I1853" s="13">
        <v>178</v>
      </c>
      <c r="J1853" s="11">
        <v>1</v>
      </c>
      <c r="K1853" s="15" t="s">
        <v>4183</v>
      </c>
      <c r="L1853" s="11" t="s">
        <v>4178</v>
      </c>
      <c r="M1853" s="11" t="s">
        <v>4184</v>
      </c>
      <c r="N1853" s="11" t="s">
        <v>4179</v>
      </c>
      <c r="O1853" s="11">
        <v>47</v>
      </c>
      <c r="P1853" s="11">
        <v>2000</v>
      </c>
      <c r="Q1853" s="11">
        <v>25</v>
      </c>
      <c r="R1853" s="11">
        <v>1</v>
      </c>
    </row>
    <row r="1854" spans="1:18">
      <c r="A1854" s="10" t="s">
        <v>5819</v>
      </c>
      <c r="B1854" s="11" t="s">
        <v>49</v>
      </c>
      <c r="C1854" s="11" t="s">
        <v>4177</v>
      </c>
      <c r="D1854" s="11">
        <v>98107</v>
      </c>
      <c r="E1854" s="16">
        <v>492000</v>
      </c>
      <c r="F1854" s="12">
        <v>4</v>
      </c>
      <c r="G1854" s="15">
        <v>2</v>
      </c>
      <c r="H1854" s="15">
        <v>1640</v>
      </c>
      <c r="I1854" s="13">
        <v>300</v>
      </c>
      <c r="J1854" s="11">
        <v>0</v>
      </c>
      <c r="K1854" s="15" t="s">
        <v>4183</v>
      </c>
      <c r="L1854" s="11" t="s">
        <v>4183</v>
      </c>
      <c r="M1854" s="11" t="s">
        <v>4184</v>
      </c>
      <c r="N1854" s="11" t="s">
        <v>4180</v>
      </c>
      <c r="O1854" s="11">
        <v>118</v>
      </c>
      <c r="P1854" s="11">
        <v>1983</v>
      </c>
      <c r="Q1854" s="11">
        <v>42</v>
      </c>
      <c r="R1854" s="11">
        <v>2</v>
      </c>
    </row>
    <row r="1855" spans="1:18">
      <c r="A1855" s="10" t="s">
        <v>5820</v>
      </c>
      <c r="B1855" s="11" t="s">
        <v>49</v>
      </c>
      <c r="C1855" s="11" t="s">
        <v>4177</v>
      </c>
      <c r="D1855" s="11">
        <v>98115</v>
      </c>
      <c r="E1855" s="16">
        <v>491950</v>
      </c>
      <c r="F1855" s="12">
        <v>3</v>
      </c>
      <c r="G1855" s="15">
        <v>2.25</v>
      </c>
      <c r="H1855" s="15">
        <v>2090</v>
      </c>
      <c r="I1855" s="13">
        <v>235</v>
      </c>
      <c r="J1855" s="11">
        <v>0</v>
      </c>
      <c r="K1855" s="15" t="s">
        <v>4183</v>
      </c>
      <c r="L1855" s="11" t="s">
        <v>4178</v>
      </c>
      <c r="M1855" s="11" t="s">
        <v>4184</v>
      </c>
      <c r="N1855" s="11" t="s">
        <v>4180</v>
      </c>
      <c r="O1855" s="11">
        <v>67</v>
      </c>
      <c r="P1855" s="11">
        <v>2004</v>
      </c>
      <c r="Q1855" s="11">
        <v>21</v>
      </c>
      <c r="R1855" s="11">
        <v>1</v>
      </c>
    </row>
    <row r="1856" spans="1:18">
      <c r="A1856" s="10" t="s">
        <v>5821</v>
      </c>
      <c r="B1856" s="11" t="s">
        <v>79</v>
      </c>
      <c r="C1856" s="11" t="s">
        <v>4177</v>
      </c>
      <c r="D1856" s="11">
        <v>98029</v>
      </c>
      <c r="E1856" s="16">
        <v>491500</v>
      </c>
      <c r="F1856" s="12">
        <v>3</v>
      </c>
      <c r="G1856" s="15">
        <v>2.25</v>
      </c>
      <c r="H1856" s="15">
        <v>1470</v>
      </c>
      <c r="I1856" s="13">
        <v>334</v>
      </c>
      <c r="J1856" s="11">
        <v>0</v>
      </c>
      <c r="K1856" s="15" t="s">
        <v>4183</v>
      </c>
      <c r="L1856" s="11" t="s">
        <v>4183</v>
      </c>
      <c r="M1856" s="11" t="s">
        <v>4184</v>
      </c>
      <c r="N1856" s="11" t="s">
        <v>4180</v>
      </c>
      <c r="O1856" s="11">
        <v>40</v>
      </c>
      <c r="P1856" s="11">
        <v>0</v>
      </c>
      <c r="Q1856" s="11">
        <v>40</v>
      </c>
      <c r="R1856" s="11">
        <v>2</v>
      </c>
    </row>
    <row r="1857" spans="1:18">
      <c r="A1857" s="10" t="s">
        <v>5822</v>
      </c>
      <c r="B1857" s="11" t="s">
        <v>675</v>
      </c>
      <c r="C1857" s="11" t="s">
        <v>4177</v>
      </c>
      <c r="D1857" s="11">
        <v>98023</v>
      </c>
      <c r="E1857" s="16">
        <v>490600</v>
      </c>
      <c r="F1857" s="12">
        <v>3</v>
      </c>
      <c r="G1857" s="15">
        <v>2.5</v>
      </c>
      <c r="H1857" s="15">
        <v>3316</v>
      </c>
      <c r="I1857" s="13">
        <v>148</v>
      </c>
      <c r="J1857" s="11">
        <v>0</v>
      </c>
      <c r="K1857" s="15" t="s">
        <v>4183</v>
      </c>
      <c r="L1857" s="11" t="s">
        <v>4183</v>
      </c>
      <c r="M1857" s="11" t="s">
        <v>4184</v>
      </c>
      <c r="N1857" s="11" t="s">
        <v>4180</v>
      </c>
      <c r="O1857" s="11">
        <v>39</v>
      </c>
      <c r="P1857" s="11">
        <v>0</v>
      </c>
      <c r="Q1857" s="11">
        <v>39</v>
      </c>
      <c r="R1857" s="11">
        <v>2</v>
      </c>
    </row>
    <row r="1858" spans="1:18">
      <c r="A1858" s="10" t="s">
        <v>5823</v>
      </c>
      <c r="B1858" s="11" t="s">
        <v>49</v>
      </c>
      <c r="C1858" s="11" t="s">
        <v>4177</v>
      </c>
      <c r="D1858" s="11">
        <v>98119</v>
      </c>
      <c r="E1858" s="16">
        <v>490000</v>
      </c>
      <c r="F1858" s="12">
        <v>5</v>
      </c>
      <c r="G1858" s="15">
        <v>3.5</v>
      </c>
      <c r="H1858" s="15">
        <v>4460</v>
      </c>
      <c r="I1858" s="13">
        <v>110</v>
      </c>
      <c r="J1858" s="11">
        <v>0</v>
      </c>
      <c r="K1858" s="15" t="s">
        <v>4183</v>
      </c>
      <c r="L1858" s="11" t="s">
        <v>4178</v>
      </c>
      <c r="M1858" s="11" t="s">
        <v>4179</v>
      </c>
      <c r="N1858" s="11" t="s">
        <v>4180</v>
      </c>
      <c r="O1858" s="11">
        <v>12</v>
      </c>
      <c r="P1858" s="11">
        <v>1923</v>
      </c>
      <c r="Q1858" s="11">
        <v>102</v>
      </c>
      <c r="R1858" s="11">
        <v>3</v>
      </c>
    </row>
    <row r="1859" spans="1:18">
      <c r="A1859" s="10" t="s">
        <v>5824</v>
      </c>
      <c r="B1859" s="11" t="s">
        <v>49</v>
      </c>
      <c r="C1859" s="11" t="s">
        <v>4177</v>
      </c>
      <c r="D1859" s="11">
        <v>98126</v>
      </c>
      <c r="E1859" s="16">
        <v>490000</v>
      </c>
      <c r="F1859" s="12">
        <v>3</v>
      </c>
      <c r="G1859" s="15">
        <v>1.75</v>
      </c>
      <c r="H1859" s="15">
        <v>1920</v>
      </c>
      <c r="I1859" s="13">
        <v>255</v>
      </c>
      <c r="J1859" s="11">
        <v>0</v>
      </c>
      <c r="K1859" s="15" t="s">
        <v>4183</v>
      </c>
      <c r="L1859" s="11" t="s">
        <v>4178</v>
      </c>
      <c r="M1859" s="11" t="s">
        <v>4179</v>
      </c>
      <c r="N1859" s="11" t="s">
        <v>4179</v>
      </c>
      <c r="O1859" s="11">
        <v>78</v>
      </c>
      <c r="P1859" s="11">
        <v>1988</v>
      </c>
      <c r="Q1859" s="11">
        <v>37</v>
      </c>
      <c r="R1859" s="11">
        <v>1</v>
      </c>
    </row>
    <row r="1860" spans="1:18">
      <c r="A1860" s="10" t="s">
        <v>5825</v>
      </c>
      <c r="B1860" s="11" t="s">
        <v>84</v>
      </c>
      <c r="C1860" s="11" t="s">
        <v>4177</v>
      </c>
      <c r="D1860" s="11">
        <v>98042</v>
      </c>
      <c r="E1860" s="16">
        <v>490000</v>
      </c>
      <c r="F1860" s="12">
        <v>4</v>
      </c>
      <c r="G1860" s="15">
        <v>2.5</v>
      </c>
      <c r="H1860" s="15">
        <v>3020</v>
      </c>
      <c r="I1860" s="13">
        <v>162</v>
      </c>
      <c r="J1860" s="11">
        <v>0</v>
      </c>
      <c r="K1860" s="15" t="s">
        <v>4183</v>
      </c>
      <c r="L1860" s="11" t="s">
        <v>4183</v>
      </c>
      <c r="M1860" s="11" t="s">
        <v>4184</v>
      </c>
      <c r="N1860" s="11" t="s">
        <v>4179</v>
      </c>
      <c r="O1860" s="11">
        <v>31</v>
      </c>
      <c r="P1860" s="11">
        <v>0</v>
      </c>
      <c r="Q1860" s="11">
        <v>31</v>
      </c>
      <c r="R1860" s="11">
        <v>2</v>
      </c>
    </row>
    <row r="1861" spans="1:18">
      <c r="A1861" s="10" t="s">
        <v>5826</v>
      </c>
      <c r="B1861" s="11" t="s">
        <v>79</v>
      </c>
      <c r="C1861" s="11" t="s">
        <v>4177</v>
      </c>
      <c r="D1861" s="11">
        <v>98027</v>
      </c>
      <c r="E1861" s="16">
        <v>490000</v>
      </c>
      <c r="F1861" s="12">
        <v>3</v>
      </c>
      <c r="G1861" s="15">
        <v>2</v>
      </c>
      <c r="H1861" s="15">
        <v>2220</v>
      </c>
      <c r="I1861" s="13">
        <v>221</v>
      </c>
      <c r="J1861" s="11">
        <v>0</v>
      </c>
      <c r="K1861" s="15" t="s">
        <v>4183</v>
      </c>
      <c r="L1861" s="11" t="s">
        <v>4178</v>
      </c>
      <c r="M1861" s="11" t="s">
        <v>4184</v>
      </c>
      <c r="N1861" s="11" t="s">
        <v>4180</v>
      </c>
      <c r="O1861" s="11">
        <v>45</v>
      </c>
      <c r="P1861" s="11">
        <v>0</v>
      </c>
      <c r="Q1861" s="11">
        <v>45</v>
      </c>
      <c r="R1861" s="11">
        <v>2</v>
      </c>
    </row>
    <row r="1862" spans="1:18">
      <c r="A1862" s="10" t="s">
        <v>5827</v>
      </c>
      <c r="B1862" s="11" t="s">
        <v>49</v>
      </c>
      <c r="C1862" s="11" t="s">
        <v>4177</v>
      </c>
      <c r="D1862" s="11">
        <v>98117</v>
      </c>
      <c r="E1862" s="16">
        <v>490000</v>
      </c>
      <c r="F1862" s="12">
        <v>2</v>
      </c>
      <c r="G1862" s="15">
        <v>1</v>
      </c>
      <c r="H1862" s="15">
        <v>1160</v>
      </c>
      <c r="I1862" s="13">
        <v>422</v>
      </c>
      <c r="J1862" s="11">
        <v>0</v>
      </c>
      <c r="K1862" s="15" t="s">
        <v>4183</v>
      </c>
      <c r="L1862" s="11" t="s">
        <v>4183</v>
      </c>
      <c r="M1862" s="11" t="s">
        <v>4184</v>
      </c>
      <c r="N1862" s="11" t="s">
        <v>4179</v>
      </c>
      <c r="O1862" s="11">
        <v>88</v>
      </c>
      <c r="P1862" s="11">
        <v>0</v>
      </c>
      <c r="Q1862" s="11">
        <v>88</v>
      </c>
      <c r="R1862" s="11">
        <v>1</v>
      </c>
    </row>
    <row r="1863" spans="1:18">
      <c r="A1863" s="10" t="s">
        <v>5828</v>
      </c>
      <c r="B1863" s="11" t="s">
        <v>49</v>
      </c>
      <c r="C1863" s="11" t="s">
        <v>4177</v>
      </c>
      <c r="D1863" s="11">
        <v>98117</v>
      </c>
      <c r="E1863" s="16">
        <v>490000</v>
      </c>
      <c r="F1863" s="12">
        <v>3</v>
      </c>
      <c r="G1863" s="15">
        <v>2.25</v>
      </c>
      <c r="H1863" s="15">
        <v>1470</v>
      </c>
      <c r="I1863" s="13">
        <v>333</v>
      </c>
      <c r="J1863" s="11">
        <v>0</v>
      </c>
      <c r="K1863" s="15" t="s">
        <v>4183</v>
      </c>
      <c r="L1863" s="11" t="s">
        <v>4178</v>
      </c>
      <c r="M1863" s="11" t="s">
        <v>4184</v>
      </c>
      <c r="N1863" s="11" t="s">
        <v>4180</v>
      </c>
      <c r="O1863" s="11">
        <v>41</v>
      </c>
      <c r="P1863" s="11">
        <v>0</v>
      </c>
      <c r="Q1863" s="11">
        <v>41</v>
      </c>
      <c r="R1863" s="11">
        <v>2</v>
      </c>
    </row>
    <row r="1864" spans="1:18">
      <c r="A1864" s="10" t="s">
        <v>5829</v>
      </c>
      <c r="B1864" s="11" t="s">
        <v>49</v>
      </c>
      <c r="C1864" s="11" t="s">
        <v>4177</v>
      </c>
      <c r="D1864" s="11">
        <v>98117</v>
      </c>
      <c r="E1864" s="16">
        <v>490000</v>
      </c>
      <c r="F1864" s="12">
        <v>3</v>
      </c>
      <c r="G1864" s="15">
        <v>3</v>
      </c>
      <c r="H1864" s="15">
        <v>1730</v>
      </c>
      <c r="I1864" s="13">
        <v>283</v>
      </c>
      <c r="J1864" s="11">
        <v>0</v>
      </c>
      <c r="K1864" s="15" t="s">
        <v>4183</v>
      </c>
      <c r="L1864" s="11" t="s">
        <v>4183</v>
      </c>
      <c r="M1864" s="11" t="s">
        <v>4184</v>
      </c>
      <c r="N1864" s="11" t="s">
        <v>4180</v>
      </c>
      <c r="O1864" s="11">
        <v>40</v>
      </c>
      <c r="P1864" s="11">
        <v>0</v>
      </c>
      <c r="Q1864" s="11">
        <v>40</v>
      </c>
      <c r="R1864" s="11">
        <v>3</v>
      </c>
    </row>
    <row r="1865" spans="1:18">
      <c r="A1865" s="10" t="s">
        <v>5830</v>
      </c>
      <c r="B1865" s="11" t="s">
        <v>49</v>
      </c>
      <c r="C1865" s="11" t="s">
        <v>4177</v>
      </c>
      <c r="D1865" s="11">
        <v>98108</v>
      </c>
      <c r="E1865" s="16">
        <v>490000</v>
      </c>
      <c r="F1865" s="12">
        <v>4</v>
      </c>
      <c r="G1865" s="15">
        <v>3</v>
      </c>
      <c r="H1865" s="15">
        <v>2330</v>
      </c>
      <c r="I1865" s="13">
        <v>210</v>
      </c>
      <c r="J1865" s="11">
        <v>0</v>
      </c>
      <c r="K1865" s="15" t="s">
        <v>4183</v>
      </c>
      <c r="L1865" s="11" t="s">
        <v>4178</v>
      </c>
      <c r="M1865" s="11" t="s">
        <v>4184</v>
      </c>
      <c r="N1865" s="11" t="s">
        <v>4180</v>
      </c>
      <c r="O1865" s="11">
        <v>22</v>
      </c>
      <c r="P1865" s="11">
        <v>0</v>
      </c>
      <c r="Q1865" s="11">
        <v>22</v>
      </c>
      <c r="R1865" s="11">
        <v>2</v>
      </c>
    </row>
    <row r="1866" spans="1:18">
      <c r="A1866" s="10" t="s">
        <v>5831</v>
      </c>
      <c r="B1866" s="11" t="s">
        <v>49</v>
      </c>
      <c r="C1866" s="11" t="s">
        <v>4177</v>
      </c>
      <c r="D1866" s="11">
        <v>98117</v>
      </c>
      <c r="E1866" s="16">
        <v>490000</v>
      </c>
      <c r="F1866" s="12">
        <v>3</v>
      </c>
      <c r="G1866" s="15">
        <v>1</v>
      </c>
      <c r="H1866" s="15">
        <v>1910</v>
      </c>
      <c r="I1866" s="13">
        <v>257</v>
      </c>
      <c r="J1866" s="11">
        <v>0</v>
      </c>
      <c r="K1866" s="15" t="s">
        <v>4183</v>
      </c>
      <c r="L1866" s="11" t="s">
        <v>4178</v>
      </c>
      <c r="M1866" s="11" t="s">
        <v>4184</v>
      </c>
      <c r="N1866" s="11" t="s">
        <v>4179</v>
      </c>
      <c r="O1866" s="11">
        <v>79</v>
      </c>
      <c r="P1866" s="11">
        <v>1989</v>
      </c>
      <c r="Q1866" s="11">
        <v>36</v>
      </c>
      <c r="R1866" s="11">
        <v>1</v>
      </c>
    </row>
    <row r="1867" spans="1:18">
      <c r="A1867" s="10" t="s">
        <v>5832</v>
      </c>
      <c r="B1867" s="11" t="s">
        <v>49</v>
      </c>
      <c r="C1867" s="11" t="s">
        <v>4177</v>
      </c>
      <c r="D1867" s="11">
        <v>98112</v>
      </c>
      <c r="E1867" s="16">
        <v>490000</v>
      </c>
      <c r="F1867" s="12">
        <v>2</v>
      </c>
      <c r="G1867" s="15">
        <v>2.5</v>
      </c>
      <c r="H1867" s="15">
        <v>1230</v>
      </c>
      <c r="I1867" s="13">
        <v>398</v>
      </c>
      <c r="J1867" s="11">
        <v>0</v>
      </c>
      <c r="K1867" s="15" t="s">
        <v>4183</v>
      </c>
      <c r="L1867" s="11" t="s">
        <v>4178</v>
      </c>
      <c r="M1867" s="11" t="s">
        <v>4184</v>
      </c>
      <c r="N1867" s="11" t="s">
        <v>4180</v>
      </c>
      <c r="O1867" s="11">
        <v>21</v>
      </c>
      <c r="P1867" s="11">
        <v>2003</v>
      </c>
      <c r="Q1867" s="11">
        <v>22</v>
      </c>
      <c r="R1867" s="11">
        <v>2</v>
      </c>
    </row>
    <row r="1868" spans="1:18">
      <c r="A1868" s="10" t="s">
        <v>5833</v>
      </c>
      <c r="B1868" s="11" t="s">
        <v>49</v>
      </c>
      <c r="C1868" s="11" t="s">
        <v>4177</v>
      </c>
      <c r="D1868" s="11">
        <v>98107</v>
      </c>
      <c r="E1868" s="16">
        <v>490000</v>
      </c>
      <c r="F1868" s="12">
        <v>3</v>
      </c>
      <c r="G1868" s="15">
        <v>2</v>
      </c>
      <c r="H1868" s="15">
        <v>1450</v>
      </c>
      <c r="I1868" s="13">
        <v>338</v>
      </c>
      <c r="J1868" s="11">
        <v>0</v>
      </c>
      <c r="K1868" s="15" t="s">
        <v>4183</v>
      </c>
      <c r="L1868" s="11" t="s">
        <v>4183</v>
      </c>
      <c r="M1868" s="11" t="s">
        <v>4184</v>
      </c>
      <c r="N1868" s="11" t="s">
        <v>4180</v>
      </c>
      <c r="O1868" s="11">
        <v>125</v>
      </c>
      <c r="P1868" s="11">
        <v>2003</v>
      </c>
      <c r="Q1868" s="11">
        <v>22</v>
      </c>
      <c r="R1868" s="11">
        <v>1.5</v>
      </c>
    </row>
    <row r="1869" spans="1:18">
      <c r="A1869" s="10" t="s">
        <v>5834</v>
      </c>
      <c r="B1869" s="11" t="s">
        <v>313</v>
      </c>
      <c r="C1869" s="11" t="s">
        <v>4177</v>
      </c>
      <c r="D1869" s="11">
        <v>98065</v>
      </c>
      <c r="E1869" s="16">
        <v>490000</v>
      </c>
      <c r="F1869" s="12">
        <v>3</v>
      </c>
      <c r="G1869" s="15">
        <v>2.5</v>
      </c>
      <c r="H1869" s="15">
        <v>2230</v>
      </c>
      <c r="I1869" s="13">
        <v>220</v>
      </c>
      <c r="J1869" s="11">
        <v>0</v>
      </c>
      <c r="K1869" s="15" t="s">
        <v>4183</v>
      </c>
      <c r="L1869" s="11" t="s">
        <v>4183</v>
      </c>
      <c r="M1869" s="11" t="s">
        <v>4184</v>
      </c>
      <c r="N1869" s="11" t="s">
        <v>4180</v>
      </c>
      <c r="O1869" s="11">
        <v>25</v>
      </c>
      <c r="P1869" s="11">
        <v>0</v>
      </c>
      <c r="Q1869" s="11">
        <v>25</v>
      </c>
      <c r="R1869" s="11">
        <v>2</v>
      </c>
    </row>
    <row r="1870" spans="1:18">
      <c r="A1870" s="10" t="s">
        <v>5835</v>
      </c>
      <c r="B1870" s="11" t="s">
        <v>120</v>
      </c>
      <c r="C1870" s="11" t="s">
        <v>4177</v>
      </c>
      <c r="D1870" s="11">
        <v>98072</v>
      </c>
      <c r="E1870" s="16">
        <v>490000</v>
      </c>
      <c r="F1870" s="12">
        <v>4</v>
      </c>
      <c r="G1870" s="15">
        <v>2.5</v>
      </c>
      <c r="H1870" s="15">
        <v>2360</v>
      </c>
      <c r="I1870" s="13">
        <v>208</v>
      </c>
      <c r="J1870" s="11">
        <v>0</v>
      </c>
      <c r="K1870" s="15" t="s">
        <v>4183</v>
      </c>
      <c r="L1870" s="11" t="s">
        <v>4183</v>
      </c>
      <c r="M1870" s="11" t="s">
        <v>4184</v>
      </c>
      <c r="N1870" s="11" t="s">
        <v>4180</v>
      </c>
      <c r="O1870" s="11">
        <v>22</v>
      </c>
      <c r="P1870" s="11">
        <v>0</v>
      </c>
      <c r="Q1870" s="11">
        <v>22</v>
      </c>
      <c r="R1870" s="11">
        <v>2</v>
      </c>
    </row>
    <row r="1871" spans="1:18">
      <c r="A1871" s="10" t="s">
        <v>5836</v>
      </c>
      <c r="B1871" s="11" t="s">
        <v>519</v>
      </c>
      <c r="C1871" s="11" t="s">
        <v>4177</v>
      </c>
      <c r="D1871" s="11">
        <v>98092</v>
      </c>
      <c r="E1871" s="16">
        <v>489950</v>
      </c>
      <c r="F1871" s="12">
        <v>4</v>
      </c>
      <c r="G1871" s="15">
        <v>2.25</v>
      </c>
      <c r="H1871" s="15">
        <v>2640</v>
      </c>
      <c r="I1871" s="13">
        <v>186</v>
      </c>
      <c r="J1871" s="11">
        <v>1</v>
      </c>
      <c r="K1871" s="15" t="s">
        <v>4183</v>
      </c>
      <c r="L1871" s="11" t="s">
        <v>4183</v>
      </c>
      <c r="M1871" s="11" t="s">
        <v>4184</v>
      </c>
      <c r="N1871" s="11" t="s">
        <v>4179</v>
      </c>
      <c r="O1871" s="11">
        <v>39</v>
      </c>
      <c r="P1871" s="11">
        <v>0</v>
      </c>
      <c r="Q1871" s="11">
        <v>39</v>
      </c>
      <c r="R1871" s="11">
        <v>1</v>
      </c>
    </row>
    <row r="1872" spans="1:18">
      <c r="A1872" s="10" t="s">
        <v>5837</v>
      </c>
      <c r="B1872" s="11" t="s">
        <v>46</v>
      </c>
      <c r="C1872" s="11" t="s">
        <v>4177</v>
      </c>
      <c r="D1872" s="11">
        <v>98034</v>
      </c>
      <c r="E1872" s="16">
        <v>489950</v>
      </c>
      <c r="F1872" s="12">
        <v>3</v>
      </c>
      <c r="G1872" s="15">
        <v>2.25</v>
      </c>
      <c r="H1872" s="15">
        <v>1820</v>
      </c>
      <c r="I1872" s="13">
        <v>269</v>
      </c>
      <c r="J1872" s="11">
        <v>0</v>
      </c>
      <c r="K1872" s="15" t="s">
        <v>4183</v>
      </c>
      <c r="L1872" s="11" t="s">
        <v>4183</v>
      </c>
      <c r="M1872" s="11" t="s">
        <v>4184</v>
      </c>
      <c r="N1872" s="11" t="s">
        <v>4180</v>
      </c>
      <c r="O1872" s="11">
        <v>42</v>
      </c>
      <c r="P1872" s="11">
        <v>2009</v>
      </c>
      <c r="Q1872" s="11">
        <v>16</v>
      </c>
      <c r="R1872" s="11">
        <v>2</v>
      </c>
    </row>
    <row r="1873" spans="1:18">
      <c r="A1873" s="10" t="s">
        <v>5838</v>
      </c>
      <c r="B1873" s="11" t="s">
        <v>46</v>
      </c>
      <c r="C1873" s="11" t="s">
        <v>4177</v>
      </c>
      <c r="D1873" s="11">
        <v>98034</v>
      </c>
      <c r="E1873" s="16">
        <v>489200</v>
      </c>
      <c r="F1873" s="12">
        <v>3</v>
      </c>
      <c r="G1873" s="15">
        <v>2.75</v>
      </c>
      <c r="H1873" s="15">
        <v>1850</v>
      </c>
      <c r="I1873" s="13">
        <v>264</v>
      </c>
      <c r="J1873" s="11">
        <v>0</v>
      </c>
      <c r="K1873" s="15" t="s">
        <v>4183</v>
      </c>
      <c r="L1873" s="11" t="s">
        <v>4183</v>
      </c>
      <c r="M1873" s="11" t="s">
        <v>4184</v>
      </c>
      <c r="N1873" s="11" t="s">
        <v>4181</v>
      </c>
      <c r="O1873" s="11">
        <v>60</v>
      </c>
      <c r="P1873" s="11">
        <v>0</v>
      </c>
      <c r="Q1873" s="11">
        <v>60</v>
      </c>
      <c r="R1873" s="11">
        <v>1.5</v>
      </c>
    </row>
    <row r="1874" spans="1:18">
      <c r="A1874" s="10" t="s">
        <v>5839</v>
      </c>
      <c r="B1874" s="11" t="s">
        <v>5840</v>
      </c>
      <c r="C1874" s="11" t="s">
        <v>4177</v>
      </c>
      <c r="D1874" s="11">
        <v>98188</v>
      </c>
      <c r="E1874" s="16">
        <v>489000</v>
      </c>
      <c r="F1874" s="12">
        <v>3</v>
      </c>
      <c r="G1874" s="15">
        <v>3</v>
      </c>
      <c r="H1874" s="15">
        <v>3700</v>
      </c>
      <c r="I1874" s="13">
        <v>132</v>
      </c>
      <c r="J1874" s="11">
        <v>0</v>
      </c>
      <c r="K1874" s="15" t="s">
        <v>4183</v>
      </c>
      <c r="L1874" s="11" t="s">
        <v>4183</v>
      </c>
      <c r="M1874" s="11" t="s">
        <v>4184</v>
      </c>
      <c r="N1874" s="11" t="s">
        <v>4180</v>
      </c>
      <c r="O1874" s="11">
        <v>43</v>
      </c>
      <c r="P1874" s="11">
        <v>0</v>
      </c>
      <c r="Q1874" s="11">
        <v>43</v>
      </c>
      <c r="R1874" s="11">
        <v>2</v>
      </c>
    </row>
    <row r="1875" spans="1:18">
      <c r="A1875" s="10" t="s">
        <v>5841</v>
      </c>
      <c r="B1875" s="11" t="s">
        <v>49</v>
      </c>
      <c r="C1875" s="11" t="s">
        <v>4177</v>
      </c>
      <c r="D1875" s="11">
        <v>98115</v>
      </c>
      <c r="E1875" s="16">
        <v>489000</v>
      </c>
      <c r="F1875" s="12">
        <v>3</v>
      </c>
      <c r="G1875" s="15">
        <v>1.5</v>
      </c>
      <c r="H1875" s="15">
        <v>1020</v>
      </c>
      <c r="I1875" s="13">
        <v>479</v>
      </c>
      <c r="J1875" s="11">
        <v>0</v>
      </c>
      <c r="K1875" s="15" t="s">
        <v>4183</v>
      </c>
      <c r="L1875" s="11" t="s">
        <v>4178</v>
      </c>
      <c r="M1875" s="11" t="s">
        <v>4184</v>
      </c>
      <c r="N1875" s="11" t="s">
        <v>4180</v>
      </c>
      <c r="O1875" s="11">
        <v>95</v>
      </c>
      <c r="P1875" s="11">
        <v>1997</v>
      </c>
      <c r="Q1875" s="11">
        <v>28</v>
      </c>
      <c r="R1875" s="11">
        <v>1</v>
      </c>
    </row>
    <row r="1876" spans="1:18">
      <c r="A1876" s="10" t="s">
        <v>5842</v>
      </c>
      <c r="B1876" s="11" t="s">
        <v>49</v>
      </c>
      <c r="C1876" s="11" t="s">
        <v>4177</v>
      </c>
      <c r="D1876" s="11">
        <v>98125</v>
      </c>
      <c r="E1876" s="16">
        <v>489000</v>
      </c>
      <c r="F1876" s="12">
        <v>4</v>
      </c>
      <c r="G1876" s="15">
        <v>2</v>
      </c>
      <c r="H1876" s="15">
        <v>2120</v>
      </c>
      <c r="I1876" s="13">
        <v>231</v>
      </c>
      <c r="J1876" s="11">
        <v>0</v>
      </c>
      <c r="K1876" s="15" t="s">
        <v>4183</v>
      </c>
      <c r="L1876" s="11" t="s">
        <v>4178</v>
      </c>
      <c r="M1876" s="11" t="s">
        <v>4184</v>
      </c>
      <c r="N1876" s="11" t="s">
        <v>4179</v>
      </c>
      <c r="O1876" s="11">
        <v>85</v>
      </c>
      <c r="P1876" s="11">
        <v>2001</v>
      </c>
      <c r="Q1876" s="11">
        <v>24</v>
      </c>
      <c r="R1876" s="11">
        <v>1</v>
      </c>
    </row>
    <row r="1877" spans="1:18">
      <c r="A1877" s="10" t="s">
        <v>5843</v>
      </c>
      <c r="B1877" s="11" t="s">
        <v>49</v>
      </c>
      <c r="C1877" s="11" t="s">
        <v>4177</v>
      </c>
      <c r="D1877" s="11">
        <v>98107</v>
      </c>
      <c r="E1877" s="16">
        <v>489000</v>
      </c>
      <c r="F1877" s="12">
        <v>3</v>
      </c>
      <c r="G1877" s="15">
        <v>3.5</v>
      </c>
      <c r="H1877" s="15">
        <v>1500</v>
      </c>
      <c r="I1877" s="13">
        <v>326</v>
      </c>
      <c r="J1877" s="11">
        <v>0</v>
      </c>
      <c r="K1877" s="15" t="s">
        <v>4183</v>
      </c>
      <c r="L1877" s="11" t="s">
        <v>4178</v>
      </c>
      <c r="M1877" s="11" t="s">
        <v>4184</v>
      </c>
      <c r="N1877" s="11" t="s">
        <v>4180</v>
      </c>
      <c r="O1877" s="11">
        <v>21</v>
      </c>
      <c r="P1877" s="11">
        <v>2003</v>
      </c>
      <c r="Q1877" s="11">
        <v>22</v>
      </c>
      <c r="R1877" s="11">
        <v>2</v>
      </c>
    </row>
    <row r="1878" spans="1:18">
      <c r="A1878" s="10" t="s">
        <v>5844</v>
      </c>
      <c r="B1878" s="11" t="s">
        <v>33</v>
      </c>
      <c r="C1878" s="11" t="s">
        <v>4177</v>
      </c>
      <c r="D1878" s="11">
        <v>98006</v>
      </c>
      <c r="E1878" s="16">
        <v>488800</v>
      </c>
      <c r="F1878" s="12">
        <v>4</v>
      </c>
      <c r="G1878" s="15">
        <v>2.25</v>
      </c>
      <c r="H1878" s="15">
        <v>2170</v>
      </c>
      <c r="I1878" s="13">
        <v>225</v>
      </c>
      <c r="J1878" s="11">
        <v>0</v>
      </c>
      <c r="K1878" s="15" t="s">
        <v>4183</v>
      </c>
      <c r="L1878" s="11" t="s">
        <v>4178</v>
      </c>
      <c r="M1878" s="11" t="s">
        <v>4184</v>
      </c>
      <c r="N1878" s="11" t="s">
        <v>4179</v>
      </c>
      <c r="O1878" s="11">
        <v>49</v>
      </c>
      <c r="P1878" s="11">
        <v>1992</v>
      </c>
      <c r="Q1878" s="11">
        <v>33</v>
      </c>
      <c r="R1878" s="11">
        <v>1</v>
      </c>
    </row>
    <row r="1879" spans="1:18">
      <c r="A1879" s="10" t="s">
        <v>5845</v>
      </c>
      <c r="B1879" s="11" t="s">
        <v>49</v>
      </c>
      <c r="C1879" s="11" t="s">
        <v>4177</v>
      </c>
      <c r="D1879" s="11">
        <v>98115</v>
      </c>
      <c r="E1879" s="16">
        <v>488000</v>
      </c>
      <c r="F1879" s="12">
        <v>2</v>
      </c>
      <c r="G1879" s="15">
        <v>2</v>
      </c>
      <c r="H1879" s="15">
        <v>1360</v>
      </c>
      <c r="I1879" s="13">
        <v>359</v>
      </c>
      <c r="J1879" s="11">
        <v>0</v>
      </c>
      <c r="K1879" s="15" t="s">
        <v>4183</v>
      </c>
      <c r="L1879" s="11" t="s">
        <v>4178</v>
      </c>
      <c r="M1879" s="11" t="s">
        <v>4184</v>
      </c>
      <c r="N1879" s="11" t="s">
        <v>4180</v>
      </c>
      <c r="O1879" s="11">
        <v>81</v>
      </c>
      <c r="P1879" s="11">
        <v>0</v>
      </c>
      <c r="Q1879" s="11">
        <v>81</v>
      </c>
      <c r="R1879" s="11">
        <v>1</v>
      </c>
    </row>
    <row r="1880" spans="1:18">
      <c r="A1880" s="10" t="s">
        <v>5846</v>
      </c>
      <c r="B1880" s="11" t="s">
        <v>49</v>
      </c>
      <c r="C1880" s="11" t="s">
        <v>4177</v>
      </c>
      <c r="D1880" s="11">
        <v>98117</v>
      </c>
      <c r="E1880" s="16">
        <v>488000</v>
      </c>
      <c r="F1880" s="12">
        <v>3</v>
      </c>
      <c r="G1880" s="15">
        <v>2.5</v>
      </c>
      <c r="H1880" s="15">
        <v>1590</v>
      </c>
      <c r="I1880" s="13">
        <v>307</v>
      </c>
      <c r="J1880" s="11">
        <v>0</v>
      </c>
      <c r="K1880" s="15" t="s">
        <v>4183</v>
      </c>
      <c r="L1880" s="11" t="s">
        <v>4183</v>
      </c>
      <c r="M1880" s="11" t="s">
        <v>4184</v>
      </c>
      <c r="N1880" s="11" t="s">
        <v>4180</v>
      </c>
      <c r="O1880" s="11">
        <v>40</v>
      </c>
      <c r="P1880" s="11">
        <v>0</v>
      </c>
      <c r="Q1880" s="11">
        <v>40</v>
      </c>
      <c r="R1880" s="11">
        <v>3</v>
      </c>
    </row>
    <row r="1881" spans="1:18">
      <c r="A1881" s="10" t="s">
        <v>2009</v>
      </c>
      <c r="B1881" s="11" t="s">
        <v>49</v>
      </c>
      <c r="C1881" s="11" t="s">
        <v>4177</v>
      </c>
      <c r="D1881" s="11">
        <v>98103</v>
      </c>
      <c r="E1881" s="16">
        <v>487250</v>
      </c>
      <c r="F1881" s="12">
        <v>4</v>
      </c>
      <c r="G1881" s="15">
        <v>2</v>
      </c>
      <c r="H1881" s="15">
        <v>1690</v>
      </c>
      <c r="I1881" s="13">
        <v>288</v>
      </c>
      <c r="J1881" s="11">
        <v>0</v>
      </c>
      <c r="K1881" s="15" t="s">
        <v>4183</v>
      </c>
      <c r="L1881" s="11" t="s">
        <v>4178</v>
      </c>
      <c r="M1881" s="11" t="s">
        <v>4184</v>
      </c>
      <c r="N1881" s="11" t="s">
        <v>4180</v>
      </c>
      <c r="O1881" s="11">
        <v>124</v>
      </c>
      <c r="P1881" s="11">
        <v>0</v>
      </c>
      <c r="Q1881" s="11">
        <v>124</v>
      </c>
      <c r="R1881" s="11">
        <v>1.5</v>
      </c>
    </row>
    <row r="1882" spans="1:18">
      <c r="A1882" s="10" t="s">
        <v>2010</v>
      </c>
      <c r="B1882" s="11" t="s">
        <v>49</v>
      </c>
      <c r="C1882" s="11" t="s">
        <v>4177</v>
      </c>
      <c r="D1882" s="11">
        <v>98122</v>
      </c>
      <c r="E1882" s="16">
        <v>487028</v>
      </c>
      <c r="F1882" s="12">
        <v>2</v>
      </c>
      <c r="G1882" s="15">
        <v>1.5</v>
      </c>
      <c r="H1882" s="15">
        <v>1295</v>
      </c>
      <c r="I1882" s="13">
        <v>376</v>
      </c>
      <c r="J1882" s="11">
        <v>0</v>
      </c>
      <c r="K1882" s="15" t="s">
        <v>4183</v>
      </c>
      <c r="L1882" s="11" t="s">
        <v>4178</v>
      </c>
      <c r="M1882" s="11" t="s">
        <v>4184</v>
      </c>
      <c r="N1882" s="11" t="s">
        <v>4180</v>
      </c>
      <c r="O1882" s="11">
        <v>18</v>
      </c>
      <c r="P1882" s="11">
        <v>0</v>
      </c>
      <c r="Q1882" s="11">
        <v>18</v>
      </c>
      <c r="R1882" s="11">
        <v>2</v>
      </c>
    </row>
    <row r="1883" spans="1:18">
      <c r="A1883" s="10" t="s">
        <v>2011</v>
      </c>
      <c r="B1883" s="11" t="s">
        <v>49</v>
      </c>
      <c r="C1883" s="11" t="s">
        <v>4177</v>
      </c>
      <c r="D1883" s="11">
        <v>98108</v>
      </c>
      <c r="E1883" s="16">
        <v>487000</v>
      </c>
      <c r="F1883" s="12">
        <v>4</v>
      </c>
      <c r="G1883" s="15">
        <v>2.5</v>
      </c>
      <c r="H1883" s="15">
        <v>2540</v>
      </c>
      <c r="I1883" s="13">
        <v>192</v>
      </c>
      <c r="J1883" s="11">
        <v>0</v>
      </c>
      <c r="K1883" s="15" t="s">
        <v>4183</v>
      </c>
      <c r="L1883" s="11" t="s">
        <v>4183</v>
      </c>
      <c r="M1883" s="11" t="s">
        <v>4184</v>
      </c>
      <c r="N1883" s="11" t="s">
        <v>4180</v>
      </c>
      <c r="O1883" s="11">
        <v>20</v>
      </c>
      <c r="P1883" s="11">
        <v>0</v>
      </c>
      <c r="Q1883" s="11">
        <v>20</v>
      </c>
      <c r="R1883" s="11">
        <v>2</v>
      </c>
    </row>
    <row r="1884" spans="1:18">
      <c r="A1884" s="10" t="s">
        <v>2012</v>
      </c>
      <c r="B1884" s="11" t="s">
        <v>49</v>
      </c>
      <c r="C1884" s="11" t="s">
        <v>4177</v>
      </c>
      <c r="D1884" s="11">
        <v>98103</v>
      </c>
      <c r="E1884" s="16">
        <v>486895</v>
      </c>
      <c r="F1884" s="12">
        <v>3</v>
      </c>
      <c r="G1884" s="15">
        <v>1</v>
      </c>
      <c r="H1884" s="15">
        <v>1890</v>
      </c>
      <c r="I1884" s="13">
        <v>258</v>
      </c>
      <c r="J1884" s="11">
        <v>0</v>
      </c>
      <c r="K1884" s="15" t="s">
        <v>4183</v>
      </c>
      <c r="L1884" s="11" t="s">
        <v>4178</v>
      </c>
      <c r="M1884" s="11" t="s">
        <v>4184</v>
      </c>
      <c r="N1884" s="11" t="s">
        <v>4179</v>
      </c>
      <c r="O1884" s="11">
        <v>124</v>
      </c>
      <c r="P1884" s="11">
        <v>0</v>
      </c>
      <c r="Q1884" s="11">
        <v>124</v>
      </c>
      <c r="R1884" s="11">
        <v>1.5</v>
      </c>
    </row>
    <row r="1885" spans="1:18">
      <c r="A1885" s="10" t="s">
        <v>5847</v>
      </c>
      <c r="B1885" s="11" t="s">
        <v>33</v>
      </c>
      <c r="C1885" s="11" t="s">
        <v>4177</v>
      </c>
      <c r="D1885" s="11">
        <v>98006</v>
      </c>
      <c r="E1885" s="16">
        <v>486446</v>
      </c>
      <c r="F1885" s="12">
        <v>3</v>
      </c>
      <c r="G1885" s="15">
        <v>1.75</v>
      </c>
      <c r="H1885" s="15">
        <v>1880</v>
      </c>
      <c r="I1885" s="13">
        <v>259</v>
      </c>
      <c r="J1885" s="11">
        <v>0</v>
      </c>
      <c r="K1885" s="15" t="s">
        <v>4183</v>
      </c>
      <c r="L1885" s="11" t="s">
        <v>4183</v>
      </c>
      <c r="M1885" s="11" t="s">
        <v>4184</v>
      </c>
      <c r="N1885" s="11" t="s">
        <v>4179</v>
      </c>
      <c r="O1885" s="11">
        <v>41</v>
      </c>
      <c r="P1885" s="11">
        <v>0</v>
      </c>
      <c r="Q1885" s="11">
        <v>41</v>
      </c>
      <c r="R1885" s="11">
        <v>1</v>
      </c>
    </row>
    <row r="1886" spans="1:18">
      <c r="A1886" s="10" t="s">
        <v>5848</v>
      </c>
      <c r="B1886" s="11" t="s">
        <v>161</v>
      </c>
      <c r="C1886" s="11" t="s">
        <v>4177</v>
      </c>
      <c r="D1886" s="11">
        <v>98024</v>
      </c>
      <c r="E1886" s="16">
        <v>486000</v>
      </c>
      <c r="F1886" s="12">
        <v>4</v>
      </c>
      <c r="G1886" s="15">
        <v>2.5</v>
      </c>
      <c r="H1886" s="15">
        <v>2150</v>
      </c>
      <c r="I1886" s="13">
        <v>226</v>
      </c>
      <c r="J1886" s="11">
        <v>1</v>
      </c>
      <c r="K1886" s="15" t="s">
        <v>4183</v>
      </c>
      <c r="L1886" s="11" t="s">
        <v>4178</v>
      </c>
      <c r="M1886" s="11" t="s">
        <v>4184</v>
      </c>
      <c r="N1886" s="11" t="s">
        <v>4180</v>
      </c>
      <c r="O1886" s="11">
        <v>47</v>
      </c>
      <c r="P1886" s="11">
        <v>0</v>
      </c>
      <c r="Q1886" s="11">
        <v>47</v>
      </c>
      <c r="R1886" s="11">
        <v>1</v>
      </c>
    </row>
    <row r="1887" spans="1:18">
      <c r="A1887" s="10" t="s">
        <v>5849</v>
      </c>
      <c r="B1887" s="11" t="s">
        <v>675</v>
      </c>
      <c r="C1887" s="11" t="s">
        <v>4177</v>
      </c>
      <c r="D1887" s="11">
        <v>98023</v>
      </c>
      <c r="E1887" s="16">
        <v>486000</v>
      </c>
      <c r="F1887" s="12">
        <v>4</v>
      </c>
      <c r="G1887" s="15">
        <v>2.5</v>
      </c>
      <c r="H1887" s="15">
        <v>3560</v>
      </c>
      <c r="I1887" s="13">
        <v>137</v>
      </c>
      <c r="J1887" s="11">
        <v>0</v>
      </c>
      <c r="K1887" s="15" t="s">
        <v>4183</v>
      </c>
      <c r="L1887" s="11" t="s">
        <v>4183</v>
      </c>
      <c r="M1887" s="11" t="s">
        <v>4184</v>
      </c>
      <c r="N1887" s="11" t="s">
        <v>4180</v>
      </c>
      <c r="O1887" s="11">
        <v>37</v>
      </c>
      <c r="P1887" s="11">
        <v>2000</v>
      </c>
      <c r="Q1887" s="11">
        <v>25</v>
      </c>
      <c r="R1887" s="11">
        <v>2</v>
      </c>
    </row>
    <row r="1888" spans="1:18">
      <c r="A1888" s="10" t="s">
        <v>5850</v>
      </c>
      <c r="B1888" s="11" t="s">
        <v>459</v>
      </c>
      <c r="C1888" s="11" t="s">
        <v>4177</v>
      </c>
      <c r="D1888" s="11">
        <v>98198</v>
      </c>
      <c r="E1888" s="16">
        <v>485000</v>
      </c>
      <c r="F1888" s="12">
        <v>3</v>
      </c>
      <c r="G1888" s="15">
        <v>1.75</v>
      </c>
      <c r="H1888" s="15">
        <v>2200</v>
      </c>
      <c r="I1888" s="13">
        <v>220</v>
      </c>
      <c r="J1888" s="11">
        <v>0</v>
      </c>
      <c r="K1888" s="15" t="s">
        <v>4183</v>
      </c>
      <c r="L1888" s="11" t="s">
        <v>4183</v>
      </c>
      <c r="M1888" s="11" t="s">
        <v>4179</v>
      </c>
      <c r="N1888" s="11" t="s">
        <v>4180</v>
      </c>
      <c r="O1888" s="11">
        <v>117</v>
      </c>
      <c r="P1888" s="11">
        <v>1988</v>
      </c>
      <c r="Q1888" s="11">
        <v>37</v>
      </c>
      <c r="R1888" s="11">
        <v>2</v>
      </c>
    </row>
    <row r="1889" spans="1:18">
      <c r="A1889" s="10" t="s">
        <v>5851</v>
      </c>
      <c r="B1889" s="11" t="s">
        <v>519</v>
      </c>
      <c r="C1889" s="11" t="s">
        <v>4177</v>
      </c>
      <c r="D1889" s="11">
        <v>98092</v>
      </c>
      <c r="E1889" s="16">
        <v>485000</v>
      </c>
      <c r="F1889" s="12">
        <v>4</v>
      </c>
      <c r="G1889" s="15">
        <v>2.5</v>
      </c>
      <c r="H1889" s="15">
        <v>2470</v>
      </c>
      <c r="I1889" s="13">
        <v>196</v>
      </c>
      <c r="J1889" s="11">
        <v>1</v>
      </c>
      <c r="K1889" s="15" t="s">
        <v>4183</v>
      </c>
      <c r="L1889" s="11" t="s">
        <v>4183</v>
      </c>
      <c r="M1889" s="11" t="s">
        <v>4184</v>
      </c>
      <c r="N1889" s="11" t="s">
        <v>4180</v>
      </c>
      <c r="O1889" s="11">
        <v>36</v>
      </c>
      <c r="P1889" s="11">
        <v>0</v>
      </c>
      <c r="Q1889" s="11">
        <v>36</v>
      </c>
      <c r="R1889" s="11">
        <v>2</v>
      </c>
    </row>
    <row r="1890" spans="1:18">
      <c r="A1890" s="10" t="s">
        <v>5852</v>
      </c>
      <c r="B1890" s="11" t="s">
        <v>79</v>
      </c>
      <c r="C1890" s="11" t="s">
        <v>4177</v>
      </c>
      <c r="D1890" s="11">
        <v>98029</v>
      </c>
      <c r="E1890" s="16">
        <v>485000</v>
      </c>
      <c r="F1890" s="12">
        <v>3</v>
      </c>
      <c r="G1890" s="15">
        <v>2.5</v>
      </c>
      <c r="H1890" s="15">
        <v>1580</v>
      </c>
      <c r="I1890" s="13">
        <v>307</v>
      </c>
      <c r="J1890" s="11">
        <v>0</v>
      </c>
      <c r="K1890" s="15" t="s">
        <v>4183</v>
      </c>
      <c r="L1890" s="11" t="s">
        <v>4183</v>
      </c>
      <c r="M1890" s="11" t="s">
        <v>4184</v>
      </c>
      <c r="N1890" s="11" t="s">
        <v>4180</v>
      </c>
      <c r="O1890" s="11">
        <v>40</v>
      </c>
      <c r="P1890" s="11">
        <v>0</v>
      </c>
      <c r="Q1890" s="11">
        <v>40</v>
      </c>
      <c r="R1890" s="11">
        <v>2</v>
      </c>
    </row>
    <row r="1891" spans="1:18">
      <c r="A1891" s="10" t="s">
        <v>5853</v>
      </c>
      <c r="B1891" s="11" t="s">
        <v>920</v>
      </c>
      <c r="C1891" s="11" t="s">
        <v>4177</v>
      </c>
      <c r="D1891" s="11">
        <v>98038</v>
      </c>
      <c r="E1891" s="16">
        <v>485000</v>
      </c>
      <c r="F1891" s="12">
        <v>3</v>
      </c>
      <c r="G1891" s="15">
        <v>2.5</v>
      </c>
      <c r="H1891" s="15">
        <v>2340</v>
      </c>
      <c r="I1891" s="13">
        <v>207</v>
      </c>
      <c r="J1891" s="11">
        <v>1</v>
      </c>
      <c r="K1891" s="15" t="s">
        <v>4183</v>
      </c>
      <c r="L1891" s="11" t="s">
        <v>4183</v>
      </c>
      <c r="M1891" s="11" t="s">
        <v>4184</v>
      </c>
      <c r="N1891" s="11" t="s">
        <v>4180</v>
      </c>
      <c r="O1891" s="11">
        <v>40</v>
      </c>
      <c r="P1891" s="11">
        <v>0</v>
      </c>
      <c r="Q1891" s="11">
        <v>40</v>
      </c>
      <c r="R1891" s="11">
        <v>1</v>
      </c>
    </row>
    <row r="1892" spans="1:18">
      <c r="A1892" s="10" t="s">
        <v>5854</v>
      </c>
      <c r="B1892" s="11" t="s">
        <v>137</v>
      </c>
      <c r="C1892" s="11" t="s">
        <v>4177</v>
      </c>
      <c r="D1892" s="11">
        <v>98053</v>
      </c>
      <c r="E1892" s="16">
        <v>485000</v>
      </c>
      <c r="F1892" s="12">
        <v>3</v>
      </c>
      <c r="G1892" s="15">
        <v>2.25</v>
      </c>
      <c r="H1892" s="15">
        <v>2440</v>
      </c>
      <c r="I1892" s="13">
        <v>199</v>
      </c>
      <c r="J1892" s="11">
        <v>1</v>
      </c>
      <c r="K1892" s="15" t="s">
        <v>4183</v>
      </c>
      <c r="L1892" s="11" t="s">
        <v>4178</v>
      </c>
      <c r="M1892" s="11" t="s">
        <v>4184</v>
      </c>
      <c r="N1892" s="11" t="s">
        <v>4180</v>
      </c>
      <c r="O1892" s="11">
        <v>34</v>
      </c>
      <c r="P1892" s="11">
        <v>0</v>
      </c>
      <c r="Q1892" s="11">
        <v>34</v>
      </c>
      <c r="R1892" s="11">
        <v>2</v>
      </c>
    </row>
    <row r="1893" spans="1:18">
      <c r="A1893" s="10" t="s">
        <v>5855</v>
      </c>
      <c r="B1893" s="11" t="s">
        <v>49</v>
      </c>
      <c r="C1893" s="11" t="s">
        <v>4177</v>
      </c>
      <c r="D1893" s="11">
        <v>98103</v>
      </c>
      <c r="E1893" s="16">
        <v>485000</v>
      </c>
      <c r="F1893" s="12">
        <v>2</v>
      </c>
      <c r="G1893" s="15">
        <v>2.5</v>
      </c>
      <c r="H1893" s="15">
        <v>1430</v>
      </c>
      <c r="I1893" s="13">
        <v>339</v>
      </c>
      <c r="J1893" s="11">
        <v>0</v>
      </c>
      <c r="K1893" s="15" t="s">
        <v>4183</v>
      </c>
      <c r="L1893" s="11" t="s">
        <v>4178</v>
      </c>
      <c r="M1893" s="11" t="s">
        <v>4184</v>
      </c>
      <c r="N1893" s="11" t="s">
        <v>4180</v>
      </c>
      <c r="O1893" s="11">
        <v>17</v>
      </c>
      <c r="P1893" s="11">
        <v>0</v>
      </c>
      <c r="Q1893" s="11">
        <v>17</v>
      </c>
      <c r="R1893" s="11">
        <v>3</v>
      </c>
    </row>
    <row r="1894" spans="1:18">
      <c r="A1894" s="10" t="s">
        <v>5856</v>
      </c>
      <c r="B1894" s="11" t="s">
        <v>49</v>
      </c>
      <c r="C1894" s="11" t="s">
        <v>4177</v>
      </c>
      <c r="D1894" s="11">
        <v>98136</v>
      </c>
      <c r="E1894" s="16">
        <v>485000</v>
      </c>
      <c r="F1894" s="12">
        <v>3</v>
      </c>
      <c r="G1894" s="15">
        <v>2.5</v>
      </c>
      <c r="H1894" s="15">
        <v>1500</v>
      </c>
      <c r="I1894" s="13">
        <v>323</v>
      </c>
      <c r="J1894" s="11">
        <v>0</v>
      </c>
      <c r="K1894" s="15" t="s">
        <v>4183</v>
      </c>
      <c r="L1894" s="11" t="s">
        <v>4178</v>
      </c>
      <c r="M1894" s="11" t="s">
        <v>4184</v>
      </c>
      <c r="N1894" s="11" t="s">
        <v>4181</v>
      </c>
      <c r="O1894" s="11">
        <v>105</v>
      </c>
      <c r="P1894" s="11">
        <v>0</v>
      </c>
      <c r="Q1894" s="11">
        <v>105</v>
      </c>
      <c r="R1894" s="11">
        <v>1</v>
      </c>
    </row>
    <row r="1895" spans="1:18">
      <c r="A1895" s="10" t="s">
        <v>5857</v>
      </c>
      <c r="B1895" s="11" t="s">
        <v>49</v>
      </c>
      <c r="C1895" s="11" t="s">
        <v>4177</v>
      </c>
      <c r="D1895" s="11">
        <v>98103</v>
      </c>
      <c r="E1895" s="16">
        <v>485000</v>
      </c>
      <c r="F1895" s="12">
        <v>4</v>
      </c>
      <c r="G1895" s="15">
        <v>1</v>
      </c>
      <c r="H1895" s="15">
        <v>1600</v>
      </c>
      <c r="I1895" s="13">
        <v>303</v>
      </c>
      <c r="J1895" s="11">
        <v>0</v>
      </c>
      <c r="K1895" s="15" t="s">
        <v>4183</v>
      </c>
      <c r="L1895" s="11" t="s">
        <v>4183</v>
      </c>
      <c r="M1895" s="11" t="s">
        <v>4184</v>
      </c>
      <c r="N1895" s="11" t="s">
        <v>4179</v>
      </c>
      <c r="O1895" s="11">
        <v>109</v>
      </c>
      <c r="P1895" s="11">
        <v>0</v>
      </c>
      <c r="Q1895" s="11">
        <v>109</v>
      </c>
      <c r="R1895" s="11">
        <v>1.5</v>
      </c>
    </row>
    <row r="1896" spans="1:18">
      <c r="A1896" s="10" t="s">
        <v>2024</v>
      </c>
      <c r="B1896" s="11" t="s">
        <v>49</v>
      </c>
      <c r="C1896" s="11" t="s">
        <v>4177</v>
      </c>
      <c r="D1896" s="11">
        <v>98103</v>
      </c>
      <c r="E1896" s="16">
        <v>485000</v>
      </c>
      <c r="F1896" s="12">
        <v>2</v>
      </c>
      <c r="G1896" s="15">
        <v>2.25</v>
      </c>
      <c r="H1896" s="15">
        <v>1260</v>
      </c>
      <c r="I1896" s="13">
        <v>385</v>
      </c>
      <c r="J1896" s="11">
        <v>0</v>
      </c>
      <c r="K1896" s="15" t="s">
        <v>4183</v>
      </c>
      <c r="L1896" s="11" t="s">
        <v>4183</v>
      </c>
      <c r="M1896" s="11" t="s">
        <v>4184</v>
      </c>
      <c r="N1896" s="11" t="s">
        <v>4180</v>
      </c>
      <c r="O1896" s="11">
        <v>21</v>
      </c>
      <c r="P1896" s="11">
        <v>2003</v>
      </c>
      <c r="Q1896" s="11">
        <v>22</v>
      </c>
      <c r="R1896" s="11">
        <v>3</v>
      </c>
    </row>
    <row r="1897" spans="1:18">
      <c r="A1897" s="10" t="s">
        <v>5858</v>
      </c>
      <c r="B1897" s="11" t="s">
        <v>49</v>
      </c>
      <c r="C1897" s="11" t="s">
        <v>4177</v>
      </c>
      <c r="D1897" s="11">
        <v>98107</v>
      </c>
      <c r="E1897" s="16">
        <v>485000</v>
      </c>
      <c r="F1897" s="12">
        <v>3</v>
      </c>
      <c r="G1897" s="15">
        <v>1</v>
      </c>
      <c r="H1897" s="15">
        <v>1500</v>
      </c>
      <c r="I1897" s="13">
        <v>323</v>
      </c>
      <c r="J1897" s="11">
        <v>0</v>
      </c>
      <c r="K1897" s="15" t="s">
        <v>4183</v>
      </c>
      <c r="L1897" s="11" t="s">
        <v>4178</v>
      </c>
      <c r="M1897" s="11" t="s">
        <v>4184</v>
      </c>
      <c r="N1897" s="11" t="s">
        <v>4180</v>
      </c>
      <c r="O1897" s="11">
        <v>99</v>
      </c>
      <c r="P1897" s="11">
        <v>2003</v>
      </c>
      <c r="Q1897" s="11">
        <v>22</v>
      </c>
      <c r="R1897" s="11">
        <v>1.5</v>
      </c>
    </row>
    <row r="1898" spans="1:18">
      <c r="A1898" s="10" t="s">
        <v>5859</v>
      </c>
      <c r="B1898" s="11" t="s">
        <v>49</v>
      </c>
      <c r="C1898" s="11" t="s">
        <v>4177</v>
      </c>
      <c r="D1898" s="11">
        <v>98146</v>
      </c>
      <c r="E1898" s="16">
        <v>485000</v>
      </c>
      <c r="F1898" s="12">
        <v>4</v>
      </c>
      <c r="G1898" s="15">
        <v>2.25</v>
      </c>
      <c r="H1898" s="15">
        <v>1900</v>
      </c>
      <c r="I1898" s="13">
        <v>255</v>
      </c>
      <c r="J1898" s="11">
        <v>0</v>
      </c>
      <c r="K1898" s="15" t="s">
        <v>4183</v>
      </c>
      <c r="L1898" s="11" t="s">
        <v>4178</v>
      </c>
      <c r="M1898" s="11" t="s">
        <v>4184</v>
      </c>
      <c r="N1898" s="11" t="s">
        <v>4180</v>
      </c>
      <c r="O1898" s="11">
        <v>48</v>
      </c>
      <c r="P1898" s="11">
        <v>2004</v>
      </c>
      <c r="Q1898" s="11">
        <v>21</v>
      </c>
      <c r="R1898" s="11">
        <v>1</v>
      </c>
    </row>
    <row r="1899" spans="1:18">
      <c r="A1899" s="10" t="s">
        <v>5860</v>
      </c>
      <c r="B1899" s="11" t="s">
        <v>49</v>
      </c>
      <c r="C1899" s="11" t="s">
        <v>4177</v>
      </c>
      <c r="D1899" s="11">
        <v>98122</v>
      </c>
      <c r="E1899" s="16">
        <v>485000</v>
      </c>
      <c r="F1899" s="12">
        <v>4</v>
      </c>
      <c r="G1899" s="15">
        <v>1.75</v>
      </c>
      <c r="H1899" s="15">
        <v>1430</v>
      </c>
      <c r="I1899" s="13">
        <v>339</v>
      </c>
      <c r="J1899" s="11">
        <v>0</v>
      </c>
      <c r="K1899" s="15" t="s">
        <v>4183</v>
      </c>
      <c r="L1899" s="11" t="s">
        <v>4183</v>
      </c>
      <c r="M1899" s="11" t="s">
        <v>4184</v>
      </c>
      <c r="N1899" s="11" t="s">
        <v>4180</v>
      </c>
      <c r="O1899" s="11">
        <v>125</v>
      </c>
      <c r="P1899" s="11">
        <v>2005</v>
      </c>
      <c r="Q1899" s="11">
        <v>20</v>
      </c>
      <c r="R1899" s="11">
        <v>2</v>
      </c>
    </row>
    <row r="1900" spans="1:18">
      <c r="A1900" s="10" t="s">
        <v>5861</v>
      </c>
      <c r="B1900" s="11" t="s">
        <v>319</v>
      </c>
      <c r="C1900" s="11" t="s">
        <v>4177</v>
      </c>
      <c r="D1900" s="11">
        <v>98059</v>
      </c>
      <c r="E1900" s="16">
        <v>484992</v>
      </c>
      <c r="F1900" s="12">
        <v>4</v>
      </c>
      <c r="G1900" s="15">
        <v>2.75</v>
      </c>
      <c r="H1900" s="15">
        <v>2320</v>
      </c>
      <c r="I1900" s="13">
        <v>209</v>
      </c>
      <c r="J1900" s="11">
        <v>0</v>
      </c>
      <c r="K1900" s="15" t="s">
        <v>4183</v>
      </c>
      <c r="L1900" s="11" t="s">
        <v>4183</v>
      </c>
      <c r="M1900" s="11" t="s">
        <v>4184</v>
      </c>
      <c r="N1900" s="11" t="s">
        <v>4180</v>
      </c>
      <c r="O1900" s="11">
        <v>13</v>
      </c>
      <c r="P1900" s="11">
        <v>1912</v>
      </c>
      <c r="Q1900" s="11">
        <v>113</v>
      </c>
      <c r="R1900" s="11">
        <v>2</v>
      </c>
    </row>
    <row r="1901" spans="1:18">
      <c r="A1901" s="10" t="s">
        <v>5862</v>
      </c>
      <c r="B1901" s="11" t="s">
        <v>49</v>
      </c>
      <c r="C1901" s="11" t="s">
        <v>4177</v>
      </c>
      <c r="D1901" s="11">
        <v>98116</v>
      </c>
      <c r="E1901" s="16">
        <v>483945</v>
      </c>
      <c r="F1901" s="12">
        <v>2</v>
      </c>
      <c r="G1901" s="15">
        <v>1.75</v>
      </c>
      <c r="H1901" s="15">
        <v>1480</v>
      </c>
      <c r="I1901" s="13">
        <v>327</v>
      </c>
      <c r="J1901" s="11">
        <v>0</v>
      </c>
      <c r="K1901" s="15" t="s">
        <v>4183</v>
      </c>
      <c r="L1901" s="11" t="s">
        <v>4178</v>
      </c>
      <c r="M1901" s="11" t="s">
        <v>4184</v>
      </c>
      <c r="N1901" s="11" t="s">
        <v>4179</v>
      </c>
      <c r="O1901" s="11">
        <v>74</v>
      </c>
      <c r="P1901" s="11">
        <v>1999</v>
      </c>
      <c r="Q1901" s="11">
        <v>26</v>
      </c>
      <c r="R1901" s="11">
        <v>1</v>
      </c>
    </row>
    <row r="1902" spans="1:18">
      <c r="A1902" s="10" t="s">
        <v>5863</v>
      </c>
      <c r="B1902" s="11" t="s">
        <v>624</v>
      </c>
      <c r="C1902" s="11" t="s">
        <v>4177</v>
      </c>
      <c r="D1902" s="11">
        <v>98045</v>
      </c>
      <c r="E1902" s="16">
        <v>483453</v>
      </c>
      <c r="F1902" s="12">
        <v>4</v>
      </c>
      <c r="G1902" s="15">
        <v>2.75</v>
      </c>
      <c r="H1902" s="15">
        <v>2790</v>
      </c>
      <c r="I1902" s="13">
        <v>173</v>
      </c>
      <c r="J1902" s="11">
        <v>0</v>
      </c>
      <c r="K1902" s="15" t="s">
        <v>4183</v>
      </c>
      <c r="L1902" s="11" t="s">
        <v>4183</v>
      </c>
      <c r="M1902" s="11" t="s">
        <v>4184</v>
      </c>
      <c r="N1902" s="11" t="s">
        <v>4180</v>
      </c>
      <c r="O1902" s="11">
        <v>11</v>
      </c>
      <c r="P1902" s="11">
        <v>0</v>
      </c>
      <c r="Q1902" s="11">
        <v>11</v>
      </c>
      <c r="R1902" s="11">
        <v>2</v>
      </c>
    </row>
    <row r="1903" spans="1:18">
      <c r="A1903" s="10" t="s">
        <v>5864</v>
      </c>
      <c r="B1903" s="11" t="s">
        <v>33</v>
      </c>
      <c r="C1903" s="11" t="s">
        <v>4177</v>
      </c>
      <c r="D1903" s="11">
        <v>98006</v>
      </c>
      <c r="E1903" s="16">
        <v>483300</v>
      </c>
      <c r="F1903" s="12">
        <v>4</v>
      </c>
      <c r="G1903" s="15">
        <v>2</v>
      </c>
      <c r="H1903" s="15">
        <v>1210</v>
      </c>
      <c r="I1903" s="13">
        <v>399</v>
      </c>
      <c r="J1903" s="11">
        <v>0</v>
      </c>
      <c r="K1903" s="15" t="s">
        <v>4183</v>
      </c>
      <c r="L1903" s="11" t="s">
        <v>4183</v>
      </c>
      <c r="M1903" s="11" t="s">
        <v>4184</v>
      </c>
      <c r="N1903" s="11" t="s">
        <v>4179</v>
      </c>
      <c r="O1903" s="11">
        <v>70</v>
      </c>
      <c r="P1903" s="11">
        <v>2009</v>
      </c>
      <c r="Q1903" s="11">
        <v>16</v>
      </c>
      <c r="R1903" s="11">
        <v>1</v>
      </c>
    </row>
    <row r="1904" spans="1:18">
      <c r="A1904" s="10" t="s">
        <v>5865</v>
      </c>
      <c r="B1904" s="11" t="s">
        <v>49</v>
      </c>
      <c r="C1904" s="11" t="s">
        <v>4177</v>
      </c>
      <c r="D1904" s="11">
        <v>98122</v>
      </c>
      <c r="E1904" s="16">
        <v>482500</v>
      </c>
      <c r="F1904" s="12">
        <v>3</v>
      </c>
      <c r="G1904" s="15">
        <v>2.25</v>
      </c>
      <c r="H1904" s="15">
        <v>1450</v>
      </c>
      <c r="I1904" s="13">
        <v>333</v>
      </c>
      <c r="J1904" s="11">
        <v>0</v>
      </c>
      <c r="K1904" s="15" t="s">
        <v>4183</v>
      </c>
      <c r="L1904" s="11" t="s">
        <v>4178</v>
      </c>
      <c r="M1904" s="11" t="s">
        <v>4184</v>
      </c>
      <c r="N1904" s="11" t="s">
        <v>4180</v>
      </c>
      <c r="O1904" s="11">
        <v>20</v>
      </c>
      <c r="P1904" s="11">
        <v>0</v>
      </c>
      <c r="Q1904" s="11">
        <v>20</v>
      </c>
      <c r="R1904" s="11">
        <v>2</v>
      </c>
    </row>
    <row r="1905" spans="1:18">
      <c r="A1905" s="10" t="s">
        <v>5866</v>
      </c>
      <c r="B1905" s="11" t="s">
        <v>49</v>
      </c>
      <c r="C1905" s="11" t="s">
        <v>4177</v>
      </c>
      <c r="D1905" s="11">
        <v>98125</v>
      </c>
      <c r="E1905" s="16">
        <v>482500</v>
      </c>
      <c r="F1905" s="12">
        <v>4</v>
      </c>
      <c r="G1905" s="15">
        <v>3</v>
      </c>
      <c r="H1905" s="15">
        <v>1630</v>
      </c>
      <c r="I1905" s="13">
        <v>296</v>
      </c>
      <c r="J1905" s="11">
        <v>0</v>
      </c>
      <c r="K1905" s="15" t="s">
        <v>4183</v>
      </c>
      <c r="L1905" s="11" t="s">
        <v>4178</v>
      </c>
      <c r="M1905" s="11" t="s">
        <v>4184</v>
      </c>
      <c r="N1905" s="11" t="s">
        <v>4181</v>
      </c>
      <c r="O1905" s="11">
        <v>35</v>
      </c>
      <c r="P1905" s="11">
        <v>0</v>
      </c>
      <c r="Q1905" s="11">
        <v>35</v>
      </c>
      <c r="R1905" s="11">
        <v>1</v>
      </c>
    </row>
    <row r="1906" spans="1:18">
      <c r="A1906" s="10" t="s">
        <v>5867</v>
      </c>
      <c r="B1906" s="11" t="s">
        <v>102</v>
      </c>
      <c r="C1906" s="11" t="s">
        <v>4177</v>
      </c>
      <c r="D1906" s="11">
        <v>98074</v>
      </c>
      <c r="E1906" s="16">
        <v>482000</v>
      </c>
      <c r="F1906" s="12">
        <v>3</v>
      </c>
      <c r="G1906" s="15">
        <v>2.25</v>
      </c>
      <c r="H1906" s="15">
        <v>1710</v>
      </c>
      <c r="I1906" s="13">
        <v>282</v>
      </c>
      <c r="J1906" s="11">
        <v>0</v>
      </c>
      <c r="K1906" s="15" t="s">
        <v>4183</v>
      </c>
      <c r="L1906" s="11" t="s">
        <v>4183</v>
      </c>
      <c r="M1906" s="11" t="s">
        <v>4184</v>
      </c>
      <c r="N1906" s="11" t="s">
        <v>4180</v>
      </c>
      <c r="O1906" s="11">
        <v>36</v>
      </c>
      <c r="P1906" s="11">
        <v>0</v>
      </c>
      <c r="Q1906" s="11">
        <v>36</v>
      </c>
      <c r="R1906" s="11">
        <v>2</v>
      </c>
    </row>
    <row r="1907" spans="1:18">
      <c r="A1907" s="10" t="s">
        <v>2035</v>
      </c>
      <c r="B1907" s="11" t="s">
        <v>49</v>
      </c>
      <c r="C1907" s="11" t="s">
        <v>4177</v>
      </c>
      <c r="D1907" s="11">
        <v>98103</v>
      </c>
      <c r="E1907" s="16">
        <v>482000</v>
      </c>
      <c r="F1907" s="12">
        <v>3</v>
      </c>
      <c r="G1907" s="15">
        <v>3.25</v>
      </c>
      <c r="H1907" s="15">
        <v>1380</v>
      </c>
      <c r="I1907" s="13">
        <v>349</v>
      </c>
      <c r="J1907" s="11">
        <v>0</v>
      </c>
      <c r="K1907" s="15" t="s">
        <v>4183</v>
      </c>
      <c r="L1907" s="11" t="s">
        <v>4183</v>
      </c>
      <c r="M1907" s="11" t="s">
        <v>4184</v>
      </c>
      <c r="N1907" s="11" t="s">
        <v>4180</v>
      </c>
      <c r="O1907" s="11">
        <v>17</v>
      </c>
      <c r="P1907" s="11">
        <v>0</v>
      </c>
      <c r="Q1907" s="11">
        <v>17</v>
      </c>
      <c r="R1907" s="11">
        <v>3</v>
      </c>
    </row>
    <row r="1908" spans="1:18">
      <c r="A1908" s="10" t="s">
        <v>5868</v>
      </c>
      <c r="B1908" s="11" t="s">
        <v>313</v>
      </c>
      <c r="C1908" s="11" t="s">
        <v>4177</v>
      </c>
      <c r="D1908" s="11">
        <v>98065</v>
      </c>
      <c r="E1908" s="16">
        <v>482000</v>
      </c>
      <c r="F1908" s="12">
        <v>3</v>
      </c>
      <c r="G1908" s="15">
        <v>2.5</v>
      </c>
      <c r="H1908" s="15">
        <v>2420</v>
      </c>
      <c r="I1908" s="13">
        <v>199</v>
      </c>
      <c r="J1908" s="11">
        <v>0</v>
      </c>
      <c r="K1908" s="15" t="s">
        <v>4183</v>
      </c>
      <c r="L1908" s="11" t="s">
        <v>4183</v>
      </c>
      <c r="M1908" s="11" t="s">
        <v>4184</v>
      </c>
      <c r="N1908" s="11" t="s">
        <v>4180</v>
      </c>
      <c r="O1908" s="11">
        <v>27</v>
      </c>
      <c r="P1908" s="11">
        <v>2006</v>
      </c>
      <c r="Q1908" s="11">
        <v>19</v>
      </c>
      <c r="R1908" s="11">
        <v>2</v>
      </c>
    </row>
    <row r="1909" spans="1:18">
      <c r="A1909" s="10" t="s">
        <v>5869</v>
      </c>
      <c r="B1909" s="11" t="s">
        <v>120</v>
      </c>
      <c r="C1909" s="11" t="s">
        <v>4177</v>
      </c>
      <c r="D1909" s="11">
        <v>98077</v>
      </c>
      <c r="E1909" s="16">
        <v>482000</v>
      </c>
      <c r="F1909" s="12">
        <v>5</v>
      </c>
      <c r="G1909" s="15">
        <v>2.25</v>
      </c>
      <c r="H1909" s="15">
        <v>2230</v>
      </c>
      <c r="I1909" s="13">
        <v>216</v>
      </c>
      <c r="J1909" s="11">
        <v>0</v>
      </c>
      <c r="K1909" s="15" t="s">
        <v>4183</v>
      </c>
      <c r="L1909" s="11" t="s">
        <v>4178</v>
      </c>
      <c r="M1909" s="11" t="s">
        <v>4184</v>
      </c>
      <c r="N1909" s="11" t="s">
        <v>4180</v>
      </c>
      <c r="O1909" s="11">
        <v>47</v>
      </c>
      <c r="P1909" s="11">
        <v>0</v>
      </c>
      <c r="Q1909" s="11">
        <v>47</v>
      </c>
      <c r="R1909" s="11">
        <v>1</v>
      </c>
    </row>
    <row r="1910" spans="1:18">
      <c r="A1910" s="10" t="s">
        <v>5870</v>
      </c>
      <c r="B1910" s="11" t="s">
        <v>46</v>
      </c>
      <c r="C1910" s="11" t="s">
        <v>4177</v>
      </c>
      <c r="D1910" s="11">
        <v>98033</v>
      </c>
      <c r="E1910" s="16">
        <v>481015</v>
      </c>
      <c r="F1910" s="12">
        <v>3</v>
      </c>
      <c r="G1910" s="15">
        <v>2.25</v>
      </c>
      <c r="H1910" s="15">
        <v>1550</v>
      </c>
      <c r="I1910" s="13">
        <v>310</v>
      </c>
      <c r="J1910" s="11">
        <v>0</v>
      </c>
      <c r="K1910" s="15" t="s">
        <v>4183</v>
      </c>
      <c r="L1910" s="11" t="s">
        <v>4183</v>
      </c>
      <c r="M1910" s="11" t="s">
        <v>4184</v>
      </c>
      <c r="N1910" s="11" t="s">
        <v>4180</v>
      </c>
      <c r="O1910" s="11">
        <v>38</v>
      </c>
      <c r="P1910" s="11">
        <v>2000</v>
      </c>
      <c r="Q1910" s="11">
        <v>25</v>
      </c>
      <c r="R1910" s="11">
        <v>2</v>
      </c>
    </row>
    <row r="1911" spans="1:18">
      <c r="A1911" s="10" t="s">
        <v>5871</v>
      </c>
      <c r="B1911" s="11" t="s">
        <v>319</v>
      </c>
      <c r="C1911" s="11" t="s">
        <v>4177</v>
      </c>
      <c r="D1911" s="11">
        <v>98056</v>
      </c>
      <c r="E1911" s="16">
        <v>481000</v>
      </c>
      <c r="F1911" s="12">
        <v>4</v>
      </c>
      <c r="G1911" s="15">
        <v>2.5</v>
      </c>
      <c r="H1911" s="15">
        <v>2286</v>
      </c>
      <c r="I1911" s="13">
        <v>210</v>
      </c>
      <c r="J1911" s="11">
        <v>0</v>
      </c>
      <c r="K1911" s="15" t="s">
        <v>4183</v>
      </c>
      <c r="L1911" s="11" t="s">
        <v>4183</v>
      </c>
      <c r="M1911" s="11" t="s">
        <v>4184</v>
      </c>
      <c r="N1911" s="11" t="s">
        <v>4180</v>
      </c>
      <c r="O1911" s="11">
        <v>23</v>
      </c>
      <c r="P1911" s="11">
        <v>0</v>
      </c>
      <c r="Q1911" s="11">
        <v>23</v>
      </c>
      <c r="R1911" s="11">
        <v>2</v>
      </c>
    </row>
    <row r="1912" spans="1:18">
      <c r="A1912" s="10" t="s">
        <v>5872</v>
      </c>
      <c r="B1912" s="11" t="s">
        <v>379</v>
      </c>
      <c r="C1912" s="11" t="s">
        <v>4177</v>
      </c>
      <c r="D1912" s="11">
        <v>98166</v>
      </c>
      <c r="E1912" s="16">
        <v>480000</v>
      </c>
      <c r="F1912" s="12">
        <v>4</v>
      </c>
      <c r="G1912" s="15">
        <v>1.75</v>
      </c>
      <c r="H1912" s="15">
        <v>2220</v>
      </c>
      <c r="I1912" s="13">
        <v>216</v>
      </c>
      <c r="J1912" s="11">
        <v>0</v>
      </c>
      <c r="K1912" s="15" t="s">
        <v>4183</v>
      </c>
      <c r="L1912" s="11" t="s">
        <v>4183</v>
      </c>
      <c r="M1912" s="11" t="s">
        <v>4197</v>
      </c>
      <c r="N1912" s="11" t="s">
        <v>4179</v>
      </c>
      <c r="O1912" s="11">
        <v>61</v>
      </c>
      <c r="P1912" s="11">
        <v>0</v>
      </c>
      <c r="Q1912" s="11">
        <v>61</v>
      </c>
      <c r="R1912" s="11">
        <v>2</v>
      </c>
    </row>
    <row r="1913" spans="1:18">
      <c r="A1913" s="10" t="s">
        <v>5873</v>
      </c>
      <c r="B1913" s="11" t="s">
        <v>624</v>
      </c>
      <c r="C1913" s="11" t="s">
        <v>4177</v>
      </c>
      <c r="D1913" s="11">
        <v>98045</v>
      </c>
      <c r="E1913" s="16">
        <v>480000</v>
      </c>
      <c r="F1913" s="12">
        <v>4</v>
      </c>
      <c r="G1913" s="15">
        <v>3.5</v>
      </c>
      <c r="H1913" s="15">
        <v>3370</v>
      </c>
      <c r="I1913" s="13">
        <v>142</v>
      </c>
      <c r="J1913" s="11">
        <v>10</v>
      </c>
      <c r="K1913" s="15" t="s">
        <v>4183</v>
      </c>
      <c r="L1913" s="11" t="s">
        <v>4183</v>
      </c>
      <c r="M1913" s="11" t="s">
        <v>4197</v>
      </c>
      <c r="N1913" s="11" t="s">
        <v>4180</v>
      </c>
      <c r="O1913" s="11">
        <v>20</v>
      </c>
      <c r="P1913" s="11">
        <v>0</v>
      </c>
      <c r="Q1913" s="11">
        <v>20</v>
      </c>
      <c r="R1913" s="11">
        <v>2</v>
      </c>
    </row>
    <row r="1914" spans="1:18">
      <c r="A1914" s="10" t="s">
        <v>5874</v>
      </c>
      <c r="B1914" s="11" t="s">
        <v>675</v>
      </c>
      <c r="C1914" s="11" t="s">
        <v>4177</v>
      </c>
      <c r="D1914" s="11">
        <v>98003</v>
      </c>
      <c r="E1914" s="16">
        <v>480000</v>
      </c>
      <c r="F1914" s="12">
        <v>5</v>
      </c>
      <c r="G1914" s="15">
        <v>2.5</v>
      </c>
      <c r="H1914" s="15">
        <v>2732</v>
      </c>
      <c r="I1914" s="13">
        <v>176</v>
      </c>
      <c r="J1914" s="11">
        <v>0</v>
      </c>
      <c r="K1914" s="15" t="s">
        <v>4183</v>
      </c>
      <c r="L1914" s="11" t="s">
        <v>4178</v>
      </c>
      <c r="M1914" s="11" t="s">
        <v>4179</v>
      </c>
      <c r="N1914" s="11" t="s">
        <v>4179</v>
      </c>
      <c r="O1914" s="11">
        <v>50</v>
      </c>
      <c r="P1914" s="11">
        <v>0</v>
      </c>
      <c r="Q1914" s="11">
        <v>50</v>
      </c>
      <c r="R1914" s="11">
        <v>1</v>
      </c>
    </row>
    <row r="1915" spans="1:18">
      <c r="A1915" s="10" t="s">
        <v>5875</v>
      </c>
      <c r="B1915" s="11" t="s">
        <v>49</v>
      </c>
      <c r="C1915" s="11" t="s">
        <v>4177</v>
      </c>
      <c r="D1915" s="11">
        <v>98103</v>
      </c>
      <c r="E1915" s="16">
        <v>480000</v>
      </c>
      <c r="F1915" s="12">
        <v>3</v>
      </c>
      <c r="G1915" s="15">
        <v>2.5</v>
      </c>
      <c r="H1915" s="15">
        <v>1250</v>
      </c>
      <c r="I1915" s="13">
        <v>384</v>
      </c>
      <c r="J1915" s="11">
        <v>0</v>
      </c>
      <c r="K1915" s="15" t="s">
        <v>4183</v>
      </c>
      <c r="L1915" s="11" t="s">
        <v>4183</v>
      </c>
      <c r="M1915" s="11" t="s">
        <v>4179</v>
      </c>
      <c r="N1915" s="11" t="s">
        <v>4180</v>
      </c>
      <c r="O1915" s="11">
        <v>20</v>
      </c>
      <c r="P1915" s="11">
        <v>0</v>
      </c>
      <c r="Q1915" s="11">
        <v>20</v>
      </c>
      <c r="R1915" s="11">
        <v>3</v>
      </c>
    </row>
    <row r="1916" spans="1:18">
      <c r="A1916" s="10" t="s">
        <v>5876</v>
      </c>
      <c r="B1916" s="11" t="s">
        <v>49</v>
      </c>
      <c r="C1916" s="11" t="s">
        <v>4177</v>
      </c>
      <c r="D1916" s="11">
        <v>98126</v>
      </c>
      <c r="E1916" s="16">
        <v>480000</v>
      </c>
      <c r="F1916" s="12">
        <v>3</v>
      </c>
      <c r="G1916" s="15">
        <v>1</v>
      </c>
      <c r="H1916" s="15">
        <v>1150</v>
      </c>
      <c r="I1916" s="13">
        <v>417</v>
      </c>
      <c r="J1916" s="11">
        <v>0</v>
      </c>
      <c r="K1916" s="15" t="s">
        <v>4183</v>
      </c>
      <c r="L1916" s="11" t="s">
        <v>4183</v>
      </c>
      <c r="M1916" s="11" t="s">
        <v>4179</v>
      </c>
      <c r="N1916" s="11" t="s">
        <v>4180</v>
      </c>
      <c r="O1916" s="11">
        <v>82</v>
      </c>
      <c r="P1916" s="11">
        <v>2002</v>
      </c>
      <c r="Q1916" s="11">
        <v>23</v>
      </c>
      <c r="R1916" s="11">
        <v>1</v>
      </c>
    </row>
    <row r="1917" spans="1:18">
      <c r="A1917" s="10" t="s">
        <v>5877</v>
      </c>
      <c r="B1917" s="11" t="s">
        <v>33</v>
      </c>
      <c r="C1917" s="11" t="s">
        <v>4177</v>
      </c>
      <c r="D1917" s="11">
        <v>98008</v>
      </c>
      <c r="E1917" s="16">
        <v>480000</v>
      </c>
      <c r="F1917" s="12">
        <v>3</v>
      </c>
      <c r="G1917" s="15">
        <v>2.25</v>
      </c>
      <c r="H1917" s="15">
        <v>1680</v>
      </c>
      <c r="I1917" s="13">
        <v>286</v>
      </c>
      <c r="J1917" s="11">
        <v>0</v>
      </c>
      <c r="K1917" s="15" t="s">
        <v>4183</v>
      </c>
      <c r="L1917" s="11" t="s">
        <v>4178</v>
      </c>
      <c r="M1917" s="11" t="s">
        <v>4184</v>
      </c>
      <c r="N1917" s="11" t="s">
        <v>4179</v>
      </c>
      <c r="O1917" s="11">
        <v>66</v>
      </c>
      <c r="P1917" s="11">
        <v>0</v>
      </c>
      <c r="Q1917" s="11">
        <v>66</v>
      </c>
      <c r="R1917" s="11">
        <v>1</v>
      </c>
    </row>
    <row r="1918" spans="1:18">
      <c r="A1918" s="10" t="s">
        <v>5878</v>
      </c>
      <c r="B1918" s="11" t="s">
        <v>329</v>
      </c>
      <c r="C1918" s="11" t="s">
        <v>4177</v>
      </c>
      <c r="D1918" s="11">
        <v>98028</v>
      </c>
      <c r="E1918" s="16">
        <v>480000</v>
      </c>
      <c r="F1918" s="12">
        <v>4</v>
      </c>
      <c r="G1918" s="15">
        <v>3</v>
      </c>
      <c r="H1918" s="15">
        <v>2440</v>
      </c>
      <c r="I1918" s="13">
        <v>197</v>
      </c>
      <c r="J1918" s="11">
        <v>0</v>
      </c>
      <c r="K1918" s="15" t="s">
        <v>4183</v>
      </c>
      <c r="L1918" s="11" t="s">
        <v>4178</v>
      </c>
      <c r="M1918" s="11" t="s">
        <v>4184</v>
      </c>
      <c r="N1918" s="11" t="s">
        <v>4180</v>
      </c>
      <c r="O1918" s="11">
        <v>44</v>
      </c>
      <c r="P1918" s="11">
        <v>2013</v>
      </c>
      <c r="Q1918" s="11">
        <v>12</v>
      </c>
      <c r="R1918" s="11">
        <v>2</v>
      </c>
    </row>
    <row r="1919" spans="1:18">
      <c r="A1919" s="10" t="s">
        <v>5879</v>
      </c>
      <c r="B1919" s="11" t="s">
        <v>1392</v>
      </c>
      <c r="C1919" s="11" t="s">
        <v>4177</v>
      </c>
      <c r="D1919" s="11">
        <v>98042</v>
      </c>
      <c r="E1919" s="16">
        <v>480000</v>
      </c>
      <c r="F1919" s="12">
        <v>4</v>
      </c>
      <c r="G1919" s="15">
        <v>2.25</v>
      </c>
      <c r="H1919" s="15">
        <v>3250</v>
      </c>
      <c r="I1919" s="13">
        <v>148</v>
      </c>
      <c r="J1919" s="11">
        <v>1</v>
      </c>
      <c r="K1919" s="15" t="s">
        <v>4183</v>
      </c>
      <c r="L1919" s="11" t="s">
        <v>4183</v>
      </c>
      <c r="M1919" s="11" t="s">
        <v>4184</v>
      </c>
      <c r="N1919" s="11" t="s">
        <v>4179</v>
      </c>
      <c r="O1919" s="11">
        <v>42</v>
      </c>
      <c r="P1919" s="11">
        <v>0</v>
      </c>
      <c r="Q1919" s="11">
        <v>42</v>
      </c>
      <c r="R1919" s="11">
        <v>2</v>
      </c>
    </row>
    <row r="1920" spans="1:18">
      <c r="A1920" s="10" t="s">
        <v>5880</v>
      </c>
      <c r="B1920" s="11" t="s">
        <v>281</v>
      </c>
      <c r="C1920" s="11" t="s">
        <v>4177</v>
      </c>
      <c r="D1920" s="11">
        <v>98056</v>
      </c>
      <c r="E1920" s="16">
        <v>480000</v>
      </c>
      <c r="F1920" s="12">
        <v>5</v>
      </c>
      <c r="G1920" s="15">
        <v>2.75</v>
      </c>
      <c r="H1920" s="15">
        <v>2550</v>
      </c>
      <c r="I1920" s="13">
        <v>188</v>
      </c>
      <c r="J1920" s="11">
        <v>0</v>
      </c>
      <c r="K1920" s="15" t="s">
        <v>4183</v>
      </c>
      <c r="L1920" s="11" t="s">
        <v>4178</v>
      </c>
      <c r="M1920" s="11" t="s">
        <v>4184</v>
      </c>
      <c r="N1920" s="11" t="s">
        <v>4181</v>
      </c>
      <c r="O1920" s="11">
        <v>58</v>
      </c>
      <c r="P1920" s="11">
        <v>0</v>
      </c>
      <c r="Q1920" s="11">
        <v>58</v>
      </c>
      <c r="R1920" s="11">
        <v>1</v>
      </c>
    </row>
    <row r="1921" spans="1:18">
      <c r="A1921" s="10" t="s">
        <v>5881</v>
      </c>
      <c r="B1921" s="11" t="s">
        <v>49</v>
      </c>
      <c r="C1921" s="11" t="s">
        <v>4177</v>
      </c>
      <c r="D1921" s="11">
        <v>98125</v>
      </c>
      <c r="E1921" s="16">
        <v>480000</v>
      </c>
      <c r="F1921" s="12">
        <v>3</v>
      </c>
      <c r="G1921" s="15">
        <v>2</v>
      </c>
      <c r="H1921" s="15">
        <v>1470</v>
      </c>
      <c r="I1921" s="13">
        <v>327</v>
      </c>
      <c r="J1921" s="11">
        <v>0</v>
      </c>
      <c r="K1921" s="15" t="s">
        <v>4183</v>
      </c>
      <c r="L1921" s="11" t="s">
        <v>4183</v>
      </c>
      <c r="M1921" s="11" t="s">
        <v>4184</v>
      </c>
      <c r="N1921" s="11" t="s">
        <v>4179</v>
      </c>
      <c r="O1921" s="11">
        <v>69</v>
      </c>
      <c r="P1921" s="11">
        <v>0</v>
      </c>
      <c r="Q1921" s="11">
        <v>69</v>
      </c>
      <c r="R1921" s="11">
        <v>1</v>
      </c>
    </row>
    <row r="1922" spans="1:18">
      <c r="A1922" s="10" t="s">
        <v>2050</v>
      </c>
      <c r="B1922" s="11" t="s">
        <v>49</v>
      </c>
      <c r="C1922" s="11" t="s">
        <v>4177</v>
      </c>
      <c r="D1922" s="11">
        <v>98103</v>
      </c>
      <c r="E1922" s="16">
        <v>480000</v>
      </c>
      <c r="F1922" s="12">
        <v>2</v>
      </c>
      <c r="G1922" s="15">
        <v>1</v>
      </c>
      <c r="H1922" s="15">
        <v>1500</v>
      </c>
      <c r="I1922" s="13">
        <v>320</v>
      </c>
      <c r="J1922" s="11">
        <v>0</v>
      </c>
      <c r="K1922" s="15" t="s">
        <v>4183</v>
      </c>
      <c r="L1922" s="11" t="s">
        <v>4183</v>
      </c>
      <c r="M1922" s="11" t="s">
        <v>4184</v>
      </c>
      <c r="N1922" s="11" t="s">
        <v>4180</v>
      </c>
      <c r="O1922" s="11">
        <v>123</v>
      </c>
      <c r="P1922" s="11">
        <v>0</v>
      </c>
      <c r="Q1922" s="11">
        <v>123</v>
      </c>
      <c r="R1922" s="11">
        <v>1</v>
      </c>
    </row>
    <row r="1923" spans="1:18">
      <c r="A1923" s="10" t="s">
        <v>5882</v>
      </c>
      <c r="B1923" s="11" t="s">
        <v>49</v>
      </c>
      <c r="C1923" s="11" t="s">
        <v>4177</v>
      </c>
      <c r="D1923" s="11">
        <v>98116</v>
      </c>
      <c r="E1923" s="16">
        <v>480000</v>
      </c>
      <c r="F1923" s="12">
        <v>4</v>
      </c>
      <c r="G1923" s="15">
        <v>2.75</v>
      </c>
      <c r="H1923" s="15">
        <v>2050</v>
      </c>
      <c r="I1923" s="13">
        <v>234</v>
      </c>
      <c r="J1923" s="11">
        <v>0</v>
      </c>
      <c r="K1923" s="15" t="s">
        <v>4183</v>
      </c>
      <c r="L1923" s="11" t="s">
        <v>4178</v>
      </c>
      <c r="M1923" s="11" t="s">
        <v>4184</v>
      </c>
      <c r="N1923" s="11" t="s">
        <v>4179</v>
      </c>
      <c r="O1923" s="11">
        <v>39</v>
      </c>
      <c r="P1923" s="11">
        <v>0</v>
      </c>
      <c r="Q1923" s="11">
        <v>39</v>
      </c>
      <c r="R1923" s="11">
        <v>1</v>
      </c>
    </row>
    <row r="1924" spans="1:18">
      <c r="A1924" s="10" t="s">
        <v>5883</v>
      </c>
      <c r="B1924" s="11" t="s">
        <v>49</v>
      </c>
      <c r="C1924" s="11" t="s">
        <v>4177</v>
      </c>
      <c r="D1924" s="11">
        <v>98117</v>
      </c>
      <c r="E1924" s="16">
        <v>480000</v>
      </c>
      <c r="F1924" s="12">
        <v>4</v>
      </c>
      <c r="G1924" s="15">
        <v>1</v>
      </c>
      <c r="H1924" s="15">
        <v>2080</v>
      </c>
      <c r="I1924" s="13">
        <v>231</v>
      </c>
      <c r="J1924" s="11">
        <v>0</v>
      </c>
      <c r="K1924" s="15" t="s">
        <v>4183</v>
      </c>
      <c r="L1924" s="11" t="s">
        <v>4178</v>
      </c>
      <c r="M1924" s="11" t="s">
        <v>4184</v>
      </c>
      <c r="N1924" s="11" t="s">
        <v>4180</v>
      </c>
      <c r="O1924" s="11">
        <v>84</v>
      </c>
      <c r="P1924" s="11">
        <v>1994</v>
      </c>
      <c r="Q1924" s="11">
        <v>31</v>
      </c>
      <c r="R1924" s="11">
        <v>1</v>
      </c>
    </row>
    <row r="1925" spans="1:18">
      <c r="A1925" s="10" t="s">
        <v>5884</v>
      </c>
      <c r="B1925" s="11" t="s">
        <v>49</v>
      </c>
      <c r="C1925" s="11" t="s">
        <v>4177</v>
      </c>
      <c r="D1925" s="11">
        <v>98144</v>
      </c>
      <c r="E1925" s="16">
        <v>480000</v>
      </c>
      <c r="F1925" s="12">
        <v>4</v>
      </c>
      <c r="G1925" s="15">
        <v>1.75</v>
      </c>
      <c r="H1925" s="15">
        <v>2320</v>
      </c>
      <c r="I1925" s="13">
        <v>207</v>
      </c>
      <c r="J1925" s="11">
        <v>0</v>
      </c>
      <c r="K1925" s="15" t="s">
        <v>4183</v>
      </c>
      <c r="L1925" s="11" t="s">
        <v>4178</v>
      </c>
      <c r="M1925" s="11" t="s">
        <v>4184</v>
      </c>
      <c r="N1925" s="11" t="s">
        <v>4180</v>
      </c>
      <c r="O1925" s="11">
        <v>115</v>
      </c>
      <c r="P1925" s="11">
        <v>2006</v>
      </c>
      <c r="Q1925" s="11">
        <v>19</v>
      </c>
      <c r="R1925" s="11">
        <v>1</v>
      </c>
    </row>
    <row r="1926" spans="1:18">
      <c r="A1926" s="10" t="s">
        <v>5885</v>
      </c>
      <c r="B1926" s="11" t="s">
        <v>49</v>
      </c>
      <c r="C1926" s="11" t="s">
        <v>4177</v>
      </c>
      <c r="D1926" s="11">
        <v>98103</v>
      </c>
      <c r="E1926" s="16">
        <v>480000</v>
      </c>
      <c r="F1926" s="12">
        <v>2</v>
      </c>
      <c r="G1926" s="15">
        <v>1</v>
      </c>
      <c r="H1926" s="15">
        <v>1060</v>
      </c>
      <c r="I1926" s="13">
        <v>453</v>
      </c>
      <c r="J1926" s="11">
        <v>0</v>
      </c>
      <c r="K1926" s="15" t="s">
        <v>4183</v>
      </c>
      <c r="L1926" s="11" t="s">
        <v>4178</v>
      </c>
      <c r="M1926" s="11" t="s">
        <v>4184</v>
      </c>
      <c r="N1926" s="11" t="s">
        <v>4180</v>
      </c>
      <c r="O1926" s="11">
        <v>101</v>
      </c>
      <c r="P1926" s="11">
        <v>2011</v>
      </c>
      <c r="Q1926" s="11">
        <v>14</v>
      </c>
      <c r="R1926" s="11">
        <v>1</v>
      </c>
    </row>
    <row r="1927" spans="1:18">
      <c r="A1927" s="10" t="s">
        <v>5886</v>
      </c>
      <c r="B1927" s="11" t="s">
        <v>313</v>
      </c>
      <c r="C1927" s="11" t="s">
        <v>4177</v>
      </c>
      <c r="D1927" s="11">
        <v>98065</v>
      </c>
      <c r="E1927" s="16">
        <v>480000</v>
      </c>
      <c r="F1927" s="12">
        <v>4</v>
      </c>
      <c r="G1927" s="15">
        <v>2.5</v>
      </c>
      <c r="H1927" s="15">
        <v>2430</v>
      </c>
      <c r="I1927" s="13">
        <v>198</v>
      </c>
      <c r="J1927" s="11">
        <v>0</v>
      </c>
      <c r="K1927" s="15" t="s">
        <v>4183</v>
      </c>
      <c r="L1927" s="11" t="s">
        <v>4183</v>
      </c>
      <c r="M1927" s="11" t="s">
        <v>4184</v>
      </c>
      <c r="N1927" s="11" t="s">
        <v>4180</v>
      </c>
      <c r="O1927" s="11">
        <v>16</v>
      </c>
      <c r="P1927" s="11">
        <v>0</v>
      </c>
      <c r="Q1927" s="11">
        <v>16</v>
      </c>
      <c r="R1927" s="11">
        <v>2</v>
      </c>
    </row>
    <row r="1928" spans="1:18">
      <c r="A1928" s="10" t="s">
        <v>5887</v>
      </c>
      <c r="B1928" s="11" t="s">
        <v>313</v>
      </c>
      <c r="C1928" s="11" t="s">
        <v>4177</v>
      </c>
      <c r="D1928" s="11">
        <v>98065</v>
      </c>
      <c r="E1928" s="16">
        <v>480000</v>
      </c>
      <c r="F1928" s="12">
        <v>5</v>
      </c>
      <c r="G1928" s="15">
        <v>2.5</v>
      </c>
      <c r="H1928" s="15">
        <v>2160</v>
      </c>
      <c r="I1928" s="13">
        <v>222</v>
      </c>
      <c r="J1928" s="11">
        <v>0</v>
      </c>
      <c r="K1928" s="15" t="s">
        <v>4183</v>
      </c>
      <c r="L1928" s="11" t="s">
        <v>4183</v>
      </c>
      <c r="M1928" s="11" t="s">
        <v>4184</v>
      </c>
      <c r="N1928" s="11" t="s">
        <v>4180</v>
      </c>
      <c r="O1928" s="11">
        <v>27</v>
      </c>
      <c r="P1928" s="11">
        <v>2006</v>
      </c>
      <c r="Q1928" s="11">
        <v>19</v>
      </c>
      <c r="R1928" s="11">
        <v>2</v>
      </c>
    </row>
    <row r="1929" spans="1:18">
      <c r="A1929" s="10" t="s">
        <v>5888</v>
      </c>
      <c r="B1929" s="11" t="s">
        <v>120</v>
      </c>
      <c r="C1929" s="11" t="s">
        <v>4177</v>
      </c>
      <c r="D1929" s="11">
        <v>98077</v>
      </c>
      <c r="E1929" s="16">
        <v>480000</v>
      </c>
      <c r="F1929" s="12">
        <v>5</v>
      </c>
      <c r="G1929" s="15">
        <v>4.75</v>
      </c>
      <c r="H1929" s="15">
        <v>3830</v>
      </c>
      <c r="I1929" s="13">
        <v>125</v>
      </c>
      <c r="J1929" s="11">
        <v>1</v>
      </c>
      <c r="K1929" s="15" t="s">
        <v>4183</v>
      </c>
      <c r="L1929" s="11" t="s">
        <v>4178</v>
      </c>
      <c r="M1929" s="11" t="s">
        <v>4184</v>
      </c>
      <c r="N1929" s="11" t="s">
        <v>4180</v>
      </c>
      <c r="O1929" s="11">
        <v>49</v>
      </c>
      <c r="P1929" s="11">
        <v>0</v>
      </c>
      <c r="Q1929" s="11">
        <v>49</v>
      </c>
      <c r="R1929" s="11">
        <v>1</v>
      </c>
    </row>
    <row r="1930" spans="1:18">
      <c r="A1930" s="10" t="s">
        <v>5889</v>
      </c>
      <c r="B1930" s="11" t="s">
        <v>1392</v>
      </c>
      <c r="C1930" s="11" t="s">
        <v>4177</v>
      </c>
      <c r="D1930" s="11">
        <v>98042</v>
      </c>
      <c r="E1930" s="16">
        <v>479900</v>
      </c>
      <c r="F1930" s="12">
        <v>3</v>
      </c>
      <c r="G1930" s="15">
        <v>2</v>
      </c>
      <c r="H1930" s="15">
        <v>1980</v>
      </c>
      <c r="I1930" s="13">
        <v>242</v>
      </c>
      <c r="J1930" s="11">
        <v>0</v>
      </c>
      <c r="K1930" s="15" t="s">
        <v>4183</v>
      </c>
      <c r="L1930" s="11" t="s">
        <v>4183</v>
      </c>
      <c r="M1930" s="11" t="s">
        <v>4184</v>
      </c>
      <c r="N1930" s="11" t="s">
        <v>4180</v>
      </c>
      <c r="O1930" s="11">
        <v>31</v>
      </c>
      <c r="P1930" s="11">
        <v>0</v>
      </c>
      <c r="Q1930" s="11">
        <v>31</v>
      </c>
      <c r="R1930" s="11">
        <v>1</v>
      </c>
    </row>
    <row r="1931" spans="1:18">
      <c r="A1931" s="10" t="s">
        <v>5890</v>
      </c>
      <c r="B1931" s="11" t="s">
        <v>313</v>
      </c>
      <c r="C1931" s="11" t="s">
        <v>4177</v>
      </c>
      <c r="D1931" s="11">
        <v>98065</v>
      </c>
      <c r="E1931" s="16">
        <v>479500</v>
      </c>
      <c r="F1931" s="12">
        <v>3</v>
      </c>
      <c r="G1931" s="15">
        <v>2.75</v>
      </c>
      <c r="H1931" s="15">
        <v>2300</v>
      </c>
      <c r="I1931" s="13">
        <v>208</v>
      </c>
      <c r="J1931" s="11">
        <v>0</v>
      </c>
      <c r="K1931" s="15" t="s">
        <v>4183</v>
      </c>
      <c r="L1931" s="11" t="s">
        <v>4183</v>
      </c>
      <c r="M1931" s="11" t="s">
        <v>4184</v>
      </c>
      <c r="N1931" s="11" t="s">
        <v>4180</v>
      </c>
      <c r="O1931" s="11">
        <v>17</v>
      </c>
      <c r="P1931" s="11">
        <v>0</v>
      </c>
      <c r="Q1931" s="11">
        <v>17</v>
      </c>
      <c r="R1931" s="11">
        <v>2</v>
      </c>
    </row>
    <row r="1932" spans="1:18">
      <c r="A1932" s="10" t="s">
        <v>5891</v>
      </c>
      <c r="B1932" s="11" t="s">
        <v>33</v>
      </c>
      <c r="C1932" s="11" t="s">
        <v>4177</v>
      </c>
      <c r="D1932" s="11">
        <v>98006</v>
      </c>
      <c r="E1932" s="16">
        <v>479000</v>
      </c>
      <c r="F1932" s="12">
        <v>3</v>
      </c>
      <c r="G1932" s="15">
        <v>1</v>
      </c>
      <c r="H1932" s="15">
        <v>1340</v>
      </c>
      <c r="I1932" s="13">
        <v>357</v>
      </c>
      <c r="J1932" s="11">
        <v>0</v>
      </c>
      <c r="K1932" s="15" t="s">
        <v>4183</v>
      </c>
      <c r="L1932" s="11" t="s">
        <v>4183</v>
      </c>
      <c r="M1932" s="11" t="s">
        <v>4184</v>
      </c>
      <c r="N1932" s="11" t="s">
        <v>4179</v>
      </c>
      <c r="O1932" s="11">
        <v>70</v>
      </c>
      <c r="P1932" s="11">
        <v>2009</v>
      </c>
      <c r="Q1932" s="11">
        <v>16</v>
      </c>
      <c r="R1932" s="11">
        <v>1</v>
      </c>
    </row>
    <row r="1933" spans="1:18">
      <c r="A1933" s="10" t="s">
        <v>5892</v>
      </c>
      <c r="B1933" s="11" t="s">
        <v>49</v>
      </c>
      <c r="C1933" s="11" t="s">
        <v>4177</v>
      </c>
      <c r="D1933" s="11">
        <v>98109</v>
      </c>
      <c r="E1933" s="16">
        <v>479000</v>
      </c>
      <c r="F1933" s="12">
        <v>3</v>
      </c>
      <c r="G1933" s="15">
        <v>2.5</v>
      </c>
      <c r="H1933" s="15">
        <v>1260</v>
      </c>
      <c r="I1933" s="13">
        <v>380</v>
      </c>
      <c r="J1933" s="11">
        <v>0</v>
      </c>
      <c r="K1933" s="15" t="s">
        <v>4183</v>
      </c>
      <c r="L1933" s="11" t="s">
        <v>4183</v>
      </c>
      <c r="M1933" s="11" t="s">
        <v>4184</v>
      </c>
      <c r="N1933" s="11" t="s">
        <v>4180</v>
      </c>
      <c r="O1933" s="11">
        <v>17</v>
      </c>
      <c r="P1933" s="11">
        <v>0</v>
      </c>
      <c r="Q1933" s="11">
        <v>17</v>
      </c>
      <c r="R1933" s="11">
        <v>3</v>
      </c>
    </row>
    <row r="1934" spans="1:18">
      <c r="A1934" s="10" t="s">
        <v>5782</v>
      </c>
      <c r="B1934" s="11" t="s">
        <v>49</v>
      </c>
      <c r="C1934" s="11" t="s">
        <v>4177</v>
      </c>
      <c r="D1934" s="11">
        <v>98103</v>
      </c>
      <c r="E1934" s="16">
        <v>479000</v>
      </c>
      <c r="F1934" s="12">
        <v>3</v>
      </c>
      <c r="G1934" s="15">
        <v>1</v>
      </c>
      <c r="H1934" s="15">
        <v>1370</v>
      </c>
      <c r="I1934" s="13">
        <v>350</v>
      </c>
      <c r="J1934" s="11">
        <v>0</v>
      </c>
      <c r="K1934" s="15" t="s">
        <v>4183</v>
      </c>
      <c r="L1934" s="11" t="s">
        <v>4183</v>
      </c>
      <c r="M1934" s="11" t="s">
        <v>4184</v>
      </c>
      <c r="N1934" s="11" t="s">
        <v>4180</v>
      </c>
      <c r="O1934" s="11">
        <v>101</v>
      </c>
      <c r="P1934" s="11">
        <v>2011</v>
      </c>
      <c r="Q1934" s="11">
        <v>14</v>
      </c>
      <c r="R1934" s="11">
        <v>1.5</v>
      </c>
    </row>
    <row r="1935" spans="1:18">
      <c r="A1935" s="10" t="s">
        <v>5893</v>
      </c>
      <c r="B1935" s="11" t="s">
        <v>120</v>
      </c>
      <c r="C1935" s="11" t="s">
        <v>4177</v>
      </c>
      <c r="D1935" s="11">
        <v>98072</v>
      </c>
      <c r="E1935" s="16">
        <v>479000</v>
      </c>
      <c r="F1935" s="12">
        <v>3</v>
      </c>
      <c r="G1935" s="15">
        <v>2.25</v>
      </c>
      <c r="H1935" s="15">
        <v>2110</v>
      </c>
      <c r="I1935" s="13">
        <v>227</v>
      </c>
      <c r="J1935" s="11">
        <v>0</v>
      </c>
      <c r="K1935" s="15" t="s">
        <v>4183</v>
      </c>
      <c r="L1935" s="11" t="s">
        <v>4183</v>
      </c>
      <c r="M1935" s="11" t="s">
        <v>4184</v>
      </c>
      <c r="N1935" s="11" t="s">
        <v>4179</v>
      </c>
      <c r="O1935" s="11">
        <v>47</v>
      </c>
      <c r="P1935" s="11">
        <v>2000</v>
      </c>
      <c r="Q1935" s="11">
        <v>25</v>
      </c>
      <c r="R1935" s="11">
        <v>2</v>
      </c>
    </row>
    <row r="1936" spans="1:18">
      <c r="A1936" s="10" t="s">
        <v>5894</v>
      </c>
      <c r="B1936" s="11" t="s">
        <v>79</v>
      </c>
      <c r="C1936" s="11" t="s">
        <v>4177</v>
      </c>
      <c r="D1936" s="11">
        <v>98029</v>
      </c>
      <c r="E1936" s="16">
        <v>478000</v>
      </c>
      <c r="F1936" s="12">
        <v>3</v>
      </c>
      <c r="G1936" s="15">
        <v>2.25</v>
      </c>
      <c r="H1936" s="15">
        <v>1640</v>
      </c>
      <c r="I1936" s="13">
        <v>291</v>
      </c>
      <c r="J1936" s="11">
        <v>0</v>
      </c>
      <c r="K1936" s="15" t="s">
        <v>4183</v>
      </c>
      <c r="L1936" s="11" t="s">
        <v>4183</v>
      </c>
      <c r="M1936" s="11" t="s">
        <v>4184</v>
      </c>
      <c r="N1936" s="11" t="s">
        <v>4180</v>
      </c>
      <c r="O1936" s="11">
        <v>31</v>
      </c>
      <c r="P1936" s="11">
        <v>0</v>
      </c>
      <c r="Q1936" s="11">
        <v>31</v>
      </c>
      <c r="R1936" s="11">
        <v>2</v>
      </c>
    </row>
    <row r="1937" spans="1:18">
      <c r="A1937" s="10" t="s">
        <v>5895</v>
      </c>
      <c r="B1937" s="11" t="s">
        <v>49</v>
      </c>
      <c r="C1937" s="11" t="s">
        <v>4177</v>
      </c>
      <c r="D1937" s="11">
        <v>98115</v>
      </c>
      <c r="E1937" s="16">
        <v>478000</v>
      </c>
      <c r="F1937" s="12">
        <v>3</v>
      </c>
      <c r="G1937" s="15">
        <v>1</v>
      </c>
      <c r="H1937" s="15">
        <v>1280</v>
      </c>
      <c r="I1937" s="13">
        <v>373</v>
      </c>
      <c r="J1937" s="11">
        <v>0</v>
      </c>
      <c r="K1937" s="15" t="s">
        <v>4183</v>
      </c>
      <c r="L1937" s="11" t="s">
        <v>4183</v>
      </c>
      <c r="M1937" s="11" t="s">
        <v>4184</v>
      </c>
      <c r="N1937" s="11" t="s">
        <v>4180</v>
      </c>
      <c r="O1937" s="11">
        <v>115</v>
      </c>
      <c r="P1937" s="11">
        <v>2014</v>
      </c>
      <c r="Q1937" s="11">
        <v>11</v>
      </c>
      <c r="R1937" s="11">
        <v>1.5</v>
      </c>
    </row>
    <row r="1938" spans="1:18">
      <c r="A1938" s="10" t="s">
        <v>5896</v>
      </c>
      <c r="B1938" s="11" t="s">
        <v>841</v>
      </c>
      <c r="C1938" s="11" t="s">
        <v>4177</v>
      </c>
      <c r="D1938" s="11">
        <v>98011</v>
      </c>
      <c r="E1938" s="16">
        <v>477000</v>
      </c>
      <c r="F1938" s="12">
        <v>3</v>
      </c>
      <c r="G1938" s="15">
        <v>1.75</v>
      </c>
      <c r="H1938" s="15">
        <v>1780</v>
      </c>
      <c r="I1938" s="13">
        <v>268</v>
      </c>
      <c r="J1938" s="11">
        <v>0</v>
      </c>
      <c r="K1938" s="15" t="s">
        <v>4183</v>
      </c>
      <c r="L1938" s="11" t="s">
        <v>4178</v>
      </c>
      <c r="M1938" s="11" t="s">
        <v>4184</v>
      </c>
      <c r="N1938" s="11" t="s">
        <v>4180</v>
      </c>
      <c r="O1938" s="11">
        <v>49</v>
      </c>
      <c r="P1938" s="11">
        <v>0</v>
      </c>
      <c r="Q1938" s="11">
        <v>49</v>
      </c>
      <c r="R1938" s="11">
        <v>1</v>
      </c>
    </row>
    <row r="1939" spans="1:18">
      <c r="A1939" s="10" t="s">
        <v>5897</v>
      </c>
      <c r="B1939" s="11" t="s">
        <v>49</v>
      </c>
      <c r="C1939" s="11" t="s">
        <v>4177</v>
      </c>
      <c r="D1939" s="11">
        <v>98117</v>
      </c>
      <c r="E1939" s="16">
        <v>477000</v>
      </c>
      <c r="F1939" s="12">
        <v>3</v>
      </c>
      <c r="G1939" s="15">
        <v>2.5</v>
      </c>
      <c r="H1939" s="15">
        <v>1350</v>
      </c>
      <c r="I1939" s="13">
        <v>353</v>
      </c>
      <c r="J1939" s="11">
        <v>0</v>
      </c>
      <c r="K1939" s="15" t="s">
        <v>4183</v>
      </c>
      <c r="L1939" s="11" t="s">
        <v>4183</v>
      </c>
      <c r="M1939" s="11" t="s">
        <v>4184</v>
      </c>
      <c r="N1939" s="11" t="s">
        <v>4180</v>
      </c>
      <c r="O1939" s="11">
        <v>20</v>
      </c>
      <c r="P1939" s="11">
        <v>0</v>
      </c>
      <c r="Q1939" s="11">
        <v>20</v>
      </c>
      <c r="R1939" s="11">
        <v>3</v>
      </c>
    </row>
    <row r="1940" spans="1:18">
      <c r="A1940" s="10" t="s">
        <v>2067</v>
      </c>
      <c r="B1940" s="11" t="s">
        <v>49</v>
      </c>
      <c r="C1940" s="11" t="s">
        <v>4177</v>
      </c>
      <c r="D1940" s="11">
        <v>98118</v>
      </c>
      <c r="E1940" s="16">
        <v>477000</v>
      </c>
      <c r="F1940" s="12">
        <v>4</v>
      </c>
      <c r="G1940" s="15">
        <v>2.75</v>
      </c>
      <c r="H1940" s="15">
        <v>1720</v>
      </c>
      <c r="I1940" s="13">
        <v>277</v>
      </c>
      <c r="J1940" s="11">
        <v>0</v>
      </c>
      <c r="K1940" s="15" t="s">
        <v>4183</v>
      </c>
      <c r="L1940" s="11" t="s">
        <v>4183</v>
      </c>
      <c r="M1940" s="11" t="s">
        <v>4184</v>
      </c>
      <c r="N1940" s="11" t="s">
        <v>4180</v>
      </c>
      <c r="O1940" s="11">
        <v>47</v>
      </c>
      <c r="P1940" s="11">
        <v>0</v>
      </c>
      <c r="Q1940" s="11">
        <v>47</v>
      </c>
      <c r="R1940" s="11">
        <v>2</v>
      </c>
    </row>
    <row r="1941" spans="1:18">
      <c r="A1941" s="10" t="s">
        <v>5898</v>
      </c>
      <c r="B1941" s="11" t="s">
        <v>49</v>
      </c>
      <c r="C1941" s="11" t="s">
        <v>4177</v>
      </c>
      <c r="D1941" s="11">
        <v>98199</v>
      </c>
      <c r="E1941" s="16">
        <v>476000</v>
      </c>
      <c r="F1941" s="12">
        <v>3</v>
      </c>
      <c r="G1941" s="15">
        <v>1</v>
      </c>
      <c r="H1941" s="15">
        <v>1140</v>
      </c>
      <c r="I1941" s="13">
        <v>418</v>
      </c>
      <c r="J1941" s="11">
        <v>0</v>
      </c>
      <c r="K1941" s="15" t="s">
        <v>4183</v>
      </c>
      <c r="L1941" s="11" t="s">
        <v>4183</v>
      </c>
      <c r="M1941" s="11" t="s">
        <v>4184</v>
      </c>
      <c r="N1941" s="11" t="s">
        <v>4179</v>
      </c>
      <c r="O1941" s="11">
        <v>117</v>
      </c>
      <c r="P1941" s="11">
        <v>0</v>
      </c>
      <c r="Q1941" s="11">
        <v>117</v>
      </c>
      <c r="R1941" s="11">
        <v>1.5</v>
      </c>
    </row>
    <row r="1942" spans="1:18">
      <c r="A1942" s="10" t="s">
        <v>5899</v>
      </c>
      <c r="B1942" s="11" t="s">
        <v>49</v>
      </c>
      <c r="C1942" s="11" t="s">
        <v>4177</v>
      </c>
      <c r="D1942" s="11">
        <v>98115</v>
      </c>
      <c r="E1942" s="16">
        <v>476000</v>
      </c>
      <c r="F1942" s="12">
        <v>4</v>
      </c>
      <c r="G1942" s="15">
        <v>3</v>
      </c>
      <c r="H1942" s="15">
        <v>2890</v>
      </c>
      <c r="I1942" s="13">
        <v>165</v>
      </c>
      <c r="J1942" s="11">
        <v>0</v>
      </c>
      <c r="K1942" s="15" t="s">
        <v>4183</v>
      </c>
      <c r="L1942" s="11" t="s">
        <v>4178</v>
      </c>
      <c r="M1942" s="11" t="s">
        <v>4184</v>
      </c>
      <c r="N1942" s="11" t="s">
        <v>4180</v>
      </c>
      <c r="O1942" s="11">
        <v>80</v>
      </c>
      <c r="P1942" s="11">
        <v>2013</v>
      </c>
      <c r="Q1942" s="11">
        <v>12</v>
      </c>
      <c r="R1942" s="11">
        <v>1</v>
      </c>
    </row>
    <row r="1943" spans="1:18">
      <c r="A1943" s="10" t="s">
        <v>5900</v>
      </c>
      <c r="B1943" s="11" t="s">
        <v>102</v>
      </c>
      <c r="C1943" s="11" t="s">
        <v>4177</v>
      </c>
      <c r="D1943" s="11">
        <v>98074</v>
      </c>
      <c r="E1943" s="16">
        <v>475580</v>
      </c>
      <c r="F1943" s="12">
        <v>3</v>
      </c>
      <c r="G1943" s="15">
        <v>1.75</v>
      </c>
      <c r="H1943" s="15">
        <v>1520</v>
      </c>
      <c r="I1943" s="13">
        <v>313</v>
      </c>
      <c r="J1943" s="11">
        <v>0</v>
      </c>
      <c r="K1943" s="15" t="s">
        <v>4183</v>
      </c>
      <c r="L1943" s="11" t="s">
        <v>4183</v>
      </c>
      <c r="M1943" s="11" t="s">
        <v>4184</v>
      </c>
      <c r="N1943" s="11" t="s">
        <v>4180</v>
      </c>
      <c r="O1943" s="11">
        <v>42</v>
      </c>
      <c r="P1943" s="11">
        <v>2009</v>
      </c>
      <c r="Q1943" s="11">
        <v>16</v>
      </c>
      <c r="R1943" s="11">
        <v>1</v>
      </c>
    </row>
    <row r="1944" spans="1:18">
      <c r="A1944" s="10" t="s">
        <v>5901</v>
      </c>
      <c r="B1944" s="11" t="s">
        <v>46</v>
      </c>
      <c r="C1944" s="11" t="s">
        <v>4177</v>
      </c>
      <c r="D1944" s="11">
        <v>98033</v>
      </c>
      <c r="E1944" s="16">
        <v>475300</v>
      </c>
      <c r="F1944" s="12">
        <v>3</v>
      </c>
      <c r="G1944" s="15">
        <v>1</v>
      </c>
      <c r="H1944" s="15">
        <v>2110</v>
      </c>
      <c r="I1944" s="13">
        <v>225</v>
      </c>
      <c r="J1944" s="11">
        <v>0</v>
      </c>
      <c r="K1944" s="15" t="s">
        <v>4183</v>
      </c>
      <c r="L1944" s="11" t="s">
        <v>4178</v>
      </c>
      <c r="M1944" s="11" t="s">
        <v>4184</v>
      </c>
      <c r="N1944" s="11" t="s">
        <v>4181</v>
      </c>
      <c r="O1944" s="11">
        <v>101</v>
      </c>
      <c r="P1944" s="11">
        <v>1956</v>
      </c>
      <c r="Q1944" s="11">
        <v>69</v>
      </c>
      <c r="R1944" s="11">
        <v>1</v>
      </c>
    </row>
    <row r="1945" spans="1:18">
      <c r="A1945" s="10" t="s">
        <v>5902</v>
      </c>
      <c r="B1945" s="11" t="s">
        <v>519</v>
      </c>
      <c r="C1945" s="11" t="s">
        <v>4177</v>
      </c>
      <c r="D1945" s="11">
        <v>98092</v>
      </c>
      <c r="E1945" s="16">
        <v>475000</v>
      </c>
      <c r="F1945" s="12">
        <v>2</v>
      </c>
      <c r="G1945" s="15">
        <v>1.75</v>
      </c>
      <c r="H1945" s="15">
        <v>1490</v>
      </c>
      <c r="I1945" s="13">
        <v>319</v>
      </c>
      <c r="J1945" s="11">
        <v>5</v>
      </c>
      <c r="K1945" s="15" t="s">
        <v>4183</v>
      </c>
      <c r="L1945" s="11" t="s">
        <v>4183</v>
      </c>
      <c r="M1945" s="11" t="s">
        <v>4179</v>
      </c>
      <c r="N1945" s="11" t="s">
        <v>4180</v>
      </c>
      <c r="O1945" s="11">
        <v>42</v>
      </c>
      <c r="P1945" s="11">
        <v>2009</v>
      </c>
      <c r="Q1945" s="11">
        <v>16</v>
      </c>
      <c r="R1945" s="11">
        <v>1</v>
      </c>
    </row>
    <row r="1946" spans="1:18">
      <c r="A1946" s="10" t="s">
        <v>5903</v>
      </c>
      <c r="B1946" s="11" t="s">
        <v>49</v>
      </c>
      <c r="C1946" s="11" t="s">
        <v>4177</v>
      </c>
      <c r="D1946" s="11">
        <v>98103</v>
      </c>
      <c r="E1946" s="16">
        <v>475000</v>
      </c>
      <c r="F1946" s="12">
        <v>4</v>
      </c>
      <c r="G1946" s="15">
        <v>2</v>
      </c>
      <c r="H1946" s="15">
        <v>1790</v>
      </c>
      <c r="I1946" s="13">
        <v>265</v>
      </c>
      <c r="J1946" s="11">
        <v>0</v>
      </c>
      <c r="K1946" s="15" t="s">
        <v>4183</v>
      </c>
      <c r="L1946" s="11" t="s">
        <v>4178</v>
      </c>
      <c r="M1946" s="11" t="s">
        <v>4179</v>
      </c>
      <c r="N1946" s="11" t="s">
        <v>4179</v>
      </c>
      <c r="O1946" s="11">
        <v>116</v>
      </c>
      <c r="P1946" s="11">
        <v>1989</v>
      </c>
      <c r="Q1946" s="11">
        <v>36</v>
      </c>
      <c r="R1946" s="11">
        <v>1</v>
      </c>
    </row>
    <row r="1947" spans="1:18">
      <c r="A1947" s="10" t="s">
        <v>5904</v>
      </c>
      <c r="B1947" s="11" t="s">
        <v>49</v>
      </c>
      <c r="C1947" s="11" t="s">
        <v>4177</v>
      </c>
      <c r="D1947" s="11">
        <v>98116</v>
      </c>
      <c r="E1947" s="16">
        <v>475000</v>
      </c>
      <c r="F1947" s="12">
        <v>3</v>
      </c>
      <c r="G1947" s="15">
        <v>2.25</v>
      </c>
      <c r="H1947" s="15">
        <v>2280</v>
      </c>
      <c r="I1947" s="13">
        <v>208</v>
      </c>
      <c r="J1947" s="11">
        <v>0</v>
      </c>
      <c r="K1947" s="15" t="s">
        <v>4183</v>
      </c>
      <c r="L1947" s="11" t="s">
        <v>4178</v>
      </c>
      <c r="M1947" s="11" t="s">
        <v>4195</v>
      </c>
      <c r="N1947" s="11" t="s">
        <v>4179</v>
      </c>
      <c r="O1947" s="11">
        <v>40</v>
      </c>
      <c r="P1947" s="11">
        <v>0</v>
      </c>
      <c r="Q1947" s="11">
        <v>40</v>
      </c>
      <c r="R1947" s="11">
        <v>1</v>
      </c>
    </row>
    <row r="1948" spans="1:18">
      <c r="A1948" s="10" t="s">
        <v>5905</v>
      </c>
      <c r="B1948" s="11" t="s">
        <v>79</v>
      </c>
      <c r="C1948" s="11" t="s">
        <v>4177</v>
      </c>
      <c r="D1948" s="11">
        <v>98029</v>
      </c>
      <c r="E1948" s="16">
        <v>475000</v>
      </c>
      <c r="F1948" s="12">
        <v>3</v>
      </c>
      <c r="G1948" s="15">
        <v>2.25</v>
      </c>
      <c r="H1948" s="15">
        <v>1630</v>
      </c>
      <c r="I1948" s="13">
        <v>291</v>
      </c>
      <c r="J1948" s="11">
        <v>0</v>
      </c>
      <c r="K1948" s="15" t="s">
        <v>4183</v>
      </c>
      <c r="L1948" s="11" t="s">
        <v>4183</v>
      </c>
      <c r="M1948" s="11" t="s">
        <v>4184</v>
      </c>
      <c r="N1948" s="11" t="s">
        <v>4180</v>
      </c>
      <c r="O1948" s="11">
        <v>20</v>
      </c>
      <c r="P1948" s="11">
        <v>0</v>
      </c>
      <c r="Q1948" s="11">
        <v>20</v>
      </c>
      <c r="R1948" s="11">
        <v>2</v>
      </c>
    </row>
    <row r="1949" spans="1:18">
      <c r="A1949" s="10" t="s">
        <v>5906</v>
      </c>
      <c r="B1949" s="11" t="s">
        <v>46</v>
      </c>
      <c r="C1949" s="11" t="s">
        <v>4177</v>
      </c>
      <c r="D1949" s="11">
        <v>98034</v>
      </c>
      <c r="E1949" s="16">
        <v>475000</v>
      </c>
      <c r="F1949" s="12">
        <v>4</v>
      </c>
      <c r="G1949" s="15">
        <v>2.5</v>
      </c>
      <c r="H1949" s="15">
        <v>1850</v>
      </c>
      <c r="I1949" s="13">
        <v>257</v>
      </c>
      <c r="J1949" s="11">
        <v>0</v>
      </c>
      <c r="K1949" s="15" t="s">
        <v>4183</v>
      </c>
      <c r="L1949" s="11" t="s">
        <v>4183</v>
      </c>
      <c r="M1949" s="11" t="s">
        <v>4184</v>
      </c>
      <c r="N1949" s="11" t="s">
        <v>4181</v>
      </c>
      <c r="O1949" s="11">
        <v>44</v>
      </c>
      <c r="P1949" s="11">
        <v>0</v>
      </c>
      <c r="Q1949" s="11">
        <v>44</v>
      </c>
      <c r="R1949" s="11">
        <v>2</v>
      </c>
    </row>
    <row r="1950" spans="1:18">
      <c r="A1950" s="10" t="s">
        <v>5907</v>
      </c>
      <c r="B1950" s="11" t="s">
        <v>46</v>
      </c>
      <c r="C1950" s="11" t="s">
        <v>4177</v>
      </c>
      <c r="D1950" s="11">
        <v>98034</v>
      </c>
      <c r="E1950" s="16">
        <v>475000</v>
      </c>
      <c r="F1950" s="12">
        <v>5</v>
      </c>
      <c r="G1950" s="15">
        <v>2.5</v>
      </c>
      <c r="H1950" s="15">
        <v>2510</v>
      </c>
      <c r="I1950" s="13">
        <v>189</v>
      </c>
      <c r="J1950" s="11">
        <v>0</v>
      </c>
      <c r="K1950" s="15" t="s">
        <v>4183</v>
      </c>
      <c r="L1950" s="11" t="s">
        <v>4178</v>
      </c>
      <c r="M1950" s="11" t="s">
        <v>4184</v>
      </c>
      <c r="N1950" s="11" t="s">
        <v>4179</v>
      </c>
      <c r="O1950" s="11">
        <v>48</v>
      </c>
      <c r="P1950" s="11">
        <v>0</v>
      </c>
      <c r="Q1950" s="11">
        <v>48</v>
      </c>
      <c r="R1950" s="11">
        <v>1</v>
      </c>
    </row>
    <row r="1951" spans="1:18">
      <c r="A1951" s="10" t="s">
        <v>5908</v>
      </c>
      <c r="B1951" s="11" t="s">
        <v>743</v>
      </c>
      <c r="C1951" s="11" t="s">
        <v>4177</v>
      </c>
      <c r="D1951" s="11">
        <v>98155</v>
      </c>
      <c r="E1951" s="16">
        <v>475000</v>
      </c>
      <c r="F1951" s="12">
        <v>4</v>
      </c>
      <c r="G1951" s="15">
        <v>2.75</v>
      </c>
      <c r="H1951" s="15">
        <v>1980</v>
      </c>
      <c r="I1951" s="13">
        <v>240</v>
      </c>
      <c r="J1951" s="11">
        <v>0</v>
      </c>
      <c r="K1951" s="15" t="s">
        <v>4183</v>
      </c>
      <c r="L1951" s="11" t="s">
        <v>4183</v>
      </c>
      <c r="M1951" s="11" t="s">
        <v>4184</v>
      </c>
      <c r="N1951" s="11" t="s">
        <v>4181</v>
      </c>
      <c r="O1951" s="11">
        <v>73</v>
      </c>
      <c r="P1951" s="11">
        <v>1998</v>
      </c>
      <c r="Q1951" s="11">
        <v>27</v>
      </c>
      <c r="R1951" s="11">
        <v>1</v>
      </c>
    </row>
    <row r="1952" spans="1:18">
      <c r="A1952" s="10" t="s">
        <v>5909</v>
      </c>
      <c r="B1952" s="11" t="s">
        <v>624</v>
      </c>
      <c r="C1952" s="11" t="s">
        <v>4177</v>
      </c>
      <c r="D1952" s="11">
        <v>98045</v>
      </c>
      <c r="E1952" s="16">
        <v>475000</v>
      </c>
      <c r="F1952" s="12">
        <v>4</v>
      </c>
      <c r="G1952" s="15">
        <v>2.75</v>
      </c>
      <c r="H1952" s="15">
        <v>2620</v>
      </c>
      <c r="I1952" s="13">
        <v>181</v>
      </c>
      <c r="J1952" s="11">
        <v>0</v>
      </c>
      <c r="K1952" s="15" t="s">
        <v>4183</v>
      </c>
      <c r="L1952" s="11" t="s">
        <v>4183</v>
      </c>
      <c r="M1952" s="11" t="s">
        <v>4184</v>
      </c>
      <c r="N1952" s="11" t="s">
        <v>4180</v>
      </c>
      <c r="O1952" s="11">
        <v>12</v>
      </c>
      <c r="P1952" s="11">
        <v>1923</v>
      </c>
      <c r="Q1952" s="11">
        <v>102</v>
      </c>
      <c r="R1952" s="11">
        <v>2</v>
      </c>
    </row>
    <row r="1953" spans="1:18">
      <c r="A1953" s="10" t="s">
        <v>5910</v>
      </c>
      <c r="B1953" s="11" t="s">
        <v>137</v>
      </c>
      <c r="C1953" s="11" t="s">
        <v>4177</v>
      </c>
      <c r="D1953" s="11">
        <v>98052</v>
      </c>
      <c r="E1953" s="16">
        <v>475000</v>
      </c>
      <c r="F1953" s="12">
        <v>3</v>
      </c>
      <c r="G1953" s="15">
        <v>2</v>
      </c>
      <c r="H1953" s="15">
        <v>1230</v>
      </c>
      <c r="I1953" s="13">
        <v>386</v>
      </c>
      <c r="J1953" s="11">
        <v>0</v>
      </c>
      <c r="K1953" s="15" t="s">
        <v>4183</v>
      </c>
      <c r="L1953" s="11" t="s">
        <v>4183</v>
      </c>
      <c r="M1953" s="11" t="s">
        <v>4184</v>
      </c>
      <c r="N1953" s="11" t="s">
        <v>4179</v>
      </c>
      <c r="O1953" s="11">
        <v>41</v>
      </c>
      <c r="P1953" s="11">
        <v>0</v>
      </c>
      <c r="Q1953" s="11">
        <v>41</v>
      </c>
      <c r="R1953" s="11">
        <v>1</v>
      </c>
    </row>
    <row r="1954" spans="1:18">
      <c r="A1954" s="10" t="s">
        <v>5911</v>
      </c>
      <c r="B1954" s="11" t="s">
        <v>137</v>
      </c>
      <c r="C1954" s="11" t="s">
        <v>4177</v>
      </c>
      <c r="D1954" s="11">
        <v>98053</v>
      </c>
      <c r="E1954" s="16">
        <v>475000</v>
      </c>
      <c r="F1954" s="12">
        <v>2</v>
      </c>
      <c r="G1954" s="15">
        <v>2</v>
      </c>
      <c r="H1954" s="15">
        <v>1540</v>
      </c>
      <c r="I1954" s="13">
        <v>308</v>
      </c>
      <c r="J1954" s="11">
        <v>1</v>
      </c>
      <c r="K1954" s="15" t="s">
        <v>4183</v>
      </c>
      <c r="L1954" s="11" t="s">
        <v>4183</v>
      </c>
      <c r="M1954" s="11" t="s">
        <v>4184</v>
      </c>
      <c r="N1954" s="11" t="s">
        <v>4180</v>
      </c>
      <c r="O1954" s="11">
        <v>42</v>
      </c>
      <c r="P1954" s="11">
        <v>2009</v>
      </c>
      <c r="Q1954" s="11">
        <v>16</v>
      </c>
      <c r="R1954" s="11">
        <v>2</v>
      </c>
    </row>
    <row r="1955" spans="1:18">
      <c r="A1955" s="10" t="s">
        <v>5912</v>
      </c>
      <c r="B1955" s="11" t="s">
        <v>137</v>
      </c>
      <c r="C1955" s="11" t="s">
        <v>4177</v>
      </c>
      <c r="D1955" s="11">
        <v>98052</v>
      </c>
      <c r="E1955" s="16">
        <v>475000</v>
      </c>
      <c r="F1955" s="12">
        <v>3</v>
      </c>
      <c r="G1955" s="15">
        <v>2.25</v>
      </c>
      <c r="H1955" s="15">
        <v>1820</v>
      </c>
      <c r="I1955" s="13">
        <v>261</v>
      </c>
      <c r="J1955" s="11">
        <v>0</v>
      </c>
      <c r="K1955" s="15" t="s">
        <v>4183</v>
      </c>
      <c r="L1955" s="11" t="s">
        <v>4178</v>
      </c>
      <c r="M1955" s="11" t="s">
        <v>4184</v>
      </c>
      <c r="N1955" s="11" t="s">
        <v>4180</v>
      </c>
      <c r="O1955" s="11">
        <v>44</v>
      </c>
      <c r="P1955" s="11">
        <v>2013</v>
      </c>
      <c r="Q1955" s="11">
        <v>12</v>
      </c>
      <c r="R1955" s="11">
        <v>1</v>
      </c>
    </row>
    <row r="1956" spans="1:18">
      <c r="A1956" s="10" t="s">
        <v>5913</v>
      </c>
      <c r="B1956" s="11" t="s">
        <v>319</v>
      </c>
      <c r="C1956" s="11" t="s">
        <v>4177</v>
      </c>
      <c r="D1956" s="11">
        <v>98059</v>
      </c>
      <c r="E1956" s="16">
        <v>475000</v>
      </c>
      <c r="F1956" s="12">
        <v>3</v>
      </c>
      <c r="G1956" s="15">
        <v>2.5</v>
      </c>
      <c r="H1956" s="15">
        <v>2600</v>
      </c>
      <c r="I1956" s="13">
        <v>183</v>
      </c>
      <c r="J1956" s="11">
        <v>0</v>
      </c>
      <c r="K1956" s="15" t="s">
        <v>4183</v>
      </c>
      <c r="L1956" s="11" t="s">
        <v>4183</v>
      </c>
      <c r="M1956" s="11" t="s">
        <v>4184</v>
      </c>
      <c r="N1956" s="11" t="s">
        <v>4180</v>
      </c>
      <c r="O1956" s="11">
        <v>36</v>
      </c>
      <c r="P1956" s="11">
        <v>0</v>
      </c>
      <c r="Q1956" s="11">
        <v>36</v>
      </c>
      <c r="R1956" s="11">
        <v>2</v>
      </c>
    </row>
    <row r="1957" spans="1:18">
      <c r="A1957" s="10" t="s">
        <v>5914</v>
      </c>
      <c r="B1957" s="11" t="s">
        <v>319</v>
      </c>
      <c r="C1957" s="11" t="s">
        <v>4177</v>
      </c>
      <c r="D1957" s="11">
        <v>98058</v>
      </c>
      <c r="E1957" s="16">
        <v>475000</v>
      </c>
      <c r="F1957" s="12">
        <v>4</v>
      </c>
      <c r="G1957" s="15">
        <v>2.5</v>
      </c>
      <c r="H1957" s="15">
        <v>3740</v>
      </c>
      <c r="I1957" s="13">
        <v>127</v>
      </c>
      <c r="J1957" s="11">
        <v>0</v>
      </c>
      <c r="K1957" s="15" t="s">
        <v>4183</v>
      </c>
      <c r="L1957" s="11" t="s">
        <v>4178</v>
      </c>
      <c r="M1957" s="11" t="s">
        <v>4184</v>
      </c>
      <c r="N1957" s="11" t="s">
        <v>4180</v>
      </c>
      <c r="O1957" s="11">
        <v>21</v>
      </c>
      <c r="P1957" s="11">
        <v>2003</v>
      </c>
      <c r="Q1957" s="11">
        <v>22</v>
      </c>
      <c r="R1957" s="11">
        <v>1</v>
      </c>
    </row>
    <row r="1958" spans="1:18">
      <c r="A1958" s="10" t="s">
        <v>5915</v>
      </c>
      <c r="B1958" s="11" t="s">
        <v>102</v>
      </c>
      <c r="C1958" s="11" t="s">
        <v>4177</v>
      </c>
      <c r="D1958" s="11">
        <v>98074</v>
      </c>
      <c r="E1958" s="16">
        <v>475000</v>
      </c>
      <c r="F1958" s="12">
        <v>3</v>
      </c>
      <c r="G1958" s="15">
        <v>2.25</v>
      </c>
      <c r="H1958" s="15">
        <v>1580</v>
      </c>
      <c r="I1958" s="13">
        <v>301</v>
      </c>
      <c r="J1958" s="11">
        <v>0</v>
      </c>
      <c r="K1958" s="15" t="s">
        <v>4183</v>
      </c>
      <c r="L1958" s="11" t="s">
        <v>4178</v>
      </c>
      <c r="M1958" s="11" t="s">
        <v>4184</v>
      </c>
      <c r="N1958" s="11" t="s">
        <v>4180</v>
      </c>
      <c r="O1958" s="11">
        <v>44</v>
      </c>
      <c r="P1958" s="11">
        <v>2013</v>
      </c>
      <c r="Q1958" s="11">
        <v>12</v>
      </c>
      <c r="R1958" s="11">
        <v>1</v>
      </c>
    </row>
    <row r="1959" spans="1:18">
      <c r="A1959" s="10" t="s">
        <v>2086</v>
      </c>
      <c r="B1959" s="11" t="s">
        <v>49</v>
      </c>
      <c r="C1959" s="11" t="s">
        <v>4177</v>
      </c>
      <c r="D1959" s="11">
        <v>98102</v>
      </c>
      <c r="E1959" s="16">
        <v>475000</v>
      </c>
      <c r="F1959" s="12">
        <v>3</v>
      </c>
      <c r="G1959" s="15">
        <v>2.5</v>
      </c>
      <c r="H1959" s="11">
        <v>950</v>
      </c>
      <c r="I1959" s="13">
        <v>500</v>
      </c>
      <c r="J1959" s="11">
        <v>0</v>
      </c>
      <c r="K1959" s="15" t="s">
        <v>4183</v>
      </c>
      <c r="L1959" s="11" t="s">
        <v>4183</v>
      </c>
      <c r="M1959" s="11" t="s">
        <v>4184</v>
      </c>
      <c r="N1959" s="11" t="s">
        <v>4180</v>
      </c>
      <c r="O1959" s="11">
        <v>22</v>
      </c>
      <c r="P1959" s="11">
        <v>0</v>
      </c>
      <c r="Q1959" s="11">
        <v>22</v>
      </c>
      <c r="R1959" s="11">
        <v>2</v>
      </c>
    </row>
    <row r="1960" spans="1:18">
      <c r="A1960" s="10" t="s">
        <v>5916</v>
      </c>
      <c r="B1960" s="11" t="s">
        <v>49</v>
      </c>
      <c r="C1960" s="11" t="s">
        <v>4177</v>
      </c>
      <c r="D1960" s="11">
        <v>98117</v>
      </c>
      <c r="E1960" s="16">
        <v>475000</v>
      </c>
      <c r="F1960" s="12">
        <v>2</v>
      </c>
      <c r="G1960" s="15">
        <v>1</v>
      </c>
      <c r="H1960" s="15">
        <v>1490</v>
      </c>
      <c r="I1960" s="13">
        <v>319</v>
      </c>
      <c r="J1960" s="11">
        <v>0</v>
      </c>
      <c r="K1960" s="15" t="s">
        <v>4183</v>
      </c>
      <c r="L1960" s="11" t="s">
        <v>4178</v>
      </c>
      <c r="M1960" s="11" t="s">
        <v>4184</v>
      </c>
      <c r="N1960" s="11" t="s">
        <v>4180</v>
      </c>
      <c r="O1960" s="11">
        <v>96</v>
      </c>
      <c r="P1960" s="11">
        <v>0</v>
      </c>
      <c r="Q1960" s="11">
        <v>96</v>
      </c>
      <c r="R1960" s="11">
        <v>1</v>
      </c>
    </row>
    <row r="1961" spans="1:18">
      <c r="A1961" s="10" t="s">
        <v>5917</v>
      </c>
      <c r="B1961" s="11" t="s">
        <v>49</v>
      </c>
      <c r="C1961" s="11" t="s">
        <v>4177</v>
      </c>
      <c r="D1961" s="11">
        <v>98125</v>
      </c>
      <c r="E1961" s="16">
        <v>475000</v>
      </c>
      <c r="F1961" s="12">
        <v>4</v>
      </c>
      <c r="G1961" s="15">
        <v>2</v>
      </c>
      <c r="H1961" s="15">
        <v>2100</v>
      </c>
      <c r="I1961" s="13">
        <v>226</v>
      </c>
      <c r="J1961" s="11">
        <v>0</v>
      </c>
      <c r="K1961" s="15" t="s">
        <v>4183</v>
      </c>
      <c r="L1961" s="11" t="s">
        <v>4178</v>
      </c>
      <c r="M1961" s="11" t="s">
        <v>4184</v>
      </c>
      <c r="N1961" s="11" t="s">
        <v>4181</v>
      </c>
      <c r="O1961" s="11">
        <v>63</v>
      </c>
      <c r="P1961" s="11">
        <v>0</v>
      </c>
      <c r="Q1961" s="11">
        <v>63</v>
      </c>
      <c r="R1961" s="11">
        <v>1</v>
      </c>
    </row>
    <row r="1962" spans="1:18">
      <c r="A1962" s="10" t="s">
        <v>2089</v>
      </c>
      <c r="B1962" s="11" t="s">
        <v>49</v>
      </c>
      <c r="C1962" s="11" t="s">
        <v>4177</v>
      </c>
      <c r="D1962" s="11">
        <v>98133</v>
      </c>
      <c r="E1962" s="16">
        <v>475000</v>
      </c>
      <c r="F1962" s="12">
        <v>4</v>
      </c>
      <c r="G1962" s="15">
        <v>1.75</v>
      </c>
      <c r="H1962" s="15">
        <v>1650</v>
      </c>
      <c r="I1962" s="13">
        <v>288</v>
      </c>
      <c r="J1962" s="11">
        <v>0</v>
      </c>
      <c r="K1962" s="15" t="s">
        <v>4183</v>
      </c>
      <c r="L1962" s="11" t="s">
        <v>4178</v>
      </c>
      <c r="M1962" s="11" t="s">
        <v>4184</v>
      </c>
      <c r="N1962" s="11" t="s">
        <v>4179</v>
      </c>
      <c r="O1962" s="11">
        <v>75</v>
      </c>
      <c r="P1962" s="11">
        <v>1983</v>
      </c>
      <c r="Q1962" s="11">
        <v>42</v>
      </c>
      <c r="R1962" s="11">
        <v>1</v>
      </c>
    </row>
    <row r="1963" spans="1:18">
      <c r="A1963" s="10" t="s">
        <v>5918</v>
      </c>
      <c r="B1963" s="11" t="s">
        <v>49</v>
      </c>
      <c r="C1963" s="11" t="s">
        <v>4177</v>
      </c>
      <c r="D1963" s="11">
        <v>98125</v>
      </c>
      <c r="E1963" s="16">
        <v>475000</v>
      </c>
      <c r="F1963" s="12">
        <v>3</v>
      </c>
      <c r="G1963" s="15">
        <v>1.75</v>
      </c>
      <c r="H1963" s="15">
        <v>1700</v>
      </c>
      <c r="I1963" s="13">
        <v>279</v>
      </c>
      <c r="J1963" s="11">
        <v>0</v>
      </c>
      <c r="K1963" s="15" t="s">
        <v>4183</v>
      </c>
      <c r="L1963" s="11" t="s">
        <v>4178</v>
      </c>
      <c r="M1963" s="11" t="s">
        <v>4184</v>
      </c>
      <c r="N1963" s="11" t="s">
        <v>4180</v>
      </c>
      <c r="O1963" s="11">
        <v>48</v>
      </c>
      <c r="P1963" s="11">
        <v>2004</v>
      </c>
      <c r="Q1963" s="11">
        <v>21</v>
      </c>
      <c r="R1963" s="11">
        <v>1</v>
      </c>
    </row>
    <row r="1964" spans="1:18">
      <c r="A1964" s="10" t="s">
        <v>5919</v>
      </c>
      <c r="B1964" s="11" t="s">
        <v>49</v>
      </c>
      <c r="C1964" s="11" t="s">
        <v>4177</v>
      </c>
      <c r="D1964" s="11">
        <v>98125</v>
      </c>
      <c r="E1964" s="16">
        <v>475000</v>
      </c>
      <c r="F1964" s="12">
        <v>7</v>
      </c>
      <c r="G1964" s="15">
        <v>3.5</v>
      </c>
      <c r="H1964" s="15">
        <v>2870</v>
      </c>
      <c r="I1964" s="13">
        <v>166</v>
      </c>
      <c r="J1964" s="11">
        <v>1</v>
      </c>
      <c r="K1964" s="15" t="s">
        <v>4183</v>
      </c>
      <c r="L1964" s="11" t="s">
        <v>4178</v>
      </c>
      <c r="M1964" s="11" t="s">
        <v>4184</v>
      </c>
      <c r="N1964" s="11" t="s">
        <v>4180</v>
      </c>
      <c r="O1964" s="11">
        <v>64</v>
      </c>
      <c r="P1964" s="11">
        <v>2004</v>
      </c>
      <c r="Q1964" s="11">
        <v>21</v>
      </c>
      <c r="R1964" s="11">
        <v>1</v>
      </c>
    </row>
    <row r="1965" spans="1:18">
      <c r="A1965" s="10" t="s">
        <v>5920</v>
      </c>
      <c r="B1965" s="11" t="s">
        <v>49</v>
      </c>
      <c r="C1965" s="11" t="s">
        <v>4177</v>
      </c>
      <c r="D1965" s="11">
        <v>98126</v>
      </c>
      <c r="E1965" s="16">
        <v>475000</v>
      </c>
      <c r="F1965" s="12">
        <v>3</v>
      </c>
      <c r="G1965" s="15">
        <v>2.5</v>
      </c>
      <c r="H1965" s="15">
        <v>1700</v>
      </c>
      <c r="I1965" s="13">
        <v>279</v>
      </c>
      <c r="J1965" s="11">
        <v>0</v>
      </c>
      <c r="K1965" s="15" t="s">
        <v>4183</v>
      </c>
      <c r="L1965" s="11" t="s">
        <v>4178</v>
      </c>
      <c r="M1965" s="11" t="s">
        <v>4184</v>
      </c>
      <c r="N1965" s="11" t="s">
        <v>4180</v>
      </c>
      <c r="O1965" s="11">
        <v>27</v>
      </c>
      <c r="P1965" s="11">
        <v>2006</v>
      </c>
      <c r="Q1965" s="11">
        <v>19</v>
      </c>
      <c r="R1965" s="11">
        <v>1</v>
      </c>
    </row>
    <row r="1966" spans="1:18">
      <c r="A1966" s="10" t="s">
        <v>2093</v>
      </c>
      <c r="B1966" s="11" t="s">
        <v>100</v>
      </c>
      <c r="C1966" s="11" t="s">
        <v>4177</v>
      </c>
      <c r="D1966" s="11">
        <v>98133</v>
      </c>
      <c r="E1966" s="16">
        <v>475000</v>
      </c>
      <c r="F1966" s="12">
        <v>4</v>
      </c>
      <c r="G1966" s="15">
        <v>2.5</v>
      </c>
      <c r="H1966" s="15">
        <v>2040</v>
      </c>
      <c r="I1966" s="13">
        <v>233</v>
      </c>
      <c r="J1966" s="11">
        <v>0</v>
      </c>
      <c r="K1966" s="15" t="s">
        <v>4183</v>
      </c>
      <c r="L1966" s="11" t="s">
        <v>4183</v>
      </c>
      <c r="M1966" s="11" t="s">
        <v>4184</v>
      </c>
      <c r="N1966" s="11" t="s">
        <v>4179</v>
      </c>
      <c r="O1966" s="11">
        <v>62</v>
      </c>
      <c r="P1966" s="11">
        <v>0</v>
      </c>
      <c r="Q1966" s="11">
        <v>62</v>
      </c>
      <c r="R1966" s="11">
        <v>2</v>
      </c>
    </row>
    <row r="1967" spans="1:18">
      <c r="A1967" s="10" t="s">
        <v>2094</v>
      </c>
      <c r="B1967" s="11" t="s">
        <v>100</v>
      </c>
      <c r="C1967" s="11" t="s">
        <v>4177</v>
      </c>
      <c r="D1967" s="11">
        <v>98133</v>
      </c>
      <c r="E1967" s="16">
        <v>475000</v>
      </c>
      <c r="F1967" s="12">
        <v>4</v>
      </c>
      <c r="G1967" s="15">
        <v>2.5</v>
      </c>
      <c r="H1967" s="15">
        <v>3060</v>
      </c>
      <c r="I1967" s="13">
        <v>155</v>
      </c>
      <c r="J1967" s="11">
        <v>0</v>
      </c>
      <c r="K1967" s="15" t="s">
        <v>4183</v>
      </c>
      <c r="L1967" s="11" t="s">
        <v>4178</v>
      </c>
      <c r="M1967" s="11" t="s">
        <v>4184</v>
      </c>
      <c r="N1967" s="11" t="s">
        <v>4179</v>
      </c>
      <c r="O1967" s="11">
        <v>57</v>
      </c>
      <c r="P1967" s="11">
        <v>0</v>
      </c>
      <c r="Q1967" s="11">
        <v>57</v>
      </c>
      <c r="R1967" s="11">
        <v>1</v>
      </c>
    </row>
    <row r="1968" spans="1:18">
      <c r="A1968" s="10" t="s">
        <v>5921</v>
      </c>
      <c r="B1968" s="11" t="s">
        <v>619</v>
      </c>
      <c r="C1968" s="11" t="s">
        <v>4177</v>
      </c>
      <c r="D1968" s="11">
        <v>98070</v>
      </c>
      <c r="E1968" s="16">
        <v>475000</v>
      </c>
      <c r="F1968" s="12">
        <v>4</v>
      </c>
      <c r="G1968" s="15">
        <v>3.5</v>
      </c>
      <c r="H1968" s="15">
        <v>3400</v>
      </c>
      <c r="I1968" s="13">
        <v>140</v>
      </c>
      <c r="J1968" s="11">
        <v>5</v>
      </c>
      <c r="K1968" s="15" t="s">
        <v>4183</v>
      </c>
      <c r="L1968" s="11" t="s">
        <v>4178</v>
      </c>
      <c r="M1968" s="11" t="s">
        <v>4184</v>
      </c>
      <c r="N1968" s="11" t="s">
        <v>4180</v>
      </c>
      <c r="O1968" s="11">
        <v>34</v>
      </c>
      <c r="P1968" s="11">
        <v>0</v>
      </c>
      <c r="Q1968" s="11">
        <v>34</v>
      </c>
      <c r="R1968" s="11">
        <v>2</v>
      </c>
    </row>
    <row r="1969" spans="1:18">
      <c r="A1969" s="10" t="s">
        <v>5922</v>
      </c>
      <c r="B1969" s="11" t="s">
        <v>120</v>
      </c>
      <c r="C1969" s="11" t="s">
        <v>4177</v>
      </c>
      <c r="D1969" s="11">
        <v>98072</v>
      </c>
      <c r="E1969" s="16">
        <v>474900</v>
      </c>
      <c r="F1969" s="12">
        <v>3</v>
      </c>
      <c r="G1969" s="15">
        <v>2.25</v>
      </c>
      <c r="H1969" s="15">
        <v>1800</v>
      </c>
      <c r="I1969" s="13">
        <v>264</v>
      </c>
      <c r="J1969" s="11">
        <v>1</v>
      </c>
      <c r="K1969" s="15" t="s">
        <v>4183</v>
      </c>
      <c r="L1969" s="11" t="s">
        <v>4183</v>
      </c>
      <c r="M1969" s="11" t="s">
        <v>4184</v>
      </c>
      <c r="N1969" s="11" t="s">
        <v>4179</v>
      </c>
      <c r="O1969" s="11">
        <v>49</v>
      </c>
      <c r="P1969" s="11">
        <v>1992</v>
      </c>
      <c r="Q1969" s="11">
        <v>33</v>
      </c>
      <c r="R1969" s="11">
        <v>1</v>
      </c>
    </row>
    <row r="1970" spans="1:18">
      <c r="A1970" s="10" t="s">
        <v>2097</v>
      </c>
      <c r="B1970" s="11" t="s">
        <v>49</v>
      </c>
      <c r="C1970" s="11" t="s">
        <v>4177</v>
      </c>
      <c r="D1970" s="11">
        <v>98103</v>
      </c>
      <c r="E1970" s="16">
        <v>474800</v>
      </c>
      <c r="F1970" s="12">
        <v>2</v>
      </c>
      <c r="G1970" s="15">
        <v>3.25</v>
      </c>
      <c r="H1970" s="15">
        <v>1400</v>
      </c>
      <c r="I1970" s="13">
        <v>339</v>
      </c>
      <c r="J1970" s="11">
        <v>0</v>
      </c>
      <c r="K1970" s="15" t="s">
        <v>4183</v>
      </c>
      <c r="L1970" s="11" t="s">
        <v>4183</v>
      </c>
      <c r="M1970" s="11" t="s">
        <v>4184</v>
      </c>
      <c r="N1970" s="11" t="s">
        <v>4180</v>
      </c>
      <c r="O1970" s="11">
        <v>25</v>
      </c>
      <c r="P1970" s="11">
        <v>0</v>
      </c>
      <c r="Q1970" s="11">
        <v>25</v>
      </c>
      <c r="R1970" s="11">
        <v>3</v>
      </c>
    </row>
    <row r="1971" spans="1:18">
      <c r="A1971" s="10" t="s">
        <v>5923</v>
      </c>
      <c r="B1971" s="11" t="s">
        <v>137</v>
      </c>
      <c r="C1971" s="11" t="s">
        <v>4177</v>
      </c>
      <c r="D1971" s="11">
        <v>98052</v>
      </c>
      <c r="E1971" s="16">
        <v>474000</v>
      </c>
      <c r="F1971" s="12">
        <v>3</v>
      </c>
      <c r="G1971" s="15">
        <v>1.75</v>
      </c>
      <c r="H1971" s="15">
        <v>1530</v>
      </c>
      <c r="I1971" s="13">
        <v>310</v>
      </c>
      <c r="J1971" s="11">
        <v>0</v>
      </c>
      <c r="K1971" s="15" t="s">
        <v>4183</v>
      </c>
      <c r="L1971" s="11" t="s">
        <v>4183</v>
      </c>
      <c r="M1971" s="11" t="s">
        <v>4184</v>
      </c>
      <c r="N1971" s="11" t="s">
        <v>4180</v>
      </c>
      <c r="O1971" s="11">
        <v>47</v>
      </c>
      <c r="P1971" s="11">
        <v>0</v>
      </c>
      <c r="Q1971" s="11">
        <v>47</v>
      </c>
      <c r="R1971" s="11">
        <v>2</v>
      </c>
    </row>
    <row r="1972" spans="1:18">
      <c r="A1972" s="10" t="s">
        <v>5924</v>
      </c>
      <c r="B1972" s="11" t="s">
        <v>49</v>
      </c>
      <c r="C1972" s="11" t="s">
        <v>4177</v>
      </c>
      <c r="D1972" s="11">
        <v>98117</v>
      </c>
      <c r="E1972" s="16">
        <v>473200</v>
      </c>
      <c r="F1972" s="12">
        <v>3</v>
      </c>
      <c r="G1972" s="15">
        <v>1.5</v>
      </c>
      <c r="H1972" s="15">
        <v>1740</v>
      </c>
      <c r="I1972" s="13">
        <v>272</v>
      </c>
      <c r="J1972" s="11">
        <v>0</v>
      </c>
      <c r="K1972" s="15" t="s">
        <v>4183</v>
      </c>
      <c r="L1972" s="11" t="s">
        <v>4178</v>
      </c>
      <c r="M1972" s="11" t="s">
        <v>4184</v>
      </c>
      <c r="N1972" s="11" t="s">
        <v>4179</v>
      </c>
      <c r="O1972" s="11">
        <v>105</v>
      </c>
      <c r="P1972" s="11">
        <v>0</v>
      </c>
      <c r="Q1972" s="11">
        <v>105</v>
      </c>
      <c r="R1972" s="11">
        <v>1.5</v>
      </c>
    </row>
    <row r="1973" spans="1:18">
      <c r="A1973" s="10" t="s">
        <v>5925</v>
      </c>
      <c r="B1973" s="11" t="s">
        <v>49</v>
      </c>
      <c r="C1973" s="11" t="s">
        <v>4177</v>
      </c>
      <c r="D1973" s="11">
        <v>98117</v>
      </c>
      <c r="E1973" s="16">
        <v>473000</v>
      </c>
      <c r="F1973" s="12">
        <v>2</v>
      </c>
      <c r="G1973" s="15">
        <v>1</v>
      </c>
      <c r="H1973" s="11">
        <v>900</v>
      </c>
      <c r="I1973" s="13">
        <v>526</v>
      </c>
      <c r="J1973" s="11">
        <v>0</v>
      </c>
      <c r="K1973" s="15" t="s">
        <v>4183</v>
      </c>
      <c r="L1973" s="11" t="s">
        <v>4183</v>
      </c>
      <c r="M1973" s="11" t="s">
        <v>4184</v>
      </c>
      <c r="N1973" s="11" t="s">
        <v>4179</v>
      </c>
      <c r="O1973" s="11">
        <v>116</v>
      </c>
      <c r="P1973" s="11">
        <v>1989</v>
      </c>
      <c r="Q1973" s="11">
        <v>36</v>
      </c>
      <c r="R1973" s="11">
        <v>1</v>
      </c>
    </row>
    <row r="1974" spans="1:18">
      <c r="A1974" s="10" t="s">
        <v>5926</v>
      </c>
      <c r="B1974" s="11" t="s">
        <v>102</v>
      </c>
      <c r="C1974" s="11" t="s">
        <v>4177</v>
      </c>
      <c r="D1974" s="11">
        <v>98075</v>
      </c>
      <c r="E1974" s="16">
        <v>472500</v>
      </c>
      <c r="F1974" s="12">
        <v>3</v>
      </c>
      <c r="G1974" s="15">
        <v>2</v>
      </c>
      <c r="H1974" s="15">
        <v>1750</v>
      </c>
      <c r="I1974" s="13">
        <v>270</v>
      </c>
      <c r="J1974" s="11">
        <v>0</v>
      </c>
      <c r="K1974" s="15" t="s">
        <v>4183</v>
      </c>
      <c r="L1974" s="11" t="s">
        <v>4178</v>
      </c>
      <c r="M1974" s="11" t="s">
        <v>4184</v>
      </c>
      <c r="N1974" s="11" t="s">
        <v>4180</v>
      </c>
      <c r="O1974" s="11">
        <v>43</v>
      </c>
      <c r="P1974" s="11">
        <v>0</v>
      </c>
      <c r="Q1974" s="11">
        <v>43</v>
      </c>
      <c r="R1974" s="11">
        <v>1</v>
      </c>
    </row>
    <row r="1975" spans="1:18">
      <c r="A1975" s="10" t="s">
        <v>5927</v>
      </c>
      <c r="B1975" s="11" t="s">
        <v>675</v>
      </c>
      <c r="C1975" s="11" t="s">
        <v>4177</v>
      </c>
      <c r="D1975" s="11">
        <v>98003</v>
      </c>
      <c r="E1975" s="16">
        <v>472000</v>
      </c>
      <c r="F1975" s="12">
        <v>6</v>
      </c>
      <c r="G1975" s="15">
        <v>2.5</v>
      </c>
      <c r="H1975" s="15">
        <v>4410</v>
      </c>
      <c r="I1975" s="13">
        <v>107</v>
      </c>
      <c r="J1975" s="11">
        <v>0</v>
      </c>
      <c r="K1975" s="15" t="s">
        <v>4183</v>
      </c>
      <c r="L1975" s="11" t="s">
        <v>4178</v>
      </c>
      <c r="M1975" s="11" t="s">
        <v>4179</v>
      </c>
      <c r="N1975" s="11" t="s">
        <v>4179</v>
      </c>
      <c r="O1975" s="11">
        <v>60</v>
      </c>
      <c r="P1975" s="11">
        <v>0</v>
      </c>
      <c r="Q1975" s="11">
        <v>60</v>
      </c>
      <c r="R1975" s="11">
        <v>1</v>
      </c>
    </row>
    <row r="1976" spans="1:18">
      <c r="A1976" s="10" t="s">
        <v>5928</v>
      </c>
      <c r="B1976" s="11" t="s">
        <v>49</v>
      </c>
      <c r="C1976" s="11" t="s">
        <v>4177</v>
      </c>
      <c r="D1976" s="11">
        <v>98119</v>
      </c>
      <c r="E1976" s="16">
        <v>472000</v>
      </c>
      <c r="F1976" s="12">
        <v>3</v>
      </c>
      <c r="G1976" s="15">
        <v>2.5</v>
      </c>
      <c r="H1976" s="15">
        <v>1180</v>
      </c>
      <c r="I1976" s="13">
        <v>400</v>
      </c>
      <c r="J1976" s="11">
        <v>0</v>
      </c>
      <c r="K1976" s="15" t="s">
        <v>4183</v>
      </c>
      <c r="L1976" s="11" t="s">
        <v>4183</v>
      </c>
      <c r="M1976" s="11" t="s">
        <v>4184</v>
      </c>
      <c r="N1976" s="11" t="s">
        <v>4180</v>
      </c>
      <c r="O1976" s="11">
        <v>15</v>
      </c>
      <c r="P1976" s="11">
        <v>0</v>
      </c>
      <c r="Q1976" s="11">
        <v>15</v>
      </c>
      <c r="R1976" s="11">
        <v>3</v>
      </c>
    </row>
    <row r="1977" spans="1:18">
      <c r="A1977" s="10" t="s">
        <v>5929</v>
      </c>
      <c r="B1977" s="11" t="s">
        <v>49</v>
      </c>
      <c r="C1977" s="11" t="s">
        <v>4177</v>
      </c>
      <c r="D1977" s="11">
        <v>98115</v>
      </c>
      <c r="E1977" s="16">
        <v>471500</v>
      </c>
      <c r="F1977" s="12">
        <v>4</v>
      </c>
      <c r="G1977" s="15">
        <v>3</v>
      </c>
      <c r="H1977" s="15">
        <v>2370</v>
      </c>
      <c r="I1977" s="13">
        <v>199</v>
      </c>
      <c r="J1977" s="11">
        <v>0</v>
      </c>
      <c r="K1977" s="15" t="s">
        <v>4183</v>
      </c>
      <c r="L1977" s="11" t="s">
        <v>4178</v>
      </c>
      <c r="M1977" s="11" t="s">
        <v>4184</v>
      </c>
      <c r="N1977" s="11" t="s">
        <v>4181</v>
      </c>
      <c r="O1977" s="11">
        <v>109</v>
      </c>
      <c r="P1977" s="11">
        <v>0</v>
      </c>
      <c r="Q1977" s="11">
        <v>109</v>
      </c>
      <c r="R1977" s="11">
        <v>1.5</v>
      </c>
    </row>
    <row r="1978" spans="1:18">
      <c r="A1978" s="10" t="s">
        <v>5930</v>
      </c>
      <c r="B1978" s="11" t="s">
        <v>49</v>
      </c>
      <c r="C1978" s="11" t="s">
        <v>4177</v>
      </c>
      <c r="D1978" s="11">
        <v>98103</v>
      </c>
      <c r="E1978" s="16">
        <v>471001</v>
      </c>
      <c r="F1978" s="12">
        <v>3</v>
      </c>
      <c r="G1978" s="15">
        <v>1.75</v>
      </c>
      <c r="H1978" s="15">
        <v>1800</v>
      </c>
      <c r="I1978" s="13">
        <v>262</v>
      </c>
      <c r="J1978" s="11">
        <v>0</v>
      </c>
      <c r="K1978" s="15" t="s">
        <v>4183</v>
      </c>
      <c r="L1978" s="11" t="s">
        <v>4178</v>
      </c>
      <c r="M1978" s="11" t="s">
        <v>4184</v>
      </c>
      <c r="N1978" s="11" t="s">
        <v>4181</v>
      </c>
      <c r="O1978" s="11">
        <v>120</v>
      </c>
      <c r="P1978" s="11">
        <v>0</v>
      </c>
      <c r="Q1978" s="11">
        <v>120</v>
      </c>
      <c r="R1978" s="11">
        <v>1</v>
      </c>
    </row>
    <row r="1979" spans="1:18">
      <c r="A1979" s="10" t="s">
        <v>5931</v>
      </c>
      <c r="B1979" s="11" t="s">
        <v>79</v>
      </c>
      <c r="C1979" s="11" t="s">
        <v>4177</v>
      </c>
      <c r="D1979" s="11">
        <v>98027</v>
      </c>
      <c r="E1979" s="16">
        <v>471000</v>
      </c>
      <c r="F1979" s="12">
        <v>3</v>
      </c>
      <c r="G1979" s="15">
        <v>2.5</v>
      </c>
      <c r="H1979" s="15">
        <v>2030</v>
      </c>
      <c r="I1979" s="13">
        <v>232</v>
      </c>
      <c r="J1979" s="11">
        <v>0</v>
      </c>
      <c r="K1979" s="15" t="s">
        <v>4183</v>
      </c>
      <c r="L1979" s="11" t="s">
        <v>4178</v>
      </c>
      <c r="M1979" s="11" t="s">
        <v>4184</v>
      </c>
      <c r="N1979" s="11" t="s">
        <v>4180</v>
      </c>
      <c r="O1979" s="11">
        <v>24</v>
      </c>
      <c r="P1979" s="11">
        <v>0</v>
      </c>
      <c r="Q1979" s="11">
        <v>24</v>
      </c>
      <c r="R1979" s="11">
        <v>2</v>
      </c>
    </row>
    <row r="1980" spans="1:18">
      <c r="A1980" s="10" t="s">
        <v>5932</v>
      </c>
      <c r="B1980" s="11" t="s">
        <v>624</v>
      </c>
      <c r="C1980" s="11" t="s">
        <v>4177</v>
      </c>
      <c r="D1980" s="11">
        <v>98045</v>
      </c>
      <c r="E1980" s="16">
        <v>471000</v>
      </c>
      <c r="F1980" s="12">
        <v>4</v>
      </c>
      <c r="G1980" s="15">
        <v>2.5</v>
      </c>
      <c r="H1980" s="15">
        <v>2330</v>
      </c>
      <c r="I1980" s="13">
        <v>202</v>
      </c>
      <c r="J1980" s="11">
        <v>0</v>
      </c>
      <c r="K1980" s="15" t="s">
        <v>4183</v>
      </c>
      <c r="L1980" s="11" t="s">
        <v>4183</v>
      </c>
      <c r="M1980" s="11" t="s">
        <v>4184</v>
      </c>
      <c r="N1980" s="11" t="s">
        <v>4180</v>
      </c>
      <c r="O1980" s="11">
        <v>27</v>
      </c>
      <c r="P1980" s="11">
        <v>2006</v>
      </c>
      <c r="Q1980" s="11">
        <v>19</v>
      </c>
      <c r="R1980" s="11">
        <v>2</v>
      </c>
    </row>
    <row r="1981" spans="1:18">
      <c r="A1981" s="10" t="s">
        <v>5933</v>
      </c>
      <c r="B1981" s="11" t="s">
        <v>624</v>
      </c>
      <c r="C1981" s="11" t="s">
        <v>4177</v>
      </c>
      <c r="D1981" s="11">
        <v>98045</v>
      </c>
      <c r="E1981" s="16">
        <v>471000</v>
      </c>
      <c r="F1981" s="12">
        <v>4</v>
      </c>
      <c r="G1981" s="15">
        <v>2.5</v>
      </c>
      <c r="H1981" s="15">
        <v>3030</v>
      </c>
      <c r="I1981" s="13">
        <v>155</v>
      </c>
      <c r="J1981" s="11">
        <v>0</v>
      </c>
      <c r="K1981" s="15" t="s">
        <v>4183</v>
      </c>
      <c r="L1981" s="11" t="s">
        <v>4178</v>
      </c>
      <c r="M1981" s="11" t="s">
        <v>4184</v>
      </c>
      <c r="N1981" s="11" t="s">
        <v>4180</v>
      </c>
      <c r="O1981" s="11">
        <v>27</v>
      </c>
      <c r="P1981" s="11">
        <v>2006</v>
      </c>
      <c r="Q1981" s="11">
        <v>19</v>
      </c>
      <c r="R1981" s="11">
        <v>2</v>
      </c>
    </row>
    <row r="1982" spans="1:18">
      <c r="A1982" s="10" t="s">
        <v>5934</v>
      </c>
      <c r="B1982" s="11" t="s">
        <v>49</v>
      </c>
      <c r="C1982" s="11" t="s">
        <v>4177</v>
      </c>
      <c r="D1982" s="11">
        <v>98126</v>
      </c>
      <c r="E1982" s="16">
        <v>471000</v>
      </c>
      <c r="F1982" s="12">
        <v>2</v>
      </c>
      <c r="G1982" s="15">
        <v>1.75</v>
      </c>
      <c r="H1982" s="15">
        <v>1240</v>
      </c>
      <c r="I1982" s="13">
        <v>380</v>
      </c>
      <c r="J1982" s="11">
        <v>0</v>
      </c>
      <c r="K1982" s="15" t="s">
        <v>4183</v>
      </c>
      <c r="L1982" s="11" t="s">
        <v>4183</v>
      </c>
      <c r="M1982" s="11" t="s">
        <v>4184</v>
      </c>
      <c r="N1982" s="11" t="s">
        <v>4181</v>
      </c>
      <c r="O1982" s="11">
        <v>101</v>
      </c>
      <c r="P1982" s="11">
        <v>1956</v>
      </c>
      <c r="Q1982" s="11">
        <v>69</v>
      </c>
      <c r="R1982" s="11">
        <v>1</v>
      </c>
    </row>
    <row r="1983" spans="1:18">
      <c r="A1983" s="10" t="s">
        <v>5935</v>
      </c>
      <c r="B1983" s="11" t="s">
        <v>33</v>
      </c>
      <c r="C1983" s="11" t="s">
        <v>4177</v>
      </c>
      <c r="D1983" s="11">
        <v>98007</v>
      </c>
      <c r="E1983" s="16">
        <v>470000</v>
      </c>
      <c r="F1983" s="12">
        <v>3</v>
      </c>
      <c r="G1983" s="15">
        <v>1.5</v>
      </c>
      <c r="H1983" s="15">
        <v>1510</v>
      </c>
      <c r="I1983" s="13">
        <v>311</v>
      </c>
      <c r="J1983" s="11">
        <v>0</v>
      </c>
      <c r="K1983" s="15" t="s">
        <v>4183</v>
      </c>
      <c r="L1983" s="11" t="s">
        <v>4183</v>
      </c>
      <c r="M1983" s="11" t="s">
        <v>4184</v>
      </c>
      <c r="N1983" s="11" t="s">
        <v>4179</v>
      </c>
      <c r="O1983" s="11">
        <v>69</v>
      </c>
      <c r="P1983" s="11">
        <v>0</v>
      </c>
      <c r="Q1983" s="11">
        <v>69</v>
      </c>
      <c r="R1983" s="11">
        <v>1</v>
      </c>
    </row>
    <row r="1984" spans="1:18">
      <c r="A1984" s="10" t="s">
        <v>5936</v>
      </c>
      <c r="B1984" s="11" t="s">
        <v>451</v>
      </c>
      <c r="C1984" s="11" t="s">
        <v>4177</v>
      </c>
      <c r="D1984" s="11">
        <v>98019</v>
      </c>
      <c r="E1984" s="16">
        <v>470000</v>
      </c>
      <c r="F1984" s="12">
        <v>4</v>
      </c>
      <c r="G1984" s="15">
        <v>2.5</v>
      </c>
      <c r="H1984" s="15">
        <v>2310</v>
      </c>
      <c r="I1984" s="13">
        <v>203</v>
      </c>
      <c r="J1984" s="11">
        <v>0</v>
      </c>
      <c r="K1984" s="15" t="s">
        <v>4183</v>
      </c>
      <c r="L1984" s="11" t="s">
        <v>4183</v>
      </c>
      <c r="M1984" s="11" t="s">
        <v>4184</v>
      </c>
      <c r="N1984" s="11" t="s">
        <v>4180</v>
      </c>
      <c r="O1984" s="11">
        <v>34</v>
      </c>
      <c r="P1984" s="11">
        <v>0</v>
      </c>
      <c r="Q1984" s="11">
        <v>34</v>
      </c>
      <c r="R1984" s="11">
        <v>2</v>
      </c>
    </row>
    <row r="1985" spans="1:18">
      <c r="A1985" s="10" t="s">
        <v>5937</v>
      </c>
      <c r="B1985" s="11" t="s">
        <v>329</v>
      </c>
      <c r="C1985" s="11" t="s">
        <v>4177</v>
      </c>
      <c r="D1985" s="11">
        <v>98028</v>
      </c>
      <c r="E1985" s="16">
        <v>470000</v>
      </c>
      <c r="F1985" s="12">
        <v>4</v>
      </c>
      <c r="G1985" s="15">
        <v>2.25</v>
      </c>
      <c r="H1985" s="15">
        <v>2380</v>
      </c>
      <c r="I1985" s="13">
        <v>197</v>
      </c>
      <c r="J1985" s="11">
        <v>0</v>
      </c>
      <c r="K1985" s="15" t="s">
        <v>4183</v>
      </c>
      <c r="L1985" s="11" t="s">
        <v>4178</v>
      </c>
      <c r="M1985" s="11" t="s">
        <v>4184</v>
      </c>
      <c r="N1985" s="11" t="s">
        <v>4180</v>
      </c>
      <c r="O1985" s="11">
        <v>46</v>
      </c>
      <c r="P1985" s="11">
        <v>2014</v>
      </c>
      <c r="Q1985" s="11">
        <v>11</v>
      </c>
      <c r="R1985" s="11">
        <v>2</v>
      </c>
    </row>
    <row r="1986" spans="1:18">
      <c r="A1986" s="10" t="s">
        <v>5938</v>
      </c>
      <c r="B1986" s="11" t="s">
        <v>46</v>
      </c>
      <c r="C1986" s="11" t="s">
        <v>4177</v>
      </c>
      <c r="D1986" s="11">
        <v>98033</v>
      </c>
      <c r="E1986" s="16">
        <v>470000</v>
      </c>
      <c r="F1986" s="12">
        <v>3</v>
      </c>
      <c r="G1986" s="15">
        <v>2</v>
      </c>
      <c r="H1986" s="15">
        <v>1800</v>
      </c>
      <c r="I1986" s="13">
        <v>261</v>
      </c>
      <c r="J1986" s="11">
        <v>0</v>
      </c>
      <c r="K1986" s="15" t="s">
        <v>4183</v>
      </c>
      <c r="L1986" s="11" t="s">
        <v>4183</v>
      </c>
      <c r="M1986" s="11" t="s">
        <v>4184</v>
      </c>
      <c r="N1986" s="11" t="s">
        <v>4180</v>
      </c>
      <c r="O1986" s="11">
        <v>69</v>
      </c>
      <c r="P1986" s="11">
        <v>1990</v>
      </c>
      <c r="Q1986" s="11">
        <v>35</v>
      </c>
      <c r="R1986" s="11">
        <v>1</v>
      </c>
    </row>
    <row r="1987" spans="1:18">
      <c r="A1987" s="10" t="s">
        <v>5939</v>
      </c>
      <c r="B1987" s="11" t="s">
        <v>743</v>
      </c>
      <c r="C1987" s="11" t="s">
        <v>4177</v>
      </c>
      <c r="D1987" s="11">
        <v>98155</v>
      </c>
      <c r="E1987" s="16">
        <v>470000</v>
      </c>
      <c r="F1987" s="12">
        <v>3</v>
      </c>
      <c r="G1987" s="15">
        <v>1.75</v>
      </c>
      <c r="H1987" s="15">
        <v>2290</v>
      </c>
      <c r="I1987" s="13">
        <v>205</v>
      </c>
      <c r="J1987" s="11">
        <v>0</v>
      </c>
      <c r="K1987" s="15" t="s">
        <v>4183</v>
      </c>
      <c r="L1987" s="11" t="s">
        <v>4178</v>
      </c>
      <c r="M1987" s="11" t="s">
        <v>4184</v>
      </c>
      <c r="N1987" s="11" t="s">
        <v>4180</v>
      </c>
      <c r="O1987" s="11">
        <v>60</v>
      </c>
      <c r="P1987" s="11">
        <v>1993</v>
      </c>
      <c r="Q1987" s="11">
        <v>32</v>
      </c>
      <c r="R1987" s="11">
        <v>1</v>
      </c>
    </row>
    <row r="1988" spans="1:18">
      <c r="A1988" s="10" t="s">
        <v>5940</v>
      </c>
      <c r="B1988" s="11" t="s">
        <v>920</v>
      </c>
      <c r="C1988" s="11" t="s">
        <v>4177</v>
      </c>
      <c r="D1988" s="11">
        <v>98038</v>
      </c>
      <c r="E1988" s="16">
        <v>470000</v>
      </c>
      <c r="F1988" s="12">
        <v>3</v>
      </c>
      <c r="G1988" s="15">
        <v>2</v>
      </c>
      <c r="H1988" s="15">
        <v>1730</v>
      </c>
      <c r="I1988" s="13">
        <v>272</v>
      </c>
      <c r="J1988" s="11">
        <v>1</v>
      </c>
      <c r="K1988" s="15" t="s">
        <v>4183</v>
      </c>
      <c r="L1988" s="11" t="s">
        <v>4183</v>
      </c>
      <c r="M1988" s="11" t="s">
        <v>4184</v>
      </c>
      <c r="N1988" s="11" t="s">
        <v>4180</v>
      </c>
      <c r="O1988" s="11">
        <v>28</v>
      </c>
      <c r="P1988" s="11">
        <v>0</v>
      </c>
      <c r="Q1988" s="11">
        <v>28</v>
      </c>
      <c r="R1988" s="11">
        <v>1</v>
      </c>
    </row>
    <row r="1989" spans="1:18">
      <c r="A1989" s="10" t="s">
        <v>5941</v>
      </c>
      <c r="B1989" s="11" t="s">
        <v>319</v>
      </c>
      <c r="C1989" s="11" t="s">
        <v>4177</v>
      </c>
      <c r="D1989" s="11">
        <v>98059</v>
      </c>
      <c r="E1989" s="16">
        <v>470000</v>
      </c>
      <c r="F1989" s="12">
        <v>3</v>
      </c>
      <c r="G1989" s="15">
        <v>2.5</v>
      </c>
      <c r="H1989" s="15">
        <v>2150</v>
      </c>
      <c r="I1989" s="13">
        <v>219</v>
      </c>
      <c r="J1989" s="11">
        <v>0</v>
      </c>
      <c r="K1989" s="15" t="s">
        <v>4183</v>
      </c>
      <c r="L1989" s="11" t="s">
        <v>4183</v>
      </c>
      <c r="M1989" s="11" t="s">
        <v>4184</v>
      </c>
      <c r="N1989" s="11" t="s">
        <v>4180</v>
      </c>
      <c r="O1989" s="11">
        <v>33</v>
      </c>
      <c r="P1989" s="11">
        <v>0</v>
      </c>
      <c r="Q1989" s="11">
        <v>33</v>
      </c>
      <c r="R1989" s="11">
        <v>2</v>
      </c>
    </row>
    <row r="1990" spans="1:18">
      <c r="A1990" s="10" t="s">
        <v>5942</v>
      </c>
      <c r="B1990" s="11" t="s">
        <v>49</v>
      </c>
      <c r="C1990" s="11" t="s">
        <v>4177</v>
      </c>
      <c r="D1990" s="11">
        <v>98117</v>
      </c>
      <c r="E1990" s="16">
        <v>470000</v>
      </c>
      <c r="F1990" s="12">
        <v>3</v>
      </c>
      <c r="G1990" s="15">
        <v>1.5</v>
      </c>
      <c r="H1990" s="15">
        <v>1500</v>
      </c>
      <c r="I1990" s="13">
        <v>313</v>
      </c>
      <c r="J1990" s="11">
        <v>0</v>
      </c>
      <c r="K1990" s="15" t="s">
        <v>4183</v>
      </c>
      <c r="L1990" s="11" t="s">
        <v>4178</v>
      </c>
      <c r="M1990" s="11" t="s">
        <v>4184</v>
      </c>
      <c r="N1990" s="11" t="s">
        <v>4179</v>
      </c>
      <c r="O1990" s="11">
        <v>98</v>
      </c>
      <c r="P1990" s="11">
        <v>0</v>
      </c>
      <c r="Q1990" s="11">
        <v>98</v>
      </c>
      <c r="R1990" s="11">
        <v>1.5</v>
      </c>
    </row>
    <row r="1991" spans="1:18">
      <c r="A1991" s="10" t="s">
        <v>2118</v>
      </c>
      <c r="B1991" s="11" t="s">
        <v>49</v>
      </c>
      <c r="C1991" s="11" t="s">
        <v>4177</v>
      </c>
      <c r="D1991" s="11">
        <v>98118</v>
      </c>
      <c r="E1991" s="16">
        <v>470000</v>
      </c>
      <c r="F1991" s="12">
        <v>3</v>
      </c>
      <c r="G1991" s="15">
        <v>1.5</v>
      </c>
      <c r="H1991" s="15">
        <v>1760</v>
      </c>
      <c r="I1991" s="13">
        <v>267</v>
      </c>
      <c r="J1991" s="11">
        <v>0</v>
      </c>
      <c r="K1991" s="15" t="s">
        <v>4183</v>
      </c>
      <c r="L1991" s="11" t="s">
        <v>4178</v>
      </c>
      <c r="M1991" s="11" t="s">
        <v>4184</v>
      </c>
      <c r="N1991" s="11" t="s">
        <v>4180</v>
      </c>
      <c r="O1991" s="11">
        <v>67</v>
      </c>
      <c r="P1991" s="11">
        <v>2004</v>
      </c>
      <c r="Q1991" s="11">
        <v>21</v>
      </c>
      <c r="R1991" s="11">
        <v>1</v>
      </c>
    </row>
    <row r="1992" spans="1:18">
      <c r="A1992" s="10" t="s">
        <v>5943</v>
      </c>
      <c r="B1992" s="11" t="s">
        <v>451</v>
      </c>
      <c r="C1992" s="11" t="s">
        <v>4177</v>
      </c>
      <c r="D1992" s="11">
        <v>98019</v>
      </c>
      <c r="E1992" s="16">
        <v>469950</v>
      </c>
      <c r="F1992" s="12">
        <v>4</v>
      </c>
      <c r="G1992" s="15">
        <v>2.75</v>
      </c>
      <c r="H1992" s="15">
        <v>2530</v>
      </c>
      <c r="I1992" s="13">
        <v>186</v>
      </c>
      <c r="J1992" s="11">
        <v>0</v>
      </c>
      <c r="K1992" s="15" t="s">
        <v>4183</v>
      </c>
      <c r="L1992" s="11" t="s">
        <v>4183</v>
      </c>
      <c r="M1992" s="11" t="s">
        <v>4184</v>
      </c>
      <c r="N1992" s="11" t="s">
        <v>4180</v>
      </c>
      <c r="O1992" s="11">
        <v>28</v>
      </c>
      <c r="P1992" s="11">
        <v>0</v>
      </c>
      <c r="Q1992" s="11">
        <v>28</v>
      </c>
      <c r="R1992" s="11">
        <v>2</v>
      </c>
    </row>
    <row r="1993" spans="1:18">
      <c r="A1993" s="10" t="s">
        <v>5944</v>
      </c>
      <c r="B1993" s="11" t="s">
        <v>319</v>
      </c>
      <c r="C1993" s="11" t="s">
        <v>4177</v>
      </c>
      <c r="D1993" s="11">
        <v>98058</v>
      </c>
      <c r="E1993" s="16">
        <v>469900</v>
      </c>
      <c r="F1993" s="12">
        <v>4</v>
      </c>
      <c r="G1993" s="15">
        <v>2.5</v>
      </c>
      <c r="H1993" s="15">
        <v>2990</v>
      </c>
      <c r="I1993" s="13">
        <v>157</v>
      </c>
      <c r="J1993" s="11">
        <v>0</v>
      </c>
      <c r="K1993" s="15" t="s">
        <v>4183</v>
      </c>
      <c r="L1993" s="11" t="s">
        <v>4183</v>
      </c>
      <c r="M1993" s="11" t="s">
        <v>4184</v>
      </c>
      <c r="N1993" s="11" t="s">
        <v>4179</v>
      </c>
      <c r="O1993" s="11">
        <v>34</v>
      </c>
      <c r="P1993" s="11">
        <v>0</v>
      </c>
      <c r="Q1993" s="11">
        <v>34</v>
      </c>
      <c r="R1993" s="11">
        <v>2</v>
      </c>
    </row>
    <row r="1994" spans="1:18">
      <c r="A1994" s="10" t="s">
        <v>2121</v>
      </c>
      <c r="B1994" s="11" t="s">
        <v>49</v>
      </c>
      <c r="C1994" s="11" t="s">
        <v>4177</v>
      </c>
      <c r="D1994" s="11">
        <v>98122</v>
      </c>
      <c r="E1994" s="16">
        <v>469000</v>
      </c>
      <c r="F1994" s="12">
        <v>3</v>
      </c>
      <c r="G1994" s="15">
        <v>1</v>
      </c>
      <c r="H1994" s="11">
        <v>950</v>
      </c>
      <c r="I1994" s="13">
        <v>494</v>
      </c>
      <c r="J1994" s="11">
        <v>0</v>
      </c>
      <c r="K1994" s="15" t="s">
        <v>4183</v>
      </c>
      <c r="L1994" s="11" t="s">
        <v>4183</v>
      </c>
      <c r="M1994" s="11" t="s">
        <v>4184</v>
      </c>
      <c r="N1994" s="11" t="s">
        <v>4181</v>
      </c>
      <c r="O1994" s="11">
        <v>77</v>
      </c>
      <c r="P1994" s="11">
        <v>1985</v>
      </c>
      <c r="Q1994" s="11">
        <v>40</v>
      </c>
      <c r="R1994" s="11">
        <v>1.5</v>
      </c>
    </row>
    <row r="1995" spans="1:18">
      <c r="A1995" s="10" t="s">
        <v>5945</v>
      </c>
      <c r="B1995" s="11" t="s">
        <v>100</v>
      </c>
      <c r="C1995" s="11" t="s">
        <v>4177</v>
      </c>
      <c r="D1995" s="11">
        <v>98177</v>
      </c>
      <c r="E1995" s="16">
        <v>469000</v>
      </c>
      <c r="F1995" s="12">
        <v>5</v>
      </c>
      <c r="G1995" s="15">
        <v>2.5</v>
      </c>
      <c r="H1995" s="15">
        <v>2240</v>
      </c>
      <c r="I1995" s="13">
        <v>209</v>
      </c>
      <c r="J1995" s="11">
        <v>0</v>
      </c>
      <c r="K1995" s="15" t="s">
        <v>4183</v>
      </c>
      <c r="L1995" s="11" t="s">
        <v>4178</v>
      </c>
      <c r="M1995" s="11" t="s">
        <v>4184</v>
      </c>
      <c r="N1995" s="11" t="s">
        <v>4180</v>
      </c>
      <c r="O1995" s="11">
        <v>59</v>
      </c>
      <c r="P1995" s="11">
        <v>1963</v>
      </c>
      <c r="Q1995" s="11">
        <v>62</v>
      </c>
      <c r="R1995" s="11">
        <v>1</v>
      </c>
    </row>
    <row r="1996" spans="1:18">
      <c r="A1996" s="10" t="s">
        <v>5946</v>
      </c>
      <c r="B1996" s="11" t="s">
        <v>49</v>
      </c>
      <c r="C1996" s="11" t="s">
        <v>4177</v>
      </c>
      <c r="D1996" s="11">
        <v>98117</v>
      </c>
      <c r="E1996" s="16">
        <v>468500</v>
      </c>
      <c r="F1996" s="12">
        <v>3</v>
      </c>
      <c r="G1996" s="15">
        <v>2.5</v>
      </c>
      <c r="H1996" s="15">
        <v>1350</v>
      </c>
      <c r="I1996" s="13">
        <v>347</v>
      </c>
      <c r="J1996" s="11">
        <v>0</v>
      </c>
      <c r="K1996" s="15" t="s">
        <v>4183</v>
      </c>
      <c r="L1996" s="11" t="s">
        <v>4178</v>
      </c>
      <c r="M1996" s="11" t="s">
        <v>4184</v>
      </c>
      <c r="N1996" s="11" t="s">
        <v>4180</v>
      </c>
      <c r="O1996" s="11">
        <v>18</v>
      </c>
      <c r="P1996" s="11">
        <v>0</v>
      </c>
      <c r="Q1996" s="11">
        <v>18</v>
      </c>
      <c r="R1996" s="11">
        <v>2</v>
      </c>
    </row>
    <row r="1997" spans="1:18">
      <c r="A1997" s="10" t="s">
        <v>5947</v>
      </c>
      <c r="B1997" s="11" t="s">
        <v>281</v>
      </c>
      <c r="C1997" s="11" t="s">
        <v>4177</v>
      </c>
      <c r="D1997" s="11">
        <v>98056</v>
      </c>
      <c r="E1997" s="16">
        <v>468000</v>
      </c>
      <c r="F1997" s="12">
        <v>3</v>
      </c>
      <c r="G1997" s="15">
        <v>1.5</v>
      </c>
      <c r="H1997" s="15">
        <v>1830</v>
      </c>
      <c r="I1997" s="13">
        <v>256</v>
      </c>
      <c r="J1997" s="11">
        <v>0</v>
      </c>
      <c r="K1997" s="15" t="s">
        <v>4183</v>
      </c>
      <c r="L1997" s="11" t="s">
        <v>4183</v>
      </c>
      <c r="M1997" s="11" t="s">
        <v>4184</v>
      </c>
      <c r="N1997" s="11" t="s">
        <v>4181</v>
      </c>
      <c r="O1997" s="11">
        <v>63</v>
      </c>
      <c r="P1997" s="11">
        <v>0</v>
      </c>
      <c r="Q1997" s="11">
        <v>63</v>
      </c>
      <c r="R1997" s="11">
        <v>1</v>
      </c>
    </row>
    <row r="1998" spans="1:18">
      <c r="A1998" s="10" t="s">
        <v>5948</v>
      </c>
      <c r="B1998" s="11" t="s">
        <v>49</v>
      </c>
      <c r="C1998" s="11" t="s">
        <v>4177</v>
      </c>
      <c r="D1998" s="11">
        <v>98115</v>
      </c>
      <c r="E1998" s="16">
        <v>468000</v>
      </c>
      <c r="F1998" s="12">
        <v>2</v>
      </c>
      <c r="G1998" s="15">
        <v>1</v>
      </c>
      <c r="H1998" s="15">
        <v>1160</v>
      </c>
      <c r="I1998" s="13">
        <v>403</v>
      </c>
      <c r="J1998" s="11">
        <v>0</v>
      </c>
      <c r="K1998" s="15" t="s">
        <v>4183</v>
      </c>
      <c r="L1998" s="11" t="s">
        <v>4178</v>
      </c>
      <c r="M1998" s="11" t="s">
        <v>4184</v>
      </c>
      <c r="N1998" s="11" t="s">
        <v>4179</v>
      </c>
      <c r="O1998" s="11">
        <v>83</v>
      </c>
      <c r="P1998" s="11">
        <v>1982</v>
      </c>
      <c r="Q1998" s="11">
        <v>43</v>
      </c>
      <c r="R1998" s="11">
        <v>1</v>
      </c>
    </row>
    <row r="1999" spans="1:18">
      <c r="A1999" s="10" t="s">
        <v>5949</v>
      </c>
      <c r="B1999" s="11" t="s">
        <v>137</v>
      </c>
      <c r="C1999" s="11" t="s">
        <v>4177</v>
      </c>
      <c r="D1999" s="11">
        <v>98052</v>
      </c>
      <c r="E1999" s="16">
        <v>467100</v>
      </c>
      <c r="F1999" s="12">
        <v>3</v>
      </c>
      <c r="G1999" s="15">
        <v>1.75</v>
      </c>
      <c r="H1999" s="15">
        <v>1620</v>
      </c>
      <c r="I1999" s="13">
        <v>288</v>
      </c>
      <c r="J1999" s="11">
        <v>0</v>
      </c>
      <c r="K1999" s="15" t="s">
        <v>4183</v>
      </c>
      <c r="L1999" s="11" t="s">
        <v>4178</v>
      </c>
      <c r="M1999" s="11" t="s">
        <v>4184</v>
      </c>
      <c r="N1999" s="11" t="s">
        <v>4180</v>
      </c>
      <c r="O1999" s="11">
        <v>52</v>
      </c>
      <c r="P1999" s="11">
        <v>2013</v>
      </c>
      <c r="Q1999" s="11">
        <v>12</v>
      </c>
      <c r="R1999" s="11">
        <v>1</v>
      </c>
    </row>
    <row r="2000" spans="1:18">
      <c r="A2000" s="10" t="s">
        <v>5950</v>
      </c>
      <c r="B2000" s="11" t="s">
        <v>49</v>
      </c>
      <c r="C2000" s="11" t="s">
        <v>4177</v>
      </c>
      <c r="D2000" s="11">
        <v>98107</v>
      </c>
      <c r="E2000" s="16">
        <v>467000</v>
      </c>
      <c r="F2000" s="12">
        <v>3</v>
      </c>
      <c r="G2000" s="15">
        <v>2.25</v>
      </c>
      <c r="H2000" s="15">
        <v>1270</v>
      </c>
      <c r="I2000" s="13">
        <v>368</v>
      </c>
      <c r="J2000" s="11">
        <v>0</v>
      </c>
      <c r="K2000" s="15" t="s">
        <v>4183</v>
      </c>
      <c r="L2000" s="11" t="s">
        <v>4178</v>
      </c>
      <c r="M2000" s="11" t="s">
        <v>4184</v>
      </c>
      <c r="N2000" s="11" t="s">
        <v>4180</v>
      </c>
      <c r="O2000" s="11">
        <v>20</v>
      </c>
      <c r="P2000" s="11">
        <v>0</v>
      </c>
      <c r="Q2000" s="11">
        <v>20</v>
      </c>
      <c r="R2000" s="11">
        <v>2</v>
      </c>
    </row>
    <row r="2001" spans="1:18">
      <c r="A2001" s="10" t="s">
        <v>2128</v>
      </c>
      <c r="B2001" s="11" t="s">
        <v>49</v>
      </c>
      <c r="C2001" s="11" t="s">
        <v>4177</v>
      </c>
      <c r="D2001" s="11">
        <v>98133</v>
      </c>
      <c r="E2001" s="16">
        <v>467000</v>
      </c>
      <c r="F2001" s="12">
        <v>3</v>
      </c>
      <c r="G2001" s="15">
        <v>1</v>
      </c>
      <c r="H2001" s="15">
        <v>1660</v>
      </c>
      <c r="I2001" s="13">
        <v>281</v>
      </c>
      <c r="J2001" s="11">
        <v>0</v>
      </c>
      <c r="K2001" s="15" t="s">
        <v>4183</v>
      </c>
      <c r="L2001" s="11" t="s">
        <v>4178</v>
      </c>
      <c r="M2001" s="11" t="s">
        <v>4184</v>
      </c>
      <c r="N2001" s="11" t="s">
        <v>4181</v>
      </c>
      <c r="O2001" s="11">
        <v>79</v>
      </c>
      <c r="P2001" s="11">
        <v>0</v>
      </c>
      <c r="Q2001" s="11">
        <v>79</v>
      </c>
      <c r="R2001" s="11">
        <v>1</v>
      </c>
    </row>
    <row r="2002" spans="1:18">
      <c r="A2002" s="10" t="s">
        <v>5951</v>
      </c>
      <c r="B2002" s="11" t="s">
        <v>46</v>
      </c>
      <c r="C2002" s="11" t="s">
        <v>4177</v>
      </c>
      <c r="D2002" s="11">
        <v>98033</v>
      </c>
      <c r="E2002" s="16">
        <v>466800</v>
      </c>
      <c r="F2002" s="12">
        <v>3</v>
      </c>
      <c r="G2002" s="15">
        <v>2.5</v>
      </c>
      <c r="H2002" s="15">
        <v>1480</v>
      </c>
      <c r="I2002" s="13">
        <v>315</v>
      </c>
      <c r="J2002" s="11">
        <v>0</v>
      </c>
      <c r="K2002" s="15" t="s">
        <v>4183</v>
      </c>
      <c r="L2002" s="11" t="s">
        <v>4183</v>
      </c>
      <c r="M2002" s="11" t="s">
        <v>4184</v>
      </c>
      <c r="N2002" s="11" t="s">
        <v>4180</v>
      </c>
      <c r="O2002" s="11">
        <v>29</v>
      </c>
      <c r="P2002" s="11">
        <v>0</v>
      </c>
      <c r="Q2002" s="11">
        <v>29</v>
      </c>
      <c r="R2002" s="11">
        <v>2</v>
      </c>
    </row>
    <row r="2003" spans="1:18">
      <c r="A2003" s="10" t="s">
        <v>5952</v>
      </c>
      <c r="B2003" s="11" t="s">
        <v>49</v>
      </c>
      <c r="C2003" s="11" t="s">
        <v>4177</v>
      </c>
      <c r="D2003" s="11">
        <v>98117</v>
      </c>
      <c r="E2003" s="16">
        <v>466500</v>
      </c>
      <c r="F2003" s="12">
        <v>3</v>
      </c>
      <c r="G2003" s="15">
        <v>1</v>
      </c>
      <c r="H2003" s="15">
        <v>1430</v>
      </c>
      <c r="I2003" s="13">
        <v>326</v>
      </c>
      <c r="J2003" s="11">
        <v>0</v>
      </c>
      <c r="K2003" s="15" t="s">
        <v>4183</v>
      </c>
      <c r="L2003" s="11" t="s">
        <v>4178</v>
      </c>
      <c r="M2003" s="11" t="s">
        <v>4184</v>
      </c>
      <c r="N2003" s="11" t="s">
        <v>4180</v>
      </c>
      <c r="O2003" s="11">
        <v>80</v>
      </c>
      <c r="P2003" s="11">
        <v>2010</v>
      </c>
      <c r="Q2003" s="11">
        <v>15</v>
      </c>
      <c r="R2003" s="11">
        <v>1</v>
      </c>
    </row>
    <row r="2004" spans="1:18">
      <c r="A2004" s="10" t="s">
        <v>5953</v>
      </c>
      <c r="B2004" s="11" t="s">
        <v>319</v>
      </c>
      <c r="C2004" s="11" t="s">
        <v>4177</v>
      </c>
      <c r="D2004" s="11">
        <v>98059</v>
      </c>
      <c r="E2004" s="16">
        <v>465950</v>
      </c>
      <c r="F2004" s="12">
        <v>4</v>
      </c>
      <c r="G2004" s="15">
        <v>2.5</v>
      </c>
      <c r="H2004" s="15">
        <v>2340</v>
      </c>
      <c r="I2004" s="13">
        <v>199</v>
      </c>
      <c r="J2004" s="11">
        <v>0</v>
      </c>
      <c r="K2004" s="15" t="s">
        <v>4183</v>
      </c>
      <c r="L2004" s="11" t="s">
        <v>4183</v>
      </c>
      <c r="M2004" s="11" t="s">
        <v>4184</v>
      </c>
      <c r="N2004" s="11" t="s">
        <v>4180</v>
      </c>
      <c r="O2004" s="11">
        <v>24</v>
      </c>
      <c r="P2004" s="11">
        <v>0</v>
      </c>
      <c r="Q2004" s="11">
        <v>24</v>
      </c>
      <c r="R2004" s="11">
        <v>2</v>
      </c>
    </row>
    <row r="2005" spans="1:18">
      <c r="A2005" s="10" t="s">
        <v>5954</v>
      </c>
      <c r="B2005" s="11" t="s">
        <v>33</v>
      </c>
      <c r="C2005" s="11" t="s">
        <v>4177</v>
      </c>
      <c r="D2005" s="11">
        <v>98008</v>
      </c>
      <c r="E2005" s="16">
        <v>465750</v>
      </c>
      <c r="F2005" s="12">
        <v>3</v>
      </c>
      <c r="G2005" s="15">
        <v>1.5</v>
      </c>
      <c r="H2005" s="15">
        <v>1260</v>
      </c>
      <c r="I2005" s="13">
        <v>370</v>
      </c>
      <c r="J2005" s="11">
        <v>0</v>
      </c>
      <c r="K2005" s="15" t="s">
        <v>4183</v>
      </c>
      <c r="L2005" s="11" t="s">
        <v>4183</v>
      </c>
      <c r="M2005" s="11" t="s">
        <v>4184</v>
      </c>
      <c r="N2005" s="11" t="s">
        <v>4180</v>
      </c>
      <c r="O2005" s="11">
        <v>66</v>
      </c>
      <c r="P2005" s="11">
        <v>1989</v>
      </c>
      <c r="Q2005" s="11">
        <v>36</v>
      </c>
      <c r="R2005" s="11">
        <v>1</v>
      </c>
    </row>
    <row r="2006" spans="1:18">
      <c r="A2006" s="10" t="s">
        <v>5955</v>
      </c>
      <c r="B2006" s="11" t="s">
        <v>49</v>
      </c>
      <c r="C2006" s="11" t="s">
        <v>4177</v>
      </c>
      <c r="D2006" s="11">
        <v>98118</v>
      </c>
      <c r="E2006" s="16">
        <v>465500</v>
      </c>
      <c r="F2006" s="12">
        <v>3</v>
      </c>
      <c r="G2006" s="15">
        <v>1.75</v>
      </c>
      <c r="H2006" s="15">
        <v>1890</v>
      </c>
      <c r="I2006" s="13">
        <v>246</v>
      </c>
      <c r="J2006" s="11">
        <v>0</v>
      </c>
      <c r="K2006" s="15" t="s">
        <v>4183</v>
      </c>
      <c r="L2006" s="11" t="s">
        <v>4178</v>
      </c>
      <c r="M2006" s="11" t="s">
        <v>4184</v>
      </c>
      <c r="N2006" s="11" t="s">
        <v>4180</v>
      </c>
      <c r="O2006" s="11">
        <v>60</v>
      </c>
      <c r="P2006" s="11">
        <v>1993</v>
      </c>
      <c r="Q2006" s="11">
        <v>32</v>
      </c>
      <c r="R2006" s="11">
        <v>1</v>
      </c>
    </row>
    <row r="2007" spans="1:18">
      <c r="A2007" s="10" t="s">
        <v>5956</v>
      </c>
      <c r="B2007" s="11" t="s">
        <v>120</v>
      </c>
      <c r="C2007" s="11" t="s">
        <v>4177</v>
      </c>
      <c r="D2007" s="11">
        <v>98072</v>
      </c>
      <c r="E2007" s="16">
        <v>465425</v>
      </c>
      <c r="F2007" s="12">
        <v>4</v>
      </c>
      <c r="G2007" s="15">
        <v>2.75</v>
      </c>
      <c r="H2007" s="15">
        <v>2430</v>
      </c>
      <c r="I2007" s="13">
        <v>192</v>
      </c>
      <c r="J2007" s="11">
        <v>0</v>
      </c>
      <c r="K2007" s="15" t="s">
        <v>4183</v>
      </c>
      <c r="L2007" s="11" t="s">
        <v>4183</v>
      </c>
      <c r="M2007" s="11" t="s">
        <v>4184</v>
      </c>
      <c r="N2007" s="11" t="s">
        <v>4180</v>
      </c>
      <c r="O2007" s="11">
        <v>58</v>
      </c>
      <c r="P2007" s="11">
        <v>2011</v>
      </c>
      <c r="Q2007" s="11">
        <v>14</v>
      </c>
      <c r="R2007" s="11">
        <v>1</v>
      </c>
    </row>
    <row r="2008" spans="1:18">
      <c r="A2008" s="10" t="s">
        <v>5957</v>
      </c>
      <c r="B2008" s="11" t="s">
        <v>100</v>
      </c>
      <c r="C2008" s="11" t="s">
        <v>4177</v>
      </c>
      <c r="D2008" s="11">
        <v>98177</v>
      </c>
      <c r="E2008" s="16">
        <v>465250</v>
      </c>
      <c r="F2008" s="12">
        <v>5</v>
      </c>
      <c r="G2008" s="15">
        <v>2</v>
      </c>
      <c r="H2008" s="15">
        <v>1940</v>
      </c>
      <c r="I2008" s="13">
        <v>240</v>
      </c>
      <c r="J2008" s="11">
        <v>0</v>
      </c>
      <c r="K2008" s="15" t="s">
        <v>4183</v>
      </c>
      <c r="L2008" s="11" t="s">
        <v>4183</v>
      </c>
      <c r="M2008" s="11" t="s">
        <v>4184</v>
      </c>
      <c r="N2008" s="11" t="s">
        <v>4180</v>
      </c>
      <c r="O2008" s="11">
        <v>68</v>
      </c>
      <c r="P2008" s="11">
        <v>2000</v>
      </c>
      <c r="Q2008" s="11">
        <v>25</v>
      </c>
      <c r="R2008" s="11">
        <v>1.5</v>
      </c>
    </row>
    <row r="2009" spans="1:18">
      <c r="A2009" s="10" t="s">
        <v>5958</v>
      </c>
      <c r="B2009" s="11" t="s">
        <v>619</v>
      </c>
      <c r="C2009" s="11" t="s">
        <v>4177</v>
      </c>
      <c r="D2009" s="11">
        <v>98070</v>
      </c>
      <c r="E2009" s="16">
        <v>465000</v>
      </c>
      <c r="F2009" s="12">
        <v>2</v>
      </c>
      <c r="G2009" s="15">
        <v>2</v>
      </c>
      <c r="H2009" s="15">
        <v>1494</v>
      </c>
      <c r="I2009" s="13">
        <v>311</v>
      </c>
      <c r="J2009" s="11">
        <v>0</v>
      </c>
      <c r="K2009" s="15" t="s">
        <v>4178</v>
      </c>
      <c r="L2009" s="11" t="s">
        <v>4183</v>
      </c>
      <c r="M2009" s="11" t="s">
        <v>4181</v>
      </c>
      <c r="N2009" s="11" t="s">
        <v>4180</v>
      </c>
      <c r="O2009" s="11">
        <v>82</v>
      </c>
      <c r="P2009" s="11">
        <v>1997</v>
      </c>
      <c r="Q2009" s="11">
        <v>28</v>
      </c>
      <c r="R2009" s="11">
        <v>2</v>
      </c>
    </row>
    <row r="2010" spans="1:18">
      <c r="A2010" s="10" t="s">
        <v>5959</v>
      </c>
      <c r="B2010" s="11" t="s">
        <v>675</v>
      </c>
      <c r="C2010" s="11" t="s">
        <v>4177</v>
      </c>
      <c r="D2010" s="11">
        <v>98003</v>
      </c>
      <c r="E2010" s="16">
        <v>465000</v>
      </c>
      <c r="F2010" s="12">
        <v>6</v>
      </c>
      <c r="G2010" s="15">
        <v>3.25</v>
      </c>
      <c r="H2010" s="15">
        <v>4250</v>
      </c>
      <c r="I2010" s="13">
        <v>109</v>
      </c>
      <c r="J2010" s="11">
        <v>1</v>
      </c>
      <c r="K2010" s="15" t="s">
        <v>4183</v>
      </c>
      <c r="L2010" s="11" t="s">
        <v>4178</v>
      </c>
      <c r="M2010" s="11" t="s">
        <v>4197</v>
      </c>
      <c r="N2010" s="11" t="s">
        <v>4180</v>
      </c>
      <c r="O2010" s="11">
        <v>58</v>
      </c>
      <c r="P2010" s="11">
        <v>2011</v>
      </c>
      <c r="Q2010" s="11">
        <v>14</v>
      </c>
      <c r="R2010" s="11">
        <v>1</v>
      </c>
    </row>
    <row r="2011" spans="1:18">
      <c r="A2011" s="10" t="s">
        <v>5960</v>
      </c>
      <c r="B2011" s="11" t="s">
        <v>49</v>
      </c>
      <c r="C2011" s="11" t="s">
        <v>4177</v>
      </c>
      <c r="D2011" s="11">
        <v>98126</v>
      </c>
      <c r="E2011" s="16">
        <v>465000</v>
      </c>
      <c r="F2011" s="12">
        <v>3</v>
      </c>
      <c r="G2011" s="15">
        <v>1.75</v>
      </c>
      <c r="H2011" s="15">
        <v>1510</v>
      </c>
      <c r="I2011" s="13">
        <v>308</v>
      </c>
      <c r="J2011" s="11">
        <v>0</v>
      </c>
      <c r="K2011" s="15" t="s">
        <v>4183</v>
      </c>
      <c r="L2011" s="11" t="s">
        <v>4178</v>
      </c>
      <c r="M2011" s="11" t="s">
        <v>4179</v>
      </c>
      <c r="N2011" s="11" t="s">
        <v>4180</v>
      </c>
      <c r="O2011" s="11">
        <v>100</v>
      </c>
      <c r="P2011" s="11">
        <v>2011</v>
      </c>
      <c r="Q2011" s="11">
        <v>14</v>
      </c>
      <c r="R2011" s="11">
        <v>1</v>
      </c>
    </row>
    <row r="2012" spans="1:18">
      <c r="A2012" s="10" t="s">
        <v>5961</v>
      </c>
      <c r="B2012" s="11" t="s">
        <v>379</v>
      </c>
      <c r="C2012" s="11" t="s">
        <v>4177</v>
      </c>
      <c r="D2012" s="11">
        <v>98166</v>
      </c>
      <c r="E2012" s="16">
        <v>465000</v>
      </c>
      <c r="F2012" s="12">
        <v>3</v>
      </c>
      <c r="G2012" s="15">
        <v>2.25</v>
      </c>
      <c r="H2012" s="15">
        <v>2670</v>
      </c>
      <c r="I2012" s="13">
        <v>174</v>
      </c>
      <c r="J2012" s="11">
        <v>0</v>
      </c>
      <c r="K2012" s="15" t="s">
        <v>4183</v>
      </c>
      <c r="L2012" s="11" t="s">
        <v>4178</v>
      </c>
      <c r="M2012" s="11" t="s">
        <v>4184</v>
      </c>
      <c r="N2012" s="11" t="s">
        <v>4179</v>
      </c>
      <c r="O2012" s="11">
        <v>59</v>
      </c>
      <c r="P2012" s="11">
        <v>0</v>
      </c>
      <c r="Q2012" s="11">
        <v>59</v>
      </c>
      <c r="R2012" s="11">
        <v>1</v>
      </c>
    </row>
    <row r="2013" spans="1:18">
      <c r="A2013" s="10" t="s">
        <v>5962</v>
      </c>
      <c r="B2013" s="11" t="s">
        <v>46</v>
      </c>
      <c r="C2013" s="11" t="s">
        <v>4177</v>
      </c>
      <c r="D2013" s="11">
        <v>98034</v>
      </c>
      <c r="E2013" s="16">
        <v>465000</v>
      </c>
      <c r="F2013" s="12">
        <v>3</v>
      </c>
      <c r="G2013" s="15">
        <v>2</v>
      </c>
      <c r="H2013" s="15">
        <v>1560</v>
      </c>
      <c r="I2013" s="13">
        <v>298</v>
      </c>
      <c r="J2013" s="11">
        <v>0</v>
      </c>
      <c r="K2013" s="15" t="s">
        <v>4183</v>
      </c>
      <c r="L2013" s="11" t="s">
        <v>4183</v>
      </c>
      <c r="M2013" s="11" t="s">
        <v>4184</v>
      </c>
      <c r="N2013" s="11" t="s">
        <v>4181</v>
      </c>
      <c r="O2013" s="11">
        <v>58</v>
      </c>
      <c r="P2013" s="11">
        <v>0</v>
      </c>
      <c r="Q2013" s="11">
        <v>58</v>
      </c>
      <c r="R2013" s="11">
        <v>1</v>
      </c>
    </row>
    <row r="2014" spans="1:18">
      <c r="A2014" s="10" t="s">
        <v>5963</v>
      </c>
      <c r="B2014" s="11" t="s">
        <v>46</v>
      </c>
      <c r="C2014" s="11" t="s">
        <v>4177</v>
      </c>
      <c r="D2014" s="11">
        <v>98034</v>
      </c>
      <c r="E2014" s="16">
        <v>465000</v>
      </c>
      <c r="F2014" s="12">
        <v>3</v>
      </c>
      <c r="G2014" s="15">
        <v>2.25</v>
      </c>
      <c r="H2014" s="15">
        <v>1840</v>
      </c>
      <c r="I2014" s="13">
        <v>253</v>
      </c>
      <c r="J2014" s="11">
        <v>0</v>
      </c>
      <c r="K2014" s="15" t="s">
        <v>4183</v>
      </c>
      <c r="L2014" s="11" t="s">
        <v>4183</v>
      </c>
      <c r="M2014" s="11" t="s">
        <v>4184</v>
      </c>
      <c r="N2014" s="11" t="s">
        <v>4180</v>
      </c>
      <c r="O2014" s="11">
        <v>22</v>
      </c>
      <c r="P2014" s="11">
        <v>0</v>
      </c>
      <c r="Q2014" s="11">
        <v>22</v>
      </c>
      <c r="R2014" s="11">
        <v>2</v>
      </c>
    </row>
    <row r="2015" spans="1:18">
      <c r="A2015" s="10" t="s">
        <v>5964</v>
      </c>
      <c r="B2015" s="11" t="s">
        <v>46</v>
      </c>
      <c r="C2015" s="11" t="s">
        <v>4177</v>
      </c>
      <c r="D2015" s="11">
        <v>98033</v>
      </c>
      <c r="E2015" s="16">
        <v>465000</v>
      </c>
      <c r="F2015" s="12">
        <v>3</v>
      </c>
      <c r="G2015" s="15">
        <v>1.5</v>
      </c>
      <c r="H2015" s="15">
        <v>2020</v>
      </c>
      <c r="I2015" s="13">
        <v>230</v>
      </c>
      <c r="J2015" s="11">
        <v>0</v>
      </c>
      <c r="K2015" s="15" t="s">
        <v>4183</v>
      </c>
      <c r="L2015" s="11" t="s">
        <v>4178</v>
      </c>
      <c r="M2015" s="11" t="s">
        <v>4184</v>
      </c>
      <c r="N2015" s="11" t="s">
        <v>4179</v>
      </c>
      <c r="O2015" s="11">
        <v>69</v>
      </c>
      <c r="P2015" s="11">
        <v>0</v>
      </c>
      <c r="Q2015" s="11">
        <v>69</v>
      </c>
      <c r="R2015" s="11">
        <v>1</v>
      </c>
    </row>
    <row r="2016" spans="1:18">
      <c r="A2016" s="10" t="s">
        <v>5965</v>
      </c>
      <c r="B2016" s="11" t="s">
        <v>920</v>
      </c>
      <c r="C2016" s="11" t="s">
        <v>4177</v>
      </c>
      <c r="D2016" s="11">
        <v>98038</v>
      </c>
      <c r="E2016" s="16">
        <v>465000</v>
      </c>
      <c r="F2016" s="12">
        <v>4</v>
      </c>
      <c r="G2016" s="15">
        <v>2.5</v>
      </c>
      <c r="H2016" s="15">
        <v>3060</v>
      </c>
      <c r="I2016" s="13">
        <v>152</v>
      </c>
      <c r="J2016" s="11">
        <v>0</v>
      </c>
      <c r="K2016" s="15" t="s">
        <v>4183</v>
      </c>
      <c r="L2016" s="11" t="s">
        <v>4183</v>
      </c>
      <c r="M2016" s="11" t="s">
        <v>4184</v>
      </c>
      <c r="N2016" s="11" t="s">
        <v>4180</v>
      </c>
      <c r="O2016" s="11">
        <v>13</v>
      </c>
      <c r="P2016" s="11">
        <v>1912</v>
      </c>
      <c r="Q2016" s="11">
        <v>113</v>
      </c>
      <c r="R2016" s="11">
        <v>2</v>
      </c>
    </row>
    <row r="2017" spans="1:18">
      <c r="A2017" s="10" t="s">
        <v>5966</v>
      </c>
      <c r="B2017" s="11" t="s">
        <v>49</v>
      </c>
      <c r="C2017" s="11" t="s">
        <v>4177</v>
      </c>
      <c r="D2017" s="11">
        <v>98112</v>
      </c>
      <c r="E2017" s="16">
        <v>465000</v>
      </c>
      <c r="F2017" s="12">
        <v>2</v>
      </c>
      <c r="G2017" s="15">
        <v>2.75</v>
      </c>
      <c r="H2017" s="15">
        <v>1430</v>
      </c>
      <c r="I2017" s="13">
        <v>325</v>
      </c>
      <c r="J2017" s="11">
        <v>0</v>
      </c>
      <c r="K2017" s="15" t="s">
        <v>4183</v>
      </c>
      <c r="L2017" s="11" t="s">
        <v>4178</v>
      </c>
      <c r="M2017" s="11" t="s">
        <v>4184</v>
      </c>
      <c r="N2017" s="11" t="s">
        <v>4180</v>
      </c>
      <c r="O2017" s="11">
        <v>19</v>
      </c>
      <c r="P2017" s="11">
        <v>0</v>
      </c>
      <c r="Q2017" s="11">
        <v>19</v>
      </c>
      <c r="R2017" s="11">
        <v>2</v>
      </c>
    </row>
    <row r="2018" spans="1:18">
      <c r="A2018" s="10" t="s">
        <v>2145</v>
      </c>
      <c r="B2018" s="11" t="s">
        <v>49</v>
      </c>
      <c r="C2018" s="11" t="s">
        <v>4177</v>
      </c>
      <c r="D2018" s="11">
        <v>98122</v>
      </c>
      <c r="E2018" s="16">
        <v>465000</v>
      </c>
      <c r="F2018" s="12">
        <v>3</v>
      </c>
      <c r="G2018" s="15">
        <v>2.25</v>
      </c>
      <c r="H2018" s="15">
        <v>1530</v>
      </c>
      <c r="I2018" s="13">
        <v>304</v>
      </c>
      <c r="J2018" s="11">
        <v>0</v>
      </c>
      <c r="K2018" s="15" t="s">
        <v>4183</v>
      </c>
      <c r="L2018" s="11" t="s">
        <v>4178</v>
      </c>
      <c r="M2018" s="11" t="s">
        <v>4184</v>
      </c>
      <c r="N2018" s="11" t="s">
        <v>4180</v>
      </c>
      <c r="O2018" s="11">
        <v>11</v>
      </c>
      <c r="P2018" s="11">
        <v>0</v>
      </c>
      <c r="Q2018" s="11">
        <v>11</v>
      </c>
      <c r="R2018" s="11">
        <v>2</v>
      </c>
    </row>
    <row r="2019" spans="1:18">
      <c r="A2019" s="10" t="s">
        <v>5967</v>
      </c>
      <c r="B2019" s="11" t="s">
        <v>49</v>
      </c>
      <c r="C2019" s="11" t="s">
        <v>4177</v>
      </c>
      <c r="D2019" s="11">
        <v>98117</v>
      </c>
      <c r="E2019" s="16">
        <v>465000</v>
      </c>
      <c r="F2019" s="12">
        <v>3</v>
      </c>
      <c r="G2019" s="15">
        <v>1</v>
      </c>
      <c r="H2019" s="11">
        <v>910</v>
      </c>
      <c r="I2019" s="13">
        <v>511</v>
      </c>
      <c r="J2019" s="11">
        <v>0</v>
      </c>
      <c r="K2019" s="15" t="s">
        <v>4183</v>
      </c>
      <c r="L2019" s="11" t="s">
        <v>4183</v>
      </c>
      <c r="M2019" s="11" t="s">
        <v>4184</v>
      </c>
      <c r="N2019" s="11" t="s">
        <v>4180</v>
      </c>
      <c r="O2019" s="11">
        <v>77</v>
      </c>
      <c r="P2019" s="11">
        <v>1994</v>
      </c>
      <c r="Q2019" s="11">
        <v>31</v>
      </c>
      <c r="R2019" s="11">
        <v>1</v>
      </c>
    </row>
    <row r="2020" spans="1:18">
      <c r="A2020" s="10" t="s">
        <v>5968</v>
      </c>
      <c r="B2020" s="11" t="s">
        <v>49</v>
      </c>
      <c r="C2020" s="11" t="s">
        <v>4177</v>
      </c>
      <c r="D2020" s="11">
        <v>98115</v>
      </c>
      <c r="E2020" s="16">
        <v>465000</v>
      </c>
      <c r="F2020" s="12">
        <v>3</v>
      </c>
      <c r="G2020" s="15">
        <v>1.5</v>
      </c>
      <c r="H2020" s="15">
        <v>1270</v>
      </c>
      <c r="I2020" s="13">
        <v>366</v>
      </c>
      <c r="J2020" s="11">
        <v>0</v>
      </c>
      <c r="K2020" s="15" t="s">
        <v>4183</v>
      </c>
      <c r="L2020" s="11" t="s">
        <v>4183</v>
      </c>
      <c r="M2020" s="11" t="s">
        <v>4184</v>
      </c>
      <c r="N2020" s="11" t="s">
        <v>4180</v>
      </c>
      <c r="O2020" s="11">
        <v>75</v>
      </c>
      <c r="P2020" s="11">
        <v>2005</v>
      </c>
      <c r="Q2020" s="11">
        <v>20</v>
      </c>
      <c r="R2020" s="11">
        <v>1</v>
      </c>
    </row>
    <row r="2021" spans="1:18">
      <c r="A2021" s="10" t="s">
        <v>5969</v>
      </c>
      <c r="B2021" s="11" t="s">
        <v>49</v>
      </c>
      <c r="C2021" s="11" t="s">
        <v>4177</v>
      </c>
      <c r="D2021" s="11">
        <v>98125</v>
      </c>
      <c r="E2021" s="16">
        <v>465000</v>
      </c>
      <c r="F2021" s="12">
        <v>4</v>
      </c>
      <c r="G2021" s="15">
        <v>1.75</v>
      </c>
      <c r="H2021" s="15">
        <v>1470</v>
      </c>
      <c r="I2021" s="13">
        <v>316</v>
      </c>
      <c r="J2021" s="11">
        <v>0</v>
      </c>
      <c r="K2021" s="15" t="s">
        <v>4183</v>
      </c>
      <c r="L2021" s="11" t="s">
        <v>4178</v>
      </c>
      <c r="M2021" s="11" t="s">
        <v>4184</v>
      </c>
      <c r="N2021" s="11" t="s">
        <v>4180</v>
      </c>
      <c r="O2021" s="11">
        <v>70</v>
      </c>
      <c r="P2021" s="11">
        <v>2005</v>
      </c>
      <c r="Q2021" s="11">
        <v>20</v>
      </c>
      <c r="R2021" s="11">
        <v>1</v>
      </c>
    </row>
    <row r="2022" spans="1:18">
      <c r="A2022" s="10" t="s">
        <v>2149</v>
      </c>
      <c r="B2022" s="11" t="s">
        <v>49</v>
      </c>
      <c r="C2022" s="11" t="s">
        <v>4177</v>
      </c>
      <c r="D2022" s="11">
        <v>98133</v>
      </c>
      <c r="E2022" s="16">
        <v>465000</v>
      </c>
      <c r="F2022" s="12">
        <v>3</v>
      </c>
      <c r="G2022" s="15">
        <v>1.75</v>
      </c>
      <c r="H2022" s="15">
        <v>1410</v>
      </c>
      <c r="I2022" s="13">
        <v>330</v>
      </c>
      <c r="J2022" s="11">
        <v>0</v>
      </c>
      <c r="K2022" s="15" t="s">
        <v>4183</v>
      </c>
      <c r="L2022" s="11" t="s">
        <v>4183</v>
      </c>
      <c r="M2022" s="11" t="s">
        <v>4184</v>
      </c>
      <c r="N2022" s="11" t="s">
        <v>4180</v>
      </c>
      <c r="O2022" s="11">
        <v>101</v>
      </c>
      <c r="P2022" s="11">
        <v>2013</v>
      </c>
      <c r="Q2022" s="11">
        <v>12</v>
      </c>
      <c r="R2022" s="11">
        <v>1</v>
      </c>
    </row>
    <row r="2023" spans="1:18">
      <c r="A2023" s="10" t="s">
        <v>2150</v>
      </c>
      <c r="B2023" s="11" t="s">
        <v>100</v>
      </c>
      <c r="C2023" s="11" t="s">
        <v>4177</v>
      </c>
      <c r="D2023" s="11">
        <v>98133</v>
      </c>
      <c r="E2023" s="16">
        <v>465000</v>
      </c>
      <c r="F2023" s="12">
        <v>4</v>
      </c>
      <c r="G2023" s="15">
        <v>2.5</v>
      </c>
      <c r="H2023" s="15">
        <v>2090</v>
      </c>
      <c r="I2023" s="13">
        <v>222</v>
      </c>
      <c r="J2023" s="11">
        <v>0</v>
      </c>
      <c r="K2023" s="15" t="s">
        <v>4183</v>
      </c>
      <c r="L2023" s="11" t="s">
        <v>4178</v>
      </c>
      <c r="M2023" s="11" t="s">
        <v>4184</v>
      </c>
      <c r="N2023" s="11" t="s">
        <v>4181</v>
      </c>
      <c r="O2023" s="11">
        <v>60</v>
      </c>
      <c r="P2023" s="11">
        <v>0</v>
      </c>
      <c r="Q2023" s="11">
        <v>60</v>
      </c>
      <c r="R2023" s="11">
        <v>1</v>
      </c>
    </row>
    <row r="2024" spans="1:18">
      <c r="A2024" s="10" t="s">
        <v>5970</v>
      </c>
      <c r="B2024" s="11" t="s">
        <v>120</v>
      </c>
      <c r="C2024" s="11" t="s">
        <v>4177</v>
      </c>
      <c r="D2024" s="11">
        <v>98072</v>
      </c>
      <c r="E2024" s="16">
        <v>465000</v>
      </c>
      <c r="F2024" s="12">
        <v>4</v>
      </c>
      <c r="G2024" s="15">
        <v>2.25</v>
      </c>
      <c r="H2024" s="15">
        <v>1820</v>
      </c>
      <c r="I2024" s="13">
        <v>255</v>
      </c>
      <c r="J2024" s="11">
        <v>0</v>
      </c>
      <c r="K2024" s="15" t="s">
        <v>4183</v>
      </c>
      <c r="L2024" s="11" t="s">
        <v>4178</v>
      </c>
      <c r="M2024" s="11" t="s">
        <v>4184</v>
      </c>
      <c r="N2024" s="11" t="s">
        <v>4181</v>
      </c>
      <c r="O2024" s="11">
        <v>48</v>
      </c>
      <c r="P2024" s="11">
        <v>0</v>
      </c>
      <c r="Q2024" s="11">
        <v>48</v>
      </c>
      <c r="R2024" s="11">
        <v>1</v>
      </c>
    </row>
    <row r="2025" spans="1:18">
      <c r="A2025" s="10" t="s">
        <v>5971</v>
      </c>
      <c r="B2025" s="11" t="s">
        <v>46</v>
      </c>
      <c r="C2025" s="11" t="s">
        <v>4177</v>
      </c>
      <c r="D2025" s="11">
        <v>98034</v>
      </c>
      <c r="E2025" s="16">
        <v>464900</v>
      </c>
      <c r="F2025" s="12">
        <v>4</v>
      </c>
      <c r="G2025" s="15">
        <v>2.25</v>
      </c>
      <c r="H2025" s="15">
        <v>2020</v>
      </c>
      <c r="I2025" s="13">
        <v>230</v>
      </c>
      <c r="J2025" s="11">
        <v>0</v>
      </c>
      <c r="K2025" s="15" t="s">
        <v>4183</v>
      </c>
      <c r="L2025" s="11" t="s">
        <v>4178</v>
      </c>
      <c r="M2025" s="11" t="s">
        <v>4184</v>
      </c>
      <c r="N2025" s="11" t="s">
        <v>4179</v>
      </c>
      <c r="O2025" s="11">
        <v>46</v>
      </c>
      <c r="P2025" s="11">
        <v>0</v>
      </c>
      <c r="Q2025" s="11">
        <v>46</v>
      </c>
      <c r="R2025" s="11">
        <v>1</v>
      </c>
    </row>
    <row r="2026" spans="1:18">
      <c r="A2026" s="10" t="s">
        <v>5972</v>
      </c>
      <c r="B2026" s="11" t="s">
        <v>49</v>
      </c>
      <c r="C2026" s="11" t="s">
        <v>4177</v>
      </c>
      <c r="D2026" s="11">
        <v>98119</v>
      </c>
      <c r="E2026" s="16">
        <v>464600</v>
      </c>
      <c r="F2026" s="12">
        <v>2</v>
      </c>
      <c r="G2026" s="15">
        <v>1</v>
      </c>
      <c r="H2026" s="11">
        <v>840</v>
      </c>
      <c r="I2026" s="13">
        <v>553</v>
      </c>
      <c r="J2026" s="11">
        <v>0</v>
      </c>
      <c r="K2026" s="15" t="s">
        <v>4183</v>
      </c>
      <c r="L2026" s="11" t="s">
        <v>4183</v>
      </c>
      <c r="M2026" s="11" t="s">
        <v>4179</v>
      </c>
      <c r="N2026" s="11" t="s">
        <v>4179</v>
      </c>
      <c r="O2026" s="11">
        <v>101</v>
      </c>
      <c r="P2026" s="11">
        <v>0</v>
      </c>
      <c r="Q2026" s="11">
        <v>101</v>
      </c>
      <c r="R2026" s="11">
        <v>1</v>
      </c>
    </row>
    <row r="2027" spans="1:18">
      <c r="A2027" s="10" t="s">
        <v>5973</v>
      </c>
      <c r="B2027" s="11" t="s">
        <v>49</v>
      </c>
      <c r="C2027" s="11" t="s">
        <v>4177</v>
      </c>
      <c r="D2027" s="11">
        <v>98136</v>
      </c>
      <c r="E2027" s="16">
        <v>464600</v>
      </c>
      <c r="F2027" s="12">
        <v>3</v>
      </c>
      <c r="G2027" s="15">
        <v>1.75</v>
      </c>
      <c r="H2027" s="15">
        <v>1120</v>
      </c>
      <c r="I2027" s="13">
        <v>415</v>
      </c>
      <c r="J2027" s="11">
        <v>0</v>
      </c>
      <c r="K2027" s="15" t="s">
        <v>4183</v>
      </c>
      <c r="L2027" s="11" t="s">
        <v>4183</v>
      </c>
      <c r="M2027" s="11" t="s">
        <v>4184</v>
      </c>
      <c r="N2027" s="11" t="s">
        <v>4179</v>
      </c>
      <c r="O2027" s="11">
        <v>100</v>
      </c>
      <c r="P2027" s="11">
        <v>1968</v>
      </c>
      <c r="Q2027" s="11">
        <v>57</v>
      </c>
      <c r="R2027" s="11">
        <v>1.5</v>
      </c>
    </row>
    <row r="2028" spans="1:18">
      <c r="A2028" s="10" t="s">
        <v>5974</v>
      </c>
      <c r="B2028" s="11" t="s">
        <v>33</v>
      </c>
      <c r="C2028" s="11" t="s">
        <v>4177</v>
      </c>
      <c r="D2028" s="11">
        <v>98006</v>
      </c>
      <c r="E2028" s="16">
        <v>464500</v>
      </c>
      <c r="F2028" s="12">
        <v>3</v>
      </c>
      <c r="G2028" s="15">
        <v>1.75</v>
      </c>
      <c r="H2028" s="15">
        <v>1150</v>
      </c>
      <c r="I2028" s="13">
        <v>404</v>
      </c>
      <c r="J2028" s="11">
        <v>0</v>
      </c>
      <c r="K2028" s="15" t="s">
        <v>4183</v>
      </c>
      <c r="L2028" s="11" t="s">
        <v>4183</v>
      </c>
      <c r="M2028" s="11" t="s">
        <v>4184</v>
      </c>
      <c r="N2028" s="11" t="s">
        <v>4181</v>
      </c>
      <c r="O2028" s="11">
        <v>66</v>
      </c>
      <c r="P2028" s="11">
        <v>0</v>
      </c>
      <c r="Q2028" s="11">
        <v>66</v>
      </c>
      <c r="R2028" s="11">
        <v>1</v>
      </c>
    </row>
    <row r="2029" spans="1:18">
      <c r="A2029" s="10" t="s">
        <v>5975</v>
      </c>
      <c r="B2029" s="11" t="s">
        <v>319</v>
      </c>
      <c r="C2029" s="11" t="s">
        <v>4177</v>
      </c>
      <c r="D2029" s="11">
        <v>98059</v>
      </c>
      <c r="E2029" s="16">
        <v>464000</v>
      </c>
      <c r="F2029" s="12">
        <v>4</v>
      </c>
      <c r="G2029" s="15">
        <v>2.5</v>
      </c>
      <c r="H2029" s="15">
        <v>2180</v>
      </c>
      <c r="I2029" s="13">
        <v>213</v>
      </c>
      <c r="J2029" s="11">
        <v>0</v>
      </c>
      <c r="K2029" s="15" t="s">
        <v>4183</v>
      </c>
      <c r="L2029" s="11" t="s">
        <v>4183</v>
      </c>
      <c r="M2029" s="11" t="s">
        <v>4184</v>
      </c>
      <c r="N2029" s="11" t="s">
        <v>4179</v>
      </c>
      <c r="O2029" s="11">
        <v>36</v>
      </c>
      <c r="P2029" s="11">
        <v>0</v>
      </c>
      <c r="Q2029" s="11">
        <v>36</v>
      </c>
      <c r="R2029" s="11">
        <v>2</v>
      </c>
    </row>
    <row r="2030" spans="1:18">
      <c r="A2030" s="10" t="s">
        <v>5976</v>
      </c>
      <c r="B2030" s="11" t="s">
        <v>49</v>
      </c>
      <c r="C2030" s="11" t="s">
        <v>4177</v>
      </c>
      <c r="D2030" s="11">
        <v>98122</v>
      </c>
      <c r="E2030" s="16">
        <v>464000</v>
      </c>
      <c r="F2030" s="12">
        <v>3</v>
      </c>
      <c r="G2030" s="15">
        <v>1</v>
      </c>
      <c r="H2030" s="15">
        <v>1320</v>
      </c>
      <c r="I2030" s="13">
        <v>352</v>
      </c>
      <c r="J2030" s="11">
        <v>0</v>
      </c>
      <c r="K2030" s="15" t="s">
        <v>4183</v>
      </c>
      <c r="L2030" s="11" t="s">
        <v>4183</v>
      </c>
      <c r="M2030" s="11" t="s">
        <v>4184</v>
      </c>
      <c r="N2030" s="11" t="s">
        <v>4180</v>
      </c>
      <c r="O2030" s="11">
        <v>125</v>
      </c>
      <c r="P2030" s="11">
        <v>2005</v>
      </c>
      <c r="Q2030" s="11">
        <v>20</v>
      </c>
      <c r="R2030" s="11">
        <v>2</v>
      </c>
    </row>
    <row r="2031" spans="1:18">
      <c r="A2031" s="10" t="s">
        <v>2158</v>
      </c>
      <c r="B2031" s="11" t="s">
        <v>100</v>
      </c>
      <c r="C2031" s="11" t="s">
        <v>4177</v>
      </c>
      <c r="D2031" s="11">
        <v>98133</v>
      </c>
      <c r="E2031" s="16">
        <v>464000</v>
      </c>
      <c r="F2031" s="12">
        <v>5</v>
      </c>
      <c r="G2031" s="15">
        <v>2.5</v>
      </c>
      <c r="H2031" s="15">
        <v>3400</v>
      </c>
      <c r="I2031" s="13">
        <v>136</v>
      </c>
      <c r="J2031" s="11">
        <v>0</v>
      </c>
      <c r="K2031" s="15" t="s">
        <v>4183</v>
      </c>
      <c r="L2031" s="11" t="s">
        <v>4178</v>
      </c>
      <c r="M2031" s="11" t="s">
        <v>4184</v>
      </c>
      <c r="N2031" s="11" t="s">
        <v>4179</v>
      </c>
      <c r="O2031" s="11">
        <v>66</v>
      </c>
      <c r="P2031" s="11">
        <v>0</v>
      </c>
      <c r="Q2031" s="11">
        <v>66</v>
      </c>
      <c r="R2031" s="11">
        <v>1</v>
      </c>
    </row>
    <row r="2032" spans="1:18">
      <c r="A2032" s="10" t="s">
        <v>5977</v>
      </c>
      <c r="B2032" s="11" t="s">
        <v>120</v>
      </c>
      <c r="C2032" s="11" t="s">
        <v>4177</v>
      </c>
      <c r="D2032" s="11">
        <v>98072</v>
      </c>
      <c r="E2032" s="16">
        <v>464000</v>
      </c>
      <c r="F2032" s="12">
        <v>3</v>
      </c>
      <c r="G2032" s="15">
        <v>1.75</v>
      </c>
      <c r="H2032" s="15">
        <v>1630</v>
      </c>
      <c r="I2032" s="13">
        <v>285</v>
      </c>
      <c r="J2032" s="11">
        <v>1</v>
      </c>
      <c r="K2032" s="15" t="s">
        <v>4183</v>
      </c>
      <c r="L2032" s="11" t="s">
        <v>4183</v>
      </c>
      <c r="M2032" s="11" t="s">
        <v>4184</v>
      </c>
      <c r="N2032" s="11" t="s">
        <v>4180</v>
      </c>
      <c r="O2032" s="11">
        <v>58</v>
      </c>
      <c r="P2032" s="11">
        <v>2011</v>
      </c>
      <c r="Q2032" s="11">
        <v>14</v>
      </c>
      <c r="R2032" s="11">
        <v>1</v>
      </c>
    </row>
    <row r="2033" spans="1:18">
      <c r="A2033" s="10" t="s">
        <v>5978</v>
      </c>
      <c r="B2033" s="11" t="s">
        <v>46</v>
      </c>
      <c r="C2033" s="11" t="s">
        <v>4177</v>
      </c>
      <c r="D2033" s="11">
        <v>98034</v>
      </c>
      <c r="E2033" s="16">
        <v>463000</v>
      </c>
      <c r="F2033" s="12">
        <v>4</v>
      </c>
      <c r="G2033" s="15">
        <v>2.5</v>
      </c>
      <c r="H2033" s="15">
        <v>1980</v>
      </c>
      <c r="I2033" s="13">
        <v>234</v>
      </c>
      <c r="J2033" s="11">
        <v>0</v>
      </c>
      <c r="K2033" s="15" t="s">
        <v>4183</v>
      </c>
      <c r="L2033" s="11" t="s">
        <v>4183</v>
      </c>
      <c r="M2033" s="11" t="s">
        <v>4184</v>
      </c>
      <c r="N2033" s="11" t="s">
        <v>4179</v>
      </c>
      <c r="O2033" s="11">
        <v>51</v>
      </c>
      <c r="P2033" s="11">
        <v>0</v>
      </c>
      <c r="Q2033" s="11">
        <v>51</v>
      </c>
      <c r="R2033" s="11">
        <v>2</v>
      </c>
    </row>
    <row r="2034" spans="1:18">
      <c r="A2034" s="10" t="s">
        <v>5979</v>
      </c>
      <c r="B2034" s="11" t="s">
        <v>33</v>
      </c>
      <c r="C2034" s="11" t="s">
        <v>4177</v>
      </c>
      <c r="D2034" s="11">
        <v>98007</v>
      </c>
      <c r="E2034" s="16">
        <v>462000</v>
      </c>
      <c r="F2034" s="12">
        <v>5</v>
      </c>
      <c r="G2034" s="15">
        <v>1.75</v>
      </c>
      <c r="H2034" s="15">
        <v>1250</v>
      </c>
      <c r="I2034" s="13">
        <v>370</v>
      </c>
      <c r="J2034" s="11">
        <v>0</v>
      </c>
      <c r="K2034" s="15" t="s">
        <v>4183</v>
      </c>
      <c r="L2034" s="11" t="s">
        <v>4183</v>
      </c>
      <c r="M2034" s="11" t="s">
        <v>4184</v>
      </c>
      <c r="N2034" s="11" t="s">
        <v>4179</v>
      </c>
      <c r="O2034" s="11">
        <v>59</v>
      </c>
      <c r="P2034" s="11">
        <v>0</v>
      </c>
      <c r="Q2034" s="11">
        <v>59</v>
      </c>
      <c r="R2034" s="11">
        <v>1</v>
      </c>
    </row>
    <row r="2035" spans="1:18">
      <c r="A2035" s="10" t="s">
        <v>2162</v>
      </c>
      <c r="B2035" s="11" t="s">
        <v>319</v>
      </c>
      <c r="C2035" s="11" t="s">
        <v>4177</v>
      </c>
      <c r="D2035" s="11">
        <v>98055</v>
      </c>
      <c r="E2035" s="16">
        <v>462000</v>
      </c>
      <c r="F2035" s="12">
        <v>4</v>
      </c>
      <c r="G2035" s="15">
        <v>2.5</v>
      </c>
      <c r="H2035" s="15">
        <v>3070</v>
      </c>
      <c r="I2035" s="13">
        <v>150</v>
      </c>
      <c r="J2035" s="11">
        <v>0</v>
      </c>
      <c r="K2035" s="15" t="s">
        <v>4183</v>
      </c>
      <c r="L2035" s="11" t="s">
        <v>4183</v>
      </c>
      <c r="M2035" s="11" t="s">
        <v>4184</v>
      </c>
      <c r="N2035" s="11" t="s">
        <v>4180</v>
      </c>
      <c r="O2035" s="11">
        <v>19</v>
      </c>
      <c r="P2035" s="11">
        <v>0</v>
      </c>
      <c r="Q2035" s="11">
        <v>19</v>
      </c>
      <c r="R2035" s="11">
        <v>2</v>
      </c>
    </row>
    <row r="2036" spans="1:18">
      <c r="A2036" s="10" t="s">
        <v>5980</v>
      </c>
      <c r="B2036" s="11" t="s">
        <v>49</v>
      </c>
      <c r="C2036" s="11" t="s">
        <v>4177</v>
      </c>
      <c r="D2036" s="11">
        <v>98115</v>
      </c>
      <c r="E2036" s="16">
        <v>462000</v>
      </c>
      <c r="F2036" s="12">
        <v>3</v>
      </c>
      <c r="G2036" s="15">
        <v>1.75</v>
      </c>
      <c r="H2036" s="15">
        <v>1300</v>
      </c>
      <c r="I2036" s="13">
        <v>355</v>
      </c>
      <c r="J2036" s="11">
        <v>0</v>
      </c>
      <c r="K2036" s="15" t="s">
        <v>4183</v>
      </c>
      <c r="L2036" s="11" t="s">
        <v>4178</v>
      </c>
      <c r="M2036" s="11" t="s">
        <v>4184</v>
      </c>
      <c r="N2036" s="11" t="s">
        <v>4181</v>
      </c>
      <c r="O2036" s="11">
        <v>106</v>
      </c>
      <c r="P2036" s="11">
        <v>1934</v>
      </c>
      <c r="Q2036" s="11">
        <v>91</v>
      </c>
      <c r="R2036" s="11">
        <v>1</v>
      </c>
    </row>
    <row r="2037" spans="1:18">
      <c r="A2037" s="10" t="s">
        <v>2164</v>
      </c>
      <c r="B2037" s="11" t="s">
        <v>49</v>
      </c>
      <c r="C2037" s="11" t="s">
        <v>4177</v>
      </c>
      <c r="D2037" s="11">
        <v>98118</v>
      </c>
      <c r="E2037" s="16">
        <v>462000</v>
      </c>
      <c r="F2037" s="12">
        <v>3</v>
      </c>
      <c r="G2037" s="15">
        <v>1.5</v>
      </c>
      <c r="H2037" s="15">
        <v>1710</v>
      </c>
      <c r="I2037" s="13">
        <v>270</v>
      </c>
      <c r="J2037" s="11">
        <v>0</v>
      </c>
      <c r="K2037" s="15" t="s">
        <v>4183</v>
      </c>
      <c r="L2037" s="11" t="s">
        <v>4178</v>
      </c>
      <c r="M2037" s="11" t="s">
        <v>4184</v>
      </c>
      <c r="N2037" s="11" t="s">
        <v>4180</v>
      </c>
      <c r="O2037" s="11">
        <v>97</v>
      </c>
      <c r="P2037" s="11">
        <v>1954</v>
      </c>
      <c r="Q2037" s="11">
        <v>71</v>
      </c>
      <c r="R2037" s="11">
        <v>1.5</v>
      </c>
    </row>
    <row r="2038" spans="1:18">
      <c r="A2038" s="10" t="s">
        <v>5981</v>
      </c>
      <c r="B2038" s="11" t="s">
        <v>46</v>
      </c>
      <c r="C2038" s="11" t="s">
        <v>4177</v>
      </c>
      <c r="D2038" s="11">
        <v>98033</v>
      </c>
      <c r="E2038" s="16">
        <v>461000</v>
      </c>
      <c r="F2038" s="12">
        <v>3</v>
      </c>
      <c r="G2038" s="15">
        <v>1.75</v>
      </c>
      <c r="H2038" s="15">
        <v>3600</v>
      </c>
      <c r="I2038" s="13">
        <v>128</v>
      </c>
      <c r="J2038" s="11">
        <v>0</v>
      </c>
      <c r="K2038" s="15" t="s">
        <v>4183</v>
      </c>
      <c r="L2038" s="11" t="s">
        <v>4178</v>
      </c>
      <c r="M2038" s="11" t="s">
        <v>4184</v>
      </c>
      <c r="N2038" s="11" t="s">
        <v>4179</v>
      </c>
      <c r="O2038" s="11">
        <v>77</v>
      </c>
      <c r="P2038" s="11">
        <v>0</v>
      </c>
      <c r="Q2038" s="11">
        <v>77</v>
      </c>
      <c r="R2038" s="11">
        <v>2</v>
      </c>
    </row>
    <row r="2039" spans="1:18">
      <c r="A2039" s="10" t="s">
        <v>2166</v>
      </c>
      <c r="B2039" s="11" t="s">
        <v>319</v>
      </c>
      <c r="C2039" s="11" t="s">
        <v>4177</v>
      </c>
      <c r="D2039" s="11">
        <v>98056</v>
      </c>
      <c r="E2039" s="16">
        <v>461000</v>
      </c>
      <c r="F2039" s="12">
        <v>3</v>
      </c>
      <c r="G2039" s="15">
        <v>3.25</v>
      </c>
      <c r="H2039" s="15">
        <v>2770</v>
      </c>
      <c r="I2039" s="13">
        <v>166</v>
      </c>
      <c r="J2039" s="11">
        <v>0</v>
      </c>
      <c r="K2039" s="15" t="s">
        <v>4183</v>
      </c>
      <c r="L2039" s="11" t="s">
        <v>4178</v>
      </c>
      <c r="M2039" s="11" t="s">
        <v>4184</v>
      </c>
      <c r="N2039" s="11" t="s">
        <v>4180</v>
      </c>
      <c r="O2039" s="11">
        <v>19</v>
      </c>
      <c r="P2039" s="11">
        <v>0</v>
      </c>
      <c r="Q2039" s="11">
        <v>19</v>
      </c>
      <c r="R2039" s="11">
        <v>2</v>
      </c>
    </row>
    <row r="2040" spans="1:18">
      <c r="A2040" s="10" t="s">
        <v>2167</v>
      </c>
      <c r="B2040" s="11" t="s">
        <v>49</v>
      </c>
      <c r="C2040" s="11" t="s">
        <v>4177</v>
      </c>
      <c r="D2040" s="11">
        <v>98133</v>
      </c>
      <c r="E2040" s="16">
        <v>461000</v>
      </c>
      <c r="F2040" s="12">
        <v>2</v>
      </c>
      <c r="G2040" s="15">
        <v>1</v>
      </c>
      <c r="H2040" s="15">
        <v>1060</v>
      </c>
      <c r="I2040" s="13">
        <v>435</v>
      </c>
      <c r="J2040" s="11">
        <v>0</v>
      </c>
      <c r="K2040" s="15" t="s">
        <v>4183</v>
      </c>
      <c r="L2040" s="11" t="s">
        <v>4183</v>
      </c>
      <c r="M2040" s="11" t="s">
        <v>4184</v>
      </c>
      <c r="N2040" s="11" t="s">
        <v>4180</v>
      </c>
      <c r="O2040" s="11">
        <v>99</v>
      </c>
      <c r="P2040" s="11">
        <v>2003</v>
      </c>
      <c r="Q2040" s="11">
        <v>22</v>
      </c>
      <c r="R2040" s="11">
        <v>1</v>
      </c>
    </row>
    <row r="2041" spans="1:18">
      <c r="A2041" s="10" t="s">
        <v>5982</v>
      </c>
      <c r="B2041" s="11" t="s">
        <v>451</v>
      </c>
      <c r="C2041" s="11" t="s">
        <v>4177</v>
      </c>
      <c r="D2041" s="11">
        <v>98019</v>
      </c>
      <c r="E2041" s="16">
        <v>460000</v>
      </c>
      <c r="F2041" s="12">
        <v>2</v>
      </c>
      <c r="G2041" s="15">
        <v>1.5</v>
      </c>
      <c r="H2041" s="15">
        <v>2730</v>
      </c>
      <c r="I2041" s="13">
        <v>168</v>
      </c>
      <c r="J2041" s="11">
        <v>0</v>
      </c>
      <c r="K2041" s="15" t="s">
        <v>4183</v>
      </c>
      <c r="L2041" s="11" t="s">
        <v>4178</v>
      </c>
      <c r="M2041" s="11" t="s">
        <v>4184</v>
      </c>
      <c r="N2041" s="11" t="s">
        <v>4179</v>
      </c>
      <c r="O2041" s="11">
        <v>49</v>
      </c>
      <c r="P2041" s="11">
        <v>1992</v>
      </c>
      <c r="Q2041" s="11">
        <v>33</v>
      </c>
      <c r="R2041" s="11">
        <v>1</v>
      </c>
    </row>
    <row r="2042" spans="1:18">
      <c r="A2042" s="10" t="s">
        <v>5983</v>
      </c>
      <c r="B2042" s="11" t="s">
        <v>79</v>
      </c>
      <c r="C2042" s="11" t="s">
        <v>4177</v>
      </c>
      <c r="D2042" s="11">
        <v>98027</v>
      </c>
      <c r="E2042" s="16">
        <v>460000</v>
      </c>
      <c r="F2042" s="12">
        <v>4</v>
      </c>
      <c r="G2042" s="15">
        <v>2.5</v>
      </c>
      <c r="H2042" s="15">
        <v>2110</v>
      </c>
      <c r="I2042" s="13">
        <v>218</v>
      </c>
      <c r="J2042" s="11">
        <v>1</v>
      </c>
      <c r="K2042" s="15" t="s">
        <v>4183</v>
      </c>
      <c r="L2042" s="11" t="s">
        <v>4178</v>
      </c>
      <c r="M2042" s="11" t="s">
        <v>4184</v>
      </c>
      <c r="N2042" s="11" t="s">
        <v>4179</v>
      </c>
      <c r="O2042" s="11">
        <v>40</v>
      </c>
      <c r="P2042" s="11">
        <v>0</v>
      </c>
      <c r="Q2042" s="11">
        <v>40</v>
      </c>
      <c r="R2042" s="11">
        <v>1</v>
      </c>
    </row>
    <row r="2043" spans="1:18">
      <c r="A2043" s="10" t="s">
        <v>5984</v>
      </c>
      <c r="B2043" s="11" t="s">
        <v>329</v>
      </c>
      <c r="C2043" s="11" t="s">
        <v>4177</v>
      </c>
      <c r="D2043" s="11">
        <v>98028</v>
      </c>
      <c r="E2043" s="16">
        <v>460000</v>
      </c>
      <c r="F2043" s="12">
        <v>3</v>
      </c>
      <c r="G2043" s="15">
        <v>2.25</v>
      </c>
      <c r="H2043" s="15">
        <v>2350</v>
      </c>
      <c r="I2043" s="13">
        <v>196</v>
      </c>
      <c r="J2043" s="11">
        <v>0</v>
      </c>
      <c r="K2043" s="15" t="s">
        <v>4183</v>
      </c>
      <c r="L2043" s="11" t="s">
        <v>4178</v>
      </c>
      <c r="M2043" s="11" t="s">
        <v>4184</v>
      </c>
      <c r="N2043" s="11" t="s">
        <v>4180</v>
      </c>
      <c r="O2043" s="11">
        <v>48</v>
      </c>
      <c r="P2043" s="11">
        <v>2004</v>
      </c>
      <c r="Q2043" s="11">
        <v>21</v>
      </c>
      <c r="R2043" s="11">
        <v>1</v>
      </c>
    </row>
    <row r="2044" spans="1:18">
      <c r="A2044" s="10" t="s">
        <v>5985</v>
      </c>
      <c r="B2044" s="11" t="s">
        <v>1392</v>
      </c>
      <c r="C2044" s="11" t="s">
        <v>4177</v>
      </c>
      <c r="D2044" s="11">
        <v>98030</v>
      </c>
      <c r="E2044" s="16">
        <v>460000</v>
      </c>
      <c r="F2044" s="12">
        <v>4</v>
      </c>
      <c r="G2044" s="15">
        <v>3</v>
      </c>
      <c r="H2044" s="15">
        <v>2230</v>
      </c>
      <c r="I2044" s="13">
        <v>206</v>
      </c>
      <c r="J2044" s="11">
        <v>1</v>
      </c>
      <c r="K2044" s="15" t="s">
        <v>4183</v>
      </c>
      <c r="L2044" s="11" t="s">
        <v>4183</v>
      </c>
      <c r="M2044" s="11" t="s">
        <v>4184</v>
      </c>
      <c r="N2044" s="11" t="s">
        <v>4180</v>
      </c>
      <c r="O2044" s="11">
        <v>34</v>
      </c>
      <c r="P2044" s="11">
        <v>0</v>
      </c>
      <c r="Q2044" s="11">
        <v>34</v>
      </c>
      <c r="R2044" s="11">
        <v>2</v>
      </c>
    </row>
    <row r="2045" spans="1:18">
      <c r="A2045" s="10" t="s">
        <v>5986</v>
      </c>
      <c r="B2045" s="11" t="s">
        <v>46</v>
      </c>
      <c r="C2045" s="11" t="s">
        <v>4177</v>
      </c>
      <c r="D2045" s="11">
        <v>98034</v>
      </c>
      <c r="E2045" s="16">
        <v>460000</v>
      </c>
      <c r="F2045" s="12">
        <v>3</v>
      </c>
      <c r="G2045" s="15">
        <v>2.5</v>
      </c>
      <c r="H2045" s="15">
        <v>1730</v>
      </c>
      <c r="I2045" s="13">
        <v>266</v>
      </c>
      <c r="J2045" s="11">
        <v>0</v>
      </c>
      <c r="K2045" s="15" t="s">
        <v>4183</v>
      </c>
      <c r="L2045" s="11" t="s">
        <v>4178</v>
      </c>
      <c r="M2045" s="11" t="s">
        <v>4184</v>
      </c>
      <c r="N2045" s="11" t="s">
        <v>4180</v>
      </c>
      <c r="O2045" s="11">
        <v>56</v>
      </c>
      <c r="P2045" s="11">
        <v>2010</v>
      </c>
      <c r="Q2045" s="11">
        <v>15</v>
      </c>
      <c r="R2045" s="11">
        <v>1</v>
      </c>
    </row>
    <row r="2046" spans="1:18">
      <c r="A2046" s="10" t="s">
        <v>5987</v>
      </c>
      <c r="B2046" s="11" t="s">
        <v>743</v>
      </c>
      <c r="C2046" s="11" t="s">
        <v>4177</v>
      </c>
      <c r="D2046" s="11">
        <v>98155</v>
      </c>
      <c r="E2046" s="16">
        <v>460000</v>
      </c>
      <c r="F2046" s="12">
        <v>4</v>
      </c>
      <c r="G2046" s="15">
        <v>2.5</v>
      </c>
      <c r="H2046" s="15">
        <v>2550</v>
      </c>
      <c r="I2046" s="13">
        <v>180</v>
      </c>
      <c r="J2046" s="11">
        <v>0</v>
      </c>
      <c r="K2046" s="15" t="s">
        <v>4183</v>
      </c>
      <c r="L2046" s="11" t="s">
        <v>4178</v>
      </c>
      <c r="M2046" s="11" t="s">
        <v>4184</v>
      </c>
      <c r="N2046" s="11" t="s">
        <v>4179</v>
      </c>
      <c r="O2046" s="11">
        <v>64</v>
      </c>
      <c r="P2046" s="11">
        <v>2001</v>
      </c>
      <c r="Q2046" s="11">
        <v>24</v>
      </c>
      <c r="R2046" s="11">
        <v>1</v>
      </c>
    </row>
    <row r="2047" spans="1:18">
      <c r="A2047" s="10" t="s">
        <v>5988</v>
      </c>
      <c r="B2047" s="11" t="s">
        <v>49</v>
      </c>
      <c r="C2047" s="11" t="s">
        <v>4177</v>
      </c>
      <c r="D2047" s="11">
        <v>98107</v>
      </c>
      <c r="E2047" s="16">
        <v>460000</v>
      </c>
      <c r="F2047" s="12">
        <v>3</v>
      </c>
      <c r="G2047" s="15">
        <v>2.5</v>
      </c>
      <c r="H2047" s="15">
        <v>1450</v>
      </c>
      <c r="I2047" s="13">
        <v>317</v>
      </c>
      <c r="J2047" s="11">
        <v>0</v>
      </c>
      <c r="K2047" s="15" t="s">
        <v>4183</v>
      </c>
      <c r="L2047" s="11" t="s">
        <v>4178</v>
      </c>
      <c r="M2047" s="11" t="s">
        <v>4184</v>
      </c>
      <c r="N2047" s="11" t="s">
        <v>4180</v>
      </c>
      <c r="O2047" s="11">
        <v>17</v>
      </c>
      <c r="P2047" s="11">
        <v>0</v>
      </c>
      <c r="Q2047" s="11">
        <v>17</v>
      </c>
      <c r="R2047" s="11">
        <v>2</v>
      </c>
    </row>
    <row r="2048" spans="1:18">
      <c r="A2048" s="10" t="s">
        <v>5989</v>
      </c>
      <c r="B2048" s="11" t="s">
        <v>49</v>
      </c>
      <c r="C2048" s="11" t="s">
        <v>4177</v>
      </c>
      <c r="D2048" s="11">
        <v>98117</v>
      </c>
      <c r="E2048" s="16">
        <v>460000</v>
      </c>
      <c r="F2048" s="12">
        <v>3</v>
      </c>
      <c r="G2048" s="15">
        <v>3.5</v>
      </c>
      <c r="H2048" s="15">
        <v>1600</v>
      </c>
      <c r="I2048" s="13">
        <v>288</v>
      </c>
      <c r="J2048" s="11">
        <v>0</v>
      </c>
      <c r="K2048" s="15" t="s">
        <v>4183</v>
      </c>
      <c r="L2048" s="11" t="s">
        <v>4178</v>
      </c>
      <c r="M2048" s="11" t="s">
        <v>4184</v>
      </c>
      <c r="N2048" s="11" t="s">
        <v>4180</v>
      </c>
      <c r="O2048" s="11">
        <v>19</v>
      </c>
      <c r="P2048" s="11">
        <v>0</v>
      </c>
      <c r="Q2048" s="11">
        <v>19</v>
      </c>
      <c r="R2048" s="11">
        <v>2</v>
      </c>
    </row>
    <row r="2049" spans="1:18">
      <c r="A2049" s="10" t="s">
        <v>5990</v>
      </c>
      <c r="B2049" s="11" t="s">
        <v>49</v>
      </c>
      <c r="C2049" s="11" t="s">
        <v>4177</v>
      </c>
      <c r="D2049" s="11">
        <v>98126</v>
      </c>
      <c r="E2049" s="16">
        <v>460000</v>
      </c>
      <c r="F2049" s="12">
        <v>3</v>
      </c>
      <c r="G2049" s="15">
        <v>2</v>
      </c>
      <c r="H2049" s="15">
        <v>2060</v>
      </c>
      <c r="I2049" s="13">
        <v>223</v>
      </c>
      <c r="J2049" s="11">
        <v>0</v>
      </c>
      <c r="K2049" s="15" t="s">
        <v>4183</v>
      </c>
      <c r="L2049" s="11" t="s">
        <v>4178</v>
      </c>
      <c r="M2049" s="11" t="s">
        <v>4184</v>
      </c>
      <c r="N2049" s="11" t="s">
        <v>4180</v>
      </c>
      <c r="O2049" s="11">
        <v>96</v>
      </c>
      <c r="P2049" s="11">
        <v>0</v>
      </c>
      <c r="Q2049" s="11">
        <v>96</v>
      </c>
      <c r="R2049" s="11">
        <v>1</v>
      </c>
    </row>
    <row r="2050" spans="1:18">
      <c r="A2050" s="10" t="s">
        <v>5991</v>
      </c>
      <c r="B2050" s="11" t="s">
        <v>49</v>
      </c>
      <c r="C2050" s="11" t="s">
        <v>4177</v>
      </c>
      <c r="D2050" s="11">
        <v>98107</v>
      </c>
      <c r="E2050" s="16">
        <v>460000</v>
      </c>
      <c r="F2050" s="12">
        <v>2</v>
      </c>
      <c r="G2050" s="15">
        <v>1</v>
      </c>
      <c r="H2050" s="11">
        <v>890</v>
      </c>
      <c r="I2050" s="13">
        <v>517</v>
      </c>
      <c r="J2050" s="11">
        <v>0</v>
      </c>
      <c r="K2050" s="15" t="s">
        <v>4183</v>
      </c>
      <c r="L2050" s="11" t="s">
        <v>4178</v>
      </c>
      <c r="M2050" s="11" t="s">
        <v>4184</v>
      </c>
      <c r="N2050" s="11" t="s">
        <v>4179</v>
      </c>
      <c r="O2050" s="11">
        <v>106</v>
      </c>
      <c r="P2050" s="11">
        <v>1985</v>
      </c>
      <c r="Q2050" s="11">
        <v>40</v>
      </c>
      <c r="R2050" s="11">
        <v>1</v>
      </c>
    </row>
    <row r="2051" spans="1:18">
      <c r="A2051" s="10" t="s">
        <v>5992</v>
      </c>
      <c r="B2051" s="11" t="s">
        <v>49</v>
      </c>
      <c r="C2051" s="11" t="s">
        <v>4177</v>
      </c>
      <c r="D2051" s="11">
        <v>98115</v>
      </c>
      <c r="E2051" s="16">
        <v>460000</v>
      </c>
      <c r="F2051" s="12">
        <v>3</v>
      </c>
      <c r="G2051" s="15">
        <v>1.75</v>
      </c>
      <c r="H2051" s="15">
        <v>1550</v>
      </c>
      <c r="I2051" s="13">
        <v>297</v>
      </c>
      <c r="J2051" s="11">
        <v>0</v>
      </c>
      <c r="K2051" s="15" t="s">
        <v>4183</v>
      </c>
      <c r="L2051" s="11" t="s">
        <v>4178</v>
      </c>
      <c r="M2051" s="11" t="s">
        <v>4184</v>
      </c>
      <c r="N2051" s="11" t="s">
        <v>4179</v>
      </c>
      <c r="O2051" s="11">
        <v>76</v>
      </c>
      <c r="P2051" s="11">
        <v>1985</v>
      </c>
      <c r="Q2051" s="11">
        <v>40</v>
      </c>
      <c r="R2051" s="11">
        <v>1</v>
      </c>
    </row>
    <row r="2052" spans="1:18">
      <c r="A2052" s="10" t="s">
        <v>5993</v>
      </c>
      <c r="B2052" s="11" t="s">
        <v>49</v>
      </c>
      <c r="C2052" s="11" t="s">
        <v>4177</v>
      </c>
      <c r="D2052" s="11">
        <v>98117</v>
      </c>
      <c r="E2052" s="16">
        <v>460000</v>
      </c>
      <c r="F2052" s="12">
        <v>3</v>
      </c>
      <c r="G2052" s="15">
        <v>1</v>
      </c>
      <c r="H2052" s="15">
        <v>1670</v>
      </c>
      <c r="I2052" s="13">
        <v>275</v>
      </c>
      <c r="J2052" s="11">
        <v>0</v>
      </c>
      <c r="K2052" s="15" t="s">
        <v>4183</v>
      </c>
      <c r="L2052" s="11" t="s">
        <v>4178</v>
      </c>
      <c r="M2052" s="11" t="s">
        <v>4184</v>
      </c>
      <c r="N2052" s="11" t="s">
        <v>4179</v>
      </c>
      <c r="O2052" s="11">
        <v>86</v>
      </c>
      <c r="P2052" s="11">
        <v>1989</v>
      </c>
      <c r="Q2052" s="11">
        <v>36</v>
      </c>
      <c r="R2052" s="11">
        <v>1.5</v>
      </c>
    </row>
    <row r="2053" spans="1:18">
      <c r="A2053" s="10" t="s">
        <v>5994</v>
      </c>
      <c r="B2053" s="11" t="s">
        <v>49</v>
      </c>
      <c r="C2053" s="11" t="s">
        <v>4177</v>
      </c>
      <c r="D2053" s="11">
        <v>98116</v>
      </c>
      <c r="E2053" s="16">
        <v>460000</v>
      </c>
      <c r="F2053" s="12">
        <v>2</v>
      </c>
      <c r="G2053" s="15">
        <v>1.5</v>
      </c>
      <c r="H2053" s="15">
        <v>1090</v>
      </c>
      <c r="I2053" s="13">
        <v>422</v>
      </c>
      <c r="J2053" s="11">
        <v>0</v>
      </c>
      <c r="K2053" s="15" t="s">
        <v>4183</v>
      </c>
      <c r="L2053" s="11" t="s">
        <v>4178</v>
      </c>
      <c r="M2053" s="11" t="s">
        <v>4184</v>
      </c>
      <c r="N2053" s="11" t="s">
        <v>4180</v>
      </c>
      <c r="O2053" s="11">
        <v>74</v>
      </c>
      <c r="P2053" s="11">
        <v>1994</v>
      </c>
      <c r="Q2053" s="11">
        <v>31</v>
      </c>
      <c r="R2053" s="11">
        <v>1</v>
      </c>
    </row>
    <row r="2054" spans="1:18">
      <c r="A2054" s="10" t="s">
        <v>5995</v>
      </c>
      <c r="B2054" s="11" t="s">
        <v>379</v>
      </c>
      <c r="C2054" s="11" t="s">
        <v>4177</v>
      </c>
      <c r="D2054" s="11">
        <v>98166</v>
      </c>
      <c r="E2054" s="16">
        <v>459950</v>
      </c>
      <c r="F2054" s="12">
        <v>3</v>
      </c>
      <c r="G2054" s="15">
        <v>1.75</v>
      </c>
      <c r="H2054" s="15">
        <v>1850</v>
      </c>
      <c r="I2054" s="13">
        <v>249</v>
      </c>
      <c r="J2054" s="11">
        <v>0</v>
      </c>
      <c r="K2054" s="15" t="s">
        <v>4183</v>
      </c>
      <c r="L2054" s="11" t="s">
        <v>4178</v>
      </c>
      <c r="M2054" s="11" t="s">
        <v>4179</v>
      </c>
      <c r="N2054" s="11" t="s">
        <v>4181</v>
      </c>
      <c r="O2054" s="11">
        <v>106</v>
      </c>
      <c r="P2054" s="11">
        <v>1934</v>
      </c>
      <c r="Q2054" s="11">
        <v>91</v>
      </c>
      <c r="R2054" s="11">
        <v>1</v>
      </c>
    </row>
    <row r="2055" spans="1:18">
      <c r="A2055" s="10" t="s">
        <v>5996</v>
      </c>
      <c r="B2055" s="11" t="s">
        <v>841</v>
      </c>
      <c r="C2055" s="11" t="s">
        <v>4177</v>
      </c>
      <c r="D2055" s="11">
        <v>98011</v>
      </c>
      <c r="E2055" s="16">
        <v>459950</v>
      </c>
      <c r="F2055" s="12">
        <v>4</v>
      </c>
      <c r="G2055" s="15">
        <v>2.5</v>
      </c>
      <c r="H2055" s="15">
        <v>2000</v>
      </c>
      <c r="I2055" s="13">
        <v>230</v>
      </c>
      <c r="J2055" s="11">
        <v>0</v>
      </c>
      <c r="K2055" s="15" t="s">
        <v>4183</v>
      </c>
      <c r="L2055" s="11" t="s">
        <v>4183</v>
      </c>
      <c r="M2055" s="11" t="s">
        <v>4184</v>
      </c>
      <c r="N2055" s="11" t="s">
        <v>4180</v>
      </c>
      <c r="O2055" s="11">
        <v>22</v>
      </c>
      <c r="P2055" s="11">
        <v>0</v>
      </c>
      <c r="Q2055" s="11">
        <v>22</v>
      </c>
      <c r="R2055" s="11">
        <v>2</v>
      </c>
    </row>
    <row r="2056" spans="1:18">
      <c r="A2056" s="10" t="s">
        <v>5997</v>
      </c>
      <c r="B2056" s="11" t="s">
        <v>33</v>
      </c>
      <c r="C2056" s="11" t="s">
        <v>4177</v>
      </c>
      <c r="D2056" s="11">
        <v>98006</v>
      </c>
      <c r="E2056" s="16">
        <v>459900</v>
      </c>
      <c r="F2056" s="12">
        <v>3</v>
      </c>
      <c r="G2056" s="15">
        <v>1.75</v>
      </c>
      <c r="H2056" s="15">
        <v>2580</v>
      </c>
      <c r="I2056" s="13">
        <v>178</v>
      </c>
      <c r="J2056" s="11">
        <v>0</v>
      </c>
      <c r="K2056" s="15" t="s">
        <v>4183</v>
      </c>
      <c r="L2056" s="11" t="s">
        <v>4178</v>
      </c>
      <c r="M2056" s="11" t="s">
        <v>4184</v>
      </c>
      <c r="N2056" s="11" t="s">
        <v>4179</v>
      </c>
      <c r="O2056" s="11">
        <v>74</v>
      </c>
      <c r="P2056" s="11">
        <v>1999</v>
      </c>
      <c r="Q2056" s="11">
        <v>26</v>
      </c>
      <c r="R2056" s="11">
        <v>1</v>
      </c>
    </row>
    <row r="2057" spans="1:18">
      <c r="A2057" s="10" t="s">
        <v>5998</v>
      </c>
      <c r="B2057" s="11" t="s">
        <v>49</v>
      </c>
      <c r="C2057" s="11" t="s">
        <v>4177</v>
      </c>
      <c r="D2057" s="11">
        <v>98117</v>
      </c>
      <c r="E2057" s="16">
        <v>459500</v>
      </c>
      <c r="F2057" s="12">
        <v>2</v>
      </c>
      <c r="G2057" s="15">
        <v>1</v>
      </c>
      <c r="H2057" s="15">
        <v>1250</v>
      </c>
      <c r="I2057" s="13">
        <v>368</v>
      </c>
      <c r="J2057" s="11">
        <v>0</v>
      </c>
      <c r="K2057" s="15" t="s">
        <v>4183</v>
      </c>
      <c r="L2057" s="11" t="s">
        <v>4178</v>
      </c>
      <c r="M2057" s="11" t="s">
        <v>4184</v>
      </c>
      <c r="N2057" s="11" t="s">
        <v>4180</v>
      </c>
      <c r="O2057" s="11">
        <v>96</v>
      </c>
      <c r="P2057" s="11">
        <v>0</v>
      </c>
      <c r="Q2057" s="11">
        <v>96</v>
      </c>
      <c r="R2057" s="11">
        <v>1</v>
      </c>
    </row>
    <row r="2058" spans="1:18">
      <c r="A2058" s="10" t="s">
        <v>2185</v>
      </c>
      <c r="B2058" s="11" t="s">
        <v>49</v>
      </c>
      <c r="C2058" s="11" t="s">
        <v>4177</v>
      </c>
      <c r="D2058" s="11">
        <v>98133</v>
      </c>
      <c r="E2058" s="16">
        <v>459500</v>
      </c>
      <c r="F2058" s="12">
        <v>3</v>
      </c>
      <c r="G2058" s="15">
        <v>1.75</v>
      </c>
      <c r="H2058" s="15">
        <v>1470</v>
      </c>
      <c r="I2058" s="13">
        <v>313</v>
      </c>
      <c r="J2058" s="11">
        <v>0</v>
      </c>
      <c r="K2058" s="15" t="s">
        <v>4183</v>
      </c>
      <c r="L2058" s="11" t="s">
        <v>4178</v>
      </c>
      <c r="M2058" s="11" t="s">
        <v>4184</v>
      </c>
      <c r="N2058" s="11" t="s">
        <v>4180</v>
      </c>
      <c r="O2058" s="11">
        <v>41</v>
      </c>
      <c r="P2058" s="11">
        <v>0</v>
      </c>
      <c r="Q2058" s="11">
        <v>41</v>
      </c>
      <c r="R2058" s="11">
        <v>1</v>
      </c>
    </row>
    <row r="2059" spans="1:18">
      <c r="A2059" s="10" t="s">
        <v>5999</v>
      </c>
      <c r="B2059" s="11" t="s">
        <v>379</v>
      </c>
      <c r="C2059" s="11" t="s">
        <v>4177</v>
      </c>
      <c r="D2059" s="11">
        <v>98148</v>
      </c>
      <c r="E2059" s="16">
        <v>459000</v>
      </c>
      <c r="F2059" s="12">
        <v>4</v>
      </c>
      <c r="G2059" s="15">
        <v>3</v>
      </c>
      <c r="H2059" s="15">
        <v>2530</v>
      </c>
      <c r="I2059" s="13">
        <v>181</v>
      </c>
      <c r="J2059" s="11">
        <v>0</v>
      </c>
      <c r="K2059" s="15" t="s">
        <v>4183</v>
      </c>
      <c r="L2059" s="11" t="s">
        <v>4183</v>
      </c>
      <c r="M2059" s="11" t="s">
        <v>4184</v>
      </c>
      <c r="N2059" s="11" t="s">
        <v>4180</v>
      </c>
      <c r="O2059" s="11">
        <v>12</v>
      </c>
      <c r="P2059" s="11">
        <v>1923</v>
      </c>
      <c r="Q2059" s="11">
        <v>102</v>
      </c>
      <c r="R2059" s="11">
        <v>2</v>
      </c>
    </row>
    <row r="2060" spans="1:18">
      <c r="A2060" s="10" t="s">
        <v>6000</v>
      </c>
      <c r="B2060" s="11" t="s">
        <v>46</v>
      </c>
      <c r="C2060" s="11" t="s">
        <v>4177</v>
      </c>
      <c r="D2060" s="11">
        <v>98034</v>
      </c>
      <c r="E2060" s="16">
        <v>459000</v>
      </c>
      <c r="F2060" s="12">
        <v>3</v>
      </c>
      <c r="G2060" s="15">
        <v>1.75</v>
      </c>
      <c r="H2060" s="15">
        <v>1620</v>
      </c>
      <c r="I2060" s="13">
        <v>283</v>
      </c>
      <c r="J2060" s="11">
        <v>0</v>
      </c>
      <c r="K2060" s="15" t="s">
        <v>4183</v>
      </c>
      <c r="L2060" s="11" t="s">
        <v>4178</v>
      </c>
      <c r="M2060" s="11" t="s">
        <v>4184</v>
      </c>
      <c r="N2060" s="11" t="s">
        <v>4179</v>
      </c>
      <c r="O2060" s="11">
        <v>51</v>
      </c>
      <c r="P2060" s="11">
        <v>0</v>
      </c>
      <c r="Q2060" s="11">
        <v>51</v>
      </c>
      <c r="R2060" s="11">
        <v>1</v>
      </c>
    </row>
    <row r="2061" spans="1:18">
      <c r="A2061" s="10" t="s">
        <v>2188</v>
      </c>
      <c r="B2061" s="11" t="s">
        <v>49</v>
      </c>
      <c r="C2061" s="11" t="s">
        <v>4177</v>
      </c>
      <c r="D2061" s="11">
        <v>98103</v>
      </c>
      <c r="E2061" s="16">
        <v>458664</v>
      </c>
      <c r="F2061" s="12">
        <v>2</v>
      </c>
      <c r="G2061" s="15">
        <v>1</v>
      </c>
      <c r="H2061" s="15">
        <v>1470</v>
      </c>
      <c r="I2061" s="13">
        <v>312</v>
      </c>
      <c r="J2061" s="11">
        <v>0</v>
      </c>
      <c r="K2061" s="15" t="s">
        <v>4183</v>
      </c>
      <c r="L2061" s="11" t="s">
        <v>4178</v>
      </c>
      <c r="M2061" s="11" t="s">
        <v>4184</v>
      </c>
      <c r="N2061" s="11" t="s">
        <v>4180</v>
      </c>
      <c r="O2061" s="11">
        <v>84</v>
      </c>
      <c r="P2061" s="11">
        <v>1994</v>
      </c>
      <c r="Q2061" s="11">
        <v>31</v>
      </c>
      <c r="R2061" s="11">
        <v>1</v>
      </c>
    </row>
    <row r="2062" spans="1:18">
      <c r="A2062" s="10" t="s">
        <v>6001</v>
      </c>
      <c r="B2062" s="11" t="s">
        <v>49</v>
      </c>
      <c r="C2062" s="11" t="s">
        <v>4177</v>
      </c>
      <c r="D2062" s="11">
        <v>98136</v>
      </c>
      <c r="E2062" s="16">
        <v>458500</v>
      </c>
      <c r="F2062" s="12">
        <v>3</v>
      </c>
      <c r="G2062" s="15">
        <v>2</v>
      </c>
      <c r="H2062" s="15">
        <v>1890</v>
      </c>
      <c r="I2062" s="13">
        <v>243</v>
      </c>
      <c r="J2062" s="11">
        <v>0</v>
      </c>
      <c r="K2062" s="15" t="s">
        <v>4183</v>
      </c>
      <c r="L2062" s="11" t="s">
        <v>4178</v>
      </c>
      <c r="M2062" s="11" t="s">
        <v>4184</v>
      </c>
      <c r="N2062" s="11" t="s">
        <v>4180</v>
      </c>
      <c r="O2062" s="11">
        <v>13</v>
      </c>
      <c r="P2062" s="11">
        <v>1912</v>
      </c>
      <c r="Q2062" s="11">
        <v>113</v>
      </c>
      <c r="R2062" s="11">
        <v>2</v>
      </c>
    </row>
    <row r="2063" spans="1:18">
      <c r="A2063" s="10" t="s">
        <v>6002</v>
      </c>
      <c r="B2063" s="11" t="s">
        <v>100</v>
      </c>
      <c r="C2063" s="11" t="s">
        <v>4177</v>
      </c>
      <c r="D2063" s="11">
        <v>98177</v>
      </c>
      <c r="E2063" s="16">
        <v>458400</v>
      </c>
      <c r="F2063" s="12">
        <v>4</v>
      </c>
      <c r="G2063" s="15">
        <v>2.5</v>
      </c>
      <c r="H2063" s="15">
        <v>1910</v>
      </c>
      <c r="I2063" s="13">
        <v>240</v>
      </c>
      <c r="J2063" s="11">
        <v>0</v>
      </c>
      <c r="K2063" s="15" t="s">
        <v>4183</v>
      </c>
      <c r="L2063" s="11" t="s">
        <v>4183</v>
      </c>
      <c r="M2063" s="11" t="s">
        <v>4184</v>
      </c>
      <c r="N2063" s="11" t="s">
        <v>4180</v>
      </c>
      <c r="O2063" s="11">
        <v>104</v>
      </c>
      <c r="P2063" s="11">
        <v>1968</v>
      </c>
      <c r="Q2063" s="11">
        <v>57</v>
      </c>
      <c r="R2063" s="11">
        <v>1</v>
      </c>
    </row>
    <row r="2064" spans="1:18">
      <c r="A2064" s="10" t="s">
        <v>6003</v>
      </c>
      <c r="B2064" s="11" t="s">
        <v>841</v>
      </c>
      <c r="C2064" s="11" t="s">
        <v>4177</v>
      </c>
      <c r="D2064" s="11">
        <v>98011</v>
      </c>
      <c r="E2064" s="16">
        <v>458000</v>
      </c>
      <c r="F2064" s="12">
        <v>3</v>
      </c>
      <c r="G2064" s="15">
        <v>2.5</v>
      </c>
      <c r="H2064" s="15">
        <v>1870</v>
      </c>
      <c r="I2064" s="13">
        <v>245</v>
      </c>
      <c r="J2064" s="11">
        <v>0</v>
      </c>
      <c r="K2064" s="15" t="s">
        <v>4183</v>
      </c>
      <c r="L2064" s="11" t="s">
        <v>4183</v>
      </c>
      <c r="M2064" s="11" t="s">
        <v>4184</v>
      </c>
      <c r="N2064" s="11" t="s">
        <v>4180</v>
      </c>
      <c r="O2064" s="11">
        <v>22</v>
      </c>
      <c r="P2064" s="11">
        <v>0</v>
      </c>
      <c r="Q2064" s="11">
        <v>22</v>
      </c>
      <c r="R2064" s="11">
        <v>2</v>
      </c>
    </row>
    <row r="2065" spans="1:18">
      <c r="A2065" s="10" t="s">
        <v>6004</v>
      </c>
      <c r="B2065" s="11" t="s">
        <v>841</v>
      </c>
      <c r="C2065" s="11" t="s">
        <v>4177</v>
      </c>
      <c r="D2065" s="11">
        <v>98011</v>
      </c>
      <c r="E2065" s="16">
        <v>458000</v>
      </c>
      <c r="F2065" s="12">
        <v>5</v>
      </c>
      <c r="G2065" s="15">
        <v>2.5</v>
      </c>
      <c r="H2065" s="15">
        <v>3090</v>
      </c>
      <c r="I2065" s="13">
        <v>148</v>
      </c>
      <c r="J2065" s="11">
        <v>1</v>
      </c>
      <c r="K2065" s="15" t="s">
        <v>4183</v>
      </c>
      <c r="L2065" s="11" t="s">
        <v>4178</v>
      </c>
      <c r="M2065" s="11" t="s">
        <v>4184</v>
      </c>
      <c r="N2065" s="11" t="s">
        <v>4180</v>
      </c>
      <c r="O2065" s="11">
        <v>68</v>
      </c>
      <c r="P2065" s="11">
        <v>2000</v>
      </c>
      <c r="Q2065" s="11">
        <v>25</v>
      </c>
      <c r="R2065" s="11">
        <v>1</v>
      </c>
    </row>
    <row r="2066" spans="1:18">
      <c r="A2066" s="10" t="s">
        <v>6005</v>
      </c>
      <c r="B2066" s="11" t="s">
        <v>49</v>
      </c>
      <c r="C2066" s="11" t="s">
        <v>4177</v>
      </c>
      <c r="D2066" s="11">
        <v>98105</v>
      </c>
      <c r="E2066" s="16">
        <v>458000</v>
      </c>
      <c r="F2066" s="12">
        <v>4</v>
      </c>
      <c r="G2066" s="15">
        <v>1.5</v>
      </c>
      <c r="H2066" s="15">
        <v>1550</v>
      </c>
      <c r="I2066" s="13">
        <v>295</v>
      </c>
      <c r="J2066" s="11">
        <v>0</v>
      </c>
      <c r="K2066" s="15" t="s">
        <v>4183</v>
      </c>
      <c r="L2066" s="11" t="s">
        <v>4178</v>
      </c>
      <c r="M2066" s="11" t="s">
        <v>4184</v>
      </c>
      <c r="N2066" s="11" t="s">
        <v>4180</v>
      </c>
      <c r="O2066" s="11">
        <v>107</v>
      </c>
      <c r="P2066" s="11">
        <v>0</v>
      </c>
      <c r="Q2066" s="11">
        <v>107</v>
      </c>
      <c r="R2066" s="11">
        <v>1.5</v>
      </c>
    </row>
    <row r="2067" spans="1:18">
      <c r="A2067" s="10" t="s">
        <v>6006</v>
      </c>
      <c r="B2067" s="11" t="s">
        <v>49</v>
      </c>
      <c r="C2067" s="11" t="s">
        <v>4177</v>
      </c>
      <c r="D2067" s="11">
        <v>98125</v>
      </c>
      <c r="E2067" s="16">
        <v>458000</v>
      </c>
      <c r="F2067" s="12">
        <v>3</v>
      </c>
      <c r="G2067" s="15">
        <v>1</v>
      </c>
      <c r="H2067" s="15">
        <v>1660</v>
      </c>
      <c r="I2067" s="13">
        <v>276</v>
      </c>
      <c r="J2067" s="11">
        <v>0</v>
      </c>
      <c r="K2067" s="15" t="s">
        <v>4183</v>
      </c>
      <c r="L2067" s="11" t="s">
        <v>4178</v>
      </c>
      <c r="M2067" s="11" t="s">
        <v>4184</v>
      </c>
      <c r="N2067" s="11" t="s">
        <v>4179</v>
      </c>
      <c r="O2067" s="11">
        <v>85</v>
      </c>
      <c r="P2067" s="11">
        <v>2001</v>
      </c>
      <c r="Q2067" s="11">
        <v>24</v>
      </c>
      <c r="R2067" s="11">
        <v>1</v>
      </c>
    </row>
    <row r="2068" spans="1:18">
      <c r="A2068" s="10" t="s">
        <v>6007</v>
      </c>
      <c r="B2068" s="11" t="s">
        <v>120</v>
      </c>
      <c r="C2068" s="11" t="s">
        <v>4177</v>
      </c>
      <c r="D2068" s="11">
        <v>98072</v>
      </c>
      <c r="E2068" s="16">
        <v>458000</v>
      </c>
      <c r="F2068" s="12">
        <v>1</v>
      </c>
      <c r="G2068" s="15">
        <v>2.25</v>
      </c>
      <c r="H2068" s="15">
        <v>2140</v>
      </c>
      <c r="I2068" s="13">
        <v>214</v>
      </c>
      <c r="J2068" s="11">
        <v>0</v>
      </c>
      <c r="K2068" s="15" t="s">
        <v>4183</v>
      </c>
      <c r="L2068" s="11" t="s">
        <v>4178</v>
      </c>
      <c r="M2068" s="11" t="s">
        <v>4184</v>
      </c>
      <c r="N2068" s="11" t="s">
        <v>4180</v>
      </c>
      <c r="O2068" s="11">
        <v>49</v>
      </c>
      <c r="P2068" s="11">
        <v>0</v>
      </c>
      <c r="Q2068" s="11">
        <v>49</v>
      </c>
      <c r="R2068" s="11">
        <v>1</v>
      </c>
    </row>
    <row r="2069" spans="1:18">
      <c r="A2069" s="10" t="s">
        <v>6008</v>
      </c>
      <c r="B2069" s="11" t="s">
        <v>49</v>
      </c>
      <c r="C2069" s="11" t="s">
        <v>4177</v>
      </c>
      <c r="D2069" s="11">
        <v>98144</v>
      </c>
      <c r="E2069" s="16">
        <v>457500</v>
      </c>
      <c r="F2069" s="12">
        <v>3</v>
      </c>
      <c r="G2069" s="15">
        <v>2.25</v>
      </c>
      <c r="H2069" s="15">
        <v>1430</v>
      </c>
      <c r="I2069" s="13">
        <v>320</v>
      </c>
      <c r="J2069" s="11">
        <v>0</v>
      </c>
      <c r="K2069" s="15" t="s">
        <v>4183</v>
      </c>
      <c r="L2069" s="11" t="s">
        <v>4178</v>
      </c>
      <c r="M2069" s="11" t="s">
        <v>4184</v>
      </c>
      <c r="N2069" s="11" t="s">
        <v>4180</v>
      </c>
      <c r="O2069" s="11">
        <v>29</v>
      </c>
      <c r="P2069" s="11">
        <v>0</v>
      </c>
      <c r="Q2069" s="11">
        <v>29</v>
      </c>
      <c r="R2069" s="11">
        <v>2</v>
      </c>
    </row>
    <row r="2070" spans="1:18">
      <c r="A2070" s="10" t="s">
        <v>2197</v>
      </c>
      <c r="B2070" s="11" t="s">
        <v>49</v>
      </c>
      <c r="C2070" s="11" t="s">
        <v>4177</v>
      </c>
      <c r="D2070" s="11">
        <v>98108</v>
      </c>
      <c r="E2070" s="16">
        <v>457500</v>
      </c>
      <c r="F2070" s="12">
        <v>3</v>
      </c>
      <c r="G2070" s="15">
        <v>1.75</v>
      </c>
      <c r="H2070" s="15">
        <v>1840</v>
      </c>
      <c r="I2070" s="13">
        <v>249</v>
      </c>
      <c r="J2070" s="11">
        <v>0</v>
      </c>
      <c r="K2070" s="15" t="s">
        <v>4183</v>
      </c>
      <c r="L2070" s="11" t="s">
        <v>4178</v>
      </c>
      <c r="M2070" s="11" t="s">
        <v>4184</v>
      </c>
      <c r="N2070" s="11" t="s">
        <v>4181</v>
      </c>
      <c r="O2070" s="11">
        <v>100</v>
      </c>
      <c r="P2070" s="11">
        <v>0</v>
      </c>
      <c r="Q2070" s="11">
        <v>100</v>
      </c>
      <c r="R2070" s="11">
        <v>1</v>
      </c>
    </row>
    <row r="2071" spans="1:18">
      <c r="A2071" s="10" t="s">
        <v>6009</v>
      </c>
      <c r="B2071" s="11" t="s">
        <v>102</v>
      </c>
      <c r="C2071" s="11" t="s">
        <v>4177</v>
      </c>
      <c r="D2071" s="11">
        <v>98075</v>
      </c>
      <c r="E2071" s="16">
        <v>456000</v>
      </c>
      <c r="F2071" s="12">
        <v>3</v>
      </c>
      <c r="G2071" s="15">
        <v>1.5</v>
      </c>
      <c r="H2071" s="15">
        <v>1440</v>
      </c>
      <c r="I2071" s="13">
        <v>317</v>
      </c>
      <c r="J2071" s="11">
        <v>1</v>
      </c>
      <c r="K2071" s="15" t="s">
        <v>4183</v>
      </c>
      <c r="L2071" s="11" t="s">
        <v>4183</v>
      </c>
      <c r="M2071" s="11" t="s">
        <v>4184</v>
      </c>
      <c r="N2071" s="11" t="s">
        <v>4179</v>
      </c>
      <c r="O2071" s="11">
        <v>50</v>
      </c>
      <c r="P2071" s="11">
        <v>0</v>
      </c>
      <c r="Q2071" s="11">
        <v>50</v>
      </c>
      <c r="R2071" s="11">
        <v>1</v>
      </c>
    </row>
    <row r="2072" spans="1:18">
      <c r="A2072" s="10" t="s">
        <v>6010</v>
      </c>
      <c r="B2072" s="11" t="s">
        <v>49</v>
      </c>
      <c r="C2072" s="11" t="s">
        <v>4177</v>
      </c>
      <c r="D2072" s="11">
        <v>98125</v>
      </c>
      <c r="E2072" s="16">
        <v>456000</v>
      </c>
      <c r="F2072" s="12">
        <v>4</v>
      </c>
      <c r="G2072" s="15">
        <v>1.75</v>
      </c>
      <c r="H2072" s="15">
        <v>1670</v>
      </c>
      <c r="I2072" s="13">
        <v>273</v>
      </c>
      <c r="J2072" s="11">
        <v>0</v>
      </c>
      <c r="K2072" s="15" t="s">
        <v>4183</v>
      </c>
      <c r="L2072" s="11" t="s">
        <v>4183</v>
      </c>
      <c r="M2072" s="11" t="s">
        <v>4184</v>
      </c>
      <c r="N2072" s="11" t="s">
        <v>4181</v>
      </c>
      <c r="O2072" s="11">
        <v>78</v>
      </c>
      <c r="P2072" s="11">
        <v>0</v>
      </c>
      <c r="Q2072" s="11">
        <v>78</v>
      </c>
      <c r="R2072" s="11">
        <v>1</v>
      </c>
    </row>
    <row r="2073" spans="1:18">
      <c r="A2073" s="10" t="s">
        <v>6011</v>
      </c>
      <c r="B2073" s="11" t="s">
        <v>313</v>
      </c>
      <c r="C2073" s="11" t="s">
        <v>4177</v>
      </c>
      <c r="D2073" s="11">
        <v>98065</v>
      </c>
      <c r="E2073" s="16">
        <v>455600</v>
      </c>
      <c r="F2073" s="12">
        <v>3</v>
      </c>
      <c r="G2073" s="15">
        <v>2.5</v>
      </c>
      <c r="H2073" s="15">
        <v>2420</v>
      </c>
      <c r="I2073" s="13">
        <v>188</v>
      </c>
      <c r="J2073" s="11">
        <v>0</v>
      </c>
      <c r="K2073" s="15" t="s">
        <v>4183</v>
      </c>
      <c r="L2073" s="11" t="s">
        <v>4183</v>
      </c>
      <c r="M2073" s="11" t="s">
        <v>4184</v>
      </c>
      <c r="N2073" s="11" t="s">
        <v>4180</v>
      </c>
      <c r="O2073" s="11">
        <v>27</v>
      </c>
      <c r="P2073" s="11">
        <v>2006</v>
      </c>
      <c r="Q2073" s="11">
        <v>19</v>
      </c>
      <c r="R2073" s="11">
        <v>2</v>
      </c>
    </row>
    <row r="2074" spans="1:18">
      <c r="A2074" s="10" t="s">
        <v>6012</v>
      </c>
      <c r="B2074" s="11" t="s">
        <v>137</v>
      </c>
      <c r="C2074" s="11" t="s">
        <v>4177</v>
      </c>
      <c r="D2074" s="11">
        <v>98052</v>
      </c>
      <c r="E2074" s="16">
        <v>455500</v>
      </c>
      <c r="F2074" s="12">
        <v>3</v>
      </c>
      <c r="G2074" s="15">
        <v>2</v>
      </c>
      <c r="H2074" s="15">
        <v>1460</v>
      </c>
      <c r="I2074" s="13">
        <v>312</v>
      </c>
      <c r="J2074" s="11">
        <v>0</v>
      </c>
      <c r="K2074" s="15" t="s">
        <v>4183</v>
      </c>
      <c r="L2074" s="11" t="s">
        <v>4183</v>
      </c>
      <c r="M2074" s="11" t="s">
        <v>4184</v>
      </c>
      <c r="N2074" s="11" t="s">
        <v>4179</v>
      </c>
      <c r="O2074" s="11">
        <v>50</v>
      </c>
      <c r="P2074" s="11">
        <v>0</v>
      </c>
      <c r="Q2074" s="11">
        <v>50</v>
      </c>
      <c r="R2074" s="11">
        <v>1</v>
      </c>
    </row>
    <row r="2075" spans="1:18">
      <c r="A2075" s="10" t="s">
        <v>6013</v>
      </c>
      <c r="B2075" s="11" t="s">
        <v>519</v>
      </c>
      <c r="C2075" s="11" t="s">
        <v>4177</v>
      </c>
      <c r="D2075" s="11">
        <v>98001</v>
      </c>
      <c r="E2075" s="16">
        <v>455000</v>
      </c>
      <c r="F2075" s="12">
        <v>4</v>
      </c>
      <c r="G2075" s="15">
        <v>2.5</v>
      </c>
      <c r="H2075" s="15">
        <v>3170</v>
      </c>
      <c r="I2075" s="13">
        <v>144</v>
      </c>
      <c r="J2075" s="11">
        <v>0</v>
      </c>
      <c r="K2075" s="15" t="s">
        <v>4183</v>
      </c>
      <c r="L2075" s="11" t="s">
        <v>4183</v>
      </c>
      <c r="M2075" s="11" t="s">
        <v>4179</v>
      </c>
      <c r="N2075" s="11" t="s">
        <v>4180</v>
      </c>
      <c r="O2075" s="11">
        <v>24</v>
      </c>
      <c r="P2075" s="11">
        <v>0</v>
      </c>
      <c r="Q2075" s="11">
        <v>24</v>
      </c>
      <c r="R2075" s="11">
        <v>2</v>
      </c>
    </row>
    <row r="2076" spans="1:18">
      <c r="A2076" s="10" t="s">
        <v>6014</v>
      </c>
      <c r="B2076" s="11" t="s">
        <v>379</v>
      </c>
      <c r="C2076" s="11" t="s">
        <v>4177</v>
      </c>
      <c r="D2076" s="11">
        <v>98166</v>
      </c>
      <c r="E2076" s="16">
        <v>455000</v>
      </c>
      <c r="F2076" s="12">
        <v>4</v>
      </c>
      <c r="G2076" s="15">
        <v>2.25</v>
      </c>
      <c r="H2076" s="15">
        <v>2450</v>
      </c>
      <c r="I2076" s="13">
        <v>186</v>
      </c>
      <c r="J2076" s="11">
        <v>0</v>
      </c>
      <c r="K2076" s="15" t="s">
        <v>4183</v>
      </c>
      <c r="L2076" s="11" t="s">
        <v>4178</v>
      </c>
      <c r="M2076" s="11" t="s">
        <v>4179</v>
      </c>
      <c r="N2076" s="11" t="s">
        <v>4179</v>
      </c>
      <c r="O2076" s="11">
        <v>71</v>
      </c>
      <c r="P2076" s="11">
        <v>1979</v>
      </c>
      <c r="Q2076" s="11">
        <v>46</v>
      </c>
      <c r="R2076" s="11">
        <v>1</v>
      </c>
    </row>
    <row r="2077" spans="1:18">
      <c r="A2077" s="10" t="s">
        <v>6015</v>
      </c>
      <c r="B2077" s="11" t="s">
        <v>33</v>
      </c>
      <c r="C2077" s="11" t="s">
        <v>4177</v>
      </c>
      <c r="D2077" s="11">
        <v>98008</v>
      </c>
      <c r="E2077" s="16">
        <v>455000</v>
      </c>
      <c r="F2077" s="12">
        <v>4</v>
      </c>
      <c r="G2077" s="15">
        <v>2.25</v>
      </c>
      <c r="H2077" s="15">
        <v>1740</v>
      </c>
      <c r="I2077" s="13">
        <v>261</v>
      </c>
      <c r="J2077" s="11">
        <v>0</v>
      </c>
      <c r="K2077" s="15" t="s">
        <v>4183</v>
      </c>
      <c r="L2077" s="11" t="s">
        <v>4178</v>
      </c>
      <c r="M2077" s="11" t="s">
        <v>4184</v>
      </c>
      <c r="N2077" s="11" t="s">
        <v>4179</v>
      </c>
      <c r="O2077" s="11">
        <v>67</v>
      </c>
      <c r="P2077" s="11">
        <v>1972</v>
      </c>
      <c r="Q2077" s="11">
        <v>53</v>
      </c>
      <c r="R2077" s="11">
        <v>1</v>
      </c>
    </row>
    <row r="2078" spans="1:18">
      <c r="A2078" s="10" t="s">
        <v>6016</v>
      </c>
      <c r="B2078" s="11" t="s">
        <v>79</v>
      </c>
      <c r="C2078" s="11" t="s">
        <v>4177</v>
      </c>
      <c r="D2078" s="11">
        <v>98029</v>
      </c>
      <c r="E2078" s="16">
        <v>455000</v>
      </c>
      <c r="F2078" s="12">
        <v>3</v>
      </c>
      <c r="G2078" s="15">
        <v>2.25</v>
      </c>
      <c r="H2078" s="15">
        <v>1470</v>
      </c>
      <c r="I2078" s="13">
        <v>310</v>
      </c>
      <c r="J2078" s="11">
        <v>0</v>
      </c>
      <c r="K2078" s="15" t="s">
        <v>4183</v>
      </c>
      <c r="L2078" s="11" t="s">
        <v>4183</v>
      </c>
      <c r="M2078" s="11" t="s">
        <v>4184</v>
      </c>
      <c r="N2078" s="11" t="s">
        <v>4179</v>
      </c>
      <c r="O2078" s="11">
        <v>40</v>
      </c>
      <c r="P2078" s="11">
        <v>0</v>
      </c>
      <c r="Q2078" s="11">
        <v>40</v>
      </c>
      <c r="R2078" s="11">
        <v>2</v>
      </c>
    </row>
    <row r="2079" spans="1:18">
      <c r="A2079" s="10" t="s">
        <v>6017</v>
      </c>
      <c r="B2079" s="11" t="s">
        <v>46</v>
      </c>
      <c r="C2079" s="11" t="s">
        <v>4177</v>
      </c>
      <c r="D2079" s="11">
        <v>98034</v>
      </c>
      <c r="E2079" s="16">
        <v>455000</v>
      </c>
      <c r="F2079" s="12">
        <v>3</v>
      </c>
      <c r="G2079" s="15">
        <v>2.5</v>
      </c>
      <c r="H2079" s="15">
        <v>1870</v>
      </c>
      <c r="I2079" s="13">
        <v>243</v>
      </c>
      <c r="J2079" s="11">
        <v>0</v>
      </c>
      <c r="K2079" s="15" t="s">
        <v>4183</v>
      </c>
      <c r="L2079" s="11" t="s">
        <v>4178</v>
      </c>
      <c r="M2079" s="11" t="s">
        <v>4184</v>
      </c>
      <c r="N2079" s="11" t="s">
        <v>4180</v>
      </c>
      <c r="O2079" s="11">
        <v>45</v>
      </c>
      <c r="P2079" s="11">
        <v>0</v>
      </c>
      <c r="Q2079" s="11">
        <v>45</v>
      </c>
      <c r="R2079" s="11">
        <v>1</v>
      </c>
    </row>
    <row r="2080" spans="1:18">
      <c r="A2080" s="10" t="s">
        <v>6018</v>
      </c>
      <c r="B2080" s="11" t="s">
        <v>226</v>
      </c>
      <c r="C2080" s="11" t="s">
        <v>4177</v>
      </c>
      <c r="D2080" s="11">
        <v>98198</v>
      </c>
      <c r="E2080" s="16">
        <v>455000</v>
      </c>
      <c r="F2080" s="12">
        <v>4</v>
      </c>
      <c r="G2080" s="15">
        <v>3.5</v>
      </c>
      <c r="H2080" s="15">
        <v>3440</v>
      </c>
      <c r="I2080" s="13">
        <v>132</v>
      </c>
      <c r="J2080" s="11">
        <v>0</v>
      </c>
      <c r="K2080" s="15" t="s">
        <v>4183</v>
      </c>
      <c r="L2080" s="11" t="s">
        <v>4183</v>
      </c>
      <c r="M2080" s="11" t="s">
        <v>4184</v>
      </c>
      <c r="N2080" s="11" t="s">
        <v>4179</v>
      </c>
      <c r="O2080" s="11">
        <v>23</v>
      </c>
      <c r="P2080" s="11">
        <v>0</v>
      </c>
      <c r="Q2080" s="11">
        <v>23</v>
      </c>
      <c r="R2080" s="11">
        <v>2</v>
      </c>
    </row>
    <row r="2081" spans="1:18">
      <c r="A2081" s="10" t="s">
        <v>6019</v>
      </c>
      <c r="B2081" s="11" t="s">
        <v>624</v>
      </c>
      <c r="C2081" s="11" t="s">
        <v>4177</v>
      </c>
      <c r="D2081" s="11">
        <v>98045</v>
      </c>
      <c r="E2081" s="16">
        <v>455000</v>
      </c>
      <c r="F2081" s="12">
        <v>3</v>
      </c>
      <c r="G2081" s="15">
        <v>1.75</v>
      </c>
      <c r="H2081" s="15">
        <v>1180</v>
      </c>
      <c r="I2081" s="13">
        <v>386</v>
      </c>
      <c r="J2081" s="11">
        <v>0</v>
      </c>
      <c r="K2081" s="15" t="s">
        <v>4183</v>
      </c>
      <c r="L2081" s="11" t="s">
        <v>4183</v>
      </c>
      <c r="M2081" s="11" t="s">
        <v>4184</v>
      </c>
      <c r="N2081" s="11" t="s">
        <v>4180</v>
      </c>
      <c r="O2081" s="11">
        <v>44</v>
      </c>
      <c r="P2081" s="11">
        <v>2013</v>
      </c>
      <c r="Q2081" s="11">
        <v>12</v>
      </c>
      <c r="R2081" s="11">
        <v>1</v>
      </c>
    </row>
    <row r="2082" spans="1:18">
      <c r="A2082" s="10" t="s">
        <v>6020</v>
      </c>
      <c r="B2082" s="11" t="s">
        <v>137</v>
      </c>
      <c r="C2082" s="11" t="s">
        <v>4177</v>
      </c>
      <c r="D2082" s="11">
        <v>98052</v>
      </c>
      <c r="E2082" s="16">
        <v>455000</v>
      </c>
      <c r="F2082" s="12">
        <v>2</v>
      </c>
      <c r="G2082" s="15">
        <v>1.5</v>
      </c>
      <c r="H2082" s="15">
        <v>1310</v>
      </c>
      <c r="I2082" s="13">
        <v>347</v>
      </c>
      <c r="J2082" s="11">
        <v>0</v>
      </c>
      <c r="K2082" s="15" t="s">
        <v>4183</v>
      </c>
      <c r="L2082" s="11" t="s">
        <v>4183</v>
      </c>
      <c r="M2082" s="11" t="s">
        <v>4184</v>
      </c>
      <c r="N2082" s="11" t="s">
        <v>4180</v>
      </c>
      <c r="O2082" s="11">
        <v>55</v>
      </c>
      <c r="P2082" s="11">
        <v>2014</v>
      </c>
      <c r="Q2082" s="11">
        <v>11</v>
      </c>
      <c r="R2082" s="11">
        <v>1.5</v>
      </c>
    </row>
    <row r="2083" spans="1:18">
      <c r="A2083" s="10" t="s">
        <v>6021</v>
      </c>
      <c r="B2083" s="11" t="s">
        <v>319</v>
      </c>
      <c r="C2083" s="11" t="s">
        <v>4177</v>
      </c>
      <c r="D2083" s="11">
        <v>98058</v>
      </c>
      <c r="E2083" s="16">
        <v>455000</v>
      </c>
      <c r="F2083" s="12">
        <v>4</v>
      </c>
      <c r="G2083" s="15">
        <v>1.75</v>
      </c>
      <c r="H2083" s="15">
        <v>2050</v>
      </c>
      <c r="I2083" s="13">
        <v>222</v>
      </c>
      <c r="J2083" s="11">
        <v>2</v>
      </c>
      <c r="K2083" s="15" t="s">
        <v>4183</v>
      </c>
      <c r="L2083" s="11" t="s">
        <v>4178</v>
      </c>
      <c r="M2083" s="11" t="s">
        <v>4184</v>
      </c>
      <c r="N2083" s="11" t="s">
        <v>4179</v>
      </c>
      <c r="O2083" s="11">
        <v>66</v>
      </c>
      <c r="P2083" s="11">
        <v>0</v>
      </c>
      <c r="Q2083" s="11">
        <v>66</v>
      </c>
      <c r="R2083" s="11">
        <v>1</v>
      </c>
    </row>
    <row r="2084" spans="1:18">
      <c r="A2084" s="10" t="s">
        <v>6022</v>
      </c>
      <c r="B2084" s="11" t="s">
        <v>319</v>
      </c>
      <c r="C2084" s="11" t="s">
        <v>4177</v>
      </c>
      <c r="D2084" s="11">
        <v>98059</v>
      </c>
      <c r="E2084" s="16">
        <v>455000</v>
      </c>
      <c r="F2084" s="12">
        <v>4</v>
      </c>
      <c r="G2084" s="15">
        <v>2.5</v>
      </c>
      <c r="H2084" s="15">
        <v>2950</v>
      </c>
      <c r="I2084" s="13">
        <v>154</v>
      </c>
      <c r="J2084" s="11">
        <v>0</v>
      </c>
      <c r="K2084" s="15" t="s">
        <v>4183</v>
      </c>
      <c r="L2084" s="11" t="s">
        <v>4183</v>
      </c>
      <c r="M2084" s="11" t="s">
        <v>4184</v>
      </c>
      <c r="N2084" s="11" t="s">
        <v>4180</v>
      </c>
      <c r="O2084" s="11">
        <v>20</v>
      </c>
      <c r="P2084" s="11">
        <v>0</v>
      </c>
      <c r="Q2084" s="11">
        <v>20</v>
      </c>
      <c r="R2084" s="11">
        <v>2</v>
      </c>
    </row>
    <row r="2085" spans="1:18">
      <c r="A2085" s="10" t="s">
        <v>6023</v>
      </c>
      <c r="B2085" s="11" t="s">
        <v>319</v>
      </c>
      <c r="C2085" s="11" t="s">
        <v>4177</v>
      </c>
      <c r="D2085" s="11">
        <v>98058</v>
      </c>
      <c r="E2085" s="16">
        <v>455000</v>
      </c>
      <c r="F2085" s="12">
        <v>4</v>
      </c>
      <c r="G2085" s="15">
        <v>2.5</v>
      </c>
      <c r="H2085" s="15">
        <v>3360</v>
      </c>
      <c r="I2085" s="13">
        <v>135</v>
      </c>
      <c r="J2085" s="11">
        <v>0</v>
      </c>
      <c r="K2085" s="15" t="s">
        <v>4183</v>
      </c>
      <c r="L2085" s="11" t="s">
        <v>4183</v>
      </c>
      <c r="M2085" s="11" t="s">
        <v>4184</v>
      </c>
      <c r="N2085" s="11" t="s">
        <v>4180</v>
      </c>
      <c r="O2085" s="11">
        <v>24</v>
      </c>
      <c r="P2085" s="11">
        <v>0</v>
      </c>
      <c r="Q2085" s="11">
        <v>24</v>
      </c>
      <c r="R2085" s="11">
        <v>2</v>
      </c>
    </row>
    <row r="2086" spans="1:18">
      <c r="A2086" s="10" t="s">
        <v>6024</v>
      </c>
      <c r="B2086" s="11" t="s">
        <v>49</v>
      </c>
      <c r="C2086" s="11" t="s">
        <v>4177</v>
      </c>
      <c r="D2086" s="11">
        <v>98103</v>
      </c>
      <c r="E2086" s="16">
        <v>455000</v>
      </c>
      <c r="F2086" s="12">
        <v>3</v>
      </c>
      <c r="G2086" s="15">
        <v>1.75</v>
      </c>
      <c r="H2086" s="15">
        <v>1420</v>
      </c>
      <c r="I2086" s="13">
        <v>320</v>
      </c>
      <c r="J2086" s="11">
        <v>0</v>
      </c>
      <c r="K2086" s="15" t="s">
        <v>4183</v>
      </c>
      <c r="L2086" s="11" t="s">
        <v>4183</v>
      </c>
      <c r="M2086" s="11" t="s">
        <v>4184</v>
      </c>
      <c r="N2086" s="11" t="s">
        <v>4180</v>
      </c>
      <c r="O2086" s="11">
        <v>19</v>
      </c>
      <c r="P2086" s="11">
        <v>0</v>
      </c>
      <c r="Q2086" s="11">
        <v>19</v>
      </c>
      <c r="R2086" s="11">
        <v>3</v>
      </c>
    </row>
    <row r="2087" spans="1:18">
      <c r="A2087" s="10" t="s">
        <v>6025</v>
      </c>
      <c r="B2087" s="11" t="s">
        <v>49</v>
      </c>
      <c r="C2087" s="11" t="s">
        <v>4177</v>
      </c>
      <c r="D2087" s="11">
        <v>98144</v>
      </c>
      <c r="E2087" s="16">
        <v>455000</v>
      </c>
      <c r="F2087" s="12">
        <v>2</v>
      </c>
      <c r="G2087" s="15">
        <v>1.5</v>
      </c>
      <c r="H2087" s="15">
        <v>1200</v>
      </c>
      <c r="I2087" s="13">
        <v>379</v>
      </c>
      <c r="J2087" s="11">
        <v>0</v>
      </c>
      <c r="K2087" s="15" t="s">
        <v>4183</v>
      </c>
      <c r="L2087" s="11" t="s">
        <v>4178</v>
      </c>
      <c r="M2087" s="11" t="s">
        <v>4184</v>
      </c>
      <c r="N2087" s="11" t="s">
        <v>4180</v>
      </c>
      <c r="O2087" s="11">
        <v>12</v>
      </c>
      <c r="P2087" s="11">
        <v>1923</v>
      </c>
      <c r="Q2087" s="11">
        <v>102</v>
      </c>
      <c r="R2087" s="11">
        <v>2</v>
      </c>
    </row>
    <row r="2088" spans="1:18">
      <c r="A2088" s="10" t="s">
        <v>2215</v>
      </c>
      <c r="B2088" s="11" t="s">
        <v>49</v>
      </c>
      <c r="C2088" s="11" t="s">
        <v>4177</v>
      </c>
      <c r="D2088" s="11">
        <v>98103</v>
      </c>
      <c r="E2088" s="16">
        <v>455000</v>
      </c>
      <c r="F2088" s="12">
        <v>2</v>
      </c>
      <c r="G2088" s="15">
        <v>1</v>
      </c>
      <c r="H2088" s="15">
        <v>1170</v>
      </c>
      <c r="I2088" s="13">
        <v>389</v>
      </c>
      <c r="J2088" s="11">
        <v>0</v>
      </c>
      <c r="K2088" s="15" t="s">
        <v>4183</v>
      </c>
      <c r="L2088" s="11" t="s">
        <v>4178</v>
      </c>
      <c r="M2088" s="11" t="s">
        <v>4184</v>
      </c>
      <c r="N2088" s="11" t="s">
        <v>4179</v>
      </c>
      <c r="O2088" s="11">
        <v>84</v>
      </c>
      <c r="P2088" s="11">
        <v>1998</v>
      </c>
      <c r="Q2088" s="11">
        <v>27</v>
      </c>
      <c r="R2088" s="11">
        <v>1</v>
      </c>
    </row>
    <row r="2089" spans="1:18">
      <c r="A2089" s="10" t="s">
        <v>6026</v>
      </c>
      <c r="B2089" s="11" t="s">
        <v>49</v>
      </c>
      <c r="C2089" s="11" t="s">
        <v>4177</v>
      </c>
      <c r="D2089" s="11">
        <v>98105</v>
      </c>
      <c r="E2089" s="16">
        <v>455000</v>
      </c>
      <c r="F2089" s="12">
        <v>3</v>
      </c>
      <c r="G2089" s="15">
        <v>1</v>
      </c>
      <c r="H2089" s="15">
        <v>1300</v>
      </c>
      <c r="I2089" s="13">
        <v>350</v>
      </c>
      <c r="J2089" s="11">
        <v>0</v>
      </c>
      <c r="K2089" s="15" t="s">
        <v>4183</v>
      </c>
      <c r="L2089" s="11" t="s">
        <v>4183</v>
      </c>
      <c r="M2089" s="11" t="s">
        <v>4184</v>
      </c>
      <c r="N2089" s="11" t="s">
        <v>4180</v>
      </c>
      <c r="O2089" s="11">
        <v>98</v>
      </c>
      <c r="P2089" s="11">
        <v>2011</v>
      </c>
      <c r="Q2089" s="11">
        <v>14</v>
      </c>
      <c r="R2089" s="11">
        <v>1.5</v>
      </c>
    </row>
    <row r="2090" spans="1:18">
      <c r="A2090" s="10" t="s">
        <v>6027</v>
      </c>
      <c r="B2090" s="11" t="s">
        <v>49</v>
      </c>
      <c r="C2090" s="11" t="s">
        <v>4177</v>
      </c>
      <c r="D2090" s="11">
        <v>98115</v>
      </c>
      <c r="E2090" s="16">
        <v>455000</v>
      </c>
      <c r="F2090" s="12">
        <v>2</v>
      </c>
      <c r="G2090" s="15">
        <v>1</v>
      </c>
      <c r="H2090" s="15">
        <v>1140</v>
      </c>
      <c r="I2090" s="13">
        <v>399</v>
      </c>
      <c r="J2090" s="11">
        <v>0</v>
      </c>
      <c r="K2090" s="15" t="s">
        <v>4183</v>
      </c>
      <c r="L2090" s="11" t="s">
        <v>4178</v>
      </c>
      <c r="M2090" s="11" t="s">
        <v>4184</v>
      </c>
      <c r="N2090" s="11" t="s">
        <v>4180</v>
      </c>
      <c r="O2090" s="11">
        <v>78</v>
      </c>
      <c r="P2090" s="11">
        <v>2012</v>
      </c>
      <c r="Q2090" s="11">
        <v>13</v>
      </c>
      <c r="R2090" s="11">
        <v>1</v>
      </c>
    </row>
    <row r="2091" spans="1:18">
      <c r="A2091" s="10" t="s">
        <v>2218</v>
      </c>
      <c r="B2091" s="11" t="s">
        <v>49</v>
      </c>
      <c r="C2091" s="11" t="s">
        <v>4177</v>
      </c>
      <c r="D2091" s="11">
        <v>98103</v>
      </c>
      <c r="E2091" s="16">
        <v>454790</v>
      </c>
      <c r="F2091" s="12">
        <v>2</v>
      </c>
      <c r="G2091" s="15">
        <v>1.75</v>
      </c>
      <c r="H2091" s="15">
        <v>1990</v>
      </c>
      <c r="I2091" s="13">
        <v>229</v>
      </c>
      <c r="J2091" s="11">
        <v>0</v>
      </c>
      <c r="K2091" s="15" t="s">
        <v>4183</v>
      </c>
      <c r="L2091" s="11" t="s">
        <v>4178</v>
      </c>
      <c r="M2091" s="11" t="s">
        <v>4184</v>
      </c>
      <c r="N2091" s="11" t="s">
        <v>4181</v>
      </c>
      <c r="O2091" s="11">
        <v>73</v>
      </c>
      <c r="P2091" s="11">
        <v>1998</v>
      </c>
      <c r="Q2091" s="11">
        <v>27</v>
      </c>
      <c r="R2091" s="11">
        <v>1</v>
      </c>
    </row>
    <row r="2092" spans="1:18">
      <c r="A2092" s="10" t="s">
        <v>6028</v>
      </c>
      <c r="B2092" s="11" t="s">
        <v>1392</v>
      </c>
      <c r="C2092" s="11" t="s">
        <v>4177</v>
      </c>
      <c r="D2092" s="11">
        <v>98042</v>
      </c>
      <c r="E2092" s="16">
        <v>454000</v>
      </c>
      <c r="F2092" s="12">
        <v>4</v>
      </c>
      <c r="G2092" s="15">
        <v>2.25</v>
      </c>
      <c r="H2092" s="15">
        <v>2630</v>
      </c>
      <c r="I2092" s="13">
        <v>173</v>
      </c>
      <c r="J2092" s="11">
        <v>1</v>
      </c>
      <c r="K2092" s="15" t="s">
        <v>4183</v>
      </c>
      <c r="L2092" s="11" t="s">
        <v>4183</v>
      </c>
      <c r="M2092" s="11" t="s">
        <v>4184</v>
      </c>
      <c r="N2092" s="11" t="s">
        <v>4180</v>
      </c>
      <c r="O2092" s="11">
        <v>46</v>
      </c>
      <c r="P2092" s="11">
        <v>2014</v>
      </c>
      <c r="Q2092" s="11">
        <v>11</v>
      </c>
      <c r="R2092" s="11">
        <v>2</v>
      </c>
    </row>
    <row r="2093" spans="1:18">
      <c r="A2093" s="10" t="s">
        <v>6029</v>
      </c>
      <c r="B2093" s="11" t="s">
        <v>313</v>
      </c>
      <c r="C2093" s="11" t="s">
        <v>4177</v>
      </c>
      <c r="D2093" s="11">
        <v>98065</v>
      </c>
      <c r="E2093" s="16">
        <v>454000</v>
      </c>
      <c r="F2093" s="12">
        <v>3</v>
      </c>
      <c r="G2093" s="15">
        <v>1</v>
      </c>
      <c r="H2093" s="15">
        <v>1970</v>
      </c>
      <c r="I2093" s="13">
        <v>230</v>
      </c>
      <c r="J2093" s="11">
        <v>1</v>
      </c>
      <c r="K2093" s="15" t="s">
        <v>4183</v>
      </c>
      <c r="L2093" s="11" t="s">
        <v>4183</v>
      </c>
      <c r="M2093" s="11" t="s">
        <v>4184</v>
      </c>
      <c r="N2093" s="11" t="s">
        <v>4179</v>
      </c>
      <c r="O2093" s="11">
        <v>55</v>
      </c>
      <c r="P2093" s="11">
        <v>0</v>
      </c>
      <c r="Q2093" s="11">
        <v>55</v>
      </c>
      <c r="R2093" s="11">
        <v>1</v>
      </c>
    </row>
    <row r="2094" spans="1:18">
      <c r="A2094" s="10" t="s">
        <v>6030</v>
      </c>
      <c r="B2094" s="11" t="s">
        <v>49</v>
      </c>
      <c r="C2094" s="11" t="s">
        <v>4177</v>
      </c>
      <c r="D2094" s="11">
        <v>98146</v>
      </c>
      <c r="E2094" s="16">
        <v>453500</v>
      </c>
      <c r="F2094" s="12">
        <v>4</v>
      </c>
      <c r="G2094" s="15">
        <v>1.75</v>
      </c>
      <c r="H2094" s="15">
        <v>2000</v>
      </c>
      <c r="I2094" s="13">
        <v>227</v>
      </c>
      <c r="J2094" s="11">
        <v>0</v>
      </c>
      <c r="K2094" s="15" t="s">
        <v>4183</v>
      </c>
      <c r="L2094" s="11" t="s">
        <v>4178</v>
      </c>
      <c r="M2094" s="11" t="s">
        <v>4179</v>
      </c>
      <c r="N2094" s="11" t="s">
        <v>4180</v>
      </c>
      <c r="O2094" s="11">
        <v>66</v>
      </c>
      <c r="P2094" s="11">
        <v>1989</v>
      </c>
      <c r="Q2094" s="11">
        <v>36</v>
      </c>
      <c r="R2094" s="11">
        <v>1</v>
      </c>
    </row>
    <row r="2095" spans="1:18">
      <c r="A2095" s="10" t="s">
        <v>6031</v>
      </c>
      <c r="B2095" s="11" t="s">
        <v>319</v>
      </c>
      <c r="C2095" s="11" t="s">
        <v>4177</v>
      </c>
      <c r="D2095" s="11">
        <v>98059</v>
      </c>
      <c r="E2095" s="16">
        <v>453500</v>
      </c>
      <c r="F2095" s="12">
        <v>5</v>
      </c>
      <c r="G2095" s="15">
        <v>2.5</v>
      </c>
      <c r="H2095" s="15">
        <v>2300</v>
      </c>
      <c r="I2095" s="13">
        <v>197</v>
      </c>
      <c r="J2095" s="11">
        <v>1</v>
      </c>
      <c r="K2095" s="15" t="s">
        <v>4183</v>
      </c>
      <c r="L2095" s="11" t="s">
        <v>4178</v>
      </c>
      <c r="M2095" s="11" t="s">
        <v>4184</v>
      </c>
      <c r="N2095" s="11" t="s">
        <v>4181</v>
      </c>
      <c r="O2095" s="11">
        <v>58</v>
      </c>
      <c r="P2095" s="11">
        <v>0</v>
      </c>
      <c r="Q2095" s="11">
        <v>58</v>
      </c>
      <c r="R2095" s="11">
        <v>1</v>
      </c>
    </row>
    <row r="2096" spans="1:18">
      <c r="A2096" s="10" t="s">
        <v>6032</v>
      </c>
      <c r="B2096" s="11" t="s">
        <v>79</v>
      </c>
      <c r="C2096" s="11" t="s">
        <v>4177</v>
      </c>
      <c r="D2096" s="11">
        <v>98029</v>
      </c>
      <c r="E2096" s="16">
        <v>453246</v>
      </c>
      <c r="F2096" s="12">
        <v>3</v>
      </c>
      <c r="G2096" s="15">
        <v>2.5</v>
      </c>
      <c r="H2096" s="15">
        <v>2010</v>
      </c>
      <c r="I2096" s="13">
        <v>225</v>
      </c>
      <c r="J2096" s="11">
        <v>0</v>
      </c>
      <c r="K2096" s="15" t="s">
        <v>4183</v>
      </c>
      <c r="L2096" s="11" t="s">
        <v>4178</v>
      </c>
      <c r="M2096" s="11" t="s">
        <v>4184</v>
      </c>
      <c r="N2096" s="11" t="s">
        <v>4180</v>
      </c>
      <c r="O2096" s="11">
        <v>11</v>
      </c>
      <c r="P2096" s="11">
        <v>0</v>
      </c>
      <c r="Q2096" s="11">
        <v>11</v>
      </c>
      <c r="R2096" s="11">
        <v>2</v>
      </c>
    </row>
    <row r="2097" spans="1:18">
      <c r="A2097" s="10" t="s">
        <v>6033</v>
      </c>
      <c r="B2097" s="11" t="s">
        <v>619</v>
      </c>
      <c r="C2097" s="11" t="s">
        <v>4177</v>
      </c>
      <c r="D2097" s="11">
        <v>98070</v>
      </c>
      <c r="E2097" s="16">
        <v>453000</v>
      </c>
      <c r="F2097" s="12">
        <v>4</v>
      </c>
      <c r="G2097" s="15">
        <v>2.75</v>
      </c>
      <c r="H2097" s="15">
        <v>2300</v>
      </c>
      <c r="I2097" s="13">
        <v>197</v>
      </c>
      <c r="J2097" s="11">
        <v>1</v>
      </c>
      <c r="K2097" s="15" t="s">
        <v>4183</v>
      </c>
      <c r="L2097" s="11" t="s">
        <v>4178</v>
      </c>
      <c r="M2097" s="11" t="s">
        <v>4197</v>
      </c>
      <c r="N2097" s="11" t="s">
        <v>4181</v>
      </c>
      <c r="O2097" s="11">
        <v>46</v>
      </c>
      <c r="P2097" s="11">
        <v>0</v>
      </c>
      <c r="Q2097" s="11">
        <v>46</v>
      </c>
      <c r="R2097" s="11">
        <v>1</v>
      </c>
    </row>
    <row r="2098" spans="1:18">
      <c r="A2098" s="10" t="s">
        <v>6034</v>
      </c>
      <c r="B2098" s="11" t="s">
        <v>33</v>
      </c>
      <c r="C2098" s="11" t="s">
        <v>4177</v>
      </c>
      <c r="D2098" s="11">
        <v>98008</v>
      </c>
      <c r="E2098" s="16">
        <v>453000</v>
      </c>
      <c r="F2098" s="12">
        <v>4</v>
      </c>
      <c r="G2098" s="15">
        <v>1.75</v>
      </c>
      <c r="H2098" s="15">
        <v>2120</v>
      </c>
      <c r="I2098" s="13">
        <v>214</v>
      </c>
      <c r="J2098" s="11">
        <v>0</v>
      </c>
      <c r="K2098" s="15" t="s">
        <v>4183</v>
      </c>
      <c r="L2098" s="11" t="s">
        <v>4178</v>
      </c>
      <c r="M2098" s="11" t="s">
        <v>4184</v>
      </c>
      <c r="N2098" s="11" t="s">
        <v>4179</v>
      </c>
      <c r="O2098" s="11">
        <v>69</v>
      </c>
      <c r="P2098" s="11">
        <v>0</v>
      </c>
      <c r="Q2098" s="11">
        <v>69</v>
      </c>
      <c r="R2098" s="11">
        <v>1</v>
      </c>
    </row>
    <row r="2099" spans="1:18">
      <c r="A2099" s="10" t="s">
        <v>6035</v>
      </c>
      <c r="B2099" s="11" t="s">
        <v>46</v>
      </c>
      <c r="C2099" s="11" t="s">
        <v>4177</v>
      </c>
      <c r="D2099" s="11">
        <v>98034</v>
      </c>
      <c r="E2099" s="16">
        <v>453000</v>
      </c>
      <c r="F2099" s="12">
        <v>3</v>
      </c>
      <c r="G2099" s="15">
        <v>2</v>
      </c>
      <c r="H2099" s="15">
        <v>1660</v>
      </c>
      <c r="I2099" s="13">
        <v>273</v>
      </c>
      <c r="J2099" s="11">
        <v>0</v>
      </c>
      <c r="K2099" s="15" t="s">
        <v>4183</v>
      </c>
      <c r="L2099" s="11" t="s">
        <v>4178</v>
      </c>
      <c r="M2099" s="11" t="s">
        <v>4184</v>
      </c>
      <c r="N2099" s="11" t="s">
        <v>4180</v>
      </c>
      <c r="O2099" s="11">
        <v>42</v>
      </c>
      <c r="P2099" s="11">
        <v>2009</v>
      </c>
      <c r="Q2099" s="11">
        <v>16</v>
      </c>
      <c r="R2099" s="11">
        <v>1</v>
      </c>
    </row>
    <row r="2100" spans="1:18">
      <c r="A2100" s="10" t="s">
        <v>6036</v>
      </c>
      <c r="B2100" s="11" t="s">
        <v>33</v>
      </c>
      <c r="C2100" s="11" t="s">
        <v>4177</v>
      </c>
      <c r="D2100" s="11">
        <v>98008</v>
      </c>
      <c r="E2100" s="16">
        <v>452500</v>
      </c>
      <c r="F2100" s="12">
        <v>5</v>
      </c>
      <c r="G2100" s="15">
        <v>3.5</v>
      </c>
      <c r="H2100" s="15">
        <v>5960</v>
      </c>
      <c r="I2100" s="13">
        <v>76</v>
      </c>
      <c r="J2100" s="11">
        <v>0</v>
      </c>
      <c r="K2100" s="15" t="s">
        <v>4183</v>
      </c>
      <c r="L2100" s="11" t="s">
        <v>4178</v>
      </c>
      <c r="M2100" s="11" t="s">
        <v>4179</v>
      </c>
      <c r="N2100" s="11" t="s">
        <v>4180</v>
      </c>
      <c r="O2100" s="11">
        <v>41</v>
      </c>
      <c r="P2100" s="11">
        <v>0</v>
      </c>
      <c r="Q2100" s="11">
        <v>41</v>
      </c>
      <c r="R2100" s="11">
        <v>2</v>
      </c>
    </row>
    <row r="2101" spans="1:18">
      <c r="A2101" s="10" t="s">
        <v>6037</v>
      </c>
      <c r="B2101" s="11" t="s">
        <v>329</v>
      </c>
      <c r="C2101" s="11" t="s">
        <v>4177</v>
      </c>
      <c r="D2101" s="11">
        <v>98028</v>
      </c>
      <c r="E2101" s="16">
        <v>452000</v>
      </c>
      <c r="F2101" s="12">
        <v>4</v>
      </c>
      <c r="G2101" s="15">
        <v>2.25</v>
      </c>
      <c r="H2101" s="15">
        <v>2590</v>
      </c>
      <c r="I2101" s="13">
        <v>175</v>
      </c>
      <c r="J2101" s="11">
        <v>0</v>
      </c>
      <c r="K2101" s="15" t="s">
        <v>4183</v>
      </c>
      <c r="L2101" s="11" t="s">
        <v>4178</v>
      </c>
      <c r="M2101" s="11" t="s">
        <v>4184</v>
      </c>
      <c r="N2101" s="11" t="s">
        <v>4179</v>
      </c>
      <c r="O2101" s="11">
        <v>57</v>
      </c>
      <c r="P2101" s="11">
        <v>0</v>
      </c>
      <c r="Q2101" s="11">
        <v>57</v>
      </c>
      <c r="R2101" s="11">
        <v>1</v>
      </c>
    </row>
    <row r="2102" spans="1:18">
      <c r="A2102" s="10" t="s">
        <v>6038</v>
      </c>
      <c r="B2102" s="11" t="s">
        <v>137</v>
      </c>
      <c r="C2102" s="11" t="s">
        <v>4177</v>
      </c>
      <c r="D2102" s="11">
        <v>98052</v>
      </c>
      <c r="E2102" s="16">
        <v>452000</v>
      </c>
      <c r="F2102" s="12">
        <v>3</v>
      </c>
      <c r="G2102" s="15">
        <v>1.75</v>
      </c>
      <c r="H2102" s="15">
        <v>1110</v>
      </c>
      <c r="I2102" s="13">
        <v>407</v>
      </c>
      <c r="J2102" s="11">
        <v>0</v>
      </c>
      <c r="K2102" s="15" t="s">
        <v>4183</v>
      </c>
      <c r="L2102" s="11" t="s">
        <v>4183</v>
      </c>
      <c r="M2102" s="11" t="s">
        <v>4184</v>
      </c>
      <c r="N2102" s="11" t="s">
        <v>4179</v>
      </c>
      <c r="O2102" s="11">
        <v>59</v>
      </c>
      <c r="P2102" s="11">
        <v>0</v>
      </c>
      <c r="Q2102" s="11">
        <v>59</v>
      </c>
      <c r="R2102" s="11">
        <v>1</v>
      </c>
    </row>
    <row r="2103" spans="1:18">
      <c r="A2103" s="10" t="s">
        <v>6039</v>
      </c>
      <c r="B2103" s="11" t="s">
        <v>49</v>
      </c>
      <c r="C2103" s="11" t="s">
        <v>4177</v>
      </c>
      <c r="D2103" s="11">
        <v>98115</v>
      </c>
      <c r="E2103" s="16">
        <v>452000</v>
      </c>
      <c r="F2103" s="12">
        <v>2</v>
      </c>
      <c r="G2103" s="15">
        <v>1.75</v>
      </c>
      <c r="H2103" s="15">
        <v>1740</v>
      </c>
      <c r="I2103" s="13">
        <v>260</v>
      </c>
      <c r="J2103" s="11">
        <v>0</v>
      </c>
      <c r="K2103" s="15" t="s">
        <v>4183</v>
      </c>
      <c r="L2103" s="11" t="s">
        <v>4178</v>
      </c>
      <c r="M2103" s="11" t="s">
        <v>4184</v>
      </c>
      <c r="N2103" s="11" t="s">
        <v>4179</v>
      </c>
      <c r="O2103" s="11">
        <v>79</v>
      </c>
      <c r="P2103" s="11">
        <v>1989</v>
      </c>
      <c r="Q2103" s="11">
        <v>36</v>
      </c>
      <c r="R2103" s="11">
        <v>1</v>
      </c>
    </row>
    <row r="2104" spans="1:18">
      <c r="A2104" s="10" t="s">
        <v>6040</v>
      </c>
      <c r="B2104" s="11" t="s">
        <v>49</v>
      </c>
      <c r="C2104" s="11" t="s">
        <v>4177</v>
      </c>
      <c r="D2104" s="11">
        <v>98103</v>
      </c>
      <c r="E2104" s="16">
        <v>452000</v>
      </c>
      <c r="F2104" s="12">
        <v>4</v>
      </c>
      <c r="G2104" s="15">
        <v>1</v>
      </c>
      <c r="H2104" s="15">
        <v>1210</v>
      </c>
      <c r="I2104" s="13">
        <v>374</v>
      </c>
      <c r="J2104" s="11">
        <v>0</v>
      </c>
      <c r="K2104" s="15" t="s">
        <v>4183</v>
      </c>
      <c r="L2104" s="11" t="s">
        <v>4183</v>
      </c>
      <c r="M2104" s="11" t="s">
        <v>4184</v>
      </c>
      <c r="N2104" s="11" t="s">
        <v>4180</v>
      </c>
      <c r="O2104" s="11">
        <v>125</v>
      </c>
      <c r="P2104" s="11">
        <v>2005</v>
      </c>
      <c r="Q2104" s="11">
        <v>20</v>
      </c>
      <c r="R2104" s="11">
        <v>1.5</v>
      </c>
    </row>
    <row r="2105" spans="1:18">
      <c r="A2105" s="10" t="s">
        <v>6041</v>
      </c>
      <c r="B2105" s="11" t="s">
        <v>49</v>
      </c>
      <c r="C2105" s="11" t="s">
        <v>4177</v>
      </c>
      <c r="D2105" s="11">
        <v>98126</v>
      </c>
      <c r="E2105" s="16">
        <v>452000</v>
      </c>
      <c r="F2105" s="12">
        <v>4</v>
      </c>
      <c r="G2105" s="15">
        <v>2</v>
      </c>
      <c r="H2105" s="15">
        <v>1660</v>
      </c>
      <c r="I2105" s="13">
        <v>272</v>
      </c>
      <c r="J2105" s="11">
        <v>0</v>
      </c>
      <c r="K2105" s="15" t="s">
        <v>4183</v>
      </c>
      <c r="L2105" s="11" t="s">
        <v>4178</v>
      </c>
      <c r="M2105" s="11" t="s">
        <v>4184</v>
      </c>
      <c r="N2105" s="11" t="s">
        <v>4180</v>
      </c>
      <c r="O2105" s="11">
        <v>80</v>
      </c>
      <c r="P2105" s="11">
        <v>2010</v>
      </c>
      <c r="Q2105" s="11">
        <v>15</v>
      </c>
      <c r="R2105" s="11">
        <v>1</v>
      </c>
    </row>
    <row r="2106" spans="1:18">
      <c r="A2106" s="10" t="s">
        <v>6042</v>
      </c>
      <c r="B2106" s="11" t="s">
        <v>49</v>
      </c>
      <c r="C2106" s="11" t="s">
        <v>4177</v>
      </c>
      <c r="D2106" s="11">
        <v>98116</v>
      </c>
      <c r="E2106" s="16">
        <v>451555</v>
      </c>
      <c r="F2106" s="12">
        <v>2</v>
      </c>
      <c r="G2106" s="15">
        <v>1</v>
      </c>
      <c r="H2106" s="15">
        <v>1320</v>
      </c>
      <c r="I2106" s="13">
        <v>342</v>
      </c>
      <c r="J2106" s="11">
        <v>0</v>
      </c>
      <c r="K2106" s="15" t="s">
        <v>4183</v>
      </c>
      <c r="L2106" s="11" t="s">
        <v>4183</v>
      </c>
      <c r="M2106" s="11" t="s">
        <v>4195</v>
      </c>
      <c r="N2106" s="11" t="s">
        <v>4180</v>
      </c>
      <c r="O2106" s="11">
        <v>113</v>
      </c>
      <c r="P2106" s="11">
        <v>1971</v>
      </c>
      <c r="Q2106" s="11">
        <v>54</v>
      </c>
      <c r="R2106" s="11">
        <v>1</v>
      </c>
    </row>
    <row r="2107" spans="1:18">
      <c r="A2107" s="10" t="s">
        <v>6043</v>
      </c>
      <c r="B2107" s="11" t="s">
        <v>49</v>
      </c>
      <c r="C2107" s="11" t="s">
        <v>4177</v>
      </c>
      <c r="D2107" s="11">
        <v>98126</v>
      </c>
      <c r="E2107" s="16">
        <v>451000</v>
      </c>
      <c r="F2107" s="12">
        <v>3</v>
      </c>
      <c r="G2107" s="15">
        <v>1.75</v>
      </c>
      <c r="H2107" s="15">
        <v>1560</v>
      </c>
      <c r="I2107" s="13">
        <v>289</v>
      </c>
      <c r="J2107" s="11">
        <v>0</v>
      </c>
      <c r="K2107" s="15" t="s">
        <v>4183</v>
      </c>
      <c r="L2107" s="11" t="s">
        <v>4178</v>
      </c>
      <c r="M2107" s="11" t="s">
        <v>4179</v>
      </c>
      <c r="N2107" s="11" t="s">
        <v>4180</v>
      </c>
      <c r="O2107" s="11">
        <v>99</v>
      </c>
      <c r="P2107" s="11">
        <v>2003</v>
      </c>
      <c r="Q2107" s="11">
        <v>22</v>
      </c>
      <c r="R2107" s="11">
        <v>1.5</v>
      </c>
    </row>
    <row r="2108" spans="1:18">
      <c r="A2108" s="10" t="s">
        <v>6044</v>
      </c>
      <c r="B2108" s="11" t="s">
        <v>79</v>
      </c>
      <c r="C2108" s="11" t="s">
        <v>4177</v>
      </c>
      <c r="D2108" s="11">
        <v>98029</v>
      </c>
      <c r="E2108" s="16">
        <v>451000</v>
      </c>
      <c r="F2108" s="12">
        <v>4</v>
      </c>
      <c r="G2108" s="15">
        <v>2.5</v>
      </c>
      <c r="H2108" s="15">
        <v>1670</v>
      </c>
      <c r="I2108" s="13">
        <v>270</v>
      </c>
      <c r="J2108" s="11">
        <v>0</v>
      </c>
      <c r="K2108" s="15" t="s">
        <v>4183</v>
      </c>
      <c r="L2108" s="11" t="s">
        <v>4183</v>
      </c>
      <c r="M2108" s="11" t="s">
        <v>4184</v>
      </c>
      <c r="N2108" s="11" t="s">
        <v>4180</v>
      </c>
      <c r="O2108" s="11">
        <v>20</v>
      </c>
      <c r="P2108" s="11">
        <v>0</v>
      </c>
      <c r="Q2108" s="11">
        <v>20</v>
      </c>
      <c r="R2108" s="11">
        <v>2</v>
      </c>
    </row>
    <row r="2109" spans="1:18">
      <c r="A2109" s="10" t="s">
        <v>6045</v>
      </c>
      <c r="B2109" s="11" t="s">
        <v>46</v>
      </c>
      <c r="C2109" s="11" t="s">
        <v>4177</v>
      </c>
      <c r="D2109" s="11">
        <v>98034</v>
      </c>
      <c r="E2109" s="16">
        <v>451000</v>
      </c>
      <c r="F2109" s="12">
        <v>5</v>
      </c>
      <c r="G2109" s="15">
        <v>2.75</v>
      </c>
      <c r="H2109" s="15">
        <v>2830</v>
      </c>
      <c r="I2109" s="13">
        <v>159</v>
      </c>
      <c r="J2109" s="11">
        <v>0</v>
      </c>
      <c r="K2109" s="15" t="s">
        <v>4183</v>
      </c>
      <c r="L2109" s="11" t="s">
        <v>4183</v>
      </c>
      <c r="M2109" s="11" t="s">
        <v>4184</v>
      </c>
      <c r="N2109" s="11" t="s">
        <v>4180</v>
      </c>
      <c r="O2109" s="11">
        <v>58</v>
      </c>
      <c r="P2109" s="11">
        <v>2011</v>
      </c>
      <c r="Q2109" s="11">
        <v>14</v>
      </c>
      <c r="R2109" s="11">
        <v>1.5</v>
      </c>
    </row>
    <row r="2110" spans="1:18">
      <c r="A2110" s="10" t="s">
        <v>6046</v>
      </c>
      <c r="B2110" s="11" t="s">
        <v>319</v>
      </c>
      <c r="C2110" s="11" t="s">
        <v>4177</v>
      </c>
      <c r="D2110" s="11">
        <v>98056</v>
      </c>
      <c r="E2110" s="16">
        <v>450800</v>
      </c>
      <c r="F2110" s="12">
        <v>4</v>
      </c>
      <c r="G2110" s="15">
        <v>3.25</v>
      </c>
      <c r="H2110" s="15">
        <v>2510</v>
      </c>
      <c r="I2110" s="13">
        <v>180</v>
      </c>
      <c r="J2110" s="11">
        <v>0</v>
      </c>
      <c r="K2110" s="15" t="s">
        <v>4183</v>
      </c>
      <c r="L2110" s="11" t="s">
        <v>4183</v>
      </c>
      <c r="M2110" s="11" t="s">
        <v>4184</v>
      </c>
      <c r="N2110" s="11" t="s">
        <v>4180</v>
      </c>
      <c r="O2110" s="11">
        <v>16</v>
      </c>
      <c r="P2110" s="11">
        <v>0</v>
      </c>
      <c r="Q2110" s="11">
        <v>16</v>
      </c>
      <c r="R2110" s="11">
        <v>2</v>
      </c>
    </row>
    <row r="2111" spans="1:18">
      <c r="A2111" s="10" t="s">
        <v>2238</v>
      </c>
      <c r="B2111" s="11" t="s">
        <v>49</v>
      </c>
      <c r="C2111" s="11" t="s">
        <v>4177</v>
      </c>
      <c r="D2111" s="11">
        <v>98118</v>
      </c>
      <c r="E2111" s="16">
        <v>450386</v>
      </c>
      <c r="F2111" s="12">
        <v>3</v>
      </c>
      <c r="G2111" s="15">
        <v>2</v>
      </c>
      <c r="H2111" s="15">
        <v>1300</v>
      </c>
      <c r="I2111" s="13">
        <v>346</v>
      </c>
      <c r="J2111" s="11">
        <v>0</v>
      </c>
      <c r="K2111" s="15" t="s">
        <v>4183</v>
      </c>
      <c r="L2111" s="11" t="s">
        <v>4178</v>
      </c>
      <c r="M2111" s="11" t="s">
        <v>4184</v>
      </c>
      <c r="N2111" s="11" t="s">
        <v>4180</v>
      </c>
      <c r="O2111" s="11">
        <v>32</v>
      </c>
      <c r="P2111" s="11">
        <v>0</v>
      </c>
      <c r="Q2111" s="11">
        <v>32</v>
      </c>
      <c r="R2111" s="11">
        <v>1</v>
      </c>
    </row>
    <row r="2112" spans="1:18">
      <c r="A2112" s="10" t="s">
        <v>2239</v>
      </c>
      <c r="B2112" s="11" t="s">
        <v>49</v>
      </c>
      <c r="C2112" s="11" t="s">
        <v>4177</v>
      </c>
      <c r="D2112" s="11">
        <v>98118</v>
      </c>
      <c r="E2112" s="16">
        <v>450000</v>
      </c>
      <c r="F2112" s="12">
        <v>4</v>
      </c>
      <c r="G2112" s="15">
        <v>2.75</v>
      </c>
      <c r="H2112" s="15">
        <v>2310</v>
      </c>
      <c r="I2112" s="13">
        <v>195</v>
      </c>
      <c r="J2112" s="11">
        <v>0</v>
      </c>
      <c r="K2112" s="15" t="s">
        <v>4183</v>
      </c>
      <c r="L2112" s="11" t="s">
        <v>4178</v>
      </c>
      <c r="M2112" s="11" t="s">
        <v>4179</v>
      </c>
      <c r="N2112" s="11" t="s">
        <v>4180</v>
      </c>
      <c r="O2112" s="11">
        <v>73</v>
      </c>
      <c r="P2112" s="11">
        <v>2012</v>
      </c>
      <c r="Q2112" s="11">
        <v>13</v>
      </c>
      <c r="R2112" s="11">
        <v>1</v>
      </c>
    </row>
    <row r="2113" spans="1:18">
      <c r="A2113" s="10" t="s">
        <v>6047</v>
      </c>
      <c r="B2113" s="11" t="s">
        <v>84</v>
      </c>
      <c r="C2113" s="11" t="s">
        <v>4177</v>
      </c>
      <c r="D2113" s="11">
        <v>98042</v>
      </c>
      <c r="E2113" s="16">
        <v>450000</v>
      </c>
      <c r="F2113" s="12">
        <v>3</v>
      </c>
      <c r="G2113" s="15">
        <v>2.25</v>
      </c>
      <c r="H2113" s="15">
        <v>2450</v>
      </c>
      <c r="I2113" s="13">
        <v>184</v>
      </c>
      <c r="J2113" s="11">
        <v>1</v>
      </c>
      <c r="K2113" s="15" t="s">
        <v>4183</v>
      </c>
      <c r="L2113" s="11" t="s">
        <v>4183</v>
      </c>
      <c r="M2113" s="11" t="s">
        <v>4184</v>
      </c>
      <c r="N2113" s="11" t="s">
        <v>4179</v>
      </c>
      <c r="O2113" s="11">
        <v>47</v>
      </c>
      <c r="P2113" s="11">
        <v>2000</v>
      </c>
      <c r="Q2113" s="11">
        <v>25</v>
      </c>
      <c r="R2113" s="11">
        <v>1</v>
      </c>
    </row>
    <row r="2114" spans="1:18">
      <c r="A2114" s="10" t="s">
        <v>6048</v>
      </c>
      <c r="B2114" s="11" t="s">
        <v>451</v>
      </c>
      <c r="C2114" s="11" t="s">
        <v>4177</v>
      </c>
      <c r="D2114" s="11">
        <v>98019</v>
      </c>
      <c r="E2114" s="16">
        <v>450000</v>
      </c>
      <c r="F2114" s="12">
        <v>4</v>
      </c>
      <c r="G2114" s="15">
        <v>2.5</v>
      </c>
      <c r="H2114" s="15">
        <v>2520</v>
      </c>
      <c r="I2114" s="13">
        <v>179</v>
      </c>
      <c r="J2114" s="11">
        <v>0</v>
      </c>
      <c r="K2114" s="15" t="s">
        <v>4183</v>
      </c>
      <c r="L2114" s="11" t="s">
        <v>4183</v>
      </c>
      <c r="M2114" s="11" t="s">
        <v>4184</v>
      </c>
      <c r="N2114" s="11" t="s">
        <v>4180</v>
      </c>
      <c r="O2114" s="11">
        <v>26</v>
      </c>
      <c r="P2114" s="11">
        <v>0</v>
      </c>
      <c r="Q2114" s="11">
        <v>26</v>
      </c>
      <c r="R2114" s="11">
        <v>2</v>
      </c>
    </row>
    <row r="2115" spans="1:18">
      <c r="A2115" s="10" t="s">
        <v>6049</v>
      </c>
      <c r="B2115" s="11" t="s">
        <v>675</v>
      </c>
      <c r="C2115" s="11" t="s">
        <v>4177</v>
      </c>
      <c r="D2115" s="11">
        <v>98003</v>
      </c>
      <c r="E2115" s="16">
        <v>450000</v>
      </c>
      <c r="F2115" s="12">
        <v>3</v>
      </c>
      <c r="G2115" s="15">
        <v>2.5</v>
      </c>
      <c r="H2115" s="15">
        <v>2910</v>
      </c>
      <c r="I2115" s="13">
        <v>155</v>
      </c>
      <c r="J2115" s="11">
        <v>0</v>
      </c>
      <c r="K2115" s="15" t="s">
        <v>4183</v>
      </c>
      <c r="L2115" s="11" t="s">
        <v>4183</v>
      </c>
      <c r="M2115" s="11" t="s">
        <v>4184</v>
      </c>
      <c r="N2115" s="11" t="s">
        <v>4180</v>
      </c>
      <c r="O2115" s="11">
        <v>36</v>
      </c>
      <c r="P2115" s="11">
        <v>0</v>
      </c>
      <c r="Q2115" s="11">
        <v>36</v>
      </c>
      <c r="R2115" s="11">
        <v>2</v>
      </c>
    </row>
    <row r="2116" spans="1:18">
      <c r="A2116" s="10" t="s">
        <v>6050</v>
      </c>
      <c r="B2116" s="11" t="s">
        <v>79</v>
      </c>
      <c r="C2116" s="11" t="s">
        <v>4177</v>
      </c>
      <c r="D2116" s="11">
        <v>98029</v>
      </c>
      <c r="E2116" s="16">
        <v>450000</v>
      </c>
      <c r="F2116" s="12">
        <v>3</v>
      </c>
      <c r="G2116" s="15">
        <v>2.5</v>
      </c>
      <c r="H2116" s="15">
        <v>1480</v>
      </c>
      <c r="I2116" s="13">
        <v>304</v>
      </c>
      <c r="J2116" s="11">
        <v>0</v>
      </c>
      <c r="K2116" s="15" t="s">
        <v>4183</v>
      </c>
      <c r="L2116" s="11" t="s">
        <v>4183</v>
      </c>
      <c r="M2116" s="11" t="s">
        <v>4184</v>
      </c>
      <c r="N2116" s="11" t="s">
        <v>4180</v>
      </c>
      <c r="O2116" s="11">
        <v>20</v>
      </c>
      <c r="P2116" s="11">
        <v>0</v>
      </c>
      <c r="Q2116" s="11">
        <v>20</v>
      </c>
      <c r="R2116" s="11">
        <v>2</v>
      </c>
    </row>
    <row r="2117" spans="1:18">
      <c r="A2117" s="10" t="s">
        <v>6051</v>
      </c>
      <c r="B2117" s="11" t="s">
        <v>329</v>
      </c>
      <c r="C2117" s="11" t="s">
        <v>4177</v>
      </c>
      <c r="D2117" s="11">
        <v>98028</v>
      </c>
      <c r="E2117" s="16">
        <v>450000</v>
      </c>
      <c r="F2117" s="12">
        <v>3</v>
      </c>
      <c r="G2117" s="15">
        <v>2.5</v>
      </c>
      <c r="H2117" s="15">
        <v>1990</v>
      </c>
      <c r="I2117" s="13">
        <v>226</v>
      </c>
      <c r="J2117" s="11">
        <v>0</v>
      </c>
      <c r="K2117" s="15" t="s">
        <v>4183</v>
      </c>
      <c r="L2117" s="11" t="s">
        <v>4183</v>
      </c>
      <c r="M2117" s="11" t="s">
        <v>4184</v>
      </c>
      <c r="N2117" s="11" t="s">
        <v>4180</v>
      </c>
      <c r="O2117" s="11">
        <v>32</v>
      </c>
      <c r="P2117" s="11">
        <v>0</v>
      </c>
      <c r="Q2117" s="11">
        <v>32</v>
      </c>
      <c r="R2117" s="11">
        <v>2</v>
      </c>
    </row>
    <row r="2118" spans="1:18">
      <c r="A2118" s="10" t="s">
        <v>6052</v>
      </c>
      <c r="B2118" s="11" t="s">
        <v>329</v>
      </c>
      <c r="C2118" s="11" t="s">
        <v>4177</v>
      </c>
      <c r="D2118" s="11">
        <v>98028</v>
      </c>
      <c r="E2118" s="16">
        <v>450000</v>
      </c>
      <c r="F2118" s="12">
        <v>3</v>
      </c>
      <c r="G2118" s="15">
        <v>1.75</v>
      </c>
      <c r="H2118" s="15">
        <v>1400</v>
      </c>
      <c r="I2118" s="13">
        <v>321</v>
      </c>
      <c r="J2118" s="11">
        <v>0</v>
      </c>
      <c r="K2118" s="15" t="s">
        <v>4183</v>
      </c>
      <c r="L2118" s="11" t="s">
        <v>4183</v>
      </c>
      <c r="M2118" s="11" t="s">
        <v>4184</v>
      </c>
      <c r="N2118" s="11" t="s">
        <v>4180</v>
      </c>
      <c r="O2118" s="11">
        <v>62</v>
      </c>
      <c r="P2118" s="11">
        <v>2008</v>
      </c>
      <c r="Q2118" s="11">
        <v>17</v>
      </c>
      <c r="R2118" s="11">
        <v>1</v>
      </c>
    </row>
    <row r="2119" spans="1:18">
      <c r="A2119" s="10" t="s">
        <v>6053</v>
      </c>
      <c r="B2119" s="11" t="s">
        <v>46</v>
      </c>
      <c r="C2119" s="11" t="s">
        <v>4177</v>
      </c>
      <c r="D2119" s="11">
        <v>98033</v>
      </c>
      <c r="E2119" s="16">
        <v>450000</v>
      </c>
      <c r="F2119" s="12">
        <v>3</v>
      </c>
      <c r="G2119" s="15">
        <v>1.75</v>
      </c>
      <c r="H2119" s="15">
        <v>1610</v>
      </c>
      <c r="I2119" s="13">
        <v>280</v>
      </c>
      <c r="J2119" s="11">
        <v>0</v>
      </c>
      <c r="K2119" s="15" t="s">
        <v>4183</v>
      </c>
      <c r="L2119" s="11" t="s">
        <v>4183</v>
      </c>
      <c r="M2119" s="11" t="s">
        <v>4184</v>
      </c>
      <c r="N2119" s="11" t="s">
        <v>4180</v>
      </c>
      <c r="O2119" s="11">
        <v>70</v>
      </c>
      <c r="P2119" s="11">
        <v>2005</v>
      </c>
      <c r="Q2119" s="11">
        <v>20</v>
      </c>
      <c r="R2119" s="11">
        <v>1</v>
      </c>
    </row>
    <row r="2120" spans="1:18">
      <c r="A2120" s="10" t="s">
        <v>6054</v>
      </c>
      <c r="B2120" s="11" t="s">
        <v>743</v>
      </c>
      <c r="C2120" s="11" t="s">
        <v>4177</v>
      </c>
      <c r="D2120" s="11">
        <v>98155</v>
      </c>
      <c r="E2120" s="16">
        <v>450000</v>
      </c>
      <c r="F2120" s="12">
        <v>3</v>
      </c>
      <c r="G2120" s="15">
        <v>1.5</v>
      </c>
      <c r="H2120" s="15">
        <v>2330</v>
      </c>
      <c r="I2120" s="13">
        <v>193</v>
      </c>
      <c r="J2120" s="11">
        <v>0</v>
      </c>
      <c r="K2120" s="15" t="s">
        <v>4183</v>
      </c>
      <c r="L2120" s="11" t="s">
        <v>4178</v>
      </c>
      <c r="M2120" s="11" t="s">
        <v>4184</v>
      </c>
      <c r="N2120" s="11" t="s">
        <v>4180</v>
      </c>
      <c r="O2120" s="11">
        <v>71</v>
      </c>
      <c r="P2120" s="11">
        <v>2005</v>
      </c>
      <c r="Q2120" s="11">
        <v>20</v>
      </c>
      <c r="R2120" s="11">
        <v>1</v>
      </c>
    </row>
    <row r="2121" spans="1:18">
      <c r="A2121" s="10" t="s">
        <v>6055</v>
      </c>
      <c r="B2121" s="11" t="s">
        <v>743</v>
      </c>
      <c r="C2121" s="11" t="s">
        <v>4177</v>
      </c>
      <c r="D2121" s="11">
        <v>98155</v>
      </c>
      <c r="E2121" s="16">
        <v>450000</v>
      </c>
      <c r="F2121" s="12">
        <v>3</v>
      </c>
      <c r="G2121" s="15">
        <v>1.5</v>
      </c>
      <c r="H2121" s="15">
        <v>1530</v>
      </c>
      <c r="I2121" s="13">
        <v>294</v>
      </c>
      <c r="J2121" s="11">
        <v>1</v>
      </c>
      <c r="K2121" s="15" t="s">
        <v>4183</v>
      </c>
      <c r="L2121" s="11" t="s">
        <v>4183</v>
      </c>
      <c r="M2121" s="11" t="s">
        <v>4184</v>
      </c>
      <c r="N2121" s="11" t="s">
        <v>4180</v>
      </c>
      <c r="O2121" s="11">
        <v>73</v>
      </c>
      <c r="P2121" s="11">
        <v>2008</v>
      </c>
      <c r="Q2121" s="11">
        <v>17</v>
      </c>
      <c r="R2121" s="11">
        <v>1</v>
      </c>
    </row>
    <row r="2122" spans="1:18">
      <c r="A2122" s="10" t="s">
        <v>6056</v>
      </c>
      <c r="B2122" s="11" t="s">
        <v>624</v>
      </c>
      <c r="C2122" s="11" t="s">
        <v>4177</v>
      </c>
      <c r="D2122" s="11">
        <v>98045</v>
      </c>
      <c r="E2122" s="16">
        <v>450000</v>
      </c>
      <c r="F2122" s="12">
        <v>4</v>
      </c>
      <c r="G2122" s="15">
        <v>2.5</v>
      </c>
      <c r="H2122" s="15">
        <v>2300</v>
      </c>
      <c r="I2122" s="13">
        <v>196</v>
      </c>
      <c r="J2122" s="11">
        <v>0</v>
      </c>
      <c r="K2122" s="15" t="s">
        <v>4183</v>
      </c>
      <c r="L2122" s="11" t="s">
        <v>4183</v>
      </c>
      <c r="M2122" s="11" t="s">
        <v>4184</v>
      </c>
      <c r="N2122" s="11" t="s">
        <v>4179</v>
      </c>
      <c r="O2122" s="11">
        <v>70</v>
      </c>
      <c r="P2122" s="11">
        <v>2009</v>
      </c>
      <c r="Q2122" s="11">
        <v>16</v>
      </c>
      <c r="R2122" s="11">
        <v>1</v>
      </c>
    </row>
    <row r="2123" spans="1:18">
      <c r="A2123" s="10" t="s">
        <v>6057</v>
      </c>
      <c r="B2123" s="11" t="s">
        <v>137</v>
      </c>
      <c r="C2123" s="11" t="s">
        <v>4177</v>
      </c>
      <c r="D2123" s="11">
        <v>98052</v>
      </c>
      <c r="E2123" s="16">
        <v>450000</v>
      </c>
      <c r="F2123" s="12">
        <v>3</v>
      </c>
      <c r="G2123" s="15">
        <v>1.75</v>
      </c>
      <c r="H2123" s="15">
        <v>1480</v>
      </c>
      <c r="I2123" s="13">
        <v>304</v>
      </c>
      <c r="J2123" s="11">
        <v>0</v>
      </c>
      <c r="K2123" s="15" t="s">
        <v>4183</v>
      </c>
      <c r="L2123" s="11" t="s">
        <v>4183</v>
      </c>
      <c r="M2123" s="11" t="s">
        <v>4184</v>
      </c>
      <c r="N2123" s="11" t="s">
        <v>4179</v>
      </c>
      <c r="O2123" s="11">
        <v>54</v>
      </c>
      <c r="P2123" s="11">
        <v>0</v>
      </c>
      <c r="Q2123" s="11">
        <v>54</v>
      </c>
      <c r="R2123" s="11">
        <v>1</v>
      </c>
    </row>
    <row r="2124" spans="1:18">
      <c r="A2124" s="10" t="s">
        <v>6058</v>
      </c>
      <c r="B2124" s="11" t="s">
        <v>319</v>
      </c>
      <c r="C2124" s="11" t="s">
        <v>4177</v>
      </c>
      <c r="D2124" s="11">
        <v>98059</v>
      </c>
      <c r="E2124" s="16">
        <v>450000</v>
      </c>
      <c r="F2124" s="12">
        <v>4</v>
      </c>
      <c r="G2124" s="15">
        <v>2.5</v>
      </c>
      <c r="H2124" s="15">
        <v>2400</v>
      </c>
      <c r="I2124" s="13">
        <v>188</v>
      </c>
      <c r="J2124" s="11">
        <v>0</v>
      </c>
      <c r="K2124" s="15" t="s">
        <v>4183</v>
      </c>
      <c r="L2124" s="11" t="s">
        <v>4183</v>
      </c>
      <c r="M2124" s="11" t="s">
        <v>4184</v>
      </c>
      <c r="N2124" s="11" t="s">
        <v>4180</v>
      </c>
      <c r="O2124" s="11">
        <v>22</v>
      </c>
      <c r="P2124" s="11">
        <v>0</v>
      </c>
      <c r="Q2124" s="11">
        <v>22</v>
      </c>
      <c r="R2124" s="11">
        <v>2</v>
      </c>
    </row>
    <row r="2125" spans="1:18">
      <c r="A2125" s="10" t="s">
        <v>6059</v>
      </c>
      <c r="B2125" s="11" t="s">
        <v>319</v>
      </c>
      <c r="C2125" s="11" t="s">
        <v>4177</v>
      </c>
      <c r="D2125" s="11">
        <v>98058</v>
      </c>
      <c r="E2125" s="16">
        <v>450000</v>
      </c>
      <c r="F2125" s="12">
        <v>5</v>
      </c>
      <c r="G2125" s="15">
        <v>2.5</v>
      </c>
      <c r="H2125" s="15">
        <v>2850</v>
      </c>
      <c r="I2125" s="13">
        <v>158</v>
      </c>
      <c r="J2125" s="11">
        <v>5</v>
      </c>
      <c r="K2125" s="15" t="s">
        <v>4183</v>
      </c>
      <c r="L2125" s="11" t="s">
        <v>4178</v>
      </c>
      <c r="M2125" s="11" t="s">
        <v>4184</v>
      </c>
      <c r="N2125" s="11" t="s">
        <v>4179</v>
      </c>
      <c r="O2125" s="11">
        <v>100</v>
      </c>
      <c r="P2125" s="11">
        <v>1968</v>
      </c>
      <c r="Q2125" s="11">
        <v>57</v>
      </c>
      <c r="R2125" s="11">
        <v>1</v>
      </c>
    </row>
    <row r="2126" spans="1:18">
      <c r="A2126" s="10" t="s">
        <v>6060</v>
      </c>
      <c r="B2126" s="11" t="s">
        <v>49</v>
      </c>
      <c r="C2126" s="11" t="s">
        <v>4177</v>
      </c>
      <c r="D2126" s="11">
        <v>98117</v>
      </c>
      <c r="E2126" s="16">
        <v>450000</v>
      </c>
      <c r="F2126" s="12">
        <v>3</v>
      </c>
      <c r="G2126" s="15">
        <v>1.75</v>
      </c>
      <c r="H2126" s="15">
        <v>1180</v>
      </c>
      <c r="I2126" s="13">
        <v>381</v>
      </c>
      <c r="J2126" s="11">
        <v>0</v>
      </c>
      <c r="K2126" s="15" t="s">
        <v>4183</v>
      </c>
      <c r="L2126" s="11" t="s">
        <v>4178</v>
      </c>
      <c r="M2126" s="11" t="s">
        <v>4184</v>
      </c>
      <c r="N2126" s="11" t="s">
        <v>4179</v>
      </c>
      <c r="O2126" s="11">
        <v>97</v>
      </c>
      <c r="P2126" s="11">
        <v>0</v>
      </c>
      <c r="Q2126" s="11">
        <v>97</v>
      </c>
      <c r="R2126" s="11">
        <v>1</v>
      </c>
    </row>
    <row r="2127" spans="1:18">
      <c r="A2127" s="10" t="s">
        <v>6061</v>
      </c>
      <c r="B2127" s="11" t="s">
        <v>49</v>
      </c>
      <c r="C2127" s="11" t="s">
        <v>4177</v>
      </c>
      <c r="D2127" s="11">
        <v>98116</v>
      </c>
      <c r="E2127" s="16">
        <v>450000</v>
      </c>
      <c r="F2127" s="12">
        <v>3</v>
      </c>
      <c r="G2127" s="15">
        <v>2.75</v>
      </c>
      <c r="H2127" s="15">
        <v>1250</v>
      </c>
      <c r="I2127" s="13">
        <v>360</v>
      </c>
      <c r="J2127" s="11">
        <v>0</v>
      </c>
      <c r="K2127" s="15" t="s">
        <v>4183</v>
      </c>
      <c r="L2127" s="11" t="s">
        <v>4178</v>
      </c>
      <c r="M2127" s="11" t="s">
        <v>4184</v>
      </c>
      <c r="N2127" s="11" t="s">
        <v>4180</v>
      </c>
      <c r="O2127" s="11">
        <v>15</v>
      </c>
      <c r="P2127" s="11">
        <v>0</v>
      </c>
      <c r="Q2127" s="11">
        <v>15</v>
      </c>
      <c r="R2127" s="11">
        <v>2</v>
      </c>
    </row>
    <row r="2128" spans="1:18">
      <c r="A2128" s="10" t="s">
        <v>6062</v>
      </c>
      <c r="B2128" s="11" t="s">
        <v>49</v>
      </c>
      <c r="C2128" s="11" t="s">
        <v>4177</v>
      </c>
      <c r="D2128" s="11">
        <v>98115</v>
      </c>
      <c r="E2128" s="16">
        <v>450000</v>
      </c>
      <c r="F2128" s="12">
        <v>2</v>
      </c>
      <c r="G2128" s="15">
        <v>1</v>
      </c>
      <c r="H2128" s="15">
        <v>1380</v>
      </c>
      <c r="I2128" s="13">
        <v>326</v>
      </c>
      <c r="J2128" s="11">
        <v>0</v>
      </c>
      <c r="K2128" s="15" t="s">
        <v>4183</v>
      </c>
      <c r="L2128" s="11" t="s">
        <v>4178</v>
      </c>
      <c r="M2128" s="11" t="s">
        <v>4184</v>
      </c>
      <c r="N2128" s="11" t="s">
        <v>4179</v>
      </c>
      <c r="O2128" s="11">
        <v>94</v>
      </c>
      <c r="P2128" s="11">
        <v>0</v>
      </c>
      <c r="Q2128" s="11">
        <v>94</v>
      </c>
      <c r="R2128" s="11">
        <v>1</v>
      </c>
    </row>
    <row r="2129" spans="1:18">
      <c r="A2129" s="10" t="s">
        <v>6063</v>
      </c>
      <c r="B2129" s="11" t="s">
        <v>49</v>
      </c>
      <c r="C2129" s="11" t="s">
        <v>4177</v>
      </c>
      <c r="D2129" s="11">
        <v>98106</v>
      </c>
      <c r="E2129" s="16">
        <v>450000</v>
      </c>
      <c r="F2129" s="12">
        <v>4</v>
      </c>
      <c r="G2129" s="15">
        <v>2</v>
      </c>
      <c r="H2129" s="15">
        <v>2240</v>
      </c>
      <c r="I2129" s="13">
        <v>201</v>
      </c>
      <c r="J2129" s="11">
        <v>0</v>
      </c>
      <c r="K2129" s="15" t="s">
        <v>4183</v>
      </c>
      <c r="L2129" s="11" t="s">
        <v>4178</v>
      </c>
      <c r="M2129" s="11" t="s">
        <v>4184</v>
      </c>
      <c r="N2129" s="11" t="s">
        <v>4181</v>
      </c>
      <c r="O2129" s="11">
        <v>69</v>
      </c>
      <c r="P2129" s="11">
        <v>0</v>
      </c>
      <c r="Q2129" s="11">
        <v>69</v>
      </c>
      <c r="R2129" s="11">
        <v>1</v>
      </c>
    </row>
    <row r="2130" spans="1:18">
      <c r="A2130" s="10" t="s">
        <v>6064</v>
      </c>
      <c r="B2130" s="11" t="s">
        <v>49</v>
      </c>
      <c r="C2130" s="11" t="s">
        <v>4177</v>
      </c>
      <c r="D2130" s="11">
        <v>98125</v>
      </c>
      <c r="E2130" s="16">
        <v>450000</v>
      </c>
      <c r="F2130" s="12">
        <v>6</v>
      </c>
      <c r="G2130" s="15">
        <v>2.25</v>
      </c>
      <c r="H2130" s="15">
        <v>3550</v>
      </c>
      <c r="I2130" s="13">
        <v>127</v>
      </c>
      <c r="J2130" s="11">
        <v>0</v>
      </c>
      <c r="K2130" s="15" t="s">
        <v>4183</v>
      </c>
      <c r="L2130" s="11" t="s">
        <v>4178</v>
      </c>
      <c r="M2130" s="11" t="s">
        <v>4184</v>
      </c>
      <c r="N2130" s="11" t="s">
        <v>4179</v>
      </c>
      <c r="O2130" s="11">
        <v>77</v>
      </c>
      <c r="P2130" s="11">
        <v>0</v>
      </c>
      <c r="Q2130" s="11">
        <v>77</v>
      </c>
      <c r="R2130" s="11">
        <v>1</v>
      </c>
    </row>
    <row r="2131" spans="1:18">
      <c r="A2131" s="10" t="s">
        <v>6065</v>
      </c>
      <c r="B2131" s="11" t="s">
        <v>49</v>
      </c>
      <c r="C2131" s="11" t="s">
        <v>4177</v>
      </c>
      <c r="D2131" s="11">
        <v>98117</v>
      </c>
      <c r="E2131" s="16">
        <v>450000</v>
      </c>
      <c r="F2131" s="12">
        <v>4</v>
      </c>
      <c r="G2131" s="15">
        <v>1.75</v>
      </c>
      <c r="H2131" s="15">
        <v>2160</v>
      </c>
      <c r="I2131" s="13">
        <v>208</v>
      </c>
      <c r="J2131" s="11">
        <v>0</v>
      </c>
      <c r="K2131" s="15" t="s">
        <v>4183</v>
      </c>
      <c r="L2131" s="11" t="s">
        <v>4178</v>
      </c>
      <c r="M2131" s="11" t="s">
        <v>4184</v>
      </c>
      <c r="N2131" s="11" t="s">
        <v>4179</v>
      </c>
      <c r="O2131" s="11">
        <v>83</v>
      </c>
      <c r="P2131" s="11">
        <v>1982</v>
      </c>
      <c r="Q2131" s="11">
        <v>43</v>
      </c>
      <c r="R2131" s="11">
        <v>1</v>
      </c>
    </row>
    <row r="2132" spans="1:18">
      <c r="A2132" s="10" t="s">
        <v>6066</v>
      </c>
      <c r="B2132" s="11" t="s">
        <v>49</v>
      </c>
      <c r="C2132" s="11" t="s">
        <v>4177</v>
      </c>
      <c r="D2132" s="11">
        <v>98118</v>
      </c>
      <c r="E2132" s="16">
        <v>450000</v>
      </c>
      <c r="F2132" s="12">
        <v>4</v>
      </c>
      <c r="G2132" s="15">
        <v>1</v>
      </c>
      <c r="H2132" s="15">
        <v>2000</v>
      </c>
      <c r="I2132" s="13">
        <v>225</v>
      </c>
      <c r="J2132" s="11">
        <v>0</v>
      </c>
      <c r="K2132" s="15" t="s">
        <v>4183</v>
      </c>
      <c r="L2132" s="11" t="s">
        <v>4178</v>
      </c>
      <c r="M2132" s="11" t="s">
        <v>4184</v>
      </c>
      <c r="N2132" s="11" t="s">
        <v>4180</v>
      </c>
      <c r="O2132" s="11">
        <v>109</v>
      </c>
      <c r="P2132" s="11">
        <v>1986</v>
      </c>
      <c r="Q2132" s="11">
        <v>39</v>
      </c>
      <c r="R2132" s="11">
        <v>1.5</v>
      </c>
    </row>
    <row r="2133" spans="1:18">
      <c r="A2133" s="10" t="s">
        <v>6067</v>
      </c>
      <c r="B2133" s="11" t="s">
        <v>49</v>
      </c>
      <c r="C2133" s="11" t="s">
        <v>4177</v>
      </c>
      <c r="D2133" s="11">
        <v>98107</v>
      </c>
      <c r="E2133" s="16">
        <v>450000</v>
      </c>
      <c r="F2133" s="12">
        <v>2</v>
      </c>
      <c r="G2133" s="15">
        <v>1.75</v>
      </c>
      <c r="H2133" s="11">
        <v>840</v>
      </c>
      <c r="I2133" s="13">
        <v>536</v>
      </c>
      <c r="J2133" s="11">
        <v>0</v>
      </c>
      <c r="K2133" s="15" t="s">
        <v>4183</v>
      </c>
      <c r="L2133" s="11" t="s">
        <v>4178</v>
      </c>
      <c r="M2133" s="11" t="s">
        <v>4184</v>
      </c>
      <c r="N2133" s="11" t="s">
        <v>4180</v>
      </c>
      <c r="O2133" s="11">
        <v>113</v>
      </c>
      <c r="P2133" s="11">
        <v>1994</v>
      </c>
      <c r="Q2133" s="11">
        <v>31</v>
      </c>
      <c r="R2133" s="11">
        <v>1</v>
      </c>
    </row>
    <row r="2134" spans="1:18">
      <c r="A2134" s="10" t="s">
        <v>6068</v>
      </c>
      <c r="B2134" s="11" t="s">
        <v>49</v>
      </c>
      <c r="C2134" s="11" t="s">
        <v>4177</v>
      </c>
      <c r="D2134" s="11">
        <v>98126</v>
      </c>
      <c r="E2134" s="16">
        <v>450000</v>
      </c>
      <c r="F2134" s="12">
        <v>2</v>
      </c>
      <c r="G2134" s="15">
        <v>1</v>
      </c>
      <c r="H2134" s="15">
        <v>1200</v>
      </c>
      <c r="I2134" s="13">
        <v>375</v>
      </c>
      <c r="J2134" s="11">
        <v>0</v>
      </c>
      <c r="K2134" s="15" t="s">
        <v>4183</v>
      </c>
      <c r="L2134" s="11" t="s">
        <v>4178</v>
      </c>
      <c r="M2134" s="11" t="s">
        <v>4184</v>
      </c>
      <c r="N2134" s="11" t="s">
        <v>4180</v>
      </c>
      <c r="O2134" s="11">
        <v>85</v>
      </c>
      <c r="P2134" s="11">
        <v>1996</v>
      </c>
      <c r="Q2134" s="11">
        <v>29</v>
      </c>
      <c r="R2134" s="11">
        <v>1</v>
      </c>
    </row>
    <row r="2135" spans="1:18">
      <c r="A2135" s="10" t="s">
        <v>6069</v>
      </c>
      <c r="B2135" s="11" t="s">
        <v>49</v>
      </c>
      <c r="C2135" s="11" t="s">
        <v>4177</v>
      </c>
      <c r="D2135" s="11">
        <v>98125</v>
      </c>
      <c r="E2135" s="16">
        <v>450000</v>
      </c>
      <c r="F2135" s="12">
        <v>3</v>
      </c>
      <c r="G2135" s="15">
        <v>1.75</v>
      </c>
      <c r="H2135" s="15">
        <v>1640</v>
      </c>
      <c r="I2135" s="13">
        <v>274</v>
      </c>
      <c r="J2135" s="11">
        <v>0</v>
      </c>
      <c r="K2135" s="15" t="s">
        <v>4183</v>
      </c>
      <c r="L2135" s="11" t="s">
        <v>4178</v>
      </c>
      <c r="M2135" s="11" t="s">
        <v>4184</v>
      </c>
      <c r="N2135" s="11" t="s">
        <v>4180</v>
      </c>
      <c r="O2135" s="11">
        <v>85</v>
      </c>
      <c r="P2135" s="11">
        <v>1996</v>
      </c>
      <c r="Q2135" s="11">
        <v>29</v>
      </c>
      <c r="R2135" s="11">
        <v>1</v>
      </c>
    </row>
    <row r="2136" spans="1:18">
      <c r="A2136" s="10" t="s">
        <v>6070</v>
      </c>
      <c r="B2136" s="11" t="s">
        <v>49</v>
      </c>
      <c r="C2136" s="11" t="s">
        <v>4177</v>
      </c>
      <c r="D2136" s="11">
        <v>98116</v>
      </c>
      <c r="E2136" s="16">
        <v>450000</v>
      </c>
      <c r="F2136" s="12">
        <v>3</v>
      </c>
      <c r="G2136" s="15">
        <v>1</v>
      </c>
      <c r="H2136" s="15">
        <v>1100</v>
      </c>
      <c r="I2136" s="13">
        <v>409</v>
      </c>
      <c r="J2136" s="11">
        <v>0</v>
      </c>
      <c r="K2136" s="15" t="s">
        <v>4183</v>
      </c>
      <c r="L2136" s="11" t="s">
        <v>4183</v>
      </c>
      <c r="M2136" s="11" t="s">
        <v>4184</v>
      </c>
      <c r="N2136" s="11" t="s">
        <v>4180</v>
      </c>
      <c r="O2136" s="11">
        <v>108</v>
      </c>
      <c r="P2136" s="11">
        <v>2009</v>
      </c>
      <c r="Q2136" s="11">
        <v>16</v>
      </c>
      <c r="R2136" s="11">
        <v>1</v>
      </c>
    </row>
    <row r="2137" spans="1:18">
      <c r="A2137" s="10" t="s">
        <v>2264</v>
      </c>
      <c r="B2137" s="11" t="s">
        <v>49</v>
      </c>
      <c r="C2137" s="11" t="s">
        <v>4177</v>
      </c>
      <c r="D2137" s="11">
        <v>98103</v>
      </c>
      <c r="E2137" s="16">
        <v>450000</v>
      </c>
      <c r="F2137" s="12">
        <v>3</v>
      </c>
      <c r="G2137" s="15">
        <v>2</v>
      </c>
      <c r="H2137" s="15">
        <v>1430</v>
      </c>
      <c r="I2137" s="13">
        <v>315</v>
      </c>
      <c r="J2137" s="11">
        <v>0</v>
      </c>
      <c r="K2137" s="15" t="s">
        <v>4183</v>
      </c>
      <c r="L2137" s="11" t="s">
        <v>4178</v>
      </c>
      <c r="M2137" s="11" t="s">
        <v>4184</v>
      </c>
      <c r="N2137" s="11" t="s">
        <v>4180</v>
      </c>
      <c r="O2137" s="11">
        <v>78</v>
      </c>
      <c r="P2137" s="11">
        <v>2012</v>
      </c>
      <c r="Q2137" s="11">
        <v>13</v>
      </c>
      <c r="R2137" s="11">
        <v>1</v>
      </c>
    </row>
    <row r="2138" spans="1:18">
      <c r="A2138" s="10" t="s">
        <v>6071</v>
      </c>
      <c r="B2138" s="11" t="s">
        <v>120</v>
      </c>
      <c r="C2138" s="11" t="s">
        <v>4177</v>
      </c>
      <c r="D2138" s="11">
        <v>98077</v>
      </c>
      <c r="E2138" s="16">
        <v>450000</v>
      </c>
      <c r="F2138" s="12">
        <v>3</v>
      </c>
      <c r="G2138" s="15">
        <v>1.5</v>
      </c>
      <c r="H2138" s="15">
        <v>2060</v>
      </c>
      <c r="I2138" s="13">
        <v>218</v>
      </c>
      <c r="J2138" s="11">
        <v>1</v>
      </c>
      <c r="K2138" s="15" t="s">
        <v>4183</v>
      </c>
      <c r="L2138" s="11" t="s">
        <v>4183</v>
      </c>
      <c r="M2138" s="11" t="s">
        <v>4184</v>
      </c>
      <c r="N2138" s="11" t="s">
        <v>4180</v>
      </c>
      <c r="O2138" s="11">
        <v>72</v>
      </c>
      <c r="P2138" s="11">
        <v>0</v>
      </c>
      <c r="Q2138" s="11">
        <v>72</v>
      </c>
      <c r="R2138" s="11">
        <v>1</v>
      </c>
    </row>
    <row r="2139" spans="1:18">
      <c r="A2139" s="10" t="s">
        <v>6072</v>
      </c>
      <c r="B2139" s="11" t="s">
        <v>624</v>
      </c>
      <c r="C2139" s="11" t="s">
        <v>4177</v>
      </c>
      <c r="D2139" s="11">
        <v>98045</v>
      </c>
      <c r="E2139" s="16">
        <v>449990</v>
      </c>
      <c r="F2139" s="12">
        <v>4</v>
      </c>
      <c r="G2139" s="15">
        <v>2.5</v>
      </c>
      <c r="H2139" s="15">
        <v>2680</v>
      </c>
      <c r="I2139" s="13">
        <v>168</v>
      </c>
      <c r="J2139" s="11">
        <v>0</v>
      </c>
      <c r="K2139" s="15" t="s">
        <v>4183</v>
      </c>
      <c r="L2139" s="11" t="s">
        <v>4183</v>
      </c>
      <c r="M2139" s="11" t="s">
        <v>4184</v>
      </c>
      <c r="N2139" s="11" t="s">
        <v>4180</v>
      </c>
      <c r="O2139" s="11">
        <v>12</v>
      </c>
      <c r="P2139" s="11">
        <v>1923</v>
      </c>
      <c r="Q2139" s="11">
        <v>102</v>
      </c>
      <c r="R2139" s="11">
        <v>2</v>
      </c>
    </row>
    <row r="2140" spans="1:18">
      <c r="A2140" s="10" t="s">
        <v>6073</v>
      </c>
      <c r="B2140" s="11" t="s">
        <v>329</v>
      </c>
      <c r="C2140" s="11" t="s">
        <v>4177</v>
      </c>
      <c r="D2140" s="11">
        <v>98028</v>
      </c>
      <c r="E2140" s="16">
        <v>449950</v>
      </c>
      <c r="F2140" s="12">
        <v>3</v>
      </c>
      <c r="G2140" s="15">
        <v>2.5</v>
      </c>
      <c r="H2140" s="15">
        <v>2170</v>
      </c>
      <c r="I2140" s="13">
        <v>207</v>
      </c>
      <c r="J2140" s="11">
        <v>0</v>
      </c>
      <c r="K2140" s="15" t="s">
        <v>4183</v>
      </c>
      <c r="L2140" s="11" t="s">
        <v>4183</v>
      </c>
      <c r="M2140" s="11" t="s">
        <v>4184</v>
      </c>
      <c r="N2140" s="11" t="s">
        <v>4180</v>
      </c>
      <c r="O2140" s="11">
        <v>22</v>
      </c>
      <c r="P2140" s="11">
        <v>0</v>
      </c>
      <c r="Q2140" s="11">
        <v>22</v>
      </c>
      <c r="R2140" s="11">
        <v>2</v>
      </c>
    </row>
    <row r="2141" spans="1:18">
      <c r="A2141" s="10" t="s">
        <v>6074</v>
      </c>
      <c r="B2141" s="11" t="s">
        <v>49</v>
      </c>
      <c r="C2141" s="11" t="s">
        <v>4177</v>
      </c>
      <c r="D2141" s="11">
        <v>98115</v>
      </c>
      <c r="E2141" s="16">
        <v>449950</v>
      </c>
      <c r="F2141" s="12">
        <v>3</v>
      </c>
      <c r="G2141" s="15">
        <v>2</v>
      </c>
      <c r="H2141" s="15">
        <v>1560</v>
      </c>
      <c r="I2141" s="13">
        <v>288</v>
      </c>
      <c r="J2141" s="11">
        <v>0</v>
      </c>
      <c r="K2141" s="15" t="s">
        <v>4183</v>
      </c>
      <c r="L2141" s="11" t="s">
        <v>4183</v>
      </c>
      <c r="M2141" s="11" t="s">
        <v>4184</v>
      </c>
      <c r="N2141" s="11" t="s">
        <v>4180</v>
      </c>
      <c r="O2141" s="11">
        <v>102</v>
      </c>
      <c r="P2141" s="11">
        <v>1982</v>
      </c>
      <c r="Q2141" s="11">
        <v>43</v>
      </c>
      <c r="R2141" s="11">
        <v>2</v>
      </c>
    </row>
    <row r="2142" spans="1:18">
      <c r="A2142" s="10" t="s">
        <v>6075</v>
      </c>
      <c r="B2142" s="11" t="s">
        <v>313</v>
      </c>
      <c r="C2142" s="11" t="s">
        <v>4177</v>
      </c>
      <c r="D2142" s="11">
        <v>98065</v>
      </c>
      <c r="E2142" s="16">
        <v>449950</v>
      </c>
      <c r="F2142" s="12">
        <v>4</v>
      </c>
      <c r="G2142" s="15">
        <v>2.5</v>
      </c>
      <c r="H2142" s="15">
        <v>2470</v>
      </c>
      <c r="I2142" s="13">
        <v>182</v>
      </c>
      <c r="J2142" s="11">
        <v>0</v>
      </c>
      <c r="K2142" s="15" t="s">
        <v>4183</v>
      </c>
      <c r="L2142" s="11" t="s">
        <v>4183</v>
      </c>
      <c r="M2142" s="11" t="s">
        <v>4184</v>
      </c>
      <c r="N2142" s="11" t="s">
        <v>4180</v>
      </c>
      <c r="O2142" s="11">
        <v>26</v>
      </c>
      <c r="P2142" s="11">
        <v>0</v>
      </c>
      <c r="Q2142" s="11">
        <v>26</v>
      </c>
      <c r="R2142" s="11">
        <v>2</v>
      </c>
    </row>
    <row r="2143" spans="1:18">
      <c r="A2143" s="10" t="s">
        <v>6076</v>
      </c>
      <c r="B2143" s="11" t="s">
        <v>46</v>
      </c>
      <c r="C2143" s="11" t="s">
        <v>4177</v>
      </c>
      <c r="D2143" s="11">
        <v>98034</v>
      </c>
      <c r="E2143" s="16">
        <v>449500</v>
      </c>
      <c r="F2143" s="12">
        <v>3</v>
      </c>
      <c r="G2143" s="15">
        <v>2.25</v>
      </c>
      <c r="H2143" s="15">
        <v>1780</v>
      </c>
      <c r="I2143" s="13">
        <v>253</v>
      </c>
      <c r="J2143" s="11">
        <v>0</v>
      </c>
      <c r="K2143" s="15" t="s">
        <v>4183</v>
      </c>
      <c r="L2143" s="11" t="s">
        <v>4178</v>
      </c>
      <c r="M2143" s="11" t="s">
        <v>4179</v>
      </c>
      <c r="N2143" s="11" t="s">
        <v>4180</v>
      </c>
      <c r="O2143" s="11">
        <v>53</v>
      </c>
      <c r="P2143" s="11">
        <v>2002</v>
      </c>
      <c r="Q2143" s="11">
        <v>23</v>
      </c>
      <c r="R2143" s="11">
        <v>1</v>
      </c>
    </row>
    <row r="2144" spans="1:18">
      <c r="A2144" s="10" t="s">
        <v>6077</v>
      </c>
      <c r="B2144" s="11" t="s">
        <v>46</v>
      </c>
      <c r="C2144" s="11" t="s">
        <v>4177</v>
      </c>
      <c r="D2144" s="11">
        <v>98034</v>
      </c>
      <c r="E2144" s="16">
        <v>449500</v>
      </c>
      <c r="F2144" s="12">
        <v>5</v>
      </c>
      <c r="G2144" s="15">
        <v>2.75</v>
      </c>
      <c r="H2144" s="15">
        <v>2040</v>
      </c>
      <c r="I2144" s="13">
        <v>220</v>
      </c>
      <c r="J2144" s="11">
        <v>0</v>
      </c>
      <c r="K2144" s="15" t="s">
        <v>4183</v>
      </c>
      <c r="L2144" s="11" t="s">
        <v>4178</v>
      </c>
      <c r="M2144" s="11" t="s">
        <v>4184</v>
      </c>
      <c r="N2144" s="11" t="s">
        <v>4179</v>
      </c>
      <c r="O2144" s="11">
        <v>56</v>
      </c>
      <c r="P2144" s="11">
        <v>0</v>
      </c>
      <c r="Q2144" s="11">
        <v>56</v>
      </c>
      <c r="R2144" s="11">
        <v>1</v>
      </c>
    </row>
    <row r="2145" spans="1:18">
      <c r="A2145" s="10" t="s">
        <v>2272</v>
      </c>
      <c r="B2145" s="11" t="s">
        <v>100</v>
      </c>
      <c r="C2145" s="11" t="s">
        <v>4177</v>
      </c>
      <c r="D2145" s="11">
        <v>98133</v>
      </c>
      <c r="E2145" s="16">
        <v>449500</v>
      </c>
      <c r="F2145" s="12">
        <v>3</v>
      </c>
      <c r="G2145" s="15">
        <v>2</v>
      </c>
      <c r="H2145" s="15">
        <v>1770</v>
      </c>
      <c r="I2145" s="13">
        <v>254</v>
      </c>
      <c r="J2145" s="11">
        <v>0</v>
      </c>
      <c r="K2145" s="15" t="s">
        <v>4183</v>
      </c>
      <c r="L2145" s="11" t="s">
        <v>4178</v>
      </c>
      <c r="M2145" s="11" t="s">
        <v>4184</v>
      </c>
      <c r="N2145" s="11" t="s">
        <v>4179</v>
      </c>
      <c r="O2145" s="11">
        <v>71</v>
      </c>
      <c r="P2145" s="11">
        <v>1979</v>
      </c>
      <c r="Q2145" s="11">
        <v>46</v>
      </c>
      <c r="R2145" s="11">
        <v>1</v>
      </c>
    </row>
    <row r="2146" spans="1:18">
      <c r="A2146" s="10" t="s">
        <v>6078</v>
      </c>
      <c r="B2146" s="11" t="s">
        <v>920</v>
      </c>
      <c r="C2146" s="11" t="s">
        <v>4177</v>
      </c>
      <c r="D2146" s="11">
        <v>98038</v>
      </c>
      <c r="E2146" s="16">
        <v>449000</v>
      </c>
      <c r="F2146" s="12">
        <v>4</v>
      </c>
      <c r="G2146" s="15">
        <v>2.5</v>
      </c>
      <c r="H2146" s="15">
        <v>2960</v>
      </c>
      <c r="I2146" s="13">
        <v>152</v>
      </c>
      <c r="J2146" s="11">
        <v>0</v>
      </c>
      <c r="K2146" s="15" t="s">
        <v>4183</v>
      </c>
      <c r="L2146" s="11" t="s">
        <v>4183</v>
      </c>
      <c r="M2146" s="11" t="s">
        <v>4184</v>
      </c>
      <c r="N2146" s="11" t="s">
        <v>4180</v>
      </c>
      <c r="O2146" s="11">
        <v>20</v>
      </c>
      <c r="P2146" s="11">
        <v>0</v>
      </c>
      <c r="Q2146" s="11">
        <v>20</v>
      </c>
      <c r="R2146" s="11">
        <v>2</v>
      </c>
    </row>
    <row r="2147" spans="1:18">
      <c r="A2147" s="10" t="s">
        <v>6079</v>
      </c>
      <c r="B2147" s="11" t="s">
        <v>49</v>
      </c>
      <c r="C2147" s="11" t="s">
        <v>4177</v>
      </c>
      <c r="D2147" s="11">
        <v>98126</v>
      </c>
      <c r="E2147" s="16">
        <v>449000</v>
      </c>
      <c r="F2147" s="12">
        <v>4</v>
      </c>
      <c r="G2147" s="15">
        <v>2.5</v>
      </c>
      <c r="H2147" s="15">
        <v>1850</v>
      </c>
      <c r="I2147" s="13">
        <v>243</v>
      </c>
      <c r="J2147" s="11">
        <v>0</v>
      </c>
      <c r="K2147" s="15" t="s">
        <v>4183</v>
      </c>
      <c r="L2147" s="11" t="s">
        <v>4178</v>
      </c>
      <c r="M2147" s="11" t="s">
        <v>4184</v>
      </c>
      <c r="N2147" s="11" t="s">
        <v>4180</v>
      </c>
      <c r="O2147" s="11">
        <v>95</v>
      </c>
      <c r="P2147" s="11">
        <v>2013</v>
      </c>
      <c r="Q2147" s="11">
        <v>12</v>
      </c>
      <c r="R2147" s="11">
        <v>1</v>
      </c>
    </row>
    <row r="2148" spans="1:18">
      <c r="A2148" s="10" t="s">
        <v>6080</v>
      </c>
      <c r="B2148" s="11" t="s">
        <v>920</v>
      </c>
      <c r="C2148" s="11" t="s">
        <v>4177</v>
      </c>
      <c r="D2148" s="11">
        <v>98038</v>
      </c>
      <c r="E2148" s="16">
        <v>448000</v>
      </c>
      <c r="F2148" s="12">
        <v>4</v>
      </c>
      <c r="G2148" s="15">
        <v>2.5</v>
      </c>
      <c r="H2148" s="15">
        <v>2510</v>
      </c>
      <c r="I2148" s="13">
        <v>178</v>
      </c>
      <c r="J2148" s="11">
        <v>0</v>
      </c>
      <c r="K2148" s="15" t="s">
        <v>4183</v>
      </c>
      <c r="L2148" s="11" t="s">
        <v>4183</v>
      </c>
      <c r="M2148" s="11" t="s">
        <v>4179</v>
      </c>
      <c r="N2148" s="11" t="s">
        <v>4180</v>
      </c>
      <c r="O2148" s="11">
        <v>19</v>
      </c>
      <c r="P2148" s="11">
        <v>0</v>
      </c>
      <c r="Q2148" s="11">
        <v>19</v>
      </c>
      <c r="R2148" s="11">
        <v>2</v>
      </c>
    </row>
    <row r="2149" spans="1:18">
      <c r="A2149" s="10" t="s">
        <v>6081</v>
      </c>
      <c r="B2149" s="11" t="s">
        <v>49</v>
      </c>
      <c r="C2149" s="11" t="s">
        <v>4177</v>
      </c>
      <c r="D2149" s="11">
        <v>98107</v>
      </c>
      <c r="E2149" s="16">
        <v>448000</v>
      </c>
      <c r="F2149" s="12">
        <v>2</v>
      </c>
      <c r="G2149" s="15">
        <v>1.5</v>
      </c>
      <c r="H2149" s="15">
        <v>1630</v>
      </c>
      <c r="I2149" s="13">
        <v>275</v>
      </c>
      <c r="J2149" s="11">
        <v>0</v>
      </c>
      <c r="K2149" s="15" t="s">
        <v>4183</v>
      </c>
      <c r="L2149" s="11" t="s">
        <v>4178</v>
      </c>
      <c r="M2149" s="11" t="s">
        <v>4184</v>
      </c>
      <c r="N2149" s="11" t="s">
        <v>4179</v>
      </c>
      <c r="O2149" s="11">
        <v>85</v>
      </c>
      <c r="P2149" s="11">
        <v>2001</v>
      </c>
      <c r="Q2149" s="11">
        <v>24</v>
      </c>
      <c r="R2149" s="11">
        <v>1</v>
      </c>
    </row>
    <row r="2150" spans="1:18">
      <c r="A2150" s="10" t="s">
        <v>6082</v>
      </c>
      <c r="B2150" s="11" t="s">
        <v>49</v>
      </c>
      <c r="C2150" s="11" t="s">
        <v>4177</v>
      </c>
      <c r="D2150" s="11">
        <v>98177</v>
      </c>
      <c r="E2150" s="16">
        <v>447000</v>
      </c>
      <c r="F2150" s="12">
        <v>2</v>
      </c>
      <c r="G2150" s="15">
        <v>1</v>
      </c>
      <c r="H2150" s="15">
        <v>1320</v>
      </c>
      <c r="I2150" s="13">
        <v>339</v>
      </c>
      <c r="J2150" s="11">
        <v>0</v>
      </c>
      <c r="K2150" s="15" t="s">
        <v>4183</v>
      </c>
      <c r="L2150" s="11" t="s">
        <v>4183</v>
      </c>
      <c r="M2150" s="11" t="s">
        <v>4184</v>
      </c>
      <c r="N2150" s="11" t="s">
        <v>4180</v>
      </c>
      <c r="O2150" s="11">
        <v>72</v>
      </c>
      <c r="P2150" s="11">
        <v>0</v>
      </c>
      <c r="Q2150" s="11">
        <v>72</v>
      </c>
      <c r="R2150" s="11">
        <v>1</v>
      </c>
    </row>
    <row r="2151" spans="1:18">
      <c r="A2151" s="10" t="s">
        <v>6083</v>
      </c>
      <c r="B2151" s="11" t="s">
        <v>329</v>
      </c>
      <c r="C2151" s="11" t="s">
        <v>4177</v>
      </c>
      <c r="D2151" s="11">
        <v>98028</v>
      </c>
      <c r="E2151" s="16">
        <v>446000</v>
      </c>
      <c r="F2151" s="12">
        <v>5</v>
      </c>
      <c r="G2151" s="15">
        <v>2.75</v>
      </c>
      <c r="H2151" s="15">
        <v>2190</v>
      </c>
      <c r="I2151" s="13">
        <v>204</v>
      </c>
      <c r="J2151" s="11">
        <v>0</v>
      </c>
      <c r="K2151" s="15" t="s">
        <v>4183</v>
      </c>
      <c r="L2151" s="11" t="s">
        <v>4178</v>
      </c>
      <c r="M2151" s="11" t="s">
        <v>4184</v>
      </c>
      <c r="N2151" s="11" t="s">
        <v>4181</v>
      </c>
      <c r="O2151" s="11">
        <v>47</v>
      </c>
      <c r="P2151" s="11">
        <v>0</v>
      </c>
      <c r="Q2151" s="11">
        <v>47</v>
      </c>
      <c r="R2151" s="11">
        <v>1</v>
      </c>
    </row>
    <row r="2152" spans="1:18">
      <c r="A2152" s="10" t="s">
        <v>6084</v>
      </c>
      <c r="B2152" s="11" t="s">
        <v>46</v>
      </c>
      <c r="C2152" s="11" t="s">
        <v>4177</v>
      </c>
      <c r="D2152" s="11">
        <v>98034</v>
      </c>
      <c r="E2152" s="16">
        <v>446000</v>
      </c>
      <c r="F2152" s="12">
        <v>4</v>
      </c>
      <c r="G2152" s="15">
        <v>2.25</v>
      </c>
      <c r="H2152" s="15">
        <v>2270</v>
      </c>
      <c r="I2152" s="13">
        <v>196</v>
      </c>
      <c r="J2152" s="11">
        <v>0</v>
      </c>
      <c r="K2152" s="15" t="s">
        <v>4183</v>
      </c>
      <c r="L2152" s="11" t="s">
        <v>4178</v>
      </c>
      <c r="M2152" s="11" t="s">
        <v>4184</v>
      </c>
      <c r="N2152" s="11" t="s">
        <v>4180</v>
      </c>
      <c r="O2152" s="11">
        <v>48</v>
      </c>
      <c r="P2152" s="11">
        <v>2004</v>
      </c>
      <c r="Q2152" s="11">
        <v>21</v>
      </c>
      <c r="R2152" s="11">
        <v>1</v>
      </c>
    </row>
    <row r="2153" spans="1:18">
      <c r="A2153" s="10" t="s">
        <v>6085</v>
      </c>
      <c r="B2153" s="11" t="s">
        <v>49</v>
      </c>
      <c r="C2153" s="11" t="s">
        <v>4177</v>
      </c>
      <c r="D2153" s="11">
        <v>98122</v>
      </c>
      <c r="E2153" s="16">
        <v>446000</v>
      </c>
      <c r="F2153" s="12">
        <v>2</v>
      </c>
      <c r="G2153" s="15">
        <v>1.5</v>
      </c>
      <c r="H2153" s="15">
        <v>1370</v>
      </c>
      <c r="I2153" s="13">
        <v>326</v>
      </c>
      <c r="J2153" s="11">
        <v>0</v>
      </c>
      <c r="K2153" s="15" t="s">
        <v>4183</v>
      </c>
      <c r="L2153" s="11" t="s">
        <v>4178</v>
      </c>
      <c r="M2153" s="11" t="s">
        <v>4184</v>
      </c>
      <c r="N2153" s="11" t="s">
        <v>4180</v>
      </c>
      <c r="O2153" s="11">
        <v>17</v>
      </c>
      <c r="P2153" s="11">
        <v>0</v>
      </c>
      <c r="Q2153" s="11">
        <v>17</v>
      </c>
      <c r="R2153" s="11">
        <v>2</v>
      </c>
    </row>
    <row r="2154" spans="1:18">
      <c r="A2154" s="10" t="s">
        <v>6086</v>
      </c>
      <c r="B2154" s="11" t="s">
        <v>49</v>
      </c>
      <c r="C2154" s="11" t="s">
        <v>4177</v>
      </c>
      <c r="D2154" s="11">
        <v>98146</v>
      </c>
      <c r="E2154" s="16">
        <v>445838</v>
      </c>
      <c r="F2154" s="12">
        <v>3</v>
      </c>
      <c r="G2154" s="15">
        <v>2.5</v>
      </c>
      <c r="H2154" s="15">
        <v>2250</v>
      </c>
      <c r="I2154" s="13">
        <v>198</v>
      </c>
      <c r="J2154" s="11">
        <v>0</v>
      </c>
      <c r="K2154" s="15" t="s">
        <v>4183</v>
      </c>
      <c r="L2154" s="11" t="s">
        <v>4183</v>
      </c>
      <c r="M2154" s="11" t="s">
        <v>4184</v>
      </c>
      <c r="N2154" s="11" t="s">
        <v>4180</v>
      </c>
      <c r="O2154" s="11">
        <v>25</v>
      </c>
      <c r="P2154" s="11">
        <v>0</v>
      </c>
      <c r="Q2154" s="11">
        <v>25</v>
      </c>
      <c r="R2154" s="11">
        <v>2</v>
      </c>
    </row>
    <row r="2155" spans="1:18">
      <c r="A2155" s="10" t="s">
        <v>6087</v>
      </c>
      <c r="B2155" s="11" t="s">
        <v>743</v>
      </c>
      <c r="C2155" s="11" t="s">
        <v>4177</v>
      </c>
      <c r="D2155" s="11">
        <v>98155</v>
      </c>
      <c r="E2155" s="16">
        <v>445800</v>
      </c>
      <c r="F2155" s="12">
        <v>4</v>
      </c>
      <c r="G2155" s="15">
        <v>2.25</v>
      </c>
      <c r="H2155" s="15">
        <v>2070</v>
      </c>
      <c r="I2155" s="13">
        <v>215</v>
      </c>
      <c r="J2155" s="11">
        <v>1</v>
      </c>
      <c r="K2155" s="15" t="s">
        <v>4183</v>
      </c>
      <c r="L2155" s="11" t="s">
        <v>4178</v>
      </c>
      <c r="M2155" s="11" t="s">
        <v>4184</v>
      </c>
      <c r="N2155" s="11" t="s">
        <v>4180</v>
      </c>
      <c r="O2155" s="11">
        <v>48</v>
      </c>
      <c r="P2155" s="11">
        <v>2004</v>
      </c>
      <c r="Q2155" s="11">
        <v>21</v>
      </c>
      <c r="R2155" s="11">
        <v>1</v>
      </c>
    </row>
    <row r="2156" spans="1:18">
      <c r="A2156" s="10" t="s">
        <v>6088</v>
      </c>
      <c r="B2156" s="11" t="s">
        <v>619</v>
      </c>
      <c r="C2156" s="11" t="s">
        <v>4177</v>
      </c>
      <c r="D2156" s="11">
        <v>98070</v>
      </c>
      <c r="E2156" s="16">
        <v>445000</v>
      </c>
      <c r="F2156" s="12">
        <v>3</v>
      </c>
      <c r="G2156" s="15">
        <v>1.75</v>
      </c>
      <c r="H2156" s="15">
        <v>1890</v>
      </c>
      <c r="I2156" s="13">
        <v>235</v>
      </c>
      <c r="J2156" s="11">
        <v>1</v>
      </c>
      <c r="K2156" s="15" t="s">
        <v>4183</v>
      </c>
      <c r="L2156" s="11" t="s">
        <v>4183</v>
      </c>
      <c r="M2156" s="11" t="s">
        <v>4197</v>
      </c>
      <c r="N2156" s="11" t="s">
        <v>4180</v>
      </c>
      <c r="O2156" s="11">
        <v>49</v>
      </c>
      <c r="P2156" s="11">
        <v>0</v>
      </c>
      <c r="Q2156" s="11">
        <v>49</v>
      </c>
      <c r="R2156" s="11">
        <v>1.5</v>
      </c>
    </row>
    <row r="2157" spans="1:18">
      <c r="A2157" s="10" t="s">
        <v>6089</v>
      </c>
      <c r="B2157" s="11" t="s">
        <v>33</v>
      </c>
      <c r="C2157" s="11" t="s">
        <v>4177</v>
      </c>
      <c r="D2157" s="11">
        <v>98008</v>
      </c>
      <c r="E2157" s="16">
        <v>445000</v>
      </c>
      <c r="F2157" s="12">
        <v>4</v>
      </c>
      <c r="G2157" s="15">
        <v>2</v>
      </c>
      <c r="H2157" s="15">
        <v>1470</v>
      </c>
      <c r="I2157" s="13">
        <v>303</v>
      </c>
      <c r="J2157" s="11">
        <v>0</v>
      </c>
      <c r="K2157" s="15" t="s">
        <v>4183</v>
      </c>
      <c r="L2157" s="11" t="s">
        <v>4183</v>
      </c>
      <c r="M2157" s="11" t="s">
        <v>4184</v>
      </c>
      <c r="N2157" s="11" t="s">
        <v>4179</v>
      </c>
      <c r="O2157" s="11">
        <v>60</v>
      </c>
      <c r="P2157" s="11">
        <v>0</v>
      </c>
      <c r="Q2157" s="11">
        <v>60</v>
      </c>
      <c r="R2157" s="11">
        <v>1</v>
      </c>
    </row>
    <row r="2158" spans="1:18">
      <c r="A2158" s="10" t="s">
        <v>6090</v>
      </c>
      <c r="B2158" s="11" t="s">
        <v>329</v>
      </c>
      <c r="C2158" s="11" t="s">
        <v>4177</v>
      </c>
      <c r="D2158" s="11">
        <v>98028</v>
      </c>
      <c r="E2158" s="16">
        <v>445000</v>
      </c>
      <c r="F2158" s="12">
        <v>3</v>
      </c>
      <c r="G2158" s="15">
        <v>3</v>
      </c>
      <c r="H2158" s="15">
        <v>1970</v>
      </c>
      <c r="I2158" s="13">
        <v>226</v>
      </c>
      <c r="J2158" s="11">
        <v>1</v>
      </c>
      <c r="K2158" s="15" t="s">
        <v>4183</v>
      </c>
      <c r="L2158" s="11" t="s">
        <v>4183</v>
      </c>
      <c r="M2158" s="11" t="s">
        <v>4184</v>
      </c>
      <c r="N2158" s="11" t="s">
        <v>4180</v>
      </c>
      <c r="O2158" s="11">
        <v>15</v>
      </c>
      <c r="P2158" s="11">
        <v>0</v>
      </c>
      <c r="Q2158" s="11">
        <v>15</v>
      </c>
      <c r="R2158" s="11">
        <v>1</v>
      </c>
    </row>
    <row r="2159" spans="1:18">
      <c r="A2159" s="10" t="s">
        <v>6091</v>
      </c>
      <c r="B2159" s="11" t="s">
        <v>1392</v>
      </c>
      <c r="C2159" s="11" t="s">
        <v>4177</v>
      </c>
      <c r="D2159" s="11">
        <v>98042</v>
      </c>
      <c r="E2159" s="16">
        <v>445000</v>
      </c>
      <c r="F2159" s="12">
        <v>4</v>
      </c>
      <c r="G2159" s="15">
        <v>2.5</v>
      </c>
      <c r="H2159" s="15">
        <v>2280</v>
      </c>
      <c r="I2159" s="13">
        <v>195</v>
      </c>
      <c r="J2159" s="11">
        <v>1</v>
      </c>
      <c r="K2159" s="15" t="s">
        <v>4183</v>
      </c>
      <c r="L2159" s="11" t="s">
        <v>4183</v>
      </c>
      <c r="M2159" s="11" t="s">
        <v>4184</v>
      </c>
      <c r="N2159" s="11" t="s">
        <v>4180</v>
      </c>
      <c r="O2159" s="11">
        <v>31</v>
      </c>
      <c r="P2159" s="11">
        <v>0</v>
      </c>
      <c r="Q2159" s="11">
        <v>31</v>
      </c>
      <c r="R2159" s="11">
        <v>2</v>
      </c>
    </row>
    <row r="2160" spans="1:18">
      <c r="A2160" s="10" t="s">
        <v>6092</v>
      </c>
      <c r="B2160" s="11" t="s">
        <v>319</v>
      </c>
      <c r="C2160" s="11" t="s">
        <v>4177</v>
      </c>
      <c r="D2160" s="11">
        <v>98056</v>
      </c>
      <c r="E2160" s="16">
        <v>445000</v>
      </c>
      <c r="F2160" s="12">
        <v>3</v>
      </c>
      <c r="G2160" s="15">
        <v>2</v>
      </c>
      <c r="H2160" s="15">
        <v>1630</v>
      </c>
      <c r="I2160" s="13">
        <v>273</v>
      </c>
      <c r="J2160" s="11">
        <v>0</v>
      </c>
      <c r="K2160" s="15" t="s">
        <v>4183</v>
      </c>
      <c r="L2160" s="11" t="s">
        <v>4183</v>
      </c>
      <c r="M2160" s="11" t="s">
        <v>4184</v>
      </c>
      <c r="N2160" s="11" t="s">
        <v>4180</v>
      </c>
      <c r="O2160" s="11">
        <v>38</v>
      </c>
      <c r="P2160" s="11">
        <v>2000</v>
      </c>
      <c r="Q2160" s="11">
        <v>25</v>
      </c>
      <c r="R2160" s="11">
        <v>1</v>
      </c>
    </row>
    <row r="2161" spans="1:18">
      <c r="A2161" s="10" t="s">
        <v>6093</v>
      </c>
      <c r="B2161" s="11" t="s">
        <v>49</v>
      </c>
      <c r="C2161" s="11" t="s">
        <v>4177</v>
      </c>
      <c r="D2161" s="11">
        <v>98117</v>
      </c>
      <c r="E2161" s="16">
        <v>445000</v>
      </c>
      <c r="F2161" s="12">
        <v>2</v>
      </c>
      <c r="G2161" s="15">
        <v>2</v>
      </c>
      <c r="H2161" s="15">
        <v>1240</v>
      </c>
      <c r="I2161" s="13">
        <v>359</v>
      </c>
      <c r="J2161" s="11">
        <v>0</v>
      </c>
      <c r="K2161" s="15" t="s">
        <v>4183</v>
      </c>
      <c r="L2161" s="11" t="s">
        <v>4183</v>
      </c>
      <c r="M2161" s="11" t="s">
        <v>4184</v>
      </c>
      <c r="N2161" s="11" t="s">
        <v>4180</v>
      </c>
      <c r="O2161" s="11">
        <v>40</v>
      </c>
      <c r="P2161" s="11">
        <v>0</v>
      </c>
      <c r="Q2161" s="11">
        <v>40</v>
      </c>
      <c r="R2161" s="11">
        <v>2</v>
      </c>
    </row>
    <row r="2162" spans="1:18">
      <c r="A2162" s="10" t="s">
        <v>6094</v>
      </c>
      <c r="B2162" s="11" t="s">
        <v>49</v>
      </c>
      <c r="C2162" s="11" t="s">
        <v>4177</v>
      </c>
      <c r="D2162" s="11">
        <v>98103</v>
      </c>
      <c r="E2162" s="16">
        <v>445000</v>
      </c>
      <c r="F2162" s="12">
        <v>2</v>
      </c>
      <c r="G2162" s="15">
        <v>1</v>
      </c>
      <c r="H2162" s="15">
        <v>1440</v>
      </c>
      <c r="I2162" s="13">
        <v>309</v>
      </c>
      <c r="J2162" s="11">
        <v>0</v>
      </c>
      <c r="K2162" s="15" t="s">
        <v>4183</v>
      </c>
      <c r="L2162" s="11" t="s">
        <v>4178</v>
      </c>
      <c r="M2162" s="11" t="s">
        <v>4184</v>
      </c>
      <c r="N2162" s="11" t="s">
        <v>4180</v>
      </c>
      <c r="O2162" s="11">
        <v>110</v>
      </c>
      <c r="P2162" s="11">
        <v>0</v>
      </c>
      <c r="Q2162" s="11">
        <v>110</v>
      </c>
      <c r="R2162" s="11">
        <v>1</v>
      </c>
    </row>
    <row r="2163" spans="1:18">
      <c r="A2163" s="10" t="s">
        <v>6095</v>
      </c>
      <c r="B2163" s="11" t="s">
        <v>49</v>
      </c>
      <c r="C2163" s="11" t="s">
        <v>4177</v>
      </c>
      <c r="D2163" s="11">
        <v>98126</v>
      </c>
      <c r="E2163" s="16">
        <v>445000</v>
      </c>
      <c r="F2163" s="12">
        <v>4</v>
      </c>
      <c r="G2163" s="15">
        <v>1.75</v>
      </c>
      <c r="H2163" s="15">
        <v>1990</v>
      </c>
      <c r="I2163" s="13">
        <v>224</v>
      </c>
      <c r="J2163" s="11">
        <v>0</v>
      </c>
      <c r="K2163" s="15" t="s">
        <v>4183</v>
      </c>
      <c r="L2163" s="11" t="s">
        <v>4178</v>
      </c>
      <c r="M2163" s="11" t="s">
        <v>4184</v>
      </c>
      <c r="N2163" s="11" t="s">
        <v>4179</v>
      </c>
      <c r="O2163" s="11">
        <v>81</v>
      </c>
      <c r="P2163" s="11">
        <v>0</v>
      </c>
      <c r="Q2163" s="11">
        <v>81</v>
      </c>
      <c r="R2163" s="11">
        <v>1.5</v>
      </c>
    </row>
    <row r="2164" spans="1:18">
      <c r="A2164" s="10" t="s">
        <v>6096</v>
      </c>
      <c r="B2164" s="11" t="s">
        <v>49</v>
      </c>
      <c r="C2164" s="11" t="s">
        <v>4177</v>
      </c>
      <c r="D2164" s="11">
        <v>98106</v>
      </c>
      <c r="E2164" s="16">
        <v>445000</v>
      </c>
      <c r="F2164" s="12">
        <v>4</v>
      </c>
      <c r="G2164" s="15">
        <v>2.5</v>
      </c>
      <c r="H2164" s="15">
        <v>2340</v>
      </c>
      <c r="I2164" s="13">
        <v>190</v>
      </c>
      <c r="J2164" s="11">
        <v>0</v>
      </c>
      <c r="K2164" s="15" t="s">
        <v>4183</v>
      </c>
      <c r="L2164" s="11" t="s">
        <v>4183</v>
      </c>
      <c r="M2164" s="11" t="s">
        <v>4184</v>
      </c>
      <c r="N2164" s="11" t="s">
        <v>4180</v>
      </c>
      <c r="O2164" s="11">
        <v>17</v>
      </c>
      <c r="P2164" s="11">
        <v>0</v>
      </c>
      <c r="Q2164" s="11">
        <v>17</v>
      </c>
      <c r="R2164" s="11">
        <v>2</v>
      </c>
    </row>
    <row r="2165" spans="1:18">
      <c r="A2165" s="10" t="s">
        <v>2292</v>
      </c>
      <c r="B2165" s="11" t="s">
        <v>49</v>
      </c>
      <c r="C2165" s="11" t="s">
        <v>4177</v>
      </c>
      <c r="D2165" s="11">
        <v>98108</v>
      </c>
      <c r="E2165" s="16">
        <v>445000</v>
      </c>
      <c r="F2165" s="12">
        <v>5</v>
      </c>
      <c r="G2165" s="15">
        <v>1.75</v>
      </c>
      <c r="H2165" s="15">
        <v>2460</v>
      </c>
      <c r="I2165" s="13">
        <v>181</v>
      </c>
      <c r="J2165" s="11">
        <v>0</v>
      </c>
      <c r="K2165" s="15" t="s">
        <v>4183</v>
      </c>
      <c r="L2165" s="11" t="s">
        <v>4178</v>
      </c>
      <c r="M2165" s="11" t="s">
        <v>4184</v>
      </c>
      <c r="N2165" s="11" t="s">
        <v>4181</v>
      </c>
      <c r="O2165" s="11">
        <v>114</v>
      </c>
      <c r="P2165" s="11">
        <v>1984</v>
      </c>
      <c r="Q2165" s="11">
        <v>41</v>
      </c>
      <c r="R2165" s="11">
        <v>1.5</v>
      </c>
    </row>
    <row r="2166" spans="1:18">
      <c r="A2166" s="10" t="s">
        <v>6097</v>
      </c>
      <c r="B2166" s="11" t="s">
        <v>49</v>
      </c>
      <c r="C2166" s="11" t="s">
        <v>4177</v>
      </c>
      <c r="D2166" s="11">
        <v>98115</v>
      </c>
      <c r="E2166" s="16">
        <v>445000</v>
      </c>
      <c r="F2166" s="12">
        <v>3</v>
      </c>
      <c r="G2166" s="15">
        <v>1</v>
      </c>
      <c r="H2166" s="15">
        <v>1050</v>
      </c>
      <c r="I2166" s="13">
        <v>424</v>
      </c>
      <c r="J2166" s="11">
        <v>0</v>
      </c>
      <c r="K2166" s="15" t="s">
        <v>4183</v>
      </c>
      <c r="L2166" s="11" t="s">
        <v>4178</v>
      </c>
      <c r="M2166" s="11" t="s">
        <v>4184</v>
      </c>
      <c r="N2166" s="11" t="s">
        <v>4179</v>
      </c>
      <c r="O2166" s="11">
        <v>78</v>
      </c>
      <c r="P2166" s="11">
        <v>1988</v>
      </c>
      <c r="Q2166" s="11">
        <v>37</v>
      </c>
      <c r="R2166" s="11">
        <v>1</v>
      </c>
    </row>
    <row r="2167" spans="1:18">
      <c r="A2167" s="10" t="s">
        <v>6098</v>
      </c>
      <c r="B2167" s="11" t="s">
        <v>120</v>
      </c>
      <c r="C2167" s="11" t="s">
        <v>4177</v>
      </c>
      <c r="D2167" s="11">
        <v>98072</v>
      </c>
      <c r="E2167" s="16">
        <v>445000</v>
      </c>
      <c r="F2167" s="12">
        <v>3</v>
      </c>
      <c r="G2167" s="15">
        <v>2.25</v>
      </c>
      <c r="H2167" s="15">
        <v>1990</v>
      </c>
      <c r="I2167" s="13">
        <v>224</v>
      </c>
      <c r="J2167" s="11">
        <v>0</v>
      </c>
      <c r="K2167" s="15" t="s">
        <v>4183</v>
      </c>
      <c r="L2167" s="11" t="s">
        <v>4183</v>
      </c>
      <c r="M2167" s="11" t="s">
        <v>4184</v>
      </c>
      <c r="N2167" s="11" t="s">
        <v>4180</v>
      </c>
      <c r="O2167" s="11">
        <v>41</v>
      </c>
      <c r="P2167" s="11">
        <v>0</v>
      </c>
      <c r="Q2167" s="11">
        <v>41</v>
      </c>
      <c r="R2167" s="11">
        <v>2</v>
      </c>
    </row>
    <row r="2168" spans="1:18">
      <c r="A2168" s="10" t="s">
        <v>6099</v>
      </c>
      <c r="B2168" s="11" t="s">
        <v>319</v>
      </c>
      <c r="C2168" s="11" t="s">
        <v>4177</v>
      </c>
      <c r="D2168" s="11">
        <v>98056</v>
      </c>
      <c r="E2168" s="16">
        <v>444845</v>
      </c>
      <c r="F2168" s="12">
        <v>3</v>
      </c>
      <c r="G2168" s="15">
        <v>2.5</v>
      </c>
      <c r="H2168" s="15">
        <v>1600</v>
      </c>
      <c r="I2168" s="13">
        <v>278</v>
      </c>
      <c r="J2168" s="11">
        <v>0</v>
      </c>
      <c r="K2168" s="15" t="s">
        <v>4183</v>
      </c>
      <c r="L2168" s="11" t="s">
        <v>4183</v>
      </c>
      <c r="M2168" s="11" t="s">
        <v>4184</v>
      </c>
      <c r="N2168" s="11" t="s">
        <v>4180</v>
      </c>
      <c r="O2168" s="11">
        <v>12</v>
      </c>
      <c r="P2168" s="11">
        <v>1923</v>
      </c>
      <c r="Q2168" s="11">
        <v>102</v>
      </c>
      <c r="R2168" s="11">
        <v>2</v>
      </c>
    </row>
    <row r="2169" spans="1:18">
      <c r="A2169" s="10" t="s">
        <v>6100</v>
      </c>
      <c r="B2169" s="11" t="s">
        <v>147</v>
      </c>
      <c r="C2169" s="11" t="s">
        <v>4177</v>
      </c>
      <c r="D2169" s="11">
        <v>98014</v>
      </c>
      <c r="E2169" s="16">
        <v>443500</v>
      </c>
      <c r="F2169" s="12">
        <v>4</v>
      </c>
      <c r="G2169" s="15">
        <v>2.5</v>
      </c>
      <c r="H2169" s="15">
        <v>2040</v>
      </c>
      <c r="I2169" s="13">
        <v>217</v>
      </c>
      <c r="J2169" s="11">
        <v>1</v>
      </c>
      <c r="K2169" s="15" t="s">
        <v>4183</v>
      </c>
      <c r="L2169" s="11" t="s">
        <v>4183</v>
      </c>
      <c r="M2169" s="11" t="s">
        <v>4184</v>
      </c>
      <c r="N2169" s="11" t="s">
        <v>4180</v>
      </c>
      <c r="O2169" s="11">
        <v>31</v>
      </c>
      <c r="P2169" s="11">
        <v>0</v>
      </c>
      <c r="Q2169" s="11">
        <v>31</v>
      </c>
      <c r="R2169" s="11">
        <v>2</v>
      </c>
    </row>
    <row r="2170" spans="1:18">
      <c r="A2170" s="10" t="s">
        <v>6101</v>
      </c>
      <c r="B2170" s="11" t="s">
        <v>841</v>
      </c>
      <c r="C2170" s="11" t="s">
        <v>4177</v>
      </c>
      <c r="D2170" s="11">
        <v>98011</v>
      </c>
      <c r="E2170" s="16">
        <v>443000</v>
      </c>
      <c r="F2170" s="12">
        <v>3</v>
      </c>
      <c r="G2170" s="15">
        <v>2.25</v>
      </c>
      <c r="H2170" s="15">
        <v>1920</v>
      </c>
      <c r="I2170" s="13">
        <v>231</v>
      </c>
      <c r="J2170" s="11">
        <v>0</v>
      </c>
      <c r="K2170" s="15" t="s">
        <v>4183</v>
      </c>
      <c r="L2170" s="11" t="s">
        <v>4183</v>
      </c>
      <c r="M2170" s="11" t="s">
        <v>4184</v>
      </c>
      <c r="N2170" s="11" t="s">
        <v>4179</v>
      </c>
      <c r="O2170" s="11">
        <v>36</v>
      </c>
      <c r="P2170" s="11">
        <v>0</v>
      </c>
      <c r="Q2170" s="11">
        <v>36</v>
      </c>
      <c r="R2170" s="11">
        <v>2</v>
      </c>
    </row>
    <row r="2171" spans="1:18">
      <c r="A2171" s="10" t="s">
        <v>6102</v>
      </c>
      <c r="B2171" s="11" t="s">
        <v>49</v>
      </c>
      <c r="C2171" s="11" t="s">
        <v>4177</v>
      </c>
      <c r="D2171" s="11">
        <v>98144</v>
      </c>
      <c r="E2171" s="16">
        <v>443000</v>
      </c>
      <c r="F2171" s="12">
        <v>5</v>
      </c>
      <c r="G2171" s="15">
        <v>1.75</v>
      </c>
      <c r="H2171" s="15">
        <v>1650</v>
      </c>
      <c r="I2171" s="13">
        <v>268</v>
      </c>
      <c r="J2171" s="11">
        <v>0</v>
      </c>
      <c r="K2171" s="15" t="s">
        <v>4183</v>
      </c>
      <c r="L2171" s="11" t="s">
        <v>4183</v>
      </c>
      <c r="M2171" s="11" t="s">
        <v>4184</v>
      </c>
      <c r="N2171" s="11" t="s">
        <v>4180</v>
      </c>
      <c r="O2171" s="11">
        <v>123</v>
      </c>
      <c r="P2171" s="11">
        <v>0</v>
      </c>
      <c r="Q2171" s="11">
        <v>123</v>
      </c>
      <c r="R2171" s="11">
        <v>1.5</v>
      </c>
    </row>
    <row r="2172" spans="1:18">
      <c r="A2172" s="10" t="s">
        <v>6103</v>
      </c>
      <c r="B2172" s="11" t="s">
        <v>49</v>
      </c>
      <c r="C2172" s="11" t="s">
        <v>4177</v>
      </c>
      <c r="D2172" s="11">
        <v>98199</v>
      </c>
      <c r="E2172" s="16">
        <v>442900</v>
      </c>
      <c r="F2172" s="12">
        <v>4</v>
      </c>
      <c r="G2172" s="15">
        <v>1.75</v>
      </c>
      <c r="H2172" s="15">
        <v>1780</v>
      </c>
      <c r="I2172" s="13">
        <v>249</v>
      </c>
      <c r="J2172" s="11">
        <v>0</v>
      </c>
      <c r="K2172" s="15" t="s">
        <v>4183</v>
      </c>
      <c r="L2172" s="11" t="s">
        <v>4178</v>
      </c>
      <c r="M2172" s="11" t="s">
        <v>4184</v>
      </c>
      <c r="N2172" s="11" t="s">
        <v>4179</v>
      </c>
      <c r="O2172" s="11">
        <v>82</v>
      </c>
      <c r="P2172" s="11">
        <v>0</v>
      </c>
      <c r="Q2172" s="11">
        <v>82</v>
      </c>
      <c r="R2172" s="11">
        <v>1</v>
      </c>
    </row>
    <row r="2173" spans="1:18">
      <c r="A2173" s="10" t="s">
        <v>6104</v>
      </c>
      <c r="B2173" s="11" t="s">
        <v>451</v>
      </c>
      <c r="C2173" s="11" t="s">
        <v>4177</v>
      </c>
      <c r="D2173" s="11">
        <v>98019</v>
      </c>
      <c r="E2173" s="16">
        <v>442500</v>
      </c>
      <c r="F2173" s="12">
        <v>4</v>
      </c>
      <c r="G2173" s="15">
        <v>2.5</v>
      </c>
      <c r="H2173" s="15">
        <v>2170</v>
      </c>
      <c r="I2173" s="13">
        <v>204</v>
      </c>
      <c r="J2173" s="11">
        <v>0</v>
      </c>
      <c r="K2173" s="15" t="s">
        <v>4183</v>
      </c>
      <c r="L2173" s="11" t="s">
        <v>4183</v>
      </c>
      <c r="M2173" s="11" t="s">
        <v>4184</v>
      </c>
      <c r="N2173" s="11" t="s">
        <v>4180</v>
      </c>
      <c r="O2173" s="11">
        <v>33</v>
      </c>
      <c r="P2173" s="11">
        <v>0</v>
      </c>
      <c r="Q2173" s="11">
        <v>33</v>
      </c>
      <c r="R2173" s="11">
        <v>2</v>
      </c>
    </row>
    <row r="2174" spans="1:18">
      <c r="A2174" s="10" t="s">
        <v>6105</v>
      </c>
      <c r="B2174" s="11" t="s">
        <v>46</v>
      </c>
      <c r="C2174" s="11" t="s">
        <v>4177</v>
      </c>
      <c r="D2174" s="11">
        <v>98034</v>
      </c>
      <c r="E2174" s="16">
        <v>442500</v>
      </c>
      <c r="F2174" s="12">
        <v>3</v>
      </c>
      <c r="G2174" s="15">
        <v>1.75</v>
      </c>
      <c r="H2174" s="15">
        <v>1600</v>
      </c>
      <c r="I2174" s="13">
        <v>277</v>
      </c>
      <c r="J2174" s="11">
        <v>0</v>
      </c>
      <c r="K2174" s="15" t="s">
        <v>4183</v>
      </c>
      <c r="L2174" s="11" t="s">
        <v>4178</v>
      </c>
      <c r="M2174" s="11" t="s">
        <v>4184</v>
      </c>
      <c r="N2174" s="11" t="s">
        <v>4180</v>
      </c>
      <c r="O2174" s="11">
        <v>48</v>
      </c>
      <c r="P2174" s="11">
        <v>2004</v>
      </c>
      <c r="Q2174" s="11">
        <v>21</v>
      </c>
      <c r="R2174" s="11">
        <v>1</v>
      </c>
    </row>
    <row r="2175" spans="1:18">
      <c r="A2175" s="10" t="s">
        <v>6106</v>
      </c>
      <c r="B2175" s="11" t="s">
        <v>319</v>
      </c>
      <c r="C2175" s="11" t="s">
        <v>4177</v>
      </c>
      <c r="D2175" s="11">
        <v>98058</v>
      </c>
      <c r="E2175" s="16">
        <v>442500</v>
      </c>
      <c r="F2175" s="12">
        <v>3</v>
      </c>
      <c r="G2175" s="15">
        <v>1.75</v>
      </c>
      <c r="H2175" s="15">
        <v>1800</v>
      </c>
      <c r="I2175" s="13">
        <v>246</v>
      </c>
      <c r="J2175" s="11">
        <v>0</v>
      </c>
      <c r="K2175" s="15" t="s">
        <v>4183</v>
      </c>
      <c r="L2175" s="11" t="s">
        <v>4183</v>
      </c>
      <c r="M2175" s="11" t="s">
        <v>4184</v>
      </c>
      <c r="N2175" s="11" t="s">
        <v>4180</v>
      </c>
      <c r="O2175" s="11">
        <v>58</v>
      </c>
      <c r="P2175" s="11">
        <v>2011</v>
      </c>
      <c r="Q2175" s="11">
        <v>14</v>
      </c>
      <c r="R2175" s="11">
        <v>1</v>
      </c>
    </row>
    <row r="2176" spans="1:18">
      <c r="A2176" s="10" t="s">
        <v>6107</v>
      </c>
      <c r="B2176" s="11" t="s">
        <v>319</v>
      </c>
      <c r="C2176" s="11" t="s">
        <v>4177</v>
      </c>
      <c r="D2176" s="11">
        <v>98059</v>
      </c>
      <c r="E2176" s="16">
        <v>442000</v>
      </c>
      <c r="F2176" s="12">
        <v>4</v>
      </c>
      <c r="G2176" s="15">
        <v>2.5</v>
      </c>
      <c r="H2176" s="15">
        <v>2520</v>
      </c>
      <c r="I2176" s="13">
        <v>175</v>
      </c>
      <c r="J2176" s="11">
        <v>0</v>
      </c>
      <c r="K2176" s="15" t="s">
        <v>4183</v>
      </c>
      <c r="L2176" s="11" t="s">
        <v>4183</v>
      </c>
      <c r="M2176" s="11" t="s">
        <v>4184</v>
      </c>
      <c r="N2176" s="11" t="s">
        <v>4180</v>
      </c>
      <c r="O2176" s="11">
        <v>35</v>
      </c>
      <c r="P2176" s="11">
        <v>2009</v>
      </c>
      <c r="Q2176" s="11">
        <v>16</v>
      </c>
      <c r="R2176" s="11">
        <v>2</v>
      </c>
    </row>
    <row r="2177" spans="1:18">
      <c r="A2177" s="10" t="s">
        <v>6108</v>
      </c>
      <c r="B2177" s="11" t="s">
        <v>102</v>
      </c>
      <c r="C2177" s="11" t="s">
        <v>4177</v>
      </c>
      <c r="D2177" s="11">
        <v>98074</v>
      </c>
      <c r="E2177" s="16">
        <v>442000</v>
      </c>
      <c r="F2177" s="12">
        <v>4</v>
      </c>
      <c r="G2177" s="15">
        <v>2.25</v>
      </c>
      <c r="H2177" s="15">
        <v>2080</v>
      </c>
      <c r="I2177" s="13">
        <v>213</v>
      </c>
      <c r="J2177" s="11">
        <v>0</v>
      </c>
      <c r="K2177" s="15" t="s">
        <v>4183</v>
      </c>
      <c r="L2177" s="11" t="s">
        <v>4178</v>
      </c>
      <c r="M2177" s="11" t="s">
        <v>4184</v>
      </c>
      <c r="N2177" s="11" t="s">
        <v>4179</v>
      </c>
      <c r="O2177" s="11">
        <v>46</v>
      </c>
      <c r="P2177" s="11">
        <v>0</v>
      </c>
      <c r="Q2177" s="11">
        <v>46</v>
      </c>
      <c r="R2177" s="11">
        <v>1</v>
      </c>
    </row>
    <row r="2178" spans="1:18">
      <c r="A2178" s="10" t="s">
        <v>6109</v>
      </c>
      <c r="B2178" s="11" t="s">
        <v>46</v>
      </c>
      <c r="C2178" s="11" t="s">
        <v>4177</v>
      </c>
      <c r="D2178" s="11">
        <v>98034</v>
      </c>
      <c r="E2178" s="16">
        <v>441000</v>
      </c>
      <c r="F2178" s="12">
        <v>3</v>
      </c>
      <c r="G2178" s="15">
        <v>2.75</v>
      </c>
      <c r="H2178" s="15">
        <v>1910</v>
      </c>
      <c r="I2178" s="13">
        <v>231</v>
      </c>
      <c r="J2178" s="11">
        <v>0</v>
      </c>
      <c r="K2178" s="15" t="s">
        <v>4183</v>
      </c>
      <c r="L2178" s="11" t="s">
        <v>4178</v>
      </c>
      <c r="M2178" s="11" t="s">
        <v>4184</v>
      </c>
      <c r="N2178" s="11" t="s">
        <v>4180</v>
      </c>
      <c r="O2178" s="11">
        <v>46</v>
      </c>
      <c r="P2178" s="11">
        <v>2014</v>
      </c>
      <c r="Q2178" s="11">
        <v>11</v>
      </c>
      <c r="R2178" s="11">
        <v>1</v>
      </c>
    </row>
    <row r="2179" spans="1:18">
      <c r="A2179" s="10" t="s">
        <v>5895</v>
      </c>
      <c r="B2179" s="11" t="s">
        <v>49</v>
      </c>
      <c r="C2179" s="11" t="s">
        <v>4177</v>
      </c>
      <c r="D2179" s="11">
        <v>98115</v>
      </c>
      <c r="E2179" s="16">
        <v>441000</v>
      </c>
      <c r="F2179" s="12">
        <v>2</v>
      </c>
      <c r="G2179" s="15">
        <v>1.5</v>
      </c>
      <c r="H2179" s="15">
        <v>1190</v>
      </c>
      <c r="I2179" s="13">
        <v>371</v>
      </c>
      <c r="J2179" s="11">
        <v>0</v>
      </c>
      <c r="K2179" s="15" t="s">
        <v>4183</v>
      </c>
      <c r="L2179" s="11" t="s">
        <v>4178</v>
      </c>
      <c r="M2179" s="11" t="s">
        <v>4184</v>
      </c>
      <c r="N2179" s="11" t="s">
        <v>4180</v>
      </c>
      <c r="O2179" s="11">
        <v>106</v>
      </c>
      <c r="P2179" s="11">
        <v>2001</v>
      </c>
      <c r="Q2179" s="11">
        <v>24</v>
      </c>
      <c r="R2179" s="11">
        <v>1</v>
      </c>
    </row>
    <row r="2180" spans="1:18">
      <c r="A2180" s="10" t="s">
        <v>6110</v>
      </c>
      <c r="B2180" s="11" t="s">
        <v>49</v>
      </c>
      <c r="C2180" s="11" t="s">
        <v>4177</v>
      </c>
      <c r="D2180" s="11">
        <v>98136</v>
      </c>
      <c r="E2180" s="16">
        <v>440825</v>
      </c>
      <c r="F2180" s="12">
        <v>3</v>
      </c>
      <c r="G2180" s="15">
        <v>1.75</v>
      </c>
      <c r="H2180" s="15">
        <v>1980</v>
      </c>
      <c r="I2180" s="13">
        <v>223</v>
      </c>
      <c r="J2180" s="11">
        <v>0</v>
      </c>
      <c r="K2180" s="15" t="s">
        <v>4183</v>
      </c>
      <c r="L2180" s="11" t="s">
        <v>4178</v>
      </c>
      <c r="M2180" s="11" t="s">
        <v>4195</v>
      </c>
      <c r="N2180" s="11" t="s">
        <v>4181</v>
      </c>
      <c r="O2180" s="11">
        <v>115</v>
      </c>
      <c r="P2180" s="11">
        <v>0</v>
      </c>
      <c r="Q2180" s="11">
        <v>115</v>
      </c>
      <c r="R2180" s="11">
        <v>1</v>
      </c>
    </row>
    <row r="2181" spans="1:18">
      <c r="A2181" s="10" t="s">
        <v>6111</v>
      </c>
      <c r="B2181" s="11" t="s">
        <v>49</v>
      </c>
      <c r="C2181" s="11" t="s">
        <v>4177</v>
      </c>
      <c r="D2181" s="11">
        <v>98136</v>
      </c>
      <c r="E2181" s="16">
        <v>440825</v>
      </c>
      <c r="F2181" s="12">
        <v>3</v>
      </c>
      <c r="G2181" s="15">
        <v>1.75</v>
      </c>
      <c r="H2181" s="15">
        <v>2150</v>
      </c>
      <c r="I2181" s="13">
        <v>205</v>
      </c>
      <c r="J2181" s="11">
        <v>0</v>
      </c>
      <c r="K2181" s="15" t="s">
        <v>4183</v>
      </c>
      <c r="L2181" s="11" t="s">
        <v>4178</v>
      </c>
      <c r="M2181" s="11" t="s">
        <v>4184</v>
      </c>
      <c r="N2181" s="11" t="s">
        <v>4180</v>
      </c>
      <c r="O2181" s="11">
        <v>69</v>
      </c>
      <c r="P2181" s="11">
        <v>2001</v>
      </c>
      <c r="Q2181" s="11">
        <v>24</v>
      </c>
      <c r="R2181" s="11">
        <v>1</v>
      </c>
    </row>
    <row r="2182" spans="1:18">
      <c r="A2182" s="10" t="s">
        <v>6112</v>
      </c>
      <c r="B2182" s="11" t="s">
        <v>313</v>
      </c>
      <c r="C2182" s="11" t="s">
        <v>4177</v>
      </c>
      <c r="D2182" s="11">
        <v>98065</v>
      </c>
      <c r="E2182" s="16">
        <v>440500</v>
      </c>
      <c r="F2182" s="12">
        <v>3</v>
      </c>
      <c r="G2182" s="15">
        <v>2.5</v>
      </c>
      <c r="H2182" s="15">
        <v>2460</v>
      </c>
      <c r="I2182" s="13">
        <v>179</v>
      </c>
      <c r="J2182" s="11">
        <v>0</v>
      </c>
      <c r="K2182" s="15" t="s">
        <v>4183</v>
      </c>
      <c r="L2182" s="11" t="s">
        <v>4183</v>
      </c>
      <c r="M2182" s="11" t="s">
        <v>4184</v>
      </c>
      <c r="N2182" s="11" t="s">
        <v>4180</v>
      </c>
      <c r="O2182" s="11">
        <v>18</v>
      </c>
      <c r="P2182" s="11">
        <v>0</v>
      </c>
      <c r="Q2182" s="11">
        <v>18</v>
      </c>
      <c r="R2182" s="11">
        <v>2</v>
      </c>
    </row>
    <row r="2183" spans="1:18">
      <c r="A2183" s="10" t="s">
        <v>2309</v>
      </c>
      <c r="B2183" s="11" t="s">
        <v>49</v>
      </c>
      <c r="C2183" s="11" t="s">
        <v>4177</v>
      </c>
      <c r="D2183" s="11">
        <v>98133</v>
      </c>
      <c r="E2183" s="16">
        <v>440150</v>
      </c>
      <c r="F2183" s="12">
        <v>2</v>
      </c>
      <c r="G2183" s="15">
        <v>1</v>
      </c>
      <c r="H2183" s="15">
        <v>1110</v>
      </c>
      <c r="I2183" s="13">
        <v>397</v>
      </c>
      <c r="J2183" s="11">
        <v>0</v>
      </c>
      <c r="K2183" s="15" t="s">
        <v>4183</v>
      </c>
      <c r="L2183" s="11" t="s">
        <v>4178</v>
      </c>
      <c r="M2183" s="11" t="s">
        <v>4184</v>
      </c>
      <c r="N2183" s="11" t="s">
        <v>4181</v>
      </c>
      <c r="O2183" s="11">
        <v>78</v>
      </c>
      <c r="P2183" s="11">
        <v>0</v>
      </c>
      <c r="Q2183" s="11">
        <v>78</v>
      </c>
      <c r="R2183" s="11">
        <v>1</v>
      </c>
    </row>
    <row r="2184" spans="1:18">
      <c r="A2184" s="10" t="s">
        <v>6113</v>
      </c>
      <c r="B2184" s="11" t="s">
        <v>226</v>
      </c>
      <c r="C2184" s="11" t="s">
        <v>4177</v>
      </c>
      <c r="D2184" s="11">
        <v>98166</v>
      </c>
      <c r="E2184" s="16">
        <v>440000</v>
      </c>
      <c r="F2184" s="12">
        <v>3</v>
      </c>
      <c r="G2184" s="15">
        <v>1.75</v>
      </c>
      <c r="H2184" s="15">
        <v>2000</v>
      </c>
      <c r="I2184" s="13">
        <v>220</v>
      </c>
      <c r="J2184" s="11">
        <v>0</v>
      </c>
      <c r="K2184" s="15" t="s">
        <v>4183</v>
      </c>
      <c r="L2184" s="11" t="s">
        <v>4178</v>
      </c>
      <c r="M2184" s="11" t="s">
        <v>4179</v>
      </c>
      <c r="N2184" s="11" t="s">
        <v>4179</v>
      </c>
      <c r="O2184" s="11">
        <v>68</v>
      </c>
      <c r="P2184" s="11">
        <v>2001</v>
      </c>
      <c r="Q2184" s="11">
        <v>24</v>
      </c>
      <c r="R2184" s="11">
        <v>1</v>
      </c>
    </row>
    <row r="2185" spans="1:18">
      <c r="A2185" s="10" t="s">
        <v>6114</v>
      </c>
      <c r="B2185" s="11" t="s">
        <v>319</v>
      </c>
      <c r="C2185" s="11" t="s">
        <v>4177</v>
      </c>
      <c r="D2185" s="11">
        <v>98059</v>
      </c>
      <c r="E2185" s="16">
        <v>440000</v>
      </c>
      <c r="F2185" s="12">
        <v>3</v>
      </c>
      <c r="G2185" s="15">
        <v>2</v>
      </c>
      <c r="H2185" s="15">
        <v>1860</v>
      </c>
      <c r="I2185" s="13">
        <v>237</v>
      </c>
      <c r="J2185" s="11">
        <v>5</v>
      </c>
      <c r="K2185" s="15" t="s">
        <v>4183</v>
      </c>
      <c r="L2185" s="11" t="s">
        <v>4183</v>
      </c>
      <c r="M2185" s="11" t="s">
        <v>4179</v>
      </c>
      <c r="N2185" s="11" t="s">
        <v>4180</v>
      </c>
      <c r="O2185" s="11">
        <v>27</v>
      </c>
      <c r="P2185" s="11">
        <v>2006</v>
      </c>
      <c r="Q2185" s="11">
        <v>19</v>
      </c>
      <c r="R2185" s="11">
        <v>2</v>
      </c>
    </row>
    <row r="2186" spans="1:18">
      <c r="A2186" s="10" t="s">
        <v>6115</v>
      </c>
      <c r="B2186" s="11" t="s">
        <v>33</v>
      </c>
      <c r="C2186" s="11" t="s">
        <v>4177</v>
      </c>
      <c r="D2186" s="11">
        <v>98006</v>
      </c>
      <c r="E2186" s="16">
        <v>440000</v>
      </c>
      <c r="F2186" s="12">
        <v>4</v>
      </c>
      <c r="G2186" s="15">
        <v>2.25</v>
      </c>
      <c r="H2186" s="15">
        <v>2160</v>
      </c>
      <c r="I2186" s="13">
        <v>204</v>
      </c>
      <c r="J2186" s="11">
        <v>0</v>
      </c>
      <c r="K2186" s="15" t="s">
        <v>4183</v>
      </c>
      <c r="L2186" s="11" t="s">
        <v>4178</v>
      </c>
      <c r="M2186" s="11" t="s">
        <v>4184</v>
      </c>
      <c r="N2186" s="11" t="s">
        <v>4180</v>
      </c>
      <c r="O2186" s="11">
        <v>59</v>
      </c>
      <c r="P2186" s="11">
        <v>1913</v>
      </c>
      <c r="Q2186" s="11">
        <v>112</v>
      </c>
      <c r="R2186" s="11">
        <v>1</v>
      </c>
    </row>
    <row r="2187" spans="1:18">
      <c r="A2187" s="10" t="s">
        <v>6116</v>
      </c>
      <c r="B2187" s="11" t="s">
        <v>379</v>
      </c>
      <c r="C2187" s="11" t="s">
        <v>4177</v>
      </c>
      <c r="D2187" s="11">
        <v>98166</v>
      </c>
      <c r="E2187" s="16">
        <v>440000</v>
      </c>
      <c r="F2187" s="12">
        <v>3</v>
      </c>
      <c r="G2187" s="15">
        <v>1.75</v>
      </c>
      <c r="H2187" s="15">
        <v>2030</v>
      </c>
      <c r="I2187" s="13">
        <v>217</v>
      </c>
      <c r="J2187" s="11">
        <v>0</v>
      </c>
      <c r="K2187" s="15" t="s">
        <v>4183</v>
      </c>
      <c r="L2187" s="11" t="s">
        <v>4183</v>
      </c>
      <c r="M2187" s="11" t="s">
        <v>4184</v>
      </c>
      <c r="N2187" s="11" t="s">
        <v>4179</v>
      </c>
      <c r="O2187" s="11">
        <v>72</v>
      </c>
      <c r="P2187" s="11">
        <v>1983</v>
      </c>
      <c r="Q2187" s="11">
        <v>42</v>
      </c>
      <c r="R2187" s="11">
        <v>1</v>
      </c>
    </row>
    <row r="2188" spans="1:18">
      <c r="A2188" s="10" t="s">
        <v>6117</v>
      </c>
      <c r="B2188" s="11" t="s">
        <v>79</v>
      </c>
      <c r="C2188" s="11" t="s">
        <v>4177</v>
      </c>
      <c r="D2188" s="11">
        <v>98027</v>
      </c>
      <c r="E2188" s="16">
        <v>440000</v>
      </c>
      <c r="F2188" s="12">
        <v>4</v>
      </c>
      <c r="G2188" s="15">
        <v>2.5</v>
      </c>
      <c r="H2188" s="15">
        <v>2560</v>
      </c>
      <c r="I2188" s="13">
        <v>172</v>
      </c>
      <c r="J2188" s="11">
        <v>0</v>
      </c>
      <c r="K2188" s="15" t="s">
        <v>4183</v>
      </c>
      <c r="L2188" s="11" t="s">
        <v>4178</v>
      </c>
      <c r="M2188" s="11" t="s">
        <v>4184</v>
      </c>
      <c r="N2188" s="11" t="s">
        <v>4179</v>
      </c>
      <c r="O2188" s="11">
        <v>60</v>
      </c>
      <c r="P2188" s="11">
        <v>0</v>
      </c>
      <c r="Q2188" s="11">
        <v>60</v>
      </c>
      <c r="R2188" s="11">
        <v>1</v>
      </c>
    </row>
    <row r="2189" spans="1:18">
      <c r="A2189" s="10" t="s">
        <v>6118</v>
      </c>
      <c r="B2189" s="11" t="s">
        <v>46</v>
      </c>
      <c r="C2189" s="11" t="s">
        <v>4177</v>
      </c>
      <c r="D2189" s="11">
        <v>98034</v>
      </c>
      <c r="E2189" s="16">
        <v>440000</v>
      </c>
      <c r="F2189" s="12">
        <v>4</v>
      </c>
      <c r="G2189" s="15">
        <v>2</v>
      </c>
      <c r="H2189" s="15">
        <v>1450</v>
      </c>
      <c r="I2189" s="13">
        <v>303</v>
      </c>
      <c r="J2189" s="11">
        <v>0</v>
      </c>
      <c r="K2189" s="15" t="s">
        <v>4183</v>
      </c>
      <c r="L2189" s="11" t="s">
        <v>4183</v>
      </c>
      <c r="M2189" s="11" t="s">
        <v>4184</v>
      </c>
      <c r="N2189" s="11" t="s">
        <v>4179</v>
      </c>
      <c r="O2189" s="11">
        <v>63</v>
      </c>
      <c r="P2189" s="11">
        <v>0</v>
      </c>
      <c r="Q2189" s="11">
        <v>63</v>
      </c>
      <c r="R2189" s="11">
        <v>1.5</v>
      </c>
    </row>
    <row r="2190" spans="1:18">
      <c r="A2190" s="10" t="s">
        <v>6119</v>
      </c>
      <c r="B2190" s="11" t="s">
        <v>46</v>
      </c>
      <c r="C2190" s="11" t="s">
        <v>4177</v>
      </c>
      <c r="D2190" s="11">
        <v>98034</v>
      </c>
      <c r="E2190" s="16">
        <v>440000</v>
      </c>
      <c r="F2190" s="12">
        <v>3</v>
      </c>
      <c r="G2190" s="15">
        <v>2.75</v>
      </c>
      <c r="H2190" s="15">
        <v>1560</v>
      </c>
      <c r="I2190" s="13">
        <v>282</v>
      </c>
      <c r="J2190" s="11">
        <v>0</v>
      </c>
      <c r="K2190" s="15" t="s">
        <v>4183</v>
      </c>
      <c r="L2190" s="11" t="s">
        <v>4178</v>
      </c>
      <c r="M2190" s="11" t="s">
        <v>4184</v>
      </c>
      <c r="N2190" s="11" t="s">
        <v>4181</v>
      </c>
      <c r="O2190" s="11">
        <v>53</v>
      </c>
      <c r="P2190" s="11">
        <v>0</v>
      </c>
      <c r="Q2190" s="11">
        <v>53</v>
      </c>
      <c r="R2190" s="11">
        <v>1</v>
      </c>
    </row>
    <row r="2191" spans="1:18">
      <c r="A2191" s="10" t="s">
        <v>6120</v>
      </c>
      <c r="B2191" s="11" t="s">
        <v>46</v>
      </c>
      <c r="C2191" s="11" t="s">
        <v>4177</v>
      </c>
      <c r="D2191" s="11">
        <v>98034</v>
      </c>
      <c r="E2191" s="16">
        <v>440000</v>
      </c>
      <c r="F2191" s="12">
        <v>4</v>
      </c>
      <c r="G2191" s="15">
        <v>2.25</v>
      </c>
      <c r="H2191" s="15">
        <v>2010</v>
      </c>
      <c r="I2191" s="13">
        <v>219</v>
      </c>
      <c r="J2191" s="11">
        <v>0</v>
      </c>
      <c r="K2191" s="15" t="s">
        <v>4183</v>
      </c>
      <c r="L2191" s="11" t="s">
        <v>4178</v>
      </c>
      <c r="M2191" s="11" t="s">
        <v>4184</v>
      </c>
      <c r="N2191" s="11" t="s">
        <v>4180</v>
      </c>
      <c r="O2191" s="11">
        <v>51</v>
      </c>
      <c r="P2191" s="11">
        <v>0</v>
      </c>
      <c r="Q2191" s="11">
        <v>51</v>
      </c>
      <c r="R2191" s="11">
        <v>1</v>
      </c>
    </row>
    <row r="2192" spans="1:18">
      <c r="A2192" s="10" t="s">
        <v>6121</v>
      </c>
      <c r="B2192" s="11" t="s">
        <v>46</v>
      </c>
      <c r="C2192" s="11" t="s">
        <v>4177</v>
      </c>
      <c r="D2192" s="11">
        <v>98034</v>
      </c>
      <c r="E2192" s="16">
        <v>440000</v>
      </c>
      <c r="F2192" s="12">
        <v>3</v>
      </c>
      <c r="G2192" s="15">
        <v>1.75</v>
      </c>
      <c r="H2192" s="15">
        <v>1560</v>
      </c>
      <c r="I2192" s="13">
        <v>282</v>
      </c>
      <c r="J2192" s="11">
        <v>0</v>
      </c>
      <c r="K2192" s="15" t="s">
        <v>4183</v>
      </c>
      <c r="L2192" s="11" t="s">
        <v>4178</v>
      </c>
      <c r="M2192" s="11" t="s">
        <v>4184</v>
      </c>
      <c r="N2192" s="11" t="s">
        <v>4180</v>
      </c>
      <c r="O2192" s="11">
        <v>42</v>
      </c>
      <c r="P2192" s="11">
        <v>2009</v>
      </c>
      <c r="Q2192" s="11">
        <v>16</v>
      </c>
      <c r="R2192" s="11">
        <v>1</v>
      </c>
    </row>
    <row r="2193" spans="1:18">
      <c r="A2193" s="10" t="s">
        <v>6122</v>
      </c>
      <c r="B2193" s="11" t="s">
        <v>743</v>
      </c>
      <c r="C2193" s="11" t="s">
        <v>4177</v>
      </c>
      <c r="D2193" s="11">
        <v>98155</v>
      </c>
      <c r="E2193" s="16">
        <v>440000</v>
      </c>
      <c r="F2193" s="12">
        <v>4</v>
      </c>
      <c r="G2193" s="15">
        <v>2.5</v>
      </c>
      <c r="H2193" s="15">
        <v>2160</v>
      </c>
      <c r="I2193" s="13">
        <v>204</v>
      </c>
      <c r="J2193" s="11">
        <v>0</v>
      </c>
      <c r="K2193" s="15" t="s">
        <v>4183</v>
      </c>
      <c r="L2193" s="11" t="s">
        <v>4178</v>
      </c>
      <c r="M2193" s="11" t="s">
        <v>4184</v>
      </c>
      <c r="N2193" s="11" t="s">
        <v>4179</v>
      </c>
      <c r="O2193" s="11">
        <v>49</v>
      </c>
      <c r="P2193" s="11">
        <v>1992</v>
      </c>
      <c r="Q2193" s="11">
        <v>33</v>
      </c>
      <c r="R2193" s="11">
        <v>1</v>
      </c>
    </row>
    <row r="2194" spans="1:18">
      <c r="A2194" s="10" t="s">
        <v>6123</v>
      </c>
      <c r="B2194" s="11" t="s">
        <v>743</v>
      </c>
      <c r="C2194" s="11" t="s">
        <v>4177</v>
      </c>
      <c r="D2194" s="11">
        <v>98155</v>
      </c>
      <c r="E2194" s="16">
        <v>440000</v>
      </c>
      <c r="F2194" s="12">
        <v>4</v>
      </c>
      <c r="G2194" s="15">
        <v>2.75</v>
      </c>
      <c r="H2194" s="15">
        <v>2340</v>
      </c>
      <c r="I2194" s="13">
        <v>188</v>
      </c>
      <c r="J2194" s="11">
        <v>0</v>
      </c>
      <c r="K2194" s="15" t="s">
        <v>4183</v>
      </c>
      <c r="L2194" s="11" t="s">
        <v>4178</v>
      </c>
      <c r="M2194" s="11" t="s">
        <v>4184</v>
      </c>
      <c r="N2194" s="11" t="s">
        <v>4180</v>
      </c>
      <c r="O2194" s="11">
        <v>58</v>
      </c>
      <c r="P2194" s="11">
        <v>2011</v>
      </c>
      <c r="Q2194" s="11">
        <v>14</v>
      </c>
      <c r="R2194" s="11">
        <v>1</v>
      </c>
    </row>
    <row r="2195" spans="1:18">
      <c r="A2195" s="10" t="s">
        <v>6124</v>
      </c>
      <c r="B2195" s="11" t="s">
        <v>624</v>
      </c>
      <c r="C2195" s="11" t="s">
        <v>4177</v>
      </c>
      <c r="D2195" s="11">
        <v>98045</v>
      </c>
      <c r="E2195" s="16">
        <v>440000</v>
      </c>
      <c r="F2195" s="12">
        <v>3</v>
      </c>
      <c r="G2195" s="15">
        <v>2.25</v>
      </c>
      <c r="H2195" s="15">
        <v>1680</v>
      </c>
      <c r="I2195" s="13">
        <v>262</v>
      </c>
      <c r="J2195" s="11">
        <v>1</v>
      </c>
      <c r="K2195" s="15" t="s">
        <v>4183</v>
      </c>
      <c r="L2195" s="11" t="s">
        <v>4183</v>
      </c>
      <c r="M2195" s="11" t="s">
        <v>4184</v>
      </c>
      <c r="N2195" s="11" t="s">
        <v>4179</v>
      </c>
      <c r="O2195" s="11">
        <v>36</v>
      </c>
      <c r="P2195" s="11">
        <v>0</v>
      </c>
      <c r="Q2195" s="11">
        <v>36</v>
      </c>
      <c r="R2195" s="11">
        <v>2</v>
      </c>
    </row>
    <row r="2196" spans="1:18">
      <c r="A2196" s="10" t="s">
        <v>6125</v>
      </c>
      <c r="B2196" s="11" t="s">
        <v>137</v>
      </c>
      <c r="C2196" s="11" t="s">
        <v>4177</v>
      </c>
      <c r="D2196" s="11">
        <v>98052</v>
      </c>
      <c r="E2196" s="16">
        <v>440000</v>
      </c>
      <c r="F2196" s="12">
        <v>3</v>
      </c>
      <c r="G2196" s="15">
        <v>1.75</v>
      </c>
      <c r="H2196" s="15">
        <v>1170</v>
      </c>
      <c r="I2196" s="13">
        <v>376</v>
      </c>
      <c r="J2196" s="11">
        <v>0</v>
      </c>
      <c r="K2196" s="15" t="s">
        <v>4183</v>
      </c>
      <c r="L2196" s="11" t="s">
        <v>4183</v>
      </c>
      <c r="M2196" s="11" t="s">
        <v>4184</v>
      </c>
      <c r="N2196" s="11" t="s">
        <v>4179</v>
      </c>
      <c r="O2196" s="11">
        <v>57</v>
      </c>
      <c r="P2196" s="11">
        <v>0</v>
      </c>
      <c r="Q2196" s="11">
        <v>57</v>
      </c>
      <c r="R2196" s="11">
        <v>1</v>
      </c>
    </row>
    <row r="2197" spans="1:18">
      <c r="A2197" s="10" t="s">
        <v>6126</v>
      </c>
      <c r="B2197" s="11" t="s">
        <v>319</v>
      </c>
      <c r="C2197" s="11" t="s">
        <v>4177</v>
      </c>
      <c r="D2197" s="11">
        <v>98059</v>
      </c>
      <c r="E2197" s="16">
        <v>440000</v>
      </c>
      <c r="F2197" s="12">
        <v>4</v>
      </c>
      <c r="G2197" s="15">
        <v>2.5</v>
      </c>
      <c r="H2197" s="15">
        <v>2250</v>
      </c>
      <c r="I2197" s="13">
        <v>196</v>
      </c>
      <c r="J2197" s="11">
        <v>0</v>
      </c>
      <c r="K2197" s="15" t="s">
        <v>4183</v>
      </c>
      <c r="L2197" s="11" t="s">
        <v>4183</v>
      </c>
      <c r="M2197" s="11" t="s">
        <v>4184</v>
      </c>
      <c r="N2197" s="11" t="s">
        <v>4180</v>
      </c>
      <c r="O2197" s="11">
        <v>36</v>
      </c>
      <c r="P2197" s="11">
        <v>0</v>
      </c>
      <c r="Q2197" s="11">
        <v>36</v>
      </c>
      <c r="R2197" s="11">
        <v>2</v>
      </c>
    </row>
    <row r="2198" spans="1:18">
      <c r="A2198" s="10" t="s">
        <v>6127</v>
      </c>
      <c r="B2198" s="11" t="s">
        <v>49</v>
      </c>
      <c r="C2198" s="11" t="s">
        <v>4177</v>
      </c>
      <c r="D2198" s="11">
        <v>98107</v>
      </c>
      <c r="E2198" s="16">
        <v>440000</v>
      </c>
      <c r="F2198" s="12">
        <v>2</v>
      </c>
      <c r="G2198" s="15">
        <v>1.5</v>
      </c>
      <c r="H2198" s="15">
        <v>1010</v>
      </c>
      <c r="I2198" s="13">
        <v>436</v>
      </c>
      <c r="J2198" s="11">
        <v>0</v>
      </c>
      <c r="K2198" s="15" t="s">
        <v>4183</v>
      </c>
      <c r="L2198" s="11" t="s">
        <v>4183</v>
      </c>
      <c r="M2198" s="11" t="s">
        <v>4184</v>
      </c>
      <c r="N2198" s="11" t="s">
        <v>4181</v>
      </c>
      <c r="O2198" s="11">
        <v>119</v>
      </c>
      <c r="P2198" s="11">
        <v>0</v>
      </c>
      <c r="Q2198" s="11">
        <v>119</v>
      </c>
      <c r="R2198" s="11">
        <v>1.5</v>
      </c>
    </row>
    <row r="2199" spans="1:18">
      <c r="A2199" s="10" t="s">
        <v>6128</v>
      </c>
      <c r="B2199" s="11" t="s">
        <v>49</v>
      </c>
      <c r="C2199" s="11" t="s">
        <v>4177</v>
      </c>
      <c r="D2199" s="11">
        <v>98136</v>
      </c>
      <c r="E2199" s="16">
        <v>440000</v>
      </c>
      <c r="F2199" s="12">
        <v>3</v>
      </c>
      <c r="G2199" s="15">
        <v>1</v>
      </c>
      <c r="H2199" s="15">
        <v>1210</v>
      </c>
      <c r="I2199" s="13">
        <v>364</v>
      </c>
      <c r="J2199" s="11">
        <v>0</v>
      </c>
      <c r="K2199" s="15" t="s">
        <v>4183</v>
      </c>
      <c r="L2199" s="11" t="s">
        <v>4183</v>
      </c>
      <c r="M2199" s="11" t="s">
        <v>4184</v>
      </c>
      <c r="N2199" s="11" t="s">
        <v>4179</v>
      </c>
      <c r="O2199" s="11">
        <v>115</v>
      </c>
      <c r="P2199" s="11">
        <v>0</v>
      </c>
      <c r="Q2199" s="11">
        <v>115</v>
      </c>
      <c r="R2199" s="11">
        <v>1.5</v>
      </c>
    </row>
    <row r="2200" spans="1:18">
      <c r="A2200" s="10" t="s">
        <v>6129</v>
      </c>
      <c r="B2200" s="11" t="s">
        <v>49</v>
      </c>
      <c r="C2200" s="11" t="s">
        <v>4177</v>
      </c>
      <c r="D2200" s="11">
        <v>98115</v>
      </c>
      <c r="E2200" s="16">
        <v>440000</v>
      </c>
      <c r="F2200" s="12">
        <v>3</v>
      </c>
      <c r="G2200" s="15">
        <v>1.5</v>
      </c>
      <c r="H2200" s="15">
        <v>1270</v>
      </c>
      <c r="I2200" s="13">
        <v>346</v>
      </c>
      <c r="J2200" s="11">
        <v>0</v>
      </c>
      <c r="K2200" s="15" t="s">
        <v>4183</v>
      </c>
      <c r="L2200" s="11" t="s">
        <v>4183</v>
      </c>
      <c r="M2200" s="11" t="s">
        <v>4184</v>
      </c>
      <c r="N2200" s="11" t="s">
        <v>4180</v>
      </c>
      <c r="O2200" s="11">
        <v>18</v>
      </c>
      <c r="P2200" s="11">
        <v>0</v>
      </c>
      <c r="Q2200" s="11">
        <v>18</v>
      </c>
      <c r="R2200" s="11">
        <v>3</v>
      </c>
    </row>
    <row r="2201" spans="1:18">
      <c r="A2201" s="10" t="s">
        <v>2035</v>
      </c>
      <c r="B2201" s="11" t="s">
        <v>49</v>
      </c>
      <c r="C2201" s="11" t="s">
        <v>4177</v>
      </c>
      <c r="D2201" s="11">
        <v>98103</v>
      </c>
      <c r="E2201" s="16">
        <v>440000</v>
      </c>
      <c r="F2201" s="12">
        <v>3</v>
      </c>
      <c r="G2201" s="15">
        <v>1.5</v>
      </c>
      <c r="H2201" s="15">
        <v>1290</v>
      </c>
      <c r="I2201" s="13">
        <v>341</v>
      </c>
      <c r="J2201" s="11">
        <v>0</v>
      </c>
      <c r="K2201" s="15" t="s">
        <v>4183</v>
      </c>
      <c r="L2201" s="11" t="s">
        <v>4183</v>
      </c>
      <c r="M2201" s="11" t="s">
        <v>4184</v>
      </c>
      <c r="N2201" s="11" t="s">
        <v>4180</v>
      </c>
      <c r="O2201" s="11">
        <v>25</v>
      </c>
      <c r="P2201" s="11">
        <v>0</v>
      </c>
      <c r="Q2201" s="11">
        <v>25</v>
      </c>
      <c r="R2201" s="11">
        <v>3</v>
      </c>
    </row>
    <row r="2202" spans="1:18">
      <c r="A2202" s="10" t="s">
        <v>2327</v>
      </c>
      <c r="B2202" s="11" t="s">
        <v>49</v>
      </c>
      <c r="C2202" s="11" t="s">
        <v>4177</v>
      </c>
      <c r="D2202" s="11">
        <v>98108</v>
      </c>
      <c r="E2202" s="16">
        <v>440000</v>
      </c>
      <c r="F2202" s="12">
        <v>3</v>
      </c>
      <c r="G2202" s="15">
        <v>1.5</v>
      </c>
      <c r="H2202" s="15">
        <v>2120</v>
      </c>
      <c r="I2202" s="13">
        <v>208</v>
      </c>
      <c r="J2202" s="11">
        <v>0</v>
      </c>
      <c r="K2202" s="15" t="s">
        <v>4183</v>
      </c>
      <c r="L2202" s="11" t="s">
        <v>4178</v>
      </c>
      <c r="M2202" s="11" t="s">
        <v>4184</v>
      </c>
      <c r="N2202" s="11" t="s">
        <v>4179</v>
      </c>
      <c r="O2202" s="11">
        <v>76</v>
      </c>
      <c r="P2202" s="11">
        <v>1985</v>
      </c>
      <c r="Q2202" s="11">
        <v>40</v>
      </c>
      <c r="R2202" s="11">
        <v>1</v>
      </c>
    </row>
    <row r="2203" spans="1:18">
      <c r="A2203" s="10" t="s">
        <v>2328</v>
      </c>
      <c r="B2203" s="11" t="s">
        <v>49</v>
      </c>
      <c r="C2203" s="11" t="s">
        <v>4177</v>
      </c>
      <c r="D2203" s="11">
        <v>98133</v>
      </c>
      <c r="E2203" s="16">
        <v>440000</v>
      </c>
      <c r="F2203" s="12">
        <v>3</v>
      </c>
      <c r="G2203" s="15">
        <v>1</v>
      </c>
      <c r="H2203" s="15">
        <v>1710</v>
      </c>
      <c r="I2203" s="13">
        <v>257</v>
      </c>
      <c r="J2203" s="11">
        <v>0</v>
      </c>
      <c r="K2203" s="15" t="s">
        <v>4183</v>
      </c>
      <c r="L2203" s="11" t="s">
        <v>4178</v>
      </c>
      <c r="M2203" s="11" t="s">
        <v>4184</v>
      </c>
      <c r="N2203" s="11" t="s">
        <v>4179</v>
      </c>
      <c r="O2203" s="11">
        <v>99</v>
      </c>
      <c r="P2203" s="11">
        <v>1993</v>
      </c>
      <c r="Q2203" s="11">
        <v>32</v>
      </c>
      <c r="R2203" s="11">
        <v>1.5</v>
      </c>
    </row>
    <row r="2204" spans="1:18">
      <c r="A2204" s="10" t="s">
        <v>6130</v>
      </c>
      <c r="B2204" s="11" t="s">
        <v>49</v>
      </c>
      <c r="C2204" s="11" t="s">
        <v>4177</v>
      </c>
      <c r="D2204" s="11">
        <v>98105</v>
      </c>
      <c r="E2204" s="16">
        <v>440000</v>
      </c>
      <c r="F2204" s="12">
        <v>2</v>
      </c>
      <c r="G2204" s="15">
        <v>1.75</v>
      </c>
      <c r="H2204" s="15">
        <v>1300</v>
      </c>
      <c r="I2204" s="13">
        <v>338</v>
      </c>
      <c r="J2204" s="11">
        <v>0</v>
      </c>
      <c r="K2204" s="15" t="s">
        <v>4183</v>
      </c>
      <c r="L2204" s="11" t="s">
        <v>4183</v>
      </c>
      <c r="M2204" s="11" t="s">
        <v>4184</v>
      </c>
      <c r="N2204" s="11" t="s">
        <v>4180</v>
      </c>
      <c r="O2204" s="11">
        <v>77</v>
      </c>
      <c r="P2204" s="11">
        <v>1994</v>
      </c>
      <c r="Q2204" s="11">
        <v>31</v>
      </c>
      <c r="R2204" s="11">
        <v>2</v>
      </c>
    </row>
    <row r="2205" spans="1:18">
      <c r="A2205" s="10" t="s">
        <v>6131</v>
      </c>
      <c r="B2205" s="11" t="s">
        <v>49</v>
      </c>
      <c r="C2205" s="11" t="s">
        <v>4177</v>
      </c>
      <c r="D2205" s="11">
        <v>98125</v>
      </c>
      <c r="E2205" s="16">
        <v>440000</v>
      </c>
      <c r="F2205" s="12">
        <v>3</v>
      </c>
      <c r="G2205" s="15">
        <v>1.75</v>
      </c>
      <c r="H2205" s="15">
        <v>2240</v>
      </c>
      <c r="I2205" s="13">
        <v>196</v>
      </c>
      <c r="J2205" s="11">
        <v>0</v>
      </c>
      <c r="K2205" s="15" t="s">
        <v>4183</v>
      </c>
      <c r="L2205" s="11" t="s">
        <v>4178</v>
      </c>
      <c r="M2205" s="11" t="s">
        <v>4184</v>
      </c>
      <c r="N2205" s="11" t="s">
        <v>4180</v>
      </c>
      <c r="O2205" s="11">
        <v>77</v>
      </c>
      <c r="P2205" s="11">
        <v>1994</v>
      </c>
      <c r="Q2205" s="11">
        <v>31</v>
      </c>
      <c r="R2205" s="11">
        <v>1</v>
      </c>
    </row>
    <row r="2206" spans="1:18">
      <c r="A2206" s="10" t="s">
        <v>6132</v>
      </c>
      <c r="B2206" s="11" t="s">
        <v>49</v>
      </c>
      <c r="C2206" s="11" t="s">
        <v>4177</v>
      </c>
      <c r="D2206" s="11">
        <v>98136</v>
      </c>
      <c r="E2206" s="16">
        <v>440000</v>
      </c>
      <c r="F2206" s="12">
        <v>3</v>
      </c>
      <c r="G2206" s="15">
        <v>1</v>
      </c>
      <c r="H2206" s="15">
        <v>1050</v>
      </c>
      <c r="I2206" s="13">
        <v>419</v>
      </c>
      <c r="J2206" s="11">
        <v>0</v>
      </c>
      <c r="K2206" s="15" t="s">
        <v>4183</v>
      </c>
      <c r="L2206" s="11" t="s">
        <v>4183</v>
      </c>
      <c r="M2206" s="11" t="s">
        <v>4184</v>
      </c>
      <c r="N2206" s="11" t="s">
        <v>4180</v>
      </c>
      <c r="O2206" s="11">
        <v>125</v>
      </c>
      <c r="P2206" s="11">
        <v>2005</v>
      </c>
      <c r="Q2206" s="11">
        <v>20</v>
      </c>
      <c r="R2206" s="11">
        <v>1</v>
      </c>
    </row>
    <row r="2207" spans="1:18">
      <c r="A2207" s="10" t="s">
        <v>6133</v>
      </c>
      <c r="B2207" s="11" t="s">
        <v>49</v>
      </c>
      <c r="C2207" s="11" t="s">
        <v>4177</v>
      </c>
      <c r="D2207" s="11">
        <v>98116</v>
      </c>
      <c r="E2207" s="16">
        <v>440000</v>
      </c>
      <c r="F2207" s="12">
        <v>4</v>
      </c>
      <c r="G2207" s="15">
        <v>1.5</v>
      </c>
      <c r="H2207" s="15">
        <v>1770</v>
      </c>
      <c r="I2207" s="13">
        <v>249</v>
      </c>
      <c r="J2207" s="11">
        <v>0</v>
      </c>
      <c r="K2207" s="15" t="s">
        <v>4183</v>
      </c>
      <c r="L2207" s="11" t="s">
        <v>4183</v>
      </c>
      <c r="M2207" s="11" t="s">
        <v>4184</v>
      </c>
      <c r="N2207" s="11" t="s">
        <v>4180</v>
      </c>
      <c r="O2207" s="11">
        <v>78</v>
      </c>
      <c r="P2207" s="11">
        <v>2012</v>
      </c>
      <c r="Q2207" s="11">
        <v>13</v>
      </c>
      <c r="R2207" s="11">
        <v>2</v>
      </c>
    </row>
    <row r="2208" spans="1:18">
      <c r="A2208" s="10" t="s">
        <v>2333</v>
      </c>
      <c r="B2208" s="11" t="s">
        <v>49</v>
      </c>
      <c r="C2208" s="11" t="s">
        <v>4177</v>
      </c>
      <c r="D2208" s="11">
        <v>98118</v>
      </c>
      <c r="E2208" s="16">
        <v>440000</v>
      </c>
      <c r="F2208" s="12">
        <v>2</v>
      </c>
      <c r="G2208" s="15">
        <v>1</v>
      </c>
      <c r="H2208" s="15">
        <v>1230</v>
      </c>
      <c r="I2208" s="13">
        <v>358</v>
      </c>
      <c r="J2208" s="11">
        <v>0</v>
      </c>
      <c r="K2208" s="15" t="s">
        <v>4183</v>
      </c>
      <c r="L2208" s="11" t="s">
        <v>4178</v>
      </c>
      <c r="M2208" s="11" t="s">
        <v>4184</v>
      </c>
      <c r="N2208" s="11" t="s">
        <v>4180</v>
      </c>
      <c r="O2208" s="11">
        <v>119</v>
      </c>
      <c r="P2208" s="11">
        <v>2014</v>
      </c>
      <c r="Q2208" s="11">
        <v>11</v>
      </c>
      <c r="R2208" s="11">
        <v>1</v>
      </c>
    </row>
    <row r="2209" spans="1:18">
      <c r="A2209" s="10" t="s">
        <v>6134</v>
      </c>
      <c r="B2209" s="11" t="s">
        <v>313</v>
      </c>
      <c r="C2209" s="11" t="s">
        <v>4177</v>
      </c>
      <c r="D2209" s="11">
        <v>98065</v>
      </c>
      <c r="E2209" s="16">
        <v>440000</v>
      </c>
      <c r="F2209" s="12">
        <v>4</v>
      </c>
      <c r="G2209" s="15">
        <v>2.5</v>
      </c>
      <c r="H2209" s="15">
        <v>2410</v>
      </c>
      <c r="I2209" s="13">
        <v>183</v>
      </c>
      <c r="J2209" s="11">
        <v>0</v>
      </c>
      <c r="K2209" s="15" t="s">
        <v>4183</v>
      </c>
      <c r="L2209" s="11" t="s">
        <v>4183</v>
      </c>
      <c r="M2209" s="11" t="s">
        <v>4184</v>
      </c>
      <c r="N2209" s="11" t="s">
        <v>4180</v>
      </c>
      <c r="O2209" s="11">
        <v>25</v>
      </c>
      <c r="P2209" s="11">
        <v>0</v>
      </c>
      <c r="Q2209" s="11">
        <v>25</v>
      </c>
      <c r="R2209" s="11">
        <v>2</v>
      </c>
    </row>
    <row r="2210" spans="1:18">
      <c r="A2210" s="10" t="s">
        <v>6135</v>
      </c>
      <c r="B2210" s="11" t="s">
        <v>49</v>
      </c>
      <c r="C2210" s="11" t="s">
        <v>4177</v>
      </c>
      <c r="D2210" s="11">
        <v>98199</v>
      </c>
      <c r="E2210" s="16">
        <v>439990</v>
      </c>
      <c r="F2210" s="12">
        <v>3</v>
      </c>
      <c r="G2210" s="15">
        <v>2.5</v>
      </c>
      <c r="H2210" s="15">
        <v>1930</v>
      </c>
      <c r="I2210" s="13">
        <v>228</v>
      </c>
      <c r="J2210" s="11">
        <v>0</v>
      </c>
      <c r="K2210" s="15" t="s">
        <v>4183</v>
      </c>
      <c r="L2210" s="11" t="s">
        <v>4178</v>
      </c>
      <c r="M2210" s="11" t="s">
        <v>4184</v>
      </c>
      <c r="N2210" s="11" t="s">
        <v>4180</v>
      </c>
      <c r="O2210" s="11">
        <v>20</v>
      </c>
      <c r="P2210" s="11">
        <v>0</v>
      </c>
      <c r="Q2210" s="11">
        <v>20</v>
      </c>
      <c r="R2210" s="11">
        <v>2</v>
      </c>
    </row>
    <row r="2211" spans="1:18">
      <c r="A2211" s="10" t="s">
        <v>6136</v>
      </c>
      <c r="B2211" s="11" t="s">
        <v>319</v>
      </c>
      <c r="C2211" s="11" t="s">
        <v>4177</v>
      </c>
      <c r="D2211" s="11">
        <v>98059</v>
      </c>
      <c r="E2211" s="16">
        <v>439950</v>
      </c>
      <c r="F2211" s="12">
        <v>4</v>
      </c>
      <c r="G2211" s="15">
        <v>2.5</v>
      </c>
      <c r="H2211" s="15">
        <v>2380</v>
      </c>
      <c r="I2211" s="13">
        <v>185</v>
      </c>
      <c r="J2211" s="11">
        <v>0</v>
      </c>
      <c r="K2211" s="15" t="s">
        <v>4183</v>
      </c>
      <c r="L2211" s="11" t="s">
        <v>4183</v>
      </c>
      <c r="M2211" s="11" t="s">
        <v>4184</v>
      </c>
      <c r="N2211" s="11" t="s">
        <v>4180</v>
      </c>
      <c r="O2211" s="11">
        <v>23</v>
      </c>
      <c r="P2211" s="11">
        <v>0</v>
      </c>
      <c r="Q2211" s="11">
        <v>23</v>
      </c>
      <c r="R2211" s="11">
        <v>2</v>
      </c>
    </row>
    <row r="2212" spans="1:18">
      <c r="A2212" s="10" t="s">
        <v>6137</v>
      </c>
      <c r="B2212" s="11" t="s">
        <v>1043</v>
      </c>
      <c r="C2212" s="11" t="s">
        <v>4177</v>
      </c>
      <c r="D2212" s="11">
        <v>98050</v>
      </c>
      <c r="E2212" s="16">
        <v>439900</v>
      </c>
      <c r="F2212" s="12">
        <v>2</v>
      </c>
      <c r="G2212" s="15">
        <v>2</v>
      </c>
      <c r="H2212" s="15">
        <v>1410</v>
      </c>
      <c r="I2212" s="13">
        <v>312</v>
      </c>
      <c r="J2212" s="11">
        <v>0</v>
      </c>
      <c r="K2212" s="15" t="s">
        <v>4183</v>
      </c>
      <c r="L2212" s="11" t="s">
        <v>4183</v>
      </c>
      <c r="M2212" s="11" t="s">
        <v>4184</v>
      </c>
      <c r="N2212" s="11" t="s">
        <v>4181</v>
      </c>
      <c r="O2212" s="11">
        <v>116</v>
      </c>
      <c r="P2212" s="11">
        <v>1988</v>
      </c>
      <c r="Q2212" s="11">
        <v>37</v>
      </c>
      <c r="R2212" s="11">
        <v>1.5</v>
      </c>
    </row>
    <row r="2213" spans="1:18">
      <c r="A2213" s="10" t="s">
        <v>6138</v>
      </c>
      <c r="B2213" s="11" t="s">
        <v>33</v>
      </c>
      <c r="C2213" s="11" t="s">
        <v>4177</v>
      </c>
      <c r="D2213" s="11">
        <v>98007</v>
      </c>
      <c r="E2213" s="16">
        <v>439800</v>
      </c>
      <c r="F2213" s="12">
        <v>3</v>
      </c>
      <c r="G2213" s="15">
        <v>1.5</v>
      </c>
      <c r="H2213" s="15">
        <v>1120</v>
      </c>
      <c r="I2213" s="13">
        <v>393</v>
      </c>
      <c r="J2213" s="11">
        <v>0</v>
      </c>
      <c r="K2213" s="15" t="s">
        <v>4183</v>
      </c>
      <c r="L2213" s="11" t="s">
        <v>4183</v>
      </c>
      <c r="M2213" s="11" t="s">
        <v>4184</v>
      </c>
      <c r="N2213" s="11" t="s">
        <v>4181</v>
      </c>
      <c r="O2213" s="11">
        <v>69</v>
      </c>
      <c r="P2213" s="11">
        <v>0</v>
      </c>
      <c r="Q2213" s="11">
        <v>69</v>
      </c>
      <c r="R2213" s="11">
        <v>1</v>
      </c>
    </row>
    <row r="2214" spans="1:18">
      <c r="A2214" s="10" t="s">
        <v>6139</v>
      </c>
      <c r="B2214" s="11" t="s">
        <v>79</v>
      </c>
      <c r="C2214" s="11" t="s">
        <v>4177</v>
      </c>
      <c r="D2214" s="11">
        <v>98027</v>
      </c>
      <c r="E2214" s="16">
        <v>439500</v>
      </c>
      <c r="F2214" s="12">
        <v>3</v>
      </c>
      <c r="G2214" s="15">
        <v>2.5</v>
      </c>
      <c r="H2214" s="15">
        <v>2050</v>
      </c>
      <c r="I2214" s="13">
        <v>214</v>
      </c>
      <c r="J2214" s="11">
        <v>1</v>
      </c>
      <c r="K2214" s="15" t="s">
        <v>4183</v>
      </c>
      <c r="L2214" s="11" t="s">
        <v>4178</v>
      </c>
      <c r="M2214" s="11" t="s">
        <v>4184</v>
      </c>
      <c r="N2214" s="11" t="s">
        <v>4179</v>
      </c>
      <c r="O2214" s="11">
        <v>48</v>
      </c>
      <c r="P2214" s="11">
        <v>0</v>
      </c>
      <c r="Q2214" s="11">
        <v>48</v>
      </c>
      <c r="R2214" s="11">
        <v>1</v>
      </c>
    </row>
    <row r="2215" spans="1:18">
      <c r="A2215" s="10" t="s">
        <v>2340</v>
      </c>
      <c r="B2215" s="11" t="s">
        <v>49</v>
      </c>
      <c r="C2215" s="11" t="s">
        <v>4177</v>
      </c>
      <c r="D2215" s="11">
        <v>98199</v>
      </c>
      <c r="E2215" s="16">
        <v>439333</v>
      </c>
      <c r="F2215" s="12">
        <v>3</v>
      </c>
      <c r="G2215" s="15">
        <v>3.5</v>
      </c>
      <c r="H2215" s="15">
        <v>3020</v>
      </c>
      <c r="I2215" s="13">
        <v>145</v>
      </c>
      <c r="J2215" s="11">
        <v>0</v>
      </c>
      <c r="K2215" s="15" t="s">
        <v>4183</v>
      </c>
      <c r="L2215" s="11" t="s">
        <v>4178</v>
      </c>
      <c r="M2215" s="11" t="s">
        <v>4184</v>
      </c>
      <c r="N2215" s="11" t="s">
        <v>4180</v>
      </c>
      <c r="O2215" s="11">
        <v>71</v>
      </c>
      <c r="P2215" s="11">
        <v>2004</v>
      </c>
      <c r="Q2215" s="11">
        <v>21</v>
      </c>
      <c r="R2215" s="11">
        <v>2</v>
      </c>
    </row>
    <row r="2216" spans="1:18">
      <c r="A2216" s="10" t="s">
        <v>6140</v>
      </c>
      <c r="B2216" s="11" t="s">
        <v>841</v>
      </c>
      <c r="C2216" s="11" t="s">
        <v>4177</v>
      </c>
      <c r="D2216" s="11">
        <v>98011</v>
      </c>
      <c r="E2216" s="16">
        <v>439000</v>
      </c>
      <c r="F2216" s="12">
        <v>4</v>
      </c>
      <c r="G2216" s="15">
        <v>2.25</v>
      </c>
      <c r="H2216" s="15">
        <v>2570</v>
      </c>
      <c r="I2216" s="13">
        <v>171</v>
      </c>
      <c r="J2216" s="11">
        <v>0</v>
      </c>
      <c r="K2216" s="15" t="s">
        <v>4183</v>
      </c>
      <c r="L2216" s="11" t="s">
        <v>4183</v>
      </c>
      <c r="M2216" s="11" t="s">
        <v>4184</v>
      </c>
      <c r="N2216" s="11" t="s">
        <v>4180</v>
      </c>
      <c r="O2216" s="11">
        <v>45</v>
      </c>
      <c r="P2216" s="11">
        <v>0</v>
      </c>
      <c r="Q2216" s="11">
        <v>45</v>
      </c>
      <c r="R2216" s="11">
        <v>2</v>
      </c>
    </row>
    <row r="2217" spans="1:18">
      <c r="A2217" s="10" t="s">
        <v>6141</v>
      </c>
      <c r="B2217" s="11" t="s">
        <v>451</v>
      </c>
      <c r="C2217" s="11" t="s">
        <v>4177</v>
      </c>
      <c r="D2217" s="11">
        <v>98019</v>
      </c>
      <c r="E2217" s="16">
        <v>439000</v>
      </c>
      <c r="F2217" s="12">
        <v>3</v>
      </c>
      <c r="G2217" s="15">
        <v>2</v>
      </c>
      <c r="H2217" s="15">
        <v>2010</v>
      </c>
      <c r="I2217" s="13">
        <v>218</v>
      </c>
      <c r="J2217" s="11">
        <v>6</v>
      </c>
      <c r="K2217" s="15" t="s">
        <v>4183</v>
      </c>
      <c r="L2217" s="11" t="s">
        <v>4178</v>
      </c>
      <c r="M2217" s="11" t="s">
        <v>4184</v>
      </c>
      <c r="N2217" s="11" t="s">
        <v>4180</v>
      </c>
      <c r="O2217" s="11">
        <v>22</v>
      </c>
      <c r="P2217" s="11">
        <v>0</v>
      </c>
      <c r="Q2217" s="11">
        <v>22</v>
      </c>
      <c r="R2217" s="11">
        <v>2</v>
      </c>
    </row>
    <row r="2218" spans="1:18">
      <c r="A2218" s="10" t="s">
        <v>6142</v>
      </c>
      <c r="B2218" s="11" t="s">
        <v>46</v>
      </c>
      <c r="C2218" s="11" t="s">
        <v>4177</v>
      </c>
      <c r="D2218" s="11">
        <v>98034</v>
      </c>
      <c r="E2218" s="16">
        <v>439000</v>
      </c>
      <c r="F2218" s="12">
        <v>4</v>
      </c>
      <c r="G2218" s="15">
        <v>2</v>
      </c>
      <c r="H2218" s="15">
        <v>1560</v>
      </c>
      <c r="I2218" s="13">
        <v>281</v>
      </c>
      <c r="J2218" s="11">
        <v>0</v>
      </c>
      <c r="K2218" s="15" t="s">
        <v>4183</v>
      </c>
      <c r="L2218" s="11" t="s">
        <v>4183</v>
      </c>
      <c r="M2218" s="11" t="s">
        <v>4184</v>
      </c>
      <c r="N2218" s="11" t="s">
        <v>4179</v>
      </c>
      <c r="O2218" s="11">
        <v>57</v>
      </c>
      <c r="P2218" s="11">
        <v>0</v>
      </c>
      <c r="Q2218" s="11">
        <v>57</v>
      </c>
      <c r="R2218" s="11">
        <v>1</v>
      </c>
    </row>
    <row r="2219" spans="1:18">
      <c r="A2219" s="10" t="s">
        <v>6143</v>
      </c>
      <c r="B2219" s="11" t="s">
        <v>319</v>
      </c>
      <c r="C2219" s="11" t="s">
        <v>4177</v>
      </c>
      <c r="D2219" s="11">
        <v>98056</v>
      </c>
      <c r="E2219" s="16">
        <v>439000</v>
      </c>
      <c r="F2219" s="12">
        <v>3</v>
      </c>
      <c r="G2219" s="15">
        <v>2.5</v>
      </c>
      <c r="H2219" s="15">
        <v>3180</v>
      </c>
      <c r="I2219" s="13">
        <v>138</v>
      </c>
      <c r="J2219" s="11">
        <v>0</v>
      </c>
      <c r="K2219" s="15" t="s">
        <v>4183</v>
      </c>
      <c r="L2219" s="11" t="s">
        <v>4178</v>
      </c>
      <c r="M2219" s="11" t="s">
        <v>4184</v>
      </c>
      <c r="N2219" s="11" t="s">
        <v>4180</v>
      </c>
      <c r="O2219" s="11">
        <v>19</v>
      </c>
      <c r="P2219" s="11">
        <v>0</v>
      </c>
      <c r="Q2219" s="11">
        <v>19</v>
      </c>
      <c r="R2219" s="11">
        <v>1</v>
      </c>
    </row>
    <row r="2220" spans="1:18">
      <c r="A2220" s="10" t="s">
        <v>6144</v>
      </c>
      <c r="B2220" s="11" t="s">
        <v>49</v>
      </c>
      <c r="C2220" s="11" t="s">
        <v>4177</v>
      </c>
      <c r="D2220" s="11">
        <v>98125</v>
      </c>
      <c r="E2220" s="16">
        <v>438750</v>
      </c>
      <c r="F2220" s="12">
        <v>3</v>
      </c>
      <c r="G2220" s="15">
        <v>1.75</v>
      </c>
      <c r="H2220" s="15">
        <v>1610</v>
      </c>
      <c r="I2220" s="13">
        <v>273</v>
      </c>
      <c r="J2220" s="11">
        <v>0</v>
      </c>
      <c r="K2220" s="15" t="s">
        <v>4183</v>
      </c>
      <c r="L2220" s="11" t="s">
        <v>4183</v>
      </c>
      <c r="M2220" s="11" t="s">
        <v>4184</v>
      </c>
      <c r="N2220" s="11" t="s">
        <v>4179</v>
      </c>
      <c r="O2220" s="11">
        <v>78</v>
      </c>
      <c r="P2220" s="11">
        <v>1988</v>
      </c>
      <c r="Q2220" s="11">
        <v>37</v>
      </c>
      <c r="R2220" s="11">
        <v>1</v>
      </c>
    </row>
    <row r="2221" spans="1:18">
      <c r="A2221" s="10" t="s">
        <v>6145</v>
      </c>
      <c r="B2221" s="11" t="s">
        <v>329</v>
      </c>
      <c r="C2221" s="11" t="s">
        <v>4177</v>
      </c>
      <c r="D2221" s="11">
        <v>98028</v>
      </c>
      <c r="E2221" s="16">
        <v>438000</v>
      </c>
      <c r="F2221" s="12">
        <v>3</v>
      </c>
      <c r="G2221" s="15">
        <v>1.75</v>
      </c>
      <c r="H2221" s="15">
        <v>1650</v>
      </c>
      <c r="I2221" s="13">
        <v>265</v>
      </c>
      <c r="J2221" s="11">
        <v>0</v>
      </c>
      <c r="K2221" s="15" t="s">
        <v>4183</v>
      </c>
      <c r="L2221" s="11" t="s">
        <v>4183</v>
      </c>
      <c r="M2221" s="11" t="s">
        <v>4184</v>
      </c>
      <c r="N2221" s="11" t="s">
        <v>4179</v>
      </c>
      <c r="O2221" s="11">
        <v>64</v>
      </c>
      <c r="P2221" s="11">
        <v>2001</v>
      </c>
      <c r="Q2221" s="11">
        <v>24</v>
      </c>
      <c r="R2221" s="11">
        <v>1</v>
      </c>
    </row>
    <row r="2222" spans="1:18">
      <c r="A2222" s="10" t="s">
        <v>6146</v>
      </c>
      <c r="B2222" s="11" t="s">
        <v>49</v>
      </c>
      <c r="C2222" s="11" t="s">
        <v>4177</v>
      </c>
      <c r="D2222" s="11">
        <v>98115</v>
      </c>
      <c r="E2222" s="16">
        <v>438000</v>
      </c>
      <c r="F2222" s="12">
        <v>2</v>
      </c>
      <c r="G2222" s="15">
        <v>2</v>
      </c>
      <c r="H2222" s="15">
        <v>1270</v>
      </c>
      <c r="I2222" s="13">
        <v>345</v>
      </c>
      <c r="J2222" s="11">
        <v>0</v>
      </c>
      <c r="K2222" s="15" t="s">
        <v>4183</v>
      </c>
      <c r="L2222" s="11" t="s">
        <v>4183</v>
      </c>
      <c r="M2222" s="11" t="s">
        <v>4184</v>
      </c>
      <c r="N2222" s="11" t="s">
        <v>4180</v>
      </c>
      <c r="O2222" s="11">
        <v>25</v>
      </c>
      <c r="P2222" s="11">
        <v>0</v>
      </c>
      <c r="Q2222" s="11">
        <v>25</v>
      </c>
      <c r="R2222" s="11">
        <v>3</v>
      </c>
    </row>
    <row r="2223" spans="1:18">
      <c r="A2223" s="10" t="s">
        <v>6147</v>
      </c>
      <c r="B2223" s="11" t="s">
        <v>49</v>
      </c>
      <c r="C2223" s="11" t="s">
        <v>4177</v>
      </c>
      <c r="D2223" s="11">
        <v>98115</v>
      </c>
      <c r="E2223" s="16">
        <v>438000</v>
      </c>
      <c r="F2223" s="12">
        <v>3</v>
      </c>
      <c r="G2223" s="15">
        <v>1.75</v>
      </c>
      <c r="H2223" s="15">
        <v>1520</v>
      </c>
      <c r="I2223" s="13">
        <v>288</v>
      </c>
      <c r="J2223" s="11">
        <v>0</v>
      </c>
      <c r="K2223" s="15" t="s">
        <v>4183</v>
      </c>
      <c r="L2223" s="11" t="s">
        <v>4178</v>
      </c>
      <c r="M2223" s="11" t="s">
        <v>4184</v>
      </c>
      <c r="N2223" s="11" t="s">
        <v>4180</v>
      </c>
      <c r="O2223" s="11">
        <v>77</v>
      </c>
      <c r="P2223" s="11">
        <v>1994</v>
      </c>
      <c r="Q2223" s="11">
        <v>31</v>
      </c>
      <c r="R2223" s="11">
        <v>1</v>
      </c>
    </row>
    <row r="2224" spans="1:18">
      <c r="A2224" s="10" t="s">
        <v>6148</v>
      </c>
      <c r="B2224" s="11" t="s">
        <v>624</v>
      </c>
      <c r="C2224" s="11" t="s">
        <v>4177</v>
      </c>
      <c r="D2224" s="11">
        <v>98045</v>
      </c>
      <c r="E2224" s="16">
        <v>437500</v>
      </c>
      <c r="F2224" s="12">
        <v>3</v>
      </c>
      <c r="G2224" s="15">
        <v>2.5</v>
      </c>
      <c r="H2224" s="15">
        <v>2320</v>
      </c>
      <c r="I2224" s="13">
        <v>189</v>
      </c>
      <c r="J2224" s="11">
        <v>1</v>
      </c>
      <c r="K2224" s="15" t="s">
        <v>4183</v>
      </c>
      <c r="L2224" s="11" t="s">
        <v>4183</v>
      </c>
      <c r="M2224" s="11" t="s">
        <v>4179</v>
      </c>
      <c r="N2224" s="11" t="s">
        <v>4180</v>
      </c>
      <c r="O2224" s="11">
        <v>33</v>
      </c>
      <c r="P2224" s="11">
        <v>0</v>
      </c>
      <c r="Q2224" s="11">
        <v>33</v>
      </c>
      <c r="R2224" s="11">
        <v>2</v>
      </c>
    </row>
    <row r="2225" spans="1:18">
      <c r="A2225" s="10" t="s">
        <v>6149</v>
      </c>
      <c r="B2225" s="11" t="s">
        <v>102</v>
      </c>
      <c r="C2225" s="11" t="s">
        <v>4177</v>
      </c>
      <c r="D2225" s="11">
        <v>98074</v>
      </c>
      <c r="E2225" s="16">
        <v>437500</v>
      </c>
      <c r="F2225" s="12">
        <v>5</v>
      </c>
      <c r="G2225" s="15">
        <v>3.5</v>
      </c>
      <c r="H2225" s="15">
        <v>3690</v>
      </c>
      <c r="I2225" s="13">
        <v>119</v>
      </c>
      <c r="J2225" s="11">
        <v>0</v>
      </c>
      <c r="K2225" s="15" t="s">
        <v>4183</v>
      </c>
      <c r="L2225" s="11" t="s">
        <v>4178</v>
      </c>
      <c r="M2225" s="11" t="s">
        <v>4184</v>
      </c>
      <c r="N2225" s="11" t="s">
        <v>4180</v>
      </c>
      <c r="O2225" s="11">
        <v>19</v>
      </c>
      <c r="P2225" s="11">
        <v>0</v>
      </c>
      <c r="Q2225" s="11">
        <v>19</v>
      </c>
      <c r="R2225" s="11">
        <v>2</v>
      </c>
    </row>
    <row r="2226" spans="1:18">
      <c r="A2226" s="10" t="s">
        <v>6150</v>
      </c>
      <c r="B2226" s="11" t="s">
        <v>49</v>
      </c>
      <c r="C2226" s="11" t="s">
        <v>4177</v>
      </c>
      <c r="D2226" s="11">
        <v>98117</v>
      </c>
      <c r="E2226" s="16">
        <v>437500</v>
      </c>
      <c r="F2226" s="12">
        <v>3</v>
      </c>
      <c r="G2226" s="15">
        <v>2</v>
      </c>
      <c r="H2226" s="15">
        <v>1490</v>
      </c>
      <c r="I2226" s="13">
        <v>294</v>
      </c>
      <c r="J2226" s="11">
        <v>0</v>
      </c>
      <c r="K2226" s="15" t="s">
        <v>4183</v>
      </c>
      <c r="L2226" s="11" t="s">
        <v>4183</v>
      </c>
      <c r="M2226" s="11" t="s">
        <v>4184</v>
      </c>
      <c r="N2226" s="11" t="s">
        <v>4181</v>
      </c>
      <c r="O2226" s="11">
        <v>77</v>
      </c>
      <c r="P2226" s="11">
        <v>1985</v>
      </c>
      <c r="Q2226" s="11">
        <v>40</v>
      </c>
      <c r="R2226" s="11">
        <v>2</v>
      </c>
    </row>
    <row r="2227" spans="1:18">
      <c r="A2227" s="10" t="s">
        <v>6151</v>
      </c>
      <c r="B2227" s="11" t="s">
        <v>137</v>
      </c>
      <c r="C2227" s="11" t="s">
        <v>4177</v>
      </c>
      <c r="D2227" s="11">
        <v>98053</v>
      </c>
      <c r="E2227" s="16">
        <v>437000</v>
      </c>
      <c r="F2227" s="12">
        <v>2</v>
      </c>
      <c r="G2227" s="15">
        <v>1.75</v>
      </c>
      <c r="H2227" s="15">
        <v>1440</v>
      </c>
      <c r="I2227" s="13">
        <v>303</v>
      </c>
      <c r="J2227" s="11">
        <v>0</v>
      </c>
      <c r="K2227" s="15" t="s">
        <v>4183</v>
      </c>
      <c r="L2227" s="11" t="s">
        <v>4183</v>
      </c>
      <c r="M2227" s="11" t="s">
        <v>4184</v>
      </c>
      <c r="N2227" s="11" t="s">
        <v>4180</v>
      </c>
      <c r="O2227" s="11">
        <v>20</v>
      </c>
      <c r="P2227" s="11">
        <v>0</v>
      </c>
      <c r="Q2227" s="11">
        <v>20</v>
      </c>
      <c r="R2227" s="11">
        <v>1</v>
      </c>
    </row>
    <row r="2228" spans="1:18">
      <c r="A2228" s="10" t="s">
        <v>6152</v>
      </c>
      <c r="B2228" s="11" t="s">
        <v>137</v>
      </c>
      <c r="C2228" s="11" t="s">
        <v>4177</v>
      </c>
      <c r="D2228" s="11">
        <v>98052</v>
      </c>
      <c r="E2228" s="16">
        <v>437000</v>
      </c>
      <c r="F2228" s="12">
        <v>4</v>
      </c>
      <c r="G2228" s="15">
        <v>2.5</v>
      </c>
      <c r="H2228" s="15">
        <v>1890</v>
      </c>
      <c r="I2228" s="13">
        <v>231</v>
      </c>
      <c r="J2228" s="11">
        <v>0</v>
      </c>
      <c r="K2228" s="15" t="s">
        <v>4183</v>
      </c>
      <c r="L2228" s="11" t="s">
        <v>4178</v>
      </c>
      <c r="M2228" s="11" t="s">
        <v>4184</v>
      </c>
      <c r="N2228" s="11" t="s">
        <v>4180</v>
      </c>
      <c r="O2228" s="11">
        <v>45</v>
      </c>
      <c r="P2228" s="11">
        <v>0</v>
      </c>
      <c r="Q2228" s="11">
        <v>45</v>
      </c>
      <c r="R2228" s="11">
        <v>1</v>
      </c>
    </row>
    <row r="2229" spans="1:18">
      <c r="A2229" s="10" t="s">
        <v>6153</v>
      </c>
      <c r="B2229" s="11" t="s">
        <v>319</v>
      </c>
      <c r="C2229" s="11" t="s">
        <v>4177</v>
      </c>
      <c r="D2229" s="11">
        <v>98059</v>
      </c>
      <c r="E2229" s="16">
        <v>437000</v>
      </c>
      <c r="F2229" s="12">
        <v>3</v>
      </c>
      <c r="G2229" s="15">
        <v>2.75</v>
      </c>
      <c r="H2229" s="15">
        <v>2580</v>
      </c>
      <c r="I2229" s="13">
        <v>169</v>
      </c>
      <c r="J2229" s="11">
        <v>0</v>
      </c>
      <c r="K2229" s="15" t="s">
        <v>4183</v>
      </c>
      <c r="L2229" s="11" t="s">
        <v>4183</v>
      </c>
      <c r="M2229" s="11" t="s">
        <v>4184</v>
      </c>
      <c r="N2229" s="11" t="s">
        <v>4180</v>
      </c>
      <c r="O2229" s="11">
        <v>17</v>
      </c>
      <c r="P2229" s="11">
        <v>0</v>
      </c>
      <c r="Q2229" s="11">
        <v>17</v>
      </c>
      <c r="R2229" s="11">
        <v>2</v>
      </c>
    </row>
    <row r="2230" spans="1:18">
      <c r="A2230" s="10" t="s">
        <v>6154</v>
      </c>
      <c r="B2230" s="11" t="s">
        <v>49</v>
      </c>
      <c r="C2230" s="11" t="s">
        <v>4177</v>
      </c>
      <c r="D2230" s="11">
        <v>98117</v>
      </c>
      <c r="E2230" s="16">
        <v>437000</v>
      </c>
      <c r="F2230" s="12">
        <v>2</v>
      </c>
      <c r="G2230" s="15">
        <v>1.75</v>
      </c>
      <c r="H2230" s="15">
        <v>1500</v>
      </c>
      <c r="I2230" s="13">
        <v>291</v>
      </c>
      <c r="J2230" s="11">
        <v>0</v>
      </c>
      <c r="K2230" s="15" t="s">
        <v>4183</v>
      </c>
      <c r="L2230" s="11" t="s">
        <v>4178</v>
      </c>
      <c r="M2230" s="11" t="s">
        <v>4184</v>
      </c>
      <c r="N2230" s="11" t="s">
        <v>4179</v>
      </c>
      <c r="O2230" s="11">
        <v>83</v>
      </c>
      <c r="P2230" s="11">
        <v>1982</v>
      </c>
      <c r="Q2230" s="11">
        <v>43</v>
      </c>
      <c r="R2230" s="11">
        <v>1</v>
      </c>
    </row>
    <row r="2231" spans="1:18">
      <c r="A2231" s="10" t="s">
        <v>6155</v>
      </c>
      <c r="B2231" s="11" t="s">
        <v>619</v>
      </c>
      <c r="C2231" s="11" t="s">
        <v>4177</v>
      </c>
      <c r="D2231" s="11">
        <v>98070</v>
      </c>
      <c r="E2231" s="16">
        <v>437000</v>
      </c>
      <c r="F2231" s="12">
        <v>5</v>
      </c>
      <c r="G2231" s="15">
        <v>2</v>
      </c>
      <c r="H2231" s="15">
        <v>2120</v>
      </c>
      <c r="I2231" s="13">
        <v>206</v>
      </c>
      <c r="J2231" s="11">
        <v>3</v>
      </c>
      <c r="K2231" s="15" t="s">
        <v>4183</v>
      </c>
      <c r="L2231" s="11" t="s">
        <v>4183</v>
      </c>
      <c r="M2231" s="11" t="s">
        <v>4184</v>
      </c>
      <c r="N2231" s="11" t="s">
        <v>4180</v>
      </c>
      <c r="O2231" s="11">
        <v>112</v>
      </c>
      <c r="P2231" s="11">
        <v>1983</v>
      </c>
      <c r="Q2231" s="11">
        <v>42</v>
      </c>
      <c r="R2231" s="11">
        <v>1.5</v>
      </c>
    </row>
    <row r="2232" spans="1:18">
      <c r="A2232" s="10" t="s">
        <v>6156</v>
      </c>
      <c r="B2232" s="11" t="s">
        <v>120</v>
      </c>
      <c r="C2232" s="11" t="s">
        <v>4177</v>
      </c>
      <c r="D2232" s="11">
        <v>98072</v>
      </c>
      <c r="E2232" s="16">
        <v>437000</v>
      </c>
      <c r="F2232" s="12">
        <v>3</v>
      </c>
      <c r="G2232" s="15">
        <v>1.75</v>
      </c>
      <c r="H2232" s="15">
        <v>2220</v>
      </c>
      <c r="I2232" s="13">
        <v>197</v>
      </c>
      <c r="J2232" s="11">
        <v>0</v>
      </c>
      <c r="K2232" s="15" t="s">
        <v>4183</v>
      </c>
      <c r="L2232" s="11" t="s">
        <v>4183</v>
      </c>
      <c r="M2232" s="11" t="s">
        <v>4184</v>
      </c>
      <c r="N2232" s="11" t="s">
        <v>4179</v>
      </c>
      <c r="O2232" s="11">
        <v>58</v>
      </c>
      <c r="P2232" s="11">
        <v>0</v>
      </c>
      <c r="Q2232" s="11">
        <v>58</v>
      </c>
      <c r="R2232" s="11">
        <v>1</v>
      </c>
    </row>
    <row r="2233" spans="1:18">
      <c r="A2233" s="10" t="s">
        <v>6157</v>
      </c>
      <c r="B2233" s="11" t="s">
        <v>841</v>
      </c>
      <c r="C2233" s="11" t="s">
        <v>4177</v>
      </c>
      <c r="D2233" s="11">
        <v>98011</v>
      </c>
      <c r="E2233" s="16">
        <v>436500</v>
      </c>
      <c r="F2233" s="12">
        <v>5</v>
      </c>
      <c r="G2233" s="15">
        <v>3</v>
      </c>
      <c r="H2233" s="15">
        <v>3110</v>
      </c>
      <c r="I2233" s="13">
        <v>140</v>
      </c>
      <c r="J2233" s="11">
        <v>0</v>
      </c>
      <c r="K2233" s="15" t="s">
        <v>4183</v>
      </c>
      <c r="L2233" s="11" t="s">
        <v>4178</v>
      </c>
      <c r="M2233" s="11" t="s">
        <v>4184</v>
      </c>
      <c r="N2233" s="11" t="s">
        <v>4180</v>
      </c>
      <c r="O2233" s="11">
        <v>48</v>
      </c>
      <c r="P2233" s="11">
        <v>2004</v>
      </c>
      <c r="Q2233" s="11">
        <v>21</v>
      </c>
      <c r="R2233" s="11">
        <v>1</v>
      </c>
    </row>
    <row r="2234" spans="1:18">
      <c r="A2234" s="10" t="s">
        <v>6158</v>
      </c>
      <c r="B2234" s="11" t="s">
        <v>319</v>
      </c>
      <c r="C2234" s="11" t="s">
        <v>4177</v>
      </c>
      <c r="D2234" s="11">
        <v>98058</v>
      </c>
      <c r="E2234" s="16">
        <v>436500</v>
      </c>
      <c r="F2234" s="12">
        <v>4</v>
      </c>
      <c r="G2234" s="15">
        <v>2.5</v>
      </c>
      <c r="H2234" s="15">
        <v>2290</v>
      </c>
      <c r="I2234" s="13">
        <v>191</v>
      </c>
      <c r="J2234" s="11">
        <v>0</v>
      </c>
      <c r="K2234" s="15" t="s">
        <v>4183</v>
      </c>
      <c r="L2234" s="11" t="s">
        <v>4183</v>
      </c>
      <c r="M2234" s="11" t="s">
        <v>4184</v>
      </c>
      <c r="N2234" s="11" t="s">
        <v>4179</v>
      </c>
      <c r="O2234" s="11">
        <v>37</v>
      </c>
      <c r="P2234" s="11">
        <v>0</v>
      </c>
      <c r="Q2234" s="11">
        <v>37</v>
      </c>
      <c r="R2234" s="11">
        <v>2</v>
      </c>
    </row>
    <row r="2235" spans="1:18">
      <c r="A2235" s="10" t="s">
        <v>6159</v>
      </c>
      <c r="B2235" s="11" t="s">
        <v>49</v>
      </c>
      <c r="C2235" s="11" t="s">
        <v>4177</v>
      </c>
      <c r="D2235" s="11">
        <v>98117</v>
      </c>
      <c r="E2235" s="16">
        <v>436500</v>
      </c>
      <c r="F2235" s="12">
        <v>2</v>
      </c>
      <c r="G2235" s="15">
        <v>1</v>
      </c>
      <c r="H2235" s="15">
        <v>1260</v>
      </c>
      <c r="I2235" s="13">
        <v>346</v>
      </c>
      <c r="J2235" s="11">
        <v>0</v>
      </c>
      <c r="K2235" s="15" t="s">
        <v>4183</v>
      </c>
      <c r="L2235" s="11" t="s">
        <v>4178</v>
      </c>
      <c r="M2235" s="11" t="s">
        <v>4184</v>
      </c>
      <c r="N2235" s="11" t="s">
        <v>4180</v>
      </c>
      <c r="O2235" s="11">
        <v>74</v>
      </c>
      <c r="P2235" s="11">
        <v>1994</v>
      </c>
      <c r="Q2235" s="11">
        <v>31</v>
      </c>
      <c r="R2235" s="11">
        <v>1</v>
      </c>
    </row>
    <row r="2236" spans="1:18">
      <c r="A2236" s="10" t="s">
        <v>6160</v>
      </c>
      <c r="B2236" s="11" t="s">
        <v>49</v>
      </c>
      <c r="C2236" s="11" t="s">
        <v>4177</v>
      </c>
      <c r="D2236" s="11">
        <v>98103</v>
      </c>
      <c r="E2236" s="16">
        <v>436110</v>
      </c>
      <c r="F2236" s="12">
        <v>3</v>
      </c>
      <c r="G2236" s="15">
        <v>2.5</v>
      </c>
      <c r="H2236" s="15">
        <v>1770</v>
      </c>
      <c r="I2236" s="13">
        <v>246</v>
      </c>
      <c r="J2236" s="11">
        <v>0</v>
      </c>
      <c r="K2236" s="15" t="s">
        <v>4183</v>
      </c>
      <c r="L2236" s="11" t="s">
        <v>4178</v>
      </c>
      <c r="M2236" s="11" t="s">
        <v>4184</v>
      </c>
      <c r="N2236" s="11" t="s">
        <v>4180</v>
      </c>
      <c r="O2236" s="11">
        <v>18</v>
      </c>
      <c r="P2236" s="11">
        <v>0</v>
      </c>
      <c r="Q2236" s="11">
        <v>18</v>
      </c>
      <c r="R2236" s="11">
        <v>3</v>
      </c>
    </row>
    <row r="2237" spans="1:18">
      <c r="A2237" s="10" t="s">
        <v>6161</v>
      </c>
      <c r="B2237" s="11" t="s">
        <v>49</v>
      </c>
      <c r="C2237" s="11" t="s">
        <v>4177</v>
      </c>
      <c r="D2237" s="11">
        <v>98122</v>
      </c>
      <c r="E2237" s="16">
        <v>436000</v>
      </c>
      <c r="F2237" s="12">
        <v>2</v>
      </c>
      <c r="G2237" s="15">
        <v>1</v>
      </c>
      <c r="H2237" s="11">
        <v>790</v>
      </c>
      <c r="I2237" s="13">
        <v>552</v>
      </c>
      <c r="J2237" s="11">
        <v>0</v>
      </c>
      <c r="K2237" s="15" t="s">
        <v>4183</v>
      </c>
      <c r="L2237" s="11" t="s">
        <v>4183</v>
      </c>
      <c r="M2237" s="11" t="s">
        <v>4184</v>
      </c>
      <c r="N2237" s="11" t="s">
        <v>4180</v>
      </c>
      <c r="O2237" s="11">
        <v>76</v>
      </c>
      <c r="P2237" s="11">
        <v>1998</v>
      </c>
      <c r="Q2237" s="11">
        <v>27</v>
      </c>
      <c r="R2237" s="11">
        <v>1</v>
      </c>
    </row>
    <row r="2238" spans="1:18">
      <c r="A2238" s="10" t="s">
        <v>6162</v>
      </c>
      <c r="B2238" s="11" t="s">
        <v>49</v>
      </c>
      <c r="C2238" s="11" t="s">
        <v>4177</v>
      </c>
      <c r="D2238" s="11">
        <v>98136</v>
      </c>
      <c r="E2238" s="16">
        <v>435500</v>
      </c>
      <c r="F2238" s="12">
        <v>3</v>
      </c>
      <c r="G2238" s="15">
        <v>3.5</v>
      </c>
      <c r="H2238" s="15">
        <v>1240</v>
      </c>
      <c r="I2238" s="13">
        <v>351</v>
      </c>
      <c r="J2238" s="11">
        <v>0</v>
      </c>
      <c r="K2238" s="15" t="s">
        <v>4183</v>
      </c>
      <c r="L2238" s="11" t="s">
        <v>4178</v>
      </c>
      <c r="M2238" s="11" t="s">
        <v>4184</v>
      </c>
      <c r="N2238" s="11" t="s">
        <v>4180</v>
      </c>
      <c r="O2238" s="11">
        <v>17</v>
      </c>
      <c r="P2238" s="11">
        <v>0</v>
      </c>
      <c r="Q2238" s="11">
        <v>17</v>
      </c>
      <c r="R2238" s="11">
        <v>2</v>
      </c>
    </row>
    <row r="2239" spans="1:18">
      <c r="A2239" s="10" t="s">
        <v>6163</v>
      </c>
      <c r="B2239" s="11" t="s">
        <v>36</v>
      </c>
      <c r="C2239" s="11" t="s">
        <v>4177</v>
      </c>
      <c r="D2239" s="11">
        <v>98040</v>
      </c>
      <c r="E2239" s="16">
        <v>435000</v>
      </c>
      <c r="F2239" s="12">
        <v>4</v>
      </c>
      <c r="G2239" s="15">
        <v>3</v>
      </c>
      <c r="H2239" s="15">
        <v>4260</v>
      </c>
      <c r="I2239" s="13">
        <v>102</v>
      </c>
      <c r="J2239" s="11">
        <v>0</v>
      </c>
      <c r="K2239" s="15" t="s">
        <v>4183</v>
      </c>
      <c r="L2239" s="11" t="s">
        <v>4183</v>
      </c>
      <c r="M2239" s="11" t="s">
        <v>4179</v>
      </c>
      <c r="N2239" s="11" t="s">
        <v>4180</v>
      </c>
      <c r="O2239" s="11">
        <v>25</v>
      </c>
      <c r="P2239" s="11">
        <v>0</v>
      </c>
      <c r="Q2239" s="11">
        <v>25</v>
      </c>
      <c r="R2239" s="11">
        <v>2</v>
      </c>
    </row>
    <row r="2240" spans="1:18">
      <c r="A2240" s="10" t="s">
        <v>6164</v>
      </c>
      <c r="B2240" s="11" t="s">
        <v>49</v>
      </c>
      <c r="C2240" s="11" t="s">
        <v>4177</v>
      </c>
      <c r="D2240" s="11">
        <v>98126</v>
      </c>
      <c r="E2240" s="16">
        <v>435000</v>
      </c>
      <c r="F2240" s="12">
        <v>3</v>
      </c>
      <c r="G2240" s="15">
        <v>1</v>
      </c>
      <c r="H2240" s="15">
        <v>1270</v>
      </c>
      <c r="I2240" s="13">
        <v>343</v>
      </c>
      <c r="J2240" s="11">
        <v>0</v>
      </c>
      <c r="K2240" s="15" t="s">
        <v>4183</v>
      </c>
      <c r="L2240" s="11" t="s">
        <v>4183</v>
      </c>
      <c r="M2240" s="11" t="s">
        <v>4179</v>
      </c>
      <c r="N2240" s="11" t="s">
        <v>4180</v>
      </c>
      <c r="O2240" s="11">
        <v>97</v>
      </c>
      <c r="P2240" s="11">
        <v>1954</v>
      </c>
      <c r="Q2240" s="11">
        <v>71</v>
      </c>
      <c r="R2240" s="11">
        <v>1.5</v>
      </c>
    </row>
    <row r="2241" spans="1:18">
      <c r="A2241" s="10" t="s">
        <v>2366</v>
      </c>
      <c r="B2241" s="11" t="s">
        <v>841</v>
      </c>
      <c r="C2241" s="11" t="s">
        <v>4177</v>
      </c>
      <c r="D2241" s="11">
        <v>98011</v>
      </c>
      <c r="E2241" s="16">
        <v>435000</v>
      </c>
      <c r="F2241" s="12">
        <v>3</v>
      </c>
      <c r="G2241" s="15">
        <v>2.5</v>
      </c>
      <c r="H2241" s="15">
        <v>1900</v>
      </c>
      <c r="I2241" s="13">
        <v>229</v>
      </c>
      <c r="J2241" s="11">
        <v>0</v>
      </c>
      <c r="K2241" s="15" t="s">
        <v>4183</v>
      </c>
      <c r="L2241" s="11" t="s">
        <v>4183</v>
      </c>
      <c r="M2241" s="11" t="s">
        <v>4184</v>
      </c>
      <c r="N2241" s="11" t="s">
        <v>4180</v>
      </c>
      <c r="O2241" s="11">
        <v>32</v>
      </c>
      <c r="P2241" s="11">
        <v>0</v>
      </c>
      <c r="Q2241" s="11">
        <v>32</v>
      </c>
      <c r="R2241" s="11">
        <v>2</v>
      </c>
    </row>
    <row r="2242" spans="1:18">
      <c r="A2242" s="10" t="s">
        <v>6165</v>
      </c>
      <c r="B2242" s="11" t="s">
        <v>841</v>
      </c>
      <c r="C2242" s="11" t="s">
        <v>4177</v>
      </c>
      <c r="D2242" s="11">
        <v>98011</v>
      </c>
      <c r="E2242" s="16">
        <v>435000</v>
      </c>
      <c r="F2242" s="12">
        <v>4</v>
      </c>
      <c r="G2242" s="15">
        <v>2.75</v>
      </c>
      <c r="H2242" s="15">
        <v>2110</v>
      </c>
      <c r="I2242" s="13">
        <v>206</v>
      </c>
      <c r="J2242" s="11">
        <v>0</v>
      </c>
      <c r="K2242" s="15" t="s">
        <v>4183</v>
      </c>
      <c r="L2242" s="11" t="s">
        <v>4178</v>
      </c>
      <c r="M2242" s="11" t="s">
        <v>4184</v>
      </c>
      <c r="N2242" s="11" t="s">
        <v>4180</v>
      </c>
      <c r="O2242" s="11">
        <v>63</v>
      </c>
      <c r="P2242" s="11">
        <v>2003</v>
      </c>
      <c r="Q2242" s="11">
        <v>22</v>
      </c>
      <c r="R2242" s="11">
        <v>1</v>
      </c>
    </row>
    <row r="2243" spans="1:18">
      <c r="A2243" s="10" t="s">
        <v>6166</v>
      </c>
      <c r="B2243" s="11" t="s">
        <v>451</v>
      </c>
      <c r="C2243" s="11" t="s">
        <v>4177</v>
      </c>
      <c r="D2243" s="11">
        <v>98019</v>
      </c>
      <c r="E2243" s="16">
        <v>435000</v>
      </c>
      <c r="F2243" s="12">
        <v>3</v>
      </c>
      <c r="G2243" s="15">
        <v>2.5</v>
      </c>
      <c r="H2243" s="15">
        <v>2300</v>
      </c>
      <c r="I2243" s="13">
        <v>189</v>
      </c>
      <c r="J2243" s="11">
        <v>0</v>
      </c>
      <c r="K2243" s="15" t="s">
        <v>4183</v>
      </c>
      <c r="L2243" s="11" t="s">
        <v>4183</v>
      </c>
      <c r="M2243" s="11" t="s">
        <v>4184</v>
      </c>
      <c r="N2243" s="11" t="s">
        <v>4180</v>
      </c>
      <c r="O2243" s="11">
        <v>22</v>
      </c>
      <c r="P2243" s="11">
        <v>0</v>
      </c>
      <c r="Q2243" s="11">
        <v>22</v>
      </c>
      <c r="R2243" s="11">
        <v>2</v>
      </c>
    </row>
    <row r="2244" spans="1:18">
      <c r="A2244" s="10" t="s">
        <v>6167</v>
      </c>
      <c r="B2244" s="11" t="s">
        <v>451</v>
      </c>
      <c r="C2244" s="11" t="s">
        <v>4177</v>
      </c>
      <c r="D2244" s="11">
        <v>98019</v>
      </c>
      <c r="E2244" s="16">
        <v>435000</v>
      </c>
      <c r="F2244" s="12">
        <v>3</v>
      </c>
      <c r="G2244" s="15">
        <v>2.5</v>
      </c>
      <c r="H2244" s="15">
        <v>2530</v>
      </c>
      <c r="I2244" s="13">
        <v>172</v>
      </c>
      <c r="J2244" s="11">
        <v>0</v>
      </c>
      <c r="K2244" s="15" t="s">
        <v>4183</v>
      </c>
      <c r="L2244" s="11" t="s">
        <v>4183</v>
      </c>
      <c r="M2244" s="11" t="s">
        <v>4184</v>
      </c>
      <c r="N2244" s="11" t="s">
        <v>4180</v>
      </c>
      <c r="O2244" s="11">
        <v>32</v>
      </c>
      <c r="P2244" s="11">
        <v>0</v>
      </c>
      <c r="Q2244" s="11">
        <v>32</v>
      </c>
      <c r="R2244" s="11">
        <v>2</v>
      </c>
    </row>
    <row r="2245" spans="1:18">
      <c r="A2245" s="10" t="s">
        <v>6168</v>
      </c>
      <c r="B2245" s="11" t="s">
        <v>161</v>
      </c>
      <c r="C2245" s="11" t="s">
        <v>4177</v>
      </c>
      <c r="D2245" s="11">
        <v>98024</v>
      </c>
      <c r="E2245" s="16">
        <v>435000</v>
      </c>
      <c r="F2245" s="12">
        <v>5</v>
      </c>
      <c r="G2245" s="15">
        <v>2.25</v>
      </c>
      <c r="H2245" s="15">
        <v>1970</v>
      </c>
      <c r="I2245" s="13">
        <v>221</v>
      </c>
      <c r="J2245" s="11">
        <v>0</v>
      </c>
      <c r="K2245" s="15" t="s">
        <v>4183</v>
      </c>
      <c r="L2245" s="11" t="s">
        <v>4178</v>
      </c>
      <c r="M2245" s="11" t="s">
        <v>4184</v>
      </c>
      <c r="N2245" s="11" t="s">
        <v>4180</v>
      </c>
      <c r="O2245" s="11">
        <v>39</v>
      </c>
      <c r="P2245" s="11">
        <v>0</v>
      </c>
      <c r="Q2245" s="11">
        <v>39</v>
      </c>
      <c r="R2245" s="11">
        <v>1</v>
      </c>
    </row>
    <row r="2246" spans="1:18">
      <c r="A2246" s="10" t="s">
        <v>6169</v>
      </c>
      <c r="B2246" s="11" t="s">
        <v>79</v>
      </c>
      <c r="C2246" s="11" t="s">
        <v>4177</v>
      </c>
      <c r="D2246" s="11">
        <v>98027</v>
      </c>
      <c r="E2246" s="16">
        <v>435000</v>
      </c>
      <c r="F2246" s="12">
        <v>3</v>
      </c>
      <c r="G2246" s="15">
        <v>1.75</v>
      </c>
      <c r="H2246" s="15">
        <v>2220</v>
      </c>
      <c r="I2246" s="13">
        <v>196</v>
      </c>
      <c r="J2246" s="11">
        <v>3</v>
      </c>
      <c r="K2246" s="15" t="s">
        <v>4183</v>
      </c>
      <c r="L2246" s="11" t="s">
        <v>4178</v>
      </c>
      <c r="M2246" s="11" t="s">
        <v>4184</v>
      </c>
      <c r="N2246" s="11" t="s">
        <v>4180</v>
      </c>
      <c r="O2246" s="11">
        <v>37</v>
      </c>
      <c r="P2246" s="11">
        <v>2000</v>
      </c>
      <c r="Q2246" s="11">
        <v>25</v>
      </c>
      <c r="R2246" s="11">
        <v>1</v>
      </c>
    </row>
    <row r="2247" spans="1:18">
      <c r="A2247" s="10" t="s">
        <v>6170</v>
      </c>
      <c r="B2247" s="11" t="s">
        <v>1392</v>
      </c>
      <c r="C2247" s="11" t="s">
        <v>4177</v>
      </c>
      <c r="D2247" s="11">
        <v>98042</v>
      </c>
      <c r="E2247" s="16">
        <v>435000</v>
      </c>
      <c r="F2247" s="12">
        <v>4</v>
      </c>
      <c r="G2247" s="15">
        <v>2.75</v>
      </c>
      <c r="H2247" s="15">
        <v>3270</v>
      </c>
      <c r="I2247" s="13">
        <v>133</v>
      </c>
      <c r="J2247" s="11">
        <v>1</v>
      </c>
      <c r="K2247" s="15" t="s">
        <v>4183</v>
      </c>
      <c r="L2247" s="11" t="s">
        <v>4178</v>
      </c>
      <c r="M2247" s="11" t="s">
        <v>4184</v>
      </c>
      <c r="N2247" s="11" t="s">
        <v>4179</v>
      </c>
      <c r="O2247" s="11">
        <v>42</v>
      </c>
      <c r="P2247" s="11">
        <v>0</v>
      </c>
      <c r="Q2247" s="11">
        <v>42</v>
      </c>
      <c r="R2247" s="11">
        <v>2</v>
      </c>
    </row>
    <row r="2248" spans="1:18">
      <c r="A2248" s="10" t="s">
        <v>6171</v>
      </c>
      <c r="B2248" s="11" t="s">
        <v>46</v>
      </c>
      <c r="C2248" s="11" t="s">
        <v>4177</v>
      </c>
      <c r="D2248" s="11">
        <v>98034</v>
      </c>
      <c r="E2248" s="16">
        <v>435000</v>
      </c>
      <c r="F2248" s="12">
        <v>3</v>
      </c>
      <c r="G2248" s="15">
        <v>1.75</v>
      </c>
      <c r="H2248" s="15">
        <v>1500</v>
      </c>
      <c r="I2248" s="13">
        <v>290</v>
      </c>
      <c r="J2248" s="11">
        <v>0</v>
      </c>
      <c r="K2248" s="15" t="s">
        <v>4183</v>
      </c>
      <c r="L2248" s="11" t="s">
        <v>4183</v>
      </c>
      <c r="M2248" s="11" t="s">
        <v>4184</v>
      </c>
      <c r="N2248" s="11" t="s">
        <v>4180</v>
      </c>
      <c r="O2248" s="11">
        <v>28</v>
      </c>
      <c r="P2248" s="11">
        <v>0</v>
      </c>
      <c r="Q2248" s="11">
        <v>28</v>
      </c>
      <c r="R2248" s="11">
        <v>1</v>
      </c>
    </row>
    <row r="2249" spans="1:18">
      <c r="A2249" s="10" t="s">
        <v>6172</v>
      </c>
      <c r="B2249" s="11" t="s">
        <v>319</v>
      </c>
      <c r="C2249" s="11" t="s">
        <v>4177</v>
      </c>
      <c r="D2249" s="11">
        <v>98059</v>
      </c>
      <c r="E2249" s="16">
        <v>435000</v>
      </c>
      <c r="F2249" s="12">
        <v>4</v>
      </c>
      <c r="G2249" s="15">
        <v>2.5</v>
      </c>
      <c r="H2249" s="15">
        <v>2150</v>
      </c>
      <c r="I2249" s="13">
        <v>202</v>
      </c>
      <c r="J2249" s="11">
        <v>0</v>
      </c>
      <c r="K2249" s="15" t="s">
        <v>4183</v>
      </c>
      <c r="L2249" s="11" t="s">
        <v>4183</v>
      </c>
      <c r="M2249" s="11" t="s">
        <v>4184</v>
      </c>
      <c r="N2249" s="11" t="s">
        <v>4180</v>
      </c>
      <c r="O2249" s="11">
        <v>15</v>
      </c>
      <c r="P2249" s="11">
        <v>0</v>
      </c>
      <c r="Q2249" s="11">
        <v>15</v>
      </c>
      <c r="R2249" s="11">
        <v>2</v>
      </c>
    </row>
    <row r="2250" spans="1:18">
      <c r="A2250" s="10" t="s">
        <v>6173</v>
      </c>
      <c r="B2250" s="11" t="s">
        <v>319</v>
      </c>
      <c r="C2250" s="11" t="s">
        <v>4177</v>
      </c>
      <c r="D2250" s="11">
        <v>98059</v>
      </c>
      <c r="E2250" s="16">
        <v>435000</v>
      </c>
      <c r="F2250" s="12">
        <v>4</v>
      </c>
      <c r="G2250" s="15">
        <v>2.5</v>
      </c>
      <c r="H2250" s="15">
        <v>2550</v>
      </c>
      <c r="I2250" s="13">
        <v>171</v>
      </c>
      <c r="J2250" s="11">
        <v>0</v>
      </c>
      <c r="K2250" s="15" t="s">
        <v>4183</v>
      </c>
      <c r="L2250" s="11" t="s">
        <v>4183</v>
      </c>
      <c r="M2250" s="11" t="s">
        <v>4184</v>
      </c>
      <c r="N2250" s="11" t="s">
        <v>4180</v>
      </c>
      <c r="O2250" s="11">
        <v>16</v>
      </c>
      <c r="P2250" s="11">
        <v>0</v>
      </c>
      <c r="Q2250" s="11">
        <v>16</v>
      </c>
      <c r="R2250" s="11">
        <v>2</v>
      </c>
    </row>
    <row r="2251" spans="1:18">
      <c r="A2251" s="10" t="s">
        <v>6174</v>
      </c>
      <c r="B2251" s="11" t="s">
        <v>49</v>
      </c>
      <c r="C2251" s="11" t="s">
        <v>4177</v>
      </c>
      <c r="D2251" s="11">
        <v>98105</v>
      </c>
      <c r="E2251" s="16">
        <v>435000</v>
      </c>
      <c r="F2251" s="12">
        <v>2</v>
      </c>
      <c r="G2251" s="15">
        <v>1</v>
      </c>
      <c r="H2251" s="15">
        <v>1060</v>
      </c>
      <c r="I2251" s="13">
        <v>410</v>
      </c>
      <c r="J2251" s="11">
        <v>0</v>
      </c>
      <c r="K2251" s="15" t="s">
        <v>4183</v>
      </c>
      <c r="L2251" s="11" t="s">
        <v>4183</v>
      </c>
      <c r="M2251" s="11" t="s">
        <v>4184</v>
      </c>
      <c r="N2251" s="11" t="s">
        <v>4179</v>
      </c>
      <c r="O2251" s="11">
        <v>82</v>
      </c>
      <c r="P2251" s="11">
        <v>0</v>
      </c>
      <c r="Q2251" s="11">
        <v>82</v>
      </c>
      <c r="R2251" s="11">
        <v>1.5</v>
      </c>
    </row>
    <row r="2252" spans="1:18">
      <c r="A2252" s="10" t="s">
        <v>6175</v>
      </c>
      <c r="B2252" s="11" t="s">
        <v>49</v>
      </c>
      <c r="C2252" s="11" t="s">
        <v>4177</v>
      </c>
      <c r="D2252" s="11">
        <v>98199</v>
      </c>
      <c r="E2252" s="16">
        <v>435000</v>
      </c>
      <c r="F2252" s="12">
        <v>3</v>
      </c>
      <c r="G2252" s="15">
        <v>2.25</v>
      </c>
      <c r="H2252" s="15">
        <v>1230</v>
      </c>
      <c r="I2252" s="13">
        <v>354</v>
      </c>
      <c r="J2252" s="11">
        <v>0</v>
      </c>
      <c r="K2252" s="15" t="s">
        <v>4183</v>
      </c>
      <c r="L2252" s="11" t="s">
        <v>4178</v>
      </c>
      <c r="M2252" s="11" t="s">
        <v>4184</v>
      </c>
      <c r="N2252" s="11" t="s">
        <v>4180</v>
      </c>
      <c r="O2252" s="11">
        <v>16</v>
      </c>
      <c r="P2252" s="11">
        <v>0</v>
      </c>
      <c r="Q2252" s="11">
        <v>16</v>
      </c>
      <c r="R2252" s="11">
        <v>2</v>
      </c>
    </row>
    <row r="2253" spans="1:18">
      <c r="A2253" s="10" t="s">
        <v>6176</v>
      </c>
      <c r="B2253" s="11" t="s">
        <v>49</v>
      </c>
      <c r="C2253" s="11" t="s">
        <v>4177</v>
      </c>
      <c r="D2253" s="11">
        <v>98115</v>
      </c>
      <c r="E2253" s="16">
        <v>435000</v>
      </c>
      <c r="F2253" s="12">
        <v>2</v>
      </c>
      <c r="G2253" s="15">
        <v>1</v>
      </c>
      <c r="H2253" s="15">
        <v>1260</v>
      </c>
      <c r="I2253" s="13">
        <v>345</v>
      </c>
      <c r="J2253" s="11">
        <v>0</v>
      </c>
      <c r="K2253" s="15" t="s">
        <v>4183</v>
      </c>
      <c r="L2253" s="11" t="s">
        <v>4183</v>
      </c>
      <c r="M2253" s="11" t="s">
        <v>4184</v>
      </c>
      <c r="N2253" s="11" t="s">
        <v>4181</v>
      </c>
      <c r="O2253" s="11">
        <v>99</v>
      </c>
      <c r="P2253" s="11">
        <v>0</v>
      </c>
      <c r="Q2253" s="11">
        <v>99</v>
      </c>
      <c r="R2253" s="11">
        <v>1.5</v>
      </c>
    </row>
    <row r="2254" spans="1:18">
      <c r="A2254" s="10" t="s">
        <v>6177</v>
      </c>
      <c r="B2254" s="11" t="s">
        <v>49</v>
      </c>
      <c r="C2254" s="11" t="s">
        <v>4177</v>
      </c>
      <c r="D2254" s="11">
        <v>98117</v>
      </c>
      <c r="E2254" s="16">
        <v>435000</v>
      </c>
      <c r="F2254" s="12">
        <v>3</v>
      </c>
      <c r="G2254" s="15">
        <v>1.75</v>
      </c>
      <c r="H2254" s="15">
        <v>1310</v>
      </c>
      <c r="I2254" s="13">
        <v>332</v>
      </c>
      <c r="J2254" s="11">
        <v>0</v>
      </c>
      <c r="K2254" s="15" t="s">
        <v>4183</v>
      </c>
      <c r="L2254" s="11" t="s">
        <v>4183</v>
      </c>
      <c r="M2254" s="11" t="s">
        <v>4184</v>
      </c>
      <c r="N2254" s="11" t="s">
        <v>4179</v>
      </c>
      <c r="O2254" s="11">
        <v>77</v>
      </c>
      <c r="P2254" s="11">
        <v>0</v>
      </c>
      <c r="Q2254" s="11">
        <v>77</v>
      </c>
      <c r="R2254" s="11">
        <v>1</v>
      </c>
    </row>
    <row r="2255" spans="1:18">
      <c r="A2255" s="10" t="s">
        <v>6178</v>
      </c>
      <c r="B2255" s="11" t="s">
        <v>49</v>
      </c>
      <c r="C2255" s="11" t="s">
        <v>4177</v>
      </c>
      <c r="D2255" s="11">
        <v>98144</v>
      </c>
      <c r="E2255" s="16">
        <v>435000</v>
      </c>
      <c r="F2255" s="12">
        <v>4</v>
      </c>
      <c r="G2255" s="15">
        <v>2</v>
      </c>
      <c r="H2255" s="15">
        <v>1880</v>
      </c>
      <c r="I2255" s="13">
        <v>231</v>
      </c>
      <c r="J2255" s="11">
        <v>0</v>
      </c>
      <c r="K2255" s="15" t="s">
        <v>4183</v>
      </c>
      <c r="L2255" s="11" t="s">
        <v>4178</v>
      </c>
      <c r="M2255" s="11" t="s">
        <v>4184</v>
      </c>
      <c r="N2255" s="11" t="s">
        <v>4180</v>
      </c>
      <c r="O2255" s="11">
        <v>121</v>
      </c>
      <c r="P2255" s="11">
        <v>0</v>
      </c>
      <c r="Q2255" s="11">
        <v>121</v>
      </c>
      <c r="R2255" s="11">
        <v>1</v>
      </c>
    </row>
    <row r="2256" spans="1:18">
      <c r="A2256" s="10" t="s">
        <v>6179</v>
      </c>
      <c r="B2256" s="11" t="s">
        <v>49</v>
      </c>
      <c r="C2256" s="11" t="s">
        <v>4177</v>
      </c>
      <c r="D2256" s="11">
        <v>98125</v>
      </c>
      <c r="E2256" s="16">
        <v>435000</v>
      </c>
      <c r="F2256" s="12">
        <v>3</v>
      </c>
      <c r="G2256" s="15">
        <v>2.25</v>
      </c>
      <c r="H2256" s="15">
        <v>1890</v>
      </c>
      <c r="I2256" s="13">
        <v>230</v>
      </c>
      <c r="J2256" s="11">
        <v>0</v>
      </c>
      <c r="K2256" s="15" t="s">
        <v>4183</v>
      </c>
      <c r="L2256" s="11" t="s">
        <v>4178</v>
      </c>
      <c r="M2256" s="11" t="s">
        <v>4184</v>
      </c>
      <c r="N2256" s="11" t="s">
        <v>4179</v>
      </c>
      <c r="O2256" s="11">
        <v>52</v>
      </c>
      <c r="P2256" s="11">
        <v>0</v>
      </c>
      <c r="Q2256" s="11">
        <v>52</v>
      </c>
      <c r="R2256" s="11">
        <v>1</v>
      </c>
    </row>
    <row r="2257" spans="1:18">
      <c r="A2257" s="10" t="s">
        <v>6180</v>
      </c>
      <c r="B2257" s="11" t="s">
        <v>49</v>
      </c>
      <c r="C2257" s="11" t="s">
        <v>4177</v>
      </c>
      <c r="D2257" s="11">
        <v>98136</v>
      </c>
      <c r="E2257" s="16">
        <v>435000</v>
      </c>
      <c r="F2257" s="12">
        <v>3</v>
      </c>
      <c r="G2257" s="15">
        <v>2</v>
      </c>
      <c r="H2257" s="15">
        <v>1980</v>
      </c>
      <c r="I2257" s="13">
        <v>220</v>
      </c>
      <c r="J2257" s="11">
        <v>0</v>
      </c>
      <c r="K2257" s="15" t="s">
        <v>4183</v>
      </c>
      <c r="L2257" s="11" t="s">
        <v>4183</v>
      </c>
      <c r="M2257" s="11" t="s">
        <v>4184</v>
      </c>
      <c r="N2257" s="11" t="s">
        <v>4180</v>
      </c>
      <c r="O2257" s="11">
        <v>18</v>
      </c>
      <c r="P2257" s="11">
        <v>0</v>
      </c>
      <c r="Q2257" s="11">
        <v>18</v>
      </c>
      <c r="R2257" s="11">
        <v>3</v>
      </c>
    </row>
    <row r="2258" spans="1:18">
      <c r="A2258" s="10" t="s">
        <v>6181</v>
      </c>
      <c r="B2258" s="11" t="s">
        <v>49</v>
      </c>
      <c r="C2258" s="11" t="s">
        <v>4177</v>
      </c>
      <c r="D2258" s="11">
        <v>98115</v>
      </c>
      <c r="E2258" s="16">
        <v>435000</v>
      </c>
      <c r="F2258" s="12">
        <v>2</v>
      </c>
      <c r="G2258" s="15">
        <v>1</v>
      </c>
      <c r="H2258" s="15">
        <v>1230</v>
      </c>
      <c r="I2258" s="13">
        <v>354</v>
      </c>
      <c r="J2258" s="11">
        <v>0</v>
      </c>
      <c r="K2258" s="15" t="s">
        <v>4183</v>
      </c>
      <c r="L2258" s="11" t="s">
        <v>4183</v>
      </c>
      <c r="M2258" s="11" t="s">
        <v>4184</v>
      </c>
      <c r="N2258" s="11" t="s">
        <v>4180</v>
      </c>
      <c r="O2258" s="11">
        <v>97</v>
      </c>
      <c r="P2258" s="11">
        <v>1954</v>
      </c>
      <c r="Q2258" s="11">
        <v>71</v>
      </c>
      <c r="R2258" s="11">
        <v>1</v>
      </c>
    </row>
    <row r="2259" spans="1:18">
      <c r="A2259" s="10" t="s">
        <v>2384</v>
      </c>
      <c r="B2259" s="11" t="s">
        <v>49</v>
      </c>
      <c r="C2259" s="11" t="s">
        <v>4177</v>
      </c>
      <c r="D2259" s="11">
        <v>98144</v>
      </c>
      <c r="E2259" s="16">
        <v>435000</v>
      </c>
      <c r="F2259" s="12">
        <v>3</v>
      </c>
      <c r="G2259" s="15">
        <v>2</v>
      </c>
      <c r="H2259" s="11">
        <v>980</v>
      </c>
      <c r="I2259" s="13">
        <v>444</v>
      </c>
      <c r="J2259" s="11">
        <v>0</v>
      </c>
      <c r="K2259" s="15" t="s">
        <v>4183</v>
      </c>
      <c r="L2259" s="11" t="s">
        <v>4183</v>
      </c>
      <c r="M2259" s="11" t="s">
        <v>4184</v>
      </c>
      <c r="N2259" s="11" t="s">
        <v>4180</v>
      </c>
      <c r="O2259" s="11">
        <v>85</v>
      </c>
      <c r="P2259" s="11">
        <v>1996</v>
      </c>
      <c r="Q2259" s="11">
        <v>29</v>
      </c>
      <c r="R2259" s="11">
        <v>1</v>
      </c>
    </row>
    <row r="2260" spans="1:18">
      <c r="A2260" s="10" t="s">
        <v>6182</v>
      </c>
      <c r="B2260" s="11" t="s">
        <v>49</v>
      </c>
      <c r="C2260" s="11" t="s">
        <v>4177</v>
      </c>
      <c r="D2260" s="11">
        <v>98133</v>
      </c>
      <c r="E2260" s="16">
        <v>435000</v>
      </c>
      <c r="F2260" s="12">
        <v>3</v>
      </c>
      <c r="G2260" s="15">
        <v>2.5</v>
      </c>
      <c r="H2260" s="15">
        <v>1420</v>
      </c>
      <c r="I2260" s="13">
        <v>306</v>
      </c>
      <c r="J2260" s="11">
        <v>0</v>
      </c>
      <c r="K2260" s="15" t="s">
        <v>4183</v>
      </c>
      <c r="L2260" s="11" t="s">
        <v>4183</v>
      </c>
      <c r="M2260" s="11" t="s">
        <v>4184</v>
      </c>
      <c r="N2260" s="11" t="s">
        <v>4180</v>
      </c>
      <c r="O2260" s="11">
        <v>21</v>
      </c>
      <c r="P2260" s="11">
        <v>2003</v>
      </c>
      <c r="Q2260" s="11">
        <v>22</v>
      </c>
      <c r="R2260" s="11">
        <v>3</v>
      </c>
    </row>
    <row r="2261" spans="1:18">
      <c r="A2261" s="10" t="s">
        <v>6183</v>
      </c>
      <c r="B2261" s="11" t="s">
        <v>49</v>
      </c>
      <c r="C2261" s="11" t="s">
        <v>4177</v>
      </c>
      <c r="D2261" s="11">
        <v>98125</v>
      </c>
      <c r="E2261" s="16">
        <v>435000</v>
      </c>
      <c r="F2261" s="12">
        <v>4</v>
      </c>
      <c r="G2261" s="15">
        <v>2.75</v>
      </c>
      <c r="H2261" s="15">
        <v>2230</v>
      </c>
      <c r="I2261" s="13">
        <v>195</v>
      </c>
      <c r="J2261" s="11">
        <v>0</v>
      </c>
      <c r="K2261" s="15" t="s">
        <v>4183</v>
      </c>
      <c r="L2261" s="11" t="s">
        <v>4178</v>
      </c>
      <c r="M2261" s="11" t="s">
        <v>4184</v>
      </c>
      <c r="N2261" s="11" t="s">
        <v>4180</v>
      </c>
      <c r="O2261" s="11">
        <v>27</v>
      </c>
      <c r="P2261" s="11">
        <v>2006</v>
      </c>
      <c r="Q2261" s="11">
        <v>19</v>
      </c>
      <c r="R2261" s="11">
        <v>1</v>
      </c>
    </row>
    <row r="2262" spans="1:18">
      <c r="A2262" s="10" t="s">
        <v>6184</v>
      </c>
      <c r="B2262" s="11" t="s">
        <v>49</v>
      </c>
      <c r="C2262" s="11" t="s">
        <v>4177</v>
      </c>
      <c r="D2262" s="11">
        <v>98107</v>
      </c>
      <c r="E2262" s="16">
        <v>435000</v>
      </c>
      <c r="F2262" s="12">
        <v>2</v>
      </c>
      <c r="G2262" s="15">
        <v>1</v>
      </c>
      <c r="H2262" s="11">
        <v>800</v>
      </c>
      <c r="I2262" s="13">
        <v>544</v>
      </c>
      <c r="J2262" s="11">
        <v>0</v>
      </c>
      <c r="K2262" s="15" t="s">
        <v>4183</v>
      </c>
      <c r="L2262" s="11" t="s">
        <v>4183</v>
      </c>
      <c r="M2262" s="11" t="s">
        <v>4184</v>
      </c>
      <c r="N2262" s="11" t="s">
        <v>4180</v>
      </c>
      <c r="O2262" s="11">
        <v>119</v>
      </c>
      <c r="P2262" s="11">
        <v>2014</v>
      </c>
      <c r="Q2262" s="11">
        <v>11</v>
      </c>
      <c r="R2262" s="11">
        <v>1</v>
      </c>
    </row>
    <row r="2263" spans="1:18">
      <c r="A2263" s="10" t="s">
        <v>6185</v>
      </c>
      <c r="B2263" s="11" t="s">
        <v>313</v>
      </c>
      <c r="C2263" s="11" t="s">
        <v>4177</v>
      </c>
      <c r="D2263" s="11">
        <v>98065</v>
      </c>
      <c r="E2263" s="16">
        <v>435000</v>
      </c>
      <c r="F2263" s="12">
        <v>4</v>
      </c>
      <c r="G2263" s="15">
        <v>2.25</v>
      </c>
      <c r="H2263" s="15">
        <v>2140</v>
      </c>
      <c r="I2263" s="13">
        <v>203</v>
      </c>
      <c r="J2263" s="11">
        <v>0</v>
      </c>
      <c r="K2263" s="15" t="s">
        <v>4183</v>
      </c>
      <c r="L2263" s="11" t="s">
        <v>4183</v>
      </c>
      <c r="M2263" s="11" t="s">
        <v>4184</v>
      </c>
      <c r="N2263" s="11" t="s">
        <v>4180</v>
      </c>
      <c r="O2263" s="11">
        <v>23</v>
      </c>
      <c r="P2263" s="11">
        <v>0</v>
      </c>
      <c r="Q2263" s="11">
        <v>23</v>
      </c>
      <c r="R2263" s="11">
        <v>2</v>
      </c>
    </row>
    <row r="2264" spans="1:18">
      <c r="A2264" s="10" t="s">
        <v>6186</v>
      </c>
      <c r="B2264" s="11" t="s">
        <v>49</v>
      </c>
      <c r="C2264" s="11" t="s">
        <v>4177</v>
      </c>
      <c r="D2264" s="11">
        <v>98118</v>
      </c>
      <c r="E2264" s="16">
        <v>433500</v>
      </c>
      <c r="F2264" s="12">
        <v>3</v>
      </c>
      <c r="G2264" s="15">
        <v>2.5</v>
      </c>
      <c r="H2264" s="15">
        <v>2200</v>
      </c>
      <c r="I2264" s="13">
        <v>197</v>
      </c>
      <c r="J2264" s="11">
        <v>0</v>
      </c>
      <c r="K2264" s="15" t="s">
        <v>4183</v>
      </c>
      <c r="L2264" s="11" t="s">
        <v>4183</v>
      </c>
      <c r="M2264" s="11" t="s">
        <v>4184</v>
      </c>
      <c r="N2264" s="11" t="s">
        <v>4180</v>
      </c>
      <c r="O2264" s="11">
        <v>16</v>
      </c>
      <c r="P2264" s="11">
        <v>0</v>
      </c>
      <c r="Q2264" s="11">
        <v>16</v>
      </c>
      <c r="R2264" s="11">
        <v>2</v>
      </c>
    </row>
    <row r="2265" spans="1:18">
      <c r="A2265" s="10" t="s">
        <v>6187</v>
      </c>
      <c r="B2265" s="11" t="s">
        <v>49</v>
      </c>
      <c r="C2265" s="11" t="s">
        <v>4177</v>
      </c>
      <c r="D2265" s="11">
        <v>98103</v>
      </c>
      <c r="E2265" s="16">
        <v>433111</v>
      </c>
      <c r="F2265" s="12">
        <v>3</v>
      </c>
      <c r="G2265" s="15">
        <v>2.25</v>
      </c>
      <c r="H2265" s="15">
        <v>1370</v>
      </c>
      <c r="I2265" s="13">
        <v>316</v>
      </c>
      <c r="J2265" s="11">
        <v>0</v>
      </c>
      <c r="K2265" s="15" t="s">
        <v>4183</v>
      </c>
      <c r="L2265" s="11" t="s">
        <v>4183</v>
      </c>
      <c r="M2265" s="11" t="s">
        <v>4184</v>
      </c>
      <c r="N2265" s="11" t="s">
        <v>4180</v>
      </c>
      <c r="O2265" s="11">
        <v>20</v>
      </c>
      <c r="P2265" s="11">
        <v>0</v>
      </c>
      <c r="Q2265" s="11">
        <v>20</v>
      </c>
      <c r="R2265" s="11">
        <v>3</v>
      </c>
    </row>
    <row r="2266" spans="1:18">
      <c r="A2266" s="10" t="s">
        <v>6188</v>
      </c>
      <c r="B2266" s="11" t="s">
        <v>33</v>
      </c>
      <c r="C2266" s="11" t="s">
        <v>4177</v>
      </c>
      <c r="D2266" s="11">
        <v>98006</v>
      </c>
      <c r="E2266" s="16">
        <v>433000</v>
      </c>
      <c r="F2266" s="12">
        <v>4</v>
      </c>
      <c r="G2266" s="15">
        <v>1.75</v>
      </c>
      <c r="H2266" s="15">
        <v>1830</v>
      </c>
      <c r="I2266" s="13">
        <v>237</v>
      </c>
      <c r="J2266" s="11">
        <v>0</v>
      </c>
      <c r="K2266" s="15" t="s">
        <v>4183</v>
      </c>
      <c r="L2266" s="11" t="s">
        <v>4178</v>
      </c>
      <c r="M2266" s="11" t="s">
        <v>4184</v>
      </c>
      <c r="N2266" s="11" t="s">
        <v>4179</v>
      </c>
      <c r="O2266" s="11">
        <v>59</v>
      </c>
      <c r="P2266" s="11">
        <v>0</v>
      </c>
      <c r="Q2266" s="11">
        <v>59</v>
      </c>
      <c r="R2266" s="11">
        <v>1</v>
      </c>
    </row>
    <row r="2267" spans="1:18">
      <c r="A2267" s="10" t="s">
        <v>6189</v>
      </c>
      <c r="B2267" s="11" t="s">
        <v>319</v>
      </c>
      <c r="C2267" s="11" t="s">
        <v>4177</v>
      </c>
      <c r="D2267" s="11">
        <v>98056</v>
      </c>
      <c r="E2267" s="16">
        <v>433000</v>
      </c>
      <c r="F2267" s="12">
        <v>4</v>
      </c>
      <c r="G2267" s="15">
        <v>2.5</v>
      </c>
      <c r="H2267" s="15">
        <v>2280</v>
      </c>
      <c r="I2267" s="13">
        <v>190</v>
      </c>
      <c r="J2267" s="11">
        <v>0</v>
      </c>
      <c r="K2267" s="15" t="s">
        <v>4183</v>
      </c>
      <c r="L2267" s="11" t="s">
        <v>4183</v>
      </c>
      <c r="M2267" s="11" t="s">
        <v>4184</v>
      </c>
      <c r="N2267" s="11" t="s">
        <v>4179</v>
      </c>
      <c r="O2267" s="11">
        <v>24</v>
      </c>
      <c r="P2267" s="11">
        <v>0</v>
      </c>
      <c r="Q2267" s="11">
        <v>24</v>
      </c>
      <c r="R2267" s="11">
        <v>2</v>
      </c>
    </row>
    <row r="2268" spans="1:18">
      <c r="A2268" s="10" t="s">
        <v>2393</v>
      </c>
      <c r="B2268" s="11" t="s">
        <v>49</v>
      </c>
      <c r="C2268" s="11" t="s">
        <v>4177</v>
      </c>
      <c r="D2268" s="11">
        <v>98118</v>
      </c>
      <c r="E2268" s="16">
        <v>433000</v>
      </c>
      <c r="F2268" s="12">
        <v>4</v>
      </c>
      <c r="G2268" s="15">
        <v>1.5</v>
      </c>
      <c r="H2268" s="15">
        <v>1550</v>
      </c>
      <c r="I2268" s="13">
        <v>279</v>
      </c>
      <c r="J2268" s="11">
        <v>0</v>
      </c>
      <c r="K2268" s="15" t="s">
        <v>4183</v>
      </c>
      <c r="L2268" s="11" t="s">
        <v>4178</v>
      </c>
      <c r="M2268" s="11" t="s">
        <v>4184</v>
      </c>
      <c r="N2268" s="11" t="s">
        <v>4179</v>
      </c>
      <c r="O2268" s="11">
        <v>62</v>
      </c>
      <c r="P2268" s="11">
        <v>0</v>
      </c>
      <c r="Q2268" s="11">
        <v>62</v>
      </c>
      <c r="R2268" s="11">
        <v>1</v>
      </c>
    </row>
    <row r="2269" spans="1:18">
      <c r="A2269" s="10" t="s">
        <v>6190</v>
      </c>
      <c r="B2269" s="11" t="s">
        <v>49</v>
      </c>
      <c r="C2269" s="11" t="s">
        <v>4177</v>
      </c>
      <c r="D2269" s="11">
        <v>98118</v>
      </c>
      <c r="E2269" s="16">
        <v>433000</v>
      </c>
      <c r="F2269" s="12">
        <v>3</v>
      </c>
      <c r="G2269" s="15">
        <v>1.75</v>
      </c>
      <c r="H2269" s="15">
        <v>1870</v>
      </c>
      <c r="I2269" s="13">
        <v>232</v>
      </c>
      <c r="J2269" s="11">
        <v>0</v>
      </c>
      <c r="K2269" s="15" t="s">
        <v>4183</v>
      </c>
      <c r="L2269" s="11" t="s">
        <v>4178</v>
      </c>
      <c r="M2269" s="11" t="s">
        <v>4184</v>
      </c>
      <c r="N2269" s="11" t="s">
        <v>4180</v>
      </c>
      <c r="O2269" s="11">
        <v>66</v>
      </c>
      <c r="P2269" s="11">
        <v>1989</v>
      </c>
      <c r="Q2269" s="11">
        <v>36</v>
      </c>
      <c r="R2269" s="11">
        <v>1</v>
      </c>
    </row>
    <row r="2270" spans="1:18">
      <c r="A2270" s="10" t="s">
        <v>2395</v>
      </c>
      <c r="B2270" s="11" t="s">
        <v>49</v>
      </c>
      <c r="C2270" s="11" t="s">
        <v>4177</v>
      </c>
      <c r="D2270" s="11">
        <v>98103</v>
      </c>
      <c r="E2270" s="16">
        <v>432500</v>
      </c>
      <c r="F2270" s="12">
        <v>3</v>
      </c>
      <c r="G2270" s="15">
        <v>1.75</v>
      </c>
      <c r="H2270" s="15">
        <v>1980</v>
      </c>
      <c r="I2270" s="13">
        <v>218</v>
      </c>
      <c r="J2270" s="11">
        <v>0</v>
      </c>
      <c r="K2270" s="15" t="s">
        <v>4183</v>
      </c>
      <c r="L2270" s="11" t="s">
        <v>4178</v>
      </c>
      <c r="M2270" s="11" t="s">
        <v>4184</v>
      </c>
      <c r="N2270" s="11" t="s">
        <v>4180</v>
      </c>
      <c r="O2270" s="11">
        <v>60</v>
      </c>
      <c r="P2270" s="11">
        <v>1993</v>
      </c>
      <c r="Q2270" s="11">
        <v>32</v>
      </c>
      <c r="R2270" s="11">
        <v>1</v>
      </c>
    </row>
    <row r="2271" spans="1:18">
      <c r="A2271" s="10" t="s">
        <v>6191</v>
      </c>
      <c r="B2271" s="11" t="s">
        <v>313</v>
      </c>
      <c r="C2271" s="11" t="s">
        <v>4177</v>
      </c>
      <c r="D2271" s="11">
        <v>98065</v>
      </c>
      <c r="E2271" s="16">
        <v>432500</v>
      </c>
      <c r="F2271" s="12">
        <v>3</v>
      </c>
      <c r="G2271" s="15">
        <v>2.5</v>
      </c>
      <c r="H2271" s="15">
        <v>2240</v>
      </c>
      <c r="I2271" s="13">
        <v>193</v>
      </c>
      <c r="J2271" s="11">
        <v>0</v>
      </c>
      <c r="K2271" s="15" t="s">
        <v>4183</v>
      </c>
      <c r="L2271" s="11" t="s">
        <v>4183</v>
      </c>
      <c r="M2271" s="11" t="s">
        <v>4184</v>
      </c>
      <c r="N2271" s="11" t="s">
        <v>4180</v>
      </c>
      <c r="O2271" s="11">
        <v>23</v>
      </c>
      <c r="P2271" s="11">
        <v>0</v>
      </c>
      <c r="Q2271" s="11">
        <v>23</v>
      </c>
      <c r="R2271" s="11">
        <v>2</v>
      </c>
    </row>
    <row r="2272" spans="1:18">
      <c r="A2272" s="10" t="s">
        <v>5590</v>
      </c>
      <c r="B2272" s="11" t="s">
        <v>743</v>
      </c>
      <c r="C2272" s="11" t="s">
        <v>4177</v>
      </c>
      <c r="D2272" s="11">
        <v>98155</v>
      </c>
      <c r="E2272" s="16">
        <v>432000</v>
      </c>
      <c r="F2272" s="12">
        <v>3</v>
      </c>
      <c r="G2272" s="15">
        <v>1.75</v>
      </c>
      <c r="H2272" s="15">
        <v>1470</v>
      </c>
      <c r="I2272" s="13">
        <v>294</v>
      </c>
      <c r="J2272" s="11">
        <v>0</v>
      </c>
      <c r="K2272" s="15" t="s">
        <v>4183</v>
      </c>
      <c r="L2272" s="11" t="s">
        <v>4178</v>
      </c>
      <c r="M2272" s="11" t="s">
        <v>4197</v>
      </c>
      <c r="N2272" s="11" t="s">
        <v>4179</v>
      </c>
      <c r="O2272" s="11">
        <v>86</v>
      </c>
      <c r="P2272" s="11">
        <v>1989</v>
      </c>
      <c r="Q2272" s="11">
        <v>36</v>
      </c>
      <c r="R2272" s="11">
        <v>1</v>
      </c>
    </row>
    <row r="2273" spans="1:18">
      <c r="A2273" s="10" t="s">
        <v>6192</v>
      </c>
      <c r="B2273" s="11" t="s">
        <v>137</v>
      </c>
      <c r="C2273" s="11" t="s">
        <v>4177</v>
      </c>
      <c r="D2273" s="11">
        <v>98053</v>
      </c>
      <c r="E2273" s="16">
        <v>432000</v>
      </c>
      <c r="F2273" s="12">
        <v>3</v>
      </c>
      <c r="G2273" s="15">
        <v>2.75</v>
      </c>
      <c r="H2273" s="15">
        <v>2200</v>
      </c>
      <c r="I2273" s="13">
        <v>196</v>
      </c>
      <c r="J2273" s="11">
        <v>0</v>
      </c>
      <c r="K2273" s="15" t="s">
        <v>4183</v>
      </c>
      <c r="L2273" s="11" t="s">
        <v>4178</v>
      </c>
      <c r="M2273" s="11" t="s">
        <v>4184</v>
      </c>
      <c r="N2273" s="11" t="s">
        <v>4180</v>
      </c>
      <c r="O2273" s="11">
        <v>43</v>
      </c>
      <c r="P2273" s="11">
        <v>0</v>
      </c>
      <c r="Q2273" s="11">
        <v>43</v>
      </c>
      <c r="R2273" s="11">
        <v>1</v>
      </c>
    </row>
    <row r="2274" spans="1:18">
      <c r="A2274" s="10" t="s">
        <v>6193</v>
      </c>
      <c r="B2274" s="11" t="s">
        <v>49</v>
      </c>
      <c r="C2274" s="11" t="s">
        <v>4177</v>
      </c>
      <c r="D2274" s="11">
        <v>98136</v>
      </c>
      <c r="E2274" s="16">
        <v>432000</v>
      </c>
      <c r="F2274" s="12">
        <v>3</v>
      </c>
      <c r="G2274" s="15">
        <v>2.25</v>
      </c>
      <c r="H2274" s="15">
        <v>1470</v>
      </c>
      <c r="I2274" s="13">
        <v>294</v>
      </c>
      <c r="J2274" s="11">
        <v>0</v>
      </c>
      <c r="K2274" s="15" t="s">
        <v>4183</v>
      </c>
      <c r="L2274" s="11" t="s">
        <v>4178</v>
      </c>
      <c r="M2274" s="11" t="s">
        <v>4184</v>
      </c>
      <c r="N2274" s="11" t="s">
        <v>4180</v>
      </c>
      <c r="O2274" s="11">
        <v>18</v>
      </c>
      <c r="P2274" s="11">
        <v>0</v>
      </c>
      <c r="Q2274" s="11">
        <v>18</v>
      </c>
      <c r="R2274" s="11">
        <v>2</v>
      </c>
    </row>
    <row r="2275" spans="1:18">
      <c r="A2275" s="10" t="s">
        <v>6194</v>
      </c>
      <c r="B2275" s="11" t="s">
        <v>313</v>
      </c>
      <c r="C2275" s="11" t="s">
        <v>4177</v>
      </c>
      <c r="D2275" s="11">
        <v>98065</v>
      </c>
      <c r="E2275" s="16">
        <v>432000</v>
      </c>
      <c r="F2275" s="12">
        <v>3</v>
      </c>
      <c r="G2275" s="15">
        <v>2.5</v>
      </c>
      <c r="H2275" s="15">
        <v>1970</v>
      </c>
      <c r="I2275" s="13">
        <v>219</v>
      </c>
      <c r="J2275" s="11">
        <v>0</v>
      </c>
      <c r="K2275" s="15" t="s">
        <v>4183</v>
      </c>
      <c r="L2275" s="11" t="s">
        <v>4183</v>
      </c>
      <c r="M2275" s="11" t="s">
        <v>4184</v>
      </c>
      <c r="N2275" s="11" t="s">
        <v>4179</v>
      </c>
      <c r="O2275" s="11">
        <v>22</v>
      </c>
      <c r="P2275" s="11">
        <v>0</v>
      </c>
      <c r="Q2275" s="11">
        <v>22</v>
      </c>
      <c r="R2275" s="11">
        <v>2</v>
      </c>
    </row>
    <row r="2276" spans="1:18">
      <c r="A2276" s="10" t="s">
        <v>6195</v>
      </c>
      <c r="B2276" s="11" t="s">
        <v>49</v>
      </c>
      <c r="C2276" s="11" t="s">
        <v>4177</v>
      </c>
      <c r="D2276" s="11">
        <v>98136</v>
      </c>
      <c r="E2276" s="16">
        <v>431500</v>
      </c>
      <c r="F2276" s="12">
        <v>3</v>
      </c>
      <c r="G2276" s="15">
        <v>3.5</v>
      </c>
      <c r="H2276" s="15">
        <v>1900</v>
      </c>
      <c r="I2276" s="13">
        <v>227</v>
      </c>
      <c r="J2276" s="11">
        <v>0</v>
      </c>
      <c r="K2276" s="15" t="s">
        <v>4183</v>
      </c>
      <c r="L2276" s="11" t="s">
        <v>4178</v>
      </c>
      <c r="M2276" s="11" t="s">
        <v>4184</v>
      </c>
      <c r="N2276" s="11" t="s">
        <v>4180</v>
      </c>
      <c r="O2276" s="11">
        <v>17</v>
      </c>
      <c r="P2276" s="11">
        <v>0</v>
      </c>
      <c r="Q2276" s="11">
        <v>17</v>
      </c>
      <c r="R2276" s="11">
        <v>2</v>
      </c>
    </row>
    <row r="2277" spans="1:18">
      <c r="A2277" s="10" t="s">
        <v>6196</v>
      </c>
      <c r="B2277" s="11" t="s">
        <v>319</v>
      </c>
      <c r="C2277" s="11" t="s">
        <v>4177</v>
      </c>
      <c r="D2277" s="11">
        <v>98056</v>
      </c>
      <c r="E2277" s="16">
        <v>431000</v>
      </c>
      <c r="F2277" s="12">
        <v>4</v>
      </c>
      <c r="G2277" s="15">
        <v>2.5</v>
      </c>
      <c r="H2277" s="15">
        <v>2300</v>
      </c>
      <c r="I2277" s="13">
        <v>187</v>
      </c>
      <c r="J2277" s="11">
        <v>0</v>
      </c>
      <c r="K2277" s="15" t="s">
        <v>4183</v>
      </c>
      <c r="L2277" s="11" t="s">
        <v>4183</v>
      </c>
      <c r="M2277" s="11" t="s">
        <v>4184</v>
      </c>
      <c r="N2277" s="11" t="s">
        <v>4180</v>
      </c>
      <c r="O2277" s="11">
        <v>24</v>
      </c>
      <c r="P2277" s="11">
        <v>0</v>
      </c>
      <c r="Q2277" s="11">
        <v>24</v>
      </c>
      <c r="R2277" s="11">
        <v>2</v>
      </c>
    </row>
    <row r="2278" spans="1:18">
      <c r="A2278" s="10" t="s">
        <v>6197</v>
      </c>
      <c r="B2278" s="11" t="s">
        <v>79</v>
      </c>
      <c r="C2278" s="11" t="s">
        <v>4177</v>
      </c>
      <c r="D2278" s="11">
        <v>98029</v>
      </c>
      <c r="E2278" s="16">
        <v>430278</v>
      </c>
      <c r="F2278" s="12">
        <v>3</v>
      </c>
      <c r="G2278" s="15">
        <v>2.25</v>
      </c>
      <c r="H2278" s="15">
        <v>1620</v>
      </c>
      <c r="I2278" s="13">
        <v>266</v>
      </c>
      <c r="J2278" s="11">
        <v>0</v>
      </c>
      <c r="K2278" s="15" t="s">
        <v>4183</v>
      </c>
      <c r="L2278" s="11" t="s">
        <v>4178</v>
      </c>
      <c r="M2278" s="11" t="s">
        <v>4184</v>
      </c>
      <c r="N2278" s="11" t="s">
        <v>4180</v>
      </c>
      <c r="O2278" s="11">
        <v>16</v>
      </c>
      <c r="P2278" s="11">
        <v>0</v>
      </c>
      <c r="Q2278" s="11">
        <v>16</v>
      </c>
      <c r="R2278" s="11">
        <v>3</v>
      </c>
    </row>
    <row r="2279" spans="1:18">
      <c r="A2279" s="10" t="s">
        <v>2403</v>
      </c>
      <c r="B2279" s="11" t="s">
        <v>49</v>
      </c>
      <c r="C2279" s="11" t="s">
        <v>4177</v>
      </c>
      <c r="D2279" s="11">
        <v>98178</v>
      </c>
      <c r="E2279" s="16">
        <v>430000</v>
      </c>
      <c r="F2279" s="12">
        <v>3</v>
      </c>
      <c r="G2279" s="15">
        <v>3.75</v>
      </c>
      <c r="H2279" s="15">
        <v>3890</v>
      </c>
      <c r="I2279" s="13">
        <v>111</v>
      </c>
      <c r="J2279" s="11">
        <v>0</v>
      </c>
      <c r="K2279" s="15" t="s">
        <v>4183</v>
      </c>
      <c r="L2279" s="11" t="s">
        <v>4178</v>
      </c>
      <c r="M2279" s="11" t="s">
        <v>4179</v>
      </c>
      <c r="N2279" s="11" t="s">
        <v>4180</v>
      </c>
      <c r="O2279" s="11">
        <v>82</v>
      </c>
      <c r="P2279" s="11">
        <v>2007</v>
      </c>
      <c r="Q2279" s="11">
        <v>18</v>
      </c>
      <c r="R2279" s="11">
        <v>1</v>
      </c>
    </row>
    <row r="2280" spans="1:18">
      <c r="A2280" s="10" t="s">
        <v>6198</v>
      </c>
      <c r="B2280" s="11" t="s">
        <v>79</v>
      </c>
      <c r="C2280" s="11" t="s">
        <v>4177</v>
      </c>
      <c r="D2280" s="11">
        <v>98027</v>
      </c>
      <c r="E2280" s="16">
        <v>430000</v>
      </c>
      <c r="F2280" s="12">
        <v>3</v>
      </c>
      <c r="G2280" s="15">
        <v>2</v>
      </c>
      <c r="H2280" s="15">
        <v>1730</v>
      </c>
      <c r="I2280" s="13">
        <v>249</v>
      </c>
      <c r="J2280" s="11">
        <v>0</v>
      </c>
      <c r="K2280" s="15" t="s">
        <v>4183</v>
      </c>
      <c r="L2280" s="11" t="s">
        <v>4178</v>
      </c>
      <c r="M2280" s="11" t="s">
        <v>4184</v>
      </c>
      <c r="N2280" s="11" t="s">
        <v>4180</v>
      </c>
      <c r="O2280" s="11">
        <v>47</v>
      </c>
      <c r="P2280" s="11">
        <v>0</v>
      </c>
      <c r="Q2280" s="11">
        <v>47</v>
      </c>
      <c r="R2280" s="11">
        <v>1</v>
      </c>
    </row>
    <row r="2281" spans="1:18">
      <c r="A2281" s="10" t="s">
        <v>6199</v>
      </c>
      <c r="B2281" s="11" t="s">
        <v>1392</v>
      </c>
      <c r="C2281" s="11" t="s">
        <v>4177</v>
      </c>
      <c r="D2281" s="11">
        <v>98031</v>
      </c>
      <c r="E2281" s="16">
        <v>430000</v>
      </c>
      <c r="F2281" s="12">
        <v>4</v>
      </c>
      <c r="G2281" s="15">
        <v>3</v>
      </c>
      <c r="H2281" s="15">
        <v>3220</v>
      </c>
      <c r="I2281" s="13">
        <v>134</v>
      </c>
      <c r="J2281" s="11">
        <v>0</v>
      </c>
      <c r="K2281" s="15" t="s">
        <v>4183</v>
      </c>
      <c r="L2281" s="11" t="s">
        <v>4178</v>
      </c>
      <c r="M2281" s="11" t="s">
        <v>4184</v>
      </c>
      <c r="N2281" s="11" t="s">
        <v>4180</v>
      </c>
      <c r="O2281" s="11">
        <v>35</v>
      </c>
      <c r="P2281" s="11">
        <v>2009</v>
      </c>
      <c r="Q2281" s="11">
        <v>16</v>
      </c>
      <c r="R2281" s="11">
        <v>2</v>
      </c>
    </row>
    <row r="2282" spans="1:18">
      <c r="A2282" s="10" t="s">
        <v>6200</v>
      </c>
      <c r="B2282" s="11" t="s">
        <v>743</v>
      </c>
      <c r="C2282" s="11" t="s">
        <v>4177</v>
      </c>
      <c r="D2282" s="11">
        <v>98155</v>
      </c>
      <c r="E2282" s="16">
        <v>430000</v>
      </c>
      <c r="F2282" s="12">
        <v>4</v>
      </c>
      <c r="G2282" s="15">
        <v>2.25</v>
      </c>
      <c r="H2282" s="15">
        <v>1790</v>
      </c>
      <c r="I2282" s="13">
        <v>240</v>
      </c>
      <c r="J2282" s="11">
        <v>0</v>
      </c>
      <c r="K2282" s="15" t="s">
        <v>4183</v>
      </c>
      <c r="L2282" s="11" t="s">
        <v>4178</v>
      </c>
      <c r="M2282" s="11" t="s">
        <v>4184</v>
      </c>
      <c r="N2282" s="11" t="s">
        <v>4179</v>
      </c>
      <c r="O2282" s="11">
        <v>52</v>
      </c>
      <c r="P2282" s="11">
        <v>0</v>
      </c>
      <c r="Q2282" s="11">
        <v>52</v>
      </c>
      <c r="R2282" s="11">
        <v>1</v>
      </c>
    </row>
    <row r="2283" spans="1:18">
      <c r="A2283" s="10" t="s">
        <v>6201</v>
      </c>
      <c r="B2283" s="11" t="s">
        <v>102</v>
      </c>
      <c r="C2283" s="11" t="s">
        <v>4177</v>
      </c>
      <c r="D2283" s="11">
        <v>98074</v>
      </c>
      <c r="E2283" s="16">
        <v>430000</v>
      </c>
      <c r="F2283" s="12">
        <v>3</v>
      </c>
      <c r="G2283" s="15">
        <v>2</v>
      </c>
      <c r="H2283" s="15">
        <v>1910</v>
      </c>
      <c r="I2283" s="13">
        <v>225</v>
      </c>
      <c r="J2283" s="11">
        <v>0</v>
      </c>
      <c r="K2283" s="15" t="s">
        <v>4183</v>
      </c>
      <c r="L2283" s="11" t="s">
        <v>4183</v>
      </c>
      <c r="M2283" s="11" t="s">
        <v>4184</v>
      </c>
      <c r="N2283" s="11" t="s">
        <v>4180</v>
      </c>
      <c r="O2283" s="11">
        <v>54</v>
      </c>
      <c r="P2283" s="11">
        <v>0</v>
      </c>
      <c r="Q2283" s="11">
        <v>54</v>
      </c>
      <c r="R2283" s="11">
        <v>1.5</v>
      </c>
    </row>
    <row r="2284" spans="1:18">
      <c r="A2284" s="10" t="s">
        <v>6202</v>
      </c>
      <c r="B2284" s="11" t="s">
        <v>102</v>
      </c>
      <c r="C2284" s="11" t="s">
        <v>4177</v>
      </c>
      <c r="D2284" s="11">
        <v>98074</v>
      </c>
      <c r="E2284" s="16">
        <v>430000</v>
      </c>
      <c r="F2284" s="12">
        <v>3</v>
      </c>
      <c r="G2284" s="15">
        <v>1.75</v>
      </c>
      <c r="H2284" s="15">
        <v>1300</v>
      </c>
      <c r="I2284" s="13">
        <v>331</v>
      </c>
      <c r="J2284" s="11">
        <v>0</v>
      </c>
      <c r="K2284" s="15" t="s">
        <v>4183</v>
      </c>
      <c r="L2284" s="11" t="s">
        <v>4183</v>
      </c>
      <c r="M2284" s="11" t="s">
        <v>4184</v>
      </c>
      <c r="N2284" s="11" t="s">
        <v>4180</v>
      </c>
      <c r="O2284" s="11">
        <v>44</v>
      </c>
      <c r="P2284" s="11">
        <v>2013</v>
      </c>
      <c r="Q2284" s="11">
        <v>12</v>
      </c>
      <c r="R2284" s="11">
        <v>1</v>
      </c>
    </row>
    <row r="2285" spans="1:18">
      <c r="A2285" s="10" t="s">
        <v>6203</v>
      </c>
      <c r="B2285" s="11" t="s">
        <v>49</v>
      </c>
      <c r="C2285" s="11" t="s">
        <v>4177</v>
      </c>
      <c r="D2285" s="11">
        <v>98117</v>
      </c>
      <c r="E2285" s="16">
        <v>430000</v>
      </c>
      <c r="F2285" s="12">
        <v>2</v>
      </c>
      <c r="G2285" s="15">
        <v>1</v>
      </c>
      <c r="H2285" s="15">
        <v>1050</v>
      </c>
      <c r="I2285" s="13">
        <v>410</v>
      </c>
      <c r="J2285" s="11">
        <v>0</v>
      </c>
      <c r="K2285" s="15" t="s">
        <v>4183</v>
      </c>
      <c r="L2285" s="11" t="s">
        <v>4178</v>
      </c>
      <c r="M2285" s="11" t="s">
        <v>4184</v>
      </c>
      <c r="N2285" s="11" t="s">
        <v>4181</v>
      </c>
      <c r="O2285" s="11">
        <v>98</v>
      </c>
      <c r="P2285" s="11">
        <v>0</v>
      </c>
      <c r="Q2285" s="11">
        <v>98</v>
      </c>
      <c r="R2285" s="11">
        <v>1</v>
      </c>
    </row>
    <row r="2286" spans="1:18">
      <c r="A2286" s="10" t="s">
        <v>6204</v>
      </c>
      <c r="B2286" s="11" t="s">
        <v>49</v>
      </c>
      <c r="C2286" s="11" t="s">
        <v>4177</v>
      </c>
      <c r="D2286" s="11">
        <v>98103</v>
      </c>
      <c r="E2286" s="16">
        <v>430000</v>
      </c>
      <c r="F2286" s="12">
        <v>3</v>
      </c>
      <c r="G2286" s="15">
        <v>1</v>
      </c>
      <c r="H2286" s="15">
        <v>1150</v>
      </c>
      <c r="I2286" s="13">
        <v>374</v>
      </c>
      <c r="J2286" s="11">
        <v>0</v>
      </c>
      <c r="K2286" s="15" t="s">
        <v>4183</v>
      </c>
      <c r="L2286" s="11" t="s">
        <v>4183</v>
      </c>
      <c r="M2286" s="11" t="s">
        <v>4184</v>
      </c>
      <c r="N2286" s="11" t="s">
        <v>4181</v>
      </c>
      <c r="O2286" s="11">
        <v>119</v>
      </c>
      <c r="P2286" s="11">
        <v>0</v>
      </c>
      <c r="Q2286" s="11">
        <v>119</v>
      </c>
      <c r="R2286" s="11">
        <v>1</v>
      </c>
    </row>
    <row r="2287" spans="1:18">
      <c r="A2287" s="10" t="s">
        <v>6205</v>
      </c>
      <c r="B2287" s="11" t="s">
        <v>49</v>
      </c>
      <c r="C2287" s="11" t="s">
        <v>4177</v>
      </c>
      <c r="D2287" s="11">
        <v>98108</v>
      </c>
      <c r="E2287" s="16">
        <v>430000</v>
      </c>
      <c r="F2287" s="12">
        <v>3</v>
      </c>
      <c r="G2287" s="15">
        <v>1.75</v>
      </c>
      <c r="H2287" s="15">
        <v>1200</v>
      </c>
      <c r="I2287" s="13">
        <v>358</v>
      </c>
      <c r="J2287" s="11">
        <v>0</v>
      </c>
      <c r="K2287" s="15" t="s">
        <v>4183</v>
      </c>
      <c r="L2287" s="11" t="s">
        <v>4183</v>
      </c>
      <c r="M2287" s="11" t="s">
        <v>4184</v>
      </c>
      <c r="N2287" s="11" t="s">
        <v>4181</v>
      </c>
      <c r="O2287" s="11">
        <v>119</v>
      </c>
      <c r="P2287" s="11">
        <v>0</v>
      </c>
      <c r="Q2287" s="11">
        <v>119</v>
      </c>
      <c r="R2287" s="11">
        <v>1</v>
      </c>
    </row>
    <row r="2288" spans="1:18">
      <c r="A2288" s="10" t="s">
        <v>6206</v>
      </c>
      <c r="B2288" s="11" t="s">
        <v>49</v>
      </c>
      <c r="C2288" s="11" t="s">
        <v>4177</v>
      </c>
      <c r="D2288" s="11">
        <v>98116</v>
      </c>
      <c r="E2288" s="16">
        <v>430000</v>
      </c>
      <c r="F2288" s="12">
        <v>3</v>
      </c>
      <c r="G2288" s="15">
        <v>2</v>
      </c>
      <c r="H2288" s="15">
        <v>1360</v>
      </c>
      <c r="I2288" s="13">
        <v>316</v>
      </c>
      <c r="J2288" s="11">
        <v>0</v>
      </c>
      <c r="K2288" s="15" t="s">
        <v>4183</v>
      </c>
      <c r="L2288" s="11" t="s">
        <v>4178</v>
      </c>
      <c r="M2288" s="11" t="s">
        <v>4184</v>
      </c>
      <c r="N2288" s="11" t="s">
        <v>4179</v>
      </c>
      <c r="O2288" s="11">
        <v>101</v>
      </c>
      <c r="P2288" s="11">
        <v>0</v>
      </c>
      <c r="Q2288" s="11">
        <v>101</v>
      </c>
      <c r="R2288" s="11">
        <v>1.5</v>
      </c>
    </row>
    <row r="2289" spans="1:18">
      <c r="A2289" s="10" t="s">
        <v>6207</v>
      </c>
      <c r="B2289" s="11" t="s">
        <v>49</v>
      </c>
      <c r="C2289" s="11" t="s">
        <v>4177</v>
      </c>
      <c r="D2289" s="11">
        <v>98144</v>
      </c>
      <c r="E2289" s="16">
        <v>430000</v>
      </c>
      <c r="F2289" s="12">
        <v>2</v>
      </c>
      <c r="G2289" s="15">
        <v>2.5</v>
      </c>
      <c r="H2289" s="15">
        <v>1520</v>
      </c>
      <c r="I2289" s="13">
        <v>283</v>
      </c>
      <c r="J2289" s="11">
        <v>0</v>
      </c>
      <c r="K2289" s="15" t="s">
        <v>4183</v>
      </c>
      <c r="L2289" s="11" t="s">
        <v>4178</v>
      </c>
      <c r="M2289" s="11" t="s">
        <v>4184</v>
      </c>
      <c r="N2289" s="11" t="s">
        <v>4180</v>
      </c>
      <c r="O2289" s="11">
        <v>18</v>
      </c>
      <c r="P2289" s="11">
        <v>0</v>
      </c>
      <c r="Q2289" s="11">
        <v>18</v>
      </c>
      <c r="R2289" s="11">
        <v>2</v>
      </c>
    </row>
    <row r="2290" spans="1:18">
      <c r="A2290" s="10" t="s">
        <v>6208</v>
      </c>
      <c r="B2290" s="11" t="s">
        <v>49</v>
      </c>
      <c r="C2290" s="11" t="s">
        <v>4177</v>
      </c>
      <c r="D2290" s="11">
        <v>98126</v>
      </c>
      <c r="E2290" s="16">
        <v>430000</v>
      </c>
      <c r="F2290" s="12">
        <v>3</v>
      </c>
      <c r="G2290" s="15">
        <v>2</v>
      </c>
      <c r="H2290" s="15">
        <v>1550</v>
      </c>
      <c r="I2290" s="13">
        <v>277</v>
      </c>
      <c r="J2290" s="11">
        <v>0</v>
      </c>
      <c r="K2290" s="15" t="s">
        <v>4183</v>
      </c>
      <c r="L2290" s="11" t="s">
        <v>4178</v>
      </c>
      <c r="M2290" s="11" t="s">
        <v>4184</v>
      </c>
      <c r="N2290" s="11" t="s">
        <v>4181</v>
      </c>
      <c r="O2290" s="11">
        <v>83</v>
      </c>
      <c r="P2290" s="11">
        <v>0</v>
      </c>
      <c r="Q2290" s="11">
        <v>83</v>
      </c>
      <c r="R2290" s="11">
        <v>1</v>
      </c>
    </row>
    <row r="2291" spans="1:18">
      <c r="A2291" s="10" t="s">
        <v>6209</v>
      </c>
      <c r="B2291" s="11" t="s">
        <v>49</v>
      </c>
      <c r="C2291" s="11" t="s">
        <v>4177</v>
      </c>
      <c r="D2291" s="11">
        <v>98116</v>
      </c>
      <c r="E2291" s="16">
        <v>430000</v>
      </c>
      <c r="F2291" s="12">
        <v>3</v>
      </c>
      <c r="G2291" s="15">
        <v>1</v>
      </c>
      <c r="H2291" s="11">
        <v>980</v>
      </c>
      <c r="I2291" s="13">
        <v>439</v>
      </c>
      <c r="J2291" s="11">
        <v>0</v>
      </c>
      <c r="K2291" s="15" t="s">
        <v>4183</v>
      </c>
      <c r="L2291" s="11" t="s">
        <v>4183</v>
      </c>
      <c r="M2291" s="11" t="s">
        <v>4184</v>
      </c>
      <c r="N2291" s="11" t="s">
        <v>4179</v>
      </c>
      <c r="O2291" s="11">
        <v>75</v>
      </c>
      <c r="P2291" s="11">
        <v>1983</v>
      </c>
      <c r="Q2291" s="11">
        <v>42</v>
      </c>
      <c r="R2291" s="11">
        <v>1</v>
      </c>
    </row>
    <row r="2292" spans="1:18">
      <c r="A2292" s="10" t="s">
        <v>2417</v>
      </c>
      <c r="B2292" s="11" t="s">
        <v>49</v>
      </c>
      <c r="C2292" s="11" t="s">
        <v>4177</v>
      </c>
      <c r="D2292" s="11">
        <v>98103</v>
      </c>
      <c r="E2292" s="16">
        <v>430000</v>
      </c>
      <c r="F2292" s="12">
        <v>2</v>
      </c>
      <c r="G2292" s="15">
        <v>1.5</v>
      </c>
      <c r="H2292" s="11">
        <v>950</v>
      </c>
      <c r="I2292" s="13">
        <v>453</v>
      </c>
      <c r="J2292" s="11">
        <v>0</v>
      </c>
      <c r="K2292" s="15" t="s">
        <v>4183</v>
      </c>
      <c r="L2292" s="11" t="s">
        <v>4183</v>
      </c>
      <c r="M2292" s="11" t="s">
        <v>4184</v>
      </c>
      <c r="N2292" s="11" t="s">
        <v>4179</v>
      </c>
      <c r="O2292" s="11">
        <v>76</v>
      </c>
      <c r="P2292" s="11">
        <v>1985</v>
      </c>
      <c r="Q2292" s="11">
        <v>40</v>
      </c>
      <c r="R2292" s="11">
        <v>1</v>
      </c>
    </row>
    <row r="2293" spans="1:18">
      <c r="A2293" s="10" t="s">
        <v>6210</v>
      </c>
      <c r="B2293" s="11" t="s">
        <v>49</v>
      </c>
      <c r="C2293" s="11" t="s">
        <v>4177</v>
      </c>
      <c r="D2293" s="11">
        <v>98125</v>
      </c>
      <c r="E2293" s="16">
        <v>430000</v>
      </c>
      <c r="F2293" s="12">
        <v>4</v>
      </c>
      <c r="G2293" s="15">
        <v>1.75</v>
      </c>
      <c r="H2293" s="15">
        <v>1890</v>
      </c>
      <c r="I2293" s="13">
        <v>228</v>
      </c>
      <c r="J2293" s="11">
        <v>0</v>
      </c>
      <c r="K2293" s="15" t="s">
        <v>4183</v>
      </c>
      <c r="L2293" s="11" t="s">
        <v>4178</v>
      </c>
      <c r="M2293" s="11" t="s">
        <v>4184</v>
      </c>
      <c r="N2293" s="11" t="s">
        <v>4179</v>
      </c>
      <c r="O2293" s="11">
        <v>78</v>
      </c>
      <c r="P2293" s="11">
        <v>1988</v>
      </c>
      <c r="Q2293" s="11">
        <v>37</v>
      </c>
      <c r="R2293" s="11">
        <v>1</v>
      </c>
    </row>
    <row r="2294" spans="1:18">
      <c r="A2294" s="10" t="s">
        <v>6211</v>
      </c>
      <c r="B2294" s="11" t="s">
        <v>49</v>
      </c>
      <c r="C2294" s="11" t="s">
        <v>4177</v>
      </c>
      <c r="D2294" s="11">
        <v>98115</v>
      </c>
      <c r="E2294" s="16">
        <v>430000</v>
      </c>
      <c r="F2294" s="12">
        <v>3</v>
      </c>
      <c r="G2294" s="15">
        <v>1.5</v>
      </c>
      <c r="H2294" s="15">
        <v>1810</v>
      </c>
      <c r="I2294" s="13">
        <v>238</v>
      </c>
      <c r="J2294" s="11">
        <v>0</v>
      </c>
      <c r="K2294" s="15" t="s">
        <v>4183</v>
      </c>
      <c r="L2294" s="11" t="s">
        <v>4178</v>
      </c>
      <c r="M2294" s="11" t="s">
        <v>4184</v>
      </c>
      <c r="N2294" s="11" t="s">
        <v>4180</v>
      </c>
      <c r="O2294" s="11">
        <v>67</v>
      </c>
      <c r="P2294" s="11">
        <v>2004</v>
      </c>
      <c r="Q2294" s="11">
        <v>21</v>
      </c>
      <c r="R2294" s="11">
        <v>1</v>
      </c>
    </row>
    <row r="2295" spans="1:18">
      <c r="A2295" s="10" t="s">
        <v>6212</v>
      </c>
      <c r="B2295" s="11" t="s">
        <v>49</v>
      </c>
      <c r="C2295" s="11" t="s">
        <v>4177</v>
      </c>
      <c r="D2295" s="11">
        <v>98117</v>
      </c>
      <c r="E2295" s="16">
        <v>430000</v>
      </c>
      <c r="F2295" s="12">
        <v>2</v>
      </c>
      <c r="G2295" s="15">
        <v>1</v>
      </c>
      <c r="H2295" s="11">
        <v>990</v>
      </c>
      <c r="I2295" s="13">
        <v>434</v>
      </c>
      <c r="J2295" s="11">
        <v>0</v>
      </c>
      <c r="K2295" s="15" t="s">
        <v>4183</v>
      </c>
      <c r="L2295" s="11" t="s">
        <v>4183</v>
      </c>
      <c r="M2295" s="11" t="s">
        <v>4184</v>
      </c>
      <c r="N2295" s="11" t="s">
        <v>4180</v>
      </c>
      <c r="O2295" s="11">
        <v>78</v>
      </c>
      <c r="P2295" s="11">
        <v>2012</v>
      </c>
      <c r="Q2295" s="11">
        <v>13</v>
      </c>
      <c r="R2295" s="11">
        <v>1</v>
      </c>
    </row>
    <row r="2296" spans="1:18">
      <c r="A2296" s="10" t="s">
        <v>6213</v>
      </c>
      <c r="B2296" s="11" t="s">
        <v>100</v>
      </c>
      <c r="C2296" s="11" t="s">
        <v>4177</v>
      </c>
      <c r="D2296" s="11">
        <v>98155</v>
      </c>
      <c r="E2296" s="16">
        <v>430000</v>
      </c>
      <c r="F2296" s="12">
        <v>3</v>
      </c>
      <c r="G2296" s="15">
        <v>2.75</v>
      </c>
      <c r="H2296" s="15">
        <v>2550</v>
      </c>
      <c r="I2296" s="13">
        <v>169</v>
      </c>
      <c r="J2296" s="11">
        <v>0</v>
      </c>
      <c r="K2296" s="15" t="s">
        <v>4183</v>
      </c>
      <c r="L2296" s="11" t="s">
        <v>4183</v>
      </c>
      <c r="M2296" s="11" t="s">
        <v>4184</v>
      </c>
      <c r="N2296" s="11" t="s">
        <v>4180</v>
      </c>
      <c r="O2296" s="11">
        <v>31</v>
      </c>
      <c r="P2296" s="11">
        <v>0</v>
      </c>
      <c r="Q2296" s="11">
        <v>31</v>
      </c>
      <c r="R2296" s="11">
        <v>2</v>
      </c>
    </row>
    <row r="2297" spans="1:18">
      <c r="A2297" s="10" t="s">
        <v>6214</v>
      </c>
      <c r="B2297" s="11" t="s">
        <v>49</v>
      </c>
      <c r="C2297" s="11" t="s">
        <v>4177</v>
      </c>
      <c r="D2297" s="11">
        <v>98125</v>
      </c>
      <c r="E2297" s="16">
        <v>429950</v>
      </c>
      <c r="F2297" s="12">
        <v>3</v>
      </c>
      <c r="G2297" s="15">
        <v>1.5</v>
      </c>
      <c r="H2297" s="15">
        <v>2010</v>
      </c>
      <c r="I2297" s="13">
        <v>214</v>
      </c>
      <c r="J2297" s="11">
        <v>0</v>
      </c>
      <c r="K2297" s="15" t="s">
        <v>4183</v>
      </c>
      <c r="L2297" s="11" t="s">
        <v>4178</v>
      </c>
      <c r="M2297" s="11" t="s">
        <v>4184</v>
      </c>
      <c r="N2297" s="11" t="s">
        <v>4180</v>
      </c>
      <c r="O2297" s="11">
        <v>74</v>
      </c>
      <c r="P2297" s="11">
        <v>1994</v>
      </c>
      <c r="Q2297" s="11">
        <v>31</v>
      </c>
      <c r="R2297" s="11">
        <v>1</v>
      </c>
    </row>
    <row r="2298" spans="1:18">
      <c r="A2298" s="10" t="s">
        <v>6215</v>
      </c>
      <c r="B2298" s="11" t="s">
        <v>451</v>
      </c>
      <c r="C2298" s="11" t="s">
        <v>4177</v>
      </c>
      <c r="D2298" s="11">
        <v>98019</v>
      </c>
      <c r="E2298" s="16">
        <v>429900</v>
      </c>
      <c r="F2298" s="12">
        <v>3</v>
      </c>
      <c r="G2298" s="15">
        <v>2.5</v>
      </c>
      <c r="H2298" s="15">
        <v>2370</v>
      </c>
      <c r="I2298" s="13">
        <v>181</v>
      </c>
      <c r="J2298" s="11">
        <v>0</v>
      </c>
      <c r="K2298" s="15" t="s">
        <v>4183</v>
      </c>
      <c r="L2298" s="11" t="s">
        <v>4183</v>
      </c>
      <c r="M2298" s="11" t="s">
        <v>4184</v>
      </c>
      <c r="N2298" s="11" t="s">
        <v>4180</v>
      </c>
      <c r="O2298" s="11">
        <v>16</v>
      </c>
      <c r="P2298" s="11">
        <v>0</v>
      </c>
      <c r="Q2298" s="11">
        <v>16</v>
      </c>
      <c r="R2298" s="11">
        <v>2</v>
      </c>
    </row>
    <row r="2299" spans="1:18">
      <c r="A2299" s="10" t="s">
        <v>6216</v>
      </c>
      <c r="B2299" s="11" t="s">
        <v>319</v>
      </c>
      <c r="C2299" s="11" t="s">
        <v>4177</v>
      </c>
      <c r="D2299" s="11">
        <v>98058</v>
      </c>
      <c r="E2299" s="16">
        <v>429900</v>
      </c>
      <c r="F2299" s="12">
        <v>4</v>
      </c>
      <c r="G2299" s="15">
        <v>2.5</v>
      </c>
      <c r="H2299" s="15">
        <v>2640</v>
      </c>
      <c r="I2299" s="13">
        <v>163</v>
      </c>
      <c r="J2299" s="11">
        <v>0</v>
      </c>
      <c r="K2299" s="15" t="s">
        <v>4183</v>
      </c>
      <c r="L2299" s="11" t="s">
        <v>4183</v>
      </c>
      <c r="M2299" s="11" t="s">
        <v>4184</v>
      </c>
      <c r="N2299" s="11" t="s">
        <v>4180</v>
      </c>
      <c r="O2299" s="11">
        <v>38</v>
      </c>
      <c r="P2299" s="11">
        <v>2000</v>
      </c>
      <c r="Q2299" s="11">
        <v>25</v>
      </c>
      <c r="R2299" s="11">
        <v>2</v>
      </c>
    </row>
    <row r="2300" spans="1:18">
      <c r="A2300" s="10" t="s">
        <v>6217</v>
      </c>
      <c r="B2300" s="11" t="s">
        <v>79</v>
      </c>
      <c r="C2300" s="11" t="s">
        <v>4177</v>
      </c>
      <c r="D2300" s="11">
        <v>98027</v>
      </c>
      <c r="E2300" s="16">
        <v>429000</v>
      </c>
      <c r="F2300" s="12">
        <v>3</v>
      </c>
      <c r="G2300" s="15">
        <v>2.5</v>
      </c>
      <c r="H2300" s="15">
        <v>2420</v>
      </c>
      <c r="I2300" s="13">
        <v>177</v>
      </c>
      <c r="J2300" s="11">
        <v>1</v>
      </c>
      <c r="K2300" s="15" t="s">
        <v>4183</v>
      </c>
      <c r="L2300" s="11" t="s">
        <v>4178</v>
      </c>
      <c r="M2300" s="11" t="s">
        <v>4184</v>
      </c>
      <c r="N2300" s="11" t="s">
        <v>4180</v>
      </c>
      <c r="O2300" s="11">
        <v>40</v>
      </c>
      <c r="P2300" s="11">
        <v>0</v>
      </c>
      <c r="Q2300" s="11">
        <v>40</v>
      </c>
      <c r="R2300" s="11">
        <v>2</v>
      </c>
    </row>
    <row r="2301" spans="1:18">
      <c r="A2301" s="10" t="s">
        <v>6218</v>
      </c>
      <c r="B2301" s="11" t="s">
        <v>624</v>
      </c>
      <c r="C2301" s="11" t="s">
        <v>4177</v>
      </c>
      <c r="D2301" s="11">
        <v>98045</v>
      </c>
      <c r="E2301" s="16">
        <v>429000</v>
      </c>
      <c r="F2301" s="12">
        <v>3</v>
      </c>
      <c r="G2301" s="15">
        <v>2.5</v>
      </c>
      <c r="H2301" s="15">
        <v>1920</v>
      </c>
      <c r="I2301" s="13">
        <v>223</v>
      </c>
      <c r="J2301" s="11">
        <v>0</v>
      </c>
      <c r="K2301" s="15" t="s">
        <v>4183</v>
      </c>
      <c r="L2301" s="11" t="s">
        <v>4183</v>
      </c>
      <c r="M2301" s="11" t="s">
        <v>4184</v>
      </c>
      <c r="N2301" s="11" t="s">
        <v>4180</v>
      </c>
      <c r="O2301" s="11">
        <v>30</v>
      </c>
      <c r="P2301" s="11">
        <v>0</v>
      </c>
      <c r="Q2301" s="11">
        <v>30</v>
      </c>
      <c r="R2301" s="11">
        <v>2</v>
      </c>
    </row>
    <row r="2302" spans="1:18">
      <c r="A2302" s="10" t="s">
        <v>6219</v>
      </c>
      <c r="B2302" s="11" t="s">
        <v>137</v>
      </c>
      <c r="C2302" s="11" t="s">
        <v>4177</v>
      </c>
      <c r="D2302" s="11">
        <v>98053</v>
      </c>
      <c r="E2302" s="16">
        <v>429000</v>
      </c>
      <c r="F2302" s="12">
        <v>2</v>
      </c>
      <c r="G2302" s="15">
        <v>1.75</v>
      </c>
      <c r="H2302" s="15">
        <v>1350</v>
      </c>
      <c r="I2302" s="13">
        <v>318</v>
      </c>
      <c r="J2302" s="11">
        <v>0</v>
      </c>
      <c r="K2302" s="15" t="s">
        <v>4183</v>
      </c>
      <c r="L2302" s="11" t="s">
        <v>4183</v>
      </c>
      <c r="M2302" s="11" t="s">
        <v>4184</v>
      </c>
      <c r="N2302" s="11" t="s">
        <v>4180</v>
      </c>
      <c r="O2302" s="11">
        <v>20</v>
      </c>
      <c r="P2302" s="11">
        <v>0</v>
      </c>
      <c r="Q2302" s="11">
        <v>20</v>
      </c>
      <c r="R2302" s="11">
        <v>1</v>
      </c>
    </row>
    <row r="2303" spans="1:18">
      <c r="A2303" s="10" t="s">
        <v>6220</v>
      </c>
      <c r="B2303" s="11" t="s">
        <v>319</v>
      </c>
      <c r="C2303" s="11" t="s">
        <v>4177</v>
      </c>
      <c r="D2303" s="11">
        <v>98059</v>
      </c>
      <c r="E2303" s="16">
        <v>429000</v>
      </c>
      <c r="F2303" s="12">
        <v>5</v>
      </c>
      <c r="G2303" s="15">
        <v>2.5</v>
      </c>
      <c r="H2303" s="15">
        <v>2340</v>
      </c>
      <c r="I2303" s="13">
        <v>183</v>
      </c>
      <c r="J2303" s="11">
        <v>0</v>
      </c>
      <c r="K2303" s="15" t="s">
        <v>4183</v>
      </c>
      <c r="L2303" s="11" t="s">
        <v>4183</v>
      </c>
      <c r="M2303" s="11" t="s">
        <v>4184</v>
      </c>
      <c r="N2303" s="11" t="s">
        <v>4180</v>
      </c>
      <c r="O2303" s="11">
        <v>16</v>
      </c>
      <c r="P2303" s="11">
        <v>0</v>
      </c>
      <c r="Q2303" s="11">
        <v>16</v>
      </c>
      <c r="R2303" s="11">
        <v>2</v>
      </c>
    </row>
    <row r="2304" spans="1:18">
      <c r="A2304" s="10" t="s">
        <v>2429</v>
      </c>
      <c r="B2304" s="11" t="s">
        <v>49</v>
      </c>
      <c r="C2304" s="11" t="s">
        <v>4177</v>
      </c>
      <c r="D2304" s="11">
        <v>98103</v>
      </c>
      <c r="E2304" s="16">
        <v>429000</v>
      </c>
      <c r="F2304" s="12">
        <v>3</v>
      </c>
      <c r="G2304" s="15">
        <v>3.25</v>
      </c>
      <c r="H2304" s="15">
        <v>1410</v>
      </c>
      <c r="I2304" s="13">
        <v>304</v>
      </c>
      <c r="J2304" s="11">
        <v>0</v>
      </c>
      <c r="K2304" s="15" t="s">
        <v>4183</v>
      </c>
      <c r="L2304" s="11" t="s">
        <v>4183</v>
      </c>
      <c r="M2304" s="11" t="s">
        <v>4184</v>
      </c>
      <c r="N2304" s="11" t="s">
        <v>4180</v>
      </c>
      <c r="O2304" s="11">
        <v>20</v>
      </c>
      <c r="P2304" s="11">
        <v>0</v>
      </c>
      <c r="Q2304" s="11">
        <v>20</v>
      </c>
      <c r="R2304" s="11">
        <v>3</v>
      </c>
    </row>
    <row r="2305" spans="1:18">
      <c r="A2305" s="10" t="s">
        <v>2430</v>
      </c>
      <c r="B2305" s="11" t="s">
        <v>49</v>
      </c>
      <c r="C2305" s="11" t="s">
        <v>4177</v>
      </c>
      <c r="D2305" s="11">
        <v>98103</v>
      </c>
      <c r="E2305" s="16">
        <v>428000</v>
      </c>
      <c r="F2305" s="12">
        <v>3</v>
      </c>
      <c r="G2305" s="15">
        <v>2</v>
      </c>
      <c r="H2305" s="15">
        <v>1310</v>
      </c>
      <c r="I2305" s="13">
        <v>327</v>
      </c>
      <c r="J2305" s="11">
        <v>0</v>
      </c>
      <c r="K2305" s="15" t="s">
        <v>4183</v>
      </c>
      <c r="L2305" s="11" t="s">
        <v>4178</v>
      </c>
      <c r="M2305" s="11" t="s">
        <v>4184</v>
      </c>
      <c r="N2305" s="11" t="s">
        <v>4180</v>
      </c>
      <c r="O2305" s="11">
        <v>39</v>
      </c>
      <c r="P2305" s="11">
        <v>0</v>
      </c>
      <c r="Q2305" s="11">
        <v>39</v>
      </c>
      <c r="R2305" s="11">
        <v>1</v>
      </c>
    </row>
    <row r="2306" spans="1:18">
      <c r="A2306" s="10" t="s">
        <v>5863</v>
      </c>
      <c r="B2306" s="11" t="s">
        <v>624</v>
      </c>
      <c r="C2306" s="11" t="s">
        <v>4177</v>
      </c>
      <c r="D2306" s="11">
        <v>98045</v>
      </c>
      <c r="E2306" s="16">
        <v>427874</v>
      </c>
      <c r="F2306" s="12">
        <v>3</v>
      </c>
      <c r="G2306" s="15">
        <v>3</v>
      </c>
      <c r="H2306" s="15">
        <v>2340</v>
      </c>
      <c r="I2306" s="13">
        <v>183</v>
      </c>
      <c r="J2306" s="11">
        <v>0</v>
      </c>
      <c r="K2306" s="15" t="s">
        <v>4183</v>
      </c>
      <c r="L2306" s="11" t="s">
        <v>4183</v>
      </c>
      <c r="M2306" s="11" t="s">
        <v>4184</v>
      </c>
      <c r="N2306" s="11" t="s">
        <v>4180</v>
      </c>
      <c r="O2306" s="11">
        <v>12</v>
      </c>
      <c r="P2306" s="11">
        <v>1923</v>
      </c>
      <c r="Q2306" s="11">
        <v>102</v>
      </c>
      <c r="R2306" s="11">
        <v>2</v>
      </c>
    </row>
    <row r="2307" spans="1:18">
      <c r="A2307" s="10" t="s">
        <v>6221</v>
      </c>
      <c r="B2307" s="11" t="s">
        <v>49</v>
      </c>
      <c r="C2307" s="11" t="s">
        <v>4177</v>
      </c>
      <c r="D2307" s="11">
        <v>98117</v>
      </c>
      <c r="E2307" s="16">
        <v>427550</v>
      </c>
      <c r="F2307" s="12">
        <v>2</v>
      </c>
      <c r="G2307" s="15">
        <v>1</v>
      </c>
      <c r="H2307" s="11">
        <v>880</v>
      </c>
      <c r="I2307" s="13">
        <v>486</v>
      </c>
      <c r="J2307" s="11">
        <v>0</v>
      </c>
      <c r="K2307" s="15" t="s">
        <v>4183</v>
      </c>
      <c r="L2307" s="11" t="s">
        <v>4183</v>
      </c>
      <c r="M2307" s="11" t="s">
        <v>4184</v>
      </c>
      <c r="N2307" s="11" t="s">
        <v>4180</v>
      </c>
      <c r="O2307" s="11">
        <v>85</v>
      </c>
      <c r="P2307" s="11">
        <v>1996</v>
      </c>
      <c r="Q2307" s="11">
        <v>29</v>
      </c>
      <c r="R2307" s="11">
        <v>1</v>
      </c>
    </row>
    <row r="2308" spans="1:18">
      <c r="A2308" s="10" t="s">
        <v>6222</v>
      </c>
      <c r="B2308" s="11" t="s">
        <v>319</v>
      </c>
      <c r="C2308" s="11" t="s">
        <v>4177</v>
      </c>
      <c r="D2308" s="11">
        <v>98058</v>
      </c>
      <c r="E2308" s="16">
        <v>427500</v>
      </c>
      <c r="F2308" s="12">
        <v>4</v>
      </c>
      <c r="G2308" s="15">
        <v>2.5</v>
      </c>
      <c r="H2308" s="15">
        <v>2460</v>
      </c>
      <c r="I2308" s="13">
        <v>174</v>
      </c>
      <c r="J2308" s="11">
        <v>0</v>
      </c>
      <c r="K2308" s="15" t="s">
        <v>4183</v>
      </c>
      <c r="L2308" s="11" t="s">
        <v>4183</v>
      </c>
      <c r="M2308" s="11" t="s">
        <v>4184</v>
      </c>
      <c r="N2308" s="11" t="s">
        <v>4180</v>
      </c>
      <c r="O2308" s="11">
        <v>22</v>
      </c>
      <c r="P2308" s="11">
        <v>0</v>
      </c>
      <c r="Q2308" s="11">
        <v>22</v>
      </c>
      <c r="R2308" s="11">
        <v>2</v>
      </c>
    </row>
    <row r="2309" spans="1:18">
      <c r="A2309" s="10" t="s">
        <v>2433</v>
      </c>
      <c r="B2309" s="11" t="s">
        <v>49</v>
      </c>
      <c r="C2309" s="11" t="s">
        <v>4177</v>
      </c>
      <c r="D2309" s="11">
        <v>98109</v>
      </c>
      <c r="E2309" s="16">
        <v>427500</v>
      </c>
      <c r="F2309" s="12">
        <v>2</v>
      </c>
      <c r="G2309" s="15">
        <v>2</v>
      </c>
      <c r="H2309" s="15">
        <v>1090</v>
      </c>
      <c r="I2309" s="13">
        <v>392</v>
      </c>
      <c r="J2309" s="11">
        <v>0</v>
      </c>
      <c r="K2309" s="15" t="s">
        <v>4183</v>
      </c>
      <c r="L2309" s="11" t="s">
        <v>4183</v>
      </c>
      <c r="M2309" s="11" t="s">
        <v>4184</v>
      </c>
      <c r="N2309" s="11" t="s">
        <v>4180</v>
      </c>
      <c r="O2309" s="11">
        <v>17</v>
      </c>
      <c r="P2309" s="11">
        <v>0</v>
      </c>
      <c r="Q2309" s="11">
        <v>17</v>
      </c>
      <c r="R2309" s="11">
        <v>3</v>
      </c>
    </row>
    <row r="2310" spans="1:18">
      <c r="A2310" s="10" t="s">
        <v>6223</v>
      </c>
      <c r="B2310" s="11" t="s">
        <v>675</v>
      </c>
      <c r="C2310" s="11" t="s">
        <v>4177</v>
      </c>
      <c r="D2310" s="11">
        <v>98001</v>
      </c>
      <c r="E2310" s="16">
        <v>427000</v>
      </c>
      <c r="F2310" s="12">
        <v>3</v>
      </c>
      <c r="G2310" s="15">
        <v>2.5</v>
      </c>
      <c r="H2310" s="15">
        <v>2432</v>
      </c>
      <c r="I2310" s="13">
        <v>176</v>
      </c>
      <c r="J2310" s="11">
        <v>0</v>
      </c>
      <c r="K2310" s="15" t="s">
        <v>4183</v>
      </c>
      <c r="L2310" s="11" t="s">
        <v>4183</v>
      </c>
      <c r="M2310" s="11" t="s">
        <v>4179</v>
      </c>
      <c r="N2310" s="11" t="s">
        <v>4180</v>
      </c>
      <c r="O2310" s="11">
        <v>20</v>
      </c>
      <c r="P2310" s="11">
        <v>0</v>
      </c>
      <c r="Q2310" s="11">
        <v>20</v>
      </c>
      <c r="R2310" s="11">
        <v>2</v>
      </c>
    </row>
    <row r="2311" spans="1:18">
      <c r="A2311" s="10" t="s">
        <v>6224</v>
      </c>
      <c r="B2311" s="11" t="s">
        <v>624</v>
      </c>
      <c r="C2311" s="11" t="s">
        <v>4177</v>
      </c>
      <c r="D2311" s="11">
        <v>98045</v>
      </c>
      <c r="E2311" s="16">
        <v>427000</v>
      </c>
      <c r="F2311" s="12">
        <v>3</v>
      </c>
      <c r="G2311" s="15">
        <v>2.5</v>
      </c>
      <c r="H2311" s="15">
        <v>1830</v>
      </c>
      <c r="I2311" s="13">
        <v>233</v>
      </c>
      <c r="J2311" s="11">
        <v>2</v>
      </c>
      <c r="K2311" s="15" t="s">
        <v>4183</v>
      </c>
      <c r="L2311" s="11" t="s">
        <v>4178</v>
      </c>
      <c r="M2311" s="11" t="s">
        <v>4184</v>
      </c>
      <c r="N2311" s="11" t="s">
        <v>4180</v>
      </c>
      <c r="O2311" s="11">
        <v>34</v>
      </c>
      <c r="P2311" s="11">
        <v>0</v>
      </c>
      <c r="Q2311" s="11">
        <v>34</v>
      </c>
      <c r="R2311" s="11">
        <v>1</v>
      </c>
    </row>
    <row r="2312" spans="1:18">
      <c r="A2312" s="10" t="s">
        <v>2436</v>
      </c>
      <c r="B2312" s="11" t="s">
        <v>49</v>
      </c>
      <c r="C2312" s="11" t="s">
        <v>4177</v>
      </c>
      <c r="D2312" s="11">
        <v>98112</v>
      </c>
      <c r="E2312" s="16">
        <v>427000</v>
      </c>
      <c r="F2312" s="12">
        <v>4</v>
      </c>
      <c r="G2312" s="15">
        <v>1</v>
      </c>
      <c r="H2312" s="15">
        <v>1860</v>
      </c>
      <c r="I2312" s="13">
        <v>230</v>
      </c>
      <c r="J2312" s="11">
        <v>0</v>
      </c>
      <c r="K2312" s="15" t="s">
        <v>4183</v>
      </c>
      <c r="L2312" s="11" t="s">
        <v>4183</v>
      </c>
      <c r="M2312" s="11" t="s">
        <v>4184</v>
      </c>
      <c r="N2312" s="11" t="s">
        <v>5514</v>
      </c>
      <c r="O2312" s="11">
        <v>124</v>
      </c>
      <c r="P2312" s="11">
        <v>0</v>
      </c>
      <c r="Q2312" s="11">
        <v>124</v>
      </c>
      <c r="R2312" s="11">
        <v>1.5</v>
      </c>
    </row>
    <row r="2313" spans="1:18">
      <c r="A2313" s="10" t="s">
        <v>6225</v>
      </c>
      <c r="B2313" s="11" t="s">
        <v>49</v>
      </c>
      <c r="C2313" s="11" t="s">
        <v>4177</v>
      </c>
      <c r="D2313" s="11">
        <v>98103</v>
      </c>
      <c r="E2313" s="16">
        <v>427000</v>
      </c>
      <c r="F2313" s="12">
        <v>2</v>
      </c>
      <c r="G2313" s="15">
        <v>1</v>
      </c>
      <c r="H2313" s="11">
        <v>920</v>
      </c>
      <c r="I2313" s="13">
        <v>464</v>
      </c>
      <c r="J2313" s="11">
        <v>0</v>
      </c>
      <c r="K2313" s="15" t="s">
        <v>4183</v>
      </c>
      <c r="L2313" s="11" t="s">
        <v>4183</v>
      </c>
      <c r="M2313" s="11" t="s">
        <v>4184</v>
      </c>
      <c r="N2313" s="11" t="s">
        <v>4180</v>
      </c>
      <c r="O2313" s="11">
        <v>115</v>
      </c>
      <c r="P2313" s="11">
        <v>2006</v>
      </c>
      <c r="Q2313" s="11">
        <v>19</v>
      </c>
      <c r="R2313" s="11">
        <v>1</v>
      </c>
    </row>
    <row r="2314" spans="1:18">
      <c r="A2314" s="10" t="s">
        <v>6226</v>
      </c>
      <c r="B2314" s="11" t="s">
        <v>49</v>
      </c>
      <c r="C2314" s="11" t="s">
        <v>4177</v>
      </c>
      <c r="D2314" s="11">
        <v>98144</v>
      </c>
      <c r="E2314" s="16">
        <v>427000</v>
      </c>
      <c r="F2314" s="12">
        <v>5</v>
      </c>
      <c r="G2314" s="15">
        <v>2.75</v>
      </c>
      <c r="H2314" s="15">
        <v>2220</v>
      </c>
      <c r="I2314" s="13">
        <v>192</v>
      </c>
      <c r="J2314" s="11">
        <v>0</v>
      </c>
      <c r="K2314" s="15" t="s">
        <v>4183</v>
      </c>
      <c r="L2314" s="11" t="s">
        <v>4178</v>
      </c>
      <c r="M2314" s="11" t="s">
        <v>4184</v>
      </c>
      <c r="N2314" s="11" t="s">
        <v>4180</v>
      </c>
      <c r="O2314" s="11">
        <v>52</v>
      </c>
      <c r="P2314" s="11">
        <v>2013</v>
      </c>
      <c r="Q2314" s="11">
        <v>12</v>
      </c>
      <c r="R2314" s="11">
        <v>1</v>
      </c>
    </row>
    <row r="2315" spans="1:18">
      <c r="A2315" s="10" t="s">
        <v>6227</v>
      </c>
      <c r="B2315" s="11" t="s">
        <v>319</v>
      </c>
      <c r="C2315" s="11" t="s">
        <v>4177</v>
      </c>
      <c r="D2315" s="11">
        <v>98058</v>
      </c>
      <c r="E2315" s="16">
        <v>426500</v>
      </c>
      <c r="F2315" s="12">
        <v>4</v>
      </c>
      <c r="G2315" s="15">
        <v>2.5</v>
      </c>
      <c r="H2315" s="15">
        <v>2700</v>
      </c>
      <c r="I2315" s="13">
        <v>158</v>
      </c>
      <c r="J2315" s="11">
        <v>0</v>
      </c>
      <c r="K2315" s="15" t="s">
        <v>4183</v>
      </c>
      <c r="L2315" s="11" t="s">
        <v>4183</v>
      </c>
      <c r="M2315" s="11" t="s">
        <v>4184</v>
      </c>
      <c r="N2315" s="11" t="s">
        <v>4180</v>
      </c>
      <c r="O2315" s="11">
        <v>27</v>
      </c>
      <c r="P2315" s="11">
        <v>2006</v>
      </c>
      <c r="Q2315" s="11">
        <v>19</v>
      </c>
      <c r="R2315" s="11">
        <v>2</v>
      </c>
    </row>
    <row r="2316" spans="1:18">
      <c r="A2316" s="10" t="s">
        <v>6228</v>
      </c>
      <c r="B2316" s="11" t="s">
        <v>329</v>
      </c>
      <c r="C2316" s="11" t="s">
        <v>4177</v>
      </c>
      <c r="D2316" s="11">
        <v>98028</v>
      </c>
      <c r="E2316" s="16">
        <v>426090</v>
      </c>
      <c r="F2316" s="12">
        <v>3</v>
      </c>
      <c r="G2316" s="15">
        <v>2.5</v>
      </c>
      <c r="H2316" s="15">
        <v>2340</v>
      </c>
      <c r="I2316" s="13">
        <v>182</v>
      </c>
      <c r="J2316" s="11">
        <v>0</v>
      </c>
      <c r="K2316" s="15" t="s">
        <v>4183</v>
      </c>
      <c r="L2316" s="11" t="s">
        <v>4183</v>
      </c>
      <c r="M2316" s="11" t="s">
        <v>4184</v>
      </c>
      <c r="N2316" s="11" t="s">
        <v>4180</v>
      </c>
      <c r="O2316" s="11">
        <v>30</v>
      </c>
      <c r="P2316" s="11">
        <v>0</v>
      </c>
      <c r="Q2316" s="11">
        <v>30</v>
      </c>
      <c r="R2316" s="11">
        <v>2</v>
      </c>
    </row>
    <row r="2317" spans="1:18">
      <c r="A2317" s="10" t="s">
        <v>6229</v>
      </c>
      <c r="B2317" s="11" t="s">
        <v>920</v>
      </c>
      <c r="C2317" s="11" t="s">
        <v>4177</v>
      </c>
      <c r="D2317" s="11">
        <v>98038</v>
      </c>
      <c r="E2317" s="16">
        <v>426000</v>
      </c>
      <c r="F2317" s="12">
        <v>4</v>
      </c>
      <c r="G2317" s="15">
        <v>2.5</v>
      </c>
      <c r="H2317" s="15">
        <v>2800</v>
      </c>
      <c r="I2317" s="13">
        <v>152</v>
      </c>
      <c r="J2317" s="11">
        <v>0</v>
      </c>
      <c r="K2317" s="15" t="s">
        <v>4183</v>
      </c>
      <c r="L2317" s="11" t="s">
        <v>4183</v>
      </c>
      <c r="M2317" s="11" t="s">
        <v>4184</v>
      </c>
      <c r="N2317" s="11" t="s">
        <v>4180</v>
      </c>
      <c r="O2317" s="11">
        <v>21</v>
      </c>
      <c r="P2317" s="11">
        <v>2003</v>
      </c>
      <c r="Q2317" s="11">
        <v>22</v>
      </c>
      <c r="R2317" s="11">
        <v>2</v>
      </c>
    </row>
    <row r="2318" spans="1:18">
      <c r="A2318" s="10" t="s">
        <v>6230</v>
      </c>
      <c r="B2318" s="11" t="s">
        <v>319</v>
      </c>
      <c r="C2318" s="11" t="s">
        <v>4177</v>
      </c>
      <c r="D2318" s="11">
        <v>98059</v>
      </c>
      <c r="E2318" s="16">
        <v>425000</v>
      </c>
      <c r="F2318" s="12">
        <v>3</v>
      </c>
      <c r="G2318" s="15">
        <v>1</v>
      </c>
      <c r="H2318" s="15">
        <v>1520</v>
      </c>
      <c r="I2318" s="13">
        <v>280</v>
      </c>
      <c r="J2318" s="11">
        <v>5</v>
      </c>
      <c r="K2318" s="15" t="s">
        <v>4183</v>
      </c>
      <c r="L2318" s="11" t="s">
        <v>4183</v>
      </c>
      <c r="M2318" s="11" t="s">
        <v>4197</v>
      </c>
      <c r="N2318" s="11" t="s">
        <v>4181</v>
      </c>
      <c r="O2318" s="11">
        <v>37</v>
      </c>
      <c r="P2318" s="11">
        <v>0</v>
      </c>
      <c r="Q2318" s="11">
        <v>37</v>
      </c>
      <c r="R2318" s="11">
        <v>1.5</v>
      </c>
    </row>
    <row r="2319" spans="1:18">
      <c r="A2319" s="10" t="s">
        <v>6231</v>
      </c>
      <c r="B2319" s="11" t="s">
        <v>49</v>
      </c>
      <c r="C2319" s="11" t="s">
        <v>4177</v>
      </c>
      <c r="D2319" s="11">
        <v>98103</v>
      </c>
      <c r="E2319" s="16">
        <v>425000</v>
      </c>
      <c r="F2319" s="12">
        <v>3</v>
      </c>
      <c r="G2319" s="15">
        <v>1.75</v>
      </c>
      <c r="H2319" s="15">
        <v>1680</v>
      </c>
      <c r="I2319" s="13">
        <v>253</v>
      </c>
      <c r="J2319" s="11">
        <v>0</v>
      </c>
      <c r="K2319" s="15" t="s">
        <v>4183</v>
      </c>
      <c r="L2319" s="11" t="s">
        <v>4178</v>
      </c>
      <c r="M2319" s="11" t="s">
        <v>4179</v>
      </c>
      <c r="N2319" s="11" t="s">
        <v>4179</v>
      </c>
      <c r="O2319" s="11">
        <v>125</v>
      </c>
      <c r="P2319" s="11">
        <v>1971</v>
      </c>
      <c r="Q2319" s="11">
        <v>54</v>
      </c>
      <c r="R2319" s="11">
        <v>1</v>
      </c>
    </row>
    <row r="2320" spans="1:18">
      <c r="A2320" s="10" t="s">
        <v>2444</v>
      </c>
      <c r="B2320" s="11" t="s">
        <v>459</v>
      </c>
      <c r="C2320" s="11" t="s">
        <v>4177</v>
      </c>
      <c r="D2320" s="11">
        <v>98198</v>
      </c>
      <c r="E2320" s="16">
        <v>425000</v>
      </c>
      <c r="F2320" s="12">
        <v>4</v>
      </c>
      <c r="G2320" s="15">
        <v>2.75</v>
      </c>
      <c r="H2320" s="15">
        <v>2440</v>
      </c>
      <c r="I2320" s="13">
        <v>174</v>
      </c>
      <c r="J2320" s="11">
        <v>0</v>
      </c>
      <c r="K2320" s="15" t="s">
        <v>4183</v>
      </c>
      <c r="L2320" s="11" t="s">
        <v>4183</v>
      </c>
      <c r="M2320" s="11" t="s">
        <v>4195</v>
      </c>
      <c r="N2320" s="11" t="s">
        <v>4179</v>
      </c>
      <c r="O2320" s="11">
        <v>68</v>
      </c>
      <c r="P2320" s="11">
        <v>2001</v>
      </c>
      <c r="Q2320" s="11">
        <v>24</v>
      </c>
      <c r="R2320" s="11">
        <v>2</v>
      </c>
    </row>
    <row r="2321" spans="1:18">
      <c r="A2321" s="10" t="s">
        <v>6232</v>
      </c>
      <c r="B2321" s="11" t="s">
        <v>841</v>
      </c>
      <c r="C2321" s="11" t="s">
        <v>4177</v>
      </c>
      <c r="D2321" s="11">
        <v>98011</v>
      </c>
      <c r="E2321" s="16">
        <v>425000</v>
      </c>
      <c r="F2321" s="12">
        <v>3</v>
      </c>
      <c r="G2321" s="15">
        <v>2.25</v>
      </c>
      <c r="H2321" s="15">
        <v>1870</v>
      </c>
      <c r="I2321" s="13">
        <v>227</v>
      </c>
      <c r="J2321" s="11">
        <v>0</v>
      </c>
      <c r="K2321" s="15" t="s">
        <v>4183</v>
      </c>
      <c r="L2321" s="11" t="s">
        <v>4178</v>
      </c>
      <c r="M2321" s="11" t="s">
        <v>4184</v>
      </c>
      <c r="N2321" s="11" t="s">
        <v>4180</v>
      </c>
      <c r="O2321" s="11">
        <v>47</v>
      </c>
      <c r="P2321" s="11">
        <v>0</v>
      </c>
      <c r="Q2321" s="11">
        <v>47</v>
      </c>
      <c r="R2321" s="11">
        <v>1</v>
      </c>
    </row>
    <row r="2322" spans="1:18">
      <c r="A2322" s="10" t="s">
        <v>6233</v>
      </c>
      <c r="B2322" s="11" t="s">
        <v>841</v>
      </c>
      <c r="C2322" s="11" t="s">
        <v>4177</v>
      </c>
      <c r="D2322" s="11">
        <v>98011</v>
      </c>
      <c r="E2322" s="16">
        <v>425000</v>
      </c>
      <c r="F2322" s="12">
        <v>3</v>
      </c>
      <c r="G2322" s="15">
        <v>2.5</v>
      </c>
      <c r="H2322" s="15">
        <v>1870</v>
      </c>
      <c r="I2322" s="13">
        <v>227</v>
      </c>
      <c r="J2322" s="11">
        <v>0</v>
      </c>
      <c r="K2322" s="15" t="s">
        <v>4183</v>
      </c>
      <c r="L2322" s="11" t="s">
        <v>4183</v>
      </c>
      <c r="M2322" s="11" t="s">
        <v>4184</v>
      </c>
      <c r="N2322" s="11" t="s">
        <v>4180</v>
      </c>
      <c r="O2322" s="11">
        <v>22</v>
      </c>
      <c r="P2322" s="11">
        <v>0</v>
      </c>
      <c r="Q2322" s="11">
        <v>22</v>
      </c>
      <c r="R2322" s="11">
        <v>2</v>
      </c>
    </row>
    <row r="2323" spans="1:18">
      <c r="A2323" s="10" t="s">
        <v>6234</v>
      </c>
      <c r="B2323" s="11" t="s">
        <v>79</v>
      </c>
      <c r="C2323" s="11" t="s">
        <v>4177</v>
      </c>
      <c r="D2323" s="11">
        <v>98029</v>
      </c>
      <c r="E2323" s="16">
        <v>425000</v>
      </c>
      <c r="F2323" s="12">
        <v>3</v>
      </c>
      <c r="G2323" s="15">
        <v>2.5</v>
      </c>
      <c r="H2323" s="15">
        <v>1930</v>
      </c>
      <c r="I2323" s="13">
        <v>220</v>
      </c>
      <c r="J2323" s="11">
        <v>0</v>
      </c>
      <c r="K2323" s="15" t="s">
        <v>4183</v>
      </c>
      <c r="L2323" s="11" t="s">
        <v>4183</v>
      </c>
      <c r="M2323" s="11" t="s">
        <v>4184</v>
      </c>
      <c r="N2323" s="11" t="s">
        <v>4180</v>
      </c>
      <c r="O2323" s="11">
        <v>35</v>
      </c>
      <c r="P2323" s="11">
        <v>2009</v>
      </c>
      <c r="Q2323" s="11">
        <v>16</v>
      </c>
      <c r="R2323" s="11">
        <v>2</v>
      </c>
    </row>
    <row r="2324" spans="1:18">
      <c r="A2324" s="10" t="s">
        <v>6235</v>
      </c>
      <c r="B2324" s="11" t="s">
        <v>329</v>
      </c>
      <c r="C2324" s="11" t="s">
        <v>4177</v>
      </c>
      <c r="D2324" s="11">
        <v>98028</v>
      </c>
      <c r="E2324" s="16">
        <v>425000</v>
      </c>
      <c r="F2324" s="12">
        <v>4</v>
      </c>
      <c r="G2324" s="15">
        <v>2.75</v>
      </c>
      <c r="H2324" s="15">
        <v>1680</v>
      </c>
      <c r="I2324" s="13">
        <v>253</v>
      </c>
      <c r="J2324" s="11">
        <v>0</v>
      </c>
      <c r="K2324" s="15" t="s">
        <v>4183</v>
      </c>
      <c r="L2324" s="11" t="s">
        <v>4178</v>
      </c>
      <c r="M2324" s="11" t="s">
        <v>4184</v>
      </c>
      <c r="N2324" s="11" t="s">
        <v>4179</v>
      </c>
      <c r="O2324" s="11">
        <v>46</v>
      </c>
      <c r="P2324" s="11">
        <v>0</v>
      </c>
      <c r="Q2324" s="11">
        <v>46</v>
      </c>
      <c r="R2324" s="11">
        <v>1</v>
      </c>
    </row>
    <row r="2325" spans="1:18">
      <c r="A2325" s="10" t="s">
        <v>6236</v>
      </c>
      <c r="B2325" s="11" t="s">
        <v>1392</v>
      </c>
      <c r="C2325" s="11" t="s">
        <v>4177</v>
      </c>
      <c r="D2325" s="11">
        <v>98042</v>
      </c>
      <c r="E2325" s="16">
        <v>425000</v>
      </c>
      <c r="F2325" s="12">
        <v>3</v>
      </c>
      <c r="G2325" s="15">
        <v>2.5</v>
      </c>
      <c r="H2325" s="15">
        <v>2670</v>
      </c>
      <c r="I2325" s="13">
        <v>159</v>
      </c>
      <c r="J2325" s="11">
        <v>0</v>
      </c>
      <c r="K2325" s="15" t="s">
        <v>4183</v>
      </c>
      <c r="L2325" s="11" t="s">
        <v>4183</v>
      </c>
      <c r="M2325" s="11" t="s">
        <v>4184</v>
      </c>
      <c r="N2325" s="11" t="s">
        <v>4179</v>
      </c>
      <c r="O2325" s="11">
        <v>37</v>
      </c>
      <c r="P2325" s="11">
        <v>0</v>
      </c>
      <c r="Q2325" s="11">
        <v>37</v>
      </c>
      <c r="R2325" s="11">
        <v>1</v>
      </c>
    </row>
    <row r="2326" spans="1:18">
      <c r="A2326" s="10" t="s">
        <v>6237</v>
      </c>
      <c r="B2326" s="11" t="s">
        <v>46</v>
      </c>
      <c r="C2326" s="11" t="s">
        <v>4177</v>
      </c>
      <c r="D2326" s="11">
        <v>98034</v>
      </c>
      <c r="E2326" s="16">
        <v>425000</v>
      </c>
      <c r="F2326" s="12">
        <v>3</v>
      </c>
      <c r="G2326" s="15">
        <v>2.25</v>
      </c>
      <c r="H2326" s="15">
        <v>1820</v>
      </c>
      <c r="I2326" s="13">
        <v>234</v>
      </c>
      <c r="J2326" s="11">
        <v>0</v>
      </c>
      <c r="K2326" s="15" t="s">
        <v>4183</v>
      </c>
      <c r="L2326" s="11" t="s">
        <v>4178</v>
      </c>
      <c r="M2326" s="11" t="s">
        <v>4184</v>
      </c>
      <c r="N2326" s="11" t="s">
        <v>4180</v>
      </c>
      <c r="O2326" s="11">
        <v>51</v>
      </c>
      <c r="P2326" s="11">
        <v>0</v>
      </c>
      <c r="Q2326" s="11">
        <v>51</v>
      </c>
      <c r="R2326" s="11">
        <v>1</v>
      </c>
    </row>
    <row r="2327" spans="1:18">
      <c r="A2327" s="10" t="s">
        <v>6238</v>
      </c>
      <c r="B2327" s="11" t="s">
        <v>624</v>
      </c>
      <c r="C2327" s="11" t="s">
        <v>4177</v>
      </c>
      <c r="D2327" s="11">
        <v>98045</v>
      </c>
      <c r="E2327" s="16">
        <v>425000</v>
      </c>
      <c r="F2327" s="12">
        <v>3</v>
      </c>
      <c r="G2327" s="15">
        <v>1.75</v>
      </c>
      <c r="H2327" s="15">
        <v>1510</v>
      </c>
      <c r="I2327" s="13">
        <v>281</v>
      </c>
      <c r="J2327" s="11">
        <v>1</v>
      </c>
      <c r="K2327" s="15" t="s">
        <v>4183</v>
      </c>
      <c r="L2327" s="11" t="s">
        <v>4178</v>
      </c>
      <c r="M2327" s="11" t="s">
        <v>4184</v>
      </c>
      <c r="N2327" s="11" t="s">
        <v>4180</v>
      </c>
      <c r="O2327" s="11">
        <v>36</v>
      </c>
      <c r="P2327" s="11">
        <v>0</v>
      </c>
      <c r="Q2327" s="11">
        <v>36</v>
      </c>
      <c r="R2327" s="11">
        <v>1</v>
      </c>
    </row>
    <row r="2328" spans="1:18">
      <c r="A2328" s="10" t="s">
        <v>6239</v>
      </c>
      <c r="B2328" s="11" t="s">
        <v>137</v>
      </c>
      <c r="C2328" s="11" t="s">
        <v>4177</v>
      </c>
      <c r="D2328" s="11">
        <v>98053</v>
      </c>
      <c r="E2328" s="16">
        <v>425000</v>
      </c>
      <c r="F2328" s="12">
        <v>3</v>
      </c>
      <c r="G2328" s="15">
        <v>2.25</v>
      </c>
      <c r="H2328" s="15">
        <v>1580</v>
      </c>
      <c r="I2328" s="13">
        <v>269</v>
      </c>
      <c r="J2328" s="11">
        <v>1</v>
      </c>
      <c r="K2328" s="15" t="s">
        <v>4183</v>
      </c>
      <c r="L2328" s="11" t="s">
        <v>4178</v>
      </c>
      <c r="M2328" s="11" t="s">
        <v>4184</v>
      </c>
      <c r="N2328" s="11" t="s">
        <v>4180</v>
      </c>
      <c r="O2328" s="11">
        <v>33</v>
      </c>
      <c r="P2328" s="11">
        <v>0</v>
      </c>
      <c r="Q2328" s="11">
        <v>33</v>
      </c>
      <c r="R2328" s="11">
        <v>1</v>
      </c>
    </row>
    <row r="2329" spans="1:18">
      <c r="A2329" s="10" t="s">
        <v>6240</v>
      </c>
      <c r="B2329" s="11" t="s">
        <v>137</v>
      </c>
      <c r="C2329" s="11" t="s">
        <v>4177</v>
      </c>
      <c r="D2329" s="11">
        <v>98052</v>
      </c>
      <c r="E2329" s="16">
        <v>425000</v>
      </c>
      <c r="F2329" s="12">
        <v>3</v>
      </c>
      <c r="G2329" s="15">
        <v>1.5</v>
      </c>
      <c r="H2329" s="15">
        <v>1300</v>
      </c>
      <c r="I2329" s="13">
        <v>327</v>
      </c>
      <c r="J2329" s="11">
        <v>0</v>
      </c>
      <c r="K2329" s="15" t="s">
        <v>4183</v>
      </c>
      <c r="L2329" s="11" t="s">
        <v>4183</v>
      </c>
      <c r="M2329" s="11" t="s">
        <v>4184</v>
      </c>
      <c r="N2329" s="11" t="s">
        <v>4180</v>
      </c>
      <c r="O2329" s="11">
        <v>61</v>
      </c>
      <c r="P2329" s="11">
        <v>2000</v>
      </c>
      <c r="Q2329" s="11">
        <v>25</v>
      </c>
      <c r="R2329" s="11">
        <v>1</v>
      </c>
    </row>
    <row r="2330" spans="1:18">
      <c r="A2330" s="10" t="s">
        <v>6241</v>
      </c>
      <c r="B2330" s="11" t="s">
        <v>319</v>
      </c>
      <c r="C2330" s="11" t="s">
        <v>4177</v>
      </c>
      <c r="D2330" s="11">
        <v>98059</v>
      </c>
      <c r="E2330" s="16">
        <v>425000</v>
      </c>
      <c r="F2330" s="12">
        <v>3</v>
      </c>
      <c r="G2330" s="15">
        <v>2.5</v>
      </c>
      <c r="H2330" s="15">
        <v>2540</v>
      </c>
      <c r="I2330" s="13">
        <v>167</v>
      </c>
      <c r="J2330" s="11">
        <v>0</v>
      </c>
      <c r="K2330" s="15" t="s">
        <v>4183</v>
      </c>
      <c r="L2330" s="11" t="s">
        <v>4183</v>
      </c>
      <c r="M2330" s="11" t="s">
        <v>4184</v>
      </c>
      <c r="N2330" s="11" t="s">
        <v>4180</v>
      </c>
      <c r="O2330" s="11">
        <v>26</v>
      </c>
      <c r="P2330" s="11">
        <v>0</v>
      </c>
      <c r="Q2330" s="11">
        <v>26</v>
      </c>
      <c r="R2330" s="11">
        <v>2</v>
      </c>
    </row>
    <row r="2331" spans="1:18">
      <c r="A2331" s="10" t="s">
        <v>6242</v>
      </c>
      <c r="B2331" s="11" t="s">
        <v>49</v>
      </c>
      <c r="C2331" s="11" t="s">
        <v>4177</v>
      </c>
      <c r="D2331" s="11">
        <v>98107</v>
      </c>
      <c r="E2331" s="16">
        <v>425000</v>
      </c>
      <c r="F2331" s="12">
        <v>2</v>
      </c>
      <c r="G2331" s="15">
        <v>1</v>
      </c>
      <c r="H2331" s="11">
        <v>910</v>
      </c>
      <c r="I2331" s="13">
        <v>467</v>
      </c>
      <c r="J2331" s="11">
        <v>0</v>
      </c>
      <c r="K2331" s="15" t="s">
        <v>4183</v>
      </c>
      <c r="L2331" s="11" t="s">
        <v>4183</v>
      </c>
      <c r="M2331" s="11" t="s">
        <v>4184</v>
      </c>
      <c r="N2331" s="11" t="s">
        <v>4179</v>
      </c>
      <c r="O2331" s="11">
        <v>120</v>
      </c>
      <c r="P2331" s="11">
        <v>0</v>
      </c>
      <c r="Q2331" s="11">
        <v>120</v>
      </c>
      <c r="R2331" s="11">
        <v>1</v>
      </c>
    </row>
    <row r="2332" spans="1:18">
      <c r="A2332" s="10" t="s">
        <v>6243</v>
      </c>
      <c r="B2332" s="11" t="s">
        <v>49</v>
      </c>
      <c r="C2332" s="11" t="s">
        <v>4177</v>
      </c>
      <c r="D2332" s="11">
        <v>98107</v>
      </c>
      <c r="E2332" s="16">
        <v>425000</v>
      </c>
      <c r="F2332" s="12">
        <v>2</v>
      </c>
      <c r="G2332" s="15">
        <v>2.5</v>
      </c>
      <c r="H2332" s="15">
        <v>1140</v>
      </c>
      <c r="I2332" s="13">
        <v>373</v>
      </c>
      <c r="J2332" s="11">
        <v>0</v>
      </c>
      <c r="K2332" s="15" t="s">
        <v>4183</v>
      </c>
      <c r="L2332" s="11" t="s">
        <v>4183</v>
      </c>
      <c r="M2332" s="11" t="s">
        <v>4184</v>
      </c>
      <c r="N2332" s="11" t="s">
        <v>4180</v>
      </c>
      <c r="O2332" s="11">
        <v>18</v>
      </c>
      <c r="P2332" s="11">
        <v>0</v>
      </c>
      <c r="Q2332" s="11">
        <v>18</v>
      </c>
      <c r="R2332" s="11">
        <v>3</v>
      </c>
    </row>
    <row r="2333" spans="1:18">
      <c r="A2333" s="10" t="s">
        <v>6244</v>
      </c>
      <c r="B2333" s="11" t="s">
        <v>49</v>
      </c>
      <c r="C2333" s="11" t="s">
        <v>4177</v>
      </c>
      <c r="D2333" s="11">
        <v>98115</v>
      </c>
      <c r="E2333" s="16">
        <v>425000</v>
      </c>
      <c r="F2333" s="12">
        <v>3</v>
      </c>
      <c r="G2333" s="15">
        <v>1.5</v>
      </c>
      <c r="H2333" s="15">
        <v>1400</v>
      </c>
      <c r="I2333" s="13">
        <v>304</v>
      </c>
      <c r="J2333" s="11">
        <v>0</v>
      </c>
      <c r="K2333" s="15" t="s">
        <v>4183</v>
      </c>
      <c r="L2333" s="11" t="s">
        <v>4183</v>
      </c>
      <c r="M2333" s="11" t="s">
        <v>4184</v>
      </c>
      <c r="N2333" s="11" t="s">
        <v>4180</v>
      </c>
      <c r="O2333" s="11">
        <v>18</v>
      </c>
      <c r="P2333" s="11">
        <v>0</v>
      </c>
      <c r="Q2333" s="11">
        <v>18</v>
      </c>
      <c r="R2333" s="11">
        <v>3</v>
      </c>
    </row>
    <row r="2334" spans="1:18">
      <c r="A2334" s="10" t="s">
        <v>6245</v>
      </c>
      <c r="B2334" s="11" t="s">
        <v>49</v>
      </c>
      <c r="C2334" s="11" t="s">
        <v>4177</v>
      </c>
      <c r="D2334" s="11">
        <v>98118</v>
      </c>
      <c r="E2334" s="16">
        <v>425000</v>
      </c>
      <c r="F2334" s="12">
        <v>4</v>
      </c>
      <c r="G2334" s="15">
        <v>1.5</v>
      </c>
      <c r="H2334" s="15">
        <v>1600</v>
      </c>
      <c r="I2334" s="13">
        <v>266</v>
      </c>
      <c r="J2334" s="11">
        <v>0</v>
      </c>
      <c r="K2334" s="15" t="s">
        <v>4183</v>
      </c>
      <c r="L2334" s="11" t="s">
        <v>4183</v>
      </c>
      <c r="M2334" s="11" t="s">
        <v>4184</v>
      </c>
      <c r="N2334" s="11" t="s">
        <v>4180</v>
      </c>
      <c r="O2334" s="11">
        <v>79</v>
      </c>
      <c r="P2334" s="11">
        <v>0</v>
      </c>
      <c r="Q2334" s="11">
        <v>79</v>
      </c>
      <c r="R2334" s="11">
        <v>1.5</v>
      </c>
    </row>
    <row r="2335" spans="1:18">
      <c r="A2335" s="10" t="s">
        <v>6246</v>
      </c>
      <c r="B2335" s="11" t="s">
        <v>49</v>
      </c>
      <c r="C2335" s="11" t="s">
        <v>4177</v>
      </c>
      <c r="D2335" s="11">
        <v>98177</v>
      </c>
      <c r="E2335" s="16">
        <v>425000</v>
      </c>
      <c r="F2335" s="12">
        <v>3</v>
      </c>
      <c r="G2335" s="15">
        <v>2.5</v>
      </c>
      <c r="H2335" s="15">
        <v>2320</v>
      </c>
      <c r="I2335" s="13">
        <v>183</v>
      </c>
      <c r="J2335" s="11">
        <v>0</v>
      </c>
      <c r="K2335" s="15" t="s">
        <v>4183</v>
      </c>
      <c r="L2335" s="11" t="s">
        <v>4183</v>
      </c>
      <c r="M2335" s="11" t="s">
        <v>4184</v>
      </c>
      <c r="N2335" s="11" t="s">
        <v>4180</v>
      </c>
      <c r="O2335" s="11">
        <v>16</v>
      </c>
      <c r="P2335" s="11">
        <v>0</v>
      </c>
      <c r="Q2335" s="11">
        <v>16</v>
      </c>
      <c r="R2335" s="11">
        <v>3</v>
      </c>
    </row>
    <row r="2336" spans="1:18">
      <c r="A2336" s="10" t="s">
        <v>6247</v>
      </c>
      <c r="B2336" s="11" t="s">
        <v>49</v>
      </c>
      <c r="C2336" s="11" t="s">
        <v>4177</v>
      </c>
      <c r="D2336" s="11">
        <v>98199</v>
      </c>
      <c r="E2336" s="16">
        <v>425000</v>
      </c>
      <c r="F2336" s="12">
        <v>2</v>
      </c>
      <c r="G2336" s="15">
        <v>1</v>
      </c>
      <c r="H2336" s="15">
        <v>1320</v>
      </c>
      <c r="I2336" s="13">
        <v>322</v>
      </c>
      <c r="J2336" s="11">
        <v>0</v>
      </c>
      <c r="K2336" s="15" t="s">
        <v>4183</v>
      </c>
      <c r="L2336" s="11" t="s">
        <v>4178</v>
      </c>
      <c r="M2336" s="11" t="s">
        <v>4184</v>
      </c>
      <c r="N2336" s="11" t="s">
        <v>4180</v>
      </c>
      <c r="O2336" s="11">
        <v>86</v>
      </c>
      <c r="P2336" s="11">
        <v>1969</v>
      </c>
      <c r="Q2336" s="11">
        <v>56</v>
      </c>
      <c r="R2336" s="11">
        <v>1</v>
      </c>
    </row>
    <row r="2337" spans="1:18">
      <c r="A2337" s="10" t="s">
        <v>6248</v>
      </c>
      <c r="B2337" s="11" t="s">
        <v>49</v>
      </c>
      <c r="C2337" s="11" t="s">
        <v>4177</v>
      </c>
      <c r="D2337" s="11">
        <v>98122</v>
      </c>
      <c r="E2337" s="16">
        <v>425000</v>
      </c>
      <c r="F2337" s="12">
        <v>3</v>
      </c>
      <c r="G2337" s="15">
        <v>2.25</v>
      </c>
      <c r="H2337" s="15">
        <v>1660</v>
      </c>
      <c r="I2337" s="13">
        <v>256</v>
      </c>
      <c r="J2337" s="11">
        <v>0</v>
      </c>
      <c r="K2337" s="15" t="s">
        <v>4183</v>
      </c>
      <c r="L2337" s="11" t="s">
        <v>4178</v>
      </c>
      <c r="M2337" s="11" t="s">
        <v>4184</v>
      </c>
      <c r="N2337" s="11" t="s">
        <v>4180</v>
      </c>
      <c r="O2337" s="11">
        <v>46</v>
      </c>
      <c r="P2337" s="11">
        <v>2014</v>
      </c>
      <c r="Q2337" s="11">
        <v>11</v>
      </c>
      <c r="R2337" s="11">
        <v>1</v>
      </c>
    </row>
    <row r="2338" spans="1:18">
      <c r="A2338" s="10" t="s">
        <v>6249</v>
      </c>
      <c r="B2338" s="11" t="s">
        <v>313</v>
      </c>
      <c r="C2338" s="11" t="s">
        <v>4177</v>
      </c>
      <c r="D2338" s="11">
        <v>98065</v>
      </c>
      <c r="E2338" s="16">
        <v>425000</v>
      </c>
      <c r="F2338" s="12">
        <v>3</v>
      </c>
      <c r="G2338" s="15">
        <v>2.5</v>
      </c>
      <c r="H2338" s="15">
        <v>1950</v>
      </c>
      <c r="I2338" s="13">
        <v>218</v>
      </c>
      <c r="J2338" s="11">
        <v>0</v>
      </c>
      <c r="K2338" s="15" t="s">
        <v>4183</v>
      </c>
      <c r="L2338" s="11" t="s">
        <v>4183</v>
      </c>
      <c r="M2338" s="11" t="s">
        <v>4184</v>
      </c>
      <c r="N2338" s="11" t="s">
        <v>4180</v>
      </c>
      <c r="O2338" s="11">
        <v>16</v>
      </c>
      <c r="P2338" s="11">
        <v>0</v>
      </c>
      <c r="Q2338" s="11">
        <v>16</v>
      </c>
      <c r="R2338" s="11">
        <v>2</v>
      </c>
    </row>
    <row r="2339" spans="1:18">
      <c r="A2339" s="10" t="s">
        <v>6250</v>
      </c>
      <c r="B2339" s="11" t="s">
        <v>120</v>
      </c>
      <c r="C2339" s="11" t="s">
        <v>4177</v>
      </c>
      <c r="D2339" s="11">
        <v>98072</v>
      </c>
      <c r="E2339" s="16">
        <v>425000</v>
      </c>
      <c r="F2339" s="12">
        <v>3</v>
      </c>
      <c r="G2339" s="15">
        <v>2.25</v>
      </c>
      <c r="H2339" s="15">
        <v>1790</v>
      </c>
      <c r="I2339" s="13">
        <v>237</v>
      </c>
      <c r="J2339" s="11">
        <v>0</v>
      </c>
      <c r="K2339" s="15" t="s">
        <v>4183</v>
      </c>
      <c r="L2339" s="11" t="s">
        <v>4178</v>
      </c>
      <c r="M2339" s="11" t="s">
        <v>4184</v>
      </c>
      <c r="N2339" s="11" t="s">
        <v>4180</v>
      </c>
      <c r="O2339" s="11">
        <v>58</v>
      </c>
      <c r="P2339" s="11">
        <v>2011</v>
      </c>
      <c r="Q2339" s="11">
        <v>14</v>
      </c>
      <c r="R2339" s="11">
        <v>1</v>
      </c>
    </row>
    <row r="2340" spans="1:18">
      <c r="A2340" s="10" t="s">
        <v>6251</v>
      </c>
      <c r="B2340" s="11" t="s">
        <v>46</v>
      </c>
      <c r="C2340" s="11" t="s">
        <v>4177</v>
      </c>
      <c r="D2340" s="11">
        <v>98034</v>
      </c>
      <c r="E2340" s="16">
        <v>424000</v>
      </c>
      <c r="F2340" s="12">
        <v>3</v>
      </c>
      <c r="G2340" s="15">
        <v>2</v>
      </c>
      <c r="H2340" s="15">
        <v>1670</v>
      </c>
      <c r="I2340" s="13">
        <v>254</v>
      </c>
      <c r="J2340" s="11">
        <v>0</v>
      </c>
      <c r="K2340" s="15" t="s">
        <v>4183</v>
      </c>
      <c r="L2340" s="11" t="s">
        <v>4178</v>
      </c>
      <c r="M2340" s="11" t="s">
        <v>4184</v>
      </c>
      <c r="N2340" s="11" t="s">
        <v>4180</v>
      </c>
      <c r="O2340" s="11">
        <v>53</v>
      </c>
      <c r="P2340" s="11">
        <v>2002</v>
      </c>
      <c r="Q2340" s="11">
        <v>23</v>
      </c>
      <c r="R2340" s="11">
        <v>1</v>
      </c>
    </row>
    <row r="2341" spans="1:18">
      <c r="A2341" s="10" t="s">
        <v>6252</v>
      </c>
      <c r="B2341" s="11" t="s">
        <v>49</v>
      </c>
      <c r="C2341" s="11" t="s">
        <v>4177</v>
      </c>
      <c r="D2341" s="11">
        <v>98117</v>
      </c>
      <c r="E2341" s="16">
        <v>423051</v>
      </c>
      <c r="F2341" s="12">
        <v>2</v>
      </c>
      <c r="G2341" s="15">
        <v>1</v>
      </c>
      <c r="H2341" s="11">
        <v>890</v>
      </c>
      <c r="I2341" s="13">
        <v>475</v>
      </c>
      <c r="J2341" s="11">
        <v>0</v>
      </c>
      <c r="K2341" s="15" t="s">
        <v>4183</v>
      </c>
      <c r="L2341" s="11" t="s">
        <v>4183</v>
      </c>
      <c r="M2341" s="11" t="s">
        <v>4184</v>
      </c>
      <c r="N2341" s="11" t="s">
        <v>4180</v>
      </c>
      <c r="O2341" s="11">
        <v>102</v>
      </c>
      <c r="P2341" s="11">
        <v>1998</v>
      </c>
      <c r="Q2341" s="11">
        <v>27</v>
      </c>
      <c r="R2341" s="11">
        <v>1</v>
      </c>
    </row>
    <row r="2342" spans="1:18">
      <c r="A2342" s="10" t="s">
        <v>6253</v>
      </c>
      <c r="B2342" s="11" t="s">
        <v>46</v>
      </c>
      <c r="C2342" s="11" t="s">
        <v>4177</v>
      </c>
      <c r="D2342" s="11">
        <v>98034</v>
      </c>
      <c r="E2342" s="16">
        <v>423000</v>
      </c>
      <c r="F2342" s="12">
        <v>4</v>
      </c>
      <c r="G2342" s="15">
        <v>1.75</v>
      </c>
      <c r="H2342" s="15">
        <v>1880</v>
      </c>
      <c r="I2342" s="13">
        <v>225</v>
      </c>
      <c r="J2342" s="11">
        <v>0</v>
      </c>
      <c r="K2342" s="15" t="s">
        <v>4183</v>
      </c>
      <c r="L2342" s="11" t="s">
        <v>4178</v>
      </c>
      <c r="M2342" s="11" t="s">
        <v>4184</v>
      </c>
      <c r="N2342" s="11" t="s">
        <v>4180</v>
      </c>
      <c r="O2342" s="11">
        <v>49</v>
      </c>
      <c r="P2342" s="11">
        <v>0</v>
      </c>
      <c r="Q2342" s="11">
        <v>49</v>
      </c>
      <c r="R2342" s="11">
        <v>1</v>
      </c>
    </row>
    <row r="2343" spans="1:18">
      <c r="A2343" s="10" t="s">
        <v>2467</v>
      </c>
      <c r="B2343" s="11" t="s">
        <v>49</v>
      </c>
      <c r="C2343" s="11" t="s">
        <v>4177</v>
      </c>
      <c r="D2343" s="11">
        <v>98133</v>
      </c>
      <c r="E2343" s="16">
        <v>423000</v>
      </c>
      <c r="F2343" s="12">
        <v>4</v>
      </c>
      <c r="G2343" s="15">
        <v>1.75</v>
      </c>
      <c r="H2343" s="15">
        <v>1940</v>
      </c>
      <c r="I2343" s="13">
        <v>218</v>
      </c>
      <c r="J2343" s="11">
        <v>0</v>
      </c>
      <c r="K2343" s="15" t="s">
        <v>4183</v>
      </c>
      <c r="L2343" s="11" t="s">
        <v>4178</v>
      </c>
      <c r="M2343" s="11" t="s">
        <v>4184</v>
      </c>
      <c r="N2343" s="11" t="s">
        <v>4179</v>
      </c>
      <c r="O2343" s="11">
        <v>84</v>
      </c>
      <c r="P2343" s="11">
        <v>1998</v>
      </c>
      <c r="Q2343" s="11">
        <v>27</v>
      </c>
      <c r="R2343" s="11">
        <v>1</v>
      </c>
    </row>
    <row r="2344" spans="1:18">
      <c r="A2344" s="10" t="s">
        <v>6254</v>
      </c>
      <c r="B2344" s="11" t="s">
        <v>5840</v>
      </c>
      <c r="C2344" s="11" t="s">
        <v>4177</v>
      </c>
      <c r="D2344" s="11">
        <v>98188</v>
      </c>
      <c r="E2344" s="16">
        <v>421000</v>
      </c>
      <c r="F2344" s="12">
        <v>3</v>
      </c>
      <c r="G2344" s="15">
        <v>2.5</v>
      </c>
      <c r="H2344" s="15">
        <v>2890</v>
      </c>
      <c r="I2344" s="13">
        <v>146</v>
      </c>
      <c r="J2344" s="11">
        <v>1</v>
      </c>
      <c r="K2344" s="15" t="s">
        <v>4183</v>
      </c>
      <c r="L2344" s="11" t="s">
        <v>4183</v>
      </c>
      <c r="M2344" s="11" t="s">
        <v>4184</v>
      </c>
      <c r="N2344" s="11" t="s">
        <v>4180</v>
      </c>
      <c r="O2344" s="11">
        <v>25</v>
      </c>
      <c r="P2344" s="11">
        <v>0</v>
      </c>
      <c r="Q2344" s="11">
        <v>25</v>
      </c>
      <c r="R2344" s="11">
        <v>2</v>
      </c>
    </row>
    <row r="2345" spans="1:18">
      <c r="A2345" s="10" t="s">
        <v>6255</v>
      </c>
      <c r="B2345" s="11" t="s">
        <v>147</v>
      </c>
      <c r="C2345" s="11" t="s">
        <v>4177</v>
      </c>
      <c r="D2345" s="11">
        <v>98014</v>
      </c>
      <c r="E2345" s="16">
        <v>420850</v>
      </c>
      <c r="F2345" s="12">
        <v>1</v>
      </c>
      <c r="G2345" s="15">
        <v>1</v>
      </c>
      <c r="H2345" s="11">
        <v>960</v>
      </c>
      <c r="I2345" s="13">
        <v>438</v>
      </c>
      <c r="J2345" s="11">
        <v>1</v>
      </c>
      <c r="K2345" s="15" t="s">
        <v>4183</v>
      </c>
      <c r="L2345" s="11" t="s">
        <v>4183</v>
      </c>
      <c r="M2345" s="11" t="s">
        <v>4184</v>
      </c>
      <c r="N2345" s="11" t="s">
        <v>4181</v>
      </c>
      <c r="O2345" s="11">
        <v>80</v>
      </c>
      <c r="P2345" s="11">
        <v>0</v>
      </c>
      <c r="Q2345" s="11">
        <v>80</v>
      </c>
      <c r="R2345" s="11">
        <v>1</v>
      </c>
    </row>
    <row r="2346" spans="1:18">
      <c r="A2346" s="10" t="s">
        <v>6256</v>
      </c>
      <c r="B2346" s="11" t="s">
        <v>46</v>
      </c>
      <c r="C2346" s="11" t="s">
        <v>4177</v>
      </c>
      <c r="D2346" s="11">
        <v>98034</v>
      </c>
      <c r="E2346" s="16">
        <v>420643</v>
      </c>
      <c r="F2346" s="12">
        <v>3</v>
      </c>
      <c r="G2346" s="15">
        <v>2</v>
      </c>
      <c r="H2346" s="15">
        <v>1330</v>
      </c>
      <c r="I2346" s="13">
        <v>316</v>
      </c>
      <c r="J2346" s="11">
        <v>0</v>
      </c>
      <c r="K2346" s="15" t="s">
        <v>4183</v>
      </c>
      <c r="L2346" s="11" t="s">
        <v>4183</v>
      </c>
      <c r="M2346" s="11" t="s">
        <v>4184</v>
      </c>
      <c r="N2346" s="11" t="s">
        <v>4179</v>
      </c>
      <c r="O2346" s="11">
        <v>56</v>
      </c>
      <c r="P2346" s="11">
        <v>0</v>
      </c>
      <c r="Q2346" s="11">
        <v>56</v>
      </c>
      <c r="R2346" s="11">
        <v>1</v>
      </c>
    </row>
    <row r="2347" spans="1:18">
      <c r="A2347" s="10" t="s">
        <v>6257</v>
      </c>
      <c r="B2347" s="11" t="s">
        <v>519</v>
      </c>
      <c r="C2347" s="11" t="s">
        <v>4177</v>
      </c>
      <c r="D2347" s="11">
        <v>98092</v>
      </c>
      <c r="E2347" s="16">
        <v>420000</v>
      </c>
      <c r="F2347" s="12">
        <v>4</v>
      </c>
      <c r="G2347" s="15">
        <v>2.5</v>
      </c>
      <c r="H2347" s="15">
        <v>3040</v>
      </c>
      <c r="I2347" s="13">
        <v>138</v>
      </c>
      <c r="J2347" s="11">
        <v>1</v>
      </c>
      <c r="K2347" s="15" t="s">
        <v>4183</v>
      </c>
      <c r="L2347" s="11" t="s">
        <v>4183</v>
      </c>
      <c r="M2347" s="11" t="s">
        <v>4184</v>
      </c>
      <c r="N2347" s="11" t="s">
        <v>4180</v>
      </c>
      <c r="O2347" s="11">
        <v>26</v>
      </c>
      <c r="P2347" s="11">
        <v>0</v>
      </c>
      <c r="Q2347" s="11">
        <v>26</v>
      </c>
      <c r="R2347" s="11">
        <v>2</v>
      </c>
    </row>
    <row r="2348" spans="1:18">
      <c r="A2348" s="10" t="s">
        <v>6258</v>
      </c>
      <c r="B2348" s="11" t="s">
        <v>841</v>
      </c>
      <c r="C2348" s="11" t="s">
        <v>4177</v>
      </c>
      <c r="D2348" s="11">
        <v>98011</v>
      </c>
      <c r="E2348" s="16">
        <v>420000</v>
      </c>
      <c r="F2348" s="12">
        <v>3</v>
      </c>
      <c r="G2348" s="15">
        <v>1.75</v>
      </c>
      <c r="H2348" s="15">
        <v>1660</v>
      </c>
      <c r="I2348" s="13">
        <v>253</v>
      </c>
      <c r="J2348" s="11">
        <v>0</v>
      </c>
      <c r="K2348" s="15" t="s">
        <v>4183</v>
      </c>
      <c r="L2348" s="11" t="s">
        <v>4178</v>
      </c>
      <c r="M2348" s="11" t="s">
        <v>4184</v>
      </c>
      <c r="N2348" s="11" t="s">
        <v>4180</v>
      </c>
      <c r="O2348" s="11">
        <v>44</v>
      </c>
      <c r="P2348" s="11">
        <v>2013</v>
      </c>
      <c r="Q2348" s="11">
        <v>12</v>
      </c>
      <c r="R2348" s="11">
        <v>1</v>
      </c>
    </row>
    <row r="2349" spans="1:18">
      <c r="A2349" s="10" t="s">
        <v>6259</v>
      </c>
      <c r="B2349" s="11" t="s">
        <v>79</v>
      </c>
      <c r="C2349" s="11" t="s">
        <v>4177</v>
      </c>
      <c r="D2349" s="11">
        <v>98029</v>
      </c>
      <c r="E2349" s="16">
        <v>420000</v>
      </c>
      <c r="F2349" s="12">
        <v>3</v>
      </c>
      <c r="G2349" s="15">
        <v>2.5</v>
      </c>
      <c r="H2349" s="15">
        <v>2140</v>
      </c>
      <c r="I2349" s="13">
        <v>196</v>
      </c>
      <c r="J2349" s="11">
        <v>0</v>
      </c>
      <c r="K2349" s="15" t="s">
        <v>4183</v>
      </c>
      <c r="L2349" s="11" t="s">
        <v>4183</v>
      </c>
      <c r="M2349" s="11" t="s">
        <v>4184</v>
      </c>
      <c r="N2349" s="11" t="s">
        <v>4180</v>
      </c>
      <c r="O2349" s="11">
        <v>20</v>
      </c>
      <c r="P2349" s="11">
        <v>0</v>
      </c>
      <c r="Q2349" s="11">
        <v>20</v>
      </c>
      <c r="R2349" s="11">
        <v>2</v>
      </c>
    </row>
    <row r="2350" spans="1:18">
      <c r="A2350" s="10" t="s">
        <v>6260</v>
      </c>
      <c r="B2350" s="11" t="s">
        <v>137</v>
      </c>
      <c r="C2350" s="11" t="s">
        <v>4177</v>
      </c>
      <c r="D2350" s="11">
        <v>98052</v>
      </c>
      <c r="E2350" s="16">
        <v>420000</v>
      </c>
      <c r="F2350" s="12">
        <v>2</v>
      </c>
      <c r="G2350" s="15">
        <v>2.5</v>
      </c>
      <c r="H2350" s="15">
        <v>1480</v>
      </c>
      <c r="I2350" s="13">
        <v>284</v>
      </c>
      <c r="J2350" s="11">
        <v>0</v>
      </c>
      <c r="K2350" s="15" t="s">
        <v>4183</v>
      </c>
      <c r="L2350" s="11" t="s">
        <v>4183</v>
      </c>
      <c r="M2350" s="11" t="s">
        <v>4184</v>
      </c>
      <c r="N2350" s="11" t="s">
        <v>4180</v>
      </c>
      <c r="O2350" s="11">
        <v>16</v>
      </c>
      <c r="P2350" s="11">
        <v>0</v>
      </c>
      <c r="Q2350" s="11">
        <v>16</v>
      </c>
      <c r="R2350" s="11">
        <v>3</v>
      </c>
    </row>
    <row r="2351" spans="1:18">
      <c r="A2351" s="10" t="s">
        <v>6261</v>
      </c>
      <c r="B2351" s="11" t="s">
        <v>137</v>
      </c>
      <c r="C2351" s="11" t="s">
        <v>4177</v>
      </c>
      <c r="D2351" s="11">
        <v>98053</v>
      </c>
      <c r="E2351" s="16">
        <v>420000</v>
      </c>
      <c r="F2351" s="12">
        <v>3</v>
      </c>
      <c r="G2351" s="15">
        <v>1.75</v>
      </c>
      <c r="H2351" s="15">
        <v>1820</v>
      </c>
      <c r="I2351" s="13">
        <v>231</v>
      </c>
      <c r="J2351" s="11">
        <v>1</v>
      </c>
      <c r="K2351" s="15" t="s">
        <v>4183</v>
      </c>
      <c r="L2351" s="11" t="s">
        <v>4178</v>
      </c>
      <c r="M2351" s="11" t="s">
        <v>4184</v>
      </c>
      <c r="N2351" s="11" t="s">
        <v>4180</v>
      </c>
      <c r="O2351" s="11">
        <v>48</v>
      </c>
      <c r="P2351" s="11">
        <v>2004</v>
      </c>
      <c r="Q2351" s="11">
        <v>21</v>
      </c>
      <c r="R2351" s="11">
        <v>1</v>
      </c>
    </row>
    <row r="2352" spans="1:18">
      <c r="A2352" s="10" t="s">
        <v>6262</v>
      </c>
      <c r="B2352" s="11" t="s">
        <v>319</v>
      </c>
      <c r="C2352" s="11" t="s">
        <v>4177</v>
      </c>
      <c r="D2352" s="11">
        <v>98056</v>
      </c>
      <c r="E2352" s="16">
        <v>420000</v>
      </c>
      <c r="F2352" s="12">
        <v>5</v>
      </c>
      <c r="G2352" s="15">
        <v>3</v>
      </c>
      <c r="H2352" s="15">
        <v>2630</v>
      </c>
      <c r="I2352" s="13">
        <v>160</v>
      </c>
      <c r="J2352" s="11">
        <v>0</v>
      </c>
      <c r="K2352" s="15" t="s">
        <v>4183</v>
      </c>
      <c r="L2352" s="11" t="s">
        <v>4178</v>
      </c>
      <c r="M2352" s="11" t="s">
        <v>4184</v>
      </c>
      <c r="N2352" s="11" t="s">
        <v>4180</v>
      </c>
      <c r="O2352" s="11">
        <v>12</v>
      </c>
      <c r="P2352" s="11">
        <v>1923</v>
      </c>
      <c r="Q2352" s="11">
        <v>102</v>
      </c>
      <c r="R2352" s="11">
        <v>2</v>
      </c>
    </row>
    <row r="2353" spans="1:18">
      <c r="A2353" s="10" t="s">
        <v>6263</v>
      </c>
      <c r="B2353" s="11" t="s">
        <v>49</v>
      </c>
      <c r="C2353" s="11" t="s">
        <v>4177</v>
      </c>
      <c r="D2353" s="11">
        <v>98117</v>
      </c>
      <c r="E2353" s="16">
        <v>420000</v>
      </c>
      <c r="F2353" s="12">
        <v>2</v>
      </c>
      <c r="G2353" s="15">
        <v>1</v>
      </c>
      <c r="H2353" s="11">
        <v>860</v>
      </c>
      <c r="I2353" s="13">
        <v>488</v>
      </c>
      <c r="J2353" s="11">
        <v>0</v>
      </c>
      <c r="K2353" s="15" t="s">
        <v>4183</v>
      </c>
      <c r="L2353" s="11" t="s">
        <v>4183</v>
      </c>
      <c r="M2353" s="11" t="s">
        <v>4184</v>
      </c>
      <c r="N2353" s="11" t="s">
        <v>4179</v>
      </c>
      <c r="O2353" s="11">
        <v>109</v>
      </c>
      <c r="P2353" s="11">
        <v>0</v>
      </c>
      <c r="Q2353" s="11">
        <v>109</v>
      </c>
      <c r="R2353" s="11">
        <v>1</v>
      </c>
    </row>
    <row r="2354" spans="1:18">
      <c r="A2354" s="10" t="s">
        <v>6264</v>
      </c>
      <c r="B2354" s="11" t="s">
        <v>49</v>
      </c>
      <c r="C2354" s="11" t="s">
        <v>4177</v>
      </c>
      <c r="D2354" s="11">
        <v>98115</v>
      </c>
      <c r="E2354" s="16">
        <v>420000</v>
      </c>
      <c r="F2354" s="12">
        <v>3</v>
      </c>
      <c r="G2354" s="15">
        <v>2</v>
      </c>
      <c r="H2354" s="15">
        <v>1200</v>
      </c>
      <c r="I2354" s="13">
        <v>350</v>
      </c>
      <c r="J2354" s="11">
        <v>0</v>
      </c>
      <c r="K2354" s="15" t="s">
        <v>4183</v>
      </c>
      <c r="L2354" s="11" t="s">
        <v>4178</v>
      </c>
      <c r="M2354" s="11" t="s">
        <v>4184</v>
      </c>
      <c r="N2354" s="11" t="s">
        <v>4180</v>
      </c>
      <c r="O2354" s="11">
        <v>88</v>
      </c>
      <c r="P2354" s="11">
        <v>1999</v>
      </c>
      <c r="Q2354" s="11">
        <v>26</v>
      </c>
      <c r="R2354" s="11">
        <v>1</v>
      </c>
    </row>
    <row r="2355" spans="1:18">
      <c r="A2355" s="10" t="s">
        <v>6265</v>
      </c>
      <c r="B2355" s="11" t="s">
        <v>100</v>
      </c>
      <c r="C2355" s="11" t="s">
        <v>4177</v>
      </c>
      <c r="D2355" s="11">
        <v>98177</v>
      </c>
      <c r="E2355" s="16">
        <v>420000</v>
      </c>
      <c r="F2355" s="12">
        <v>5</v>
      </c>
      <c r="G2355" s="15">
        <v>2.75</v>
      </c>
      <c r="H2355" s="15">
        <v>2280</v>
      </c>
      <c r="I2355" s="13">
        <v>184</v>
      </c>
      <c r="J2355" s="11">
        <v>0</v>
      </c>
      <c r="K2355" s="15" t="s">
        <v>4183</v>
      </c>
      <c r="L2355" s="11" t="s">
        <v>4178</v>
      </c>
      <c r="M2355" s="11" t="s">
        <v>4184</v>
      </c>
      <c r="N2355" s="11" t="s">
        <v>4180</v>
      </c>
      <c r="O2355" s="11">
        <v>66</v>
      </c>
      <c r="P2355" s="11">
        <v>1989</v>
      </c>
      <c r="Q2355" s="11">
        <v>36</v>
      </c>
      <c r="R2355" s="11">
        <v>1</v>
      </c>
    </row>
    <row r="2356" spans="1:18">
      <c r="A2356" s="10" t="s">
        <v>6266</v>
      </c>
      <c r="B2356" s="11" t="s">
        <v>619</v>
      </c>
      <c r="C2356" s="11" t="s">
        <v>4177</v>
      </c>
      <c r="D2356" s="11">
        <v>98070</v>
      </c>
      <c r="E2356" s="16">
        <v>420000</v>
      </c>
      <c r="F2356" s="12">
        <v>3</v>
      </c>
      <c r="G2356" s="15">
        <v>1.75</v>
      </c>
      <c r="H2356" s="15">
        <v>1444</v>
      </c>
      <c r="I2356" s="13">
        <v>291</v>
      </c>
      <c r="J2356" s="11">
        <v>6</v>
      </c>
      <c r="K2356" s="15" t="s">
        <v>4183</v>
      </c>
      <c r="L2356" s="11" t="s">
        <v>4183</v>
      </c>
      <c r="M2356" s="11" t="s">
        <v>4184</v>
      </c>
      <c r="N2356" s="11" t="s">
        <v>4180</v>
      </c>
      <c r="O2356" s="11">
        <v>17</v>
      </c>
      <c r="P2356" s="11">
        <v>0</v>
      </c>
      <c r="Q2356" s="11">
        <v>17</v>
      </c>
      <c r="R2356" s="11">
        <v>1.5</v>
      </c>
    </row>
    <row r="2357" spans="1:18">
      <c r="A2357" s="10" t="s">
        <v>6267</v>
      </c>
      <c r="B2357" s="11" t="s">
        <v>137</v>
      </c>
      <c r="C2357" s="11" t="s">
        <v>4177</v>
      </c>
      <c r="D2357" s="11">
        <v>98053</v>
      </c>
      <c r="E2357" s="16">
        <v>419000</v>
      </c>
      <c r="F2357" s="12">
        <v>2</v>
      </c>
      <c r="G2357" s="15">
        <v>1.75</v>
      </c>
      <c r="H2357" s="15">
        <v>1510</v>
      </c>
      <c r="I2357" s="13">
        <v>277</v>
      </c>
      <c r="J2357" s="11">
        <v>0</v>
      </c>
      <c r="K2357" s="15" t="s">
        <v>4183</v>
      </c>
      <c r="L2357" s="11" t="s">
        <v>4183</v>
      </c>
      <c r="M2357" s="11" t="s">
        <v>4184</v>
      </c>
      <c r="N2357" s="11" t="s">
        <v>4180</v>
      </c>
      <c r="O2357" s="11">
        <v>19</v>
      </c>
      <c r="P2357" s="11">
        <v>0</v>
      </c>
      <c r="Q2357" s="11">
        <v>19</v>
      </c>
      <c r="R2357" s="11">
        <v>1</v>
      </c>
    </row>
    <row r="2358" spans="1:18">
      <c r="A2358" s="10" t="s">
        <v>6268</v>
      </c>
      <c r="B2358" s="11" t="s">
        <v>319</v>
      </c>
      <c r="C2358" s="11" t="s">
        <v>4177</v>
      </c>
      <c r="D2358" s="11">
        <v>98058</v>
      </c>
      <c r="E2358" s="16">
        <v>419000</v>
      </c>
      <c r="F2358" s="12">
        <v>4</v>
      </c>
      <c r="G2358" s="15">
        <v>2.5</v>
      </c>
      <c r="H2358" s="15">
        <v>2690</v>
      </c>
      <c r="I2358" s="13">
        <v>156</v>
      </c>
      <c r="J2358" s="11">
        <v>0</v>
      </c>
      <c r="K2358" s="15" t="s">
        <v>4183</v>
      </c>
      <c r="L2358" s="11" t="s">
        <v>4183</v>
      </c>
      <c r="M2358" s="11" t="s">
        <v>4184</v>
      </c>
      <c r="N2358" s="11" t="s">
        <v>4180</v>
      </c>
      <c r="O2358" s="11">
        <v>32</v>
      </c>
      <c r="P2358" s="11">
        <v>0</v>
      </c>
      <c r="Q2358" s="11">
        <v>32</v>
      </c>
      <c r="R2358" s="11">
        <v>2</v>
      </c>
    </row>
    <row r="2359" spans="1:18">
      <c r="A2359" s="10" t="s">
        <v>6269</v>
      </c>
      <c r="B2359" s="11" t="s">
        <v>329</v>
      </c>
      <c r="C2359" s="11" t="s">
        <v>4177</v>
      </c>
      <c r="D2359" s="11">
        <v>98028</v>
      </c>
      <c r="E2359" s="16">
        <v>418800</v>
      </c>
      <c r="F2359" s="12">
        <v>4</v>
      </c>
      <c r="G2359" s="15">
        <v>2.25</v>
      </c>
      <c r="H2359" s="15">
        <v>2100</v>
      </c>
      <c r="I2359" s="13">
        <v>199</v>
      </c>
      <c r="J2359" s="11">
        <v>0</v>
      </c>
      <c r="K2359" s="15" t="s">
        <v>4183</v>
      </c>
      <c r="L2359" s="11" t="s">
        <v>4178</v>
      </c>
      <c r="M2359" s="11" t="s">
        <v>4184</v>
      </c>
      <c r="N2359" s="11" t="s">
        <v>4179</v>
      </c>
      <c r="O2359" s="11">
        <v>52</v>
      </c>
      <c r="P2359" s="11">
        <v>0</v>
      </c>
      <c r="Q2359" s="11">
        <v>52</v>
      </c>
      <c r="R2359" s="11">
        <v>1</v>
      </c>
    </row>
    <row r="2360" spans="1:18">
      <c r="A2360" s="10" t="s">
        <v>2484</v>
      </c>
      <c r="B2360" s="11" t="s">
        <v>49</v>
      </c>
      <c r="C2360" s="11" t="s">
        <v>4177</v>
      </c>
      <c r="D2360" s="11">
        <v>98118</v>
      </c>
      <c r="E2360" s="16">
        <v>418000</v>
      </c>
      <c r="F2360" s="12">
        <v>4</v>
      </c>
      <c r="G2360" s="15">
        <v>3</v>
      </c>
      <c r="H2360" s="15">
        <v>2360</v>
      </c>
      <c r="I2360" s="13">
        <v>177</v>
      </c>
      <c r="J2360" s="11">
        <v>0</v>
      </c>
      <c r="K2360" s="15" t="s">
        <v>4183</v>
      </c>
      <c r="L2360" s="11" t="s">
        <v>4178</v>
      </c>
      <c r="M2360" s="11" t="s">
        <v>4179</v>
      </c>
      <c r="N2360" s="11" t="s">
        <v>4180</v>
      </c>
      <c r="O2360" s="11">
        <v>65</v>
      </c>
      <c r="P2360" s="11">
        <v>2012</v>
      </c>
      <c r="Q2360" s="11">
        <v>13</v>
      </c>
      <c r="R2360" s="11">
        <v>1</v>
      </c>
    </row>
    <row r="2361" spans="1:18">
      <c r="A2361" s="10" t="s">
        <v>6270</v>
      </c>
      <c r="B2361" s="11" t="s">
        <v>33</v>
      </c>
      <c r="C2361" s="11" t="s">
        <v>4177</v>
      </c>
      <c r="D2361" s="11">
        <v>98008</v>
      </c>
      <c r="E2361" s="16">
        <v>418000</v>
      </c>
      <c r="F2361" s="12">
        <v>4</v>
      </c>
      <c r="G2361" s="15">
        <v>1.5</v>
      </c>
      <c r="H2361" s="15">
        <v>1220</v>
      </c>
      <c r="I2361" s="13">
        <v>343</v>
      </c>
      <c r="J2361" s="11">
        <v>0</v>
      </c>
      <c r="K2361" s="15" t="s">
        <v>4183</v>
      </c>
      <c r="L2361" s="11" t="s">
        <v>4183</v>
      </c>
      <c r="M2361" s="11" t="s">
        <v>4184</v>
      </c>
      <c r="N2361" s="11" t="s">
        <v>4180</v>
      </c>
      <c r="O2361" s="11">
        <v>60</v>
      </c>
      <c r="P2361" s="11">
        <v>1993</v>
      </c>
      <c r="Q2361" s="11">
        <v>32</v>
      </c>
      <c r="R2361" s="11">
        <v>1</v>
      </c>
    </row>
    <row r="2362" spans="1:18">
      <c r="A2362" s="10" t="s">
        <v>6271</v>
      </c>
      <c r="B2362" s="11" t="s">
        <v>33</v>
      </c>
      <c r="C2362" s="11" t="s">
        <v>4177</v>
      </c>
      <c r="D2362" s="11">
        <v>98008</v>
      </c>
      <c r="E2362" s="16">
        <v>418000</v>
      </c>
      <c r="F2362" s="12">
        <v>4</v>
      </c>
      <c r="G2362" s="15">
        <v>1.5</v>
      </c>
      <c r="H2362" s="15">
        <v>1550</v>
      </c>
      <c r="I2362" s="13">
        <v>270</v>
      </c>
      <c r="J2362" s="11">
        <v>0</v>
      </c>
      <c r="K2362" s="15" t="s">
        <v>4183</v>
      </c>
      <c r="L2362" s="11" t="s">
        <v>4178</v>
      </c>
      <c r="M2362" s="11" t="s">
        <v>4184</v>
      </c>
      <c r="N2362" s="11" t="s">
        <v>4180</v>
      </c>
      <c r="O2362" s="11">
        <v>69</v>
      </c>
      <c r="P2362" s="11">
        <v>2001</v>
      </c>
      <c r="Q2362" s="11">
        <v>24</v>
      </c>
      <c r="R2362" s="11">
        <v>1</v>
      </c>
    </row>
    <row r="2363" spans="1:18">
      <c r="A2363" s="10" t="s">
        <v>6272</v>
      </c>
      <c r="B2363" s="11" t="s">
        <v>46</v>
      </c>
      <c r="C2363" s="11" t="s">
        <v>4177</v>
      </c>
      <c r="D2363" s="11">
        <v>98034</v>
      </c>
      <c r="E2363" s="16">
        <v>417986</v>
      </c>
      <c r="F2363" s="12">
        <v>4</v>
      </c>
      <c r="G2363" s="15">
        <v>2.25</v>
      </c>
      <c r="H2363" s="15">
        <v>2070</v>
      </c>
      <c r="I2363" s="13">
        <v>202</v>
      </c>
      <c r="J2363" s="11">
        <v>0</v>
      </c>
      <c r="K2363" s="15" t="s">
        <v>4183</v>
      </c>
      <c r="L2363" s="11" t="s">
        <v>4183</v>
      </c>
      <c r="M2363" s="11" t="s">
        <v>4184</v>
      </c>
      <c r="N2363" s="11" t="s">
        <v>4179</v>
      </c>
      <c r="O2363" s="11">
        <v>48</v>
      </c>
      <c r="P2363" s="11">
        <v>0</v>
      </c>
      <c r="Q2363" s="11">
        <v>48</v>
      </c>
      <c r="R2363" s="11">
        <v>2</v>
      </c>
    </row>
    <row r="2364" spans="1:18">
      <c r="A2364" s="10" t="s">
        <v>6273</v>
      </c>
      <c r="B2364" s="11" t="s">
        <v>920</v>
      </c>
      <c r="C2364" s="11" t="s">
        <v>4177</v>
      </c>
      <c r="D2364" s="11">
        <v>98038</v>
      </c>
      <c r="E2364" s="16">
        <v>417838</v>
      </c>
      <c r="F2364" s="12">
        <v>4</v>
      </c>
      <c r="G2364" s="15">
        <v>2.5</v>
      </c>
      <c r="H2364" s="15">
        <v>2530</v>
      </c>
      <c r="I2364" s="13">
        <v>165</v>
      </c>
      <c r="J2364" s="11">
        <v>0</v>
      </c>
      <c r="K2364" s="15" t="s">
        <v>4183</v>
      </c>
      <c r="L2364" s="11" t="s">
        <v>4183</v>
      </c>
      <c r="M2364" s="11" t="s">
        <v>4184</v>
      </c>
      <c r="N2364" s="11" t="s">
        <v>4180</v>
      </c>
      <c r="O2364" s="11">
        <v>11</v>
      </c>
      <c r="P2364" s="11">
        <v>0</v>
      </c>
      <c r="Q2364" s="11">
        <v>11</v>
      </c>
      <c r="R2364" s="11">
        <v>2</v>
      </c>
    </row>
    <row r="2365" spans="1:18">
      <c r="A2365" s="10" t="s">
        <v>6274</v>
      </c>
      <c r="B2365" s="11" t="s">
        <v>49</v>
      </c>
      <c r="C2365" s="11" t="s">
        <v>4177</v>
      </c>
      <c r="D2365" s="11">
        <v>98177</v>
      </c>
      <c r="E2365" s="16">
        <v>417500</v>
      </c>
      <c r="F2365" s="12">
        <v>4</v>
      </c>
      <c r="G2365" s="15">
        <v>1</v>
      </c>
      <c r="H2365" s="15">
        <v>1390</v>
      </c>
      <c r="I2365" s="13">
        <v>300</v>
      </c>
      <c r="J2365" s="11">
        <v>0</v>
      </c>
      <c r="K2365" s="15" t="s">
        <v>4183</v>
      </c>
      <c r="L2365" s="11" t="s">
        <v>4183</v>
      </c>
      <c r="M2365" s="11" t="s">
        <v>4184</v>
      </c>
      <c r="N2365" s="11" t="s">
        <v>4179</v>
      </c>
      <c r="O2365" s="11">
        <v>84</v>
      </c>
      <c r="P2365" s="11">
        <v>1998</v>
      </c>
      <c r="Q2365" s="11">
        <v>27</v>
      </c>
      <c r="R2365" s="11">
        <v>1.5</v>
      </c>
    </row>
    <row r="2366" spans="1:18">
      <c r="A2366" s="10" t="s">
        <v>6275</v>
      </c>
      <c r="B2366" s="11" t="s">
        <v>33</v>
      </c>
      <c r="C2366" s="11" t="s">
        <v>4177</v>
      </c>
      <c r="D2366" s="11">
        <v>98006</v>
      </c>
      <c r="E2366" s="16">
        <v>417000</v>
      </c>
      <c r="F2366" s="12">
        <v>3</v>
      </c>
      <c r="G2366" s="15">
        <v>1.5</v>
      </c>
      <c r="H2366" s="15">
        <v>1340</v>
      </c>
      <c r="I2366" s="13">
        <v>311</v>
      </c>
      <c r="J2366" s="11">
        <v>0</v>
      </c>
      <c r="K2366" s="15" t="s">
        <v>4183</v>
      </c>
      <c r="L2366" s="11" t="s">
        <v>4183</v>
      </c>
      <c r="M2366" s="11" t="s">
        <v>4184</v>
      </c>
      <c r="N2366" s="11" t="s">
        <v>4179</v>
      </c>
      <c r="O2366" s="11">
        <v>69</v>
      </c>
      <c r="P2366" s="11">
        <v>0</v>
      </c>
      <c r="Q2366" s="11">
        <v>69</v>
      </c>
      <c r="R2366" s="11">
        <v>1</v>
      </c>
    </row>
    <row r="2367" spans="1:18">
      <c r="A2367" s="10" t="s">
        <v>6276</v>
      </c>
      <c r="B2367" s="11" t="s">
        <v>49</v>
      </c>
      <c r="C2367" s="11" t="s">
        <v>4177</v>
      </c>
      <c r="D2367" s="11">
        <v>98125</v>
      </c>
      <c r="E2367" s="16">
        <v>417000</v>
      </c>
      <c r="F2367" s="12">
        <v>4</v>
      </c>
      <c r="G2367" s="15">
        <v>2.25</v>
      </c>
      <c r="H2367" s="15">
        <v>2300</v>
      </c>
      <c r="I2367" s="13">
        <v>181</v>
      </c>
      <c r="J2367" s="11">
        <v>0</v>
      </c>
      <c r="K2367" s="15" t="s">
        <v>4183</v>
      </c>
      <c r="L2367" s="11" t="s">
        <v>4178</v>
      </c>
      <c r="M2367" s="11" t="s">
        <v>4184</v>
      </c>
      <c r="N2367" s="11" t="s">
        <v>4180</v>
      </c>
      <c r="O2367" s="11">
        <v>66</v>
      </c>
      <c r="P2367" s="11">
        <v>1989</v>
      </c>
      <c r="Q2367" s="11">
        <v>36</v>
      </c>
      <c r="R2367" s="11">
        <v>1</v>
      </c>
    </row>
    <row r="2368" spans="1:18">
      <c r="A2368" s="10" t="s">
        <v>6277</v>
      </c>
      <c r="B2368" s="11" t="s">
        <v>49</v>
      </c>
      <c r="C2368" s="11" t="s">
        <v>4177</v>
      </c>
      <c r="D2368" s="11">
        <v>98118</v>
      </c>
      <c r="E2368" s="16">
        <v>417000</v>
      </c>
      <c r="F2368" s="12">
        <v>2</v>
      </c>
      <c r="G2368" s="15">
        <v>1</v>
      </c>
      <c r="H2368" s="11">
        <v>920</v>
      </c>
      <c r="I2368" s="13">
        <v>453</v>
      </c>
      <c r="J2368" s="11">
        <v>0</v>
      </c>
      <c r="K2368" s="15" t="s">
        <v>4183</v>
      </c>
      <c r="L2368" s="11" t="s">
        <v>4183</v>
      </c>
      <c r="M2368" s="11" t="s">
        <v>4184</v>
      </c>
      <c r="N2368" s="11" t="s">
        <v>4180</v>
      </c>
      <c r="O2368" s="11">
        <v>106</v>
      </c>
      <c r="P2368" s="11">
        <v>2003</v>
      </c>
      <c r="Q2368" s="11">
        <v>22</v>
      </c>
      <c r="R2368" s="11">
        <v>1</v>
      </c>
    </row>
    <row r="2369" spans="1:18">
      <c r="A2369" s="10" t="s">
        <v>6278</v>
      </c>
      <c r="B2369" s="11" t="s">
        <v>319</v>
      </c>
      <c r="C2369" s="11" t="s">
        <v>4177</v>
      </c>
      <c r="D2369" s="11">
        <v>98059</v>
      </c>
      <c r="E2369" s="16">
        <v>416904</v>
      </c>
      <c r="F2369" s="12">
        <v>3</v>
      </c>
      <c r="G2369" s="15">
        <v>2.5</v>
      </c>
      <c r="H2369" s="15">
        <v>3010</v>
      </c>
      <c r="I2369" s="13">
        <v>139</v>
      </c>
      <c r="J2369" s="11">
        <v>0</v>
      </c>
      <c r="K2369" s="15" t="s">
        <v>4183</v>
      </c>
      <c r="L2369" s="11" t="s">
        <v>4183</v>
      </c>
      <c r="M2369" s="11" t="s">
        <v>4184</v>
      </c>
      <c r="N2369" s="11" t="s">
        <v>4180</v>
      </c>
      <c r="O2369" s="11">
        <v>16</v>
      </c>
      <c r="P2369" s="11">
        <v>0</v>
      </c>
      <c r="Q2369" s="11">
        <v>16</v>
      </c>
      <c r="R2369" s="11">
        <v>2</v>
      </c>
    </row>
    <row r="2370" spans="1:18">
      <c r="A2370" s="10" t="s">
        <v>6279</v>
      </c>
      <c r="B2370" s="11" t="s">
        <v>33</v>
      </c>
      <c r="C2370" s="11" t="s">
        <v>4177</v>
      </c>
      <c r="D2370" s="11">
        <v>98008</v>
      </c>
      <c r="E2370" s="16">
        <v>416000</v>
      </c>
      <c r="F2370" s="12">
        <v>3</v>
      </c>
      <c r="G2370" s="15">
        <v>1</v>
      </c>
      <c r="H2370" s="15">
        <v>1110</v>
      </c>
      <c r="I2370" s="13">
        <v>375</v>
      </c>
      <c r="J2370" s="11">
        <v>0</v>
      </c>
      <c r="K2370" s="15" t="s">
        <v>4183</v>
      </c>
      <c r="L2370" s="11" t="s">
        <v>4183</v>
      </c>
      <c r="M2370" s="11" t="s">
        <v>4184</v>
      </c>
      <c r="N2370" s="11" t="s">
        <v>4179</v>
      </c>
      <c r="O2370" s="11">
        <v>68</v>
      </c>
      <c r="P2370" s="11">
        <v>2001</v>
      </c>
      <c r="Q2370" s="11">
        <v>24</v>
      </c>
      <c r="R2370" s="11">
        <v>1</v>
      </c>
    </row>
    <row r="2371" spans="1:18">
      <c r="A2371" s="10" t="s">
        <v>6280</v>
      </c>
      <c r="B2371" s="11" t="s">
        <v>137</v>
      </c>
      <c r="C2371" s="11" t="s">
        <v>4177</v>
      </c>
      <c r="D2371" s="11">
        <v>98052</v>
      </c>
      <c r="E2371" s="16">
        <v>416000</v>
      </c>
      <c r="F2371" s="12">
        <v>3</v>
      </c>
      <c r="G2371" s="15">
        <v>1.5</v>
      </c>
      <c r="H2371" s="15">
        <v>1110</v>
      </c>
      <c r="I2371" s="13">
        <v>375</v>
      </c>
      <c r="J2371" s="11">
        <v>0</v>
      </c>
      <c r="K2371" s="15" t="s">
        <v>4183</v>
      </c>
      <c r="L2371" s="11" t="s">
        <v>4183</v>
      </c>
      <c r="M2371" s="11" t="s">
        <v>4184</v>
      </c>
      <c r="N2371" s="11" t="s">
        <v>4179</v>
      </c>
      <c r="O2371" s="11">
        <v>62</v>
      </c>
      <c r="P2371" s="11">
        <v>0</v>
      </c>
      <c r="Q2371" s="11">
        <v>62</v>
      </c>
      <c r="R2371" s="11">
        <v>1</v>
      </c>
    </row>
    <row r="2372" spans="1:18">
      <c r="A2372" s="10" t="s">
        <v>6281</v>
      </c>
      <c r="B2372" s="11" t="s">
        <v>329</v>
      </c>
      <c r="C2372" s="11" t="s">
        <v>4177</v>
      </c>
      <c r="D2372" s="11">
        <v>98028</v>
      </c>
      <c r="E2372" s="16">
        <v>415500</v>
      </c>
      <c r="F2372" s="12">
        <v>4</v>
      </c>
      <c r="G2372" s="15">
        <v>2.5</v>
      </c>
      <c r="H2372" s="15">
        <v>1750</v>
      </c>
      <c r="I2372" s="13">
        <v>237</v>
      </c>
      <c r="J2372" s="11">
        <v>0</v>
      </c>
      <c r="K2372" s="15" t="s">
        <v>4183</v>
      </c>
      <c r="L2372" s="11" t="s">
        <v>4183</v>
      </c>
      <c r="M2372" s="11" t="s">
        <v>4184</v>
      </c>
      <c r="N2372" s="11" t="s">
        <v>4180</v>
      </c>
      <c r="O2372" s="11">
        <v>16</v>
      </c>
      <c r="P2372" s="11">
        <v>0</v>
      </c>
      <c r="Q2372" s="11">
        <v>16</v>
      </c>
      <c r="R2372" s="11">
        <v>2</v>
      </c>
    </row>
    <row r="2373" spans="1:18">
      <c r="A2373" s="10" t="s">
        <v>2497</v>
      </c>
      <c r="B2373" s="11" t="s">
        <v>49</v>
      </c>
      <c r="C2373" s="11" t="s">
        <v>4177</v>
      </c>
      <c r="D2373" s="11">
        <v>98178</v>
      </c>
      <c r="E2373" s="16">
        <v>415000</v>
      </c>
      <c r="F2373" s="12">
        <v>4</v>
      </c>
      <c r="G2373" s="15">
        <v>2.5</v>
      </c>
      <c r="H2373" s="15">
        <v>2170</v>
      </c>
      <c r="I2373" s="13">
        <v>191</v>
      </c>
      <c r="J2373" s="11">
        <v>0</v>
      </c>
      <c r="K2373" s="15" t="s">
        <v>4183</v>
      </c>
      <c r="L2373" s="11" t="s">
        <v>4178</v>
      </c>
      <c r="M2373" s="11" t="s">
        <v>4197</v>
      </c>
      <c r="N2373" s="11" t="s">
        <v>4180</v>
      </c>
      <c r="O2373" s="11">
        <v>70</v>
      </c>
      <c r="P2373" s="11">
        <v>2005</v>
      </c>
      <c r="Q2373" s="11">
        <v>20</v>
      </c>
      <c r="R2373" s="11">
        <v>1</v>
      </c>
    </row>
    <row r="2374" spans="1:18">
      <c r="A2374" s="10" t="s">
        <v>6282</v>
      </c>
      <c r="B2374" s="11" t="s">
        <v>519</v>
      </c>
      <c r="C2374" s="11" t="s">
        <v>4177</v>
      </c>
      <c r="D2374" s="11">
        <v>98001</v>
      </c>
      <c r="E2374" s="16">
        <v>415000</v>
      </c>
      <c r="F2374" s="12">
        <v>2</v>
      </c>
      <c r="G2374" s="15">
        <v>1</v>
      </c>
      <c r="H2374" s="15">
        <v>1050</v>
      </c>
      <c r="I2374" s="13">
        <v>395</v>
      </c>
      <c r="J2374" s="11">
        <v>1</v>
      </c>
      <c r="K2374" s="15" t="s">
        <v>4183</v>
      </c>
      <c r="L2374" s="11" t="s">
        <v>4183</v>
      </c>
      <c r="M2374" s="11" t="s">
        <v>4184</v>
      </c>
      <c r="N2374" s="11" t="s">
        <v>4179</v>
      </c>
      <c r="O2374" s="11">
        <v>82</v>
      </c>
      <c r="P2374" s="11">
        <v>0</v>
      </c>
      <c r="Q2374" s="11">
        <v>82</v>
      </c>
      <c r="R2374" s="11">
        <v>1</v>
      </c>
    </row>
    <row r="2375" spans="1:18">
      <c r="A2375" s="10" t="s">
        <v>6283</v>
      </c>
      <c r="B2375" s="11" t="s">
        <v>451</v>
      </c>
      <c r="C2375" s="11" t="s">
        <v>4177</v>
      </c>
      <c r="D2375" s="11">
        <v>98019</v>
      </c>
      <c r="E2375" s="16">
        <v>415000</v>
      </c>
      <c r="F2375" s="12">
        <v>3</v>
      </c>
      <c r="G2375" s="15">
        <v>2.5</v>
      </c>
      <c r="H2375" s="15">
        <v>2280</v>
      </c>
      <c r="I2375" s="13">
        <v>182</v>
      </c>
      <c r="J2375" s="11">
        <v>0</v>
      </c>
      <c r="K2375" s="15" t="s">
        <v>4183</v>
      </c>
      <c r="L2375" s="11" t="s">
        <v>4183</v>
      </c>
      <c r="M2375" s="11" t="s">
        <v>4184</v>
      </c>
      <c r="N2375" s="11" t="s">
        <v>4180</v>
      </c>
      <c r="O2375" s="11">
        <v>14</v>
      </c>
      <c r="P2375" s="11">
        <v>0</v>
      </c>
      <c r="Q2375" s="11">
        <v>14</v>
      </c>
      <c r="R2375" s="11">
        <v>2</v>
      </c>
    </row>
    <row r="2376" spans="1:18">
      <c r="A2376" s="10" t="s">
        <v>6284</v>
      </c>
      <c r="B2376" s="11" t="s">
        <v>46</v>
      </c>
      <c r="C2376" s="11" t="s">
        <v>4177</v>
      </c>
      <c r="D2376" s="11">
        <v>98034</v>
      </c>
      <c r="E2376" s="16">
        <v>415000</v>
      </c>
      <c r="F2376" s="12">
        <v>5</v>
      </c>
      <c r="G2376" s="15">
        <v>1.5</v>
      </c>
      <c r="H2376" s="15">
        <v>1900</v>
      </c>
      <c r="I2376" s="13">
        <v>218</v>
      </c>
      <c r="J2376" s="11">
        <v>0</v>
      </c>
      <c r="K2376" s="15" t="s">
        <v>4183</v>
      </c>
      <c r="L2376" s="11" t="s">
        <v>4178</v>
      </c>
      <c r="M2376" s="11" t="s">
        <v>4184</v>
      </c>
      <c r="N2376" s="11" t="s">
        <v>4180</v>
      </c>
      <c r="O2376" s="11">
        <v>64</v>
      </c>
      <c r="P2376" s="11">
        <v>2004</v>
      </c>
      <c r="Q2376" s="11">
        <v>21</v>
      </c>
      <c r="R2376" s="11">
        <v>1</v>
      </c>
    </row>
    <row r="2377" spans="1:18">
      <c r="A2377" s="10" t="s">
        <v>6285</v>
      </c>
      <c r="B2377" s="11" t="s">
        <v>281</v>
      </c>
      <c r="C2377" s="11" t="s">
        <v>4177</v>
      </c>
      <c r="D2377" s="11">
        <v>98056</v>
      </c>
      <c r="E2377" s="16">
        <v>415000</v>
      </c>
      <c r="F2377" s="12">
        <v>4</v>
      </c>
      <c r="G2377" s="15">
        <v>2</v>
      </c>
      <c r="H2377" s="15">
        <v>1610</v>
      </c>
      <c r="I2377" s="13">
        <v>258</v>
      </c>
      <c r="J2377" s="11">
        <v>0</v>
      </c>
      <c r="K2377" s="15" t="s">
        <v>4183</v>
      </c>
      <c r="L2377" s="11" t="s">
        <v>4183</v>
      </c>
      <c r="M2377" s="11" t="s">
        <v>4184</v>
      </c>
      <c r="N2377" s="11" t="s">
        <v>4181</v>
      </c>
      <c r="O2377" s="11">
        <v>58</v>
      </c>
      <c r="P2377" s="11">
        <v>0</v>
      </c>
      <c r="Q2377" s="11">
        <v>58</v>
      </c>
      <c r="R2377" s="11">
        <v>1</v>
      </c>
    </row>
    <row r="2378" spans="1:18">
      <c r="A2378" s="10" t="s">
        <v>6286</v>
      </c>
      <c r="B2378" s="11" t="s">
        <v>281</v>
      </c>
      <c r="C2378" s="11" t="s">
        <v>4177</v>
      </c>
      <c r="D2378" s="11">
        <v>98056</v>
      </c>
      <c r="E2378" s="16">
        <v>415000</v>
      </c>
      <c r="F2378" s="12">
        <v>4</v>
      </c>
      <c r="G2378" s="15">
        <v>1.75</v>
      </c>
      <c r="H2378" s="15">
        <v>1920</v>
      </c>
      <c r="I2378" s="13">
        <v>216</v>
      </c>
      <c r="J2378" s="11">
        <v>0</v>
      </c>
      <c r="K2378" s="15" t="s">
        <v>4183</v>
      </c>
      <c r="L2378" s="11" t="s">
        <v>4183</v>
      </c>
      <c r="M2378" s="11" t="s">
        <v>4184</v>
      </c>
      <c r="N2378" s="11" t="s">
        <v>4179</v>
      </c>
      <c r="O2378" s="11">
        <v>55</v>
      </c>
      <c r="P2378" s="11">
        <v>0</v>
      </c>
      <c r="Q2378" s="11">
        <v>55</v>
      </c>
      <c r="R2378" s="11">
        <v>2</v>
      </c>
    </row>
    <row r="2379" spans="1:18">
      <c r="A2379" s="10" t="s">
        <v>6287</v>
      </c>
      <c r="B2379" s="11" t="s">
        <v>137</v>
      </c>
      <c r="C2379" s="11" t="s">
        <v>4177</v>
      </c>
      <c r="D2379" s="11">
        <v>98053</v>
      </c>
      <c r="E2379" s="16">
        <v>415000</v>
      </c>
      <c r="F2379" s="12">
        <v>2</v>
      </c>
      <c r="G2379" s="15">
        <v>1.75</v>
      </c>
      <c r="H2379" s="15">
        <v>1340</v>
      </c>
      <c r="I2379" s="13">
        <v>310</v>
      </c>
      <c r="J2379" s="11">
        <v>0</v>
      </c>
      <c r="K2379" s="15" t="s">
        <v>4183</v>
      </c>
      <c r="L2379" s="11" t="s">
        <v>4183</v>
      </c>
      <c r="M2379" s="11" t="s">
        <v>4184</v>
      </c>
      <c r="N2379" s="11" t="s">
        <v>4180</v>
      </c>
      <c r="O2379" s="11">
        <v>21</v>
      </c>
      <c r="P2379" s="11">
        <v>2003</v>
      </c>
      <c r="Q2379" s="11">
        <v>22</v>
      </c>
      <c r="R2379" s="11">
        <v>1</v>
      </c>
    </row>
    <row r="2380" spans="1:18">
      <c r="A2380" s="10" t="s">
        <v>6288</v>
      </c>
      <c r="B2380" s="11" t="s">
        <v>137</v>
      </c>
      <c r="C2380" s="11" t="s">
        <v>4177</v>
      </c>
      <c r="D2380" s="11">
        <v>98052</v>
      </c>
      <c r="E2380" s="16">
        <v>415000</v>
      </c>
      <c r="F2380" s="12">
        <v>3</v>
      </c>
      <c r="G2380" s="15">
        <v>1.75</v>
      </c>
      <c r="H2380" s="15">
        <v>1070</v>
      </c>
      <c r="I2380" s="13">
        <v>388</v>
      </c>
      <c r="J2380" s="11">
        <v>0</v>
      </c>
      <c r="K2380" s="15" t="s">
        <v>4183</v>
      </c>
      <c r="L2380" s="11" t="s">
        <v>4183</v>
      </c>
      <c r="M2380" s="11" t="s">
        <v>4184</v>
      </c>
      <c r="N2380" s="11" t="s">
        <v>4180</v>
      </c>
      <c r="O2380" s="11">
        <v>48</v>
      </c>
      <c r="P2380" s="11">
        <v>2004</v>
      </c>
      <c r="Q2380" s="11">
        <v>21</v>
      </c>
      <c r="R2380" s="11">
        <v>1</v>
      </c>
    </row>
    <row r="2381" spans="1:18">
      <c r="A2381" s="10" t="s">
        <v>6289</v>
      </c>
      <c r="B2381" s="11" t="s">
        <v>319</v>
      </c>
      <c r="C2381" s="11" t="s">
        <v>4177</v>
      </c>
      <c r="D2381" s="11">
        <v>98059</v>
      </c>
      <c r="E2381" s="16">
        <v>415000</v>
      </c>
      <c r="F2381" s="12">
        <v>4</v>
      </c>
      <c r="G2381" s="15">
        <v>2.5</v>
      </c>
      <c r="H2381" s="15">
        <v>2020</v>
      </c>
      <c r="I2381" s="13">
        <v>205</v>
      </c>
      <c r="J2381" s="11">
        <v>0</v>
      </c>
      <c r="K2381" s="15" t="s">
        <v>4183</v>
      </c>
      <c r="L2381" s="11" t="s">
        <v>4183</v>
      </c>
      <c r="M2381" s="11" t="s">
        <v>4184</v>
      </c>
      <c r="N2381" s="11" t="s">
        <v>4180</v>
      </c>
      <c r="O2381" s="11">
        <v>15</v>
      </c>
      <c r="P2381" s="11">
        <v>0</v>
      </c>
      <c r="Q2381" s="11">
        <v>15</v>
      </c>
      <c r="R2381" s="11">
        <v>2</v>
      </c>
    </row>
    <row r="2382" spans="1:18">
      <c r="A2382" s="10" t="s">
        <v>6290</v>
      </c>
      <c r="B2382" s="11" t="s">
        <v>319</v>
      </c>
      <c r="C2382" s="11" t="s">
        <v>4177</v>
      </c>
      <c r="D2382" s="11">
        <v>98056</v>
      </c>
      <c r="E2382" s="16">
        <v>415000</v>
      </c>
      <c r="F2382" s="12">
        <v>3</v>
      </c>
      <c r="G2382" s="15">
        <v>2.5</v>
      </c>
      <c r="H2382" s="15">
        <v>2090</v>
      </c>
      <c r="I2382" s="13">
        <v>199</v>
      </c>
      <c r="J2382" s="11">
        <v>0</v>
      </c>
      <c r="K2382" s="15" t="s">
        <v>4183</v>
      </c>
      <c r="L2382" s="11" t="s">
        <v>4183</v>
      </c>
      <c r="M2382" s="11" t="s">
        <v>4184</v>
      </c>
      <c r="N2382" s="11" t="s">
        <v>4180</v>
      </c>
      <c r="O2382" s="11">
        <v>25</v>
      </c>
      <c r="P2382" s="11">
        <v>0</v>
      </c>
      <c r="Q2382" s="11">
        <v>25</v>
      </c>
      <c r="R2382" s="11">
        <v>2</v>
      </c>
    </row>
    <row r="2383" spans="1:18">
      <c r="A2383" s="10" t="s">
        <v>6291</v>
      </c>
      <c r="B2383" s="11" t="s">
        <v>319</v>
      </c>
      <c r="C2383" s="11" t="s">
        <v>4177</v>
      </c>
      <c r="D2383" s="11">
        <v>98058</v>
      </c>
      <c r="E2383" s="16">
        <v>415000</v>
      </c>
      <c r="F2383" s="12">
        <v>3</v>
      </c>
      <c r="G2383" s="15">
        <v>1.75</v>
      </c>
      <c r="H2383" s="15">
        <v>2410</v>
      </c>
      <c r="I2383" s="13">
        <v>172</v>
      </c>
      <c r="J2383" s="11">
        <v>0</v>
      </c>
      <c r="K2383" s="15" t="s">
        <v>4183</v>
      </c>
      <c r="L2383" s="11" t="s">
        <v>4178</v>
      </c>
      <c r="M2383" s="11" t="s">
        <v>4184</v>
      </c>
      <c r="N2383" s="11" t="s">
        <v>4179</v>
      </c>
      <c r="O2383" s="11">
        <v>58</v>
      </c>
      <c r="P2383" s="11">
        <v>0</v>
      </c>
      <c r="Q2383" s="11">
        <v>58</v>
      </c>
      <c r="R2383" s="11">
        <v>1</v>
      </c>
    </row>
    <row r="2384" spans="1:18">
      <c r="A2384" s="10" t="s">
        <v>6292</v>
      </c>
      <c r="B2384" s="11" t="s">
        <v>319</v>
      </c>
      <c r="C2384" s="11" t="s">
        <v>4177</v>
      </c>
      <c r="D2384" s="11">
        <v>98058</v>
      </c>
      <c r="E2384" s="16">
        <v>415000</v>
      </c>
      <c r="F2384" s="12">
        <v>3</v>
      </c>
      <c r="G2384" s="15">
        <v>2.5</v>
      </c>
      <c r="H2384" s="15">
        <v>2480</v>
      </c>
      <c r="I2384" s="13">
        <v>167</v>
      </c>
      <c r="J2384" s="11">
        <v>0</v>
      </c>
      <c r="K2384" s="15" t="s">
        <v>4183</v>
      </c>
      <c r="L2384" s="11" t="s">
        <v>4183</v>
      </c>
      <c r="M2384" s="11" t="s">
        <v>4184</v>
      </c>
      <c r="N2384" s="11" t="s">
        <v>4180</v>
      </c>
      <c r="O2384" s="11">
        <v>39</v>
      </c>
      <c r="P2384" s="11">
        <v>0</v>
      </c>
      <c r="Q2384" s="11">
        <v>39</v>
      </c>
      <c r="R2384" s="11">
        <v>2</v>
      </c>
    </row>
    <row r="2385" spans="1:18">
      <c r="A2385" s="10" t="s">
        <v>6293</v>
      </c>
      <c r="B2385" s="11" t="s">
        <v>319</v>
      </c>
      <c r="C2385" s="11" t="s">
        <v>4177</v>
      </c>
      <c r="D2385" s="11">
        <v>98059</v>
      </c>
      <c r="E2385" s="16">
        <v>415000</v>
      </c>
      <c r="F2385" s="12">
        <v>4</v>
      </c>
      <c r="G2385" s="15">
        <v>2.5</v>
      </c>
      <c r="H2385" s="15">
        <v>2550</v>
      </c>
      <c r="I2385" s="13">
        <v>163</v>
      </c>
      <c r="J2385" s="11">
        <v>0</v>
      </c>
      <c r="K2385" s="15" t="s">
        <v>4183</v>
      </c>
      <c r="L2385" s="11" t="s">
        <v>4183</v>
      </c>
      <c r="M2385" s="11" t="s">
        <v>4184</v>
      </c>
      <c r="N2385" s="11" t="s">
        <v>4180</v>
      </c>
      <c r="O2385" s="11">
        <v>16</v>
      </c>
      <c r="P2385" s="11">
        <v>0</v>
      </c>
      <c r="Q2385" s="11">
        <v>16</v>
      </c>
      <c r="R2385" s="11">
        <v>2</v>
      </c>
    </row>
    <row r="2386" spans="1:18">
      <c r="A2386" s="10" t="s">
        <v>6294</v>
      </c>
      <c r="B2386" s="11" t="s">
        <v>49</v>
      </c>
      <c r="C2386" s="11" t="s">
        <v>4177</v>
      </c>
      <c r="D2386" s="11">
        <v>98117</v>
      </c>
      <c r="E2386" s="16">
        <v>415000</v>
      </c>
      <c r="F2386" s="12">
        <v>3</v>
      </c>
      <c r="G2386" s="15">
        <v>2.5</v>
      </c>
      <c r="H2386" s="15">
        <v>1060</v>
      </c>
      <c r="I2386" s="13">
        <v>392</v>
      </c>
      <c r="J2386" s="11">
        <v>0</v>
      </c>
      <c r="K2386" s="15" t="s">
        <v>4183</v>
      </c>
      <c r="L2386" s="11" t="s">
        <v>4183</v>
      </c>
      <c r="M2386" s="11" t="s">
        <v>4184</v>
      </c>
      <c r="N2386" s="11" t="s">
        <v>4180</v>
      </c>
      <c r="O2386" s="11">
        <v>25</v>
      </c>
      <c r="P2386" s="11">
        <v>0</v>
      </c>
      <c r="Q2386" s="11">
        <v>25</v>
      </c>
      <c r="R2386" s="11">
        <v>2</v>
      </c>
    </row>
    <row r="2387" spans="1:18">
      <c r="A2387" s="10" t="s">
        <v>6295</v>
      </c>
      <c r="B2387" s="11" t="s">
        <v>49</v>
      </c>
      <c r="C2387" s="11" t="s">
        <v>4177</v>
      </c>
      <c r="D2387" s="11">
        <v>98115</v>
      </c>
      <c r="E2387" s="16">
        <v>415000</v>
      </c>
      <c r="F2387" s="12">
        <v>4</v>
      </c>
      <c r="G2387" s="15">
        <v>2</v>
      </c>
      <c r="H2387" s="15">
        <v>1800</v>
      </c>
      <c r="I2387" s="13">
        <v>231</v>
      </c>
      <c r="J2387" s="11">
        <v>0</v>
      </c>
      <c r="K2387" s="15" t="s">
        <v>4183</v>
      </c>
      <c r="L2387" s="11" t="s">
        <v>4178</v>
      </c>
      <c r="M2387" s="11" t="s">
        <v>4184</v>
      </c>
      <c r="N2387" s="11" t="s">
        <v>4179</v>
      </c>
      <c r="O2387" s="11">
        <v>102</v>
      </c>
      <c r="P2387" s="11">
        <v>0</v>
      </c>
      <c r="Q2387" s="11">
        <v>102</v>
      </c>
      <c r="R2387" s="11">
        <v>1</v>
      </c>
    </row>
    <row r="2388" spans="1:18">
      <c r="A2388" s="10" t="s">
        <v>2512</v>
      </c>
      <c r="B2388" s="11" t="s">
        <v>49</v>
      </c>
      <c r="C2388" s="11" t="s">
        <v>4177</v>
      </c>
      <c r="D2388" s="11">
        <v>98108</v>
      </c>
      <c r="E2388" s="16">
        <v>415000</v>
      </c>
      <c r="F2388" s="12">
        <v>3</v>
      </c>
      <c r="G2388" s="15">
        <v>2.25</v>
      </c>
      <c r="H2388" s="15">
        <v>1970</v>
      </c>
      <c r="I2388" s="13">
        <v>211</v>
      </c>
      <c r="J2388" s="11">
        <v>0</v>
      </c>
      <c r="K2388" s="15" t="s">
        <v>4183</v>
      </c>
      <c r="L2388" s="11" t="s">
        <v>4178</v>
      </c>
      <c r="M2388" s="11" t="s">
        <v>4184</v>
      </c>
      <c r="N2388" s="11" t="s">
        <v>4180</v>
      </c>
      <c r="O2388" s="11">
        <v>17</v>
      </c>
      <c r="P2388" s="11">
        <v>0</v>
      </c>
      <c r="Q2388" s="11">
        <v>17</v>
      </c>
      <c r="R2388" s="11">
        <v>2</v>
      </c>
    </row>
    <row r="2389" spans="1:18">
      <c r="A2389" s="10" t="s">
        <v>6296</v>
      </c>
      <c r="B2389" s="11" t="s">
        <v>49</v>
      </c>
      <c r="C2389" s="11" t="s">
        <v>4177</v>
      </c>
      <c r="D2389" s="11">
        <v>98108</v>
      </c>
      <c r="E2389" s="16">
        <v>415000</v>
      </c>
      <c r="F2389" s="12">
        <v>3</v>
      </c>
      <c r="G2389" s="15">
        <v>1.75</v>
      </c>
      <c r="H2389" s="15">
        <v>1960</v>
      </c>
      <c r="I2389" s="13">
        <v>212</v>
      </c>
      <c r="J2389" s="11">
        <v>0</v>
      </c>
      <c r="K2389" s="15" t="s">
        <v>4183</v>
      </c>
      <c r="L2389" s="11" t="s">
        <v>4178</v>
      </c>
      <c r="M2389" s="11" t="s">
        <v>4184</v>
      </c>
      <c r="N2389" s="11" t="s">
        <v>4181</v>
      </c>
      <c r="O2389" s="11">
        <v>114</v>
      </c>
      <c r="P2389" s="11">
        <v>1984</v>
      </c>
      <c r="Q2389" s="11">
        <v>41</v>
      </c>
      <c r="R2389" s="11">
        <v>1</v>
      </c>
    </row>
    <row r="2390" spans="1:18">
      <c r="A2390" s="10" t="s">
        <v>6297</v>
      </c>
      <c r="B2390" s="11" t="s">
        <v>49</v>
      </c>
      <c r="C2390" s="11" t="s">
        <v>4177</v>
      </c>
      <c r="D2390" s="11">
        <v>98125</v>
      </c>
      <c r="E2390" s="16">
        <v>415000</v>
      </c>
      <c r="F2390" s="12">
        <v>3</v>
      </c>
      <c r="G2390" s="15">
        <v>1</v>
      </c>
      <c r="H2390" s="15">
        <v>1170</v>
      </c>
      <c r="I2390" s="13">
        <v>355</v>
      </c>
      <c r="J2390" s="11">
        <v>0</v>
      </c>
      <c r="K2390" s="15" t="s">
        <v>4183</v>
      </c>
      <c r="L2390" s="11" t="s">
        <v>4183</v>
      </c>
      <c r="M2390" s="11" t="s">
        <v>4184</v>
      </c>
      <c r="N2390" s="11" t="s">
        <v>4180</v>
      </c>
      <c r="O2390" s="11">
        <v>68</v>
      </c>
      <c r="P2390" s="11">
        <v>2000</v>
      </c>
      <c r="Q2390" s="11">
        <v>25</v>
      </c>
      <c r="R2390" s="11">
        <v>1</v>
      </c>
    </row>
    <row r="2391" spans="1:18">
      <c r="A2391" s="10" t="s">
        <v>6298</v>
      </c>
      <c r="B2391" s="11" t="s">
        <v>49</v>
      </c>
      <c r="C2391" s="11" t="s">
        <v>4177</v>
      </c>
      <c r="D2391" s="11">
        <v>98126</v>
      </c>
      <c r="E2391" s="16">
        <v>415000</v>
      </c>
      <c r="F2391" s="12">
        <v>3</v>
      </c>
      <c r="G2391" s="15">
        <v>1.75</v>
      </c>
      <c r="H2391" s="15">
        <v>1270</v>
      </c>
      <c r="I2391" s="13">
        <v>327</v>
      </c>
      <c r="J2391" s="11">
        <v>0</v>
      </c>
      <c r="K2391" s="15" t="s">
        <v>4183</v>
      </c>
      <c r="L2391" s="11" t="s">
        <v>4183</v>
      </c>
      <c r="M2391" s="11" t="s">
        <v>4184</v>
      </c>
      <c r="N2391" s="11" t="s">
        <v>4180</v>
      </c>
      <c r="O2391" s="11">
        <v>73</v>
      </c>
      <c r="P2391" s="11">
        <v>2014</v>
      </c>
      <c r="Q2391" s="11">
        <v>11</v>
      </c>
      <c r="R2391" s="11">
        <v>1</v>
      </c>
    </row>
    <row r="2392" spans="1:18">
      <c r="A2392" s="10" t="s">
        <v>6299</v>
      </c>
      <c r="B2392" s="11" t="s">
        <v>100</v>
      </c>
      <c r="C2392" s="11" t="s">
        <v>4177</v>
      </c>
      <c r="D2392" s="11">
        <v>98133</v>
      </c>
      <c r="E2392" s="16">
        <v>415000</v>
      </c>
      <c r="F2392" s="12">
        <v>4</v>
      </c>
      <c r="G2392" s="15">
        <v>2.5</v>
      </c>
      <c r="H2392" s="15">
        <v>2000</v>
      </c>
      <c r="I2392" s="13">
        <v>208</v>
      </c>
      <c r="J2392" s="11">
        <v>0</v>
      </c>
      <c r="K2392" s="15" t="s">
        <v>4183</v>
      </c>
      <c r="L2392" s="11" t="s">
        <v>4183</v>
      </c>
      <c r="M2392" s="11" t="s">
        <v>4184</v>
      </c>
      <c r="N2392" s="11" t="s">
        <v>4180</v>
      </c>
      <c r="O2392" s="11">
        <v>26</v>
      </c>
      <c r="P2392" s="11">
        <v>0</v>
      </c>
      <c r="Q2392" s="11">
        <v>26</v>
      </c>
      <c r="R2392" s="11">
        <v>2</v>
      </c>
    </row>
    <row r="2393" spans="1:18">
      <c r="A2393" s="10" t="s">
        <v>6300</v>
      </c>
      <c r="B2393" s="11" t="s">
        <v>100</v>
      </c>
      <c r="C2393" s="11" t="s">
        <v>4177</v>
      </c>
      <c r="D2393" s="11">
        <v>98177</v>
      </c>
      <c r="E2393" s="16">
        <v>415000</v>
      </c>
      <c r="F2393" s="12">
        <v>4</v>
      </c>
      <c r="G2393" s="15">
        <v>1.5</v>
      </c>
      <c r="H2393" s="15">
        <v>1840</v>
      </c>
      <c r="I2393" s="13">
        <v>226</v>
      </c>
      <c r="J2393" s="11">
        <v>0</v>
      </c>
      <c r="K2393" s="15" t="s">
        <v>4183</v>
      </c>
      <c r="L2393" s="11" t="s">
        <v>4183</v>
      </c>
      <c r="M2393" s="11" t="s">
        <v>4184</v>
      </c>
      <c r="N2393" s="11" t="s">
        <v>4179</v>
      </c>
      <c r="O2393" s="11">
        <v>75</v>
      </c>
      <c r="P2393" s="11">
        <v>1983</v>
      </c>
      <c r="Q2393" s="11">
        <v>42</v>
      </c>
      <c r="R2393" s="11">
        <v>1.5</v>
      </c>
    </row>
    <row r="2394" spans="1:18">
      <c r="A2394" s="10" t="s">
        <v>6301</v>
      </c>
      <c r="B2394" s="11" t="s">
        <v>100</v>
      </c>
      <c r="C2394" s="11" t="s">
        <v>4177</v>
      </c>
      <c r="D2394" s="11">
        <v>98155</v>
      </c>
      <c r="E2394" s="16">
        <v>415000</v>
      </c>
      <c r="F2394" s="12">
        <v>3</v>
      </c>
      <c r="G2394" s="15">
        <v>2.25</v>
      </c>
      <c r="H2394" s="15">
        <v>1950</v>
      </c>
      <c r="I2394" s="13">
        <v>213</v>
      </c>
      <c r="J2394" s="11">
        <v>0</v>
      </c>
      <c r="K2394" s="15" t="s">
        <v>4183</v>
      </c>
      <c r="L2394" s="11" t="s">
        <v>4178</v>
      </c>
      <c r="M2394" s="11" t="s">
        <v>4184</v>
      </c>
      <c r="N2394" s="11" t="s">
        <v>4180</v>
      </c>
      <c r="O2394" s="11">
        <v>61</v>
      </c>
      <c r="P2394" s="11">
        <v>2000</v>
      </c>
      <c r="Q2394" s="11">
        <v>25</v>
      </c>
      <c r="R2394" s="11">
        <v>1</v>
      </c>
    </row>
    <row r="2395" spans="1:18">
      <c r="A2395" s="10" t="s">
        <v>6302</v>
      </c>
      <c r="B2395" s="11" t="s">
        <v>2520</v>
      </c>
      <c r="C2395" s="11" t="s">
        <v>4177</v>
      </c>
      <c r="D2395" s="11">
        <v>98288</v>
      </c>
      <c r="E2395" s="16">
        <v>415000</v>
      </c>
      <c r="F2395" s="12">
        <v>3</v>
      </c>
      <c r="G2395" s="15">
        <v>2.75</v>
      </c>
      <c r="H2395" s="15">
        <v>2600</v>
      </c>
      <c r="I2395" s="13">
        <v>160</v>
      </c>
      <c r="J2395" s="11">
        <v>1</v>
      </c>
      <c r="K2395" s="15" t="s">
        <v>4183</v>
      </c>
      <c r="L2395" s="11" t="s">
        <v>4183</v>
      </c>
      <c r="M2395" s="11" t="s">
        <v>4184</v>
      </c>
      <c r="N2395" s="11" t="s">
        <v>4180</v>
      </c>
      <c r="O2395" s="11">
        <v>16</v>
      </c>
      <c r="P2395" s="11">
        <v>0</v>
      </c>
      <c r="Q2395" s="11">
        <v>16</v>
      </c>
      <c r="R2395" s="11">
        <v>1.5</v>
      </c>
    </row>
    <row r="2396" spans="1:18">
      <c r="A2396" s="10" t="s">
        <v>6303</v>
      </c>
      <c r="B2396" s="11" t="s">
        <v>120</v>
      </c>
      <c r="C2396" s="11" t="s">
        <v>4177</v>
      </c>
      <c r="D2396" s="11">
        <v>98072</v>
      </c>
      <c r="E2396" s="16">
        <v>415000</v>
      </c>
      <c r="F2396" s="12">
        <v>3</v>
      </c>
      <c r="G2396" s="15">
        <v>1.75</v>
      </c>
      <c r="H2396" s="15">
        <v>1910</v>
      </c>
      <c r="I2396" s="13">
        <v>217</v>
      </c>
      <c r="J2396" s="11">
        <v>0</v>
      </c>
      <c r="K2396" s="15" t="s">
        <v>4183</v>
      </c>
      <c r="L2396" s="11" t="s">
        <v>4178</v>
      </c>
      <c r="M2396" s="11" t="s">
        <v>4184</v>
      </c>
      <c r="N2396" s="11" t="s">
        <v>4180</v>
      </c>
      <c r="O2396" s="11">
        <v>48</v>
      </c>
      <c r="P2396" s="11">
        <v>2004</v>
      </c>
      <c r="Q2396" s="11">
        <v>21</v>
      </c>
      <c r="R2396" s="11">
        <v>1</v>
      </c>
    </row>
    <row r="2397" spans="1:18">
      <c r="A2397" s="10" t="s">
        <v>6304</v>
      </c>
      <c r="B2397" s="11" t="s">
        <v>319</v>
      </c>
      <c r="C2397" s="11" t="s">
        <v>4177</v>
      </c>
      <c r="D2397" s="11">
        <v>98059</v>
      </c>
      <c r="E2397" s="16">
        <v>414000</v>
      </c>
      <c r="F2397" s="12">
        <v>3</v>
      </c>
      <c r="G2397" s="15">
        <v>2.5</v>
      </c>
      <c r="H2397" s="15">
        <v>2490</v>
      </c>
      <c r="I2397" s="13">
        <v>166</v>
      </c>
      <c r="J2397" s="11">
        <v>0</v>
      </c>
      <c r="K2397" s="15" t="s">
        <v>4183</v>
      </c>
      <c r="L2397" s="11" t="s">
        <v>4183</v>
      </c>
      <c r="M2397" s="11" t="s">
        <v>4184</v>
      </c>
      <c r="N2397" s="11" t="s">
        <v>4180</v>
      </c>
      <c r="O2397" s="11">
        <v>13</v>
      </c>
      <c r="P2397" s="11">
        <v>1912</v>
      </c>
      <c r="Q2397" s="11">
        <v>113</v>
      </c>
      <c r="R2397" s="11">
        <v>2.5</v>
      </c>
    </row>
    <row r="2398" spans="1:18">
      <c r="A2398" s="10" t="s">
        <v>6305</v>
      </c>
      <c r="B2398" s="11" t="s">
        <v>137</v>
      </c>
      <c r="C2398" s="11" t="s">
        <v>4177</v>
      </c>
      <c r="D2398" s="11">
        <v>98053</v>
      </c>
      <c r="E2398" s="16">
        <v>413800</v>
      </c>
      <c r="F2398" s="12">
        <v>3</v>
      </c>
      <c r="G2398" s="15">
        <v>2</v>
      </c>
      <c r="H2398" s="15">
        <v>1440</v>
      </c>
      <c r="I2398" s="13">
        <v>287</v>
      </c>
      <c r="J2398" s="11">
        <v>0</v>
      </c>
      <c r="K2398" s="15" t="s">
        <v>4183</v>
      </c>
      <c r="L2398" s="11" t="s">
        <v>4183</v>
      </c>
      <c r="M2398" s="11" t="s">
        <v>4184</v>
      </c>
      <c r="N2398" s="11" t="s">
        <v>4180</v>
      </c>
      <c r="O2398" s="11">
        <v>18</v>
      </c>
      <c r="P2398" s="11">
        <v>0</v>
      </c>
      <c r="Q2398" s="11">
        <v>18</v>
      </c>
      <c r="R2398" s="11">
        <v>1</v>
      </c>
    </row>
    <row r="2399" spans="1:18">
      <c r="A2399" s="10" t="s">
        <v>5115</v>
      </c>
      <c r="B2399" s="11" t="s">
        <v>49</v>
      </c>
      <c r="C2399" s="11" t="s">
        <v>4177</v>
      </c>
      <c r="D2399" s="11">
        <v>98117</v>
      </c>
      <c r="E2399" s="16">
        <v>413500</v>
      </c>
      <c r="F2399" s="12">
        <v>2</v>
      </c>
      <c r="G2399" s="15">
        <v>1</v>
      </c>
      <c r="H2399" s="11">
        <v>770</v>
      </c>
      <c r="I2399" s="13">
        <v>537</v>
      </c>
      <c r="J2399" s="11">
        <v>0</v>
      </c>
      <c r="K2399" s="15" t="s">
        <v>4183</v>
      </c>
      <c r="L2399" s="11" t="s">
        <v>4183</v>
      </c>
      <c r="M2399" s="11" t="s">
        <v>4184</v>
      </c>
      <c r="N2399" s="11" t="s">
        <v>4181</v>
      </c>
      <c r="O2399" s="11">
        <v>101</v>
      </c>
      <c r="P2399" s="11">
        <v>1956</v>
      </c>
      <c r="Q2399" s="11">
        <v>69</v>
      </c>
      <c r="R2399" s="11">
        <v>1</v>
      </c>
    </row>
    <row r="2400" spans="1:18">
      <c r="A2400" s="10" t="s">
        <v>6306</v>
      </c>
      <c r="B2400" s="11" t="s">
        <v>49</v>
      </c>
      <c r="C2400" s="11" t="s">
        <v>4177</v>
      </c>
      <c r="D2400" s="11">
        <v>98126</v>
      </c>
      <c r="E2400" s="16">
        <v>413000</v>
      </c>
      <c r="F2400" s="12">
        <v>4</v>
      </c>
      <c r="G2400" s="15">
        <v>1</v>
      </c>
      <c r="H2400" s="15">
        <v>1410</v>
      </c>
      <c r="I2400" s="13">
        <v>293</v>
      </c>
      <c r="J2400" s="11">
        <v>0</v>
      </c>
      <c r="K2400" s="15" t="s">
        <v>4183</v>
      </c>
      <c r="L2400" s="11" t="s">
        <v>4178</v>
      </c>
      <c r="M2400" s="11" t="s">
        <v>4184</v>
      </c>
      <c r="N2400" s="11" t="s">
        <v>4180</v>
      </c>
      <c r="O2400" s="11">
        <v>100</v>
      </c>
      <c r="P2400" s="11">
        <v>2002</v>
      </c>
      <c r="Q2400" s="11">
        <v>23</v>
      </c>
      <c r="R2400" s="11">
        <v>1</v>
      </c>
    </row>
    <row r="2401" spans="1:18">
      <c r="A2401" s="10" t="s">
        <v>6307</v>
      </c>
      <c r="B2401" s="11" t="s">
        <v>137</v>
      </c>
      <c r="C2401" s="11" t="s">
        <v>4177</v>
      </c>
      <c r="D2401" s="11">
        <v>98052</v>
      </c>
      <c r="E2401" s="16">
        <v>412500</v>
      </c>
      <c r="F2401" s="12">
        <v>3</v>
      </c>
      <c r="G2401" s="15">
        <v>1.5</v>
      </c>
      <c r="H2401" s="15">
        <v>1490</v>
      </c>
      <c r="I2401" s="13">
        <v>277</v>
      </c>
      <c r="J2401" s="11">
        <v>0</v>
      </c>
      <c r="K2401" s="15" t="s">
        <v>4183</v>
      </c>
      <c r="L2401" s="11" t="s">
        <v>4183</v>
      </c>
      <c r="M2401" s="11" t="s">
        <v>4184</v>
      </c>
      <c r="N2401" s="11" t="s">
        <v>4179</v>
      </c>
      <c r="O2401" s="11">
        <v>62</v>
      </c>
      <c r="P2401" s="11">
        <v>0</v>
      </c>
      <c r="Q2401" s="11">
        <v>62</v>
      </c>
      <c r="R2401" s="11">
        <v>1</v>
      </c>
    </row>
    <row r="2402" spans="1:18">
      <c r="A2402" s="10" t="s">
        <v>6308</v>
      </c>
      <c r="B2402" s="11" t="s">
        <v>675</v>
      </c>
      <c r="C2402" s="11" t="s">
        <v>4177</v>
      </c>
      <c r="D2402" s="11">
        <v>98023</v>
      </c>
      <c r="E2402" s="16">
        <v>412000</v>
      </c>
      <c r="F2402" s="12">
        <v>4</v>
      </c>
      <c r="G2402" s="15">
        <v>3.5</v>
      </c>
      <c r="H2402" s="15">
        <v>3360</v>
      </c>
      <c r="I2402" s="13">
        <v>123</v>
      </c>
      <c r="J2402" s="11">
        <v>0</v>
      </c>
      <c r="K2402" s="15" t="s">
        <v>4183</v>
      </c>
      <c r="L2402" s="11" t="s">
        <v>4178</v>
      </c>
      <c r="M2402" s="11" t="s">
        <v>4184</v>
      </c>
      <c r="N2402" s="11" t="s">
        <v>4180</v>
      </c>
      <c r="O2402" s="11">
        <v>35</v>
      </c>
      <c r="P2402" s="11">
        <v>2009</v>
      </c>
      <c r="Q2402" s="11">
        <v>16</v>
      </c>
      <c r="R2402" s="11">
        <v>2</v>
      </c>
    </row>
    <row r="2403" spans="1:18">
      <c r="A2403" s="10" t="s">
        <v>6309</v>
      </c>
      <c r="B2403" s="11" t="s">
        <v>1392</v>
      </c>
      <c r="C2403" s="11" t="s">
        <v>4177</v>
      </c>
      <c r="D2403" s="11">
        <v>98042</v>
      </c>
      <c r="E2403" s="16">
        <v>412000</v>
      </c>
      <c r="F2403" s="12">
        <v>3</v>
      </c>
      <c r="G2403" s="15">
        <v>1.75</v>
      </c>
      <c r="H2403" s="15">
        <v>1950</v>
      </c>
      <c r="I2403" s="13">
        <v>211</v>
      </c>
      <c r="J2403" s="11">
        <v>1</v>
      </c>
      <c r="K2403" s="15" t="s">
        <v>4183</v>
      </c>
      <c r="L2403" s="11" t="s">
        <v>4183</v>
      </c>
      <c r="M2403" s="11" t="s">
        <v>4184</v>
      </c>
      <c r="N2403" s="11" t="s">
        <v>4179</v>
      </c>
      <c r="O2403" s="11">
        <v>40</v>
      </c>
      <c r="P2403" s="11">
        <v>0</v>
      </c>
      <c r="Q2403" s="11">
        <v>40</v>
      </c>
      <c r="R2403" s="11">
        <v>1</v>
      </c>
    </row>
    <row r="2404" spans="1:18">
      <c r="A2404" s="10" t="s">
        <v>6310</v>
      </c>
      <c r="B2404" s="11" t="s">
        <v>49</v>
      </c>
      <c r="C2404" s="11" t="s">
        <v>4177</v>
      </c>
      <c r="D2404" s="11">
        <v>98117</v>
      </c>
      <c r="E2404" s="16">
        <v>412000</v>
      </c>
      <c r="F2404" s="12">
        <v>2</v>
      </c>
      <c r="G2404" s="15">
        <v>1</v>
      </c>
      <c r="H2404" s="15">
        <v>1260</v>
      </c>
      <c r="I2404" s="13">
        <v>327</v>
      </c>
      <c r="J2404" s="11">
        <v>0</v>
      </c>
      <c r="K2404" s="15" t="s">
        <v>4183</v>
      </c>
      <c r="L2404" s="11" t="s">
        <v>4178</v>
      </c>
      <c r="M2404" s="11" t="s">
        <v>4184</v>
      </c>
      <c r="N2404" s="11" t="s">
        <v>4180</v>
      </c>
      <c r="O2404" s="11">
        <v>100</v>
      </c>
      <c r="P2404" s="11">
        <v>2002</v>
      </c>
      <c r="Q2404" s="11">
        <v>23</v>
      </c>
      <c r="R2404" s="11">
        <v>1</v>
      </c>
    </row>
    <row r="2405" spans="1:18">
      <c r="A2405" s="10" t="s">
        <v>6311</v>
      </c>
      <c r="B2405" s="11" t="s">
        <v>49</v>
      </c>
      <c r="C2405" s="11" t="s">
        <v>4177</v>
      </c>
      <c r="D2405" s="11">
        <v>98108</v>
      </c>
      <c r="E2405" s="16">
        <v>411715</v>
      </c>
      <c r="F2405" s="12">
        <v>3</v>
      </c>
      <c r="G2405" s="15">
        <v>1.75</v>
      </c>
      <c r="H2405" s="15">
        <v>1840</v>
      </c>
      <c r="I2405" s="13">
        <v>224</v>
      </c>
      <c r="J2405" s="11">
        <v>0</v>
      </c>
      <c r="K2405" s="15" t="s">
        <v>4183</v>
      </c>
      <c r="L2405" s="11" t="s">
        <v>4178</v>
      </c>
      <c r="M2405" s="11" t="s">
        <v>4184</v>
      </c>
      <c r="N2405" s="11" t="s">
        <v>4181</v>
      </c>
      <c r="O2405" s="11">
        <v>73</v>
      </c>
      <c r="P2405" s="11">
        <v>1998</v>
      </c>
      <c r="Q2405" s="11">
        <v>27</v>
      </c>
      <c r="R2405" s="11">
        <v>1</v>
      </c>
    </row>
    <row r="2406" spans="1:18">
      <c r="A2406" s="10" t="s">
        <v>6312</v>
      </c>
      <c r="B2406" s="11" t="s">
        <v>519</v>
      </c>
      <c r="C2406" s="11" t="s">
        <v>4177</v>
      </c>
      <c r="D2406" s="11">
        <v>98092</v>
      </c>
      <c r="E2406" s="16">
        <v>411605</v>
      </c>
      <c r="F2406" s="12">
        <v>4</v>
      </c>
      <c r="G2406" s="15">
        <v>2.5</v>
      </c>
      <c r="H2406" s="15">
        <v>2658</v>
      </c>
      <c r="I2406" s="13">
        <v>155</v>
      </c>
      <c r="J2406" s="11">
        <v>0</v>
      </c>
      <c r="K2406" s="15" t="s">
        <v>4183</v>
      </c>
      <c r="L2406" s="11" t="s">
        <v>4183</v>
      </c>
      <c r="M2406" s="11" t="s">
        <v>4184</v>
      </c>
      <c r="N2406" s="11" t="s">
        <v>4180</v>
      </c>
      <c r="O2406" s="11">
        <v>11</v>
      </c>
      <c r="P2406" s="11">
        <v>0</v>
      </c>
      <c r="Q2406" s="11">
        <v>11</v>
      </c>
      <c r="R2406" s="11">
        <v>2</v>
      </c>
    </row>
    <row r="2407" spans="1:18">
      <c r="A2407" s="10" t="s">
        <v>6313</v>
      </c>
      <c r="B2407" s="11" t="s">
        <v>519</v>
      </c>
      <c r="C2407" s="11" t="s">
        <v>4177</v>
      </c>
      <c r="D2407" s="11">
        <v>98001</v>
      </c>
      <c r="E2407" s="16">
        <v>411000</v>
      </c>
      <c r="F2407" s="12">
        <v>4</v>
      </c>
      <c r="G2407" s="15">
        <v>2</v>
      </c>
      <c r="H2407" s="15">
        <v>2370</v>
      </c>
      <c r="I2407" s="13">
        <v>173</v>
      </c>
      <c r="J2407" s="11">
        <v>2</v>
      </c>
      <c r="K2407" s="15" t="s">
        <v>4183</v>
      </c>
      <c r="L2407" s="11" t="s">
        <v>4183</v>
      </c>
      <c r="M2407" s="11" t="s">
        <v>4184</v>
      </c>
      <c r="N2407" s="11" t="s">
        <v>4179</v>
      </c>
      <c r="O2407" s="11">
        <v>47</v>
      </c>
      <c r="P2407" s="11">
        <v>2000</v>
      </c>
      <c r="Q2407" s="11">
        <v>25</v>
      </c>
      <c r="R2407" s="11">
        <v>2</v>
      </c>
    </row>
    <row r="2408" spans="1:18">
      <c r="A2408" s="10" t="s">
        <v>6314</v>
      </c>
      <c r="B2408" s="11" t="s">
        <v>281</v>
      </c>
      <c r="C2408" s="11" t="s">
        <v>4177</v>
      </c>
      <c r="D2408" s="11">
        <v>98056</v>
      </c>
      <c r="E2408" s="16">
        <v>411000</v>
      </c>
      <c r="F2408" s="12">
        <v>4</v>
      </c>
      <c r="G2408" s="15">
        <v>2.75</v>
      </c>
      <c r="H2408" s="15">
        <v>2150</v>
      </c>
      <c r="I2408" s="13">
        <v>191</v>
      </c>
      <c r="J2408" s="11">
        <v>0</v>
      </c>
      <c r="K2408" s="15" t="s">
        <v>4183</v>
      </c>
      <c r="L2408" s="11" t="s">
        <v>4178</v>
      </c>
      <c r="M2408" s="11" t="s">
        <v>4184</v>
      </c>
      <c r="N2408" s="11" t="s">
        <v>4181</v>
      </c>
      <c r="O2408" s="11">
        <v>49</v>
      </c>
      <c r="P2408" s="11">
        <v>0</v>
      </c>
      <c r="Q2408" s="11">
        <v>49</v>
      </c>
      <c r="R2408" s="11">
        <v>1</v>
      </c>
    </row>
    <row r="2409" spans="1:18">
      <c r="A2409" s="10" t="s">
        <v>6315</v>
      </c>
      <c r="B2409" s="11" t="s">
        <v>49</v>
      </c>
      <c r="C2409" s="11" t="s">
        <v>4177</v>
      </c>
      <c r="D2409" s="11">
        <v>98118</v>
      </c>
      <c r="E2409" s="16">
        <v>411000</v>
      </c>
      <c r="F2409" s="12">
        <v>4</v>
      </c>
      <c r="G2409" s="15">
        <v>2.75</v>
      </c>
      <c r="H2409" s="15">
        <v>2500</v>
      </c>
      <c r="I2409" s="13">
        <v>164</v>
      </c>
      <c r="J2409" s="11">
        <v>0</v>
      </c>
      <c r="K2409" s="15" t="s">
        <v>4183</v>
      </c>
      <c r="L2409" s="11" t="s">
        <v>4183</v>
      </c>
      <c r="M2409" s="11" t="s">
        <v>4184</v>
      </c>
      <c r="N2409" s="11" t="s">
        <v>4180</v>
      </c>
      <c r="O2409" s="11">
        <v>59</v>
      </c>
      <c r="P2409" s="11">
        <v>1963</v>
      </c>
      <c r="Q2409" s="11">
        <v>62</v>
      </c>
      <c r="R2409" s="11">
        <v>2</v>
      </c>
    </row>
    <row r="2410" spans="1:18">
      <c r="A2410" s="10" t="s">
        <v>6316</v>
      </c>
      <c r="B2410" s="11" t="s">
        <v>379</v>
      </c>
      <c r="C2410" s="11" t="s">
        <v>4177</v>
      </c>
      <c r="D2410" s="11">
        <v>98166</v>
      </c>
      <c r="E2410" s="16">
        <v>410000</v>
      </c>
      <c r="F2410" s="12">
        <v>3</v>
      </c>
      <c r="G2410" s="15">
        <v>1</v>
      </c>
      <c r="H2410" s="15">
        <v>2710</v>
      </c>
      <c r="I2410" s="13">
        <v>151</v>
      </c>
      <c r="J2410" s="11">
        <v>0</v>
      </c>
      <c r="K2410" s="15" t="s">
        <v>4183</v>
      </c>
      <c r="L2410" s="11" t="s">
        <v>4183</v>
      </c>
      <c r="M2410" s="11" t="s">
        <v>4197</v>
      </c>
      <c r="N2410" s="11" t="s">
        <v>4179</v>
      </c>
      <c r="O2410" s="11">
        <v>75</v>
      </c>
      <c r="P2410" s="11">
        <v>1983</v>
      </c>
      <c r="Q2410" s="11">
        <v>42</v>
      </c>
      <c r="R2410" s="11">
        <v>2</v>
      </c>
    </row>
    <row r="2411" spans="1:18">
      <c r="A2411" s="10" t="s">
        <v>6317</v>
      </c>
      <c r="B2411" s="11" t="s">
        <v>379</v>
      </c>
      <c r="C2411" s="11" t="s">
        <v>4177</v>
      </c>
      <c r="D2411" s="11">
        <v>98166</v>
      </c>
      <c r="E2411" s="16">
        <v>410000</v>
      </c>
      <c r="F2411" s="12">
        <v>3</v>
      </c>
      <c r="G2411" s="15">
        <v>1</v>
      </c>
      <c r="H2411" s="15">
        <v>1470</v>
      </c>
      <c r="I2411" s="13">
        <v>279</v>
      </c>
      <c r="J2411" s="11">
        <v>0</v>
      </c>
      <c r="K2411" s="15" t="s">
        <v>4183</v>
      </c>
      <c r="L2411" s="11" t="s">
        <v>4183</v>
      </c>
      <c r="M2411" s="11" t="s">
        <v>4184</v>
      </c>
      <c r="N2411" s="11" t="s">
        <v>4179</v>
      </c>
      <c r="O2411" s="11">
        <v>72</v>
      </c>
      <c r="P2411" s="11">
        <v>1983</v>
      </c>
      <c r="Q2411" s="11">
        <v>42</v>
      </c>
      <c r="R2411" s="11">
        <v>1</v>
      </c>
    </row>
    <row r="2412" spans="1:18">
      <c r="A2412" s="10" t="s">
        <v>6318</v>
      </c>
      <c r="B2412" s="11" t="s">
        <v>379</v>
      </c>
      <c r="C2412" s="11" t="s">
        <v>4177</v>
      </c>
      <c r="D2412" s="11">
        <v>98166</v>
      </c>
      <c r="E2412" s="16">
        <v>410000</v>
      </c>
      <c r="F2412" s="12">
        <v>4</v>
      </c>
      <c r="G2412" s="15">
        <v>2</v>
      </c>
      <c r="H2412" s="15">
        <v>1970</v>
      </c>
      <c r="I2412" s="13">
        <v>208</v>
      </c>
      <c r="J2412" s="11">
        <v>0</v>
      </c>
      <c r="K2412" s="15" t="s">
        <v>4183</v>
      </c>
      <c r="L2412" s="11" t="s">
        <v>4178</v>
      </c>
      <c r="M2412" s="11" t="s">
        <v>4184</v>
      </c>
      <c r="N2412" s="11" t="s">
        <v>4180</v>
      </c>
      <c r="O2412" s="11">
        <v>64</v>
      </c>
      <c r="P2412" s="11">
        <v>2004</v>
      </c>
      <c r="Q2412" s="11">
        <v>21</v>
      </c>
      <c r="R2412" s="11">
        <v>1</v>
      </c>
    </row>
    <row r="2413" spans="1:18">
      <c r="A2413" s="10" t="s">
        <v>6319</v>
      </c>
      <c r="B2413" s="11" t="s">
        <v>79</v>
      </c>
      <c r="C2413" s="11" t="s">
        <v>4177</v>
      </c>
      <c r="D2413" s="11">
        <v>98027</v>
      </c>
      <c r="E2413" s="16">
        <v>410000</v>
      </c>
      <c r="F2413" s="12">
        <v>4</v>
      </c>
      <c r="G2413" s="15">
        <v>1.75</v>
      </c>
      <c r="H2413" s="15">
        <v>1790</v>
      </c>
      <c r="I2413" s="13">
        <v>229</v>
      </c>
      <c r="J2413" s="11">
        <v>0</v>
      </c>
      <c r="K2413" s="15" t="s">
        <v>4183</v>
      </c>
      <c r="L2413" s="11" t="s">
        <v>4178</v>
      </c>
      <c r="M2413" s="11" t="s">
        <v>4184</v>
      </c>
      <c r="N2413" s="11" t="s">
        <v>4179</v>
      </c>
      <c r="O2413" s="11">
        <v>56</v>
      </c>
      <c r="P2413" s="11">
        <v>0</v>
      </c>
      <c r="Q2413" s="11">
        <v>56</v>
      </c>
      <c r="R2413" s="11">
        <v>1</v>
      </c>
    </row>
    <row r="2414" spans="1:18">
      <c r="A2414" s="10" t="s">
        <v>6320</v>
      </c>
      <c r="B2414" s="11" t="s">
        <v>46</v>
      </c>
      <c r="C2414" s="11" t="s">
        <v>4177</v>
      </c>
      <c r="D2414" s="11">
        <v>98033</v>
      </c>
      <c r="E2414" s="16">
        <v>410000</v>
      </c>
      <c r="F2414" s="12">
        <v>4</v>
      </c>
      <c r="G2414" s="15">
        <v>2</v>
      </c>
      <c r="H2414" s="15">
        <v>1580</v>
      </c>
      <c r="I2414" s="13">
        <v>259</v>
      </c>
      <c r="J2414" s="11">
        <v>0</v>
      </c>
      <c r="K2414" s="15" t="s">
        <v>4183</v>
      </c>
      <c r="L2414" s="11" t="s">
        <v>4183</v>
      </c>
      <c r="M2414" s="11" t="s">
        <v>4184</v>
      </c>
      <c r="N2414" s="11" t="s">
        <v>4180</v>
      </c>
      <c r="O2414" s="11">
        <v>72</v>
      </c>
      <c r="P2414" s="11">
        <v>0</v>
      </c>
      <c r="Q2414" s="11">
        <v>72</v>
      </c>
      <c r="R2414" s="11">
        <v>1</v>
      </c>
    </row>
    <row r="2415" spans="1:18">
      <c r="A2415" s="10" t="s">
        <v>6321</v>
      </c>
      <c r="B2415" s="11" t="s">
        <v>46</v>
      </c>
      <c r="C2415" s="11" t="s">
        <v>4177</v>
      </c>
      <c r="D2415" s="11">
        <v>98034</v>
      </c>
      <c r="E2415" s="16">
        <v>410000</v>
      </c>
      <c r="F2415" s="12">
        <v>4</v>
      </c>
      <c r="G2415" s="15">
        <v>2.5</v>
      </c>
      <c r="H2415" s="15">
        <v>1700</v>
      </c>
      <c r="I2415" s="13">
        <v>241</v>
      </c>
      <c r="J2415" s="11">
        <v>0</v>
      </c>
      <c r="K2415" s="15" t="s">
        <v>4183</v>
      </c>
      <c r="L2415" s="11" t="s">
        <v>4183</v>
      </c>
      <c r="M2415" s="11" t="s">
        <v>4184</v>
      </c>
      <c r="N2415" s="11" t="s">
        <v>4181</v>
      </c>
      <c r="O2415" s="11">
        <v>53</v>
      </c>
      <c r="P2415" s="11">
        <v>0</v>
      </c>
      <c r="Q2415" s="11">
        <v>53</v>
      </c>
      <c r="R2415" s="11">
        <v>1</v>
      </c>
    </row>
    <row r="2416" spans="1:18">
      <c r="A2416" s="10" t="s">
        <v>6322</v>
      </c>
      <c r="B2416" s="11" t="s">
        <v>46</v>
      </c>
      <c r="C2416" s="11" t="s">
        <v>4177</v>
      </c>
      <c r="D2416" s="11">
        <v>98034</v>
      </c>
      <c r="E2416" s="16">
        <v>410000</v>
      </c>
      <c r="F2416" s="12">
        <v>3</v>
      </c>
      <c r="G2416" s="15">
        <v>2</v>
      </c>
      <c r="H2416" s="15">
        <v>1650</v>
      </c>
      <c r="I2416" s="13">
        <v>248</v>
      </c>
      <c r="J2416" s="11">
        <v>0</v>
      </c>
      <c r="K2416" s="15" t="s">
        <v>4183</v>
      </c>
      <c r="L2416" s="11" t="s">
        <v>4183</v>
      </c>
      <c r="M2416" s="11" t="s">
        <v>4184</v>
      </c>
      <c r="N2416" s="11" t="s">
        <v>4180</v>
      </c>
      <c r="O2416" s="11">
        <v>42</v>
      </c>
      <c r="P2416" s="11">
        <v>2009</v>
      </c>
      <c r="Q2416" s="11">
        <v>16</v>
      </c>
      <c r="R2416" s="11">
        <v>1.5</v>
      </c>
    </row>
    <row r="2417" spans="1:18">
      <c r="A2417" s="10" t="s">
        <v>6323</v>
      </c>
      <c r="B2417" s="11" t="s">
        <v>743</v>
      </c>
      <c r="C2417" s="11" t="s">
        <v>4177</v>
      </c>
      <c r="D2417" s="11">
        <v>98155</v>
      </c>
      <c r="E2417" s="16">
        <v>410000</v>
      </c>
      <c r="F2417" s="12">
        <v>6</v>
      </c>
      <c r="G2417" s="15">
        <v>2.75</v>
      </c>
      <c r="H2417" s="15">
        <v>2520</v>
      </c>
      <c r="I2417" s="13">
        <v>163</v>
      </c>
      <c r="J2417" s="11">
        <v>0</v>
      </c>
      <c r="K2417" s="15" t="s">
        <v>4183</v>
      </c>
      <c r="L2417" s="11" t="s">
        <v>4178</v>
      </c>
      <c r="M2417" s="11" t="s">
        <v>4184</v>
      </c>
      <c r="N2417" s="11" t="s">
        <v>4179</v>
      </c>
      <c r="O2417" s="11">
        <v>63</v>
      </c>
      <c r="P2417" s="11">
        <v>0</v>
      </c>
      <c r="Q2417" s="11">
        <v>63</v>
      </c>
      <c r="R2417" s="11">
        <v>1</v>
      </c>
    </row>
    <row r="2418" spans="1:18">
      <c r="A2418" s="10" t="s">
        <v>6324</v>
      </c>
      <c r="B2418" s="11" t="s">
        <v>920</v>
      </c>
      <c r="C2418" s="11" t="s">
        <v>4177</v>
      </c>
      <c r="D2418" s="11">
        <v>98038</v>
      </c>
      <c r="E2418" s="16">
        <v>410000</v>
      </c>
      <c r="F2418" s="12">
        <v>4</v>
      </c>
      <c r="G2418" s="15">
        <v>2.5</v>
      </c>
      <c r="H2418" s="15">
        <v>2560</v>
      </c>
      <c r="I2418" s="13">
        <v>160</v>
      </c>
      <c r="J2418" s="11">
        <v>0</v>
      </c>
      <c r="K2418" s="15" t="s">
        <v>4183</v>
      </c>
      <c r="L2418" s="11" t="s">
        <v>4183</v>
      </c>
      <c r="M2418" s="11" t="s">
        <v>4184</v>
      </c>
      <c r="N2418" s="11" t="s">
        <v>4180</v>
      </c>
      <c r="O2418" s="11">
        <v>19</v>
      </c>
      <c r="P2418" s="11">
        <v>0</v>
      </c>
      <c r="Q2418" s="11">
        <v>19</v>
      </c>
      <c r="R2418" s="11">
        <v>2</v>
      </c>
    </row>
    <row r="2419" spans="1:18">
      <c r="A2419" s="10" t="s">
        <v>6325</v>
      </c>
      <c r="B2419" s="11" t="s">
        <v>920</v>
      </c>
      <c r="C2419" s="11" t="s">
        <v>4177</v>
      </c>
      <c r="D2419" s="11">
        <v>98038</v>
      </c>
      <c r="E2419" s="16">
        <v>410000</v>
      </c>
      <c r="F2419" s="12">
        <v>3</v>
      </c>
      <c r="G2419" s="15">
        <v>2.25</v>
      </c>
      <c r="H2419" s="15">
        <v>2200</v>
      </c>
      <c r="I2419" s="13">
        <v>186</v>
      </c>
      <c r="J2419" s="11">
        <v>0</v>
      </c>
      <c r="K2419" s="15" t="s">
        <v>4183</v>
      </c>
      <c r="L2419" s="11" t="s">
        <v>4183</v>
      </c>
      <c r="M2419" s="11" t="s">
        <v>4184</v>
      </c>
      <c r="N2419" s="11" t="s">
        <v>4180</v>
      </c>
      <c r="O2419" s="11">
        <v>38</v>
      </c>
      <c r="P2419" s="11">
        <v>2000</v>
      </c>
      <c r="Q2419" s="11">
        <v>25</v>
      </c>
      <c r="R2419" s="11">
        <v>2</v>
      </c>
    </row>
    <row r="2420" spans="1:18">
      <c r="A2420" s="10" t="s">
        <v>6326</v>
      </c>
      <c r="B2420" s="11" t="s">
        <v>281</v>
      </c>
      <c r="C2420" s="11" t="s">
        <v>4177</v>
      </c>
      <c r="D2420" s="11">
        <v>98056</v>
      </c>
      <c r="E2420" s="16">
        <v>410000</v>
      </c>
      <c r="F2420" s="12">
        <v>3</v>
      </c>
      <c r="G2420" s="15">
        <v>1.5</v>
      </c>
      <c r="H2420" s="15">
        <v>1250</v>
      </c>
      <c r="I2420" s="13">
        <v>328</v>
      </c>
      <c r="J2420" s="11">
        <v>0</v>
      </c>
      <c r="K2420" s="15" t="s">
        <v>4183</v>
      </c>
      <c r="L2420" s="11" t="s">
        <v>4183</v>
      </c>
      <c r="M2420" s="11" t="s">
        <v>4184</v>
      </c>
      <c r="N2420" s="11" t="s">
        <v>4181</v>
      </c>
      <c r="O2420" s="11">
        <v>57</v>
      </c>
      <c r="P2420" s="11">
        <v>0</v>
      </c>
      <c r="Q2420" s="11">
        <v>57</v>
      </c>
      <c r="R2420" s="11">
        <v>1</v>
      </c>
    </row>
    <row r="2421" spans="1:18">
      <c r="A2421" s="10" t="s">
        <v>6327</v>
      </c>
      <c r="B2421" s="11" t="s">
        <v>102</v>
      </c>
      <c r="C2421" s="11" t="s">
        <v>4177</v>
      </c>
      <c r="D2421" s="11">
        <v>98074</v>
      </c>
      <c r="E2421" s="16">
        <v>410000</v>
      </c>
      <c r="F2421" s="12">
        <v>3</v>
      </c>
      <c r="G2421" s="15">
        <v>2.25</v>
      </c>
      <c r="H2421" s="15">
        <v>1450</v>
      </c>
      <c r="I2421" s="13">
        <v>283</v>
      </c>
      <c r="J2421" s="11">
        <v>0</v>
      </c>
      <c r="K2421" s="15" t="s">
        <v>4183</v>
      </c>
      <c r="L2421" s="11" t="s">
        <v>4183</v>
      </c>
      <c r="M2421" s="11" t="s">
        <v>4184</v>
      </c>
      <c r="N2421" s="11" t="s">
        <v>4180</v>
      </c>
      <c r="O2421" s="11">
        <v>36</v>
      </c>
      <c r="P2421" s="11">
        <v>0</v>
      </c>
      <c r="Q2421" s="11">
        <v>36</v>
      </c>
      <c r="R2421" s="11">
        <v>2</v>
      </c>
    </row>
    <row r="2422" spans="1:18">
      <c r="A2422" s="10" t="s">
        <v>2547</v>
      </c>
      <c r="B2422" s="11" t="s">
        <v>49</v>
      </c>
      <c r="C2422" s="11" t="s">
        <v>4177</v>
      </c>
      <c r="D2422" s="11">
        <v>98144</v>
      </c>
      <c r="E2422" s="16">
        <v>410000</v>
      </c>
      <c r="F2422" s="12">
        <v>3</v>
      </c>
      <c r="G2422" s="15">
        <v>2</v>
      </c>
      <c r="H2422" s="15">
        <v>1320</v>
      </c>
      <c r="I2422" s="13">
        <v>311</v>
      </c>
      <c r="J2422" s="11">
        <v>0</v>
      </c>
      <c r="K2422" s="15" t="s">
        <v>4183</v>
      </c>
      <c r="L2422" s="11" t="s">
        <v>4183</v>
      </c>
      <c r="M2422" s="11" t="s">
        <v>4184</v>
      </c>
      <c r="N2422" s="11" t="s">
        <v>4179</v>
      </c>
      <c r="O2422" s="11">
        <v>105</v>
      </c>
      <c r="P2422" s="11">
        <v>0</v>
      </c>
      <c r="Q2422" s="11">
        <v>105</v>
      </c>
      <c r="R2422" s="11">
        <v>1.5</v>
      </c>
    </row>
    <row r="2423" spans="1:18">
      <c r="A2423" s="10" t="s">
        <v>2548</v>
      </c>
      <c r="B2423" s="11" t="s">
        <v>49</v>
      </c>
      <c r="C2423" s="11" t="s">
        <v>4177</v>
      </c>
      <c r="D2423" s="11">
        <v>98133</v>
      </c>
      <c r="E2423" s="16">
        <v>410000</v>
      </c>
      <c r="F2423" s="12">
        <v>3</v>
      </c>
      <c r="G2423" s="15">
        <v>1</v>
      </c>
      <c r="H2423" s="15">
        <v>1410</v>
      </c>
      <c r="I2423" s="13">
        <v>291</v>
      </c>
      <c r="J2423" s="11">
        <v>0</v>
      </c>
      <c r="K2423" s="15" t="s">
        <v>4183</v>
      </c>
      <c r="L2423" s="11" t="s">
        <v>4178</v>
      </c>
      <c r="M2423" s="11" t="s">
        <v>4184</v>
      </c>
      <c r="N2423" s="11" t="s">
        <v>4179</v>
      </c>
      <c r="O2423" s="11">
        <v>69</v>
      </c>
      <c r="P2423" s="11">
        <v>0</v>
      </c>
      <c r="Q2423" s="11">
        <v>69</v>
      </c>
      <c r="R2423" s="11">
        <v>1</v>
      </c>
    </row>
    <row r="2424" spans="1:18">
      <c r="A2424" s="10" t="s">
        <v>6328</v>
      </c>
      <c r="B2424" s="11" t="s">
        <v>49</v>
      </c>
      <c r="C2424" s="11" t="s">
        <v>4177</v>
      </c>
      <c r="D2424" s="11">
        <v>98116</v>
      </c>
      <c r="E2424" s="16">
        <v>410000</v>
      </c>
      <c r="F2424" s="12">
        <v>3</v>
      </c>
      <c r="G2424" s="15">
        <v>1.75</v>
      </c>
      <c r="H2424" s="15">
        <v>1660</v>
      </c>
      <c r="I2424" s="13">
        <v>247</v>
      </c>
      <c r="J2424" s="11">
        <v>0</v>
      </c>
      <c r="K2424" s="15" t="s">
        <v>4183</v>
      </c>
      <c r="L2424" s="11" t="s">
        <v>4178</v>
      </c>
      <c r="M2424" s="11" t="s">
        <v>4184</v>
      </c>
      <c r="N2424" s="11" t="s">
        <v>4180</v>
      </c>
      <c r="O2424" s="11">
        <v>45</v>
      </c>
      <c r="P2424" s="11">
        <v>0</v>
      </c>
      <c r="Q2424" s="11">
        <v>45</v>
      </c>
      <c r="R2424" s="11">
        <v>1</v>
      </c>
    </row>
    <row r="2425" spans="1:18">
      <c r="A2425" s="10" t="s">
        <v>2550</v>
      </c>
      <c r="B2425" s="11" t="s">
        <v>49</v>
      </c>
      <c r="C2425" s="11" t="s">
        <v>4177</v>
      </c>
      <c r="D2425" s="11">
        <v>98199</v>
      </c>
      <c r="E2425" s="16">
        <v>410000</v>
      </c>
      <c r="F2425" s="12">
        <v>3</v>
      </c>
      <c r="G2425" s="15">
        <v>2</v>
      </c>
      <c r="H2425" s="15">
        <v>1700</v>
      </c>
      <c r="I2425" s="13">
        <v>241</v>
      </c>
      <c r="J2425" s="11">
        <v>0</v>
      </c>
      <c r="K2425" s="15" t="s">
        <v>4183</v>
      </c>
      <c r="L2425" s="11" t="s">
        <v>4178</v>
      </c>
      <c r="M2425" s="11" t="s">
        <v>4184</v>
      </c>
      <c r="N2425" s="11" t="s">
        <v>4180</v>
      </c>
      <c r="O2425" s="11">
        <v>81</v>
      </c>
      <c r="P2425" s="11">
        <v>0</v>
      </c>
      <c r="Q2425" s="11">
        <v>81</v>
      </c>
      <c r="R2425" s="11">
        <v>1</v>
      </c>
    </row>
    <row r="2426" spans="1:18">
      <c r="A2426" s="10" t="s">
        <v>6329</v>
      </c>
      <c r="B2426" s="11" t="s">
        <v>49</v>
      </c>
      <c r="C2426" s="11" t="s">
        <v>4177</v>
      </c>
      <c r="D2426" s="11">
        <v>98136</v>
      </c>
      <c r="E2426" s="16">
        <v>410000</v>
      </c>
      <c r="F2426" s="12">
        <v>1</v>
      </c>
      <c r="G2426" s="15">
        <v>1.5</v>
      </c>
      <c r="H2426" s="15">
        <v>1010</v>
      </c>
      <c r="I2426" s="13">
        <v>406</v>
      </c>
      <c r="J2426" s="11">
        <v>0</v>
      </c>
      <c r="K2426" s="15" t="s">
        <v>4183</v>
      </c>
      <c r="L2426" s="11" t="s">
        <v>4183</v>
      </c>
      <c r="M2426" s="11" t="s">
        <v>4184</v>
      </c>
      <c r="N2426" s="11" t="s">
        <v>4180</v>
      </c>
      <c r="O2426" s="11">
        <v>114</v>
      </c>
      <c r="P2426" s="11">
        <v>1948</v>
      </c>
      <c r="Q2426" s="11">
        <v>77</v>
      </c>
      <c r="R2426" s="11">
        <v>1</v>
      </c>
    </row>
    <row r="2427" spans="1:18">
      <c r="A2427" s="10" t="s">
        <v>6330</v>
      </c>
      <c r="B2427" s="11" t="s">
        <v>100</v>
      </c>
      <c r="C2427" s="11" t="s">
        <v>4177</v>
      </c>
      <c r="D2427" s="11">
        <v>98155</v>
      </c>
      <c r="E2427" s="16">
        <v>410000</v>
      </c>
      <c r="F2427" s="12">
        <v>4</v>
      </c>
      <c r="G2427" s="15">
        <v>2.25</v>
      </c>
      <c r="H2427" s="15">
        <v>2060</v>
      </c>
      <c r="I2427" s="13">
        <v>199</v>
      </c>
      <c r="J2427" s="11">
        <v>0</v>
      </c>
      <c r="K2427" s="15" t="s">
        <v>4183</v>
      </c>
      <c r="L2427" s="11" t="s">
        <v>4178</v>
      </c>
      <c r="M2427" s="11" t="s">
        <v>4184</v>
      </c>
      <c r="N2427" s="11" t="s">
        <v>4180</v>
      </c>
      <c r="O2427" s="11">
        <v>62</v>
      </c>
      <c r="P2427" s="11">
        <v>2013</v>
      </c>
      <c r="Q2427" s="11">
        <v>12</v>
      </c>
      <c r="R2427" s="11">
        <v>1</v>
      </c>
    </row>
    <row r="2428" spans="1:18">
      <c r="A2428" s="10" t="s">
        <v>6331</v>
      </c>
      <c r="B2428" s="11" t="s">
        <v>313</v>
      </c>
      <c r="C2428" s="11" t="s">
        <v>4177</v>
      </c>
      <c r="D2428" s="11">
        <v>98065</v>
      </c>
      <c r="E2428" s="16">
        <v>410000</v>
      </c>
      <c r="F2428" s="12">
        <v>3</v>
      </c>
      <c r="G2428" s="15">
        <v>2.5</v>
      </c>
      <c r="H2428" s="15">
        <v>1960</v>
      </c>
      <c r="I2428" s="13">
        <v>209</v>
      </c>
      <c r="J2428" s="11">
        <v>0</v>
      </c>
      <c r="K2428" s="15" t="s">
        <v>4183</v>
      </c>
      <c r="L2428" s="11" t="s">
        <v>4183</v>
      </c>
      <c r="M2428" s="11" t="s">
        <v>4184</v>
      </c>
      <c r="N2428" s="11" t="s">
        <v>4180</v>
      </c>
      <c r="O2428" s="11">
        <v>19</v>
      </c>
      <c r="P2428" s="11">
        <v>0</v>
      </c>
      <c r="Q2428" s="11">
        <v>19</v>
      </c>
      <c r="R2428" s="11">
        <v>2</v>
      </c>
    </row>
    <row r="2429" spans="1:18">
      <c r="A2429" s="10" t="s">
        <v>6332</v>
      </c>
      <c r="B2429" s="11" t="s">
        <v>619</v>
      </c>
      <c r="C2429" s="11" t="s">
        <v>4177</v>
      </c>
      <c r="D2429" s="11">
        <v>98070</v>
      </c>
      <c r="E2429" s="16">
        <v>410000</v>
      </c>
      <c r="F2429" s="12">
        <v>3</v>
      </c>
      <c r="G2429" s="15">
        <v>2</v>
      </c>
      <c r="H2429" s="15">
        <v>1400</v>
      </c>
      <c r="I2429" s="13">
        <v>293</v>
      </c>
      <c r="J2429" s="11">
        <v>1</v>
      </c>
      <c r="K2429" s="15" t="s">
        <v>4183</v>
      </c>
      <c r="L2429" s="11" t="s">
        <v>4183</v>
      </c>
      <c r="M2429" s="11" t="s">
        <v>4184</v>
      </c>
      <c r="N2429" s="11" t="s">
        <v>4179</v>
      </c>
      <c r="O2429" s="11">
        <v>44</v>
      </c>
      <c r="P2429" s="11">
        <v>0</v>
      </c>
      <c r="Q2429" s="11">
        <v>44</v>
      </c>
      <c r="R2429" s="11">
        <v>2</v>
      </c>
    </row>
    <row r="2430" spans="1:18">
      <c r="A2430" s="10" t="s">
        <v>6333</v>
      </c>
      <c r="B2430" s="11" t="s">
        <v>49</v>
      </c>
      <c r="C2430" s="11" t="s">
        <v>4177</v>
      </c>
      <c r="D2430" s="11">
        <v>98103</v>
      </c>
      <c r="E2430" s="16">
        <v>409950</v>
      </c>
      <c r="F2430" s="12">
        <v>2</v>
      </c>
      <c r="G2430" s="15">
        <v>1.75</v>
      </c>
      <c r="H2430" s="15">
        <v>1370</v>
      </c>
      <c r="I2430" s="13">
        <v>299</v>
      </c>
      <c r="J2430" s="11">
        <v>0</v>
      </c>
      <c r="K2430" s="15" t="s">
        <v>4183</v>
      </c>
      <c r="L2430" s="11" t="s">
        <v>4183</v>
      </c>
      <c r="M2430" s="11" t="s">
        <v>4184</v>
      </c>
      <c r="N2430" s="11" t="s">
        <v>4181</v>
      </c>
      <c r="O2430" s="11">
        <v>81</v>
      </c>
      <c r="P2430" s="11">
        <v>0</v>
      </c>
      <c r="Q2430" s="11">
        <v>81</v>
      </c>
      <c r="R2430" s="11">
        <v>1</v>
      </c>
    </row>
    <row r="2431" spans="1:18">
      <c r="A2431" s="10" t="s">
        <v>6334</v>
      </c>
      <c r="B2431" s="11" t="s">
        <v>313</v>
      </c>
      <c r="C2431" s="11" t="s">
        <v>4177</v>
      </c>
      <c r="D2431" s="11">
        <v>98065</v>
      </c>
      <c r="E2431" s="16">
        <v>409316</v>
      </c>
      <c r="F2431" s="12">
        <v>3</v>
      </c>
      <c r="G2431" s="15">
        <v>2.5</v>
      </c>
      <c r="H2431" s="15">
        <v>1800</v>
      </c>
      <c r="I2431" s="13">
        <v>227</v>
      </c>
      <c r="J2431" s="11">
        <v>0</v>
      </c>
      <c r="K2431" s="15" t="s">
        <v>4183</v>
      </c>
      <c r="L2431" s="11" t="s">
        <v>4183</v>
      </c>
      <c r="M2431" s="11" t="s">
        <v>4184</v>
      </c>
      <c r="N2431" s="11" t="s">
        <v>4180</v>
      </c>
      <c r="O2431" s="11">
        <v>11</v>
      </c>
      <c r="P2431" s="11">
        <v>0</v>
      </c>
      <c r="Q2431" s="11">
        <v>11</v>
      </c>
      <c r="R2431" s="11">
        <v>2</v>
      </c>
    </row>
    <row r="2432" spans="1:18">
      <c r="A2432" s="10" t="s">
        <v>6335</v>
      </c>
      <c r="B2432" s="11" t="s">
        <v>1392</v>
      </c>
      <c r="C2432" s="11" t="s">
        <v>4177</v>
      </c>
      <c r="D2432" s="11">
        <v>98042</v>
      </c>
      <c r="E2432" s="16">
        <v>409124</v>
      </c>
      <c r="F2432" s="12">
        <v>5</v>
      </c>
      <c r="G2432" s="15">
        <v>3.25</v>
      </c>
      <c r="H2432" s="15">
        <v>3320</v>
      </c>
      <c r="I2432" s="13">
        <v>123</v>
      </c>
      <c r="J2432" s="11">
        <v>0</v>
      </c>
      <c r="K2432" s="15" t="s">
        <v>4183</v>
      </c>
      <c r="L2432" s="11" t="s">
        <v>4178</v>
      </c>
      <c r="M2432" s="11" t="s">
        <v>4184</v>
      </c>
      <c r="N2432" s="11" t="s">
        <v>4179</v>
      </c>
      <c r="O2432" s="11">
        <v>26</v>
      </c>
      <c r="P2432" s="11">
        <v>0</v>
      </c>
      <c r="Q2432" s="11">
        <v>26</v>
      </c>
      <c r="R2432" s="11">
        <v>2</v>
      </c>
    </row>
    <row r="2433" spans="1:18">
      <c r="A2433" s="10" t="s">
        <v>6336</v>
      </c>
      <c r="B2433" s="11" t="s">
        <v>120</v>
      </c>
      <c r="C2433" s="11" t="s">
        <v>4177</v>
      </c>
      <c r="D2433" s="11">
        <v>98072</v>
      </c>
      <c r="E2433" s="16">
        <v>408900</v>
      </c>
      <c r="F2433" s="12">
        <v>3</v>
      </c>
      <c r="G2433" s="15">
        <v>1.75</v>
      </c>
      <c r="H2433" s="15">
        <v>2930</v>
      </c>
      <c r="I2433" s="13">
        <v>140</v>
      </c>
      <c r="J2433" s="11">
        <v>0</v>
      </c>
      <c r="K2433" s="15" t="s">
        <v>4183</v>
      </c>
      <c r="L2433" s="11" t="s">
        <v>4178</v>
      </c>
      <c r="M2433" s="11" t="s">
        <v>4184</v>
      </c>
      <c r="N2433" s="11" t="s">
        <v>4180</v>
      </c>
      <c r="O2433" s="11">
        <v>32</v>
      </c>
      <c r="P2433" s="11">
        <v>0</v>
      </c>
      <c r="Q2433" s="11">
        <v>32</v>
      </c>
      <c r="R2433" s="11">
        <v>1</v>
      </c>
    </row>
    <row r="2434" spans="1:18">
      <c r="A2434" s="10" t="s">
        <v>6337</v>
      </c>
      <c r="B2434" s="11" t="s">
        <v>49</v>
      </c>
      <c r="C2434" s="11" t="s">
        <v>4177</v>
      </c>
      <c r="D2434" s="11">
        <v>98106</v>
      </c>
      <c r="E2434" s="16">
        <v>408200</v>
      </c>
      <c r="F2434" s="12">
        <v>3</v>
      </c>
      <c r="G2434" s="15">
        <v>2.5</v>
      </c>
      <c r="H2434" s="15">
        <v>1800</v>
      </c>
      <c r="I2434" s="13">
        <v>227</v>
      </c>
      <c r="J2434" s="11">
        <v>0</v>
      </c>
      <c r="K2434" s="15" t="s">
        <v>4183</v>
      </c>
      <c r="L2434" s="11" t="s">
        <v>4183</v>
      </c>
      <c r="M2434" s="11" t="s">
        <v>4184</v>
      </c>
      <c r="N2434" s="11" t="s">
        <v>4179</v>
      </c>
      <c r="O2434" s="11">
        <v>35</v>
      </c>
      <c r="P2434" s="11">
        <v>0</v>
      </c>
      <c r="Q2434" s="11">
        <v>35</v>
      </c>
      <c r="R2434" s="11">
        <v>2</v>
      </c>
    </row>
    <row r="2435" spans="1:18">
      <c r="A2435" s="10" t="s">
        <v>6338</v>
      </c>
      <c r="B2435" s="11" t="s">
        <v>5840</v>
      </c>
      <c r="C2435" s="11" t="s">
        <v>4177</v>
      </c>
      <c r="D2435" s="11">
        <v>98188</v>
      </c>
      <c r="E2435" s="16">
        <v>408000</v>
      </c>
      <c r="F2435" s="12">
        <v>3</v>
      </c>
      <c r="G2435" s="15">
        <v>2.25</v>
      </c>
      <c r="H2435" s="15">
        <v>1950</v>
      </c>
      <c r="I2435" s="13">
        <v>209</v>
      </c>
      <c r="J2435" s="11">
        <v>0</v>
      </c>
      <c r="K2435" s="15" t="s">
        <v>4183</v>
      </c>
      <c r="L2435" s="11" t="s">
        <v>4183</v>
      </c>
      <c r="M2435" s="11" t="s">
        <v>4184</v>
      </c>
      <c r="N2435" s="11" t="s">
        <v>4179</v>
      </c>
      <c r="O2435" s="11">
        <v>19</v>
      </c>
      <c r="P2435" s="11">
        <v>0</v>
      </c>
      <c r="Q2435" s="11">
        <v>19</v>
      </c>
      <c r="R2435" s="11">
        <v>1</v>
      </c>
    </row>
    <row r="2436" spans="1:18">
      <c r="A2436" s="10" t="s">
        <v>6339</v>
      </c>
      <c r="B2436" s="11" t="s">
        <v>49</v>
      </c>
      <c r="C2436" s="11" t="s">
        <v>4177</v>
      </c>
      <c r="D2436" s="11">
        <v>98118</v>
      </c>
      <c r="E2436" s="16">
        <v>408000</v>
      </c>
      <c r="F2436" s="12">
        <v>5</v>
      </c>
      <c r="G2436" s="15">
        <v>3.25</v>
      </c>
      <c r="H2436" s="15">
        <v>2820</v>
      </c>
      <c r="I2436" s="13">
        <v>145</v>
      </c>
      <c r="J2436" s="11">
        <v>0</v>
      </c>
      <c r="K2436" s="15" t="s">
        <v>4183</v>
      </c>
      <c r="L2436" s="11" t="s">
        <v>4178</v>
      </c>
      <c r="M2436" s="11" t="s">
        <v>4184</v>
      </c>
      <c r="N2436" s="11" t="s">
        <v>4180</v>
      </c>
      <c r="O2436" s="11">
        <v>119</v>
      </c>
      <c r="P2436" s="11">
        <v>2014</v>
      </c>
      <c r="Q2436" s="11">
        <v>11</v>
      </c>
      <c r="R2436" s="11">
        <v>1.5</v>
      </c>
    </row>
    <row r="2437" spans="1:18">
      <c r="A2437" s="10" t="s">
        <v>6340</v>
      </c>
      <c r="B2437" s="11" t="s">
        <v>147</v>
      </c>
      <c r="C2437" s="11" t="s">
        <v>4177</v>
      </c>
      <c r="D2437" s="11">
        <v>98014</v>
      </c>
      <c r="E2437" s="16">
        <v>407193</v>
      </c>
      <c r="F2437" s="12">
        <v>4</v>
      </c>
      <c r="G2437" s="15">
        <v>2</v>
      </c>
      <c r="H2437" s="15">
        <v>1880</v>
      </c>
      <c r="I2437" s="13">
        <v>217</v>
      </c>
      <c r="J2437" s="11">
        <v>0</v>
      </c>
      <c r="K2437" s="15" t="s">
        <v>4183</v>
      </c>
      <c r="L2437" s="11" t="s">
        <v>4183</v>
      </c>
      <c r="M2437" s="11" t="s">
        <v>4184</v>
      </c>
      <c r="N2437" s="11" t="s">
        <v>4180</v>
      </c>
      <c r="O2437" s="11">
        <v>47</v>
      </c>
      <c r="P2437" s="11">
        <v>0</v>
      </c>
      <c r="Q2437" s="11">
        <v>47</v>
      </c>
      <c r="R2437" s="11">
        <v>2</v>
      </c>
    </row>
    <row r="2438" spans="1:18">
      <c r="A2438" s="10" t="s">
        <v>6341</v>
      </c>
      <c r="B2438" s="11" t="s">
        <v>49</v>
      </c>
      <c r="C2438" s="11" t="s">
        <v>4177</v>
      </c>
      <c r="D2438" s="11">
        <v>98116</v>
      </c>
      <c r="E2438" s="16">
        <v>406500</v>
      </c>
      <c r="F2438" s="12">
        <v>2</v>
      </c>
      <c r="G2438" s="15">
        <v>1</v>
      </c>
      <c r="H2438" s="11">
        <v>870</v>
      </c>
      <c r="I2438" s="13">
        <v>467</v>
      </c>
      <c r="J2438" s="11">
        <v>0</v>
      </c>
      <c r="K2438" s="15" t="s">
        <v>4183</v>
      </c>
      <c r="L2438" s="11" t="s">
        <v>4183</v>
      </c>
      <c r="M2438" s="11" t="s">
        <v>4184</v>
      </c>
      <c r="N2438" s="11" t="s">
        <v>4179</v>
      </c>
      <c r="O2438" s="11">
        <v>78</v>
      </c>
      <c r="P2438" s="11">
        <v>1988</v>
      </c>
      <c r="Q2438" s="11">
        <v>37</v>
      </c>
      <c r="R2438" s="11">
        <v>1</v>
      </c>
    </row>
    <row r="2439" spans="1:18">
      <c r="A2439" s="10" t="s">
        <v>6342</v>
      </c>
      <c r="B2439" s="11" t="s">
        <v>49</v>
      </c>
      <c r="C2439" s="11" t="s">
        <v>4177</v>
      </c>
      <c r="D2439" s="11">
        <v>98115</v>
      </c>
      <c r="E2439" s="16">
        <v>406063</v>
      </c>
      <c r="F2439" s="12">
        <v>2</v>
      </c>
      <c r="G2439" s="15">
        <v>1</v>
      </c>
      <c r="H2439" s="15">
        <v>1290</v>
      </c>
      <c r="I2439" s="13">
        <v>315</v>
      </c>
      <c r="J2439" s="11">
        <v>0</v>
      </c>
      <c r="K2439" s="15" t="s">
        <v>4183</v>
      </c>
      <c r="L2439" s="11" t="s">
        <v>4183</v>
      </c>
      <c r="M2439" s="11" t="s">
        <v>4184</v>
      </c>
      <c r="N2439" s="11" t="s">
        <v>4179</v>
      </c>
      <c r="O2439" s="11">
        <v>119</v>
      </c>
      <c r="P2439" s="11">
        <v>1990</v>
      </c>
      <c r="Q2439" s="11">
        <v>35</v>
      </c>
      <c r="R2439" s="11">
        <v>1</v>
      </c>
    </row>
    <row r="2440" spans="1:18">
      <c r="A2440" s="10" t="s">
        <v>6343</v>
      </c>
      <c r="B2440" s="11" t="s">
        <v>49</v>
      </c>
      <c r="C2440" s="11" t="s">
        <v>4177</v>
      </c>
      <c r="D2440" s="11">
        <v>98178</v>
      </c>
      <c r="E2440" s="16">
        <v>406000</v>
      </c>
      <c r="F2440" s="12">
        <v>4</v>
      </c>
      <c r="G2440" s="15">
        <v>1</v>
      </c>
      <c r="H2440" s="15">
        <v>1580</v>
      </c>
      <c r="I2440" s="13">
        <v>257</v>
      </c>
      <c r="J2440" s="11">
        <v>0</v>
      </c>
      <c r="K2440" s="15" t="s">
        <v>4183</v>
      </c>
      <c r="L2440" s="11" t="s">
        <v>4183</v>
      </c>
      <c r="M2440" s="11" t="s">
        <v>4179</v>
      </c>
      <c r="N2440" s="11" t="s">
        <v>4179</v>
      </c>
      <c r="O2440" s="11">
        <v>97</v>
      </c>
      <c r="P2440" s="11">
        <v>0</v>
      </c>
      <c r="Q2440" s="11">
        <v>97</v>
      </c>
      <c r="R2440" s="11">
        <v>1.5</v>
      </c>
    </row>
    <row r="2441" spans="1:18">
      <c r="A2441" s="10" t="s">
        <v>6344</v>
      </c>
      <c r="B2441" s="11" t="s">
        <v>49</v>
      </c>
      <c r="C2441" s="11" t="s">
        <v>4177</v>
      </c>
      <c r="D2441" s="11">
        <v>98136</v>
      </c>
      <c r="E2441" s="16">
        <v>405500</v>
      </c>
      <c r="F2441" s="12">
        <v>2</v>
      </c>
      <c r="G2441" s="15">
        <v>2.75</v>
      </c>
      <c r="H2441" s="15">
        <v>1350</v>
      </c>
      <c r="I2441" s="13">
        <v>300</v>
      </c>
      <c r="J2441" s="11">
        <v>0</v>
      </c>
      <c r="K2441" s="15" t="s">
        <v>4183</v>
      </c>
      <c r="L2441" s="11" t="s">
        <v>4178</v>
      </c>
      <c r="M2441" s="11" t="s">
        <v>4184</v>
      </c>
      <c r="N2441" s="11" t="s">
        <v>4180</v>
      </c>
      <c r="O2441" s="11">
        <v>19</v>
      </c>
      <c r="P2441" s="11">
        <v>0</v>
      </c>
      <c r="Q2441" s="11">
        <v>19</v>
      </c>
      <c r="R2441" s="11">
        <v>2</v>
      </c>
    </row>
    <row r="2442" spans="1:18">
      <c r="A2442" s="10" t="s">
        <v>6345</v>
      </c>
      <c r="B2442" s="11" t="s">
        <v>120</v>
      </c>
      <c r="C2442" s="11" t="s">
        <v>4177</v>
      </c>
      <c r="D2442" s="11">
        <v>98072</v>
      </c>
      <c r="E2442" s="16">
        <v>405125</v>
      </c>
      <c r="F2442" s="12">
        <v>4</v>
      </c>
      <c r="G2442" s="15">
        <v>2.75</v>
      </c>
      <c r="H2442" s="15">
        <v>4230</v>
      </c>
      <c r="I2442" s="13">
        <v>96</v>
      </c>
      <c r="J2442" s="11">
        <v>1</v>
      </c>
      <c r="K2442" s="15" t="s">
        <v>4183</v>
      </c>
      <c r="L2442" s="11" t="s">
        <v>4183</v>
      </c>
      <c r="M2442" s="11" t="s">
        <v>4184</v>
      </c>
      <c r="N2442" s="11" t="s">
        <v>4179</v>
      </c>
      <c r="O2442" s="11">
        <v>40</v>
      </c>
      <c r="P2442" s="11">
        <v>0</v>
      </c>
      <c r="Q2442" s="11">
        <v>40</v>
      </c>
      <c r="R2442" s="11">
        <v>2</v>
      </c>
    </row>
    <row r="2443" spans="1:18">
      <c r="A2443" s="10" t="s">
        <v>2568</v>
      </c>
      <c r="B2443" s="11" t="s">
        <v>49</v>
      </c>
      <c r="C2443" s="11" t="s">
        <v>4177</v>
      </c>
      <c r="D2443" s="11">
        <v>98199</v>
      </c>
      <c r="E2443" s="16">
        <v>405100</v>
      </c>
      <c r="F2443" s="12">
        <v>2</v>
      </c>
      <c r="G2443" s="15">
        <v>1</v>
      </c>
      <c r="H2443" s="11">
        <v>840</v>
      </c>
      <c r="I2443" s="13">
        <v>482</v>
      </c>
      <c r="J2443" s="11">
        <v>0</v>
      </c>
      <c r="K2443" s="15" t="s">
        <v>4183</v>
      </c>
      <c r="L2443" s="11" t="s">
        <v>4183</v>
      </c>
      <c r="M2443" s="11" t="s">
        <v>4184</v>
      </c>
      <c r="N2443" s="11" t="s">
        <v>4180</v>
      </c>
      <c r="O2443" s="11">
        <v>78</v>
      </c>
      <c r="P2443" s="11">
        <v>2012</v>
      </c>
      <c r="Q2443" s="11">
        <v>13</v>
      </c>
      <c r="R2443" s="11">
        <v>1</v>
      </c>
    </row>
    <row r="2444" spans="1:18">
      <c r="A2444" s="10" t="s">
        <v>6346</v>
      </c>
      <c r="B2444" s="11" t="s">
        <v>459</v>
      </c>
      <c r="C2444" s="11" t="s">
        <v>4177</v>
      </c>
      <c r="D2444" s="11">
        <v>98198</v>
      </c>
      <c r="E2444" s="16">
        <v>405000</v>
      </c>
      <c r="F2444" s="12">
        <v>3</v>
      </c>
      <c r="G2444" s="15">
        <v>1.75</v>
      </c>
      <c r="H2444" s="15">
        <v>2470</v>
      </c>
      <c r="I2444" s="13">
        <v>164</v>
      </c>
      <c r="J2444" s="11">
        <v>0</v>
      </c>
      <c r="K2444" s="15" t="s">
        <v>4183</v>
      </c>
      <c r="L2444" s="11" t="s">
        <v>4178</v>
      </c>
      <c r="M2444" s="11" t="s">
        <v>4195</v>
      </c>
      <c r="N2444" s="11" t="s">
        <v>4179</v>
      </c>
      <c r="O2444" s="11">
        <v>63</v>
      </c>
      <c r="P2444" s="11">
        <v>0</v>
      </c>
      <c r="Q2444" s="11">
        <v>63</v>
      </c>
      <c r="R2444" s="11">
        <v>1</v>
      </c>
    </row>
    <row r="2445" spans="1:18">
      <c r="A2445" s="10" t="s">
        <v>6347</v>
      </c>
      <c r="B2445" s="11" t="s">
        <v>675</v>
      </c>
      <c r="C2445" s="11" t="s">
        <v>4177</v>
      </c>
      <c r="D2445" s="11">
        <v>98023</v>
      </c>
      <c r="E2445" s="16">
        <v>405000</v>
      </c>
      <c r="F2445" s="12">
        <v>3</v>
      </c>
      <c r="G2445" s="15">
        <v>2.5</v>
      </c>
      <c r="H2445" s="15">
        <v>3170</v>
      </c>
      <c r="I2445" s="13">
        <v>128</v>
      </c>
      <c r="J2445" s="11">
        <v>0</v>
      </c>
      <c r="K2445" s="15" t="s">
        <v>4183</v>
      </c>
      <c r="L2445" s="11" t="s">
        <v>4178</v>
      </c>
      <c r="M2445" s="11" t="s">
        <v>4184</v>
      </c>
      <c r="N2445" s="11" t="s">
        <v>4180</v>
      </c>
      <c r="O2445" s="11">
        <v>30</v>
      </c>
      <c r="P2445" s="11">
        <v>0</v>
      </c>
      <c r="Q2445" s="11">
        <v>30</v>
      </c>
      <c r="R2445" s="11">
        <v>2</v>
      </c>
    </row>
    <row r="2446" spans="1:18">
      <c r="A2446" s="10" t="s">
        <v>6348</v>
      </c>
      <c r="B2446" s="11" t="s">
        <v>46</v>
      </c>
      <c r="C2446" s="11" t="s">
        <v>4177</v>
      </c>
      <c r="D2446" s="11">
        <v>98034</v>
      </c>
      <c r="E2446" s="16">
        <v>405000</v>
      </c>
      <c r="F2446" s="12">
        <v>5</v>
      </c>
      <c r="G2446" s="15">
        <v>1.75</v>
      </c>
      <c r="H2446" s="15">
        <v>1880</v>
      </c>
      <c r="I2446" s="13">
        <v>215</v>
      </c>
      <c r="J2446" s="11">
        <v>0</v>
      </c>
      <c r="K2446" s="15" t="s">
        <v>4183</v>
      </c>
      <c r="L2446" s="11" t="s">
        <v>4178</v>
      </c>
      <c r="M2446" s="11" t="s">
        <v>4184</v>
      </c>
      <c r="N2446" s="11" t="s">
        <v>4180</v>
      </c>
      <c r="O2446" s="11">
        <v>62</v>
      </c>
      <c r="P2446" s="11">
        <v>2008</v>
      </c>
      <c r="Q2446" s="11">
        <v>17</v>
      </c>
      <c r="R2446" s="11">
        <v>1</v>
      </c>
    </row>
    <row r="2447" spans="1:18">
      <c r="A2447" s="10" t="s">
        <v>6349</v>
      </c>
      <c r="B2447" s="11" t="s">
        <v>743</v>
      </c>
      <c r="C2447" s="11" t="s">
        <v>4177</v>
      </c>
      <c r="D2447" s="11">
        <v>98155</v>
      </c>
      <c r="E2447" s="16">
        <v>405000</v>
      </c>
      <c r="F2447" s="12">
        <v>3</v>
      </c>
      <c r="G2447" s="15">
        <v>1.5</v>
      </c>
      <c r="H2447" s="15">
        <v>1880</v>
      </c>
      <c r="I2447" s="13">
        <v>215</v>
      </c>
      <c r="J2447" s="11">
        <v>0</v>
      </c>
      <c r="K2447" s="15" t="s">
        <v>4183</v>
      </c>
      <c r="L2447" s="11" t="s">
        <v>4178</v>
      </c>
      <c r="M2447" s="11" t="s">
        <v>4184</v>
      </c>
      <c r="N2447" s="11" t="s">
        <v>4180</v>
      </c>
      <c r="O2447" s="11">
        <v>57</v>
      </c>
      <c r="P2447" s="11">
        <v>1997</v>
      </c>
      <c r="Q2447" s="11">
        <v>28</v>
      </c>
      <c r="R2447" s="11">
        <v>1</v>
      </c>
    </row>
    <row r="2448" spans="1:18">
      <c r="A2448" s="10" t="s">
        <v>6350</v>
      </c>
      <c r="B2448" s="11" t="s">
        <v>743</v>
      </c>
      <c r="C2448" s="11" t="s">
        <v>4177</v>
      </c>
      <c r="D2448" s="11">
        <v>98155</v>
      </c>
      <c r="E2448" s="16">
        <v>405000</v>
      </c>
      <c r="F2448" s="12">
        <v>4</v>
      </c>
      <c r="G2448" s="15">
        <v>1.75</v>
      </c>
      <c r="H2448" s="15">
        <v>2180</v>
      </c>
      <c r="I2448" s="13">
        <v>186</v>
      </c>
      <c r="J2448" s="11">
        <v>0</v>
      </c>
      <c r="K2448" s="15" t="s">
        <v>4183</v>
      </c>
      <c r="L2448" s="11" t="s">
        <v>4178</v>
      </c>
      <c r="M2448" s="11" t="s">
        <v>4184</v>
      </c>
      <c r="N2448" s="11" t="s">
        <v>4180</v>
      </c>
      <c r="O2448" s="11">
        <v>69</v>
      </c>
      <c r="P2448" s="11">
        <v>2001</v>
      </c>
      <c r="Q2448" s="11">
        <v>24</v>
      </c>
      <c r="R2448" s="11">
        <v>1</v>
      </c>
    </row>
    <row r="2449" spans="1:18">
      <c r="A2449" s="10" t="s">
        <v>6351</v>
      </c>
      <c r="B2449" s="11" t="s">
        <v>137</v>
      </c>
      <c r="C2449" s="11" t="s">
        <v>4177</v>
      </c>
      <c r="D2449" s="11">
        <v>98053</v>
      </c>
      <c r="E2449" s="16">
        <v>405000</v>
      </c>
      <c r="F2449" s="12">
        <v>3</v>
      </c>
      <c r="G2449" s="15">
        <v>2</v>
      </c>
      <c r="H2449" s="15">
        <v>1240</v>
      </c>
      <c r="I2449" s="13">
        <v>327</v>
      </c>
      <c r="J2449" s="11">
        <v>0</v>
      </c>
      <c r="K2449" s="15" t="s">
        <v>4183</v>
      </c>
      <c r="L2449" s="11" t="s">
        <v>4183</v>
      </c>
      <c r="M2449" s="11" t="s">
        <v>4184</v>
      </c>
      <c r="N2449" s="11" t="s">
        <v>4180</v>
      </c>
      <c r="O2449" s="11">
        <v>37</v>
      </c>
      <c r="P2449" s="11">
        <v>2000</v>
      </c>
      <c r="Q2449" s="11">
        <v>25</v>
      </c>
      <c r="R2449" s="11">
        <v>1</v>
      </c>
    </row>
    <row r="2450" spans="1:18">
      <c r="A2450" s="10" t="s">
        <v>6352</v>
      </c>
      <c r="B2450" s="11" t="s">
        <v>319</v>
      </c>
      <c r="C2450" s="11" t="s">
        <v>4177</v>
      </c>
      <c r="D2450" s="11">
        <v>98059</v>
      </c>
      <c r="E2450" s="16">
        <v>405000</v>
      </c>
      <c r="F2450" s="12">
        <v>4</v>
      </c>
      <c r="G2450" s="15">
        <v>2.5</v>
      </c>
      <c r="H2450" s="15">
        <v>2220</v>
      </c>
      <c r="I2450" s="13">
        <v>182</v>
      </c>
      <c r="J2450" s="11">
        <v>0</v>
      </c>
      <c r="K2450" s="15" t="s">
        <v>4183</v>
      </c>
      <c r="L2450" s="11" t="s">
        <v>4183</v>
      </c>
      <c r="M2450" s="11" t="s">
        <v>4184</v>
      </c>
      <c r="N2450" s="11" t="s">
        <v>4180</v>
      </c>
      <c r="O2450" s="11">
        <v>24</v>
      </c>
      <c r="P2450" s="11">
        <v>0</v>
      </c>
      <c r="Q2450" s="11">
        <v>24</v>
      </c>
      <c r="R2450" s="11">
        <v>2</v>
      </c>
    </row>
    <row r="2451" spans="1:18">
      <c r="A2451" s="10" t="s">
        <v>6353</v>
      </c>
      <c r="B2451" s="11" t="s">
        <v>319</v>
      </c>
      <c r="C2451" s="11" t="s">
        <v>4177</v>
      </c>
      <c r="D2451" s="11">
        <v>98058</v>
      </c>
      <c r="E2451" s="16">
        <v>405000</v>
      </c>
      <c r="F2451" s="12">
        <v>5</v>
      </c>
      <c r="G2451" s="15">
        <v>2.5</v>
      </c>
      <c r="H2451" s="15">
        <v>2430</v>
      </c>
      <c r="I2451" s="13">
        <v>167</v>
      </c>
      <c r="J2451" s="11">
        <v>0</v>
      </c>
      <c r="K2451" s="15" t="s">
        <v>4183</v>
      </c>
      <c r="L2451" s="11" t="s">
        <v>4183</v>
      </c>
      <c r="M2451" s="11" t="s">
        <v>4184</v>
      </c>
      <c r="N2451" s="11" t="s">
        <v>4180</v>
      </c>
      <c r="O2451" s="11">
        <v>24</v>
      </c>
      <c r="P2451" s="11">
        <v>0</v>
      </c>
      <c r="Q2451" s="11">
        <v>24</v>
      </c>
      <c r="R2451" s="11">
        <v>2</v>
      </c>
    </row>
    <row r="2452" spans="1:18">
      <c r="A2452" s="10" t="s">
        <v>6354</v>
      </c>
      <c r="B2452" s="11" t="s">
        <v>102</v>
      </c>
      <c r="C2452" s="11" t="s">
        <v>4177</v>
      </c>
      <c r="D2452" s="11">
        <v>98074</v>
      </c>
      <c r="E2452" s="16">
        <v>405000</v>
      </c>
      <c r="F2452" s="12">
        <v>3</v>
      </c>
      <c r="G2452" s="15">
        <v>1</v>
      </c>
      <c r="H2452" s="15">
        <v>1330</v>
      </c>
      <c r="I2452" s="13">
        <v>305</v>
      </c>
      <c r="J2452" s="11">
        <v>0</v>
      </c>
      <c r="K2452" s="15" t="s">
        <v>4183</v>
      </c>
      <c r="L2452" s="11" t="s">
        <v>4178</v>
      </c>
      <c r="M2452" s="11" t="s">
        <v>4184</v>
      </c>
      <c r="N2452" s="11" t="s">
        <v>4180</v>
      </c>
      <c r="O2452" s="11">
        <v>41</v>
      </c>
      <c r="P2452" s="11">
        <v>0</v>
      </c>
      <c r="Q2452" s="11">
        <v>41</v>
      </c>
      <c r="R2452" s="11">
        <v>1</v>
      </c>
    </row>
    <row r="2453" spans="1:18">
      <c r="A2453" s="10" t="s">
        <v>6355</v>
      </c>
      <c r="B2453" s="11" t="s">
        <v>102</v>
      </c>
      <c r="C2453" s="11" t="s">
        <v>4177</v>
      </c>
      <c r="D2453" s="11">
        <v>98074</v>
      </c>
      <c r="E2453" s="16">
        <v>405000</v>
      </c>
      <c r="F2453" s="12">
        <v>3</v>
      </c>
      <c r="G2453" s="15">
        <v>1</v>
      </c>
      <c r="H2453" s="15">
        <v>1460</v>
      </c>
      <c r="I2453" s="13">
        <v>277</v>
      </c>
      <c r="J2453" s="11">
        <v>0</v>
      </c>
      <c r="K2453" s="15" t="s">
        <v>4183</v>
      </c>
      <c r="L2453" s="11" t="s">
        <v>4183</v>
      </c>
      <c r="M2453" s="11" t="s">
        <v>4184</v>
      </c>
      <c r="N2453" s="11" t="s">
        <v>4180</v>
      </c>
      <c r="O2453" s="11">
        <v>23</v>
      </c>
      <c r="P2453" s="11">
        <v>0</v>
      </c>
      <c r="Q2453" s="11">
        <v>23</v>
      </c>
      <c r="R2453" s="11">
        <v>1.5</v>
      </c>
    </row>
    <row r="2454" spans="1:18">
      <c r="A2454" s="10" t="s">
        <v>6356</v>
      </c>
      <c r="B2454" s="11" t="s">
        <v>49</v>
      </c>
      <c r="C2454" s="11" t="s">
        <v>4177</v>
      </c>
      <c r="D2454" s="11">
        <v>98107</v>
      </c>
      <c r="E2454" s="16">
        <v>405000</v>
      </c>
      <c r="F2454" s="12">
        <v>2</v>
      </c>
      <c r="G2454" s="15">
        <v>1</v>
      </c>
      <c r="H2454" s="11">
        <v>860</v>
      </c>
      <c r="I2454" s="13">
        <v>471</v>
      </c>
      <c r="J2454" s="11">
        <v>0</v>
      </c>
      <c r="K2454" s="15" t="s">
        <v>4183</v>
      </c>
      <c r="L2454" s="11" t="s">
        <v>4183</v>
      </c>
      <c r="M2454" s="11" t="s">
        <v>4184</v>
      </c>
      <c r="N2454" s="11" t="s">
        <v>4179</v>
      </c>
      <c r="O2454" s="11">
        <v>124</v>
      </c>
      <c r="P2454" s="11">
        <v>0</v>
      </c>
      <c r="Q2454" s="11">
        <v>124</v>
      </c>
      <c r="R2454" s="11">
        <v>1</v>
      </c>
    </row>
    <row r="2455" spans="1:18">
      <c r="A2455" s="10" t="s">
        <v>6357</v>
      </c>
      <c r="B2455" s="11" t="s">
        <v>49</v>
      </c>
      <c r="C2455" s="11" t="s">
        <v>4177</v>
      </c>
      <c r="D2455" s="11">
        <v>98125</v>
      </c>
      <c r="E2455" s="16">
        <v>405000</v>
      </c>
      <c r="F2455" s="12">
        <v>3</v>
      </c>
      <c r="G2455" s="15">
        <v>1.5</v>
      </c>
      <c r="H2455" s="15">
        <v>1010</v>
      </c>
      <c r="I2455" s="13">
        <v>401</v>
      </c>
      <c r="J2455" s="11">
        <v>0</v>
      </c>
      <c r="K2455" s="15" t="s">
        <v>4183</v>
      </c>
      <c r="L2455" s="11" t="s">
        <v>4183</v>
      </c>
      <c r="M2455" s="11" t="s">
        <v>4184</v>
      </c>
      <c r="N2455" s="11" t="s">
        <v>4181</v>
      </c>
      <c r="O2455" s="11">
        <v>72</v>
      </c>
      <c r="P2455" s="11">
        <v>0</v>
      </c>
      <c r="Q2455" s="11">
        <v>72</v>
      </c>
      <c r="R2455" s="11">
        <v>1.5</v>
      </c>
    </row>
    <row r="2456" spans="1:18">
      <c r="A2456" s="10" t="s">
        <v>6358</v>
      </c>
      <c r="B2456" s="11" t="s">
        <v>49</v>
      </c>
      <c r="C2456" s="11" t="s">
        <v>4177</v>
      </c>
      <c r="D2456" s="11">
        <v>98122</v>
      </c>
      <c r="E2456" s="16">
        <v>405000</v>
      </c>
      <c r="F2456" s="12">
        <v>2</v>
      </c>
      <c r="G2456" s="15">
        <v>2</v>
      </c>
      <c r="H2456" s="15">
        <v>1405</v>
      </c>
      <c r="I2456" s="13">
        <v>288</v>
      </c>
      <c r="J2456" s="11">
        <v>0</v>
      </c>
      <c r="K2456" s="15" t="s">
        <v>4183</v>
      </c>
      <c r="L2456" s="11" t="s">
        <v>4178</v>
      </c>
      <c r="M2456" s="11" t="s">
        <v>4184</v>
      </c>
      <c r="N2456" s="11" t="s">
        <v>4180</v>
      </c>
      <c r="O2456" s="11">
        <v>18</v>
      </c>
      <c r="P2456" s="11">
        <v>0</v>
      </c>
      <c r="Q2456" s="11">
        <v>18</v>
      </c>
      <c r="R2456" s="11">
        <v>2</v>
      </c>
    </row>
    <row r="2457" spans="1:18">
      <c r="A2457" s="10" t="s">
        <v>6359</v>
      </c>
      <c r="B2457" s="11" t="s">
        <v>49</v>
      </c>
      <c r="C2457" s="11" t="s">
        <v>4177</v>
      </c>
      <c r="D2457" s="11">
        <v>98136</v>
      </c>
      <c r="E2457" s="16">
        <v>405000</v>
      </c>
      <c r="F2457" s="12">
        <v>2</v>
      </c>
      <c r="G2457" s="15">
        <v>1.75</v>
      </c>
      <c r="H2457" s="15">
        <v>1710</v>
      </c>
      <c r="I2457" s="13">
        <v>237</v>
      </c>
      <c r="J2457" s="11">
        <v>0</v>
      </c>
      <c r="K2457" s="15" t="s">
        <v>4183</v>
      </c>
      <c r="L2457" s="11" t="s">
        <v>4178</v>
      </c>
      <c r="M2457" s="11" t="s">
        <v>4184</v>
      </c>
      <c r="N2457" s="11" t="s">
        <v>4180</v>
      </c>
      <c r="O2457" s="11">
        <v>105</v>
      </c>
      <c r="P2457" s="11">
        <v>1979</v>
      </c>
      <c r="Q2457" s="11">
        <v>46</v>
      </c>
      <c r="R2457" s="11">
        <v>2</v>
      </c>
    </row>
    <row r="2458" spans="1:18">
      <c r="A2458" s="10" t="s">
        <v>2583</v>
      </c>
      <c r="B2458" s="11" t="s">
        <v>49</v>
      </c>
      <c r="C2458" s="11" t="s">
        <v>4177</v>
      </c>
      <c r="D2458" s="11">
        <v>98103</v>
      </c>
      <c r="E2458" s="16">
        <v>405000</v>
      </c>
      <c r="F2458" s="12">
        <v>2</v>
      </c>
      <c r="G2458" s="15">
        <v>1</v>
      </c>
      <c r="H2458" s="15">
        <v>1260</v>
      </c>
      <c r="I2458" s="13">
        <v>321</v>
      </c>
      <c r="J2458" s="11">
        <v>0</v>
      </c>
      <c r="K2458" s="15" t="s">
        <v>4183</v>
      </c>
      <c r="L2458" s="11" t="s">
        <v>4183</v>
      </c>
      <c r="M2458" s="11" t="s">
        <v>4184</v>
      </c>
      <c r="N2458" s="11" t="s">
        <v>4179</v>
      </c>
      <c r="O2458" s="11">
        <v>78</v>
      </c>
      <c r="P2458" s="11">
        <v>1988</v>
      </c>
      <c r="Q2458" s="11">
        <v>37</v>
      </c>
      <c r="R2458" s="11">
        <v>1</v>
      </c>
    </row>
    <row r="2459" spans="1:18">
      <c r="A2459" s="10" t="s">
        <v>6360</v>
      </c>
      <c r="B2459" s="11" t="s">
        <v>49</v>
      </c>
      <c r="C2459" s="11" t="s">
        <v>4177</v>
      </c>
      <c r="D2459" s="11">
        <v>98125</v>
      </c>
      <c r="E2459" s="16">
        <v>405000</v>
      </c>
      <c r="F2459" s="12">
        <v>3</v>
      </c>
      <c r="G2459" s="15">
        <v>2</v>
      </c>
      <c r="H2459" s="15">
        <v>1640</v>
      </c>
      <c r="I2459" s="13">
        <v>247</v>
      </c>
      <c r="J2459" s="11">
        <v>0</v>
      </c>
      <c r="K2459" s="15" t="s">
        <v>4183</v>
      </c>
      <c r="L2459" s="11" t="s">
        <v>4183</v>
      </c>
      <c r="M2459" s="11" t="s">
        <v>4184</v>
      </c>
      <c r="N2459" s="11" t="s">
        <v>4180</v>
      </c>
      <c r="O2459" s="11">
        <v>77</v>
      </c>
      <c r="P2459" s="11">
        <v>1994</v>
      </c>
      <c r="Q2459" s="11">
        <v>31</v>
      </c>
      <c r="R2459" s="11">
        <v>1</v>
      </c>
    </row>
    <row r="2460" spans="1:18">
      <c r="A2460" s="10" t="s">
        <v>6361</v>
      </c>
      <c r="B2460" s="11" t="s">
        <v>49</v>
      </c>
      <c r="C2460" s="11" t="s">
        <v>4177</v>
      </c>
      <c r="D2460" s="11">
        <v>98115</v>
      </c>
      <c r="E2460" s="16">
        <v>405000</v>
      </c>
      <c r="F2460" s="12">
        <v>2</v>
      </c>
      <c r="G2460" s="15">
        <v>1</v>
      </c>
      <c r="H2460" s="11">
        <v>910</v>
      </c>
      <c r="I2460" s="13">
        <v>445</v>
      </c>
      <c r="J2460" s="11">
        <v>0</v>
      </c>
      <c r="K2460" s="15" t="s">
        <v>4183</v>
      </c>
      <c r="L2460" s="11" t="s">
        <v>4183</v>
      </c>
      <c r="M2460" s="11" t="s">
        <v>4184</v>
      </c>
      <c r="N2460" s="11" t="s">
        <v>4180</v>
      </c>
      <c r="O2460" s="11">
        <v>83</v>
      </c>
      <c r="P2460" s="11">
        <v>1999</v>
      </c>
      <c r="Q2460" s="11">
        <v>26</v>
      </c>
      <c r="R2460" s="11">
        <v>1</v>
      </c>
    </row>
    <row r="2461" spans="1:18">
      <c r="A2461" s="10" t="s">
        <v>2586</v>
      </c>
      <c r="B2461" s="11" t="s">
        <v>49</v>
      </c>
      <c r="C2461" s="11" t="s">
        <v>4177</v>
      </c>
      <c r="D2461" s="11">
        <v>98103</v>
      </c>
      <c r="E2461" s="16">
        <v>405000</v>
      </c>
      <c r="F2461" s="12">
        <v>3</v>
      </c>
      <c r="G2461" s="15">
        <v>2.25</v>
      </c>
      <c r="H2461" s="15">
        <v>1520</v>
      </c>
      <c r="I2461" s="13">
        <v>266</v>
      </c>
      <c r="J2461" s="11">
        <v>0</v>
      </c>
      <c r="K2461" s="15" t="s">
        <v>4183</v>
      </c>
      <c r="L2461" s="11" t="s">
        <v>4183</v>
      </c>
      <c r="M2461" s="11" t="s">
        <v>4184</v>
      </c>
      <c r="N2461" s="11" t="s">
        <v>4180</v>
      </c>
      <c r="O2461" s="11">
        <v>21</v>
      </c>
      <c r="P2461" s="11">
        <v>2003</v>
      </c>
      <c r="Q2461" s="11">
        <v>22</v>
      </c>
      <c r="R2461" s="11">
        <v>3</v>
      </c>
    </row>
    <row r="2462" spans="1:18">
      <c r="A2462" s="10" t="s">
        <v>6362</v>
      </c>
      <c r="B2462" s="11" t="s">
        <v>100</v>
      </c>
      <c r="C2462" s="11" t="s">
        <v>4177</v>
      </c>
      <c r="D2462" s="11">
        <v>98133</v>
      </c>
      <c r="E2462" s="16">
        <v>405000</v>
      </c>
      <c r="F2462" s="12">
        <v>3</v>
      </c>
      <c r="G2462" s="15">
        <v>1.75</v>
      </c>
      <c r="H2462" s="15">
        <v>1980</v>
      </c>
      <c r="I2462" s="13">
        <v>205</v>
      </c>
      <c r="J2462" s="11">
        <v>0</v>
      </c>
      <c r="K2462" s="15" t="s">
        <v>4183</v>
      </c>
      <c r="L2462" s="11" t="s">
        <v>4178</v>
      </c>
      <c r="M2462" s="11" t="s">
        <v>4184</v>
      </c>
      <c r="N2462" s="11" t="s">
        <v>4179</v>
      </c>
      <c r="O2462" s="11">
        <v>76</v>
      </c>
      <c r="P2462" s="11">
        <v>1985</v>
      </c>
      <c r="Q2462" s="11">
        <v>40</v>
      </c>
      <c r="R2462" s="11">
        <v>1</v>
      </c>
    </row>
    <row r="2463" spans="1:18">
      <c r="A2463" s="10" t="s">
        <v>6363</v>
      </c>
      <c r="B2463" s="11" t="s">
        <v>519</v>
      </c>
      <c r="C2463" s="11" t="s">
        <v>4177</v>
      </c>
      <c r="D2463" s="11">
        <v>98092</v>
      </c>
      <c r="E2463" s="16">
        <v>404950</v>
      </c>
      <c r="F2463" s="12">
        <v>4</v>
      </c>
      <c r="G2463" s="15">
        <v>2.25</v>
      </c>
      <c r="H2463" s="15">
        <v>2340</v>
      </c>
      <c r="I2463" s="13">
        <v>173</v>
      </c>
      <c r="J2463" s="11">
        <v>5</v>
      </c>
      <c r="K2463" s="15" t="s">
        <v>4183</v>
      </c>
      <c r="L2463" s="11" t="s">
        <v>4183</v>
      </c>
      <c r="M2463" s="11" t="s">
        <v>4184</v>
      </c>
      <c r="N2463" s="11" t="s">
        <v>4179</v>
      </c>
      <c r="O2463" s="11">
        <v>43</v>
      </c>
      <c r="P2463" s="11">
        <v>2011</v>
      </c>
      <c r="Q2463" s="11">
        <v>14</v>
      </c>
      <c r="R2463" s="11">
        <v>1</v>
      </c>
    </row>
    <row r="2464" spans="1:18">
      <c r="A2464" s="10" t="s">
        <v>6364</v>
      </c>
      <c r="B2464" s="11" t="s">
        <v>49</v>
      </c>
      <c r="C2464" s="11" t="s">
        <v>4177</v>
      </c>
      <c r="D2464" s="11">
        <v>98108</v>
      </c>
      <c r="E2464" s="16">
        <v>404000</v>
      </c>
      <c r="F2464" s="12">
        <v>3</v>
      </c>
      <c r="G2464" s="15">
        <v>1.5</v>
      </c>
      <c r="H2464" s="15">
        <v>2030</v>
      </c>
      <c r="I2464" s="13">
        <v>199</v>
      </c>
      <c r="J2464" s="11">
        <v>0</v>
      </c>
      <c r="K2464" s="15" t="s">
        <v>4183</v>
      </c>
      <c r="L2464" s="11" t="s">
        <v>4178</v>
      </c>
      <c r="M2464" s="11" t="s">
        <v>4184</v>
      </c>
      <c r="N2464" s="11" t="s">
        <v>4180</v>
      </c>
      <c r="O2464" s="11">
        <v>62</v>
      </c>
      <c r="P2464" s="11">
        <v>2008</v>
      </c>
      <c r="Q2464" s="11">
        <v>17</v>
      </c>
      <c r="R2464" s="11">
        <v>1</v>
      </c>
    </row>
    <row r="2465" spans="1:18">
      <c r="A2465" s="10" t="s">
        <v>2590</v>
      </c>
      <c r="B2465" s="11" t="s">
        <v>49</v>
      </c>
      <c r="C2465" s="11" t="s">
        <v>4177</v>
      </c>
      <c r="D2465" s="11">
        <v>98102</v>
      </c>
      <c r="E2465" s="16">
        <v>403950</v>
      </c>
      <c r="F2465" s="12">
        <v>2</v>
      </c>
      <c r="G2465" s="15">
        <v>1</v>
      </c>
      <c r="H2465" s="11">
        <v>710</v>
      </c>
      <c r="I2465" s="13">
        <v>569</v>
      </c>
      <c r="J2465" s="11">
        <v>0</v>
      </c>
      <c r="K2465" s="15" t="s">
        <v>4183</v>
      </c>
      <c r="L2465" s="11" t="s">
        <v>4183</v>
      </c>
      <c r="M2465" s="11" t="s">
        <v>4184</v>
      </c>
      <c r="N2465" s="11" t="s">
        <v>4179</v>
      </c>
      <c r="O2465" s="11">
        <v>82</v>
      </c>
      <c r="P2465" s="11">
        <v>0</v>
      </c>
      <c r="Q2465" s="11">
        <v>82</v>
      </c>
      <c r="R2465" s="11">
        <v>2</v>
      </c>
    </row>
    <row r="2466" spans="1:18">
      <c r="A2466" s="10" t="s">
        <v>6365</v>
      </c>
      <c r="B2466" s="11" t="s">
        <v>226</v>
      </c>
      <c r="C2466" s="11" t="s">
        <v>4177</v>
      </c>
      <c r="D2466" s="11">
        <v>98166</v>
      </c>
      <c r="E2466" s="16">
        <v>403500</v>
      </c>
      <c r="F2466" s="12">
        <v>5</v>
      </c>
      <c r="G2466" s="15">
        <v>2.5</v>
      </c>
      <c r="H2466" s="15">
        <v>3600</v>
      </c>
      <c r="I2466" s="13">
        <v>112</v>
      </c>
      <c r="J2466" s="11">
        <v>0</v>
      </c>
      <c r="K2466" s="15" t="s">
        <v>4183</v>
      </c>
      <c r="L2466" s="11" t="s">
        <v>4178</v>
      </c>
      <c r="M2466" s="11" t="s">
        <v>4184</v>
      </c>
      <c r="N2466" s="11" t="s">
        <v>4179</v>
      </c>
      <c r="O2466" s="11">
        <v>57</v>
      </c>
      <c r="P2466" s="11">
        <v>0</v>
      </c>
      <c r="Q2466" s="11">
        <v>57</v>
      </c>
      <c r="R2466" s="11">
        <v>1</v>
      </c>
    </row>
    <row r="2467" spans="1:18">
      <c r="A2467" s="10" t="s">
        <v>6366</v>
      </c>
      <c r="B2467" s="11" t="s">
        <v>49</v>
      </c>
      <c r="C2467" s="11" t="s">
        <v>4177</v>
      </c>
      <c r="D2467" s="11">
        <v>98125</v>
      </c>
      <c r="E2467" s="16">
        <v>403500</v>
      </c>
      <c r="F2467" s="12">
        <v>3</v>
      </c>
      <c r="G2467" s="15">
        <v>1</v>
      </c>
      <c r="H2467" s="15">
        <v>1830</v>
      </c>
      <c r="I2467" s="13">
        <v>220</v>
      </c>
      <c r="J2467" s="11">
        <v>0</v>
      </c>
      <c r="K2467" s="15" t="s">
        <v>4183</v>
      </c>
      <c r="L2467" s="11" t="s">
        <v>4178</v>
      </c>
      <c r="M2467" s="11" t="s">
        <v>4184</v>
      </c>
      <c r="N2467" s="11" t="s">
        <v>4180</v>
      </c>
      <c r="O2467" s="11">
        <v>65</v>
      </c>
      <c r="P2467" s="11">
        <v>2012</v>
      </c>
      <c r="Q2467" s="11">
        <v>13</v>
      </c>
      <c r="R2467" s="11">
        <v>1</v>
      </c>
    </row>
    <row r="2468" spans="1:18">
      <c r="A2468" s="10" t="s">
        <v>6367</v>
      </c>
      <c r="B2468" s="11" t="s">
        <v>49</v>
      </c>
      <c r="C2468" s="11" t="s">
        <v>4177</v>
      </c>
      <c r="D2468" s="11">
        <v>98144</v>
      </c>
      <c r="E2468" s="16">
        <v>403000</v>
      </c>
      <c r="F2468" s="12">
        <v>2</v>
      </c>
      <c r="G2468" s="15">
        <v>1</v>
      </c>
      <c r="H2468" s="15">
        <v>1100</v>
      </c>
      <c r="I2468" s="13">
        <v>366</v>
      </c>
      <c r="J2468" s="11">
        <v>0</v>
      </c>
      <c r="K2468" s="15" t="s">
        <v>4183</v>
      </c>
      <c r="L2468" s="11" t="s">
        <v>4183</v>
      </c>
      <c r="M2468" s="11" t="s">
        <v>4184</v>
      </c>
      <c r="N2468" s="11" t="s">
        <v>4179</v>
      </c>
      <c r="O2468" s="11">
        <v>99</v>
      </c>
      <c r="P2468" s="11">
        <v>1993</v>
      </c>
      <c r="Q2468" s="11">
        <v>32</v>
      </c>
      <c r="R2468" s="11">
        <v>1</v>
      </c>
    </row>
    <row r="2469" spans="1:18">
      <c r="A2469" s="10" t="s">
        <v>6368</v>
      </c>
      <c r="B2469" s="11" t="s">
        <v>451</v>
      </c>
      <c r="C2469" s="11" t="s">
        <v>4177</v>
      </c>
      <c r="D2469" s="11">
        <v>98019</v>
      </c>
      <c r="E2469" s="16">
        <v>402500</v>
      </c>
      <c r="F2469" s="12">
        <v>3</v>
      </c>
      <c r="G2469" s="15">
        <v>3.25</v>
      </c>
      <c r="H2469" s="15">
        <v>2780</v>
      </c>
      <c r="I2469" s="13">
        <v>145</v>
      </c>
      <c r="J2469" s="11">
        <v>0</v>
      </c>
      <c r="K2469" s="15" t="s">
        <v>4183</v>
      </c>
      <c r="L2469" s="11" t="s">
        <v>4183</v>
      </c>
      <c r="M2469" s="11" t="s">
        <v>4184</v>
      </c>
      <c r="N2469" s="11" t="s">
        <v>4180</v>
      </c>
      <c r="O2469" s="11">
        <v>16</v>
      </c>
      <c r="P2469" s="11">
        <v>0</v>
      </c>
      <c r="Q2469" s="11">
        <v>16</v>
      </c>
      <c r="R2469" s="11">
        <v>2</v>
      </c>
    </row>
    <row r="2470" spans="1:18">
      <c r="A2470" s="10" t="s">
        <v>6369</v>
      </c>
      <c r="B2470" s="11" t="s">
        <v>49</v>
      </c>
      <c r="C2470" s="11" t="s">
        <v>4177</v>
      </c>
      <c r="D2470" s="11">
        <v>98107</v>
      </c>
      <c r="E2470" s="16">
        <v>402500</v>
      </c>
      <c r="F2470" s="12">
        <v>2</v>
      </c>
      <c r="G2470" s="15">
        <v>1</v>
      </c>
      <c r="H2470" s="11">
        <v>800</v>
      </c>
      <c r="I2470" s="13">
        <v>503</v>
      </c>
      <c r="J2470" s="11">
        <v>0</v>
      </c>
      <c r="K2470" s="15" t="s">
        <v>4183</v>
      </c>
      <c r="L2470" s="11" t="s">
        <v>4183</v>
      </c>
      <c r="M2470" s="11" t="s">
        <v>4184</v>
      </c>
      <c r="N2470" s="11" t="s">
        <v>4181</v>
      </c>
      <c r="O2470" s="11">
        <v>79</v>
      </c>
      <c r="P2470" s="11">
        <v>0</v>
      </c>
      <c r="Q2470" s="11">
        <v>79</v>
      </c>
      <c r="R2470" s="11">
        <v>1</v>
      </c>
    </row>
    <row r="2471" spans="1:18">
      <c r="A2471" s="10" t="s">
        <v>6370</v>
      </c>
      <c r="B2471" s="11" t="s">
        <v>459</v>
      </c>
      <c r="C2471" s="11" t="s">
        <v>4177</v>
      </c>
      <c r="D2471" s="11">
        <v>98198</v>
      </c>
      <c r="E2471" s="16">
        <v>402000</v>
      </c>
      <c r="F2471" s="12">
        <v>3</v>
      </c>
      <c r="G2471" s="15">
        <v>2.5</v>
      </c>
      <c r="H2471" s="15">
        <v>2700</v>
      </c>
      <c r="I2471" s="13">
        <v>149</v>
      </c>
      <c r="J2471" s="11">
        <v>0</v>
      </c>
      <c r="K2471" s="15" t="s">
        <v>4183</v>
      </c>
      <c r="L2471" s="11" t="s">
        <v>4178</v>
      </c>
      <c r="M2471" s="11" t="s">
        <v>4197</v>
      </c>
      <c r="N2471" s="11" t="s">
        <v>4179</v>
      </c>
      <c r="O2471" s="11">
        <v>66</v>
      </c>
      <c r="P2471" s="11">
        <v>0</v>
      </c>
      <c r="Q2471" s="11">
        <v>66</v>
      </c>
      <c r="R2471" s="11">
        <v>1</v>
      </c>
    </row>
    <row r="2472" spans="1:18">
      <c r="A2472" s="10" t="s">
        <v>6371</v>
      </c>
      <c r="B2472" s="11" t="s">
        <v>79</v>
      </c>
      <c r="C2472" s="11" t="s">
        <v>4177</v>
      </c>
      <c r="D2472" s="11">
        <v>98029</v>
      </c>
      <c r="E2472" s="16">
        <v>402000</v>
      </c>
      <c r="F2472" s="12">
        <v>3</v>
      </c>
      <c r="G2472" s="15">
        <v>2</v>
      </c>
      <c r="H2472" s="15">
        <v>1540</v>
      </c>
      <c r="I2472" s="13">
        <v>261</v>
      </c>
      <c r="J2472" s="11">
        <v>0</v>
      </c>
      <c r="K2472" s="15" t="s">
        <v>4183</v>
      </c>
      <c r="L2472" s="11" t="s">
        <v>4183</v>
      </c>
      <c r="M2472" s="11" t="s">
        <v>4184</v>
      </c>
      <c r="N2472" s="11" t="s">
        <v>4180</v>
      </c>
      <c r="O2472" s="11">
        <v>20</v>
      </c>
      <c r="P2472" s="11">
        <v>0</v>
      </c>
      <c r="Q2472" s="11">
        <v>20</v>
      </c>
      <c r="R2472" s="11">
        <v>2</v>
      </c>
    </row>
    <row r="2473" spans="1:18">
      <c r="A2473" s="10" t="s">
        <v>6372</v>
      </c>
      <c r="B2473" s="11" t="s">
        <v>1392</v>
      </c>
      <c r="C2473" s="11" t="s">
        <v>4177</v>
      </c>
      <c r="D2473" s="11">
        <v>98042</v>
      </c>
      <c r="E2473" s="16">
        <v>402000</v>
      </c>
      <c r="F2473" s="12">
        <v>4</v>
      </c>
      <c r="G2473" s="15">
        <v>2.75</v>
      </c>
      <c r="H2473" s="15">
        <v>2950</v>
      </c>
      <c r="I2473" s="13">
        <v>136</v>
      </c>
      <c r="J2473" s="11">
        <v>0</v>
      </c>
      <c r="K2473" s="15" t="s">
        <v>4183</v>
      </c>
      <c r="L2473" s="11" t="s">
        <v>4178</v>
      </c>
      <c r="M2473" s="11" t="s">
        <v>4184</v>
      </c>
      <c r="N2473" s="11" t="s">
        <v>4179</v>
      </c>
      <c r="O2473" s="11">
        <v>51</v>
      </c>
      <c r="P2473" s="11">
        <v>0</v>
      </c>
      <c r="Q2473" s="11">
        <v>51</v>
      </c>
      <c r="R2473" s="11">
        <v>1</v>
      </c>
    </row>
    <row r="2474" spans="1:18">
      <c r="A2474" s="10" t="s">
        <v>6373</v>
      </c>
      <c r="B2474" s="11" t="s">
        <v>46</v>
      </c>
      <c r="C2474" s="11" t="s">
        <v>4177</v>
      </c>
      <c r="D2474" s="11">
        <v>98034</v>
      </c>
      <c r="E2474" s="16">
        <v>402000</v>
      </c>
      <c r="F2474" s="12">
        <v>3</v>
      </c>
      <c r="G2474" s="15">
        <v>1.5</v>
      </c>
      <c r="H2474" s="15">
        <v>1450</v>
      </c>
      <c r="I2474" s="13">
        <v>277</v>
      </c>
      <c r="J2474" s="11">
        <v>0</v>
      </c>
      <c r="K2474" s="15" t="s">
        <v>4183</v>
      </c>
      <c r="L2474" s="11" t="s">
        <v>4178</v>
      </c>
      <c r="M2474" s="11" t="s">
        <v>4184</v>
      </c>
      <c r="N2474" s="11" t="s">
        <v>4180</v>
      </c>
      <c r="O2474" s="11">
        <v>57</v>
      </c>
      <c r="P2474" s="11">
        <v>1997</v>
      </c>
      <c r="Q2474" s="11">
        <v>28</v>
      </c>
      <c r="R2474" s="11">
        <v>1</v>
      </c>
    </row>
    <row r="2475" spans="1:18">
      <c r="A2475" s="10" t="s">
        <v>2600</v>
      </c>
      <c r="B2475" s="11" t="s">
        <v>49</v>
      </c>
      <c r="C2475" s="11" t="s">
        <v>4177</v>
      </c>
      <c r="D2475" s="11">
        <v>98102</v>
      </c>
      <c r="E2475" s="16">
        <v>402000</v>
      </c>
      <c r="F2475" s="12">
        <v>2</v>
      </c>
      <c r="G2475" s="15">
        <v>1</v>
      </c>
      <c r="H2475" s="11">
        <v>710</v>
      </c>
      <c r="I2475" s="13">
        <v>566</v>
      </c>
      <c r="J2475" s="11">
        <v>0</v>
      </c>
      <c r="K2475" s="15" t="s">
        <v>4183</v>
      </c>
      <c r="L2475" s="11" t="s">
        <v>4183</v>
      </c>
      <c r="M2475" s="11" t="s">
        <v>4184</v>
      </c>
      <c r="N2475" s="11" t="s">
        <v>4179</v>
      </c>
      <c r="O2475" s="11">
        <v>82</v>
      </c>
      <c r="P2475" s="11">
        <v>0</v>
      </c>
      <c r="Q2475" s="11">
        <v>82</v>
      </c>
      <c r="R2475" s="11">
        <v>2</v>
      </c>
    </row>
    <row r="2476" spans="1:18">
      <c r="A2476" s="10" t="s">
        <v>6374</v>
      </c>
      <c r="B2476" s="11" t="s">
        <v>49</v>
      </c>
      <c r="C2476" s="11" t="s">
        <v>4177</v>
      </c>
      <c r="D2476" s="11">
        <v>98117</v>
      </c>
      <c r="E2476" s="16">
        <v>402000</v>
      </c>
      <c r="F2476" s="12">
        <v>4</v>
      </c>
      <c r="G2476" s="15">
        <v>2.25</v>
      </c>
      <c r="H2476" s="15">
        <v>2000</v>
      </c>
      <c r="I2476" s="13">
        <v>201</v>
      </c>
      <c r="J2476" s="11">
        <v>0</v>
      </c>
      <c r="K2476" s="15" t="s">
        <v>4183</v>
      </c>
      <c r="L2476" s="11" t="s">
        <v>4178</v>
      </c>
      <c r="M2476" s="11" t="s">
        <v>4184</v>
      </c>
      <c r="N2476" s="11" t="s">
        <v>4181</v>
      </c>
      <c r="O2476" s="11">
        <v>99</v>
      </c>
      <c r="P2476" s="11">
        <v>0</v>
      </c>
      <c r="Q2476" s="11">
        <v>99</v>
      </c>
      <c r="R2476" s="11">
        <v>2</v>
      </c>
    </row>
    <row r="2477" spans="1:18">
      <c r="A2477" s="10" t="s">
        <v>6375</v>
      </c>
      <c r="B2477" s="11" t="s">
        <v>49</v>
      </c>
      <c r="C2477" s="11" t="s">
        <v>4177</v>
      </c>
      <c r="D2477" s="11">
        <v>98107</v>
      </c>
      <c r="E2477" s="16">
        <v>402000</v>
      </c>
      <c r="F2477" s="12">
        <v>2</v>
      </c>
      <c r="G2477" s="15">
        <v>1</v>
      </c>
      <c r="H2477" s="11">
        <v>620</v>
      </c>
      <c r="I2477" s="13">
        <v>648</v>
      </c>
      <c r="J2477" s="11">
        <v>0</v>
      </c>
      <c r="K2477" s="15" t="s">
        <v>4183</v>
      </c>
      <c r="L2477" s="11" t="s">
        <v>4183</v>
      </c>
      <c r="M2477" s="11" t="s">
        <v>4184</v>
      </c>
      <c r="N2477" s="11" t="s">
        <v>4181</v>
      </c>
      <c r="O2477" s="11">
        <v>114</v>
      </c>
      <c r="P2477" s="11">
        <v>1984</v>
      </c>
      <c r="Q2477" s="11">
        <v>41</v>
      </c>
      <c r="R2477" s="11">
        <v>1</v>
      </c>
    </row>
    <row r="2478" spans="1:18">
      <c r="A2478" s="10" t="s">
        <v>6376</v>
      </c>
      <c r="B2478" s="11" t="s">
        <v>102</v>
      </c>
      <c r="C2478" s="11" t="s">
        <v>4177</v>
      </c>
      <c r="D2478" s="11">
        <v>98074</v>
      </c>
      <c r="E2478" s="16">
        <v>401000</v>
      </c>
      <c r="F2478" s="12">
        <v>3</v>
      </c>
      <c r="G2478" s="15">
        <v>2</v>
      </c>
      <c r="H2478" s="15">
        <v>1240</v>
      </c>
      <c r="I2478" s="13">
        <v>323</v>
      </c>
      <c r="J2478" s="11">
        <v>0</v>
      </c>
      <c r="K2478" s="15" t="s">
        <v>4183</v>
      </c>
      <c r="L2478" s="11" t="s">
        <v>4178</v>
      </c>
      <c r="M2478" s="11" t="s">
        <v>4184</v>
      </c>
      <c r="N2478" s="11" t="s">
        <v>4180</v>
      </c>
      <c r="O2478" s="11">
        <v>41</v>
      </c>
      <c r="P2478" s="11">
        <v>0</v>
      </c>
      <c r="Q2478" s="11">
        <v>41</v>
      </c>
      <c r="R2478" s="11">
        <v>1</v>
      </c>
    </row>
    <row r="2479" spans="1:18">
      <c r="A2479" s="10" t="s">
        <v>6377</v>
      </c>
      <c r="B2479" s="11" t="s">
        <v>519</v>
      </c>
      <c r="C2479" s="11" t="s">
        <v>4177</v>
      </c>
      <c r="D2479" s="11">
        <v>98092</v>
      </c>
      <c r="E2479" s="16">
        <v>400000</v>
      </c>
      <c r="F2479" s="12">
        <v>4</v>
      </c>
      <c r="G2479" s="15">
        <v>1.75</v>
      </c>
      <c r="H2479" s="15">
        <v>2670</v>
      </c>
      <c r="I2479" s="13">
        <v>150</v>
      </c>
      <c r="J2479" s="11">
        <v>4</v>
      </c>
      <c r="K2479" s="15" t="s">
        <v>4183</v>
      </c>
      <c r="L2479" s="11" t="s">
        <v>4183</v>
      </c>
      <c r="M2479" s="11" t="s">
        <v>4181</v>
      </c>
      <c r="N2479" s="11" t="s">
        <v>4180</v>
      </c>
      <c r="O2479" s="11">
        <v>53</v>
      </c>
      <c r="P2479" s="11">
        <v>2002</v>
      </c>
      <c r="Q2479" s="11">
        <v>23</v>
      </c>
      <c r="R2479" s="11">
        <v>2</v>
      </c>
    </row>
    <row r="2480" spans="1:18">
      <c r="A2480" s="10" t="s">
        <v>6378</v>
      </c>
      <c r="B2480" s="11" t="s">
        <v>1392</v>
      </c>
      <c r="C2480" s="11" t="s">
        <v>4177</v>
      </c>
      <c r="D2480" s="11">
        <v>98032</v>
      </c>
      <c r="E2480" s="16">
        <v>400000</v>
      </c>
      <c r="F2480" s="12">
        <v>3</v>
      </c>
      <c r="G2480" s="15">
        <v>2.5</v>
      </c>
      <c r="H2480" s="15">
        <v>2740</v>
      </c>
      <c r="I2480" s="13">
        <v>146</v>
      </c>
      <c r="J2480" s="11">
        <v>2</v>
      </c>
      <c r="K2480" s="15" t="s">
        <v>4183</v>
      </c>
      <c r="L2480" s="11" t="s">
        <v>4183</v>
      </c>
      <c r="M2480" s="11" t="s">
        <v>4181</v>
      </c>
      <c r="N2480" s="11" t="s">
        <v>4180</v>
      </c>
      <c r="O2480" s="11">
        <v>52</v>
      </c>
      <c r="P2480" s="11">
        <v>2013</v>
      </c>
      <c r="Q2480" s="11">
        <v>12</v>
      </c>
      <c r="R2480" s="11">
        <v>2</v>
      </c>
    </row>
    <row r="2481" spans="1:18">
      <c r="A2481" s="10" t="s">
        <v>6379</v>
      </c>
      <c r="B2481" s="11" t="s">
        <v>33</v>
      </c>
      <c r="C2481" s="11" t="s">
        <v>4177</v>
      </c>
      <c r="D2481" s="11">
        <v>98007</v>
      </c>
      <c r="E2481" s="16">
        <v>400000</v>
      </c>
      <c r="F2481" s="12">
        <v>3</v>
      </c>
      <c r="G2481" s="15">
        <v>1.5</v>
      </c>
      <c r="H2481" s="15">
        <v>1200</v>
      </c>
      <c r="I2481" s="13">
        <v>333</v>
      </c>
      <c r="J2481" s="11">
        <v>0</v>
      </c>
      <c r="K2481" s="15" t="s">
        <v>4183</v>
      </c>
      <c r="L2481" s="11" t="s">
        <v>4183</v>
      </c>
      <c r="M2481" s="11" t="s">
        <v>4184</v>
      </c>
      <c r="N2481" s="11" t="s">
        <v>4179</v>
      </c>
      <c r="O2481" s="11">
        <v>63</v>
      </c>
      <c r="P2481" s="11">
        <v>0</v>
      </c>
      <c r="Q2481" s="11">
        <v>63</v>
      </c>
      <c r="R2481" s="11">
        <v>1</v>
      </c>
    </row>
    <row r="2482" spans="1:18">
      <c r="A2482" s="10" t="s">
        <v>6380</v>
      </c>
      <c r="B2482" s="11" t="s">
        <v>841</v>
      </c>
      <c r="C2482" s="11" t="s">
        <v>4177</v>
      </c>
      <c r="D2482" s="11">
        <v>98011</v>
      </c>
      <c r="E2482" s="16">
        <v>400000</v>
      </c>
      <c r="F2482" s="12">
        <v>4</v>
      </c>
      <c r="G2482" s="15">
        <v>2.5</v>
      </c>
      <c r="H2482" s="15">
        <v>2530</v>
      </c>
      <c r="I2482" s="13">
        <v>158</v>
      </c>
      <c r="J2482" s="11">
        <v>0</v>
      </c>
      <c r="K2482" s="15" t="s">
        <v>4183</v>
      </c>
      <c r="L2482" s="11" t="s">
        <v>4178</v>
      </c>
      <c r="M2482" s="11" t="s">
        <v>4184</v>
      </c>
      <c r="N2482" s="11" t="s">
        <v>4180</v>
      </c>
      <c r="O2482" s="11">
        <v>47</v>
      </c>
      <c r="P2482" s="11">
        <v>0</v>
      </c>
      <c r="Q2482" s="11">
        <v>47</v>
      </c>
      <c r="R2482" s="11">
        <v>1</v>
      </c>
    </row>
    <row r="2483" spans="1:18">
      <c r="A2483" s="10" t="s">
        <v>6381</v>
      </c>
      <c r="B2483" s="11" t="s">
        <v>451</v>
      </c>
      <c r="C2483" s="11" t="s">
        <v>4177</v>
      </c>
      <c r="D2483" s="11">
        <v>98019</v>
      </c>
      <c r="E2483" s="16">
        <v>400000</v>
      </c>
      <c r="F2483" s="12">
        <v>3</v>
      </c>
      <c r="G2483" s="15">
        <v>2.25</v>
      </c>
      <c r="H2483" s="15">
        <v>2140</v>
      </c>
      <c r="I2483" s="13">
        <v>187</v>
      </c>
      <c r="J2483" s="11">
        <v>0</v>
      </c>
      <c r="K2483" s="15" t="s">
        <v>4183</v>
      </c>
      <c r="L2483" s="11" t="s">
        <v>4183</v>
      </c>
      <c r="M2483" s="11" t="s">
        <v>4184</v>
      </c>
      <c r="N2483" s="11" t="s">
        <v>4180</v>
      </c>
      <c r="O2483" s="11">
        <v>39</v>
      </c>
      <c r="P2483" s="11">
        <v>0</v>
      </c>
      <c r="Q2483" s="11">
        <v>39</v>
      </c>
      <c r="R2483" s="11">
        <v>2</v>
      </c>
    </row>
    <row r="2484" spans="1:18">
      <c r="A2484" s="10" t="s">
        <v>6382</v>
      </c>
      <c r="B2484" s="11" t="s">
        <v>451</v>
      </c>
      <c r="C2484" s="11" t="s">
        <v>4177</v>
      </c>
      <c r="D2484" s="11">
        <v>98019</v>
      </c>
      <c r="E2484" s="16">
        <v>400000</v>
      </c>
      <c r="F2484" s="12">
        <v>4</v>
      </c>
      <c r="G2484" s="15">
        <v>1.75</v>
      </c>
      <c r="H2484" s="15">
        <v>1700</v>
      </c>
      <c r="I2484" s="13">
        <v>235</v>
      </c>
      <c r="J2484" s="11">
        <v>0</v>
      </c>
      <c r="K2484" s="15" t="s">
        <v>4183</v>
      </c>
      <c r="L2484" s="11" t="s">
        <v>4178</v>
      </c>
      <c r="M2484" s="11" t="s">
        <v>4184</v>
      </c>
      <c r="N2484" s="11" t="s">
        <v>4180</v>
      </c>
      <c r="O2484" s="11">
        <v>60</v>
      </c>
      <c r="P2484" s="11">
        <v>1993</v>
      </c>
      <c r="Q2484" s="11">
        <v>32</v>
      </c>
      <c r="R2484" s="11">
        <v>1.5</v>
      </c>
    </row>
    <row r="2485" spans="1:18">
      <c r="A2485" s="10" t="s">
        <v>6383</v>
      </c>
      <c r="B2485" s="11" t="s">
        <v>329</v>
      </c>
      <c r="C2485" s="11" t="s">
        <v>4177</v>
      </c>
      <c r="D2485" s="11">
        <v>98028</v>
      </c>
      <c r="E2485" s="16">
        <v>400000</v>
      </c>
      <c r="F2485" s="12">
        <v>3</v>
      </c>
      <c r="G2485" s="15">
        <v>2.25</v>
      </c>
      <c r="H2485" s="15">
        <v>1450</v>
      </c>
      <c r="I2485" s="13">
        <v>276</v>
      </c>
      <c r="J2485" s="11">
        <v>0</v>
      </c>
      <c r="K2485" s="15" t="s">
        <v>4183</v>
      </c>
      <c r="L2485" s="11" t="s">
        <v>4183</v>
      </c>
      <c r="M2485" s="11" t="s">
        <v>4184</v>
      </c>
      <c r="N2485" s="11" t="s">
        <v>4180</v>
      </c>
      <c r="O2485" s="11">
        <v>16</v>
      </c>
      <c r="P2485" s="11">
        <v>0</v>
      </c>
      <c r="Q2485" s="11">
        <v>16</v>
      </c>
      <c r="R2485" s="11">
        <v>2</v>
      </c>
    </row>
    <row r="2486" spans="1:18">
      <c r="A2486" s="10" t="s">
        <v>6384</v>
      </c>
      <c r="B2486" s="11" t="s">
        <v>329</v>
      </c>
      <c r="C2486" s="11" t="s">
        <v>4177</v>
      </c>
      <c r="D2486" s="11">
        <v>98028</v>
      </c>
      <c r="E2486" s="16">
        <v>400000</v>
      </c>
      <c r="F2486" s="12">
        <v>3</v>
      </c>
      <c r="G2486" s="15">
        <v>1.75</v>
      </c>
      <c r="H2486" s="15">
        <v>1530</v>
      </c>
      <c r="I2486" s="13">
        <v>261</v>
      </c>
      <c r="J2486" s="11">
        <v>0</v>
      </c>
      <c r="K2486" s="15" t="s">
        <v>4183</v>
      </c>
      <c r="L2486" s="11" t="s">
        <v>4183</v>
      </c>
      <c r="M2486" s="11" t="s">
        <v>4184</v>
      </c>
      <c r="N2486" s="11" t="s">
        <v>4180</v>
      </c>
      <c r="O2486" s="11">
        <v>39</v>
      </c>
      <c r="P2486" s="11">
        <v>0</v>
      </c>
      <c r="Q2486" s="11">
        <v>39</v>
      </c>
      <c r="R2486" s="11">
        <v>1</v>
      </c>
    </row>
    <row r="2487" spans="1:18">
      <c r="A2487" s="10" t="s">
        <v>6385</v>
      </c>
      <c r="B2487" s="11" t="s">
        <v>329</v>
      </c>
      <c r="C2487" s="11" t="s">
        <v>4177</v>
      </c>
      <c r="D2487" s="11">
        <v>98028</v>
      </c>
      <c r="E2487" s="16">
        <v>400000</v>
      </c>
      <c r="F2487" s="12">
        <v>5</v>
      </c>
      <c r="G2487" s="15">
        <v>2</v>
      </c>
      <c r="H2487" s="15">
        <v>1930</v>
      </c>
      <c r="I2487" s="13">
        <v>207</v>
      </c>
      <c r="J2487" s="11">
        <v>0</v>
      </c>
      <c r="K2487" s="15" t="s">
        <v>4183</v>
      </c>
      <c r="L2487" s="11" t="s">
        <v>4178</v>
      </c>
      <c r="M2487" s="11" t="s">
        <v>4184</v>
      </c>
      <c r="N2487" s="11" t="s">
        <v>4179</v>
      </c>
      <c r="O2487" s="11">
        <v>63</v>
      </c>
      <c r="P2487" s="11">
        <v>0</v>
      </c>
      <c r="Q2487" s="11">
        <v>63</v>
      </c>
      <c r="R2487" s="11">
        <v>1</v>
      </c>
    </row>
    <row r="2488" spans="1:18">
      <c r="A2488" s="10" t="s">
        <v>6386</v>
      </c>
      <c r="B2488" s="11" t="s">
        <v>329</v>
      </c>
      <c r="C2488" s="11" t="s">
        <v>4177</v>
      </c>
      <c r="D2488" s="11">
        <v>98028</v>
      </c>
      <c r="E2488" s="16">
        <v>400000</v>
      </c>
      <c r="F2488" s="12">
        <v>4</v>
      </c>
      <c r="G2488" s="15">
        <v>2</v>
      </c>
      <c r="H2488" s="15">
        <v>1670</v>
      </c>
      <c r="I2488" s="13">
        <v>240</v>
      </c>
      <c r="J2488" s="11">
        <v>0</v>
      </c>
      <c r="K2488" s="15" t="s">
        <v>4183</v>
      </c>
      <c r="L2488" s="11" t="s">
        <v>4183</v>
      </c>
      <c r="M2488" s="11" t="s">
        <v>4184</v>
      </c>
      <c r="N2488" s="11" t="s">
        <v>4180</v>
      </c>
      <c r="O2488" s="11">
        <v>70</v>
      </c>
      <c r="P2488" s="11">
        <v>2005</v>
      </c>
      <c r="Q2488" s="11">
        <v>20</v>
      </c>
      <c r="R2488" s="11">
        <v>1</v>
      </c>
    </row>
    <row r="2489" spans="1:18">
      <c r="A2489" s="10" t="s">
        <v>2615</v>
      </c>
      <c r="B2489" s="11" t="s">
        <v>319</v>
      </c>
      <c r="C2489" s="11" t="s">
        <v>4177</v>
      </c>
      <c r="D2489" s="11">
        <v>98055</v>
      </c>
      <c r="E2489" s="16">
        <v>400000</v>
      </c>
      <c r="F2489" s="12">
        <v>3</v>
      </c>
      <c r="G2489" s="15">
        <v>2</v>
      </c>
      <c r="H2489" s="15">
        <v>2260</v>
      </c>
      <c r="I2489" s="13">
        <v>177</v>
      </c>
      <c r="J2489" s="11">
        <v>0</v>
      </c>
      <c r="K2489" s="15" t="s">
        <v>4183</v>
      </c>
      <c r="L2489" s="11" t="s">
        <v>4178</v>
      </c>
      <c r="M2489" s="11" t="s">
        <v>4184</v>
      </c>
      <c r="N2489" s="11" t="s">
        <v>4180</v>
      </c>
      <c r="O2489" s="11">
        <v>39</v>
      </c>
      <c r="P2489" s="11">
        <v>0</v>
      </c>
      <c r="Q2489" s="11">
        <v>39</v>
      </c>
      <c r="R2489" s="11">
        <v>1</v>
      </c>
    </row>
    <row r="2490" spans="1:18">
      <c r="A2490" s="10" t="s">
        <v>6387</v>
      </c>
      <c r="B2490" s="11" t="s">
        <v>319</v>
      </c>
      <c r="C2490" s="11" t="s">
        <v>4177</v>
      </c>
      <c r="D2490" s="11">
        <v>98056</v>
      </c>
      <c r="E2490" s="16">
        <v>400000</v>
      </c>
      <c r="F2490" s="12">
        <v>4</v>
      </c>
      <c r="G2490" s="15">
        <v>3.5</v>
      </c>
      <c r="H2490" s="15">
        <v>2370</v>
      </c>
      <c r="I2490" s="13">
        <v>169</v>
      </c>
      <c r="J2490" s="11">
        <v>0</v>
      </c>
      <c r="K2490" s="15" t="s">
        <v>4183</v>
      </c>
      <c r="L2490" s="11" t="s">
        <v>4183</v>
      </c>
      <c r="M2490" s="11" t="s">
        <v>4184</v>
      </c>
      <c r="N2490" s="11" t="s">
        <v>4180</v>
      </c>
      <c r="O2490" s="11">
        <v>12</v>
      </c>
      <c r="P2490" s="11">
        <v>1923</v>
      </c>
      <c r="Q2490" s="11">
        <v>102</v>
      </c>
      <c r="R2490" s="11">
        <v>2.5</v>
      </c>
    </row>
    <row r="2491" spans="1:18">
      <c r="A2491" s="10" t="s">
        <v>6388</v>
      </c>
      <c r="B2491" s="11" t="s">
        <v>102</v>
      </c>
      <c r="C2491" s="11" t="s">
        <v>4177</v>
      </c>
      <c r="D2491" s="11">
        <v>98074</v>
      </c>
      <c r="E2491" s="16">
        <v>400000</v>
      </c>
      <c r="F2491" s="12">
        <v>3</v>
      </c>
      <c r="G2491" s="15">
        <v>2</v>
      </c>
      <c r="H2491" s="15">
        <v>1230</v>
      </c>
      <c r="I2491" s="13">
        <v>325</v>
      </c>
      <c r="J2491" s="11">
        <v>0</v>
      </c>
      <c r="K2491" s="15" t="s">
        <v>4183</v>
      </c>
      <c r="L2491" s="11" t="s">
        <v>4178</v>
      </c>
      <c r="M2491" s="11" t="s">
        <v>4184</v>
      </c>
      <c r="N2491" s="11" t="s">
        <v>4180</v>
      </c>
      <c r="O2491" s="11">
        <v>41</v>
      </c>
      <c r="P2491" s="11">
        <v>0</v>
      </c>
      <c r="Q2491" s="11">
        <v>41</v>
      </c>
      <c r="R2491" s="11">
        <v>1</v>
      </c>
    </row>
    <row r="2492" spans="1:18">
      <c r="A2492" s="10" t="s">
        <v>6389</v>
      </c>
      <c r="B2492" s="11" t="s">
        <v>49</v>
      </c>
      <c r="C2492" s="11" t="s">
        <v>4177</v>
      </c>
      <c r="D2492" s="11">
        <v>98116</v>
      </c>
      <c r="E2492" s="16">
        <v>400000</v>
      </c>
      <c r="F2492" s="12">
        <v>3</v>
      </c>
      <c r="G2492" s="15">
        <v>1.75</v>
      </c>
      <c r="H2492" s="15">
        <v>1050</v>
      </c>
      <c r="I2492" s="13">
        <v>381</v>
      </c>
      <c r="J2492" s="11">
        <v>0</v>
      </c>
      <c r="K2492" s="15" t="s">
        <v>4183</v>
      </c>
      <c r="L2492" s="11" t="s">
        <v>4178</v>
      </c>
      <c r="M2492" s="11" t="s">
        <v>4184</v>
      </c>
      <c r="N2492" s="11" t="s">
        <v>4179</v>
      </c>
      <c r="O2492" s="11">
        <v>97</v>
      </c>
      <c r="P2492" s="11">
        <v>0</v>
      </c>
      <c r="Q2492" s="11">
        <v>97</v>
      </c>
      <c r="R2492" s="11">
        <v>1.5</v>
      </c>
    </row>
    <row r="2493" spans="1:18">
      <c r="A2493" s="10" t="s">
        <v>6390</v>
      </c>
      <c r="B2493" s="11" t="s">
        <v>49</v>
      </c>
      <c r="C2493" s="11" t="s">
        <v>4177</v>
      </c>
      <c r="D2493" s="11">
        <v>98115</v>
      </c>
      <c r="E2493" s="16">
        <v>400000</v>
      </c>
      <c r="F2493" s="12">
        <v>2</v>
      </c>
      <c r="G2493" s="15">
        <v>1</v>
      </c>
      <c r="H2493" s="15">
        <v>1470</v>
      </c>
      <c r="I2493" s="13">
        <v>272</v>
      </c>
      <c r="J2493" s="11">
        <v>0</v>
      </c>
      <c r="K2493" s="15" t="s">
        <v>4183</v>
      </c>
      <c r="L2493" s="11" t="s">
        <v>4183</v>
      </c>
      <c r="M2493" s="11" t="s">
        <v>4184</v>
      </c>
      <c r="N2493" s="11" t="s">
        <v>4195</v>
      </c>
      <c r="O2493" s="11">
        <v>85</v>
      </c>
      <c r="P2493" s="11">
        <v>0</v>
      </c>
      <c r="Q2493" s="11">
        <v>85</v>
      </c>
      <c r="R2493" s="11">
        <v>1</v>
      </c>
    </row>
    <row r="2494" spans="1:18">
      <c r="A2494" s="10" t="s">
        <v>6391</v>
      </c>
      <c r="B2494" s="11" t="s">
        <v>49</v>
      </c>
      <c r="C2494" s="11" t="s">
        <v>4177</v>
      </c>
      <c r="D2494" s="11">
        <v>98144</v>
      </c>
      <c r="E2494" s="16">
        <v>400000</v>
      </c>
      <c r="F2494" s="12">
        <v>3</v>
      </c>
      <c r="G2494" s="15">
        <v>2.5</v>
      </c>
      <c r="H2494" s="15">
        <v>1495</v>
      </c>
      <c r="I2494" s="13">
        <v>268</v>
      </c>
      <c r="J2494" s="11">
        <v>0</v>
      </c>
      <c r="K2494" s="15" t="s">
        <v>4183</v>
      </c>
      <c r="L2494" s="11" t="s">
        <v>4178</v>
      </c>
      <c r="M2494" s="11" t="s">
        <v>4184</v>
      </c>
      <c r="N2494" s="11" t="s">
        <v>4180</v>
      </c>
      <c r="O2494" s="11">
        <v>19</v>
      </c>
      <c r="P2494" s="11">
        <v>0</v>
      </c>
      <c r="Q2494" s="11">
        <v>19</v>
      </c>
      <c r="R2494" s="11">
        <v>3</v>
      </c>
    </row>
    <row r="2495" spans="1:18">
      <c r="A2495" s="10" t="s">
        <v>6203</v>
      </c>
      <c r="B2495" s="11" t="s">
        <v>49</v>
      </c>
      <c r="C2495" s="11" t="s">
        <v>4177</v>
      </c>
      <c r="D2495" s="11">
        <v>98117</v>
      </c>
      <c r="E2495" s="16">
        <v>400000</v>
      </c>
      <c r="F2495" s="12">
        <v>2</v>
      </c>
      <c r="G2495" s="15">
        <v>1</v>
      </c>
      <c r="H2495" s="11">
        <v>980</v>
      </c>
      <c r="I2495" s="13">
        <v>408</v>
      </c>
      <c r="J2495" s="11">
        <v>0</v>
      </c>
      <c r="K2495" s="15" t="s">
        <v>4183</v>
      </c>
      <c r="L2495" s="11" t="s">
        <v>4178</v>
      </c>
      <c r="M2495" s="11" t="s">
        <v>4184</v>
      </c>
      <c r="N2495" s="11" t="s">
        <v>4179</v>
      </c>
      <c r="O2495" s="11">
        <v>107</v>
      </c>
      <c r="P2495" s="11">
        <v>1974</v>
      </c>
      <c r="Q2495" s="11">
        <v>51</v>
      </c>
      <c r="R2495" s="11">
        <v>1</v>
      </c>
    </row>
    <row r="2496" spans="1:18">
      <c r="A2496" s="10" t="s">
        <v>2621</v>
      </c>
      <c r="B2496" s="11" t="s">
        <v>49</v>
      </c>
      <c r="C2496" s="11" t="s">
        <v>4177</v>
      </c>
      <c r="D2496" s="11">
        <v>98133</v>
      </c>
      <c r="E2496" s="16">
        <v>400000</v>
      </c>
      <c r="F2496" s="12">
        <v>3</v>
      </c>
      <c r="G2496" s="15">
        <v>1</v>
      </c>
      <c r="H2496" s="15">
        <v>1430</v>
      </c>
      <c r="I2496" s="13">
        <v>280</v>
      </c>
      <c r="J2496" s="11">
        <v>0</v>
      </c>
      <c r="K2496" s="15" t="s">
        <v>4183</v>
      </c>
      <c r="L2496" s="11" t="s">
        <v>4183</v>
      </c>
      <c r="M2496" s="11" t="s">
        <v>4184</v>
      </c>
      <c r="N2496" s="11" t="s">
        <v>4179</v>
      </c>
      <c r="O2496" s="11">
        <v>75</v>
      </c>
      <c r="P2496" s="11">
        <v>1983</v>
      </c>
      <c r="Q2496" s="11">
        <v>42</v>
      </c>
      <c r="R2496" s="11">
        <v>1.5</v>
      </c>
    </row>
    <row r="2497" spans="1:18">
      <c r="A2497" s="10" t="s">
        <v>6392</v>
      </c>
      <c r="B2497" s="11" t="s">
        <v>49</v>
      </c>
      <c r="C2497" s="11" t="s">
        <v>4177</v>
      </c>
      <c r="D2497" s="11">
        <v>98133</v>
      </c>
      <c r="E2497" s="16">
        <v>400000</v>
      </c>
      <c r="F2497" s="12">
        <v>4</v>
      </c>
      <c r="G2497" s="15">
        <v>1.5</v>
      </c>
      <c r="H2497" s="15">
        <v>1390</v>
      </c>
      <c r="I2497" s="13">
        <v>288</v>
      </c>
      <c r="J2497" s="11">
        <v>0</v>
      </c>
      <c r="K2497" s="15" t="s">
        <v>4183</v>
      </c>
      <c r="L2497" s="11" t="s">
        <v>4178</v>
      </c>
      <c r="M2497" s="11" t="s">
        <v>4184</v>
      </c>
      <c r="N2497" s="11" t="s">
        <v>4180</v>
      </c>
      <c r="O2497" s="11">
        <v>60</v>
      </c>
      <c r="P2497" s="11">
        <v>1993</v>
      </c>
      <c r="Q2497" s="11">
        <v>32</v>
      </c>
      <c r="R2497" s="11">
        <v>1</v>
      </c>
    </row>
    <row r="2498" spans="1:18">
      <c r="A2498" s="10" t="s">
        <v>6393</v>
      </c>
      <c r="B2498" s="11" t="s">
        <v>49</v>
      </c>
      <c r="C2498" s="11" t="s">
        <v>4177</v>
      </c>
      <c r="D2498" s="11">
        <v>98136</v>
      </c>
      <c r="E2498" s="16">
        <v>400000</v>
      </c>
      <c r="F2498" s="12">
        <v>3</v>
      </c>
      <c r="G2498" s="15">
        <v>1</v>
      </c>
      <c r="H2498" s="15">
        <v>1040</v>
      </c>
      <c r="I2498" s="13">
        <v>385</v>
      </c>
      <c r="J2498" s="11">
        <v>0</v>
      </c>
      <c r="K2498" s="15" t="s">
        <v>4183</v>
      </c>
      <c r="L2498" s="11" t="s">
        <v>4183</v>
      </c>
      <c r="M2498" s="11" t="s">
        <v>4184</v>
      </c>
      <c r="N2498" s="11" t="s">
        <v>4180</v>
      </c>
      <c r="O2498" s="11">
        <v>83</v>
      </c>
      <c r="P2498" s="11">
        <v>1999</v>
      </c>
      <c r="Q2498" s="11">
        <v>26</v>
      </c>
      <c r="R2498" s="11">
        <v>1</v>
      </c>
    </row>
    <row r="2499" spans="1:18">
      <c r="A2499" s="10" t="s">
        <v>6394</v>
      </c>
      <c r="B2499" s="11" t="s">
        <v>49</v>
      </c>
      <c r="C2499" s="11" t="s">
        <v>4177</v>
      </c>
      <c r="D2499" s="11">
        <v>98136</v>
      </c>
      <c r="E2499" s="16">
        <v>400000</v>
      </c>
      <c r="F2499" s="12">
        <v>2</v>
      </c>
      <c r="G2499" s="15">
        <v>1</v>
      </c>
      <c r="H2499" s="15">
        <v>1140</v>
      </c>
      <c r="I2499" s="13">
        <v>351</v>
      </c>
      <c r="J2499" s="11">
        <v>0</v>
      </c>
      <c r="K2499" s="15" t="s">
        <v>4183</v>
      </c>
      <c r="L2499" s="11" t="s">
        <v>4183</v>
      </c>
      <c r="M2499" s="11" t="s">
        <v>4184</v>
      </c>
      <c r="N2499" s="11" t="s">
        <v>4180</v>
      </c>
      <c r="O2499" s="11">
        <v>83</v>
      </c>
      <c r="P2499" s="11">
        <v>1999</v>
      </c>
      <c r="Q2499" s="11">
        <v>26</v>
      </c>
      <c r="R2499" s="11">
        <v>1</v>
      </c>
    </row>
    <row r="2500" spans="1:18">
      <c r="A2500" s="10" t="s">
        <v>6395</v>
      </c>
      <c r="B2500" s="11" t="s">
        <v>49</v>
      </c>
      <c r="C2500" s="11" t="s">
        <v>4177</v>
      </c>
      <c r="D2500" s="11">
        <v>98125</v>
      </c>
      <c r="E2500" s="16">
        <v>400000</v>
      </c>
      <c r="F2500" s="12">
        <v>4</v>
      </c>
      <c r="G2500" s="15">
        <v>2.75</v>
      </c>
      <c r="H2500" s="15">
        <v>1240</v>
      </c>
      <c r="I2500" s="13">
        <v>323</v>
      </c>
      <c r="J2500" s="11">
        <v>0</v>
      </c>
      <c r="K2500" s="15" t="s">
        <v>4183</v>
      </c>
      <c r="L2500" s="11" t="s">
        <v>4178</v>
      </c>
      <c r="M2500" s="11" t="s">
        <v>4184</v>
      </c>
      <c r="N2500" s="11" t="s">
        <v>4180</v>
      </c>
      <c r="O2500" s="11">
        <v>38</v>
      </c>
      <c r="P2500" s="11">
        <v>2000</v>
      </c>
      <c r="Q2500" s="11">
        <v>25</v>
      </c>
      <c r="R2500" s="11">
        <v>1</v>
      </c>
    </row>
    <row r="2501" spans="1:18">
      <c r="A2501" s="10" t="s">
        <v>6396</v>
      </c>
      <c r="B2501" s="11" t="s">
        <v>100</v>
      </c>
      <c r="C2501" s="11" t="s">
        <v>4177</v>
      </c>
      <c r="D2501" s="11">
        <v>98155</v>
      </c>
      <c r="E2501" s="16">
        <v>400000</v>
      </c>
      <c r="F2501" s="12">
        <v>3</v>
      </c>
      <c r="G2501" s="15">
        <v>1</v>
      </c>
      <c r="H2501" s="15">
        <v>1630</v>
      </c>
      <c r="I2501" s="13">
        <v>245</v>
      </c>
      <c r="J2501" s="11">
        <v>0</v>
      </c>
      <c r="K2501" s="15" t="s">
        <v>4183</v>
      </c>
      <c r="L2501" s="11" t="s">
        <v>4183</v>
      </c>
      <c r="M2501" s="11" t="s">
        <v>4184</v>
      </c>
      <c r="N2501" s="11" t="s">
        <v>4181</v>
      </c>
      <c r="O2501" s="11">
        <v>72</v>
      </c>
      <c r="P2501" s="11">
        <v>0</v>
      </c>
      <c r="Q2501" s="11">
        <v>72</v>
      </c>
      <c r="R2501" s="11">
        <v>1</v>
      </c>
    </row>
    <row r="2502" spans="1:18">
      <c r="A2502" s="10" t="s">
        <v>2627</v>
      </c>
      <c r="B2502" s="11" t="s">
        <v>100</v>
      </c>
      <c r="C2502" s="11" t="s">
        <v>4177</v>
      </c>
      <c r="D2502" s="11">
        <v>98133</v>
      </c>
      <c r="E2502" s="16">
        <v>400000</v>
      </c>
      <c r="F2502" s="12">
        <v>3</v>
      </c>
      <c r="G2502" s="15">
        <v>2.5</v>
      </c>
      <c r="H2502" s="15">
        <v>2180</v>
      </c>
      <c r="I2502" s="13">
        <v>183</v>
      </c>
      <c r="J2502" s="11">
        <v>0</v>
      </c>
      <c r="K2502" s="15" t="s">
        <v>4183</v>
      </c>
      <c r="L2502" s="11" t="s">
        <v>4178</v>
      </c>
      <c r="M2502" s="11" t="s">
        <v>4184</v>
      </c>
      <c r="N2502" s="11" t="s">
        <v>4179</v>
      </c>
      <c r="O2502" s="11">
        <v>63</v>
      </c>
      <c r="P2502" s="11">
        <v>0</v>
      </c>
      <c r="Q2502" s="11">
        <v>63</v>
      </c>
      <c r="R2502" s="11">
        <v>1</v>
      </c>
    </row>
    <row r="2503" spans="1:18">
      <c r="A2503" s="10" t="s">
        <v>6397</v>
      </c>
      <c r="B2503" s="11" t="s">
        <v>100</v>
      </c>
      <c r="C2503" s="11" t="s">
        <v>4177</v>
      </c>
      <c r="D2503" s="11">
        <v>98133</v>
      </c>
      <c r="E2503" s="16">
        <v>400000</v>
      </c>
      <c r="F2503" s="12">
        <v>4</v>
      </c>
      <c r="G2503" s="15">
        <v>2.25</v>
      </c>
      <c r="H2503" s="15">
        <v>2230</v>
      </c>
      <c r="I2503" s="13">
        <v>179</v>
      </c>
      <c r="J2503" s="11">
        <v>0</v>
      </c>
      <c r="K2503" s="15" t="s">
        <v>4183</v>
      </c>
      <c r="L2503" s="11" t="s">
        <v>4178</v>
      </c>
      <c r="M2503" s="11" t="s">
        <v>4184</v>
      </c>
      <c r="N2503" s="11" t="s">
        <v>4179</v>
      </c>
      <c r="O2503" s="11">
        <v>62</v>
      </c>
      <c r="P2503" s="11">
        <v>0</v>
      </c>
      <c r="Q2503" s="11">
        <v>62</v>
      </c>
      <c r="R2503" s="11">
        <v>1</v>
      </c>
    </row>
    <row r="2504" spans="1:18">
      <c r="A2504" s="10" t="s">
        <v>2629</v>
      </c>
      <c r="B2504" s="11" t="s">
        <v>100</v>
      </c>
      <c r="C2504" s="11" t="s">
        <v>4177</v>
      </c>
      <c r="D2504" s="11">
        <v>98133</v>
      </c>
      <c r="E2504" s="16">
        <v>400000</v>
      </c>
      <c r="F2504" s="12">
        <v>4</v>
      </c>
      <c r="G2504" s="15">
        <v>2.25</v>
      </c>
      <c r="H2504" s="15">
        <v>2420</v>
      </c>
      <c r="I2504" s="13">
        <v>165</v>
      </c>
      <c r="J2504" s="11">
        <v>0</v>
      </c>
      <c r="K2504" s="15" t="s">
        <v>4183</v>
      </c>
      <c r="L2504" s="11" t="s">
        <v>4178</v>
      </c>
      <c r="M2504" s="11" t="s">
        <v>4184</v>
      </c>
      <c r="N2504" s="11" t="s">
        <v>4179</v>
      </c>
      <c r="O2504" s="11">
        <v>52</v>
      </c>
      <c r="P2504" s="11">
        <v>0</v>
      </c>
      <c r="Q2504" s="11">
        <v>52</v>
      </c>
      <c r="R2504" s="11">
        <v>1</v>
      </c>
    </row>
    <row r="2505" spans="1:18">
      <c r="A2505" s="10" t="s">
        <v>2630</v>
      </c>
      <c r="B2505" s="11" t="s">
        <v>120</v>
      </c>
      <c r="C2505" s="11" t="s">
        <v>4177</v>
      </c>
      <c r="D2505" s="11">
        <v>98072</v>
      </c>
      <c r="E2505" s="16">
        <v>400000</v>
      </c>
      <c r="F2505" s="12">
        <v>3</v>
      </c>
      <c r="G2505" s="15">
        <v>2</v>
      </c>
      <c r="H2505" s="15">
        <v>1760</v>
      </c>
      <c r="I2505" s="13">
        <v>227</v>
      </c>
      <c r="J2505" s="11">
        <v>0</v>
      </c>
      <c r="K2505" s="15" t="s">
        <v>4183</v>
      </c>
      <c r="L2505" s="11" t="s">
        <v>4183</v>
      </c>
      <c r="M2505" s="11" t="s">
        <v>4184</v>
      </c>
      <c r="N2505" s="11" t="s">
        <v>4179</v>
      </c>
      <c r="O2505" s="11">
        <v>58</v>
      </c>
      <c r="P2505" s="11">
        <v>0</v>
      </c>
      <c r="Q2505" s="11">
        <v>58</v>
      </c>
      <c r="R2505" s="11">
        <v>1</v>
      </c>
    </row>
    <row r="2506" spans="1:18">
      <c r="A2506" s="10" t="s">
        <v>6398</v>
      </c>
      <c r="B2506" s="11" t="s">
        <v>120</v>
      </c>
      <c r="C2506" s="11" t="s">
        <v>4177</v>
      </c>
      <c r="D2506" s="11">
        <v>98072</v>
      </c>
      <c r="E2506" s="16">
        <v>400000</v>
      </c>
      <c r="F2506" s="12">
        <v>3</v>
      </c>
      <c r="G2506" s="15">
        <v>2.5</v>
      </c>
      <c r="H2506" s="15">
        <v>2970</v>
      </c>
      <c r="I2506" s="13">
        <v>135</v>
      </c>
      <c r="J2506" s="11">
        <v>1</v>
      </c>
      <c r="K2506" s="15" t="s">
        <v>4183</v>
      </c>
      <c r="L2506" s="11" t="s">
        <v>4178</v>
      </c>
      <c r="M2506" s="11" t="s">
        <v>4184</v>
      </c>
      <c r="N2506" s="11" t="s">
        <v>4180</v>
      </c>
      <c r="O2506" s="11">
        <v>58</v>
      </c>
      <c r="P2506" s="11">
        <v>2011</v>
      </c>
      <c r="Q2506" s="11">
        <v>14</v>
      </c>
      <c r="R2506" s="11">
        <v>1</v>
      </c>
    </row>
    <row r="2507" spans="1:18">
      <c r="A2507" s="10" t="s">
        <v>6399</v>
      </c>
      <c r="B2507" s="11" t="s">
        <v>1392</v>
      </c>
      <c r="C2507" s="11" t="s">
        <v>4177</v>
      </c>
      <c r="D2507" s="11">
        <v>98031</v>
      </c>
      <c r="E2507" s="16">
        <v>399950</v>
      </c>
      <c r="F2507" s="12">
        <v>3</v>
      </c>
      <c r="G2507" s="15">
        <v>2.5</v>
      </c>
      <c r="H2507" s="15">
        <v>2570</v>
      </c>
      <c r="I2507" s="13">
        <v>156</v>
      </c>
      <c r="J2507" s="11">
        <v>0</v>
      </c>
      <c r="K2507" s="15" t="s">
        <v>4183</v>
      </c>
      <c r="L2507" s="11" t="s">
        <v>4183</v>
      </c>
      <c r="M2507" s="11" t="s">
        <v>4184</v>
      </c>
      <c r="N2507" s="11" t="s">
        <v>4180</v>
      </c>
      <c r="O2507" s="11">
        <v>36</v>
      </c>
      <c r="P2507" s="11">
        <v>0</v>
      </c>
      <c r="Q2507" s="11">
        <v>36</v>
      </c>
      <c r="R2507" s="11">
        <v>2</v>
      </c>
    </row>
    <row r="2508" spans="1:18">
      <c r="A2508" s="10" t="s">
        <v>2633</v>
      </c>
      <c r="B2508" s="11" t="s">
        <v>49</v>
      </c>
      <c r="C2508" s="11" t="s">
        <v>4177</v>
      </c>
      <c r="D2508" s="11">
        <v>98102</v>
      </c>
      <c r="E2508" s="16">
        <v>399950</v>
      </c>
      <c r="F2508" s="12">
        <v>2</v>
      </c>
      <c r="G2508" s="15">
        <v>1</v>
      </c>
      <c r="H2508" s="11">
        <v>710</v>
      </c>
      <c r="I2508" s="13">
        <v>563</v>
      </c>
      <c r="J2508" s="11">
        <v>0</v>
      </c>
      <c r="K2508" s="15" t="s">
        <v>4183</v>
      </c>
      <c r="L2508" s="11" t="s">
        <v>4183</v>
      </c>
      <c r="M2508" s="11" t="s">
        <v>4184</v>
      </c>
      <c r="N2508" s="11" t="s">
        <v>4179</v>
      </c>
      <c r="O2508" s="11">
        <v>82</v>
      </c>
      <c r="P2508" s="11">
        <v>0</v>
      </c>
      <c r="Q2508" s="11">
        <v>82</v>
      </c>
      <c r="R2508" s="11">
        <v>2</v>
      </c>
    </row>
    <row r="2509" spans="1:18">
      <c r="A2509" s="10" t="s">
        <v>6400</v>
      </c>
      <c r="B2509" s="11" t="s">
        <v>49</v>
      </c>
      <c r="C2509" s="11" t="s">
        <v>4177</v>
      </c>
      <c r="D2509" s="11">
        <v>98125</v>
      </c>
      <c r="E2509" s="16">
        <v>399950</v>
      </c>
      <c r="F2509" s="12">
        <v>3</v>
      </c>
      <c r="G2509" s="15">
        <v>3</v>
      </c>
      <c r="H2509" s="15">
        <v>1296</v>
      </c>
      <c r="I2509" s="13">
        <v>309</v>
      </c>
      <c r="J2509" s="11">
        <v>0</v>
      </c>
      <c r="K2509" s="15" t="s">
        <v>4183</v>
      </c>
      <c r="L2509" s="11" t="s">
        <v>4183</v>
      </c>
      <c r="M2509" s="11" t="s">
        <v>4184</v>
      </c>
      <c r="N2509" s="11" t="s">
        <v>4180</v>
      </c>
      <c r="O2509" s="11">
        <v>16</v>
      </c>
      <c r="P2509" s="11">
        <v>0</v>
      </c>
      <c r="Q2509" s="11">
        <v>16</v>
      </c>
      <c r="R2509" s="11">
        <v>3</v>
      </c>
    </row>
    <row r="2510" spans="1:18">
      <c r="A2510" s="10" t="s">
        <v>6401</v>
      </c>
      <c r="B2510" s="11" t="s">
        <v>49</v>
      </c>
      <c r="C2510" s="11" t="s">
        <v>4177</v>
      </c>
      <c r="D2510" s="11">
        <v>98144</v>
      </c>
      <c r="E2510" s="16">
        <v>399950</v>
      </c>
      <c r="F2510" s="12">
        <v>5</v>
      </c>
      <c r="G2510" s="15">
        <v>2.75</v>
      </c>
      <c r="H2510" s="15">
        <v>1970</v>
      </c>
      <c r="I2510" s="13">
        <v>203</v>
      </c>
      <c r="J2510" s="11">
        <v>0</v>
      </c>
      <c r="K2510" s="15" t="s">
        <v>4183</v>
      </c>
      <c r="L2510" s="11" t="s">
        <v>4178</v>
      </c>
      <c r="M2510" s="11" t="s">
        <v>4184</v>
      </c>
      <c r="N2510" s="11" t="s">
        <v>4180</v>
      </c>
      <c r="O2510" s="11">
        <v>39</v>
      </c>
      <c r="P2510" s="11">
        <v>0</v>
      </c>
      <c r="Q2510" s="11">
        <v>39</v>
      </c>
      <c r="R2510" s="11">
        <v>1</v>
      </c>
    </row>
    <row r="2511" spans="1:18">
      <c r="A2511" s="10" t="s">
        <v>6402</v>
      </c>
      <c r="B2511" s="11" t="s">
        <v>49</v>
      </c>
      <c r="C2511" s="11" t="s">
        <v>4177</v>
      </c>
      <c r="D2511" s="11">
        <v>98125</v>
      </c>
      <c r="E2511" s="16">
        <v>399950</v>
      </c>
      <c r="F2511" s="12">
        <v>3</v>
      </c>
      <c r="G2511" s="15">
        <v>1.5</v>
      </c>
      <c r="H2511" s="15">
        <v>2080</v>
      </c>
      <c r="I2511" s="13">
        <v>192</v>
      </c>
      <c r="J2511" s="11">
        <v>0</v>
      </c>
      <c r="K2511" s="15" t="s">
        <v>4183</v>
      </c>
      <c r="L2511" s="11" t="s">
        <v>4178</v>
      </c>
      <c r="M2511" s="11" t="s">
        <v>4184</v>
      </c>
      <c r="N2511" s="11" t="s">
        <v>4180</v>
      </c>
      <c r="O2511" s="11">
        <v>66</v>
      </c>
      <c r="P2511" s="11">
        <v>1989</v>
      </c>
      <c r="Q2511" s="11">
        <v>36</v>
      </c>
      <c r="R2511" s="11">
        <v>1</v>
      </c>
    </row>
    <row r="2512" spans="1:18">
      <c r="A2512" s="10" t="s">
        <v>6403</v>
      </c>
      <c r="B2512" s="11" t="s">
        <v>49</v>
      </c>
      <c r="C2512" s="11" t="s">
        <v>4177</v>
      </c>
      <c r="D2512" s="11">
        <v>98125</v>
      </c>
      <c r="E2512" s="16">
        <v>399950</v>
      </c>
      <c r="F2512" s="12">
        <v>3</v>
      </c>
      <c r="G2512" s="15">
        <v>1.75</v>
      </c>
      <c r="H2512" s="15">
        <v>1560</v>
      </c>
      <c r="I2512" s="13">
        <v>256</v>
      </c>
      <c r="J2512" s="11">
        <v>0</v>
      </c>
      <c r="K2512" s="15" t="s">
        <v>4183</v>
      </c>
      <c r="L2512" s="11" t="s">
        <v>4178</v>
      </c>
      <c r="M2512" s="11" t="s">
        <v>4184</v>
      </c>
      <c r="N2512" s="11" t="s">
        <v>4179</v>
      </c>
      <c r="O2512" s="11">
        <v>85</v>
      </c>
      <c r="P2512" s="11">
        <v>2001</v>
      </c>
      <c r="Q2512" s="11">
        <v>24</v>
      </c>
      <c r="R2512" s="11">
        <v>1</v>
      </c>
    </row>
    <row r="2513" spans="1:18">
      <c r="A2513" s="10" t="s">
        <v>6404</v>
      </c>
      <c r="B2513" s="11" t="s">
        <v>79</v>
      </c>
      <c r="C2513" s="11" t="s">
        <v>4177</v>
      </c>
      <c r="D2513" s="11">
        <v>98029</v>
      </c>
      <c r="E2513" s="16">
        <v>399900</v>
      </c>
      <c r="F2513" s="12">
        <v>2</v>
      </c>
      <c r="G2513" s="15">
        <v>1.75</v>
      </c>
      <c r="H2513" s="15">
        <v>1410</v>
      </c>
      <c r="I2513" s="13">
        <v>284</v>
      </c>
      <c r="J2513" s="11">
        <v>0</v>
      </c>
      <c r="K2513" s="15" t="s">
        <v>4183</v>
      </c>
      <c r="L2513" s="11" t="s">
        <v>4178</v>
      </c>
      <c r="M2513" s="11" t="s">
        <v>4184</v>
      </c>
      <c r="N2513" s="11" t="s">
        <v>4180</v>
      </c>
      <c r="O2513" s="11">
        <v>14</v>
      </c>
      <c r="P2513" s="11">
        <v>0</v>
      </c>
      <c r="Q2513" s="11">
        <v>14</v>
      </c>
      <c r="R2513" s="11">
        <v>1.5</v>
      </c>
    </row>
    <row r="2514" spans="1:18">
      <c r="A2514" s="10" t="s">
        <v>6405</v>
      </c>
      <c r="B2514" s="11" t="s">
        <v>519</v>
      </c>
      <c r="C2514" s="11" t="s">
        <v>4177</v>
      </c>
      <c r="D2514" s="11">
        <v>98092</v>
      </c>
      <c r="E2514" s="16">
        <v>399895</v>
      </c>
      <c r="F2514" s="12">
        <v>4</v>
      </c>
      <c r="G2514" s="15">
        <v>2.5</v>
      </c>
      <c r="H2514" s="15">
        <v>2701</v>
      </c>
      <c r="I2514" s="13">
        <v>148</v>
      </c>
      <c r="J2514" s="11">
        <v>0</v>
      </c>
      <c r="K2514" s="15" t="s">
        <v>4183</v>
      </c>
      <c r="L2514" s="11" t="s">
        <v>4183</v>
      </c>
      <c r="M2514" s="11" t="s">
        <v>4184</v>
      </c>
      <c r="N2514" s="11" t="s">
        <v>4180</v>
      </c>
      <c r="O2514" s="11">
        <v>11</v>
      </c>
      <c r="P2514" s="11">
        <v>0</v>
      </c>
      <c r="Q2514" s="11">
        <v>11</v>
      </c>
      <c r="R2514" s="11">
        <v>2</v>
      </c>
    </row>
    <row r="2515" spans="1:18">
      <c r="A2515" s="10" t="s">
        <v>6406</v>
      </c>
      <c r="B2515" s="11" t="s">
        <v>49</v>
      </c>
      <c r="C2515" s="11" t="s">
        <v>4177</v>
      </c>
      <c r="D2515" s="11">
        <v>98133</v>
      </c>
      <c r="E2515" s="16">
        <v>399888</v>
      </c>
      <c r="F2515" s="12">
        <v>4</v>
      </c>
      <c r="G2515" s="15">
        <v>2.25</v>
      </c>
      <c r="H2515" s="15">
        <v>1820</v>
      </c>
      <c r="I2515" s="13">
        <v>220</v>
      </c>
      <c r="J2515" s="11">
        <v>0</v>
      </c>
      <c r="K2515" s="15" t="s">
        <v>4183</v>
      </c>
      <c r="L2515" s="11" t="s">
        <v>4178</v>
      </c>
      <c r="M2515" s="11" t="s">
        <v>4184</v>
      </c>
      <c r="N2515" s="11" t="s">
        <v>4179</v>
      </c>
      <c r="O2515" s="11">
        <v>95</v>
      </c>
      <c r="P2515" s="11">
        <v>0</v>
      </c>
      <c r="Q2515" s="11">
        <v>95</v>
      </c>
      <c r="R2515" s="11">
        <v>1.5</v>
      </c>
    </row>
    <row r="2516" spans="1:18">
      <c r="A2516" s="10" t="s">
        <v>2641</v>
      </c>
      <c r="B2516" s="11" t="s">
        <v>624</v>
      </c>
      <c r="C2516" s="11" t="s">
        <v>4177</v>
      </c>
      <c r="D2516" s="11">
        <v>98045</v>
      </c>
      <c r="E2516" s="16">
        <v>399500</v>
      </c>
      <c r="F2516" s="12">
        <v>3</v>
      </c>
      <c r="G2516" s="15">
        <v>1.75</v>
      </c>
      <c r="H2516" s="15">
        <v>2420</v>
      </c>
      <c r="I2516" s="13">
        <v>165</v>
      </c>
      <c r="J2516" s="11">
        <v>0</v>
      </c>
      <c r="K2516" s="15" t="s">
        <v>4183</v>
      </c>
      <c r="L2516" s="11" t="s">
        <v>4183</v>
      </c>
      <c r="M2516" s="11" t="s">
        <v>4184</v>
      </c>
      <c r="N2516" s="11" t="s">
        <v>4180</v>
      </c>
      <c r="O2516" s="11">
        <v>114</v>
      </c>
      <c r="P2516" s="11">
        <v>1986</v>
      </c>
      <c r="Q2516" s="11">
        <v>39</v>
      </c>
      <c r="R2516" s="11">
        <v>2</v>
      </c>
    </row>
    <row r="2517" spans="1:18">
      <c r="A2517" s="10" t="s">
        <v>6407</v>
      </c>
      <c r="B2517" s="11" t="s">
        <v>49</v>
      </c>
      <c r="C2517" s="11" t="s">
        <v>4177</v>
      </c>
      <c r="D2517" s="11">
        <v>98126</v>
      </c>
      <c r="E2517" s="16">
        <v>399500</v>
      </c>
      <c r="F2517" s="12">
        <v>4</v>
      </c>
      <c r="G2517" s="15">
        <v>1.75</v>
      </c>
      <c r="H2517" s="15">
        <v>1360</v>
      </c>
      <c r="I2517" s="13">
        <v>294</v>
      </c>
      <c r="J2517" s="11">
        <v>0</v>
      </c>
      <c r="K2517" s="15" t="s">
        <v>4183</v>
      </c>
      <c r="L2517" s="11" t="s">
        <v>4183</v>
      </c>
      <c r="M2517" s="11" t="s">
        <v>4184</v>
      </c>
      <c r="N2517" s="11" t="s">
        <v>4179</v>
      </c>
      <c r="O2517" s="11">
        <v>97</v>
      </c>
      <c r="P2517" s="11">
        <v>0</v>
      </c>
      <c r="Q2517" s="11">
        <v>97</v>
      </c>
      <c r="R2517" s="11">
        <v>1.5</v>
      </c>
    </row>
    <row r="2518" spans="1:18">
      <c r="A2518" s="10" t="s">
        <v>6408</v>
      </c>
      <c r="B2518" s="11" t="s">
        <v>84</v>
      </c>
      <c r="C2518" s="11" t="s">
        <v>4177</v>
      </c>
      <c r="D2518" s="11">
        <v>98042</v>
      </c>
      <c r="E2518" s="16">
        <v>399000</v>
      </c>
      <c r="F2518" s="12">
        <v>4</v>
      </c>
      <c r="G2518" s="15">
        <v>3</v>
      </c>
      <c r="H2518" s="15">
        <v>3060</v>
      </c>
      <c r="I2518" s="13">
        <v>130</v>
      </c>
      <c r="J2518" s="11">
        <v>0</v>
      </c>
      <c r="K2518" s="15" t="s">
        <v>4183</v>
      </c>
      <c r="L2518" s="11" t="s">
        <v>4183</v>
      </c>
      <c r="M2518" s="11" t="s">
        <v>4184</v>
      </c>
      <c r="N2518" s="11" t="s">
        <v>4180</v>
      </c>
      <c r="O2518" s="11">
        <v>24</v>
      </c>
      <c r="P2518" s="11">
        <v>0</v>
      </c>
      <c r="Q2518" s="11">
        <v>24</v>
      </c>
      <c r="R2518" s="11">
        <v>2</v>
      </c>
    </row>
    <row r="2519" spans="1:18">
      <c r="A2519" s="10" t="s">
        <v>6409</v>
      </c>
      <c r="B2519" s="11" t="s">
        <v>319</v>
      </c>
      <c r="C2519" s="11" t="s">
        <v>4177</v>
      </c>
      <c r="D2519" s="11">
        <v>98058</v>
      </c>
      <c r="E2519" s="16">
        <v>399000</v>
      </c>
      <c r="F2519" s="12">
        <v>4</v>
      </c>
      <c r="G2519" s="15">
        <v>2.5</v>
      </c>
      <c r="H2519" s="15">
        <v>2870</v>
      </c>
      <c r="I2519" s="13">
        <v>139</v>
      </c>
      <c r="J2519" s="11">
        <v>0</v>
      </c>
      <c r="K2519" s="15" t="s">
        <v>4183</v>
      </c>
      <c r="L2519" s="11" t="s">
        <v>4178</v>
      </c>
      <c r="M2519" s="11" t="s">
        <v>4184</v>
      </c>
      <c r="N2519" s="11" t="s">
        <v>4180</v>
      </c>
      <c r="O2519" s="11">
        <v>46</v>
      </c>
      <c r="P2519" s="11">
        <v>2014</v>
      </c>
      <c r="Q2519" s="11">
        <v>11</v>
      </c>
      <c r="R2519" s="11">
        <v>2</v>
      </c>
    </row>
    <row r="2520" spans="1:18">
      <c r="A2520" s="10" t="s">
        <v>6410</v>
      </c>
      <c r="B2520" s="11" t="s">
        <v>49</v>
      </c>
      <c r="C2520" s="11" t="s">
        <v>4177</v>
      </c>
      <c r="D2520" s="11">
        <v>98116</v>
      </c>
      <c r="E2520" s="16">
        <v>399000</v>
      </c>
      <c r="F2520" s="12">
        <v>2</v>
      </c>
      <c r="G2520" s="15">
        <v>1</v>
      </c>
      <c r="H2520" s="11">
        <v>940</v>
      </c>
      <c r="I2520" s="13">
        <v>424</v>
      </c>
      <c r="J2520" s="11">
        <v>0</v>
      </c>
      <c r="K2520" s="15" t="s">
        <v>4183</v>
      </c>
      <c r="L2520" s="11" t="s">
        <v>4183</v>
      </c>
      <c r="M2520" s="11" t="s">
        <v>4184</v>
      </c>
      <c r="N2520" s="11" t="s">
        <v>4179</v>
      </c>
      <c r="O2520" s="11">
        <v>114</v>
      </c>
      <c r="P2520" s="11">
        <v>1955</v>
      </c>
      <c r="Q2520" s="11">
        <v>70</v>
      </c>
      <c r="R2520" s="11">
        <v>1</v>
      </c>
    </row>
    <row r="2521" spans="1:18">
      <c r="A2521" s="10" t="s">
        <v>6411</v>
      </c>
      <c r="B2521" s="11" t="s">
        <v>1178</v>
      </c>
      <c r="C2521" s="11" t="s">
        <v>4177</v>
      </c>
      <c r="D2521" s="11">
        <v>98010</v>
      </c>
      <c r="E2521" s="16">
        <v>398000</v>
      </c>
      <c r="F2521" s="12">
        <v>2</v>
      </c>
      <c r="G2521" s="15">
        <v>1</v>
      </c>
      <c r="H2521" s="11">
        <v>590</v>
      </c>
      <c r="I2521" s="13">
        <v>675</v>
      </c>
      <c r="J2521" s="11">
        <v>0</v>
      </c>
      <c r="K2521" s="15" t="s">
        <v>4183</v>
      </c>
      <c r="L2521" s="11" t="s">
        <v>4183</v>
      </c>
      <c r="M2521" s="11" t="s">
        <v>4184</v>
      </c>
      <c r="N2521" s="11" t="s">
        <v>4180</v>
      </c>
      <c r="O2521" s="11">
        <v>42</v>
      </c>
      <c r="P2521" s="11">
        <v>2009</v>
      </c>
      <c r="Q2521" s="11">
        <v>16</v>
      </c>
      <c r="R2521" s="11">
        <v>1.5</v>
      </c>
    </row>
    <row r="2522" spans="1:18">
      <c r="A2522" s="10" t="s">
        <v>6412</v>
      </c>
      <c r="B2522" s="11" t="s">
        <v>49</v>
      </c>
      <c r="C2522" s="11" t="s">
        <v>4177</v>
      </c>
      <c r="D2522" s="11">
        <v>98136</v>
      </c>
      <c r="E2522" s="16">
        <v>398000</v>
      </c>
      <c r="F2522" s="12">
        <v>3</v>
      </c>
      <c r="G2522" s="15">
        <v>2.5</v>
      </c>
      <c r="H2522" s="15">
        <v>1720</v>
      </c>
      <c r="I2522" s="13">
        <v>231</v>
      </c>
      <c r="J2522" s="11">
        <v>0</v>
      </c>
      <c r="K2522" s="15" t="s">
        <v>4183</v>
      </c>
      <c r="L2522" s="11" t="s">
        <v>4178</v>
      </c>
      <c r="M2522" s="11" t="s">
        <v>4184</v>
      </c>
      <c r="N2522" s="11" t="s">
        <v>4180</v>
      </c>
      <c r="O2522" s="11">
        <v>21</v>
      </c>
      <c r="P2522" s="11">
        <v>2003</v>
      </c>
      <c r="Q2522" s="11">
        <v>22</v>
      </c>
      <c r="R2522" s="11">
        <v>2</v>
      </c>
    </row>
    <row r="2523" spans="1:18">
      <c r="A2523" s="10" t="s">
        <v>6413</v>
      </c>
      <c r="B2523" s="11" t="s">
        <v>49</v>
      </c>
      <c r="C2523" s="11" t="s">
        <v>4177</v>
      </c>
      <c r="D2523" s="11">
        <v>98177</v>
      </c>
      <c r="E2523" s="16">
        <v>397990</v>
      </c>
      <c r="F2523" s="12">
        <v>3</v>
      </c>
      <c r="G2523" s="15">
        <v>1</v>
      </c>
      <c r="H2523" s="15">
        <v>1180</v>
      </c>
      <c r="I2523" s="13">
        <v>337</v>
      </c>
      <c r="J2523" s="11">
        <v>0</v>
      </c>
      <c r="K2523" s="15" t="s">
        <v>4183</v>
      </c>
      <c r="L2523" s="11" t="s">
        <v>4183</v>
      </c>
      <c r="M2523" s="11" t="s">
        <v>4184</v>
      </c>
      <c r="N2523" s="11" t="s">
        <v>4179</v>
      </c>
      <c r="O2523" s="11">
        <v>77</v>
      </c>
      <c r="P2523" s="11">
        <v>0</v>
      </c>
      <c r="Q2523" s="11">
        <v>77</v>
      </c>
      <c r="R2523" s="11">
        <v>1</v>
      </c>
    </row>
    <row r="2524" spans="1:18">
      <c r="A2524" s="10" t="s">
        <v>6414</v>
      </c>
      <c r="B2524" s="11" t="s">
        <v>46</v>
      </c>
      <c r="C2524" s="11" t="s">
        <v>4177</v>
      </c>
      <c r="D2524" s="11">
        <v>98034</v>
      </c>
      <c r="E2524" s="16">
        <v>397500</v>
      </c>
      <c r="F2524" s="12">
        <v>3</v>
      </c>
      <c r="G2524" s="15">
        <v>2</v>
      </c>
      <c r="H2524" s="15">
        <v>1510</v>
      </c>
      <c r="I2524" s="13">
        <v>263</v>
      </c>
      <c r="J2524" s="11">
        <v>0</v>
      </c>
      <c r="K2524" s="15" t="s">
        <v>4183</v>
      </c>
      <c r="L2524" s="11" t="s">
        <v>4178</v>
      </c>
      <c r="M2524" s="11" t="s">
        <v>4184</v>
      </c>
      <c r="N2524" s="11" t="s">
        <v>4180</v>
      </c>
      <c r="O2524" s="11">
        <v>53</v>
      </c>
      <c r="P2524" s="11">
        <v>2002</v>
      </c>
      <c r="Q2524" s="11">
        <v>23</v>
      </c>
      <c r="R2524" s="11">
        <v>1</v>
      </c>
    </row>
    <row r="2525" spans="1:18">
      <c r="A2525" s="10" t="s">
        <v>6415</v>
      </c>
      <c r="B2525" s="11" t="s">
        <v>920</v>
      </c>
      <c r="C2525" s="11" t="s">
        <v>4177</v>
      </c>
      <c r="D2525" s="11">
        <v>98038</v>
      </c>
      <c r="E2525" s="16">
        <v>397500</v>
      </c>
      <c r="F2525" s="12">
        <v>4</v>
      </c>
      <c r="G2525" s="15">
        <v>2.5</v>
      </c>
      <c r="H2525" s="15">
        <v>2570</v>
      </c>
      <c r="I2525" s="13">
        <v>155</v>
      </c>
      <c r="J2525" s="11">
        <v>0</v>
      </c>
      <c r="K2525" s="15" t="s">
        <v>4183</v>
      </c>
      <c r="L2525" s="11" t="s">
        <v>4183</v>
      </c>
      <c r="M2525" s="11" t="s">
        <v>4184</v>
      </c>
      <c r="N2525" s="11" t="s">
        <v>4180</v>
      </c>
      <c r="O2525" s="11">
        <v>33</v>
      </c>
      <c r="P2525" s="11">
        <v>0</v>
      </c>
      <c r="Q2525" s="11">
        <v>33</v>
      </c>
      <c r="R2525" s="11">
        <v>2</v>
      </c>
    </row>
    <row r="2526" spans="1:18">
      <c r="A2526" s="10" t="s">
        <v>6416</v>
      </c>
      <c r="B2526" s="11" t="s">
        <v>624</v>
      </c>
      <c r="C2526" s="11" t="s">
        <v>4177</v>
      </c>
      <c r="D2526" s="11">
        <v>98045</v>
      </c>
      <c r="E2526" s="16">
        <v>397000</v>
      </c>
      <c r="F2526" s="12">
        <v>4</v>
      </c>
      <c r="G2526" s="15">
        <v>2.5</v>
      </c>
      <c r="H2526" s="15">
        <v>2320</v>
      </c>
      <c r="I2526" s="13">
        <v>171</v>
      </c>
      <c r="J2526" s="11">
        <v>0</v>
      </c>
      <c r="K2526" s="15" t="s">
        <v>4183</v>
      </c>
      <c r="L2526" s="11" t="s">
        <v>4183</v>
      </c>
      <c r="M2526" s="11" t="s">
        <v>4184</v>
      </c>
      <c r="N2526" s="11" t="s">
        <v>4180</v>
      </c>
      <c r="O2526" s="11">
        <v>28</v>
      </c>
      <c r="P2526" s="11">
        <v>0</v>
      </c>
      <c r="Q2526" s="11">
        <v>28</v>
      </c>
      <c r="R2526" s="11">
        <v>2</v>
      </c>
    </row>
    <row r="2527" spans="1:18">
      <c r="A2527" s="10" t="s">
        <v>6417</v>
      </c>
      <c r="B2527" s="11" t="s">
        <v>49</v>
      </c>
      <c r="C2527" s="11" t="s">
        <v>4177</v>
      </c>
      <c r="D2527" s="11">
        <v>98125</v>
      </c>
      <c r="E2527" s="16">
        <v>397000</v>
      </c>
      <c r="F2527" s="12">
        <v>5</v>
      </c>
      <c r="G2527" s="15">
        <v>1</v>
      </c>
      <c r="H2527" s="15">
        <v>1170</v>
      </c>
      <c r="I2527" s="13">
        <v>339</v>
      </c>
      <c r="J2527" s="11">
        <v>0</v>
      </c>
      <c r="K2527" s="15" t="s">
        <v>4183</v>
      </c>
      <c r="L2527" s="11" t="s">
        <v>4178</v>
      </c>
      <c r="M2527" s="11" t="s">
        <v>4184</v>
      </c>
      <c r="N2527" s="11" t="s">
        <v>4179</v>
      </c>
      <c r="O2527" s="11">
        <v>81</v>
      </c>
      <c r="P2527" s="11">
        <v>0</v>
      </c>
      <c r="Q2527" s="11">
        <v>81</v>
      </c>
      <c r="R2527" s="11">
        <v>1</v>
      </c>
    </row>
    <row r="2528" spans="1:18">
      <c r="A2528" s="10" t="s">
        <v>6418</v>
      </c>
      <c r="B2528" s="11" t="s">
        <v>49</v>
      </c>
      <c r="C2528" s="11" t="s">
        <v>4177</v>
      </c>
      <c r="D2528" s="11">
        <v>98144</v>
      </c>
      <c r="E2528" s="16">
        <v>397000</v>
      </c>
      <c r="F2528" s="12">
        <v>3</v>
      </c>
      <c r="G2528" s="15">
        <v>3.5</v>
      </c>
      <c r="H2528" s="15">
        <v>1360</v>
      </c>
      <c r="I2528" s="13">
        <v>292</v>
      </c>
      <c r="J2528" s="11">
        <v>0</v>
      </c>
      <c r="K2528" s="15" t="s">
        <v>4183</v>
      </c>
      <c r="L2528" s="11" t="s">
        <v>4178</v>
      </c>
      <c r="M2528" s="11" t="s">
        <v>4184</v>
      </c>
      <c r="N2528" s="11" t="s">
        <v>4180</v>
      </c>
      <c r="O2528" s="11">
        <v>18</v>
      </c>
      <c r="P2528" s="11">
        <v>0</v>
      </c>
      <c r="Q2528" s="11">
        <v>18</v>
      </c>
      <c r="R2528" s="11">
        <v>2</v>
      </c>
    </row>
    <row r="2529" spans="1:18">
      <c r="A2529" s="10" t="s">
        <v>6419</v>
      </c>
      <c r="B2529" s="11" t="s">
        <v>49</v>
      </c>
      <c r="C2529" s="11" t="s">
        <v>4177</v>
      </c>
      <c r="D2529" s="11">
        <v>98126</v>
      </c>
      <c r="E2529" s="16">
        <v>396675</v>
      </c>
      <c r="F2529" s="12">
        <v>2</v>
      </c>
      <c r="G2529" s="15">
        <v>1</v>
      </c>
      <c r="H2529" s="15">
        <v>1730</v>
      </c>
      <c r="I2529" s="13">
        <v>229</v>
      </c>
      <c r="J2529" s="11">
        <v>0</v>
      </c>
      <c r="K2529" s="15" t="s">
        <v>4183</v>
      </c>
      <c r="L2529" s="11" t="s">
        <v>4183</v>
      </c>
      <c r="M2529" s="11" t="s">
        <v>4184</v>
      </c>
      <c r="N2529" s="11" t="s">
        <v>4179</v>
      </c>
      <c r="O2529" s="11">
        <v>80</v>
      </c>
      <c r="P2529" s="11">
        <v>0</v>
      </c>
      <c r="Q2529" s="11">
        <v>80</v>
      </c>
      <c r="R2529" s="11">
        <v>2</v>
      </c>
    </row>
    <row r="2530" spans="1:18">
      <c r="A2530" s="10" t="s">
        <v>6420</v>
      </c>
      <c r="B2530" s="11" t="s">
        <v>1392</v>
      </c>
      <c r="C2530" s="11" t="s">
        <v>4177</v>
      </c>
      <c r="D2530" s="11">
        <v>98042</v>
      </c>
      <c r="E2530" s="16">
        <v>396500</v>
      </c>
      <c r="F2530" s="12">
        <v>3</v>
      </c>
      <c r="G2530" s="15">
        <v>2.5</v>
      </c>
      <c r="H2530" s="15">
        <v>2590</v>
      </c>
      <c r="I2530" s="13">
        <v>153</v>
      </c>
      <c r="J2530" s="11">
        <v>0</v>
      </c>
      <c r="K2530" s="15" t="s">
        <v>4183</v>
      </c>
      <c r="L2530" s="11" t="s">
        <v>4183</v>
      </c>
      <c r="M2530" s="11" t="s">
        <v>4184</v>
      </c>
      <c r="N2530" s="11" t="s">
        <v>4179</v>
      </c>
      <c r="O2530" s="11">
        <v>49</v>
      </c>
      <c r="P2530" s="11">
        <v>1992</v>
      </c>
      <c r="Q2530" s="11">
        <v>33</v>
      </c>
      <c r="R2530" s="11">
        <v>1</v>
      </c>
    </row>
    <row r="2531" spans="1:18">
      <c r="A2531" s="10" t="s">
        <v>6421</v>
      </c>
      <c r="B2531" s="11" t="s">
        <v>49</v>
      </c>
      <c r="C2531" s="11" t="s">
        <v>4177</v>
      </c>
      <c r="D2531" s="11">
        <v>98125</v>
      </c>
      <c r="E2531" s="16">
        <v>396500</v>
      </c>
      <c r="F2531" s="12">
        <v>3</v>
      </c>
      <c r="G2531" s="15">
        <v>1.75</v>
      </c>
      <c r="H2531" s="15">
        <v>2390</v>
      </c>
      <c r="I2531" s="13">
        <v>166</v>
      </c>
      <c r="J2531" s="11">
        <v>0</v>
      </c>
      <c r="K2531" s="15" t="s">
        <v>4183</v>
      </c>
      <c r="L2531" s="11" t="s">
        <v>4178</v>
      </c>
      <c r="M2531" s="11" t="s">
        <v>4184</v>
      </c>
      <c r="N2531" s="11" t="s">
        <v>4180</v>
      </c>
      <c r="O2531" s="11">
        <v>70</v>
      </c>
      <c r="P2531" s="11">
        <v>2005</v>
      </c>
      <c r="Q2531" s="11">
        <v>20</v>
      </c>
      <c r="R2531" s="11">
        <v>1</v>
      </c>
    </row>
    <row r="2532" spans="1:18">
      <c r="A2532" s="10" t="s">
        <v>6422</v>
      </c>
      <c r="B2532" s="11" t="s">
        <v>79</v>
      </c>
      <c r="C2532" s="11" t="s">
        <v>4177</v>
      </c>
      <c r="D2532" s="11">
        <v>98027</v>
      </c>
      <c r="E2532" s="16">
        <v>396450</v>
      </c>
      <c r="F2532" s="12">
        <v>3</v>
      </c>
      <c r="G2532" s="15">
        <v>1.75</v>
      </c>
      <c r="H2532" s="15">
        <v>1540</v>
      </c>
      <c r="I2532" s="13">
        <v>257</v>
      </c>
      <c r="J2532" s="11">
        <v>0</v>
      </c>
      <c r="K2532" s="15" t="s">
        <v>4183</v>
      </c>
      <c r="L2532" s="11" t="s">
        <v>4183</v>
      </c>
      <c r="M2532" s="11" t="s">
        <v>4184</v>
      </c>
      <c r="N2532" s="11" t="s">
        <v>4181</v>
      </c>
      <c r="O2532" s="11">
        <v>58</v>
      </c>
      <c r="P2532" s="11">
        <v>0</v>
      </c>
      <c r="Q2532" s="11">
        <v>58</v>
      </c>
      <c r="R2532" s="11">
        <v>1</v>
      </c>
    </row>
    <row r="2533" spans="1:18">
      <c r="A2533" s="10" t="s">
        <v>6423</v>
      </c>
      <c r="B2533" s="11" t="s">
        <v>49</v>
      </c>
      <c r="C2533" s="11" t="s">
        <v>4177</v>
      </c>
      <c r="D2533" s="11">
        <v>98126</v>
      </c>
      <c r="E2533" s="16">
        <v>396167</v>
      </c>
      <c r="F2533" s="12">
        <v>3</v>
      </c>
      <c r="G2533" s="15">
        <v>1.75</v>
      </c>
      <c r="H2533" s="15">
        <v>1880</v>
      </c>
      <c r="I2533" s="13">
        <v>211</v>
      </c>
      <c r="J2533" s="11">
        <v>0</v>
      </c>
      <c r="K2533" s="15" t="s">
        <v>4183</v>
      </c>
      <c r="L2533" s="11" t="s">
        <v>4178</v>
      </c>
      <c r="M2533" s="11" t="s">
        <v>4184</v>
      </c>
      <c r="N2533" s="11" t="s">
        <v>4179</v>
      </c>
      <c r="O2533" s="11">
        <v>80</v>
      </c>
      <c r="P2533" s="11">
        <v>0</v>
      </c>
      <c r="Q2533" s="11">
        <v>80</v>
      </c>
      <c r="R2533" s="11">
        <v>1</v>
      </c>
    </row>
    <row r="2534" spans="1:18">
      <c r="A2534" s="10" t="s">
        <v>6424</v>
      </c>
      <c r="B2534" s="11" t="s">
        <v>33</v>
      </c>
      <c r="C2534" s="11" t="s">
        <v>4177</v>
      </c>
      <c r="D2534" s="11">
        <v>98007</v>
      </c>
      <c r="E2534" s="16">
        <v>395300</v>
      </c>
      <c r="F2534" s="12">
        <v>3</v>
      </c>
      <c r="G2534" s="15">
        <v>1.5</v>
      </c>
      <c r="H2534" s="15">
        <v>1120</v>
      </c>
      <c r="I2534" s="13">
        <v>353</v>
      </c>
      <c r="J2534" s="11">
        <v>0</v>
      </c>
      <c r="K2534" s="15" t="s">
        <v>4183</v>
      </c>
      <c r="L2534" s="11" t="s">
        <v>4183</v>
      </c>
      <c r="M2534" s="11" t="s">
        <v>4184</v>
      </c>
      <c r="N2534" s="11" t="s">
        <v>4180</v>
      </c>
      <c r="O2534" s="11">
        <v>70</v>
      </c>
      <c r="P2534" s="11">
        <v>2005</v>
      </c>
      <c r="Q2534" s="11">
        <v>20</v>
      </c>
      <c r="R2534" s="11">
        <v>1</v>
      </c>
    </row>
    <row r="2535" spans="1:18">
      <c r="A2535" s="10" t="s">
        <v>6425</v>
      </c>
      <c r="B2535" s="11" t="s">
        <v>379</v>
      </c>
      <c r="C2535" s="11" t="s">
        <v>4177</v>
      </c>
      <c r="D2535" s="11">
        <v>98166</v>
      </c>
      <c r="E2535" s="16">
        <v>395000</v>
      </c>
      <c r="F2535" s="12">
        <v>5</v>
      </c>
      <c r="G2535" s="15">
        <v>1.75</v>
      </c>
      <c r="H2535" s="15">
        <v>1840</v>
      </c>
      <c r="I2535" s="13">
        <v>215</v>
      </c>
      <c r="J2535" s="11">
        <v>0</v>
      </c>
      <c r="K2535" s="15" t="s">
        <v>4183</v>
      </c>
      <c r="L2535" s="11" t="s">
        <v>4178</v>
      </c>
      <c r="M2535" s="11" t="s">
        <v>4179</v>
      </c>
      <c r="N2535" s="11" t="s">
        <v>4180</v>
      </c>
      <c r="O2535" s="11">
        <v>77</v>
      </c>
      <c r="P2535" s="11">
        <v>1994</v>
      </c>
      <c r="Q2535" s="11">
        <v>31</v>
      </c>
      <c r="R2535" s="11">
        <v>1</v>
      </c>
    </row>
    <row r="2536" spans="1:18">
      <c r="A2536" s="10" t="s">
        <v>6426</v>
      </c>
      <c r="B2536" s="11" t="s">
        <v>84</v>
      </c>
      <c r="C2536" s="11" t="s">
        <v>4177</v>
      </c>
      <c r="D2536" s="11">
        <v>98042</v>
      </c>
      <c r="E2536" s="16">
        <v>395000</v>
      </c>
      <c r="F2536" s="12">
        <v>4</v>
      </c>
      <c r="G2536" s="15">
        <v>2.5</v>
      </c>
      <c r="H2536" s="15">
        <v>2910</v>
      </c>
      <c r="I2536" s="13">
        <v>136</v>
      </c>
      <c r="J2536" s="11">
        <v>0</v>
      </c>
      <c r="K2536" s="15" t="s">
        <v>4183</v>
      </c>
      <c r="L2536" s="11" t="s">
        <v>4183</v>
      </c>
      <c r="M2536" s="11" t="s">
        <v>4184</v>
      </c>
      <c r="N2536" s="11" t="s">
        <v>4180</v>
      </c>
      <c r="O2536" s="11">
        <v>23</v>
      </c>
      <c r="P2536" s="11">
        <v>0</v>
      </c>
      <c r="Q2536" s="11">
        <v>23</v>
      </c>
      <c r="R2536" s="11">
        <v>2</v>
      </c>
    </row>
    <row r="2537" spans="1:18">
      <c r="A2537" s="10" t="s">
        <v>6427</v>
      </c>
      <c r="B2537" s="11" t="s">
        <v>79</v>
      </c>
      <c r="C2537" s="11" t="s">
        <v>4177</v>
      </c>
      <c r="D2537" s="11">
        <v>98027</v>
      </c>
      <c r="E2537" s="16">
        <v>395000</v>
      </c>
      <c r="F2537" s="12">
        <v>4</v>
      </c>
      <c r="G2537" s="15">
        <v>1</v>
      </c>
      <c r="H2537" s="15">
        <v>1980</v>
      </c>
      <c r="I2537" s="13">
        <v>199</v>
      </c>
      <c r="J2537" s="11">
        <v>0</v>
      </c>
      <c r="K2537" s="15" t="s">
        <v>4183</v>
      </c>
      <c r="L2537" s="11" t="s">
        <v>4178</v>
      </c>
      <c r="M2537" s="11" t="s">
        <v>4184</v>
      </c>
      <c r="N2537" s="11" t="s">
        <v>4179</v>
      </c>
      <c r="O2537" s="11">
        <v>57</v>
      </c>
      <c r="P2537" s="11">
        <v>0</v>
      </c>
      <c r="Q2537" s="11">
        <v>57</v>
      </c>
      <c r="R2537" s="11">
        <v>1</v>
      </c>
    </row>
    <row r="2538" spans="1:18">
      <c r="A2538" s="10" t="s">
        <v>6428</v>
      </c>
      <c r="B2538" s="11" t="s">
        <v>79</v>
      </c>
      <c r="C2538" s="11" t="s">
        <v>4177</v>
      </c>
      <c r="D2538" s="11">
        <v>98027</v>
      </c>
      <c r="E2538" s="16">
        <v>395000</v>
      </c>
      <c r="F2538" s="12">
        <v>3</v>
      </c>
      <c r="G2538" s="15">
        <v>1.75</v>
      </c>
      <c r="H2538" s="15">
        <v>1460</v>
      </c>
      <c r="I2538" s="13">
        <v>271</v>
      </c>
      <c r="J2538" s="11">
        <v>1</v>
      </c>
      <c r="K2538" s="15" t="s">
        <v>4183</v>
      </c>
      <c r="L2538" s="11" t="s">
        <v>4183</v>
      </c>
      <c r="M2538" s="11" t="s">
        <v>4184</v>
      </c>
      <c r="N2538" s="11" t="s">
        <v>4179</v>
      </c>
      <c r="O2538" s="11">
        <v>64</v>
      </c>
      <c r="P2538" s="11">
        <v>2001</v>
      </c>
      <c r="Q2538" s="11">
        <v>24</v>
      </c>
      <c r="R2538" s="11">
        <v>1</v>
      </c>
    </row>
    <row r="2539" spans="1:18">
      <c r="A2539" s="10" t="s">
        <v>6429</v>
      </c>
      <c r="B2539" s="11" t="s">
        <v>1392</v>
      </c>
      <c r="C2539" s="11" t="s">
        <v>4177</v>
      </c>
      <c r="D2539" s="11">
        <v>98031</v>
      </c>
      <c r="E2539" s="16">
        <v>395000</v>
      </c>
      <c r="F2539" s="12">
        <v>4</v>
      </c>
      <c r="G2539" s="15">
        <v>2.75</v>
      </c>
      <c r="H2539" s="15">
        <v>2640</v>
      </c>
      <c r="I2539" s="13">
        <v>150</v>
      </c>
      <c r="J2539" s="11">
        <v>1</v>
      </c>
      <c r="K2539" s="15" t="s">
        <v>4183</v>
      </c>
      <c r="L2539" s="11" t="s">
        <v>4183</v>
      </c>
      <c r="M2539" s="11" t="s">
        <v>4184</v>
      </c>
      <c r="N2539" s="11" t="s">
        <v>4180</v>
      </c>
      <c r="O2539" s="11">
        <v>62</v>
      </c>
      <c r="P2539" s="11">
        <v>2008</v>
      </c>
      <c r="Q2539" s="11">
        <v>17</v>
      </c>
      <c r="R2539" s="11">
        <v>1.5</v>
      </c>
    </row>
    <row r="2540" spans="1:18">
      <c r="A2540" s="10" t="s">
        <v>6430</v>
      </c>
      <c r="B2540" s="11" t="s">
        <v>46</v>
      </c>
      <c r="C2540" s="11" t="s">
        <v>4177</v>
      </c>
      <c r="D2540" s="11">
        <v>98034</v>
      </c>
      <c r="E2540" s="16">
        <v>395000</v>
      </c>
      <c r="F2540" s="12">
        <v>3</v>
      </c>
      <c r="G2540" s="15">
        <v>1.75</v>
      </c>
      <c r="H2540" s="15">
        <v>1480</v>
      </c>
      <c r="I2540" s="13">
        <v>267</v>
      </c>
      <c r="J2540" s="11">
        <v>0</v>
      </c>
      <c r="K2540" s="15" t="s">
        <v>4183</v>
      </c>
      <c r="L2540" s="11" t="s">
        <v>4183</v>
      </c>
      <c r="M2540" s="11" t="s">
        <v>4184</v>
      </c>
      <c r="N2540" s="11" t="s">
        <v>4180</v>
      </c>
      <c r="O2540" s="11">
        <v>50</v>
      </c>
      <c r="P2540" s="11">
        <v>0</v>
      </c>
      <c r="Q2540" s="11">
        <v>50</v>
      </c>
      <c r="R2540" s="11">
        <v>1</v>
      </c>
    </row>
    <row r="2541" spans="1:18">
      <c r="A2541" s="10" t="s">
        <v>6431</v>
      </c>
      <c r="B2541" s="11" t="s">
        <v>319</v>
      </c>
      <c r="C2541" s="11" t="s">
        <v>4177</v>
      </c>
      <c r="D2541" s="11">
        <v>98059</v>
      </c>
      <c r="E2541" s="16">
        <v>395000</v>
      </c>
      <c r="F2541" s="12">
        <v>3</v>
      </c>
      <c r="G2541" s="15">
        <v>2.5</v>
      </c>
      <c r="H2541" s="15">
        <v>2250</v>
      </c>
      <c r="I2541" s="13">
        <v>176</v>
      </c>
      <c r="J2541" s="11">
        <v>0</v>
      </c>
      <c r="K2541" s="15" t="s">
        <v>4183</v>
      </c>
      <c r="L2541" s="11" t="s">
        <v>4183</v>
      </c>
      <c r="M2541" s="11" t="s">
        <v>4184</v>
      </c>
      <c r="N2541" s="11" t="s">
        <v>4180</v>
      </c>
      <c r="O2541" s="11">
        <v>19</v>
      </c>
      <c r="P2541" s="11">
        <v>0</v>
      </c>
      <c r="Q2541" s="11">
        <v>19</v>
      </c>
      <c r="R2541" s="11">
        <v>2</v>
      </c>
    </row>
    <row r="2542" spans="1:18">
      <c r="A2542" s="10" t="s">
        <v>6432</v>
      </c>
      <c r="B2542" s="11" t="s">
        <v>49</v>
      </c>
      <c r="C2542" s="11" t="s">
        <v>4177</v>
      </c>
      <c r="D2542" s="11">
        <v>98115</v>
      </c>
      <c r="E2542" s="16">
        <v>395000</v>
      </c>
      <c r="F2542" s="12">
        <v>3</v>
      </c>
      <c r="G2542" s="15">
        <v>1.5</v>
      </c>
      <c r="H2542" s="15">
        <v>1080</v>
      </c>
      <c r="I2542" s="13">
        <v>366</v>
      </c>
      <c r="J2542" s="11">
        <v>0</v>
      </c>
      <c r="K2542" s="15" t="s">
        <v>4183</v>
      </c>
      <c r="L2542" s="11" t="s">
        <v>4183</v>
      </c>
      <c r="M2542" s="11" t="s">
        <v>4184</v>
      </c>
      <c r="N2542" s="11" t="s">
        <v>4179</v>
      </c>
      <c r="O2542" s="11">
        <v>105</v>
      </c>
      <c r="P2542" s="11">
        <v>0</v>
      </c>
      <c r="Q2542" s="11">
        <v>105</v>
      </c>
      <c r="R2542" s="11">
        <v>1.5</v>
      </c>
    </row>
    <row r="2543" spans="1:18">
      <c r="A2543" s="10" t="s">
        <v>6433</v>
      </c>
      <c r="B2543" s="11" t="s">
        <v>49</v>
      </c>
      <c r="C2543" s="11" t="s">
        <v>4177</v>
      </c>
      <c r="D2543" s="11">
        <v>98136</v>
      </c>
      <c r="E2543" s="16">
        <v>395000</v>
      </c>
      <c r="F2543" s="12">
        <v>2</v>
      </c>
      <c r="G2543" s="15">
        <v>2.25</v>
      </c>
      <c r="H2543" s="15">
        <v>1350</v>
      </c>
      <c r="I2543" s="13">
        <v>293</v>
      </c>
      <c r="J2543" s="11">
        <v>0</v>
      </c>
      <c r="K2543" s="15" t="s">
        <v>4183</v>
      </c>
      <c r="L2543" s="11" t="s">
        <v>4178</v>
      </c>
      <c r="M2543" s="11" t="s">
        <v>4184</v>
      </c>
      <c r="N2543" s="11" t="s">
        <v>4180</v>
      </c>
      <c r="O2543" s="11">
        <v>18</v>
      </c>
      <c r="P2543" s="11">
        <v>0</v>
      </c>
      <c r="Q2543" s="11">
        <v>18</v>
      </c>
      <c r="R2543" s="11">
        <v>2</v>
      </c>
    </row>
    <row r="2544" spans="1:18">
      <c r="A2544" s="10" t="s">
        <v>6434</v>
      </c>
      <c r="B2544" s="11" t="s">
        <v>49</v>
      </c>
      <c r="C2544" s="11" t="s">
        <v>4177</v>
      </c>
      <c r="D2544" s="11">
        <v>98126</v>
      </c>
      <c r="E2544" s="16">
        <v>395000</v>
      </c>
      <c r="F2544" s="12">
        <v>4</v>
      </c>
      <c r="G2544" s="15">
        <v>1.75</v>
      </c>
      <c r="H2544" s="15">
        <v>1540</v>
      </c>
      <c r="I2544" s="13">
        <v>256</v>
      </c>
      <c r="J2544" s="11">
        <v>0</v>
      </c>
      <c r="K2544" s="15" t="s">
        <v>4183</v>
      </c>
      <c r="L2544" s="11" t="s">
        <v>4178</v>
      </c>
      <c r="M2544" s="11" t="s">
        <v>4184</v>
      </c>
      <c r="N2544" s="11" t="s">
        <v>4181</v>
      </c>
      <c r="O2544" s="11">
        <v>82</v>
      </c>
      <c r="P2544" s="11">
        <v>0</v>
      </c>
      <c r="Q2544" s="11">
        <v>82</v>
      </c>
      <c r="R2544" s="11">
        <v>1</v>
      </c>
    </row>
    <row r="2545" spans="1:18">
      <c r="A2545" s="10" t="s">
        <v>2670</v>
      </c>
      <c r="B2545" s="11" t="s">
        <v>49</v>
      </c>
      <c r="C2545" s="11" t="s">
        <v>4177</v>
      </c>
      <c r="D2545" s="11">
        <v>98108</v>
      </c>
      <c r="E2545" s="16">
        <v>395000</v>
      </c>
      <c r="F2545" s="12">
        <v>3</v>
      </c>
      <c r="G2545" s="15">
        <v>2.5</v>
      </c>
      <c r="H2545" s="15">
        <v>1600</v>
      </c>
      <c r="I2545" s="13">
        <v>247</v>
      </c>
      <c r="J2545" s="11">
        <v>0</v>
      </c>
      <c r="K2545" s="15" t="s">
        <v>4183</v>
      </c>
      <c r="L2545" s="11" t="s">
        <v>4183</v>
      </c>
      <c r="M2545" s="11" t="s">
        <v>4184</v>
      </c>
      <c r="N2545" s="11" t="s">
        <v>4180</v>
      </c>
      <c r="O2545" s="11">
        <v>18</v>
      </c>
      <c r="P2545" s="11">
        <v>0</v>
      </c>
      <c r="Q2545" s="11">
        <v>18</v>
      </c>
      <c r="R2545" s="11">
        <v>2</v>
      </c>
    </row>
    <row r="2546" spans="1:18">
      <c r="A2546" s="10" t="s">
        <v>6435</v>
      </c>
      <c r="B2546" s="11" t="s">
        <v>49</v>
      </c>
      <c r="C2546" s="11" t="s">
        <v>4177</v>
      </c>
      <c r="D2546" s="11">
        <v>98107</v>
      </c>
      <c r="E2546" s="16">
        <v>395000</v>
      </c>
      <c r="F2546" s="12">
        <v>1</v>
      </c>
      <c r="G2546" s="15">
        <v>1</v>
      </c>
      <c r="H2546" s="11">
        <v>730</v>
      </c>
      <c r="I2546" s="13">
        <v>541</v>
      </c>
      <c r="J2546" s="11">
        <v>0</v>
      </c>
      <c r="K2546" s="15" t="s">
        <v>4183</v>
      </c>
      <c r="L2546" s="11" t="s">
        <v>4183</v>
      </c>
      <c r="M2546" s="11" t="s">
        <v>4184</v>
      </c>
      <c r="N2546" s="11" t="s">
        <v>4180</v>
      </c>
      <c r="O2546" s="11">
        <v>114</v>
      </c>
      <c r="P2546" s="11">
        <v>1979</v>
      </c>
      <c r="Q2546" s="11">
        <v>46</v>
      </c>
      <c r="R2546" s="11">
        <v>1</v>
      </c>
    </row>
    <row r="2547" spans="1:18">
      <c r="A2547" s="10" t="s">
        <v>6436</v>
      </c>
      <c r="B2547" s="11" t="s">
        <v>49</v>
      </c>
      <c r="C2547" s="11" t="s">
        <v>4177</v>
      </c>
      <c r="D2547" s="11">
        <v>98144</v>
      </c>
      <c r="E2547" s="16">
        <v>395000</v>
      </c>
      <c r="F2547" s="12">
        <v>2</v>
      </c>
      <c r="G2547" s="15">
        <v>1</v>
      </c>
      <c r="H2547" s="15">
        <v>1320</v>
      </c>
      <c r="I2547" s="13">
        <v>299</v>
      </c>
      <c r="J2547" s="11">
        <v>0</v>
      </c>
      <c r="K2547" s="15" t="s">
        <v>4183</v>
      </c>
      <c r="L2547" s="11" t="s">
        <v>4183</v>
      </c>
      <c r="M2547" s="11" t="s">
        <v>4184</v>
      </c>
      <c r="N2547" s="11" t="s">
        <v>4179</v>
      </c>
      <c r="O2547" s="11">
        <v>116</v>
      </c>
      <c r="P2547" s="11">
        <v>1989</v>
      </c>
      <c r="Q2547" s="11">
        <v>36</v>
      </c>
      <c r="R2547" s="11">
        <v>1.5</v>
      </c>
    </row>
    <row r="2548" spans="1:18">
      <c r="A2548" s="10" t="s">
        <v>6437</v>
      </c>
      <c r="B2548" s="11" t="s">
        <v>49</v>
      </c>
      <c r="C2548" s="11" t="s">
        <v>4177</v>
      </c>
      <c r="D2548" s="11">
        <v>98115</v>
      </c>
      <c r="E2548" s="16">
        <v>395000</v>
      </c>
      <c r="F2548" s="12">
        <v>2</v>
      </c>
      <c r="G2548" s="15">
        <v>1</v>
      </c>
      <c r="H2548" s="11">
        <v>930</v>
      </c>
      <c r="I2548" s="13">
        <v>425</v>
      </c>
      <c r="J2548" s="11">
        <v>0</v>
      </c>
      <c r="K2548" s="15" t="s">
        <v>4183</v>
      </c>
      <c r="L2548" s="11" t="s">
        <v>4183</v>
      </c>
      <c r="M2548" s="11" t="s">
        <v>4184</v>
      </c>
      <c r="N2548" s="11" t="s">
        <v>4179</v>
      </c>
      <c r="O2548" s="11">
        <v>85</v>
      </c>
      <c r="P2548" s="11">
        <v>2001</v>
      </c>
      <c r="Q2548" s="11">
        <v>24</v>
      </c>
      <c r="R2548" s="11">
        <v>1</v>
      </c>
    </row>
    <row r="2549" spans="1:18">
      <c r="A2549" s="10" t="s">
        <v>6438</v>
      </c>
      <c r="B2549" s="11" t="s">
        <v>49</v>
      </c>
      <c r="C2549" s="11" t="s">
        <v>4177</v>
      </c>
      <c r="D2549" s="11">
        <v>98117</v>
      </c>
      <c r="E2549" s="16">
        <v>395000</v>
      </c>
      <c r="F2549" s="12">
        <v>3</v>
      </c>
      <c r="G2549" s="15">
        <v>1</v>
      </c>
      <c r="H2549" s="15">
        <v>1500</v>
      </c>
      <c r="I2549" s="13">
        <v>263</v>
      </c>
      <c r="J2549" s="11">
        <v>0</v>
      </c>
      <c r="K2549" s="15" t="s">
        <v>4183</v>
      </c>
      <c r="L2549" s="11" t="s">
        <v>4178</v>
      </c>
      <c r="M2549" s="11" t="s">
        <v>4184</v>
      </c>
      <c r="N2549" s="11" t="s">
        <v>4180</v>
      </c>
      <c r="O2549" s="11">
        <v>100</v>
      </c>
      <c r="P2549" s="11">
        <v>2002</v>
      </c>
      <c r="Q2549" s="11">
        <v>23</v>
      </c>
      <c r="R2549" s="11">
        <v>1</v>
      </c>
    </row>
    <row r="2550" spans="1:18">
      <c r="A2550" s="10" t="s">
        <v>2675</v>
      </c>
      <c r="B2550" s="11" t="s">
        <v>100</v>
      </c>
      <c r="C2550" s="11" t="s">
        <v>4177</v>
      </c>
      <c r="D2550" s="11">
        <v>98133</v>
      </c>
      <c r="E2550" s="16">
        <v>395000</v>
      </c>
      <c r="F2550" s="12">
        <v>4</v>
      </c>
      <c r="G2550" s="15">
        <v>3</v>
      </c>
      <c r="H2550" s="15">
        <v>1980</v>
      </c>
      <c r="I2550" s="13">
        <v>199</v>
      </c>
      <c r="J2550" s="11">
        <v>0</v>
      </c>
      <c r="K2550" s="15" t="s">
        <v>4183</v>
      </c>
      <c r="L2550" s="11" t="s">
        <v>4178</v>
      </c>
      <c r="M2550" s="11" t="s">
        <v>4184</v>
      </c>
      <c r="N2550" s="11" t="s">
        <v>4179</v>
      </c>
      <c r="O2550" s="11">
        <v>42</v>
      </c>
      <c r="P2550" s="11">
        <v>0</v>
      </c>
      <c r="Q2550" s="11">
        <v>42</v>
      </c>
      <c r="R2550" s="11">
        <v>1</v>
      </c>
    </row>
    <row r="2551" spans="1:18">
      <c r="A2551" s="10" t="s">
        <v>6439</v>
      </c>
      <c r="B2551" s="11" t="s">
        <v>619</v>
      </c>
      <c r="C2551" s="11" t="s">
        <v>4177</v>
      </c>
      <c r="D2551" s="11">
        <v>98070</v>
      </c>
      <c r="E2551" s="16">
        <v>395000</v>
      </c>
      <c r="F2551" s="12">
        <v>4</v>
      </c>
      <c r="G2551" s="15">
        <v>2.75</v>
      </c>
      <c r="H2551" s="15">
        <v>1970</v>
      </c>
      <c r="I2551" s="13">
        <v>201</v>
      </c>
      <c r="J2551" s="11">
        <v>1</v>
      </c>
      <c r="K2551" s="15" t="s">
        <v>4183</v>
      </c>
      <c r="L2551" s="11" t="s">
        <v>4183</v>
      </c>
      <c r="M2551" s="11" t="s">
        <v>4184</v>
      </c>
      <c r="N2551" s="11" t="s">
        <v>4179</v>
      </c>
      <c r="O2551" s="11">
        <v>64</v>
      </c>
      <c r="P2551" s="11">
        <v>2001</v>
      </c>
      <c r="Q2551" s="11">
        <v>24</v>
      </c>
      <c r="R2551" s="11">
        <v>1</v>
      </c>
    </row>
    <row r="2552" spans="1:18">
      <c r="A2552" s="10" t="s">
        <v>6440</v>
      </c>
      <c r="B2552" s="11" t="s">
        <v>49</v>
      </c>
      <c r="C2552" s="11" t="s">
        <v>4177</v>
      </c>
      <c r="D2552" s="11">
        <v>98136</v>
      </c>
      <c r="E2552" s="16">
        <v>394950</v>
      </c>
      <c r="F2552" s="12">
        <v>3</v>
      </c>
      <c r="G2552" s="15">
        <v>2.5</v>
      </c>
      <c r="H2552" s="15">
        <v>1350</v>
      </c>
      <c r="I2552" s="13">
        <v>293</v>
      </c>
      <c r="J2552" s="11">
        <v>0</v>
      </c>
      <c r="K2552" s="15" t="s">
        <v>4183</v>
      </c>
      <c r="L2552" s="11" t="s">
        <v>4178</v>
      </c>
      <c r="M2552" s="11" t="s">
        <v>4184</v>
      </c>
      <c r="N2552" s="11" t="s">
        <v>4180</v>
      </c>
      <c r="O2552" s="11">
        <v>19</v>
      </c>
      <c r="P2552" s="11">
        <v>0</v>
      </c>
      <c r="Q2552" s="11">
        <v>19</v>
      </c>
      <c r="R2552" s="11">
        <v>3</v>
      </c>
    </row>
    <row r="2553" spans="1:18">
      <c r="A2553" s="10" t="s">
        <v>6441</v>
      </c>
      <c r="B2553" s="11" t="s">
        <v>1392</v>
      </c>
      <c r="C2553" s="11" t="s">
        <v>4177</v>
      </c>
      <c r="D2553" s="11">
        <v>98031</v>
      </c>
      <c r="E2553" s="16">
        <v>394500</v>
      </c>
      <c r="F2553" s="12">
        <v>4</v>
      </c>
      <c r="G2553" s="15">
        <v>2.5</v>
      </c>
      <c r="H2553" s="15">
        <v>3002</v>
      </c>
      <c r="I2553" s="13">
        <v>131</v>
      </c>
      <c r="J2553" s="11">
        <v>0</v>
      </c>
      <c r="K2553" s="15" t="s">
        <v>4183</v>
      </c>
      <c r="L2553" s="11" t="s">
        <v>4183</v>
      </c>
      <c r="M2553" s="11" t="s">
        <v>4184</v>
      </c>
      <c r="N2553" s="11" t="s">
        <v>4180</v>
      </c>
      <c r="O2553" s="11">
        <v>21</v>
      </c>
      <c r="P2553" s="11">
        <v>2003</v>
      </c>
      <c r="Q2553" s="11">
        <v>22</v>
      </c>
      <c r="R2553" s="11">
        <v>2</v>
      </c>
    </row>
    <row r="2554" spans="1:18">
      <c r="A2554" s="10" t="s">
        <v>6442</v>
      </c>
      <c r="B2554" s="11" t="s">
        <v>49</v>
      </c>
      <c r="C2554" s="11" t="s">
        <v>4177</v>
      </c>
      <c r="D2554" s="11">
        <v>98117</v>
      </c>
      <c r="E2554" s="16">
        <v>394475</v>
      </c>
      <c r="F2554" s="12">
        <v>2</v>
      </c>
      <c r="G2554" s="15">
        <v>1</v>
      </c>
      <c r="H2554" s="11">
        <v>830</v>
      </c>
      <c r="I2554" s="13">
        <v>475</v>
      </c>
      <c r="J2554" s="11">
        <v>0</v>
      </c>
      <c r="K2554" s="15" t="s">
        <v>4183</v>
      </c>
      <c r="L2554" s="11" t="s">
        <v>4183</v>
      </c>
      <c r="M2554" s="11" t="s">
        <v>4184</v>
      </c>
      <c r="N2554" s="11" t="s">
        <v>4180</v>
      </c>
      <c r="O2554" s="11">
        <v>70</v>
      </c>
      <c r="P2554" s="11">
        <v>2005</v>
      </c>
      <c r="Q2554" s="11">
        <v>20</v>
      </c>
      <c r="R2554" s="11">
        <v>1</v>
      </c>
    </row>
    <row r="2555" spans="1:18">
      <c r="A2555" s="10" t="s">
        <v>6443</v>
      </c>
      <c r="B2555" s="11" t="s">
        <v>920</v>
      </c>
      <c r="C2555" s="11" t="s">
        <v>4177</v>
      </c>
      <c r="D2555" s="11">
        <v>98038</v>
      </c>
      <c r="E2555" s="16">
        <v>394000</v>
      </c>
      <c r="F2555" s="12">
        <v>4</v>
      </c>
      <c r="G2555" s="15">
        <v>2.5</v>
      </c>
      <c r="H2555" s="15">
        <v>3000</v>
      </c>
      <c r="I2555" s="13">
        <v>131</v>
      </c>
      <c r="J2555" s="11">
        <v>0</v>
      </c>
      <c r="K2555" s="15" t="s">
        <v>4183</v>
      </c>
      <c r="L2555" s="11" t="s">
        <v>4183</v>
      </c>
      <c r="M2555" s="11" t="s">
        <v>4184</v>
      </c>
      <c r="N2555" s="11" t="s">
        <v>4180</v>
      </c>
      <c r="O2555" s="11">
        <v>23</v>
      </c>
      <c r="P2555" s="11">
        <v>0</v>
      </c>
      <c r="Q2555" s="11">
        <v>23</v>
      </c>
      <c r="R2555" s="11">
        <v>2</v>
      </c>
    </row>
    <row r="2556" spans="1:18">
      <c r="A2556" s="10" t="s">
        <v>6444</v>
      </c>
      <c r="B2556" s="11" t="s">
        <v>319</v>
      </c>
      <c r="C2556" s="11" t="s">
        <v>4177</v>
      </c>
      <c r="D2556" s="11">
        <v>98056</v>
      </c>
      <c r="E2556" s="16">
        <v>392500</v>
      </c>
      <c r="F2556" s="12">
        <v>4</v>
      </c>
      <c r="G2556" s="15">
        <v>2.5</v>
      </c>
      <c r="H2556" s="15">
        <v>2150</v>
      </c>
      <c r="I2556" s="13">
        <v>183</v>
      </c>
      <c r="J2556" s="11">
        <v>0</v>
      </c>
      <c r="K2556" s="15" t="s">
        <v>4183</v>
      </c>
      <c r="L2556" s="11" t="s">
        <v>4183</v>
      </c>
      <c r="M2556" s="11" t="s">
        <v>4184</v>
      </c>
      <c r="N2556" s="11" t="s">
        <v>4180</v>
      </c>
      <c r="O2556" s="11">
        <v>20</v>
      </c>
      <c r="P2556" s="11">
        <v>0</v>
      </c>
      <c r="Q2556" s="11">
        <v>20</v>
      </c>
      <c r="R2556" s="11">
        <v>2</v>
      </c>
    </row>
    <row r="2557" spans="1:18">
      <c r="A2557" s="10" t="s">
        <v>6445</v>
      </c>
      <c r="B2557" s="11" t="s">
        <v>459</v>
      </c>
      <c r="C2557" s="11" t="s">
        <v>4177</v>
      </c>
      <c r="D2557" s="11">
        <v>98198</v>
      </c>
      <c r="E2557" s="16">
        <v>392000</v>
      </c>
      <c r="F2557" s="12">
        <v>5</v>
      </c>
      <c r="G2557" s="15">
        <v>2.25</v>
      </c>
      <c r="H2557" s="15">
        <v>3740</v>
      </c>
      <c r="I2557" s="13">
        <v>105</v>
      </c>
      <c r="J2557" s="11">
        <v>1</v>
      </c>
      <c r="K2557" s="15" t="s">
        <v>4183</v>
      </c>
      <c r="L2557" s="11" t="s">
        <v>4178</v>
      </c>
      <c r="M2557" s="11" t="s">
        <v>4184</v>
      </c>
      <c r="N2557" s="11" t="s">
        <v>4180</v>
      </c>
      <c r="O2557" s="11">
        <v>67</v>
      </c>
      <c r="P2557" s="11">
        <v>2004</v>
      </c>
      <c r="Q2557" s="11">
        <v>21</v>
      </c>
      <c r="R2557" s="11">
        <v>1.5</v>
      </c>
    </row>
    <row r="2558" spans="1:18">
      <c r="A2558" s="10" t="s">
        <v>6446</v>
      </c>
      <c r="B2558" s="11" t="s">
        <v>920</v>
      </c>
      <c r="C2558" s="11" t="s">
        <v>4177</v>
      </c>
      <c r="D2558" s="11">
        <v>98038</v>
      </c>
      <c r="E2558" s="16">
        <v>392000</v>
      </c>
      <c r="F2558" s="12">
        <v>4</v>
      </c>
      <c r="G2558" s="15">
        <v>2.75</v>
      </c>
      <c r="H2558" s="15">
        <v>1940</v>
      </c>
      <c r="I2558" s="13">
        <v>202</v>
      </c>
      <c r="J2558" s="11">
        <v>0</v>
      </c>
      <c r="K2558" s="15" t="s">
        <v>4183</v>
      </c>
      <c r="L2558" s="11" t="s">
        <v>4183</v>
      </c>
      <c r="M2558" s="11" t="s">
        <v>4184</v>
      </c>
      <c r="N2558" s="11" t="s">
        <v>4180</v>
      </c>
      <c r="O2558" s="11">
        <v>35</v>
      </c>
      <c r="P2558" s="11">
        <v>2009</v>
      </c>
      <c r="Q2558" s="11">
        <v>16</v>
      </c>
      <c r="R2558" s="11">
        <v>2</v>
      </c>
    </row>
    <row r="2559" spans="1:18">
      <c r="A2559" s="10" t="s">
        <v>6447</v>
      </c>
      <c r="B2559" s="11" t="s">
        <v>624</v>
      </c>
      <c r="C2559" s="11" t="s">
        <v>4177</v>
      </c>
      <c r="D2559" s="11">
        <v>98045</v>
      </c>
      <c r="E2559" s="16">
        <v>391500</v>
      </c>
      <c r="F2559" s="12">
        <v>3</v>
      </c>
      <c r="G2559" s="15">
        <v>2.5</v>
      </c>
      <c r="H2559" s="15">
        <v>1920</v>
      </c>
      <c r="I2559" s="13">
        <v>204</v>
      </c>
      <c r="J2559" s="11">
        <v>0</v>
      </c>
      <c r="K2559" s="15" t="s">
        <v>4183</v>
      </c>
      <c r="L2559" s="11" t="s">
        <v>4183</v>
      </c>
      <c r="M2559" s="11" t="s">
        <v>4184</v>
      </c>
      <c r="N2559" s="11" t="s">
        <v>4180</v>
      </c>
      <c r="O2559" s="11">
        <v>32</v>
      </c>
      <c r="P2559" s="11">
        <v>0</v>
      </c>
      <c r="Q2559" s="11">
        <v>32</v>
      </c>
      <c r="R2559" s="11">
        <v>2</v>
      </c>
    </row>
    <row r="2560" spans="1:18">
      <c r="A2560" s="10" t="s">
        <v>6448</v>
      </c>
      <c r="B2560" s="11" t="s">
        <v>33</v>
      </c>
      <c r="C2560" s="11" t="s">
        <v>4177</v>
      </c>
      <c r="D2560" s="11">
        <v>98008</v>
      </c>
      <c r="E2560" s="16">
        <v>391400</v>
      </c>
      <c r="F2560" s="12">
        <v>4</v>
      </c>
      <c r="G2560" s="15">
        <v>1.75</v>
      </c>
      <c r="H2560" s="15">
        <v>1250</v>
      </c>
      <c r="I2560" s="13">
        <v>313</v>
      </c>
      <c r="J2560" s="11">
        <v>0</v>
      </c>
      <c r="K2560" s="15" t="s">
        <v>4183</v>
      </c>
      <c r="L2560" s="11" t="s">
        <v>4183</v>
      </c>
      <c r="M2560" s="11" t="s">
        <v>4184</v>
      </c>
      <c r="N2560" s="11" t="s">
        <v>4181</v>
      </c>
      <c r="O2560" s="11">
        <v>66</v>
      </c>
      <c r="P2560" s="11">
        <v>0</v>
      </c>
      <c r="Q2560" s="11">
        <v>66</v>
      </c>
      <c r="R2560" s="11">
        <v>1</v>
      </c>
    </row>
    <row r="2561" spans="1:18">
      <c r="A2561" s="10" t="s">
        <v>6449</v>
      </c>
      <c r="B2561" s="11" t="s">
        <v>79</v>
      </c>
      <c r="C2561" s="11" t="s">
        <v>4177</v>
      </c>
      <c r="D2561" s="11">
        <v>98027</v>
      </c>
      <c r="E2561" s="16">
        <v>391000</v>
      </c>
      <c r="F2561" s="12">
        <v>3</v>
      </c>
      <c r="G2561" s="15">
        <v>2.25</v>
      </c>
      <c r="H2561" s="15">
        <v>1410</v>
      </c>
      <c r="I2561" s="13">
        <v>277</v>
      </c>
      <c r="J2561" s="11">
        <v>0</v>
      </c>
      <c r="K2561" s="15" t="s">
        <v>4183</v>
      </c>
      <c r="L2561" s="11" t="s">
        <v>4178</v>
      </c>
      <c r="M2561" s="11" t="s">
        <v>4184</v>
      </c>
      <c r="N2561" s="11" t="s">
        <v>4180</v>
      </c>
      <c r="O2561" s="11">
        <v>21</v>
      </c>
      <c r="P2561" s="11">
        <v>2003</v>
      </c>
      <c r="Q2561" s="11">
        <v>22</v>
      </c>
      <c r="R2561" s="11">
        <v>2</v>
      </c>
    </row>
    <row r="2562" spans="1:18">
      <c r="A2562" s="10" t="s">
        <v>6450</v>
      </c>
      <c r="B2562" s="11" t="s">
        <v>519</v>
      </c>
      <c r="C2562" s="11" t="s">
        <v>4177</v>
      </c>
      <c r="D2562" s="11">
        <v>98092</v>
      </c>
      <c r="E2562" s="16">
        <v>390000</v>
      </c>
      <c r="F2562" s="12">
        <v>4</v>
      </c>
      <c r="G2562" s="15">
        <v>2.5</v>
      </c>
      <c r="H2562" s="15">
        <v>2490</v>
      </c>
      <c r="I2562" s="13">
        <v>157</v>
      </c>
      <c r="J2562" s="11">
        <v>0</v>
      </c>
      <c r="K2562" s="15" t="s">
        <v>4183</v>
      </c>
      <c r="L2562" s="11" t="s">
        <v>4183</v>
      </c>
      <c r="M2562" s="11" t="s">
        <v>4184</v>
      </c>
      <c r="N2562" s="11" t="s">
        <v>4180</v>
      </c>
      <c r="O2562" s="11">
        <v>26</v>
      </c>
      <c r="P2562" s="11">
        <v>0</v>
      </c>
      <c r="Q2562" s="11">
        <v>26</v>
      </c>
      <c r="R2562" s="11">
        <v>2</v>
      </c>
    </row>
    <row r="2563" spans="1:18">
      <c r="A2563" s="10" t="s">
        <v>6451</v>
      </c>
      <c r="B2563" s="11" t="s">
        <v>329</v>
      </c>
      <c r="C2563" s="11" t="s">
        <v>4177</v>
      </c>
      <c r="D2563" s="11">
        <v>98028</v>
      </c>
      <c r="E2563" s="16">
        <v>390000</v>
      </c>
      <c r="F2563" s="12">
        <v>3</v>
      </c>
      <c r="G2563" s="15">
        <v>2.5</v>
      </c>
      <c r="H2563" s="15">
        <v>2240</v>
      </c>
      <c r="I2563" s="13">
        <v>174</v>
      </c>
      <c r="J2563" s="11">
        <v>0</v>
      </c>
      <c r="K2563" s="15" t="s">
        <v>4183</v>
      </c>
      <c r="L2563" s="11" t="s">
        <v>4183</v>
      </c>
      <c r="M2563" s="11" t="s">
        <v>4184</v>
      </c>
      <c r="N2563" s="11" t="s">
        <v>4180</v>
      </c>
      <c r="O2563" s="11">
        <v>29</v>
      </c>
      <c r="P2563" s="11">
        <v>0</v>
      </c>
      <c r="Q2563" s="11">
        <v>29</v>
      </c>
      <c r="R2563" s="11">
        <v>2</v>
      </c>
    </row>
    <row r="2564" spans="1:18">
      <c r="A2564" s="10" t="s">
        <v>6452</v>
      </c>
      <c r="B2564" s="11" t="s">
        <v>1392</v>
      </c>
      <c r="C2564" s="11" t="s">
        <v>4177</v>
      </c>
      <c r="D2564" s="11">
        <v>98042</v>
      </c>
      <c r="E2564" s="16">
        <v>390000</v>
      </c>
      <c r="F2564" s="12">
        <v>4</v>
      </c>
      <c r="G2564" s="15">
        <v>2</v>
      </c>
      <c r="H2564" s="15">
        <v>1900</v>
      </c>
      <c r="I2564" s="13">
        <v>205</v>
      </c>
      <c r="J2564" s="11">
        <v>2</v>
      </c>
      <c r="K2564" s="15" t="s">
        <v>4183</v>
      </c>
      <c r="L2564" s="11" t="s">
        <v>4183</v>
      </c>
      <c r="M2564" s="11" t="s">
        <v>4184</v>
      </c>
      <c r="N2564" s="11" t="s">
        <v>4180</v>
      </c>
      <c r="O2564" s="11">
        <v>21</v>
      </c>
      <c r="P2564" s="11">
        <v>2003</v>
      </c>
      <c r="Q2564" s="11">
        <v>22</v>
      </c>
      <c r="R2564" s="11">
        <v>1</v>
      </c>
    </row>
    <row r="2565" spans="1:18">
      <c r="A2565" s="10" t="s">
        <v>6453</v>
      </c>
      <c r="B2565" s="11" t="s">
        <v>46</v>
      </c>
      <c r="C2565" s="11" t="s">
        <v>4177</v>
      </c>
      <c r="D2565" s="11">
        <v>98034</v>
      </c>
      <c r="E2565" s="16">
        <v>390000</v>
      </c>
      <c r="F2565" s="12">
        <v>3</v>
      </c>
      <c r="G2565" s="15">
        <v>2.25</v>
      </c>
      <c r="H2565" s="15">
        <v>1600</v>
      </c>
      <c r="I2565" s="13">
        <v>244</v>
      </c>
      <c r="J2565" s="11">
        <v>0</v>
      </c>
      <c r="K2565" s="15" t="s">
        <v>4183</v>
      </c>
      <c r="L2565" s="11" t="s">
        <v>4178</v>
      </c>
      <c r="M2565" s="11" t="s">
        <v>4184</v>
      </c>
      <c r="N2565" s="11" t="s">
        <v>4180</v>
      </c>
      <c r="O2565" s="11">
        <v>46</v>
      </c>
      <c r="P2565" s="11">
        <v>2014</v>
      </c>
      <c r="Q2565" s="11">
        <v>11</v>
      </c>
      <c r="R2565" s="11">
        <v>1</v>
      </c>
    </row>
    <row r="2566" spans="1:18">
      <c r="A2566" s="10" t="s">
        <v>6454</v>
      </c>
      <c r="B2566" s="11" t="s">
        <v>226</v>
      </c>
      <c r="C2566" s="11" t="s">
        <v>4177</v>
      </c>
      <c r="D2566" s="11">
        <v>98166</v>
      </c>
      <c r="E2566" s="16">
        <v>390000</v>
      </c>
      <c r="F2566" s="12">
        <v>3</v>
      </c>
      <c r="G2566" s="15">
        <v>1</v>
      </c>
      <c r="H2566" s="15">
        <v>1240</v>
      </c>
      <c r="I2566" s="13">
        <v>315</v>
      </c>
      <c r="J2566" s="11">
        <v>0</v>
      </c>
      <c r="K2566" s="15" t="s">
        <v>4183</v>
      </c>
      <c r="L2566" s="11" t="s">
        <v>4183</v>
      </c>
      <c r="M2566" s="11" t="s">
        <v>4184</v>
      </c>
      <c r="N2566" s="11" t="s">
        <v>4179</v>
      </c>
      <c r="O2566" s="11">
        <v>73</v>
      </c>
      <c r="P2566" s="11">
        <v>0</v>
      </c>
      <c r="Q2566" s="11">
        <v>73</v>
      </c>
      <c r="R2566" s="11">
        <v>1</v>
      </c>
    </row>
    <row r="2567" spans="1:18">
      <c r="A2567" s="10" t="s">
        <v>6455</v>
      </c>
      <c r="B2567" s="11" t="s">
        <v>319</v>
      </c>
      <c r="C2567" s="11" t="s">
        <v>4177</v>
      </c>
      <c r="D2567" s="11">
        <v>98058</v>
      </c>
      <c r="E2567" s="16">
        <v>390000</v>
      </c>
      <c r="F2567" s="12">
        <v>4</v>
      </c>
      <c r="G2567" s="15">
        <v>2.25</v>
      </c>
      <c r="H2567" s="15">
        <v>1770</v>
      </c>
      <c r="I2567" s="13">
        <v>220</v>
      </c>
      <c r="J2567" s="11">
        <v>1</v>
      </c>
      <c r="K2567" s="15" t="s">
        <v>4183</v>
      </c>
      <c r="L2567" s="11" t="s">
        <v>4178</v>
      </c>
      <c r="M2567" s="11" t="s">
        <v>4184</v>
      </c>
      <c r="N2567" s="11" t="s">
        <v>4179</v>
      </c>
      <c r="O2567" s="11">
        <v>60</v>
      </c>
      <c r="P2567" s="11">
        <v>0</v>
      </c>
      <c r="Q2567" s="11">
        <v>60</v>
      </c>
      <c r="R2567" s="11">
        <v>1</v>
      </c>
    </row>
    <row r="2568" spans="1:18">
      <c r="A2568" s="10" t="s">
        <v>6456</v>
      </c>
      <c r="B2568" s="11" t="s">
        <v>319</v>
      </c>
      <c r="C2568" s="11" t="s">
        <v>4177</v>
      </c>
      <c r="D2568" s="11">
        <v>98058</v>
      </c>
      <c r="E2568" s="16">
        <v>390000</v>
      </c>
      <c r="F2568" s="12">
        <v>4</v>
      </c>
      <c r="G2568" s="15">
        <v>1.75</v>
      </c>
      <c r="H2568" s="15">
        <v>2700</v>
      </c>
      <c r="I2568" s="13">
        <v>144</v>
      </c>
      <c r="J2568" s="11">
        <v>0</v>
      </c>
      <c r="K2568" s="15" t="s">
        <v>4183</v>
      </c>
      <c r="L2568" s="11" t="s">
        <v>4183</v>
      </c>
      <c r="M2568" s="11" t="s">
        <v>4184</v>
      </c>
      <c r="N2568" s="11" t="s">
        <v>4179</v>
      </c>
      <c r="O2568" s="11">
        <v>57</v>
      </c>
      <c r="P2568" s="11">
        <v>0</v>
      </c>
      <c r="Q2568" s="11">
        <v>57</v>
      </c>
      <c r="R2568" s="11">
        <v>1.5</v>
      </c>
    </row>
    <row r="2569" spans="1:18">
      <c r="A2569" s="10" t="s">
        <v>6457</v>
      </c>
      <c r="B2569" s="11" t="s">
        <v>49</v>
      </c>
      <c r="C2569" s="11" t="s">
        <v>4177</v>
      </c>
      <c r="D2569" s="11">
        <v>98125</v>
      </c>
      <c r="E2569" s="16">
        <v>390000</v>
      </c>
      <c r="F2569" s="12">
        <v>3</v>
      </c>
      <c r="G2569" s="15">
        <v>2</v>
      </c>
      <c r="H2569" s="15">
        <v>1080</v>
      </c>
      <c r="I2569" s="13">
        <v>361</v>
      </c>
      <c r="J2569" s="11">
        <v>0</v>
      </c>
      <c r="K2569" s="15" t="s">
        <v>4183</v>
      </c>
      <c r="L2569" s="11" t="s">
        <v>4183</v>
      </c>
      <c r="M2569" s="11" t="s">
        <v>4184</v>
      </c>
      <c r="N2569" s="11" t="s">
        <v>4181</v>
      </c>
      <c r="O2569" s="11">
        <v>78</v>
      </c>
      <c r="P2569" s="11">
        <v>0</v>
      </c>
      <c r="Q2569" s="11">
        <v>78</v>
      </c>
      <c r="R2569" s="11">
        <v>1</v>
      </c>
    </row>
    <row r="2570" spans="1:18">
      <c r="A2570" s="10" t="s">
        <v>6458</v>
      </c>
      <c r="B2570" s="11" t="s">
        <v>49</v>
      </c>
      <c r="C2570" s="11" t="s">
        <v>4177</v>
      </c>
      <c r="D2570" s="11">
        <v>98146</v>
      </c>
      <c r="E2570" s="16">
        <v>390000</v>
      </c>
      <c r="F2570" s="12">
        <v>3</v>
      </c>
      <c r="G2570" s="15">
        <v>2.25</v>
      </c>
      <c r="H2570" s="15">
        <v>1250</v>
      </c>
      <c r="I2570" s="13">
        <v>312</v>
      </c>
      <c r="J2570" s="11">
        <v>0</v>
      </c>
      <c r="K2570" s="15" t="s">
        <v>4183</v>
      </c>
      <c r="L2570" s="11" t="s">
        <v>4183</v>
      </c>
      <c r="M2570" s="11" t="s">
        <v>4184</v>
      </c>
      <c r="N2570" s="11" t="s">
        <v>4181</v>
      </c>
      <c r="O2570" s="11">
        <v>83</v>
      </c>
      <c r="P2570" s="11">
        <v>0</v>
      </c>
      <c r="Q2570" s="11">
        <v>83</v>
      </c>
      <c r="R2570" s="11">
        <v>1</v>
      </c>
    </row>
    <row r="2571" spans="1:18">
      <c r="A2571" s="10" t="s">
        <v>6459</v>
      </c>
      <c r="B2571" s="11" t="s">
        <v>49</v>
      </c>
      <c r="C2571" s="11" t="s">
        <v>4177</v>
      </c>
      <c r="D2571" s="11">
        <v>98116</v>
      </c>
      <c r="E2571" s="16">
        <v>390000</v>
      </c>
      <c r="F2571" s="12">
        <v>3</v>
      </c>
      <c r="G2571" s="15">
        <v>3.25</v>
      </c>
      <c r="H2571" s="15">
        <v>1370</v>
      </c>
      <c r="I2571" s="13">
        <v>285</v>
      </c>
      <c r="J2571" s="11">
        <v>0</v>
      </c>
      <c r="K2571" s="15" t="s">
        <v>4183</v>
      </c>
      <c r="L2571" s="11" t="s">
        <v>4178</v>
      </c>
      <c r="M2571" s="11" t="s">
        <v>4184</v>
      </c>
      <c r="N2571" s="11" t="s">
        <v>4180</v>
      </c>
      <c r="O2571" s="11">
        <v>19</v>
      </c>
      <c r="P2571" s="11">
        <v>0</v>
      </c>
      <c r="Q2571" s="11">
        <v>19</v>
      </c>
      <c r="R2571" s="11">
        <v>2</v>
      </c>
    </row>
    <row r="2572" spans="1:18">
      <c r="A2572" s="10" t="s">
        <v>6460</v>
      </c>
      <c r="B2572" s="11" t="s">
        <v>49</v>
      </c>
      <c r="C2572" s="11" t="s">
        <v>4177</v>
      </c>
      <c r="D2572" s="11">
        <v>98115</v>
      </c>
      <c r="E2572" s="16">
        <v>390000</v>
      </c>
      <c r="F2572" s="12">
        <v>3</v>
      </c>
      <c r="G2572" s="15">
        <v>2</v>
      </c>
      <c r="H2572" s="15">
        <v>1463</v>
      </c>
      <c r="I2572" s="13">
        <v>267</v>
      </c>
      <c r="J2572" s="11">
        <v>0</v>
      </c>
      <c r="K2572" s="15" t="s">
        <v>4183</v>
      </c>
      <c r="L2572" s="11" t="s">
        <v>4183</v>
      </c>
      <c r="M2572" s="11" t="s">
        <v>4184</v>
      </c>
      <c r="N2572" s="11" t="s">
        <v>4180</v>
      </c>
      <c r="O2572" s="11">
        <v>22</v>
      </c>
      <c r="P2572" s="11">
        <v>0</v>
      </c>
      <c r="Q2572" s="11">
        <v>22</v>
      </c>
      <c r="R2572" s="11">
        <v>3</v>
      </c>
    </row>
    <row r="2573" spans="1:18">
      <c r="A2573" s="10" t="s">
        <v>6461</v>
      </c>
      <c r="B2573" s="11" t="s">
        <v>49</v>
      </c>
      <c r="C2573" s="11" t="s">
        <v>4177</v>
      </c>
      <c r="D2573" s="11">
        <v>98106</v>
      </c>
      <c r="E2573" s="16">
        <v>390000</v>
      </c>
      <c r="F2573" s="12">
        <v>3</v>
      </c>
      <c r="G2573" s="15">
        <v>1</v>
      </c>
      <c r="H2573" s="15">
        <v>1160</v>
      </c>
      <c r="I2573" s="13">
        <v>336</v>
      </c>
      <c r="J2573" s="11">
        <v>0</v>
      </c>
      <c r="K2573" s="15" t="s">
        <v>4183</v>
      </c>
      <c r="L2573" s="11" t="s">
        <v>4183</v>
      </c>
      <c r="M2573" s="11" t="s">
        <v>4184</v>
      </c>
      <c r="N2573" s="11" t="s">
        <v>4180</v>
      </c>
      <c r="O2573" s="11">
        <v>115</v>
      </c>
      <c r="P2573" s="11">
        <v>2006</v>
      </c>
      <c r="Q2573" s="11">
        <v>19</v>
      </c>
      <c r="R2573" s="11">
        <v>1.5</v>
      </c>
    </row>
    <row r="2574" spans="1:18">
      <c r="A2574" s="10" t="s">
        <v>6462</v>
      </c>
      <c r="B2574" s="11" t="s">
        <v>120</v>
      </c>
      <c r="C2574" s="11" t="s">
        <v>4177</v>
      </c>
      <c r="D2574" s="11">
        <v>98072</v>
      </c>
      <c r="E2574" s="16">
        <v>390000</v>
      </c>
      <c r="F2574" s="12">
        <v>3</v>
      </c>
      <c r="G2574" s="15">
        <v>1.75</v>
      </c>
      <c r="H2574" s="15">
        <v>1180</v>
      </c>
      <c r="I2574" s="13">
        <v>331</v>
      </c>
      <c r="J2574" s="11">
        <v>0</v>
      </c>
      <c r="K2574" s="15" t="s">
        <v>4183</v>
      </c>
      <c r="L2574" s="11" t="s">
        <v>4183</v>
      </c>
      <c r="M2574" s="11" t="s">
        <v>4184</v>
      </c>
      <c r="N2574" s="11" t="s">
        <v>4179</v>
      </c>
      <c r="O2574" s="11">
        <v>58</v>
      </c>
      <c r="P2574" s="11">
        <v>0</v>
      </c>
      <c r="Q2574" s="11">
        <v>58</v>
      </c>
      <c r="R2574" s="11">
        <v>1</v>
      </c>
    </row>
    <row r="2575" spans="1:18">
      <c r="A2575" s="10" t="s">
        <v>6463</v>
      </c>
      <c r="B2575" s="11" t="s">
        <v>79</v>
      </c>
      <c r="C2575" s="11" t="s">
        <v>4177</v>
      </c>
      <c r="D2575" s="11">
        <v>98027</v>
      </c>
      <c r="E2575" s="16">
        <v>389999</v>
      </c>
      <c r="F2575" s="12">
        <v>3</v>
      </c>
      <c r="G2575" s="15">
        <v>2.25</v>
      </c>
      <c r="H2575" s="15">
        <v>1445</v>
      </c>
      <c r="I2575" s="13">
        <v>270</v>
      </c>
      <c r="J2575" s="11">
        <v>0</v>
      </c>
      <c r="K2575" s="15" t="s">
        <v>4183</v>
      </c>
      <c r="L2575" s="11" t="s">
        <v>4178</v>
      </c>
      <c r="M2575" s="11" t="s">
        <v>4184</v>
      </c>
      <c r="N2575" s="11" t="s">
        <v>4180</v>
      </c>
      <c r="O2575" s="11">
        <v>22</v>
      </c>
      <c r="P2575" s="11">
        <v>0</v>
      </c>
      <c r="Q2575" s="11">
        <v>22</v>
      </c>
      <c r="R2575" s="11">
        <v>2</v>
      </c>
    </row>
    <row r="2576" spans="1:18">
      <c r="A2576" s="10" t="s">
        <v>6464</v>
      </c>
      <c r="B2576" s="11" t="s">
        <v>675</v>
      </c>
      <c r="C2576" s="11" t="s">
        <v>4177</v>
      </c>
      <c r="D2576" s="11">
        <v>98023</v>
      </c>
      <c r="E2576" s="16">
        <v>389950</v>
      </c>
      <c r="F2576" s="12">
        <v>4</v>
      </c>
      <c r="G2576" s="15">
        <v>2.5</v>
      </c>
      <c r="H2576" s="15">
        <v>3140</v>
      </c>
      <c r="I2576" s="13">
        <v>124</v>
      </c>
      <c r="J2576" s="11">
        <v>0</v>
      </c>
      <c r="K2576" s="15" t="s">
        <v>4183</v>
      </c>
      <c r="L2576" s="11" t="s">
        <v>4183</v>
      </c>
      <c r="M2576" s="11" t="s">
        <v>4184</v>
      </c>
      <c r="N2576" s="11" t="s">
        <v>4180</v>
      </c>
      <c r="O2576" s="11">
        <v>34</v>
      </c>
      <c r="P2576" s="11">
        <v>0</v>
      </c>
      <c r="Q2576" s="11">
        <v>34</v>
      </c>
      <c r="R2576" s="11">
        <v>2</v>
      </c>
    </row>
    <row r="2577" spans="1:18">
      <c r="A2577" s="10" t="s">
        <v>6465</v>
      </c>
      <c r="B2577" s="11" t="s">
        <v>743</v>
      </c>
      <c r="C2577" s="11" t="s">
        <v>4177</v>
      </c>
      <c r="D2577" s="11">
        <v>98155</v>
      </c>
      <c r="E2577" s="16">
        <v>389800</v>
      </c>
      <c r="F2577" s="12">
        <v>3</v>
      </c>
      <c r="G2577" s="15">
        <v>1.75</v>
      </c>
      <c r="H2577" s="15">
        <v>1880</v>
      </c>
      <c r="I2577" s="13">
        <v>207</v>
      </c>
      <c r="J2577" s="11">
        <v>0</v>
      </c>
      <c r="K2577" s="15" t="s">
        <v>4183</v>
      </c>
      <c r="L2577" s="11" t="s">
        <v>4183</v>
      </c>
      <c r="M2577" s="11" t="s">
        <v>4184</v>
      </c>
      <c r="N2577" s="11" t="s">
        <v>4180</v>
      </c>
      <c r="O2577" s="11">
        <v>66</v>
      </c>
      <c r="P2577" s="11">
        <v>1989</v>
      </c>
      <c r="Q2577" s="11">
        <v>36</v>
      </c>
      <c r="R2577" s="11">
        <v>1</v>
      </c>
    </row>
    <row r="2578" spans="1:18">
      <c r="A2578" s="10" t="s">
        <v>6466</v>
      </c>
      <c r="B2578" s="11" t="s">
        <v>49</v>
      </c>
      <c r="C2578" s="11" t="s">
        <v>4177</v>
      </c>
      <c r="D2578" s="11">
        <v>98126</v>
      </c>
      <c r="E2578" s="16">
        <v>389250</v>
      </c>
      <c r="F2578" s="12">
        <v>2</v>
      </c>
      <c r="G2578" s="15">
        <v>1.5</v>
      </c>
      <c r="H2578" s="15">
        <v>1490</v>
      </c>
      <c r="I2578" s="13">
        <v>261</v>
      </c>
      <c r="J2578" s="11">
        <v>0</v>
      </c>
      <c r="K2578" s="15" t="s">
        <v>4183</v>
      </c>
      <c r="L2578" s="11" t="s">
        <v>4178</v>
      </c>
      <c r="M2578" s="11" t="s">
        <v>4184</v>
      </c>
      <c r="N2578" s="11" t="s">
        <v>4180</v>
      </c>
      <c r="O2578" s="11">
        <v>69</v>
      </c>
      <c r="P2578" s="11">
        <v>2001</v>
      </c>
      <c r="Q2578" s="11">
        <v>24</v>
      </c>
      <c r="R2578" s="11">
        <v>1</v>
      </c>
    </row>
    <row r="2579" spans="1:18">
      <c r="A2579" s="10" t="s">
        <v>6467</v>
      </c>
      <c r="B2579" s="11" t="s">
        <v>329</v>
      </c>
      <c r="C2579" s="11" t="s">
        <v>4177</v>
      </c>
      <c r="D2579" s="11">
        <v>98028</v>
      </c>
      <c r="E2579" s="16">
        <v>389000</v>
      </c>
      <c r="F2579" s="12">
        <v>5</v>
      </c>
      <c r="G2579" s="15">
        <v>2</v>
      </c>
      <c r="H2579" s="15">
        <v>2330</v>
      </c>
      <c r="I2579" s="13">
        <v>167</v>
      </c>
      <c r="J2579" s="11">
        <v>0</v>
      </c>
      <c r="K2579" s="15" t="s">
        <v>4183</v>
      </c>
      <c r="L2579" s="11" t="s">
        <v>4178</v>
      </c>
      <c r="M2579" s="11" t="s">
        <v>4184</v>
      </c>
      <c r="N2579" s="11" t="s">
        <v>4179</v>
      </c>
      <c r="O2579" s="11">
        <v>63</v>
      </c>
      <c r="P2579" s="11">
        <v>0</v>
      </c>
      <c r="Q2579" s="11">
        <v>63</v>
      </c>
      <c r="R2579" s="11">
        <v>1</v>
      </c>
    </row>
    <row r="2580" spans="1:18">
      <c r="A2580" s="10" t="s">
        <v>6468</v>
      </c>
      <c r="B2580" s="11" t="s">
        <v>49</v>
      </c>
      <c r="C2580" s="11" t="s">
        <v>4177</v>
      </c>
      <c r="D2580" s="11">
        <v>98133</v>
      </c>
      <c r="E2580" s="16">
        <v>389000</v>
      </c>
      <c r="F2580" s="12">
        <v>4</v>
      </c>
      <c r="G2580" s="15">
        <v>1.75</v>
      </c>
      <c r="H2580" s="15">
        <v>2400</v>
      </c>
      <c r="I2580" s="13">
        <v>162</v>
      </c>
      <c r="J2580" s="11">
        <v>0</v>
      </c>
      <c r="K2580" s="15" t="s">
        <v>4183</v>
      </c>
      <c r="L2580" s="11" t="s">
        <v>4178</v>
      </c>
      <c r="M2580" s="11" t="s">
        <v>4184</v>
      </c>
      <c r="N2580" s="11" t="s">
        <v>4179</v>
      </c>
      <c r="O2580" s="11">
        <v>98</v>
      </c>
      <c r="P2580" s="11">
        <v>0</v>
      </c>
      <c r="Q2580" s="11">
        <v>98</v>
      </c>
      <c r="R2580" s="11">
        <v>1.5</v>
      </c>
    </row>
    <row r="2581" spans="1:18">
      <c r="A2581" s="10" t="s">
        <v>6469</v>
      </c>
      <c r="B2581" s="11" t="s">
        <v>49</v>
      </c>
      <c r="C2581" s="11" t="s">
        <v>4177</v>
      </c>
      <c r="D2581" s="11">
        <v>98115</v>
      </c>
      <c r="E2581" s="16">
        <v>389000</v>
      </c>
      <c r="F2581" s="12">
        <v>2</v>
      </c>
      <c r="G2581" s="15">
        <v>1</v>
      </c>
      <c r="H2581" s="11">
        <v>910</v>
      </c>
      <c r="I2581" s="13">
        <v>427</v>
      </c>
      <c r="J2581" s="11">
        <v>0</v>
      </c>
      <c r="K2581" s="15" t="s">
        <v>4183</v>
      </c>
      <c r="L2581" s="11" t="s">
        <v>4183</v>
      </c>
      <c r="M2581" s="11" t="s">
        <v>4184</v>
      </c>
      <c r="N2581" s="11" t="s">
        <v>4180</v>
      </c>
      <c r="O2581" s="11">
        <v>73</v>
      </c>
      <c r="P2581" s="11">
        <v>2008</v>
      </c>
      <c r="Q2581" s="11">
        <v>17</v>
      </c>
      <c r="R2581" s="11">
        <v>1</v>
      </c>
    </row>
    <row r="2582" spans="1:18">
      <c r="A2582" s="10" t="s">
        <v>6470</v>
      </c>
      <c r="B2582" s="11" t="s">
        <v>319</v>
      </c>
      <c r="C2582" s="11" t="s">
        <v>4177</v>
      </c>
      <c r="D2582" s="11">
        <v>98058</v>
      </c>
      <c r="E2582" s="16">
        <v>388000</v>
      </c>
      <c r="F2582" s="12">
        <v>4</v>
      </c>
      <c r="G2582" s="15">
        <v>2.5</v>
      </c>
      <c r="H2582" s="15">
        <v>2440</v>
      </c>
      <c r="I2582" s="13">
        <v>159</v>
      </c>
      <c r="J2582" s="11">
        <v>0</v>
      </c>
      <c r="K2582" s="15" t="s">
        <v>4183</v>
      </c>
      <c r="L2582" s="11" t="s">
        <v>4183</v>
      </c>
      <c r="M2582" s="11" t="s">
        <v>4184</v>
      </c>
      <c r="N2582" s="11" t="s">
        <v>4180</v>
      </c>
      <c r="O2582" s="11">
        <v>32</v>
      </c>
      <c r="P2582" s="11">
        <v>0</v>
      </c>
      <c r="Q2582" s="11">
        <v>32</v>
      </c>
      <c r="R2582" s="11">
        <v>2</v>
      </c>
    </row>
    <row r="2583" spans="1:18">
      <c r="A2583" s="10" t="s">
        <v>6471</v>
      </c>
      <c r="B2583" s="11" t="s">
        <v>46</v>
      </c>
      <c r="C2583" s="11" t="s">
        <v>4177</v>
      </c>
      <c r="D2583" s="11">
        <v>98034</v>
      </c>
      <c r="E2583" s="16">
        <v>387885</v>
      </c>
      <c r="F2583" s="12">
        <v>3</v>
      </c>
      <c r="G2583" s="15">
        <v>1.75</v>
      </c>
      <c r="H2583" s="15">
        <v>1590</v>
      </c>
      <c r="I2583" s="13">
        <v>244</v>
      </c>
      <c r="J2583" s="11">
        <v>0</v>
      </c>
      <c r="K2583" s="15" t="s">
        <v>4183</v>
      </c>
      <c r="L2583" s="11" t="s">
        <v>4178</v>
      </c>
      <c r="M2583" s="11" t="s">
        <v>4184</v>
      </c>
      <c r="N2583" s="11" t="s">
        <v>4181</v>
      </c>
      <c r="O2583" s="11">
        <v>87</v>
      </c>
      <c r="P2583" s="11">
        <v>0</v>
      </c>
      <c r="Q2583" s="11">
        <v>87</v>
      </c>
      <c r="R2583" s="11">
        <v>1.5</v>
      </c>
    </row>
    <row r="2584" spans="1:18">
      <c r="A2584" s="10" t="s">
        <v>6472</v>
      </c>
      <c r="B2584" s="11" t="s">
        <v>226</v>
      </c>
      <c r="C2584" s="11" t="s">
        <v>4177</v>
      </c>
      <c r="D2584" s="11">
        <v>98166</v>
      </c>
      <c r="E2584" s="16">
        <v>387500</v>
      </c>
      <c r="F2584" s="12">
        <v>3</v>
      </c>
      <c r="G2584" s="15">
        <v>1</v>
      </c>
      <c r="H2584" s="15">
        <v>1560</v>
      </c>
      <c r="I2584" s="13">
        <v>248</v>
      </c>
      <c r="J2584" s="11">
        <v>0</v>
      </c>
      <c r="K2584" s="15" t="s">
        <v>4183</v>
      </c>
      <c r="L2584" s="11" t="s">
        <v>4183</v>
      </c>
      <c r="M2584" s="11" t="s">
        <v>4184</v>
      </c>
      <c r="N2584" s="11" t="s">
        <v>4179</v>
      </c>
      <c r="O2584" s="11">
        <v>72</v>
      </c>
      <c r="P2584" s="11">
        <v>1983</v>
      </c>
      <c r="Q2584" s="11">
        <v>42</v>
      </c>
      <c r="R2584" s="11">
        <v>1</v>
      </c>
    </row>
    <row r="2585" spans="1:18">
      <c r="A2585" s="10" t="s">
        <v>6473</v>
      </c>
      <c r="B2585" s="11" t="s">
        <v>49</v>
      </c>
      <c r="C2585" s="11" t="s">
        <v>4177</v>
      </c>
      <c r="D2585" s="11">
        <v>98122</v>
      </c>
      <c r="E2585" s="16">
        <v>387500</v>
      </c>
      <c r="F2585" s="12">
        <v>4</v>
      </c>
      <c r="G2585" s="15">
        <v>1</v>
      </c>
      <c r="H2585" s="15">
        <v>1320</v>
      </c>
      <c r="I2585" s="13">
        <v>294</v>
      </c>
      <c r="J2585" s="11">
        <v>0</v>
      </c>
      <c r="K2585" s="15" t="s">
        <v>4183</v>
      </c>
      <c r="L2585" s="11" t="s">
        <v>4183</v>
      </c>
      <c r="M2585" s="11" t="s">
        <v>4184</v>
      </c>
      <c r="N2585" s="11" t="s">
        <v>4180</v>
      </c>
      <c r="O2585" s="11">
        <v>96</v>
      </c>
      <c r="P2585" s="11">
        <v>0</v>
      </c>
      <c r="Q2585" s="11">
        <v>96</v>
      </c>
      <c r="R2585" s="11">
        <v>1.5</v>
      </c>
    </row>
    <row r="2586" spans="1:18">
      <c r="A2586" s="10" t="s">
        <v>2711</v>
      </c>
      <c r="B2586" s="11" t="s">
        <v>49</v>
      </c>
      <c r="C2586" s="11" t="s">
        <v>4177</v>
      </c>
      <c r="D2586" s="11">
        <v>98144</v>
      </c>
      <c r="E2586" s="16">
        <v>387000</v>
      </c>
      <c r="F2586" s="12">
        <v>2</v>
      </c>
      <c r="G2586" s="15">
        <v>2.25</v>
      </c>
      <c r="H2586" s="15">
        <v>1230</v>
      </c>
      <c r="I2586" s="13">
        <v>315</v>
      </c>
      <c r="J2586" s="11">
        <v>0</v>
      </c>
      <c r="K2586" s="15" t="s">
        <v>4183</v>
      </c>
      <c r="L2586" s="11" t="s">
        <v>4178</v>
      </c>
      <c r="M2586" s="11" t="s">
        <v>4184</v>
      </c>
      <c r="N2586" s="11" t="s">
        <v>4180</v>
      </c>
      <c r="O2586" s="11">
        <v>13</v>
      </c>
      <c r="P2586" s="11">
        <v>1912</v>
      </c>
      <c r="Q2586" s="11">
        <v>113</v>
      </c>
      <c r="R2586" s="11">
        <v>2</v>
      </c>
    </row>
    <row r="2587" spans="1:18">
      <c r="A2587" s="10" t="s">
        <v>6474</v>
      </c>
      <c r="B2587" s="11" t="s">
        <v>137</v>
      </c>
      <c r="C2587" s="11" t="s">
        <v>4177</v>
      </c>
      <c r="D2587" s="11">
        <v>98053</v>
      </c>
      <c r="E2587" s="16">
        <v>386380</v>
      </c>
      <c r="F2587" s="12">
        <v>3</v>
      </c>
      <c r="G2587" s="15">
        <v>2.5</v>
      </c>
      <c r="H2587" s="15">
        <v>1720</v>
      </c>
      <c r="I2587" s="13">
        <v>225</v>
      </c>
      <c r="J2587" s="11">
        <v>0</v>
      </c>
      <c r="K2587" s="15" t="s">
        <v>4183</v>
      </c>
      <c r="L2587" s="11" t="s">
        <v>4183</v>
      </c>
      <c r="M2587" s="11" t="s">
        <v>4184</v>
      </c>
      <c r="N2587" s="11" t="s">
        <v>4180</v>
      </c>
      <c r="O2587" s="11">
        <v>15</v>
      </c>
      <c r="P2587" s="11">
        <v>0</v>
      </c>
      <c r="Q2587" s="11">
        <v>15</v>
      </c>
      <c r="R2587" s="11">
        <v>2</v>
      </c>
    </row>
    <row r="2588" spans="1:18">
      <c r="A2588" s="10" t="s">
        <v>6475</v>
      </c>
      <c r="B2588" s="11" t="s">
        <v>459</v>
      </c>
      <c r="C2588" s="11" t="s">
        <v>4177</v>
      </c>
      <c r="D2588" s="11">
        <v>98198</v>
      </c>
      <c r="E2588" s="16">
        <v>386000</v>
      </c>
      <c r="F2588" s="12">
        <v>4</v>
      </c>
      <c r="G2588" s="15">
        <v>2.25</v>
      </c>
      <c r="H2588" s="15">
        <v>2050</v>
      </c>
      <c r="I2588" s="13">
        <v>188</v>
      </c>
      <c r="J2588" s="11">
        <v>0</v>
      </c>
      <c r="K2588" s="15" t="s">
        <v>4183</v>
      </c>
      <c r="L2588" s="11" t="s">
        <v>4178</v>
      </c>
      <c r="M2588" s="11" t="s">
        <v>4179</v>
      </c>
      <c r="N2588" s="11" t="s">
        <v>4180</v>
      </c>
      <c r="O2588" s="11">
        <v>60</v>
      </c>
      <c r="P2588" s="11">
        <v>1993</v>
      </c>
      <c r="Q2588" s="11">
        <v>32</v>
      </c>
      <c r="R2588" s="11">
        <v>2</v>
      </c>
    </row>
    <row r="2589" spans="1:18">
      <c r="A2589" s="10" t="s">
        <v>2714</v>
      </c>
      <c r="B2589" s="11" t="s">
        <v>49</v>
      </c>
      <c r="C2589" s="11" t="s">
        <v>4177</v>
      </c>
      <c r="D2589" s="11">
        <v>98199</v>
      </c>
      <c r="E2589" s="16">
        <v>386000</v>
      </c>
      <c r="F2589" s="12">
        <v>3</v>
      </c>
      <c r="G2589" s="15">
        <v>1.5</v>
      </c>
      <c r="H2589" s="15">
        <v>1270</v>
      </c>
      <c r="I2589" s="13">
        <v>304</v>
      </c>
      <c r="J2589" s="11">
        <v>0</v>
      </c>
      <c r="K2589" s="15" t="s">
        <v>4183</v>
      </c>
      <c r="L2589" s="11" t="s">
        <v>4178</v>
      </c>
      <c r="M2589" s="11" t="s">
        <v>4184</v>
      </c>
      <c r="N2589" s="11" t="s">
        <v>4180</v>
      </c>
      <c r="O2589" s="11">
        <v>21</v>
      </c>
      <c r="P2589" s="11">
        <v>2003</v>
      </c>
      <c r="Q2589" s="11">
        <v>22</v>
      </c>
      <c r="R2589" s="11">
        <v>2</v>
      </c>
    </row>
    <row r="2590" spans="1:18">
      <c r="A2590" s="10" t="s">
        <v>6476</v>
      </c>
      <c r="B2590" s="11" t="s">
        <v>313</v>
      </c>
      <c r="C2590" s="11" t="s">
        <v>4177</v>
      </c>
      <c r="D2590" s="11">
        <v>98065</v>
      </c>
      <c r="E2590" s="16">
        <v>386000</v>
      </c>
      <c r="F2590" s="12">
        <v>2</v>
      </c>
      <c r="G2590" s="15">
        <v>2.5</v>
      </c>
      <c r="H2590" s="15">
        <v>1620</v>
      </c>
      <c r="I2590" s="13">
        <v>238</v>
      </c>
      <c r="J2590" s="11">
        <v>0</v>
      </c>
      <c r="K2590" s="15" t="s">
        <v>4183</v>
      </c>
      <c r="L2590" s="11" t="s">
        <v>4183</v>
      </c>
      <c r="M2590" s="11" t="s">
        <v>4184</v>
      </c>
      <c r="N2590" s="11" t="s">
        <v>4180</v>
      </c>
      <c r="O2590" s="11">
        <v>17</v>
      </c>
      <c r="P2590" s="11">
        <v>0</v>
      </c>
      <c r="Q2590" s="11">
        <v>17</v>
      </c>
      <c r="R2590" s="11">
        <v>2</v>
      </c>
    </row>
    <row r="2591" spans="1:18">
      <c r="A2591" s="10" t="s">
        <v>6477</v>
      </c>
      <c r="B2591" s="11" t="s">
        <v>841</v>
      </c>
      <c r="C2591" s="11" t="s">
        <v>4177</v>
      </c>
      <c r="D2591" s="11">
        <v>98011</v>
      </c>
      <c r="E2591" s="16">
        <v>385500</v>
      </c>
      <c r="F2591" s="12">
        <v>3</v>
      </c>
      <c r="G2591" s="15">
        <v>2</v>
      </c>
      <c r="H2591" s="15">
        <v>1540</v>
      </c>
      <c r="I2591" s="13">
        <v>250</v>
      </c>
      <c r="J2591" s="11">
        <v>0</v>
      </c>
      <c r="K2591" s="15" t="s">
        <v>4183</v>
      </c>
      <c r="L2591" s="11" t="s">
        <v>4178</v>
      </c>
      <c r="M2591" s="11" t="s">
        <v>4184</v>
      </c>
      <c r="N2591" s="11" t="s">
        <v>4180</v>
      </c>
      <c r="O2591" s="11">
        <v>64</v>
      </c>
      <c r="P2591" s="11">
        <v>2004</v>
      </c>
      <c r="Q2591" s="11">
        <v>21</v>
      </c>
      <c r="R2591" s="11">
        <v>1</v>
      </c>
    </row>
    <row r="2592" spans="1:18">
      <c r="A2592" s="10" t="s">
        <v>6478</v>
      </c>
      <c r="B2592" s="11" t="s">
        <v>49</v>
      </c>
      <c r="C2592" s="11" t="s">
        <v>4177</v>
      </c>
      <c r="D2592" s="11">
        <v>98126</v>
      </c>
      <c r="E2592" s="16">
        <v>385200</v>
      </c>
      <c r="F2592" s="12">
        <v>4</v>
      </c>
      <c r="G2592" s="15">
        <v>1</v>
      </c>
      <c r="H2592" s="15">
        <v>1550</v>
      </c>
      <c r="I2592" s="13">
        <v>249</v>
      </c>
      <c r="J2592" s="11">
        <v>0</v>
      </c>
      <c r="K2592" s="15" t="s">
        <v>4183</v>
      </c>
      <c r="L2592" s="11" t="s">
        <v>4183</v>
      </c>
      <c r="M2592" s="11" t="s">
        <v>4184</v>
      </c>
      <c r="N2592" s="11" t="s">
        <v>4180</v>
      </c>
      <c r="O2592" s="11">
        <v>71</v>
      </c>
      <c r="P2592" s="11">
        <v>2005</v>
      </c>
      <c r="Q2592" s="11">
        <v>20</v>
      </c>
      <c r="R2592" s="11">
        <v>1.5</v>
      </c>
    </row>
    <row r="2593" spans="1:18">
      <c r="A2593" s="10" t="s">
        <v>6479</v>
      </c>
      <c r="B2593" s="11" t="s">
        <v>619</v>
      </c>
      <c r="C2593" s="11" t="s">
        <v>4177</v>
      </c>
      <c r="D2593" s="11">
        <v>98070</v>
      </c>
      <c r="E2593" s="16">
        <v>385000</v>
      </c>
      <c r="F2593" s="12">
        <v>2</v>
      </c>
      <c r="G2593" s="15">
        <v>1</v>
      </c>
      <c r="H2593" s="11">
        <v>830</v>
      </c>
      <c r="I2593" s="13">
        <v>464</v>
      </c>
      <c r="J2593" s="11">
        <v>1</v>
      </c>
      <c r="K2593" s="15" t="s">
        <v>4178</v>
      </c>
      <c r="L2593" s="11" t="s">
        <v>4183</v>
      </c>
      <c r="M2593" s="11" t="s">
        <v>4197</v>
      </c>
      <c r="N2593" s="11" t="s">
        <v>4179</v>
      </c>
      <c r="O2593" s="11">
        <v>97</v>
      </c>
      <c r="P2593" s="11">
        <v>0</v>
      </c>
      <c r="Q2593" s="11">
        <v>97</v>
      </c>
      <c r="R2593" s="11">
        <v>1</v>
      </c>
    </row>
    <row r="2594" spans="1:18">
      <c r="A2594" s="10" t="s">
        <v>6480</v>
      </c>
      <c r="B2594" s="11" t="s">
        <v>49</v>
      </c>
      <c r="C2594" s="11" t="s">
        <v>4177</v>
      </c>
      <c r="D2594" s="11">
        <v>98146</v>
      </c>
      <c r="E2594" s="16">
        <v>385000</v>
      </c>
      <c r="F2594" s="12">
        <v>3</v>
      </c>
      <c r="G2594" s="15">
        <v>2</v>
      </c>
      <c r="H2594" s="15">
        <v>1480</v>
      </c>
      <c r="I2594" s="13">
        <v>260</v>
      </c>
      <c r="J2594" s="11">
        <v>0</v>
      </c>
      <c r="K2594" s="15" t="s">
        <v>4183</v>
      </c>
      <c r="L2594" s="11" t="s">
        <v>4178</v>
      </c>
      <c r="M2594" s="11" t="s">
        <v>4179</v>
      </c>
      <c r="N2594" s="11" t="s">
        <v>4180</v>
      </c>
      <c r="O2594" s="11">
        <v>82</v>
      </c>
      <c r="P2594" s="11">
        <v>2002</v>
      </c>
      <c r="Q2594" s="11">
        <v>23</v>
      </c>
      <c r="R2594" s="11">
        <v>1</v>
      </c>
    </row>
    <row r="2595" spans="1:18">
      <c r="A2595" s="10" t="s">
        <v>6481</v>
      </c>
      <c r="B2595" s="11" t="s">
        <v>33</v>
      </c>
      <c r="C2595" s="11" t="s">
        <v>4177</v>
      </c>
      <c r="D2595" s="11">
        <v>98008</v>
      </c>
      <c r="E2595" s="16">
        <v>385000</v>
      </c>
      <c r="F2595" s="12">
        <v>3</v>
      </c>
      <c r="G2595" s="15">
        <v>1</v>
      </c>
      <c r="H2595" s="15">
        <v>1250</v>
      </c>
      <c r="I2595" s="13">
        <v>308</v>
      </c>
      <c r="J2595" s="11">
        <v>0</v>
      </c>
      <c r="K2595" s="15" t="s">
        <v>4183</v>
      </c>
      <c r="L2595" s="11" t="s">
        <v>4183</v>
      </c>
      <c r="M2595" s="11" t="s">
        <v>4184</v>
      </c>
      <c r="N2595" s="11" t="s">
        <v>4179</v>
      </c>
      <c r="O2595" s="11">
        <v>69</v>
      </c>
      <c r="P2595" s="11">
        <v>0</v>
      </c>
      <c r="Q2595" s="11">
        <v>69</v>
      </c>
      <c r="R2595" s="11">
        <v>1</v>
      </c>
    </row>
    <row r="2596" spans="1:18">
      <c r="A2596" s="10" t="s">
        <v>6482</v>
      </c>
      <c r="B2596" s="11" t="s">
        <v>329</v>
      </c>
      <c r="C2596" s="11" t="s">
        <v>4177</v>
      </c>
      <c r="D2596" s="11">
        <v>98028</v>
      </c>
      <c r="E2596" s="16">
        <v>385000</v>
      </c>
      <c r="F2596" s="12">
        <v>3</v>
      </c>
      <c r="G2596" s="15">
        <v>1.5</v>
      </c>
      <c r="H2596" s="15">
        <v>1490</v>
      </c>
      <c r="I2596" s="13">
        <v>258</v>
      </c>
      <c r="J2596" s="11">
        <v>0</v>
      </c>
      <c r="K2596" s="15" t="s">
        <v>4183</v>
      </c>
      <c r="L2596" s="11" t="s">
        <v>4183</v>
      </c>
      <c r="M2596" s="11" t="s">
        <v>4184</v>
      </c>
      <c r="N2596" s="11" t="s">
        <v>4179</v>
      </c>
      <c r="O2596" s="11">
        <v>66</v>
      </c>
      <c r="P2596" s="11">
        <v>0</v>
      </c>
      <c r="Q2596" s="11">
        <v>66</v>
      </c>
      <c r="R2596" s="11">
        <v>1</v>
      </c>
    </row>
    <row r="2597" spans="1:18">
      <c r="A2597" s="10" t="s">
        <v>6483</v>
      </c>
      <c r="B2597" s="11" t="s">
        <v>329</v>
      </c>
      <c r="C2597" s="11" t="s">
        <v>4177</v>
      </c>
      <c r="D2597" s="11">
        <v>98028</v>
      </c>
      <c r="E2597" s="16">
        <v>385000</v>
      </c>
      <c r="F2597" s="12">
        <v>3</v>
      </c>
      <c r="G2597" s="15">
        <v>2.25</v>
      </c>
      <c r="H2597" s="15">
        <v>1710</v>
      </c>
      <c r="I2597" s="13">
        <v>225</v>
      </c>
      <c r="J2597" s="11">
        <v>0</v>
      </c>
      <c r="K2597" s="15" t="s">
        <v>4183</v>
      </c>
      <c r="L2597" s="11" t="s">
        <v>4178</v>
      </c>
      <c r="M2597" s="11" t="s">
        <v>4184</v>
      </c>
      <c r="N2597" s="11" t="s">
        <v>4180</v>
      </c>
      <c r="O2597" s="11">
        <v>47</v>
      </c>
      <c r="P2597" s="11">
        <v>0</v>
      </c>
      <c r="Q2597" s="11">
        <v>47</v>
      </c>
      <c r="R2597" s="11">
        <v>1</v>
      </c>
    </row>
    <row r="2598" spans="1:18">
      <c r="A2598" s="10" t="s">
        <v>6484</v>
      </c>
      <c r="B2598" s="11" t="s">
        <v>1392</v>
      </c>
      <c r="C2598" s="11" t="s">
        <v>4177</v>
      </c>
      <c r="D2598" s="11">
        <v>98042</v>
      </c>
      <c r="E2598" s="16">
        <v>385000</v>
      </c>
      <c r="F2598" s="12">
        <v>4</v>
      </c>
      <c r="G2598" s="15">
        <v>2.75</v>
      </c>
      <c r="H2598" s="15">
        <v>2700</v>
      </c>
      <c r="I2598" s="13">
        <v>143</v>
      </c>
      <c r="J2598" s="11">
        <v>1</v>
      </c>
      <c r="K2598" s="15" t="s">
        <v>4183</v>
      </c>
      <c r="L2598" s="11" t="s">
        <v>4183</v>
      </c>
      <c r="M2598" s="11" t="s">
        <v>4184</v>
      </c>
      <c r="N2598" s="11" t="s">
        <v>4180</v>
      </c>
      <c r="O2598" s="11">
        <v>41</v>
      </c>
      <c r="P2598" s="11">
        <v>0</v>
      </c>
      <c r="Q2598" s="11">
        <v>41</v>
      </c>
      <c r="R2598" s="11">
        <v>2</v>
      </c>
    </row>
    <row r="2599" spans="1:18">
      <c r="A2599" s="10" t="s">
        <v>6485</v>
      </c>
      <c r="B2599" s="11" t="s">
        <v>1392</v>
      </c>
      <c r="C2599" s="11" t="s">
        <v>4177</v>
      </c>
      <c r="D2599" s="11">
        <v>98031</v>
      </c>
      <c r="E2599" s="16">
        <v>385000</v>
      </c>
      <c r="F2599" s="12">
        <v>4</v>
      </c>
      <c r="G2599" s="15">
        <v>2.5</v>
      </c>
      <c r="H2599" s="15">
        <v>3200</v>
      </c>
      <c r="I2599" s="13">
        <v>120</v>
      </c>
      <c r="J2599" s="11">
        <v>1</v>
      </c>
      <c r="K2599" s="15" t="s">
        <v>4183</v>
      </c>
      <c r="L2599" s="11" t="s">
        <v>4178</v>
      </c>
      <c r="M2599" s="11" t="s">
        <v>4184</v>
      </c>
      <c r="N2599" s="11" t="s">
        <v>4181</v>
      </c>
      <c r="O2599" s="11">
        <v>55</v>
      </c>
      <c r="P2599" s="11">
        <v>0</v>
      </c>
      <c r="Q2599" s="11">
        <v>55</v>
      </c>
      <c r="R2599" s="11">
        <v>1</v>
      </c>
    </row>
    <row r="2600" spans="1:18">
      <c r="A2600" s="10" t="s">
        <v>2725</v>
      </c>
      <c r="B2600" s="11" t="s">
        <v>1392</v>
      </c>
      <c r="C2600" s="11" t="s">
        <v>4177</v>
      </c>
      <c r="D2600" s="11">
        <v>98030</v>
      </c>
      <c r="E2600" s="16">
        <v>385000</v>
      </c>
      <c r="F2600" s="12">
        <v>3</v>
      </c>
      <c r="G2600" s="15">
        <v>1.75</v>
      </c>
      <c r="H2600" s="15">
        <v>2310</v>
      </c>
      <c r="I2600" s="13">
        <v>167</v>
      </c>
      <c r="J2600" s="11">
        <v>0</v>
      </c>
      <c r="K2600" s="15" t="s">
        <v>4183</v>
      </c>
      <c r="L2600" s="11" t="s">
        <v>4178</v>
      </c>
      <c r="M2600" s="11" t="s">
        <v>4184</v>
      </c>
      <c r="N2600" s="11" t="s">
        <v>4179</v>
      </c>
      <c r="O2600" s="11">
        <v>47</v>
      </c>
      <c r="P2600" s="11">
        <v>2000</v>
      </c>
      <c r="Q2600" s="11">
        <v>25</v>
      </c>
      <c r="R2600" s="11">
        <v>1</v>
      </c>
    </row>
    <row r="2601" spans="1:18">
      <c r="A2601" s="10" t="s">
        <v>6486</v>
      </c>
      <c r="B2601" s="11" t="s">
        <v>46</v>
      </c>
      <c r="C2601" s="11" t="s">
        <v>4177</v>
      </c>
      <c r="D2601" s="11">
        <v>98034</v>
      </c>
      <c r="E2601" s="16">
        <v>385000</v>
      </c>
      <c r="F2601" s="12">
        <v>4</v>
      </c>
      <c r="G2601" s="15">
        <v>1.75</v>
      </c>
      <c r="H2601" s="15">
        <v>1720</v>
      </c>
      <c r="I2601" s="13">
        <v>224</v>
      </c>
      <c r="J2601" s="11">
        <v>0</v>
      </c>
      <c r="K2601" s="15" t="s">
        <v>4183</v>
      </c>
      <c r="L2601" s="11" t="s">
        <v>4178</v>
      </c>
      <c r="M2601" s="11" t="s">
        <v>4184</v>
      </c>
      <c r="N2601" s="11" t="s">
        <v>4180</v>
      </c>
      <c r="O2601" s="11">
        <v>54</v>
      </c>
      <c r="P2601" s="11">
        <v>0</v>
      </c>
      <c r="Q2601" s="11">
        <v>54</v>
      </c>
      <c r="R2601" s="11">
        <v>1</v>
      </c>
    </row>
    <row r="2602" spans="1:18">
      <c r="A2602" s="10" t="s">
        <v>6487</v>
      </c>
      <c r="B2602" s="11" t="s">
        <v>46</v>
      </c>
      <c r="C2602" s="11" t="s">
        <v>4177</v>
      </c>
      <c r="D2602" s="11">
        <v>98034</v>
      </c>
      <c r="E2602" s="16">
        <v>385000</v>
      </c>
      <c r="F2602" s="12">
        <v>3</v>
      </c>
      <c r="G2602" s="15">
        <v>1.75</v>
      </c>
      <c r="H2602" s="15">
        <v>1230</v>
      </c>
      <c r="I2602" s="13">
        <v>313</v>
      </c>
      <c r="J2602" s="11">
        <v>0</v>
      </c>
      <c r="K2602" s="15" t="s">
        <v>4183</v>
      </c>
      <c r="L2602" s="11" t="s">
        <v>4183</v>
      </c>
      <c r="M2602" s="11" t="s">
        <v>4184</v>
      </c>
      <c r="N2602" s="11" t="s">
        <v>4180</v>
      </c>
      <c r="O2602" s="11">
        <v>38</v>
      </c>
      <c r="P2602" s="11">
        <v>2000</v>
      </c>
      <c r="Q2602" s="11">
        <v>25</v>
      </c>
      <c r="R2602" s="11">
        <v>1</v>
      </c>
    </row>
    <row r="2603" spans="1:18">
      <c r="A2603" s="10" t="s">
        <v>6488</v>
      </c>
      <c r="B2603" s="11" t="s">
        <v>920</v>
      </c>
      <c r="C2603" s="11" t="s">
        <v>4177</v>
      </c>
      <c r="D2603" s="11">
        <v>98038</v>
      </c>
      <c r="E2603" s="16">
        <v>385000</v>
      </c>
      <c r="F2603" s="12">
        <v>4</v>
      </c>
      <c r="G2603" s="15">
        <v>2.5</v>
      </c>
      <c r="H2603" s="15">
        <v>2960</v>
      </c>
      <c r="I2603" s="13">
        <v>130</v>
      </c>
      <c r="J2603" s="11">
        <v>0</v>
      </c>
      <c r="K2603" s="15" t="s">
        <v>4183</v>
      </c>
      <c r="L2603" s="11" t="s">
        <v>4183</v>
      </c>
      <c r="M2603" s="11" t="s">
        <v>4184</v>
      </c>
      <c r="N2603" s="11" t="s">
        <v>4180</v>
      </c>
      <c r="O2603" s="11">
        <v>19</v>
      </c>
      <c r="P2603" s="11">
        <v>0</v>
      </c>
      <c r="Q2603" s="11">
        <v>19</v>
      </c>
      <c r="R2603" s="11">
        <v>2</v>
      </c>
    </row>
    <row r="2604" spans="1:18">
      <c r="A2604" s="10" t="s">
        <v>6489</v>
      </c>
      <c r="B2604" s="11" t="s">
        <v>319</v>
      </c>
      <c r="C2604" s="11" t="s">
        <v>4177</v>
      </c>
      <c r="D2604" s="11">
        <v>98059</v>
      </c>
      <c r="E2604" s="16">
        <v>385000</v>
      </c>
      <c r="F2604" s="12">
        <v>4</v>
      </c>
      <c r="G2604" s="15">
        <v>2.5</v>
      </c>
      <c r="H2604" s="15">
        <v>2050</v>
      </c>
      <c r="I2604" s="13">
        <v>188</v>
      </c>
      <c r="J2604" s="11">
        <v>0</v>
      </c>
      <c r="K2604" s="15" t="s">
        <v>4183</v>
      </c>
      <c r="L2604" s="11" t="s">
        <v>4183</v>
      </c>
      <c r="M2604" s="11" t="s">
        <v>4184</v>
      </c>
      <c r="N2604" s="11" t="s">
        <v>4180</v>
      </c>
      <c r="O2604" s="11">
        <v>19</v>
      </c>
      <c r="P2604" s="11">
        <v>0</v>
      </c>
      <c r="Q2604" s="11">
        <v>19</v>
      </c>
      <c r="R2604" s="11">
        <v>2</v>
      </c>
    </row>
    <row r="2605" spans="1:18">
      <c r="A2605" s="10" t="s">
        <v>6490</v>
      </c>
      <c r="B2605" s="11" t="s">
        <v>102</v>
      </c>
      <c r="C2605" s="11" t="s">
        <v>4177</v>
      </c>
      <c r="D2605" s="11">
        <v>98074</v>
      </c>
      <c r="E2605" s="16">
        <v>385000</v>
      </c>
      <c r="F2605" s="12">
        <v>3</v>
      </c>
      <c r="G2605" s="15">
        <v>1.75</v>
      </c>
      <c r="H2605" s="15">
        <v>1180</v>
      </c>
      <c r="I2605" s="13">
        <v>326</v>
      </c>
      <c r="J2605" s="11">
        <v>0</v>
      </c>
      <c r="K2605" s="15" t="s">
        <v>4183</v>
      </c>
      <c r="L2605" s="11" t="s">
        <v>4178</v>
      </c>
      <c r="M2605" s="11" t="s">
        <v>4184</v>
      </c>
      <c r="N2605" s="11" t="s">
        <v>4179</v>
      </c>
      <c r="O2605" s="11">
        <v>44</v>
      </c>
      <c r="P2605" s="11">
        <v>0</v>
      </c>
      <c r="Q2605" s="11">
        <v>44</v>
      </c>
      <c r="R2605" s="11">
        <v>1</v>
      </c>
    </row>
    <row r="2606" spans="1:18">
      <c r="A2606" s="10" t="s">
        <v>2731</v>
      </c>
      <c r="B2606" s="11" t="s">
        <v>49</v>
      </c>
      <c r="C2606" s="11" t="s">
        <v>4177</v>
      </c>
      <c r="D2606" s="11">
        <v>98122</v>
      </c>
      <c r="E2606" s="16">
        <v>385000</v>
      </c>
      <c r="F2606" s="12">
        <v>3</v>
      </c>
      <c r="G2606" s="15">
        <v>1</v>
      </c>
      <c r="H2606" s="15">
        <v>1220</v>
      </c>
      <c r="I2606" s="13">
        <v>316</v>
      </c>
      <c r="J2606" s="11">
        <v>0</v>
      </c>
      <c r="K2606" s="15" t="s">
        <v>4183</v>
      </c>
      <c r="L2606" s="11" t="s">
        <v>4183</v>
      </c>
      <c r="M2606" s="11" t="s">
        <v>4184</v>
      </c>
      <c r="N2606" s="11" t="s">
        <v>4180</v>
      </c>
      <c r="O2606" s="11">
        <v>124</v>
      </c>
      <c r="P2606" s="11">
        <v>0</v>
      </c>
      <c r="Q2606" s="11">
        <v>124</v>
      </c>
      <c r="R2606" s="11">
        <v>1</v>
      </c>
    </row>
    <row r="2607" spans="1:18">
      <c r="A2607" s="10" t="s">
        <v>6491</v>
      </c>
      <c r="B2607" s="11" t="s">
        <v>49</v>
      </c>
      <c r="C2607" s="11" t="s">
        <v>4177</v>
      </c>
      <c r="D2607" s="11">
        <v>98144</v>
      </c>
      <c r="E2607" s="16">
        <v>385000</v>
      </c>
      <c r="F2607" s="12">
        <v>4</v>
      </c>
      <c r="G2607" s="15">
        <v>1.75</v>
      </c>
      <c r="H2607" s="15">
        <v>1690</v>
      </c>
      <c r="I2607" s="13">
        <v>228</v>
      </c>
      <c r="J2607" s="11">
        <v>0</v>
      </c>
      <c r="K2607" s="15" t="s">
        <v>4183</v>
      </c>
      <c r="L2607" s="11" t="s">
        <v>4178</v>
      </c>
      <c r="M2607" s="11" t="s">
        <v>4184</v>
      </c>
      <c r="N2607" s="11" t="s">
        <v>4179</v>
      </c>
      <c r="O2607" s="11">
        <v>41</v>
      </c>
      <c r="P2607" s="11">
        <v>0</v>
      </c>
      <c r="Q2607" s="11">
        <v>41</v>
      </c>
      <c r="R2607" s="11">
        <v>1</v>
      </c>
    </row>
    <row r="2608" spans="1:18">
      <c r="A2608" s="10" t="s">
        <v>2733</v>
      </c>
      <c r="B2608" s="11" t="s">
        <v>49</v>
      </c>
      <c r="C2608" s="11" t="s">
        <v>4177</v>
      </c>
      <c r="D2608" s="11">
        <v>98133</v>
      </c>
      <c r="E2608" s="16">
        <v>385000</v>
      </c>
      <c r="F2608" s="12">
        <v>3</v>
      </c>
      <c r="G2608" s="15">
        <v>2.25</v>
      </c>
      <c r="H2608" s="15">
        <v>1920</v>
      </c>
      <c r="I2608" s="13">
        <v>201</v>
      </c>
      <c r="J2608" s="11">
        <v>0</v>
      </c>
      <c r="K2608" s="15" t="s">
        <v>4183</v>
      </c>
      <c r="L2608" s="11" t="s">
        <v>4178</v>
      </c>
      <c r="M2608" s="11" t="s">
        <v>4184</v>
      </c>
      <c r="N2608" s="11" t="s">
        <v>4179</v>
      </c>
      <c r="O2608" s="11">
        <v>104</v>
      </c>
      <c r="P2608" s="11">
        <v>0</v>
      </c>
      <c r="Q2608" s="11">
        <v>104</v>
      </c>
      <c r="R2608" s="11">
        <v>1</v>
      </c>
    </row>
    <row r="2609" spans="1:18">
      <c r="A2609" s="10" t="s">
        <v>2734</v>
      </c>
      <c r="B2609" s="11" t="s">
        <v>49</v>
      </c>
      <c r="C2609" s="11" t="s">
        <v>4177</v>
      </c>
      <c r="D2609" s="11">
        <v>98133</v>
      </c>
      <c r="E2609" s="16">
        <v>385000</v>
      </c>
      <c r="F2609" s="12">
        <v>4</v>
      </c>
      <c r="G2609" s="15">
        <v>1.75</v>
      </c>
      <c r="H2609" s="15">
        <v>1620</v>
      </c>
      <c r="I2609" s="13">
        <v>238</v>
      </c>
      <c r="J2609" s="11">
        <v>0</v>
      </c>
      <c r="K2609" s="15" t="s">
        <v>4183</v>
      </c>
      <c r="L2609" s="11" t="s">
        <v>4178</v>
      </c>
      <c r="M2609" s="11" t="s">
        <v>4184</v>
      </c>
      <c r="N2609" s="11" t="s">
        <v>4179</v>
      </c>
      <c r="O2609" s="11">
        <v>78</v>
      </c>
      <c r="P2609" s="11">
        <v>1988</v>
      </c>
      <c r="Q2609" s="11">
        <v>37</v>
      </c>
      <c r="R2609" s="11">
        <v>1</v>
      </c>
    </row>
    <row r="2610" spans="1:18">
      <c r="A2610" s="10" t="s">
        <v>6492</v>
      </c>
      <c r="B2610" s="11" t="s">
        <v>619</v>
      </c>
      <c r="C2610" s="11" t="s">
        <v>4177</v>
      </c>
      <c r="D2610" s="11">
        <v>98070</v>
      </c>
      <c r="E2610" s="16">
        <v>385000</v>
      </c>
      <c r="F2610" s="12">
        <v>3</v>
      </c>
      <c r="G2610" s="15">
        <v>2</v>
      </c>
      <c r="H2610" s="15">
        <v>1590</v>
      </c>
      <c r="I2610" s="13">
        <v>242</v>
      </c>
      <c r="J2610" s="11">
        <v>0</v>
      </c>
      <c r="K2610" s="15" t="s">
        <v>4183</v>
      </c>
      <c r="L2610" s="11" t="s">
        <v>4183</v>
      </c>
      <c r="M2610" s="11" t="s">
        <v>4184</v>
      </c>
      <c r="N2610" s="11" t="s">
        <v>4180</v>
      </c>
      <c r="O2610" s="11">
        <v>25</v>
      </c>
      <c r="P2610" s="11">
        <v>0</v>
      </c>
      <c r="Q2610" s="11">
        <v>25</v>
      </c>
      <c r="R2610" s="11">
        <v>2</v>
      </c>
    </row>
    <row r="2611" spans="1:18">
      <c r="A2611" s="10" t="s">
        <v>6493</v>
      </c>
      <c r="B2611" s="11" t="s">
        <v>329</v>
      </c>
      <c r="C2611" s="11" t="s">
        <v>4177</v>
      </c>
      <c r="D2611" s="11">
        <v>98028</v>
      </c>
      <c r="E2611" s="16">
        <v>384950</v>
      </c>
      <c r="F2611" s="12">
        <v>3</v>
      </c>
      <c r="G2611" s="15">
        <v>2.5</v>
      </c>
      <c r="H2611" s="15">
        <v>1860</v>
      </c>
      <c r="I2611" s="13">
        <v>207</v>
      </c>
      <c r="J2611" s="11">
        <v>0</v>
      </c>
      <c r="K2611" s="15" t="s">
        <v>4183</v>
      </c>
      <c r="L2611" s="11" t="s">
        <v>4183</v>
      </c>
      <c r="M2611" s="11" t="s">
        <v>4184</v>
      </c>
      <c r="N2611" s="11" t="s">
        <v>4180</v>
      </c>
      <c r="O2611" s="11">
        <v>25</v>
      </c>
      <c r="P2611" s="11">
        <v>0</v>
      </c>
      <c r="Q2611" s="11">
        <v>25</v>
      </c>
      <c r="R2611" s="11">
        <v>2</v>
      </c>
    </row>
    <row r="2612" spans="1:18">
      <c r="A2612" s="10" t="s">
        <v>6494</v>
      </c>
      <c r="B2612" s="11" t="s">
        <v>49</v>
      </c>
      <c r="C2612" s="11" t="s">
        <v>4177</v>
      </c>
      <c r="D2612" s="11">
        <v>98125</v>
      </c>
      <c r="E2612" s="16">
        <v>384400</v>
      </c>
      <c r="F2612" s="12">
        <v>3</v>
      </c>
      <c r="G2612" s="15">
        <v>3.25</v>
      </c>
      <c r="H2612" s="15">
        <v>1689</v>
      </c>
      <c r="I2612" s="13">
        <v>228</v>
      </c>
      <c r="J2612" s="11">
        <v>0</v>
      </c>
      <c r="K2612" s="15" t="s">
        <v>4183</v>
      </c>
      <c r="L2612" s="11" t="s">
        <v>4183</v>
      </c>
      <c r="M2612" s="11" t="s">
        <v>4184</v>
      </c>
      <c r="N2612" s="11" t="s">
        <v>4180</v>
      </c>
      <c r="O2612" s="11">
        <v>17</v>
      </c>
      <c r="P2612" s="11">
        <v>0</v>
      </c>
      <c r="Q2612" s="11">
        <v>17</v>
      </c>
      <c r="R2612" s="11">
        <v>3</v>
      </c>
    </row>
    <row r="2613" spans="1:18">
      <c r="A2613" s="10" t="s">
        <v>6495</v>
      </c>
      <c r="B2613" s="11" t="s">
        <v>313</v>
      </c>
      <c r="C2613" s="11" t="s">
        <v>4177</v>
      </c>
      <c r="D2613" s="11">
        <v>98065</v>
      </c>
      <c r="E2613" s="16">
        <v>384000</v>
      </c>
      <c r="F2613" s="12">
        <v>3</v>
      </c>
      <c r="G2613" s="15">
        <v>2.5</v>
      </c>
      <c r="H2613" s="15">
        <v>1700</v>
      </c>
      <c r="I2613" s="13">
        <v>226</v>
      </c>
      <c r="J2613" s="11">
        <v>0</v>
      </c>
      <c r="K2613" s="15" t="s">
        <v>4183</v>
      </c>
      <c r="L2613" s="11" t="s">
        <v>4183</v>
      </c>
      <c r="M2613" s="11" t="s">
        <v>4184</v>
      </c>
      <c r="N2613" s="11" t="s">
        <v>4180</v>
      </c>
      <c r="O2613" s="11">
        <v>22</v>
      </c>
      <c r="P2613" s="11">
        <v>0</v>
      </c>
      <c r="Q2613" s="11">
        <v>22</v>
      </c>
      <c r="R2613" s="11">
        <v>2</v>
      </c>
    </row>
    <row r="2614" spans="1:18">
      <c r="A2614" s="10" t="s">
        <v>6496</v>
      </c>
      <c r="B2614" s="11" t="s">
        <v>93</v>
      </c>
      <c r="C2614" s="11" t="s">
        <v>4177</v>
      </c>
      <c r="D2614" s="11">
        <v>98168</v>
      </c>
      <c r="E2614" s="16">
        <v>383962</v>
      </c>
      <c r="F2614" s="12">
        <v>4</v>
      </c>
      <c r="G2614" s="15">
        <v>2.5</v>
      </c>
      <c r="H2614" s="15">
        <v>2700</v>
      </c>
      <c r="I2614" s="13">
        <v>142</v>
      </c>
      <c r="J2614" s="11">
        <v>0</v>
      </c>
      <c r="K2614" s="15" t="s">
        <v>4183</v>
      </c>
      <c r="L2614" s="11" t="s">
        <v>4183</v>
      </c>
      <c r="M2614" s="11" t="s">
        <v>4184</v>
      </c>
      <c r="N2614" s="11" t="s">
        <v>4180</v>
      </c>
      <c r="O2614" s="11">
        <v>24</v>
      </c>
      <c r="P2614" s="11">
        <v>0</v>
      </c>
      <c r="Q2614" s="11">
        <v>24</v>
      </c>
      <c r="R2614" s="11">
        <v>2</v>
      </c>
    </row>
    <row r="2615" spans="1:18">
      <c r="A2615" s="10" t="s">
        <v>6497</v>
      </c>
      <c r="B2615" s="11" t="s">
        <v>920</v>
      </c>
      <c r="C2615" s="11" t="s">
        <v>4177</v>
      </c>
      <c r="D2615" s="11">
        <v>98038</v>
      </c>
      <c r="E2615" s="16">
        <v>383000</v>
      </c>
      <c r="F2615" s="12">
        <v>4</v>
      </c>
      <c r="G2615" s="15">
        <v>2.5</v>
      </c>
      <c r="H2615" s="15">
        <v>2160</v>
      </c>
      <c r="I2615" s="13">
        <v>177</v>
      </c>
      <c r="J2615" s="11">
        <v>0</v>
      </c>
      <c r="K2615" s="15" t="s">
        <v>4183</v>
      </c>
      <c r="L2615" s="11" t="s">
        <v>4183</v>
      </c>
      <c r="M2615" s="11" t="s">
        <v>4184</v>
      </c>
      <c r="N2615" s="11" t="s">
        <v>4180</v>
      </c>
      <c r="O2615" s="11">
        <v>15</v>
      </c>
      <c r="P2615" s="11">
        <v>0</v>
      </c>
      <c r="Q2615" s="11">
        <v>15</v>
      </c>
      <c r="R2615" s="11">
        <v>2</v>
      </c>
    </row>
    <row r="2616" spans="1:18">
      <c r="A2616" s="10" t="s">
        <v>6498</v>
      </c>
      <c r="B2616" s="11" t="s">
        <v>624</v>
      </c>
      <c r="C2616" s="11" t="s">
        <v>4177</v>
      </c>
      <c r="D2616" s="11">
        <v>98045</v>
      </c>
      <c r="E2616" s="16">
        <v>383000</v>
      </c>
      <c r="F2616" s="12">
        <v>3</v>
      </c>
      <c r="G2616" s="15">
        <v>2.25</v>
      </c>
      <c r="H2616" s="15">
        <v>2090</v>
      </c>
      <c r="I2616" s="13">
        <v>183</v>
      </c>
      <c r="J2616" s="11">
        <v>0</v>
      </c>
      <c r="K2616" s="15" t="s">
        <v>4183</v>
      </c>
      <c r="L2616" s="11" t="s">
        <v>4183</v>
      </c>
      <c r="M2616" s="11" t="s">
        <v>4184</v>
      </c>
      <c r="N2616" s="11" t="s">
        <v>4180</v>
      </c>
      <c r="O2616" s="11">
        <v>64</v>
      </c>
      <c r="P2616" s="11">
        <v>2004</v>
      </c>
      <c r="Q2616" s="11">
        <v>21</v>
      </c>
      <c r="R2616" s="11">
        <v>1</v>
      </c>
    </row>
    <row r="2617" spans="1:18">
      <c r="A2617" s="10" t="s">
        <v>6499</v>
      </c>
      <c r="B2617" s="11" t="s">
        <v>49</v>
      </c>
      <c r="C2617" s="11" t="s">
        <v>4177</v>
      </c>
      <c r="D2617" s="11">
        <v>98126</v>
      </c>
      <c r="E2617" s="16">
        <v>383000</v>
      </c>
      <c r="F2617" s="12">
        <v>3</v>
      </c>
      <c r="G2617" s="15">
        <v>1</v>
      </c>
      <c r="H2617" s="15">
        <v>1800</v>
      </c>
      <c r="I2617" s="13">
        <v>213</v>
      </c>
      <c r="J2617" s="11">
        <v>0</v>
      </c>
      <c r="K2617" s="15" t="s">
        <v>4183</v>
      </c>
      <c r="L2617" s="11" t="s">
        <v>4178</v>
      </c>
      <c r="M2617" s="11" t="s">
        <v>4184</v>
      </c>
      <c r="N2617" s="11" t="s">
        <v>4179</v>
      </c>
      <c r="O2617" s="11">
        <v>83</v>
      </c>
      <c r="P2617" s="11">
        <v>1982</v>
      </c>
      <c r="Q2617" s="11">
        <v>43</v>
      </c>
      <c r="R2617" s="11">
        <v>1</v>
      </c>
    </row>
    <row r="2618" spans="1:18">
      <c r="A2618" s="10" t="s">
        <v>6500</v>
      </c>
      <c r="B2618" s="11" t="s">
        <v>120</v>
      </c>
      <c r="C2618" s="11" t="s">
        <v>4177</v>
      </c>
      <c r="D2618" s="11">
        <v>98072</v>
      </c>
      <c r="E2618" s="16">
        <v>383000</v>
      </c>
      <c r="F2618" s="12">
        <v>3</v>
      </c>
      <c r="G2618" s="15">
        <v>1.75</v>
      </c>
      <c r="H2618" s="15">
        <v>1500</v>
      </c>
      <c r="I2618" s="13">
        <v>255</v>
      </c>
      <c r="J2618" s="11">
        <v>0</v>
      </c>
      <c r="K2618" s="15" t="s">
        <v>4183</v>
      </c>
      <c r="L2618" s="11" t="s">
        <v>4183</v>
      </c>
      <c r="M2618" s="11" t="s">
        <v>4184</v>
      </c>
      <c r="N2618" s="11" t="s">
        <v>4180</v>
      </c>
      <c r="O2618" s="11">
        <v>48</v>
      </c>
      <c r="P2618" s="11">
        <v>2004</v>
      </c>
      <c r="Q2618" s="11">
        <v>21</v>
      </c>
      <c r="R2618" s="11">
        <v>1</v>
      </c>
    </row>
    <row r="2619" spans="1:18">
      <c r="A2619" s="10" t="s">
        <v>6501</v>
      </c>
      <c r="B2619" s="11" t="s">
        <v>79</v>
      </c>
      <c r="C2619" s="11" t="s">
        <v>4177</v>
      </c>
      <c r="D2619" s="11">
        <v>98027</v>
      </c>
      <c r="E2619" s="16">
        <v>382500</v>
      </c>
      <c r="F2619" s="12">
        <v>3</v>
      </c>
      <c r="G2619" s="15">
        <v>1.75</v>
      </c>
      <c r="H2619" s="15">
        <v>1040</v>
      </c>
      <c r="I2619" s="13">
        <v>368</v>
      </c>
      <c r="J2619" s="11">
        <v>0</v>
      </c>
      <c r="K2619" s="15" t="s">
        <v>4183</v>
      </c>
      <c r="L2619" s="11" t="s">
        <v>4183</v>
      </c>
      <c r="M2619" s="11" t="s">
        <v>4184</v>
      </c>
      <c r="N2619" s="11" t="s">
        <v>4179</v>
      </c>
      <c r="O2619" s="11">
        <v>58</v>
      </c>
      <c r="P2619" s="11">
        <v>0</v>
      </c>
      <c r="Q2619" s="11">
        <v>58</v>
      </c>
      <c r="R2619" s="11">
        <v>1</v>
      </c>
    </row>
    <row r="2620" spans="1:18">
      <c r="A2620" s="10" t="s">
        <v>6502</v>
      </c>
      <c r="B2620" s="11" t="s">
        <v>1392</v>
      </c>
      <c r="C2620" s="11" t="s">
        <v>4177</v>
      </c>
      <c r="D2620" s="11">
        <v>98031</v>
      </c>
      <c r="E2620" s="16">
        <v>382500</v>
      </c>
      <c r="F2620" s="12">
        <v>4</v>
      </c>
      <c r="G2620" s="15">
        <v>2.5</v>
      </c>
      <c r="H2620" s="15">
        <v>2210</v>
      </c>
      <c r="I2620" s="13">
        <v>173</v>
      </c>
      <c r="J2620" s="11">
        <v>0</v>
      </c>
      <c r="K2620" s="15" t="s">
        <v>4183</v>
      </c>
      <c r="L2620" s="11" t="s">
        <v>4183</v>
      </c>
      <c r="M2620" s="11" t="s">
        <v>4184</v>
      </c>
      <c r="N2620" s="11" t="s">
        <v>4180</v>
      </c>
      <c r="O2620" s="11">
        <v>32</v>
      </c>
      <c r="P2620" s="11">
        <v>0</v>
      </c>
      <c r="Q2620" s="11">
        <v>32</v>
      </c>
      <c r="R2620" s="11">
        <v>2</v>
      </c>
    </row>
    <row r="2621" spans="1:18">
      <c r="A2621" s="10" t="s">
        <v>6503</v>
      </c>
      <c r="B2621" s="11" t="s">
        <v>49</v>
      </c>
      <c r="C2621" s="11" t="s">
        <v>4177</v>
      </c>
      <c r="D2621" s="11">
        <v>98125</v>
      </c>
      <c r="E2621" s="16">
        <v>382500</v>
      </c>
      <c r="F2621" s="12">
        <v>2</v>
      </c>
      <c r="G2621" s="15">
        <v>1</v>
      </c>
      <c r="H2621" s="15">
        <v>1190</v>
      </c>
      <c r="I2621" s="13">
        <v>321</v>
      </c>
      <c r="J2621" s="11">
        <v>0</v>
      </c>
      <c r="K2621" s="15" t="s">
        <v>4183</v>
      </c>
      <c r="L2621" s="11" t="s">
        <v>4183</v>
      </c>
      <c r="M2621" s="11" t="s">
        <v>4184</v>
      </c>
      <c r="N2621" s="11" t="s">
        <v>4180</v>
      </c>
      <c r="O2621" s="11">
        <v>44</v>
      </c>
      <c r="P2621" s="11">
        <v>2013</v>
      </c>
      <c r="Q2621" s="11">
        <v>12</v>
      </c>
      <c r="R2621" s="11">
        <v>1</v>
      </c>
    </row>
    <row r="2622" spans="1:18">
      <c r="A2622" s="10" t="s">
        <v>6504</v>
      </c>
      <c r="B2622" s="11" t="s">
        <v>49</v>
      </c>
      <c r="C2622" s="11" t="s">
        <v>4177</v>
      </c>
      <c r="D2622" s="11">
        <v>98115</v>
      </c>
      <c r="E2622" s="16">
        <v>381500</v>
      </c>
      <c r="F2622" s="12">
        <v>2</v>
      </c>
      <c r="G2622" s="15">
        <v>1</v>
      </c>
      <c r="H2622" s="11">
        <v>900</v>
      </c>
      <c r="I2622" s="13">
        <v>424</v>
      </c>
      <c r="J2622" s="11">
        <v>0</v>
      </c>
      <c r="K2622" s="15" t="s">
        <v>4183</v>
      </c>
      <c r="L2622" s="11" t="s">
        <v>4183</v>
      </c>
      <c r="M2622" s="11" t="s">
        <v>4184</v>
      </c>
      <c r="N2622" s="11" t="s">
        <v>4181</v>
      </c>
      <c r="O2622" s="11">
        <v>101</v>
      </c>
      <c r="P2622" s="11">
        <v>1956</v>
      </c>
      <c r="Q2622" s="11">
        <v>69</v>
      </c>
      <c r="R2622" s="11">
        <v>1</v>
      </c>
    </row>
    <row r="2623" spans="1:18">
      <c r="A2623" s="10" t="s">
        <v>6505</v>
      </c>
      <c r="B2623" s="11" t="s">
        <v>743</v>
      </c>
      <c r="C2623" s="11" t="s">
        <v>4177</v>
      </c>
      <c r="D2623" s="11">
        <v>98155</v>
      </c>
      <c r="E2623" s="16">
        <v>381000</v>
      </c>
      <c r="F2623" s="12">
        <v>3</v>
      </c>
      <c r="G2623" s="15">
        <v>1.5</v>
      </c>
      <c r="H2623" s="15">
        <v>1460</v>
      </c>
      <c r="I2623" s="13">
        <v>261</v>
      </c>
      <c r="J2623" s="11">
        <v>0</v>
      </c>
      <c r="K2623" s="15" t="s">
        <v>4183</v>
      </c>
      <c r="L2623" s="11" t="s">
        <v>4183</v>
      </c>
      <c r="M2623" s="11" t="s">
        <v>4184</v>
      </c>
      <c r="N2623" s="11" t="s">
        <v>4180</v>
      </c>
      <c r="O2623" s="11">
        <v>71</v>
      </c>
      <c r="P2623" s="11">
        <v>2005</v>
      </c>
      <c r="Q2623" s="11">
        <v>20</v>
      </c>
      <c r="R2623" s="11">
        <v>1</v>
      </c>
    </row>
    <row r="2624" spans="1:18">
      <c r="A2624" s="10" t="s">
        <v>6506</v>
      </c>
      <c r="B2624" s="11" t="s">
        <v>100</v>
      </c>
      <c r="C2624" s="11" t="s">
        <v>4177</v>
      </c>
      <c r="D2624" s="11">
        <v>98155</v>
      </c>
      <c r="E2624" s="16">
        <v>381000</v>
      </c>
      <c r="F2624" s="12">
        <v>3</v>
      </c>
      <c r="G2624" s="15">
        <v>1.75</v>
      </c>
      <c r="H2624" s="15">
        <v>1800</v>
      </c>
      <c r="I2624" s="13">
        <v>212</v>
      </c>
      <c r="J2624" s="11">
        <v>0</v>
      </c>
      <c r="K2624" s="15" t="s">
        <v>4183</v>
      </c>
      <c r="L2624" s="11" t="s">
        <v>4178</v>
      </c>
      <c r="M2624" s="11" t="s">
        <v>4184</v>
      </c>
      <c r="N2624" s="11" t="s">
        <v>4181</v>
      </c>
      <c r="O2624" s="11">
        <v>75</v>
      </c>
      <c r="P2624" s="11">
        <v>0</v>
      </c>
      <c r="Q2624" s="11">
        <v>75</v>
      </c>
      <c r="R2624" s="11">
        <v>1</v>
      </c>
    </row>
    <row r="2625" spans="1:18">
      <c r="A2625" s="10" t="s">
        <v>6507</v>
      </c>
      <c r="B2625" s="11" t="s">
        <v>319</v>
      </c>
      <c r="C2625" s="11" t="s">
        <v>4177</v>
      </c>
      <c r="D2625" s="11">
        <v>98058</v>
      </c>
      <c r="E2625" s="16">
        <v>380681</v>
      </c>
      <c r="F2625" s="12">
        <v>4</v>
      </c>
      <c r="G2625" s="15">
        <v>2.5</v>
      </c>
      <c r="H2625" s="15">
        <v>2620</v>
      </c>
      <c r="I2625" s="13">
        <v>145</v>
      </c>
      <c r="J2625" s="11">
        <v>0</v>
      </c>
      <c r="K2625" s="15" t="s">
        <v>4183</v>
      </c>
      <c r="L2625" s="11" t="s">
        <v>4183</v>
      </c>
      <c r="M2625" s="11" t="s">
        <v>4184</v>
      </c>
      <c r="N2625" s="11" t="s">
        <v>4180</v>
      </c>
      <c r="O2625" s="11">
        <v>34</v>
      </c>
      <c r="P2625" s="11">
        <v>0</v>
      </c>
      <c r="Q2625" s="11">
        <v>34</v>
      </c>
      <c r="R2625" s="11">
        <v>2</v>
      </c>
    </row>
    <row r="2626" spans="1:18">
      <c r="A2626" s="10" t="s">
        <v>6508</v>
      </c>
      <c r="B2626" s="11" t="s">
        <v>459</v>
      </c>
      <c r="C2626" s="11" t="s">
        <v>4177</v>
      </c>
      <c r="D2626" s="11">
        <v>98198</v>
      </c>
      <c r="E2626" s="16">
        <v>380000</v>
      </c>
      <c r="F2626" s="12">
        <v>4</v>
      </c>
      <c r="G2626" s="15">
        <v>2.5</v>
      </c>
      <c r="H2626" s="15">
        <v>1984</v>
      </c>
      <c r="I2626" s="13">
        <v>192</v>
      </c>
      <c r="J2626" s="11">
        <v>1</v>
      </c>
      <c r="K2626" s="15" t="s">
        <v>4183</v>
      </c>
      <c r="L2626" s="11" t="s">
        <v>4178</v>
      </c>
      <c r="M2626" s="11" t="s">
        <v>4184</v>
      </c>
      <c r="N2626" s="11" t="s">
        <v>4180</v>
      </c>
      <c r="O2626" s="11">
        <v>63</v>
      </c>
      <c r="P2626" s="11">
        <v>2003</v>
      </c>
      <c r="Q2626" s="11">
        <v>22</v>
      </c>
      <c r="R2626" s="11">
        <v>1</v>
      </c>
    </row>
    <row r="2627" spans="1:18">
      <c r="A2627" s="10" t="s">
        <v>6509</v>
      </c>
      <c r="B2627" s="11" t="s">
        <v>1035</v>
      </c>
      <c r="C2627" s="11" t="s">
        <v>4177</v>
      </c>
      <c r="D2627" s="11">
        <v>98022</v>
      </c>
      <c r="E2627" s="16">
        <v>380000</v>
      </c>
      <c r="F2627" s="12">
        <v>3</v>
      </c>
      <c r="G2627" s="15">
        <v>2.25</v>
      </c>
      <c r="H2627" s="15">
        <v>1860</v>
      </c>
      <c r="I2627" s="13">
        <v>204</v>
      </c>
      <c r="J2627" s="11">
        <v>0</v>
      </c>
      <c r="K2627" s="15" t="s">
        <v>4183</v>
      </c>
      <c r="L2627" s="11" t="s">
        <v>4183</v>
      </c>
      <c r="M2627" s="11" t="s">
        <v>4184</v>
      </c>
      <c r="N2627" s="11" t="s">
        <v>4179</v>
      </c>
      <c r="O2627" s="11">
        <v>62</v>
      </c>
      <c r="P2627" s="11">
        <v>0</v>
      </c>
      <c r="Q2627" s="11">
        <v>62</v>
      </c>
      <c r="R2627" s="11">
        <v>2</v>
      </c>
    </row>
    <row r="2628" spans="1:18">
      <c r="A2628" s="10" t="s">
        <v>6510</v>
      </c>
      <c r="B2628" s="11" t="s">
        <v>329</v>
      </c>
      <c r="C2628" s="11" t="s">
        <v>4177</v>
      </c>
      <c r="D2628" s="11">
        <v>98028</v>
      </c>
      <c r="E2628" s="16">
        <v>380000</v>
      </c>
      <c r="F2628" s="12">
        <v>4</v>
      </c>
      <c r="G2628" s="15">
        <v>2.25</v>
      </c>
      <c r="H2628" s="15">
        <v>2150</v>
      </c>
      <c r="I2628" s="13">
        <v>177</v>
      </c>
      <c r="J2628" s="11">
        <v>0</v>
      </c>
      <c r="K2628" s="15" t="s">
        <v>4183</v>
      </c>
      <c r="L2628" s="11" t="s">
        <v>4178</v>
      </c>
      <c r="M2628" s="11" t="s">
        <v>4184</v>
      </c>
      <c r="N2628" s="11" t="s">
        <v>4180</v>
      </c>
      <c r="O2628" s="11">
        <v>62</v>
      </c>
      <c r="P2628" s="11">
        <v>2008</v>
      </c>
      <c r="Q2628" s="11">
        <v>17</v>
      </c>
      <c r="R2628" s="11">
        <v>1</v>
      </c>
    </row>
    <row r="2629" spans="1:18">
      <c r="A2629" s="10" t="s">
        <v>6511</v>
      </c>
      <c r="B2629" s="11" t="s">
        <v>1392</v>
      </c>
      <c r="C2629" s="11" t="s">
        <v>4177</v>
      </c>
      <c r="D2629" s="11">
        <v>98042</v>
      </c>
      <c r="E2629" s="16">
        <v>380000</v>
      </c>
      <c r="F2629" s="12">
        <v>4</v>
      </c>
      <c r="G2629" s="15">
        <v>2.5</v>
      </c>
      <c r="H2629" s="15">
        <v>2150</v>
      </c>
      <c r="I2629" s="13">
        <v>177</v>
      </c>
      <c r="J2629" s="11">
        <v>1</v>
      </c>
      <c r="K2629" s="15" t="s">
        <v>4183</v>
      </c>
      <c r="L2629" s="11" t="s">
        <v>4183</v>
      </c>
      <c r="M2629" s="11" t="s">
        <v>4184</v>
      </c>
      <c r="N2629" s="11" t="s">
        <v>4180</v>
      </c>
      <c r="O2629" s="11">
        <v>34</v>
      </c>
      <c r="P2629" s="11">
        <v>0</v>
      </c>
      <c r="Q2629" s="11">
        <v>34</v>
      </c>
      <c r="R2629" s="11">
        <v>2</v>
      </c>
    </row>
    <row r="2630" spans="1:18">
      <c r="A2630" s="10" t="s">
        <v>6512</v>
      </c>
      <c r="B2630" s="11" t="s">
        <v>920</v>
      </c>
      <c r="C2630" s="11" t="s">
        <v>4177</v>
      </c>
      <c r="D2630" s="11">
        <v>98038</v>
      </c>
      <c r="E2630" s="16">
        <v>380000</v>
      </c>
      <c r="F2630" s="12">
        <v>4</v>
      </c>
      <c r="G2630" s="15">
        <v>3</v>
      </c>
      <c r="H2630" s="15">
        <v>2800</v>
      </c>
      <c r="I2630" s="13">
        <v>136</v>
      </c>
      <c r="J2630" s="11">
        <v>0</v>
      </c>
      <c r="K2630" s="15" t="s">
        <v>4183</v>
      </c>
      <c r="L2630" s="11" t="s">
        <v>4183</v>
      </c>
      <c r="M2630" s="11" t="s">
        <v>4184</v>
      </c>
      <c r="N2630" s="11" t="s">
        <v>4180</v>
      </c>
      <c r="O2630" s="11">
        <v>23</v>
      </c>
      <c r="P2630" s="11">
        <v>0</v>
      </c>
      <c r="Q2630" s="11">
        <v>23</v>
      </c>
      <c r="R2630" s="11">
        <v>2</v>
      </c>
    </row>
    <row r="2631" spans="1:18">
      <c r="A2631" s="10" t="s">
        <v>2756</v>
      </c>
      <c r="B2631" s="11" t="s">
        <v>319</v>
      </c>
      <c r="C2631" s="11" t="s">
        <v>4177</v>
      </c>
      <c r="D2631" s="11">
        <v>98055</v>
      </c>
      <c r="E2631" s="16">
        <v>380000</v>
      </c>
      <c r="F2631" s="12">
        <v>4</v>
      </c>
      <c r="G2631" s="15">
        <v>2.5</v>
      </c>
      <c r="H2631" s="15">
        <v>2540</v>
      </c>
      <c r="I2631" s="13">
        <v>150</v>
      </c>
      <c r="J2631" s="11">
        <v>0</v>
      </c>
      <c r="K2631" s="15" t="s">
        <v>4183</v>
      </c>
      <c r="L2631" s="11" t="s">
        <v>4178</v>
      </c>
      <c r="M2631" s="11" t="s">
        <v>4184</v>
      </c>
      <c r="N2631" s="11" t="s">
        <v>4180</v>
      </c>
      <c r="O2631" s="11">
        <v>25</v>
      </c>
      <c r="P2631" s="11">
        <v>0</v>
      </c>
      <c r="Q2631" s="11">
        <v>25</v>
      </c>
      <c r="R2631" s="11">
        <v>2</v>
      </c>
    </row>
    <row r="2632" spans="1:18">
      <c r="A2632" s="10" t="s">
        <v>6513</v>
      </c>
      <c r="B2632" s="11" t="s">
        <v>49</v>
      </c>
      <c r="C2632" s="11" t="s">
        <v>4177</v>
      </c>
      <c r="D2632" s="11">
        <v>98126</v>
      </c>
      <c r="E2632" s="16">
        <v>380000</v>
      </c>
      <c r="F2632" s="12">
        <v>2</v>
      </c>
      <c r="G2632" s="15">
        <v>1</v>
      </c>
      <c r="H2632" s="11">
        <v>780</v>
      </c>
      <c r="I2632" s="13">
        <v>487</v>
      </c>
      <c r="J2632" s="11">
        <v>0</v>
      </c>
      <c r="K2632" s="15" t="s">
        <v>4183</v>
      </c>
      <c r="L2632" s="11" t="s">
        <v>4183</v>
      </c>
      <c r="M2632" s="11" t="s">
        <v>4184</v>
      </c>
      <c r="N2632" s="11" t="s">
        <v>4180</v>
      </c>
      <c r="O2632" s="11">
        <v>107</v>
      </c>
      <c r="P2632" s="11">
        <v>0</v>
      </c>
      <c r="Q2632" s="11">
        <v>107</v>
      </c>
      <c r="R2632" s="11">
        <v>1</v>
      </c>
    </row>
    <row r="2633" spans="1:18">
      <c r="A2633" s="10" t="s">
        <v>2758</v>
      </c>
      <c r="B2633" s="11" t="s">
        <v>49</v>
      </c>
      <c r="C2633" s="11" t="s">
        <v>4177</v>
      </c>
      <c r="D2633" s="11">
        <v>98144</v>
      </c>
      <c r="E2633" s="16">
        <v>380000</v>
      </c>
      <c r="F2633" s="12">
        <v>2</v>
      </c>
      <c r="G2633" s="15">
        <v>2.5</v>
      </c>
      <c r="H2633" s="15">
        <v>1230</v>
      </c>
      <c r="I2633" s="13">
        <v>309</v>
      </c>
      <c r="J2633" s="11">
        <v>0</v>
      </c>
      <c r="K2633" s="15" t="s">
        <v>4183</v>
      </c>
      <c r="L2633" s="11" t="s">
        <v>4178</v>
      </c>
      <c r="M2633" s="11" t="s">
        <v>4184</v>
      </c>
      <c r="N2633" s="11" t="s">
        <v>4180</v>
      </c>
      <c r="O2633" s="11">
        <v>14</v>
      </c>
      <c r="P2633" s="11">
        <v>0</v>
      </c>
      <c r="Q2633" s="11">
        <v>14</v>
      </c>
      <c r="R2633" s="11">
        <v>2</v>
      </c>
    </row>
    <row r="2634" spans="1:18">
      <c r="A2634" s="10" t="s">
        <v>2759</v>
      </c>
      <c r="B2634" s="11" t="s">
        <v>49</v>
      </c>
      <c r="C2634" s="11" t="s">
        <v>4177</v>
      </c>
      <c r="D2634" s="11">
        <v>98108</v>
      </c>
      <c r="E2634" s="16">
        <v>380000</v>
      </c>
      <c r="F2634" s="12">
        <v>3</v>
      </c>
      <c r="G2634" s="15">
        <v>1.75</v>
      </c>
      <c r="H2634" s="15">
        <v>1690</v>
      </c>
      <c r="I2634" s="13">
        <v>225</v>
      </c>
      <c r="J2634" s="11">
        <v>0</v>
      </c>
      <c r="K2634" s="15" t="s">
        <v>4183</v>
      </c>
      <c r="L2634" s="11" t="s">
        <v>4178</v>
      </c>
      <c r="M2634" s="11" t="s">
        <v>4184</v>
      </c>
      <c r="N2634" s="11" t="s">
        <v>4180</v>
      </c>
      <c r="O2634" s="11">
        <v>17</v>
      </c>
      <c r="P2634" s="11">
        <v>0</v>
      </c>
      <c r="Q2634" s="11">
        <v>17</v>
      </c>
      <c r="R2634" s="11">
        <v>2</v>
      </c>
    </row>
    <row r="2635" spans="1:18">
      <c r="A2635" s="10" t="s">
        <v>6514</v>
      </c>
      <c r="B2635" s="11" t="s">
        <v>49</v>
      </c>
      <c r="C2635" s="11" t="s">
        <v>4177</v>
      </c>
      <c r="D2635" s="11">
        <v>98118</v>
      </c>
      <c r="E2635" s="16">
        <v>380000</v>
      </c>
      <c r="F2635" s="12">
        <v>5</v>
      </c>
      <c r="G2635" s="15">
        <v>3.5</v>
      </c>
      <c r="H2635" s="15">
        <v>2420</v>
      </c>
      <c r="I2635" s="13">
        <v>157</v>
      </c>
      <c r="J2635" s="11">
        <v>0</v>
      </c>
      <c r="K2635" s="15" t="s">
        <v>4183</v>
      </c>
      <c r="L2635" s="11" t="s">
        <v>4183</v>
      </c>
      <c r="M2635" s="11" t="s">
        <v>4184</v>
      </c>
      <c r="N2635" s="11" t="s">
        <v>4180</v>
      </c>
      <c r="O2635" s="11">
        <v>12</v>
      </c>
      <c r="P2635" s="11">
        <v>1923</v>
      </c>
      <c r="Q2635" s="11">
        <v>102</v>
      </c>
      <c r="R2635" s="11">
        <v>2</v>
      </c>
    </row>
    <row r="2636" spans="1:18">
      <c r="A2636" s="10" t="s">
        <v>6515</v>
      </c>
      <c r="B2636" s="11" t="s">
        <v>49</v>
      </c>
      <c r="C2636" s="11" t="s">
        <v>4177</v>
      </c>
      <c r="D2636" s="11">
        <v>98136</v>
      </c>
      <c r="E2636" s="16">
        <v>380000</v>
      </c>
      <c r="F2636" s="12">
        <v>3</v>
      </c>
      <c r="G2636" s="15">
        <v>1.5</v>
      </c>
      <c r="H2636" s="15">
        <v>1520</v>
      </c>
      <c r="I2636" s="13">
        <v>250</v>
      </c>
      <c r="J2636" s="11">
        <v>0</v>
      </c>
      <c r="K2636" s="15" t="s">
        <v>4183</v>
      </c>
      <c r="L2636" s="11" t="s">
        <v>4178</v>
      </c>
      <c r="M2636" s="11" t="s">
        <v>4184</v>
      </c>
      <c r="N2636" s="11" t="s">
        <v>4180</v>
      </c>
      <c r="O2636" s="11">
        <v>76</v>
      </c>
      <c r="P2636" s="11">
        <v>1998</v>
      </c>
      <c r="Q2636" s="11">
        <v>27</v>
      </c>
      <c r="R2636" s="11">
        <v>1</v>
      </c>
    </row>
    <row r="2637" spans="1:18">
      <c r="A2637" s="10" t="s">
        <v>6516</v>
      </c>
      <c r="B2637" s="11" t="s">
        <v>49</v>
      </c>
      <c r="C2637" s="11" t="s">
        <v>4177</v>
      </c>
      <c r="D2637" s="11">
        <v>98136</v>
      </c>
      <c r="E2637" s="16">
        <v>380000</v>
      </c>
      <c r="F2637" s="12">
        <v>3</v>
      </c>
      <c r="G2637" s="15">
        <v>2</v>
      </c>
      <c r="H2637" s="15">
        <v>1660</v>
      </c>
      <c r="I2637" s="13">
        <v>229</v>
      </c>
      <c r="J2637" s="11">
        <v>0</v>
      </c>
      <c r="K2637" s="15" t="s">
        <v>4183</v>
      </c>
      <c r="L2637" s="11" t="s">
        <v>4183</v>
      </c>
      <c r="M2637" s="11" t="s">
        <v>4184</v>
      </c>
      <c r="N2637" s="11" t="s">
        <v>4180</v>
      </c>
      <c r="O2637" s="11">
        <v>76</v>
      </c>
      <c r="P2637" s="11">
        <v>1998</v>
      </c>
      <c r="Q2637" s="11">
        <v>27</v>
      </c>
      <c r="R2637" s="11">
        <v>1</v>
      </c>
    </row>
    <row r="2638" spans="1:18">
      <c r="A2638" s="10" t="s">
        <v>6517</v>
      </c>
      <c r="B2638" s="11" t="s">
        <v>49</v>
      </c>
      <c r="C2638" s="11" t="s">
        <v>4177</v>
      </c>
      <c r="D2638" s="11">
        <v>98108</v>
      </c>
      <c r="E2638" s="16">
        <v>380000</v>
      </c>
      <c r="F2638" s="12">
        <v>2</v>
      </c>
      <c r="G2638" s="15">
        <v>1</v>
      </c>
      <c r="H2638" s="15">
        <v>1210</v>
      </c>
      <c r="I2638" s="13">
        <v>314</v>
      </c>
      <c r="J2638" s="11">
        <v>0</v>
      </c>
      <c r="K2638" s="15" t="s">
        <v>4183</v>
      </c>
      <c r="L2638" s="11" t="s">
        <v>4178</v>
      </c>
      <c r="M2638" s="11" t="s">
        <v>4184</v>
      </c>
      <c r="N2638" s="11" t="s">
        <v>4180</v>
      </c>
      <c r="O2638" s="11">
        <v>75</v>
      </c>
      <c r="P2638" s="11">
        <v>2005</v>
      </c>
      <c r="Q2638" s="11">
        <v>20</v>
      </c>
      <c r="R2638" s="11">
        <v>1</v>
      </c>
    </row>
    <row r="2639" spans="1:18">
      <c r="A2639" s="10" t="s">
        <v>6518</v>
      </c>
      <c r="B2639" s="11" t="s">
        <v>100</v>
      </c>
      <c r="C2639" s="11" t="s">
        <v>4177</v>
      </c>
      <c r="D2639" s="11">
        <v>98177</v>
      </c>
      <c r="E2639" s="16">
        <v>380000</v>
      </c>
      <c r="F2639" s="12">
        <v>4</v>
      </c>
      <c r="G2639" s="15">
        <v>1.5</v>
      </c>
      <c r="H2639" s="15">
        <v>1680</v>
      </c>
      <c r="I2639" s="13">
        <v>226</v>
      </c>
      <c r="J2639" s="11">
        <v>0</v>
      </c>
      <c r="K2639" s="15" t="s">
        <v>4183</v>
      </c>
      <c r="L2639" s="11" t="s">
        <v>4178</v>
      </c>
      <c r="M2639" s="11" t="s">
        <v>4184</v>
      </c>
      <c r="N2639" s="11" t="s">
        <v>4180</v>
      </c>
      <c r="O2639" s="11">
        <v>66</v>
      </c>
      <c r="P2639" s="11">
        <v>1989</v>
      </c>
      <c r="Q2639" s="11">
        <v>36</v>
      </c>
      <c r="R2639" s="11">
        <v>1</v>
      </c>
    </row>
    <row r="2640" spans="1:18">
      <c r="A2640" s="10" t="s">
        <v>6519</v>
      </c>
      <c r="B2640" s="11" t="s">
        <v>329</v>
      </c>
      <c r="C2640" s="11" t="s">
        <v>4177</v>
      </c>
      <c r="D2640" s="11">
        <v>98028</v>
      </c>
      <c r="E2640" s="16">
        <v>379950</v>
      </c>
      <c r="F2640" s="12">
        <v>3</v>
      </c>
      <c r="G2640" s="15">
        <v>1.5</v>
      </c>
      <c r="H2640" s="15">
        <v>1690</v>
      </c>
      <c r="I2640" s="13">
        <v>225</v>
      </c>
      <c r="J2640" s="11">
        <v>0</v>
      </c>
      <c r="K2640" s="15" t="s">
        <v>4183</v>
      </c>
      <c r="L2640" s="11" t="s">
        <v>4178</v>
      </c>
      <c r="M2640" s="11" t="s">
        <v>4184</v>
      </c>
      <c r="N2640" s="11" t="s">
        <v>4179</v>
      </c>
      <c r="O2640" s="11">
        <v>69</v>
      </c>
      <c r="P2640" s="11">
        <v>0</v>
      </c>
      <c r="Q2640" s="11">
        <v>69</v>
      </c>
      <c r="R2640" s="11">
        <v>1</v>
      </c>
    </row>
    <row r="2641" spans="1:18">
      <c r="A2641" s="10" t="s">
        <v>6520</v>
      </c>
      <c r="B2641" s="11" t="s">
        <v>100</v>
      </c>
      <c r="C2641" s="11" t="s">
        <v>4177</v>
      </c>
      <c r="D2641" s="11">
        <v>98155</v>
      </c>
      <c r="E2641" s="16">
        <v>379950</v>
      </c>
      <c r="F2641" s="12">
        <v>3</v>
      </c>
      <c r="G2641" s="15">
        <v>3.25</v>
      </c>
      <c r="H2641" s="15">
        <v>1860</v>
      </c>
      <c r="I2641" s="13">
        <v>204</v>
      </c>
      <c r="J2641" s="11">
        <v>0</v>
      </c>
      <c r="K2641" s="15" t="s">
        <v>4183</v>
      </c>
      <c r="L2641" s="11" t="s">
        <v>4183</v>
      </c>
      <c r="M2641" s="11" t="s">
        <v>4184</v>
      </c>
      <c r="N2641" s="11" t="s">
        <v>4180</v>
      </c>
      <c r="O2641" s="11">
        <v>18</v>
      </c>
      <c r="P2641" s="11">
        <v>0</v>
      </c>
      <c r="Q2641" s="11">
        <v>18</v>
      </c>
      <c r="R2641" s="11">
        <v>3</v>
      </c>
    </row>
    <row r="2642" spans="1:18">
      <c r="A2642" s="10" t="s">
        <v>6521</v>
      </c>
      <c r="B2642" s="11" t="s">
        <v>49</v>
      </c>
      <c r="C2642" s="11" t="s">
        <v>4177</v>
      </c>
      <c r="D2642" s="11">
        <v>98106</v>
      </c>
      <c r="E2642" s="16">
        <v>379900</v>
      </c>
      <c r="F2642" s="12">
        <v>5</v>
      </c>
      <c r="G2642" s="15">
        <v>3.5</v>
      </c>
      <c r="H2642" s="15">
        <v>2800</v>
      </c>
      <c r="I2642" s="13">
        <v>136</v>
      </c>
      <c r="J2642" s="11">
        <v>0</v>
      </c>
      <c r="K2642" s="15" t="s">
        <v>4183</v>
      </c>
      <c r="L2642" s="11" t="s">
        <v>4183</v>
      </c>
      <c r="M2642" s="11" t="s">
        <v>4184</v>
      </c>
      <c r="N2642" s="11" t="s">
        <v>4180</v>
      </c>
      <c r="O2642" s="11">
        <v>30</v>
      </c>
      <c r="P2642" s="11">
        <v>0</v>
      </c>
      <c r="Q2642" s="11">
        <v>30</v>
      </c>
      <c r="R2642" s="11">
        <v>2</v>
      </c>
    </row>
    <row r="2643" spans="1:18">
      <c r="A2643" s="10" t="s">
        <v>6522</v>
      </c>
      <c r="B2643" s="11" t="s">
        <v>49</v>
      </c>
      <c r="C2643" s="11" t="s">
        <v>4177</v>
      </c>
      <c r="D2643" s="11">
        <v>98116</v>
      </c>
      <c r="E2643" s="16">
        <v>379509</v>
      </c>
      <c r="F2643" s="12">
        <v>2</v>
      </c>
      <c r="G2643" s="15">
        <v>1</v>
      </c>
      <c r="H2643" s="11">
        <v>880</v>
      </c>
      <c r="I2643" s="13">
        <v>431</v>
      </c>
      <c r="J2643" s="11">
        <v>0</v>
      </c>
      <c r="K2643" s="15" t="s">
        <v>4183</v>
      </c>
      <c r="L2643" s="11" t="s">
        <v>4183</v>
      </c>
      <c r="M2643" s="11" t="s">
        <v>4184</v>
      </c>
      <c r="N2643" s="11" t="s">
        <v>4180</v>
      </c>
      <c r="O2643" s="11">
        <v>75</v>
      </c>
      <c r="P2643" s="11">
        <v>2005</v>
      </c>
      <c r="Q2643" s="11">
        <v>20</v>
      </c>
      <c r="R2643" s="11">
        <v>1</v>
      </c>
    </row>
    <row r="2644" spans="1:18">
      <c r="A2644" s="10" t="s">
        <v>6523</v>
      </c>
      <c r="B2644" s="11" t="s">
        <v>79</v>
      </c>
      <c r="C2644" s="11" t="s">
        <v>4177</v>
      </c>
      <c r="D2644" s="11">
        <v>98027</v>
      </c>
      <c r="E2644" s="16">
        <v>379500</v>
      </c>
      <c r="F2644" s="12">
        <v>3</v>
      </c>
      <c r="G2644" s="15">
        <v>2.25</v>
      </c>
      <c r="H2644" s="15">
        <v>1410</v>
      </c>
      <c r="I2644" s="13">
        <v>269</v>
      </c>
      <c r="J2644" s="11">
        <v>0</v>
      </c>
      <c r="K2644" s="15" t="s">
        <v>4183</v>
      </c>
      <c r="L2644" s="11" t="s">
        <v>4178</v>
      </c>
      <c r="M2644" s="11" t="s">
        <v>4184</v>
      </c>
      <c r="N2644" s="11" t="s">
        <v>4180</v>
      </c>
      <c r="O2644" s="11">
        <v>20</v>
      </c>
      <c r="P2644" s="11">
        <v>0</v>
      </c>
      <c r="Q2644" s="11">
        <v>20</v>
      </c>
      <c r="R2644" s="11">
        <v>2</v>
      </c>
    </row>
    <row r="2645" spans="1:18">
      <c r="A2645" s="10" t="s">
        <v>6524</v>
      </c>
      <c r="B2645" s="11" t="s">
        <v>49</v>
      </c>
      <c r="C2645" s="11" t="s">
        <v>4177</v>
      </c>
      <c r="D2645" s="11">
        <v>98115</v>
      </c>
      <c r="E2645" s="16">
        <v>379000</v>
      </c>
      <c r="F2645" s="12">
        <v>2</v>
      </c>
      <c r="G2645" s="15">
        <v>1</v>
      </c>
      <c r="H2645" s="11">
        <v>800</v>
      </c>
      <c r="I2645" s="13">
        <v>474</v>
      </c>
      <c r="J2645" s="11">
        <v>0</v>
      </c>
      <c r="K2645" s="15" t="s">
        <v>4183</v>
      </c>
      <c r="L2645" s="11" t="s">
        <v>4183</v>
      </c>
      <c r="M2645" s="11" t="s">
        <v>4179</v>
      </c>
      <c r="N2645" s="11" t="s">
        <v>4180</v>
      </c>
      <c r="O2645" s="11">
        <v>85</v>
      </c>
      <c r="P2645" s="11">
        <v>1996</v>
      </c>
      <c r="Q2645" s="11">
        <v>29</v>
      </c>
      <c r="R2645" s="11">
        <v>1</v>
      </c>
    </row>
    <row r="2646" spans="1:18">
      <c r="A2646" s="10" t="s">
        <v>6525</v>
      </c>
      <c r="B2646" s="11" t="s">
        <v>46</v>
      </c>
      <c r="C2646" s="11" t="s">
        <v>4177</v>
      </c>
      <c r="D2646" s="11">
        <v>98033</v>
      </c>
      <c r="E2646" s="16">
        <v>379000</v>
      </c>
      <c r="F2646" s="12">
        <v>3</v>
      </c>
      <c r="G2646" s="15">
        <v>2.5</v>
      </c>
      <c r="H2646" s="15">
        <v>1530</v>
      </c>
      <c r="I2646" s="13">
        <v>248</v>
      </c>
      <c r="J2646" s="11">
        <v>0</v>
      </c>
      <c r="K2646" s="15" t="s">
        <v>4183</v>
      </c>
      <c r="L2646" s="11" t="s">
        <v>4183</v>
      </c>
      <c r="M2646" s="11" t="s">
        <v>4184</v>
      </c>
      <c r="N2646" s="11" t="s">
        <v>4179</v>
      </c>
      <c r="O2646" s="11">
        <v>39</v>
      </c>
      <c r="P2646" s="11">
        <v>0</v>
      </c>
      <c r="Q2646" s="11">
        <v>39</v>
      </c>
      <c r="R2646" s="11">
        <v>2</v>
      </c>
    </row>
    <row r="2647" spans="1:18">
      <c r="A2647" s="10" t="s">
        <v>6526</v>
      </c>
      <c r="B2647" s="11" t="s">
        <v>624</v>
      </c>
      <c r="C2647" s="11" t="s">
        <v>4177</v>
      </c>
      <c r="D2647" s="11">
        <v>98045</v>
      </c>
      <c r="E2647" s="16">
        <v>379000</v>
      </c>
      <c r="F2647" s="12">
        <v>3</v>
      </c>
      <c r="G2647" s="15">
        <v>2.5</v>
      </c>
      <c r="H2647" s="15">
        <v>1740</v>
      </c>
      <c r="I2647" s="13">
        <v>218</v>
      </c>
      <c r="J2647" s="11">
        <v>1</v>
      </c>
      <c r="K2647" s="15" t="s">
        <v>4183</v>
      </c>
      <c r="L2647" s="11" t="s">
        <v>4183</v>
      </c>
      <c r="M2647" s="11" t="s">
        <v>4184</v>
      </c>
      <c r="N2647" s="11" t="s">
        <v>4180</v>
      </c>
      <c r="O2647" s="11">
        <v>33</v>
      </c>
      <c r="P2647" s="11">
        <v>0</v>
      </c>
      <c r="Q2647" s="11">
        <v>33</v>
      </c>
      <c r="R2647" s="11">
        <v>2</v>
      </c>
    </row>
    <row r="2648" spans="1:18">
      <c r="A2648" s="10" t="s">
        <v>6527</v>
      </c>
      <c r="B2648" s="11" t="s">
        <v>319</v>
      </c>
      <c r="C2648" s="11" t="s">
        <v>4177</v>
      </c>
      <c r="D2648" s="11">
        <v>98059</v>
      </c>
      <c r="E2648" s="16">
        <v>379000</v>
      </c>
      <c r="F2648" s="12">
        <v>4</v>
      </c>
      <c r="G2648" s="15">
        <v>1.5</v>
      </c>
      <c r="H2648" s="15">
        <v>2020</v>
      </c>
      <c r="I2648" s="13">
        <v>188</v>
      </c>
      <c r="J2648" s="11">
        <v>0</v>
      </c>
      <c r="K2648" s="15" t="s">
        <v>4183</v>
      </c>
      <c r="L2648" s="11" t="s">
        <v>4183</v>
      </c>
      <c r="M2648" s="11" t="s">
        <v>4184</v>
      </c>
      <c r="N2648" s="11" t="s">
        <v>4179</v>
      </c>
      <c r="O2648" s="11">
        <v>65</v>
      </c>
      <c r="P2648" s="11">
        <v>2001</v>
      </c>
      <c r="Q2648" s="11">
        <v>24</v>
      </c>
      <c r="R2648" s="11">
        <v>1</v>
      </c>
    </row>
    <row r="2649" spans="1:18">
      <c r="A2649" s="10" t="s">
        <v>2774</v>
      </c>
      <c r="B2649" s="11" t="s">
        <v>49</v>
      </c>
      <c r="C2649" s="11" t="s">
        <v>4177</v>
      </c>
      <c r="D2649" s="11">
        <v>98118</v>
      </c>
      <c r="E2649" s="16">
        <v>378750</v>
      </c>
      <c r="F2649" s="12">
        <v>3</v>
      </c>
      <c r="G2649" s="15">
        <v>2.5</v>
      </c>
      <c r="H2649" s="15">
        <v>2160</v>
      </c>
      <c r="I2649" s="13">
        <v>175</v>
      </c>
      <c r="J2649" s="11">
        <v>0</v>
      </c>
      <c r="K2649" s="15" t="s">
        <v>4183</v>
      </c>
      <c r="L2649" s="11" t="s">
        <v>4178</v>
      </c>
      <c r="M2649" s="11" t="s">
        <v>4184</v>
      </c>
      <c r="N2649" s="11" t="s">
        <v>4180</v>
      </c>
      <c r="O2649" s="11">
        <v>116</v>
      </c>
      <c r="P2649" s="11">
        <v>2011</v>
      </c>
      <c r="Q2649" s="11">
        <v>14</v>
      </c>
      <c r="R2649" s="11">
        <v>1.5</v>
      </c>
    </row>
    <row r="2650" spans="1:18">
      <c r="A2650" s="10" t="s">
        <v>6528</v>
      </c>
      <c r="B2650" s="11" t="s">
        <v>519</v>
      </c>
      <c r="C2650" s="11" t="s">
        <v>4177</v>
      </c>
      <c r="D2650" s="11">
        <v>98092</v>
      </c>
      <c r="E2650" s="16">
        <v>378500</v>
      </c>
      <c r="F2650" s="12">
        <v>3</v>
      </c>
      <c r="G2650" s="15">
        <v>2.5</v>
      </c>
      <c r="H2650" s="15">
        <v>2860</v>
      </c>
      <c r="I2650" s="13">
        <v>132</v>
      </c>
      <c r="J2650" s="11">
        <v>1</v>
      </c>
      <c r="K2650" s="15" t="s">
        <v>4183</v>
      </c>
      <c r="L2650" s="11" t="s">
        <v>4183</v>
      </c>
      <c r="M2650" s="11" t="s">
        <v>4184</v>
      </c>
      <c r="N2650" s="11" t="s">
        <v>4179</v>
      </c>
      <c r="O2650" s="11">
        <v>35</v>
      </c>
      <c r="P2650" s="11">
        <v>0</v>
      </c>
      <c r="Q2650" s="11">
        <v>35</v>
      </c>
      <c r="R2650" s="11">
        <v>2</v>
      </c>
    </row>
    <row r="2651" spans="1:18">
      <c r="A2651" s="10" t="s">
        <v>6529</v>
      </c>
      <c r="B2651" s="11" t="s">
        <v>49</v>
      </c>
      <c r="C2651" s="11" t="s">
        <v>4177</v>
      </c>
      <c r="D2651" s="11">
        <v>98115</v>
      </c>
      <c r="E2651" s="16">
        <v>378500</v>
      </c>
      <c r="F2651" s="12">
        <v>2</v>
      </c>
      <c r="G2651" s="15">
        <v>1</v>
      </c>
      <c r="H2651" s="11">
        <v>730</v>
      </c>
      <c r="I2651" s="13">
        <v>518</v>
      </c>
      <c r="J2651" s="11">
        <v>0</v>
      </c>
      <c r="K2651" s="15" t="s">
        <v>4183</v>
      </c>
      <c r="L2651" s="11" t="s">
        <v>4183</v>
      </c>
      <c r="M2651" s="11" t="s">
        <v>4184</v>
      </c>
      <c r="N2651" s="11" t="s">
        <v>4180</v>
      </c>
      <c r="O2651" s="11">
        <v>79</v>
      </c>
      <c r="P2651" s="11">
        <v>0</v>
      </c>
      <c r="Q2651" s="11">
        <v>79</v>
      </c>
      <c r="R2651" s="11">
        <v>1</v>
      </c>
    </row>
    <row r="2652" spans="1:18">
      <c r="A2652" s="10" t="s">
        <v>6530</v>
      </c>
      <c r="B2652" s="11" t="s">
        <v>624</v>
      </c>
      <c r="C2652" s="11" t="s">
        <v>4177</v>
      </c>
      <c r="D2652" s="11">
        <v>98045</v>
      </c>
      <c r="E2652" s="16">
        <v>378000</v>
      </c>
      <c r="F2652" s="12">
        <v>4</v>
      </c>
      <c r="G2652" s="15">
        <v>2.5</v>
      </c>
      <c r="H2652" s="15">
        <v>1890</v>
      </c>
      <c r="I2652" s="13">
        <v>200</v>
      </c>
      <c r="J2652" s="11">
        <v>0</v>
      </c>
      <c r="K2652" s="15" t="s">
        <v>4183</v>
      </c>
      <c r="L2652" s="11" t="s">
        <v>4178</v>
      </c>
      <c r="M2652" s="11" t="s">
        <v>4184</v>
      </c>
      <c r="N2652" s="11" t="s">
        <v>4180</v>
      </c>
      <c r="O2652" s="11">
        <v>47</v>
      </c>
      <c r="P2652" s="11">
        <v>0</v>
      </c>
      <c r="Q2652" s="11">
        <v>47</v>
      </c>
      <c r="R2652" s="11">
        <v>1</v>
      </c>
    </row>
    <row r="2653" spans="1:18">
      <c r="A2653" s="10" t="s">
        <v>6531</v>
      </c>
      <c r="B2653" s="11" t="s">
        <v>49</v>
      </c>
      <c r="C2653" s="11" t="s">
        <v>4177</v>
      </c>
      <c r="D2653" s="11">
        <v>98125</v>
      </c>
      <c r="E2653" s="16">
        <v>378000</v>
      </c>
      <c r="F2653" s="12">
        <v>3</v>
      </c>
      <c r="G2653" s="15">
        <v>2.5</v>
      </c>
      <c r="H2653" s="15">
        <v>1601</v>
      </c>
      <c r="I2653" s="13">
        <v>236</v>
      </c>
      <c r="J2653" s="11">
        <v>0</v>
      </c>
      <c r="K2653" s="15" t="s">
        <v>4183</v>
      </c>
      <c r="L2653" s="11" t="s">
        <v>4178</v>
      </c>
      <c r="M2653" s="11" t="s">
        <v>4184</v>
      </c>
      <c r="N2653" s="11" t="s">
        <v>4180</v>
      </c>
      <c r="O2653" s="11">
        <v>18</v>
      </c>
      <c r="P2653" s="11">
        <v>0</v>
      </c>
      <c r="Q2653" s="11">
        <v>18</v>
      </c>
      <c r="R2653" s="11">
        <v>3</v>
      </c>
    </row>
    <row r="2654" spans="1:18">
      <c r="A2654" s="10" t="s">
        <v>6532</v>
      </c>
      <c r="B2654" s="11" t="s">
        <v>49</v>
      </c>
      <c r="C2654" s="11" t="s">
        <v>4177</v>
      </c>
      <c r="D2654" s="11">
        <v>98125</v>
      </c>
      <c r="E2654" s="16">
        <v>378000</v>
      </c>
      <c r="F2654" s="12">
        <v>5</v>
      </c>
      <c r="G2654" s="15">
        <v>2.5</v>
      </c>
      <c r="H2654" s="15">
        <v>2760</v>
      </c>
      <c r="I2654" s="13">
        <v>137</v>
      </c>
      <c r="J2654" s="11">
        <v>0</v>
      </c>
      <c r="K2654" s="15" t="s">
        <v>4183</v>
      </c>
      <c r="L2654" s="11" t="s">
        <v>4178</v>
      </c>
      <c r="M2654" s="11" t="s">
        <v>4184</v>
      </c>
      <c r="N2654" s="11" t="s">
        <v>4179</v>
      </c>
      <c r="O2654" s="11">
        <v>65</v>
      </c>
      <c r="P2654" s="11">
        <v>2001</v>
      </c>
      <c r="Q2654" s="11">
        <v>24</v>
      </c>
      <c r="R2654" s="11">
        <v>1</v>
      </c>
    </row>
    <row r="2655" spans="1:18">
      <c r="A2655" s="10" t="s">
        <v>2780</v>
      </c>
      <c r="B2655" s="11" t="s">
        <v>100</v>
      </c>
      <c r="C2655" s="11" t="s">
        <v>4177</v>
      </c>
      <c r="D2655" s="11">
        <v>98133</v>
      </c>
      <c r="E2655" s="16">
        <v>377691</v>
      </c>
      <c r="F2655" s="12">
        <v>5</v>
      </c>
      <c r="G2655" s="15">
        <v>1.75</v>
      </c>
      <c r="H2655" s="15">
        <v>2120</v>
      </c>
      <c r="I2655" s="13">
        <v>178</v>
      </c>
      <c r="J2655" s="11">
        <v>0</v>
      </c>
      <c r="K2655" s="15" t="s">
        <v>4183</v>
      </c>
      <c r="L2655" s="11" t="s">
        <v>4178</v>
      </c>
      <c r="M2655" s="11" t="s">
        <v>4184</v>
      </c>
      <c r="N2655" s="11" t="s">
        <v>4179</v>
      </c>
      <c r="O2655" s="11">
        <v>83</v>
      </c>
      <c r="P2655" s="11">
        <v>1982</v>
      </c>
      <c r="Q2655" s="11">
        <v>43</v>
      </c>
      <c r="R2655" s="11">
        <v>1</v>
      </c>
    </row>
    <row r="2656" spans="1:18">
      <c r="A2656" s="10" t="s">
        <v>6533</v>
      </c>
      <c r="B2656" s="11" t="s">
        <v>79</v>
      </c>
      <c r="C2656" s="11" t="s">
        <v>4177</v>
      </c>
      <c r="D2656" s="11">
        <v>98027</v>
      </c>
      <c r="E2656" s="16">
        <v>377500</v>
      </c>
      <c r="F2656" s="12">
        <v>3</v>
      </c>
      <c r="G2656" s="15">
        <v>2.25</v>
      </c>
      <c r="H2656" s="15">
        <v>1410</v>
      </c>
      <c r="I2656" s="13">
        <v>268</v>
      </c>
      <c r="J2656" s="11">
        <v>0</v>
      </c>
      <c r="K2656" s="15" t="s">
        <v>4183</v>
      </c>
      <c r="L2656" s="11" t="s">
        <v>4178</v>
      </c>
      <c r="M2656" s="11" t="s">
        <v>4184</v>
      </c>
      <c r="N2656" s="11" t="s">
        <v>4180</v>
      </c>
      <c r="O2656" s="11">
        <v>20</v>
      </c>
      <c r="P2656" s="11">
        <v>0</v>
      </c>
      <c r="Q2656" s="11">
        <v>20</v>
      </c>
      <c r="R2656" s="11">
        <v>2</v>
      </c>
    </row>
    <row r="2657" spans="1:18">
      <c r="A2657" s="10" t="s">
        <v>6534</v>
      </c>
      <c r="B2657" s="11" t="s">
        <v>920</v>
      </c>
      <c r="C2657" s="11" t="s">
        <v>4177</v>
      </c>
      <c r="D2657" s="11">
        <v>98038</v>
      </c>
      <c r="E2657" s="16">
        <v>376000</v>
      </c>
      <c r="F2657" s="12">
        <v>4</v>
      </c>
      <c r="G2657" s="15">
        <v>2.75</v>
      </c>
      <c r="H2657" s="15">
        <v>2420</v>
      </c>
      <c r="I2657" s="13">
        <v>155</v>
      </c>
      <c r="J2657" s="11">
        <v>0</v>
      </c>
      <c r="K2657" s="15" t="s">
        <v>4183</v>
      </c>
      <c r="L2657" s="11" t="s">
        <v>4183</v>
      </c>
      <c r="M2657" s="11" t="s">
        <v>4184</v>
      </c>
      <c r="N2657" s="11" t="s">
        <v>4180</v>
      </c>
      <c r="O2657" s="11">
        <v>20</v>
      </c>
      <c r="P2657" s="11">
        <v>0</v>
      </c>
      <c r="Q2657" s="11">
        <v>20</v>
      </c>
      <c r="R2657" s="11">
        <v>2</v>
      </c>
    </row>
    <row r="2658" spans="1:18">
      <c r="A2658" s="10" t="s">
        <v>2783</v>
      </c>
      <c r="B2658" s="11" t="s">
        <v>49</v>
      </c>
      <c r="C2658" s="11" t="s">
        <v>4177</v>
      </c>
      <c r="D2658" s="11">
        <v>98103</v>
      </c>
      <c r="E2658" s="16">
        <v>376000</v>
      </c>
      <c r="F2658" s="12">
        <v>3</v>
      </c>
      <c r="G2658" s="15">
        <v>2</v>
      </c>
      <c r="H2658" s="15">
        <v>1340</v>
      </c>
      <c r="I2658" s="13">
        <v>281</v>
      </c>
      <c r="J2658" s="11">
        <v>0</v>
      </c>
      <c r="K2658" s="15" t="s">
        <v>4183</v>
      </c>
      <c r="L2658" s="11" t="s">
        <v>4183</v>
      </c>
      <c r="M2658" s="11" t="s">
        <v>4184</v>
      </c>
      <c r="N2658" s="11" t="s">
        <v>4180</v>
      </c>
      <c r="O2658" s="11">
        <v>17</v>
      </c>
      <c r="P2658" s="11">
        <v>0</v>
      </c>
      <c r="Q2658" s="11">
        <v>17</v>
      </c>
      <c r="R2658" s="11">
        <v>3</v>
      </c>
    </row>
    <row r="2659" spans="1:18">
      <c r="A2659" s="10" t="s">
        <v>2784</v>
      </c>
      <c r="B2659" s="11" t="s">
        <v>49</v>
      </c>
      <c r="C2659" s="11" t="s">
        <v>4177</v>
      </c>
      <c r="D2659" s="11">
        <v>98199</v>
      </c>
      <c r="E2659" s="16">
        <v>376000</v>
      </c>
      <c r="F2659" s="12">
        <v>2</v>
      </c>
      <c r="G2659" s="15">
        <v>1</v>
      </c>
      <c r="H2659" s="15">
        <v>1150</v>
      </c>
      <c r="I2659" s="13">
        <v>327</v>
      </c>
      <c r="J2659" s="11">
        <v>0</v>
      </c>
      <c r="K2659" s="15" t="s">
        <v>4183</v>
      </c>
      <c r="L2659" s="11" t="s">
        <v>4183</v>
      </c>
      <c r="M2659" s="11" t="s">
        <v>4184</v>
      </c>
      <c r="N2659" s="11" t="s">
        <v>4180</v>
      </c>
      <c r="O2659" s="11">
        <v>78</v>
      </c>
      <c r="P2659" s="11">
        <v>2012</v>
      </c>
      <c r="Q2659" s="11">
        <v>13</v>
      </c>
      <c r="R2659" s="11">
        <v>1</v>
      </c>
    </row>
    <row r="2660" spans="1:18">
      <c r="A2660" s="10" t="s">
        <v>6535</v>
      </c>
      <c r="B2660" s="11" t="s">
        <v>675</v>
      </c>
      <c r="C2660" s="11" t="s">
        <v>4177</v>
      </c>
      <c r="D2660" s="11">
        <v>98023</v>
      </c>
      <c r="E2660" s="16">
        <v>375900</v>
      </c>
      <c r="F2660" s="12">
        <v>6</v>
      </c>
      <c r="G2660" s="15">
        <v>1.5</v>
      </c>
      <c r="H2660" s="15">
        <v>2550</v>
      </c>
      <c r="I2660" s="13">
        <v>147</v>
      </c>
      <c r="J2660" s="11">
        <v>1</v>
      </c>
      <c r="K2660" s="15" t="s">
        <v>4183</v>
      </c>
      <c r="L2660" s="11" t="s">
        <v>4178</v>
      </c>
      <c r="M2660" s="11" t="s">
        <v>4184</v>
      </c>
      <c r="N2660" s="11" t="s">
        <v>4179</v>
      </c>
      <c r="O2660" s="11">
        <v>67</v>
      </c>
      <c r="P2660" s="11">
        <v>1972</v>
      </c>
      <c r="Q2660" s="11">
        <v>53</v>
      </c>
      <c r="R2660" s="11">
        <v>1</v>
      </c>
    </row>
    <row r="2661" spans="1:18">
      <c r="A2661" s="10" t="s">
        <v>6536</v>
      </c>
      <c r="B2661" s="11" t="s">
        <v>743</v>
      </c>
      <c r="C2661" s="11" t="s">
        <v>4177</v>
      </c>
      <c r="D2661" s="11">
        <v>98155</v>
      </c>
      <c r="E2661" s="16">
        <v>375500</v>
      </c>
      <c r="F2661" s="12">
        <v>3</v>
      </c>
      <c r="G2661" s="15">
        <v>1.5</v>
      </c>
      <c r="H2661" s="15">
        <v>1530</v>
      </c>
      <c r="I2661" s="13">
        <v>245</v>
      </c>
      <c r="J2661" s="11">
        <v>0</v>
      </c>
      <c r="K2661" s="15" t="s">
        <v>4183</v>
      </c>
      <c r="L2661" s="11" t="s">
        <v>4183</v>
      </c>
      <c r="M2661" s="11" t="s">
        <v>4184</v>
      </c>
      <c r="N2661" s="11" t="s">
        <v>4180</v>
      </c>
      <c r="O2661" s="11">
        <v>50</v>
      </c>
      <c r="P2661" s="11">
        <v>0</v>
      </c>
      <c r="Q2661" s="11">
        <v>50</v>
      </c>
      <c r="R2661" s="11">
        <v>1</v>
      </c>
    </row>
    <row r="2662" spans="1:18">
      <c r="A2662" s="10" t="s">
        <v>6537</v>
      </c>
      <c r="B2662" s="11" t="s">
        <v>841</v>
      </c>
      <c r="C2662" s="11" t="s">
        <v>4177</v>
      </c>
      <c r="D2662" s="11">
        <v>98011</v>
      </c>
      <c r="E2662" s="16">
        <v>375000</v>
      </c>
      <c r="F2662" s="12">
        <v>4</v>
      </c>
      <c r="G2662" s="15">
        <v>2</v>
      </c>
      <c r="H2662" s="15">
        <v>2400</v>
      </c>
      <c r="I2662" s="13">
        <v>156</v>
      </c>
      <c r="J2662" s="11">
        <v>0</v>
      </c>
      <c r="K2662" s="15" t="s">
        <v>4183</v>
      </c>
      <c r="L2662" s="11" t="s">
        <v>4183</v>
      </c>
      <c r="M2662" s="11" t="s">
        <v>4184</v>
      </c>
      <c r="N2662" s="11" t="s">
        <v>4180</v>
      </c>
      <c r="O2662" s="11">
        <v>112</v>
      </c>
      <c r="P2662" s="11">
        <v>1945</v>
      </c>
      <c r="Q2662" s="11">
        <v>80</v>
      </c>
      <c r="R2662" s="11">
        <v>2</v>
      </c>
    </row>
    <row r="2663" spans="1:18">
      <c r="A2663" s="10" t="s">
        <v>6538</v>
      </c>
      <c r="B2663" s="11" t="s">
        <v>379</v>
      </c>
      <c r="C2663" s="11" t="s">
        <v>4177</v>
      </c>
      <c r="D2663" s="11">
        <v>98148</v>
      </c>
      <c r="E2663" s="16">
        <v>375000</v>
      </c>
      <c r="F2663" s="12">
        <v>4</v>
      </c>
      <c r="G2663" s="15">
        <v>2.5</v>
      </c>
      <c r="H2663" s="15">
        <v>2210</v>
      </c>
      <c r="I2663" s="13">
        <v>170</v>
      </c>
      <c r="J2663" s="11">
        <v>0</v>
      </c>
      <c r="K2663" s="15" t="s">
        <v>4183</v>
      </c>
      <c r="L2663" s="11" t="s">
        <v>4183</v>
      </c>
      <c r="M2663" s="11" t="s">
        <v>4184</v>
      </c>
      <c r="N2663" s="11" t="s">
        <v>4180</v>
      </c>
      <c r="O2663" s="11">
        <v>26</v>
      </c>
      <c r="P2663" s="11">
        <v>0</v>
      </c>
      <c r="Q2663" s="11">
        <v>26</v>
      </c>
      <c r="R2663" s="11">
        <v>2</v>
      </c>
    </row>
    <row r="2664" spans="1:18">
      <c r="A2664" s="10" t="s">
        <v>6539</v>
      </c>
      <c r="B2664" s="11" t="s">
        <v>459</v>
      </c>
      <c r="C2664" s="11" t="s">
        <v>4177</v>
      </c>
      <c r="D2664" s="11">
        <v>98198</v>
      </c>
      <c r="E2664" s="16">
        <v>375000</v>
      </c>
      <c r="F2664" s="12">
        <v>4</v>
      </c>
      <c r="G2664" s="15">
        <v>2.5</v>
      </c>
      <c r="H2664" s="15">
        <v>2790</v>
      </c>
      <c r="I2664" s="13">
        <v>134</v>
      </c>
      <c r="J2664" s="11">
        <v>0</v>
      </c>
      <c r="K2664" s="15" t="s">
        <v>4183</v>
      </c>
      <c r="L2664" s="11" t="s">
        <v>4183</v>
      </c>
      <c r="M2664" s="11" t="s">
        <v>4184</v>
      </c>
      <c r="N2664" s="11" t="s">
        <v>4180</v>
      </c>
      <c r="O2664" s="11">
        <v>20</v>
      </c>
      <c r="P2664" s="11">
        <v>0</v>
      </c>
      <c r="Q2664" s="11">
        <v>20</v>
      </c>
      <c r="R2664" s="11">
        <v>2</v>
      </c>
    </row>
    <row r="2665" spans="1:18">
      <c r="A2665" s="10" t="s">
        <v>6540</v>
      </c>
      <c r="B2665" s="11" t="s">
        <v>1392</v>
      </c>
      <c r="C2665" s="11" t="s">
        <v>4177</v>
      </c>
      <c r="D2665" s="11">
        <v>98042</v>
      </c>
      <c r="E2665" s="16">
        <v>375000</v>
      </c>
      <c r="F2665" s="12">
        <v>3</v>
      </c>
      <c r="G2665" s="15">
        <v>1.75</v>
      </c>
      <c r="H2665" s="15">
        <v>2530</v>
      </c>
      <c r="I2665" s="13">
        <v>148</v>
      </c>
      <c r="J2665" s="11">
        <v>1</v>
      </c>
      <c r="K2665" s="15" t="s">
        <v>4183</v>
      </c>
      <c r="L2665" s="11" t="s">
        <v>4178</v>
      </c>
      <c r="M2665" s="11" t="s">
        <v>4184</v>
      </c>
      <c r="N2665" s="11" t="s">
        <v>4179</v>
      </c>
      <c r="O2665" s="11">
        <v>48</v>
      </c>
      <c r="P2665" s="11">
        <v>0</v>
      </c>
      <c r="Q2665" s="11">
        <v>48</v>
      </c>
      <c r="R2665" s="11">
        <v>1</v>
      </c>
    </row>
    <row r="2666" spans="1:18">
      <c r="A2666" s="10" t="s">
        <v>6541</v>
      </c>
      <c r="B2666" s="11" t="s">
        <v>1392</v>
      </c>
      <c r="C2666" s="11" t="s">
        <v>4177</v>
      </c>
      <c r="D2666" s="11">
        <v>98032</v>
      </c>
      <c r="E2666" s="16">
        <v>375000</v>
      </c>
      <c r="F2666" s="12">
        <v>6</v>
      </c>
      <c r="G2666" s="15">
        <v>2.25</v>
      </c>
      <c r="H2666" s="15">
        <v>3206</v>
      </c>
      <c r="I2666" s="13">
        <v>117</v>
      </c>
      <c r="J2666" s="11">
        <v>0</v>
      </c>
      <c r="K2666" s="15" t="s">
        <v>4183</v>
      </c>
      <c r="L2666" s="11" t="s">
        <v>4183</v>
      </c>
      <c r="M2666" s="11" t="s">
        <v>4184</v>
      </c>
      <c r="N2666" s="11" t="s">
        <v>4180</v>
      </c>
      <c r="O2666" s="11">
        <v>13</v>
      </c>
      <c r="P2666" s="11">
        <v>1912</v>
      </c>
      <c r="Q2666" s="11">
        <v>113</v>
      </c>
      <c r="R2666" s="11">
        <v>2</v>
      </c>
    </row>
    <row r="2667" spans="1:18">
      <c r="A2667" s="10" t="s">
        <v>6542</v>
      </c>
      <c r="B2667" s="11" t="s">
        <v>46</v>
      </c>
      <c r="C2667" s="11" t="s">
        <v>4177</v>
      </c>
      <c r="D2667" s="11">
        <v>98033</v>
      </c>
      <c r="E2667" s="16">
        <v>375000</v>
      </c>
      <c r="F2667" s="12">
        <v>5</v>
      </c>
      <c r="G2667" s="15">
        <v>3.25</v>
      </c>
      <c r="H2667" s="15">
        <v>3370</v>
      </c>
      <c r="I2667" s="13">
        <v>111</v>
      </c>
      <c r="J2667" s="11">
        <v>0</v>
      </c>
      <c r="K2667" s="15" t="s">
        <v>4183</v>
      </c>
      <c r="L2667" s="11" t="s">
        <v>4183</v>
      </c>
      <c r="M2667" s="11" t="s">
        <v>4184</v>
      </c>
      <c r="N2667" s="11" t="s">
        <v>4180</v>
      </c>
      <c r="O2667" s="11">
        <v>24</v>
      </c>
      <c r="P2667" s="11">
        <v>0</v>
      </c>
      <c r="Q2667" s="11">
        <v>24</v>
      </c>
      <c r="R2667" s="11">
        <v>2</v>
      </c>
    </row>
    <row r="2668" spans="1:18">
      <c r="A2668" s="10" t="s">
        <v>6543</v>
      </c>
      <c r="B2668" s="11" t="s">
        <v>46</v>
      </c>
      <c r="C2668" s="11" t="s">
        <v>4177</v>
      </c>
      <c r="D2668" s="11">
        <v>98034</v>
      </c>
      <c r="E2668" s="16">
        <v>375000</v>
      </c>
      <c r="F2668" s="12">
        <v>3</v>
      </c>
      <c r="G2668" s="15">
        <v>1.75</v>
      </c>
      <c r="H2668" s="15">
        <v>1440</v>
      </c>
      <c r="I2668" s="13">
        <v>260</v>
      </c>
      <c r="J2668" s="11">
        <v>0</v>
      </c>
      <c r="K2668" s="15" t="s">
        <v>4183</v>
      </c>
      <c r="L2668" s="11" t="s">
        <v>4183</v>
      </c>
      <c r="M2668" s="11" t="s">
        <v>4184</v>
      </c>
      <c r="N2668" s="11" t="s">
        <v>4180</v>
      </c>
      <c r="O2668" s="11">
        <v>52</v>
      </c>
      <c r="P2668" s="11">
        <v>2013</v>
      </c>
      <c r="Q2668" s="11">
        <v>12</v>
      </c>
      <c r="R2668" s="11">
        <v>1</v>
      </c>
    </row>
    <row r="2669" spans="1:18">
      <c r="A2669" s="10" t="s">
        <v>6544</v>
      </c>
      <c r="B2669" s="11" t="s">
        <v>920</v>
      </c>
      <c r="C2669" s="11" t="s">
        <v>4177</v>
      </c>
      <c r="D2669" s="11">
        <v>98038</v>
      </c>
      <c r="E2669" s="16">
        <v>375000</v>
      </c>
      <c r="F2669" s="12">
        <v>4</v>
      </c>
      <c r="G2669" s="15">
        <v>2.5</v>
      </c>
      <c r="H2669" s="15">
        <v>2040</v>
      </c>
      <c r="I2669" s="13">
        <v>184</v>
      </c>
      <c r="J2669" s="11">
        <v>3</v>
      </c>
      <c r="K2669" s="15" t="s">
        <v>4183</v>
      </c>
      <c r="L2669" s="11" t="s">
        <v>4183</v>
      </c>
      <c r="M2669" s="11" t="s">
        <v>4184</v>
      </c>
      <c r="N2669" s="11" t="s">
        <v>4179</v>
      </c>
      <c r="O2669" s="11">
        <v>52</v>
      </c>
      <c r="P2669" s="11">
        <v>0</v>
      </c>
      <c r="Q2669" s="11">
        <v>52</v>
      </c>
      <c r="R2669" s="11">
        <v>1.5</v>
      </c>
    </row>
    <row r="2670" spans="1:18">
      <c r="A2670" s="10" t="s">
        <v>6545</v>
      </c>
      <c r="B2670" s="11" t="s">
        <v>226</v>
      </c>
      <c r="C2670" s="11" t="s">
        <v>4177</v>
      </c>
      <c r="D2670" s="11">
        <v>98166</v>
      </c>
      <c r="E2670" s="16">
        <v>375000</v>
      </c>
      <c r="F2670" s="12">
        <v>3</v>
      </c>
      <c r="G2670" s="15">
        <v>1</v>
      </c>
      <c r="H2670" s="15">
        <v>1190</v>
      </c>
      <c r="I2670" s="13">
        <v>315</v>
      </c>
      <c r="J2670" s="11">
        <v>0</v>
      </c>
      <c r="K2670" s="15" t="s">
        <v>4183</v>
      </c>
      <c r="L2670" s="11" t="s">
        <v>4183</v>
      </c>
      <c r="M2670" s="11" t="s">
        <v>4184</v>
      </c>
      <c r="N2670" s="11" t="s">
        <v>4179</v>
      </c>
      <c r="O2670" s="11">
        <v>72</v>
      </c>
      <c r="P2670" s="11">
        <v>1983</v>
      </c>
      <c r="Q2670" s="11">
        <v>42</v>
      </c>
      <c r="R2670" s="11">
        <v>1</v>
      </c>
    </row>
    <row r="2671" spans="1:18">
      <c r="A2671" s="10" t="s">
        <v>6546</v>
      </c>
      <c r="B2671" s="11" t="s">
        <v>137</v>
      </c>
      <c r="C2671" s="11" t="s">
        <v>4177</v>
      </c>
      <c r="D2671" s="11">
        <v>98052</v>
      </c>
      <c r="E2671" s="16">
        <v>375000</v>
      </c>
      <c r="F2671" s="12">
        <v>3</v>
      </c>
      <c r="G2671" s="15">
        <v>1.75</v>
      </c>
      <c r="H2671" s="11">
        <v>960</v>
      </c>
      <c r="I2671" s="13">
        <v>391</v>
      </c>
      <c r="J2671" s="11">
        <v>0</v>
      </c>
      <c r="K2671" s="15" t="s">
        <v>4183</v>
      </c>
      <c r="L2671" s="11" t="s">
        <v>4183</v>
      </c>
      <c r="M2671" s="11" t="s">
        <v>4184</v>
      </c>
      <c r="N2671" s="11" t="s">
        <v>4180</v>
      </c>
      <c r="O2671" s="11">
        <v>63</v>
      </c>
      <c r="P2671" s="11">
        <v>2003</v>
      </c>
      <c r="Q2671" s="11">
        <v>22</v>
      </c>
      <c r="R2671" s="11">
        <v>1</v>
      </c>
    </row>
    <row r="2672" spans="1:18">
      <c r="A2672" s="10" t="s">
        <v>6547</v>
      </c>
      <c r="B2672" s="11" t="s">
        <v>319</v>
      </c>
      <c r="C2672" s="11" t="s">
        <v>4177</v>
      </c>
      <c r="D2672" s="11">
        <v>98055</v>
      </c>
      <c r="E2672" s="16">
        <v>375000</v>
      </c>
      <c r="F2672" s="12">
        <v>4</v>
      </c>
      <c r="G2672" s="15">
        <v>2.5</v>
      </c>
      <c r="H2672" s="15">
        <v>1870</v>
      </c>
      <c r="I2672" s="13">
        <v>201</v>
      </c>
      <c r="J2672" s="11">
        <v>0</v>
      </c>
      <c r="K2672" s="15" t="s">
        <v>4183</v>
      </c>
      <c r="L2672" s="11" t="s">
        <v>4183</v>
      </c>
      <c r="M2672" s="11" t="s">
        <v>4184</v>
      </c>
      <c r="N2672" s="11" t="s">
        <v>4180</v>
      </c>
      <c r="O2672" s="11">
        <v>35</v>
      </c>
      <c r="P2672" s="11">
        <v>2009</v>
      </c>
      <c r="Q2672" s="11">
        <v>16</v>
      </c>
      <c r="R2672" s="11">
        <v>2</v>
      </c>
    </row>
    <row r="2673" spans="1:18">
      <c r="A2673" s="10" t="s">
        <v>2798</v>
      </c>
      <c r="B2673" s="11" t="s">
        <v>49</v>
      </c>
      <c r="C2673" s="11" t="s">
        <v>4177</v>
      </c>
      <c r="D2673" s="11">
        <v>98122</v>
      </c>
      <c r="E2673" s="16">
        <v>375000</v>
      </c>
      <c r="F2673" s="12">
        <v>2</v>
      </c>
      <c r="G2673" s="15">
        <v>2.5</v>
      </c>
      <c r="H2673" s="11">
        <v>750</v>
      </c>
      <c r="I2673" s="13">
        <v>500</v>
      </c>
      <c r="J2673" s="11">
        <v>0</v>
      </c>
      <c r="K2673" s="15" t="s">
        <v>4183</v>
      </c>
      <c r="L2673" s="11" t="s">
        <v>4183</v>
      </c>
      <c r="M2673" s="11" t="s">
        <v>4184</v>
      </c>
      <c r="N2673" s="11" t="s">
        <v>4180</v>
      </c>
      <c r="O2673" s="11">
        <v>19</v>
      </c>
      <c r="P2673" s="11">
        <v>0</v>
      </c>
      <c r="Q2673" s="11">
        <v>19</v>
      </c>
      <c r="R2673" s="11">
        <v>2</v>
      </c>
    </row>
    <row r="2674" spans="1:18">
      <c r="A2674" s="10" t="s">
        <v>6548</v>
      </c>
      <c r="B2674" s="11" t="s">
        <v>49</v>
      </c>
      <c r="C2674" s="11" t="s">
        <v>4177</v>
      </c>
      <c r="D2674" s="11">
        <v>98136</v>
      </c>
      <c r="E2674" s="16">
        <v>375000</v>
      </c>
      <c r="F2674" s="12">
        <v>2</v>
      </c>
      <c r="G2674" s="15">
        <v>1</v>
      </c>
      <c r="H2674" s="11">
        <v>820</v>
      </c>
      <c r="I2674" s="13">
        <v>457</v>
      </c>
      <c r="J2674" s="11">
        <v>0</v>
      </c>
      <c r="K2674" s="15" t="s">
        <v>4183</v>
      </c>
      <c r="L2674" s="11" t="s">
        <v>4183</v>
      </c>
      <c r="M2674" s="11" t="s">
        <v>4184</v>
      </c>
      <c r="N2674" s="11" t="s">
        <v>4179</v>
      </c>
      <c r="O2674" s="11">
        <v>103</v>
      </c>
      <c r="P2674" s="11">
        <v>0</v>
      </c>
      <c r="Q2674" s="11">
        <v>103</v>
      </c>
      <c r="R2674" s="11">
        <v>1</v>
      </c>
    </row>
    <row r="2675" spans="1:18">
      <c r="A2675" s="10" t="s">
        <v>2800</v>
      </c>
      <c r="B2675" s="11" t="s">
        <v>49</v>
      </c>
      <c r="C2675" s="11" t="s">
        <v>4177</v>
      </c>
      <c r="D2675" s="11">
        <v>98144</v>
      </c>
      <c r="E2675" s="16">
        <v>375000</v>
      </c>
      <c r="F2675" s="12">
        <v>3</v>
      </c>
      <c r="G2675" s="15">
        <v>1.5</v>
      </c>
      <c r="H2675" s="15">
        <v>1100</v>
      </c>
      <c r="I2675" s="13">
        <v>341</v>
      </c>
      <c r="J2675" s="11">
        <v>0</v>
      </c>
      <c r="K2675" s="15" t="s">
        <v>4183</v>
      </c>
      <c r="L2675" s="11" t="s">
        <v>4178</v>
      </c>
      <c r="M2675" s="11" t="s">
        <v>4184</v>
      </c>
      <c r="N2675" s="11" t="s">
        <v>4180</v>
      </c>
      <c r="O2675" s="11">
        <v>18</v>
      </c>
      <c r="P2675" s="11">
        <v>0</v>
      </c>
      <c r="Q2675" s="11">
        <v>18</v>
      </c>
      <c r="R2675" s="11">
        <v>2</v>
      </c>
    </row>
    <row r="2676" spans="1:18">
      <c r="A2676" s="10" t="s">
        <v>6549</v>
      </c>
      <c r="B2676" s="11" t="s">
        <v>49</v>
      </c>
      <c r="C2676" s="11" t="s">
        <v>4177</v>
      </c>
      <c r="D2676" s="11">
        <v>98107</v>
      </c>
      <c r="E2676" s="16">
        <v>375000</v>
      </c>
      <c r="F2676" s="12">
        <v>2</v>
      </c>
      <c r="G2676" s="15">
        <v>1</v>
      </c>
      <c r="H2676" s="15">
        <v>1230</v>
      </c>
      <c r="I2676" s="13">
        <v>305</v>
      </c>
      <c r="J2676" s="11">
        <v>0</v>
      </c>
      <c r="K2676" s="15" t="s">
        <v>4183</v>
      </c>
      <c r="L2676" s="11" t="s">
        <v>4178</v>
      </c>
      <c r="M2676" s="11" t="s">
        <v>4184</v>
      </c>
      <c r="N2676" s="11" t="s">
        <v>4179</v>
      </c>
      <c r="O2676" s="11">
        <v>77</v>
      </c>
      <c r="P2676" s="11">
        <v>0</v>
      </c>
      <c r="Q2676" s="11">
        <v>77</v>
      </c>
      <c r="R2676" s="11">
        <v>2</v>
      </c>
    </row>
    <row r="2677" spans="1:18">
      <c r="A2677" s="10" t="s">
        <v>6550</v>
      </c>
      <c r="B2677" s="11" t="s">
        <v>49</v>
      </c>
      <c r="C2677" s="11" t="s">
        <v>4177</v>
      </c>
      <c r="D2677" s="11">
        <v>98118</v>
      </c>
      <c r="E2677" s="16">
        <v>375000</v>
      </c>
      <c r="F2677" s="12">
        <v>4</v>
      </c>
      <c r="G2677" s="15">
        <v>1.75</v>
      </c>
      <c r="H2677" s="15">
        <v>2200</v>
      </c>
      <c r="I2677" s="13">
        <v>170</v>
      </c>
      <c r="J2677" s="11">
        <v>0</v>
      </c>
      <c r="K2677" s="15" t="s">
        <v>4183</v>
      </c>
      <c r="L2677" s="11" t="s">
        <v>4178</v>
      </c>
      <c r="M2677" s="11" t="s">
        <v>4184</v>
      </c>
      <c r="N2677" s="11" t="s">
        <v>4181</v>
      </c>
      <c r="O2677" s="11">
        <v>70</v>
      </c>
      <c r="P2677" s="11">
        <v>0</v>
      </c>
      <c r="Q2677" s="11">
        <v>70</v>
      </c>
      <c r="R2677" s="11">
        <v>1</v>
      </c>
    </row>
    <row r="2678" spans="1:18">
      <c r="A2678" s="10" t="s">
        <v>6551</v>
      </c>
      <c r="B2678" s="11" t="s">
        <v>49</v>
      </c>
      <c r="C2678" s="11" t="s">
        <v>4177</v>
      </c>
      <c r="D2678" s="11">
        <v>98122</v>
      </c>
      <c r="E2678" s="16">
        <v>375000</v>
      </c>
      <c r="F2678" s="12">
        <v>4</v>
      </c>
      <c r="G2678" s="15">
        <v>2</v>
      </c>
      <c r="H2678" s="15">
        <v>1240</v>
      </c>
      <c r="I2678" s="13">
        <v>302</v>
      </c>
      <c r="J2678" s="11">
        <v>0</v>
      </c>
      <c r="K2678" s="15" t="s">
        <v>4183</v>
      </c>
      <c r="L2678" s="11" t="s">
        <v>4178</v>
      </c>
      <c r="M2678" s="11" t="s">
        <v>4184</v>
      </c>
      <c r="N2678" s="11" t="s">
        <v>4180</v>
      </c>
      <c r="O2678" s="11">
        <v>117</v>
      </c>
      <c r="P2678" s="11">
        <v>1988</v>
      </c>
      <c r="Q2678" s="11">
        <v>37</v>
      </c>
      <c r="R2678" s="11">
        <v>1</v>
      </c>
    </row>
    <row r="2679" spans="1:18">
      <c r="A2679" s="10" t="s">
        <v>2804</v>
      </c>
      <c r="B2679" s="11" t="s">
        <v>49</v>
      </c>
      <c r="C2679" s="11" t="s">
        <v>4177</v>
      </c>
      <c r="D2679" s="11">
        <v>98118</v>
      </c>
      <c r="E2679" s="16">
        <v>375000</v>
      </c>
      <c r="F2679" s="12">
        <v>3</v>
      </c>
      <c r="G2679" s="15">
        <v>1.5</v>
      </c>
      <c r="H2679" s="15">
        <v>2000</v>
      </c>
      <c r="I2679" s="13">
        <v>188</v>
      </c>
      <c r="J2679" s="11">
        <v>0</v>
      </c>
      <c r="K2679" s="15" t="s">
        <v>4183</v>
      </c>
      <c r="L2679" s="11" t="s">
        <v>4178</v>
      </c>
      <c r="M2679" s="11" t="s">
        <v>4184</v>
      </c>
      <c r="N2679" s="11" t="s">
        <v>4180</v>
      </c>
      <c r="O2679" s="11">
        <v>60</v>
      </c>
      <c r="P2679" s="11">
        <v>1993</v>
      </c>
      <c r="Q2679" s="11">
        <v>32</v>
      </c>
      <c r="R2679" s="11">
        <v>1</v>
      </c>
    </row>
    <row r="2680" spans="1:18">
      <c r="A2680" s="10" t="s">
        <v>6552</v>
      </c>
      <c r="B2680" s="11" t="s">
        <v>100</v>
      </c>
      <c r="C2680" s="11" t="s">
        <v>4177</v>
      </c>
      <c r="D2680" s="11">
        <v>98155</v>
      </c>
      <c r="E2680" s="16">
        <v>375000</v>
      </c>
      <c r="F2680" s="12">
        <v>3</v>
      </c>
      <c r="G2680" s="15">
        <v>2.5</v>
      </c>
      <c r="H2680" s="15">
        <v>1950</v>
      </c>
      <c r="I2680" s="13">
        <v>192</v>
      </c>
      <c r="J2680" s="11">
        <v>0</v>
      </c>
      <c r="K2680" s="15" t="s">
        <v>4183</v>
      </c>
      <c r="L2680" s="11" t="s">
        <v>4183</v>
      </c>
      <c r="M2680" s="11" t="s">
        <v>4184</v>
      </c>
      <c r="N2680" s="11" t="s">
        <v>4180</v>
      </c>
      <c r="O2680" s="11">
        <v>28</v>
      </c>
      <c r="P2680" s="11">
        <v>0</v>
      </c>
      <c r="Q2680" s="11">
        <v>28</v>
      </c>
      <c r="R2680" s="11">
        <v>2</v>
      </c>
    </row>
    <row r="2681" spans="1:18">
      <c r="A2681" s="10" t="s">
        <v>6553</v>
      </c>
      <c r="B2681" s="11" t="s">
        <v>100</v>
      </c>
      <c r="C2681" s="11" t="s">
        <v>4177</v>
      </c>
      <c r="D2681" s="11">
        <v>98133</v>
      </c>
      <c r="E2681" s="16">
        <v>375000</v>
      </c>
      <c r="F2681" s="12">
        <v>4</v>
      </c>
      <c r="G2681" s="15">
        <v>1.75</v>
      </c>
      <c r="H2681" s="15">
        <v>1890</v>
      </c>
      <c r="I2681" s="13">
        <v>198</v>
      </c>
      <c r="J2681" s="11">
        <v>0</v>
      </c>
      <c r="K2681" s="15" t="s">
        <v>4183</v>
      </c>
      <c r="L2681" s="11" t="s">
        <v>4178</v>
      </c>
      <c r="M2681" s="11" t="s">
        <v>4184</v>
      </c>
      <c r="N2681" s="11" t="s">
        <v>4179</v>
      </c>
      <c r="O2681" s="11">
        <v>65</v>
      </c>
      <c r="P2681" s="11">
        <v>2001</v>
      </c>
      <c r="Q2681" s="11">
        <v>24</v>
      </c>
      <c r="R2681" s="11">
        <v>1</v>
      </c>
    </row>
    <row r="2682" spans="1:18">
      <c r="A2682" s="10" t="s">
        <v>6554</v>
      </c>
      <c r="B2682" s="11" t="s">
        <v>120</v>
      </c>
      <c r="C2682" s="11" t="s">
        <v>4177</v>
      </c>
      <c r="D2682" s="11">
        <v>98072</v>
      </c>
      <c r="E2682" s="16">
        <v>375000</v>
      </c>
      <c r="F2682" s="12">
        <v>3</v>
      </c>
      <c r="G2682" s="15">
        <v>1.75</v>
      </c>
      <c r="H2682" s="15">
        <v>1660</v>
      </c>
      <c r="I2682" s="13">
        <v>226</v>
      </c>
      <c r="J2682" s="11">
        <v>0</v>
      </c>
      <c r="K2682" s="15" t="s">
        <v>4183</v>
      </c>
      <c r="L2682" s="11" t="s">
        <v>4178</v>
      </c>
      <c r="M2682" s="11" t="s">
        <v>4184</v>
      </c>
      <c r="N2682" s="11" t="s">
        <v>4180</v>
      </c>
      <c r="O2682" s="11">
        <v>49</v>
      </c>
      <c r="P2682" s="11">
        <v>0</v>
      </c>
      <c r="Q2682" s="11">
        <v>49</v>
      </c>
      <c r="R2682" s="11">
        <v>1</v>
      </c>
    </row>
    <row r="2683" spans="1:18">
      <c r="A2683" s="10" t="s">
        <v>2808</v>
      </c>
      <c r="B2683" s="11" t="s">
        <v>49</v>
      </c>
      <c r="C2683" s="11" t="s">
        <v>4177</v>
      </c>
      <c r="D2683" s="11">
        <v>98103</v>
      </c>
      <c r="E2683" s="16">
        <v>374950</v>
      </c>
      <c r="F2683" s="12">
        <v>3</v>
      </c>
      <c r="G2683" s="15">
        <v>2.25</v>
      </c>
      <c r="H2683" s="15">
        <v>1390</v>
      </c>
      <c r="I2683" s="13">
        <v>270</v>
      </c>
      <c r="J2683" s="11">
        <v>0</v>
      </c>
      <c r="K2683" s="15" t="s">
        <v>4183</v>
      </c>
      <c r="L2683" s="11" t="s">
        <v>4183</v>
      </c>
      <c r="M2683" s="11" t="s">
        <v>4184</v>
      </c>
      <c r="N2683" s="11" t="s">
        <v>4180</v>
      </c>
      <c r="O2683" s="11">
        <v>18</v>
      </c>
      <c r="P2683" s="11">
        <v>0</v>
      </c>
      <c r="Q2683" s="11">
        <v>18</v>
      </c>
      <c r="R2683" s="11">
        <v>3</v>
      </c>
    </row>
    <row r="2684" spans="1:18">
      <c r="A2684" s="10" t="s">
        <v>6555</v>
      </c>
      <c r="B2684" s="11" t="s">
        <v>329</v>
      </c>
      <c r="C2684" s="11" t="s">
        <v>4177</v>
      </c>
      <c r="D2684" s="11">
        <v>98028</v>
      </c>
      <c r="E2684" s="16">
        <v>374500</v>
      </c>
      <c r="F2684" s="12">
        <v>3</v>
      </c>
      <c r="G2684" s="15">
        <v>2.25</v>
      </c>
      <c r="H2684" s="15">
        <v>1400</v>
      </c>
      <c r="I2684" s="13">
        <v>268</v>
      </c>
      <c r="J2684" s="11">
        <v>0</v>
      </c>
      <c r="K2684" s="15" t="s">
        <v>4183</v>
      </c>
      <c r="L2684" s="11" t="s">
        <v>4183</v>
      </c>
      <c r="M2684" s="11" t="s">
        <v>4184</v>
      </c>
      <c r="N2684" s="11" t="s">
        <v>4180</v>
      </c>
      <c r="O2684" s="11">
        <v>41</v>
      </c>
      <c r="P2684" s="11">
        <v>0</v>
      </c>
      <c r="Q2684" s="11">
        <v>41</v>
      </c>
      <c r="R2684" s="11">
        <v>2</v>
      </c>
    </row>
    <row r="2685" spans="1:18">
      <c r="A2685" s="10" t="s">
        <v>6556</v>
      </c>
      <c r="B2685" s="11" t="s">
        <v>46</v>
      </c>
      <c r="C2685" s="11" t="s">
        <v>4177</v>
      </c>
      <c r="D2685" s="11">
        <v>98033</v>
      </c>
      <c r="E2685" s="16">
        <v>374000</v>
      </c>
      <c r="F2685" s="12">
        <v>3</v>
      </c>
      <c r="G2685" s="15">
        <v>1.75</v>
      </c>
      <c r="H2685" s="15">
        <v>2000</v>
      </c>
      <c r="I2685" s="13">
        <v>187</v>
      </c>
      <c r="J2685" s="11">
        <v>0</v>
      </c>
      <c r="K2685" s="15" t="s">
        <v>4183</v>
      </c>
      <c r="L2685" s="11" t="s">
        <v>4183</v>
      </c>
      <c r="M2685" s="11" t="s">
        <v>4184</v>
      </c>
      <c r="N2685" s="11" t="s">
        <v>4179</v>
      </c>
      <c r="O2685" s="11">
        <v>64</v>
      </c>
      <c r="P2685" s="11">
        <v>2001</v>
      </c>
      <c r="Q2685" s="11">
        <v>24</v>
      </c>
      <c r="R2685" s="11">
        <v>1</v>
      </c>
    </row>
    <row r="2686" spans="1:18">
      <c r="A2686" s="10" t="s">
        <v>6557</v>
      </c>
      <c r="B2686" s="11" t="s">
        <v>319</v>
      </c>
      <c r="C2686" s="11" t="s">
        <v>4177</v>
      </c>
      <c r="D2686" s="11">
        <v>98056</v>
      </c>
      <c r="E2686" s="16">
        <v>374000</v>
      </c>
      <c r="F2686" s="12">
        <v>4</v>
      </c>
      <c r="G2686" s="15">
        <v>2.5</v>
      </c>
      <c r="H2686" s="15">
        <v>2580</v>
      </c>
      <c r="I2686" s="13">
        <v>145</v>
      </c>
      <c r="J2686" s="11">
        <v>0</v>
      </c>
      <c r="K2686" s="15" t="s">
        <v>4183</v>
      </c>
      <c r="L2686" s="11" t="s">
        <v>4183</v>
      </c>
      <c r="M2686" s="11" t="s">
        <v>4184</v>
      </c>
      <c r="N2686" s="11" t="s">
        <v>4180</v>
      </c>
      <c r="O2686" s="11">
        <v>21</v>
      </c>
      <c r="P2686" s="11">
        <v>2003</v>
      </c>
      <c r="Q2686" s="11">
        <v>22</v>
      </c>
      <c r="R2686" s="11">
        <v>2</v>
      </c>
    </row>
    <row r="2687" spans="1:18">
      <c r="A2687" s="10" t="s">
        <v>2812</v>
      </c>
      <c r="B2687" s="11" t="s">
        <v>49</v>
      </c>
      <c r="C2687" s="11" t="s">
        <v>4177</v>
      </c>
      <c r="D2687" s="11">
        <v>98144</v>
      </c>
      <c r="E2687" s="16">
        <v>374000</v>
      </c>
      <c r="F2687" s="12">
        <v>2</v>
      </c>
      <c r="G2687" s="15">
        <v>1.5</v>
      </c>
      <c r="H2687" s="15">
        <v>1260</v>
      </c>
      <c r="I2687" s="13">
        <v>297</v>
      </c>
      <c r="J2687" s="11">
        <v>0</v>
      </c>
      <c r="K2687" s="15" t="s">
        <v>4183</v>
      </c>
      <c r="L2687" s="11" t="s">
        <v>4183</v>
      </c>
      <c r="M2687" s="11" t="s">
        <v>4184</v>
      </c>
      <c r="N2687" s="11" t="s">
        <v>4180</v>
      </c>
      <c r="O2687" s="11">
        <v>24</v>
      </c>
      <c r="P2687" s="11">
        <v>0</v>
      </c>
      <c r="Q2687" s="11">
        <v>24</v>
      </c>
      <c r="R2687" s="11">
        <v>2</v>
      </c>
    </row>
    <row r="2688" spans="1:18">
      <c r="A2688" s="10" t="s">
        <v>6558</v>
      </c>
      <c r="B2688" s="11" t="s">
        <v>120</v>
      </c>
      <c r="C2688" s="11" t="s">
        <v>4177</v>
      </c>
      <c r="D2688" s="11">
        <v>98072</v>
      </c>
      <c r="E2688" s="16">
        <v>374000</v>
      </c>
      <c r="F2688" s="12">
        <v>3</v>
      </c>
      <c r="G2688" s="15">
        <v>1</v>
      </c>
      <c r="H2688" s="15">
        <v>1200</v>
      </c>
      <c r="I2688" s="13">
        <v>312</v>
      </c>
      <c r="J2688" s="11">
        <v>0</v>
      </c>
      <c r="K2688" s="15" t="s">
        <v>4183</v>
      </c>
      <c r="L2688" s="11" t="s">
        <v>4183</v>
      </c>
      <c r="M2688" s="11" t="s">
        <v>4184</v>
      </c>
      <c r="N2688" s="11" t="s">
        <v>4179</v>
      </c>
      <c r="O2688" s="11">
        <v>54</v>
      </c>
      <c r="P2688" s="11">
        <v>0</v>
      </c>
      <c r="Q2688" s="11">
        <v>54</v>
      </c>
      <c r="R2688" s="11">
        <v>1</v>
      </c>
    </row>
    <row r="2689" spans="1:18">
      <c r="A2689" s="10" t="s">
        <v>6559</v>
      </c>
      <c r="B2689" s="11" t="s">
        <v>49</v>
      </c>
      <c r="C2689" s="11" t="s">
        <v>4177</v>
      </c>
      <c r="D2689" s="11">
        <v>98107</v>
      </c>
      <c r="E2689" s="16">
        <v>373500</v>
      </c>
      <c r="F2689" s="12">
        <v>2</v>
      </c>
      <c r="G2689" s="15">
        <v>1</v>
      </c>
      <c r="H2689" s="11">
        <v>800</v>
      </c>
      <c r="I2689" s="13">
        <v>467</v>
      </c>
      <c r="J2689" s="11">
        <v>0</v>
      </c>
      <c r="K2689" s="15" t="s">
        <v>4183</v>
      </c>
      <c r="L2689" s="11" t="s">
        <v>4183</v>
      </c>
      <c r="M2689" s="11" t="s">
        <v>4184</v>
      </c>
      <c r="N2689" s="11" t="s">
        <v>4180</v>
      </c>
      <c r="O2689" s="11">
        <v>107</v>
      </c>
      <c r="P2689" s="11">
        <v>0</v>
      </c>
      <c r="Q2689" s="11">
        <v>107</v>
      </c>
      <c r="R2689" s="11">
        <v>1</v>
      </c>
    </row>
    <row r="2690" spans="1:18">
      <c r="A2690" s="10" t="s">
        <v>6560</v>
      </c>
      <c r="B2690" s="11" t="s">
        <v>1392</v>
      </c>
      <c r="C2690" s="11" t="s">
        <v>4177</v>
      </c>
      <c r="D2690" s="11">
        <v>98030</v>
      </c>
      <c r="E2690" s="16">
        <v>373000</v>
      </c>
      <c r="F2690" s="12">
        <v>5</v>
      </c>
      <c r="G2690" s="15">
        <v>2.5</v>
      </c>
      <c r="H2690" s="15">
        <v>3001</v>
      </c>
      <c r="I2690" s="13">
        <v>124</v>
      </c>
      <c r="J2690" s="11">
        <v>0</v>
      </c>
      <c r="K2690" s="15" t="s">
        <v>4183</v>
      </c>
      <c r="L2690" s="11" t="s">
        <v>4183</v>
      </c>
      <c r="M2690" s="11" t="s">
        <v>4184</v>
      </c>
      <c r="N2690" s="11" t="s">
        <v>4180</v>
      </c>
      <c r="O2690" s="11">
        <v>19</v>
      </c>
      <c r="P2690" s="11">
        <v>0</v>
      </c>
      <c r="Q2690" s="11">
        <v>19</v>
      </c>
      <c r="R2690" s="11">
        <v>2</v>
      </c>
    </row>
    <row r="2691" spans="1:18">
      <c r="A2691" s="10" t="s">
        <v>6561</v>
      </c>
      <c r="B2691" s="11" t="s">
        <v>49</v>
      </c>
      <c r="C2691" s="11" t="s">
        <v>4177</v>
      </c>
      <c r="D2691" s="11">
        <v>98126</v>
      </c>
      <c r="E2691" s="16">
        <v>373000</v>
      </c>
      <c r="F2691" s="12">
        <v>3</v>
      </c>
      <c r="G2691" s="15">
        <v>1</v>
      </c>
      <c r="H2691" s="15">
        <v>1770</v>
      </c>
      <c r="I2691" s="13">
        <v>211</v>
      </c>
      <c r="J2691" s="11">
        <v>0</v>
      </c>
      <c r="K2691" s="15" t="s">
        <v>4183</v>
      </c>
      <c r="L2691" s="11" t="s">
        <v>4178</v>
      </c>
      <c r="M2691" s="11" t="s">
        <v>4184</v>
      </c>
      <c r="N2691" s="11" t="s">
        <v>4179</v>
      </c>
      <c r="O2691" s="11">
        <v>99</v>
      </c>
      <c r="P2691" s="11">
        <v>1993</v>
      </c>
      <c r="Q2691" s="11">
        <v>32</v>
      </c>
      <c r="R2691" s="11">
        <v>1.5</v>
      </c>
    </row>
    <row r="2692" spans="1:18">
      <c r="A2692" s="10" t="s">
        <v>2817</v>
      </c>
      <c r="B2692" s="11" t="s">
        <v>100</v>
      </c>
      <c r="C2692" s="11" t="s">
        <v>4177</v>
      </c>
      <c r="D2692" s="11">
        <v>98133</v>
      </c>
      <c r="E2692" s="16">
        <v>373000</v>
      </c>
      <c r="F2692" s="12">
        <v>4</v>
      </c>
      <c r="G2692" s="15">
        <v>1.75</v>
      </c>
      <c r="H2692" s="15">
        <v>1590</v>
      </c>
      <c r="I2692" s="13">
        <v>235</v>
      </c>
      <c r="J2692" s="11">
        <v>0</v>
      </c>
      <c r="K2692" s="15" t="s">
        <v>4183</v>
      </c>
      <c r="L2692" s="11" t="s">
        <v>4183</v>
      </c>
      <c r="M2692" s="11" t="s">
        <v>4184</v>
      </c>
      <c r="N2692" s="11" t="s">
        <v>4179</v>
      </c>
      <c r="O2692" s="11">
        <v>65</v>
      </c>
      <c r="P2692" s="11">
        <v>2001</v>
      </c>
      <c r="Q2692" s="11">
        <v>24</v>
      </c>
      <c r="R2692" s="11">
        <v>2</v>
      </c>
    </row>
    <row r="2693" spans="1:18">
      <c r="A2693" s="10" t="s">
        <v>6562</v>
      </c>
      <c r="B2693" s="11" t="s">
        <v>120</v>
      </c>
      <c r="C2693" s="11" t="s">
        <v>4177</v>
      </c>
      <c r="D2693" s="11">
        <v>98072</v>
      </c>
      <c r="E2693" s="16">
        <v>373000</v>
      </c>
      <c r="F2693" s="12">
        <v>3</v>
      </c>
      <c r="G2693" s="15">
        <v>2.5</v>
      </c>
      <c r="H2693" s="15">
        <v>1670</v>
      </c>
      <c r="I2693" s="13">
        <v>223</v>
      </c>
      <c r="J2693" s="11">
        <v>0</v>
      </c>
      <c r="K2693" s="15" t="s">
        <v>4183</v>
      </c>
      <c r="L2693" s="11" t="s">
        <v>4183</v>
      </c>
      <c r="M2693" s="11" t="s">
        <v>4184</v>
      </c>
      <c r="N2693" s="11" t="s">
        <v>4180</v>
      </c>
      <c r="O2693" s="11">
        <v>26</v>
      </c>
      <c r="P2693" s="11">
        <v>0</v>
      </c>
      <c r="Q2693" s="11">
        <v>26</v>
      </c>
      <c r="R2693" s="11">
        <v>2</v>
      </c>
    </row>
    <row r="2694" spans="1:18">
      <c r="A2694" s="10" t="s">
        <v>6563</v>
      </c>
      <c r="B2694" s="11" t="s">
        <v>102</v>
      </c>
      <c r="C2694" s="11" t="s">
        <v>4177</v>
      </c>
      <c r="D2694" s="11">
        <v>98074</v>
      </c>
      <c r="E2694" s="16">
        <v>372500</v>
      </c>
      <c r="F2694" s="12">
        <v>3</v>
      </c>
      <c r="G2694" s="15">
        <v>1.5</v>
      </c>
      <c r="H2694" s="15">
        <v>1180</v>
      </c>
      <c r="I2694" s="13">
        <v>316</v>
      </c>
      <c r="J2694" s="11">
        <v>0</v>
      </c>
      <c r="K2694" s="15" t="s">
        <v>4183</v>
      </c>
      <c r="L2694" s="11" t="s">
        <v>4178</v>
      </c>
      <c r="M2694" s="11" t="s">
        <v>4184</v>
      </c>
      <c r="N2694" s="11" t="s">
        <v>4180</v>
      </c>
      <c r="O2694" s="11">
        <v>44</v>
      </c>
      <c r="P2694" s="11">
        <v>2013</v>
      </c>
      <c r="Q2694" s="11">
        <v>12</v>
      </c>
      <c r="R2694" s="11">
        <v>1</v>
      </c>
    </row>
    <row r="2695" spans="1:18">
      <c r="A2695" s="10" t="s">
        <v>6564</v>
      </c>
      <c r="B2695" s="11" t="s">
        <v>49</v>
      </c>
      <c r="C2695" s="11" t="s">
        <v>4177</v>
      </c>
      <c r="D2695" s="11">
        <v>98178</v>
      </c>
      <c r="E2695" s="16">
        <v>372500</v>
      </c>
      <c r="F2695" s="12">
        <v>5</v>
      </c>
      <c r="G2695" s="15">
        <v>3</v>
      </c>
      <c r="H2695" s="15">
        <v>2480</v>
      </c>
      <c r="I2695" s="13">
        <v>150</v>
      </c>
      <c r="J2695" s="11">
        <v>0</v>
      </c>
      <c r="K2695" s="15" t="s">
        <v>4183</v>
      </c>
      <c r="L2695" s="11" t="s">
        <v>4178</v>
      </c>
      <c r="M2695" s="11" t="s">
        <v>4184</v>
      </c>
      <c r="N2695" s="11" t="s">
        <v>4180</v>
      </c>
      <c r="O2695" s="11">
        <v>21</v>
      </c>
      <c r="P2695" s="11">
        <v>2003</v>
      </c>
      <c r="Q2695" s="11">
        <v>22</v>
      </c>
      <c r="R2695" s="11">
        <v>1</v>
      </c>
    </row>
    <row r="2696" spans="1:18">
      <c r="A2696" s="10" t="s">
        <v>2821</v>
      </c>
      <c r="B2696" s="11" t="s">
        <v>100</v>
      </c>
      <c r="C2696" s="11" t="s">
        <v>4177</v>
      </c>
      <c r="D2696" s="11">
        <v>98133</v>
      </c>
      <c r="E2696" s="16">
        <v>372500</v>
      </c>
      <c r="F2696" s="12">
        <v>4</v>
      </c>
      <c r="G2696" s="15">
        <v>1.75</v>
      </c>
      <c r="H2696" s="15">
        <v>1590</v>
      </c>
      <c r="I2696" s="13">
        <v>234</v>
      </c>
      <c r="J2696" s="11">
        <v>0</v>
      </c>
      <c r="K2696" s="15" t="s">
        <v>4183</v>
      </c>
      <c r="L2696" s="11" t="s">
        <v>4183</v>
      </c>
      <c r="M2696" s="11" t="s">
        <v>4184</v>
      </c>
      <c r="N2696" s="11" t="s">
        <v>4179</v>
      </c>
      <c r="O2696" s="11">
        <v>103</v>
      </c>
      <c r="P2696" s="11">
        <v>0</v>
      </c>
      <c r="Q2696" s="11">
        <v>103</v>
      </c>
      <c r="R2696" s="11">
        <v>2</v>
      </c>
    </row>
    <row r="2697" spans="1:18">
      <c r="A2697" s="10" t="s">
        <v>6565</v>
      </c>
      <c r="B2697" s="11" t="s">
        <v>49</v>
      </c>
      <c r="C2697" s="11" t="s">
        <v>4177</v>
      </c>
      <c r="D2697" s="11">
        <v>98136</v>
      </c>
      <c r="E2697" s="16">
        <v>372220</v>
      </c>
      <c r="F2697" s="12">
        <v>3</v>
      </c>
      <c r="G2697" s="15">
        <v>1</v>
      </c>
      <c r="H2697" s="15">
        <v>1290</v>
      </c>
      <c r="I2697" s="13">
        <v>289</v>
      </c>
      <c r="J2697" s="11">
        <v>0</v>
      </c>
      <c r="K2697" s="15" t="s">
        <v>4183</v>
      </c>
      <c r="L2697" s="11" t="s">
        <v>4178</v>
      </c>
      <c r="M2697" s="11" t="s">
        <v>4184</v>
      </c>
      <c r="N2697" s="11" t="s">
        <v>4180</v>
      </c>
      <c r="O2697" s="11">
        <v>74</v>
      </c>
      <c r="P2697" s="11">
        <v>1994</v>
      </c>
      <c r="Q2697" s="11">
        <v>31</v>
      </c>
      <c r="R2697" s="11">
        <v>1</v>
      </c>
    </row>
    <row r="2698" spans="1:18">
      <c r="A2698" s="10" t="s">
        <v>6566</v>
      </c>
      <c r="B2698" s="11" t="s">
        <v>624</v>
      </c>
      <c r="C2698" s="11" t="s">
        <v>4177</v>
      </c>
      <c r="D2698" s="11">
        <v>98045</v>
      </c>
      <c r="E2698" s="16">
        <v>372000</v>
      </c>
      <c r="F2698" s="12">
        <v>4</v>
      </c>
      <c r="G2698" s="15">
        <v>1.75</v>
      </c>
      <c r="H2698" s="15">
        <v>1960</v>
      </c>
      <c r="I2698" s="13">
        <v>190</v>
      </c>
      <c r="J2698" s="11">
        <v>0</v>
      </c>
      <c r="K2698" s="15" t="s">
        <v>4183</v>
      </c>
      <c r="L2698" s="11" t="s">
        <v>4178</v>
      </c>
      <c r="M2698" s="11" t="s">
        <v>4184</v>
      </c>
      <c r="N2698" s="11" t="s">
        <v>4181</v>
      </c>
      <c r="O2698" s="11">
        <v>46</v>
      </c>
      <c r="P2698" s="11">
        <v>0</v>
      </c>
      <c r="Q2698" s="11">
        <v>46</v>
      </c>
      <c r="R2698" s="11">
        <v>1</v>
      </c>
    </row>
    <row r="2699" spans="1:18">
      <c r="A2699" s="10" t="s">
        <v>6567</v>
      </c>
      <c r="B2699" s="11" t="s">
        <v>49</v>
      </c>
      <c r="C2699" s="11" t="s">
        <v>4177</v>
      </c>
      <c r="D2699" s="11">
        <v>98106</v>
      </c>
      <c r="E2699" s="16">
        <v>371500</v>
      </c>
      <c r="F2699" s="12">
        <v>3</v>
      </c>
      <c r="G2699" s="15">
        <v>1</v>
      </c>
      <c r="H2699" s="15">
        <v>1650</v>
      </c>
      <c r="I2699" s="13">
        <v>225</v>
      </c>
      <c r="J2699" s="11">
        <v>0</v>
      </c>
      <c r="K2699" s="15" t="s">
        <v>4183</v>
      </c>
      <c r="L2699" s="11" t="s">
        <v>4178</v>
      </c>
      <c r="M2699" s="11" t="s">
        <v>4184</v>
      </c>
      <c r="N2699" s="11" t="s">
        <v>4179</v>
      </c>
      <c r="O2699" s="11">
        <v>71</v>
      </c>
      <c r="P2699" s="11">
        <v>1979</v>
      </c>
      <c r="Q2699" s="11">
        <v>46</v>
      </c>
      <c r="R2699" s="11">
        <v>1</v>
      </c>
    </row>
    <row r="2700" spans="1:18">
      <c r="A2700" s="10" t="s">
        <v>6568</v>
      </c>
      <c r="B2700" s="11" t="s">
        <v>100</v>
      </c>
      <c r="C2700" s="11" t="s">
        <v>4177</v>
      </c>
      <c r="D2700" s="11">
        <v>98133</v>
      </c>
      <c r="E2700" s="16">
        <v>371500</v>
      </c>
      <c r="F2700" s="12">
        <v>3</v>
      </c>
      <c r="G2700" s="15">
        <v>2</v>
      </c>
      <c r="H2700" s="15">
        <v>1370</v>
      </c>
      <c r="I2700" s="13">
        <v>271</v>
      </c>
      <c r="J2700" s="11">
        <v>0</v>
      </c>
      <c r="K2700" s="15" t="s">
        <v>4183</v>
      </c>
      <c r="L2700" s="11" t="s">
        <v>4183</v>
      </c>
      <c r="M2700" s="11" t="s">
        <v>4184</v>
      </c>
      <c r="N2700" s="11" t="s">
        <v>4181</v>
      </c>
      <c r="O2700" s="11">
        <v>61</v>
      </c>
      <c r="P2700" s="11">
        <v>0</v>
      </c>
      <c r="Q2700" s="11">
        <v>61</v>
      </c>
      <c r="R2700" s="11">
        <v>1</v>
      </c>
    </row>
    <row r="2701" spans="1:18">
      <c r="A2701" s="10" t="s">
        <v>6569</v>
      </c>
      <c r="B2701" s="11" t="s">
        <v>841</v>
      </c>
      <c r="C2701" s="11" t="s">
        <v>4177</v>
      </c>
      <c r="D2701" s="11">
        <v>98011</v>
      </c>
      <c r="E2701" s="16">
        <v>371025</v>
      </c>
      <c r="F2701" s="12">
        <v>3</v>
      </c>
      <c r="G2701" s="15">
        <v>2</v>
      </c>
      <c r="H2701" s="15">
        <v>1530</v>
      </c>
      <c r="I2701" s="13">
        <v>243</v>
      </c>
      <c r="J2701" s="11">
        <v>0</v>
      </c>
      <c r="K2701" s="15" t="s">
        <v>4183</v>
      </c>
      <c r="L2701" s="11" t="s">
        <v>4183</v>
      </c>
      <c r="M2701" s="11" t="s">
        <v>4184</v>
      </c>
      <c r="N2701" s="11" t="s">
        <v>4180</v>
      </c>
      <c r="O2701" s="11">
        <v>48</v>
      </c>
      <c r="P2701" s="11">
        <v>2004</v>
      </c>
      <c r="Q2701" s="11">
        <v>21</v>
      </c>
      <c r="R2701" s="11">
        <v>1</v>
      </c>
    </row>
    <row r="2702" spans="1:18">
      <c r="A2702" s="10" t="s">
        <v>6570</v>
      </c>
      <c r="B2702" s="11" t="s">
        <v>920</v>
      </c>
      <c r="C2702" s="11" t="s">
        <v>4177</v>
      </c>
      <c r="D2702" s="11">
        <v>98038</v>
      </c>
      <c r="E2702" s="16">
        <v>371000</v>
      </c>
      <c r="F2702" s="12">
        <v>4</v>
      </c>
      <c r="G2702" s="15">
        <v>2.5</v>
      </c>
      <c r="H2702" s="15">
        <v>2550</v>
      </c>
      <c r="I2702" s="13">
        <v>145</v>
      </c>
      <c r="J2702" s="11">
        <v>0</v>
      </c>
      <c r="K2702" s="15" t="s">
        <v>4183</v>
      </c>
      <c r="L2702" s="11" t="s">
        <v>4183</v>
      </c>
      <c r="M2702" s="11" t="s">
        <v>4184</v>
      </c>
      <c r="N2702" s="11" t="s">
        <v>4180</v>
      </c>
      <c r="O2702" s="11">
        <v>20</v>
      </c>
      <c r="P2702" s="11">
        <v>0</v>
      </c>
      <c r="Q2702" s="11">
        <v>20</v>
      </c>
      <c r="R2702" s="11">
        <v>2</v>
      </c>
    </row>
    <row r="2703" spans="1:18">
      <c r="A2703" s="10" t="s">
        <v>6571</v>
      </c>
      <c r="B2703" s="11" t="s">
        <v>49</v>
      </c>
      <c r="C2703" s="11" t="s">
        <v>4177</v>
      </c>
      <c r="D2703" s="11">
        <v>98103</v>
      </c>
      <c r="E2703" s="16">
        <v>371000</v>
      </c>
      <c r="F2703" s="12">
        <v>3</v>
      </c>
      <c r="G2703" s="15">
        <v>1.5</v>
      </c>
      <c r="H2703" s="15">
        <v>1420</v>
      </c>
      <c r="I2703" s="13">
        <v>261</v>
      </c>
      <c r="J2703" s="11">
        <v>0</v>
      </c>
      <c r="K2703" s="15" t="s">
        <v>4183</v>
      </c>
      <c r="L2703" s="11" t="s">
        <v>4183</v>
      </c>
      <c r="M2703" s="11" t="s">
        <v>4184</v>
      </c>
      <c r="N2703" s="11" t="s">
        <v>4180</v>
      </c>
      <c r="O2703" s="11">
        <v>66</v>
      </c>
      <c r="P2703" s="11">
        <v>1989</v>
      </c>
      <c r="Q2703" s="11">
        <v>36</v>
      </c>
      <c r="R2703" s="11">
        <v>1</v>
      </c>
    </row>
    <row r="2704" spans="1:18">
      <c r="A2704" s="10" t="s">
        <v>6572</v>
      </c>
      <c r="B2704" s="11" t="s">
        <v>49</v>
      </c>
      <c r="C2704" s="11" t="s">
        <v>4177</v>
      </c>
      <c r="D2704" s="11">
        <v>98125</v>
      </c>
      <c r="E2704" s="16">
        <v>371000</v>
      </c>
      <c r="F2704" s="12">
        <v>3</v>
      </c>
      <c r="G2704" s="15">
        <v>1</v>
      </c>
      <c r="H2704" s="11">
        <v>890</v>
      </c>
      <c r="I2704" s="13">
        <v>417</v>
      </c>
      <c r="J2704" s="11">
        <v>0</v>
      </c>
      <c r="K2704" s="15" t="s">
        <v>4183</v>
      </c>
      <c r="L2704" s="11" t="s">
        <v>4183</v>
      </c>
      <c r="M2704" s="11" t="s">
        <v>4184</v>
      </c>
      <c r="N2704" s="11" t="s">
        <v>4180</v>
      </c>
      <c r="O2704" s="11">
        <v>74</v>
      </c>
      <c r="P2704" s="11">
        <v>1994</v>
      </c>
      <c r="Q2704" s="11">
        <v>31</v>
      </c>
      <c r="R2704" s="11">
        <v>1</v>
      </c>
    </row>
    <row r="2705" spans="1:18">
      <c r="A2705" s="10" t="s">
        <v>6573</v>
      </c>
      <c r="B2705" s="11" t="s">
        <v>519</v>
      </c>
      <c r="C2705" s="11" t="s">
        <v>4177</v>
      </c>
      <c r="D2705" s="11">
        <v>98092</v>
      </c>
      <c r="E2705" s="16">
        <v>370000</v>
      </c>
      <c r="F2705" s="12">
        <v>4</v>
      </c>
      <c r="G2705" s="15">
        <v>2.75</v>
      </c>
      <c r="H2705" s="15">
        <v>3150</v>
      </c>
      <c r="I2705" s="13">
        <v>117</v>
      </c>
      <c r="J2705" s="11">
        <v>2</v>
      </c>
      <c r="K2705" s="15" t="s">
        <v>4183</v>
      </c>
      <c r="L2705" s="11" t="s">
        <v>4178</v>
      </c>
      <c r="M2705" s="11" t="s">
        <v>4184</v>
      </c>
      <c r="N2705" s="11" t="s">
        <v>4179</v>
      </c>
      <c r="O2705" s="11">
        <v>60</v>
      </c>
      <c r="P2705" s="11">
        <v>0</v>
      </c>
      <c r="Q2705" s="11">
        <v>60</v>
      </c>
      <c r="R2705" s="11">
        <v>1</v>
      </c>
    </row>
    <row r="2706" spans="1:18">
      <c r="A2706" s="10" t="s">
        <v>6574</v>
      </c>
      <c r="B2706" s="11" t="s">
        <v>519</v>
      </c>
      <c r="C2706" s="11" t="s">
        <v>4177</v>
      </c>
      <c r="D2706" s="11">
        <v>98092</v>
      </c>
      <c r="E2706" s="16">
        <v>370000</v>
      </c>
      <c r="F2706" s="12">
        <v>4</v>
      </c>
      <c r="G2706" s="15">
        <v>2.5</v>
      </c>
      <c r="H2706" s="15">
        <v>2710</v>
      </c>
      <c r="I2706" s="13">
        <v>137</v>
      </c>
      <c r="J2706" s="11">
        <v>0</v>
      </c>
      <c r="K2706" s="15" t="s">
        <v>4183</v>
      </c>
      <c r="L2706" s="11" t="s">
        <v>4183</v>
      </c>
      <c r="M2706" s="11" t="s">
        <v>4184</v>
      </c>
      <c r="N2706" s="11" t="s">
        <v>4180</v>
      </c>
      <c r="O2706" s="11">
        <v>27</v>
      </c>
      <c r="P2706" s="11">
        <v>2006</v>
      </c>
      <c r="Q2706" s="11">
        <v>19</v>
      </c>
      <c r="R2706" s="11">
        <v>2</v>
      </c>
    </row>
    <row r="2707" spans="1:18">
      <c r="A2707" s="10" t="s">
        <v>6575</v>
      </c>
      <c r="B2707" s="11" t="s">
        <v>675</v>
      </c>
      <c r="C2707" s="11" t="s">
        <v>4177</v>
      </c>
      <c r="D2707" s="11">
        <v>98023</v>
      </c>
      <c r="E2707" s="16">
        <v>370000</v>
      </c>
      <c r="F2707" s="12">
        <v>4</v>
      </c>
      <c r="G2707" s="15">
        <v>2.5</v>
      </c>
      <c r="H2707" s="15">
        <v>3090</v>
      </c>
      <c r="I2707" s="13">
        <v>120</v>
      </c>
      <c r="J2707" s="11">
        <v>0</v>
      </c>
      <c r="K2707" s="15" t="s">
        <v>4183</v>
      </c>
      <c r="L2707" s="11" t="s">
        <v>4183</v>
      </c>
      <c r="M2707" s="11" t="s">
        <v>4184</v>
      </c>
      <c r="N2707" s="11" t="s">
        <v>4180</v>
      </c>
      <c r="O2707" s="11">
        <v>30</v>
      </c>
      <c r="P2707" s="11">
        <v>0</v>
      </c>
      <c r="Q2707" s="11">
        <v>30</v>
      </c>
      <c r="R2707" s="11">
        <v>2</v>
      </c>
    </row>
    <row r="2708" spans="1:18">
      <c r="A2708" s="10" t="s">
        <v>6576</v>
      </c>
      <c r="B2708" s="11" t="s">
        <v>329</v>
      </c>
      <c r="C2708" s="11" t="s">
        <v>4177</v>
      </c>
      <c r="D2708" s="11">
        <v>98028</v>
      </c>
      <c r="E2708" s="16">
        <v>370000</v>
      </c>
      <c r="F2708" s="12">
        <v>3</v>
      </c>
      <c r="G2708" s="15">
        <v>1.5</v>
      </c>
      <c r="H2708" s="15">
        <v>2380</v>
      </c>
      <c r="I2708" s="13">
        <v>155</v>
      </c>
      <c r="J2708" s="11">
        <v>0</v>
      </c>
      <c r="K2708" s="15" t="s">
        <v>4183</v>
      </c>
      <c r="L2708" s="11" t="s">
        <v>4178</v>
      </c>
      <c r="M2708" s="11" t="s">
        <v>4184</v>
      </c>
      <c r="N2708" s="11" t="s">
        <v>4179</v>
      </c>
      <c r="O2708" s="11">
        <v>64</v>
      </c>
      <c r="P2708" s="11">
        <v>2001</v>
      </c>
      <c r="Q2708" s="11">
        <v>24</v>
      </c>
      <c r="R2708" s="11">
        <v>1</v>
      </c>
    </row>
    <row r="2709" spans="1:18">
      <c r="A2709" s="10" t="s">
        <v>6577</v>
      </c>
      <c r="B2709" s="11" t="s">
        <v>46</v>
      </c>
      <c r="C2709" s="11" t="s">
        <v>4177</v>
      </c>
      <c r="D2709" s="11">
        <v>98033</v>
      </c>
      <c r="E2709" s="16">
        <v>370000</v>
      </c>
      <c r="F2709" s="12">
        <v>2</v>
      </c>
      <c r="G2709" s="15">
        <v>1</v>
      </c>
      <c r="H2709" s="15">
        <v>1220</v>
      </c>
      <c r="I2709" s="13">
        <v>303</v>
      </c>
      <c r="J2709" s="11">
        <v>0</v>
      </c>
      <c r="K2709" s="15" t="s">
        <v>4183</v>
      </c>
      <c r="L2709" s="11" t="s">
        <v>4183</v>
      </c>
      <c r="M2709" s="11" t="s">
        <v>4184</v>
      </c>
      <c r="N2709" s="11" t="s">
        <v>4179</v>
      </c>
      <c r="O2709" s="11">
        <v>78</v>
      </c>
      <c r="P2709" s="11">
        <v>1988</v>
      </c>
      <c r="Q2709" s="11">
        <v>37</v>
      </c>
      <c r="R2709" s="11">
        <v>1</v>
      </c>
    </row>
    <row r="2710" spans="1:18">
      <c r="A2710" s="10" t="s">
        <v>6578</v>
      </c>
      <c r="B2710" s="11" t="s">
        <v>46</v>
      </c>
      <c r="C2710" s="11" t="s">
        <v>4177</v>
      </c>
      <c r="D2710" s="11">
        <v>98034</v>
      </c>
      <c r="E2710" s="16">
        <v>370000</v>
      </c>
      <c r="F2710" s="12">
        <v>4</v>
      </c>
      <c r="G2710" s="15">
        <v>1.5</v>
      </c>
      <c r="H2710" s="15">
        <v>1370</v>
      </c>
      <c r="I2710" s="13">
        <v>270</v>
      </c>
      <c r="J2710" s="11">
        <v>0</v>
      </c>
      <c r="K2710" s="15" t="s">
        <v>4183</v>
      </c>
      <c r="L2710" s="11" t="s">
        <v>4178</v>
      </c>
      <c r="M2710" s="11" t="s">
        <v>4184</v>
      </c>
      <c r="N2710" s="11" t="s">
        <v>4180</v>
      </c>
      <c r="O2710" s="11">
        <v>53</v>
      </c>
      <c r="P2710" s="11">
        <v>2002</v>
      </c>
      <c r="Q2710" s="11">
        <v>23</v>
      </c>
      <c r="R2710" s="11">
        <v>1</v>
      </c>
    </row>
    <row r="2711" spans="1:18">
      <c r="A2711" s="10" t="s">
        <v>6579</v>
      </c>
      <c r="B2711" s="11" t="s">
        <v>624</v>
      </c>
      <c r="C2711" s="11" t="s">
        <v>4177</v>
      </c>
      <c r="D2711" s="11">
        <v>98045</v>
      </c>
      <c r="E2711" s="16">
        <v>370000</v>
      </c>
      <c r="F2711" s="12">
        <v>3</v>
      </c>
      <c r="G2711" s="15">
        <v>1.75</v>
      </c>
      <c r="H2711" s="15">
        <v>1570</v>
      </c>
      <c r="I2711" s="13">
        <v>236</v>
      </c>
      <c r="J2711" s="11">
        <v>0</v>
      </c>
      <c r="K2711" s="15" t="s">
        <v>4183</v>
      </c>
      <c r="L2711" s="11" t="s">
        <v>4183</v>
      </c>
      <c r="M2711" s="11" t="s">
        <v>4184</v>
      </c>
      <c r="N2711" s="11" t="s">
        <v>4180</v>
      </c>
      <c r="O2711" s="11">
        <v>43</v>
      </c>
      <c r="P2711" s="11">
        <v>0</v>
      </c>
      <c r="Q2711" s="11">
        <v>43</v>
      </c>
      <c r="R2711" s="11">
        <v>2</v>
      </c>
    </row>
    <row r="2712" spans="1:18">
      <c r="A2712" s="10" t="s">
        <v>6580</v>
      </c>
      <c r="B2712" s="11" t="s">
        <v>319</v>
      </c>
      <c r="C2712" s="11" t="s">
        <v>4177</v>
      </c>
      <c r="D2712" s="11">
        <v>98059</v>
      </c>
      <c r="E2712" s="16">
        <v>370000</v>
      </c>
      <c r="F2712" s="12">
        <v>4</v>
      </c>
      <c r="G2712" s="15">
        <v>2.5</v>
      </c>
      <c r="H2712" s="15">
        <v>2220</v>
      </c>
      <c r="I2712" s="13">
        <v>167</v>
      </c>
      <c r="J2712" s="11">
        <v>0</v>
      </c>
      <c r="K2712" s="15" t="s">
        <v>4183</v>
      </c>
      <c r="L2712" s="11" t="s">
        <v>4183</v>
      </c>
      <c r="M2712" s="11" t="s">
        <v>4184</v>
      </c>
      <c r="N2712" s="11" t="s">
        <v>4180</v>
      </c>
      <c r="O2712" s="11">
        <v>24</v>
      </c>
      <c r="P2712" s="11">
        <v>0</v>
      </c>
      <c r="Q2712" s="11">
        <v>24</v>
      </c>
      <c r="R2712" s="11">
        <v>2</v>
      </c>
    </row>
    <row r="2713" spans="1:18">
      <c r="A2713" s="10" t="s">
        <v>2838</v>
      </c>
      <c r="B2713" s="11" t="s">
        <v>49</v>
      </c>
      <c r="C2713" s="11" t="s">
        <v>4177</v>
      </c>
      <c r="D2713" s="11">
        <v>98103</v>
      </c>
      <c r="E2713" s="16">
        <v>370000</v>
      </c>
      <c r="F2713" s="12">
        <v>3</v>
      </c>
      <c r="G2713" s="15">
        <v>1</v>
      </c>
      <c r="H2713" s="11">
        <v>800</v>
      </c>
      <c r="I2713" s="13">
        <v>463</v>
      </c>
      <c r="J2713" s="11">
        <v>0</v>
      </c>
      <c r="K2713" s="15" t="s">
        <v>4183</v>
      </c>
      <c r="L2713" s="11" t="s">
        <v>4183</v>
      </c>
      <c r="M2713" s="11" t="s">
        <v>4184</v>
      </c>
      <c r="N2713" s="11" t="s">
        <v>4179</v>
      </c>
      <c r="O2713" s="11">
        <v>117</v>
      </c>
      <c r="P2713" s="11">
        <v>0</v>
      </c>
      <c r="Q2713" s="11">
        <v>117</v>
      </c>
      <c r="R2713" s="11">
        <v>1</v>
      </c>
    </row>
    <row r="2714" spans="1:18">
      <c r="A2714" s="10" t="s">
        <v>2839</v>
      </c>
      <c r="B2714" s="11" t="s">
        <v>49</v>
      </c>
      <c r="C2714" s="11" t="s">
        <v>4177</v>
      </c>
      <c r="D2714" s="11">
        <v>98118</v>
      </c>
      <c r="E2714" s="16">
        <v>370000</v>
      </c>
      <c r="F2714" s="12">
        <v>2</v>
      </c>
      <c r="G2714" s="15">
        <v>2.25</v>
      </c>
      <c r="H2714" s="15">
        <v>1280</v>
      </c>
      <c r="I2714" s="13">
        <v>289</v>
      </c>
      <c r="J2714" s="11">
        <v>0</v>
      </c>
      <c r="K2714" s="15" t="s">
        <v>4183</v>
      </c>
      <c r="L2714" s="11" t="s">
        <v>4178</v>
      </c>
      <c r="M2714" s="11" t="s">
        <v>4184</v>
      </c>
      <c r="N2714" s="11" t="s">
        <v>4180</v>
      </c>
      <c r="O2714" s="11">
        <v>16</v>
      </c>
      <c r="P2714" s="11">
        <v>0</v>
      </c>
      <c r="Q2714" s="11">
        <v>16</v>
      </c>
      <c r="R2714" s="11">
        <v>2</v>
      </c>
    </row>
    <row r="2715" spans="1:18">
      <c r="A2715" s="10" t="s">
        <v>6581</v>
      </c>
      <c r="B2715" s="11" t="s">
        <v>49</v>
      </c>
      <c r="C2715" s="11" t="s">
        <v>4177</v>
      </c>
      <c r="D2715" s="11">
        <v>98117</v>
      </c>
      <c r="E2715" s="16">
        <v>370000</v>
      </c>
      <c r="F2715" s="12">
        <v>2</v>
      </c>
      <c r="G2715" s="15">
        <v>1</v>
      </c>
      <c r="H2715" s="11">
        <v>900</v>
      </c>
      <c r="I2715" s="13">
        <v>411</v>
      </c>
      <c r="J2715" s="11">
        <v>0</v>
      </c>
      <c r="K2715" s="15" t="s">
        <v>4183</v>
      </c>
      <c r="L2715" s="11" t="s">
        <v>4183</v>
      </c>
      <c r="M2715" s="11" t="s">
        <v>4184</v>
      </c>
      <c r="N2715" s="11" t="s">
        <v>4180</v>
      </c>
      <c r="O2715" s="11">
        <v>74</v>
      </c>
      <c r="P2715" s="11">
        <v>1994</v>
      </c>
      <c r="Q2715" s="11">
        <v>31</v>
      </c>
      <c r="R2715" s="11">
        <v>1</v>
      </c>
    </row>
    <row r="2716" spans="1:18">
      <c r="A2716" s="10" t="s">
        <v>6582</v>
      </c>
      <c r="B2716" s="11" t="s">
        <v>49</v>
      </c>
      <c r="C2716" s="11" t="s">
        <v>4177</v>
      </c>
      <c r="D2716" s="11">
        <v>98117</v>
      </c>
      <c r="E2716" s="16">
        <v>370000</v>
      </c>
      <c r="F2716" s="12">
        <v>2</v>
      </c>
      <c r="G2716" s="15">
        <v>1</v>
      </c>
      <c r="H2716" s="11">
        <v>860</v>
      </c>
      <c r="I2716" s="13">
        <v>430</v>
      </c>
      <c r="J2716" s="11">
        <v>0</v>
      </c>
      <c r="K2716" s="15" t="s">
        <v>4183</v>
      </c>
      <c r="L2716" s="11" t="s">
        <v>4183</v>
      </c>
      <c r="M2716" s="11" t="s">
        <v>4184</v>
      </c>
      <c r="N2716" s="11" t="s">
        <v>4180</v>
      </c>
      <c r="O2716" s="11">
        <v>69</v>
      </c>
      <c r="P2716" s="11">
        <v>2001</v>
      </c>
      <c r="Q2716" s="11">
        <v>24</v>
      </c>
      <c r="R2716" s="11">
        <v>1</v>
      </c>
    </row>
    <row r="2717" spans="1:18">
      <c r="A2717" s="10" t="s">
        <v>6583</v>
      </c>
      <c r="B2717" s="11" t="s">
        <v>49</v>
      </c>
      <c r="C2717" s="11" t="s">
        <v>4177</v>
      </c>
      <c r="D2717" s="11">
        <v>98116</v>
      </c>
      <c r="E2717" s="16">
        <v>370000</v>
      </c>
      <c r="F2717" s="12">
        <v>2</v>
      </c>
      <c r="G2717" s="15">
        <v>1</v>
      </c>
      <c r="H2717" s="11">
        <v>860</v>
      </c>
      <c r="I2717" s="13">
        <v>430</v>
      </c>
      <c r="J2717" s="11">
        <v>0</v>
      </c>
      <c r="K2717" s="15" t="s">
        <v>4183</v>
      </c>
      <c r="L2717" s="11" t="s">
        <v>4183</v>
      </c>
      <c r="M2717" s="11" t="s">
        <v>4184</v>
      </c>
      <c r="N2717" s="11" t="s">
        <v>4180</v>
      </c>
      <c r="O2717" s="11">
        <v>73</v>
      </c>
      <c r="P2717" s="11">
        <v>2008</v>
      </c>
      <c r="Q2717" s="11">
        <v>17</v>
      </c>
      <c r="R2717" s="11">
        <v>1</v>
      </c>
    </row>
    <row r="2718" spans="1:18">
      <c r="A2718" s="10" t="s">
        <v>6584</v>
      </c>
      <c r="B2718" s="11" t="s">
        <v>100</v>
      </c>
      <c r="C2718" s="11" t="s">
        <v>4177</v>
      </c>
      <c r="D2718" s="11">
        <v>98155</v>
      </c>
      <c r="E2718" s="16">
        <v>370000</v>
      </c>
      <c r="F2718" s="12">
        <v>3</v>
      </c>
      <c r="G2718" s="15">
        <v>1</v>
      </c>
      <c r="H2718" s="15">
        <v>1320</v>
      </c>
      <c r="I2718" s="13">
        <v>280</v>
      </c>
      <c r="J2718" s="11">
        <v>0</v>
      </c>
      <c r="K2718" s="15" t="s">
        <v>4183</v>
      </c>
      <c r="L2718" s="11" t="s">
        <v>4183</v>
      </c>
      <c r="M2718" s="11" t="s">
        <v>4184</v>
      </c>
      <c r="N2718" s="11" t="s">
        <v>4180</v>
      </c>
      <c r="O2718" s="11">
        <v>43</v>
      </c>
      <c r="P2718" s="11">
        <v>0</v>
      </c>
      <c r="Q2718" s="11">
        <v>43</v>
      </c>
      <c r="R2718" s="11">
        <v>1</v>
      </c>
    </row>
    <row r="2719" spans="1:18">
      <c r="A2719" s="10" t="s">
        <v>6585</v>
      </c>
      <c r="B2719" s="11" t="s">
        <v>100</v>
      </c>
      <c r="C2719" s="11" t="s">
        <v>4177</v>
      </c>
      <c r="D2719" s="11">
        <v>98155</v>
      </c>
      <c r="E2719" s="16">
        <v>370000</v>
      </c>
      <c r="F2719" s="12">
        <v>3</v>
      </c>
      <c r="G2719" s="15">
        <v>1.75</v>
      </c>
      <c r="H2719" s="15">
        <v>1650</v>
      </c>
      <c r="I2719" s="13">
        <v>224</v>
      </c>
      <c r="J2719" s="11">
        <v>0</v>
      </c>
      <c r="K2719" s="15" t="s">
        <v>4183</v>
      </c>
      <c r="L2719" s="11" t="s">
        <v>4178</v>
      </c>
      <c r="M2719" s="11" t="s">
        <v>4184</v>
      </c>
      <c r="N2719" s="11" t="s">
        <v>4181</v>
      </c>
      <c r="O2719" s="11">
        <v>74</v>
      </c>
      <c r="P2719" s="11">
        <v>0</v>
      </c>
      <c r="Q2719" s="11">
        <v>74</v>
      </c>
      <c r="R2719" s="11">
        <v>1</v>
      </c>
    </row>
    <row r="2720" spans="1:18">
      <c r="A2720" s="10" t="s">
        <v>6586</v>
      </c>
      <c r="B2720" s="11" t="s">
        <v>100</v>
      </c>
      <c r="C2720" s="11" t="s">
        <v>4177</v>
      </c>
      <c r="D2720" s="11">
        <v>98155</v>
      </c>
      <c r="E2720" s="16">
        <v>370000</v>
      </c>
      <c r="F2720" s="12">
        <v>3</v>
      </c>
      <c r="G2720" s="15">
        <v>2.5</v>
      </c>
      <c r="H2720" s="15">
        <v>1780</v>
      </c>
      <c r="I2720" s="13">
        <v>208</v>
      </c>
      <c r="J2720" s="11">
        <v>0</v>
      </c>
      <c r="K2720" s="15" t="s">
        <v>4183</v>
      </c>
      <c r="L2720" s="11" t="s">
        <v>4183</v>
      </c>
      <c r="M2720" s="11" t="s">
        <v>4184</v>
      </c>
      <c r="N2720" s="11" t="s">
        <v>4180</v>
      </c>
      <c r="O2720" s="11">
        <v>24</v>
      </c>
      <c r="P2720" s="11">
        <v>0</v>
      </c>
      <c r="Q2720" s="11">
        <v>24</v>
      </c>
      <c r="R2720" s="11">
        <v>2</v>
      </c>
    </row>
    <row r="2721" spans="1:18">
      <c r="A2721" s="10" t="s">
        <v>6587</v>
      </c>
      <c r="B2721" s="11" t="s">
        <v>319</v>
      </c>
      <c r="C2721" s="11" t="s">
        <v>4177</v>
      </c>
      <c r="D2721" s="11">
        <v>98056</v>
      </c>
      <c r="E2721" s="16">
        <v>369990</v>
      </c>
      <c r="F2721" s="12">
        <v>4</v>
      </c>
      <c r="G2721" s="15">
        <v>2.5</v>
      </c>
      <c r="H2721" s="15">
        <v>1960</v>
      </c>
      <c r="I2721" s="13">
        <v>189</v>
      </c>
      <c r="J2721" s="11">
        <v>0</v>
      </c>
      <c r="K2721" s="15" t="s">
        <v>4183</v>
      </c>
      <c r="L2721" s="11" t="s">
        <v>4183</v>
      </c>
      <c r="M2721" s="11" t="s">
        <v>4184</v>
      </c>
      <c r="N2721" s="11" t="s">
        <v>4180</v>
      </c>
      <c r="O2721" s="11">
        <v>23</v>
      </c>
      <c r="P2721" s="11">
        <v>0</v>
      </c>
      <c r="Q2721" s="11">
        <v>23</v>
      </c>
      <c r="R2721" s="11">
        <v>2</v>
      </c>
    </row>
    <row r="2722" spans="1:18">
      <c r="A2722" s="10" t="s">
        <v>6588</v>
      </c>
      <c r="B2722" s="11" t="s">
        <v>49</v>
      </c>
      <c r="C2722" s="11" t="s">
        <v>4177</v>
      </c>
      <c r="D2722" s="11">
        <v>98125</v>
      </c>
      <c r="E2722" s="16">
        <v>369500</v>
      </c>
      <c r="F2722" s="12">
        <v>3</v>
      </c>
      <c r="G2722" s="15">
        <v>1.5</v>
      </c>
      <c r="H2722" s="15">
        <v>1650</v>
      </c>
      <c r="I2722" s="13">
        <v>224</v>
      </c>
      <c r="J2722" s="11">
        <v>0</v>
      </c>
      <c r="K2722" s="15" t="s">
        <v>4183</v>
      </c>
      <c r="L2722" s="11" t="s">
        <v>4178</v>
      </c>
      <c r="M2722" s="11" t="s">
        <v>4184</v>
      </c>
      <c r="N2722" s="11" t="s">
        <v>4179</v>
      </c>
      <c r="O2722" s="11">
        <v>64</v>
      </c>
      <c r="P2722" s="11">
        <v>2001</v>
      </c>
      <c r="Q2722" s="11">
        <v>24</v>
      </c>
      <c r="R2722" s="11">
        <v>1</v>
      </c>
    </row>
    <row r="2723" spans="1:18">
      <c r="A2723" s="10" t="s">
        <v>6589</v>
      </c>
      <c r="B2723" s="11" t="s">
        <v>49</v>
      </c>
      <c r="C2723" s="11" t="s">
        <v>4177</v>
      </c>
      <c r="D2723" s="11">
        <v>98116</v>
      </c>
      <c r="E2723" s="16">
        <v>369000</v>
      </c>
      <c r="F2723" s="12">
        <v>2</v>
      </c>
      <c r="G2723" s="15">
        <v>2.5</v>
      </c>
      <c r="H2723" s="11">
        <v>980</v>
      </c>
      <c r="I2723" s="13">
        <v>377</v>
      </c>
      <c r="J2723" s="11">
        <v>0</v>
      </c>
      <c r="K2723" s="15" t="s">
        <v>4183</v>
      </c>
      <c r="L2723" s="11" t="s">
        <v>4178</v>
      </c>
      <c r="M2723" s="11" t="s">
        <v>4184</v>
      </c>
      <c r="N2723" s="11" t="s">
        <v>4180</v>
      </c>
      <c r="O2723" s="11">
        <v>16</v>
      </c>
      <c r="P2723" s="11">
        <v>0</v>
      </c>
      <c r="Q2723" s="11">
        <v>16</v>
      </c>
      <c r="R2723" s="11">
        <v>2</v>
      </c>
    </row>
    <row r="2724" spans="1:18">
      <c r="A2724" s="10" t="s">
        <v>6590</v>
      </c>
      <c r="B2724" s="11" t="s">
        <v>49</v>
      </c>
      <c r="C2724" s="11" t="s">
        <v>4177</v>
      </c>
      <c r="D2724" s="11">
        <v>98106</v>
      </c>
      <c r="E2724" s="16">
        <v>369000</v>
      </c>
      <c r="F2724" s="12">
        <v>3</v>
      </c>
      <c r="G2724" s="15">
        <v>2</v>
      </c>
      <c r="H2724" s="15">
        <v>1550</v>
      </c>
      <c r="I2724" s="13">
        <v>238</v>
      </c>
      <c r="J2724" s="11">
        <v>0</v>
      </c>
      <c r="K2724" s="15" t="s">
        <v>4183</v>
      </c>
      <c r="L2724" s="11" t="s">
        <v>4178</v>
      </c>
      <c r="M2724" s="11" t="s">
        <v>4184</v>
      </c>
      <c r="N2724" s="11" t="s">
        <v>4180</v>
      </c>
      <c r="O2724" s="11">
        <v>66</v>
      </c>
      <c r="P2724" s="11">
        <v>1989</v>
      </c>
      <c r="Q2724" s="11">
        <v>36</v>
      </c>
      <c r="R2724" s="11">
        <v>1</v>
      </c>
    </row>
    <row r="2725" spans="1:18">
      <c r="A2725" s="10" t="s">
        <v>6591</v>
      </c>
      <c r="B2725" s="11" t="s">
        <v>102</v>
      </c>
      <c r="C2725" s="11" t="s">
        <v>4177</v>
      </c>
      <c r="D2725" s="11">
        <v>98074</v>
      </c>
      <c r="E2725" s="16">
        <v>368250</v>
      </c>
      <c r="F2725" s="12">
        <v>3</v>
      </c>
      <c r="G2725" s="15">
        <v>2.5</v>
      </c>
      <c r="H2725" s="15">
        <v>2150</v>
      </c>
      <c r="I2725" s="13">
        <v>171</v>
      </c>
      <c r="J2725" s="11">
        <v>0</v>
      </c>
      <c r="K2725" s="15" t="s">
        <v>4183</v>
      </c>
      <c r="L2725" s="11" t="s">
        <v>4183</v>
      </c>
      <c r="M2725" s="11" t="s">
        <v>4184</v>
      </c>
      <c r="N2725" s="11" t="s">
        <v>4180</v>
      </c>
      <c r="O2725" s="11">
        <v>37</v>
      </c>
      <c r="P2725" s="11">
        <v>2000</v>
      </c>
      <c r="Q2725" s="11">
        <v>25</v>
      </c>
      <c r="R2725" s="11">
        <v>2</v>
      </c>
    </row>
    <row r="2726" spans="1:18">
      <c r="A2726" s="10" t="s">
        <v>6592</v>
      </c>
      <c r="B2726" s="11" t="s">
        <v>841</v>
      </c>
      <c r="C2726" s="11" t="s">
        <v>4177</v>
      </c>
      <c r="D2726" s="11">
        <v>98011</v>
      </c>
      <c r="E2726" s="16">
        <v>368113</v>
      </c>
      <c r="F2726" s="12">
        <v>4</v>
      </c>
      <c r="G2726" s="15">
        <v>2.5</v>
      </c>
      <c r="H2726" s="15">
        <v>2590</v>
      </c>
      <c r="I2726" s="13">
        <v>142</v>
      </c>
      <c r="J2726" s="11">
        <v>0</v>
      </c>
      <c r="K2726" s="15" t="s">
        <v>4183</v>
      </c>
      <c r="L2726" s="11" t="s">
        <v>4183</v>
      </c>
      <c r="M2726" s="11" t="s">
        <v>4184</v>
      </c>
      <c r="N2726" s="11" t="s">
        <v>4180</v>
      </c>
      <c r="O2726" s="11">
        <v>34</v>
      </c>
      <c r="P2726" s="11">
        <v>0</v>
      </c>
      <c r="Q2726" s="11">
        <v>34</v>
      </c>
      <c r="R2726" s="11">
        <v>2</v>
      </c>
    </row>
    <row r="2727" spans="1:18">
      <c r="A2727" s="10" t="s">
        <v>6593</v>
      </c>
      <c r="B2727" s="11" t="s">
        <v>329</v>
      </c>
      <c r="C2727" s="11" t="s">
        <v>4177</v>
      </c>
      <c r="D2727" s="11">
        <v>98028</v>
      </c>
      <c r="E2727" s="16">
        <v>368000</v>
      </c>
      <c r="F2727" s="12">
        <v>3</v>
      </c>
      <c r="G2727" s="15">
        <v>1.75</v>
      </c>
      <c r="H2727" s="15">
        <v>1710</v>
      </c>
      <c r="I2727" s="13">
        <v>215</v>
      </c>
      <c r="J2727" s="11">
        <v>0</v>
      </c>
      <c r="K2727" s="15" t="s">
        <v>4183</v>
      </c>
      <c r="L2727" s="11" t="s">
        <v>4183</v>
      </c>
      <c r="M2727" s="11" t="s">
        <v>4184</v>
      </c>
      <c r="N2727" s="11" t="s">
        <v>4179</v>
      </c>
      <c r="O2727" s="11">
        <v>67</v>
      </c>
      <c r="P2727" s="11">
        <v>1972</v>
      </c>
      <c r="Q2727" s="11">
        <v>53</v>
      </c>
      <c r="R2727" s="11">
        <v>1</v>
      </c>
    </row>
    <row r="2728" spans="1:18">
      <c r="A2728" s="10" t="s">
        <v>6594</v>
      </c>
      <c r="B2728" s="11" t="s">
        <v>49</v>
      </c>
      <c r="C2728" s="11" t="s">
        <v>4177</v>
      </c>
      <c r="D2728" s="11">
        <v>98136</v>
      </c>
      <c r="E2728" s="16">
        <v>368000</v>
      </c>
      <c r="F2728" s="12">
        <v>3</v>
      </c>
      <c r="G2728" s="15">
        <v>2.5</v>
      </c>
      <c r="H2728" s="15">
        <v>1370</v>
      </c>
      <c r="I2728" s="13">
        <v>269</v>
      </c>
      <c r="J2728" s="11">
        <v>0</v>
      </c>
      <c r="K2728" s="15" t="s">
        <v>4183</v>
      </c>
      <c r="L2728" s="11" t="s">
        <v>4178</v>
      </c>
      <c r="M2728" s="11" t="s">
        <v>4184</v>
      </c>
      <c r="N2728" s="11" t="s">
        <v>4180</v>
      </c>
      <c r="O2728" s="11">
        <v>18</v>
      </c>
      <c r="P2728" s="11">
        <v>0</v>
      </c>
      <c r="Q2728" s="11">
        <v>18</v>
      </c>
      <c r="R2728" s="11">
        <v>2</v>
      </c>
    </row>
    <row r="2729" spans="1:18">
      <c r="A2729" s="10" t="s">
        <v>6595</v>
      </c>
      <c r="B2729" s="11" t="s">
        <v>49</v>
      </c>
      <c r="C2729" s="11" t="s">
        <v>4177</v>
      </c>
      <c r="D2729" s="11">
        <v>98146</v>
      </c>
      <c r="E2729" s="16">
        <v>368000</v>
      </c>
      <c r="F2729" s="12">
        <v>2</v>
      </c>
      <c r="G2729" s="15">
        <v>1.5</v>
      </c>
      <c r="H2729" s="15">
        <v>1660</v>
      </c>
      <c r="I2729" s="13">
        <v>222</v>
      </c>
      <c r="J2729" s="11">
        <v>0</v>
      </c>
      <c r="K2729" s="15" t="s">
        <v>4183</v>
      </c>
      <c r="L2729" s="11" t="s">
        <v>4178</v>
      </c>
      <c r="M2729" s="11" t="s">
        <v>4184</v>
      </c>
      <c r="N2729" s="11" t="s">
        <v>4181</v>
      </c>
      <c r="O2729" s="11">
        <v>117</v>
      </c>
      <c r="P2729" s="11">
        <v>0</v>
      </c>
      <c r="Q2729" s="11">
        <v>117</v>
      </c>
      <c r="R2729" s="11">
        <v>1</v>
      </c>
    </row>
    <row r="2730" spans="1:18">
      <c r="A2730" s="10" t="s">
        <v>6596</v>
      </c>
      <c r="B2730" s="11" t="s">
        <v>49</v>
      </c>
      <c r="C2730" s="11" t="s">
        <v>4177</v>
      </c>
      <c r="D2730" s="11">
        <v>98106</v>
      </c>
      <c r="E2730" s="16">
        <v>368000</v>
      </c>
      <c r="F2730" s="12">
        <v>4</v>
      </c>
      <c r="G2730" s="15">
        <v>1.75</v>
      </c>
      <c r="H2730" s="15">
        <v>2100</v>
      </c>
      <c r="I2730" s="13">
        <v>175</v>
      </c>
      <c r="J2730" s="11">
        <v>0</v>
      </c>
      <c r="K2730" s="15" t="s">
        <v>4183</v>
      </c>
      <c r="L2730" s="11" t="s">
        <v>4178</v>
      </c>
      <c r="M2730" s="11" t="s">
        <v>4184</v>
      </c>
      <c r="N2730" s="11" t="s">
        <v>4180</v>
      </c>
      <c r="O2730" s="11">
        <v>61</v>
      </c>
      <c r="P2730" s="11">
        <v>2000</v>
      </c>
      <c r="Q2730" s="11">
        <v>25</v>
      </c>
      <c r="R2730" s="11">
        <v>1</v>
      </c>
    </row>
    <row r="2731" spans="1:18">
      <c r="A2731" s="10" t="s">
        <v>6597</v>
      </c>
      <c r="B2731" s="11" t="s">
        <v>120</v>
      </c>
      <c r="C2731" s="11" t="s">
        <v>4177</v>
      </c>
      <c r="D2731" s="11">
        <v>98072</v>
      </c>
      <c r="E2731" s="16">
        <v>368000</v>
      </c>
      <c r="F2731" s="12">
        <v>3</v>
      </c>
      <c r="G2731" s="15">
        <v>1</v>
      </c>
      <c r="H2731" s="15">
        <v>1280</v>
      </c>
      <c r="I2731" s="13">
        <v>288</v>
      </c>
      <c r="J2731" s="11">
        <v>0</v>
      </c>
      <c r="K2731" s="15" t="s">
        <v>4183</v>
      </c>
      <c r="L2731" s="11" t="s">
        <v>4183</v>
      </c>
      <c r="M2731" s="11" t="s">
        <v>4184</v>
      </c>
      <c r="N2731" s="11" t="s">
        <v>4180</v>
      </c>
      <c r="O2731" s="11">
        <v>57</v>
      </c>
      <c r="P2731" s="11">
        <v>1997</v>
      </c>
      <c r="Q2731" s="11">
        <v>28</v>
      </c>
      <c r="R2731" s="11">
        <v>1</v>
      </c>
    </row>
    <row r="2732" spans="1:18">
      <c r="A2732" s="10" t="s">
        <v>6598</v>
      </c>
      <c r="B2732" s="11" t="s">
        <v>120</v>
      </c>
      <c r="C2732" s="11" t="s">
        <v>4177</v>
      </c>
      <c r="D2732" s="11">
        <v>98077</v>
      </c>
      <c r="E2732" s="16">
        <v>367500</v>
      </c>
      <c r="F2732" s="12">
        <v>3</v>
      </c>
      <c r="G2732" s="15">
        <v>1</v>
      </c>
      <c r="H2732" s="15">
        <v>1660</v>
      </c>
      <c r="I2732" s="13">
        <v>221</v>
      </c>
      <c r="J2732" s="11">
        <v>0</v>
      </c>
      <c r="K2732" s="15" t="s">
        <v>4183</v>
      </c>
      <c r="L2732" s="11" t="s">
        <v>4178</v>
      </c>
      <c r="M2732" s="11" t="s">
        <v>4184</v>
      </c>
      <c r="N2732" s="11" t="s">
        <v>4179</v>
      </c>
      <c r="O2732" s="11">
        <v>47</v>
      </c>
      <c r="P2732" s="11">
        <v>2000</v>
      </c>
      <c r="Q2732" s="11">
        <v>25</v>
      </c>
      <c r="R2732" s="11">
        <v>1</v>
      </c>
    </row>
    <row r="2733" spans="1:18">
      <c r="A2733" s="10" t="s">
        <v>6599</v>
      </c>
      <c r="B2733" s="11" t="s">
        <v>519</v>
      </c>
      <c r="C2733" s="11" t="s">
        <v>4177</v>
      </c>
      <c r="D2733" s="11">
        <v>98001</v>
      </c>
      <c r="E2733" s="16">
        <v>367300</v>
      </c>
      <c r="F2733" s="12">
        <v>4</v>
      </c>
      <c r="G2733" s="15">
        <v>2.75</v>
      </c>
      <c r="H2733" s="15">
        <v>2190</v>
      </c>
      <c r="I2733" s="13">
        <v>168</v>
      </c>
      <c r="J2733" s="11">
        <v>0</v>
      </c>
      <c r="K2733" s="15" t="s">
        <v>4183</v>
      </c>
      <c r="L2733" s="11" t="s">
        <v>4183</v>
      </c>
      <c r="M2733" s="11" t="s">
        <v>4184</v>
      </c>
      <c r="N2733" s="11" t="s">
        <v>4180</v>
      </c>
      <c r="O2733" s="11">
        <v>32</v>
      </c>
      <c r="P2733" s="11">
        <v>0</v>
      </c>
      <c r="Q2733" s="11">
        <v>32</v>
      </c>
      <c r="R2733" s="11">
        <v>2</v>
      </c>
    </row>
    <row r="2734" spans="1:18">
      <c r="A2734" s="10" t="s">
        <v>6600</v>
      </c>
      <c r="B2734" s="11" t="s">
        <v>49</v>
      </c>
      <c r="C2734" s="11" t="s">
        <v>4177</v>
      </c>
      <c r="D2734" s="11">
        <v>98117</v>
      </c>
      <c r="E2734" s="16">
        <v>367000</v>
      </c>
      <c r="F2734" s="12">
        <v>2</v>
      </c>
      <c r="G2734" s="15">
        <v>1</v>
      </c>
      <c r="H2734" s="11">
        <v>700</v>
      </c>
      <c r="I2734" s="13">
        <v>524</v>
      </c>
      <c r="J2734" s="11">
        <v>0</v>
      </c>
      <c r="K2734" s="15" t="s">
        <v>4183</v>
      </c>
      <c r="L2734" s="11" t="s">
        <v>4183</v>
      </c>
      <c r="M2734" s="11" t="s">
        <v>4184</v>
      </c>
      <c r="N2734" s="11" t="s">
        <v>4180</v>
      </c>
      <c r="O2734" s="11">
        <v>80</v>
      </c>
      <c r="P2734" s="11">
        <v>2010</v>
      </c>
      <c r="Q2734" s="11">
        <v>15</v>
      </c>
      <c r="R2734" s="11">
        <v>1</v>
      </c>
    </row>
    <row r="2735" spans="1:18">
      <c r="A2735" s="10" t="s">
        <v>6601</v>
      </c>
      <c r="B2735" s="11" t="s">
        <v>100</v>
      </c>
      <c r="C2735" s="11" t="s">
        <v>4177</v>
      </c>
      <c r="D2735" s="11">
        <v>98155</v>
      </c>
      <c r="E2735" s="16">
        <v>366500</v>
      </c>
      <c r="F2735" s="12">
        <v>4</v>
      </c>
      <c r="G2735" s="15">
        <v>2.75</v>
      </c>
      <c r="H2735" s="15">
        <v>2070</v>
      </c>
      <c r="I2735" s="13">
        <v>177</v>
      </c>
      <c r="J2735" s="11">
        <v>0</v>
      </c>
      <c r="K2735" s="15" t="s">
        <v>4183</v>
      </c>
      <c r="L2735" s="11" t="s">
        <v>4178</v>
      </c>
      <c r="M2735" s="11" t="s">
        <v>4184</v>
      </c>
      <c r="N2735" s="11" t="s">
        <v>4181</v>
      </c>
      <c r="O2735" s="11">
        <v>80</v>
      </c>
      <c r="P2735" s="11">
        <v>0</v>
      </c>
      <c r="Q2735" s="11">
        <v>80</v>
      </c>
      <c r="R2735" s="11">
        <v>1</v>
      </c>
    </row>
    <row r="2736" spans="1:18">
      <c r="A2736" s="10" t="s">
        <v>6602</v>
      </c>
      <c r="B2736" s="11" t="s">
        <v>841</v>
      </c>
      <c r="C2736" s="11" t="s">
        <v>4177</v>
      </c>
      <c r="D2736" s="11">
        <v>98011</v>
      </c>
      <c r="E2736" s="16">
        <v>366000</v>
      </c>
      <c r="F2736" s="12">
        <v>3</v>
      </c>
      <c r="G2736" s="15">
        <v>1.75</v>
      </c>
      <c r="H2736" s="15">
        <v>1520</v>
      </c>
      <c r="I2736" s="13">
        <v>241</v>
      </c>
      <c r="J2736" s="11">
        <v>0</v>
      </c>
      <c r="K2736" s="15" t="s">
        <v>4183</v>
      </c>
      <c r="L2736" s="11" t="s">
        <v>4183</v>
      </c>
      <c r="M2736" s="11" t="s">
        <v>4184</v>
      </c>
      <c r="N2736" s="11" t="s">
        <v>4180</v>
      </c>
      <c r="O2736" s="11">
        <v>49</v>
      </c>
      <c r="P2736" s="11">
        <v>0</v>
      </c>
      <c r="Q2736" s="11">
        <v>49</v>
      </c>
      <c r="R2736" s="11">
        <v>1</v>
      </c>
    </row>
    <row r="2737" spans="1:18">
      <c r="A2737" s="10" t="s">
        <v>6603</v>
      </c>
      <c r="B2737" s="11" t="s">
        <v>46</v>
      </c>
      <c r="C2737" s="11" t="s">
        <v>4177</v>
      </c>
      <c r="D2737" s="11">
        <v>98034</v>
      </c>
      <c r="E2737" s="16">
        <v>366000</v>
      </c>
      <c r="F2737" s="12">
        <v>3</v>
      </c>
      <c r="G2737" s="15">
        <v>1.75</v>
      </c>
      <c r="H2737" s="15">
        <v>1510</v>
      </c>
      <c r="I2737" s="13">
        <v>242</v>
      </c>
      <c r="J2737" s="11">
        <v>0</v>
      </c>
      <c r="K2737" s="15" t="s">
        <v>4183</v>
      </c>
      <c r="L2737" s="11" t="s">
        <v>4183</v>
      </c>
      <c r="M2737" s="11" t="s">
        <v>4184</v>
      </c>
      <c r="N2737" s="11" t="s">
        <v>4180</v>
      </c>
      <c r="O2737" s="11">
        <v>58</v>
      </c>
      <c r="P2737" s="11">
        <v>2011</v>
      </c>
      <c r="Q2737" s="11">
        <v>14</v>
      </c>
      <c r="R2737" s="11">
        <v>1</v>
      </c>
    </row>
    <row r="2738" spans="1:18">
      <c r="A2738" s="10" t="s">
        <v>6604</v>
      </c>
      <c r="B2738" s="11" t="s">
        <v>319</v>
      </c>
      <c r="C2738" s="11" t="s">
        <v>4177</v>
      </c>
      <c r="D2738" s="11">
        <v>98059</v>
      </c>
      <c r="E2738" s="16">
        <v>366000</v>
      </c>
      <c r="F2738" s="12">
        <v>3</v>
      </c>
      <c r="G2738" s="15">
        <v>1.75</v>
      </c>
      <c r="H2738" s="15">
        <v>1840</v>
      </c>
      <c r="I2738" s="13">
        <v>199</v>
      </c>
      <c r="J2738" s="11">
        <v>0</v>
      </c>
      <c r="K2738" s="15" t="s">
        <v>4183</v>
      </c>
      <c r="L2738" s="11" t="s">
        <v>4178</v>
      </c>
      <c r="M2738" s="11" t="s">
        <v>4184</v>
      </c>
      <c r="N2738" s="11" t="s">
        <v>4179</v>
      </c>
      <c r="O2738" s="11">
        <v>48</v>
      </c>
      <c r="P2738" s="11">
        <v>0</v>
      </c>
      <c r="Q2738" s="11">
        <v>48</v>
      </c>
      <c r="R2738" s="11">
        <v>1</v>
      </c>
    </row>
    <row r="2739" spans="1:18">
      <c r="A2739" s="10" t="s">
        <v>6605</v>
      </c>
      <c r="B2739" s="11" t="s">
        <v>120</v>
      </c>
      <c r="C2739" s="11" t="s">
        <v>4177</v>
      </c>
      <c r="D2739" s="11">
        <v>98072</v>
      </c>
      <c r="E2739" s="16">
        <v>365500</v>
      </c>
      <c r="F2739" s="12">
        <v>3</v>
      </c>
      <c r="G2739" s="15">
        <v>2</v>
      </c>
      <c r="H2739" s="15">
        <v>1410</v>
      </c>
      <c r="I2739" s="13">
        <v>259</v>
      </c>
      <c r="J2739" s="11">
        <v>0</v>
      </c>
      <c r="K2739" s="15" t="s">
        <v>4183</v>
      </c>
      <c r="L2739" s="11" t="s">
        <v>4183</v>
      </c>
      <c r="M2739" s="11" t="s">
        <v>4184</v>
      </c>
      <c r="N2739" s="11" t="s">
        <v>4179</v>
      </c>
      <c r="O2739" s="11">
        <v>42</v>
      </c>
      <c r="P2739" s="11">
        <v>0</v>
      </c>
      <c r="Q2739" s="11">
        <v>42</v>
      </c>
      <c r="R2739" s="11">
        <v>1</v>
      </c>
    </row>
    <row r="2740" spans="1:18">
      <c r="A2740" s="10" t="s">
        <v>6606</v>
      </c>
      <c r="B2740" s="11" t="s">
        <v>33</v>
      </c>
      <c r="C2740" s="11" t="s">
        <v>4177</v>
      </c>
      <c r="D2740" s="11">
        <v>98006</v>
      </c>
      <c r="E2740" s="16">
        <v>365000</v>
      </c>
      <c r="F2740" s="12">
        <v>4</v>
      </c>
      <c r="G2740" s="15">
        <v>2</v>
      </c>
      <c r="H2740" s="15">
        <v>1940</v>
      </c>
      <c r="I2740" s="13">
        <v>188</v>
      </c>
      <c r="J2740" s="11">
        <v>1</v>
      </c>
      <c r="K2740" s="15" t="s">
        <v>4183</v>
      </c>
      <c r="L2740" s="11" t="s">
        <v>4183</v>
      </c>
      <c r="M2740" s="11" t="s">
        <v>4184</v>
      </c>
      <c r="N2740" s="11" t="s">
        <v>5514</v>
      </c>
      <c r="O2740" s="11">
        <v>63</v>
      </c>
      <c r="P2740" s="11">
        <v>0</v>
      </c>
      <c r="Q2740" s="11">
        <v>63</v>
      </c>
      <c r="R2740" s="11">
        <v>1</v>
      </c>
    </row>
    <row r="2741" spans="1:18">
      <c r="A2741" s="10" t="s">
        <v>6607</v>
      </c>
      <c r="B2741" s="11" t="s">
        <v>379</v>
      </c>
      <c r="C2741" s="11" t="s">
        <v>4177</v>
      </c>
      <c r="D2741" s="11">
        <v>98166</v>
      </c>
      <c r="E2741" s="16">
        <v>365000</v>
      </c>
      <c r="F2741" s="12">
        <v>5</v>
      </c>
      <c r="G2741" s="15">
        <v>2</v>
      </c>
      <c r="H2741" s="15">
        <v>2280</v>
      </c>
      <c r="I2741" s="13">
        <v>160</v>
      </c>
      <c r="J2741" s="11">
        <v>0</v>
      </c>
      <c r="K2741" s="15" t="s">
        <v>4183</v>
      </c>
      <c r="L2741" s="11" t="s">
        <v>4183</v>
      </c>
      <c r="M2741" s="11" t="s">
        <v>4184</v>
      </c>
      <c r="N2741" s="11" t="s">
        <v>4180</v>
      </c>
      <c r="O2741" s="11">
        <v>101</v>
      </c>
      <c r="P2741" s="11">
        <v>2011</v>
      </c>
      <c r="Q2741" s="11">
        <v>14</v>
      </c>
      <c r="R2741" s="11">
        <v>1.5</v>
      </c>
    </row>
    <row r="2742" spans="1:18">
      <c r="A2742" s="10" t="s">
        <v>6608</v>
      </c>
      <c r="B2742" s="11" t="s">
        <v>329</v>
      </c>
      <c r="C2742" s="11" t="s">
        <v>4177</v>
      </c>
      <c r="D2742" s="11">
        <v>98028</v>
      </c>
      <c r="E2742" s="16">
        <v>365000</v>
      </c>
      <c r="F2742" s="12">
        <v>3</v>
      </c>
      <c r="G2742" s="15">
        <v>1.5</v>
      </c>
      <c r="H2742" s="15">
        <v>1300</v>
      </c>
      <c r="I2742" s="13">
        <v>281</v>
      </c>
      <c r="J2742" s="11">
        <v>0</v>
      </c>
      <c r="K2742" s="15" t="s">
        <v>4183</v>
      </c>
      <c r="L2742" s="11" t="s">
        <v>4183</v>
      </c>
      <c r="M2742" s="11" t="s">
        <v>4184</v>
      </c>
      <c r="N2742" s="11" t="s">
        <v>4180</v>
      </c>
      <c r="O2742" s="11">
        <v>62</v>
      </c>
      <c r="P2742" s="11">
        <v>2008</v>
      </c>
      <c r="Q2742" s="11">
        <v>17</v>
      </c>
      <c r="R2742" s="11">
        <v>1</v>
      </c>
    </row>
    <row r="2743" spans="1:18">
      <c r="A2743" s="10" t="s">
        <v>6609</v>
      </c>
      <c r="B2743" s="11" t="s">
        <v>1392</v>
      </c>
      <c r="C2743" s="11" t="s">
        <v>4177</v>
      </c>
      <c r="D2743" s="11">
        <v>98042</v>
      </c>
      <c r="E2743" s="16">
        <v>365000</v>
      </c>
      <c r="F2743" s="12">
        <v>3</v>
      </c>
      <c r="G2743" s="15">
        <v>2.5</v>
      </c>
      <c r="H2743" s="15">
        <v>1720</v>
      </c>
      <c r="I2743" s="13">
        <v>212</v>
      </c>
      <c r="J2743" s="11">
        <v>2</v>
      </c>
      <c r="K2743" s="15" t="s">
        <v>4183</v>
      </c>
      <c r="L2743" s="11" t="s">
        <v>4183</v>
      </c>
      <c r="M2743" s="11" t="s">
        <v>4184</v>
      </c>
      <c r="N2743" s="11" t="s">
        <v>4179</v>
      </c>
      <c r="O2743" s="11">
        <v>35</v>
      </c>
      <c r="P2743" s="11">
        <v>0</v>
      </c>
      <c r="Q2743" s="11">
        <v>35</v>
      </c>
      <c r="R2743" s="11">
        <v>2</v>
      </c>
    </row>
    <row r="2744" spans="1:18">
      <c r="A2744" s="10" t="s">
        <v>6610</v>
      </c>
      <c r="B2744" s="11" t="s">
        <v>319</v>
      </c>
      <c r="C2744" s="11" t="s">
        <v>4177</v>
      </c>
      <c r="D2744" s="11">
        <v>98058</v>
      </c>
      <c r="E2744" s="16">
        <v>365000</v>
      </c>
      <c r="F2744" s="12">
        <v>3</v>
      </c>
      <c r="G2744" s="15">
        <v>2.5</v>
      </c>
      <c r="H2744" s="15">
        <v>2640</v>
      </c>
      <c r="I2744" s="13">
        <v>138</v>
      </c>
      <c r="J2744" s="11">
        <v>0</v>
      </c>
      <c r="K2744" s="15" t="s">
        <v>4183</v>
      </c>
      <c r="L2744" s="11" t="s">
        <v>4178</v>
      </c>
      <c r="M2744" s="11" t="s">
        <v>4184</v>
      </c>
      <c r="N2744" s="11" t="s">
        <v>4180</v>
      </c>
      <c r="O2744" s="11">
        <v>34</v>
      </c>
      <c r="P2744" s="11">
        <v>0</v>
      </c>
      <c r="Q2744" s="11">
        <v>34</v>
      </c>
      <c r="R2744" s="11">
        <v>2</v>
      </c>
    </row>
    <row r="2745" spans="1:18">
      <c r="A2745" s="10" t="s">
        <v>6611</v>
      </c>
      <c r="B2745" s="11" t="s">
        <v>49</v>
      </c>
      <c r="C2745" s="11" t="s">
        <v>4177</v>
      </c>
      <c r="D2745" s="11">
        <v>98126</v>
      </c>
      <c r="E2745" s="16">
        <v>365000</v>
      </c>
      <c r="F2745" s="12">
        <v>3</v>
      </c>
      <c r="G2745" s="15">
        <v>2.5</v>
      </c>
      <c r="H2745" s="15">
        <v>1800</v>
      </c>
      <c r="I2745" s="13">
        <v>203</v>
      </c>
      <c r="J2745" s="11">
        <v>0</v>
      </c>
      <c r="K2745" s="15" t="s">
        <v>4183</v>
      </c>
      <c r="L2745" s="11" t="s">
        <v>4183</v>
      </c>
      <c r="M2745" s="11" t="s">
        <v>4184</v>
      </c>
      <c r="N2745" s="11" t="s">
        <v>4180</v>
      </c>
      <c r="O2745" s="11">
        <v>14</v>
      </c>
      <c r="P2745" s="11">
        <v>0</v>
      </c>
      <c r="Q2745" s="11">
        <v>14</v>
      </c>
      <c r="R2745" s="11">
        <v>2</v>
      </c>
    </row>
    <row r="2746" spans="1:18">
      <c r="A2746" s="10" t="s">
        <v>6612</v>
      </c>
      <c r="B2746" s="11" t="s">
        <v>49</v>
      </c>
      <c r="C2746" s="11" t="s">
        <v>4177</v>
      </c>
      <c r="D2746" s="11">
        <v>98125</v>
      </c>
      <c r="E2746" s="16">
        <v>365000</v>
      </c>
      <c r="F2746" s="12">
        <v>2</v>
      </c>
      <c r="G2746" s="15">
        <v>1</v>
      </c>
      <c r="H2746" s="15">
        <v>1250</v>
      </c>
      <c r="I2746" s="13">
        <v>292</v>
      </c>
      <c r="J2746" s="11">
        <v>0</v>
      </c>
      <c r="K2746" s="15" t="s">
        <v>4183</v>
      </c>
      <c r="L2746" s="11" t="s">
        <v>4183</v>
      </c>
      <c r="M2746" s="11" t="s">
        <v>4184</v>
      </c>
      <c r="N2746" s="11" t="s">
        <v>4179</v>
      </c>
      <c r="O2746" s="11">
        <v>78</v>
      </c>
      <c r="P2746" s="11">
        <v>1988</v>
      </c>
      <c r="Q2746" s="11">
        <v>37</v>
      </c>
      <c r="R2746" s="11">
        <v>1</v>
      </c>
    </row>
    <row r="2747" spans="1:18">
      <c r="A2747" s="10" t="s">
        <v>6613</v>
      </c>
      <c r="B2747" s="11" t="s">
        <v>451</v>
      </c>
      <c r="C2747" s="11" t="s">
        <v>4177</v>
      </c>
      <c r="D2747" s="11">
        <v>98019</v>
      </c>
      <c r="E2747" s="16">
        <v>364950</v>
      </c>
      <c r="F2747" s="12">
        <v>4</v>
      </c>
      <c r="G2747" s="15">
        <v>2.5</v>
      </c>
      <c r="H2747" s="15">
        <v>2310</v>
      </c>
      <c r="I2747" s="13">
        <v>158</v>
      </c>
      <c r="J2747" s="11">
        <v>0</v>
      </c>
      <c r="K2747" s="15" t="s">
        <v>4183</v>
      </c>
      <c r="L2747" s="11" t="s">
        <v>4183</v>
      </c>
      <c r="M2747" s="11" t="s">
        <v>4184</v>
      </c>
      <c r="N2747" s="11" t="s">
        <v>4180</v>
      </c>
      <c r="O2747" s="11">
        <v>47</v>
      </c>
      <c r="P2747" s="11">
        <v>0</v>
      </c>
      <c r="Q2747" s="11">
        <v>47</v>
      </c>
      <c r="R2747" s="11">
        <v>2</v>
      </c>
    </row>
    <row r="2748" spans="1:18">
      <c r="A2748" s="10" t="s">
        <v>6614</v>
      </c>
      <c r="B2748" s="11" t="s">
        <v>1392</v>
      </c>
      <c r="C2748" s="11" t="s">
        <v>4177</v>
      </c>
      <c r="D2748" s="11">
        <v>98031</v>
      </c>
      <c r="E2748" s="16">
        <v>364900</v>
      </c>
      <c r="F2748" s="12">
        <v>3</v>
      </c>
      <c r="G2748" s="15">
        <v>3</v>
      </c>
      <c r="H2748" s="15">
        <v>2500</v>
      </c>
      <c r="I2748" s="13">
        <v>146</v>
      </c>
      <c r="J2748" s="11">
        <v>0</v>
      </c>
      <c r="K2748" s="15" t="s">
        <v>4183</v>
      </c>
      <c r="L2748" s="11" t="s">
        <v>4183</v>
      </c>
      <c r="M2748" s="11" t="s">
        <v>4184</v>
      </c>
      <c r="N2748" s="11" t="s">
        <v>4180</v>
      </c>
      <c r="O2748" s="11">
        <v>28</v>
      </c>
      <c r="P2748" s="11">
        <v>0</v>
      </c>
      <c r="Q2748" s="11">
        <v>28</v>
      </c>
      <c r="R2748" s="11">
        <v>2</v>
      </c>
    </row>
    <row r="2749" spans="1:18">
      <c r="A2749" s="10" t="s">
        <v>6615</v>
      </c>
      <c r="B2749" s="11" t="s">
        <v>49</v>
      </c>
      <c r="C2749" s="11" t="s">
        <v>4177</v>
      </c>
      <c r="D2749" s="11">
        <v>98126</v>
      </c>
      <c r="E2749" s="16">
        <v>364000</v>
      </c>
      <c r="F2749" s="12">
        <v>3</v>
      </c>
      <c r="G2749" s="15">
        <v>2.5</v>
      </c>
      <c r="H2749" s="15">
        <v>1800</v>
      </c>
      <c r="I2749" s="13">
        <v>202</v>
      </c>
      <c r="J2749" s="11">
        <v>0</v>
      </c>
      <c r="K2749" s="15" t="s">
        <v>4183</v>
      </c>
      <c r="L2749" s="11" t="s">
        <v>4183</v>
      </c>
      <c r="M2749" s="11" t="s">
        <v>4184</v>
      </c>
      <c r="N2749" s="11" t="s">
        <v>4180</v>
      </c>
      <c r="O2749" s="11">
        <v>14</v>
      </c>
      <c r="P2749" s="11">
        <v>0</v>
      </c>
      <c r="Q2749" s="11">
        <v>14</v>
      </c>
      <c r="R2749" s="11">
        <v>2</v>
      </c>
    </row>
    <row r="2750" spans="1:18">
      <c r="A2750" s="10" t="s">
        <v>2875</v>
      </c>
      <c r="B2750" s="11" t="s">
        <v>100</v>
      </c>
      <c r="C2750" s="11" t="s">
        <v>4177</v>
      </c>
      <c r="D2750" s="11">
        <v>98133</v>
      </c>
      <c r="E2750" s="16">
        <v>364000</v>
      </c>
      <c r="F2750" s="12">
        <v>4</v>
      </c>
      <c r="G2750" s="15">
        <v>1.75</v>
      </c>
      <c r="H2750" s="15">
        <v>2010</v>
      </c>
      <c r="I2750" s="13">
        <v>181</v>
      </c>
      <c r="J2750" s="11">
        <v>0</v>
      </c>
      <c r="K2750" s="15" t="s">
        <v>4183</v>
      </c>
      <c r="L2750" s="11" t="s">
        <v>4178</v>
      </c>
      <c r="M2750" s="11" t="s">
        <v>4184</v>
      </c>
      <c r="N2750" s="11" t="s">
        <v>4179</v>
      </c>
      <c r="O2750" s="11">
        <v>68</v>
      </c>
      <c r="P2750" s="11">
        <v>2001</v>
      </c>
      <c r="Q2750" s="11">
        <v>24</v>
      </c>
      <c r="R2750" s="11">
        <v>1</v>
      </c>
    </row>
    <row r="2751" spans="1:18">
      <c r="A2751" s="10" t="s">
        <v>6616</v>
      </c>
      <c r="B2751" s="11" t="s">
        <v>920</v>
      </c>
      <c r="C2751" s="11" t="s">
        <v>4177</v>
      </c>
      <c r="D2751" s="11">
        <v>98038</v>
      </c>
      <c r="E2751" s="16">
        <v>363990</v>
      </c>
      <c r="F2751" s="12">
        <v>4</v>
      </c>
      <c r="G2751" s="15">
        <v>2.5</v>
      </c>
      <c r="H2751" s="15">
        <v>2240</v>
      </c>
      <c r="I2751" s="13">
        <v>162</v>
      </c>
      <c r="J2751" s="11">
        <v>0</v>
      </c>
      <c r="K2751" s="15" t="s">
        <v>4183</v>
      </c>
      <c r="L2751" s="11" t="s">
        <v>4183</v>
      </c>
      <c r="M2751" s="11" t="s">
        <v>4184</v>
      </c>
      <c r="N2751" s="11" t="s">
        <v>4180</v>
      </c>
      <c r="O2751" s="11">
        <v>11</v>
      </c>
      <c r="P2751" s="11">
        <v>0</v>
      </c>
      <c r="Q2751" s="11">
        <v>11</v>
      </c>
      <c r="R2751" s="11">
        <v>2</v>
      </c>
    </row>
    <row r="2752" spans="1:18">
      <c r="A2752" s="10" t="s">
        <v>6617</v>
      </c>
      <c r="B2752" s="11" t="s">
        <v>619</v>
      </c>
      <c r="C2752" s="11" t="s">
        <v>4177</v>
      </c>
      <c r="D2752" s="11">
        <v>98070</v>
      </c>
      <c r="E2752" s="16">
        <v>363750</v>
      </c>
      <c r="F2752" s="12">
        <v>3</v>
      </c>
      <c r="G2752" s="15">
        <v>1.75</v>
      </c>
      <c r="H2752" s="15">
        <v>1726</v>
      </c>
      <c r="I2752" s="13">
        <v>211</v>
      </c>
      <c r="J2752" s="11">
        <v>5</v>
      </c>
      <c r="K2752" s="15" t="s">
        <v>4183</v>
      </c>
      <c r="L2752" s="11" t="s">
        <v>4183</v>
      </c>
      <c r="M2752" s="11" t="s">
        <v>4184</v>
      </c>
      <c r="N2752" s="11" t="s">
        <v>4179</v>
      </c>
      <c r="O2752" s="11">
        <v>43</v>
      </c>
      <c r="P2752" s="11">
        <v>2011</v>
      </c>
      <c r="Q2752" s="11">
        <v>14</v>
      </c>
      <c r="R2752" s="11">
        <v>2</v>
      </c>
    </row>
    <row r="2753" spans="1:18">
      <c r="A2753" s="10" t="s">
        <v>6618</v>
      </c>
      <c r="B2753" s="11" t="s">
        <v>675</v>
      </c>
      <c r="C2753" s="11" t="s">
        <v>4177</v>
      </c>
      <c r="D2753" s="11">
        <v>98023</v>
      </c>
      <c r="E2753" s="16">
        <v>363000</v>
      </c>
      <c r="F2753" s="12">
        <v>4</v>
      </c>
      <c r="G2753" s="15">
        <v>2.5</v>
      </c>
      <c r="H2753" s="15">
        <v>3753</v>
      </c>
      <c r="I2753" s="13">
        <v>97</v>
      </c>
      <c r="J2753" s="11">
        <v>0</v>
      </c>
      <c r="K2753" s="15" t="s">
        <v>4183</v>
      </c>
      <c r="L2753" s="11" t="s">
        <v>4178</v>
      </c>
      <c r="M2753" s="11" t="s">
        <v>4184</v>
      </c>
      <c r="N2753" s="11" t="s">
        <v>4180</v>
      </c>
      <c r="O2753" s="11">
        <v>17</v>
      </c>
      <c r="P2753" s="11">
        <v>0</v>
      </c>
      <c r="Q2753" s="11">
        <v>17</v>
      </c>
      <c r="R2753" s="11">
        <v>2</v>
      </c>
    </row>
    <row r="2754" spans="1:18">
      <c r="A2754" s="10" t="s">
        <v>2879</v>
      </c>
      <c r="B2754" s="11" t="s">
        <v>49</v>
      </c>
      <c r="C2754" s="11" t="s">
        <v>4177</v>
      </c>
      <c r="D2754" s="11">
        <v>98133</v>
      </c>
      <c r="E2754" s="16">
        <v>363000</v>
      </c>
      <c r="F2754" s="12">
        <v>3</v>
      </c>
      <c r="G2754" s="15">
        <v>3.25</v>
      </c>
      <c r="H2754" s="15">
        <v>1651</v>
      </c>
      <c r="I2754" s="13">
        <v>220</v>
      </c>
      <c r="J2754" s="11">
        <v>0</v>
      </c>
      <c r="K2754" s="15" t="s">
        <v>4183</v>
      </c>
      <c r="L2754" s="11" t="s">
        <v>4178</v>
      </c>
      <c r="M2754" s="11" t="s">
        <v>4184</v>
      </c>
      <c r="N2754" s="11" t="s">
        <v>4180</v>
      </c>
      <c r="O2754" s="11">
        <v>17</v>
      </c>
      <c r="P2754" s="11">
        <v>0</v>
      </c>
      <c r="Q2754" s="11">
        <v>17</v>
      </c>
      <c r="R2754" s="11">
        <v>2</v>
      </c>
    </row>
    <row r="2755" spans="1:18">
      <c r="A2755" s="10" t="s">
        <v>6619</v>
      </c>
      <c r="B2755" s="11" t="s">
        <v>49</v>
      </c>
      <c r="C2755" s="11" t="s">
        <v>4177</v>
      </c>
      <c r="D2755" s="11">
        <v>98105</v>
      </c>
      <c r="E2755" s="16">
        <v>362750</v>
      </c>
      <c r="F2755" s="12">
        <v>2</v>
      </c>
      <c r="G2755" s="15">
        <v>1.75</v>
      </c>
      <c r="H2755" s="15">
        <v>1240</v>
      </c>
      <c r="I2755" s="13">
        <v>293</v>
      </c>
      <c r="J2755" s="11">
        <v>0</v>
      </c>
      <c r="K2755" s="15" t="s">
        <v>4183</v>
      </c>
      <c r="L2755" s="11" t="s">
        <v>4183</v>
      </c>
      <c r="M2755" s="11" t="s">
        <v>4184</v>
      </c>
      <c r="N2755" s="11" t="s">
        <v>4180</v>
      </c>
      <c r="O2755" s="11">
        <v>119</v>
      </c>
      <c r="P2755" s="11">
        <v>2014</v>
      </c>
      <c r="Q2755" s="11">
        <v>11</v>
      </c>
      <c r="R2755" s="11">
        <v>1.5</v>
      </c>
    </row>
    <row r="2756" spans="1:18">
      <c r="A2756" s="10" t="s">
        <v>6620</v>
      </c>
      <c r="B2756" s="11" t="s">
        <v>79</v>
      </c>
      <c r="C2756" s="11" t="s">
        <v>4177</v>
      </c>
      <c r="D2756" s="11">
        <v>98027</v>
      </c>
      <c r="E2756" s="16">
        <v>362500</v>
      </c>
      <c r="F2756" s="12">
        <v>4</v>
      </c>
      <c r="G2756" s="15">
        <v>1.75</v>
      </c>
      <c r="H2756" s="15">
        <v>1450</v>
      </c>
      <c r="I2756" s="13">
        <v>250</v>
      </c>
      <c r="J2756" s="11">
        <v>0</v>
      </c>
      <c r="K2756" s="15" t="s">
        <v>4183</v>
      </c>
      <c r="L2756" s="11" t="s">
        <v>4183</v>
      </c>
      <c r="M2756" s="11" t="s">
        <v>4184</v>
      </c>
      <c r="N2756" s="11" t="s">
        <v>4180</v>
      </c>
      <c r="O2756" s="11">
        <v>65</v>
      </c>
      <c r="P2756" s="11">
        <v>2012</v>
      </c>
      <c r="Q2756" s="11">
        <v>13</v>
      </c>
      <c r="R2756" s="11">
        <v>1</v>
      </c>
    </row>
    <row r="2757" spans="1:18">
      <c r="A2757" s="10" t="s">
        <v>6621</v>
      </c>
      <c r="B2757" s="11" t="s">
        <v>49</v>
      </c>
      <c r="C2757" s="11" t="s">
        <v>4177</v>
      </c>
      <c r="D2757" s="11">
        <v>98144</v>
      </c>
      <c r="E2757" s="16">
        <v>362500</v>
      </c>
      <c r="F2757" s="12">
        <v>2</v>
      </c>
      <c r="G2757" s="15">
        <v>1.5</v>
      </c>
      <c r="H2757" s="11">
        <v>940</v>
      </c>
      <c r="I2757" s="13">
        <v>386</v>
      </c>
      <c r="J2757" s="11">
        <v>0</v>
      </c>
      <c r="K2757" s="15" t="s">
        <v>4183</v>
      </c>
      <c r="L2757" s="11" t="s">
        <v>4183</v>
      </c>
      <c r="M2757" s="11" t="s">
        <v>4184</v>
      </c>
      <c r="N2757" s="11" t="s">
        <v>4180</v>
      </c>
      <c r="O2757" s="11">
        <v>16</v>
      </c>
      <c r="P2757" s="11">
        <v>0</v>
      </c>
      <c r="Q2757" s="11">
        <v>16</v>
      </c>
      <c r="R2757" s="11">
        <v>2</v>
      </c>
    </row>
    <row r="2758" spans="1:18">
      <c r="A2758" s="10" t="s">
        <v>6622</v>
      </c>
      <c r="B2758" s="11" t="s">
        <v>1392</v>
      </c>
      <c r="C2758" s="11" t="s">
        <v>4177</v>
      </c>
      <c r="D2758" s="11">
        <v>98030</v>
      </c>
      <c r="E2758" s="16">
        <v>362300</v>
      </c>
      <c r="F2758" s="12">
        <v>3</v>
      </c>
      <c r="G2758" s="15">
        <v>2.5</v>
      </c>
      <c r="H2758" s="15">
        <v>2430</v>
      </c>
      <c r="I2758" s="13">
        <v>149</v>
      </c>
      <c r="J2758" s="11">
        <v>0</v>
      </c>
      <c r="K2758" s="15" t="s">
        <v>4183</v>
      </c>
      <c r="L2758" s="11" t="s">
        <v>4183</v>
      </c>
      <c r="M2758" s="11" t="s">
        <v>4184</v>
      </c>
      <c r="N2758" s="11" t="s">
        <v>4180</v>
      </c>
      <c r="O2758" s="11">
        <v>28</v>
      </c>
      <c r="P2758" s="11">
        <v>0</v>
      </c>
      <c r="Q2758" s="11">
        <v>28</v>
      </c>
      <c r="R2758" s="11">
        <v>2</v>
      </c>
    </row>
    <row r="2759" spans="1:18">
      <c r="A2759" s="10" t="s">
        <v>6623</v>
      </c>
      <c r="B2759" s="11" t="s">
        <v>49</v>
      </c>
      <c r="C2759" s="11" t="s">
        <v>4177</v>
      </c>
      <c r="D2759" s="11">
        <v>98118</v>
      </c>
      <c r="E2759" s="16">
        <v>362000</v>
      </c>
      <c r="F2759" s="12">
        <v>5</v>
      </c>
      <c r="G2759" s="15">
        <v>3</v>
      </c>
      <c r="H2759" s="15">
        <v>1810</v>
      </c>
      <c r="I2759" s="13">
        <v>200</v>
      </c>
      <c r="J2759" s="11">
        <v>0</v>
      </c>
      <c r="K2759" s="15" t="s">
        <v>4183</v>
      </c>
      <c r="L2759" s="11" t="s">
        <v>4183</v>
      </c>
      <c r="M2759" s="11" t="s">
        <v>4184</v>
      </c>
      <c r="N2759" s="11" t="s">
        <v>4180</v>
      </c>
      <c r="O2759" s="11">
        <v>27</v>
      </c>
      <c r="P2759" s="11">
        <v>2006</v>
      </c>
      <c r="Q2759" s="11">
        <v>19</v>
      </c>
      <c r="R2759" s="11">
        <v>2</v>
      </c>
    </row>
    <row r="2760" spans="1:18">
      <c r="A2760" s="10" t="s">
        <v>2885</v>
      </c>
      <c r="B2760" s="11" t="s">
        <v>459</v>
      </c>
      <c r="C2760" s="11" t="s">
        <v>4177</v>
      </c>
      <c r="D2760" s="11">
        <v>98198</v>
      </c>
      <c r="E2760" s="16">
        <v>361000</v>
      </c>
      <c r="F2760" s="12">
        <v>3</v>
      </c>
      <c r="G2760" s="15">
        <v>1</v>
      </c>
      <c r="H2760" s="15">
        <v>1100</v>
      </c>
      <c r="I2760" s="13">
        <v>328</v>
      </c>
      <c r="J2760" s="11">
        <v>0</v>
      </c>
      <c r="K2760" s="15" t="s">
        <v>4183</v>
      </c>
      <c r="L2760" s="11" t="s">
        <v>4183</v>
      </c>
      <c r="M2760" s="11" t="s">
        <v>4181</v>
      </c>
      <c r="N2760" s="11" t="s">
        <v>4179</v>
      </c>
      <c r="O2760" s="11">
        <v>103</v>
      </c>
      <c r="P2760" s="11">
        <v>0</v>
      </c>
      <c r="Q2760" s="11">
        <v>103</v>
      </c>
      <c r="R2760" s="11">
        <v>1.5</v>
      </c>
    </row>
    <row r="2761" spans="1:18">
      <c r="A2761" s="10" t="s">
        <v>2886</v>
      </c>
      <c r="B2761" s="11" t="s">
        <v>49</v>
      </c>
      <c r="C2761" s="11" t="s">
        <v>4177</v>
      </c>
      <c r="D2761" s="11">
        <v>98133</v>
      </c>
      <c r="E2761" s="16">
        <v>360500</v>
      </c>
      <c r="F2761" s="12">
        <v>3</v>
      </c>
      <c r="G2761" s="15">
        <v>2.5</v>
      </c>
      <c r="H2761" s="15">
        <v>1150</v>
      </c>
      <c r="I2761" s="13">
        <v>313</v>
      </c>
      <c r="J2761" s="11">
        <v>0</v>
      </c>
      <c r="K2761" s="15" t="s">
        <v>4183</v>
      </c>
      <c r="L2761" s="11" t="s">
        <v>4183</v>
      </c>
      <c r="M2761" s="11" t="s">
        <v>4184</v>
      </c>
      <c r="N2761" s="11" t="s">
        <v>4180</v>
      </c>
      <c r="O2761" s="11">
        <v>18</v>
      </c>
      <c r="P2761" s="11">
        <v>0</v>
      </c>
      <c r="Q2761" s="11">
        <v>18</v>
      </c>
      <c r="R2761" s="11">
        <v>3</v>
      </c>
    </row>
    <row r="2762" spans="1:18">
      <c r="A2762" s="10" t="s">
        <v>6624</v>
      </c>
      <c r="B2762" s="11" t="s">
        <v>920</v>
      </c>
      <c r="C2762" s="11" t="s">
        <v>4177</v>
      </c>
      <c r="D2762" s="11">
        <v>98038</v>
      </c>
      <c r="E2762" s="16">
        <v>360000</v>
      </c>
      <c r="F2762" s="12">
        <v>4</v>
      </c>
      <c r="G2762" s="15">
        <v>2.5</v>
      </c>
      <c r="H2762" s="15">
        <v>2850</v>
      </c>
      <c r="I2762" s="13">
        <v>126</v>
      </c>
      <c r="J2762" s="11">
        <v>0</v>
      </c>
      <c r="K2762" s="15" t="s">
        <v>4183</v>
      </c>
      <c r="L2762" s="11" t="s">
        <v>4183</v>
      </c>
      <c r="M2762" s="11" t="s">
        <v>4184</v>
      </c>
      <c r="N2762" s="11" t="s">
        <v>4180</v>
      </c>
      <c r="O2762" s="11">
        <v>21</v>
      </c>
      <c r="P2762" s="11">
        <v>2003</v>
      </c>
      <c r="Q2762" s="11">
        <v>22</v>
      </c>
      <c r="R2762" s="11">
        <v>2</v>
      </c>
    </row>
    <row r="2763" spans="1:18">
      <c r="A2763" s="10" t="s">
        <v>2888</v>
      </c>
      <c r="B2763" s="11" t="s">
        <v>49</v>
      </c>
      <c r="C2763" s="11" t="s">
        <v>4177</v>
      </c>
      <c r="D2763" s="11">
        <v>98103</v>
      </c>
      <c r="E2763" s="16">
        <v>360000</v>
      </c>
      <c r="F2763" s="12">
        <v>3</v>
      </c>
      <c r="G2763" s="15">
        <v>2</v>
      </c>
      <c r="H2763" s="15">
        <v>1270</v>
      </c>
      <c r="I2763" s="13">
        <v>283</v>
      </c>
      <c r="J2763" s="11">
        <v>0</v>
      </c>
      <c r="K2763" s="15" t="s">
        <v>4183</v>
      </c>
      <c r="L2763" s="11" t="s">
        <v>4183</v>
      </c>
      <c r="M2763" s="11" t="s">
        <v>4184</v>
      </c>
      <c r="N2763" s="11" t="s">
        <v>4180</v>
      </c>
      <c r="O2763" s="11">
        <v>19</v>
      </c>
      <c r="P2763" s="11">
        <v>0</v>
      </c>
      <c r="Q2763" s="11">
        <v>19</v>
      </c>
      <c r="R2763" s="11">
        <v>3</v>
      </c>
    </row>
    <row r="2764" spans="1:18">
      <c r="A2764" s="10" t="s">
        <v>6625</v>
      </c>
      <c r="B2764" s="11" t="s">
        <v>49</v>
      </c>
      <c r="C2764" s="11" t="s">
        <v>4177</v>
      </c>
      <c r="D2764" s="11">
        <v>98103</v>
      </c>
      <c r="E2764" s="16">
        <v>360000</v>
      </c>
      <c r="F2764" s="12">
        <v>3</v>
      </c>
      <c r="G2764" s="15">
        <v>2.5</v>
      </c>
      <c r="H2764" s="15">
        <v>1530</v>
      </c>
      <c r="I2764" s="13">
        <v>235</v>
      </c>
      <c r="J2764" s="11">
        <v>0</v>
      </c>
      <c r="K2764" s="15" t="s">
        <v>4183</v>
      </c>
      <c r="L2764" s="11" t="s">
        <v>4183</v>
      </c>
      <c r="M2764" s="11" t="s">
        <v>4184</v>
      </c>
      <c r="N2764" s="11" t="s">
        <v>4180</v>
      </c>
      <c r="O2764" s="11">
        <v>16</v>
      </c>
      <c r="P2764" s="11">
        <v>0</v>
      </c>
      <c r="Q2764" s="11">
        <v>16</v>
      </c>
      <c r="R2764" s="11">
        <v>3</v>
      </c>
    </row>
    <row r="2765" spans="1:18">
      <c r="A2765" s="10" t="s">
        <v>6626</v>
      </c>
      <c r="B2765" s="11" t="s">
        <v>49</v>
      </c>
      <c r="C2765" s="11" t="s">
        <v>4177</v>
      </c>
      <c r="D2765" s="11">
        <v>98125</v>
      </c>
      <c r="E2765" s="16">
        <v>360000</v>
      </c>
      <c r="F2765" s="12">
        <v>4</v>
      </c>
      <c r="G2765" s="15">
        <v>1.5</v>
      </c>
      <c r="H2765" s="15">
        <v>1720</v>
      </c>
      <c r="I2765" s="13">
        <v>209</v>
      </c>
      <c r="J2765" s="11">
        <v>0</v>
      </c>
      <c r="K2765" s="15" t="s">
        <v>4183</v>
      </c>
      <c r="L2765" s="11" t="s">
        <v>4183</v>
      </c>
      <c r="M2765" s="11" t="s">
        <v>4184</v>
      </c>
      <c r="N2765" s="11" t="s">
        <v>4180</v>
      </c>
      <c r="O2765" s="11">
        <v>72</v>
      </c>
      <c r="P2765" s="11">
        <v>0</v>
      </c>
      <c r="Q2765" s="11">
        <v>72</v>
      </c>
      <c r="R2765" s="11">
        <v>1</v>
      </c>
    </row>
    <row r="2766" spans="1:18">
      <c r="A2766" s="10" t="s">
        <v>6627</v>
      </c>
      <c r="B2766" s="11" t="s">
        <v>49</v>
      </c>
      <c r="C2766" s="11" t="s">
        <v>4177</v>
      </c>
      <c r="D2766" s="11">
        <v>98106</v>
      </c>
      <c r="E2766" s="16">
        <v>360000</v>
      </c>
      <c r="F2766" s="12">
        <v>4</v>
      </c>
      <c r="G2766" s="15">
        <v>2</v>
      </c>
      <c r="H2766" s="15">
        <v>1730</v>
      </c>
      <c r="I2766" s="13">
        <v>208</v>
      </c>
      <c r="J2766" s="11">
        <v>0</v>
      </c>
      <c r="K2766" s="15" t="s">
        <v>4183</v>
      </c>
      <c r="L2766" s="11" t="s">
        <v>4178</v>
      </c>
      <c r="M2766" s="11" t="s">
        <v>4184</v>
      </c>
      <c r="N2766" s="11" t="s">
        <v>4181</v>
      </c>
      <c r="O2766" s="11">
        <v>82</v>
      </c>
      <c r="P2766" s="11">
        <v>0</v>
      </c>
      <c r="Q2766" s="11">
        <v>82</v>
      </c>
      <c r="R2766" s="11">
        <v>1</v>
      </c>
    </row>
    <row r="2767" spans="1:18">
      <c r="A2767" s="10" t="s">
        <v>6628</v>
      </c>
      <c r="B2767" s="11" t="s">
        <v>49</v>
      </c>
      <c r="C2767" s="11" t="s">
        <v>4177</v>
      </c>
      <c r="D2767" s="11">
        <v>98125</v>
      </c>
      <c r="E2767" s="16">
        <v>360000</v>
      </c>
      <c r="F2767" s="12">
        <v>3</v>
      </c>
      <c r="G2767" s="15">
        <v>1</v>
      </c>
      <c r="H2767" s="15">
        <v>1050</v>
      </c>
      <c r="I2767" s="13">
        <v>343</v>
      </c>
      <c r="J2767" s="11">
        <v>0</v>
      </c>
      <c r="K2767" s="15" t="s">
        <v>4183</v>
      </c>
      <c r="L2767" s="11" t="s">
        <v>4183</v>
      </c>
      <c r="M2767" s="11" t="s">
        <v>4184</v>
      </c>
      <c r="N2767" s="11" t="s">
        <v>4180</v>
      </c>
      <c r="O2767" s="11">
        <v>71</v>
      </c>
      <c r="P2767" s="11">
        <v>2005</v>
      </c>
      <c r="Q2767" s="11">
        <v>20</v>
      </c>
      <c r="R2767" s="11">
        <v>1.5</v>
      </c>
    </row>
    <row r="2768" spans="1:18">
      <c r="A2768" s="10" t="s">
        <v>6629</v>
      </c>
      <c r="B2768" s="11" t="s">
        <v>100</v>
      </c>
      <c r="C2768" s="11" t="s">
        <v>4177</v>
      </c>
      <c r="D2768" s="11">
        <v>98155</v>
      </c>
      <c r="E2768" s="16">
        <v>360000</v>
      </c>
      <c r="F2768" s="12">
        <v>3</v>
      </c>
      <c r="G2768" s="15">
        <v>1.75</v>
      </c>
      <c r="H2768" s="15">
        <v>1020</v>
      </c>
      <c r="I2768" s="13">
        <v>353</v>
      </c>
      <c r="J2768" s="11">
        <v>0</v>
      </c>
      <c r="K2768" s="15" t="s">
        <v>4183</v>
      </c>
      <c r="L2768" s="11" t="s">
        <v>4183</v>
      </c>
      <c r="M2768" s="11" t="s">
        <v>4184</v>
      </c>
      <c r="N2768" s="11" t="s">
        <v>4179</v>
      </c>
      <c r="O2768" s="11">
        <v>72</v>
      </c>
      <c r="P2768" s="11">
        <v>1983</v>
      </c>
      <c r="Q2768" s="11">
        <v>42</v>
      </c>
      <c r="R2768" s="11">
        <v>1.5</v>
      </c>
    </row>
    <row r="2769" spans="1:18">
      <c r="A2769" s="10" t="s">
        <v>2894</v>
      </c>
      <c r="B2769" s="11" t="s">
        <v>100</v>
      </c>
      <c r="C2769" s="11" t="s">
        <v>4177</v>
      </c>
      <c r="D2769" s="11">
        <v>98133</v>
      </c>
      <c r="E2769" s="16">
        <v>360000</v>
      </c>
      <c r="F2769" s="12">
        <v>3</v>
      </c>
      <c r="G2769" s="15">
        <v>1.75</v>
      </c>
      <c r="H2769" s="15">
        <v>1500</v>
      </c>
      <c r="I2769" s="13">
        <v>240</v>
      </c>
      <c r="J2769" s="11">
        <v>0</v>
      </c>
      <c r="K2769" s="15" t="s">
        <v>4183</v>
      </c>
      <c r="L2769" s="11" t="s">
        <v>4183</v>
      </c>
      <c r="M2769" s="11" t="s">
        <v>4184</v>
      </c>
      <c r="N2769" s="11" t="s">
        <v>4180</v>
      </c>
      <c r="O2769" s="11">
        <v>68</v>
      </c>
      <c r="P2769" s="11">
        <v>2000</v>
      </c>
      <c r="Q2769" s="11">
        <v>25</v>
      </c>
      <c r="R2769" s="11">
        <v>1</v>
      </c>
    </row>
    <row r="2770" spans="1:18">
      <c r="A2770" s="10" t="s">
        <v>6630</v>
      </c>
      <c r="B2770" s="11" t="s">
        <v>100</v>
      </c>
      <c r="C2770" s="11" t="s">
        <v>4177</v>
      </c>
      <c r="D2770" s="11">
        <v>98177</v>
      </c>
      <c r="E2770" s="16">
        <v>360000</v>
      </c>
      <c r="F2770" s="12">
        <v>3</v>
      </c>
      <c r="G2770" s="15">
        <v>1</v>
      </c>
      <c r="H2770" s="15">
        <v>1570</v>
      </c>
      <c r="I2770" s="13">
        <v>229</v>
      </c>
      <c r="J2770" s="11">
        <v>0</v>
      </c>
      <c r="K2770" s="15" t="s">
        <v>4183</v>
      </c>
      <c r="L2770" s="11" t="s">
        <v>4183</v>
      </c>
      <c r="M2770" s="11" t="s">
        <v>4184</v>
      </c>
      <c r="N2770" s="11" t="s">
        <v>4180</v>
      </c>
      <c r="O2770" s="11">
        <v>71</v>
      </c>
      <c r="P2770" s="11">
        <v>2005</v>
      </c>
      <c r="Q2770" s="11">
        <v>20</v>
      </c>
      <c r="R2770" s="11">
        <v>1</v>
      </c>
    </row>
    <row r="2771" spans="1:18">
      <c r="A2771" s="10" t="s">
        <v>6631</v>
      </c>
      <c r="B2771" s="11" t="s">
        <v>93</v>
      </c>
      <c r="C2771" s="11" t="s">
        <v>4177</v>
      </c>
      <c r="D2771" s="11">
        <v>98168</v>
      </c>
      <c r="E2771" s="16">
        <v>360000</v>
      </c>
      <c r="F2771" s="12">
        <v>3</v>
      </c>
      <c r="G2771" s="15">
        <v>1.5</v>
      </c>
      <c r="H2771" s="15">
        <v>1800</v>
      </c>
      <c r="I2771" s="13">
        <v>200</v>
      </c>
      <c r="J2771" s="11">
        <v>1</v>
      </c>
      <c r="K2771" s="15" t="s">
        <v>4183</v>
      </c>
      <c r="L2771" s="11" t="s">
        <v>4183</v>
      </c>
      <c r="M2771" s="11" t="s">
        <v>4184</v>
      </c>
      <c r="N2771" s="11" t="s">
        <v>4180</v>
      </c>
      <c r="O2771" s="11">
        <v>94</v>
      </c>
      <c r="P2771" s="11">
        <v>0</v>
      </c>
      <c r="Q2771" s="11">
        <v>94</v>
      </c>
      <c r="R2771" s="11">
        <v>2</v>
      </c>
    </row>
    <row r="2772" spans="1:18">
      <c r="A2772" s="10" t="s">
        <v>6632</v>
      </c>
      <c r="B2772" s="11" t="s">
        <v>120</v>
      </c>
      <c r="C2772" s="11" t="s">
        <v>4177</v>
      </c>
      <c r="D2772" s="11">
        <v>98077</v>
      </c>
      <c r="E2772" s="16">
        <v>360000</v>
      </c>
      <c r="F2772" s="12">
        <v>4</v>
      </c>
      <c r="G2772" s="15">
        <v>2</v>
      </c>
      <c r="H2772" s="15">
        <v>1630</v>
      </c>
      <c r="I2772" s="13">
        <v>221</v>
      </c>
      <c r="J2772" s="11">
        <v>0</v>
      </c>
      <c r="K2772" s="15" t="s">
        <v>4183</v>
      </c>
      <c r="L2772" s="11" t="s">
        <v>4183</v>
      </c>
      <c r="M2772" s="11" t="s">
        <v>4184</v>
      </c>
      <c r="N2772" s="11" t="s">
        <v>4181</v>
      </c>
      <c r="O2772" s="11">
        <v>57</v>
      </c>
      <c r="P2772" s="11">
        <v>0</v>
      </c>
      <c r="Q2772" s="11">
        <v>57</v>
      </c>
      <c r="R2772" s="11">
        <v>1</v>
      </c>
    </row>
    <row r="2773" spans="1:18">
      <c r="A2773" s="10" t="s">
        <v>6633</v>
      </c>
      <c r="B2773" s="11" t="s">
        <v>519</v>
      </c>
      <c r="C2773" s="11" t="s">
        <v>4177</v>
      </c>
      <c r="D2773" s="11">
        <v>98092</v>
      </c>
      <c r="E2773" s="16">
        <v>359950</v>
      </c>
      <c r="F2773" s="12">
        <v>3</v>
      </c>
      <c r="G2773" s="15">
        <v>1</v>
      </c>
      <c r="H2773" s="15">
        <v>1290</v>
      </c>
      <c r="I2773" s="13">
        <v>279</v>
      </c>
      <c r="J2773" s="11">
        <v>4</v>
      </c>
      <c r="K2773" s="15" t="s">
        <v>4183</v>
      </c>
      <c r="L2773" s="11" t="s">
        <v>4183</v>
      </c>
      <c r="M2773" s="11" t="s">
        <v>4184</v>
      </c>
      <c r="N2773" s="11" t="s">
        <v>4179</v>
      </c>
      <c r="O2773" s="11">
        <v>65</v>
      </c>
      <c r="P2773" s="11">
        <v>2001</v>
      </c>
      <c r="Q2773" s="11">
        <v>24</v>
      </c>
      <c r="R2773" s="11">
        <v>1</v>
      </c>
    </row>
    <row r="2774" spans="1:18">
      <c r="A2774" s="10" t="s">
        <v>6634</v>
      </c>
      <c r="B2774" s="11" t="s">
        <v>49</v>
      </c>
      <c r="C2774" s="11" t="s">
        <v>4177</v>
      </c>
      <c r="D2774" s="11">
        <v>98178</v>
      </c>
      <c r="E2774" s="16">
        <v>359950</v>
      </c>
      <c r="F2774" s="12">
        <v>3</v>
      </c>
      <c r="G2774" s="15">
        <v>2.25</v>
      </c>
      <c r="H2774" s="15">
        <v>1940</v>
      </c>
      <c r="I2774" s="13">
        <v>186</v>
      </c>
      <c r="J2774" s="11">
        <v>0</v>
      </c>
      <c r="K2774" s="15" t="s">
        <v>4183</v>
      </c>
      <c r="L2774" s="11" t="s">
        <v>4178</v>
      </c>
      <c r="M2774" s="11" t="s">
        <v>4184</v>
      </c>
      <c r="N2774" s="11" t="s">
        <v>4179</v>
      </c>
      <c r="O2774" s="11">
        <v>44</v>
      </c>
      <c r="P2774" s="11">
        <v>0</v>
      </c>
      <c r="Q2774" s="11">
        <v>44</v>
      </c>
      <c r="R2774" s="11">
        <v>1</v>
      </c>
    </row>
    <row r="2775" spans="1:18">
      <c r="A2775" s="10" t="s">
        <v>6635</v>
      </c>
      <c r="B2775" s="11" t="s">
        <v>100</v>
      </c>
      <c r="C2775" s="11" t="s">
        <v>4177</v>
      </c>
      <c r="D2775" s="11">
        <v>98133</v>
      </c>
      <c r="E2775" s="16">
        <v>359950</v>
      </c>
      <c r="F2775" s="12">
        <v>3</v>
      </c>
      <c r="G2775" s="15">
        <v>1.75</v>
      </c>
      <c r="H2775" s="15">
        <v>1890</v>
      </c>
      <c r="I2775" s="13">
        <v>190</v>
      </c>
      <c r="J2775" s="11">
        <v>0</v>
      </c>
      <c r="K2775" s="15" t="s">
        <v>4183</v>
      </c>
      <c r="L2775" s="11" t="s">
        <v>4183</v>
      </c>
      <c r="M2775" s="11" t="s">
        <v>4184</v>
      </c>
      <c r="N2775" s="11" t="s">
        <v>4179</v>
      </c>
      <c r="O2775" s="11">
        <v>73</v>
      </c>
      <c r="P2775" s="11">
        <v>0</v>
      </c>
      <c r="Q2775" s="11">
        <v>73</v>
      </c>
      <c r="R2775" s="11">
        <v>2</v>
      </c>
    </row>
    <row r="2776" spans="1:18">
      <c r="A2776" s="10" t="s">
        <v>6636</v>
      </c>
      <c r="B2776" s="11" t="s">
        <v>319</v>
      </c>
      <c r="C2776" s="11" t="s">
        <v>4177</v>
      </c>
      <c r="D2776" s="11">
        <v>98058</v>
      </c>
      <c r="E2776" s="16">
        <v>359900</v>
      </c>
      <c r="F2776" s="12">
        <v>5</v>
      </c>
      <c r="G2776" s="15">
        <v>2.25</v>
      </c>
      <c r="H2776" s="15">
        <v>2290</v>
      </c>
      <c r="I2776" s="13">
        <v>157</v>
      </c>
      <c r="J2776" s="11">
        <v>0</v>
      </c>
      <c r="K2776" s="15" t="s">
        <v>4183</v>
      </c>
      <c r="L2776" s="11" t="s">
        <v>4178</v>
      </c>
      <c r="M2776" s="11" t="s">
        <v>4184</v>
      </c>
      <c r="N2776" s="11" t="s">
        <v>4180</v>
      </c>
      <c r="O2776" s="11">
        <v>52</v>
      </c>
      <c r="P2776" s="11">
        <v>2013</v>
      </c>
      <c r="Q2776" s="11">
        <v>12</v>
      </c>
      <c r="R2776" s="11">
        <v>1</v>
      </c>
    </row>
    <row r="2777" spans="1:18">
      <c r="A2777" s="10" t="s">
        <v>6637</v>
      </c>
      <c r="B2777" s="11" t="s">
        <v>519</v>
      </c>
      <c r="C2777" s="11" t="s">
        <v>4177</v>
      </c>
      <c r="D2777" s="11">
        <v>98092</v>
      </c>
      <c r="E2777" s="16">
        <v>359800</v>
      </c>
      <c r="F2777" s="12">
        <v>4</v>
      </c>
      <c r="G2777" s="15">
        <v>2.5</v>
      </c>
      <c r="H2777" s="15">
        <v>2390</v>
      </c>
      <c r="I2777" s="13">
        <v>151</v>
      </c>
      <c r="J2777" s="11">
        <v>0</v>
      </c>
      <c r="K2777" s="15" t="s">
        <v>4183</v>
      </c>
      <c r="L2777" s="11" t="s">
        <v>4183</v>
      </c>
      <c r="M2777" s="11" t="s">
        <v>4184</v>
      </c>
      <c r="N2777" s="11" t="s">
        <v>4180</v>
      </c>
      <c r="O2777" s="11">
        <v>26</v>
      </c>
      <c r="P2777" s="11">
        <v>0</v>
      </c>
      <c r="Q2777" s="11">
        <v>26</v>
      </c>
      <c r="R2777" s="11">
        <v>2</v>
      </c>
    </row>
    <row r="2778" spans="1:18">
      <c r="A2778" s="10" t="s">
        <v>6638</v>
      </c>
      <c r="B2778" s="11" t="s">
        <v>519</v>
      </c>
      <c r="C2778" s="11" t="s">
        <v>4177</v>
      </c>
      <c r="D2778" s="11">
        <v>98001</v>
      </c>
      <c r="E2778" s="16">
        <v>359500</v>
      </c>
      <c r="F2778" s="12">
        <v>4</v>
      </c>
      <c r="G2778" s="15">
        <v>2.75</v>
      </c>
      <c r="H2778" s="15">
        <v>2140</v>
      </c>
      <c r="I2778" s="13">
        <v>168</v>
      </c>
      <c r="J2778" s="11">
        <v>0</v>
      </c>
      <c r="K2778" s="15" t="s">
        <v>4183</v>
      </c>
      <c r="L2778" s="11" t="s">
        <v>4183</v>
      </c>
      <c r="M2778" s="11" t="s">
        <v>4184</v>
      </c>
      <c r="N2778" s="11" t="s">
        <v>4180</v>
      </c>
      <c r="O2778" s="11">
        <v>32</v>
      </c>
      <c r="P2778" s="11">
        <v>0</v>
      </c>
      <c r="Q2778" s="11">
        <v>32</v>
      </c>
      <c r="R2778" s="11">
        <v>2</v>
      </c>
    </row>
    <row r="2779" spans="1:18">
      <c r="A2779" s="10" t="s">
        <v>6639</v>
      </c>
      <c r="B2779" s="11" t="s">
        <v>379</v>
      </c>
      <c r="C2779" s="11" t="s">
        <v>4177</v>
      </c>
      <c r="D2779" s="11">
        <v>98166</v>
      </c>
      <c r="E2779" s="16">
        <v>359000</v>
      </c>
      <c r="F2779" s="12">
        <v>5</v>
      </c>
      <c r="G2779" s="15">
        <v>1.75</v>
      </c>
      <c r="H2779" s="15">
        <v>1940</v>
      </c>
      <c r="I2779" s="13">
        <v>185</v>
      </c>
      <c r="J2779" s="11">
        <v>0</v>
      </c>
      <c r="K2779" s="15" t="s">
        <v>4183</v>
      </c>
      <c r="L2779" s="11" t="s">
        <v>4183</v>
      </c>
      <c r="M2779" s="11" t="s">
        <v>4184</v>
      </c>
      <c r="N2779" s="11" t="s">
        <v>4179</v>
      </c>
      <c r="O2779" s="11">
        <v>72</v>
      </c>
      <c r="P2779" s="11">
        <v>1983</v>
      </c>
      <c r="Q2779" s="11">
        <v>42</v>
      </c>
      <c r="R2779" s="11">
        <v>1.5</v>
      </c>
    </row>
    <row r="2780" spans="1:18">
      <c r="A2780" s="10" t="s">
        <v>6640</v>
      </c>
      <c r="B2780" s="11" t="s">
        <v>49</v>
      </c>
      <c r="C2780" s="11" t="s">
        <v>4177</v>
      </c>
      <c r="D2780" s="11">
        <v>98103</v>
      </c>
      <c r="E2780" s="16">
        <v>359000</v>
      </c>
      <c r="F2780" s="12">
        <v>3</v>
      </c>
      <c r="G2780" s="15">
        <v>1.5</v>
      </c>
      <c r="H2780" s="15">
        <v>1360</v>
      </c>
      <c r="I2780" s="13">
        <v>264</v>
      </c>
      <c r="J2780" s="11">
        <v>0</v>
      </c>
      <c r="K2780" s="15" t="s">
        <v>4183</v>
      </c>
      <c r="L2780" s="11" t="s">
        <v>4183</v>
      </c>
      <c r="M2780" s="11" t="s">
        <v>4184</v>
      </c>
      <c r="N2780" s="11" t="s">
        <v>4180</v>
      </c>
      <c r="O2780" s="11">
        <v>17</v>
      </c>
      <c r="P2780" s="11">
        <v>0</v>
      </c>
      <c r="Q2780" s="11">
        <v>17</v>
      </c>
      <c r="R2780" s="11">
        <v>3</v>
      </c>
    </row>
    <row r="2781" spans="1:18">
      <c r="A2781" s="10" t="s">
        <v>2906</v>
      </c>
      <c r="B2781" s="11" t="s">
        <v>49</v>
      </c>
      <c r="C2781" s="11" t="s">
        <v>4177</v>
      </c>
      <c r="D2781" s="11">
        <v>98133</v>
      </c>
      <c r="E2781" s="16">
        <v>359000</v>
      </c>
      <c r="F2781" s="12">
        <v>3</v>
      </c>
      <c r="G2781" s="15">
        <v>1.5</v>
      </c>
      <c r="H2781" s="15">
        <v>1550</v>
      </c>
      <c r="I2781" s="13">
        <v>232</v>
      </c>
      <c r="J2781" s="11">
        <v>0</v>
      </c>
      <c r="K2781" s="15" t="s">
        <v>4183</v>
      </c>
      <c r="L2781" s="11" t="s">
        <v>4178</v>
      </c>
      <c r="M2781" s="11" t="s">
        <v>4184</v>
      </c>
      <c r="N2781" s="11" t="s">
        <v>4180</v>
      </c>
      <c r="O2781" s="11">
        <v>47</v>
      </c>
      <c r="P2781" s="11">
        <v>0</v>
      </c>
      <c r="Q2781" s="11">
        <v>47</v>
      </c>
      <c r="R2781" s="11">
        <v>1</v>
      </c>
    </row>
    <row r="2782" spans="1:18">
      <c r="A2782" s="10" t="s">
        <v>6641</v>
      </c>
      <c r="B2782" s="11" t="s">
        <v>1035</v>
      </c>
      <c r="C2782" s="11" t="s">
        <v>4177</v>
      </c>
      <c r="D2782" s="11">
        <v>98022</v>
      </c>
      <c r="E2782" s="16">
        <v>358000</v>
      </c>
      <c r="F2782" s="12">
        <v>3</v>
      </c>
      <c r="G2782" s="15">
        <v>1.5</v>
      </c>
      <c r="H2782" s="15">
        <v>1810</v>
      </c>
      <c r="I2782" s="13">
        <v>198</v>
      </c>
      <c r="J2782" s="11">
        <v>2</v>
      </c>
      <c r="K2782" s="15" t="s">
        <v>4183</v>
      </c>
      <c r="L2782" s="11" t="s">
        <v>4183</v>
      </c>
      <c r="M2782" s="11" t="s">
        <v>4184</v>
      </c>
      <c r="N2782" s="11" t="s">
        <v>4181</v>
      </c>
      <c r="O2782" s="11">
        <v>56</v>
      </c>
      <c r="P2782" s="11">
        <v>0</v>
      </c>
      <c r="Q2782" s="11">
        <v>56</v>
      </c>
      <c r="R2782" s="11">
        <v>1</v>
      </c>
    </row>
    <row r="2783" spans="1:18">
      <c r="A2783" s="10" t="s">
        <v>6642</v>
      </c>
      <c r="B2783" s="11" t="s">
        <v>313</v>
      </c>
      <c r="C2783" s="11" t="s">
        <v>4177</v>
      </c>
      <c r="D2783" s="11">
        <v>98065</v>
      </c>
      <c r="E2783" s="16">
        <v>358000</v>
      </c>
      <c r="F2783" s="12">
        <v>3</v>
      </c>
      <c r="G2783" s="15">
        <v>1.5</v>
      </c>
      <c r="H2783" s="15">
        <v>2450</v>
      </c>
      <c r="I2783" s="13">
        <v>146</v>
      </c>
      <c r="J2783" s="11">
        <v>0</v>
      </c>
      <c r="K2783" s="15" t="s">
        <v>4183</v>
      </c>
      <c r="L2783" s="11" t="s">
        <v>4183</v>
      </c>
      <c r="M2783" s="11" t="s">
        <v>4184</v>
      </c>
      <c r="N2783" s="11" t="s">
        <v>4179</v>
      </c>
      <c r="O2783" s="11">
        <v>58</v>
      </c>
      <c r="P2783" s="11">
        <v>0</v>
      </c>
      <c r="Q2783" s="11">
        <v>58</v>
      </c>
      <c r="R2783" s="11">
        <v>1</v>
      </c>
    </row>
    <row r="2784" spans="1:18">
      <c r="A2784" s="10" t="s">
        <v>6643</v>
      </c>
      <c r="B2784" s="11" t="s">
        <v>920</v>
      </c>
      <c r="C2784" s="11" t="s">
        <v>4177</v>
      </c>
      <c r="D2784" s="11">
        <v>98038</v>
      </c>
      <c r="E2784" s="16">
        <v>357500</v>
      </c>
      <c r="F2784" s="12">
        <v>3</v>
      </c>
      <c r="G2784" s="15">
        <v>3.5</v>
      </c>
      <c r="H2784" s="15">
        <v>2080</v>
      </c>
      <c r="I2784" s="13">
        <v>172</v>
      </c>
      <c r="J2784" s="11">
        <v>0</v>
      </c>
      <c r="K2784" s="15" t="s">
        <v>4183</v>
      </c>
      <c r="L2784" s="11" t="s">
        <v>4183</v>
      </c>
      <c r="M2784" s="11" t="s">
        <v>4184</v>
      </c>
      <c r="N2784" s="11" t="s">
        <v>4180</v>
      </c>
      <c r="O2784" s="11">
        <v>21</v>
      </c>
      <c r="P2784" s="11">
        <v>2003</v>
      </c>
      <c r="Q2784" s="11">
        <v>22</v>
      </c>
      <c r="R2784" s="11">
        <v>2</v>
      </c>
    </row>
    <row r="2785" spans="1:18">
      <c r="A2785" s="10" t="s">
        <v>6644</v>
      </c>
      <c r="B2785" s="11" t="s">
        <v>49</v>
      </c>
      <c r="C2785" s="11" t="s">
        <v>4177</v>
      </c>
      <c r="D2785" s="11">
        <v>98125</v>
      </c>
      <c r="E2785" s="16">
        <v>357250</v>
      </c>
      <c r="F2785" s="12">
        <v>3</v>
      </c>
      <c r="G2785" s="15">
        <v>1.5</v>
      </c>
      <c r="H2785" s="15">
        <v>1400</v>
      </c>
      <c r="I2785" s="13">
        <v>255</v>
      </c>
      <c r="J2785" s="11">
        <v>0</v>
      </c>
      <c r="K2785" s="15" t="s">
        <v>4183</v>
      </c>
      <c r="L2785" s="11" t="s">
        <v>4183</v>
      </c>
      <c r="M2785" s="11" t="s">
        <v>4184</v>
      </c>
      <c r="N2785" s="11" t="s">
        <v>4179</v>
      </c>
      <c r="O2785" s="11">
        <v>73</v>
      </c>
      <c r="P2785" s="11">
        <v>0</v>
      </c>
      <c r="Q2785" s="11">
        <v>73</v>
      </c>
      <c r="R2785" s="11">
        <v>1</v>
      </c>
    </row>
    <row r="2786" spans="1:18">
      <c r="A2786" s="10" t="s">
        <v>6645</v>
      </c>
      <c r="B2786" s="11" t="s">
        <v>79</v>
      </c>
      <c r="C2786" s="11" t="s">
        <v>4177</v>
      </c>
      <c r="D2786" s="11">
        <v>98029</v>
      </c>
      <c r="E2786" s="16">
        <v>357186</v>
      </c>
      <c r="F2786" s="12">
        <v>2</v>
      </c>
      <c r="G2786" s="15">
        <v>1.75</v>
      </c>
      <c r="H2786" s="15">
        <v>1210</v>
      </c>
      <c r="I2786" s="13">
        <v>295</v>
      </c>
      <c r="J2786" s="11">
        <v>0</v>
      </c>
      <c r="K2786" s="15" t="s">
        <v>4183</v>
      </c>
      <c r="L2786" s="11" t="s">
        <v>4183</v>
      </c>
      <c r="M2786" s="11" t="s">
        <v>4184</v>
      </c>
      <c r="N2786" s="11" t="s">
        <v>4180</v>
      </c>
      <c r="O2786" s="11">
        <v>11</v>
      </c>
      <c r="P2786" s="11">
        <v>0</v>
      </c>
      <c r="Q2786" s="11">
        <v>11</v>
      </c>
      <c r="R2786" s="11">
        <v>2</v>
      </c>
    </row>
    <row r="2787" spans="1:18">
      <c r="A2787" s="10" t="s">
        <v>6646</v>
      </c>
      <c r="B2787" s="11" t="s">
        <v>624</v>
      </c>
      <c r="C2787" s="11" t="s">
        <v>4177</v>
      </c>
      <c r="D2787" s="11">
        <v>98045</v>
      </c>
      <c r="E2787" s="16">
        <v>356000</v>
      </c>
      <c r="F2787" s="12">
        <v>4</v>
      </c>
      <c r="G2787" s="15">
        <v>2</v>
      </c>
      <c r="H2787" s="15">
        <v>2020</v>
      </c>
      <c r="I2787" s="13">
        <v>176</v>
      </c>
      <c r="J2787" s="11">
        <v>1</v>
      </c>
      <c r="K2787" s="15" t="s">
        <v>4183</v>
      </c>
      <c r="L2787" s="11" t="s">
        <v>4183</v>
      </c>
      <c r="M2787" s="11" t="s">
        <v>4184</v>
      </c>
      <c r="N2787" s="11" t="s">
        <v>4180</v>
      </c>
      <c r="O2787" s="11">
        <v>76</v>
      </c>
      <c r="P2787" s="11">
        <v>1998</v>
      </c>
      <c r="Q2787" s="11">
        <v>27</v>
      </c>
      <c r="R2787" s="11">
        <v>1.5</v>
      </c>
    </row>
    <row r="2788" spans="1:18">
      <c r="A2788" s="10" t="s">
        <v>6647</v>
      </c>
      <c r="B2788" s="11" t="s">
        <v>49</v>
      </c>
      <c r="C2788" s="11" t="s">
        <v>4177</v>
      </c>
      <c r="D2788" s="11">
        <v>98118</v>
      </c>
      <c r="E2788" s="16">
        <v>356000</v>
      </c>
      <c r="F2788" s="12">
        <v>2</v>
      </c>
      <c r="G2788" s="15">
        <v>1</v>
      </c>
      <c r="H2788" s="11">
        <v>920</v>
      </c>
      <c r="I2788" s="13">
        <v>387</v>
      </c>
      <c r="J2788" s="11">
        <v>0</v>
      </c>
      <c r="K2788" s="15" t="s">
        <v>4183</v>
      </c>
      <c r="L2788" s="11" t="s">
        <v>4183</v>
      </c>
      <c r="M2788" s="11" t="s">
        <v>4184</v>
      </c>
      <c r="N2788" s="11" t="s">
        <v>4179</v>
      </c>
      <c r="O2788" s="11">
        <v>111</v>
      </c>
      <c r="P2788" s="11">
        <v>1945</v>
      </c>
      <c r="Q2788" s="11">
        <v>80</v>
      </c>
      <c r="R2788" s="11">
        <v>1</v>
      </c>
    </row>
    <row r="2789" spans="1:18">
      <c r="A2789" s="10" t="s">
        <v>6648</v>
      </c>
      <c r="B2789" s="11" t="s">
        <v>313</v>
      </c>
      <c r="C2789" s="11" t="s">
        <v>4177</v>
      </c>
      <c r="D2789" s="11">
        <v>98065</v>
      </c>
      <c r="E2789" s="16">
        <v>356000</v>
      </c>
      <c r="F2789" s="12">
        <v>3</v>
      </c>
      <c r="G2789" s="15">
        <v>2.5</v>
      </c>
      <c r="H2789" s="15">
        <v>1590</v>
      </c>
      <c r="I2789" s="13">
        <v>224</v>
      </c>
      <c r="J2789" s="11">
        <v>0</v>
      </c>
      <c r="K2789" s="15" t="s">
        <v>4183</v>
      </c>
      <c r="L2789" s="11" t="s">
        <v>4183</v>
      </c>
      <c r="M2789" s="11" t="s">
        <v>4184</v>
      </c>
      <c r="N2789" s="11" t="s">
        <v>4180</v>
      </c>
      <c r="O2789" s="11">
        <v>25</v>
      </c>
      <c r="P2789" s="11">
        <v>0</v>
      </c>
      <c r="Q2789" s="11">
        <v>25</v>
      </c>
      <c r="R2789" s="11">
        <v>2</v>
      </c>
    </row>
    <row r="2790" spans="1:18">
      <c r="A2790" s="10" t="s">
        <v>6649</v>
      </c>
      <c r="B2790" s="11" t="s">
        <v>93</v>
      </c>
      <c r="C2790" s="11" t="s">
        <v>4177</v>
      </c>
      <c r="D2790" s="11">
        <v>98168</v>
      </c>
      <c r="E2790" s="16">
        <v>356000</v>
      </c>
      <c r="F2790" s="12">
        <v>3</v>
      </c>
      <c r="G2790" s="15">
        <v>3.5</v>
      </c>
      <c r="H2790" s="15">
        <v>2100</v>
      </c>
      <c r="I2790" s="13">
        <v>170</v>
      </c>
      <c r="J2790" s="11">
        <v>0</v>
      </c>
      <c r="K2790" s="15" t="s">
        <v>4183</v>
      </c>
      <c r="L2790" s="11" t="s">
        <v>4183</v>
      </c>
      <c r="M2790" s="11" t="s">
        <v>4184</v>
      </c>
      <c r="N2790" s="11" t="s">
        <v>4180</v>
      </c>
      <c r="O2790" s="11">
        <v>45</v>
      </c>
      <c r="P2790" s="11">
        <v>0</v>
      </c>
      <c r="Q2790" s="11">
        <v>45</v>
      </c>
      <c r="R2790" s="11">
        <v>2</v>
      </c>
    </row>
    <row r="2791" spans="1:18">
      <c r="A2791" s="10" t="s">
        <v>6650</v>
      </c>
      <c r="B2791" s="11" t="s">
        <v>120</v>
      </c>
      <c r="C2791" s="11" t="s">
        <v>4177</v>
      </c>
      <c r="D2791" s="11">
        <v>98072</v>
      </c>
      <c r="E2791" s="16">
        <v>356000</v>
      </c>
      <c r="F2791" s="12">
        <v>2</v>
      </c>
      <c r="G2791" s="15">
        <v>1.75</v>
      </c>
      <c r="H2791" s="15">
        <v>1060</v>
      </c>
      <c r="I2791" s="13">
        <v>336</v>
      </c>
      <c r="J2791" s="11">
        <v>0</v>
      </c>
      <c r="K2791" s="15" t="s">
        <v>4183</v>
      </c>
      <c r="L2791" s="11" t="s">
        <v>4183</v>
      </c>
      <c r="M2791" s="11" t="s">
        <v>4184</v>
      </c>
      <c r="N2791" s="11" t="s">
        <v>4180</v>
      </c>
      <c r="O2791" s="11">
        <v>48</v>
      </c>
      <c r="P2791" s="11">
        <v>2004</v>
      </c>
      <c r="Q2791" s="11">
        <v>21</v>
      </c>
      <c r="R2791" s="11">
        <v>1</v>
      </c>
    </row>
    <row r="2792" spans="1:18">
      <c r="A2792" s="10" t="s">
        <v>6651</v>
      </c>
      <c r="B2792" s="11" t="s">
        <v>920</v>
      </c>
      <c r="C2792" s="11" t="s">
        <v>4177</v>
      </c>
      <c r="D2792" s="11">
        <v>98038</v>
      </c>
      <c r="E2792" s="16">
        <v>355500</v>
      </c>
      <c r="F2792" s="12">
        <v>3</v>
      </c>
      <c r="G2792" s="15">
        <v>2.5</v>
      </c>
      <c r="H2792" s="15">
        <v>2600</v>
      </c>
      <c r="I2792" s="13">
        <v>137</v>
      </c>
      <c r="J2792" s="11">
        <v>0</v>
      </c>
      <c r="K2792" s="15" t="s">
        <v>4183</v>
      </c>
      <c r="L2792" s="11" t="s">
        <v>4183</v>
      </c>
      <c r="M2792" s="11" t="s">
        <v>4184</v>
      </c>
      <c r="N2792" s="11" t="s">
        <v>4180</v>
      </c>
      <c r="O2792" s="11">
        <v>21</v>
      </c>
      <c r="P2792" s="11">
        <v>2003</v>
      </c>
      <c r="Q2792" s="11">
        <v>22</v>
      </c>
      <c r="R2792" s="11">
        <v>2</v>
      </c>
    </row>
    <row r="2793" spans="1:18">
      <c r="A2793" s="10" t="s">
        <v>2918</v>
      </c>
      <c r="B2793" s="11" t="s">
        <v>100</v>
      </c>
      <c r="C2793" s="11" t="s">
        <v>4177</v>
      </c>
      <c r="D2793" s="11">
        <v>98133</v>
      </c>
      <c r="E2793" s="16">
        <v>355300</v>
      </c>
      <c r="F2793" s="12">
        <v>3</v>
      </c>
      <c r="G2793" s="15">
        <v>2.5</v>
      </c>
      <c r="H2793" s="15">
        <v>1620</v>
      </c>
      <c r="I2793" s="13">
        <v>219</v>
      </c>
      <c r="J2793" s="11">
        <v>0</v>
      </c>
      <c r="K2793" s="15" t="s">
        <v>4183</v>
      </c>
      <c r="L2793" s="11" t="s">
        <v>4183</v>
      </c>
      <c r="M2793" s="11" t="s">
        <v>4184</v>
      </c>
      <c r="N2793" s="11" t="s">
        <v>4181</v>
      </c>
      <c r="O2793" s="11">
        <v>70</v>
      </c>
      <c r="P2793" s="11">
        <v>0</v>
      </c>
      <c r="Q2793" s="11">
        <v>70</v>
      </c>
      <c r="R2793" s="11">
        <v>1</v>
      </c>
    </row>
    <row r="2794" spans="1:18">
      <c r="A2794" s="10" t="s">
        <v>6652</v>
      </c>
      <c r="B2794" s="11" t="s">
        <v>619</v>
      </c>
      <c r="C2794" s="11" t="s">
        <v>4177</v>
      </c>
      <c r="D2794" s="11">
        <v>98070</v>
      </c>
      <c r="E2794" s="16">
        <v>355000</v>
      </c>
      <c r="F2794" s="12">
        <v>2</v>
      </c>
      <c r="G2794" s="15">
        <v>1</v>
      </c>
      <c r="H2794" s="15">
        <v>1240</v>
      </c>
      <c r="I2794" s="13">
        <v>286</v>
      </c>
      <c r="J2794" s="11">
        <v>1</v>
      </c>
      <c r="K2794" s="15" t="s">
        <v>4183</v>
      </c>
      <c r="L2794" s="11" t="s">
        <v>4178</v>
      </c>
      <c r="M2794" s="11" t="s">
        <v>4195</v>
      </c>
      <c r="N2794" s="11" t="s">
        <v>4180</v>
      </c>
      <c r="O2794" s="11">
        <v>82</v>
      </c>
      <c r="P2794" s="11">
        <v>2002</v>
      </c>
      <c r="Q2794" s="11">
        <v>23</v>
      </c>
      <c r="R2794" s="11">
        <v>1</v>
      </c>
    </row>
    <row r="2795" spans="1:18">
      <c r="A2795" s="10" t="s">
        <v>6653</v>
      </c>
      <c r="B2795" s="11" t="s">
        <v>675</v>
      </c>
      <c r="C2795" s="11" t="s">
        <v>4177</v>
      </c>
      <c r="D2795" s="11">
        <v>98023</v>
      </c>
      <c r="E2795" s="16">
        <v>355000</v>
      </c>
      <c r="F2795" s="12">
        <v>3</v>
      </c>
      <c r="G2795" s="15">
        <v>2.5</v>
      </c>
      <c r="H2795" s="15">
        <v>2400</v>
      </c>
      <c r="I2795" s="13">
        <v>148</v>
      </c>
      <c r="J2795" s="11">
        <v>0</v>
      </c>
      <c r="K2795" s="15" t="s">
        <v>4183</v>
      </c>
      <c r="L2795" s="11" t="s">
        <v>4183</v>
      </c>
      <c r="M2795" s="11" t="s">
        <v>4184</v>
      </c>
      <c r="N2795" s="11" t="s">
        <v>4180</v>
      </c>
      <c r="O2795" s="11">
        <v>35</v>
      </c>
      <c r="P2795" s="11">
        <v>2009</v>
      </c>
      <c r="Q2795" s="11">
        <v>16</v>
      </c>
      <c r="R2795" s="11">
        <v>1</v>
      </c>
    </row>
    <row r="2796" spans="1:18">
      <c r="A2796" s="10" t="s">
        <v>6654</v>
      </c>
      <c r="B2796" s="11" t="s">
        <v>329</v>
      </c>
      <c r="C2796" s="11" t="s">
        <v>4177</v>
      </c>
      <c r="D2796" s="11">
        <v>98028</v>
      </c>
      <c r="E2796" s="16">
        <v>355000</v>
      </c>
      <c r="F2796" s="12">
        <v>2</v>
      </c>
      <c r="G2796" s="15">
        <v>2.25</v>
      </c>
      <c r="H2796" s="15">
        <v>1330</v>
      </c>
      <c r="I2796" s="13">
        <v>267</v>
      </c>
      <c r="J2796" s="11">
        <v>0</v>
      </c>
      <c r="K2796" s="15" t="s">
        <v>4183</v>
      </c>
      <c r="L2796" s="11" t="s">
        <v>4183</v>
      </c>
      <c r="M2796" s="11" t="s">
        <v>4184</v>
      </c>
      <c r="N2796" s="11" t="s">
        <v>4180</v>
      </c>
      <c r="O2796" s="11">
        <v>40</v>
      </c>
      <c r="P2796" s="11">
        <v>0</v>
      </c>
      <c r="Q2796" s="11">
        <v>40</v>
      </c>
      <c r="R2796" s="11">
        <v>2</v>
      </c>
    </row>
    <row r="2797" spans="1:18">
      <c r="A2797" s="10" t="s">
        <v>6655</v>
      </c>
      <c r="B2797" s="11" t="s">
        <v>1392</v>
      </c>
      <c r="C2797" s="11" t="s">
        <v>4177</v>
      </c>
      <c r="D2797" s="11">
        <v>98042</v>
      </c>
      <c r="E2797" s="16">
        <v>355000</v>
      </c>
      <c r="F2797" s="12">
        <v>3</v>
      </c>
      <c r="G2797" s="15">
        <v>1.75</v>
      </c>
      <c r="H2797" s="15">
        <v>2040</v>
      </c>
      <c r="I2797" s="13">
        <v>174</v>
      </c>
      <c r="J2797" s="11">
        <v>1</v>
      </c>
      <c r="K2797" s="15" t="s">
        <v>4183</v>
      </c>
      <c r="L2797" s="11" t="s">
        <v>4183</v>
      </c>
      <c r="M2797" s="11" t="s">
        <v>4184</v>
      </c>
      <c r="N2797" s="11" t="s">
        <v>4179</v>
      </c>
      <c r="O2797" s="11">
        <v>45</v>
      </c>
      <c r="P2797" s="11">
        <v>0</v>
      </c>
      <c r="Q2797" s="11">
        <v>45</v>
      </c>
      <c r="R2797" s="11">
        <v>1</v>
      </c>
    </row>
    <row r="2798" spans="1:18">
      <c r="A2798" s="10" t="s">
        <v>6656</v>
      </c>
      <c r="B2798" s="11" t="s">
        <v>1392</v>
      </c>
      <c r="C2798" s="11" t="s">
        <v>4177</v>
      </c>
      <c r="D2798" s="11">
        <v>98042</v>
      </c>
      <c r="E2798" s="16">
        <v>355000</v>
      </c>
      <c r="F2798" s="12">
        <v>3</v>
      </c>
      <c r="G2798" s="15">
        <v>2.5</v>
      </c>
      <c r="H2798" s="15">
        <v>2110</v>
      </c>
      <c r="I2798" s="13">
        <v>168</v>
      </c>
      <c r="J2798" s="11">
        <v>0</v>
      </c>
      <c r="K2798" s="15" t="s">
        <v>4183</v>
      </c>
      <c r="L2798" s="11" t="s">
        <v>4183</v>
      </c>
      <c r="M2798" s="11" t="s">
        <v>4184</v>
      </c>
      <c r="N2798" s="11" t="s">
        <v>4179</v>
      </c>
      <c r="O2798" s="11">
        <v>36</v>
      </c>
      <c r="P2798" s="11">
        <v>0</v>
      </c>
      <c r="Q2798" s="11">
        <v>36</v>
      </c>
      <c r="R2798" s="11">
        <v>2</v>
      </c>
    </row>
    <row r="2799" spans="1:18">
      <c r="A2799" s="10" t="s">
        <v>6657</v>
      </c>
      <c r="B2799" s="11" t="s">
        <v>920</v>
      </c>
      <c r="C2799" s="11" t="s">
        <v>4177</v>
      </c>
      <c r="D2799" s="11">
        <v>98038</v>
      </c>
      <c r="E2799" s="16">
        <v>355000</v>
      </c>
      <c r="F2799" s="12">
        <v>4</v>
      </c>
      <c r="G2799" s="15">
        <v>2.5</v>
      </c>
      <c r="H2799" s="15">
        <v>1890</v>
      </c>
      <c r="I2799" s="13">
        <v>188</v>
      </c>
      <c r="J2799" s="11">
        <v>0</v>
      </c>
      <c r="K2799" s="15" t="s">
        <v>4183</v>
      </c>
      <c r="L2799" s="11" t="s">
        <v>4183</v>
      </c>
      <c r="M2799" s="11" t="s">
        <v>4184</v>
      </c>
      <c r="N2799" s="11" t="s">
        <v>4180</v>
      </c>
      <c r="O2799" s="11">
        <v>29</v>
      </c>
      <c r="P2799" s="11">
        <v>0</v>
      </c>
      <c r="Q2799" s="11">
        <v>29</v>
      </c>
      <c r="R2799" s="11">
        <v>2</v>
      </c>
    </row>
    <row r="2800" spans="1:18">
      <c r="A2800" s="10" t="s">
        <v>6658</v>
      </c>
      <c r="B2800" s="11" t="s">
        <v>920</v>
      </c>
      <c r="C2800" s="11" t="s">
        <v>4177</v>
      </c>
      <c r="D2800" s="11">
        <v>98038</v>
      </c>
      <c r="E2800" s="16">
        <v>355000</v>
      </c>
      <c r="F2800" s="12">
        <v>4</v>
      </c>
      <c r="G2800" s="15">
        <v>2.75</v>
      </c>
      <c r="H2800" s="15">
        <v>3000</v>
      </c>
      <c r="I2800" s="13">
        <v>118</v>
      </c>
      <c r="J2800" s="11">
        <v>0</v>
      </c>
      <c r="K2800" s="15" t="s">
        <v>4183</v>
      </c>
      <c r="L2800" s="11" t="s">
        <v>4183</v>
      </c>
      <c r="M2800" s="11" t="s">
        <v>4184</v>
      </c>
      <c r="N2800" s="11" t="s">
        <v>4180</v>
      </c>
      <c r="O2800" s="11">
        <v>20</v>
      </c>
      <c r="P2800" s="11">
        <v>0</v>
      </c>
      <c r="Q2800" s="11">
        <v>20</v>
      </c>
      <c r="R2800" s="11">
        <v>2</v>
      </c>
    </row>
    <row r="2801" spans="1:18">
      <c r="A2801" s="10" t="s">
        <v>6659</v>
      </c>
      <c r="B2801" s="11" t="s">
        <v>319</v>
      </c>
      <c r="C2801" s="11" t="s">
        <v>4177</v>
      </c>
      <c r="D2801" s="11">
        <v>98059</v>
      </c>
      <c r="E2801" s="16">
        <v>355000</v>
      </c>
      <c r="F2801" s="12">
        <v>4</v>
      </c>
      <c r="G2801" s="15">
        <v>2.25</v>
      </c>
      <c r="H2801" s="15">
        <v>1810</v>
      </c>
      <c r="I2801" s="13">
        <v>196</v>
      </c>
      <c r="J2801" s="11">
        <v>0</v>
      </c>
      <c r="K2801" s="15" t="s">
        <v>4183</v>
      </c>
      <c r="L2801" s="11" t="s">
        <v>4183</v>
      </c>
      <c r="M2801" s="11" t="s">
        <v>4184</v>
      </c>
      <c r="N2801" s="11" t="s">
        <v>4180</v>
      </c>
      <c r="O2801" s="11">
        <v>22</v>
      </c>
      <c r="P2801" s="11">
        <v>0</v>
      </c>
      <c r="Q2801" s="11">
        <v>22</v>
      </c>
      <c r="R2801" s="11">
        <v>2</v>
      </c>
    </row>
    <row r="2802" spans="1:18">
      <c r="A2802" s="10" t="s">
        <v>6660</v>
      </c>
      <c r="B2802" s="11" t="s">
        <v>319</v>
      </c>
      <c r="C2802" s="11" t="s">
        <v>4177</v>
      </c>
      <c r="D2802" s="11">
        <v>98059</v>
      </c>
      <c r="E2802" s="16">
        <v>355000</v>
      </c>
      <c r="F2802" s="12">
        <v>1</v>
      </c>
      <c r="G2802" s="15">
        <v>1.75</v>
      </c>
      <c r="H2802" s="11">
        <v>750</v>
      </c>
      <c r="I2802" s="13">
        <v>473</v>
      </c>
      <c r="J2802" s="11">
        <v>0</v>
      </c>
      <c r="K2802" s="15" t="s">
        <v>4183</v>
      </c>
      <c r="L2802" s="11" t="s">
        <v>4178</v>
      </c>
      <c r="M2802" s="11" t="s">
        <v>4184</v>
      </c>
      <c r="N2802" s="11" t="s">
        <v>4179</v>
      </c>
      <c r="O2802" s="11">
        <v>79</v>
      </c>
      <c r="P2802" s="11">
        <v>1989</v>
      </c>
      <c r="Q2802" s="11">
        <v>36</v>
      </c>
      <c r="R2802" s="11">
        <v>1</v>
      </c>
    </row>
    <row r="2803" spans="1:18">
      <c r="A2803" s="10" t="s">
        <v>6661</v>
      </c>
      <c r="B2803" s="11" t="s">
        <v>49</v>
      </c>
      <c r="C2803" s="11" t="s">
        <v>4177</v>
      </c>
      <c r="D2803" s="11">
        <v>98144</v>
      </c>
      <c r="E2803" s="16">
        <v>355000</v>
      </c>
      <c r="F2803" s="12">
        <v>2</v>
      </c>
      <c r="G2803" s="15">
        <v>2.25</v>
      </c>
      <c r="H2803" s="11">
        <v>930</v>
      </c>
      <c r="I2803" s="13">
        <v>382</v>
      </c>
      <c r="J2803" s="11">
        <v>0</v>
      </c>
      <c r="K2803" s="15" t="s">
        <v>4183</v>
      </c>
      <c r="L2803" s="11" t="s">
        <v>4178</v>
      </c>
      <c r="M2803" s="11" t="s">
        <v>4184</v>
      </c>
      <c r="N2803" s="11" t="s">
        <v>4180</v>
      </c>
      <c r="O2803" s="11">
        <v>18</v>
      </c>
      <c r="P2803" s="11">
        <v>0</v>
      </c>
      <c r="Q2803" s="11">
        <v>18</v>
      </c>
      <c r="R2803" s="11">
        <v>2</v>
      </c>
    </row>
    <row r="2804" spans="1:18">
      <c r="A2804" s="10" t="s">
        <v>6662</v>
      </c>
      <c r="B2804" s="11" t="s">
        <v>49</v>
      </c>
      <c r="C2804" s="11" t="s">
        <v>4177</v>
      </c>
      <c r="D2804" s="11">
        <v>98103</v>
      </c>
      <c r="E2804" s="16">
        <v>355000</v>
      </c>
      <c r="F2804" s="12">
        <v>3</v>
      </c>
      <c r="G2804" s="15">
        <v>2</v>
      </c>
      <c r="H2804" s="15">
        <v>1220</v>
      </c>
      <c r="I2804" s="13">
        <v>291</v>
      </c>
      <c r="J2804" s="11">
        <v>0</v>
      </c>
      <c r="K2804" s="15" t="s">
        <v>4183</v>
      </c>
      <c r="L2804" s="11" t="s">
        <v>4183</v>
      </c>
      <c r="M2804" s="11" t="s">
        <v>4184</v>
      </c>
      <c r="N2804" s="11" t="s">
        <v>4180</v>
      </c>
      <c r="O2804" s="11">
        <v>18</v>
      </c>
      <c r="P2804" s="11">
        <v>0</v>
      </c>
      <c r="Q2804" s="11">
        <v>18</v>
      </c>
      <c r="R2804" s="11">
        <v>3</v>
      </c>
    </row>
    <row r="2805" spans="1:18">
      <c r="A2805" s="10" t="s">
        <v>2930</v>
      </c>
      <c r="B2805" s="11" t="s">
        <v>49</v>
      </c>
      <c r="C2805" s="11" t="s">
        <v>4177</v>
      </c>
      <c r="D2805" s="11">
        <v>98103</v>
      </c>
      <c r="E2805" s="16">
        <v>355000</v>
      </c>
      <c r="F2805" s="12">
        <v>2</v>
      </c>
      <c r="G2805" s="15">
        <v>1</v>
      </c>
      <c r="H2805" s="15">
        <v>1270</v>
      </c>
      <c r="I2805" s="13">
        <v>280</v>
      </c>
      <c r="J2805" s="11">
        <v>0</v>
      </c>
      <c r="K2805" s="15" t="s">
        <v>4183</v>
      </c>
      <c r="L2805" s="11" t="s">
        <v>4178</v>
      </c>
      <c r="M2805" s="11" t="s">
        <v>4184</v>
      </c>
      <c r="N2805" s="11" t="s">
        <v>4179</v>
      </c>
      <c r="O2805" s="11">
        <v>105</v>
      </c>
      <c r="P2805" s="11">
        <v>0</v>
      </c>
      <c r="Q2805" s="11">
        <v>105</v>
      </c>
      <c r="R2805" s="11">
        <v>1</v>
      </c>
    </row>
    <row r="2806" spans="1:18">
      <c r="A2806" s="10" t="s">
        <v>2931</v>
      </c>
      <c r="B2806" s="11" t="s">
        <v>49</v>
      </c>
      <c r="C2806" s="11" t="s">
        <v>4177</v>
      </c>
      <c r="D2806" s="11">
        <v>98103</v>
      </c>
      <c r="E2806" s="16">
        <v>355000</v>
      </c>
      <c r="F2806" s="12">
        <v>3</v>
      </c>
      <c r="G2806" s="15">
        <v>2.25</v>
      </c>
      <c r="H2806" s="15">
        <v>1280</v>
      </c>
      <c r="I2806" s="13">
        <v>277</v>
      </c>
      <c r="J2806" s="11">
        <v>0</v>
      </c>
      <c r="K2806" s="15" t="s">
        <v>4183</v>
      </c>
      <c r="L2806" s="11" t="s">
        <v>4183</v>
      </c>
      <c r="M2806" s="11" t="s">
        <v>4184</v>
      </c>
      <c r="N2806" s="11" t="s">
        <v>4180</v>
      </c>
      <c r="O2806" s="11">
        <v>20</v>
      </c>
      <c r="P2806" s="11">
        <v>0</v>
      </c>
      <c r="Q2806" s="11">
        <v>20</v>
      </c>
      <c r="R2806" s="11">
        <v>3</v>
      </c>
    </row>
    <row r="2807" spans="1:18">
      <c r="A2807" s="10" t="s">
        <v>6663</v>
      </c>
      <c r="B2807" s="11" t="s">
        <v>49</v>
      </c>
      <c r="C2807" s="11" t="s">
        <v>4177</v>
      </c>
      <c r="D2807" s="11">
        <v>98146</v>
      </c>
      <c r="E2807" s="16">
        <v>355000</v>
      </c>
      <c r="F2807" s="12">
        <v>4</v>
      </c>
      <c r="G2807" s="15">
        <v>2.5</v>
      </c>
      <c r="H2807" s="15">
        <v>2040</v>
      </c>
      <c r="I2807" s="13">
        <v>174</v>
      </c>
      <c r="J2807" s="11">
        <v>0</v>
      </c>
      <c r="K2807" s="15" t="s">
        <v>4183</v>
      </c>
      <c r="L2807" s="11" t="s">
        <v>4183</v>
      </c>
      <c r="M2807" s="11" t="s">
        <v>4184</v>
      </c>
      <c r="N2807" s="11" t="s">
        <v>4180</v>
      </c>
      <c r="O2807" s="11">
        <v>29</v>
      </c>
      <c r="P2807" s="11">
        <v>0</v>
      </c>
      <c r="Q2807" s="11">
        <v>29</v>
      </c>
      <c r="R2807" s="11">
        <v>2</v>
      </c>
    </row>
    <row r="2808" spans="1:18">
      <c r="A2808" s="10" t="s">
        <v>6664</v>
      </c>
      <c r="B2808" s="11" t="s">
        <v>49</v>
      </c>
      <c r="C2808" s="11" t="s">
        <v>4177</v>
      </c>
      <c r="D2808" s="11">
        <v>98108</v>
      </c>
      <c r="E2808" s="16">
        <v>355000</v>
      </c>
      <c r="F2808" s="12">
        <v>2</v>
      </c>
      <c r="G2808" s="15">
        <v>1.75</v>
      </c>
      <c r="H2808" s="15">
        <v>1650</v>
      </c>
      <c r="I2808" s="13">
        <v>215</v>
      </c>
      <c r="J2808" s="11">
        <v>0</v>
      </c>
      <c r="K2808" s="15" t="s">
        <v>4183</v>
      </c>
      <c r="L2808" s="11" t="s">
        <v>4178</v>
      </c>
      <c r="M2808" s="11" t="s">
        <v>4184</v>
      </c>
      <c r="N2808" s="11" t="s">
        <v>4179</v>
      </c>
      <c r="O2808" s="11">
        <v>78</v>
      </c>
      <c r="P2808" s="11">
        <v>1988</v>
      </c>
      <c r="Q2808" s="11">
        <v>37</v>
      </c>
      <c r="R2808" s="11">
        <v>1</v>
      </c>
    </row>
    <row r="2809" spans="1:18">
      <c r="A2809" s="10" t="s">
        <v>2934</v>
      </c>
      <c r="B2809" s="11" t="s">
        <v>100</v>
      </c>
      <c r="C2809" s="11" t="s">
        <v>4177</v>
      </c>
      <c r="D2809" s="11">
        <v>98133</v>
      </c>
      <c r="E2809" s="16">
        <v>355000</v>
      </c>
      <c r="F2809" s="12">
        <v>3</v>
      </c>
      <c r="G2809" s="15">
        <v>1.75</v>
      </c>
      <c r="H2809" s="15">
        <v>1730</v>
      </c>
      <c r="I2809" s="13">
        <v>205</v>
      </c>
      <c r="J2809" s="11">
        <v>0</v>
      </c>
      <c r="K2809" s="15" t="s">
        <v>4183</v>
      </c>
      <c r="L2809" s="11" t="s">
        <v>4183</v>
      </c>
      <c r="M2809" s="11" t="s">
        <v>4184</v>
      </c>
      <c r="N2809" s="11" t="s">
        <v>4180</v>
      </c>
      <c r="O2809" s="11">
        <v>71</v>
      </c>
      <c r="P2809" s="11">
        <v>2005</v>
      </c>
      <c r="Q2809" s="11">
        <v>20</v>
      </c>
      <c r="R2809" s="11">
        <v>1.5</v>
      </c>
    </row>
    <row r="2810" spans="1:18">
      <c r="A2810" s="10" t="s">
        <v>6665</v>
      </c>
      <c r="B2810" s="11" t="s">
        <v>675</v>
      </c>
      <c r="C2810" s="11" t="s">
        <v>4177</v>
      </c>
      <c r="D2810" s="11">
        <v>98023</v>
      </c>
      <c r="E2810" s="16">
        <v>354950</v>
      </c>
      <c r="F2810" s="12">
        <v>4</v>
      </c>
      <c r="G2810" s="15">
        <v>2.75</v>
      </c>
      <c r="H2810" s="15">
        <v>2530</v>
      </c>
      <c r="I2810" s="13">
        <v>140</v>
      </c>
      <c r="J2810" s="11">
        <v>0</v>
      </c>
      <c r="K2810" s="15" t="s">
        <v>4183</v>
      </c>
      <c r="L2810" s="11" t="s">
        <v>4178</v>
      </c>
      <c r="M2810" s="11" t="s">
        <v>4184</v>
      </c>
      <c r="N2810" s="11" t="s">
        <v>4181</v>
      </c>
      <c r="O2810" s="11">
        <v>48</v>
      </c>
      <c r="P2810" s="11">
        <v>0</v>
      </c>
      <c r="Q2810" s="11">
        <v>48</v>
      </c>
      <c r="R2810" s="11">
        <v>1</v>
      </c>
    </row>
    <row r="2811" spans="1:18">
      <c r="A2811" s="10" t="s">
        <v>6666</v>
      </c>
      <c r="B2811" s="11" t="s">
        <v>1392</v>
      </c>
      <c r="C2811" s="11" t="s">
        <v>4177</v>
      </c>
      <c r="D2811" s="11">
        <v>98031</v>
      </c>
      <c r="E2811" s="16">
        <v>354000</v>
      </c>
      <c r="F2811" s="12">
        <v>4</v>
      </c>
      <c r="G2811" s="15">
        <v>2.5</v>
      </c>
      <c r="H2811" s="15">
        <v>2580</v>
      </c>
      <c r="I2811" s="13">
        <v>137</v>
      </c>
      <c r="J2811" s="11">
        <v>0</v>
      </c>
      <c r="K2811" s="15" t="s">
        <v>4183</v>
      </c>
      <c r="L2811" s="11" t="s">
        <v>4183</v>
      </c>
      <c r="M2811" s="11" t="s">
        <v>4184</v>
      </c>
      <c r="N2811" s="11" t="s">
        <v>4180</v>
      </c>
      <c r="O2811" s="11">
        <v>20</v>
      </c>
      <c r="P2811" s="11">
        <v>0</v>
      </c>
      <c r="Q2811" s="11">
        <v>20</v>
      </c>
      <c r="R2811" s="11">
        <v>2</v>
      </c>
    </row>
    <row r="2812" spans="1:18">
      <c r="A2812" s="10" t="s">
        <v>6667</v>
      </c>
      <c r="B2812" s="11" t="s">
        <v>137</v>
      </c>
      <c r="C2812" s="11" t="s">
        <v>4177</v>
      </c>
      <c r="D2812" s="11">
        <v>98052</v>
      </c>
      <c r="E2812" s="16">
        <v>354000</v>
      </c>
      <c r="F2812" s="12">
        <v>3</v>
      </c>
      <c r="G2812" s="15">
        <v>1</v>
      </c>
      <c r="H2812" s="11">
        <v>940</v>
      </c>
      <c r="I2812" s="13">
        <v>377</v>
      </c>
      <c r="J2812" s="11">
        <v>0</v>
      </c>
      <c r="K2812" s="15" t="s">
        <v>4183</v>
      </c>
      <c r="L2812" s="11" t="s">
        <v>4183</v>
      </c>
      <c r="M2812" s="11" t="s">
        <v>4184</v>
      </c>
      <c r="N2812" s="11" t="s">
        <v>4180</v>
      </c>
      <c r="O2812" s="11">
        <v>60</v>
      </c>
      <c r="P2812" s="11">
        <v>1993</v>
      </c>
      <c r="Q2812" s="11">
        <v>32</v>
      </c>
      <c r="R2812" s="11">
        <v>1</v>
      </c>
    </row>
    <row r="2813" spans="1:18">
      <c r="A2813" s="10" t="s">
        <v>6668</v>
      </c>
      <c r="B2813" s="11" t="s">
        <v>319</v>
      </c>
      <c r="C2813" s="11" t="s">
        <v>4177</v>
      </c>
      <c r="D2813" s="11">
        <v>98058</v>
      </c>
      <c r="E2813" s="16">
        <v>353500</v>
      </c>
      <c r="F2813" s="12">
        <v>4</v>
      </c>
      <c r="G2813" s="15">
        <v>2.25</v>
      </c>
      <c r="H2813" s="15">
        <v>1760</v>
      </c>
      <c r="I2813" s="13">
        <v>201</v>
      </c>
      <c r="J2813" s="11">
        <v>0</v>
      </c>
      <c r="K2813" s="15" t="s">
        <v>4183</v>
      </c>
      <c r="L2813" s="11" t="s">
        <v>4183</v>
      </c>
      <c r="M2813" s="11" t="s">
        <v>4184</v>
      </c>
      <c r="N2813" s="11" t="s">
        <v>4180</v>
      </c>
      <c r="O2813" s="11">
        <v>38</v>
      </c>
      <c r="P2813" s="11">
        <v>2000</v>
      </c>
      <c r="Q2813" s="11">
        <v>25</v>
      </c>
      <c r="R2813" s="11">
        <v>2</v>
      </c>
    </row>
    <row r="2814" spans="1:18">
      <c r="A2814" s="10" t="s">
        <v>6669</v>
      </c>
      <c r="B2814" s="11" t="s">
        <v>49</v>
      </c>
      <c r="C2814" s="11" t="s">
        <v>4177</v>
      </c>
      <c r="D2814" s="11">
        <v>98144</v>
      </c>
      <c r="E2814" s="16">
        <v>353250</v>
      </c>
      <c r="F2814" s="12">
        <v>2</v>
      </c>
      <c r="G2814" s="15">
        <v>1</v>
      </c>
      <c r="H2814" s="15">
        <v>1060</v>
      </c>
      <c r="I2814" s="13">
        <v>333</v>
      </c>
      <c r="J2814" s="11">
        <v>0</v>
      </c>
      <c r="K2814" s="15" t="s">
        <v>4183</v>
      </c>
      <c r="L2814" s="11" t="s">
        <v>4183</v>
      </c>
      <c r="M2814" s="11" t="s">
        <v>4184</v>
      </c>
      <c r="N2814" s="11" t="s">
        <v>4180</v>
      </c>
      <c r="O2814" s="11">
        <v>46</v>
      </c>
      <c r="P2814" s="11">
        <v>2014</v>
      </c>
      <c r="Q2814" s="11">
        <v>11</v>
      </c>
      <c r="R2814" s="11">
        <v>2</v>
      </c>
    </row>
    <row r="2815" spans="1:18">
      <c r="A2815" s="10" t="s">
        <v>6670</v>
      </c>
      <c r="B2815" s="11" t="s">
        <v>49</v>
      </c>
      <c r="C2815" s="11" t="s">
        <v>4177</v>
      </c>
      <c r="D2815" s="11">
        <v>98122</v>
      </c>
      <c r="E2815" s="16">
        <v>353000</v>
      </c>
      <c r="F2815" s="12">
        <v>1</v>
      </c>
      <c r="G2815" s="15">
        <v>1</v>
      </c>
      <c r="H2815" s="11">
        <v>550</v>
      </c>
      <c r="I2815" s="13">
        <v>642</v>
      </c>
      <c r="J2815" s="11">
        <v>0</v>
      </c>
      <c r="K2815" s="15" t="s">
        <v>4183</v>
      </c>
      <c r="L2815" s="11" t="s">
        <v>4183</v>
      </c>
      <c r="M2815" s="11" t="s">
        <v>4184</v>
      </c>
      <c r="N2815" s="11" t="s">
        <v>4180</v>
      </c>
      <c r="O2815" s="11">
        <v>17</v>
      </c>
      <c r="P2815" s="11">
        <v>0</v>
      </c>
      <c r="Q2815" s="11">
        <v>17</v>
      </c>
      <c r="R2815" s="11">
        <v>2</v>
      </c>
    </row>
    <row r="2816" spans="1:18">
      <c r="A2816" s="10" t="s">
        <v>6671</v>
      </c>
      <c r="B2816" s="11" t="s">
        <v>49</v>
      </c>
      <c r="C2816" s="11" t="s">
        <v>4177</v>
      </c>
      <c r="D2816" s="11">
        <v>98144</v>
      </c>
      <c r="E2816" s="16">
        <v>352750</v>
      </c>
      <c r="F2816" s="12">
        <v>2</v>
      </c>
      <c r="G2816" s="15">
        <v>1.75</v>
      </c>
      <c r="H2816" s="15">
        <v>1060</v>
      </c>
      <c r="I2816" s="13">
        <v>333</v>
      </c>
      <c r="J2816" s="11">
        <v>0</v>
      </c>
      <c r="K2816" s="15" t="s">
        <v>4183</v>
      </c>
      <c r="L2816" s="11" t="s">
        <v>4178</v>
      </c>
      <c r="M2816" s="11" t="s">
        <v>4184</v>
      </c>
      <c r="N2816" s="11" t="s">
        <v>4180</v>
      </c>
      <c r="O2816" s="11">
        <v>17</v>
      </c>
      <c r="P2816" s="11">
        <v>0</v>
      </c>
      <c r="Q2816" s="11">
        <v>17</v>
      </c>
      <c r="R2816" s="11">
        <v>2</v>
      </c>
    </row>
    <row r="2817" spans="1:18">
      <c r="A2817" s="10" t="s">
        <v>6672</v>
      </c>
      <c r="B2817" s="11" t="s">
        <v>313</v>
      </c>
      <c r="C2817" s="11" t="s">
        <v>4177</v>
      </c>
      <c r="D2817" s="11">
        <v>98065</v>
      </c>
      <c r="E2817" s="16">
        <v>352500</v>
      </c>
      <c r="F2817" s="12">
        <v>3</v>
      </c>
      <c r="G2817" s="15">
        <v>2.25</v>
      </c>
      <c r="H2817" s="15">
        <v>1410</v>
      </c>
      <c r="I2817" s="13">
        <v>250</v>
      </c>
      <c r="J2817" s="11">
        <v>0</v>
      </c>
      <c r="K2817" s="15" t="s">
        <v>4183</v>
      </c>
      <c r="L2817" s="11" t="s">
        <v>4178</v>
      </c>
      <c r="M2817" s="11" t="s">
        <v>4179</v>
      </c>
      <c r="N2817" s="11" t="s">
        <v>4180</v>
      </c>
      <c r="O2817" s="11">
        <v>38</v>
      </c>
      <c r="P2817" s="11">
        <v>2000</v>
      </c>
      <c r="Q2817" s="11">
        <v>25</v>
      </c>
      <c r="R2817" s="11">
        <v>1</v>
      </c>
    </row>
    <row r="2818" spans="1:18">
      <c r="A2818" s="10" t="s">
        <v>6673</v>
      </c>
      <c r="B2818" s="11" t="s">
        <v>100</v>
      </c>
      <c r="C2818" s="11" t="s">
        <v>4177</v>
      </c>
      <c r="D2818" s="11">
        <v>98155</v>
      </c>
      <c r="E2818" s="16">
        <v>352500</v>
      </c>
      <c r="F2818" s="12">
        <v>3</v>
      </c>
      <c r="G2818" s="15">
        <v>1.75</v>
      </c>
      <c r="H2818" s="15">
        <v>1170</v>
      </c>
      <c r="I2818" s="13">
        <v>301</v>
      </c>
      <c r="J2818" s="11">
        <v>0</v>
      </c>
      <c r="K2818" s="15" t="s">
        <v>4183</v>
      </c>
      <c r="L2818" s="11" t="s">
        <v>4183</v>
      </c>
      <c r="M2818" s="11" t="s">
        <v>4184</v>
      </c>
      <c r="N2818" s="11" t="s">
        <v>4180</v>
      </c>
      <c r="O2818" s="11">
        <v>63</v>
      </c>
      <c r="P2818" s="11">
        <v>2003</v>
      </c>
      <c r="Q2818" s="11">
        <v>22</v>
      </c>
      <c r="R2818" s="11">
        <v>1</v>
      </c>
    </row>
    <row r="2819" spans="1:18">
      <c r="A2819" s="10" t="s">
        <v>6520</v>
      </c>
      <c r="B2819" s="11" t="s">
        <v>100</v>
      </c>
      <c r="C2819" s="11" t="s">
        <v>4177</v>
      </c>
      <c r="D2819" s="11">
        <v>98155</v>
      </c>
      <c r="E2819" s="16">
        <v>352450</v>
      </c>
      <c r="F2819" s="12">
        <v>3</v>
      </c>
      <c r="G2819" s="15">
        <v>2</v>
      </c>
      <c r="H2819" s="15">
        <v>1430</v>
      </c>
      <c r="I2819" s="13">
        <v>246</v>
      </c>
      <c r="J2819" s="11">
        <v>0</v>
      </c>
      <c r="K2819" s="15" t="s">
        <v>4183</v>
      </c>
      <c r="L2819" s="11" t="s">
        <v>4183</v>
      </c>
      <c r="M2819" s="11" t="s">
        <v>4184</v>
      </c>
      <c r="N2819" s="11" t="s">
        <v>4181</v>
      </c>
      <c r="O2819" s="11">
        <v>80</v>
      </c>
      <c r="P2819" s="11">
        <v>0</v>
      </c>
      <c r="Q2819" s="11">
        <v>80</v>
      </c>
      <c r="R2819" s="11">
        <v>1</v>
      </c>
    </row>
    <row r="2820" spans="1:18">
      <c r="A2820" s="10" t="s">
        <v>6674</v>
      </c>
      <c r="B2820" s="11" t="s">
        <v>49</v>
      </c>
      <c r="C2820" s="11" t="s">
        <v>4177</v>
      </c>
      <c r="D2820" s="11">
        <v>98106</v>
      </c>
      <c r="E2820" s="16">
        <v>352000</v>
      </c>
      <c r="F2820" s="12">
        <v>4</v>
      </c>
      <c r="G2820" s="15">
        <v>1</v>
      </c>
      <c r="H2820" s="15">
        <v>1530</v>
      </c>
      <c r="I2820" s="13">
        <v>230</v>
      </c>
      <c r="J2820" s="11">
        <v>0</v>
      </c>
      <c r="K2820" s="15" t="s">
        <v>4183</v>
      </c>
      <c r="L2820" s="11" t="s">
        <v>4178</v>
      </c>
      <c r="M2820" s="11" t="s">
        <v>4184</v>
      </c>
      <c r="N2820" s="11" t="s">
        <v>4180</v>
      </c>
      <c r="O2820" s="11">
        <v>100</v>
      </c>
      <c r="P2820" s="11">
        <v>2002</v>
      </c>
      <c r="Q2820" s="11">
        <v>23</v>
      </c>
      <c r="R2820" s="11">
        <v>1</v>
      </c>
    </row>
    <row r="2821" spans="1:18">
      <c r="A2821" s="10" t="s">
        <v>6675</v>
      </c>
      <c r="B2821" s="11" t="s">
        <v>920</v>
      </c>
      <c r="C2821" s="11" t="s">
        <v>4177</v>
      </c>
      <c r="D2821" s="11">
        <v>98038</v>
      </c>
      <c r="E2821" s="16">
        <v>351999</v>
      </c>
      <c r="F2821" s="12">
        <v>3</v>
      </c>
      <c r="G2821" s="15">
        <v>2.5</v>
      </c>
      <c r="H2821" s="15">
        <v>2370</v>
      </c>
      <c r="I2821" s="13">
        <v>149</v>
      </c>
      <c r="J2821" s="11">
        <v>0</v>
      </c>
      <c r="K2821" s="15" t="s">
        <v>4183</v>
      </c>
      <c r="L2821" s="11" t="s">
        <v>4183</v>
      </c>
      <c r="M2821" s="11" t="s">
        <v>4184</v>
      </c>
      <c r="N2821" s="11" t="s">
        <v>4180</v>
      </c>
      <c r="O2821" s="11">
        <v>11</v>
      </c>
      <c r="P2821" s="11">
        <v>0</v>
      </c>
      <c r="Q2821" s="11">
        <v>11</v>
      </c>
      <c r="R2821" s="11">
        <v>2</v>
      </c>
    </row>
    <row r="2822" spans="1:18">
      <c r="A2822" s="10" t="s">
        <v>6676</v>
      </c>
      <c r="B2822" s="11" t="s">
        <v>49</v>
      </c>
      <c r="C2822" s="11" t="s">
        <v>4177</v>
      </c>
      <c r="D2822" s="11">
        <v>98144</v>
      </c>
      <c r="E2822" s="16">
        <v>351250</v>
      </c>
      <c r="F2822" s="12">
        <v>4</v>
      </c>
      <c r="G2822" s="15">
        <v>1.75</v>
      </c>
      <c r="H2822" s="15">
        <v>1580</v>
      </c>
      <c r="I2822" s="13">
        <v>222</v>
      </c>
      <c r="J2822" s="11">
        <v>0</v>
      </c>
      <c r="K2822" s="15" t="s">
        <v>4183</v>
      </c>
      <c r="L2822" s="11" t="s">
        <v>4178</v>
      </c>
      <c r="M2822" s="11" t="s">
        <v>4184</v>
      </c>
      <c r="N2822" s="11" t="s">
        <v>4180</v>
      </c>
      <c r="O2822" s="11">
        <v>78</v>
      </c>
      <c r="P2822" s="11">
        <v>2012</v>
      </c>
      <c r="Q2822" s="11">
        <v>13</v>
      </c>
      <c r="R2822" s="11">
        <v>1</v>
      </c>
    </row>
    <row r="2823" spans="1:18">
      <c r="A2823" s="10" t="s">
        <v>6677</v>
      </c>
      <c r="B2823" s="11" t="s">
        <v>319</v>
      </c>
      <c r="C2823" s="11" t="s">
        <v>4177</v>
      </c>
      <c r="D2823" s="11">
        <v>98056</v>
      </c>
      <c r="E2823" s="16">
        <v>350000</v>
      </c>
      <c r="F2823" s="12">
        <v>7</v>
      </c>
      <c r="G2823" s="15">
        <v>3</v>
      </c>
      <c r="H2823" s="15">
        <v>2800</v>
      </c>
      <c r="I2823" s="13">
        <v>125</v>
      </c>
      <c r="J2823" s="11">
        <v>0</v>
      </c>
      <c r="K2823" s="15" t="s">
        <v>4183</v>
      </c>
      <c r="L2823" s="11" t="s">
        <v>4178</v>
      </c>
      <c r="M2823" s="11" t="s">
        <v>4179</v>
      </c>
      <c r="N2823" s="11" t="s">
        <v>4180</v>
      </c>
      <c r="O2823" s="11">
        <v>62</v>
      </c>
      <c r="P2823" s="11">
        <v>2008</v>
      </c>
      <c r="Q2823" s="11">
        <v>17</v>
      </c>
      <c r="R2823" s="11">
        <v>1</v>
      </c>
    </row>
    <row r="2824" spans="1:18">
      <c r="A2824" s="10" t="s">
        <v>6678</v>
      </c>
      <c r="B2824" s="11" t="s">
        <v>519</v>
      </c>
      <c r="C2824" s="11" t="s">
        <v>4177</v>
      </c>
      <c r="D2824" s="11">
        <v>98092</v>
      </c>
      <c r="E2824" s="16">
        <v>350000</v>
      </c>
      <c r="F2824" s="12">
        <v>4</v>
      </c>
      <c r="G2824" s="15">
        <v>3</v>
      </c>
      <c r="H2824" s="15">
        <v>2560</v>
      </c>
      <c r="I2824" s="13">
        <v>137</v>
      </c>
      <c r="J2824" s="11">
        <v>0</v>
      </c>
      <c r="K2824" s="15" t="s">
        <v>4183</v>
      </c>
      <c r="L2824" s="11" t="s">
        <v>4183</v>
      </c>
      <c r="M2824" s="11" t="s">
        <v>4184</v>
      </c>
      <c r="N2824" s="11" t="s">
        <v>4180</v>
      </c>
      <c r="O2824" s="11">
        <v>21</v>
      </c>
      <c r="P2824" s="11">
        <v>2003</v>
      </c>
      <c r="Q2824" s="11">
        <v>22</v>
      </c>
      <c r="R2824" s="11">
        <v>2</v>
      </c>
    </row>
    <row r="2825" spans="1:18">
      <c r="A2825" s="10" t="s">
        <v>6679</v>
      </c>
      <c r="B2825" s="11" t="s">
        <v>519</v>
      </c>
      <c r="C2825" s="11" t="s">
        <v>4177</v>
      </c>
      <c r="D2825" s="11">
        <v>98092</v>
      </c>
      <c r="E2825" s="16">
        <v>350000</v>
      </c>
      <c r="F2825" s="12">
        <v>3</v>
      </c>
      <c r="G2825" s="15">
        <v>2.5</v>
      </c>
      <c r="H2825" s="15">
        <v>2680</v>
      </c>
      <c r="I2825" s="13">
        <v>131</v>
      </c>
      <c r="J2825" s="11">
        <v>0</v>
      </c>
      <c r="K2825" s="15" t="s">
        <v>4183</v>
      </c>
      <c r="L2825" s="11" t="s">
        <v>4183</v>
      </c>
      <c r="M2825" s="11" t="s">
        <v>4184</v>
      </c>
      <c r="N2825" s="11" t="s">
        <v>4180</v>
      </c>
      <c r="O2825" s="11">
        <v>35</v>
      </c>
      <c r="P2825" s="11">
        <v>2009</v>
      </c>
      <c r="Q2825" s="11">
        <v>16</v>
      </c>
      <c r="R2825" s="11">
        <v>2</v>
      </c>
    </row>
    <row r="2826" spans="1:18">
      <c r="A2826" s="10" t="s">
        <v>6680</v>
      </c>
      <c r="B2826" s="11" t="s">
        <v>33</v>
      </c>
      <c r="C2826" s="11" t="s">
        <v>4177</v>
      </c>
      <c r="D2826" s="11">
        <v>98007</v>
      </c>
      <c r="E2826" s="16">
        <v>350000</v>
      </c>
      <c r="F2826" s="12">
        <v>3</v>
      </c>
      <c r="G2826" s="15">
        <v>2.25</v>
      </c>
      <c r="H2826" s="15">
        <v>1640</v>
      </c>
      <c r="I2826" s="13">
        <v>213</v>
      </c>
      <c r="J2826" s="11">
        <v>0</v>
      </c>
      <c r="K2826" s="15" t="s">
        <v>4183</v>
      </c>
      <c r="L2826" s="11" t="s">
        <v>4183</v>
      </c>
      <c r="M2826" s="11" t="s">
        <v>4184</v>
      </c>
      <c r="N2826" s="11" t="s">
        <v>4179</v>
      </c>
      <c r="O2826" s="11">
        <v>40</v>
      </c>
      <c r="P2826" s="11">
        <v>0</v>
      </c>
      <c r="Q2826" s="11">
        <v>40</v>
      </c>
      <c r="R2826" s="11">
        <v>2</v>
      </c>
    </row>
    <row r="2827" spans="1:18">
      <c r="A2827" s="10" t="s">
        <v>6681</v>
      </c>
      <c r="B2827" s="11" t="s">
        <v>451</v>
      </c>
      <c r="C2827" s="11" t="s">
        <v>4177</v>
      </c>
      <c r="D2827" s="11">
        <v>98019</v>
      </c>
      <c r="E2827" s="16">
        <v>350000</v>
      </c>
      <c r="F2827" s="12">
        <v>3</v>
      </c>
      <c r="G2827" s="15">
        <v>1.75</v>
      </c>
      <c r="H2827" s="15">
        <v>1680</v>
      </c>
      <c r="I2827" s="13">
        <v>208</v>
      </c>
      <c r="J2827" s="11">
        <v>6</v>
      </c>
      <c r="K2827" s="15" t="s">
        <v>4183</v>
      </c>
      <c r="L2827" s="11" t="s">
        <v>4178</v>
      </c>
      <c r="M2827" s="11" t="s">
        <v>4184</v>
      </c>
      <c r="N2827" s="11" t="s">
        <v>4179</v>
      </c>
      <c r="O2827" s="11">
        <v>85</v>
      </c>
      <c r="P2827" s="11">
        <v>2001</v>
      </c>
      <c r="Q2827" s="11">
        <v>24</v>
      </c>
      <c r="R2827" s="11">
        <v>1</v>
      </c>
    </row>
    <row r="2828" spans="1:18">
      <c r="A2828" s="10" t="s">
        <v>6682</v>
      </c>
      <c r="B2828" s="11" t="s">
        <v>675</v>
      </c>
      <c r="C2828" s="11" t="s">
        <v>4177</v>
      </c>
      <c r="D2828" s="11">
        <v>98003</v>
      </c>
      <c r="E2828" s="16">
        <v>350000</v>
      </c>
      <c r="F2828" s="12">
        <v>4</v>
      </c>
      <c r="G2828" s="15">
        <v>2.5</v>
      </c>
      <c r="H2828" s="15">
        <v>2800</v>
      </c>
      <c r="I2828" s="13">
        <v>125</v>
      </c>
      <c r="J2828" s="11">
        <v>0</v>
      </c>
      <c r="K2828" s="15" t="s">
        <v>4183</v>
      </c>
      <c r="L2828" s="11" t="s">
        <v>4183</v>
      </c>
      <c r="M2828" s="11" t="s">
        <v>4184</v>
      </c>
      <c r="N2828" s="11" t="s">
        <v>4180</v>
      </c>
      <c r="O2828" s="11">
        <v>32</v>
      </c>
      <c r="P2828" s="11">
        <v>0</v>
      </c>
      <c r="Q2828" s="11">
        <v>32</v>
      </c>
      <c r="R2828" s="11">
        <v>2</v>
      </c>
    </row>
    <row r="2829" spans="1:18">
      <c r="A2829" s="10" t="s">
        <v>6683</v>
      </c>
      <c r="B2829" s="11" t="s">
        <v>46</v>
      </c>
      <c r="C2829" s="11" t="s">
        <v>4177</v>
      </c>
      <c r="D2829" s="11">
        <v>98034</v>
      </c>
      <c r="E2829" s="16">
        <v>350000</v>
      </c>
      <c r="F2829" s="12">
        <v>3</v>
      </c>
      <c r="G2829" s="15">
        <v>1.5</v>
      </c>
      <c r="H2829" s="11">
        <v>980</v>
      </c>
      <c r="I2829" s="13">
        <v>357</v>
      </c>
      <c r="J2829" s="11">
        <v>0</v>
      </c>
      <c r="K2829" s="15" t="s">
        <v>4183</v>
      </c>
      <c r="L2829" s="11" t="s">
        <v>4183</v>
      </c>
      <c r="M2829" s="11" t="s">
        <v>4184</v>
      </c>
      <c r="N2829" s="11" t="s">
        <v>4181</v>
      </c>
      <c r="O2829" s="11">
        <v>56</v>
      </c>
      <c r="P2829" s="11">
        <v>0</v>
      </c>
      <c r="Q2829" s="11">
        <v>56</v>
      </c>
      <c r="R2829" s="11">
        <v>1</v>
      </c>
    </row>
    <row r="2830" spans="1:18">
      <c r="A2830" s="10" t="s">
        <v>6684</v>
      </c>
      <c r="B2830" s="11" t="s">
        <v>46</v>
      </c>
      <c r="C2830" s="11" t="s">
        <v>4177</v>
      </c>
      <c r="D2830" s="11">
        <v>98034</v>
      </c>
      <c r="E2830" s="16">
        <v>350000</v>
      </c>
      <c r="F2830" s="12">
        <v>2</v>
      </c>
      <c r="G2830" s="15">
        <v>1</v>
      </c>
      <c r="H2830" s="15">
        <v>1620</v>
      </c>
      <c r="I2830" s="13">
        <v>216</v>
      </c>
      <c r="J2830" s="11">
        <v>0</v>
      </c>
      <c r="K2830" s="15" t="s">
        <v>4183</v>
      </c>
      <c r="L2830" s="11" t="s">
        <v>4178</v>
      </c>
      <c r="M2830" s="11" t="s">
        <v>4184</v>
      </c>
      <c r="N2830" s="11" t="s">
        <v>4181</v>
      </c>
      <c r="O2830" s="11">
        <v>104</v>
      </c>
      <c r="P2830" s="11">
        <v>0</v>
      </c>
      <c r="Q2830" s="11">
        <v>104</v>
      </c>
      <c r="R2830" s="11">
        <v>1</v>
      </c>
    </row>
    <row r="2831" spans="1:18">
      <c r="A2831" s="10" t="s">
        <v>6685</v>
      </c>
      <c r="B2831" s="11" t="s">
        <v>743</v>
      </c>
      <c r="C2831" s="11" t="s">
        <v>4177</v>
      </c>
      <c r="D2831" s="11">
        <v>98155</v>
      </c>
      <c r="E2831" s="16">
        <v>350000</v>
      </c>
      <c r="F2831" s="12">
        <v>3</v>
      </c>
      <c r="G2831" s="15">
        <v>1.75</v>
      </c>
      <c r="H2831" s="15">
        <v>1820</v>
      </c>
      <c r="I2831" s="13">
        <v>192</v>
      </c>
      <c r="J2831" s="11">
        <v>0</v>
      </c>
      <c r="K2831" s="15" t="s">
        <v>4183</v>
      </c>
      <c r="L2831" s="11" t="s">
        <v>4178</v>
      </c>
      <c r="M2831" s="11" t="s">
        <v>4184</v>
      </c>
      <c r="N2831" s="11" t="s">
        <v>4180</v>
      </c>
      <c r="O2831" s="11">
        <v>49</v>
      </c>
      <c r="P2831" s="11">
        <v>0</v>
      </c>
      <c r="Q2831" s="11">
        <v>49</v>
      </c>
      <c r="R2831" s="11">
        <v>1</v>
      </c>
    </row>
    <row r="2832" spans="1:18">
      <c r="A2832" s="10" t="s">
        <v>6686</v>
      </c>
      <c r="B2832" s="11" t="s">
        <v>920</v>
      </c>
      <c r="C2832" s="11" t="s">
        <v>4177</v>
      </c>
      <c r="D2832" s="11">
        <v>98038</v>
      </c>
      <c r="E2832" s="16">
        <v>350000</v>
      </c>
      <c r="F2832" s="12">
        <v>4</v>
      </c>
      <c r="G2832" s="15">
        <v>2.25</v>
      </c>
      <c r="H2832" s="15">
        <v>2220</v>
      </c>
      <c r="I2832" s="13">
        <v>158</v>
      </c>
      <c r="J2832" s="11">
        <v>0</v>
      </c>
      <c r="K2832" s="15" t="s">
        <v>4183</v>
      </c>
      <c r="L2832" s="11" t="s">
        <v>4183</v>
      </c>
      <c r="M2832" s="11" t="s">
        <v>4184</v>
      </c>
      <c r="N2832" s="11" t="s">
        <v>4179</v>
      </c>
      <c r="O2832" s="11">
        <v>26</v>
      </c>
      <c r="P2832" s="11">
        <v>0</v>
      </c>
      <c r="Q2832" s="11">
        <v>26</v>
      </c>
      <c r="R2832" s="11">
        <v>2</v>
      </c>
    </row>
    <row r="2833" spans="1:18">
      <c r="A2833" s="10" t="s">
        <v>6687</v>
      </c>
      <c r="B2833" s="11" t="s">
        <v>920</v>
      </c>
      <c r="C2833" s="11" t="s">
        <v>4177</v>
      </c>
      <c r="D2833" s="11">
        <v>98038</v>
      </c>
      <c r="E2833" s="16">
        <v>350000</v>
      </c>
      <c r="F2833" s="12">
        <v>4</v>
      </c>
      <c r="G2833" s="15">
        <v>2.5</v>
      </c>
      <c r="H2833" s="15">
        <v>2440</v>
      </c>
      <c r="I2833" s="13">
        <v>143</v>
      </c>
      <c r="J2833" s="11">
        <v>0</v>
      </c>
      <c r="K2833" s="15" t="s">
        <v>4183</v>
      </c>
      <c r="L2833" s="11" t="s">
        <v>4183</v>
      </c>
      <c r="M2833" s="11" t="s">
        <v>4184</v>
      </c>
      <c r="N2833" s="11" t="s">
        <v>4180</v>
      </c>
      <c r="O2833" s="11">
        <v>16</v>
      </c>
      <c r="P2833" s="11">
        <v>0</v>
      </c>
      <c r="Q2833" s="11">
        <v>16</v>
      </c>
      <c r="R2833" s="11">
        <v>2</v>
      </c>
    </row>
    <row r="2834" spans="1:18">
      <c r="A2834" s="10" t="s">
        <v>6688</v>
      </c>
      <c r="B2834" s="11" t="s">
        <v>319</v>
      </c>
      <c r="C2834" s="11" t="s">
        <v>4177</v>
      </c>
      <c r="D2834" s="11">
        <v>98058</v>
      </c>
      <c r="E2834" s="16">
        <v>350000</v>
      </c>
      <c r="F2834" s="12">
        <v>3</v>
      </c>
      <c r="G2834" s="15">
        <v>2.25</v>
      </c>
      <c r="H2834" s="15">
        <v>1780</v>
      </c>
      <c r="I2834" s="13">
        <v>197</v>
      </c>
      <c r="J2834" s="11">
        <v>0</v>
      </c>
      <c r="K2834" s="15" t="s">
        <v>4183</v>
      </c>
      <c r="L2834" s="11" t="s">
        <v>4183</v>
      </c>
      <c r="M2834" s="11" t="s">
        <v>4184</v>
      </c>
      <c r="N2834" s="11" t="s">
        <v>4179</v>
      </c>
      <c r="O2834" s="11">
        <v>38</v>
      </c>
      <c r="P2834" s="11">
        <v>0</v>
      </c>
      <c r="Q2834" s="11">
        <v>38</v>
      </c>
      <c r="R2834" s="11">
        <v>2</v>
      </c>
    </row>
    <row r="2835" spans="1:18">
      <c r="A2835" s="10" t="s">
        <v>6689</v>
      </c>
      <c r="B2835" s="11" t="s">
        <v>319</v>
      </c>
      <c r="C2835" s="11" t="s">
        <v>4177</v>
      </c>
      <c r="D2835" s="11">
        <v>98059</v>
      </c>
      <c r="E2835" s="16">
        <v>350000</v>
      </c>
      <c r="F2835" s="12">
        <v>5</v>
      </c>
      <c r="G2835" s="15">
        <v>1.75</v>
      </c>
      <c r="H2835" s="15">
        <v>2330</v>
      </c>
      <c r="I2835" s="13">
        <v>150</v>
      </c>
      <c r="J2835" s="11">
        <v>0</v>
      </c>
      <c r="K2835" s="15" t="s">
        <v>4183</v>
      </c>
      <c r="L2835" s="11" t="s">
        <v>4178</v>
      </c>
      <c r="M2835" s="11" t="s">
        <v>4184</v>
      </c>
      <c r="N2835" s="11" t="s">
        <v>4179</v>
      </c>
      <c r="O2835" s="11">
        <v>57</v>
      </c>
      <c r="P2835" s="11">
        <v>0</v>
      </c>
      <c r="Q2835" s="11">
        <v>57</v>
      </c>
      <c r="R2835" s="11">
        <v>1</v>
      </c>
    </row>
    <row r="2836" spans="1:18">
      <c r="A2836" s="10" t="s">
        <v>6690</v>
      </c>
      <c r="B2836" s="11" t="s">
        <v>49</v>
      </c>
      <c r="C2836" s="11" t="s">
        <v>4177</v>
      </c>
      <c r="D2836" s="11">
        <v>98126</v>
      </c>
      <c r="E2836" s="16">
        <v>350000</v>
      </c>
      <c r="F2836" s="12">
        <v>2</v>
      </c>
      <c r="G2836" s="15">
        <v>1</v>
      </c>
      <c r="H2836" s="11">
        <v>740</v>
      </c>
      <c r="I2836" s="13">
        <v>473</v>
      </c>
      <c r="J2836" s="11">
        <v>0</v>
      </c>
      <c r="K2836" s="15" t="s">
        <v>4183</v>
      </c>
      <c r="L2836" s="11" t="s">
        <v>4183</v>
      </c>
      <c r="M2836" s="11" t="s">
        <v>4184</v>
      </c>
      <c r="N2836" s="11" t="s">
        <v>4179</v>
      </c>
      <c r="O2836" s="11">
        <v>103</v>
      </c>
      <c r="P2836" s="11">
        <v>0</v>
      </c>
      <c r="Q2836" s="11">
        <v>103</v>
      </c>
      <c r="R2836" s="11">
        <v>1</v>
      </c>
    </row>
    <row r="2837" spans="1:18">
      <c r="A2837" s="10" t="s">
        <v>2961</v>
      </c>
      <c r="B2837" s="11" t="s">
        <v>49</v>
      </c>
      <c r="C2837" s="11" t="s">
        <v>4177</v>
      </c>
      <c r="D2837" s="11">
        <v>98103</v>
      </c>
      <c r="E2837" s="16">
        <v>350000</v>
      </c>
      <c r="F2837" s="12">
        <v>2</v>
      </c>
      <c r="G2837" s="15">
        <v>2.5</v>
      </c>
      <c r="H2837" s="15">
        <v>1260</v>
      </c>
      <c r="I2837" s="13">
        <v>278</v>
      </c>
      <c r="J2837" s="11">
        <v>0</v>
      </c>
      <c r="K2837" s="15" t="s">
        <v>4183</v>
      </c>
      <c r="L2837" s="11" t="s">
        <v>4183</v>
      </c>
      <c r="M2837" s="11" t="s">
        <v>4184</v>
      </c>
      <c r="N2837" s="11" t="s">
        <v>4180</v>
      </c>
      <c r="O2837" s="11">
        <v>20</v>
      </c>
      <c r="P2837" s="11">
        <v>0</v>
      </c>
      <c r="Q2837" s="11">
        <v>20</v>
      </c>
      <c r="R2837" s="11">
        <v>3</v>
      </c>
    </row>
    <row r="2838" spans="1:18">
      <c r="A2838" s="10" t="s">
        <v>6691</v>
      </c>
      <c r="B2838" s="11" t="s">
        <v>49</v>
      </c>
      <c r="C2838" s="11" t="s">
        <v>4177</v>
      </c>
      <c r="D2838" s="11">
        <v>98126</v>
      </c>
      <c r="E2838" s="16">
        <v>350000</v>
      </c>
      <c r="F2838" s="12">
        <v>3</v>
      </c>
      <c r="G2838" s="15">
        <v>3.25</v>
      </c>
      <c r="H2838" s="15">
        <v>1460</v>
      </c>
      <c r="I2838" s="13">
        <v>240</v>
      </c>
      <c r="J2838" s="11">
        <v>0</v>
      </c>
      <c r="K2838" s="15" t="s">
        <v>4183</v>
      </c>
      <c r="L2838" s="11" t="s">
        <v>4178</v>
      </c>
      <c r="M2838" s="11" t="s">
        <v>4184</v>
      </c>
      <c r="N2838" s="11" t="s">
        <v>4180</v>
      </c>
      <c r="O2838" s="11">
        <v>19</v>
      </c>
      <c r="P2838" s="11">
        <v>0</v>
      </c>
      <c r="Q2838" s="11">
        <v>19</v>
      </c>
      <c r="R2838" s="11">
        <v>2</v>
      </c>
    </row>
    <row r="2839" spans="1:18">
      <c r="A2839" s="10" t="s">
        <v>6692</v>
      </c>
      <c r="B2839" s="11" t="s">
        <v>49</v>
      </c>
      <c r="C2839" s="11" t="s">
        <v>4177</v>
      </c>
      <c r="D2839" s="11">
        <v>98168</v>
      </c>
      <c r="E2839" s="16">
        <v>350000</v>
      </c>
      <c r="F2839" s="12">
        <v>4</v>
      </c>
      <c r="G2839" s="15">
        <v>2.5</v>
      </c>
      <c r="H2839" s="15">
        <v>2040</v>
      </c>
      <c r="I2839" s="13">
        <v>172</v>
      </c>
      <c r="J2839" s="11">
        <v>1</v>
      </c>
      <c r="K2839" s="15" t="s">
        <v>4183</v>
      </c>
      <c r="L2839" s="11" t="s">
        <v>4183</v>
      </c>
      <c r="M2839" s="11" t="s">
        <v>4184</v>
      </c>
      <c r="N2839" s="11" t="s">
        <v>4180</v>
      </c>
      <c r="O2839" s="11">
        <v>14</v>
      </c>
      <c r="P2839" s="11">
        <v>0</v>
      </c>
      <c r="Q2839" s="11">
        <v>14</v>
      </c>
      <c r="R2839" s="11">
        <v>2</v>
      </c>
    </row>
    <row r="2840" spans="1:18">
      <c r="A2840" s="10" t="s">
        <v>6693</v>
      </c>
      <c r="B2840" s="11" t="s">
        <v>49</v>
      </c>
      <c r="C2840" s="11" t="s">
        <v>4177</v>
      </c>
      <c r="D2840" s="11">
        <v>98144</v>
      </c>
      <c r="E2840" s="16">
        <v>350000</v>
      </c>
      <c r="F2840" s="12">
        <v>4</v>
      </c>
      <c r="G2840" s="15">
        <v>2.25</v>
      </c>
      <c r="H2840" s="15">
        <v>2300</v>
      </c>
      <c r="I2840" s="13">
        <v>152</v>
      </c>
      <c r="J2840" s="11">
        <v>0</v>
      </c>
      <c r="K2840" s="15" t="s">
        <v>4183</v>
      </c>
      <c r="L2840" s="11" t="s">
        <v>4178</v>
      </c>
      <c r="M2840" s="11" t="s">
        <v>4184</v>
      </c>
      <c r="N2840" s="11" t="s">
        <v>4179</v>
      </c>
      <c r="O2840" s="11">
        <v>121</v>
      </c>
      <c r="P2840" s="11">
        <v>0</v>
      </c>
      <c r="Q2840" s="11">
        <v>121</v>
      </c>
      <c r="R2840" s="11">
        <v>1.5</v>
      </c>
    </row>
    <row r="2841" spans="1:18">
      <c r="A2841" s="10" t="s">
        <v>6694</v>
      </c>
      <c r="B2841" s="11" t="s">
        <v>49</v>
      </c>
      <c r="C2841" s="11" t="s">
        <v>4177</v>
      </c>
      <c r="D2841" s="11">
        <v>98122</v>
      </c>
      <c r="E2841" s="16">
        <v>350000</v>
      </c>
      <c r="F2841" s="12">
        <v>3</v>
      </c>
      <c r="G2841" s="15">
        <v>2</v>
      </c>
      <c r="H2841" s="15">
        <v>1380</v>
      </c>
      <c r="I2841" s="13">
        <v>254</v>
      </c>
      <c r="J2841" s="11">
        <v>0</v>
      </c>
      <c r="K2841" s="15" t="s">
        <v>4183</v>
      </c>
      <c r="L2841" s="11" t="s">
        <v>4183</v>
      </c>
      <c r="M2841" s="11" t="s">
        <v>4184</v>
      </c>
      <c r="N2841" s="11" t="s">
        <v>4180</v>
      </c>
      <c r="O2841" s="11">
        <v>12</v>
      </c>
      <c r="P2841" s="11">
        <v>1923</v>
      </c>
      <c r="Q2841" s="11">
        <v>102</v>
      </c>
      <c r="R2841" s="11">
        <v>3</v>
      </c>
    </row>
    <row r="2842" spans="1:18">
      <c r="A2842" s="10" t="s">
        <v>6695</v>
      </c>
      <c r="B2842" s="11" t="s">
        <v>49</v>
      </c>
      <c r="C2842" s="11" t="s">
        <v>4177</v>
      </c>
      <c r="D2842" s="11">
        <v>98125</v>
      </c>
      <c r="E2842" s="16">
        <v>350000</v>
      </c>
      <c r="F2842" s="12">
        <v>4</v>
      </c>
      <c r="G2842" s="15">
        <v>1</v>
      </c>
      <c r="H2842" s="15">
        <v>1170</v>
      </c>
      <c r="I2842" s="13">
        <v>299</v>
      </c>
      <c r="J2842" s="11">
        <v>0</v>
      </c>
      <c r="K2842" s="15" t="s">
        <v>4183</v>
      </c>
      <c r="L2842" s="11" t="s">
        <v>4183</v>
      </c>
      <c r="M2842" s="11" t="s">
        <v>4184</v>
      </c>
      <c r="N2842" s="11" t="s">
        <v>4180</v>
      </c>
      <c r="O2842" s="11">
        <v>66</v>
      </c>
      <c r="P2842" s="11">
        <v>1989</v>
      </c>
      <c r="Q2842" s="11">
        <v>36</v>
      </c>
      <c r="R2842" s="11">
        <v>1.5</v>
      </c>
    </row>
    <row r="2843" spans="1:18">
      <c r="A2843" s="10" t="s">
        <v>2967</v>
      </c>
      <c r="B2843" s="11" t="s">
        <v>49</v>
      </c>
      <c r="C2843" s="11" t="s">
        <v>4177</v>
      </c>
      <c r="D2843" s="11">
        <v>98118</v>
      </c>
      <c r="E2843" s="16">
        <v>350000</v>
      </c>
      <c r="F2843" s="12">
        <v>2</v>
      </c>
      <c r="G2843" s="15">
        <v>1</v>
      </c>
      <c r="H2843" s="11">
        <v>910</v>
      </c>
      <c r="I2843" s="13">
        <v>385</v>
      </c>
      <c r="J2843" s="11">
        <v>0</v>
      </c>
      <c r="K2843" s="15" t="s">
        <v>4183</v>
      </c>
      <c r="L2843" s="11" t="s">
        <v>4183</v>
      </c>
      <c r="M2843" s="11" t="s">
        <v>4184</v>
      </c>
      <c r="N2843" s="11" t="s">
        <v>4179</v>
      </c>
      <c r="O2843" s="11">
        <v>119</v>
      </c>
      <c r="P2843" s="11">
        <v>1990</v>
      </c>
      <c r="Q2843" s="11">
        <v>35</v>
      </c>
      <c r="R2843" s="11">
        <v>1.5</v>
      </c>
    </row>
    <row r="2844" spans="1:18">
      <c r="A2844" s="10" t="s">
        <v>6696</v>
      </c>
      <c r="B2844" s="11" t="s">
        <v>49</v>
      </c>
      <c r="C2844" s="11" t="s">
        <v>4177</v>
      </c>
      <c r="D2844" s="11">
        <v>98115</v>
      </c>
      <c r="E2844" s="16">
        <v>350000</v>
      </c>
      <c r="F2844" s="12">
        <v>1</v>
      </c>
      <c r="G2844" s="15">
        <v>1</v>
      </c>
      <c r="H2844" s="11">
        <v>700</v>
      </c>
      <c r="I2844" s="13">
        <v>500</v>
      </c>
      <c r="J2844" s="11">
        <v>0</v>
      </c>
      <c r="K2844" s="15" t="s">
        <v>4183</v>
      </c>
      <c r="L2844" s="11" t="s">
        <v>4183</v>
      </c>
      <c r="M2844" s="11" t="s">
        <v>4184</v>
      </c>
      <c r="N2844" s="11" t="s">
        <v>4180</v>
      </c>
      <c r="O2844" s="11">
        <v>83</v>
      </c>
      <c r="P2844" s="11">
        <v>1999</v>
      </c>
      <c r="Q2844" s="11">
        <v>26</v>
      </c>
      <c r="R2844" s="11">
        <v>1</v>
      </c>
    </row>
    <row r="2845" spans="1:18">
      <c r="A2845" s="10" t="s">
        <v>6697</v>
      </c>
      <c r="B2845" s="11" t="s">
        <v>100</v>
      </c>
      <c r="C2845" s="11" t="s">
        <v>4177</v>
      </c>
      <c r="D2845" s="11">
        <v>98155</v>
      </c>
      <c r="E2845" s="16">
        <v>350000</v>
      </c>
      <c r="F2845" s="12">
        <v>3</v>
      </c>
      <c r="G2845" s="15">
        <v>1</v>
      </c>
      <c r="H2845" s="15">
        <v>1010</v>
      </c>
      <c r="I2845" s="13">
        <v>347</v>
      </c>
      <c r="J2845" s="11">
        <v>0</v>
      </c>
      <c r="K2845" s="15" t="s">
        <v>4183</v>
      </c>
      <c r="L2845" s="11" t="s">
        <v>4183</v>
      </c>
      <c r="M2845" s="11" t="s">
        <v>4184</v>
      </c>
      <c r="N2845" s="11" t="s">
        <v>4179</v>
      </c>
      <c r="O2845" s="11">
        <v>78</v>
      </c>
      <c r="P2845" s="11">
        <v>1988</v>
      </c>
      <c r="Q2845" s="11">
        <v>37</v>
      </c>
      <c r="R2845" s="11">
        <v>1</v>
      </c>
    </row>
    <row r="2846" spans="1:18">
      <c r="A2846" s="10" t="s">
        <v>6698</v>
      </c>
      <c r="B2846" s="11" t="s">
        <v>100</v>
      </c>
      <c r="C2846" s="11" t="s">
        <v>4177</v>
      </c>
      <c r="D2846" s="11">
        <v>98133</v>
      </c>
      <c r="E2846" s="16">
        <v>350000</v>
      </c>
      <c r="F2846" s="12">
        <v>3</v>
      </c>
      <c r="G2846" s="15">
        <v>1.75</v>
      </c>
      <c r="H2846" s="15">
        <v>1660</v>
      </c>
      <c r="I2846" s="13">
        <v>211</v>
      </c>
      <c r="J2846" s="11">
        <v>0</v>
      </c>
      <c r="K2846" s="15" t="s">
        <v>4183</v>
      </c>
      <c r="L2846" s="11" t="s">
        <v>4183</v>
      </c>
      <c r="M2846" s="11" t="s">
        <v>4184</v>
      </c>
      <c r="N2846" s="11" t="s">
        <v>4180</v>
      </c>
      <c r="O2846" s="11">
        <v>68</v>
      </c>
      <c r="P2846" s="11">
        <v>2000</v>
      </c>
      <c r="Q2846" s="11">
        <v>25</v>
      </c>
      <c r="R2846" s="11">
        <v>1.5</v>
      </c>
    </row>
    <row r="2847" spans="1:18">
      <c r="A2847" s="10" t="s">
        <v>6699</v>
      </c>
      <c r="B2847" s="11" t="s">
        <v>619</v>
      </c>
      <c r="C2847" s="11" t="s">
        <v>4177</v>
      </c>
      <c r="D2847" s="11">
        <v>98070</v>
      </c>
      <c r="E2847" s="16">
        <v>350000</v>
      </c>
      <c r="F2847" s="12">
        <v>3</v>
      </c>
      <c r="G2847" s="15">
        <v>2.5</v>
      </c>
      <c r="H2847" s="15">
        <v>2010</v>
      </c>
      <c r="I2847" s="13">
        <v>174</v>
      </c>
      <c r="J2847" s="11">
        <v>0</v>
      </c>
      <c r="K2847" s="15" t="s">
        <v>4183</v>
      </c>
      <c r="L2847" s="11" t="s">
        <v>4183</v>
      </c>
      <c r="M2847" s="11" t="s">
        <v>4184</v>
      </c>
      <c r="N2847" s="11" t="s">
        <v>4180</v>
      </c>
      <c r="O2847" s="11">
        <v>48</v>
      </c>
      <c r="P2847" s="11">
        <v>2004</v>
      </c>
      <c r="Q2847" s="11">
        <v>21</v>
      </c>
      <c r="R2847" s="11">
        <v>2</v>
      </c>
    </row>
    <row r="2848" spans="1:18">
      <c r="A2848" s="10" t="s">
        <v>6700</v>
      </c>
      <c r="B2848" s="11" t="s">
        <v>137</v>
      </c>
      <c r="C2848" s="11" t="s">
        <v>4177</v>
      </c>
      <c r="D2848" s="11">
        <v>98052</v>
      </c>
      <c r="E2848" s="16">
        <v>349950</v>
      </c>
      <c r="F2848" s="12">
        <v>3</v>
      </c>
      <c r="G2848" s="15">
        <v>1</v>
      </c>
      <c r="H2848" s="15">
        <v>1060</v>
      </c>
      <c r="I2848" s="13">
        <v>330</v>
      </c>
      <c r="J2848" s="11">
        <v>0</v>
      </c>
      <c r="K2848" s="15" t="s">
        <v>4183</v>
      </c>
      <c r="L2848" s="11" t="s">
        <v>4183</v>
      </c>
      <c r="M2848" s="11" t="s">
        <v>4184</v>
      </c>
      <c r="N2848" s="11" t="s">
        <v>4180</v>
      </c>
      <c r="O2848" s="11">
        <v>59</v>
      </c>
      <c r="P2848" s="11">
        <v>1963</v>
      </c>
      <c r="Q2848" s="11">
        <v>62</v>
      </c>
      <c r="R2848" s="11">
        <v>1</v>
      </c>
    </row>
    <row r="2849" spans="1:18">
      <c r="A2849" s="10" t="s">
        <v>6701</v>
      </c>
      <c r="B2849" s="11" t="s">
        <v>319</v>
      </c>
      <c r="C2849" s="11" t="s">
        <v>4177</v>
      </c>
      <c r="D2849" s="11">
        <v>98055</v>
      </c>
      <c r="E2849" s="16">
        <v>349950</v>
      </c>
      <c r="F2849" s="12">
        <v>3</v>
      </c>
      <c r="G2849" s="15">
        <v>2.5</v>
      </c>
      <c r="H2849" s="15">
        <v>1700</v>
      </c>
      <c r="I2849" s="13">
        <v>206</v>
      </c>
      <c r="J2849" s="11">
        <v>0</v>
      </c>
      <c r="K2849" s="15" t="s">
        <v>4183</v>
      </c>
      <c r="L2849" s="11" t="s">
        <v>4183</v>
      </c>
      <c r="M2849" s="11" t="s">
        <v>4184</v>
      </c>
      <c r="N2849" s="11" t="s">
        <v>4180</v>
      </c>
      <c r="O2849" s="11">
        <v>31</v>
      </c>
      <c r="P2849" s="11">
        <v>0</v>
      </c>
      <c r="Q2849" s="11">
        <v>31</v>
      </c>
      <c r="R2849" s="11">
        <v>2</v>
      </c>
    </row>
    <row r="2850" spans="1:18">
      <c r="A2850" s="10" t="s">
        <v>6702</v>
      </c>
      <c r="B2850" s="11" t="s">
        <v>319</v>
      </c>
      <c r="C2850" s="11" t="s">
        <v>4177</v>
      </c>
      <c r="D2850" s="11">
        <v>98058</v>
      </c>
      <c r="E2850" s="16">
        <v>349950</v>
      </c>
      <c r="F2850" s="12">
        <v>4</v>
      </c>
      <c r="G2850" s="15">
        <v>2.5</v>
      </c>
      <c r="H2850" s="15">
        <v>2090</v>
      </c>
      <c r="I2850" s="13">
        <v>167</v>
      </c>
      <c r="J2850" s="11">
        <v>0</v>
      </c>
      <c r="K2850" s="15" t="s">
        <v>4183</v>
      </c>
      <c r="L2850" s="11" t="s">
        <v>4183</v>
      </c>
      <c r="M2850" s="11" t="s">
        <v>4184</v>
      </c>
      <c r="N2850" s="11" t="s">
        <v>4180</v>
      </c>
      <c r="O2850" s="11">
        <v>36</v>
      </c>
      <c r="P2850" s="11">
        <v>0</v>
      </c>
      <c r="Q2850" s="11">
        <v>36</v>
      </c>
      <c r="R2850" s="11">
        <v>2</v>
      </c>
    </row>
    <row r="2851" spans="1:18">
      <c r="A2851" s="10" t="s">
        <v>6703</v>
      </c>
      <c r="B2851" s="11" t="s">
        <v>5840</v>
      </c>
      <c r="C2851" s="11" t="s">
        <v>4177</v>
      </c>
      <c r="D2851" s="11">
        <v>98188</v>
      </c>
      <c r="E2851" s="16">
        <v>349950</v>
      </c>
      <c r="F2851" s="12">
        <v>5</v>
      </c>
      <c r="G2851" s="15">
        <v>3</v>
      </c>
      <c r="H2851" s="15">
        <v>2257</v>
      </c>
      <c r="I2851" s="13">
        <v>155</v>
      </c>
      <c r="J2851" s="11">
        <v>0</v>
      </c>
      <c r="K2851" s="15" t="s">
        <v>4183</v>
      </c>
      <c r="L2851" s="11" t="s">
        <v>4178</v>
      </c>
      <c r="M2851" s="11" t="s">
        <v>4184</v>
      </c>
      <c r="N2851" s="11" t="s">
        <v>4180</v>
      </c>
      <c r="O2851" s="11">
        <v>20</v>
      </c>
      <c r="P2851" s="11">
        <v>0</v>
      </c>
      <c r="Q2851" s="11">
        <v>20</v>
      </c>
      <c r="R2851" s="11">
        <v>1</v>
      </c>
    </row>
    <row r="2852" spans="1:18">
      <c r="A2852" s="10" t="s">
        <v>6704</v>
      </c>
      <c r="B2852" s="11" t="s">
        <v>49</v>
      </c>
      <c r="C2852" s="11" t="s">
        <v>4177</v>
      </c>
      <c r="D2852" s="11">
        <v>98125</v>
      </c>
      <c r="E2852" s="16">
        <v>349950</v>
      </c>
      <c r="F2852" s="12">
        <v>3</v>
      </c>
      <c r="G2852" s="15">
        <v>1</v>
      </c>
      <c r="H2852" s="15">
        <v>1400</v>
      </c>
      <c r="I2852" s="13">
        <v>250</v>
      </c>
      <c r="J2852" s="11">
        <v>0</v>
      </c>
      <c r="K2852" s="15" t="s">
        <v>4183</v>
      </c>
      <c r="L2852" s="11" t="s">
        <v>4183</v>
      </c>
      <c r="M2852" s="11" t="s">
        <v>4184</v>
      </c>
      <c r="N2852" s="11" t="s">
        <v>4180</v>
      </c>
      <c r="O2852" s="11">
        <v>68</v>
      </c>
      <c r="P2852" s="11">
        <v>2000</v>
      </c>
      <c r="Q2852" s="11">
        <v>25</v>
      </c>
      <c r="R2852" s="11">
        <v>1</v>
      </c>
    </row>
    <row r="2853" spans="1:18">
      <c r="A2853" s="10" t="s">
        <v>6705</v>
      </c>
      <c r="B2853" s="11" t="s">
        <v>675</v>
      </c>
      <c r="C2853" s="11" t="s">
        <v>4177</v>
      </c>
      <c r="D2853" s="11">
        <v>98003</v>
      </c>
      <c r="E2853" s="16">
        <v>349900</v>
      </c>
      <c r="F2853" s="12">
        <v>4</v>
      </c>
      <c r="G2853" s="15">
        <v>2.5</v>
      </c>
      <c r="H2853" s="15">
        <v>2052</v>
      </c>
      <c r="I2853" s="13">
        <v>171</v>
      </c>
      <c r="J2853" s="11">
        <v>0</v>
      </c>
      <c r="K2853" s="15" t="s">
        <v>4183</v>
      </c>
      <c r="L2853" s="11" t="s">
        <v>4183</v>
      </c>
      <c r="M2853" s="11" t="s">
        <v>4184</v>
      </c>
      <c r="N2853" s="11" t="s">
        <v>4180</v>
      </c>
      <c r="O2853" s="11">
        <v>11</v>
      </c>
      <c r="P2853" s="11">
        <v>0</v>
      </c>
      <c r="Q2853" s="11">
        <v>11</v>
      </c>
      <c r="R2853" s="11">
        <v>2</v>
      </c>
    </row>
    <row r="2854" spans="1:18">
      <c r="A2854" s="10" t="s">
        <v>6706</v>
      </c>
      <c r="B2854" s="11" t="s">
        <v>79</v>
      </c>
      <c r="C2854" s="11" t="s">
        <v>4177</v>
      </c>
      <c r="D2854" s="11">
        <v>98027</v>
      </c>
      <c r="E2854" s="16">
        <v>349900</v>
      </c>
      <c r="F2854" s="12">
        <v>3</v>
      </c>
      <c r="G2854" s="15">
        <v>2</v>
      </c>
      <c r="H2854" s="15">
        <v>2420</v>
      </c>
      <c r="I2854" s="13">
        <v>145</v>
      </c>
      <c r="J2854" s="11">
        <v>1</v>
      </c>
      <c r="K2854" s="15" t="s">
        <v>4183</v>
      </c>
      <c r="L2854" s="11" t="s">
        <v>4178</v>
      </c>
      <c r="M2854" s="11" t="s">
        <v>4184</v>
      </c>
      <c r="N2854" s="11" t="s">
        <v>4181</v>
      </c>
      <c r="O2854" s="11">
        <v>76</v>
      </c>
      <c r="P2854" s="11">
        <v>0</v>
      </c>
      <c r="Q2854" s="11">
        <v>76</v>
      </c>
      <c r="R2854" s="11">
        <v>1</v>
      </c>
    </row>
    <row r="2855" spans="1:18">
      <c r="A2855" s="10" t="s">
        <v>6707</v>
      </c>
      <c r="B2855" s="11" t="s">
        <v>319</v>
      </c>
      <c r="C2855" s="11" t="s">
        <v>4177</v>
      </c>
      <c r="D2855" s="11">
        <v>98058</v>
      </c>
      <c r="E2855" s="16">
        <v>349900</v>
      </c>
      <c r="F2855" s="12">
        <v>3</v>
      </c>
      <c r="G2855" s="15">
        <v>2.5</v>
      </c>
      <c r="H2855" s="15">
        <v>2200</v>
      </c>
      <c r="I2855" s="13">
        <v>159</v>
      </c>
      <c r="J2855" s="11">
        <v>0</v>
      </c>
      <c r="K2855" s="15" t="s">
        <v>4183</v>
      </c>
      <c r="L2855" s="11" t="s">
        <v>4183</v>
      </c>
      <c r="M2855" s="11" t="s">
        <v>4184</v>
      </c>
      <c r="N2855" s="11" t="s">
        <v>4180</v>
      </c>
      <c r="O2855" s="11">
        <v>35</v>
      </c>
      <c r="P2855" s="11">
        <v>2009</v>
      </c>
      <c r="Q2855" s="11">
        <v>16</v>
      </c>
      <c r="R2855" s="11">
        <v>2</v>
      </c>
    </row>
    <row r="2856" spans="1:18">
      <c r="A2856" s="10" t="s">
        <v>6708</v>
      </c>
      <c r="B2856" s="11" t="s">
        <v>100</v>
      </c>
      <c r="C2856" s="11" t="s">
        <v>4177</v>
      </c>
      <c r="D2856" s="11">
        <v>98155</v>
      </c>
      <c r="E2856" s="16">
        <v>349810</v>
      </c>
      <c r="F2856" s="12">
        <v>3</v>
      </c>
      <c r="G2856" s="15">
        <v>1</v>
      </c>
      <c r="H2856" s="11">
        <v>960</v>
      </c>
      <c r="I2856" s="13">
        <v>364</v>
      </c>
      <c r="J2856" s="11">
        <v>0</v>
      </c>
      <c r="K2856" s="15" t="s">
        <v>4183</v>
      </c>
      <c r="L2856" s="11" t="s">
        <v>4183</v>
      </c>
      <c r="M2856" s="11" t="s">
        <v>4184</v>
      </c>
      <c r="N2856" s="11" t="s">
        <v>4179</v>
      </c>
      <c r="O2856" s="11">
        <v>67</v>
      </c>
      <c r="P2856" s="11">
        <v>1972</v>
      </c>
      <c r="Q2856" s="11">
        <v>53</v>
      </c>
      <c r="R2856" s="11">
        <v>1</v>
      </c>
    </row>
    <row r="2857" spans="1:18">
      <c r="A2857" s="10" t="s">
        <v>2981</v>
      </c>
      <c r="B2857" s="11" t="s">
        <v>49</v>
      </c>
      <c r="C2857" s="11" t="s">
        <v>4177</v>
      </c>
      <c r="D2857" s="11">
        <v>98122</v>
      </c>
      <c r="E2857" s="16">
        <v>349500</v>
      </c>
      <c r="F2857" s="12">
        <v>3</v>
      </c>
      <c r="G2857" s="15">
        <v>2</v>
      </c>
      <c r="H2857" s="15">
        <v>1270</v>
      </c>
      <c r="I2857" s="13">
        <v>275</v>
      </c>
      <c r="J2857" s="11">
        <v>0</v>
      </c>
      <c r="K2857" s="15" t="s">
        <v>4183</v>
      </c>
      <c r="L2857" s="11" t="s">
        <v>4183</v>
      </c>
      <c r="M2857" s="11" t="s">
        <v>4184</v>
      </c>
      <c r="N2857" s="11" t="s">
        <v>4180</v>
      </c>
      <c r="O2857" s="11">
        <v>62</v>
      </c>
      <c r="P2857" s="11">
        <v>2008</v>
      </c>
      <c r="Q2857" s="11">
        <v>17</v>
      </c>
      <c r="R2857" s="11">
        <v>1</v>
      </c>
    </row>
    <row r="2858" spans="1:18">
      <c r="A2858" s="10" t="s">
        <v>6709</v>
      </c>
      <c r="B2858" s="11" t="s">
        <v>319</v>
      </c>
      <c r="C2858" s="11" t="s">
        <v>4177</v>
      </c>
      <c r="D2858" s="11">
        <v>98059</v>
      </c>
      <c r="E2858" s="16">
        <v>349000</v>
      </c>
      <c r="F2858" s="12">
        <v>4</v>
      </c>
      <c r="G2858" s="15">
        <v>1.75</v>
      </c>
      <c r="H2858" s="15">
        <v>1700</v>
      </c>
      <c r="I2858" s="13">
        <v>205</v>
      </c>
      <c r="J2858" s="11">
        <v>0</v>
      </c>
      <c r="K2858" s="15" t="s">
        <v>4183</v>
      </c>
      <c r="L2858" s="11" t="s">
        <v>4178</v>
      </c>
      <c r="M2858" s="11" t="s">
        <v>4184</v>
      </c>
      <c r="N2858" s="11" t="s">
        <v>4181</v>
      </c>
      <c r="O2858" s="11">
        <v>44</v>
      </c>
      <c r="P2858" s="11">
        <v>0</v>
      </c>
      <c r="Q2858" s="11">
        <v>44</v>
      </c>
      <c r="R2858" s="11">
        <v>1</v>
      </c>
    </row>
    <row r="2859" spans="1:18">
      <c r="A2859" s="10" t="s">
        <v>6710</v>
      </c>
      <c r="B2859" s="11" t="s">
        <v>49</v>
      </c>
      <c r="C2859" s="11" t="s">
        <v>4177</v>
      </c>
      <c r="D2859" s="11">
        <v>98103</v>
      </c>
      <c r="E2859" s="16">
        <v>349000</v>
      </c>
      <c r="F2859" s="12">
        <v>3</v>
      </c>
      <c r="G2859" s="15">
        <v>2.5</v>
      </c>
      <c r="H2859" s="15">
        <v>1430</v>
      </c>
      <c r="I2859" s="13">
        <v>244</v>
      </c>
      <c r="J2859" s="11">
        <v>0</v>
      </c>
      <c r="K2859" s="15" t="s">
        <v>4183</v>
      </c>
      <c r="L2859" s="11" t="s">
        <v>4183</v>
      </c>
      <c r="M2859" s="11" t="s">
        <v>4184</v>
      </c>
      <c r="N2859" s="11" t="s">
        <v>4180</v>
      </c>
      <c r="O2859" s="11">
        <v>23</v>
      </c>
      <c r="P2859" s="11">
        <v>0</v>
      </c>
      <c r="Q2859" s="11">
        <v>23</v>
      </c>
      <c r="R2859" s="11">
        <v>3</v>
      </c>
    </row>
    <row r="2860" spans="1:18">
      <c r="A2860" s="10" t="s">
        <v>6711</v>
      </c>
      <c r="B2860" s="11" t="s">
        <v>100</v>
      </c>
      <c r="C2860" s="11" t="s">
        <v>4177</v>
      </c>
      <c r="D2860" s="11">
        <v>98155</v>
      </c>
      <c r="E2860" s="16">
        <v>349000</v>
      </c>
      <c r="F2860" s="12">
        <v>3</v>
      </c>
      <c r="G2860" s="15">
        <v>1</v>
      </c>
      <c r="H2860" s="15">
        <v>1010</v>
      </c>
      <c r="I2860" s="13">
        <v>346</v>
      </c>
      <c r="J2860" s="11">
        <v>0</v>
      </c>
      <c r="K2860" s="15" t="s">
        <v>4183</v>
      </c>
      <c r="L2860" s="11" t="s">
        <v>4183</v>
      </c>
      <c r="M2860" s="11" t="s">
        <v>4184</v>
      </c>
      <c r="N2860" s="11" t="s">
        <v>4179</v>
      </c>
      <c r="O2860" s="11">
        <v>78</v>
      </c>
      <c r="P2860" s="11">
        <v>1988</v>
      </c>
      <c r="Q2860" s="11">
        <v>37</v>
      </c>
      <c r="R2860" s="11">
        <v>1</v>
      </c>
    </row>
    <row r="2861" spans="1:18">
      <c r="A2861" s="10" t="s">
        <v>6712</v>
      </c>
      <c r="B2861" s="11" t="s">
        <v>46</v>
      </c>
      <c r="C2861" s="11" t="s">
        <v>4177</v>
      </c>
      <c r="D2861" s="11">
        <v>98034</v>
      </c>
      <c r="E2861" s="16">
        <v>348580</v>
      </c>
      <c r="F2861" s="12">
        <v>3</v>
      </c>
      <c r="G2861" s="15">
        <v>1</v>
      </c>
      <c r="H2861" s="15">
        <v>1220</v>
      </c>
      <c r="I2861" s="13">
        <v>286</v>
      </c>
      <c r="J2861" s="11">
        <v>0</v>
      </c>
      <c r="K2861" s="15" t="s">
        <v>4183</v>
      </c>
      <c r="L2861" s="11" t="s">
        <v>4183</v>
      </c>
      <c r="M2861" s="11" t="s">
        <v>4184</v>
      </c>
      <c r="N2861" s="11" t="s">
        <v>4180</v>
      </c>
      <c r="O2861" s="11">
        <v>59</v>
      </c>
      <c r="P2861" s="11">
        <v>1963</v>
      </c>
      <c r="Q2861" s="11">
        <v>62</v>
      </c>
      <c r="R2861" s="11">
        <v>1</v>
      </c>
    </row>
    <row r="2862" spans="1:18">
      <c r="A2862" s="10" t="s">
        <v>6713</v>
      </c>
      <c r="B2862" s="11" t="s">
        <v>319</v>
      </c>
      <c r="C2862" s="11" t="s">
        <v>4177</v>
      </c>
      <c r="D2862" s="11">
        <v>98059</v>
      </c>
      <c r="E2862" s="16">
        <v>348500</v>
      </c>
      <c r="F2862" s="12">
        <v>3</v>
      </c>
      <c r="G2862" s="15">
        <v>1.5</v>
      </c>
      <c r="H2862" s="15">
        <v>1360</v>
      </c>
      <c r="I2862" s="13">
        <v>256</v>
      </c>
      <c r="J2862" s="11">
        <v>0</v>
      </c>
      <c r="K2862" s="15" t="s">
        <v>4183</v>
      </c>
      <c r="L2862" s="11" t="s">
        <v>4183</v>
      </c>
      <c r="M2862" s="11" t="s">
        <v>4184</v>
      </c>
      <c r="N2862" s="11" t="s">
        <v>4179</v>
      </c>
      <c r="O2862" s="11">
        <v>59</v>
      </c>
      <c r="P2862" s="11">
        <v>0</v>
      </c>
      <c r="Q2862" s="11">
        <v>59</v>
      </c>
      <c r="R2862" s="11">
        <v>1</v>
      </c>
    </row>
    <row r="2863" spans="1:18">
      <c r="A2863" s="10" t="s">
        <v>6714</v>
      </c>
      <c r="B2863" s="11" t="s">
        <v>519</v>
      </c>
      <c r="C2863" s="11" t="s">
        <v>4177</v>
      </c>
      <c r="D2863" s="11">
        <v>98092</v>
      </c>
      <c r="E2863" s="16">
        <v>347000</v>
      </c>
      <c r="F2863" s="12">
        <v>4</v>
      </c>
      <c r="G2863" s="15">
        <v>1.5</v>
      </c>
      <c r="H2863" s="15">
        <v>2670</v>
      </c>
      <c r="I2863" s="13">
        <v>130</v>
      </c>
      <c r="J2863" s="11">
        <v>0</v>
      </c>
      <c r="K2863" s="15" t="s">
        <v>4183</v>
      </c>
      <c r="L2863" s="11" t="s">
        <v>4183</v>
      </c>
      <c r="M2863" s="11" t="s">
        <v>4184</v>
      </c>
      <c r="N2863" s="11" t="s">
        <v>4180</v>
      </c>
      <c r="O2863" s="11">
        <v>29</v>
      </c>
      <c r="P2863" s="11">
        <v>0</v>
      </c>
      <c r="Q2863" s="11">
        <v>29</v>
      </c>
      <c r="R2863" s="11">
        <v>2</v>
      </c>
    </row>
    <row r="2864" spans="1:18">
      <c r="A2864" s="10" t="s">
        <v>2988</v>
      </c>
      <c r="B2864" s="11" t="s">
        <v>841</v>
      </c>
      <c r="C2864" s="11" t="s">
        <v>4177</v>
      </c>
      <c r="D2864" s="11">
        <v>98011</v>
      </c>
      <c r="E2864" s="16">
        <v>347000</v>
      </c>
      <c r="F2864" s="12">
        <v>3</v>
      </c>
      <c r="G2864" s="15">
        <v>1</v>
      </c>
      <c r="H2864" s="15">
        <v>1270</v>
      </c>
      <c r="I2864" s="13">
        <v>273</v>
      </c>
      <c r="J2864" s="11">
        <v>0</v>
      </c>
      <c r="K2864" s="15" t="s">
        <v>4183</v>
      </c>
      <c r="L2864" s="11" t="s">
        <v>4183</v>
      </c>
      <c r="M2864" s="11" t="s">
        <v>4184</v>
      </c>
      <c r="N2864" s="11" t="s">
        <v>4180</v>
      </c>
      <c r="O2864" s="11">
        <v>70</v>
      </c>
      <c r="P2864" s="11">
        <v>2005</v>
      </c>
      <c r="Q2864" s="11">
        <v>20</v>
      </c>
      <c r="R2864" s="11">
        <v>1</v>
      </c>
    </row>
    <row r="2865" spans="1:18">
      <c r="A2865" s="10" t="s">
        <v>2989</v>
      </c>
      <c r="B2865" s="11" t="s">
        <v>102</v>
      </c>
      <c r="C2865" s="11" t="s">
        <v>4177</v>
      </c>
      <c r="D2865" s="11">
        <v>98074</v>
      </c>
      <c r="E2865" s="16">
        <v>347000</v>
      </c>
      <c r="F2865" s="12">
        <v>3</v>
      </c>
      <c r="G2865" s="15">
        <v>1.75</v>
      </c>
      <c r="H2865" s="15">
        <v>1240</v>
      </c>
      <c r="I2865" s="13">
        <v>280</v>
      </c>
      <c r="J2865" s="11">
        <v>0</v>
      </c>
      <c r="K2865" s="15" t="s">
        <v>4183</v>
      </c>
      <c r="L2865" s="11" t="s">
        <v>4183</v>
      </c>
      <c r="M2865" s="11" t="s">
        <v>4184</v>
      </c>
      <c r="N2865" s="11" t="s">
        <v>4179</v>
      </c>
      <c r="O2865" s="11">
        <v>47</v>
      </c>
      <c r="P2865" s="11">
        <v>2000</v>
      </c>
      <c r="Q2865" s="11">
        <v>25</v>
      </c>
      <c r="R2865" s="11">
        <v>1</v>
      </c>
    </row>
    <row r="2866" spans="1:18">
      <c r="A2866" s="10" t="s">
        <v>6715</v>
      </c>
      <c r="B2866" s="11" t="s">
        <v>33</v>
      </c>
      <c r="C2866" s="11" t="s">
        <v>4177</v>
      </c>
      <c r="D2866" s="11">
        <v>98006</v>
      </c>
      <c r="E2866" s="16">
        <v>346750</v>
      </c>
      <c r="F2866" s="12">
        <v>3</v>
      </c>
      <c r="G2866" s="15">
        <v>1</v>
      </c>
      <c r="H2866" s="15">
        <v>1620</v>
      </c>
      <c r="I2866" s="13">
        <v>214</v>
      </c>
      <c r="J2866" s="11">
        <v>1</v>
      </c>
      <c r="K2866" s="15" t="s">
        <v>4183</v>
      </c>
      <c r="L2866" s="11" t="s">
        <v>4183</v>
      </c>
      <c r="M2866" s="11" t="s">
        <v>4184</v>
      </c>
      <c r="N2866" s="11" t="s">
        <v>4179</v>
      </c>
      <c r="O2866" s="11">
        <v>114</v>
      </c>
      <c r="P2866" s="11">
        <v>1977</v>
      </c>
      <c r="Q2866" s="11">
        <v>48</v>
      </c>
      <c r="R2866" s="11">
        <v>1.5</v>
      </c>
    </row>
    <row r="2867" spans="1:18">
      <c r="A2867" s="10" t="s">
        <v>6716</v>
      </c>
      <c r="B2867" s="11" t="s">
        <v>49</v>
      </c>
      <c r="C2867" s="11" t="s">
        <v>4177</v>
      </c>
      <c r="D2867" s="11">
        <v>98106</v>
      </c>
      <c r="E2867" s="16">
        <v>346500</v>
      </c>
      <c r="F2867" s="12">
        <v>3</v>
      </c>
      <c r="G2867" s="15">
        <v>1</v>
      </c>
      <c r="H2867" s="15">
        <v>1150</v>
      </c>
      <c r="I2867" s="13">
        <v>301</v>
      </c>
      <c r="J2867" s="11">
        <v>0</v>
      </c>
      <c r="K2867" s="15" t="s">
        <v>4183</v>
      </c>
      <c r="L2867" s="11" t="s">
        <v>4183</v>
      </c>
      <c r="M2867" s="11" t="s">
        <v>4184</v>
      </c>
      <c r="N2867" s="11" t="s">
        <v>4179</v>
      </c>
      <c r="O2867" s="11">
        <v>93</v>
      </c>
      <c r="P2867" s="11">
        <v>1958</v>
      </c>
      <c r="Q2867" s="11">
        <v>67</v>
      </c>
      <c r="R2867" s="11">
        <v>1</v>
      </c>
    </row>
    <row r="2868" spans="1:18">
      <c r="A2868" s="10" t="s">
        <v>2992</v>
      </c>
      <c r="B2868" s="11" t="s">
        <v>49</v>
      </c>
      <c r="C2868" s="11" t="s">
        <v>4177</v>
      </c>
      <c r="D2868" s="11">
        <v>98108</v>
      </c>
      <c r="E2868" s="16">
        <v>346500</v>
      </c>
      <c r="F2868" s="12">
        <v>2</v>
      </c>
      <c r="G2868" s="15">
        <v>1.75</v>
      </c>
      <c r="H2868" s="15">
        <v>1610</v>
      </c>
      <c r="I2868" s="13">
        <v>215</v>
      </c>
      <c r="J2868" s="11">
        <v>0</v>
      </c>
      <c r="K2868" s="15" t="s">
        <v>4183</v>
      </c>
      <c r="L2868" s="11" t="s">
        <v>4178</v>
      </c>
      <c r="M2868" s="11" t="s">
        <v>4184</v>
      </c>
      <c r="N2868" s="11" t="s">
        <v>4180</v>
      </c>
      <c r="O2868" s="11">
        <v>84</v>
      </c>
      <c r="P2868" s="11">
        <v>1994</v>
      </c>
      <c r="Q2868" s="11">
        <v>31</v>
      </c>
      <c r="R2868" s="11">
        <v>1</v>
      </c>
    </row>
    <row r="2869" spans="1:18">
      <c r="A2869" s="10" t="s">
        <v>6717</v>
      </c>
      <c r="B2869" s="11" t="s">
        <v>319</v>
      </c>
      <c r="C2869" s="11" t="s">
        <v>4177</v>
      </c>
      <c r="D2869" s="11">
        <v>98056</v>
      </c>
      <c r="E2869" s="16">
        <v>346150</v>
      </c>
      <c r="F2869" s="12">
        <v>3</v>
      </c>
      <c r="G2869" s="15">
        <v>2</v>
      </c>
      <c r="H2869" s="15">
        <v>2140</v>
      </c>
      <c r="I2869" s="13">
        <v>162</v>
      </c>
      <c r="J2869" s="11">
        <v>0</v>
      </c>
      <c r="K2869" s="15" t="s">
        <v>4183</v>
      </c>
      <c r="L2869" s="11" t="s">
        <v>4178</v>
      </c>
      <c r="M2869" s="11" t="s">
        <v>4184</v>
      </c>
      <c r="N2869" s="11" t="s">
        <v>4179</v>
      </c>
      <c r="O2869" s="11">
        <v>59</v>
      </c>
      <c r="P2869" s="11">
        <v>0</v>
      </c>
      <c r="Q2869" s="11">
        <v>59</v>
      </c>
      <c r="R2869" s="11">
        <v>1</v>
      </c>
    </row>
    <row r="2870" spans="1:18">
      <c r="A2870" s="10" t="s">
        <v>6718</v>
      </c>
      <c r="B2870" s="11" t="s">
        <v>379</v>
      </c>
      <c r="C2870" s="11" t="s">
        <v>4177</v>
      </c>
      <c r="D2870" s="11">
        <v>98146</v>
      </c>
      <c r="E2870" s="16">
        <v>346000</v>
      </c>
      <c r="F2870" s="12">
        <v>3</v>
      </c>
      <c r="G2870" s="15">
        <v>1.75</v>
      </c>
      <c r="H2870" s="15">
        <v>1270</v>
      </c>
      <c r="I2870" s="13">
        <v>272</v>
      </c>
      <c r="J2870" s="11">
        <v>0</v>
      </c>
      <c r="K2870" s="15" t="s">
        <v>4183</v>
      </c>
      <c r="L2870" s="11" t="s">
        <v>4178</v>
      </c>
      <c r="M2870" s="11" t="s">
        <v>4184</v>
      </c>
      <c r="N2870" s="11" t="s">
        <v>4180</v>
      </c>
      <c r="O2870" s="11">
        <v>75</v>
      </c>
      <c r="P2870" s="11">
        <v>2005</v>
      </c>
      <c r="Q2870" s="11">
        <v>20</v>
      </c>
      <c r="R2870" s="11">
        <v>1</v>
      </c>
    </row>
    <row r="2871" spans="1:18">
      <c r="A2871" s="10" t="s">
        <v>6719</v>
      </c>
      <c r="B2871" s="11" t="s">
        <v>319</v>
      </c>
      <c r="C2871" s="11" t="s">
        <v>4177</v>
      </c>
      <c r="D2871" s="11">
        <v>98058</v>
      </c>
      <c r="E2871" s="16">
        <v>346000</v>
      </c>
      <c r="F2871" s="12">
        <v>4</v>
      </c>
      <c r="G2871" s="15">
        <v>2.5</v>
      </c>
      <c r="H2871" s="15">
        <v>2100</v>
      </c>
      <c r="I2871" s="13">
        <v>165</v>
      </c>
      <c r="J2871" s="11">
        <v>0</v>
      </c>
      <c r="K2871" s="15" t="s">
        <v>4183</v>
      </c>
      <c r="L2871" s="11" t="s">
        <v>4183</v>
      </c>
      <c r="M2871" s="11" t="s">
        <v>4184</v>
      </c>
      <c r="N2871" s="11" t="s">
        <v>4180</v>
      </c>
      <c r="O2871" s="11">
        <v>16</v>
      </c>
      <c r="P2871" s="11">
        <v>0</v>
      </c>
      <c r="Q2871" s="11">
        <v>16</v>
      </c>
      <c r="R2871" s="11">
        <v>2</v>
      </c>
    </row>
    <row r="2872" spans="1:18">
      <c r="A2872" s="10" t="s">
        <v>6720</v>
      </c>
      <c r="B2872" s="11" t="s">
        <v>1392</v>
      </c>
      <c r="C2872" s="11" t="s">
        <v>4177</v>
      </c>
      <c r="D2872" s="11">
        <v>98042</v>
      </c>
      <c r="E2872" s="16">
        <v>345950</v>
      </c>
      <c r="F2872" s="12">
        <v>3</v>
      </c>
      <c r="G2872" s="15">
        <v>2.5</v>
      </c>
      <c r="H2872" s="15">
        <v>2110</v>
      </c>
      <c r="I2872" s="13">
        <v>164</v>
      </c>
      <c r="J2872" s="11">
        <v>0</v>
      </c>
      <c r="K2872" s="15" t="s">
        <v>4183</v>
      </c>
      <c r="L2872" s="11" t="s">
        <v>4183</v>
      </c>
      <c r="M2872" s="11" t="s">
        <v>4184</v>
      </c>
      <c r="N2872" s="11" t="s">
        <v>4180</v>
      </c>
      <c r="O2872" s="11">
        <v>36</v>
      </c>
      <c r="P2872" s="11">
        <v>0</v>
      </c>
      <c r="Q2872" s="11">
        <v>36</v>
      </c>
      <c r="R2872" s="11">
        <v>2</v>
      </c>
    </row>
    <row r="2873" spans="1:18">
      <c r="A2873" s="10" t="s">
        <v>6721</v>
      </c>
      <c r="B2873" s="11" t="s">
        <v>49</v>
      </c>
      <c r="C2873" s="11" t="s">
        <v>4177</v>
      </c>
      <c r="D2873" s="11">
        <v>98122</v>
      </c>
      <c r="E2873" s="16">
        <v>345600</v>
      </c>
      <c r="F2873" s="12">
        <v>5</v>
      </c>
      <c r="G2873" s="15">
        <v>3.5</v>
      </c>
      <c r="H2873" s="15">
        <v>2800</v>
      </c>
      <c r="I2873" s="13">
        <v>123</v>
      </c>
      <c r="J2873" s="11">
        <v>0</v>
      </c>
      <c r="K2873" s="15" t="s">
        <v>4183</v>
      </c>
      <c r="L2873" s="11" t="s">
        <v>4183</v>
      </c>
      <c r="M2873" s="11" t="s">
        <v>4184</v>
      </c>
      <c r="N2873" s="11" t="s">
        <v>4180</v>
      </c>
      <c r="O2873" s="11">
        <v>122</v>
      </c>
      <c r="P2873" s="11">
        <v>2005</v>
      </c>
      <c r="Q2873" s="11">
        <v>20</v>
      </c>
      <c r="R2873" s="11">
        <v>2.5</v>
      </c>
    </row>
    <row r="2874" spans="1:18">
      <c r="A2874" s="10" t="s">
        <v>6722</v>
      </c>
      <c r="B2874" s="11" t="s">
        <v>49</v>
      </c>
      <c r="C2874" s="11" t="s">
        <v>4177</v>
      </c>
      <c r="D2874" s="11">
        <v>98178</v>
      </c>
      <c r="E2874" s="16">
        <v>345100</v>
      </c>
      <c r="F2874" s="12">
        <v>3</v>
      </c>
      <c r="G2874" s="15">
        <v>3.75</v>
      </c>
      <c r="H2874" s="15">
        <v>1950</v>
      </c>
      <c r="I2874" s="13">
        <v>177</v>
      </c>
      <c r="J2874" s="11">
        <v>0</v>
      </c>
      <c r="K2874" s="15" t="s">
        <v>4183</v>
      </c>
      <c r="L2874" s="11" t="s">
        <v>4178</v>
      </c>
      <c r="M2874" s="11" t="s">
        <v>4184</v>
      </c>
      <c r="N2874" s="11" t="s">
        <v>4180</v>
      </c>
      <c r="O2874" s="11">
        <v>66</v>
      </c>
      <c r="P2874" s="11">
        <v>1989</v>
      </c>
      <c r="Q2874" s="11">
        <v>36</v>
      </c>
      <c r="R2874" s="11">
        <v>1</v>
      </c>
    </row>
    <row r="2875" spans="1:18">
      <c r="A2875" s="10" t="s">
        <v>6723</v>
      </c>
      <c r="B2875" s="11" t="s">
        <v>49</v>
      </c>
      <c r="C2875" s="11" t="s">
        <v>4177</v>
      </c>
      <c r="D2875" s="11">
        <v>98178</v>
      </c>
      <c r="E2875" s="16">
        <v>345000</v>
      </c>
      <c r="F2875" s="12">
        <v>3</v>
      </c>
      <c r="G2875" s="15">
        <v>1.75</v>
      </c>
      <c r="H2875" s="15">
        <v>1990</v>
      </c>
      <c r="I2875" s="13">
        <v>173</v>
      </c>
      <c r="J2875" s="11">
        <v>0</v>
      </c>
      <c r="K2875" s="15" t="s">
        <v>4183</v>
      </c>
      <c r="L2875" s="11" t="s">
        <v>4178</v>
      </c>
      <c r="M2875" s="11" t="s">
        <v>4195</v>
      </c>
      <c r="N2875" s="11" t="s">
        <v>4180</v>
      </c>
      <c r="O2875" s="11">
        <v>62</v>
      </c>
      <c r="P2875" s="11">
        <v>2008</v>
      </c>
      <c r="Q2875" s="11">
        <v>17</v>
      </c>
      <c r="R2875" s="11">
        <v>1</v>
      </c>
    </row>
    <row r="2876" spans="1:18">
      <c r="A2876" s="10" t="s">
        <v>6724</v>
      </c>
      <c r="B2876" s="11" t="s">
        <v>519</v>
      </c>
      <c r="C2876" s="11" t="s">
        <v>4177</v>
      </c>
      <c r="D2876" s="11">
        <v>98092</v>
      </c>
      <c r="E2876" s="16">
        <v>345000</v>
      </c>
      <c r="F2876" s="12">
        <v>2</v>
      </c>
      <c r="G2876" s="15">
        <v>1.5</v>
      </c>
      <c r="H2876" s="15">
        <v>1800</v>
      </c>
      <c r="I2876" s="13">
        <v>192</v>
      </c>
      <c r="J2876" s="11">
        <v>1</v>
      </c>
      <c r="K2876" s="15" t="s">
        <v>4183</v>
      </c>
      <c r="L2876" s="11" t="s">
        <v>4178</v>
      </c>
      <c r="M2876" s="11" t="s">
        <v>4184</v>
      </c>
      <c r="N2876" s="11" t="s">
        <v>4181</v>
      </c>
      <c r="O2876" s="11">
        <v>38</v>
      </c>
      <c r="P2876" s="11">
        <v>0</v>
      </c>
      <c r="Q2876" s="11">
        <v>38</v>
      </c>
      <c r="R2876" s="11">
        <v>1</v>
      </c>
    </row>
    <row r="2877" spans="1:18">
      <c r="A2877" s="10" t="s">
        <v>6725</v>
      </c>
      <c r="B2877" s="11" t="s">
        <v>33</v>
      </c>
      <c r="C2877" s="11" t="s">
        <v>4177</v>
      </c>
      <c r="D2877" s="11">
        <v>98006</v>
      </c>
      <c r="E2877" s="16">
        <v>345000</v>
      </c>
      <c r="F2877" s="12">
        <v>3</v>
      </c>
      <c r="G2877" s="15">
        <v>1.5</v>
      </c>
      <c r="H2877" s="15">
        <v>1240</v>
      </c>
      <c r="I2877" s="13">
        <v>278</v>
      </c>
      <c r="J2877" s="11">
        <v>0</v>
      </c>
      <c r="K2877" s="15" t="s">
        <v>4183</v>
      </c>
      <c r="L2877" s="11" t="s">
        <v>4183</v>
      </c>
      <c r="M2877" s="11" t="s">
        <v>4184</v>
      </c>
      <c r="N2877" s="11" t="s">
        <v>4179</v>
      </c>
      <c r="O2877" s="11">
        <v>71</v>
      </c>
      <c r="P2877" s="11">
        <v>1979</v>
      </c>
      <c r="Q2877" s="11">
        <v>46</v>
      </c>
      <c r="R2877" s="11">
        <v>1</v>
      </c>
    </row>
    <row r="2878" spans="1:18">
      <c r="A2878" s="10" t="s">
        <v>6726</v>
      </c>
      <c r="B2878" s="11" t="s">
        <v>379</v>
      </c>
      <c r="C2878" s="11" t="s">
        <v>4177</v>
      </c>
      <c r="D2878" s="11">
        <v>98148</v>
      </c>
      <c r="E2878" s="16">
        <v>345000</v>
      </c>
      <c r="F2878" s="12">
        <v>4</v>
      </c>
      <c r="G2878" s="15">
        <v>2.5</v>
      </c>
      <c r="H2878" s="15">
        <v>2040</v>
      </c>
      <c r="I2878" s="13">
        <v>169</v>
      </c>
      <c r="J2878" s="11">
        <v>0</v>
      </c>
      <c r="K2878" s="15" t="s">
        <v>4183</v>
      </c>
      <c r="L2878" s="11" t="s">
        <v>4183</v>
      </c>
      <c r="M2878" s="11" t="s">
        <v>4184</v>
      </c>
      <c r="N2878" s="11" t="s">
        <v>4180</v>
      </c>
      <c r="O2878" s="11">
        <v>26</v>
      </c>
      <c r="P2878" s="11">
        <v>0</v>
      </c>
      <c r="Q2878" s="11">
        <v>26</v>
      </c>
      <c r="R2878" s="11">
        <v>2</v>
      </c>
    </row>
    <row r="2879" spans="1:18">
      <c r="A2879" s="10" t="s">
        <v>6727</v>
      </c>
      <c r="B2879" s="11" t="s">
        <v>147</v>
      </c>
      <c r="C2879" s="11" t="s">
        <v>4177</v>
      </c>
      <c r="D2879" s="11">
        <v>98014</v>
      </c>
      <c r="E2879" s="16">
        <v>345000</v>
      </c>
      <c r="F2879" s="12">
        <v>3</v>
      </c>
      <c r="G2879" s="15">
        <v>2</v>
      </c>
      <c r="H2879" s="15">
        <v>1610</v>
      </c>
      <c r="I2879" s="13">
        <v>214</v>
      </c>
      <c r="J2879" s="11">
        <v>0</v>
      </c>
      <c r="K2879" s="15" t="s">
        <v>4183</v>
      </c>
      <c r="L2879" s="11" t="s">
        <v>4183</v>
      </c>
      <c r="M2879" s="11" t="s">
        <v>4184</v>
      </c>
      <c r="N2879" s="11" t="s">
        <v>4179</v>
      </c>
      <c r="O2879" s="11">
        <v>39</v>
      </c>
      <c r="P2879" s="11">
        <v>0</v>
      </c>
      <c r="Q2879" s="11">
        <v>39</v>
      </c>
      <c r="R2879" s="11">
        <v>1</v>
      </c>
    </row>
    <row r="2880" spans="1:18">
      <c r="A2880" s="10" t="s">
        <v>6728</v>
      </c>
      <c r="B2880" s="11" t="s">
        <v>1392</v>
      </c>
      <c r="C2880" s="11" t="s">
        <v>4177</v>
      </c>
      <c r="D2880" s="11">
        <v>98030</v>
      </c>
      <c r="E2880" s="16">
        <v>345000</v>
      </c>
      <c r="F2880" s="12">
        <v>5</v>
      </c>
      <c r="G2880" s="15">
        <v>2.5</v>
      </c>
      <c r="H2880" s="15">
        <v>2450</v>
      </c>
      <c r="I2880" s="13">
        <v>141</v>
      </c>
      <c r="J2880" s="11">
        <v>0</v>
      </c>
      <c r="K2880" s="15" t="s">
        <v>4183</v>
      </c>
      <c r="L2880" s="11" t="s">
        <v>4183</v>
      </c>
      <c r="M2880" s="11" t="s">
        <v>4184</v>
      </c>
      <c r="N2880" s="11" t="s">
        <v>4180</v>
      </c>
      <c r="O2880" s="11">
        <v>23</v>
      </c>
      <c r="P2880" s="11">
        <v>0</v>
      </c>
      <c r="Q2880" s="11">
        <v>23</v>
      </c>
      <c r="R2880" s="11">
        <v>2</v>
      </c>
    </row>
    <row r="2881" spans="1:18">
      <c r="A2881" s="10" t="s">
        <v>6729</v>
      </c>
      <c r="B2881" s="11" t="s">
        <v>46</v>
      </c>
      <c r="C2881" s="11" t="s">
        <v>4177</v>
      </c>
      <c r="D2881" s="11">
        <v>98034</v>
      </c>
      <c r="E2881" s="16">
        <v>345000</v>
      </c>
      <c r="F2881" s="12">
        <v>3</v>
      </c>
      <c r="G2881" s="15">
        <v>1.75</v>
      </c>
      <c r="H2881" s="15">
        <v>1090</v>
      </c>
      <c r="I2881" s="13">
        <v>317</v>
      </c>
      <c r="J2881" s="11">
        <v>0</v>
      </c>
      <c r="K2881" s="15" t="s">
        <v>4183</v>
      </c>
      <c r="L2881" s="11" t="s">
        <v>4183</v>
      </c>
      <c r="M2881" s="11" t="s">
        <v>4184</v>
      </c>
      <c r="N2881" s="11" t="s">
        <v>4180</v>
      </c>
      <c r="O2881" s="11">
        <v>57</v>
      </c>
      <c r="P2881" s="11">
        <v>1997</v>
      </c>
      <c r="Q2881" s="11">
        <v>28</v>
      </c>
      <c r="R2881" s="11">
        <v>1</v>
      </c>
    </row>
    <row r="2882" spans="1:18">
      <c r="A2882" s="10" t="s">
        <v>6730</v>
      </c>
      <c r="B2882" s="11" t="s">
        <v>920</v>
      </c>
      <c r="C2882" s="11" t="s">
        <v>4177</v>
      </c>
      <c r="D2882" s="11">
        <v>98038</v>
      </c>
      <c r="E2882" s="16">
        <v>345000</v>
      </c>
      <c r="F2882" s="12">
        <v>4</v>
      </c>
      <c r="G2882" s="15">
        <v>2.5</v>
      </c>
      <c r="H2882" s="15">
        <v>2280</v>
      </c>
      <c r="I2882" s="13">
        <v>151</v>
      </c>
      <c r="J2882" s="11">
        <v>0</v>
      </c>
      <c r="K2882" s="15" t="s">
        <v>4183</v>
      </c>
      <c r="L2882" s="11" t="s">
        <v>4183</v>
      </c>
      <c r="M2882" s="11" t="s">
        <v>4184</v>
      </c>
      <c r="N2882" s="11" t="s">
        <v>4180</v>
      </c>
      <c r="O2882" s="11">
        <v>19</v>
      </c>
      <c r="P2882" s="11">
        <v>0</v>
      </c>
      <c r="Q2882" s="11">
        <v>19</v>
      </c>
      <c r="R2882" s="11">
        <v>2</v>
      </c>
    </row>
    <row r="2883" spans="1:18">
      <c r="A2883" s="10" t="s">
        <v>6731</v>
      </c>
      <c r="B2883" s="11" t="s">
        <v>319</v>
      </c>
      <c r="C2883" s="11" t="s">
        <v>4177</v>
      </c>
      <c r="D2883" s="11">
        <v>98059</v>
      </c>
      <c r="E2883" s="16">
        <v>345000</v>
      </c>
      <c r="F2883" s="12">
        <v>3</v>
      </c>
      <c r="G2883" s="15">
        <v>2.25</v>
      </c>
      <c r="H2883" s="15">
        <v>2120</v>
      </c>
      <c r="I2883" s="13">
        <v>163</v>
      </c>
      <c r="J2883" s="11">
        <v>0</v>
      </c>
      <c r="K2883" s="15" t="s">
        <v>4183</v>
      </c>
      <c r="L2883" s="11" t="s">
        <v>4183</v>
      </c>
      <c r="M2883" s="11" t="s">
        <v>4184</v>
      </c>
      <c r="N2883" s="11" t="s">
        <v>4180</v>
      </c>
      <c r="O2883" s="11">
        <v>41</v>
      </c>
      <c r="P2883" s="11">
        <v>0</v>
      </c>
      <c r="Q2883" s="11">
        <v>41</v>
      </c>
      <c r="R2883" s="11">
        <v>2</v>
      </c>
    </row>
    <row r="2884" spans="1:18">
      <c r="A2884" s="10" t="s">
        <v>6732</v>
      </c>
      <c r="B2884" s="11" t="s">
        <v>319</v>
      </c>
      <c r="C2884" s="11" t="s">
        <v>4177</v>
      </c>
      <c r="D2884" s="11">
        <v>98058</v>
      </c>
      <c r="E2884" s="16">
        <v>345000</v>
      </c>
      <c r="F2884" s="12">
        <v>4</v>
      </c>
      <c r="G2884" s="15">
        <v>2.75</v>
      </c>
      <c r="H2884" s="15">
        <v>2250</v>
      </c>
      <c r="I2884" s="13">
        <v>153</v>
      </c>
      <c r="J2884" s="11">
        <v>0</v>
      </c>
      <c r="K2884" s="15" t="s">
        <v>4183</v>
      </c>
      <c r="L2884" s="11" t="s">
        <v>4178</v>
      </c>
      <c r="M2884" s="11" t="s">
        <v>4184</v>
      </c>
      <c r="N2884" s="11" t="s">
        <v>4179</v>
      </c>
      <c r="O2884" s="11">
        <v>50</v>
      </c>
      <c r="P2884" s="11">
        <v>0</v>
      </c>
      <c r="Q2884" s="11">
        <v>50</v>
      </c>
      <c r="R2884" s="11">
        <v>1</v>
      </c>
    </row>
    <row r="2885" spans="1:18">
      <c r="A2885" s="10" t="s">
        <v>6733</v>
      </c>
      <c r="B2885" s="11" t="s">
        <v>319</v>
      </c>
      <c r="C2885" s="11" t="s">
        <v>4177</v>
      </c>
      <c r="D2885" s="11">
        <v>98058</v>
      </c>
      <c r="E2885" s="16">
        <v>345000</v>
      </c>
      <c r="F2885" s="12">
        <v>4</v>
      </c>
      <c r="G2885" s="15">
        <v>1</v>
      </c>
      <c r="H2885" s="15">
        <v>1980</v>
      </c>
      <c r="I2885" s="13">
        <v>174</v>
      </c>
      <c r="J2885" s="11">
        <v>0</v>
      </c>
      <c r="K2885" s="15" t="s">
        <v>4183</v>
      </c>
      <c r="L2885" s="11" t="s">
        <v>4183</v>
      </c>
      <c r="M2885" s="11" t="s">
        <v>4184</v>
      </c>
      <c r="N2885" s="11" t="s">
        <v>4180</v>
      </c>
      <c r="O2885" s="11">
        <v>63</v>
      </c>
      <c r="P2885" s="11">
        <v>2003</v>
      </c>
      <c r="Q2885" s="11">
        <v>22</v>
      </c>
      <c r="R2885" s="11">
        <v>1.5</v>
      </c>
    </row>
    <row r="2886" spans="1:18">
      <c r="A2886" s="10" t="s">
        <v>6734</v>
      </c>
      <c r="B2886" s="11" t="s">
        <v>49</v>
      </c>
      <c r="C2886" s="11" t="s">
        <v>4177</v>
      </c>
      <c r="D2886" s="11">
        <v>98144</v>
      </c>
      <c r="E2886" s="16">
        <v>345000</v>
      </c>
      <c r="F2886" s="12">
        <v>3</v>
      </c>
      <c r="G2886" s="15">
        <v>1</v>
      </c>
      <c r="H2886" s="15">
        <v>1140</v>
      </c>
      <c r="I2886" s="13">
        <v>303</v>
      </c>
      <c r="J2886" s="11">
        <v>0</v>
      </c>
      <c r="K2886" s="15" t="s">
        <v>4183</v>
      </c>
      <c r="L2886" s="11" t="s">
        <v>4183</v>
      </c>
      <c r="M2886" s="11" t="s">
        <v>4184</v>
      </c>
      <c r="N2886" s="11" t="s">
        <v>4179</v>
      </c>
      <c r="O2886" s="11">
        <v>121</v>
      </c>
      <c r="P2886" s="11">
        <v>0</v>
      </c>
      <c r="Q2886" s="11">
        <v>121</v>
      </c>
      <c r="R2886" s="11">
        <v>2</v>
      </c>
    </row>
    <row r="2887" spans="1:18">
      <c r="A2887" s="10" t="s">
        <v>6671</v>
      </c>
      <c r="B2887" s="11" t="s">
        <v>49</v>
      </c>
      <c r="C2887" s="11" t="s">
        <v>4177</v>
      </c>
      <c r="D2887" s="11">
        <v>98144</v>
      </c>
      <c r="E2887" s="16">
        <v>345000</v>
      </c>
      <c r="F2887" s="12">
        <v>2</v>
      </c>
      <c r="G2887" s="15">
        <v>1.5</v>
      </c>
      <c r="H2887" s="15">
        <v>1180</v>
      </c>
      <c r="I2887" s="13">
        <v>292</v>
      </c>
      <c r="J2887" s="11">
        <v>0</v>
      </c>
      <c r="K2887" s="15" t="s">
        <v>4183</v>
      </c>
      <c r="L2887" s="11" t="s">
        <v>4178</v>
      </c>
      <c r="M2887" s="11" t="s">
        <v>4184</v>
      </c>
      <c r="N2887" s="11" t="s">
        <v>4180</v>
      </c>
      <c r="O2887" s="11">
        <v>20</v>
      </c>
      <c r="P2887" s="11">
        <v>0</v>
      </c>
      <c r="Q2887" s="11">
        <v>20</v>
      </c>
      <c r="R2887" s="11">
        <v>2</v>
      </c>
    </row>
    <row r="2888" spans="1:18">
      <c r="A2888" s="10" t="s">
        <v>6735</v>
      </c>
      <c r="B2888" s="11" t="s">
        <v>49</v>
      </c>
      <c r="C2888" s="11" t="s">
        <v>4177</v>
      </c>
      <c r="D2888" s="11">
        <v>98103</v>
      </c>
      <c r="E2888" s="16">
        <v>345000</v>
      </c>
      <c r="F2888" s="12">
        <v>3</v>
      </c>
      <c r="G2888" s="15">
        <v>2.5</v>
      </c>
      <c r="H2888" s="15">
        <v>1210</v>
      </c>
      <c r="I2888" s="13">
        <v>285</v>
      </c>
      <c r="J2888" s="11">
        <v>0</v>
      </c>
      <c r="K2888" s="15" t="s">
        <v>4183</v>
      </c>
      <c r="L2888" s="11" t="s">
        <v>4183</v>
      </c>
      <c r="M2888" s="11" t="s">
        <v>4184</v>
      </c>
      <c r="N2888" s="11" t="s">
        <v>4180</v>
      </c>
      <c r="O2888" s="11">
        <v>17</v>
      </c>
      <c r="P2888" s="11">
        <v>0</v>
      </c>
      <c r="Q2888" s="11">
        <v>17</v>
      </c>
      <c r="R2888" s="11">
        <v>3</v>
      </c>
    </row>
    <row r="2889" spans="1:18">
      <c r="A2889" s="10" t="s">
        <v>6736</v>
      </c>
      <c r="B2889" s="11" t="s">
        <v>49</v>
      </c>
      <c r="C2889" s="11" t="s">
        <v>4177</v>
      </c>
      <c r="D2889" s="11">
        <v>98144</v>
      </c>
      <c r="E2889" s="16">
        <v>345000</v>
      </c>
      <c r="F2889" s="12">
        <v>2</v>
      </c>
      <c r="G2889" s="15">
        <v>1.5</v>
      </c>
      <c r="H2889" s="15">
        <v>1340</v>
      </c>
      <c r="I2889" s="13">
        <v>257</v>
      </c>
      <c r="J2889" s="11">
        <v>0</v>
      </c>
      <c r="K2889" s="15" t="s">
        <v>4183</v>
      </c>
      <c r="L2889" s="11" t="s">
        <v>4178</v>
      </c>
      <c r="M2889" s="11" t="s">
        <v>4184</v>
      </c>
      <c r="N2889" s="11" t="s">
        <v>4180</v>
      </c>
      <c r="O2889" s="11">
        <v>17</v>
      </c>
      <c r="P2889" s="11">
        <v>0</v>
      </c>
      <c r="Q2889" s="11">
        <v>17</v>
      </c>
      <c r="R2889" s="11">
        <v>2</v>
      </c>
    </row>
    <row r="2890" spans="1:18">
      <c r="A2890" s="10" t="s">
        <v>6737</v>
      </c>
      <c r="B2890" s="11" t="s">
        <v>49</v>
      </c>
      <c r="C2890" s="11" t="s">
        <v>4177</v>
      </c>
      <c r="D2890" s="11">
        <v>98144</v>
      </c>
      <c r="E2890" s="16">
        <v>345000</v>
      </c>
      <c r="F2890" s="12">
        <v>3</v>
      </c>
      <c r="G2890" s="15">
        <v>1.5</v>
      </c>
      <c r="H2890" s="15">
        <v>1420</v>
      </c>
      <c r="I2890" s="13">
        <v>243</v>
      </c>
      <c r="J2890" s="11">
        <v>0</v>
      </c>
      <c r="K2890" s="15" t="s">
        <v>4183</v>
      </c>
      <c r="L2890" s="11" t="s">
        <v>4178</v>
      </c>
      <c r="M2890" s="11" t="s">
        <v>4184</v>
      </c>
      <c r="N2890" s="11" t="s">
        <v>4180</v>
      </c>
      <c r="O2890" s="11">
        <v>17</v>
      </c>
      <c r="P2890" s="11">
        <v>0</v>
      </c>
      <c r="Q2890" s="11">
        <v>17</v>
      </c>
      <c r="R2890" s="11">
        <v>2</v>
      </c>
    </row>
    <row r="2891" spans="1:18">
      <c r="A2891" s="10" t="s">
        <v>6738</v>
      </c>
      <c r="B2891" s="11" t="s">
        <v>49</v>
      </c>
      <c r="C2891" s="11" t="s">
        <v>4177</v>
      </c>
      <c r="D2891" s="11">
        <v>98126</v>
      </c>
      <c r="E2891" s="16">
        <v>345000</v>
      </c>
      <c r="F2891" s="12">
        <v>2</v>
      </c>
      <c r="G2891" s="15">
        <v>1</v>
      </c>
      <c r="H2891" s="11">
        <v>970</v>
      </c>
      <c r="I2891" s="13">
        <v>356</v>
      </c>
      <c r="J2891" s="11">
        <v>0</v>
      </c>
      <c r="K2891" s="15" t="s">
        <v>4183</v>
      </c>
      <c r="L2891" s="11" t="s">
        <v>4183</v>
      </c>
      <c r="M2891" s="11" t="s">
        <v>4184</v>
      </c>
      <c r="N2891" s="11" t="s">
        <v>4179</v>
      </c>
      <c r="O2891" s="11">
        <v>93</v>
      </c>
      <c r="P2891" s="11">
        <v>1958</v>
      </c>
      <c r="Q2891" s="11">
        <v>67</v>
      </c>
      <c r="R2891" s="11">
        <v>1</v>
      </c>
    </row>
    <row r="2892" spans="1:18">
      <c r="A2892" s="10" t="s">
        <v>6739</v>
      </c>
      <c r="B2892" s="11" t="s">
        <v>49</v>
      </c>
      <c r="C2892" s="11" t="s">
        <v>4177</v>
      </c>
      <c r="D2892" s="11">
        <v>98117</v>
      </c>
      <c r="E2892" s="16">
        <v>345000</v>
      </c>
      <c r="F2892" s="12">
        <v>2</v>
      </c>
      <c r="G2892" s="15">
        <v>1</v>
      </c>
      <c r="H2892" s="15">
        <v>1080</v>
      </c>
      <c r="I2892" s="13">
        <v>319</v>
      </c>
      <c r="J2892" s="11">
        <v>0</v>
      </c>
      <c r="K2892" s="15" t="s">
        <v>4183</v>
      </c>
      <c r="L2892" s="11" t="s">
        <v>4183</v>
      </c>
      <c r="M2892" s="11" t="s">
        <v>4184</v>
      </c>
      <c r="N2892" s="11" t="s">
        <v>4180</v>
      </c>
      <c r="O2892" s="11">
        <v>85</v>
      </c>
      <c r="P2892" s="11">
        <v>1996</v>
      </c>
      <c r="Q2892" s="11">
        <v>29</v>
      </c>
      <c r="R2892" s="11">
        <v>1</v>
      </c>
    </row>
    <row r="2893" spans="1:18">
      <c r="A2893" s="10" t="s">
        <v>6740</v>
      </c>
      <c r="B2893" s="11" t="s">
        <v>49</v>
      </c>
      <c r="C2893" s="11" t="s">
        <v>4177</v>
      </c>
      <c r="D2893" s="11">
        <v>98136</v>
      </c>
      <c r="E2893" s="16">
        <v>345000</v>
      </c>
      <c r="F2893" s="12">
        <v>2</v>
      </c>
      <c r="G2893" s="15">
        <v>1</v>
      </c>
      <c r="H2893" s="15">
        <v>1080</v>
      </c>
      <c r="I2893" s="13">
        <v>319</v>
      </c>
      <c r="J2893" s="11">
        <v>0</v>
      </c>
      <c r="K2893" s="15" t="s">
        <v>4183</v>
      </c>
      <c r="L2893" s="11" t="s">
        <v>4183</v>
      </c>
      <c r="M2893" s="11" t="s">
        <v>4184</v>
      </c>
      <c r="N2893" s="11" t="s">
        <v>4180</v>
      </c>
      <c r="O2893" s="11">
        <v>70</v>
      </c>
      <c r="P2893" s="11">
        <v>2005</v>
      </c>
      <c r="Q2893" s="11">
        <v>20</v>
      </c>
      <c r="R2893" s="11">
        <v>1</v>
      </c>
    </row>
    <row r="2894" spans="1:18">
      <c r="A2894" s="10" t="s">
        <v>6741</v>
      </c>
      <c r="B2894" s="11" t="s">
        <v>100</v>
      </c>
      <c r="C2894" s="11" t="s">
        <v>4177</v>
      </c>
      <c r="D2894" s="11">
        <v>98155</v>
      </c>
      <c r="E2894" s="16">
        <v>345000</v>
      </c>
      <c r="F2894" s="12">
        <v>3</v>
      </c>
      <c r="G2894" s="15">
        <v>2.5</v>
      </c>
      <c r="H2894" s="15">
        <v>1680</v>
      </c>
      <c r="I2894" s="13">
        <v>205</v>
      </c>
      <c r="J2894" s="11">
        <v>0</v>
      </c>
      <c r="K2894" s="15" t="s">
        <v>4183</v>
      </c>
      <c r="L2894" s="11" t="s">
        <v>4183</v>
      </c>
      <c r="M2894" s="11" t="s">
        <v>4184</v>
      </c>
      <c r="N2894" s="11" t="s">
        <v>4180</v>
      </c>
      <c r="O2894" s="11">
        <v>18</v>
      </c>
      <c r="P2894" s="11">
        <v>0</v>
      </c>
      <c r="Q2894" s="11">
        <v>18</v>
      </c>
      <c r="R2894" s="11">
        <v>2</v>
      </c>
    </row>
    <row r="2895" spans="1:18">
      <c r="A2895" s="10" t="s">
        <v>6742</v>
      </c>
      <c r="B2895" s="11" t="s">
        <v>100</v>
      </c>
      <c r="C2895" s="11" t="s">
        <v>4177</v>
      </c>
      <c r="D2895" s="11">
        <v>98155</v>
      </c>
      <c r="E2895" s="16">
        <v>345000</v>
      </c>
      <c r="F2895" s="12">
        <v>3</v>
      </c>
      <c r="G2895" s="15">
        <v>1.75</v>
      </c>
      <c r="H2895" s="15">
        <v>1540</v>
      </c>
      <c r="I2895" s="13">
        <v>224</v>
      </c>
      <c r="J2895" s="11">
        <v>0</v>
      </c>
      <c r="K2895" s="15" t="s">
        <v>4183</v>
      </c>
      <c r="L2895" s="11" t="s">
        <v>4178</v>
      </c>
      <c r="M2895" s="11" t="s">
        <v>4184</v>
      </c>
      <c r="N2895" s="11" t="s">
        <v>4179</v>
      </c>
      <c r="O2895" s="11">
        <v>70</v>
      </c>
      <c r="P2895" s="11">
        <v>2009</v>
      </c>
      <c r="Q2895" s="11">
        <v>16</v>
      </c>
      <c r="R2895" s="11">
        <v>1</v>
      </c>
    </row>
    <row r="2896" spans="1:18">
      <c r="A2896" s="10" t="s">
        <v>3019</v>
      </c>
      <c r="B2896" s="11" t="s">
        <v>1392</v>
      </c>
      <c r="C2896" s="11" t="s">
        <v>4177</v>
      </c>
      <c r="D2896" s="11">
        <v>98030</v>
      </c>
      <c r="E2896" s="16">
        <v>344950</v>
      </c>
      <c r="F2896" s="12">
        <v>4</v>
      </c>
      <c r="G2896" s="15">
        <v>2</v>
      </c>
      <c r="H2896" s="15">
        <v>2330</v>
      </c>
      <c r="I2896" s="13">
        <v>148</v>
      </c>
      <c r="J2896" s="11">
        <v>0</v>
      </c>
      <c r="K2896" s="15" t="s">
        <v>4183</v>
      </c>
      <c r="L2896" s="11" t="s">
        <v>4178</v>
      </c>
      <c r="M2896" s="11" t="s">
        <v>4184</v>
      </c>
      <c r="N2896" s="11" t="s">
        <v>4179</v>
      </c>
      <c r="O2896" s="11">
        <v>84</v>
      </c>
      <c r="P2896" s="11">
        <v>1998</v>
      </c>
      <c r="Q2896" s="11">
        <v>27</v>
      </c>
      <c r="R2896" s="11">
        <v>1</v>
      </c>
    </row>
    <row r="2897" spans="1:18">
      <c r="A2897" s="10" t="s">
        <v>3020</v>
      </c>
      <c r="B2897" s="11" t="s">
        <v>319</v>
      </c>
      <c r="C2897" s="11" t="s">
        <v>4177</v>
      </c>
      <c r="D2897" s="11">
        <v>98055</v>
      </c>
      <c r="E2897" s="16">
        <v>344500</v>
      </c>
      <c r="F2897" s="12">
        <v>4</v>
      </c>
      <c r="G2897" s="15">
        <v>2.75</v>
      </c>
      <c r="H2897" s="15">
        <v>1800</v>
      </c>
      <c r="I2897" s="13">
        <v>191</v>
      </c>
      <c r="J2897" s="11">
        <v>0</v>
      </c>
      <c r="K2897" s="15" t="s">
        <v>4183</v>
      </c>
      <c r="L2897" s="11" t="s">
        <v>4178</v>
      </c>
      <c r="M2897" s="11" t="s">
        <v>4184</v>
      </c>
      <c r="N2897" s="11" t="s">
        <v>4180</v>
      </c>
      <c r="O2897" s="11">
        <v>23</v>
      </c>
      <c r="P2897" s="11">
        <v>0</v>
      </c>
      <c r="Q2897" s="11">
        <v>23</v>
      </c>
      <c r="R2897" s="11">
        <v>1</v>
      </c>
    </row>
    <row r="2898" spans="1:18">
      <c r="A2898" s="10" t="s">
        <v>6743</v>
      </c>
      <c r="B2898" s="11" t="s">
        <v>49</v>
      </c>
      <c r="C2898" s="11" t="s">
        <v>4177</v>
      </c>
      <c r="D2898" s="11">
        <v>98125</v>
      </c>
      <c r="E2898" s="16">
        <v>344000</v>
      </c>
      <c r="F2898" s="12">
        <v>3</v>
      </c>
      <c r="G2898" s="15">
        <v>2.5</v>
      </c>
      <c r="H2898" s="15">
        <v>1232</v>
      </c>
      <c r="I2898" s="13">
        <v>279</v>
      </c>
      <c r="J2898" s="11">
        <v>0</v>
      </c>
      <c r="K2898" s="15" t="s">
        <v>4183</v>
      </c>
      <c r="L2898" s="11" t="s">
        <v>4183</v>
      </c>
      <c r="M2898" s="11" t="s">
        <v>4184</v>
      </c>
      <c r="N2898" s="11" t="s">
        <v>4180</v>
      </c>
      <c r="O2898" s="11">
        <v>18</v>
      </c>
      <c r="P2898" s="11">
        <v>0</v>
      </c>
      <c r="Q2898" s="11">
        <v>18</v>
      </c>
      <c r="R2898" s="11">
        <v>3</v>
      </c>
    </row>
    <row r="2899" spans="1:18">
      <c r="A2899" s="10" t="s">
        <v>6744</v>
      </c>
      <c r="B2899" s="11" t="s">
        <v>49</v>
      </c>
      <c r="C2899" s="11" t="s">
        <v>4177</v>
      </c>
      <c r="D2899" s="11">
        <v>98136</v>
      </c>
      <c r="E2899" s="16">
        <v>343566</v>
      </c>
      <c r="F2899" s="12">
        <v>2</v>
      </c>
      <c r="G2899" s="15">
        <v>1</v>
      </c>
      <c r="H2899" s="15">
        <v>1100</v>
      </c>
      <c r="I2899" s="13">
        <v>312</v>
      </c>
      <c r="J2899" s="11">
        <v>0</v>
      </c>
      <c r="K2899" s="15" t="s">
        <v>4183</v>
      </c>
      <c r="L2899" s="11" t="s">
        <v>4183</v>
      </c>
      <c r="M2899" s="11" t="s">
        <v>4184</v>
      </c>
      <c r="N2899" s="11" t="s">
        <v>4180</v>
      </c>
      <c r="O2899" s="11">
        <v>71</v>
      </c>
      <c r="P2899" s="11">
        <v>2005</v>
      </c>
      <c r="Q2899" s="11">
        <v>20</v>
      </c>
      <c r="R2899" s="11">
        <v>1</v>
      </c>
    </row>
    <row r="2900" spans="1:18">
      <c r="A2900" s="10" t="s">
        <v>3023</v>
      </c>
      <c r="B2900" s="11" t="s">
        <v>49</v>
      </c>
      <c r="C2900" s="11" t="s">
        <v>4177</v>
      </c>
      <c r="D2900" s="11">
        <v>98178</v>
      </c>
      <c r="E2900" s="16">
        <v>343500</v>
      </c>
      <c r="F2900" s="12">
        <v>4</v>
      </c>
      <c r="G2900" s="15">
        <v>1.75</v>
      </c>
      <c r="H2900" s="15">
        <v>1760</v>
      </c>
      <c r="I2900" s="13">
        <v>195</v>
      </c>
      <c r="J2900" s="11">
        <v>0</v>
      </c>
      <c r="K2900" s="15" t="s">
        <v>4183</v>
      </c>
      <c r="L2900" s="11" t="s">
        <v>4178</v>
      </c>
      <c r="M2900" s="11" t="s">
        <v>4179</v>
      </c>
      <c r="N2900" s="11" t="s">
        <v>4179</v>
      </c>
      <c r="O2900" s="11">
        <v>75</v>
      </c>
      <c r="P2900" s="11">
        <v>1983</v>
      </c>
      <c r="Q2900" s="11">
        <v>42</v>
      </c>
      <c r="R2900" s="11">
        <v>1</v>
      </c>
    </row>
    <row r="2901" spans="1:18">
      <c r="A2901" s="10" t="s">
        <v>6745</v>
      </c>
      <c r="B2901" s="11" t="s">
        <v>920</v>
      </c>
      <c r="C2901" s="11" t="s">
        <v>4177</v>
      </c>
      <c r="D2901" s="11">
        <v>98038</v>
      </c>
      <c r="E2901" s="16">
        <v>343000</v>
      </c>
      <c r="F2901" s="12">
        <v>4</v>
      </c>
      <c r="G2901" s="15">
        <v>2.5</v>
      </c>
      <c r="H2901" s="15">
        <v>2070</v>
      </c>
      <c r="I2901" s="13">
        <v>166</v>
      </c>
      <c r="J2901" s="11">
        <v>0</v>
      </c>
      <c r="K2901" s="15" t="s">
        <v>4183</v>
      </c>
      <c r="L2901" s="11" t="s">
        <v>4183</v>
      </c>
      <c r="M2901" s="11" t="s">
        <v>4184</v>
      </c>
      <c r="N2901" s="11" t="s">
        <v>4180</v>
      </c>
      <c r="O2901" s="11">
        <v>21</v>
      </c>
      <c r="P2901" s="11">
        <v>2003</v>
      </c>
      <c r="Q2901" s="11">
        <v>22</v>
      </c>
      <c r="R2901" s="11">
        <v>2</v>
      </c>
    </row>
    <row r="2902" spans="1:18">
      <c r="A2902" s="10" t="s">
        <v>6746</v>
      </c>
      <c r="B2902" s="11" t="s">
        <v>49</v>
      </c>
      <c r="C2902" s="11" t="s">
        <v>4177</v>
      </c>
      <c r="D2902" s="11">
        <v>98146</v>
      </c>
      <c r="E2902" s="16">
        <v>343000</v>
      </c>
      <c r="F2902" s="12">
        <v>4</v>
      </c>
      <c r="G2902" s="15">
        <v>1.75</v>
      </c>
      <c r="H2902" s="15">
        <v>2290</v>
      </c>
      <c r="I2902" s="13">
        <v>150</v>
      </c>
      <c r="J2902" s="11">
        <v>0</v>
      </c>
      <c r="K2902" s="15" t="s">
        <v>4183</v>
      </c>
      <c r="L2902" s="11" t="s">
        <v>4178</v>
      </c>
      <c r="M2902" s="11" t="s">
        <v>4184</v>
      </c>
      <c r="N2902" s="11" t="s">
        <v>4180</v>
      </c>
      <c r="O2902" s="11">
        <v>65</v>
      </c>
      <c r="P2902" s="11">
        <v>2012</v>
      </c>
      <c r="Q2902" s="11">
        <v>13</v>
      </c>
      <c r="R2902" s="11">
        <v>1</v>
      </c>
    </row>
    <row r="2903" spans="1:18">
      <c r="A2903" s="10" t="s">
        <v>6747</v>
      </c>
      <c r="B2903" s="11" t="s">
        <v>1035</v>
      </c>
      <c r="C2903" s="11" t="s">
        <v>4177</v>
      </c>
      <c r="D2903" s="11">
        <v>98022</v>
      </c>
      <c r="E2903" s="16">
        <v>342500</v>
      </c>
      <c r="F2903" s="12">
        <v>3</v>
      </c>
      <c r="G2903" s="15">
        <v>2</v>
      </c>
      <c r="H2903" s="15">
        <v>2080</v>
      </c>
      <c r="I2903" s="13">
        <v>165</v>
      </c>
      <c r="J2903" s="11">
        <v>0</v>
      </c>
      <c r="K2903" s="15" t="s">
        <v>4183</v>
      </c>
      <c r="L2903" s="11" t="s">
        <v>4183</v>
      </c>
      <c r="M2903" s="11" t="s">
        <v>4184</v>
      </c>
      <c r="N2903" s="11" t="s">
        <v>4180</v>
      </c>
      <c r="O2903" s="11">
        <v>23</v>
      </c>
      <c r="P2903" s="11">
        <v>0</v>
      </c>
      <c r="Q2903" s="11">
        <v>23</v>
      </c>
      <c r="R2903" s="11">
        <v>1</v>
      </c>
    </row>
    <row r="2904" spans="1:18">
      <c r="A2904" s="10" t="s">
        <v>6748</v>
      </c>
      <c r="B2904" s="11" t="s">
        <v>46</v>
      </c>
      <c r="C2904" s="11" t="s">
        <v>4177</v>
      </c>
      <c r="D2904" s="11">
        <v>98034</v>
      </c>
      <c r="E2904" s="16">
        <v>342500</v>
      </c>
      <c r="F2904" s="12">
        <v>2</v>
      </c>
      <c r="G2904" s="15">
        <v>1.75</v>
      </c>
      <c r="H2904" s="15">
        <v>1210</v>
      </c>
      <c r="I2904" s="13">
        <v>283</v>
      </c>
      <c r="J2904" s="11">
        <v>0</v>
      </c>
      <c r="K2904" s="15" t="s">
        <v>4183</v>
      </c>
      <c r="L2904" s="11" t="s">
        <v>4183</v>
      </c>
      <c r="M2904" s="11" t="s">
        <v>4184</v>
      </c>
      <c r="N2904" s="11" t="s">
        <v>4180</v>
      </c>
      <c r="O2904" s="11">
        <v>43</v>
      </c>
      <c r="P2904" s="11">
        <v>0</v>
      </c>
      <c r="Q2904" s="11">
        <v>43</v>
      </c>
      <c r="R2904" s="11">
        <v>1</v>
      </c>
    </row>
    <row r="2905" spans="1:18">
      <c r="A2905" s="10" t="s">
        <v>6749</v>
      </c>
      <c r="B2905" s="11" t="s">
        <v>329</v>
      </c>
      <c r="C2905" s="11" t="s">
        <v>4177</v>
      </c>
      <c r="D2905" s="11">
        <v>98028</v>
      </c>
      <c r="E2905" s="16">
        <v>342400</v>
      </c>
      <c r="F2905" s="12">
        <v>3</v>
      </c>
      <c r="G2905" s="15">
        <v>2.25</v>
      </c>
      <c r="H2905" s="15">
        <v>1180</v>
      </c>
      <c r="I2905" s="13">
        <v>290</v>
      </c>
      <c r="J2905" s="11">
        <v>0</v>
      </c>
      <c r="K2905" s="15" t="s">
        <v>4183</v>
      </c>
      <c r="L2905" s="11" t="s">
        <v>4183</v>
      </c>
      <c r="M2905" s="11" t="s">
        <v>4184</v>
      </c>
      <c r="N2905" s="11" t="s">
        <v>4180</v>
      </c>
      <c r="O2905" s="11">
        <v>39</v>
      </c>
      <c r="P2905" s="11">
        <v>0</v>
      </c>
      <c r="Q2905" s="11">
        <v>39</v>
      </c>
      <c r="R2905" s="11">
        <v>2</v>
      </c>
    </row>
    <row r="2906" spans="1:18">
      <c r="A2906" s="10" t="s">
        <v>6750</v>
      </c>
      <c r="B2906" s="11" t="s">
        <v>675</v>
      </c>
      <c r="C2906" s="11" t="s">
        <v>4177</v>
      </c>
      <c r="D2906" s="11">
        <v>98023</v>
      </c>
      <c r="E2906" s="16">
        <v>342246</v>
      </c>
      <c r="F2906" s="12">
        <v>4</v>
      </c>
      <c r="G2906" s="15">
        <v>2.5</v>
      </c>
      <c r="H2906" s="15">
        <v>1980</v>
      </c>
      <c r="I2906" s="13">
        <v>173</v>
      </c>
      <c r="J2906" s="11">
        <v>0</v>
      </c>
      <c r="K2906" s="15" t="s">
        <v>4183</v>
      </c>
      <c r="L2906" s="11" t="s">
        <v>4183</v>
      </c>
      <c r="M2906" s="11" t="s">
        <v>4184</v>
      </c>
      <c r="N2906" s="11" t="s">
        <v>4180</v>
      </c>
      <c r="O2906" s="11">
        <v>37</v>
      </c>
      <c r="P2906" s="11">
        <v>2000</v>
      </c>
      <c r="Q2906" s="11">
        <v>25</v>
      </c>
      <c r="R2906" s="11">
        <v>2</v>
      </c>
    </row>
    <row r="2907" spans="1:18">
      <c r="A2907" s="10" t="s">
        <v>6751</v>
      </c>
      <c r="B2907" s="11" t="s">
        <v>1392</v>
      </c>
      <c r="C2907" s="11" t="s">
        <v>4177</v>
      </c>
      <c r="D2907" s="11">
        <v>98030</v>
      </c>
      <c r="E2907" s="16">
        <v>342000</v>
      </c>
      <c r="F2907" s="12">
        <v>4</v>
      </c>
      <c r="G2907" s="15">
        <v>2.5</v>
      </c>
      <c r="H2907" s="15">
        <v>2300</v>
      </c>
      <c r="I2907" s="13">
        <v>149</v>
      </c>
      <c r="J2907" s="11">
        <v>0</v>
      </c>
      <c r="K2907" s="15" t="s">
        <v>4183</v>
      </c>
      <c r="L2907" s="11" t="s">
        <v>4183</v>
      </c>
      <c r="M2907" s="11" t="s">
        <v>4184</v>
      </c>
      <c r="N2907" s="11" t="s">
        <v>4180</v>
      </c>
      <c r="O2907" s="11">
        <v>24</v>
      </c>
      <c r="P2907" s="11">
        <v>0</v>
      </c>
      <c r="Q2907" s="11">
        <v>24</v>
      </c>
      <c r="R2907" s="11">
        <v>2</v>
      </c>
    </row>
    <row r="2908" spans="1:18">
      <c r="A2908" s="10" t="s">
        <v>6752</v>
      </c>
      <c r="B2908" s="11" t="s">
        <v>319</v>
      </c>
      <c r="C2908" s="11" t="s">
        <v>4177</v>
      </c>
      <c r="D2908" s="11">
        <v>98058</v>
      </c>
      <c r="E2908" s="16">
        <v>342000</v>
      </c>
      <c r="F2908" s="12">
        <v>3</v>
      </c>
      <c r="G2908" s="15">
        <v>1.75</v>
      </c>
      <c r="H2908" s="15">
        <v>1780</v>
      </c>
      <c r="I2908" s="13">
        <v>192</v>
      </c>
      <c r="J2908" s="11">
        <v>0</v>
      </c>
      <c r="K2908" s="15" t="s">
        <v>4183</v>
      </c>
      <c r="L2908" s="11" t="s">
        <v>4178</v>
      </c>
      <c r="M2908" s="11" t="s">
        <v>4184</v>
      </c>
      <c r="N2908" s="11" t="s">
        <v>4180</v>
      </c>
      <c r="O2908" s="11">
        <v>44</v>
      </c>
      <c r="P2908" s="11">
        <v>2013</v>
      </c>
      <c r="Q2908" s="11">
        <v>12</v>
      </c>
      <c r="R2908" s="11">
        <v>1</v>
      </c>
    </row>
    <row r="2909" spans="1:18">
      <c r="A2909" s="10" t="s">
        <v>3032</v>
      </c>
      <c r="B2909" s="11" t="s">
        <v>49</v>
      </c>
      <c r="C2909" s="11" t="s">
        <v>4177</v>
      </c>
      <c r="D2909" s="11">
        <v>98103</v>
      </c>
      <c r="E2909" s="16">
        <v>342000</v>
      </c>
      <c r="F2909" s="12">
        <v>2</v>
      </c>
      <c r="G2909" s="15">
        <v>2.5</v>
      </c>
      <c r="H2909" s="15">
        <v>1175</v>
      </c>
      <c r="I2909" s="13">
        <v>291</v>
      </c>
      <c r="J2909" s="11">
        <v>0</v>
      </c>
      <c r="K2909" s="15" t="s">
        <v>4183</v>
      </c>
      <c r="L2909" s="11" t="s">
        <v>4178</v>
      </c>
      <c r="M2909" s="11" t="s">
        <v>4184</v>
      </c>
      <c r="N2909" s="11" t="s">
        <v>4180</v>
      </c>
      <c r="O2909" s="11">
        <v>20</v>
      </c>
      <c r="P2909" s="11">
        <v>0</v>
      </c>
      <c r="Q2909" s="11">
        <v>20</v>
      </c>
      <c r="R2909" s="11">
        <v>2</v>
      </c>
    </row>
    <row r="2910" spans="1:18">
      <c r="A2910" s="10" t="s">
        <v>6753</v>
      </c>
      <c r="B2910" s="11" t="s">
        <v>49</v>
      </c>
      <c r="C2910" s="11" t="s">
        <v>4177</v>
      </c>
      <c r="D2910" s="11">
        <v>98125</v>
      </c>
      <c r="E2910" s="16">
        <v>342000</v>
      </c>
      <c r="F2910" s="12">
        <v>3</v>
      </c>
      <c r="G2910" s="15">
        <v>1</v>
      </c>
      <c r="H2910" s="15">
        <v>1260</v>
      </c>
      <c r="I2910" s="13">
        <v>271</v>
      </c>
      <c r="J2910" s="11">
        <v>0</v>
      </c>
      <c r="K2910" s="15" t="s">
        <v>4183</v>
      </c>
      <c r="L2910" s="11" t="s">
        <v>4178</v>
      </c>
      <c r="M2910" s="11" t="s">
        <v>4184</v>
      </c>
      <c r="N2910" s="11" t="s">
        <v>4180</v>
      </c>
      <c r="O2910" s="11">
        <v>81</v>
      </c>
      <c r="P2910" s="11">
        <v>0</v>
      </c>
      <c r="Q2910" s="11">
        <v>81</v>
      </c>
      <c r="R2910" s="11">
        <v>1</v>
      </c>
    </row>
    <row r="2911" spans="1:18">
      <c r="A2911" s="10" t="s">
        <v>3034</v>
      </c>
      <c r="B2911" s="11" t="s">
        <v>49</v>
      </c>
      <c r="C2911" s="11" t="s">
        <v>4177</v>
      </c>
      <c r="D2911" s="11">
        <v>98118</v>
      </c>
      <c r="E2911" s="16">
        <v>342000</v>
      </c>
      <c r="F2911" s="12">
        <v>2</v>
      </c>
      <c r="G2911" s="15">
        <v>1</v>
      </c>
      <c r="H2911" s="11">
        <v>740</v>
      </c>
      <c r="I2911" s="13">
        <v>462</v>
      </c>
      <c r="J2911" s="11">
        <v>0</v>
      </c>
      <c r="K2911" s="15" t="s">
        <v>4183</v>
      </c>
      <c r="L2911" s="11" t="s">
        <v>4183</v>
      </c>
      <c r="M2911" s="11" t="s">
        <v>4184</v>
      </c>
      <c r="N2911" s="11" t="s">
        <v>4180</v>
      </c>
      <c r="O2911" s="11">
        <v>77</v>
      </c>
      <c r="P2911" s="11">
        <v>1994</v>
      </c>
      <c r="Q2911" s="11">
        <v>31</v>
      </c>
      <c r="R2911" s="11">
        <v>1</v>
      </c>
    </row>
    <row r="2912" spans="1:18">
      <c r="A2912" s="10" t="s">
        <v>6754</v>
      </c>
      <c r="B2912" s="11" t="s">
        <v>102</v>
      </c>
      <c r="C2912" s="11" t="s">
        <v>4177</v>
      </c>
      <c r="D2912" s="11">
        <v>98074</v>
      </c>
      <c r="E2912" s="16">
        <v>341750</v>
      </c>
      <c r="F2912" s="12">
        <v>3</v>
      </c>
      <c r="G2912" s="15">
        <v>2.25</v>
      </c>
      <c r="H2912" s="15">
        <v>2180</v>
      </c>
      <c r="I2912" s="13">
        <v>157</v>
      </c>
      <c r="J2912" s="11">
        <v>0</v>
      </c>
      <c r="K2912" s="15" t="s">
        <v>4183</v>
      </c>
      <c r="L2912" s="11" t="s">
        <v>4183</v>
      </c>
      <c r="M2912" s="11" t="s">
        <v>4184</v>
      </c>
      <c r="N2912" s="11" t="s">
        <v>4180</v>
      </c>
      <c r="O2912" s="11">
        <v>39</v>
      </c>
      <c r="P2912" s="11">
        <v>0</v>
      </c>
      <c r="Q2912" s="11">
        <v>39</v>
      </c>
      <c r="R2912" s="11">
        <v>2</v>
      </c>
    </row>
    <row r="2913" spans="1:18">
      <c r="A2913" s="10" t="s">
        <v>6755</v>
      </c>
      <c r="B2913" s="11" t="s">
        <v>319</v>
      </c>
      <c r="C2913" s="11" t="s">
        <v>4177</v>
      </c>
      <c r="D2913" s="11">
        <v>98059</v>
      </c>
      <c r="E2913" s="16">
        <v>341167</v>
      </c>
      <c r="F2913" s="12">
        <v>5</v>
      </c>
      <c r="G2913" s="15">
        <v>2.75</v>
      </c>
      <c r="H2913" s="15">
        <v>2670</v>
      </c>
      <c r="I2913" s="13">
        <v>128</v>
      </c>
      <c r="J2913" s="11">
        <v>0</v>
      </c>
      <c r="K2913" s="15" t="s">
        <v>4183</v>
      </c>
      <c r="L2913" s="11" t="s">
        <v>4183</v>
      </c>
      <c r="M2913" s="11" t="s">
        <v>4184</v>
      </c>
      <c r="N2913" s="11" t="s">
        <v>4180</v>
      </c>
      <c r="O2913" s="11">
        <v>11</v>
      </c>
      <c r="P2913" s="11">
        <v>0</v>
      </c>
      <c r="Q2913" s="11">
        <v>11</v>
      </c>
      <c r="R2913" s="11">
        <v>2</v>
      </c>
    </row>
    <row r="2914" spans="1:18">
      <c r="A2914" s="10" t="s">
        <v>6756</v>
      </c>
      <c r="B2914" s="11" t="s">
        <v>319</v>
      </c>
      <c r="C2914" s="11" t="s">
        <v>4177</v>
      </c>
      <c r="D2914" s="11">
        <v>98058</v>
      </c>
      <c r="E2914" s="16">
        <v>341000</v>
      </c>
      <c r="F2914" s="12">
        <v>4</v>
      </c>
      <c r="G2914" s="15">
        <v>1.75</v>
      </c>
      <c r="H2914" s="15">
        <v>1920</v>
      </c>
      <c r="I2914" s="13">
        <v>178</v>
      </c>
      <c r="J2914" s="11">
        <v>0</v>
      </c>
      <c r="K2914" s="15" t="s">
        <v>4183</v>
      </c>
      <c r="L2914" s="11" t="s">
        <v>4178</v>
      </c>
      <c r="M2914" s="11" t="s">
        <v>4184</v>
      </c>
      <c r="N2914" s="11" t="s">
        <v>4179</v>
      </c>
      <c r="O2914" s="11">
        <v>50</v>
      </c>
      <c r="P2914" s="11">
        <v>0</v>
      </c>
      <c r="Q2914" s="11">
        <v>50</v>
      </c>
      <c r="R2914" s="11">
        <v>1</v>
      </c>
    </row>
    <row r="2915" spans="1:18">
      <c r="A2915" s="10" t="s">
        <v>6757</v>
      </c>
      <c r="B2915" s="11" t="s">
        <v>49</v>
      </c>
      <c r="C2915" s="11" t="s">
        <v>4177</v>
      </c>
      <c r="D2915" s="11">
        <v>98126</v>
      </c>
      <c r="E2915" s="16">
        <v>341000</v>
      </c>
      <c r="F2915" s="12">
        <v>3</v>
      </c>
      <c r="G2915" s="15">
        <v>2.5</v>
      </c>
      <c r="H2915" s="15">
        <v>1480</v>
      </c>
      <c r="I2915" s="13">
        <v>230</v>
      </c>
      <c r="J2915" s="11">
        <v>0</v>
      </c>
      <c r="K2915" s="15" t="s">
        <v>4183</v>
      </c>
      <c r="L2915" s="11" t="s">
        <v>4178</v>
      </c>
      <c r="M2915" s="11" t="s">
        <v>4184</v>
      </c>
      <c r="N2915" s="11" t="s">
        <v>4180</v>
      </c>
      <c r="O2915" s="11">
        <v>13</v>
      </c>
      <c r="P2915" s="11">
        <v>1912</v>
      </c>
      <c r="Q2915" s="11">
        <v>113</v>
      </c>
      <c r="R2915" s="11">
        <v>2</v>
      </c>
    </row>
    <row r="2916" spans="1:18">
      <c r="A2916" s="10" t="s">
        <v>6758</v>
      </c>
      <c r="B2916" s="11" t="s">
        <v>49</v>
      </c>
      <c r="C2916" s="11" t="s">
        <v>4177</v>
      </c>
      <c r="D2916" s="11">
        <v>98115</v>
      </c>
      <c r="E2916" s="16">
        <v>341000</v>
      </c>
      <c r="F2916" s="12">
        <v>3</v>
      </c>
      <c r="G2916" s="15">
        <v>1</v>
      </c>
      <c r="H2916" s="15">
        <v>1390</v>
      </c>
      <c r="I2916" s="13">
        <v>245</v>
      </c>
      <c r="J2916" s="11">
        <v>0</v>
      </c>
      <c r="K2916" s="15" t="s">
        <v>4183</v>
      </c>
      <c r="L2916" s="11" t="s">
        <v>4183</v>
      </c>
      <c r="M2916" s="11" t="s">
        <v>4184</v>
      </c>
      <c r="N2916" s="11" t="s">
        <v>4180</v>
      </c>
      <c r="O2916" s="11">
        <v>117</v>
      </c>
      <c r="P2916" s="11">
        <v>1988</v>
      </c>
      <c r="Q2916" s="11">
        <v>37</v>
      </c>
      <c r="R2916" s="11">
        <v>1.5</v>
      </c>
    </row>
    <row r="2917" spans="1:18">
      <c r="A2917" s="10" t="s">
        <v>6759</v>
      </c>
      <c r="B2917" s="11" t="s">
        <v>100</v>
      </c>
      <c r="C2917" s="11" t="s">
        <v>4177</v>
      </c>
      <c r="D2917" s="11">
        <v>98155</v>
      </c>
      <c r="E2917" s="16">
        <v>341000</v>
      </c>
      <c r="F2917" s="12">
        <v>3</v>
      </c>
      <c r="G2917" s="15">
        <v>1.5</v>
      </c>
      <c r="H2917" s="15">
        <v>1720</v>
      </c>
      <c r="I2917" s="13">
        <v>198</v>
      </c>
      <c r="J2917" s="11">
        <v>0</v>
      </c>
      <c r="K2917" s="15" t="s">
        <v>4183</v>
      </c>
      <c r="L2917" s="11" t="s">
        <v>4183</v>
      </c>
      <c r="M2917" s="11" t="s">
        <v>4184</v>
      </c>
      <c r="N2917" s="11" t="s">
        <v>4179</v>
      </c>
      <c r="O2917" s="11">
        <v>73</v>
      </c>
      <c r="P2917" s="11">
        <v>0</v>
      </c>
      <c r="Q2917" s="11">
        <v>73</v>
      </c>
      <c r="R2917" s="11">
        <v>1.5</v>
      </c>
    </row>
    <row r="2918" spans="1:18">
      <c r="A2918" s="10" t="s">
        <v>6760</v>
      </c>
      <c r="B2918" s="11" t="s">
        <v>519</v>
      </c>
      <c r="C2918" s="11" t="s">
        <v>4177</v>
      </c>
      <c r="D2918" s="11">
        <v>98002</v>
      </c>
      <c r="E2918" s="16">
        <v>340000</v>
      </c>
      <c r="F2918" s="12">
        <v>3</v>
      </c>
      <c r="G2918" s="15">
        <v>2.25</v>
      </c>
      <c r="H2918" s="15">
        <v>2120</v>
      </c>
      <c r="I2918" s="13">
        <v>160</v>
      </c>
      <c r="J2918" s="11">
        <v>0</v>
      </c>
      <c r="K2918" s="15" t="s">
        <v>4183</v>
      </c>
      <c r="L2918" s="11" t="s">
        <v>4183</v>
      </c>
      <c r="M2918" s="11" t="s">
        <v>4184</v>
      </c>
      <c r="N2918" s="11" t="s">
        <v>4180</v>
      </c>
      <c r="O2918" s="11">
        <v>28</v>
      </c>
      <c r="P2918" s="11">
        <v>0</v>
      </c>
      <c r="Q2918" s="11">
        <v>28</v>
      </c>
      <c r="R2918" s="11">
        <v>1</v>
      </c>
    </row>
    <row r="2919" spans="1:18">
      <c r="A2919" s="10" t="s">
        <v>6761</v>
      </c>
      <c r="B2919" s="11" t="s">
        <v>1392</v>
      </c>
      <c r="C2919" s="11" t="s">
        <v>4177</v>
      </c>
      <c r="D2919" s="11">
        <v>98042</v>
      </c>
      <c r="E2919" s="16">
        <v>340000</v>
      </c>
      <c r="F2919" s="12">
        <v>3</v>
      </c>
      <c r="G2919" s="15">
        <v>1.75</v>
      </c>
      <c r="H2919" s="15">
        <v>2190</v>
      </c>
      <c r="I2919" s="13">
        <v>155</v>
      </c>
      <c r="J2919" s="11">
        <v>0</v>
      </c>
      <c r="K2919" s="15" t="s">
        <v>4183</v>
      </c>
      <c r="L2919" s="11" t="s">
        <v>4183</v>
      </c>
      <c r="M2919" s="11" t="s">
        <v>4184</v>
      </c>
      <c r="N2919" s="11" t="s">
        <v>4179</v>
      </c>
      <c r="O2919" s="11">
        <v>47</v>
      </c>
      <c r="P2919" s="11">
        <v>2000</v>
      </c>
      <c r="Q2919" s="11">
        <v>25</v>
      </c>
      <c r="R2919" s="11">
        <v>2</v>
      </c>
    </row>
    <row r="2920" spans="1:18">
      <c r="A2920" s="10" t="s">
        <v>6762</v>
      </c>
      <c r="B2920" s="11" t="s">
        <v>319</v>
      </c>
      <c r="C2920" s="11" t="s">
        <v>4177</v>
      </c>
      <c r="D2920" s="11">
        <v>98056</v>
      </c>
      <c r="E2920" s="16">
        <v>340000</v>
      </c>
      <c r="F2920" s="12">
        <v>3</v>
      </c>
      <c r="G2920" s="15">
        <v>2.25</v>
      </c>
      <c r="H2920" s="15">
        <v>1970</v>
      </c>
      <c r="I2920" s="13">
        <v>173</v>
      </c>
      <c r="J2920" s="11">
        <v>0</v>
      </c>
      <c r="K2920" s="15" t="s">
        <v>4183</v>
      </c>
      <c r="L2920" s="11" t="s">
        <v>4183</v>
      </c>
      <c r="M2920" s="11" t="s">
        <v>4184</v>
      </c>
      <c r="N2920" s="11" t="s">
        <v>4180</v>
      </c>
      <c r="O2920" s="11">
        <v>28</v>
      </c>
      <c r="P2920" s="11">
        <v>0</v>
      </c>
      <c r="Q2920" s="11">
        <v>28</v>
      </c>
      <c r="R2920" s="11">
        <v>2</v>
      </c>
    </row>
    <row r="2921" spans="1:18">
      <c r="A2921" s="10" t="s">
        <v>6763</v>
      </c>
      <c r="B2921" s="11" t="s">
        <v>319</v>
      </c>
      <c r="C2921" s="11" t="s">
        <v>4177</v>
      </c>
      <c r="D2921" s="11">
        <v>98056</v>
      </c>
      <c r="E2921" s="16">
        <v>340000</v>
      </c>
      <c r="F2921" s="12">
        <v>3</v>
      </c>
      <c r="G2921" s="15">
        <v>1</v>
      </c>
      <c r="H2921" s="15">
        <v>1600</v>
      </c>
      <c r="I2921" s="13">
        <v>213</v>
      </c>
      <c r="J2921" s="11">
        <v>0</v>
      </c>
      <c r="K2921" s="15" t="s">
        <v>4183</v>
      </c>
      <c r="L2921" s="11" t="s">
        <v>4183</v>
      </c>
      <c r="M2921" s="11" t="s">
        <v>4184</v>
      </c>
      <c r="N2921" s="11" t="s">
        <v>4179</v>
      </c>
      <c r="O2921" s="11">
        <v>67</v>
      </c>
      <c r="P2921" s="11">
        <v>1972</v>
      </c>
      <c r="Q2921" s="11">
        <v>53</v>
      </c>
      <c r="R2921" s="11">
        <v>1</v>
      </c>
    </row>
    <row r="2922" spans="1:18">
      <c r="A2922" s="10" t="s">
        <v>6764</v>
      </c>
      <c r="B2922" s="11" t="s">
        <v>319</v>
      </c>
      <c r="C2922" s="11" t="s">
        <v>4177</v>
      </c>
      <c r="D2922" s="11">
        <v>98058</v>
      </c>
      <c r="E2922" s="16">
        <v>340000</v>
      </c>
      <c r="F2922" s="12">
        <v>3</v>
      </c>
      <c r="G2922" s="15">
        <v>2.5</v>
      </c>
      <c r="H2922" s="15">
        <v>2480</v>
      </c>
      <c r="I2922" s="13">
        <v>137</v>
      </c>
      <c r="J2922" s="11">
        <v>0</v>
      </c>
      <c r="K2922" s="15" t="s">
        <v>4183</v>
      </c>
      <c r="L2922" s="11" t="s">
        <v>4183</v>
      </c>
      <c r="M2922" s="11" t="s">
        <v>4184</v>
      </c>
      <c r="N2922" s="11" t="s">
        <v>4180</v>
      </c>
      <c r="O2922" s="11">
        <v>21</v>
      </c>
      <c r="P2922" s="11">
        <v>2003</v>
      </c>
      <c r="Q2922" s="11">
        <v>22</v>
      </c>
      <c r="R2922" s="11">
        <v>2</v>
      </c>
    </row>
    <row r="2923" spans="1:18">
      <c r="A2923" s="10" t="s">
        <v>6765</v>
      </c>
      <c r="B2923" s="11" t="s">
        <v>49</v>
      </c>
      <c r="C2923" s="11" t="s">
        <v>4177</v>
      </c>
      <c r="D2923" s="11">
        <v>98106</v>
      </c>
      <c r="E2923" s="16">
        <v>340000</v>
      </c>
      <c r="F2923" s="12">
        <v>3</v>
      </c>
      <c r="G2923" s="15">
        <v>1.75</v>
      </c>
      <c r="H2923" s="15">
        <v>1960</v>
      </c>
      <c r="I2923" s="13">
        <v>173</v>
      </c>
      <c r="J2923" s="11">
        <v>0</v>
      </c>
      <c r="K2923" s="15" t="s">
        <v>4183</v>
      </c>
      <c r="L2923" s="11" t="s">
        <v>4178</v>
      </c>
      <c r="M2923" s="11" t="s">
        <v>4184</v>
      </c>
      <c r="N2923" s="11" t="s">
        <v>4180</v>
      </c>
      <c r="O2923" s="11">
        <v>77</v>
      </c>
      <c r="P2923" s="11">
        <v>1994</v>
      </c>
      <c r="Q2923" s="11">
        <v>31</v>
      </c>
      <c r="R2923" s="11">
        <v>1</v>
      </c>
    </row>
    <row r="2924" spans="1:18">
      <c r="A2924" s="10" t="s">
        <v>3048</v>
      </c>
      <c r="B2924" s="11" t="s">
        <v>100</v>
      </c>
      <c r="C2924" s="11" t="s">
        <v>4177</v>
      </c>
      <c r="D2924" s="11">
        <v>98133</v>
      </c>
      <c r="E2924" s="16">
        <v>340000</v>
      </c>
      <c r="F2924" s="12">
        <v>8</v>
      </c>
      <c r="G2924" s="15">
        <v>2.75</v>
      </c>
      <c r="H2924" s="15">
        <v>2790</v>
      </c>
      <c r="I2924" s="13">
        <v>122</v>
      </c>
      <c r="J2924" s="11">
        <v>0</v>
      </c>
      <c r="K2924" s="15" t="s">
        <v>4183</v>
      </c>
      <c r="L2924" s="11" t="s">
        <v>4178</v>
      </c>
      <c r="M2924" s="11" t="s">
        <v>4184</v>
      </c>
      <c r="N2924" s="11" t="s">
        <v>4180</v>
      </c>
      <c r="O2924" s="11">
        <v>48</v>
      </c>
      <c r="P2924" s="11">
        <v>2004</v>
      </c>
      <c r="Q2924" s="11">
        <v>21</v>
      </c>
      <c r="R2924" s="11">
        <v>1</v>
      </c>
    </row>
    <row r="2925" spans="1:18">
      <c r="A2925" s="10" t="s">
        <v>6766</v>
      </c>
      <c r="B2925" s="11" t="s">
        <v>519</v>
      </c>
      <c r="C2925" s="11" t="s">
        <v>4177</v>
      </c>
      <c r="D2925" s="11">
        <v>98092</v>
      </c>
      <c r="E2925" s="16">
        <v>339990</v>
      </c>
      <c r="F2925" s="12">
        <v>3</v>
      </c>
      <c r="G2925" s="15">
        <v>2.5</v>
      </c>
      <c r="H2925" s="15">
        <v>2570</v>
      </c>
      <c r="I2925" s="13">
        <v>132</v>
      </c>
      <c r="J2925" s="11">
        <v>0</v>
      </c>
      <c r="K2925" s="15" t="s">
        <v>4183</v>
      </c>
      <c r="L2925" s="11" t="s">
        <v>4183</v>
      </c>
      <c r="M2925" s="11" t="s">
        <v>4184</v>
      </c>
      <c r="N2925" s="11" t="s">
        <v>4180</v>
      </c>
      <c r="O2925" s="11">
        <v>11</v>
      </c>
      <c r="P2925" s="11">
        <v>0</v>
      </c>
      <c r="Q2925" s="11">
        <v>11</v>
      </c>
      <c r="R2925" s="11">
        <v>2</v>
      </c>
    </row>
    <row r="2926" spans="1:18">
      <c r="A2926" s="10" t="s">
        <v>6767</v>
      </c>
      <c r="B2926" s="11" t="s">
        <v>1392</v>
      </c>
      <c r="C2926" s="11" t="s">
        <v>4177</v>
      </c>
      <c r="D2926" s="11">
        <v>98042</v>
      </c>
      <c r="E2926" s="16">
        <v>339950</v>
      </c>
      <c r="F2926" s="12">
        <v>3</v>
      </c>
      <c r="G2926" s="15">
        <v>2.5</v>
      </c>
      <c r="H2926" s="15">
        <v>2390</v>
      </c>
      <c r="I2926" s="13">
        <v>142</v>
      </c>
      <c r="J2926" s="11">
        <v>1</v>
      </c>
      <c r="K2926" s="15" t="s">
        <v>4183</v>
      </c>
      <c r="L2926" s="11" t="s">
        <v>4178</v>
      </c>
      <c r="M2926" s="11" t="s">
        <v>4184</v>
      </c>
      <c r="N2926" s="11" t="s">
        <v>4180</v>
      </c>
      <c r="O2926" s="11">
        <v>41</v>
      </c>
      <c r="P2926" s="11">
        <v>0</v>
      </c>
      <c r="Q2926" s="11">
        <v>41</v>
      </c>
      <c r="R2926" s="11">
        <v>1</v>
      </c>
    </row>
    <row r="2927" spans="1:18">
      <c r="A2927" s="10" t="s">
        <v>6768</v>
      </c>
      <c r="B2927" s="11" t="s">
        <v>49</v>
      </c>
      <c r="C2927" s="11" t="s">
        <v>4177</v>
      </c>
      <c r="D2927" s="11">
        <v>98144</v>
      </c>
      <c r="E2927" s="16">
        <v>339950</v>
      </c>
      <c r="F2927" s="12">
        <v>3</v>
      </c>
      <c r="G2927" s="15">
        <v>1</v>
      </c>
      <c r="H2927" s="15">
        <v>1050</v>
      </c>
      <c r="I2927" s="13">
        <v>324</v>
      </c>
      <c r="J2927" s="11">
        <v>0</v>
      </c>
      <c r="K2927" s="15" t="s">
        <v>4183</v>
      </c>
      <c r="L2927" s="11" t="s">
        <v>4183</v>
      </c>
      <c r="M2927" s="11" t="s">
        <v>4184</v>
      </c>
      <c r="N2927" s="11" t="s">
        <v>4179</v>
      </c>
      <c r="O2927" s="11">
        <v>119</v>
      </c>
      <c r="P2927" s="11">
        <v>1990</v>
      </c>
      <c r="Q2927" s="11">
        <v>35</v>
      </c>
      <c r="R2927" s="11">
        <v>1.5</v>
      </c>
    </row>
    <row r="2928" spans="1:18">
      <c r="A2928" s="10" t="s">
        <v>6769</v>
      </c>
      <c r="B2928" s="11" t="s">
        <v>281</v>
      </c>
      <c r="C2928" s="11" t="s">
        <v>4177</v>
      </c>
      <c r="D2928" s="11">
        <v>98056</v>
      </c>
      <c r="E2928" s="16">
        <v>339900</v>
      </c>
      <c r="F2928" s="12">
        <v>3</v>
      </c>
      <c r="G2928" s="15">
        <v>1</v>
      </c>
      <c r="H2928" s="15">
        <v>1200</v>
      </c>
      <c r="I2928" s="13">
        <v>283</v>
      </c>
      <c r="J2928" s="11">
        <v>0</v>
      </c>
      <c r="K2928" s="15" t="s">
        <v>4183</v>
      </c>
      <c r="L2928" s="11" t="s">
        <v>4183</v>
      </c>
      <c r="M2928" s="11" t="s">
        <v>4184</v>
      </c>
      <c r="N2928" s="11" t="s">
        <v>4181</v>
      </c>
      <c r="O2928" s="11">
        <v>56</v>
      </c>
      <c r="P2928" s="11">
        <v>0</v>
      </c>
      <c r="Q2928" s="11">
        <v>56</v>
      </c>
      <c r="R2928" s="11">
        <v>1</v>
      </c>
    </row>
    <row r="2929" spans="1:18">
      <c r="A2929" s="10" t="s">
        <v>6770</v>
      </c>
      <c r="B2929" s="11" t="s">
        <v>920</v>
      </c>
      <c r="C2929" s="11" t="s">
        <v>4177</v>
      </c>
      <c r="D2929" s="11">
        <v>98038</v>
      </c>
      <c r="E2929" s="16">
        <v>339000</v>
      </c>
      <c r="F2929" s="12">
        <v>4</v>
      </c>
      <c r="G2929" s="15">
        <v>2.5</v>
      </c>
      <c r="H2929" s="15">
        <v>1830</v>
      </c>
      <c r="I2929" s="13">
        <v>185</v>
      </c>
      <c r="J2929" s="11">
        <v>0</v>
      </c>
      <c r="K2929" s="15" t="s">
        <v>4183</v>
      </c>
      <c r="L2929" s="11" t="s">
        <v>4183</v>
      </c>
      <c r="M2929" s="11" t="s">
        <v>4184</v>
      </c>
      <c r="N2929" s="11" t="s">
        <v>4180</v>
      </c>
      <c r="O2929" s="11">
        <v>22</v>
      </c>
      <c r="P2929" s="11">
        <v>0</v>
      </c>
      <c r="Q2929" s="11">
        <v>22</v>
      </c>
      <c r="R2929" s="11">
        <v>2</v>
      </c>
    </row>
    <row r="2930" spans="1:18">
      <c r="A2930" s="10" t="s">
        <v>6771</v>
      </c>
      <c r="B2930" s="11" t="s">
        <v>49</v>
      </c>
      <c r="C2930" s="11" t="s">
        <v>4177</v>
      </c>
      <c r="D2930" s="11">
        <v>98126</v>
      </c>
      <c r="E2930" s="16">
        <v>339000</v>
      </c>
      <c r="F2930" s="12">
        <v>3</v>
      </c>
      <c r="G2930" s="15">
        <v>1</v>
      </c>
      <c r="H2930" s="15">
        <v>1100</v>
      </c>
      <c r="I2930" s="13">
        <v>308</v>
      </c>
      <c r="J2930" s="11">
        <v>0</v>
      </c>
      <c r="K2930" s="15" t="s">
        <v>4183</v>
      </c>
      <c r="L2930" s="11" t="s">
        <v>4178</v>
      </c>
      <c r="M2930" s="11" t="s">
        <v>4184</v>
      </c>
      <c r="N2930" s="11" t="s">
        <v>4179</v>
      </c>
      <c r="O2930" s="11">
        <v>83</v>
      </c>
      <c r="P2930" s="11">
        <v>1982</v>
      </c>
      <c r="Q2930" s="11">
        <v>43</v>
      </c>
      <c r="R2930" s="11">
        <v>1</v>
      </c>
    </row>
    <row r="2931" spans="1:18">
      <c r="A2931" s="10" t="s">
        <v>6772</v>
      </c>
      <c r="B2931" s="11" t="s">
        <v>49</v>
      </c>
      <c r="C2931" s="11" t="s">
        <v>4177</v>
      </c>
      <c r="D2931" s="11">
        <v>98106</v>
      </c>
      <c r="E2931" s="16">
        <v>339000</v>
      </c>
      <c r="F2931" s="12">
        <v>4</v>
      </c>
      <c r="G2931" s="15">
        <v>2</v>
      </c>
      <c r="H2931" s="15">
        <v>2470</v>
      </c>
      <c r="I2931" s="13">
        <v>137</v>
      </c>
      <c r="J2931" s="11">
        <v>0</v>
      </c>
      <c r="K2931" s="15" t="s">
        <v>4183</v>
      </c>
      <c r="L2931" s="11" t="s">
        <v>4178</v>
      </c>
      <c r="M2931" s="11" t="s">
        <v>4184</v>
      </c>
      <c r="N2931" s="11" t="s">
        <v>4180</v>
      </c>
      <c r="O2931" s="11">
        <v>77</v>
      </c>
      <c r="P2931" s="11">
        <v>1988</v>
      </c>
      <c r="Q2931" s="11">
        <v>37</v>
      </c>
      <c r="R2931" s="11">
        <v>1.5</v>
      </c>
    </row>
    <row r="2932" spans="1:18">
      <c r="A2932" s="10" t="s">
        <v>3056</v>
      </c>
      <c r="B2932" s="11" t="s">
        <v>49</v>
      </c>
      <c r="C2932" s="11" t="s">
        <v>4177</v>
      </c>
      <c r="D2932" s="11">
        <v>98108</v>
      </c>
      <c r="E2932" s="16">
        <v>339000</v>
      </c>
      <c r="F2932" s="12">
        <v>2</v>
      </c>
      <c r="G2932" s="15">
        <v>1</v>
      </c>
      <c r="H2932" s="11">
        <v>950</v>
      </c>
      <c r="I2932" s="13">
        <v>357</v>
      </c>
      <c r="J2932" s="11">
        <v>0</v>
      </c>
      <c r="K2932" s="15" t="s">
        <v>4183</v>
      </c>
      <c r="L2932" s="11" t="s">
        <v>4183</v>
      </c>
      <c r="M2932" s="11" t="s">
        <v>4184</v>
      </c>
      <c r="N2932" s="11" t="s">
        <v>4179</v>
      </c>
      <c r="O2932" s="11">
        <v>84</v>
      </c>
      <c r="P2932" s="11">
        <v>1998</v>
      </c>
      <c r="Q2932" s="11">
        <v>27</v>
      </c>
      <c r="R2932" s="11">
        <v>1</v>
      </c>
    </row>
    <row r="2933" spans="1:18">
      <c r="A2933" s="10" t="s">
        <v>6773</v>
      </c>
      <c r="B2933" s="11" t="s">
        <v>100</v>
      </c>
      <c r="C2933" s="11" t="s">
        <v>4177</v>
      </c>
      <c r="D2933" s="11">
        <v>98155</v>
      </c>
      <c r="E2933" s="16">
        <v>339000</v>
      </c>
      <c r="F2933" s="12">
        <v>3</v>
      </c>
      <c r="G2933" s="15">
        <v>1</v>
      </c>
      <c r="H2933" s="15">
        <v>1080</v>
      </c>
      <c r="I2933" s="13">
        <v>314</v>
      </c>
      <c r="J2933" s="11">
        <v>0</v>
      </c>
      <c r="K2933" s="15" t="s">
        <v>4183</v>
      </c>
      <c r="L2933" s="11" t="s">
        <v>4183</v>
      </c>
      <c r="M2933" s="11" t="s">
        <v>4184</v>
      </c>
      <c r="N2933" s="11" t="s">
        <v>4179</v>
      </c>
      <c r="O2933" s="11">
        <v>70</v>
      </c>
      <c r="P2933" s="11">
        <v>2009</v>
      </c>
      <c r="Q2933" s="11">
        <v>16</v>
      </c>
      <c r="R2933" s="11">
        <v>1</v>
      </c>
    </row>
    <row r="2934" spans="1:18">
      <c r="A2934" s="10" t="s">
        <v>6774</v>
      </c>
      <c r="B2934" s="11" t="s">
        <v>313</v>
      </c>
      <c r="C2934" s="11" t="s">
        <v>4177</v>
      </c>
      <c r="D2934" s="11">
        <v>98065</v>
      </c>
      <c r="E2934" s="16">
        <v>339000</v>
      </c>
      <c r="F2934" s="12">
        <v>3</v>
      </c>
      <c r="G2934" s="15">
        <v>2.5</v>
      </c>
      <c r="H2934" s="15">
        <v>1450</v>
      </c>
      <c r="I2934" s="13">
        <v>234</v>
      </c>
      <c r="J2934" s="11">
        <v>0</v>
      </c>
      <c r="K2934" s="15" t="s">
        <v>4183</v>
      </c>
      <c r="L2934" s="11" t="s">
        <v>4183</v>
      </c>
      <c r="M2934" s="11" t="s">
        <v>4184</v>
      </c>
      <c r="N2934" s="11" t="s">
        <v>4180</v>
      </c>
      <c r="O2934" s="11">
        <v>21</v>
      </c>
      <c r="P2934" s="11">
        <v>2003</v>
      </c>
      <c r="Q2934" s="11">
        <v>22</v>
      </c>
      <c r="R2934" s="11">
        <v>2</v>
      </c>
    </row>
    <row r="2935" spans="1:18">
      <c r="A2935" s="10" t="s">
        <v>6775</v>
      </c>
      <c r="B2935" s="11" t="s">
        <v>49</v>
      </c>
      <c r="C2935" s="11" t="s">
        <v>4177</v>
      </c>
      <c r="D2935" s="11">
        <v>98136</v>
      </c>
      <c r="E2935" s="16">
        <v>337946</v>
      </c>
      <c r="F2935" s="12">
        <v>2</v>
      </c>
      <c r="G2935" s="15">
        <v>1</v>
      </c>
      <c r="H2935" s="11">
        <v>940</v>
      </c>
      <c r="I2935" s="13">
        <v>360</v>
      </c>
      <c r="J2935" s="11">
        <v>0</v>
      </c>
      <c r="K2935" s="15" t="s">
        <v>4183</v>
      </c>
      <c r="L2935" s="11" t="s">
        <v>4183</v>
      </c>
      <c r="M2935" s="11" t="s">
        <v>4184</v>
      </c>
      <c r="N2935" s="11" t="s">
        <v>4180</v>
      </c>
      <c r="O2935" s="11">
        <v>115</v>
      </c>
      <c r="P2935" s="11">
        <v>2006</v>
      </c>
      <c r="Q2935" s="11">
        <v>19</v>
      </c>
      <c r="R2935" s="11">
        <v>1</v>
      </c>
    </row>
    <row r="2936" spans="1:18">
      <c r="A2936" s="10" t="s">
        <v>6776</v>
      </c>
      <c r="B2936" s="11" t="s">
        <v>49</v>
      </c>
      <c r="C2936" s="11" t="s">
        <v>4177</v>
      </c>
      <c r="D2936" s="11">
        <v>98108</v>
      </c>
      <c r="E2936" s="16">
        <v>337500</v>
      </c>
      <c r="F2936" s="12">
        <v>5</v>
      </c>
      <c r="G2936" s="15">
        <v>2</v>
      </c>
      <c r="H2936" s="15">
        <v>1700</v>
      </c>
      <c r="I2936" s="13">
        <v>199</v>
      </c>
      <c r="J2936" s="11">
        <v>0</v>
      </c>
      <c r="K2936" s="15" t="s">
        <v>4183</v>
      </c>
      <c r="L2936" s="11" t="s">
        <v>4178</v>
      </c>
      <c r="M2936" s="11" t="s">
        <v>4184</v>
      </c>
      <c r="N2936" s="11" t="s">
        <v>4180</v>
      </c>
      <c r="O2936" s="11">
        <v>69</v>
      </c>
      <c r="P2936" s="11">
        <v>2001</v>
      </c>
      <c r="Q2936" s="11">
        <v>24</v>
      </c>
      <c r="R2936" s="11">
        <v>1</v>
      </c>
    </row>
    <row r="2937" spans="1:18">
      <c r="A2937" s="10" t="s">
        <v>6777</v>
      </c>
      <c r="B2937" s="11" t="s">
        <v>84</v>
      </c>
      <c r="C2937" s="11" t="s">
        <v>4177</v>
      </c>
      <c r="D2937" s="11">
        <v>98042</v>
      </c>
      <c r="E2937" s="16">
        <v>337000</v>
      </c>
      <c r="F2937" s="12">
        <v>4</v>
      </c>
      <c r="G2937" s="15">
        <v>2.5</v>
      </c>
      <c r="H2937" s="15">
        <v>2230</v>
      </c>
      <c r="I2937" s="13">
        <v>151</v>
      </c>
      <c r="J2937" s="11">
        <v>0</v>
      </c>
      <c r="K2937" s="15" t="s">
        <v>4183</v>
      </c>
      <c r="L2937" s="11" t="s">
        <v>4183</v>
      </c>
      <c r="M2937" s="11" t="s">
        <v>4184</v>
      </c>
      <c r="N2937" s="11" t="s">
        <v>4179</v>
      </c>
      <c r="O2937" s="11">
        <v>23</v>
      </c>
      <c r="P2937" s="11">
        <v>0</v>
      </c>
      <c r="Q2937" s="11">
        <v>23</v>
      </c>
      <c r="R2937" s="11">
        <v>2</v>
      </c>
    </row>
    <row r="2938" spans="1:18">
      <c r="A2938" s="10" t="s">
        <v>6778</v>
      </c>
      <c r="B2938" s="11" t="s">
        <v>319</v>
      </c>
      <c r="C2938" s="11" t="s">
        <v>4177</v>
      </c>
      <c r="D2938" s="11">
        <v>98059</v>
      </c>
      <c r="E2938" s="16">
        <v>337000</v>
      </c>
      <c r="F2938" s="12">
        <v>3</v>
      </c>
      <c r="G2938" s="15">
        <v>1.75</v>
      </c>
      <c r="H2938" s="15">
        <v>1310</v>
      </c>
      <c r="I2938" s="13">
        <v>257</v>
      </c>
      <c r="J2938" s="11">
        <v>0</v>
      </c>
      <c r="K2938" s="15" t="s">
        <v>4183</v>
      </c>
      <c r="L2938" s="11" t="s">
        <v>4183</v>
      </c>
      <c r="M2938" s="11" t="s">
        <v>4184</v>
      </c>
      <c r="N2938" s="11" t="s">
        <v>4180</v>
      </c>
      <c r="O2938" s="11">
        <v>32</v>
      </c>
      <c r="P2938" s="11">
        <v>0</v>
      </c>
      <c r="Q2938" s="11">
        <v>32</v>
      </c>
      <c r="R2938" s="11">
        <v>1</v>
      </c>
    </row>
    <row r="2939" spans="1:18">
      <c r="A2939" s="10" t="s">
        <v>6779</v>
      </c>
      <c r="B2939" s="11" t="s">
        <v>49</v>
      </c>
      <c r="C2939" s="11" t="s">
        <v>4177</v>
      </c>
      <c r="D2939" s="11">
        <v>98125</v>
      </c>
      <c r="E2939" s="16">
        <v>337000</v>
      </c>
      <c r="F2939" s="12">
        <v>3</v>
      </c>
      <c r="G2939" s="15">
        <v>1</v>
      </c>
      <c r="H2939" s="15">
        <v>1070</v>
      </c>
      <c r="I2939" s="13">
        <v>315</v>
      </c>
      <c r="J2939" s="11">
        <v>0</v>
      </c>
      <c r="K2939" s="15" t="s">
        <v>4183</v>
      </c>
      <c r="L2939" s="11" t="s">
        <v>4183</v>
      </c>
      <c r="M2939" s="11" t="s">
        <v>4184</v>
      </c>
      <c r="N2939" s="11" t="s">
        <v>4181</v>
      </c>
      <c r="O2939" s="11">
        <v>74</v>
      </c>
      <c r="P2939" s="11">
        <v>0</v>
      </c>
      <c r="Q2939" s="11">
        <v>74</v>
      </c>
      <c r="R2939" s="11">
        <v>1</v>
      </c>
    </row>
    <row r="2940" spans="1:18">
      <c r="A2940" s="10" t="s">
        <v>3064</v>
      </c>
      <c r="B2940" s="11" t="s">
        <v>49</v>
      </c>
      <c r="C2940" s="11" t="s">
        <v>4177</v>
      </c>
      <c r="D2940" s="11">
        <v>98133</v>
      </c>
      <c r="E2940" s="16">
        <v>337000</v>
      </c>
      <c r="F2940" s="12">
        <v>3</v>
      </c>
      <c r="G2940" s="15">
        <v>2.25</v>
      </c>
      <c r="H2940" s="15">
        <v>1460</v>
      </c>
      <c r="I2940" s="13">
        <v>231</v>
      </c>
      <c r="J2940" s="11">
        <v>0</v>
      </c>
      <c r="K2940" s="15" t="s">
        <v>4183</v>
      </c>
      <c r="L2940" s="11" t="s">
        <v>4183</v>
      </c>
      <c r="M2940" s="11" t="s">
        <v>4184</v>
      </c>
      <c r="N2940" s="11" t="s">
        <v>4180</v>
      </c>
      <c r="O2940" s="11">
        <v>19</v>
      </c>
      <c r="P2940" s="11">
        <v>0</v>
      </c>
      <c r="Q2940" s="11">
        <v>19</v>
      </c>
      <c r="R2940" s="11">
        <v>3</v>
      </c>
    </row>
    <row r="2941" spans="1:18">
      <c r="A2941" s="10" t="s">
        <v>6780</v>
      </c>
      <c r="B2941" s="11" t="s">
        <v>100</v>
      </c>
      <c r="C2941" s="11" t="s">
        <v>4177</v>
      </c>
      <c r="D2941" s="11">
        <v>98155</v>
      </c>
      <c r="E2941" s="16">
        <v>337000</v>
      </c>
      <c r="F2941" s="12">
        <v>4</v>
      </c>
      <c r="G2941" s="15">
        <v>3</v>
      </c>
      <c r="H2941" s="15">
        <v>2240</v>
      </c>
      <c r="I2941" s="13">
        <v>150</v>
      </c>
      <c r="J2941" s="11">
        <v>0</v>
      </c>
      <c r="K2941" s="15" t="s">
        <v>4183</v>
      </c>
      <c r="L2941" s="11" t="s">
        <v>4183</v>
      </c>
      <c r="M2941" s="11" t="s">
        <v>4184</v>
      </c>
      <c r="N2941" s="11" t="s">
        <v>4180</v>
      </c>
      <c r="O2941" s="11">
        <v>33</v>
      </c>
      <c r="P2941" s="11">
        <v>0</v>
      </c>
      <c r="Q2941" s="11">
        <v>33</v>
      </c>
      <c r="R2941" s="11">
        <v>2</v>
      </c>
    </row>
    <row r="2942" spans="1:18">
      <c r="A2942" s="10" t="s">
        <v>6781</v>
      </c>
      <c r="B2942" s="11" t="s">
        <v>79</v>
      </c>
      <c r="C2942" s="11" t="s">
        <v>4177</v>
      </c>
      <c r="D2942" s="11">
        <v>98027</v>
      </c>
      <c r="E2942" s="16">
        <v>336750</v>
      </c>
      <c r="F2942" s="12">
        <v>2</v>
      </c>
      <c r="G2942" s="15">
        <v>2.25</v>
      </c>
      <c r="H2942" s="15">
        <v>1170</v>
      </c>
      <c r="I2942" s="13">
        <v>288</v>
      </c>
      <c r="J2942" s="11">
        <v>0</v>
      </c>
      <c r="K2942" s="15" t="s">
        <v>4183</v>
      </c>
      <c r="L2942" s="11" t="s">
        <v>4183</v>
      </c>
      <c r="M2942" s="11" t="s">
        <v>4184</v>
      </c>
      <c r="N2942" s="11" t="s">
        <v>4180</v>
      </c>
      <c r="O2942" s="11">
        <v>16</v>
      </c>
      <c r="P2942" s="11">
        <v>0</v>
      </c>
      <c r="Q2942" s="11">
        <v>16</v>
      </c>
      <c r="R2942" s="11">
        <v>2</v>
      </c>
    </row>
    <row r="2943" spans="1:18">
      <c r="A2943" s="10" t="s">
        <v>6782</v>
      </c>
      <c r="B2943" s="11" t="s">
        <v>100</v>
      </c>
      <c r="C2943" s="11" t="s">
        <v>4177</v>
      </c>
      <c r="D2943" s="11">
        <v>98133</v>
      </c>
      <c r="E2943" s="16">
        <v>336500</v>
      </c>
      <c r="F2943" s="12">
        <v>3</v>
      </c>
      <c r="G2943" s="15">
        <v>1</v>
      </c>
      <c r="H2943" s="15">
        <v>1480</v>
      </c>
      <c r="I2943" s="13">
        <v>227</v>
      </c>
      <c r="J2943" s="11">
        <v>0</v>
      </c>
      <c r="K2943" s="15" t="s">
        <v>4183</v>
      </c>
      <c r="L2943" s="11" t="s">
        <v>4178</v>
      </c>
      <c r="M2943" s="11" t="s">
        <v>4184</v>
      </c>
      <c r="N2943" s="11" t="s">
        <v>4180</v>
      </c>
      <c r="O2943" s="11">
        <v>62</v>
      </c>
      <c r="P2943" s="11">
        <v>2008</v>
      </c>
      <c r="Q2943" s="11">
        <v>17</v>
      </c>
      <c r="R2943" s="11">
        <v>1</v>
      </c>
    </row>
    <row r="2944" spans="1:18">
      <c r="A2944" s="10" t="s">
        <v>6783</v>
      </c>
      <c r="B2944" s="11" t="s">
        <v>319</v>
      </c>
      <c r="C2944" s="11" t="s">
        <v>4177</v>
      </c>
      <c r="D2944" s="11">
        <v>98058</v>
      </c>
      <c r="E2944" s="16">
        <v>336000</v>
      </c>
      <c r="F2944" s="12">
        <v>3</v>
      </c>
      <c r="G2944" s="15">
        <v>2.25</v>
      </c>
      <c r="H2944" s="15">
        <v>2760</v>
      </c>
      <c r="I2944" s="13">
        <v>122</v>
      </c>
      <c r="J2944" s="11">
        <v>0</v>
      </c>
      <c r="K2944" s="15" t="s">
        <v>4183</v>
      </c>
      <c r="L2944" s="11" t="s">
        <v>4183</v>
      </c>
      <c r="M2944" s="11" t="s">
        <v>4184</v>
      </c>
      <c r="N2944" s="11" t="s">
        <v>4180</v>
      </c>
      <c r="O2944" s="11">
        <v>56</v>
      </c>
      <c r="P2944" s="11">
        <v>2010</v>
      </c>
      <c r="Q2944" s="11">
        <v>15</v>
      </c>
      <c r="R2944" s="11">
        <v>1</v>
      </c>
    </row>
    <row r="2945" spans="1:18">
      <c r="A2945" s="10" t="s">
        <v>6784</v>
      </c>
      <c r="B2945" s="11" t="s">
        <v>49</v>
      </c>
      <c r="C2945" s="11" t="s">
        <v>4177</v>
      </c>
      <c r="D2945" s="11">
        <v>98146</v>
      </c>
      <c r="E2945" s="16">
        <v>335950</v>
      </c>
      <c r="F2945" s="12">
        <v>2</v>
      </c>
      <c r="G2945" s="15">
        <v>1.5</v>
      </c>
      <c r="H2945" s="11">
        <v>800</v>
      </c>
      <c r="I2945" s="13">
        <v>420</v>
      </c>
      <c r="J2945" s="11">
        <v>0</v>
      </c>
      <c r="K2945" s="15" t="s">
        <v>4183</v>
      </c>
      <c r="L2945" s="11" t="s">
        <v>4183</v>
      </c>
      <c r="M2945" s="11" t="s">
        <v>4184</v>
      </c>
      <c r="N2945" s="11" t="s">
        <v>4181</v>
      </c>
      <c r="O2945" s="11">
        <v>74</v>
      </c>
      <c r="P2945" s="11">
        <v>0</v>
      </c>
      <c r="Q2945" s="11">
        <v>74</v>
      </c>
      <c r="R2945" s="11">
        <v>1</v>
      </c>
    </row>
    <row r="2946" spans="1:18">
      <c r="A2946" s="10" t="s">
        <v>6785</v>
      </c>
      <c r="B2946" s="11" t="s">
        <v>49</v>
      </c>
      <c r="C2946" s="11" t="s">
        <v>4177</v>
      </c>
      <c r="D2946" s="11">
        <v>98125</v>
      </c>
      <c r="E2946" s="16">
        <v>335500</v>
      </c>
      <c r="F2946" s="12">
        <v>3</v>
      </c>
      <c r="G2946" s="15">
        <v>1</v>
      </c>
      <c r="H2946" s="15">
        <v>1370</v>
      </c>
      <c r="I2946" s="13">
        <v>245</v>
      </c>
      <c r="J2946" s="11">
        <v>0</v>
      </c>
      <c r="K2946" s="15" t="s">
        <v>4183</v>
      </c>
      <c r="L2946" s="11" t="s">
        <v>4183</v>
      </c>
      <c r="M2946" s="11" t="s">
        <v>4184</v>
      </c>
      <c r="N2946" s="11" t="s">
        <v>4180</v>
      </c>
      <c r="O2946" s="11">
        <v>95</v>
      </c>
      <c r="P2946" s="11">
        <v>1997</v>
      </c>
      <c r="Q2946" s="11">
        <v>28</v>
      </c>
      <c r="R2946" s="11">
        <v>2</v>
      </c>
    </row>
    <row r="2947" spans="1:18">
      <c r="A2947" s="10" t="s">
        <v>6786</v>
      </c>
      <c r="B2947" s="11" t="s">
        <v>519</v>
      </c>
      <c r="C2947" s="11" t="s">
        <v>4177</v>
      </c>
      <c r="D2947" s="11">
        <v>98001</v>
      </c>
      <c r="E2947" s="16">
        <v>335000</v>
      </c>
      <c r="F2947" s="12">
        <v>4</v>
      </c>
      <c r="G2947" s="15">
        <v>2.5</v>
      </c>
      <c r="H2947" s="15">
        <v>2610</v>
      </c>
      <c r="I2947" s="13">
        <v>128</v>
      </c>
      <c r="J2947" s="11">
        <v>0</v>
      </c>
      <c r="K2947" s="15" t="s">
        <v>4183</v>
      </c>
      <c r="L2947" s="11" t="s">
        <v>4183</v>
      </c>
      <c r="M2947" s="11" t="s">
        <v>4184</v>
      </c>
      <c r="N2947" s="11" t="s">
        <v>4180</v>
      </c>
      <c r="O2947" s="11">
        <v>16</v>
      </c>
      <c r="P2947" s="11">
        <v>0</v>
      </c>
      <c r="Q2947" s="11">
        <v>16</v>
      </c>
      <c r="R2947" s="11">
        <v>2</v>
      </c>
    </row>
    <row r="2948" spans="1:18">
      <c r="A2948" s="10" t="s">
        <v>6787</v>
      </c>
      <c r="B2948" s="11" t="s">
        <v>1035</v>
      </c>
      <c r="C2948" s="11" t="s">
        <v>4177</v>
      </c>
      <c r="D2948" s="11">
        <v>98022</v>
      </c>
      <c r="E2948" s="16">
        <v>335000</v>
      </c>
      <c r="F2948" s="12">
        <v>4</v>
      </c>
      <c r="G2948" s="15">
        <v>2</v>
      </c>
      <c r="H2948" s="15">
        <v>2030</v>
      </c>
      <c r="I2948" s="13">
        <v>165</v>
      </c>
      <c r="J2948" s="11">
        <v>2</v>
      </c>
      <c r="K2948" s="15" t="s">
        <v>4183</v>
      </c>
      <c r="L2948" s="11" t="s">
        <v>4183</v>
      </c>
      <c r="M2948" s="11" t="s">
        <v>4184</v>
      </c>
      <c r="N2948" s="11" t="s">
        <v>4179</v>
      </c>
      <c r="O2948" s="11">
        <v>56</v>
      </c>
      <c r="P2948" s="11">
        <v>0</v>
      </c>
      <c r="Q2948" s="11">
        <v>56</v>
      </c>
      <c r="R2948" s="11">
        <v>1</v>
      </c>
    </row>
    <row r="2949" spans="1:18">
      <c r="A2949" s="10" t="s">
        <v>6788</v>
      </c>
      <c r="B2949" s="11" t="s">
        <v>329</v>
      </c>
      <c r="C2949" s="11" t="s">
        <v>4177</v>
      </c>
      <c r="D2949" s="11">
        <v>98028</v>
      </c>
      <c r="E2949" s="16">
        <v>335000</v>
      </c>
      <c r="F2949" s="12">
        <v>3</v>
      </c>
      <c r="G2949" s="15">
        <v>1</v>
      </c>
      <c r="H2949" s="15">
        <v>1060</v>
      </c>
      <c r="I2949" s="13">
        <v>316</v>
      </c>
      <c r="J2949" s="11">
        <v>0</v>
      </c>
      <c r="K2949" s="15" t="s">
        <v>4183</v>
      </c>
      <c r="L2949" s="11" t="s">
        <v>4183</v>
      </c>
      <c r="M2949" s="11" t="s">
        <v>4184</v>
      </c>
      <c r="N2949" s="11" t="s">
        <v>4179</v>
      </c>
      <c r="O2949" s="11">
        <v>58</v>
      </c>
      <c r="P2949" s="11">
        <v>0</v>
      </c>
      <c r="Q2949" s="11">
        <v>58</v>
      </c>
      <c r="R2949" s="11">
        <v>1</v>
      </c>
    </row>
    <row r="2950" spans="1:18">
      <c r="A2950" s="10" t="s">
        <v>6789</v>
      </c>
      <c r="B2950" s="11" t="s">
        <v>319</v>
      </c>
      <c r="C2950" s="11" t="s">
        <v>4177</v>
      </c>
      <c r="D2950" s="11">
        <v>98058</v>
      </c>
      <c r="E2950" s="16">
        <v>335000</v>
      </c>
      <c r="F2950" s="12">
        <v>4</v>
      </c>
      <c r="G2950" s="15">
        <v>2.5</v>
      </c>
      <c r="H2950" s="15">
        <v>1750</v>
      </c>
      <c r="I2950" s="13">
        <v>191</v>
      </c>
      <c r="J2950" s="11">
        <v>0</v>
      </c>
      <c r="K2950" s="15" t="s">
        <v>4183</v>
      </c>
      <c r="L2950" s="11" t="s">
        <v>4178</v>
      </c>
      <c r="M2950" s="11" t="s">
        <v>4184</v>
      </c>
      <c r="N2950" s="11" t="s">
        <v>4179</v>
      </c>
      <c r="O2950" s="11">
        <v>42</v>
      </c>
      <c r="P2950" s="11">
        <v>0</v>
      </c>
      <c r="Q2950" s="11">
        <v>42</v>
      </c>
      <c r="R2950" s="11">
        <v>1</v>
      </c>
    </row>
    <row r="2951" spans="1:18">
      <c r="A2951" s="10" t="s">
        <v>6790</v>
      </c>
      <c r="B2951" s="11" t="s">
        <v>319</v>
      </c>
      <c r="C2951" s="11" t="s">
        <v>4177</v>
      </c>
      <c r="D2951" s="11">
        <v>98058</v>
      </c>
      <c r="E2951" s="16">
        <v>335000</v>
      </c>
      <c r="F2951" s="12">
        <v>4</v>
      </c>
      <c r="G2951" s="15">
        <v>2.75</v>
      </c>
      <c r="H2951" s="15">
        <v>2540</v>
      </c>
      <c r="I2951" s="13">
        <v>132</v>
      </c>
      <c r="J2951" s="11">
        <v>0</v>
      </c>
      <c r="K2951" s="15" t="s">
        <v>4183</v>
      </c>
      <c r="L2951" s="11" t="s">
        <v>4178</v>
      </c>
      <c r="M2951" s="11" t="s">
        <v>4184</v>
      </c>
      <c r="N2951" s="11" t="s">
        <v>4179</v>
      </c>
      <c r="O2951" s="11">
        <v>46</v>
      </c>
      <c r="P2951" s="11">
        <v>0</v>
      </c>
      <c r="Q2951" s="11">
        <v>46</v>
      </c>
      <c r="R2951" s="11">
        <v>1</v>
      </c>
    </row>
    <row r="2952" spans="1:18">
      <c r="A2952" s="10" t="s">
        <v>6791</v>
      </c>
      <c r="B2952" s="11" t="s">
        <v>319</v>
      </c>
      <c r="C2952" s="11" t="s">
        <v>4177</v>
      </c>
      <c r="D2952" s="11">
        <v>98059</v>
      </c>
      <c r="E2952" s="16">
        <v>335000</v>
      </c>
      <c r="F2952" s="12">
        <v>3</v>
      </c>
      <c r="G2952" s="15">
        <v>1.75</v>
      </c>
      <c r="H2952" s="15">
        <v>2430</v>
      </c>
      <c r="I2952" s="13">
        <v>138</v>
      </c>
      <c r="J2952" s="11">
        <v>0</v>
      </c>
      <c r="K2952" s="15" t="s">
        <v>4183</v>
      </c>
      <c r="L2952" s="11" t="s">
        <v>4178</v>
      </c>
      <c r="M2952" s="11" t="s">
        <v>4184</v>
      </c>
      <c r="N2952" s="11" t="s">
        <v>4179</v>
      </c>
      <c r="O2952" s="11">
        <v>47</v>
      </c>
      <c r="P2952" s="11">
        <v>2000</v>
      </c>
      <c r="Q2952" s="11">
        <v>25</v>
      </c>
      <c r="R2952" s="11">
        <v>1</v>
      </c>
    </row>
    <row r="2953" spans="1:18">
      <c r="A2953" s="10" t="s">
        <v>6792</v>
      </c>
      <c r="B2953" s="11" t="s">
        <v>319</v>
      </c>
      <c r="C2953" s="11" t="s">
        <v>4177</v>
      </c>
      <c r="D2953" s="11">
        <v>98058</v>
      </c>
      <c r="E2953" s="16">
        <v>335000</v>
      </c>
      <c r="F2953" s="12">
        <v>3</v>
      </c>
      <c r="G2953" s="15">
        <v>2.5</v>
      </c>
      <c r="H2953" s="15">
        <v>1940</v>
      </c>
      <c r="I2953" s="13">
        <v>173</v>
      </c>
      <c r="J2953" s="11">
        <v>0</v>
      </c>
      <c r="K2953" s="15" t="s">
        <v>4183</v>
      </c>
      <c r="L2953" s="11" t="s">
        <v>4183</v>
      </c>
      <c r="M2953" s="11" t="s">
        <v>4184</v>
      </c>
      <c r="N2953" s="11" t="s">
        <v>4180</v>
      </c>
      <c r="O2953" s="11">
        <v>21</v>
      </c>
      <c r="P2953" s="11">
        <v>2003</v>
      </c>
      <c r="Q2953" s="11">
        <v>22</v>
      </c>
      <c r="R2953" s="11">
        <v>2</v>
      </c>
    </row>
    <row r="2954" spans="1:18">
      <c r="A2954" s="10" t="s">
        <v>6793</v>
      </c>
      <c r="B2954" s="11" t="s">
        <v>319</v>
      </c>
      <c r="C2954" s="11" t="s">
        <v>4177</v>
      </c>
      <c r="D2954" s="11">
        <v>98059</v>
      </c>
      <c r="E2954" s="16">
        <v>335000</v>
      </c>
      <c r="F2954" s="12">
        <v>4</v>
      </c>
      <c r="G2954" s="15">
        <v>2.25</v>
      </c>
      <c r="H2954" s="15">
        <v>2030</v>
      </c>
      <c r="I2954" s="13">
        <v>165</v>
      </c>
      <c r="J2954" s="11">
        <v>0</v>
      </c>
      <c r="K2954" s="15" t="s">
        <v>4183</v>
      </c>
      <c r="L2954" s="11" t="s">
        <v>4178</v>
      </c>
      <c r="M2954" s="11" t="s">
        <v>4184</v>
      </c>
      <c r="N2954" s="11" t="s">
        <v>4180</v>
      </c>
      <c r="O2954" s="11">
        <v>62</v>
      </c>
      <c r="P2954" s="11">
        <v>2008</v>
      </c>
      <c r="Q2954" s="11">
        <v>17</v>
      </c>
      <c r="R2954" s="11">
        <v>1</v>
      </c>
    </row>
    <row r="2955" spans="1:18">
      <c r="A2955" s="10" t="s">
        <v>6794</v>
      </c>
      <c r="B2955" s="11" t="s">
        <v>49</v>
      </c>
      <c r="C2955" s="11" t="s">
        <v>4177</v>
      </c>
      <c r="D2955" s="11">
        <v>98108</v>
      </c>
      <c r="E2955" s="16">
        <v>335000</v>
      </c>
      <c r="F2955" s="12">
        <v>4</v>
      </c>
      <c r="G2955" s="15">
        <v>2</v>
      </c>
      <c r="H2955" s="15">
        <v>1480</v>
      </c>
      <c r="I2955" s="13">
        <v>226</v>
      </c>
      <c r="J2955" s="11">
        <v>0</v>
      </c>
      <c r="K2955" s="15" t="s">
        <v>4183</v>
      </c>
      <c r="L2955" s="11" t="s">
        <v>4178</v>
      </c>
      <c r="M2955" s="11" t="s">
        <v>4184</v>
      </c>
      <c r="N2955" s="11" t="s">
        <v>4181</v>
      </c>
      <c r="O2955" s="11">
        <v>115</v>
      </c>
      <c r="P2955" s="11">
        <v>0</v>
      </c>
      <c r="Q2955" s="11">
        <v>115</v>
      </c>
      <c r="R2955" s="11">
        <v>1</v>
      </c>
    </row>
    <row r="2956" spans="1:18">
      <c r="A2956" s="10" t="s">
        <v>6795</v>
      </c>
      <c r="B2956" s="11" t="s">
        <v>49</v>
      </c>
      <c r="C2956" s="11" t="s">
        <v>4177</v>
      </c>
      <c r="D2956" s="11">
        <v>98117</v>
      </c>
      <c r="E2956" s="16">
        <v>335000</v>
      </c>
      <c r="F2956" s="12">
        <v>1</v>
      </c>
      <c r="G2956" s="15">
        <v>1</v>
      </c>
      <c r="H2956" s="11">
        <v>720</v>
      </c>
      <c r="I2956" s="13">
        <v>465</v>
      </c>
      <c r="J2956" s="11">
        <v>0</v>
      </c>
      <c r="K2956" s="15" t="s">
        <v>4183</v>
      </c>
      <c r="L2956" s="11" t="s">
        <v>4183</v>
      </c>
      <c r="M2956" s="11" t="s">
        <v>4184</v>
      </c>
      <c r="N2956" s="11" t="s">
        <v>4180</v>
      </c>
      <c r="O2956" s="11">
        <v>118</v>
      </c>
      <c r="P2956" s="11">
        <v>1983</v>
      </c>
      <c r="Q2956" s="11">
        <v>42</v>
      </c>
      <c r="R2956" s="11">
        <v>1</v>
      </c>
    </row>
    <row r="2957" spans="1:18">
      <c r="A2957" s="10" t="s">
        <v>6796</v>
      </c>
      <c r="B2957" s="11" t="s">
        <v>49</v>
      </c>
      <c r="C2957" s="11" t="s">
        <v>4177</v>
      </c>
      <c r="D2957" s="11">
        <v>98118</v>
      </c>
      <c r="E2957" s="16">
        <v>335000</v>
      </c>
      <c r="F2957" s="12">
        <v>3</v>
      </c>
      <c r="G2957" s="15">
        <v>1.5</v>
      </c>
      <c r="H2957" s="15">
        <v>2040</v>
      </c>
      <c r="I2957" s="13">
        <v>164</v>
      </c>
      <c r="J2957" s="11">
        <v>0</v>
      </c>
      <c r="K2957" s="15" t="s">
        <v>4183</v>
      </c>
      <c r="L2957" s="11" t="s">
        <v>4178</v>
      </c>
      <c r="M2957" s="11" t="s">
        <v>4184</v>
      </c>
      <c r="N2957" s="11" t="s">
        <v>4180</v>
      </c>
      <c r="O2957" s="11">
        <v>68</v>
      </c>
      <c r="P2957" s="11">
        <v>2000</v>
      </c>
      <c r="Q2957" s="11">
        <v>25</v>
      </c>
      <c r="R2957" s="11">
        <v>1</v>
      </c>
    </row>
    <row r="2958" spans="1:18">
      <c r="A2958" s="10" t="s">
        <v>6797</v>
      </c>
      <c r="B2958" s="11" t="s">
        <v>49</v>
      </c>
      <c r="C2958" s="11" t="s">
        <v>4177</v>
      </c>
      <c r="D2958" s="11">
        <v>98106</v>
      </c>
      <c r="E2958" s="16">
        <v>335000</v>
      </c>
      <c r="F2958" s="12">
        <v>3</v>
      </c>
      <c r="G2958" s="15">
        <v>2</v>
      </c>
      <c r="H2958" s="15">
        <v>1170</v>
      </c>
      <c r="I2958" s="13">
        <v>286</v>
      </c>
      <c r="J2958" s="11">
        <v>0</v>
      </c>
      <c r="K2958" s="15" t="s">
        <v>4183</v>
      </c>
      <c r="L2958" s="11" t="s">
        <v>4183</v>
      </c>
      <c r="M2958" s="11" t="s">
        <v>4184</v>
      </c>
      <c r="N2958" s="11" t="s">
        <v>4180</v>
      </c>
      <c r="O2958" s="11">
        <v>106</v>
      </c>
      <c r="P2958" s="11">
        <v>2001</v>
      </c>
      <c r="Q2958" s="11">
        <v>24</v>
      </c>
      <c r="R2958" s="11">
        <v>1</v>
      </c>
    </row>
    <row r="2959" spans="1:18">
      <c r="A2959" s="10" t="s">
        <v>6798</v>
      </c>
      <c r="B2959" s="11" t="s">
        <v>93</v>
      </c>
      <c r="C2959" s="11" t="s">
        <v>4177</v>
      </c>
      <c r="D2959" s="11">
        <v>98188</v>
      </c>
      <c r="E2959" s="16">
        <v>335000</v>
      </c>
      <c r="F2959" s="12">
        <v>3</v>
      </c>
      <c r="G2959" s="15">
        <v>2.25</v>
      </c>
      <c r="H2959" s="15">
        <v>2150</v>
      </c>
      <c r="I2959" s="13">
        <v>156</v>
      </c>
      <c r="J2959" s="11">
        <v>1</v>
      </c>
      <c r="K2959" s="15" t="s">
        <v>4183</v>
      </c>
      <c r="L2959" s="11" t="s">
        <v>4183</v>
      </c>
      <c r="M2959" s="11" t="s">
        <v>4184</v>
      </c>
      <c r="N2959" s="11" t="s">
        <v>4180</v>
      </c>
      <c r="O2959" s="11">
        <v>34</v>
      </c>
      <c r="P2959" s="11">
        <v>0</v>
      </c>
      <c r="Q2959" s="11">
        <v>34</v>
      </c>
      <c r="R2959" s="11">
        <v>2</v>
      </c>
    </row>
    <row r="2960" spans="1:18">
      <c r="A2960" s="10" t="s">
        <v>6799</v>
      </c>
      <c r="B2960" s="11" t="s">
        <v>49</v>
      </c>
      <c r="C2960" s="11" t="s">
        <v>4177</v>
      </c>
      <c r="D2960" s="11">
        <v>98146</v>
      </c>
      <c r="E2960" s="16">
        <v>334990</v>
      </c>
      <c r="F2960" s="12">
        <v>4</v>
      </c>
      <c r="G2960" s="15">
        <v>2.5</v>
      </c>
      <c r="H2960" s="15">
        <v>2220</v>
      </c>
      <c r="I2960" s="13">
        <v>151</v>
      </c>
      <c r="J2960" s="11">
        <v>0</v>
      </c>
      <c r="K2960" s="15" t="s">
        <v>4183</v>
      </c>
      <c r="L2960" s="11" t="s">
        <v>4183</v>
      </c>
      <c r="M2960" s="11" t="s">
        <v>4184</v>
      </c>
      <c r="N2960" s="11" t="s">
        <v>4180</v>
      </c>
      <c r="O2960" s="11">
        <v>11</v>
      </c>
      <c r="P2960" s="11">
        <v>0</v>
      </c>
      <c r="Q2960" s="11">
        <v>11</v>
      </c>
      <c r="R2960" s="11">
        <v>2</v>
      </c>
    </row>
    <row r="2961" spans="1:18">
      <c r="A2961" s="10" t="s">
        <v>6800</v>
      </c>
      <c r="B2961" s="11" t="s">
        <v>519</v>
      </c>
      <c r="C2961" s="11" t="s">
        <v>4177</v>
      </c>
      <c r="D2961" s="11">
        <v>98092</v>
      </c>
      <c r="E2961" s="16">
        <v>334888</v>
      </c>
      <c r="F2961" s="12">
        <v>3</v>
      </c>
      <c r="G2961" s="15">
        <v>2.5</v>
      </c>
      <c r="H2961" s="15">
        <v>1769</v>
      </c>
      <c r="I2961" s="13">
        <v>189</v>
      </c>
      <c r="J2961" s="11">
        <v>0</v>
      </c>
      <c r="K2961" s="15" t="s">
        <v>4183</v>
      </c>
      <c r="L2961" s="11" t="s">
        <v>4183</v>
      </c>
      <c r="M2961" s="11" t="s">
        <v>4184</v>
      </c>
      <c r="N2961" s="11" t="s">
        <v>4180</v>
      </c>
      <c r="O2961" s="11">
        <v>13</v>
      </c>
      <c r="P2961" s="11">
        <v>1912</v>
      </c>
      <c r="Q2961" s="11">
        <v>113</v>
      </c>
      <c r="R2961" s="11">
        <v>2</v>
      </c>
    </row>
    <row r="2962" spans="1:18">
      <c r="A2962" s="10" t="s">
        <v>6801</v>
      </c>
      <c r="B2962" s="11" t="s">
        <v>49</v>
      </c>
      <c r="C2962" s="11" t="s">
        <v>4177</v>
      </c>
      <c r="D2962" s="11">
        <v>98178</v>
      </c>
      <c r="E2962" s="16">
        <v>334000</v>
      </c>
      <c r="F2962" s="12">
        <v>4</v>
      </c>
      <c r="G2962" s="15">
        <v>2.5</v>
      </c>
      <c r="H2962" s="15">
        <v>2210</v>
      </c>
      <c r="I2962" s="13">
        <v>151</v>
      </c>
      <c r="J2962" s="11">
        <v>0</v>
      </c>
      <c r="K2962" s="15" t="s">
        <v>4183</v>
      </c>
      <c r="L2962" s="11" t="s">
        <v>4178</v>
      </c>
      <c r="M2962" s="11" t="s">
        <v>4179</v>
      </c>
      <c r="N2962" s="11" t="s">
        <v>4179</v>
      </c>
      <c r="O2962" s="11">
        <v>60</v>
      </c>
      <c r="P2962" s="11">
        <v>0</v>
      </c>
      <c r="Q2962" s="11">
        <v>60</v>
      </c>
      <c r="R2962" s="11">
        <v>1</v>
      </c>
    </row>
    <row r="2963" spans="1:18">
      <c r="A2963" s="10" t="s">
        <v>6802</v>
      </c>
      <c r="B2963" s="11" t="s">
        <v>46</v>
      </c>
      <c r="C2963" s="11" t="s">
        <v>4177</v>
      </c>
      <c r="D2963" s="11">
        <v>98034</v>
      </c>
      <c r="E2963" s="16">
        <v>334000</v>
      </c>
      <c r="F2963" s="12">
        <v>4</v>
      </c>
      <c r="G2963" s="15">
        <v>1.5</v>
      </c>
      <c r="H2963" s="15">
        <v>1150</v>
      </c>
      <c r="I2963" s="13">
        <v>290</v>
      </c>
      <c r="J2963" s="11">
        <v>0</v>
      </c>
      <c r="K2963" s="15" t="s">
        <v>4183</v>
      </c>
      <c r="L2963" s="11" t="s">
        <v>4183</v>
      </c>
      <c r="M2963" s="11" t="s">
        <v>4184</v>
      </c>
      <c r="N2963" s="11" t="s">
        <v>4180</v>
      </c>
      <c r="O2963" s="11">
        <v>55</v>
      </c>
      <c r="P2963" s="11">
        <v>2014</v>
      </c>
      <c r="Q2963" s="11">
        <v>11</v>
      </c>
      <c r="R2963" s="11">
        <v>1.5</v>
      </c>
    </row>
    <row r="2964" spans="1:18">
      <c r="A2964" s="10" t="s">
        <v>6803</v>
      </c>
      <c r="B2964" s="11" t="s">
        <v>519</v>
      </c>
      <c r="C2964" s="11" t="s">
        <v>4177</v>
      </c>
      <c r="D2964" s="11">
        <v>98092</v>
      </c>
      <c r="E2964" s="16">
        <v>333490</v>
      </c>
      <c r="F2964" s="12">
        <v>4</v>
      </c>
      <c r="G2964" s="15">
        <v>2.5</v>
      </c>
      <c r="H2964" s="15">
        <v>2250</v>
      </c>
      <c r="I2964" s="13">
        <v>148</v>
      </c>
      <c r="J2964" s="11">
        <v>0</v>
      </c>
      <c r="K2964" s="15" t="s">
        <v>4183</v>
      </c>
      <c r="L2964" s="11" t="s">
        <v>4183</v>
      </c>
      <c r="M2964" s="11" t="s">
        <v>4184</v>
      </c>
      <c r="N2964" s="11" t="s">
        <v>4180</v>
      </c>
      <c r="O2964" s="11">
        <v>11</v>
      </c>
      <c r="P2964" s="11">
        <v>0</v>
      </c>
      <c r="Q2964" s="11">
        <v>11</v>
      </c>
      <c r="R2964" s="11">
        <v>2</v>
      </c>
    </row>
    <row r="2965" spans="1:18">
      <c r="A2965" s="10" t="s">
        <v>6804</v>
      </c>
      <c r="B2965" s="11" t="s">
        <v>319</v>
      </c>
      <c r="C2965" s="11" t="s">
        <v>4177</v>
      </c>
      <c r="D2965" s="11">
        <v>98059</v>
      </c>
      <c r="E2965" s="16">
        <v>333000</v>
      </c>
      <c r="F2965" s="12">
        <v>4</v>
      </c>
      <c r="G2965" s="15">
        <v>2.5</v>
      </c>
      <c r="H2965" s="15">
        <v>1910</v>
      </c>
      <c r="I2965" s="13">
        <v>174</v>
      </c>
      <c r="J2965" s="11">
        <v>0</v>
      </c>
      <c r="K2965" s="15" t="s">
        <v>4183</v>
      </c>
      <c r="L2965" s="11" t="s">
        <v>4183</v>
      </c>
      <c r="M2965" s="11" t="s">
        <v>4184</v>
      </c>
      <c r="N2965" s="11" t="s">
        <v>4179</v>
      </c>
      <c r="O2965" s="11">
        <v>62</v>
      </c>
      <c r="P2965" s="11">
        <v>0</v>
      </c>
      <c r="Q2965" s="11">
        <v>62</v>
      </c>
      <c r="R2965" s="11">
        <v>1</v>
      </c>
    </row>
    <row r="2966" spans="1:18">
      <c r="A2966" s="10" t="s">
        <v>6805</v>
      </c>
      <c r="B2966" s="11" t="s">
        <v>49</v>
      </c>
      <c r="C2966" s="11" t="s">
        <v>4177</v>
      </c>
      <c r="D2966" s="11">
        <v>98144</v>
      </c>
      <c r="E2966" s="16">
        <v>333000</v>
      </c>
      <c r="F2966" s="12">
        <v>4</v>
      </c>
      <c r="G2966" s="15">
        <v>2</v>
      </c>
      <c r="H2966" s="15">
        <v>1580</v>
      </c>
      <c r="I2966" s="13">
        <v>211</v>
      </c>
      <c r="J2966" s="11">
        <v>0</v>
      </c>
      <c r="K2966" s="15" t="s">
        <v>4183</v>
      </c>
      <c r="L2966" s="11" t="s">
        <v>4183</v>
      </c>
      <c r="M2966" s="11" t="s">
        <v>4184</v>
      </c>
      <c r="N2966" s="11" t="s">
        <v>4195</v>
      </c>
      <c r="O2966" s="11">
        <v>119</v>
      </c>
      <c r="P2966" s="11">
        <v>0</v>
      </c>
      <c r="Q2966" s="11">
        <v>119</v>
      </c>
      <c r="R2966" s="11">
        <v>2</v>
      </c>
    </row>
    <row r="2967" spans="1:18">
      <c r="A2967" s="10" t="s">
        <v>6806</v>
      </c>
      <c r="B2967" s="11" t="s">
        <v>49</v>
      </c>
      <c r="C2967" s="11" t="s">
        <v>4177</v>
      </c>
      <c r="D2967" s="11">
        <v>98117</v>
      </c>
      <c r="E2967" s="16">
        <v>333000</v>
      </c>
      <c r="F2967" s="12">
        <v>2</v>
      </c>
      <c r="G2967" s="15">
        <v>1</v>
      </c>
      <c r="H2967" s="11">
        <v>720</v>
      </c>
      <c r="I2967" s="13">
        <v>463</v>
      </c>
      <c r="J2967" s="11">
        <v>0</v>
      </c>
      <c r="K2967" s="15" t="s">
        <v>4183</v>
      </c>
      <c r="L2967" s="11" t="s">
        <v>4183</v>
      </c>
      <c r="M2967" s="11" t="s">
        <v>4184</v>
      </c>
      <c r="N2967" s="11" t="s">
        <v>4180</v>
      </c>
      <c r="O2967" s="11">
        <v>83</v>
      </c>
      <c r="P2967" s="11">
        <v>1999</v>
      </c>
      <c r="Q2967" s="11">
        <v>26</v>
      </c>
      <c r="R2967" s="11">
        <v>1</v>
      </c>
    </row>
    <row r="2968" spans="1:18">
      <c r="A2968" s="10" t="s">
        <v>6807</v>
      </c>
      <c r="B2968" s="11" t="s">
        <v>49</v>
      </c>
      <c r="C2968" s="11" t="s">
        <v>4177</v>
      </c>
      <c r="D2968" s="11">
        <v>98122</v>
      </c>
      <c r="E2968" s="16">
        <v>332888</v>
      </c>
      <c r="F2968" s="12">
        <v>2</v>
      </c>
      <c r="G2968" s="15">
        <v>2.5</v>
      </c>
      <c r="H2968" s="15">
        <v>1050</v>
      </c>
      <c r="I2968" s="13">
        <v>317</v>
      </c>
      <c r="J2968" s="11">
        <v>0</v>
      </c>
      <c r="K2968" s="15" t="s">
        <v>4183</v>
      </c>
      <c r="L2968" s="11" t="s">
        <v>4178</v>
      </c>
      <c r="M2968" s="11" t="s">
        <v>4184</v>
      </c>
      <c r="N2968" s="11" t="s">
        <v>4180</v>
      </c>
      <c r="O2968" s="11">
        <v>18</v>
      </c>
      <c r="P2968" s="11">
        <v>0</v>
      </c>
      <c r="Q2968" s="11">
        <v>18</v>
      </c>
      <c r="R2968" s="11">
        <v>2</v>
      </c>
    </row>
    <row r="2969" spans="1:18">
      <c r="A2969" s="10" t="s">
        <v>6808</v>
      </c>
      <c r="B2969" s="11" t="s">
        <v>920</v>
      </c>
      <c r="C2969" s="11" t="s">
        <v>4177</v>
      </c>
      <c r="D2969" s="11">
        <v>98038</v>
      </c>
      <c r="E2969" s="16">
        <v>332500</v>
      </c>
      <c r="F2969" s="12">
        <v>3</v>
      </c>
      <c r="G2969" s="15">
        <v>2.25</v>
      </c>
      <c r="H2969" s="15">
        <v>1800</v>
      </c>
      <c r="I2969" s="13">
        <v>185</v>
      </c>
      <c r="J2969" s="11">
        <v>0</v>
      </c>
      <c r="K2969" s="15" t="s">
        <v>4183</v>
      </c>
      <c r="L2969" s="11" t="s">
        <v>4183</v>
      </c>
      <c r="M2969" s="11" t="s">
        <v>4184</v>
      </c>
      <c r="N2969" s="11" t="s">
        <v>4180</v>
      </c>
      <c r="O2969" s="11">
        <v>30</v>
      </c>
      <c r="P2969" s="11">
        <v>0</v>
      </c>
      <c r="Q2969" s="11">
        <v>30</v>
      </c>
      <c r="R2969" s="11">
        <v>2</v>
      </c>
    </row>
    <row r="2970" spans="1:18">
      <c r="A2970" s="10" t="s">
        <v>6809</v>
      </c>
      <c r="B2970" s="11" t="s">
        <v>519</v>
      </c>
      <c r="C2970" s="11" t="s">
        <v>4177</v>
      </c>
      <c r="D2970" s="11">
        <v>98001</v>
      </c>
      <c r="E2970" s="16">
        <v>332000</v>
      </c>
      <c r="F2970" s="12">
        <v>3</v>
      </c>
      <c r="G2970" s="15">
        <v>2.25</v>
      </c>
      <c r="H2970" s="15">
        <v>2120</v>
      </c>
      <c r="I2970" s="13">
        <v>157</v>
      </c>
      <c r="J2970" s="11">
        <v>0</v>
      </c>
      <c r="K2970" s="15" t="s">
        <v>4183</v>
      </c>
      <c r="L2970" s="11" t="s">
        <v>4178</v>
      </c>
      <c r="M2970" s="11" t="s">
        <v>4184</v>
      </c>
      <c r="N2970" s="11" t="s">
        <v>4180</v>
      </c>
      <c r="O2970" s="11">
        <v>46</v>
      </c>
      <c r="P2970" s="11">
        <v>2014</v>
      </c>
      <c r="Q2970" s="11">
        <v>11</v>
      </c>
      <c r="R2970" s="11">
        <v>1</v>
      </c>
    </row>
    <row r="2971" spans="1:18">
      <c r="A2971" s="10" t="s">
        <v>6810</v>
      </c>
      <c r="B2971" s="11" t="s">
        <v>379</v>
      </c>
      <c r="C2971" s="11" t="s">
        <v>4177</v>
      </c>
      <c r="D2971" s="11">
        <v>98166</v>
      </c>
      <c r="E2971" s="16">
        <v>332000</v>
      </c>
      <c r="F2971" s="12">
        <v>3</v>
      </c>
      <c r="G2971" s="15">
        <v>2</v>
      </c>
      <c r="H2971" s="15">
        <v>1510</v>
      </c>
      <c r="I2971" s="13">
        <v>220</v>
      </c>
      <c r="J2971" s="11">
        <v>0</v>
      </c>
      <c r="K2971" s="15" t="s">
        <v>4183</v>
      </c>
      <c r="L2971" s="11" t="s">
        <v>4183</v>
      </c>
      <c r="M2971" s="11" t="s">
        <v>4184</v>
      </c>
      <c r="N2971" s="11" t="s">
        <v>4180</v>
      </c>
      <c r="O2971" s="11">
        <v>83</v>
      </c>
      <c r="P2971" s="11">
        <v>2014</v>
      </c>
      <c r="Q2971" s="11">
        <v>11</v>
      </c>
      <c r="R2971" s="11">
        <v>1</v>
      </c>
    </row>
    <row r="2972" spans="1:18">
      <c r="A2972" s="10" t="s">
        <v>6811</v>
      </c>
      <c r="B2972" s="11" t="s">
        <v>319</v>
      </c>
      <c r="C2972" s="11" t="s">
        <v>4177</v>
      </c>
      <c r="D2972" s="11">
        <v>98059</v>
      </c>
      <c r="E2972" s="16">
        <v>332000</v>
      </c>
      <c r="F2972" s="12">
        <v>3</v>
      </c>
      <c r="G2972" s="15">
        <v>2.5</v>
      </c>
      <c r="H2972" s="15">
        <v>1530</v>
      </c>
      <c r="I2972" s="13">
        <v>217</v>
      </c>
      <c r="J2972" s="11">
        <v>0</v>
      </c>
      <c r="K2972" s="15" t="s">
        <v>4183</v>
      </c>
      <c r="L2972" s="11" t="s">
        <v>4178</v>
      </c>
      <c r="M2972" s="11" t="s">
        <v>4184</v>
      </c>
      <c r="N2972" s="11" t="s">
        <v>4180</v>
      </c>
      <c r="O2972" s="11">
        <v>32</v>
      </c>
      <c r="P2972" s="11">
        <v>0</v>
      </c>
      <c r="Q2972" s="11">
        <v>32</v>
      </c>
      <c r="R2972" s="11">
        <v>1</v>
      </c>
    </row>
    <row r="2973" spans="1:18">
      <c r="A2973" s="10" t="s">
        <v>6812</v>
      </c>
      <c r="B2973" s="11" t="s">
        <v>319</v>
      </c>
      <c r="C2973" s="11" t="s">
        <v>4177</v>
      </c>
      <c r="D2973" s="11">
        <v>98058</v>
      </c>
      <c r="E2973" s="16">
        <v>332000</v>
      </c>
      <c r="F2973" s="12">
        <v>3</v>
      </c>
      <c r="G2973" s="15">
        <v>2.25</v>
      </c>
      <c r="H2973" s="15">
        <v>2270</v>
      </c>
      <c r="I2973" s="13">
        <v>146</v>
      </c>
      <c r="J2973" s="11">
        <v>0</v>
      </c>
      <c r="K2973" s="15" t="s">
        <v>4183</v>
      </c>
      <c r="L2973" s="11" t="s">
        <v>4178</v>
      </c>
      <c r="M2973" s="11" t="s">
        <v>4184</v>
      </c>
      <c r="N2973" s="11" t="s">
        <v>4180</v>
      </c>
      <c r="O2973" s="11">
        <v>48</v>
      </c>
      <c r="P2973" s="11">
        <v>2004</v>
      </c>
      <c r="Q2973" s="11">
        <v>21</v>
      </c>
      <c r="R2973" s="11">
        <v>1</v>
      </c>
    </row>
    <row r="2974" spans="1:18">
      <c r="A2974" s="10" t="s">
        <v>3098</v>
      </c>
      <c r="B2974" s="11" t="s">
        <v>49</v>
      </c>
      <c r="C2974" s="11" t="s">
        <v>4177</v>
      </c>
      <c r="D2974" s="11">
        <v>98112</v>
      </c>
      <c r="E2974" s="16">
        <v>332000</v>
      </c>
      <c r="F2974" s="12">
        <v>1</v>
      </c>
      <c r="G2974" s="15">
        <v>1</v>
      </c>
      <c r="H2974" s="11">
        <v>960</v>
      </c>
      <c r="I2974" s="13">
        <v>346</v>
      </c>
      <c r="J2974" s="11">
        <v>0</v>
      </c>
      <c r="K2974" s="15" t="s">
        <v>4183</v>
      </c>
      <c r="L2974" s="11" t="s">
        <v>4178</v>
      </c>
      <c r="M2974" s="11" t="s">
        <v>4184</v>
      </c>
      <c r="N2974" s="11" t="s">
        <v>4180</v>
      </c>
      <c r="O2974" s="11">
        <v>117</v>
      </c>
      <c r="P2974" s="11">
        <v>1988</v>
      </c>
      <c r="Q2974" s="11">
        <v>37</v>
      </c>
      <c r="R2974" s="11">
        <v>1</v>
      </c>
    </row>
    <row r="2975" spans="1:18">
      <c r="A2975" s="10" t="s">
        <v>6813</v>
      </c>
      <c r="B2975" s="11" t="s">
        <v>49</v>
      </c>
      <c r="C2975" s="11" t="s">
        <v>4177</v>
      </c>
      <c r="D2975" s="11">
        <v>98106</v>
      </c>
      <c r="E2975" s="16">
        <v>331367</v>
      </c>
      <c r="F2975" s="12">
        <v>3</v>
      </c>
      <c r="G2975" s="15">
        <v>2.5</v>
      </c>
      <c r="H2975" s="15">
        <v>1270</v>
      </c>
      <c r="I2975" s="13">
        <v>261</v>
      </c>
      <c r="J2975" s="11">
        <v>0</v>
      </c>
      <c r="K2975" s="15" t="s">
        <v>4183</v>
      </c>
      <c r="L2975" s="11" t="s">
        <v>4183</v>
      </c>
      <c r="M2975" s="11" t="s">
        <v>4184</v>
      </c>
      <c r="N2975" s="11" t="s">
        <v>4180</v>
      </c>
      <c r="O2975" s="11">
        <v>21</v>
      </c>
      <c r="P2975" s="11">
        <v>2003</v>
      </c>
      <c r="Q2975" s="11">
        <v>22</v>
      </c>
      <c r="R2975" s="11">
        <v>2</v>
      </c>
    </row>
    <row r="2976" spans="1:18">
      <c r="A2976" s="10" t="s">
        <v>6814</v>
      </c>
      <c r="B2976" s="11" t="s">
        <v>451</v>
      </c>
      <c r="C2976" s="11" t="s">
        <v>4177</v>
      </c>
      <c r="D2976" s="11">
        <v>98019</v>
      </c>
      <c r="E2976" s="16">
        <v>330675</v>
      </c>
      <c r="F2976" s="12">
        <v>4</v>
      </c>
      <c r="G2976" s="15">
        <v>3</v>
      </c>
      <c r="H2976" s="15">
        <v>1930</v>
      </c>
      <c r="I2976" s="13">
        <v>171</v>
      </c>
      <c r="J2976" s="11">
        <v>0</v>
      </c>
      <c r="K2976" s="15" t="s">
        <v>4183</v>
      </c>
      <c r="L2976" s="11" t="s">
        <v>4178</v>
      </c>
      <c r="M2976" s="11" t="s">
        <v>4184</v>
      </c>
      <c r="N2976" s="11" t="s">
        <v>4180</v>
      </c>
      <c r="O2976" s="11">
        <v>19</v>
      </c>
      <c r="P2976" s="11">
        <v>0</v>
      </c>
      <c r="Q2976" s="11">
        <v>19</v>
      </c>
      <c r="R2976" s="11">
        <v>1</v>
      </c>
    </row>
    <row r="2977" spans="1:18">
      <c r="A2977" s="10" t="s">
        <v>6815</v>
      </c>
      <c r="B2977" s="11" t="s">
        <v>519</v>
      </c>
      <c r="C2977" s="11" t="s">
        <v>4177</v>
      </c>
      <c r="D2977" s="11">
        <v>98092</v>
      </c>
      <c r="E2977" s="16">
        <v>330000</v>
      </c>
      <c r="F2977" s="12">
        <v>3</v>
      </c>
      <c r="G2977" s="15">
        <v>2.5</v>
      </c>
      <c r="H2977" s="15">
        <v>3040</v>
      </c>
      <c r="I2977" s="13">
        <v>109</v>
      </c>
      <c r="J2977" s="11">
        <v>0</v>
      </c>
      <c r="K2977" s="15" t="s">
        <v>4183</v>
      </c>
      <c r="L2977" s="11" t="s">
        <v>4183</v>
      </c>
      <c r="M2977" s="11" t="s">
        <v>4184</v>
      </c>
      <c r="N2977" s="11" t="s">
        <v>4180</v>
      </c>
      <c r="O2977" s="11">
        <v>22</v>
      </c>
      <c r="P2977" s="11">
        <v>0</v>
      </c>
      <c r="Q2977" s="11">
        <v>22</v>
      </c>
      <c r="R2977" s="11">
        <v>2</v>
      </c>
    </row>
    <row r="2978" spans="1:18">
      <c r="A2978" s="10" t="s">
        <v>6816</v>
      </c>
      <c r="B2978" s="11" t="s">
        <v>33</v>
      </c>
      <c r="C2978" s="11" t="s">
        <v>4177</v>
      </c>
      <c r="D2978" s="11">
        <v>98007</v>
      </c>
      <c r="E2978" s="16">
        <v>330000</v>
      </c>
      <c r="F2978" s="12">
        <v>3</v>
      </c>
      <c r="G2978" s="15">
        <v>1.5</v>
      </c>
      <c r="H2978" s="15">
        <v>1170</v>
      </c>
      <c r="I2978" s="13">
        <v>282</v>
      </c>
      <c r="J2978" s="11">
        <v>0</v>
      </c>
      <c r="K2978" s="15" t="s">
        <v>4183</v>
      </c>
      <c r="L2978" s="11" t="s">
        <v>4183</v>
      </c>
      <c r="M2978" s="11" t="s">
        <v>4184</v>
      </c>
      <c r="N2978" s="11" t="s">
        <v>4179</v>
      </c>
      <c r="O2978" s="11">
        <v>65</v>
      </c>
      <c r="P2978" s="11">
        <v>2001</v>
      </c>
      <c r="Q2978" s="11">
        <v>24</v>
      </c>
      <c r="R2978" s="11">
        <v>1</v>
      </c>
    </row>
    <row r="2979" spans="1:18">
      <c r="A2979" s="10" t="s">
        <v>6817</v>
      </c>
      <c r="B2979" s="11" t="s">
        <v>379</v>
      </c>
      <c r="C2979" s="11" t="s">
        <v>4177</v>
      </c>
      <c r="D2979" s="11">
        <v>98168</v>
      </c>
      <c r="E2979" s="16">
        <v>330000</v>
      </c>
      <c r="F2979" s="12">
        <v>5</v>
      </c>
      <c r="G2979" s="15">
        <v>3</v>
      </c>
      <c r="H2979" s="15">
        <v>2100</v>
      </c>
      <c r="I2979" s="13">
        <v>157</v>
      </c>
      <c r="J2979" s="11">
        <v>0</v>
      </c>
      <c r="K2979" s="15" t="s">
        <v>4183</v>
      </c>
      <c r="L2979" s="11" t="s">
        <v>4178</v>
      </c>
      <c r="M2979" s="11" t="s">
        <v>4184</v>
      </c>
      <c r="N2979" s="11" t="s">
        <v>4180</v>
      </c>
      <c r="O2979" s="11">
        <v>12</v>
      </c>
      <c r="P2979" s="11">
        <v>1923</v>
      </c>
      <c r="Q2979" s="11">
        <v>102</v>
      </c>
      <c r="R2979" s="11">
        <v>1</v>
      </c>
    </row>
    <row r="2980" spans="1:18">
      <c r="A2980" s="10" t="s">
        <v>6818</v>
      </c>
      <c r="B2980" s="11" t="s">
        <v>451</v>
      </c>
      <c r="C2980" s="11" t="s">
        <v>4177</v>
      </c>
      <c r="D2980" s="11">
        <v>98019</v>
      </c>
      <c r="E2980" s="16">
        <v>330000</v>
      </c>
      <c r="F2980" s="12">
        <v>3</v>
      </c>
      <c r="G2980" s="15">
        <v>2.5</v>
      </c>
      <c r="H2980" s="15">
        <v>1600</v>
      </c>
      <c r="I2980" s="13">
        <v>206</v>
      </c>
      <c r="J2980" s="11">
        <v>1</v>
      </c>
      <c r="K2980" s="15" t="s">
        <v>4183</v>
      </c>
      <c r="L2980" s="11" t="s">
        <v>4183</v>
      </c>
      <c r="M2980" s="11" t="s">
        <v>4184</v>
      </c>
      <c r="N2980" s="11" t="s">
        <v>4180</v>
      </c>
      <c r="O2980" s="11">
        <v>20</v>
      </c>
      <c r="P2980" s="11">
        <v>0</v>
      </c>
      <c r="Q2980" s="11">
        <v>20</v>
      </c>
      <c r="R2980" s="11">
        <v>2</v>
      </c>
    </row>
    <row r="2981" spans="1:18">
      <c r="A2981" s="10" t="s">
        <v>6819</v>
      </c>
      <c r="B2981" s="11" t="s">
        <v>675</v>
      </c>
      <c r="C2981" s="11" t="s">
        <v>4177</v>
      </c>
      <c r="D2981" s="11">
        <v>98023</v>
      </c>
      <c r="E2981" s="16">
        <v>330000</v>
      </c>
      <c r="F2981" s="12">
        <v>3</v>
      </c>
      <c r="G2981" s="15">
        <v>2.5</v>
      </c>
      <c r="H2981" s="15">
        <v>2210</v>
      </c>
      <c r="I2981" s="13">
        <v>149</v>
      </c>
      <c r="J2981" s="11">
        <v>0</v>
      </c>
      <c r="K2981" s="15" t="s">
        <v>4183</v>
      </c>
      <c r="L2981" s="11" t="s">
        <v>4183</v>
      </c>
      <c r="M2981" s="11" t="s">
        <v>4184</v>
      </c>
      <c r="N2981" s="11" t="s">
        <v>4180</v>
      </c>
      <c r="O2981" s="11">
        <v>36</v>
      </c>
      <c r="P2981" s="11">
        <v>0</v>
      </c>
      <c r="Q2981" s="11">
        <v>36</v>
      </c>
      <c r="R2981" s="11">
        <v>2</v>
      </c>
    </row>
    <row r="2982" spans="1:18">
      <c r="A2982" s="10" t="s">
        <v>6820</v>
      </c>
      <c r="B2982" s="11" t="s">
        <v>675</v>
      </c>
      <c r="C2982" s="11" t="s">
        <v>4177</v>
      </c>
      <c r="D2982" s="11">
        <v>98023</v>
      </c>
      <c r="E2982" s="16">
        <v>330000</v>
      </c>
      <c r="F2982" s="12">
        <v>3</v>
      </c>
      <c r="G2982" s="15">
        <v>2.5</v>
      </c>
      <c r="H2982" s="15">
        <v>2238</v>
      </c>
      <c r="I2982" s="13">
        <v>147</v>
      </c>
      <c r="J2982" s="11">
        <v>0</v>
      </c>
      <c r="K2982" s="15" t="s">
        <v>4183</v>
      </c>
      <c r="L2982" s="11" t="s">
        <v>4183</v>
      </c>
      <c r="M2982" s="11" t="s">
        <v>4184</v>
      </c>
      <c r="N2982" s="11" t="s">
        <v>4180</v>
      </c>
      <c r="O2982" s="11">
        <v>14</v>
      </c>
      <c r="P2982" s="11">
        <v>0</v>
      </c>
      <c r="Q2982" s="11">
        <v>14</v>
      </c>
      <c r="R2982" s="11">
        <v>2</v>
      </c>
    </row>
    <row r="2983" spans="1:18">
      <c r="A2983" s="10" t="s">
        <v>6821</v>
      </c>
      <c r="B2983" s="11" t="s">
        <v>79</v>
      </c>
      <c r="C2983" s="11" t="s">
        <v>4177</v>
      </c>
      <c r="D2983" s="11">
        <v>98027</v>
      </c>
      <c r="E2983" s="16">
        <v>330000</v>
      </c>
      <c r="F2983" s="12">
        <v>3</v>
      </c>
      <c r="G2983" s="15">
        <v>1</v>
      </c>
      <c r="H2983" s="15">
        <v>1180</v>
      </c>
      <c r="I2983" s="13">
        <v>280</v>
      </c>
      <c r="J2983" s="11">
        <v>1</v>
      </c>
      <c r="K2983" s="15" t="s">
        <v>4183</v>
      </c>
      <c r="L2983" s="11" t="s">
        <v>4183</v>
      </c>
      <c r="M2983" s="11" t="s">
        <v>4184</v>
      </c>
      <c r="N2983" s="11" t="s">
        <v>4179</v>
      </c>
      <c r="O2983" s="11">
        <v>66</v>
      </c>
      <c r="P2983" s="11">
        <v>0</v>
      </c>
      <c r="Q2983" s="11">
        <v>66</v>
      </c>
      <c r="R2983" s="11">
        <v>1</v>
      </c>
    </row>
    <row r="2984" spans="1:18">
      <c r="A2984" s="10" t="s">
        <v>6822</v>
      </c>
      <c r="B2984" s="11" t="s">
        <v>1392</v>
      </c>
      <c r="C2984" s="11" t="s">
        <v>4177</v>
      </c>
      <c r="D2984" s="11">
        <v>98042</v>
      </c>
      <c r="E2984" s="16">
        <v>330000</v>
      </c>
      <c r="F2984" s="12">
        <v>4</v>
      </c>
      <c r="G2984" s="15">
        <v>2.5</v>
      </c>
      <c r="H2984" s="15">
        <v>2105</v>
      </c>
      <c r="I2984" s="13">
        <v>157</v>
      </c>
      <c r="J2984" s="11">
        <v>0</v>
      </c>
      <c r="K2984" s="15" t="s">
        <v>4183</v>
      </c>
      <c r="L2984" s="11" t="s">
        <v>4183</v>
      </c>
      <c r="M2984" s="11" t="s">
        <v>4184</v>
      </c>
      <c r="N2984" s="11" t="s">
        <v>4180</v>
      </c>
      <c r="O2984" s="11">
        <v>22</v>
      </c>
      <c r="P2984" s="11">
        <v>0</v>
      </c>
      <c r="Q2984" s="11">
        <v>22</v>
      </c>
      <c r="R2984" s="11">
        <v>2</v>
      </c>
    </row>
    <row r="2985" spans="1:18">
      <c r="A2985" s="10" t="s">
        <v>6823</v>
      </c>
      <c r="B2985" s="11" t="s">
        <v>1392</v>
      </c>
      <c r="C2985" s="11" t="s">
        <v>4177</v>
      </c>
      <c r="D2985" s="11">
        <v>98042</v>
      </c>
      <c r="E2985" s="16">
        <v>330000</v>
      </c>
      <c r="F2985" s="12">
        <v>4</v>
      </c>
      <c r="G2985" s="15">
        <v>2.5</v>
      </c>
      <c r="H2985" s="15">
        <v>2340</v>
      </c>
      <c r="I2985" s="13">
        <v>141</v>
      </c>
      <c r="J2985" s="11">
        <v>0</v>
      </c>
      <c r="K2985" s="15" t="s">
        <v>4183</v>
      </c>
      <c r="L2985" s="11" t="s">
        <v>4183</v>
      </c>
      <c r="M2985" s="11" t="s">
        <v>4184</v>
      </c>
      <c r="N2985" s="11" t="s">
        <v>4180</v>
      </c>
      <c r="O2985" s="11">
        <v>28</v>
      </c>
      <c r="P2985" s="11">
        <v>0</v>
      </c>
      <c r="Q2985" s="11">
        <v>28</v>
      </c>
      <c r="R2985" s="11">
        <v>2</v>
      </c>
    </row>
    <row r="2986" spans="1:18">
      <c r="A2986" s="10" t="s">
        <v>6824</v>
      </c>
      <c r="B2986" s="11" t="s">
        <v>1392</v>
      </c>
      <c r="C2986" s="11" t="s">
        <v>4177</v>
      </c>
      <c r="D2986" s="11">
        <v>98032</v>
      </c>
      <c r="E2986" s="16">
        <v>330000</v>
      </c>
      <c r="F2986" s="12">
        <v>4</v>
      </c>
      <c r="G2986" s="15">
        <v>1.75</v>
      </c>
      <c r="H2986" s="15">
        <v>2440</v>
      </c>
      <c r="I2986" s="13">
        <v>135</v>
      </c>
      <c r="J2986" s="11">
        <v>0</v>
      </c>
      <c r="K2986" s="15" t="s">
        <v>4183</v>
      </c>
      <c r="L2986" s="11" t="s">
        <v>4178</v>
      </c>
      <c r="M2986" s="11" t="s">
        <v>4184</v>
      </c>
      <c r="N2986" s="11" t="s">
        <v>4180</v>
      </c>
      <c r="O2986" s="11">
        <v>47</v>
      </c>
      <c r="P2986" s="11">
        <v>0</v>
      </c>
      <c r="Q2986" s="11">
        <v>47</v>
      </c>
      <c r="R2986" s="11">
        <v>1</v>
      </c>
    </row>
    <row r="2987" spans="1:18">
      <c r="A2987" s="10" t="s">
        <v>6825</v>
      </c>
      <c r="B2987" s="11" t="s">
        <v>1392</v>
      </c>
      <c r="C2987" s="11" t="s">
        <v>4177</v>
      </c>
      <c r="D2987" s="11">
        <v>98042</v>
      </c>
      <c r="E2987" s="16">
        <v>330000</v>
      </c>
      <c r="F2987" s="12">
        <v>4</v>
      </c>
      <c r="G2987" s="15">
        <v>3.5</v>
      </c>
      <c r="H2987" s="15">
        <v>3150</v>
      </c>
      <c r="I2987" s="13">
        <v>105</v>
      </c>
      <c r="J2987" s="11">
        <v>0</v>
      </c>
      <c r="K2987" s="15" t="s">
        <v>4183</v>
      </c>
      <c r="L2987" s="11" t="s">
        <v>4183</v>
      </c>
      <c r="M2987" s="11" t="s">
        <v>4184</v>
      </c>
      <c r="N2987" s="11" t="s">
        <v>4180</v>
      </c>
      <c r="O2987" s="11">
        <v>20</v>
      </c>
      <c r="P2987" s="11">
        <v>0</v>
      </c>
      <c r="Q2987" s="11">
        <v>20</v>
      </c>
      <c r="R2987" s="11">
        <v>2</v>
      </c>
    </row>
    <row r="2988" spans="1:18">
      <c r="A2988" s="10" t="s">
        <v>3112</v>
      </c>
      <c r="B2988" s="11" t="s">
        <v>1392</v>
      </c>
      <c r="C2988" s="11" t="s">
        <v>4177</v>
      </c>
      <c r="D2988" s="11">
        <v>98030</v>
      </c>
      <c r="E2988" s="16">
        <v>330000</v>
      </c>
      <c r="F2988" s="12">
        <v>6</v>
      </c>
      <c r="G2988" s="15">
        <v>2.25</v>
      </c>
      <c r="H2988" s="15">
        <v>3040</v>
      </c>
      <c r="I2988" s="13">
        <v>109</v>
      </c>
      <c r="J2988" s="11">
        <v>1</v>
      </c>
      <c r="K2988" s="15" t="s">
        <v>4183</v>
      </c>
      <c r="L2988" s="11" t="s">
        <v>4178</v>
      </c>
      <c r="M2988" s="11" t="s">
        <v>4184</v>
      </c>
      <c r="N2988" s="11" t="s">
        <v>4180</v>
      </c>
      <c r="O2988" s="11">
        <v>74</v>
      </c>
      <c r="P2988" s="11">
        <v>1994</v>
      </c>
      <c r="Q2988" s="11">
        <v>31</v>
      </c>
      <c r="R2988" s="11">
        <v>1</v>
      </c>
    </row>
    <row r="2989" spans="1:18">
      <c r="A2989" s="10" t="s">
        <v>6826</v>
      </c>
      <c r="B2989" s="11" t="s">
        <v>920</v>
      </c>
      <c r="C2989" s="11" t="s">
        <v>4177</v>
      </c>
      <c r="D2989" s="11">
        <v>98038</v>
      </c>
      <c r="E2989" s="16">
        <v>330000</v>
      </c>
      <c r="F2989" s="12">
        <v>3</v>
      </c>
      <c r="G2989" s="15">
        <v>2.25</v>
      </c>
      <c r="H2989" s="15">
        <v>1860</v>
      </c>
      <c r="I2989" s="13">
        <v>177</v>
      </c>
      <c r="J2989" s="11">
        <v>0</v>
      </c>
      <c r="K2989" s="15" t="s">
        <v>4183</v>
      </c>
      <c r="L2989" s="11" t="s">
        <v>4183</v>
      </c>
      <c r="M2989" s="11" t="s">
        <v>4184</v>
      </c>
      <c r="N2989" s="11" t="s">
        <v>4180</v>
      </c>
      <c r="O2989" s="11">
        <v>30</v>
      </c>
      <c r="P2989" s="11">
        <v>0</v>
      </c>
      <c r="Q2989" s="11">
        <v>30</v>
      </c>
      <c r="R2989" s="11">
        <v>2</v>
      </c>
    </row>
    <row r="2990" spans="1:18">
      <c r="A2990" s="10" t="s">
        <v>6827</v>
      </c>
      <c r="B2990" s="11" t="s">
        <v>5840</v>
      </c>
      <c r="C2990" s="11" t="s">
        <v>4177</v>
      </c>
      <c r="D2990" s="11">
        <v>98188</v>
      </c>
      <c r="E2990" s="16">
        <v>330000</v>
      </c>
      <c r="F2990" s="12">
        <v>4</v>
      </c>
      <c r="G2990" s="15">
        <v>2.5</v>
      </c>
      <c r="H2990" s="15">
        <v>2380</v>
      </c>
      <c r="I2990" s="13">
        <v>139</v>
      </c>
      <c r="J2990" s="11">
        <v>0</v>
      </c>
      <c r="K2990" s="15" t="s">
        <v>4183</v>
      </c>
      <c r="L2990" s="11" t="s">
        <v>4183</v>
      </c>
      <c r="M2990" s="11" t="s">
        <v>4184</v>
      </c>
      <c r="N2990" s="11" t="s">
        <v>4180</v>
      </c>
      <c r="O2990" s="11">
        <v>26</v>
      </c>
      <c r="P2990" s="11">
        <v>0</v>
      </c>
      <c r="Q2990" s="11">
        <v>26</v>
      </c>
      <c r="R2990" s="11">
        <v>2</v>
      </c>
    </row>
    <row r="2991" spans="1:18">
      <c r="A2991" s="10" t="s">
        <v>6828</v>
      </c>
      <c r="B2991" s="11" t="s">
        <v>49</v>
      </c>
      <c r="C2991" s="11" t="s">
        <v>4177</v>
      </c>
      <c r="D2991" s="11">
        <v>98146</v>
      </c>
      <c r="E2991" s="16">
        <v>330000</v>
      </c>
      <c r="F2991" s="12">
        <v>2</v>
      </c>
      <c r="G2991" s="15">
        <v>1</v>
      </c>
      <c r="H2991" s="11">
        <v>860</v>
      </c>
      <c r="I2991" s="13">
        <v>384</v>
      </c>
      <c r="J2991" s="11">
        <v>0</v>
      </c>
      <c r="K2991" s="15" t="s">
        <v>4183</v>
      </c>
      <c r="L2991" s="11" t="s">
        <v>4183</v>
      </c>
      <c r="M2991" s="11" t="s">
        <v>4184</v>
      </c>
      <c r="N2991" s="11" t="s">
        <v>4179</v>
      </c>
      <c r="O2991" s="11">
        <v>77</v>
      </c>
      <c r="P2991" s="11">
        <v>0</v>
      </c>
      <c r="Q2991" s="11">
        <v>77</v>
      </c>
      <c r="R2991" s="11">
        <v>1</v>
      </c>
    </row>
    <row r="2992" spans="1:18">
      <c r="A2992" s="10" t="s">
        <v>6829</v>
      </c>
      <c r="B2992" s="11" t="s">
        <v>49</v>
      </c>
      <c r="C2992" s="11" t="s">
        <v>4177</v>
      </c>
      <c r="D2992" s="11">
        <v>98116</v>
      </c>
      <c r="E2992" s="16">
        <v>330000</v>
      </c>
      <c r="F2992" s="12">
        <v>3</v>
      </c>
      <c r="G2992" s="15">
        <v>2.5</v>
      </c>
      <c r="H2992" s="15">
        <v>1070</v>
      </c>
      <c r="I2992" s="13">
        <v>308</v>
      </c>
      <c r="J2992" s="11">
        <v>0</v>
      </c>
      <c r="K2992" s="15" t="s">
        <v>4183</v>
      </c>
      <c r="L2992" s="11" t="s">
        <v>4178</v>
      </c>
      <c r="M2992" s="11" t="s">
        <v>4184</v>
      </c>
      <c r="N2992" s="11" t="s">
        <v>4180</v>
      </c>
      <c r="O2992" s="11">
        <v>20</v>
      </c>
      <c r="P2992" s="11">
        <v>0</v>
      </c>
      <c r="Q2992" s="11">
        <v>20</v>
      </c>
      <c r="R2992" s="11">
        <v>2</v>
      </c>
    </row>
    <row r="2993" spans="1:18">
      <c r="A2993" s="10" t="s">
        <v>6830</v>
      </c>
      <c r="B2993" s="11" t="s">
        <v>49</v>
      </c>
      <c r="C2993" s="11" t="s">
        <v>4177</v>
      </c>
      <c r="D2993" s="11">
        <v>98108</v>
      </c>
      <c r="E2993" s="16">
        <v>330000</v>
      </c>
      <c r="F2993" s="12">
        <v>2</v>
      </c>
      <c r="G2993" s="15">
        <v>2.5</v>
      </c>
      <c r="H2993" s="15">
        <v>1240</v>
      </c>
      <c r="I2993" s="13">
        <v>266</v>
      </c>
      <c r="J2993" s="11">
        <v>0</v>
      </c>
      <c r="K2993" s="15" t="s">
        <v>4183</v>
      </c>
      <c r="L2993" s="11" t="s">
        <v>4183</v>
      </c>
      <c r="M2993" s="11" t="s">
        <v>4184</v>
      </c>
      <c r="N2993" s="11" t="s">
        <v>4180</v>
      </c>
      <c r="O2993" s="11">
        <v>18</v>
      </c>
      <c r="P2993" s="11">
        <v>0</v>
      </c>
      <c r="Q2993" s="11">
        <v>18</v>
      </c>
      <c r="R2993" s="11">
        <v>2</v>
      </c>
    </row>
    <row r="2994" spans="1:18">
      <c r="A2994" s="10" t="s">
        <v>6831</v>
      </c>
      <c r="B2994" s="11" t="s">
        <v>49</v>
      </c>
      <c r="C2994" s="11" t="s">
        <v>4177</v>
      </c>
      <c r="D2994" s="11">
        <v>98106</v>
      </c>
      <c r="E2994" s="16">
        <v>330000</v>
      </c>
      <c r="F2994" s="12">
        <v>3</v>
      </c>
      <c r="G2994" s="15">
        <v>2.5</v>
      </c>
      <c r="H2994" s="15">
        <v>1450</v>
      </c>
      <c r="I2994" s="13">
        <v>228</v>
      </c>
      <c r="J2994" s="11">
        <v>0</v>
      </c>
      <c r="K2994" s="15" t="s">
        <v>4183</v>
      </c>
      <c r="L2994" s="11" t="s">
        <v>4178</v>
      </c>
      <c r="M2994" s="11" t="s">
        <v>4184</v>
      </c>
      <c r="N2994" s="11" t="s">
        <v>4180</v>
      </c>
      <c r="O2994" s="11">
        <v>18</v>
      </c>
      <c r="P2994" s="11">
        <v>0</v>
      </c>
      <c r="Q2994" s="11">
        <v>18</v>
      </c>
      <c r="R2994" s="11">
        <v>1</v>
      </c>
    </row>
    <row r="2995" spans="1:18">
      <c r="A2995" s="10" t="s">
        <v>3119</v>
      </c>
      <c r="B2995" s="11" t="s">
        <v>49</v>
      </c>
      <c r="C2995" s="11" t="s">
        <v>4177</v>
      </c>
      <c r="D2995" s="11">
        <v>98103</v>
      </c>
      <c r="E2995" s="16">
        <v>330000</v>
      </c>
      <c r="F2995" s="12">
        <v>3</v>
      </c>
      <c r="G2995" s="15">
        <v>3</v>
      </c>
      <c r="H2995" s="15">
        <v>1680</v>
      </c>
      <c r="I2995" s="13">
        <v>196</v>
      </c>
      <c r="J2995" s="11">
        <v>0</v>
      </c>
      <c r="K2995" s="15" t="s">
        <v>4183</v>
      </c>
      <c r="L2995" s="11" t="s">
        <v>4183</v>
      </c>
      <c r="M2995" s="11" t="s">
        <v>4184</v>
      </c>
      <c r="N2995" s="11" t="s">
        <v>4180</v>
      </c>
      <c r="O2995" s="11">
        <v>11</v>
      </c>
      <c r="P2995" s="11">
        <v>0</v>
      </c>
      <c r="Q2995" s="11">
        <v>11</v>
      </c>
      <c r="R2995" s="11">
        <v>3</v>
      </c>
    </row>
    <row r="2996" spans="1:18">
      <c r="A2996" s="10" t="s">
        <v>3120</v>
      </c>
      <c r="B2996" s="11" t="s">
        <v>49</v>
      </c>
      <c r="C2996" s="11" t="s">
        <v>4177</v>
      </c>
      <c r="D2996" s="11">
        <v>98118</v>
      </c>
      <c r="E2996" s="16">
        <v>330000</v>
      </c>
      <c r="F2996" s="12">
        <v>3</v>
      </c>
      <c r="G2996" s="15">
        <v>2.25</v>
      </c>
      <c r="H2996" s="15">
        <v>2220</v>
      </c>
      <c r="I2996" s="13">
        <v>149</v>
      </c>
      <c r="J2996" s="11">
        <v>0</v>
      </c>
      <c r="K2996" s="15" t="s">
        <v>4183</v>
      </c>
      <c r="L2996" s="11" t="s">
        <v>4178</v>
      </c>
      <c r="M2996" s="11" t="s">
        <v>4184</v>
      </c>
      <c r="N2996" s="11" t="s">
        <v>4180</v>
      </c>
      <c r="O2996" s="11">
        <v>32</v>
      </c>
      <c r="P2996" s="11">
        <v>0</v>
      </c>
      <c r="Q2996" s="11">
        <v>32</v>
      </c>
      <c r="R2996" s="11">
        <v>1</v>
      </c>
    </row>
    <row r="2997" spans="1:18">
      <c r="A2997" s="10" t="s">
        <v>6832</v>
      </c>
      <c r="B2997" s="11" t="s">
        <v>49</v>
      </c>
      <c r="C2997" s="11" t="s">
        <v>4177</v>
      </c>
      <c r="D2997" s="11">
        <v>98146</v>
      </c>
      <c r="E2997" s="16">
        <v>330000</v>
      </c>
      <c r="F2997" s="12">
        <v>3</v>
      </c>
      <c r="G2997" s="15">
        <v>2.5</v>
      </c>
      <c r="H2997" s="15">
        <v>1680</v>
      </c>
      <c r="I2997" s="13">
        <v>196</v>
      </c>
      <c r="J2997" s="11">
        <v>0</v>
      </c>
      <c r="K2997" s="15" t="s">
        <v>4183</v>
      </c>
      <c r="L2997" s="11" t="s">
        <v>4178</v>
      </c>
      <c r="M2997" s="11" t="s">
        <v>4184</v>
      </c>
      <c r="N2997" s="11" t="s">
        <v>4180</v>
      </c>
      <c r="O2997" s="11">
        <v>66</v>
      </c>
      <c r="P2997" s="11">
        <v>1989</v>
      </c>
      <c r="Q2997" s="11">
        <v>36</v>
      </c>
      <c r="R2997" s="11">
        <v>1</v>
      </c>
    </row>
    <row r="2998" spans="1:18">
      <c r="A2998" s="10" t="s">
        <v>6833</v>
      </c>
      <c r="B2998" s="11" t="s">
        <v>49</v>
      </c>
      <c r="C2998" s="11" t="s">
        <v>4177</v>
      </c>
      <c r="D2998" s="11">
        <v>98125</v>
      </c>
      <c r="E2998" s="16">
        <v>330000</v>
      </c>
      <c r="F2998" s="12">
        <v>3</v>
      </c>
      <c r="G2998" s="15">
        <v>1.75</v>
      </c>
      <c r="H2998" s="15">
        <v>1430</v>
      </c>
      <c r="I2998" s="13">
        <v>231</v>
      </c>
      <c r="J2998" s="11">
        <v>0</v>
      </c>
      <c r="K2998" s="15" t="s">
        <v>4183</v>
      </c>
      <c r="L2998" s="11" t="s">
        <v>4183</v>
      </c>
      <c r="M2998" s="11" t="s">
        <v>4184</v>
      </c>
      <c r="N2998" s="11" t="s">
        <v>4180</v>
      </c>
      <c r="O2998" s="11">
        <v>75</v>
      </c>
      <c r="P2998" s="11">
        <v>2005</v>
      </c>
      <c r="Q2998" s="11">
        <v>20</v>
      </c>
      <c r="R2998" s="11">
        <v>1</v>
      </c>
    </row>
    <row r="2999" spans="1:18">
      <c r="A2999" s="10" t="s">
        <v>6834</v>
      </c>
      <c r="B2999" s="11" t="s">
        <v>120</v>
      </c>
      <c r="C2999" s="11" t="s">
        <v>4177</v>
      </c>
      <c r="D2999" s="11">
        <v>98077</v>
      </c>
      <c r="E2999" s="16">
        <v>330000</v>
      </c>
      <c r="F2999" s="12">
        <v>3</v>
      </c>
      <c r="G2999" s="15">
        <v>1</v>
      </c>
      <c r="H2999" s="15">
        <v>1250</v>
      </c>
      <c r="I2999" s="13">
        <v>264</v>
      </c>
      <c r="J2999" s="11">
        <v>0</v>
      </c>
      <c r="K2999" s="15" t="s">
        <v>4183</v>
      </c>
      <c r="L2999" s="11" t="s">
        <v>4183</v>
      </c>
      <c r="M2999" s="11" t="s">
        <v>4184</v>
      </c>
      <c r="N2999" s="11" t="s">
        <v>4180</v>
      </c>
      <c r="O2999" s="11">
        <v>56</v>
      </c>
      <c r="P2999" s="11">
        <v>2010</v>
      </c>
      <c r="Q2999" s="11">
        <v>15</v>
      </c>
      <c r="R2999" s="11">
        <v>1</v>
      </c>
    </row>
    <row r="3000" spans="1:18">
      <c r="A3000" s="10" t="s">
        <v>6835</v>
      </c>
      <c r="B3000" s="11" t="s">
        <v>519</v>
      </c>
      <c r="C3000" s="11" t="s">
        <v>4177</v>
      </c>
      <c r="D3000" s="11">
        <v>98001</v>
      </c>
      <c r="E3000" s="16">
        <v>329995</v>
      </c>
      <c r="F3000" s="12">
        <v>4</v>
      </c>
      <c r="G3000" s="15">
        <v>2.5</v>
      </c>
      <c r="H3000" s="15">
        <v>2303</v>
      </c>
      <c r="I3000" s="13">
        <v>143</v>
      </c>
      <c r="J3000" s="11">
        <v>0</v>
      </c>
      <c r="K3000" s="15" t="s">
        <v>4183</v>
      </c>
      <c r="L3000" s="11" t="s">
        <v>4183</v>
      </c>
      <c r="M3000" s="11" t="s">
        <v>4184</v>
      </c>
      <c r="N3000" s="11" t="s">
        <v>4180</v>
      </c>
      <c r="O3000" s="11">
        <v>12</v>
      </c>
      <c r="P3000" s="11">
        <v>1923</v>
      </c>
      <c r="Q3000" s="11">
        <v>102</v>
      </c>
      <c r="R3000" s="11">
        <v>2</v>
      </c>
    </row>
    <row r="3001" spans="1:18">
      <c r="A3001" s="10" t="s">
        <v>6836</v>
      </c>
      <c r="B3001" s="11" t="s">
        <v>675</v>
      </c>
      <c r="C3001" s="11" t="s">
        <v>4177</v>
      </c>
      <c r="D3001" s="11">
        <v>98023</v>
      </c>
      <c r="E3001" s="16">
        <v>329950</v>
      </c>
      <c r="F3001" s="12">
        <v>3</v>
      </c>
      <c r="G3001" s="15">
        <v>2.5</v>
      </c>
      <c r="H3001" s="15">
        <v>2456</v>
      </c>
      <c r="I3001" s="13">
        <v>134</v>
      </c>
      <c r="J3001" s="11">
        <v>0</v>
      </c>
      <c r="K3001" s="15" t="s">
        <v>4183</v>
      </c>
      <c r="L3001" s="11" t="s">
        <v>4183</v>
      </c>
      <c r="M3001" s="11" t="s">
        <v>4184</v>
      </c>
      <c r="N3001" s="11" t="s">
        <v>4180</v>
      </c>
      <c r="O3001" s="11">
        <v>13</v>
      </c>
      <c r="P3001" s="11">
        <v>1912</v>
      </c>
      <c r="Q3001" s="11">
        <v>113</v>
      </c>
      <c r="R3001" s="11">
        <v>2</v>
      </c>
    </row>
    <row r="3002" spans="1:18">
      <c r="A3002" s="10" t="s">
        <v>6837</v>
      </c>
      <c r="B3002" s="11" t="s">
        <v>920</v>
      </c>
      <c r="C3002" s="11" t="s">
        <v>4177</v>
      </c>
      <c r="D3002" s="11">
        <v>98038</v>
      </c>
      <c r="E3002" s="16">
        <v>329950</v>
      </c>
      <c r="F3002" s="12">
        <v>4</v>
      </c>
      <c r="G3002" s="15">
        <v>2.5</v>
      </c>
      <c r="H3002" s="15">
        <v>2120</v>
      </c>
      <c r="I3002" s="13">
        <v>156</v>
      </c>
      <c r="J3002" s="11">
        <v>0</v>
      </c>
      <c r="K3002" s="15" t="s">
        <v>4183</v>
      </c>
      <c r="L3002" s="11" t="s">
        <v>4183</v>
      </c>
      <c r="M3002" s="11" t="s">
        <v>4184</v>
      </c>
      <c r="N3002" s="11" t="s">
        <v>4180</v>
      </c>
      <c r="O3002" s="11">
        <v>23</v>
      </c>
      <c r="P3002" s="11">
        <v>0</v>
      </c>
      <c r="Q3002" s="11">
        <v>23</v>
      </c>
      <c r="R3002" s="11">
        <v>2</v>
      </c>
    </row>
    <row r="3003" spans="1:18">
      <c r="A3003" s="10" t="s">
        <v>6838</v>
      </c>
      <c r="B3003" s="11" t="s">
        <v>319</v>
      </c>
      <c r="C3003" s="11" t="s">
        <v>4177</v>
      </c>
      <c r="D3003" s="11">
        <v>98055</v>
      </c>
      <c r="E3003" s="16">
        <v>329950</v>
      </c>
      <c r="F3003" s="12">
        <v>3</v>
      </c>
      <c r="G3003" s="15">
        <v>2.5</v>
      </c>
      <c r="H3003" s="15">
        <v>1820</v>
      </c>
      <c r="I3003" s="13">
        <v>181</v>
      </c>
      <c r="J3003" s="11">
        <v>0</v>
      </c>
      <c r="K3003" s="15" t="s">
        <v>4183</v>
      </c>
      <c r="L3003" s="11" t="s">
        <v>4183</v>
      </c>
      <c r="M3003" s="11" t="s">
        <v>4184</v>
      </c>
      <c r="N3003" s="11" t="s">
        <v>4180</v>
      </c>
      <c r="O3003" s="11">
        <v>42</v>
      </c>
      <c r="P3003" s="11">
        <v>2009</v>
      </c>
      <c r="Q3003" s="11">
        <v>16</v>
      </c>
      <c r="R3003" s="11">
        <v>2</v>
      </c>
    </row>
    <row r="3004" spans="1:18">
      <c r="A3004" s="10" t="s">
        <v>6839</v>
      </c>
      <c r="B3004" s="11" t="s">
        <v>49</v>
      </c>
      <c r="C3004" s="11" t="s">
        <v>4177</v>
      </c>
      <c r="D3004" s="11">
        <v>98146</v>
      </c>
      <c r="E3004" s="16">
        <v>329950</v>
      </c>
      <c r="F3004" s="12">
        <v>2</v>
      </c>
      <c r="G3004" s="15">
        <v>1</v>
      </c>
      <c r="H3004" s="11">
        <v>900</v>
      </c>
      <c r="I3004" s="13">
        <v>367</v>
      </c>
      <c r="J3004" s="11">
        <v>0</v>
      </c>
      <c r="K3004" s="15" t="s">
        <v>4183</v>
      </c>
      <c r="L3004" s="11" t="s">
        <v>4183</v>
      </c>
      <c r="M3004" s="11" t="s">
        <v>4184</v>
      </c>
      <c r="N3004" s="11" t="s">
        <v>4179</v>
      </c>
      <c r="O3004" s="11">
        <v>69</v>
      </c>
      <c r="P3004" s="11">
        <v>0</v>
      </c>
      <c r="Q3004" s="11">
        <v>69</v>
      </c>
      <c r="R3004" s="11">
        <v>1</v>
      </c>
    </row>
    <row r="3005" spans="1:18">
      <c r="A3005" s="10" t="s">
        <v>3129</v>
      </c>
      <c r="B3005" s="11" t="s">
        <v>49</v>
      </c>
      <c r="C3005" s="11" t="s">
        <v>4177</v>
      </c>
      <c r="D3005" s="11">
        <v>98133</v>
      </c>
      <c r="E3005" s="16">
        <v>329932</v>
      </c>
      <c r="F3005" s="12">
        <v>3</v>
      </c>
      <c r="G3005" s="15">
        <v>1.5</v>
      </c>
      <c r="H3005" s="15">
        <v>1460</v>
      </c>
      <c r="I3005" s="13">
        <v>226</v>
      </c>
      <c r="J3005" s="11">
        <v>0</v>
      </c>
      <c r="K3005" s="15" t="s">
        <v>4183</v>
      </c>
      <c r="L3005" s="11" t="s">
        <v>4178</v>
      </c>
      <c r="M3005" s="11" t="s">
        <v>4184</v>
      </c>
      <c r="N3005" s="11" t="s">
        <v>4180</v>
      </c>
      <c r="O3005" s="11">
        <v>54</v>
      </c>
      <c r="P3005" s="11">
        <v>0</v>
      </c>
      <c r="Q3005" s="11">
        <v>54</v>
      </c>
      <c r="R3005" s="11">
        <v>1</v>
      </c>
    </row>
    <row r="3006" spans="1:18">
      <c r="A3006" s="10" t="s">
        <v>6840</v>
      </c>
      <c r="B3006" s="11" t="s">
        <v>519</v>
      </c>
      <c r="C3006" s="11" t="s">
        <v>4177</v>
      </c>
      <c r="D3006" s="11">
        <v>98092</v>
      </c>
      <c r="E3006" s="16">
        <v>329900</v>
      </c>
      <c r="F3006" s="12">
        <v>3</v>
      </c>
      <c r="G3006" s="15">
        <v>2.5</v>
      </c>
      <c r="H3006" s="15">
        <v>2242</v>
      </c>
      <c r="I3006" s="13">
        <v>147</v>
      </c>
      <c r="J3006" s="11">
        <v>0</v>
      </c>
      <c r="K3006" s="15" t="s">
        <v>4183</v>
      </c>
      <c r="L3006" s="11" t="s">
        <v>4183</v>
      </c>
      <c r="M3006" s="11" t="s">
        <v>4184</v>
      </c>
      <c r="N3006" s="11" t="s">
        <v>4180</v>
      </c>
      <c r="O3006" s="11">
        <v>14</v>
      </c>
      <c r="P3006" s="11">
        <v>0</v>
      </c>
      <c r="Q3006" s="11">
        <v>14</v>
      </c>
      <c r="R3006" s="11">
        <v>2</v>
      </c>
    </row>
    <row r="3007" spans="1:18">
      <c r="A3007" s="10" t="s">
        <v>6841</v>
      </c>
      <c r="B3007" s="11" t="s">
        <v>920</v>
      </c>
      <c r="C3007" s="11" t="s">
        <v>4177</v>
      </c>
      <c r="D3007" s="11">
        <v>98038</v>
      </c>
      <c r="E3007" s="16">
        <v>329900</v>
      </c>
      <c r="F3007" s="12">
        <v>3</v>
      </c>
      <c r="G3007" s="15">
        <v>2.5</v>
      </c>
      <c r="H3007" s="15">
        <v>2170</v>
      </c>
      <c r="I3007" s="13">
        <v>152</v>
      </c>
      <c r="J3007" s="11">
        <v>0</v>
      </c>
      <c r="K3007" s="15" t="s">
        <v>4183</v>
      </c>
      <c r="L3007" s="11" t="s">
        <v>4183</v>
      </c>
      <c r="M3007" s="11" t="s">
        <v>4184</v>
      </c>
      <c r="N3007" s="11" t="s">
        <v>4180</v>
      </c>
      <c r="O3007" s="11">
        <v>21</v>
      </c>
      <c r="P3007" s="11">
        <v>2003</v>
      </c>
      <c r="Q3007" s="11">
        <v>22</v>
      </c>
      <c r="R3007" s="11">
        <v>2</v>
      </c>
    </row>
    <row r="3008" spans="1:18">
      <c r="A3008" s="10" t="s">
        <v>6842</v>
      </c>
      <c r="B3008" s="11" t="s">
        <v>49</v>
      </c>
      <c r="C3008" s="11" t="s">
        <v>4177</v>
      </c>
      <c r="D3008" s="11">
        <v>98144</v>
      </c>
      <c r="E3008" s="16">
        <v>329445</v>
      </c>
      <c r="F3008" s="12">
        <v>2</v>
      </c>
      <c r="G3008" s="15">
        <v>1.5</v>
      </c>
      <c r="H3008" s="11">
        <v>830</v>
      </c>
      <c r="I3008" s="13">
        <v>397</v>
      </c>
      <c r="J3008" s="11">
        <v>0</v>
      </c>
      <c r="K3008" s="15" t="s">
        <v>4183</v>
      </c>
      <c r="L3008" s="11" t="s">
        <v>4183</v>
      </c>
      <c r="M3008" s="11" t="s">
        <v>4184</v>
      </c>
      <c r="N3008" s="11" t="s">
        <v>4180</v>
      </c>
      <c r="O3008" s="11">
        <v>20</v>
      </c>
      <c r="P3008" s="11">
        <v>0</v>
      </c>
      <c r="Q3008" s="11">
        <v>20</v>
      </c>
      <c r="R3008" s="11">
        <v>2</v>
      </c>
    </row>
    <row r="3009" spans="1:18">
      <c r="A3009" s="10" t="s">
        <v>6843</v>
      </c>
      <c r="B3009" s="11" t="s">
        <v>329</v>
      </c>
      <c r="C3009" s="11" t="s">
        <v>4177</v>
      </c>
      <c r="D3009" s="11">
        <v>98028</v>
      </c>
      <c r="E3009" s="16">
        <v>329333</v>
      </c>
      <c r="F3009" s="12">
        <v>3</v>
      </c>
      <c r="G3009" s="15">
        <v>1.75</v>
      </c>
      <c r="H3009" s="15">
        <v>1160</v>
      </c>
      <c r="I3009" s="13">
        <v>284</v>
      </c>
      <c r="J3009" s="11">
        <v>1</v>
      </c>
      <c r="K3009" s="15" t="s">
        <v>4183</v>
      </c>
      <c r="L3009" s="11" t="s">
        <v>4183</v>
      </c>
      <c r="M3009" s="11" t="s">
        <v>4184</v>
      </c>
      <c r="N3009" s="11" t="s">
        <v>4179</v>
      </c>
      <c r="O3009" s="11">
        <v>49</v>
      </c>
      <c r="P3009" s="11">
        <v>1992</v>
      </c>
      <c r="Q3009" s="11">
        <v>33</v>
      </c>
      <c r="R3009" s="11">
        <v>1</v>
      </c>
    </row>
    <row r="3010" spans="1:18">
      <c r="A3010" s="10" t="s">
        <v>6844</v>
      </c>
      <c r="B3010" s="11" t="s">
        <v>49</v>
      </c>
      <c r="C3010" s="11" t="s">
        <v>4177</v>
      </c>
      <c r="D3010" s="11">
        <v>98106</v>
      </c>
      <c r="E3010" s="16">
        <v>329000</v>
      </c>
      <c r="F3010" s="12">
        <v>3</v>
      </c>
      <c r="G3010" s="15">
        <v>1</v>
      </c>
      <c r="H3010" s="15">
        <v>1600</v>
      </c>
      <c r="I3010" s="13">
        <v>206</v>
      </c>
      <c r="J3010" s="11">
        <v>0</v>
      </c>
      <c r="K3010" s="15" t="s">
        <v>4183</v>
      </c>
      <c r="L3010" s="11" t="s">
        <v>4178</v>
      </c>
      <c r="M3010" s="11" t="s">
        <v>4184</v>
      </c>
      <c r="N3010" s="11" t="s">
        <v>4179</v>
      </c>
      <c r="O3010" s="11">
        <v>61</v>
      </c>
      <c r="P3010" s="11">
        <v>0</v>
      </c>
      <c r="Q3010" s="11">
        <v>61</v>
      </c>
      <c r="R3010" s="11">
        <v>1</v>
      </c>
    </row>
    <row r="3011" spans="1:18">
      <c r="A3011" s="10" t="s">
        <v>6845</v>
      </c>
      <c r="B3011" s="11" t="s">
        <v>49</v>
      </c>
      <c r="C3011" s="11" t="s">
        <v>4177</v>
      </c>
      <c r="D3011" s="11">
        <v>98106</v>
      </c>
      <c r="E3011" s="16">
        <v>329000</v>
      </c>
      <c r="F3011" s="12">
        <v>4</v>
      </c>
      <c r="G3011" s="15">
        <v>2.5</v>
      </c>
      <c r="H3011" s="15">
        <v>1600</v>
      </c>
      <c r="I3011" s="13">
        <v>206</v>
      </c>
      <c r="J3011" s="11">
        <v>0</v>
      </c>
      <c r="K3011" s="15" t="s">
        <v>4183</v>
      </c>
      <c r="L3011" s="11" t="s">
        <v>4178</v>
      </c>
      <c r="M3011" s="11" t="s">
        <v>4184</v>
      </c>
      <c r="N3011" s="11" t="s">
        <v>4180</v>
      </c>
      <c r="O3011" s="11">
        <v>78</v>
      </c>
      <c r="P3011" s="11">
        <v>2011</v>
      </c>
      <c r="Q3011" s="11">
        <v>14</v>
      </c>
      <c r="R3011" s="11">
        <v>1</v>
      </c>
    </row>
    <row r="3012" spans="1:18">
      <c r="A3012" s="10" t="s">
        <v>6846</v>
      </c>
      <c r="B3012" s="11" t="s">
        <v>1392</v>
      </c>
      <c r="C3012" s="11" t="s">
        <v>4177</v>
      </c>
      <c r="D3012" s="11">
        <v>98031</v>
      </c>
      <c r="E3012" s="16">
        <v>328950</v>
      </c>
      <c r="F3012" s="12">
        <v>4</v>
      </c>
      <c r="G3012" s="15">
        <v>1.75</v>
      </c>
      <c r="H3012" s="15">
        <v>2550</v>
      </c>
      <c r="I3012" s="13">
        <v>129</v>
      </c>
      <c r="J3012" s="11">
        <v>0</v>
      </c>
      <c r="K3012" s="15" t="s">
        <v>4183</v>
      </c>
      <c r="L3012" s="11" t="s">
        <v>4178</v>
      </c>
      <c r="M3012" s="11" t="s">
        <v>4184</v>
      </c>
      <c r="N3012" s="11" t="s">
        <v>4181</v>
      </c>
      <c r="O3012" s="11">
        <v>47</v>
      </c>
      <c r="P3012" s="11">
        <v>0</v>
      </c>
      <c r="Q3012" s="11">
        <v>47</v>
      </c>
      <c r="R3012" s="11">
        <v>1</v>
      </c>
    </row>
    <row r="3013" spans="1:18">
      <c r="A3013" s="10" t="s">
        <v>6847</v>
      </c>
      <c r="B3013" s="11" t="s">
        <v>1392</v>
      </c>
      <c r="C3013" s="11" t="s">
        <v>4177</v>
      </c>
      <c r="D3013" s="11">
        <v>98042</v>
      </c>
      <c r="E3013" s="16">
        <v>328500</v>
      </c>
      <c r="F3013" s="12">
        <v>3</v>
      </c>
      <c r="G3013" s="15">
        <v>2.5</v>
      </c>
      <c r="H3013" s="15">
        <v>1950</v>
      </c>
      <c r="I3013" s="13">
        <v>168</v>
      </c>
      <c r="J3013" s="11">
        <v>0</v>
      </c>
      <c r="K3013" s="15" t="s">
        <v>4183</v>
      </c>
      <c r="L3013" s="11" t="s">
        <v>4183</v>
      </c>
      <c r="M3013" s="11" t="s">
        <v>4184</v>
      </c>
      <c r="N3013" s="11" t="s">
        <v>4179</v>
      </c>
      <c r="O3013" s="11">
        <v>35</v>
      </c>
      <c r="P3013" s="11">
        <v>0</v>
      </c>
      <c r="Q3013" s="11">
        <v>35</v>
      </c>
      <c r="R3013" s="11">
        <v>2</v>
      </c>
    </row>
    <row r="3014" spans="1:18">
      <c r="A3014" s="10" t="s">
        <v>6848</v>
      </c>
      <c r="B3014" s="11" t="s">
        <v>49</v>
      </c>
      <c r="C3014" s="11" t="s">
        <v>4177</v>
      </c>
      <c r="D3014" s="11">
        <v>98146</v>
      </c>
      <c r="E3014" s="16">
        <v>328423</v>
      </c>
      <c r="F3014" s="12">
        <v>3</v>
      </c>
      <c r="G3014" s="15">
        <v>2.5</v>
      </c>
      <c r="H3014" s="15">
        <v>1730</v>
      </c>
      <c r="I3014" s="13">
        <v>190</v>
      </c>
      <c r="J3014" s="11">
        <v>0</v>
      </c>
      <c r="K3014" s="15" t="s">
        <v>4183</v>
      </c>
      <c r="L3014" s="11" t="s">
        <v>4183</v>
      </c>
      <c r="M3014" s="11" t="s">
        <v>4184</v>
      </c>
      <c r="N3014" s="11" t="s">
        <v>4180</v>
      </c>
      <c r="O3014" s="11">
        <v>11</v>
      </c>
      <c r="P3014" s="11">
        <v>0</v>
      </c>
      <c r="Q3014" s="11">
        <v>11</v>
      </c>
      <c r="R3014" s="11">
        <v>2</v>
      </c>
    </row>
    <row r="3015" spans="1:18">
      <c r="A3015" s="10" t="s">
        <v>6849</v>
      </c>
      <c r="B3015" s="11" t="s">
        <v>519</v>
      </c>
      <c r="C3015" s="11" t="s">
        <v>4177</v>
      </c>
      <c r="D3015" s="11">
        <v>98092</v>
      </c>
      <c r="E3015" s="16">
        <v>328212</v>
      </c>
      <c r="F3015" s="12">
        <v>4</v>
      </c>
      <c r="G3015" s="15">
        <v>2.5</v>
      </c>
      <c r="H3015" s="15">
        <v>1720</v>
      </c>
      <c r="I3015" s="13">
        <v>191</v>
      </c>
      <c r="J3015" s="11">
        <v>0</v>
      </c>
      <c r="K3015" s="15" t="s">
        <v>4183</v>
      </c>
      <c r="L3015" s="11" t="s">
        <v>4178</v>
      </c>
      <c r="M3015" s="11" t="s">
        <v>4184</v>
      </c>
      <c r="N3015" s="11" t="s">
        <v>4180</v>
      </c>
      <c r="O3015" s="11">
        <v>64</v>
      </c>
      <c r="P3015" s="11">
        <v>2004</v>
      </c>
      <c r="Q3015" s="11">
        <v>21</v>
      </c>
      <c r="R3015" s="11">
        <v>1</v>
      </c>
    </row>
    <row r="3016" spans="1:18">
      <c r="A3016" s="10" t="s">
        <v>6850</v>
      </c>
      <c r="B3016" s="11" t="s">
        <v>519</v>
      </c>
      <c r="C3016" s="11" t="s">
        <v>4177</v>
      </c>
      <c r="D3016" s="11">
        <v>98001</v>
      </c>
      <c r="E3016" s="16">
        <v>328000</v>
      </c>
      <c r="F3016" s="12">
        <v>3</v>
      </c>
      <c r="G3016" s="15">
        <v>2</v>
      </c>
      <c r="H3016" s="15">
        <v>2250</v>
      </c>
      <c r="I3016" s="13">
        <v>146</v>
      </c>
      <c r="J3016" s="11">
        <v>0</v>
      </c>
      <c r="K3016" s="15" t="s">
        <v>4183</v>
      </c>
      <c r="L3016" s="11" t="s">
        <v>4183</v>
      </c>
      <c r="M3016" s="11" t="s">
        <v>4184</v>
      </c>
      <c r="N3016" s="11" t="s">
        <v>4180</v>
      </c>
      <c r="O3016" s="11">
        <v>27</v>
      </c>
      <c r="P3016" s="11">
        <v>2006</v>
      </c>
      <c r="Q3016" s="11">
        <v>19</v>
      </c>
      <c r="R3016" s="11">
        <v>1.5</v>
      </c>
    </row>
    <row r="3017" spans="1:18">
      <c r="A3017" s="10" t="s">
        <v>6851</v>
      </c>
      <c r="B3017" s="11" t="s">
        <v>451</v>
      </c>
      <c r="C3017" s="11" t="s">
        <v>4177</v>
      </c>
      <c r="D3017" s="11">
        <v>98019</v>
      </c>
      <c r="E3017" s="16">
        <v>328000</v>
      </c>
      <c r="F3017" s="12">
        <v>3</v>
      </c>
      <c r="G3017" s="15">
        <v>1.75</v>
      </c>
      <c r="H3017" s="15">
        <v>1440</v>
      </c>
      <c r="I3017" s="13">
        <v>228</v>
      </c>
      <c r="J3017" s="11">
        <v>1</v>
      </c>
      <c r="K3017" s="15" t="s">
        <v>4183</v>
      </c>
      <c r="L3017" s="11" t="s">
        <v>4183</v>
      </c>
      <c r="M3017" s="11" t="s">
        <v>4184</v>
      </c>
      <c r="N3017" s="11" t="s">
        <v>4180</v>
      </c>
      <c r="O3017" s="11">
        <v>48</v>
      </c>
      <c r="P3017" s="11">
        <v>2004</v>
      </c>
      <c r="Q3017" s="11">
        <v>21</v>
      </c>
      <c r="R3017" s="11">
        <v>2</v>
      </c>
    </row>
    <row r="3018" spans="1:18">
      <c r="A3018" s="10" t="s">
        <v>6852</v>
      </c>
      <c r="B3018" s="11" t="s">
        <v>1392</v>
      </c>
      <c r="C3018" s="11" t="s">
        <v>4177</v>
      </c>
      <c r="D3018" s="11">
        <v>98031</v>
      </c>
      <c r="E3018" s="16">
        <v>327500</v>
      </c>
      <c r="F3018" s="12">
        <v>3</v>
      </c>
      <c r="G3018" s="15">
        <v>2.25</v>
      </c>
      <c r="H3018" s="15">
        <v>2310</v>
      </c>
      <c r="I3018" s="13">
        <v>142</v>
      </c>
      <c r="J3018" s="11">
        <v>0</v>
      </c>
      <c r="K3018" s="15" t="s">
        <v>4183</v>
      </c>
      <c r="L3018" s="11" t="s">
        <v>4183</v>
      </c>
      <c r="M3018" s="11" t="s">
        <v>4184</v>
      </c>
      <c r="N3018" s="11" t="s">
        <v>4180</v>
      </c>
      <c r="O3018" s="11">
        <v>35</v>
      </c>
      <c r="P3018" s="11">
        <v>2009</v>
      </c>
      <c r="Q3018" s="11">
        <v>16</v>
      </c>
      <c r="R3018" s="11">
        <v>2</v>
      </c>
    </row>
    <row r="3019" spans="1:18">
      <c r="A3019" s="10" t="s">
        <v>6853</v>
      </c>
      <c r="B3019" s="11" t="s">
        <v>319</v>
      </c>
      <c r="C3019" s="11" t="s">
        <v>4177</v>
      </c>
      <c r="D3019" s="11">
        <v>98058</v>
      </c>
      <c r="E3019" s="16">
        <v>327500</v>
      </c>
      <c r="F3019" s="12">
        <v>4</v>
      </c>
      <c r="G3019" s="15">
        <v>1.75</v>
      </c>
      <c r="H3019" s="15">
        <v>1650</v>
      </c>
      <c r="I3019" s="13">
        <v>198</v>
      </c>
      <c r="J3019" s="11">
        <v>0</v>
      </c>
      <c r="K3019" s="15" t="s">
        <v>4183</v>
      </c>
      <c r="L3019" s="11" t="s">
        <v>4183</v>
      </c>
      <c r="M3019" s="11" t="s">
        <v>4184</v>
      </c>
      <c r="N3019" s="11" t="s">
        <v>4180</v>
      </c>
      <c r="O3019" s="11">
        <v>57</v>
      </c>
      <c r="P3019" s="11">
        <v>1997</v>
      </c>
      <c r="Q3019" s="11">
        <v>28</v>
      </c>
      <c r="R3019" s="11">
        <v>1</v>
      </c>
    </row>
    <row r="3020" spans="1:18">
      <c r="A3020" s="10" t="s">
        <v>3144</v>
      </c>
      <c r="B3020" s="11" t="s">
        <v>49</v>
      </c>
      <c r="C3020" s="11" t="s">
        <v>4177</v>
      </c>
      <c r="D3020" s="11">
        <v>98118</v>
      </c>
      <c r="E3020" s="16">
        <v>327500</v>
      </c>
      <c r="F3020" s="12">
        <v>3</v>
      </c>
      <c r="G3020" s="15">
        <v>1</v>
      </c>
      <c r="H3020" s="15">
        <v>1070</v>
      </c>
      <c r="I3020" s="13">
        <v>306</v>
      </c>
      <c r="J3020" s="11">
        <v>0</v>
      </c>
      <c r="K3020" s="15" t="s">
        <v>4183</v>
      </c>
      <c r="L3020" s="11" t="s">
        <v>4183</v>
      </c>
      <c r="M3020" s="11" t="s">
        <v>4184</v>
      </c>
      <c r="N3020" s="11" t="s">
        <v>4180</v>
      </c>
      <c r="O3020" s="11">
        <v>36</v>
      </c>
      <c r="P3020" s="11">
        <v>0</v>
      </c>
      <c r="Q3020" s="11">
        <v>36</v>
      </c>
      <c r="R3020" s="11">
        <v>1</v>
      </c>
    </row>
    <row r="3021" spans="1:18">
      <c r="A3021" s="10" t="s">
        <v>6854</v>
      </c>
      <c r="B3021" s="11" t="s">
        <v>519</v>
      </c>
      <c r="C3021" s="11" t="s">
        <v>4177</v>
      </c>
      <c r="D3021" s="11">
        <v>98092</v>
      </c>
      <c r="E3021" s="16">
        <v>327000</v>
      </c>
      <c r="F3021" s="12">
        <v>5</v>
      </c>
      <c r="G3021" s="15">
        <v>2.75</v>
      </c>
      <c r="H3021" s="15">
        <v>2400</v>
      </c>
      <c r="I3021" s="13">
        <v>136</v>
      </c>
      <c r="J3021" s="11">
        <v>0</v>
      </c>
      <c r="K3021" s="15" t="s">
        <v>4183</v>
      </c>
      <c r="L3021" s="11" t="s">
        <v>4183</v>
      </c>
      <c r="M3021" s="11" t="s">
        <v>4184</v>
      </c>
      <c r="N3021" s="11" t="s">
        <v>4180</v>
      </c>
      <c r="O3021" s="11">
        <v>27</v>
      </c>
      <c r="P3021" s="11">
        <v>2006</v>
      </c>
      <c r="Q3021" s="11">
        <v>19</v>
      </c>
      <c r="R3021" s="11">
        <v>2</v>
      </c>
    </row>
    <row r="3022" spans="1:18">
      <c r="A3022" s="10" t="s">
        <v>6855</v>
      </c>
      <c r="B3022" s="11" t="s">
        <v>319</v>
      </c>
      <c r="C3022" s="11" t="s">
        <v>4177</v>
      </c>
      <c r="D3022" s="11">
        <v>98059</v>
      </c>
      <c r="E3022" s="16">
        <v>327000</v>
      </c>
      <c r="F3022" s="12">
        <v>3</v>
      </c>
      <c r="G3022" s="15">
        <v>1.5</v>
      </c>
      <c r="H3022" s="15">
        <v>1320</v>
      </c>
      <c r="I3022" s="13">
        <v>248</v>
      </c>
      <c r="J3022" s="11">
        <v>0</v>
      </c>
      <c r="K3022" s="15" t="s">
        <v>4183</v>
      </c>
      <c r="L3022" s="11" t="s">
        <v>4183</v>
      </c>
      <c r="M3022" s="11" t="s">
        <v>4184</v>
      </c>
      <c r="N3022" s="11" t="s">
        <v>4180</v>
      </c>
      <c r="O3022" s="11">
        <v>55</v>
      </c>
      <c r="P3022" s="11">
        <v>2014</v>
      </c>
      <c r="Q3022" s="11">
        <v>11</v>
      </c>
      <c r="R3022" s="11">
        <v>1</v>
      </c>
    </row>
    <row r="3023" spans="1:18">
      <c r="A3023" s="10" t="s">
        <v>6856</v>
      </c>
      <c r="B3023" s="11" t="s">
        <v>329</v>
      </c>
      <c r="C3023" s="11" t="s">
        <v>4177</v>
      </c>
      <c r="D3023" s="11">
        <v>98028</v>
      </c>
      <c r="E3023" s="16">
        <v>326983</v>
      </c>
      <c r="F3023" s="12">
        <v>3</v>
      </c>
      <c r="G3023" s="15">
        <v>2.25</v>
      </c>
      <c r="H3023" s="15">
        <v>1490</v>
      </c>
      <c r="I3023" s="13">
        <v>219</v>
      </c>
      <c r="J3023" s="11">
        <v>0</v>
      </c>
      <c r="K3023" s="15" t="s">
        <v>4183</v>
      </c>
      <c r="L3023" s="11" t="s">
        <v>4183</v>
      </c>
      <c r="M3023" s="11" t="s">
        <v>4184</v>
      </c>
      <c r="N3023" s="11" t="s">
        <v>4180</v>
      </c>
      <c r="O3023" s="11">
        <v>16</v>
      </c>
      <c r="P3023" s="11">
        <v>0</v>
      </c>
      <c r="Q3023" s="11">
        <v>16</v>
      </c>
      <c r="R3023" s="11">
        <v>2</v>
      </c>
    </row>
    <row r="3024" spans="1:18">
      <c r="A3024" s="10" t="s">
        <v>6857</v>
      </c>
      <c r="B3024" s="11" t="s">
        <v>49</v>
      </c>
      <c r="C3024" s="11" t="s">
        <v>4177</v>
      </c>
      <c r="D3024" s="11">
        <v>98106</v>
      </c>
      <c r="E3024" s="16">
        <v>326500</v>
      </c>
      <c r="F3024" s="12">
        <v>3</v>
      </c>
      <c r="G3024" s="15">
        <v>1</v>
      </c>
      <c r="H3024" s="15">
        <v>1060</v>
      </c>
      <c r="I3024" s="13">
        <v>308</v>
      </c>
      <c r="J3024" s="11">
        <v>0</v>
      </c>
      <c r="K3024" s="15" t="s">
        <v>4183</v>
      </c>
      <c r="L3024" s="11" t="s">
        <v>4183</v>
      </c>
      <c r="M3024" s="11" t="s">
        <v>4184</v>
      </c>
      <c r="N3024" s="11" t="s">
        <v>4179</v>
      </c>
      <c r="O3024" s="11">
        <v>57</v>
      </c>
      <c r="P3024" s="11">
        <v>0</v>
      </c>
      <c r="Q3024" s="11">
        <v>57</v>
      </c>
      <c r="R3024" s="11">
        <v>1</v>
      </c>
    </row>
    <row r="3025" spans="1:18">
      <c r="A3025" s="10" t="s">
        <v>6858</v>
      </c>
      <c r="B3025" s="11" t="s">
        <v>120</v>
      </c>
      <c r="C3025" s="11" t="s">
        <v>4177</v>
      </c>
      <c r="D3025" s="11">
        <v>98072</v>
      </c>
      <c r="E3025" s="16">
        <v>326500</v>
      </c>
      <c r="F3025" s="12">
        <v>3</v>
      </c>
      <c r="G3025" s="15">
        <v>1</v>
      </c>
      <c r="H3025" s="15">
        <v>1810</v>
      </c>
      <c r="I3025" s="13">
        <v>180</v>
      </c>
      <c r="J3025" s="11">
        <v>0</v>
      </c>
      <c r="K3025" s="15" t="s">
        <v>4183</v>
      </c>
      <c r="L3025" s="11" t="s">
        <v>4183</v>
      </c>
      <c r="M3025" s="11" t="s">
        <v>4184</v>
      </c>
      <c r="N3025" s="11" t="s">
        <v>4180</v>
      </c>
      <c r="O3025" s="11">
        <v>55</v>
      </c>
      <c r="P3025" s="11">
        <v>2014</v>
      </c>
      <c r="Q3025" s="11">
        <v>11</v>
      </c>
      <c r="R3025" s="11">
        <v>2</v>
      </c>
    </row>
    <row r="3026" spans="1:18">
      <c r="A3026" s="10" t="s">
        <v>6859</v>
      </c>
      <c r="B3026" s="11" t="s">
        <v>49</v>
      </c>
      <c r="C3026" s="11" t="s">
        <v>4177</v>
      </c>
      <c r="D3026" s="11">
        <v>98126</v>
      </c>
      <c r="E3026" s="16">
        <v>326429</v>
      </c>
      <c r="F3026" s="12">
        <v>3</v>
      </c>
      <c r="G3026" s="15">
        <v>1</v>
      </c>
      <c r="H3026" s="15">
        <v>1250</v>
      </c>
      <c r="I3026" s="13">
        <v>261</v>
      </c>
      <c r="J3026" s="11">
        <v>0</v>
      </c>
      <c r="K3026" s="15" t="s">
        <v>4183</v>
      </c>
      <c r="L3026" s="11" t="s">
        <v>4183</v>
      </c>
      <c r="M3026" s="11" t="s">
        <v>4184</v>
      </c>
      <c r="N3026" s="11" t="s">
        <v>4179</v>
      </c>
      <c r="O3026" s="11">
        <v>74</v>
      </c>
      <c r="P3026" s="11">
        <v>1999</v>
      </c>
      <c r="Q3026" s="11">
        <v>26</v>
      </c>
      <c r="R3026" s="11">
        <v>1</v>
      </c>
    </row>
    <row r="3027" spans="1:18">
      <c r="A3027" s="10" t="s">
        <v>6860</v>
      </c>
      <c r="B3027" s="11" t="s">
        <v>49</v>
      </c>
      <c r="C3027" s="11" t="s">
        <v>4177</v>
      </c>
      <c r="D3027" s="11">
        <v>98177</v>
      </c>
      <c r="E3027" s="16">
        <v>326100</v>
      </c>
      <c r="F3027" s="12">
        <v>2</v>
      </c>
      <c r="G3027" s="15">
        <v>1</v>
      </c>
      <c r="H3027" s="11">
        <v>880</v>
      </c>
      <c r="I3027" s="13">
        <v>371</v>
      </c>
      <c r="J3027" s="11">
        <v>0</v>
      </c>
      <c r="K3027" s="15" t="s">
        <v>4183</v>
      </c>
      <c r="L3027" s="11" t="s">
        <v>4183</v>
      </c>
      <c r="M3027" s="11" t="s">
        <v>4184</v>
      </c>
      <c r="N3027" s="11" t="s">
        <v>4180</v>
      </c>
      <c r="O3027" s="11">
        <v>83</v>
      </c>
      <c r="P3027" s="11">
        <v>1999</v>
      </c>
      <c r="Q3027" s="11">
        <v>26</v>
      </c>
      <c r="R3027" s="11">
        <v>1</v>
      </c>
    </row>
    <row r="3028" spans="1:18">
      <c r="A3028" s="10" t="s">
        <v>6861</v>
      </c>
      <c r="B3028" s="11" t="s">
        <v>319</v>
      </c>
      <c r="C3028" s="11" t="s">
        <v>4177</v>
      </c>
      <c r="D3028" s="11">
        <v>98056</v>
      </c>
      <c r="E3028" s="16">
        <v>326000</v>
      </c>
      <c r="F3028" s="12">
        <v>6</v>
      </c>
      <c r="G3028" s="15">
        <v>3</v>
      </c>
      <c r="H3028" s="15">
        <v>1880</v>
      </c>
      <c r="I3028" s="13">
        <v>173</v>
      </c>
      <c r="J3028" s="11">
        <v>0</v>
      </c>
      <c r="K3028" s="15" t="s">
        <v>4183</v>
      </c>
      <c r="L3028" s="11" t="s">
        <v>4183</v>
      </c>
      <c r="M3028" s="11" t="s">
        <v>4184</v>
      </c>
      <c r="N3028" s="11" t="s">
        <v>4179</v>
      </c>
      <c r="O3028" s="11">
        <v>59</v>
      </c>
      <c r="P3028" s="11">
        <v>0</v>
      </c>
      <c r="Q3028" s="11">
        <v>59</v>
      </c>
      <c r="R3028" s="11">
        <v>1</v>
      </c>
    </row>
    <row r="3029" spans="1:18">
      <c r="A3029" s="10" t="s">
        <v>6862</v>
      </c>
      <c r="B3029" s="11" t="s">
        <v>319</v>
      </c>
      <c r="C3029" s="11" t="s">
        <v>4177</v>
      </c>
      <c r="D3029" s="11">
        <v>98058</v>
      </c>
      <c r="E3029" s="16">
        <v>326000</v>
      </c>
      <c r="F3029" s="12">
        <v>3</v>
      </c>
      <c r="G3029" s="15">
        <v>2.75</v>
      </c>
      <c r="H3029" s="15">
        <v>1720</v>
      </c>
      <c r="I3029" s="13">
        <v>190</v>
      </c>
      <c r="J3029" s="11">
        <v>1</v>
      </c>
      <c r="K3029" s="15" t="s">
        <v>4183</v>
      </c>
      <c r="L3029" s="11" t="s">
        <v>4183</v>
      </c>
      <c r="M3029" s="11" t="s">
        <v>4184</v>
      </c>
      <c r="N3029" s="11" t="s">
        <v>4179</v>
      </c>
      <c r="O3029" s="11">
        <v>67</v>
      </c>
      <c r="P3029" s="11">
        <v>1972</v>
      </c>
      <c r="Q3029" s="11">
        <v>53</v>
      </c>
      <c r="R3029" s="11">
        <v>1</v>
      </c>
    </row>
    <row r="3030" spans="1:18">
      <c r="A3030" s="10" t="s">
        <v>6863</v>
      </c>
      <c r="B3030" s="11" t="s">
        <v>120</v>
      </c>
      <c r="C3030" s="11" t="s">
        <v>4177</v>
      </c>
      <c r="D3030" s="11">
        <v>98072</v>
      </c>
      <c r="E3030" s="16">
        <v>326000</v>
      </c>
      <c r="F3030" s="12">
        <v>3</v>
      </c>
      <c r="G3030" s="15">
        <v>1</v>
      </c>
      <c r="H3030" s="15">
        <v>1030</v>
      </c>
      <c r="I3030" s="13">
        <v>317</v>
      </c>
      <c r="J3030" s="11">
        <v>0</v>
      </c>
      <c r="K3030" s="15" t="s">
        <v>4183</v>
      </c>
      <c r="L3030" s="11" t="s">
        <v>4183</v>
      </c>
      <c r="M3030" s="11" t="s">
        <v>4184</v>
      </c>
      <c r="N3030" s="11" t="s">
        <v>4180</v>
      </c>
      <c r="O3030" s="11">
        <v>56</v>
      </c>
      <c r="P3030" s="11">
        <v>2010</v>
      </c>
      <c r="Q3030" s="11">
        <v>15</v>
      </c>
      <c r="R3030" s="11">
        <v>1</v>
      </c>
    </row>
    <row r="3031" spans="1:18">
      <c r="A3031" s="10" t="s">
        <v>6864</v>
      </c>
      <c r="B3031" s="11" t="s">
        <v>319</v>
      </c>
      <c r="C3031" s="11" t="s">
        <v>4177</v>
      </c>
      <c r="D3031" s="11">
        <v>98058</v>
      </c>
      <c r="E3031" s="16">
        <v>325188</v>
      </c>
      <c r="F3031" s="12">
        <v>3</v>
      </c>
      <c r="G3031" s="15">
        <v>1.75</v>
      </c>
      <c r="H3031" s="15">
        <v>2000</v>
      </c>
      <c r="I3031" s="13">
        <v>163</v>
      </c>
      <c r="J3031" s="11">
        <v>0</v>
      </c>
      <c r="K3031" s="15" t="s">
        <v>4183</v>
      </c>
      <c r="L3031" s="11" t="s">
        <v>4178</v>
      </c>
      <c r="M3031" s="11" t="s">
        <v>4184</v>
      </c>
      <c r="N3031" s="11" t="s">
        <v>4179</v>
      </c>
      <c r="O3031" s="11">
        <v>57</v>
      </c>
      <c r="P3031" s="11">
        <v>0</v>
      </c>
      <c r="Q3031" s="11">
        <v>57</v>
      </c>
      <c r="R3031" s="11">
        <v>1</v>
      </c>
    </row>
    <row r="3032" spans="1:18">
      <c r="A3032" s="10" t="s">
        <v>6865</v>
      </c>
      <c r="B3032" s="11" t="s">
        <v>5840</v>
      </c>
      <c r="C3032" s="11" t="s">
        <v>4177</v>
      </c>
      <c r="D3032" s="11">
        <v>98188</v>
      </c>
      <c r="E3032" s="16">
        <v>325000</v>
      </c>
      <c r="F3032" s="12">
        <v>4</v>
      </c>
      <c r="G3032" s="15">
        <v>3.5</v>
      </c>
      <c r="H3032" s="15">
        <v>2630</v>
      </c>
      <c r="I3032" s="13">
        <v>124</v>
      </c>
      <c r="J3032" s="11">
        <v>0</v>
      </c>
      <c r="K3032" s="15" t="s">
        <v>4183</v>
      </c>
      <c r="L3032" s="11" t="s">
        <v>4178</v>
      </c>
      <c r="M3032" s="11" t="s">
        <v>4197</v>
      </c>
      <c r="N3032" s="11" t="s">
        <v>4180</v>
      </c>
      <c r="O3032" s="11">
        <v>41</v>
      </c>
      <c r="P3032" s="11">
        <v>0</v>
      </c>
      <c r="Q3032" s="11">
        <v>41</v>
      </c>
      <c r="R3032" s="11">
        <v>1.5</v>
      </c>
    </row>
    <row r="3033" spans="1:18">
      <c r="A3033" s="10" t="s">
        <v>3157</v>
      </c>
      <c r="B3033" s="11" t="s">
        <v>49</v>
      </c>
      <c r="C3033" s="11" t="s">
        <v>4177</v>
      </c>
      <c r="D3033" s="11">
        <v>98118</v>
      </c>
      <c r="E3033" s="16">
        <v>325000</v>
      </c>
      <c r="F3033" s="12">
        <v>3</v>
      </c>
      <c r="G3033" s="15">
        <v>1</v>
      </c>
      <c r="H3033" s="15">
        <v>1920</v>
      </c>
      <c r="I3033" s="13">
        <v>169</v>
      </c>
      <c r="J3033" s="11">
        <v>0</v>
      </c>
      <c r="K3033" s="15" t="s">
        <v>4183</v>
      </c>
      <c r="L3033" s="11" t="s">
        <v>4178</v>
      </c>
      <c r="M3033" s="11" t="s">
        <v>4179</v>
      </c>
      <c r="N3033" s="11" t="s">
        <v>4180</v>
      </c>
      <c r="O3033" s="11">
        <v>73</v>
      </c>
      <c r="P3033" s="11">
        <v>2008</v>
      </c>
      <c r="Q3033" s="11">
        <v>17</v>
      </c>
      <c r="R3033" s="11">
        <v>1</v>
      </c>
    </row>
    <row r="3034" spans="1:18">
      <c r="A3034" s="10" t="s">
        <v>6866</v>
      </c>
      <c r="B3034" s="11" t="s">
        <v>519</v>
      </c>
      <c r="C3034" s="11" t="s">
        <v>4177</v>
      </c>
      <c r="D3034" s="11">
        <v>98092</v>
      </c>
      <c r="E3034" s="16">
        <v>325000</v>
      </c>
      <c r="F3034" s="12">
        <v>3</v>
      </c>
      <c r="G3034" s="15">
        <v>1.75</v>
      </c>
      <c r="H3034" s="15">
        <v>2250</v>
      </c>
      <c r="I3034" s="13">
        <v>144</v>
      </c>
      <c r="J3034" s="11">
        <v>1</v>
      </c>
      <c r="K3034" s="15" t="s">
        <v>4183</v>
      </c>
      <c r="L3034" s="11" t="s">
        <v>4183</v>
      </c>
      <c r="M3034" s="11" t="s">
        <v>4184</v>
      </c>
      <c r="N3034" s="11" t="s">
        <v>4180</v>
      </c>
      <c r="O3034" s="11">
        <v>45</v>
      </c>
      <c r="P3034" s="11">
        <v>0</v>
      </c>
      <c r="Q3034" s="11">
        <v>45</v>
      </c>
      <c r="R3034" s="11">
        <v>1</v>
      </c>
    </row>
    <row r="3035" spans="1:18">
      <c r="A3035" s="10" t="s">
        <v>6867</v>
      </c>
      <c r="B3035" s="11" t="s">
        <v>451</v>
      </c>
      <c r="C3035" s="11" t="s">
        <v>4177</v>
      </c>
      <c r="D3035" s="11">
        <v>98019</v>
      </c>
      <c r="E3035" s="16">
        <v>325000</v>
      </c>
      <c r="F3035" s="12">
        <v>3</v>
      </c>
      <c r="G3035" s="15">
        <v>2</v>
      </c>
      <c r="H3035" s="15">
        <v>1350</v>
      </c>
      <c r="I3035" s="13">
        <v>241</v>
      </c>
      <c r="J3035" s="11">
        <v>0</v>
      </c>
      <c r="K3035" s="15" t="s">
        <v>4183</v>
      </c>
      <c r="L3035" s="11" t="s">
        <v>4183</v>
      </c>
      <c r="M3035" s="11" t="s">
        <v>4184</v>
      </c>
      <c r="N3035" s="11" t="s">
        <v>4180</v>
      </c>
      <c r="O3035" s="11">
        <v>39</v>
      </c>
      <c r="P3035" s="11">
        <v>0</v>
      </c>
      <c r="Q3035" s="11">
        <v>39</v>
      </c>
      <c r="R3035" s="11">
        <v>1</v>
      </c>
    </row>
    <row r="3036" spans="1:18">
      <c r="A3036" s="10" t="s">
        <v>6868</v>
      </c>
      <c r="B3036" s="11" t="s">
        <v>675</v>
      </c>
      <c r="C3036" s="11" t="s">
        <v>4177</v>
      </c>
      <c r="D3036" s="11">
        <v>98023</v>
      </c>
      <c r="E3036" s="16">
        <v>325000</v>
      </c>
      <c r="F3036" s="12">
        <v>4</v>
      </c>
      <c r="G3036" s="15">
        <v>2.5</v>
      </c>
      <c r="H3036" s="15">
        <v>2610</v>
      </c>
      <c r="I3036" s="13">
        <v>125</v>
      </c>
      <c r="J3036" s="11">
        <v>0</v>
      </c>
      <c r="K3036" s="15" t="s">
        <v>4183</v>
      </c>
      <c r="L3036" s="11" t="s">
        <v>4183</v>
      </c>
      <c r="M3036" s="11" t="s">
        <v>4184</v>
      </c>
      <c r="N3036" s="11" t="s">
        <v>4180</v>
      </c>
      <c r="O3036" s="11">
        <v>38</v>
      </c>
      <c r="P3036" s="11">
        <v>2000</v>
      </c>
      <c r="Q3036" s="11">
        <v>25</v>
      </c>
      <c r="R3036" s="11">
        <v>2</v>
      </c>
    </row>
    <row r="3037" spans="1:18">
      <c r="A3037" s="10" t="s">
        <v>6869</v>
      </c>
      <c r="B3037" s="11" t="s">
        <v>1392</v>
      </c>
      <c r="C3037" s="11" t="s">
        <v>4177</v>
      </c>
      <c r="D3037" s="11">
        <v>98042</v>
      </c>
      <c r="E3037" s="16">
        <v>325000</v>
      </c>
      <c r="F3037" s="12">
        <v>3</v>
      </c>
      <c r="G3037" s="15">
        <v>1.75</v>
      </c>
      <c r="H3037" s="15">
        <v>1780</v>
      </c>
      <c r="I3037" s="13">
        <v>183</v>
      </c>
      <c r="J3037" s="11">
        <v>0</v>
      </c>
      <c r="K3037" s="15" t="s">
        <v>4183</v>
      </c>
      <c r="L3037" s="11" t="s">
        <v>4183</v>
      </c>
      <c r="M3037" s="11" t="s">
        <v>4184</v>
      </c>
      <c r="N3037" s="11" t="s">
        <v>4179</v>
      </c>
      <c r="O3037" s="11">
        <v>42</v>
      </c>
      <c r="P3037" s="11">
        <v>0</v>
      </c>
      <c r="Q3037" s="11">
        <v>42</v>
      </c>
      <c r="R3037" s="11">
        <v>1</v>
      </c>
    </row>
    <row r="3038" spans="1:18">
      <c r="A3038" s="10" t="s">
        <v>6870</v>
      </c>
      <c r="B3038" s="11" t="s">
        <v>1392</v>
      </c>
      <c r="C3038" s="11" t="s">
        <v>4177</v>
      </c>
      <c r="D3038" s="11">
        <v>98030</v>
      </c>
      <c r="E3038" s="16">
        <v>325000</v>
      </c>
      <c r="F3038" s="12">
        <v>3</v>
      </c>
      <c r="G3038" s="15">
        <v>2.5</v>
      </c>
      <c r="H3038" s="15">
        <v>2070</v>
      </c>
      <c r="I3038" s="13">
        <v>157</v>
      </c>
      <c r="J3038" s="11">
        <v>0</v>
      </c>
      <c r="K3038" s="15" t="s">
        <v>4183</v>
      </c>
      <c r="L3038" s="11" t="s">
        <v>4183</v>
      </c>
      <c r="M3038" s="11" t="s">
        <v>4184</v>
      </c>
      <c r="N3038" s="11" t="s">
        <v>4180</v>
      </c>
      <c r="O3038" s="11">
        <v>28</v>
      </c>
      <c r="P3038" s="11">
        <v>0</v>
      </c>
      <c r="Q3038" s="11">
        <v>28</v>
      </c>
      <c r="R3038" s="11">
        <v>2</v>
      </c>
    </row>
    <row r="3039" spans="1:18">
      <c r="A3039" s="10" t="s">
        <v>6871</v>
      </c>
      <c r="B3039" s="11" t="s">
        <v>1392</v>
      </c>
      <c r="C3039" s="11" t="s">
        <v>4177</v>
      </c>
      <c r="D3039" s="11">
        <v>98031</v>
      </c>
      <c r="E3039" s="16">
        <v>325000</v>
      </c>
      <c r="F3039" s="12">
        <v>3</v>
      </c>
      <c r="G3039" s="15">
        <v>2.5</v>
      </c>
      <c r="H3039" s="15">
        <v>2220</v>
      </c>
      <c r="I3039" s="13">
        <v>146</v>
      </c>
      <c r="J3039" s="11">
        <v>0</v>
      </c>
      <c r="K3039" s="15" t="s">
        <v>4183</v>
      </c>
      <c r="L3039" s="11" t="s">
        <v>4183</v>
      </c>
      <c r="M3039" s="11" t="s">
        <v>4184</v>
      </c>
      <c r="N3039" s="11" t="s">
        <v>4179</v>
      </c>
      <c r="O3039" s="11">
        <v>35</v>
      </c>
      <c r="P3039" s="11">
        <v>0</v>
      </c>
      <c r="Q3039" s="11">
        <v>35</v>
      </c>
      <c r="R3039" s="11">
        <v>2</v>
      </c>
    </row>
    <row r="3040" spans="1:18">
      <c r="A3040" s="10" t="s">
        <v>6872</v>
      </c>
      <c r="B3040" s="11" t="s">
        <v>46</v>
      </c>
      <c r="C3040" s="11" t="s">
        <v>4177</v>
      </c>
      <c r="D3040" s="11">
        <v>98034</v>
      </c>
      <c r="E3040" s="16">
        <v>325000</v>
      </c>
      <c r="F3040" s="12">
        <v>4</v>
      </c>
      <c r="G3040" s="15">
        <v>2.25</v>
      </c>
      <c r="H3040" s="15">
        <v>1870</v>
      </c>
      <c r="I3040" s="13">
        <v>174</v>
      </c>
      <c r="J3040" s="11">
        <v>0</v>
      </c>
      <c r="K3040" s="15" t="s">
        <v>4183</v>
      </c>
      <c r="L3040" s="11" t="s">
        <v>4178</v>
      </c>
      <c r="M3040" s="11" t="s">
        <v>4184</v>
      </c>
      <c r="N3040" s="11" t="s">
        <v>4179</v>
      </c>
      <c r="O3040" s="11">
        <v>66</v>
      </c>
      <c r="P3040" s="11">
        <v>0</v>
      </c>
      <c r="Q3040" s="11">
        <v>66</v>
      </c>
      <c r="R3040" s="11">
        <v>1</v>
      </c>
    </row>
    <row r="3041" spans="1:18">
      <c r="A3041" s="10" t="s">
        <v>6873</v>
      </c>
      <c r="B3041" s="11" t="s">
        <v>319</v>
      </c>
      <c r="C3041" s="11" t="s">
        <v>4177</v>
      </c>
      <c r="D3041" s="11">
        <v>98058</v>
      </c>
      <c r="E3041" s="16">
        <v>325000</v>
      </c>
      <c r="F3041" s="12">
        <v>3</v>
      </c>
      <c r="G3041" s="15">
        <v>2.75</v>
      </c>
      <c r="H3041" s="15">
        <v>2200</v>
      </c>
      <c r="I3041" s="13">
        <v>148</v>
      </c>
      <c r="J3041" s="11">
        <v>0</v>
      </c>
      <c r="K3041" s="15" t="s">
        <v>4183</v>
      </c>
      <c r="L3041" s="11" t="s">
        <v>4178</v>
      </c>
      <c r="M3041" s="11" t="s">
        <v>4184</v>
      </c>
      <c r="N3041" s="11" t="s">
        <v>4179</v>
      </c>
      <c r="O3041" s="11">
        <v>48</v>
      </c>
      <c r="P3041" s="11">
        <v>0</v>
      </c>
      <c r="Q3041" s="11">
        <v>48</v>
      </c>
      <c r="R3041" s="11">
        <v>1</v>
      </c>
    </row>
    <row r="3042" spans="1:18">
      <c r="A3042" s="10" t="s">
        <v>6874</v>
      </c>
      <c r="B3042" s="11" t="s">
        <v>49</v>
      </c>
      <c r="C3042" s="11" t="s">
        <v>4177</v>
      </c>
      <c r="D3042" s="11">
        <v>98126</v>
      </c>
      <c r="E3042" s="16">
        <v>325000</v>
      </c>
      <c r="F3042" s="12">
        <v>2</v>
      </c>
      <c r="G3042" s="15">
        <v>1</v>
      </c>
      <c r="H3042" s="11">
        <v>800</v>
      </c>
      <c r="I3042" s="13">
        <v>406</v>
      </c>
      <c r="J3042" s="11">
        <v>0</v>
      </c>
      <c r="K3042" s="15" t="s">
        <v>4183</v>
      </c>
      <c r="L3042" s="11" t="s">
        <v>4183</v>
      </c>
      <c r="M3042" s="11" t="s">
        <v>4184</v>
      </c>
      <c r="N3042" s="11" t="s">
        <v>4180</v>
      </c>
      <c r="O3042" s="11">
        <v>72</v>
      </c>
      <c r="P3042" s="11">
        <v>0</v>
      </c>
      <c r="Q3042" s="11">
        <v>72</v>
      </c>
      <c r="R3042" s="11">
        <v>1</v>
      </c>
    </row>
    <row r="3043" spans="1:18">
      <c r="A3043" s="10" t="s">
        <v>3167</v>
      </c>
      <c r="B3043" s="11" t="s">
        <v>49</v>
      </c>
      <c r="C3043" s="11" t="s">
        <v>4177</v>
      </c>
      <c r="D3043" s="11">
        <v>98144</v>
      </c>
      <c r="E3043" s="16">
        <v>325000</v>
      </c>
      <c r="F3043" s="12">
        <v>2</v>
      </c>
      <c r="G3043" s="15">
        <v>2.5</v>
      </c>
      <c r="H3043" s="15">
        <v>1050</v>
      </c>
      <c r="I3043" s="13">
        <v>310</v>
      </c>
      <c r="J3043" s="11">
        <v>0</v>
      </c>
      <c r="K3043" s="15" t="s">
        <v>4183</v>
      </c>
      <c r="L3043" s="11" t="s">
        <v>4183</v>
      </c>
      <c r="M3043" s="11" t="s">
        <v>4184</v>
      </c>
      <c r="N3043" s="11" t="s">
        <v>4180</v>
      </c>
      <c r="O3043" s="11">
        <v>20</v>
      </c>
      <c r="P3043" s="11">
        <v>0</v>
      </c>
      <c r="Q3043" s="11">
        <v>20</v>
      </c>
      <c r="R3043" s="11">
        <v>2</v>
      </c>
    </row>
    <row r="3044" spans="1:18">
      <c r="A3044" s="10" t="s">
        <v>3168</v>
      </c>
      <c r="B3044" s="11" t="s">
        <v>49</v>
      </c>
      <c r="C3044" s="11" t="s">
        <v>4177</v>
      </c>
      <c r="D3044" s="11">
        <v>98118</v>
      </c>
      <c r="E3044" s="16">
        <v>325000</v>
      </c>
      <c r="F3044" s="12">
        <v>5</v>
      </c>
      <c r="G3044" s="15">
        <v>2.75</v>
      </c>
      <c r="H3044" s="15">
        <v>2130</v>
      </c>
      <c r="I3044" s="13">
        <v>153</v>
      </c>
      <c r="J3044" s="11">
        <v>0</v>
      </c>
      <c r="K3044" s="15" t="s">
        <v>4183</v>
      </c>
      <c r="L3044" s="11" t="s">
        <v>4178</v>
      </c>
      <c r="M3044" s="11" t="s">
        <v>4184</v>
      </c>
      <c r="N3044" s="11" t="s">
        <v>4180</v>
      </c>
      <c r="O3044" s="11">
        <v>34</v>
      </c>
      <c r="P3044" s="11">
        <v>0</v>
      </c>
      <c r="Q3044" s="11">
        <v>34</v>
      </c>
      <c r="R3044" s="11">
        <v>1</v>
      </c>
    </row>
    <row r="3045" spans="1:18">
      <c r="A3045" s="10" t="s">
        <v>3169</v>
      </c>
      <c r="B3045" s="11" t="s">
        <v>49</v>
      </c>
      <c r="C3045" s="11" t="s">
        <v>4177</v>
      </c>
      <c r="D3045" s="11">
        <v>98133</v>
      </c>
      <c r="E3045" s="16">
        <v>325000</v>
      </c>
      <c r="F3045" s="12">
        <v>3</v>
      </c>
      <c r="G3045" s="15">
        <v>1</v>
      </c>
      <c r="H3045" s="11">
        <v>990</v>
      </c>
      <c r="I3045" s="13">
        <v>328</v>
      </c>
      <c r="J3045" s="11">
        <v>0</v>
      </c>
      <c r="K3045" s="15" t="s">
        <v>4183</v>
      </c>
      <c r="L3045" s="11" t="s">
        <v>4183</v>
      </c>
      <c r="M3045" s="11" t="s">
        <v>4184</v>
      </c>
      <c r="N3045" s="11" t="s">
        <v>4179</v>
      </c>
      <c r="O3045" s="11">
        <v>78</v>
      </c>
      <c r="P3045" s="11">
        <v>1988</v>
      </c>
      <c r="Q3045" s="11">
        <v>37</v>
      </c>
      <c r="R3045" s="11">
        <v>1</v>
      </c>
    </row>
    <row r="3046" spans="1:18">
      <c r="A3046" s="10" t="s">
        <v>6875</v>
      </c>
      <c r="B3046" s="11" t="s">
        <v>49</v>
      </c>
      <c r="C3046" s="11" t="s">
        <v>4177</v>
      </c>
      <c r="D3046" s="11">
        <v>98136</v>
      </c>
      <c r="E3046" s="16">
        <v>325000</v>
      </c>
      <c r="F3046" s="12">
        <v>2</v>
      </c>
      <c r="G3046" s="15">
        <v>1</v>
      </c>
      <c r="H3046" s="11">
        <v>840</v>
      </c>
      <c r="I3046" s="13">
        <v>387</v>
      </c>
      <c r="J3046" s="11">
        <v>0</v>
      </c>
      <c r="K3046" s="15" t="s">
        <v>4183</v>
      </c>
      <c r="L3046" s="11" t="s">
        <v>4183</v>
      </c>
      <c r="M3046" s="11" t="s">
        <v>4184</v>
      </c>
      <c r="N3046" s="11" t="s">
        <v>4180</v>
      </c>
      <c r="O3046" s="11">
        <v>77</v>
      </c>
      <c r="P3046" s="11">
        <v>1994</v>
      </c>
      <c r="Q3046" s="11">
        <v>31</v>
      </c>
      <c r="R3046" s="11">
        <v>1</v>
      </c>
    </row>
    <row r="3047" spans="1:18">
      <c r="A3047" s="10" t="s">
        <v>6876</v>
      </c>
      <c r="B3047" s="11" t="s">
        <v>49</v>
      </c>
      <c r="C3047" s="11" t="s">
        <v>4177</v>
      </c>
      <c r="D3047" s="11">
        <v>98126</v>
      </c>
      <c r="E3047" s="16">
        <v>325000</v>
      </c>
      <c r="F3047" s="12">
        <v>2</v>
      </c>
      <c r="G3047" s="15">
        <v>1</v>
      </c>
      <c r="H3047" s="11">
        <v>810</v>
      </c>
      <c r="I3047" s="13">
        <v>401</v>
      </c>
      <c r="J3047" s="11">
        <v>0</v>
      </c>
      <c r="K3047" s="15" t="s">
        <v>4183</v>
      </c>
      <c r="L3047" s="11" t="s">
        <v>4183</v>
      </c>
      <c r="M3047" s="11" t="s">
        <v>4184</v>
      </c>
      <c r="N3047" s="11" t="s">
        <v>4179</v>
      </c>
      <c r="O3047" s="11">
        <v>84</v>
      </c>
      <c r="P3047" s="11">
        <v>1998</v>
      </c>
      <c r="Q3047" s="11">
        <v>27</v>
      </c>
      <c r="R3047" s="11">
        <v>1</v>
      </c>
    </row>
    <row r="3048" spans="1:18">
      <c r="A3048" s="10" t="s">
        <v>6877</v>
      </c>
      <c r="B3048" s="11" t="s">
        <v>49</v>
      </c>
      <c r="C3048" s="11" t="s">
        <v>4177</v>
      </c>
      <c r="D3048" s="11">
        <v>98118</v>
      </c>
      <c r="E3048" s="16">
        <v>325000</v>
      </c>
      <c r="F3048" s="12">
        <v>3</v>
      </c>
      <c r="G3048" s="15">
        <v>1.75</v>
      </c>
      <c r="H3048" s="15">
        <v>2180</v>
      </c>
      <c r="I3048" s="13">
        <v>149</v>
      </c>
      <c r="J3048" s="11">
        <v>0</v>
      </c>
      <c r="K3048" s="15" t="s">
        <v>4183</v>
      </c>
      <c r="L3048" s="11" t="s">
        <v>4178</v>
      </c>
      <c r="M3048" s="11" t="s">
        <v>4184</v>
      </c>
      <c r="N3048" s="11" t="s">
        <v>4179</v>
      </c>
      <c r="O3048" s="11">
        <v>64</v>
      </c>
      <c r="P3048" s="11">
        <v>2001</v>
      </c>
      <c r="Q3048" s="11">
        <v>24</v>
      </c>
      <c r="R3048" s="11">
        <v>1</v>
      </c>
    </row>
    <row r="3049" spans="1:18">
      <c r="A3049" s="10" t="s">
        <v>6878</v>
      </c>
      <c r="B3049" s="11" t="s">
        <v>100</v>
      </c>
      <c r="C3049" s="11" t="s">
        <v>4177</v>
      </c>
      <c r="D3049" s="11">
        <v>98155</v>
      </c>
      <c r="E3049" s="16">
        <v>325000</v>
      </c>
      <c r="F3049" s="12">
        <v>3</v>
      </c>
      <c r="G3049" s="15">
        <v>1</v>
      </c>
      <c r="H3049" s="11">
        <v>850</v>
      </c>
      <c r="I3049" s="13">
        <v>382</v>
      </c>
      <c r="J3049" s="11">
        <v>0</v>
      </c>
      <c r="K3049" s="15" t="s">
        <v>4183</v>
      </c>
      <c r="L3049" s="11" t="s">
        <v>4183</v>
      </c>
      <c r="M3049" s="11" t="s">
        <v>4184</v>
      </c>
      <c r="N3049" s="11" t="s">
        <v>4180</v>
      </c>
      <c r="O3049" s="11">
        <v>77</v>
      </c>
      <c r="P3049" s="11">
        <v>1994</v>
      </c>
      <c r="Q3049" s="11">
        <v>31</v>
      </c>
      <c r="R3049" s="11">
        <v>1</v>
      </c>
    </row>
    <row r="3050" spans="1:18">
      <c r="A3050" s="10" t="s">
        <v>6879</v>
      </c>
      <c r="B3050" s="11" t="s">
        <v>313</v>
      </c>
      <c r="C3050" s="11" t="s">
        <v>4177</v>
      </c>
      <c r="D3050" s="11">
        <v>98065</v>
      </c>
      <c r="E3050" s="16">
        <v>325000</v>
      </c>
      <c r="F3050" s="12">
        <v>3</v>
      </c>
      <c r="G3050" s="15">
        <v>1.75</v>
      </c>
      <c r="H3050" s="15">
        <v>1790</v>
      </c>
      <c r="I3050" s="13">
        <v>182</v>
      </c>
      <c r="J3050" s="11">
        <v>1</v>
      </c>
      <c r="K3050" s="15" t="s">
        <v>4183</v>
      </c>
      <c r="L3050" s="11" t="s">
        <v>4178</v>
      </c>
      <c r="M3050" s="11" t="s">
        <v>4184</v>
      </c>
      <c r="N3050" s="11" t="s">
        <v>4180</v>
      </c>
      <c r="O3050" s="11">
        <v>47</v>
      </c>
      <c r="P3050" s="11">
        <v>0</v>
      </c>
      <c r="Q3050" s="11">
        <v>47</v>
      </c>
      <c r="R3050" s="11">
        <v>1</v>
      </c>
    </row>
    <row r="3051" spans="1:18">
      <c r="A3051" s="10" t="s">
        <v>6880</v>
      </c>
      <c r="B3051" s="11" t="s">
        <v>379</v>
      </c>
      <c r="C3051" s="11" t="s">
        <v>4177</v>
      </c>
      <c r="D3051" s="11">
        <v>98166</v>
      </c>
      <c r="E3051" s="16">
        <v>324950</v>
      </c>
      <c r="F3051" s="12">
        <v>3</v>
      </c>
      <c r="G3051" s="15">
        <v>1.5</v>
      </c>
      <c r="H3051" s="15">
        <v>1460</v>
      </c>
      <c r="I3051" s="13">
        <v>223</v>
      </c>
      <c r="J3051" s="11">
        <v>0</v>
      </c>
      <c r="K3051" s="15" t="s">
        <v>4183</v>
      </c>
      <c r="L3051" s="11" t="s">
        <v>4183</v>
      </c>
      <c r="M3051" s="11" t="s">
        <v>4184</v>
      </c>
      <c r="N3051" s="11" t="s">
        <v>4180</v>
      </c>
      <c r="O3051" s="11">
        <v>70</v>
      </c>
      <c r="P3051" s="11">
        <v>2005</v>
      </c>
      <c r="Q3051" s="11">
        <v>20</v>
      </c>
      <c r="R3051" s="11">
        <v>1</v>
      </c>
    </row>
    <row r="3052" spans="1:18">
      <c r="A3052" s="10" t="s">
        <v>6881</v>
      </c>
      <c r="B3052" s="11" t="s">
        <v>100</v>
      </c>
      <c r="C3052" s="11" t="s">
        <v>4177</v>
      </c>
      <c r="D3052" s="11">
        <v>98155</v>
      </c>
      <c r="E3052" s="16">
        <v>324950</v>
      </c>
      <c r="F3052" s="12">
        <v>3</v>
      </c>
      <c r="G3052" s="15">
        <v>1</v>
      </c>
      <c r="H3052" s="15">
        <v>1210</v>
      </c>
      <c r="I3052" s="13">
        <v>269</v>
      </c>
      <c r="J3052" s="11">
        <v>0</v>
      </c>
      <c r="K3052" s="15" t="s">
        <v>4183</v>
      </c>
      <c r="L3052" s="11" t="s">
        <v>4183</v>
      </c>
      <c r="M3052" s="11" t="s">
        <v>4184</v>
      </c>
      <c r="N3052" s="11" t="s">
        <v>4180</v>
      </c>
      <c r="O3052" s="11">
        <v>76</v>
      </c>
      <c r="P3052" s="11">
        <v>1998</v>
      </c>
      <c r="Q3052" s="11">
        <v>27</v>
      </c>
      <c r="R3052" s="11">
        <v>1</v>
      </c>
    </row>
    <row r="3053" spans="1:18">
      <c r="A3053" s="10" t="s">
        <v>6882</v>
      </c>
      <c r="B3053" s="11" t="s">
        <v>920</v>
      </c>
      <c r="C3053" s="11" t="s">
        <v>4177</v>
      </c>
      <c r="D3053" s="11">
        <v>98038</v>
      </c>
      <c r="E3053" s="16">
        <v>324900</v>
      </c>
      <c r="F3053" s="12">
        <v>4</v>
      </c>
      <c r="G3053" s="15">
        <v>2.5</v>
      </c>
      <c r="H3053" s="15">
        <v>1880</v>
      </c>
      <c r="I3053" s="13">
        <v>173</v>
      </c>
      <c r="J3053" s="11">
        <v>0</v>
      </c>
      <c r="K3053" s="15" t="s">
        <v>4183</v>
      </c>
      <c r="L3053" s="11" t="s">
        <v>4183</v>
      </c>
      <c r="M3053" s="11" t="s">
        <v>4184</v>
      </c>
      <c r="N3053" s="11" t="s">
        <v>4180</v>
      </c>
      <c r="O3053" s="11">
        <v>25</v>
      </c>
      <c r="P3053" s="11">
        <v>0</v>
      </c>
      <c r="Q3053" s="11">
        <v>25</v>
      </c>
      <c r="R3053" s="11">
        <v>2</v>
      </c>
    </row>
    <row r="3054" spans="1:18">
      <c r="A3054" s="10" t="s">
        <v>3178</v>
      </c>
      <c r="B3054" s="11" t="s">
        <v>49</v>
      </c>
      <c r="C3054" s="11" t="s">
        <v>4177</v>
      </c>
      <c r="D3054" s="11">
        <v>98118</v>
      </c>
      <c r="E3054" s="16">
        <v>324500</v>
      </c>
      <c r="F3054" s="12">
        <v>3</v>
      </c>
      <c r="G3054" s="15">
        <v>2.5</v>
      </c>
      <c r="H3054" s="15">
        <v>1660</v>
      </c>
      <c r="I3054" s="13">
        <v>195</v>
      </c>
      <c r="J3054" s="11">
        <v>0</v>
      </c>
      <c r="K3054" s="15" t="s">
        <v>4183</v>
      </c>
      <c r="L3054" s="11" t="s">
        <v>4183</v>
      </c>
      <c r="M3054" s="11" t="s">
        <v>4184</v>
      </c>
      <c r="N3054" s="11" t="s">
        <v>4180</v>
      </c>
      <c r="O3054" s="11">
        <v>16</v>
      </c>
      <c r="P3054" s="11">
        <v>0</v>
      </c>
      <c r="Q3054" s="11">
        <v>16</v>
      </c>
      <c r="R3054" s="11">
        <v>2</v>
      </c>
    </row>
    <row r="3055" spans="1:18">
      <c r="A3055" s="10" t="s">
        <v>6883</v>
      </c>
      <c r="B3055" s="11" t="s">
        <v>319</v>
      </c>
      <c r="C3055" s="11" t="s">
        <v>4177</v>
      </c>
      <c r="D3055" s="11">
        <v>98055</v>
      </c>
      <c r="E3055" s="16">
        <v>324000</v>
      </c>
      <c r="F3055" s="12">
        <v>3</v>
      </c>
      <c r="G3055" s="15">
        <v>2.5</v>
      </c>
      <c r="H3055" s="15">
        <v>1750</v>
      </c>
      <c r="I3055" s="13">
        <v>185</v>
      </c>
      <c r="J3055" s="11">
        <v>0</v>
      </c>
      <c r="K3055" s="15" t="s">
        <v>4183</v>
      </c>
      <c r="L3055" s="11" t="s">
        <v>4183</v>
      </c>
      <c r="M3055" s="11" t="s">
        <v>4184</v>
      </c>
      <c r="N3055" s="11" t="s">
        <v>4180</v>
      </c>
      <c r="O3055" s="11">
        <v>31</v>
      </c>
      <c r="P3055" s="11">
        <v>0</v>
      </c>
      <c r="Q3055" s="11">
        <v>31</v>
      </c>
      <c r="R3055" s="11">
        <v>2</v>
      </c>
    </row>
    <row r="3056" spans="1:18">
      <c r="A3056" s="10" t="s">
        <v>6884</v>
      </c>
      <c r="B3056" s="11" t="s">
        <v>319</v>
      </c>
      <c r="C3056" s="11" t="s">
        <v>4177</v>
      </c>
      <c r="D3056" s="11">
        <v>98058</v>
      </c>
      <c r="E3056" s="16">
        <v>324000</v>
      </c>
      <c r="F3056" s="12">
        <v>4</v>
      </c>
      <c r="G3056" s="15">
        <v>1.75</v>
      </c>
      <c r="H3056" s="15">
        <v>2110</v>
      </c>
      <c r="I3056" s="13">
        <v>154</v>
      </c>
      <c r="J3056" s="11">
        <v>0</v>
      </c>
      <c r="K3056" s="15" t="s">
        <v>4183</v>
      </c>
      <c r="L3056" s="11" t="s">
        <v>4178</v>
      </c>
      <c r="M3056" s="11" t="s">
        <v>4184</v>
      </c>
      <c r="N3056" s="11" t="s">
        <v>4180</v>
      </c>
      <c r="O3056" s="11">
        <v>50</v>
      </c>
      <c r="P3056" s="11">
        <v>0</v>
      </c>
      <c r="Q3056" s="11">
        <v>50</v>
      </c>
      <c r="R3056" s="11">
        <v>1</v>
      </c>
    </row>
    <row r="3057" spans="1:18">
      <c r="A3057" s="10" t="s">
        <v>6885</v>
      </c>
      <c r="B3057" s="11" t="s">
        <v>49</v>
      </c>
      <c r="C3057" s="11" t="s">
        <v>4177</v>
      </c>
      <c r="D3057" s="11">
        <v>98117</v>
      </c>
      <c r="E3057" s="16">
        <v>324000</v>
      </c>
      <c r="F3057" s="12">
        <v>3</v>
      </c>
      <c r="G3057" s="15">
        <v>2.25</v>
      </c>
      <c r="H3057" s="11">
        <v>998</v>
      </c>
      <c r="I3057" s="13">
        <v>325</v>
      </c>
      <c r="J3057" s="11">
        <v>0</v>
      </c>
      <c r="K3057" s="15" t="s">
        <v>4183</v>
      </c>
      <c r="L3057" s="11" t="s">
        <v>4178</v>
      </c>
      <c r="M3057" s="11" t="s">
        <v>4184</v>
      </c>
      <c r="N3057" s="11" t="s">
        <v>4180</v>
      </c>
      <c r="O3057" s="11">
        <v>18</v>
      </c>
      <c r="P3057" s="11">
        <v>0</v>
      </c>
      <c r="Q3057" s="11">
        <v>18</v>
      </c>
      <c r="R3057" s="11">
        <v>2</v>
      </c>
    </row>
    <row r="3058" spans="1:18">
      <c r="A3058" s="10" t="s">
        <v>6886</v>
      </c>
      <c r="B3058" s="11" t="s">
        <v>49</v>
      </c>
      <c r="C3058" s="11" t="s">
        <v>4177</v>
      </c>
      <c r="D3058" s="11">
        <v>98177</v>
      </c>
      <c r="E3058" s="16">
        <v>323833</v>
      </c>
      <c r="F3058" s="12">
        <v>4</v>
      </c>
      <c r="G3058" s="15">
        <v>1</v>
      </c>
      <c r="H3058" s="15">
        <v>1940</v>
      </c>
      <c r="I3058" s="13">
        <v>167</v>
      </c>
      <c r="J3058" s="11">
        <v>0</v>
      </c>
      <c r="K3058" s="15" t="s">
        <v>4183</v>
      </c>
      <c r="L3058" s="11" t="s">
        <v>4183</v>
      </c>
      <c r="M3058" s="11" t="s">
        <v>4184</v>
      </c>
      <c r="N3058" s="11" t="s">
        <v>4180</v>
      </c>
      <c r="O3058" s="11">
        <v>78</v>
      </c>
      <c r="P3058" s="11">
        <v>2012</v>
      </c>
      <c r="Q3058" s="11">
        <v>13</v>
      </c>
      <c r="R3058" s="11">
        <v>1.5</v>
      </c>
    </row>
    <row r="3059" spans="1:18">
      <c r="A3059" s="10" t="s">
        <v>6887</v>
      </c>
      <c r="B3059" s="11" t="s">
        <v>451</v>
      </c>
      <c r="C3059" s="11" t="s">
        <v>4177</v>
      </c>
      <c r="D3059" s="11">
        <v>98019</v>
      </c>
      <c r="E3059" s="16">
        <v>322500</v>
      </c>
      <c r="F3059" s="12">
        <v>3</v>
      </c>
      <c r="G3059" s="15">
        <v>2</v>
      </c>
      <c r="H3059" s="15">
        <v>1350</v>
      </c>
      <c r="I3059" s="13">
        <v>239</v>
      </c>
      <c r="J3059" s="11">
        <v>0</v>
      </c>
      <c r="K3059" s="15" t="s">
        <v>4183</v>
      </c>
      <c r="L3059" s="11" t="s">
        <v>4183</v>
      </c>
      <c r="M3059" s="11" t="s">
        <v>4184</v>
      </c>
      <c r="N3059" s="11" t="s">
        <v>4180</v>
      </c>
      <c r="O3059" s="11">
        <v>36</v>
      </c>
      <c r="P3059" s="11">
        <v>0</v>
      </c>
      <c r="Q3059" s="11">
        <v>36</v>
      </c>
      <c r="R3059" s="11">
        <v>1</v>
      </c>
    </row>
    <row r="3060" spans="1:18">
      <c r="A3060" s="10" t="s">
        <v>6888</v>
      </c>
      <c r="B3060" s="11" t="s">
        <v>920</v>
      </c>
      <c r="C3060" s="11" t="s">
        <v>4177</v>
      </c>
      <c r="D3060" s="11">
        <v>98038</v>
      </c>
      <c r="E3060" s="16">
        <v>322500</v>
      </c>
      <c r="F3060" s="12">
        <v>4</v>
      </c>
      <c r="G3060" s="15">
        <v>2.5</v>
      </c>
      <c r="H3060" s="15">
        <v>1820</v>
      </c>
      <c r="I3060" s="13">
        <v>177</v>
      </c>
      <c r="J3060" s="11">
        <v>0</v>
      </c>
      <c r="K3060" s="15" t="s">
        <v>4183</v>
      </c>
      <c r="L3060" s="11" t="s">
        <v>4183</v>
      </c>
      <c r="M3060" s="11" t="s">
        <v>4184</v>
      </c>
      <c r="N3060" s="11" t="s">
        <v>4180</v>
      </c>
      <c r="O3060" s="11">
        <v>31</v>
      </c>
      <c r="P3060" s="11">
        <v>0</v>
      </c>
      <c r="Q3060" s="11">
        <v>31</v>
      </c>
      <c r="R3060" s="11">
        <v>2</v>
      </c>
    </row>
    <row r="3061" spans="1:18">
      <c r="A3061" s="10" t="s">
        <v>6889</v>
      </c>
      <c r="B3061" s="11" t="s">
        <v>84</v>
      </c>
      <c r="C3061" s="11" t="s">
        <v>4177</v>
      </c>
      <c r="D3061" s="11">
        <v>98042</v>
      </c>
      <c r="E3061" s="16">
        <v>322200</v>
      </c>
      <c r="F3061" s="12">
        <v>4</v>
      </c>
      <c r="G3061" s="15">
        <v>2.25</v>
      </c>
      <c r="H3061" s="15">
        <v>2010</v>
      </c>
      <c r="I3061" s="13">
        <v>160</v>
      </c>
      <c r="J3061" s="11">
        <v>0</v>
      </c>
      <c r="K3061" s="15" t="s">
        <v>4183</v>
      </c>
      <c r="L3061" s="11" t="s">
        <v>4183</v>
      </c>
      <c r="M3061" s="11" t="s">
        <v>4184</v>
      </c>
      <c r="N3061" s="11" t="s">
        <v>4179</v>
      </c>
      <c r="O3061" s="11">
        <v>50</v>
      </c>
      <c r="P3061" s="11">
        <v>0</v>
      </c>
      <c r="Q3061" s="11">
        <v>50</v>
      </c>
      <c r="R3061" s="11">
        <v>2</v>
      </c>
    </row>
    <row r="3062" spans="1:18">
      <c r="A3062" s="10" t="s">
        <v>6890</v>
      </c>
      <c r="B3062" s="11" t="s">
        <v>1392</v>
      </c>
      <c r="C3062" s="11" t="s">
        <v>4177</v>
      </c>
      <c r="D3062" s="11">
        <v>98030</v>
      </c>
      <c r="E3062" s="16">
        <v>322000</v>
      </c>
      <c r="F3062" s="12">
        <v>4</v>
      </c>
      <c r="G3062" s="15">
        <v>2.5</v>
      </c>
      <c r="H3062" s="15">
        <v>2280</v>
      </c>
      <c r="I3062" s="13">
        <v>141</v>
      </c>
      <c r="J3062" s="11">
        <v>0</v>
      </c>
      <c r="K3062" s="15" t="s">
        <v>4183</v>
      </c>
      <c r="L3062" s="11" t="s">
        <v>4183</v>
      </c>
      <c r="M3062" s="11" t="s">
        <v>4184</v>
      </c>
      <c r="N3062" s="11" t="s">
        <v>4180</v>
      </c>
      <c r="O3062" s="11">
        <v>31</v>
      </c>
      <c r="P3062" s="11">
        <v>0</v>
      </c>
      <c r="Q3062" s="11">
        <v>31</v>
      </c>
      <c r="R3062" s="11">
        <v>2</v>
      </c>
    </row>
    <row r="3063" spans="1:18">
      <c r="A3063" s="10" t="s">
        <v>6891</v>
      </c>
      <c r="B3063" s="11" t="s">
        <v>49</v>
      </c>
      <c r="C3063" s="11" t="s">
        <v>4177</v>
      </c>
      <c r="D3063" s="11">
        <v>98144</v>
      </c>
      <c r="E3063" s="16">
        <v>321500</v>
      </c>
      <c r="F3063" s="12">
        <v>1</v>
      </c>
      <c r="G3063" s="15">
        <v>1</v>
      </c>
      <c r="H3063" s="11">
        <v>730</v>
      </c>
      <c r="I3063" s="13">
        <v>440</v>
      </c>
      <c r="J3063" s="11">
        <v>0</v>
      </c>
      <c r="K3063" s="15" t="s">
        <v>4183</v>
      </c>
      <c r="L3063" s="11" t="s">
        <v>4183</v>
      </c>
      <c r="M3063" s="11" t="s">
        <v>4184</v>
      </c>
      <c r="N3063" s="11" t="s">
        <v>4180</v>
      </c>
      <c r="O3063" s="11">
        <v>17</v>
      </c>
      <c r="P3063" s="11">
        <v>0</v>
      </c>
      <c r="Q3063" s="11">
        <v>17</v>
      </c>
      <c r="R3063" s="11">
        <v>1</v>
      </c>
    </row>
    <row r="3064" spans="1:18">
      <c r="A3064" s="10" t="s">
        <v>6892</v>
      </c>
      <c r="B3064" s="11" t="s">
        <v>920</v>
      </c>
      <c r="C3064" s="11" t="s">
        <v>4177</v>
      </c>
      <c r="D3064" s="11">
        <v>98038</v>
      </c>
      <c r="E3064" s="16">
        <v>321000</v>
      </c>
      <c r="F3064" s="12">
        <v>4</v>
      </c>
      <c r="G3064" s="15">
        <v>2.5</v>
      </c>
      <c r="H3064" s="15">
        <v>1830</v>
      </c>
      <c r="I3064" s="13">
        <v>175</v>
      </c>
      <c r="J3064" s="11">
        <v>0</v>
      </c>
      <c r="K3064" s="15" t="s">
        <v>4183</v>
      </c>
      <c r="L3064" s="11" t="s">
        <v>4183</v>
      </c>
      <c r="M3064" s="11" t="s">
        <v>4184</v>
      </c>
      <c r="N3064" s="11" t="s">
        <v>4180</v>
      </c>
      <c r="O3064" s="11">
        <v>22</v>
      </c>
      <c r="P3064" s="11">
        <v>0</v>
      </c>
      <c r="Q3064" s="11">
        <v>22</v>
      </c>
      <c r="R3064" s="11">
        <v>2</v>
      </c>
    </row>
    <row r="3065" spans="1:18">
      <c r="A3065" s="10" t="s">
        <v>6893</v>
      </c>
      <c r="B3065" s="11" t="s">
        <v>49</v>
      </c>
      <c r="C3065" s="11" t="s">
        <v>4177</v>
      </c>
      <c r="D3065" s="11">
        <v>98125</v>
      </c>
      <c r="E3065" s="16">
        <v>321000</v>
      </c>
      <c r="F3065" s="12">
        <v>3</v>
      </c>
      <c r="G3065" s="15">
        <v>2.25</v>
      </c>
      <c r="H3065" s="15">
        <v>1347</v>
      </c>
      <c r="I3065" s="13">
        <v>238</v>
      </c>
      <c r="J3065" s="11">
        <v>0</v>
      </c>
      <c r="K3065" s="15" t="s">
        <v>4183</v>
      </c>
      <c r="L3065" s="11" t="s">
        <v>4183</v>
      </c>
      <c r="M3065" s="11" t="s">
        <v>4184</v>
      </c>
      <c r="N3065" s="11" t="s">
        <v>4180</v>
      </c>
      <c r="O3065" s="11">
        <v>15</v>
      </c>
      <c r="P3065" s="11">
        <v>0</v>
      </c>
      <c r="Q3065" s="11">
        <v>15</v>
      </c>
      <c r="R3065" s="11">
        <v>3</v>
      </c>
    </row>
    <row r="3066" spans="1:18">
      <c r="A3066" s="10" t="s">
        <v>6894</v>
      </c>
      <c r="B3066" s="11" t="s">
        <v>49</v>
      </c>
      <c r="C3066" s="11" t="s">
        <v>4177</v>
      </c>
      <c r="D3066" s="11">
        <v>98126</v>
      </c>
      <c r="E3066" s="16">
        <v>320000</v>
      </c>
      <c r="F3066" s="12">
        <v>2</v>
      </c>
      <c r="G3066" s="15">
        <v>1</v>
      </c>
      <c r="H3066" s="11">
        <v>950</v>
      </c>
      <c r="I3066" s="13">
        <v>337</v>
      </c>
      <c r="J3066" s="11">
        <v>0</v>
      </c>
      <c r="K3066" s="15" t="s">
        <v>4183</v>
      </c>
      <c r="L3066" s="11" t="s">
        <v>4183</v>
      </c>
      <c r="M3066" s="11" t="s">
        <v>4179</v>
      </c>
      <c r="N3066" s="11" t="s">
        <v>4180</v>
      </c>
      <c r="O3066" s="11">
        <v>77</v>
      </c>
      <c r="P3066" s="11">
        <v>1994</v>
      </c>
      <c r="Q3066" s="11">
        <v>31</v>
      </c>
      <c r="R3066" s="11">
        <v>1</v>
      </c>
    </row>
    <row r="3067" spans="1:18">
      <c r="A3067" s="10" t="s">
        <v>6895</v>
      </c>
      <c r="B3067" s="11" t="s">
        <v>519</v>
      </c>
      <c r="C3067" s="11" t="s">
        <v>4177</v>
      </c>
      <c r="D3067" s="11">
        <v>98092</v>
      </c>
      <c r="E3067" s="16">
        <v>320000</v>
      </c>
      <c r="F3067" s="12">
        <v>4</v>
      </c>
      <c r="G3067" s="15">
        <v>1.5</v>
      </c>
      <c r="H3067" s="15">
        <v>1890</v>
      </c>
      <c r="I3067" s="13">
        <v>169</v>
      </c>
      <c r="J3067" s="11">
        <v>1</v>
      </c>
      <c r="K3067" s="15" t="s">
        <v>4183</v>
      </c>
      <c r="L3067" s="11" t="s">
        <v>4183</v>
      </c>
      <c r="M3067" s="11" t="s">
        <v>4184</v>
      </c>
      <c r="N3067" s="11" t="s">
        <v>4179</v>
      </c>
      <c r="O3067" s="11">
        <v>51</v>
      </c>
      <c r="P3067" s="11">
        <v>0</v>
      </c>
      <c r="Q3067" s="11">
        <v>51</v>
      </c>
      <c r="R3067" s="11">
        <v>1</v>
      </c>
    </row>
    <row r="3068" spans="1:18">
      <c r="A3068" s="10" t="s">
        <v>6896</v>
      </c>
      <c r="B3068" s="11" t="s">
        <v>519</v>
      </c>
      <c r="C3068" s="11" t="s">
        <v>4177</v>
      </c>
      <c r="D3068" s="11">
        <v>98001</v>
      </c>
      <c r="E3068" s="16">
        <v>320000</v>
      </c>
      <c r="F3068" s="12">
        <v>3</v>
      </c>
      <c r="G3068" s="15">
        <v>2.5</v>
      </c>
      <c r="H3068" s="15">
        <v>2280</v>
      </c>
      <c r="I3068" s="13">
        <v>140</v>
      </c>
      <c r="J3068" s="11">
        <v>0</v>
      </c>
      <c r="K3068" s="15" t="s">
        <v>4183</v>
      </c>
      <c r="L3068" s="11" t="s">
        <v>4183</v>
      </c>
      <c r="M3068" s="11" t="s">
        <v>4184</v>
      </c>
      <c r="N3068" s="11" t="s">
        <v>4180</v>
      </c>
      <c r="O3068" s="11">
        <v>27</v>
      </c>
      <c r="P3068" s="11">
        <v>2006</v>
      </c>
      <c r="Q3068" s="11">
        <v>19</v>
      </c>
      <c r="R3068" s="11">
        <v>2</v>
      </c>
    </row>
    <row r="3069" spans="1:18">
      <c r="A3069" s="10" t="s">
        <v>6897</v>
      </c>
      <c r="B3069" s="11" t="s">
        <v>675</v>
      </c>
      <c r="C3069" s="11" t="s">
        <v>4177</v>
      </c>
      <c r="D3069" s="11">
        <v>98023</v>
      </c>
      <c r="E3069" s="16">
        <v>320000</v>
      </c>
      <c r="F3069" s="12">
        <v>3</v>
      </c>
      <c r="G3069" s="15">
        <v>2.5</v>
      </c>
      <c r="H3069" s="15">
        <v>2680</v>
      </c>
      <c r="I3069" s="13">
        <v>119</v>
      </c>
      <c r="J3069" s="11">
        <v>0</v>
      </c>
      <c r="K3069" s="15" t="s">
        <v>4183</v>
      </c>
      <c r="L3069" s="11" t="s">
        <v>4183</v>
      </c>
      <c r="M3069" s="11" t="s">
        <v>4184</v>
      </c>
      <c r="N3069" s="11" t="s">
        <v>4180</v>
      </c>
      <c r="O3069" s="11">
        <v>35</v>
      </c>
      <c r="P3069" s="11">
        <v>2009</v>
      </c>
      <c r="Q3069" s="11">
        <v>16</v>
      </c>
      <c r="R3069" s="11">
        <v>2</v>
      </c>
    </row>
    <row r="3070" spans="1:18">
      <c r="A3070" s="10" t="s">
        <v>6898</v>
      </c>
      <c r="B3070" s="11" t="s">
        <v>329</v>
      </c>
      <c r="C3070" s="11" t="s">
        <v>4177</v>
      </c>
      <c r="D3070" s="11">
        <v>98028</v>
      </c>
      <c r="E3070" s="16">
        <v>320000</v>
      </c>
      <c r="F3070" s="12">
        <v>3</v>
      </c>
      <c r="G3070" s="15">
        <v>1.75</v>
      </c>
      <c r="H3070" s="15">
        <v>2220</v>
      </c>
      <c r="I3070" s="13">
        <v>144</v>
      </c>
      <c r="J3070" s="11">
        <v>0</v>
      </c>
      <c r="K3070" s="15" t="s">
        <v>4183</v>
      </c>
      <c r="L3070" s="11" t="s">
        <v>4178</v>
      </c>
      <c r="M3070" s="11" t="s">
        <v>4184</v>
      </c>
      <c r="N3070" s="11" t="s">
        <v>4180</v>
      </c>
      <c r="O3070" s="11">
        <v>75</v>
      </c>
      <c r="P3070" s="11">
        <v>2005</v>
      </c>
      <c r="Q3070" s="11">
        <v>20</v>
      </c>
      <c r="R3070" s="11">
        <v>1</v>
      </c>
    </row>
    <row r="3071" spans="1:18">
      <c r="A3071" s="10" t="s">
        <v>6899</v>
      </c>
      <c r="B3071" s="11" t="s">
        <v>1392</v>
      </c>
      <c r="C3071" s="11" t="s">
        <v>4177</v>
      </c>
      <c r="D3071" s="11">
        <v>98042</v>
      </c>
      <c r="E3071" s="16">
        <v>320000</v>
      </c>
      <c r="F3071" s="12">
        <v>5</v>
      </c>
      <c r="G3071" s="15">
        <v>2.5</v>
      </c>
      <c r="H3071" s="15">
        <v>3020</v>
      </c>
      <c r="I3071" s="13">
        <v>106</v>
      </c>
      <c r="J3071" s="11">
        <v>0</v>
      </c>
      <c r="K3071" s="15" t="s">
        <v>4183</v>
      </c>
      <c r="L3071" s="11" t="s">
        <v>4178</v>
      </c>
      <c r="M3071" s="11" t="s">
        <v>4184</v>
      </c>
      <c r="N3071" s="11" t="s">
        <v>4179</v>
      </c>
      <c r="O3071" s="11">
        <v>47</v>
      </c>
      <c r="P3071" s="11">
        <v>2000</v>
      </c>
      <c r="Q3071" s="11">
        <v>25</v>
      </c>
      <c r="R3071" s="11">
        <v>1</v>
      </c>
    </row>
    <row r="3072" spans="1:18">
      <c r="A3072" s="10" t="s">
        <v>6900</v>
      </c>
      <c r="B3072" s="11" t="s">
        <v>920</v>
      </c>
      <c r="C3072" s="11" t="s">
        <v>4177</v>
      </c>
      <c r="D3072" s="11">
        <v>98038</v>
      </c>
      <c r="E3072" s="16">
        <v>320000</v>
      </c>
      <c r="F3072" s="12">
        <v>4</v>
      </c>
      <c r="G3072" s="15">
        <v>2.5</v>
      </c>
      <c r="H3072" s="15">
        <v>2000</v>
      </c>
      <c r="I3072" s="13">
        <v>160</v>
      </c>
      <c r="J3072" s="11">
        <v>0</v>
      </c>
      <c r="K3072" s="15" t="s">
        <v>4183</v>
      </c>
      <c r="L3072" s="11" t="s">
        <v>4183</v>
      </c>
      <c r="M3072" s="11" t="s">
        <v>4184</v>
      </c>
      <c r="N3072" s="11" t="s">
        <v>4180</v>
      </c>
      <c r="O3072" s="11">
        <v>28</v>
      </c>
      <c r="P3072" s="11">
        <v>0</v>
      </c>
      <c r="Q3072" s="11">
        <v>28</v>
      </c>
      <c r="R3072" s="11">
        <v>2</v>
      </c>
    </row>
    <row r="3073" spans="1:18">
      <c r="A3073" s="10" t="s">
        <v>6901</v>
      </c>
      <c r="B3073" s="11" t="s">
        <v>920</v>
      </c>
      <c r="C3073" s="11" t="s">
        <v>4177</v>
      </c>
      <c r="D3073" s="11">
        <v>98038</v>
      </c>
      <c r="E3073" s="16">
        <v>320000</v>
      </c>
      <c r="F3073" s="12">
        <v>3</v>
      </c>
      <c r="G3073" s="15">
        <v>2.5</v>
      </c>
      <c r="H3073" s="15">
        <v>2130</v>
      </c>
      <c r="I3073" s="13">
        <v>150</v>
      </c>
      <c r="J3073" s="11">
        <v>0</v>
      </c>
      <c r="K3073" s="15" t="s">
        <v>4183</v>
      </c>
      <c r="L3073" s="11" t="s">
        <v>4183</v>
      </c>
      <c r="M3073" s="11" t="s">
        <v>4184</v>
      </c>
      <c r="N3073" s="11" t="s">
        <v>4180</v>
      </c>
      <c r="O3073" s="11">
        <v>22</v>
      </c>
      <c r="P3073" s="11">
        <v>0</v>
      </c>
      <c r="Q3073" s="11">
        <v>22</v>
      </c>
      <c r="R3073" s="11">
        <v>2</v>
      </c>
    </row>
    <row r="3074" spans="1:18">
      <c r="A3074" s="10" t="s">
        <v>6902</v>
      </c>
      <c r="B3074" s="11" t="s">
        <v>920</v>
      </c>
      <c r="C3074" s="11" t="s">
        <v>4177</v>
      </c>
      <c r="D3074" s="11">
        <v>98038</v>
      </c>
      <c r="E3074" s="16">
        <v>320000</v>
      </c>
      <c r="F3074" s="12">
        <v>4</v>
      </c>
      <c r="G3074" s="15">
        <v>2.5</v>
      </c>
      <c r="H3074" s="15">
        <v>2570</v>
      </c>
      <c r="I3074" s="13">
        <v>125</v>
      </c>
      <c r="J3074" s="11">
        <v>0</v>
      </c>
      <c r="K3074" s="15" t="s">
        <v>4183</v>
      </c>
      <c r="L3074" s="11" t="s">
        <v>4183</v>
      </c>
      <c r="M3074" s="11" t="s">
        <v>4184</v>
      </c>
      <c r="N3074" s="11" t="s">
        <v>4180</v>
      </c>
      <c r="O3074" s="11">
        <v>20</v>
      </c>
      <c r="P3074" s="11">
        <v>0</v>
      </c>
      <c r="Q3074" s="11">
        <v>20</v>
      </c>
      <c r="R3074" s="11">
        <v>2</v>
      </c>
    </row>
    <row r="3075" spans="1:18">
      <c r="A3075" s="10" t="s">
        <v>6903</v>
      </c>
      <c r="B3075" s="11" t="s">
        <v>3200</v>
      </c>
      <c r="C3075" s="11" t="s">
        <v>4177</v>
      </c>
      <c r="D3075" s="11">
        <v>98354</v>
      </c>
      <c r="E3075" s="16">
        <v>320000</v>
      </c>
      <c r="F3075" s="12">
        <v>3</v>
      </c>
      <c r="G3075" s="15">
        <v>1.75</v>
      </c>
      <c r="H3075" s="15">
        <v>1370</v>
      </c>
      <c r="I3075" s="13">
        <v>234</v>
      </c>
      <c r="J3075" s="11">
        <v>0</v>
      </c>
      <c r="K3075" s="15" t="s">
        <v>4183</v>
      </c>
      <c r="L3075" s="11" t="s">
        <v>4183</v>
      </c>
      <c r="M3075" s="11" t="s">
        <v>4184</v>
      </c>
      <c r="N3075" s="11" t="s">
        <v>4179</v>
      </c>
      <c r="O3075" s="11">
        <v>42</v>
      </c>
      <c r="P3075" s="11">
        <v>0</v>
      </c>
      <c r="Q3075" s="11">
        <v>42</v>
      </c>
      <c r="R3075" s="11">
        <v>1</v>
      </c>
    </row>
    <row r="3076" spans="1:18">
      <c r="A3076" s="10" t="s">
        <v>6904</v>
      </c>
      <c r="B3076" s="11" t="s">
        <v>624</v>
      </c>
      <c r="C3076" s="11" t="s">
        <v>4177</v>
      </c>
      <c r="D3076" s="11">
        <v>98045</v>
      </c>
      <c r="E3076" s="16">
        <v>320000</v>
      </c>
      <c r="F3076" s="12">
        <v>3</v>
      </c>
      <c r="G3076" s="15">
        <v>2</v>
      </c>
      <c r="H3076" s="15">
        <v>1110</v>
      </c>
      <c r="I3076" s="13">
        <v>288</v>
      </c>
      <c r="J3076" s="11">
        <v>0</v>
      </c>
      <c r="K3076" s="15" t="s">
        <v>4183</v>
      </c>
      <c r="L3076" s="11" t="s">
        <v>4183</v>
      </c>
      <c r="M3076" s="11" t="s">
        <v>4184</v>
      </c>
      <c r="N3076" s="11" t="s">
        <v>4181</v>
      </c>
      <c r="O3076" s="11">
        <v>47</v>
      </c>
      <c r="P3076" s="11">
        <v>0</v>
      </c>
      <c r="Q3076" s="11">
        <v>47</v>
      </c>
      <c r="R3076" s="11">
        <v>1</v>
      </c>
    </row>
    <row r="3077" spans="1:18">
      <c r="A3077" s="10" t="s">
        <v>6905</v>
      </c>
      <c r="B3077" s="11" t="s">
        <v>624</v>
      </c>
      <c r="C3077" s="11" t="s">
        <v>4177</v>
      </c>
      <c r="D3077" s="11">
        <v>98045</v>
      </c>
      <c r="E3077" s="16">
        <v>320000</v>
      </c>
      <c r="F3077" s="12">
        <v>3</v>
      </c>
      <c r="G3077" s="15">
        <v>2</v>
      </c>
      <c r="H3077" s="15">
        <v>1550</v>
      </c>
      <c r="I3077" s="13">
        <v>206</v>
      </c>
      <c r="J3077" s="11">
        <v>1</v>
      </c>
      <c r="K3077" s="15" t="s">
        <v>4183</v>
      </c>
      <c r="L3077" s="11" t="s">
        <v>4183</v>
      </c>
      <c r="M3077" s="11" t="s">
        <v>4184</v>
      </c>
      <c r="N3077" s="11" t="s">
        <v>4180</v>
      </c>
      <c r="O3077" s="11">
        <v>26</v>
      </c>
      <c r="P3077" s="11">
        <v>0</v>
      </c>
      <c r="Q3077" s="11">
        <v>26</v>
      </c>
      <c r="R3077" s="11">
        <v>1.5</v>
      </c>
    </row>
    <row r="3078" spans="1:18">
      <c r="A3078" s="10" t="s">
        <v>6906</v>
      </c>
      <c r="B3078" s="11" t="s">
        <v>319</v>
      </c>
      <c r="C3078" s="11" t="s">
        <v>4177</v>
      </c>
      <c r="D3078" s="11">
        <v>98056</v>
      </c>
      <c r="E3078" s="16">
        <v>320000</v>
      </c>
      <c r="F3078" s="12">
        <v>3</v>
      </c>
      <c r="G3078" s="15">
        <v>1.75</v>
      </c>
      <c r="H3078" s="15">
        <v>1480</v>
      </c>
      <c r="I3078" s="13">
        <v>216</v>
      </c>
      <c r="J3078" s="11">
        <v>0</v>
      </c>
      <c r="K3078" s="15" t="s">
        <v>4183</v>
      </c>
      <c r="L3078" s="11" t="s">
        <v>4183</v>
      </c>
      <c r="M3078" s="11" t="s">
        <v>4184</v>
      </c>
      <c r="N3078" s="11" t="s">
        <v>4179</v>
      </c>
      <c r="O3078" s="11">
        <v>60</v>
      </c>
      <c r="P3078" s="11">
        <v>0</v>
      </c>
      <c r="Q3078" s="11">
        <v>60</v>
      </c>
      <c r="R3078" s="11">
        <v>1</v>
      </c>
    </row>
    <row r="3079" spans="1:18">
      <c r="A3079" s="10" t="s">
        <v>6907</v>
      </c>
      <c r="B3079" s="11" t="s">
        <v>319</v>
      </c>
      <c r="C3079" s="11" t="s">
        <v>4177</v>
      </c>
      <c r="D3079" s="11">
        <v>98058</v>
      </c>
      <c r="E3079" s="16">
        <v>320000</v>
      </c>
      <c r="F3079" s="12">
        <v>3</v>
      </c>
      <c r="G3079" s="15">
        <v>1.5</v>
      </c>
      <c r="H3079" s="15">
        <v>1650</v>
      </c>
      <c r="I3079" s="13">
        <v>194</v>
      </c>
      <c r="J3079" s="11">
        <v>0</v>
      </c>
      <c r="K3079" s="15" t="s">
        <v>4183</v>
      </c>
      <c r="L3079" s="11" t="s">
        <v>4178</v>
      </c>
      <c r="M3079" s="11" t="s">
        <v>4184</v>
      </c>
      <c r="N3079" s="11" t="s">
        <v>4181</v>
      </c>
      <c r="O3079" s="11">
        <v>47</v>
      </c>
      <c r="P3079" s="11">
        <v>0</v>
      </c>
      <c r="Q3079" s="11">
        <v>47</v>
      </c>
      <c r="R3079" s="11">
        <v>1</v>
      </c>
    </row>
    <row r="3080" spans="1:18">
      <c r="A3080" s="10" t="s">
        <v>6908</v>
      </c>
      <c r="B3080" s="11" t="s">
        <v>319</v>
      </c>
      <c r="C3080" s="11" t="s">
        <v>4177</v>
      </c>
      <c r="D3080" s="11">
        <v>98059</v>
      </c>
      <c r="E3080" s="16">
        <v>320000</v>
      </c>
      <c r="F3080" s="12">
        <v>3</v>
      </c>
      <c r="G3080" s="15">
        <v>2</v>
      </c>
      <c r="H3080" s="15">
        <v>1880</v>
      </c>
      <c r="I3080" s="13">
        <v>170</v>
      </c>
      <c r="J3080" s="11">
        <v>0</v>
      </c>
      <c r="K3080" s="15" t="s">
        <v>4183</v>
      </c>
      <c r="L3080" s="11" t="s">
        <v>4178</v>
      </c>
      <c r="M3080" s="11" t="s">
        <v>4184</v>
      </c>
      <c r="N3080" s="11" t="s">
        <v>4181</v>
      </c>
      <c r="O3080" s="11">
        <v>73</v>
      </c>
      <c r="P3080" s="11">
        <v>1998</v>
      </c>
      <c r="Q3080" s="11">
        <v>27</v>
      </c>
      <c r="R3080" s="11">
        <v>1</v>
      </c>
    </row>
    <row r="3081" spans="1:18">
      <c r="A3081" s="10" t="s">
        <v>6909</v>
      </c>
      <c r="B3081" s="11" t="s">
        <v>49</v>
      </c>
      <c r="C3081" s="11" t="s">
        <v>4177</v>
      </c>
      <c r="D3081" s="11">
        <v>98133</v>
      </c>
      <c r="E3081" s="16">
        <v>320000</v>
      </c>
      <c r="F3081" s="12">
        <v>3</v>
      </c>
      <c r="G3081" s="15">
        <v>2.25</v>
      </c>
      <c r="H3081" s="15">
        <v>1200</v>
      </c>
      <c r="I3081" s="13">
        <v>267</v>
      </c>
      <c r="J3081" s="11">
        <v>0</v>
      </c>
      <c r="K3081" s="15" t="s">
        <v>4183</v>
      </c>
      <c r="L3081" s="11" t="s">
        <v>4183</v>
      </c>
      <c r="M3081" s="11" t="s">
        <v>4184</v>
      </c>
      <c r="N3081" s="11" t="s">
        <v>4180</v>
      </c>
      <c r="O3081" s="11">
        <v>20</v>
      </c>
      <c r="P3081" s="11">
        <v>0</v>
      </c>
      <c r="Q3081" s="11">
        <v>20</v>
      </c>
      <c r="R3081" s="11">
        <v>3</v>
      </c>
    </row>
    <row r="3082" spans="1:18">
      <c r="A3082" s="10" t="s">
        <v>6910</v>
      </c>
      <c r="B3082" s="11" t="s">
        <v>49</v>
      </c>
      <c r="C3082" s="11" t="s">
        <v>4177</v>
      </c>
      <c r="D3082" s="11">
        <v>98106</v>
      </c>
      <c r="E3082" s="16">
        <v>320000</v>
      </c>
      <c r="F3082" s="12">
        <v>3</v>
      </c>
      <c r="G3082" s="15">
        <v>3.25</v>
      </c>
      <c r="H3082" s="15">
        <v>1450</v>
      </c>
      <c r="I3082" s="13">
        <v>221</v>
      </c>
      <c r="J3082" s="11">
        <v>0</v>
      </c>
      <c r="K3082" s="15" t="s">
        <v>4183</v>
      </c>
      <c r="L3082" s="11" t="s">
        <v>4178</v>
      </c>
      <c r="M3082" s="11" t="s">
        <v>4184</v>
      </c>
      <c r="N3082" s="11" t="s">
        <v>4180</v>
      </c>
      <c r="O3082" s="11">
        <v>12</v>
      </c>
      <c r="P3082" s="11">
        <v>1923</v>
      </c>
      <c r="Q3082" s="11">
        <v>102</v>
      </c>
      <c r="R3082" s="11">
        <v>2</v>
      </c>
    </row>
    <row r="3083" spans="1:18">
      <c r="A3083" s="10" t="s">
        <v>6911</v>
      </c>
      <c r="B3083" s="11" t="s">
        <v>49</v>
      </c>
      <c r="C3083" s="11" t="s">
        <v>4177</v>
      </c>
      <c r="D3083" s="11">
        <v>98106</v>
      </c>
      <c r="E3083" s="16">
        <v>320000</v>
      </c>
      <c r="F3083" s="12">
        <v>3</v>
      </c>
      <c r="G3083" s="15">
        <v>3.25</v>
      </c>
      <c r="H3083" s="15">
        <v>1530</v>
      </c>
      <c r="I3083" s="13">
        <v>209</v>
      </c>
      <c r="J3083" s="11">
        <v>0</v>
      </c>
      <c r="K3083" s="15" t="s">
        <v>4183</v>
      </c>
      <c r="L3083" s="11" t="s">
        <v>4178</v>
      </c>
      <c r="M3083" s="11" t="s">
        <v>4184</v>
      </c>
      <c r="N3083" s="11" t="s">
        <v>4180</v>
      </c>
      <c r="O3083" s="11">
        <v>12</v>
      </c>
      <c r="P3083" s="11">
        <v>1923</v>
      </c>
      <c r="Q3083" s="11">
        <v>102</v>
      </c>
      <c r="R3083" s="11">
        <v>2</v>
      </c>
    </row>
    <row r="3084" spans="1:18">
      <c r="A3084" s="10" t="s">
        <v>3210</v>
      </c>
      <c r="B3084" s="11" t="s">
        <v>49</v>
      </c>
      <c r="C3084" s="11" t="s">
        <v>4177</v>
      </c>
      <c r="D3084" s="11">
        <v>98133</v>
      </c>
      <c r="E3084" s="16">
        <v>320000</v>
      </c>
      <c r="F3084" s="12">
        <v>3</v>
      </c>
      <c r="G3084" s="15">
        <v>1</v>
      </c>
      <c r="H3084" s="11">
        <v>860</v>
      </c>
      <c r="I3084" s="13">
        <v>372</v>
      </c>
      <c r="J3084" s="11">
        <v>0</v>
      </c>
      <c r="K3084" s="15" t="s">
        <v>4183</v>
      </c>
      <c r="L3084" s="11" t="s">
        <v>4183</v>
      </c>
      <c r="M3084" s="11" t="s">
        <v>4184</v>
      </c>
      <c r="N3084" s="11" t="s">
        <v>4180</v>
      </c>
      <c r="O3084" s="11">
        <v>98</v>
      </c>
      <c r="P3084" s="11">
        <v>2011</v>
      </c>
      <c r="Q3084" s="11">
        <v>14</v>
      </c>
      <c r="R3084" s="11">
        <v>1.5</v>
      </c>
    </row>
    <row r="3085" spans="1:18">
      <c r="A3085" s="10" t="s">
        <v>6912</v>
      </c>
      <c r="B3085" s="11" t="s">
        <v>120</v>
      </c>
      <c r="C3085" s="11" t="s">
        <v>4177</v>
      </c>
      <c r="D3085" s="11">
        <v>98077</v>
      </c>
      <c r="E3085" s="16">
        <v>320000</v>
      </c>
      <c r="F3085" s="12">
        <v>3</v>
      </c>
      <c r="G3085" s="15">
        <v>1</v>
      </c>
      <c r="H3085" s="15">
        <v>1120</v>
      </c>
      <c r="I3085" s="13">
        <v>286</v>
      </c>
      <c r="J3085" s="11">
        <v>0</v>
      </c>
      <c r="K3085" s="15" t="s">
        <v>4183</v>
      </c>
      <c r="L3085" s="11" t="s">
        <v>4183</v>
      </c>
      <c r="M3085" s="11" t="s">
        <v>4184</v>
      </c>
      <c r="N3085" s="11" t="s">
        <v>4179</v>
      </c>
      <c r="O3085" s="11">
        <v>56</v>
      </c>
      <c r="P3085" s="11">
        <v>0</v>
      </c>
      <c r="Q3085" s="11">
        <v>56</v>
      </c>
      <c r="R3085" s="11">
        <v>1</v>
      </c>
    </row>
    <row r="3086" spans="1:18">
      <c r="A3086" s="10" t="s">
        <v>3212</v>
      </c>
      <c r="B3086" s="11" t="s">
        <v>49</v>
      </c>
      <c r="C3086" s="11" t="s">
        <v>4177</v>
      </c>
      <c r="D3086" s="11">
        <v>98178</v>
      </c>
      <c r="E3086" s="16">
        <v>319950</v>
      </c>
      <c r="F3086" s="12">
        <v>2</v>
      </c>
      <c r="G3086" s="15">
        <v>1</v>
      </c>
      <c r="H3086" s="15">
        <v>1070</v>
      </c>
      <c r="I3086" s="13">
        <v>299</v>
      </c>
      <c r="J3086" s="11">
        <v>0</v>
      </c>
      <c r="K3086" s="15" t="s">
        <v>4183</v>
      </c>
      <c r="L3086" s="11" t="s">
        <v>4183</v>
      </c>
      <c r="M3086" s="11" t="s">
        <v>4179</v>
      </c>
      <c r="N3086" s="11" t="s">
        <v>4181</v>
      </c>
      <c r="O3086" s="11">
        <v>76</v>
      </c>
      <c r="P3086" s="11">
        <v>0</v>
      </c>
      <c r="Q3086" s="11">
        <v>76</v>
      </c>
      <c r="R3086" s="11">
        <v>1</v>
      </c>
    </row>
    <row r="3087" spans="1:18">
      <c r="A3087" s="10" t="s">
        <v>6913</v>
      </c>
      <c r="B3087" s="11" t="s">
        <v>319</v>
      </c>
      <c r="C3087" s="11" t="s">
        <v>4177</v>
      </c>
      <c r="D3087" s="11">
        <v>98058</v>
      </c>
      <c r="E3087" s="16">
        <v>319950</v>
      </c>
      <c r="F3087" s="12">
        <v>4</v>
      </c>
      <c r="G3087" s="15">
        <v>1.75</v>
      </c>
      <c r="H3087" s="15">
        <v>2310</v>
      </c>
      <c r="I3087" s="13">
        <v>139</v>
      </c>
      <c r="J3087" s="11">
        <v>0</v>
      </c>
      <c r="K3087" s="15" t="s">
        <v>4183</v>
      </c>
      <c r="L3087" s="11" t="s">
        <v>4178</v>
      </c>
      <c r="M3087" s="11" t="s">
        <v>4184</v>
      </c>
      <c r="N3087" s="11" t="s">
        <v>4179</v>
      </c>
      <c r="O3087" s="11">
        <v>49</v>
      </c>
      <c r="P3087" s="11">
        <v>1992</v>
      </c>
      <c r="Q3087" s="11">
        <v>33</v>
      </c>
      <c r="R3087" s="11">
        <v>1</v>
      </c>
    </row>
    <row r="3088" spans="1:18">
      <c r="A3088" s="10" t="s">
        <v>6914</v>
      </c>
      <c r="B3088" s="11" t="s">
        <v>49</v>
      </c>
      <c r="C3088" s="11" t="s">
        <v>4177</v>
      </c>
      <c r="D3088" s="11">
        <v>98146</v>
      </c>
      <c r="E3088" s="16">
        <v>319950</v>
      </c>
      <c r="F3088" s="12">
        <v>2</v>
      </c>
      <c r="G3088" s="15">
        <v>1</v>
      </c>
      <c r="H3088" s="11">
        <v>920</v>
      </c>
      <c r="I3088" s="13">
        <v>348</v>
      </c>
      <c r="J3088" s="11">
        <v>0</v>
      </c>
      <c r="K3088" s="15" t="s">
        <v>4183</v>
      </c>
      <c r="L3088" s="11" t="s">
        <v>4183</v>
      </c>
      <c r="M3088" s="11" t="s">
        <v>4184</v>
      </c>
      <c r="N3088" s="11" t="s">
        <v>4180</v>
      </c>
      <c r="O3088" s="11">
        <v>86</v>
      </c>
      <c r="P3088" s="11">
        <v>1969</v>
      </c>
      <c r="Q3088" s="11">
        <v>56</v>
      </c>
      <c r="R3088" s="11">
        <v>1</v>
      </c>
    </row>
    <row r="3089" spans="1:18">
      <c r="A3089" s="10" t="s">
        <v>6915</v>
      </c>
      <c r="B3089" s="11" t="s">
        <v>1392</v>
      </c>
      <c r="C3089" s="11" t="s">
        <v>4177</v>
      </c>
      <c r="D3089" s="11">
        <v>98032</v>
      </c>
      <c r="E3089" s="16">
        <v>319000</v>
      </c>
      <c r="F3089" s="12">
        <v>4</v>
      </c>
      <c r="G3089" s="15">
        <v>2.5</v>
      </c>
      <c r="H3089" s="15">
        <v>2510</v>
      </c>
      <c r="I3089" s="13">
        <v>127</v>
      </c>
      <c r="J3089" s="11">
        <v>0</v>
      </c>
      <c r="K3089" s="15" t="s">
        <v>4183</v>
      </c>
      <c r="L3089" s="11" t="s">
        <v>4178</v>
      </c>
      <c r="M3089" s="11" t="s">
        <v>4184</v>
      </c>
      <c r="N3089" s="11" t="s">
        <v>4180</v>
      </c>
      <c r="O3089" s="11">
        <v>47</v>
      </c>
      <c r="P3089" s="11">
        <v>0</v>
      </c>
      <c r="Q3089" s="11">
        <v>47</v>
      </c>
      <c r="R3089" s="11">
        <v>1</v>
      </c>
    </row>
    <row r="3090" spans="1:18">
      <c r="A3090" s="10" t="s">
        <v>6916</v>
      </c>
      <c r="B3090" s="11" t="s">
        <v>120</v>
      </c>
      <c r="C3090" s="11" t="s">
        <v>4177</v>
      </c>
      <c r="D3090" s="11">
        <v>98077</v>
      </c>
      <c r="E3090" s="16">
        <v>319000</v>
      </c>
      <c r="F3090" s="12">
        <v>3</v>
      </c>
      <c r="G3090" s="15">
        <v>1</v>
      </c>
      <c r="H3090" s="15">
        <v>1390</v>
      </c>
      <c r="I3090" s="13">
        <v>229</v>
      </c>
      <c r="J3090" s="11">
        <v>0</v>
      </c>
      <c r="K3090" s="15" t="s">
        <v>4183</v>
      </c>
      <c r="L3090" s="11" t="s">
        <v>4183</v>
      </c>
      <c r="M3090" s="11" t="s">
        <v>4184</v>
      </c>
      <c r="N3090" s="11" t="s">
        <v>4179</v>
      </c>
      <c r="O3090" s="11">
        <v>57</v>
      </c>
      <c r="P3090" s="11">
        <v>0</v>
      </c>
      <c r="Q3090" s="11">
        <v>57</v>
      </c>
      <c r="R3090" s="11">
        <v>1</v>
      </c>
    </row>
    <row r="3091" spans="1:18">
      <c r="A3091" s="10" t="s">
        <v>6917</v>
      </c>
      <c r="B3091" s="11" t="s">
        <v>675</v>
      </c>
      <c r="C3091" s="11" t="s">
        <v>4177</v>
      </c>
      <c r="D3091" s="11">
        <v>98023</v>
      </c>
      <c r="E3091" s="16">
        <v>318989</v>
      </c>
      <c r="F3091" s="12">
        <v>4</v>
      </c>
      <c r="G3091" s="15">
        <v>2.25</v>
      </c>
      <c r="H3091" s="15">
        <v>2000</v>
      </c>
      <c r="I3091" s="13">
        <v>159</v>
      </c>
      <c r="J3091" s="11">
        <v>0</v>
      </c>
      <c r="K3091" s="15" t="s">
        <v>4183</v>
      </c>
      <c r="L3091" s="11" t="s">
        <v>4183</v>
      </c>
      <c r="M3091" s="11" t="s">
        <v>4184</v>
      </c>
      <c r="N3091" s="11" t="s">
        <v>4179</v>
      </c>
      <c r="O3091" s="11">
        <v>47</v>
      </c>
      <c r="P3091" s="11">
        <v>2000</v>
      </c>
      <c r="Q3091" s="11">
        <v>25</v>
      </c>
      <c r="R3091" s="11">
        <v>1</v>
      </c>
    </row>
    <row r="3092" spans="1:18">
      <c r="A3092" s="10" t="s">
        <v>6918</v>
      </c>
      <c r="B3092" s="11" t="s">
        <v>49</v>
      </c>
      <c r="C3092" s="11" t="s">
        <v>4177</v>
      </c>
      <c r="D3092" s="11">
        <v>98119</v>
      </c>
      <c r="E3092" s="16">
        <v>318000</v>
      </c>
      <c r="F3092" s="12">
        <v>2</v>
      </c>
      <c r="G3092" s="15">
        <v>1.75</v>
      </c>
      <c r="H3092" s="15">
        <v>1530</v>
      </c>
      <c r="I3092" s="13">
        <v>208</v>
      </c>
      <c r="J3092" s="11">
        <v>0</v>
      </c>
      <c r="K3092" s="15" t="s">
        <v>4183</v>
      </c>
      <c r="L3092" s="11" t="s">
        <v>4178</v>
      </c>
      <c r="M3092" s="11" t="s">
        <v>4195</v>
      </c>
      <c r="N3092" s="11" t="s">
        <v>4179</v>
      </c>
      <c r="O3092" s="11">
        <v>109</v>
      </c>
      <c r="P3092" s="11">
        <v>0</v>
      </c>
      <c r="Q3092" s="11">
        <v>109</v>
      </c>
      <c r="R3092" s="11">
        <v>1</v>
      </c>
    </row>
    <row r="3093" spans="1:18">
      <c r="A3093" s="10" t="s">
        <v>6919</v>
      </c>
      <c r="B3093" s="11" t="s">
        <v>319</v>
      </c>
      <c r="C3093" s="11" t="s">
        <v>4177</v>
      </c>
      <c r="D3093" s="11">
        <v>98059</v>
      </c>
      <c r="E3093" s="16">
        <v>317062</v>
      </c>
      <c r="F3093" s="12">
        <v>3</v>
      </c>
      <c r="G3093" s="15">
        <v>1.75</v>
      </c>
      <c r="H3093" s="15">
        <v>1280</v>
      </c>
      <c r="I3093" s="13">
        <v>248</v>
      </c>
      <c r="J3093" s="11">
        <v>0</v>
      </c>
      <c r="K3093" s="15" t="s">
        <v>4183</v>
      </c>
      <c r="L3093" s="11" t="s">
        <v>4183</v>
      </c>
      <c r="M3093" s="11" t="s">
        <v>4184</v>
      </c>
      <c r="N3093" s="11" t="s">
        <v>4179</v>
      </c>
      <c r="O3093" s="11">
        <v>56</v>
      </c>
      <c r="P3093" s="11">
        <v>0</v>
      </c>
      <c r="Q3093" s="11">
        <v>56</v>
      </c>
      <c r="R3093" s="11">
        <v>1</v>
      </c>
    </row>
    <row r="3094" spans="1:18">
      <c r="A3094" s="10" t="s">
        <v>6920</v>
      </c>
      <c r="B3094" s="11" t="s">
        <v>920</v>
      </c>
      <c r="C3094" s="11" t="s">
        <v>4177</v>
      </c>
      <c r="D3094" s="11">
        <v>98038</v>
      </c>
      <c r="E3094" s="16">
        <v>317000</v>
      </c>
      <c r="F3094" s="12">
        <v>3</v>
      </c>
      <c r="G3094" s="15">
        <v>2.5</v>
      </c>
      <c r="H3094" s="15">
        <v>1840</v>
      </c>
      <c r="I3094" s="13">
        <v>172</v>
      </c>
      <c r="J3094" s="11">
        <v>0</v>
      </c>
      <c r="K3094" s="15" t="s">
        <v>4183</v>
      </c>
      <c r="L3094" s="11" t="s">
        <v>4183</v>
      </c>
      <c r="M3094" s="11" t="s">
        <v>4184</v>
      </c>
      <c r="N3094" s="11" t="s">
        <v>4180</v>
      </c>
      <c r="O3094" s="11">
        <v>13</v>
      </c>
      <c r="P3094" s="11">
        <v>1912</v>
      </c>
      <c r="Q3094" s="11">
        <v>113</v>
      </c>
      <c r="R3094" s="11">
        <v>2</v>
      </c>
    </row>
    <row r="3095" spans="1:18">
      <c r="A3095" s="10" t="s">
        <v>6921</v>
      </c>
      <c r="B3095" s="11" t="s">
        <v>319</v>
      </c>
      <c r="C3095" s="11" t="s">
        <v>4177</v>
      </c>
      <c r="D3095" s="11">
        <v>98058</v>
      </c>
      <c r="E3095" s="16">
        <v>317000</v>
      </c>
      <c r="F3095" s="12">
        <v>3</v>
      </c>
      <c r="G3095" s="15">
        <v>2</v>
      </c>
      <c r="H3095" s="15">
        <v>1760</v>
      </c>
      <c r="I3095" s="13">
        <v>180</v>
      </c>
      <c r="J3095" s="11">
        <v>0</v>
      </c>
      <c r="K3095" s="15" t="s">
        <v>4183</v>
      </c>
      <c r="L3095" s="11" t="s">
        <v>4178</v>
      </c>
      <c r="M3095" s="11" t="s">
        <v>4184</v>
      </c>
      <c r="N3095" s="11" t="s">
        <v>4181</v>
      </c>
      <c r="O3095" s="11">
        <v>48</v>
      </c>
      <c r="P3095" s="11">
        <v>0</v>
      </c>
      <c r="Q3095" s="11">
        <v>48</v>
      </c>
      <c r="R3095" s="11">
        <v>1</v>
      </c>
    </row>
    <row r="3096" spans="1:18">
      <c r="A3096" s="10" t="s">
        <v>6922</v>
      </c>
      <c r="B3096" s="11" t="s">
        <v>49</v>
      </c>
      <c r="C3096" s="11" t="s">
        <v>4177</v>
      </c>
      <c r="D3096" s="11">
        <v>98178</v>
      </c>
      <c r="E3096" s="16">
        <v>317000</v>
      </c>
      <c r="F3096" s="12">
        <v>5</v>
      </c>
      <c r="G3096" s="15">
        <v>2.5</v>
      </c>
      <c r="H3096" s="15">
        <v>2360</v>
      </c>
      <c r="I3096" s="13">
        <v>134</v>
      </c>
      <c r="J3096" s="11">
        <v>0</v>
      </c>
      <c r="K3096" s="15" t="s">
        <v>4183</v>
      </c>
      <c r="L3096" s="11" t="s">
        <v>4178</v>
      </c>
      <c r="M3096" s="11" t="s">
        <v>4184</v>
      </c>
      <c r="N3096" s="11" t="s">
        <v>4179</v>
      </c>
      <c r="O3096" s="11">
        <v>63</v>
      </c>
      <c r="P3096" s="11">
        <v>0</v>
      </c>
      <c r="Q3096" s="11">
        <v>63</v>
      </c>
      <c r="R3096" s="11">
        <v>1</v>
      </c>
    </row>
    <row r="3097" spans="1:18">
      <c r="A3097" s="10" t="s">
        <v>3223</v>
      </c>
      <c r="B3097" s="11" t="s">
        <v>49</v>
      </c>
      <c r="C3097" s="11" t="s">
        <v>4177</v>
      </c>
      <c r="D3097" s="11">
        <v>98144</v>
      </c>
      <c r="E3097" s="16">
        <v>317000</v>
      </c>
      <c r="F3097" s="12">
        <v>3</v>
      </c>
      <c r="G3097" s="15">
        <v>1</v>
      </c>
      <c r="H3097" s="15">
        <v>1010</v>
      </c>
      <c r="I3097" s="13">
        <v>314</v>
      </c>
      <c r="J3097" s="11">
        <v>0</v>
      </c>
      <c r="K3097" s="15" t="s">
        <v>4183</v>
      </c>
      <c r="L3097" s="11" t="s">
        <v>4183</v>
      </c>
      <c r="M3097" s="11" t="s">
        <v>4184</v>
      </c>
      <c r="N3097" s="11" t="s">
        <v>4180</v>
      </c>
      <c r="O3097" s="11">
        <v>66</v>
      </c>
      <c r="P3097" s="11">
        <v>1989</v>
      </c>
      <c r="Q3097" s="11">
        <v>36</v>
      </c>
      <c r="R3097" s="11">
        <v>1</v>
      </c>
    </row>
    <row r="3098" spans="1:18">
      <c r="A3098" s="10" t="s">
        <v>6923</v>
      </c>
      <c r="B3098" s="11" t="s">
        <v>49</v>
      </c>
      <c r="C3098" s="11" t="s">
        <v>4177</v>
      </c>
      <c r="D3098" s="11">
        <v>98125</v>
      </c>
      <c r="E3098" s="16">
        <v>317000</v>
      </c>
      <c r="F3098" s="12">
        <v>3</v>
      </c>
      <c r="G3098" s="15">
        <v>1</v>
      </c>
      <c r="H3098" s="15">
        <v>1160</v>
      </c>
      <c r="I3098" s="13">
        <v>273</v>
      </c>
      <c r="J3098" s="11">
        <v>0</v>
      </c>
      <c r="K3098" s="15" t="s">
        <v>4183</v>
      </c>
      <c r="L3098" s="11" t="s">
        <v>4183</v>
      </c>
      <c r="M3098" s="11" t="s">
        <v>4184</v>
      </c>
      <c r="N3098" s="11" t="s">
        <v>4180</v>
      </c>
      <c r="O3098" s="11">
        <v>73</v>
      </c>
      <c r="P3098" s="11">
        <v>2008</v>
      </c>
      <c r="Q3098" s="11">
        <v>17</v>
      </c>
      <c r="R3098" s="11">
        <v>1</v>
      </c>
    </row>
    <row r="3099" spans="1:18">
      <c r="A3099" s="10" t="s">
        <v>6924</v>
      </c>
      <c r="B3099" s="11" t="s">
        <v>519</v>
      </c>
      <c r="C3099" s="11" t="s">
        <v>4177</v>
      </c>
      <c r="D3099" s="11">
        <v>98092</v>
      </c>
      <c r="E3099" s="16">
        <v>316850</v>
      </c>
      <c r="F3099" s="12">
        <v>4</v>
      </c>
      <c r="G3099" s="15">
        <v>3</v>
      </c>
      <c r="H3099" s="15">
        <v>4060</v>
      </c>
      <c r="I3099" s="13">
        <v>78</v>
      </c>
      <c r="J3099" s="11">
        <v>1</v>
      </c>
      <c r="K3099" s="15" t="s">
        <v>4183</v>
      </c>
      <c r="L3099" s="11" t="s">
        <v>4178</v>
      </c>
      <c r="M3099" s="11" t="s">
        <v>4184</v>
      </c>
      <c r="N3099" s="11" t="s">
        <v>4180</v>
      </c>
      <c r="O3099" s="11">
        <v>36</v>
      </c>
      <c r="P3099" s="11">
        <v>0</v>
      </c>
      <c r="Q3099" s="11">
        <v>36</v>
      </c>
      <c r="R3099" s="11">
        <v>1</v>
      </c>
    </row>
    <row r="3100" spans="1:18">
      <c r="A3100" s="10" t="s">
        <v>6925</v>
      </c>
      <c r="B3100" s="11" t="s">
        <v>1392</v>
      </c>
      <c r="C3100" s="11" t="s">
        <v>4177</v>
      </c>
      <c r="D3100" s="11">
        <v>98031</v>
      </c>
      <c r="E3100" s="16">
        <v>316500</v>
      </c>
      <c r="F3100" s="12">
        <v>4</v>
      </c>
      <c r="G3100" s="15">
        <v>2.5</v>
      </c>
      <c r="H3100" s="15">
        <v>2150</v>
      </c>
      <c r="I3100" s="13">
        <v>147</v>
      </c>
      <c r="J3100" s="11">
        <v>0</v>
      </c>
      <c r="K3100" s="15" t="s">
        <v>4183</v>
      </c>
      <c r="L3100" s="11" t="s">
        <v>4183</v>
      </c>
      <c r="M3100" s="11" t="s">
        <v>4184</v>
      </c>
      <c r="N3100" s="11" t="s">
        <v>4179</v>
      </c>
      <c r="O3100" s="11">
        <v>34</v>
      </c>
      <c r="P3100" s="11">
        <v>0</v>
      </c>
      <c r="Q3100" s="11">
        <v>34</v>
      </c>
      <c r="R3100" s="11">
        <v>2</v>
      </c>
    </row>
    <row r="3101" spans="1:18">
      <c r="A3101" s="10" t="s">
        <v>6926</v>
      </c>
      <c r="B3101" s="11" t="s">
        <v>519</v>
      </c>
      <c r="C3101" s="11" t="s">
        <v>4177</v>
      </c>
      <c r="D3101" s="11">
        <v>98092</v>
      </c>
      <c r="E3101" s="16">
        <v>316000</v>
      </c>
      <c r="F3101" s="12">
        <v>4</v>
      </c>
      <c r="G3101" s="15">
        <v>2.5</v>
      </c>
      <c r="H3101" s="15">
        <v>2010</v>
      </c>
      <c r="I3101" s="13">
        <v>157</v>
      </c>
      <c r="J3101" s="11">
        <v>0</v>
      </c>
      <c r="K3101" s="15" t="s">
        <v>4183</v>
      </c>
      <c r="L3101" s="11" t="s">
        <v>4183</v>
      </c>
      <c r="M3101" s="11" t="s">
        <v>4184</v>
      </c>
      <c r="N3101" s="11" t="s">
        <v>4180</v>
      </c>
      <c r="O3101" s="11">
        <v>30</v>
      </c>
      <c r="P3101" s="11">
        <v>0</v>
      </c>
      <c r="Q3101" s="11">
        <v>30</v>
      </c>
      <c r="R3101" s="11">
        <v>2</v>
      </c>
    </row>
    <row r="3102" spans="1:18">
      <c r="A3102" s="10" t="s">
        <v>6927</v>
      </c>
      <c r="B3102" s="11" t="s">
        <v>1392</v>
      </c>
      <c r="C3102" s="11" t="s">
        <v>4177</v>
      </c>
      <c r="D3102" s="11">
        <v>98031</v>
      </c>
      <c r="E3102" s="16">
        <v>316000</v>
      </c>
      <c r="F3102" s="12">
        <v>3</v>
      </c>
      <c r="G3102" s="15">
        <v>2.25</v>
      </c>
      <c r="H3102" s="15">
        <v>2130</v>
      </c>
      <c r="I3102" s="13">
        <v>148</v>
      </c>
      <c r="J3102" s="11">
        <v>0</v>
      </c>
      <c r="K3102" s="15" t="s">
        <v>4183</v>
      </c>
      <c r="L3102" s="11" t="s">
        <v>4178</v>
      </c>
      <c r="M3102" s="11" t="s">
        <v>4184</v>
      </c>
      <c r="N3102" s="11" t="s">
        <v>4180</v>
      </c>
      <c r="O3102" s="11">
        <v>38</v>
      </c>
      <c r="P3102" s="11">
        <v>2000</v>
      </c>
      <c r="Q3102" s="11">
        <v>25</v>
      </c>
      <c r="R3102" s="11">
        <v>1</v>
      </c>
    </row>
    <row r="3103" spans="1:18">
      <c r="A3103" s="10" t="s">
        <v>6928</v>
      </c>
      <c r="B3103" s="11" t="s">
        <v>920</v>
      </c>
      <c r="C3103" s="11" t="s">
        <v>4177</v>
      </c>
      <c r="D3103" s="11">
        <v>98038</v>
      </c>
      <c r="E3103" s="16">
        <v>315369</v>
      </c>
      <c r="F3103" s="12">
        <v>3</v>
      </c>
      <c r="G3103" s="15">
        <v>2.5</v>
      </c>
      <c r="H3103" s="15">
        <v>3080</v>
      </c>
      <c r="I3103" s="13">
        <v>102</v>
      </c>
      <c r="J3103" s="11">
        <v>0</v>
      </c>
      <c r="K3103" s="15" t="s">
        <v>4183</v>
      </c>
      <c r="L3103" s="11" t="s">
        <v>4183</v>
      </c>
      <c r="M3103" s="11" t="s">
        <v>4184</v>
      </c>
      <c r="N3103" s="11" t="s">
        <v>4180</v>
      </c>
      <c r="O3103" s="11">
        <v>35</v>
      </c>
      <c r="P3103" s="11">
        <v>2009</v>
      </c>
      <c r="Q3103" s="11">
        <v>16</v>
      </c>
      <c r="R3103" s="11">
        <v>2</v>
      </c>
    </row>
    <row r="3104" spans="1:18">
      <c r="A3104" s="10" t="s">
        <v>6929</v>
      </c>
      <c r="B3104" s="11" t="s">
        <v>49</v>
      </c>
      <c r="C3104" s="11" t="s">
        <v>4177</v>
      </c>
      <c r="D3104" s="11">
        <v>98125</v>
      </c>
      <c r="E3104" s="16">
        <v>315275</v>
      </c>
      <c r="F3104" s="12">
        <v>3</v>
      </c>
      <c r="G3104" s="15">
        <v>1.75</v>
      </c>
      <c r="H3104" s="15">
        <v>1440</v>
      </c>
      <c r="I3104" s="13">
        <v>219</v>
      </c>
      <c r="J3104" s="11">
        <v>0</v>
      </c>
      <c r="K3104" s="15" t="s">
        <v>4183</v>
      </c>
      <c r="L3104" s="11" t="s">
        <v>4178</v>
      </c>
      <c r="M3104" s="11" t="s">
        <v>4184</v>
      </c>
      <c r="N3104" s="11" t="s">
        <v>4180</v>
      </c>
      <c r="O3104" s="11">
        <v>74</v>
      </c>
      <c r="P3104" s="11">
        <v>1994</v>
      </c>
      <c r="Q3104" s="11">
        <v>31</v>
      </c>
      <c r="R3104" s="11">
        <v>1</v>
      </c>
    </row>
    <row r="3105" spans="1:18">
      <c r="A3105" s="10" t="s">
        <v>6930</v>
      </c>
      <c r="B3105" s="11" t="s">
        <v>49</v>
      </c>
      <c r="C3105" s="11" t="s">
        <v>4177</v>
      </c>
      <c r="D3105" s="11">
        <v>98106</v>
      </c>
      <c r="E3105" s="16">
        <v>315000</v>
      </c>
      <c r="F3105" s="12">
        <v>6</v>
      </c>
      <c r="G3105" s="15">
        <v>4</v>
      </c>
      <c r="H3105" s="15">
        <v>3120</v>
      </c>
      <c r="I3105" s="13">
        <v>101</v>
      </c>
      <c r="J3105" s="11">
        <v>0</v>
      </c>
      <c r="K3105" s="15" t="s">
        <v>4183</v>
      </c>
      <c r="L3105" s="11" t="s">
        <v>4178</v>
      </c>
      <c r="M3105" s="11" t="s">
        <v>4179</v>
      </c>
      <c r="N3105" s="11" t="s">
        <v>4179</v>
      </c>
      <c r="O3105" s="11">
        <v>32</v>
      </c>
      <c r="P3105" s="11">
        <v>0</v>
      </c>
      <c r="Q3105" s="11">
        <v>32</v>
      </c>
      <c r="R3105" s="11">
        <v>2</v>
      </c>
    </row>
    <row r="3106" spans="1:18">
      <c r="A3106" s="10" t="s">
        <v>6931</v>
      </c>
      <c r="B3106" s="11" t="s">
        <v>519</v>
      </c>
      <c r="C3106" s="11" t="s">
        <v>4177</v>
      </c>
      <c r="D3106" s="11">
        <v>98092</v>
      </c>
      <c r="E3106" s="16">
        <v>315000</v>
      </c>
      <c r="F3106" s="12">
        <v>3</v>
      </c>
      <c r="G3106" s="15">
        <v>2.25</v>
      </c>
      <c r="H3106" s="15">
        <v>1400</v>
      </c>
      <c r="I3106" s="13">
        <v>225</v>
      </c>
      <c r="J3106" s="11">
        <v>1</v>
      </c>
      <c r="K3106" s="15" t="s">
        <v>4183</v>
      </c>
      <c r="L3106" s="11" t="s">
        <v>4178</v>
      </c>
      <c r="M3106" s="11" t="s">
        <v>4184</v>
      </c>
      <c r="N3106" s="11" t="s">
        <v>4195</v>
      </c>
      <c r="O3106" s="11">
        <v>38</v>
      </c>
      <c r="P3106" s="11">
        <v>0</v>
      </c>
      <c r="Q3106" s="11">
        <v>38</v>
      </c>
      <c r="R3106" s="11">
        <v>1</v>
      </c>
    </row>
    <row r="3107" spans="1:18">
      <c r="A3107" s="10" t="s">
        <v>6932</v>
      </c>
      <c r="B3107" s="11" t="s">
        <v>161</v>
      </c>
      <c r="C3107" s="11" t="s">
        <v>4177</v>
      </c>
      <c r="D3107" s="11">
        <v>98024</v>
      </c>
      <c r="E3107" s="16">
        <v>315000</v>
      </c>
      <c r="F3107" s="12">
        <v>3</v>
      </c>
      <c r="G3107" s="15">
        <v>1.5</v>
      </c>
      <c r="H3107" s="15">
        <v>1750</v>
      </c>
      <c r="I3107" s="13">
        <v>180</v>
      </c>
      <c r="J3107" s="11">
        <v>0</v>
      </c>
      <c r="K3107" s="15" t="s">
        <v>4183</v>
      </c>
      <c r="L3107" s="11" t="s">
        <v>4178</v>
      </c>
      <c r="M3107" s="11" t="s">
        <v>4184</v>
      </c>
      <c r="N3107" s="11" t="s">
        <v>4180</v>
      </c>
      <c r="O3107" s="11">
        <v>71</v>
      </c>
      <c r="P3107" s="11">
        <v>2005</v>
      </c>
      <c r="Q3107" s="11">
        <v>20</v>
      </c>
      <c r="R3107" s="11">
        <v>1</v>
      </c>
    </row>
    <row r="3108" spans="1:18">
      <c r="A3108" s="10" t="s">
        <v>6933</v>
      </c>
      <c r="B3108" s="11" t="s">
        <v>1392</v>
      </c>
      <c r="C3108" s="11" t="s">
        <v>4177</v>
      </c>
      <c r="D3108" s="11">
        <v>98031</v>
      </c>
      <c r="E3108" s="16">
        <v>315000</v>
      </c>
      <c r="F3108" s="12">
        <v>3</v>
      </c>
      <c r="G3108" s="15">
        <v>2.5</v>
      </c>
      <c r="H3108" s="15">
        <v>1880</v>
      </c>
      <c r="I3108" s="13">
        <v>168</v>
      </c>
      <c r="J3108" s="11">
        <v>0</v>
      </c>
      <c r="K3108" s="15" t="s">
        <v>4183</v>
      </c>
      <c r="L3108" s="11" t="s">
        <v>4183</v>
      </c>
      <c r="M3108" s="11" t="s">
        <v>4184</v>
      </c>
      <c r="N3108" s="11" t="s">
        <v>4180</v>
      </c>
      <c r="O3108" s="11">
        <v>32</v>
      </c>
      <c r="P3108" s="11">
        <v>0</v>
      </c>
      <c r="Q3108" s="11">
        <v>32</v>
      </c>
      <c r="R3108" s="11">
        <v>2</v>
      </c>
    </row>
    <row r="3109" spans="1:18">
      <c r="A3109" s="10" t="s">
        <v>6934</v>
      </c>
      <c r="B3109" s="11" t="s">
        <v>1392</v>
      </c>
      <c r="C3109" s="11" t="s">
        <v>4177</v>
      </c>
      <c r="D3109" s="11">
        <v>98031</v>
      </c>
      <c r="E3109" s="16">
        <v>315000</v>
      </c>
      <c r="F3109" s="12">
        <v>4</v>
      </c>
      <c r="G3109" s="15">
        <v>2.5</v>
      </c>
      <c r="H3109" s="15">
        <v>1930</v>
      </c>
      <c r="I3109" s="13">
        <v>163</v>
      </c>
      <c r="J3109" s="11">
        <v>0</v>
      </c>
      <c r="K3109" s="15" t="s">
        <v>4183</v>
      </c>
      <c r="L3109" s="11" t="s">
        <v>4183</v>
      </c>
      <c r="M3109" s="11" t="s">
        <v>4184</v>
      </c>
      <c r="N3109" s="11" t="s">
        <v>4179</v>
      </c>
      <c r="O3109" s="11">
        <v>33</v>
      </c>
      <c r="P3109" s="11">
        <v>0</v>
      </c>
      <c r="Q3109" s="11">
        <v>33</v>
      </c>
      <c r="R3109" s="11">
        <v>2</v>
      </c>
    </row>
    <row r="3110" spans="1:18">
      <c r="A3110" s="10" t="s">
        <v>6935</v>
      </c>
      <c r="B3110" s="11" t="s">
        <v>1392</v>
      </c>
      <c r="C3110" s="11" t="s">
        <v>4177</v>
      </c>
      <c r="D3110" s="11">
        <v>98042</v>
      </c>
      <c r="E3110" s="16">
        <v>315000</v>
      </c>
      <c r="F3110" s="12">
        <v>4</v>
      </c>
      <c r="G3110" s="15">
        <v>2.5</v>
      </c>
      <c r="H3110" s="15">
        <v>1940</v>
      </c>
      <c r="I3110" s="13">
        <v>162</v>
      </c>
      <c r="J3110" s="11">
        <v>0</v>
      </c>
      <c r="K3110" s="15" t="s">
        <v>4183</v>
      </c>
      <c r="L3110" s="11" t="s">
        <v>4178</v>
      </c>
      <c r="M3110" s="11" t="s">
        <v>4184</v>
      </c>
      <c r="N3110" s="11" t="s">
        <v>4179</v>
      </c>
      <c r="O3110" s="11">
        <v>48</v>
      </c>
      <c r="P3110" s="11">
        <v>0</v>
      </c>
      <c r="Q3110" s="11">
        <v>48</v>
      </c>
      <c r="R3110" s="11">
        <v>1</v>
      </c>
    </row>
    <row r="3111" spans="1:18">
      <c r="A3111" s="10" t="s">
        <v>6936</v>
      </c>
      <c r="B3111" s="11" t="s">
        <v>920</v>
      </c>
      <c r="C3111" s="11" t="s">
        <v>4177</v>
      </c>
      <c r="D3111" s="11">
        <v>98038</v>
      </c>
      <c r="E3111" s="16">
        <v>315000</v>
      </c>
      <c r="F3111" s="12">
        <v>3</v>
      </c>
      <c r="G3111" s="15">
        <v>2.5</v>
      </c>
      <c r="H3111" s="15">
        <v>1730</v>
      </c>
      <c r="I3111" s="13">
        <v>182</v>
      </c>
      <c r="J3111" s="11">
        <v>0</v>
      </c>
      <c r="K3111" s="15" t="s">
        <v>4183</v>
      </c>
      <c r="L3111" s="11" t="s">
        <v>4183</v>
      </c>
      <c r="M3111" s="11" t="s">
        <v>4184</v>
      </c>
      <c r="N3111" s="11" t="s">
        <v>4180</v>
      </c>
      <c r="O3111" s="11">
        <v>32</v>
      </c>
      <c r="P3111" s="11">
        <v>0</v>
      </c>
      <c r="Q3111" s="11">
        <v>32</v>
      </c>
      <c r="R3111" s="11">
        <v>2</v>
      </c>
    </row>
    <row r="3112" spans="1:18">
      <c r="A3112" s="10" t="s">
        <v>6937</v>
      </c>
      <c r="B3112" s="11" t="s">
        <v>137</v>
      </c>
      <c r="C3112" s="11" t="s">
        <v>4177</v>
      </c>
      <c r="D3112" s="11">
        <v>98052</v>
      </c>
      <c r="E3112" s="16">
        <v>315000</v>
      </c>
      <c r="F3112" s="12">
        <v>2</v>
      </c>
      <c r="G3112" s="15">
        <v>1</v>
      </c>
      <c r="H3112" s="11">
        <v>790</v>
      </c>
      <c r="I3112" s="13">
        <v>399</v>
      </c>
      <c r="J3112" s="11">
        <v>0</v>
      </c>
      <c r="K3112" s="15" t="s">
        <v>4183</v>
      </c>
      <c r="L3112" s="11" t="s">
        <v>4183</v>
      </c>
      <c r="M3112" s="11" t="s">
        <v>4184</v>
      </c>
      <c r="N3112" s="11" t="s">
        <v>4180</v>
      </c>
      <c r="O3112" s="11">
        <v>70</v>
      </c>
      <c r="P3112" s="11">
        <v>1984</v>
      </c>
      <c r="Q3112" s="11">
        <v>41</v>
      </c>
      <c r="R3112" s="11">
        <v>1</v>
      </c>
    </row>
    <row r="3113" spans="1:18">
      <c r="A3113" s="10" t="s">
        <v>3239</v>
      </c>
      <c r="B3113" s="11" t="s">
        <v>49</v>
      </c>
      <c r="C3113" s="11" t="s">
        <v>4177</v>
      </c>
      <c r="D3113" s="11">
        <v>98118</v>
      </c>
      <c r="E3113" s="16">
        <v>315000</v>
      </c>
      <c r="F3113" s="12">
        <v>2</v>
      </c>
      <c r="G3113" s="15">
        <v>1</v>
      </c>
      <c r="H3113" s="11">
        <v>970</v>
      </c>
      <c r="I3113" s="13">
        <v>325</v>
      </c>
      <c r="J3113" s="11">
        <v>0</v>
      </c>
      <c r="K3113" s="15" t="s">
        <v>4183</v>
      </c>
      <c r="L3113" s="11" t="s">
        <v>4183</v>
      </c>
      <c r="M3113" s="11" t="s">
        <v>4184</v>
      </c>
      <c r="N3113" s="11" t="s">
        <v>4179</v>
      </c>
      <c r="O3113" s="11">
        <v>117</v>
      </c>
      <c r="P3113" s="11">
        <v>0</v>
      </c>
      <c r="Q3113" s="11">
        <v>117</v>
      </c>
      <c r="R3113" s="11">
        <v>1</v>
      </c>
    </row>
    <row r="3114" spans="1:18">
      <c r="A3114" s="10" t="s">
        <v>6938</v>
      </c>
      <c r="B3114" s="11" t="s">
        <v>49</v>
      </c>
      <c r="C3114" s="11" t="s">
        <v>4177</v>
      </c>
      <c r="D3114" s="11">
        <v>98106</v>
      </c>
      <c r="E3114" s="16">
        <v>315000</v>
      </c>
      <c r="F3114" s="12">
        <v>3</v>
      </c>
      <c r="G3114" s="15">
        <v>2.5</v>
      </c>
      <c r="H3114" s="15">
        <v>1480</v>
      </c>
      <c r="I3114" s="13">
        <v>213</v>
      </c>
      <c r="J3114" s="11">
        <v>0</v>
      </c>
      <c r="K3114" s="15" t="s">
        <v>4183</v>
      </c>
      <c r="L3114" s="11" t="s">
        <v>4178</v>
      </c>
      <c r="M3114" s="11" t="s">
        <v>4184</v>
      </c>
      <c r="N3114" s="11" t="s">
        <v>4180</v>
      </c>
      <c r="O3114" s="11">
        <v>15</v>
      </c>
      <c r="P3114" s="11">
        <v>0</v>
      </c>
      <c r="Q3114" s="11">
        <v>15</v>
      </c>
      <c r="R3114" s="11">
        <v>2</v>
      </c>
    </row>
    <row r="3115" spans="1:18">
      <c r="A3115" s="10" t="s">
        <v>3241</v>
      </c>
      <c r="B3115" s="11" t="s">
        <v>49</v>
      </c>
      <c r="C3115" s="11" t="s">
        <v>4177</v>
      </c>
      <c r="D3115" s="11">
        <v>98118</v>
      </c>
      <c r="E3115" s="16">
        <v>315000</v>
      </c>
      <c r="F3115" s="12">
        <v>2</v>
      </c>
      <c r="G3115" s="15">
        <v>1</v>
      </c>
      <c r="H3115" s="15">
        <v>1740</v>
      </c>
      <c r="I3115" s="13">
        <v>181</v>
      </c>
      <c r="J3115" s="11">
        <v>0</v>
      </c>
      <c r="K3115" s="15" t="s">
        <v>4183</v>
      </c>
      <c r="L3115" s="11" t="s">
        <v>4178</v>
      </c>
      <c r="M3115" s="11" t="s">
        <v>4184</v>
      </c>
      <c r="N3115" s="11" t="s">
        <v>4179</v>
      </c>
      <c r="O3115" s="11">
        <v>101</v>
      </c>
      <c r="P3115" s="11">
        <v>0</v>
      </c>
      <c r="Q3115" s="11">
        <v>101</v>
      </c>
      <c r="R3115" s="11">
        <v>1</v>
      </c>
    </row>
    <row r="3116" spans="1:18">
      <c r="A3116" s="10" t="s">
        <v>6939</v>
      </c>
      <c r="B3116" s="11" t="s">
        <v>49</v>
      </c>
      <c r="C3116" s="11" t="s">
        <v>4177</v>
      </c>
      <c r="D3116" s="11">
        <v>98178</v>
      </c>
      <c r="E3116" s="16">
        <v>315000</v>
      </c>
      <c r="F3116" s="12">
        <v>4</v>
      </c>
      <c r="G3116" s="15">
        <v>2</v>
      </c>
      <c r="H3116" s="15">
        <v>1780</v>
      </c>
      <c r="I3116" s="13">
        <v>177</v>
      </c>
      <c r="J3116" s="11">
        <v>0</v>
      </c>
      <c r="K3116" s="15" t="s">
        <v>4183</v>
      </c>
      <c r="L3116" s="11" t="s">
        <v>4178</v>
      </c>
      <c r="M3116" s="11" t="s">
        <v>4184</v>
      </c>
      <c r="N3116" s="11" t="s">
        <v>4181</v>
      </c>
      <c r="O3116" s="11">
        <v>107</v>
      </c>
      <c r="P3116" s="11">
        <v>0</v>
      </c>
      <c r="Q3116" s="11">
        <v>107</v>
      </c>
      <c r="R3116" s="11">
        <v>1.5</v>
      </c>
    </row>
    <row r="3117" spans="1:18">
      <c r="A3117" s="10" t="s">
        <v>6940</v>
      </c>
      <c r="B3117" s="11" t="s">
        <v>49</v>
      </c>
      <c r="C3117" s="11" t="s">
        <v>4177</v>
      </c>
      <c r="D3117" s="11">
        <v>98108</v>
      </c>
      <c r="E3117" s="16">
        <v>315000</v>
      </c>
      <c r="F3117" s="12">
        <v>2</v>
      </c>
      <c r="G3117" s="15">
        <v>1</v>
      </c>
      <c r="H3117" s="15">
        <v>1080</v>
      </c>
      <c r="I3117" s="13">
        <v>292</v>
      </c>
      <c r="J3117" s="11">
        <v>0</v>
      </c>
      <c r="K3117" s="15" t="s">
        <v>4183</v>
      </c>
      <c r="L3117" s="11" t="s">
        <v>4178</v>
      </c>
      <c r="M3117" s="11" t="s">
        <v>4184</v>
      </c>
      <c r="N3117" s="11" t="s">
        <v>4179</v>
      </c>
      <c r="O3117" s="11">
        <v>106</v>
      </c>
      <c r="P3117" s="11">
        <v>1985</v>
      </c>
      <c r="Q3117" s="11">
        <v>40</v>
      </c>
      <c r="R3117" s="11">
        <v>1</v>
      </c>
    </row>
    <row r="3118" spans="1:18">
      <c r="A3118" s="10" t="s">
        <v>6941</v>
      </c>
      <c r="B3118" s="11" t="s">
        <v>49</v>
      </c>
      <c r="C3118" s="11" t="s">
        <v>4177</v>
      </c>
      <c r="D3118" s="11">
        <v>98125</v>
      </c>
      <c r="E3118" s="16">
        <v>315000</v>
      </c>
      <c r="F3118" s="12">
        <v>3</v>
      </c>
      <c r="G3118" s="15">
        <v>1</v>
      </c>
      <c r="H3118" s="11">
        <v>960</v>
      </c>
      <c r="I3118" s="13">
        <v>328</v>
      </c>
      <c r="J3118" s="11">
        <v>0</v>
      </c>
      <c r="K3118" s="15" t="s">
        <v>4183</v>
      </c>
      <c r="L3118" s="11" t="s">
        <v>4183</v>
      </c>
      <c r="M3118" s="11" t="s">
        <v>4184</v>
      </c>
      <c r="N3118" s="11" t="s">
        <v>4180</v>
      </c>
      <c r="O3118" s="11">
        <v>73</v>
      </c>
      <c r="P3118" s="11">
        <v>2008</v>
      </c>
      <c r="Q3118" s="11">
        <v>17</v>
      </c>
      <c r="R3118" s="11">
        <v>1</v>
      </c>
    </row>
    <row r="3119" spans="1:18">
      <c r="A3119" s="10" t="s">
        <v>6942</v>
      </c>
      <c r="B3119" s="11" t="s">
        <v>49</v>
      </c>
      <c r="C3119" s="11" t="s">
        <v>4177</v>
      </c>
      <c r="D3119" s="11">
        <v>98126</v>
      </c>
      <c r="E3119" s="16">
        <v>315000</v>
      </c>
      <c r="F3119" s="12">
        <v>3</v>
      </c>
      <c r="G3119" s="15">
        <v>2</v>
      </c>
      <c r="H3119" s="15">
        <v>1060</v>
      </c>
      <c r="I3119" s="13">
        <v>297</v>
      </c>
      <c r="J3119" s="11">
        <v>0</v>
      </c>
      <c r="K3119" s="15" t="s">
        <v>4183</v>
      </c>
      <c r="L3119" s="11" t="s">
        <v>4183</v>
      </c>
      <c r="M3119" s="11" t="s">
        <v>4184</v>
      </c>
      <c r="N3119" s="11" t="s">
        <v>4180</v>
      </c>
      <c r="O3119" s="11">
        <v>44</v>
      </c>
      <c r="P3119" s="11">
        <v>2013</v>
      </c>
      <c r="Q3119" s="11">
        <v>12</v>
      </c>
      <c r="R3119" s="11">
        <v>1</v>
      </c>
    </row>
    <row r="3120" spans="1:18">
      <c r="A3120" s="10" t="s">
        <v>3246</v>
      </c>
      <c r="B3120" s="11" t="s">
        <v>675</v>
      </c>
      <c r="C3120" s="11" t="s">
        <v>4177</v>
      </c>
      <c r="D3120" s="11">
        <v>98003</v>
      </c>
      <c r="E3120" s="16">
        <v>314900</v>
      </c>
      <c r="F3120" s="12">
        <v>4</v>
      </c>
      <c r="G3120" s="15">
        <v>1.75</v>
      </c>
      <c r="H3120" s="15">
        <v>2700</v>
      </c>
      <c r="I3120" s="13">
        <v>117</v>
      </c>
      <c r="J3120" s="11">
        <v>1</v>
      </c>
      <c r="K3120" s="15" t="s">
        <v>4183</v>
      </c>
      <c r="L3120" s="11" t="s">
        <v>4178</v>
      </c>
      <c r="M3120" s="11" t="s">
        <v>4184</v>
      </c>
      <c r="N3120" s="11" t="s">
        <v>4180</v>
      </c>
      <c r="O3120" s="11">
        <v>67</v>
      </c>
      <c r="P3120" s="11">
        <v>2004</v>
      </c>
      <c r="Q3120" s="11">
        <v>21</v>
      </c>
      <c r="R3120" s="11">
        <v>1</v>
      </c>
    </row>
    <row r="3121" spans="1:18">
      <c r="A3121" s="10" t="s">
        <v>6943</v>
      </c>
      <c r="B3121" s="11" t="s">
        <v>675</v>
      </c>
      <c r="C3121" s="11" t="s">
        <v>4177</v>
      </c>
      <c r="D3121" s="11">
        <v>98003</v>
      </c>
      <c r="E3121" s="16">
        <v>314500</v>
      </c>
      <c r="F3121" s="12">
        <v>3</v>
      </c>
      <c r="G3121" s="15">
        <v>2</v>
      </c>
      <c r="H3121" s="15">
        <v>2050</v>
      </c>
      <c r="I3121" s="13">
        <v>153</v>
      </c>
      <c r="J3121" s="11">
        <v>0</v>
      </c>
      <c r="K3121" s="15" t="s">
        <v>4183</v>
      </c>
      <c r="L3121" s="11" t="s">
        <v>4183</v>
      </c>
      <c r="M3121" s="11" t="s">
        <v>4184</v>
      </c>
      <c r="N3121" s="11" t="s">
        <v>4180</v>
      </c>
      <c r="O3121" s="11">
        <v>32</v>
      </c>
      <c r="P3121" s="11">
        <v>0</v>
      </c>
      <c r="Q3121" s="11">
        <v>32</v>
      </c>
      <c r="R3121" s="11">
        <v>1</v>
      </c>
    </row>
    <row r="3122" spans="1:18">
      <c r="A3122" s="10" t="s">
        <v>6944</v>
      </c>
      <c r="B3122" s="11" t="s">
        <v>920</v>
      </c>
      <c r="C3122" s="11" t="s">
        <v>4177</v>
      </c>
      <c r="D3122" s="11">
        <v>98038</v>
      </c>
      <c r="E3122" s="16">
        <v>314500</v>
      </c>
      <c r="F3122" s="12">
        <v>3</v>
      </c>
      <c r="G3122" s="15">
        <v>1.75</v>
      </c>
      <c r="H3122" s="15">
        <v>1700</v>
      </c>
      <c r="I3122" s="13">
        <v>185</v>
      </c>
      <c r="J3122" s="11">
        <v>0</v>
      </c>
      <c r="K3122" s="15" t="s">
        <v>4183</v>
      </c>
      <c r="L3122" s="11" t="s">
        <v>4178</v>
      </c>
      <c r="M3122" s="11" t="s">
        <v>4184</v>
      </c>
      <c r="N3122" s="11" t="s">
        <v>4180</v>
      </c>
      <c r="O3122" s="11">
        <v>47</v>
      </c>
      <c r="P3122" s="11">
        <v>0</v>
      </c>
      <c r="Q3122" s="11">
        <v>47</v>
      </c>
      <c r="R3122" s="11">
        <v>1</v>
      </c>
    </row>
    <row r="3123" spans="1:18">
      <c r="A3123" s="10" t="s">
        <v>6945</v>
      </c>
      <c r="B3123" s="11" t="s">
        <v>920</v>
      </c>
      <c r="C3123" s="11" t="s">
        <v>4177</v>
      </c>
      <c r="D3123" s="11">
        <v>98038</v>
      </c>
      <c r="E3123" s="16">
        <v>314000</v>
      </c>
      <c r="F3123" s="12">
        <v>4</v>
      </c>
      <c r="G3123" s="15">
        <v>2.5</v>
      </c>
      <c r="H3123" s="15">
        <v>2340</v>
      </c>
      <c r="I3123" s="13">
        <v>134</v>
      </c>
      <c r="J3123" s="11">
        <v>0</v>
      </c>
      <c r="K3123" s="15" t="s">
        <v>4183</v>
      </c>
      <c r="L3123" s="11" t="s">
        <v>4183</v>
      </c>
      <c r="M3123" s="11" t="s">
        <v>4184</v>
      </c>
      <c r="N3123" s="11" t="s">
        <v>4180</v>
      </c>
      <c r="O3123" s="11">
        <v>22</v>
      </c>
      <c r="P3123" s="11">
        <v>0</v>
      </c>
      <c r="Q3123" s="11">
        <v>22</v>
      </c>
      <c r="R3123" s="11">
        <v>2</v>
      </c>
    </row>
    <row r="3124" spans="1:18">
      <c r="A3124" s="10" t="s">
        <v>3250</v>
      </c>
      <c r="B3124" s="11" t="s">
        <v>100</v>
      </c>
      <c r="C3124" s="11" t="s">
        <v>4177</v>
      </c>
      <c r="D3124" s="11">
        <v>98133</v>
      </c>
      <c r="E3124" s="16">
        <v>313000</v>
      </c>
      <c r="F3124" s="12">
        <v>3</v>
      </c>
      <c r="G3124" s="15">
        <v>1.75</v>
      </c>
      <c r="H3124" s="15">
        <v>1320</v>
      </c>
      <c r="I3124" s="13">
        <v>237</v>
      </c>
      <c r="J3124" s="11">
        <v>0</v>
      </c>
      <c r="K3124" s="15" t="s">
        <v>4183</v>
      </c>
      <c r="L3124" s="11" t="s">
        <v>4183</v>
      </c>
      <c r="M3124" s="11" t="s">
        <v>4184</v>
      </c>
      <c r="N3124" s="11" t="s">
        <v>4181</v>
      </c>
      <c r="O3124" s="11">
        <v>77</v>
      </c>
      <c r="P3124" s="11">
        <v>1985</v>
      </c>
      <c r="Q3124" s="11">
        <v>40</v>
      </c>
      <c r="R3124" s="11">
        <v>1</v>
      </c>
    </row>
    <row r="3125" spans="1:18">
      <c r="A3125" s="10" t="s">
        <v>6946</v>
      </c>
      <c r="B3125" s="11" t="s">
        <v>920</v>
      </c>
      <c r="C3125" s="11" t="s">
        <v>4177</v>
      </c>
      <c r="D3125" s="11">
        <v>98038</v>
      </c>
      <c r="E3125" s="16">
        <v>312900</v>
      </c>
      <c r="F3125" s="12">
        <v>4</v>
      </c>
      <c r="G3125" s="15">
        <v>2.5</v>
      </c>
      <c r="H3125" s="15">
        <v>1630</v>
      </c>
      <c r="I3125" s="13">
        <v>192</v>
      </c>
      <c r="J3125" s="11">
        <v>0</v>
      </c>
      <c r="K3125" s="15" t="s">
        <v>4183</v>
      </c>
      <c r="L3125" s="11" t="s">
        <v>4183</v>
      </c>
      <c r="M3125" s="11" t="s">
        <v>4184</v>
      </c>
      <c r="N3125" s="11" t="s">
        <v>4180</v>
      </c>
      <c r="O3125" s="11">
        <v>22</v>
      </c>
      <c r="P3125" s="11">
        <v>0</v>
      </c>
      <c r="Q3125" s="11">
        <v>22</v>
      </c>
      <c r="R3125" s="11">
        <v>2</v>
      </c>
    </row>
    <row r="3126" spans="1:18">
      <c r="A3126" s="10" t="s">
        <v>6947</v>
      </c>
      <c r="B3126" s="11" t="s">
        <v>675</v>
      </c>
      <c r="C3126" s="11" t="s">
        <v>4177</v>
      </c>
      <c r="D3126" s="11">
        <v>98001</v>
      </c>
      <c r="E3126" s="16">
        <v>312891</v>
      </c>
      <c r="F3126" s="12">
        <v>5</v>
      </c>
      <c r="G3126" s="15">
        <v>3</v>
      </c>
      <c r="H3126" s="15">
        <v>2300</v>
      </c>
      <c r="I3126" s="13">
        <v>136</v>
      </c>
      <c r="J3126" s="11">
        <v>0</v>
      </c>
      <c r="K3126" s="15" t="s">
        <v>4183</v>
      </c>
      <c r="L3126" s="11" t="s">
        <v>4183</v>
      </c>
      <c r="M3126" s="11" t="s">
        <v>4184</v>
      </c>
      <c r="N3126" s="11" t="s">
        <v>4180</v>
      </c>
      <c r="O3126" s="11">
        <v>12</v>
      </c>
      <c r="P3126" s="11">
        <v>1923</v>
      </c>
      <c r="Q3126" s="11">
        <v>102</v>
      </c>
      <c r="R3126" s="11">
        <v>2</v>
      </c>
    </row>
    <row r="3127" spans="1:18">
      <c r="A3127" s="10" t="s">
        <v>6948</v>
      </c>
      <c r="B3127" s="11" t="s">
        <v>319</v>
      </c>
      <c r="C3127" s="11" t="s">
        <v>4177</v>
      </c>
      <c r="D3127" s="11">
        <v>98055</v>
      </c>
      <c r="E3127" s="16">
        <v>312500</v>
      </c>
      <c r="F3127" s="12">
        <v>3</v>
      </c>
      <c r="G3127" s="15">
        <v>1.75</v>
      </c>
      <c r="H3127" s="15">
        <v>1830</v>
      </c>
      <c r="I3127" s="13">
        <v>171</v>
      </c>
      <c r="J3127" s="11">
        <v>0</v>
      </c>
      <c r="K3127" s="15" t="s">
        <v>4183</v>
      </c>
      <c r="L3127" s="11" t="s">
        <v>4178</v>
      </c>
      <c r="M3127" s="11" t="s">
        <v>4184</v>
      </c>
      <c r="N3127" s="11" t="s">
        <v>4180</v>
      </c>
      <c r="O3127" s="11">
        <v>75</v>
      </c>
      <c r="P3127" s="11">
        <v>2008</v>
      </c>
      <c r="Q3127" s="11">
        <v>17</v>
      </c>
      <c r="R3127" s="11">
        <v>1</v>
      </c>
    </row>
    <row r="3128" spans="1:18">
      <c r="A3128" s="10" t="s">
        <v>3254</v>
      </c>
      <c r="B3128" s="11" t="s">
        <v>49</v>
      </c>
      <c r="C3128" s="11" t="s">
        <v>4177</v>
      </c>
      <c r="D3128" s="11">
        <v>98103</v>
      </c>
      <c r="E3128" s="16">
        <v>312500</v>
      </c>
      <c r="F3128" s="12">
        <v>2</v>
      </c>
      <c r="G3128" s="15">
        <v>1.5</v>
      </c>
      <c r="H3128" s="15">
        <v>1070</v>
      </c>
      <c r="I3128" s="13">
        <v>292</v>
      </c>
      <c r="J3128" s="11">
        <v>0</v>
      </c>
      <c r="K3128" s="15" t="s">
        <v>4183</v>
      </c>
      <c r="L3128" s="11" t="s">
        <v>4183</v>
      </c>
      <c r="M3128" s="11" t="s">
        <v>4184</v>
      </c>
      <c r="N3128" s="11" t="s">
        <v>4180</v>
      </c>
      <c r="O3128" s="11">
        <v>26</v>
      </c>
      <c r="P3128" s="11">
        <v>0</v>
      </c>
      <c r="Q3128" s="11">
        <v>26</v>
      </c>
      <c r="R3128" s="11">
        <v>2</v>
      </c>
    </row>
    <row r="3129" spans="1:18">
      <c r="A3129" s="10" t="s">
        <v>6949</v>
      </c>
      <c r="B3129" s="11" t="s">
        <v>49</v>
      </c>
      <c r="C3129" s="11" t="s">
        <v>4177</v>
      </c>
      <c r="D3129" s="11">
        <v>98106</v>
      </c>
      <c r="E3129" s="16">
        <v>312500</v>
      </c>
      <c r="F3129" s="12">
        <v>2</v>
      </c>
      <c r="G3129" s="15">
        <v>1</v>
      </c>
      <c r="H3129" s="11">
        <v>880</v>
      </c>
      <c r="I3129" s="13">
        <v>355</v>
      </c>
      <c r="J3129" s="11">
        <v>0</v>
      </c>
      <c r="K3129" s="15" t="s">
        <v>4183</v>
      </c>
      <c r="L3129" s="11" t="s">
        <v>4183</v>
      </c>
      <c r="M3129" s="11" t="s">
        <v>4184</v>
      </c>
      <c r="N3129" s="11" t="s">
        <v>4180</v>
      </c>
      <c r="O3129" s="11">
        <v>106</v>
      </c>
      <c r="P3129" s="11">
        <v>2001</v>
      </c>
      <c r="Q3129" s="11">
        <v>24</v>
      </c>
      <c r="R3129" s="11">
        <v>1</v>
      </c>
    </row>
    <row r="3130" spans="1:18">
      <c r="A3130" s="10" t="s">
        <v>6950</v>
      </c>
      <c r="B3130" s="11" t="s">
        <v>920</v>
      </c>
      <c r="C3130" s="11" t="s">
        <v>4177</v>
      </c>
      <c r="D3130" s="11">
        <v>98038</v>
      </c>
      <c r="E3130" s="16">
        <v>312000</v>
      </c>
      <c r="F3130" s="12">
        <v>4</v>
      </c>
      <c r="G3130" s="15">
        <v>2.5</v>
      </c>
      <c r="H3130" s="15">
        <v>1830</v>
      </c>
      <c r="I3130" s="13">
        <v>170</v>
      </c>
      <c r="J3130" s="11">
        <v>0</v>
      </c>
      <c r="K3130" s="15" t="s">
        <v>4183</v>
      </c>
      <c r="L3130" s="11" t="s">
        <v>4183</v>
      </c>
      <c r="M3130" s="11" t="s">
        <v>4184</v>
      </c>
      <c r="N3130" s="11" t="s">
        <v>4180</v>
      </c>
      <c r="O3130" s="11">
        <v>22</v>
      </c>
      <c r="P3130" s="11">
        <v>0</v>
      </c>
      <c r="Q3130" s="11">
        <v>22</v>
      </c>
      <c r="R3130" s="11">
        <v>2</v>
      </c>
    </row>
    <row r="3131" spans="1:18">
      <c r="A3131" s="10" t="s">
        <v>6951</v>
      </c>
      <c r="B3131" s="11" t="s">
        <v>49</v>
      </c>
      <c r="C3131" s="11" t="s">
        <v>4177</v>
      </c>
      <c r="D3131" s="11">
        <v>98106</v>
      </c>
      <c r="E3131" s="16">
        <v>312000</v>
      </c>
      <c r="F3131" s="12">
        <v>3</v>
      </c>
      <c r="G3131" s="15">
        <v>2.25</v>
      </c>
      <c r="H3131" s="15">
        <v>1490</v>
      </c>
      <c r="I3131" s="13">
        <v>209</v>
      </c>
      <c r="J3131" s="11">
        <v>0</v>
      </c>
      <c r="K3131" s="15" t="s">
        <v>4183</v>
      </c>
      <c r="L3131" s="11" t="s">
        <v>4178</v>
      </c>
      <c r="M3131" s="11" t="s">
        <v>4184</v>
      </c>
      <c r="N3131" s="11" t="s">
        <v>4180</v>
      </c>
      <c r="O3131" s="11">
        <v>16</v>
      </c>
      <c r="P3131" s="11">
        <v>0</v>
      </c>
      <c r="Q3131" s="11">
        <v>16</v>
      </c>
      <c r="R3131" s="11">
        <v>2</v>
      </c>
    </row>
    <row r="3132" spans="1:18">
      <c r="A3132" s="10" t="s">
        <v>6952</v>
      </c>
      <c r="B3132" s="11" t="s">
        <v>49</v>
      </c>
      <c r="C3132" s="11" t="s">
        <v>4177</v>
      </c>
      <c r="D3132" s="11">
        <v>98115</v>
      </c>
      <c r="E3132" s="16">
        <v>312000</v>
      </c>
      <c r="F3132" s="12">
        <v>3</v>
      </c>
      <c r="G3132" s="15">
        <v>2.25</v>
      </c>
      <c r="H3132" s="15">
        <v>1540</v>
      </c>
      <c r="I3132" s="13">
        <v>203</v>
      </c>
      <c r="J3132" s="11">
        <v>0</v>
      </c>
      <c r="K3132" s="15" t="s">
        <v>4183</v>
      </c>
      <c r="L3132" s="11" t="s">
        <v>4178</v>
      </c>
      <c r="M3132" s="11" t="s">
        <v>4184</v>
      </c>
      <c r="N3132" s="11" t="s">
        <v>4181</v>
      </c>
      <c r="O3132" s="11">
        <v>71</v>
      </c>
      <c r="P3132" s="11">
        <v>0</v>
      </c>
      <c r="Q3132" s="11">
        <v>71</v>
      </c>
      <c r="R3132" s="11">
        <v>1</v>
      </c>
    </row>
    <row r="3133" spans="1:18">
      <c r="A3133" s="10" t="s">
        <v>6953</v>
      </c>
      <c r="B3133" s="11" t="s">
        <v>49</v>
      </c>
      <c r="C3133" s="11" t="s">
        <v>4177</v>
      </c>
      <c r="D3133" s="11">
        <v>98125</v>
      </c>
      <c r="E3133" s="16">
        <v>312000</v>
      </c>
      <c r="F3133" s="12">
        <v>3</v>
      </c>
      <c r="G3133" s="15">
        <v>1.5</v>
      </c>
      <c r="H3133" s="15">
        <v>1255</v>
      </c>
      <c r="I3133" s="13">
        <v>249</v>
      </c>
      <c r="J3133" s="11">
        <v>0</v>
      </c>
      <c r="K3133" s="15" t="s">
        <v>4183</v>
      </c>
      <c r="L3133" s="11" t="s">
        <v>4183</v>
      </c>
      <c r="M3133" s="11" t="s">
        <v>4184</v>
      </c>
      <c r="N3133" s="11" t="s">
        <v>4180</v>
      </c>
      <c r="O3133" s="11">
        <v>21</v>
      </c>
      <c r="P3133" s="11">
        <v>2003</v>
      </c>
      <c r="Q3133" s="11">
        <v>22</v>
      </c>
      <c r="R3133" s="11">
        <v>3</v>
      </c>
    </row>
    <row r="3134" spans="1:18">
      <c r="A3134" s="10" t="s">
        <v>3260</v>
      </c>
      <c r="B3134" s="11" t="s">
        <v>49</v>
      </c>
      <c r="C3134" s="11" t="s">
        <v>4177</v>
      </c>
      <c r="D3134" s="11">
        <v>98118</v>
      </c>
      <c r="E3134" s="16">
        <v>311000</v>
      </c>
      <c r="F3134" s="12">
        <v>3</v>
      </c>
      <c r="G3134" s="15">
        <v>1.75</v>
      </c>
      <c r="H3134" s="15">
        <v>1900</v>
      </c>
      <c r="I3134" s="13">
        <v>164</v>
      </c>
      <c r="J3134" s="11">
        <v>0</v>
      </c>
      <c r="K3134" s="15" t="s">
        <v>4183</v>
      </c>
      <c r="L3134" s="11" t="s">
        <v>4178</v>
      </c>
      <c r="M3134" s="11" t="s">
        <v>4184</v>
      </c>
      <c r="N3134" s="11" t="s">
        <v>4181</v>
      </c>
      <c r="O3134" s="11">
        <v>122</v>
      </c>
      <c r="P3134" s="11">
        <v>0</v>
      </c>
      <c r="Q3134" s="11">
        <v>122</v>
      </c>
      <c r="R3134" s="11">
        <v>1.5</v>
      </c>
    </row>
    <row r="3135" spans="1:18">
      <c r="A3135" s="10" t="s">
        <v>3261</v>
      </c>
      <c r="B3135" s="11" t="s">
        <v>147</v>
      </c>
      <c r="C3135" s="11" t="s">
        <v>4177</v>
      </c>
      <c r="D3135" s="11">
        <v>98014</v>
      </c>
      <c r="E3135" s="16">
        <v>310000</v>
      </c>
      <c r="F3135" s="12">
        <v>4</v>
      </c>
      <c r="G3135" s="15">
        <v>1.5</v>
      </c>
      <c r="H3135" s="15">
        <v>1220</v>
      </c>
      <c r="I3135" s="13">
        <v>254</v>
      </c>
      <c r="J3135" s="11">
        <v>0</v>
      </c>
      <c r="K3135" s="15" t="s">
        <v>4183</v>
      </c>
      <c r="L3135" s="11" t="s">
        <v>4183</v>
      </c>
      <c r="M3135" s="11" t="s">
        <v>4184</v>
      </c>
      <c r="N3135" s="11" t="s">
        <v>4180</v>
      </c>
      <c r="O3135" s="11">
        <v>45</v>
      </c>
      <c r="P3135" s="11">
        <v>0</v>
      </c>
      <c r="Q3135" s="11">
        <v>45</v>
      </c>
      <c r="R3135" s="11">
        <v>1</v>
      </c>
    </row>
    <row r="3136" spans="1:18">
      <c r="A3136" s="10" t="s">
        <v>6954</v>
      </c>
      <c r="B3136" s="11" t="s">
        <v>84</v>
      </c>
      <c r="C3136" s="11" t="s">
        <v>4177</v>
      </c>
      <c r="D3136" s="11">
        <v>98042</v>
      </c>
      <c r="E3136" s="16">
        <v>310000</v>
      </c>
      <c r="F3136" s="12">
        <v>4</v>
      </c>
      <c r="G3136" s="15">
        <v>2.5</v>
      </c>
      <c r="H3136" s="15">
        <v>2430</v>
      </c>
      <c r="I3136" s="13">
        <v>128</v>
      </c>
      <c r="J3136" s="11">
        <v>0</v>
      </c>
      <c r="K3136" s="15" t="s">
        <v>4183</v>
      </c>
      <c r="L3136" s="11" t="s">
        <v>4183</v>
      </c>
      <c r="M3136" s="11" t="s">
        <v>4184</v>
      </c>
      <c r="N3136" s="11" t="s">
        <v>4180</v>
      </c>
      <c r="O3136" s="11">
        <v>23</v>
      </c>
      <c r="P3136" s="11">
        <v>0</v>
      </c>
      <c r="Q3136" s="11">
        <v>23</v>
      </c>
      <c r="R3136" s="11">
        <v>2</v>
      </c>
    </row>
    <row r="3137" spans="1:18">
      <c r="A3137" s="10" t="s">
        <v>6955</v>
      </c>
      <c r="B3137" s="11" t="s">
        <v>459</v>
      </c>
      <c r="C3137" s="11" t="s">
        <v>4177</v>
      </c>
      <c r="D3137" s="11">
        <v>98148</v>
      </c>
      <c r="E3137" s="16">
        <v>310000</v>
      </c>
      <c r="F3137" s="12">
        <v>3</v>
      </c>
      <c r="G3137" s="15">
        <v>1.5</v>
      </c>
      <c r="H3137" s="15">
        <v>1460</v>
      </c>
      <c r="I3137" s="13">
        <v>212</v>
      </c>
      <c r="J3137" s="11">
        <v>0</v>
      </c>
      <c r="K3137" s="15" t="s">
        <v>4183</v>
      </c>
      <c r="L3137" s="11" t="s">
        <v>4183</v>
      </c>
      <c r="M3137" s="11" t="s">
        <v>4184</v>
      </c>
      <c r="N3137" s="11" t="s">
        <v>4180</v>
      </c>
      <c r="O3137" s="11">
        <v>73</v>
      </c>
      <c r="P3137" s="11">
        <v>2008</v>
      </c>
      <c r="Q3137" s="11">
        <v>17</v>
      </c>
      <c r="R3137" s="11">
        <v>1</v>
      </c>
    </row>
    <row r="3138" spans="1:18">
      <c r="A3138" s="10" t="s">
        <v>6956</v>
      </c>
      <c r="B3138" s="11" t="s">
        <v>675</v>
      </c>
      <c r="C3138" s="11" t="s">
        <v>4177</v>
      </c>
      <c r="D3138" s="11">
        <v>98003</v>
      </c>
      <c r="E3138" s="16">
        <v>310000</v>
      </c>
      <c r="F3138" s="12">
        <v>4</v>
      </c>
      <c r="G3138" s="15">
        <v>2.5</v>
      </c>
      <c r="H3138" s="15">
        <v>2660</v>
      </c>
      <c r="I3138" s="13">
        <v>117</v>
      </c>
      <c r="J3138" s="11">
        <v>0</v>
      </c>
      <c r="K3138" s="15" t="s">
        <v>4183</v>
      </c>
      <c r="L3138" s="11" t="s">
        <v>4178</v>
      </c>
      <c r="M3138" s="11" t="s">
        <v>4184</v>
      </c>
      <c r="N3138" s="11" t="s">
        <v>4179</v>
      </c>
      <c r="O3138" s="11">
        <v>65</v>
      </c>
      <c r="P3138" s="11">
        <v>2001</v>
      </c>
      <c r="Q3138" s="11">
        <v>24</v>
      </c>
      <c r="R3138" s="11">
        <v>1</v>
      </c>
    </row>
    <row r="3139" spans="1:18">
      <c r="A3139" s="10" t="s">
        <v>6957</v>
      </c>
      <c r="B3139" s="11" t="s">
        <v>329</v>
      </c>
      <c r="C3139" s="11" t="s">
        <v>4177</v>
      </c>
      <c r="D3139" s="11">
        <v>98028</v>
      </c>
      <c r="E3139" s="16">
        <v>310000</v>
      </c>
      <c r="F3139" s="12">
        <v>3</v>
      </c>
      <c r="G3139" s="15">
        <v>1</v>
      </c>
      <c r="H3139" s="15">
        <v>1050</v>
      </c>
      <c r="I3139" s="13">
        <v>295</v>
      </c>
      <c r="J3139" s="11">
        <v>0</v>
      </c>
      <c r="K3139" s="15" t="s">
        <v>4183</v>
      </c>
      <c r="L3139" s="11" t="s">
        <v>4183</v>
      </c>
      <c r="M3139" s="11" t="s">
        <v>4184</v>
      </c>
      <c r="N3139" s="11" t="s">
        <v>4180</v>
      </c>
      <c r="O3139" s="11">
        <v>72</v>
      </c>
      <c r="P3139" s="11">
        <v>0</v>
      </c>
      <c r="Q3139" s="11">
        <v>72</v>
      </c>
      <c r="R3139" s="11">
        <v>1</v>
      </c>
    </row>
    <row r="3140" spans="1:18">
      <c r="A3140" s="10" t="s">
        <v>6958</v>
      </c>
      <c r="B3140" s="11" t="s">
        <v>329</v>
      </c>
      <c r="C3140" s="11" t="s">
        <v>4177</v>
      </c>
      <c r="D3140" s="11">
        <v>98028</v>
      </c>
      <c r="E3140" s="16">
        <v>310000</v>
      </c>
      <c r="F3140" s="12">
        <v>3</v>
      </c>
      <c r="G3140" s="15">
        <v>1</v>
      </c>
      <c r="H3140" s="15">
        <v>1430</v>
      </c>
      <c r="I3140" s="13">
        <v>217</v>
      </c>
      <c r="J3140" s="11">
        <v>0</v>
      </c>
      <c r="K3140" s="15" t="s">
        <v>4183</v>
      </c>
      <c r="L3140" s="11" t="s">
        <v>4183</v>
      </c>
      <c r="M3140" s="11" t="s">
        <v>4184</v>
      </c>
      <c r="N3140" s="11" t="s">
        <v>4179</v>
      </c>
      <c r="O3140" s="11">
        <v>98</v>
      </c>
      <c r="P3140" s="11">
        <v>0</v>
      </c>
      <c r="Q3140" s="11">
        <v>98</v>
      </c>
      <c r="R3140" s="11">
        <v>1.5</v>
      </c>
    </row>
    <row r="3141" spans="1:18">
      <c r="A3141" s="10" t="s">
        <v>6959</v>
      </c>
      <c r="B3141" s="11" t="s">
        <v>1392</v>
      </c>
      <c r="C3141" s="11" t="s">
        <v>4177</v>
      </c>
      <c r="D3141" s="11">
        <v>98042</v>
      </c>
      <c r="E3141" s="16">
        <v>310000</v>
      </c>
      <c r="F3141" s="12">
        <v>3</v>
      </c>
      <c r="G3141" s="15">
        <v>2.5</v>
      </c>
      <c r="H3141" s="15">
        <v>2540</v>
      </c>
      <c r="I3141" s="13">
        <v>122</v>
      </c>
      <c r="J3141" s="11">
        <v>0</v>
      </c>
      <c r="K3141" s="15" t="s">
        <v>4183</v>
      </c>
      <c r="L3141" s="11" t="s">
        <v>4183</v>
      </c>
      <c r="M3141" s="11" t="s">
        <v>4184</v>
      </c>
      <c r="N3141" s="11" t="s">
        <v>4180</v>
      </c>
      <c r="O3141" s="11">
        <v>19</v>
      </c>
      <c r="P3141" s="11">
        <v>0</v>
      </c>
      <c r="Q3141" s="11">
        <v>19</v>
      </c>
      <c r="R3141" s="11">
        <v>2</v>
      </c>
    </row>
    <row r="3142" spans="1:18">
      <c r="A3142" s="10" t="s">
        <v>6960</v>
      </c>
      <c r="B3142" s="11" t="s">
        <v>624</v>
      </c>
      <c r="C3142" s="11" t="s">
        <v>4177</v>
      </c>
      <c r="D3142" s="11">
        <v>98045</v>
      </c>
      <c r="E3142" s="16">
        <v>310000</v>
      </c>
      <c r="F3142" s="12">
        <v>3</v>
      </c>
      <c r="G3142" s="15">
        <v>2</v>
      </c>
      <c r="H3142" s="15">
        <v>1350</v>
      </c>
      <c r="I3142" s="13">
        <v>230</v>
      </c>
      <c r="J3142" s="11">
        <v>0</v>
      </c>
      <c r="K3142" s="15" t="s">
        <v>4183</v>
      </c>
      <c r="L3142" s="11" t="s">
        <v>4178</v>
      </c>
      <c r="M3142" s="11" t="s">
        <v>4184</v>
      </c>
      <c r="N3142" s="11" t="s">
        <v>4180</v>
      </c>
      <c r="O3142" s="11">
        <v>30</v>
      </c>
      <c r="P3142" s="11">
        <v>0</v>
      </c>
      <c r="Q3142" s="11">
        <v>30</v>
      </c>
      <c r="R3142" s="11">
        <v>1</v>
      </c>
    </row>
    <row r="3143" spans="1:18">
      <c r="A3143" s="10" t="s">
        <v>6961</v>
      </c>
      <c r="B3143" s="11" t="s">
        <v>319</v>
      </c>
      <c r="C3143" s="11" t="s">
        <v>4177</v>
      </c>
      <c r="D3143" s="11">
        <v>98056</v>
      </c>
      <c r="E3143" s="16">
        <v>310000</v>
      </c>
      <c r="F3143" s="12">
        <v>3</v>
      </c>
      <c r="G3143" s="15">
        <v>1.75</v>
      </c>
      <c r="H3143" s="15">
        <v>1420</v>
      </c>
      <c r="I3143" s="13">
        <v>218</v>
      </c>
      <c r="J3143" s="11">
        <v>0</v>
      </c>
      <c r="K3143" s="15" t="s">
        <v>4183</v>
      </c>
      <c r="L3143" s="11" t="s">
        <v>4178</v>
      </c>
      <c r="M3143" s="11" t="s">
        <v>4184</v>
      </c>
      <c r="N3143" s="11" t="s">
        <v>4179</v>
      </c>
      <c r="O3143" s="11">
        <v>41</v>
      </c>
      <c r="P3143" s="11">
        <v>0</v>
      </c>
      <c r="Q3143" s="11">
        <v>41</v>
      </c>
      <c r="R3143" s="11">
        <v>1</v>
      </c>
    </row>
    <row r="3144" spans="1:18">
      <c r="A3144" s="10" t="s">
        <v>6962</v>
      </c>
      <c r="B3144" s="11" t="s">
        <v>49</v>
      </c>
      <c r="C3144" s="11" t="s">
        <v>4177</v>
      </c>
      <c r="D3144" s="11">
        <v>98106</v>
      </c>
      <c r="E3144" s="16">
        <v>310000</v>
      </c>
      <c r="F3144" s="12">
        <v>5</v>
      </c>
      <c r="G3144" s="15">
        <v>3</v>
      </c>
      <c r="H3144" s="15">
        <v>1880</v>
      </c>
      <c r="I3144" s="13">
        <v>165</v>
      </c>
      <c r="J3144" s="11">
        <v>0</v>
      </c>
      <c r="K3144" s="15" t="s">
        <v>4183</v>
      </c>
      <c r="L3144" s="11" t="s">
        <v>4178</v>
      </c>
      <c r="M3144" s="11" t="s">
        <v>4184</v>
      </c>
      <c r="N3144" s="11" t="s">
        <v>4180</v>
      </c>
      <c r="O3144" s="11">
        <v>28</v>
      </c>
      <c r="P3144" s="11">
        <v>0</v>
      </c>
      <c r="Q3144" s="11">
        <v>28</v>
      </c>
      <c r="R3144" s="11">
        <v>1</v>
      </c>
    </row>
    <row r="3145" spans="1:18">
      <c r="A3145" s="10" t="s">
        <v>6963</v>
      </c>
      <c r="B3145" s="11" t="s">
        <v>49</v>
      </c>
      <c r="C3145" s="11" t="s">
        <v>4177</v>
      </c>
      <c r="D3145" s="11">
        <v>98103</v>
      </c>
      <c r="E3145" s="16">
        <v>310000</v>
      </c>
      <c r="F3145" s="12">
        <v>2</v>
      </c>
      <c r="G3145" s="15">
        <v>1</v>
      </c>
      <c r="H3145" s="11">
        <v>700</v>
      </c>
      <c r="I3145" s="13">
        <v>443</v>
      </c>
      <c r="J3145" s="11">
        <v>0</v>
      </c>
      <c r="K3145" s="15" t="s">
        <v>4183</v>
      </c>
      <c r="L3145" s="11" t="s">
        <v>4183</v>
      </c>
      <c r="M3145" s="11" t="s">
        <v>4184</v>
      </c>
      <c r="N3145" s="11" t="s">
        <v>4179</v>
      </c>
      <c r="O3145" s="11">
        <v>107</v>
      </c>
      <c r="P3145" s="11">
        <v>1974</v>
      </c>
      <c r="Q3145" s="11">
        <v>51</v>
      </c>
      <c r="R3145" s="11">
        <v>1</v>
      </c>
    </row>
    <row r="3146" spans="1:18">
      <c r="A3146" s="10" t="s">
        <v>6964</v>
      </c>
      <c r="B3146" s="11" t="s">
        <v>49</v>
      </c>
      <c r="C3146" s="11" t="s">
        <v>4177</v>
      </c>
      <c r="D3146" s="11">
        <v>98125</v>
      </c>
      <c r="E3146" s="16">
        <v>310000</v>
      </c>
      <c r="F3146" s="12">
        <v>4</v>
      </c>
      <c r="G3146" s="15">
        <v>2</v>
      </c>
      <c r="H3146" s="15">
        <v>1870</v>
      </c>
      <c r="I3146" s="13">
        <v>166</v>
      </c>
      <c r="J3146" s="11">
        <v>0</v>
      </c>
      <c r="K3146" s="15" t="s">
        <v>4183</v>
      </c>
      <c r="L3146" s="11" t="s">
        <v>4183</v>
      </c>
      <c r="M3146" s="11" t="s">
        <v>4184</v>
      </c>
      <c r="N3146" s="11" t="s">
        <v>4180</v>
      </c>
      <c r="O3146" s="11">
        <v>69</v>
      </c>
      <c r="P3146" s="11">
        <v>2001</v>
      </c>
      <c r="Q3146" s="11">
        <v>24</v>
      </c>
      <c r="R3146" s="11">
        <v>1.5</v>
      </c>
    </row>
    <row r="3147" spans="1:18">
      <c r="A3147" s="10" t="s">
        <v>6965</v>
      </c>
      <c r="B3147" s="11" t="s">
        <v>49</v>
      </c>
      <c r="C3147" s="11" t="s">
        <v>4177</v>
      </c>
      <c r="D3147" s="11">
        <v>98126</v>
      </c>
      <c r="E3147" s="16">
        <v>310000</v>
      </c>
      <c r="F3147" s="12">
        <v>2</v>
      </c>
      <c r="G3147" s="15">
        <v>1</v>
      </c>
      <c r="H3147" s="11">
        <v>870</v>
      </c>
      <c r="I3147" s="13">
        <v>356</v>
      </c>
      <c r="J3147" s="11">
        <v>0</v>
      </c>
      <c r="K3147" s="15" t="s">
        <v>4183</v>
      </c>
      <c r="L3147" s="11" t="s">
        <v>4183</v>
      </c>
      <c r="M3147" s="11" t="s">
        <v>4184</v>
      </c>
      <c r="N3147" s="11" t="s">
        <v>4180</v>
      </c>
      <c r="O3147" s="11">
        <v>75</v>
      </c>
      <c r="P3147" s="11">
        <v>2007</v>
      </c>
      <c r="Q3147" s="11">
        <v>18</v>
      </c>
      <c r="R3147" s="11">
        <v>1</v>
      </c>
    </row>
    <row r="3148" spans="1:18">
      <c r="A3148" s="10" t="s">
        <v>6966</v>
      </c>
      <c r="B3148" s="11" t="s">
        <v>49</v>
      </c>
      <c r="C3148" s="11" t="s">
        <v>4177</v>
      </c>
      <c r="D3148" s="11">
        <v>98106</v>
      </c>
      <c r="E3148" s="16">
        <v>310000</v>
      </c>
      <c r="F3148" s="12">
        <v>3</v>
      </c>
      <c r="G3148" s="15">
        <v>2.5</v>
      </c>
      <c r="H3148" s="15">
        <v>1780</v>
      </c>
      <c r="I3148" s="13">
        <v>174</v>
      </c>
      <c r="J3148" s="11">
        <v>0</v>
      </c>
      <c r="K3148" s="15" t="s">
        <v>4183</v>
      </c>
      <c r="L3148" s="11" t="s">
        <v>4178</v>
      </c>
      <c r="M3148" s="11" t="s">
        <v>4184</v>
      </c>
      <c r="N3148" s="11" t="s">
        <v>4180</v>
      </c>
      <c r="O3148" s="11">
        <v>35</v>
      </c>
      <c r="P3148" s="11">
        <v>2009</v>
      </c>
      <c r="Q3148" s="11">
        <v>16</v>
      </c>
      <c r="R3148" s="11">
        <v>1</v>
      </c>
    </row>
    <row r="3149" spans="1:18">
      <c r="A3149" s="10" t="s">
        <v>6967</v>
      </c>
      <c r="B3149" s="11" t="s">
        <v>100</v>
      </c>
      <c r="C3149" s="11" t="s">
        <v>4177</v>
      </c>
      <c r="D3149" s="11">
        <v>98133</v>
      </c>
      <c r="E3149" s="16">
        <v>310000</v>
      </c>
      <c r="F3149" s="12">
        <v>4</v>
      </c>
      <c r="G3149" s="15">
        <v>1</v>
      </c>
      <c r="H3149" s="15">
        <v>1740</v>
      </c>
      <c r="I3149" s="13">
        <v>178</v>
      </c>
      <c r="J3149" s="11">
        <v>0</v>
      </c>
      <c r="K3149" s="15" t="s">
        <v>4183</v>
      </c>
      <c r="L3149" s="11" t="s">
        <v>4183</v>
      </c>
      <c r="M3149" s="11" t="s">
        <v>4184</v>
      </c>
      <c r="N3149" s="11" t="s">
        <v>4180</v>
      </c>
      <c r="O3149" s="11">
        <v>60</v>
      </c>
      <c r="P3149" s="11">
        <v>1993</v>
      </c>
      <c r="Q3149" s="11">
        <v>32</v>
      </c>
      <c r="R3149" s="11">
        <v>1.5</v>
      </c>
    </row>
    <row r="3150" spans="1:18">
      <c r="A3150" s="10" t="s">
        <v>6968</v>
      </c>
      <c r="B3150" s="11" t="s">
        <v>100</v>
      </c>
      <c r="C3150" s="11" t="s">
        <v>4177</v>
      </c>
      <c r="D3150" s="11">
        <v>98133</v>
      </c>
      <c r="E3150" s="16">
        <v>310000</v>
      </c>
      <c r="F3150" s="12">
        <v>3</v>
      </c>
      <c r="G3150" s="15">
        <v>1</v>
      </c>
      <c r="H3150" s="15">
        <v>1480</v>
      </c>
      <c r="I3150" s="13">
        <v>209</v>
      </c>
      <c r="J3150" s="11">
        <v>0</v>
      </c>
      <c r="K3150" s="15" t="s">
        <v>4183</v>
      </c>
      <c r="L3150" s="11" t="s">
        <v>4183</v>
      </c>
      <c r="M3150" s="11" t="s">
        <v>4184</v>
      </c>
      <c r="N3150" s="11" t="s">
        <v>4180</v>
      </c>
      <c r="O3150" s="11">
        <v>73</v>
      </c>
      <c r="P3150" s="11">
        <v>2008</v>
      </c>
      <c r="Q3150" s="11">
        <v>17</v>
      </c>
      <c r="R3150" s="11">
        <v>1</v>
      </c>
    </row>
    <row r="3151" spans="1:18">
      <c r="A3151" s="10" t="s">
        <v>6969</v>
      </c>
      <c r="B3151" s="11" t="s">
        <v>519</v>
      </c>
      <c r="C3151" s="11" t="s">
        <v>4177</v>
      </c>
      <c r="D3151" s="11">
        <v>98092</v>
      </c>
      <c r="E3151" s="16">
        <v>309780</v>
      </c>
      <c r="F3151" s="12">
        <v>3</v>
      </c>
      <c r="G3151" s="15">
        <v>2.5</v>
      </c>
      <c r="H3151" s="15">
        <v>2242</v>
      </c>
      <c r="I3151" s="13">
        <v>138</v>
      </c>
      <c r="J3151" s="11">
        <v>0</v>
      </c>
      <c r="K3151" s="15" t="s">
        <v>4183</v>
      </c>
      <c r="L3151" s="11" t="s">
        <v>4183</v>
      </c>
      <c r="M3151" s="11" t="s">
        <v>4184</v>
      </c>
      <c r="N3151" s="11" t="s">
        <v>4180</v>
      </c>
      <c r="O3151" s="11">
        <v>11</v>
      </c>
      <c r="P3151" s="11">
        <v>0</v>
      </c>
      <c r="Q3151" s="11">
        <v>11</v>
      </c>
      <c r="R3151" s="11">
        <v>2</v>
      </c>
    </row>
    <row r="3152" spans="1:18">
      <c r="A3152" s="10" t="s">
        <v>6970</v>
      </c>
      <c r="B3152" s="11" t="s">
        <v>451</v>
      </c>
      <c r="C3152" s="11" t="s">
        <v>4177</v>
      </c>
      <c r="D3152" s="11">
        <v>98019</v>
      </c>
      <c r="E3152" s="16">
        <v>309620</v>
      </c>
      <c r="F3152" s="12">
        <v>3</v>
      </c>
      <c r="G3152" s="15">
        <v>2.5</v>
      </c>
      <c r="H3152" s="15">
        <v>1860</v>
      </c>
      <c r="I3152" s="13">
        <v>166</v>
      </c>
      <c r="J3152" s="11">
        <v>0</v>
      </c>
      <c r="K3152" s="15" t="s">
        <v>4183</v>
      </c>
      <c r="L3152" s="11" t="s">
        <v>4183</v>
      </c>
      <c r="M3152" s="11" t="s">
        <v>4184</v>
      </c>
      <c r="N3152" s="11" t="s">
        <v>4180</v>
      </c>
      <c r="O3152" s="11">
        <v>13</v>
      </c>
      <c r="P3152" s="11">
        <v>1912</v>
      </c>
      <c r="Q3152" s="11">
        <v>113</v>
      </c>
      <c r="R3152" s="11">
        <v>2</v>
      </c>
    </row>
    <row r="3153" spans="1:18">
      <c r="A3153" s="10" t="s">
        <v>6971</v>
      </c>
      <c r="B3153" s="11" t="s">
        <v>319</v>
      </c>
      <c r="C3153" s="11" t="s">
        <v>4177</v>
      </c>
      <c r="D3153" s="11">
        <v>98058</v>
      </c>
      <c r="E3153" s="16">
        <v>309488</v>
      </c>
      <c r="F3153" s="12">
        <v>3</v>
      </c>
      <c r="G3153" s="15">
        <v>2.5</v>
      </c>
      <c r="H3153" s="15">
        <v>2260</v>
      </c>
      <c r="I3153" s="13">
        <v>137</v>
      </c>
      <c r="J3153" s="11">
        <v>0</v>
      </c>
      <c r="K3153" s="15" t="s">
        <v>4183</v>
      </c>
      <c r="L3153" s="11" t="s">
        <v>4183</v>
      </c>
      <c r="M3153" s="11" t="s">
        <v>4184</v>
      </c>
      <c r="N3153" s="11" t="s">
        <v>4180</v>
      </c>
      <c r="O3153" s="11">
        <v>31</v>
      </c>
      <c r="P3153" s="11">
        <v>0</v>
      </c>
      <c r="Q3153" s="11">
        <v>31</v>
      </c>
      <c r="R3153" s="11">
        <v>2</v>
      </c>
    </row>
    <row r="3154" spans="1:18">
      <c r="A3154" s="10" t="s">
        <v>6972</v>
      </c>
      <c r="B3154" s="11" t="s">
        <v>624</v>
      </c>
      <c r="C3154" s="11" t="s">
        <v>4177</v>
      </c>
      <c r="D3154" s="11">
        <v>98045</v>
      </c>
      <c r="E3154" s="16">
        <v>309212</v>
      </c>
      <c r="F3154" s="12">
        <v>3</v>
      </c>
      <c r="G3154" s="15">
        <v>1.75</v>
      </c>
      <c r="H3154" s="15">
        <v>1150</v>
      </c>
      <c r="I3154" s="13">
        <v>269</v>
      </c>
      <c r="J3154" s="11">
        <v>0</v>
      </c>
      <c r="K3154" s="15" t="s">
        <v>4183</v>
      </c>
      <c r="L3154" s="11" t="s">
        <v>4183</v>
      </c>
      <c r="M3154" s="11" t="s">
        <v>4184</v>
      </c>
      <c r="N3154" s="11" t="s">
        <v>4180</v>
      </c>
      <c r="O3154" s="11">
        <v>46</v>
      </c>
      <c r="P3154" s="11">
        <v>2014</v>
      </c>
      <c r="Q3154" s="11">
        <v>11</v>
      </c>
      <c r="R3154" s="11">
        <v>1</v>
      </c>
    </row>
    <row r="3155" spans="1:18">
      <c r="A3155" s="10" t="s">
        <v>6973</v>
      </c>
      <c r="B3155" s="11" t="s">
        <v>519</v>
      </c>
      <c r="C3155" s="11" t="s">
        <v>4177</v>
      </c>
      <c r="D3155" s="11">
        <v>98001</v>
      </c>
      <c r="E3155" s="16">
        <v>309000</v>
      </c>
      <c r="F3155" s="12">
        <v>5</v>
      </c>
      <c r="G3155" s="15">
        <v>2.75</v>
      </c>
      <c r="H3155" s="15">
        <v>2481</v>
      </c>
      <c r="I3155" s="13">
        <v>125</v>
      </c>
      <c r="J3155" s="11">
        <v>0</v>
      </c>
      <c r="K3155" s="15" t="s">
        <v>4183</v>
      </c>
      <c r="L3155" s="11" t="s">
        <v>4183</v>
      </c>
      <c r="M3155" s="11" t="s">
        <v>4184</v>
      </c>
      <c r="N3155" s="11" t="s">
        <v>4180</v>
      </c>
      <c r="O3155" s="11">
        <v>11</v>
      </c>
      <c r="P3155" s="11">
        <v>0</v>
      </c>
      <c r="Q3155" s="11">
        <v>11</v>
      </c>
      <c r="R3155" s="11">
        <v>2</v>
      </c>
    </row>
    <row r="3156" spans="1:18">
      <c r="A3156" s="10" t="s">
        <v>6974</v>
      </c>
      <c r="B3156" s="11" t="s">
        <v>459</v>
      </c>
      <c r="C3156" s="11" t="s">
        <v>4177</v>
      </c>
      <c r="D3156" s="11">
        <v>98198</v>
      </c>
      <c r="E3156" s="16">
        <v>309000</v>
      </c>
      <c r="F3156" s="12">
        <v>3</v>
      </c>
      <c r="G3156" s="15">
        <v>2.25</v>
      </c>
      <c r="H3156" s="15">
        <v>1980</v>
      </c>
      <c r="I3156" s="13">
        <v>156</v>
      </c>
      <c r="J3156" s="11">
        <v>0</v>
      </c>
      <c r="K3156" s="15" t="s">
        <v>4183</v>
      </c>
      <c r="L3156" s="11" t="s">
        <v>4178</v>
      </c>
      <c r="M3156" s="11" t="s">
        <v>4184</v>
      </c>
      <c r="N3156" s="11" t="s">
        <v>4179</v>
      </c>
      <c r="O3156" s="11">
        <v>62</v>
      </c>
      <c r="P3156" s="11">
        <v>0</v>
      </c>
      <c r="Q3156" s="11">
        <v>62</v>
      </c>
      <c r="R3156" s="11">
        <v>1</v>
      </c>
    </row>
    <row r="3157" spans="1:18">
      <c r="A3157" s="10" t="s">
        <v>6975</v>
      </c>
      <c r="B3157" s="11" t="s">
        <v>49</v>
      </c>
      <c r="C3157" s="11" t="s">
        <v>4177</v>
      </c>
      <c r="D3157" s="11">
        <v>98106</v>
      </c>
      <c r="E3157" s="16">
        <v>309000</v>
      </c>
      <c r="F3157" s="12">
        <v>3</v>
      </c>
      <c r="G3157" s="15">
        <v>1</v>
      </c>
      <c r="H3157" s="15">
        <v>1092</v>
      </c>
      <c r="I3157" s="13">
        <v>283</v>
      </c>
      <c r="J3157" s="11">
        <v>0</v>
      </c>
      <c r="K3157" s="15" t="s">
        <v>4183</v>
      </c>
      <c r="L3157" s="11" t="s">
        <v>4183</v>
      </c>
      <c r="M3157" s="11" t="s">
        <v>4184</v>
      </c>
      <c r="N3157" s="11" t="s">
        <v>4180</v>
      </c>
      <c r="O3157" s="11">
        <v>107</v>
      </c>
      <c r="P3157" s="11">
        <v>0</v>
      </c>
      <c r="Q3157" s="11">
        <v>107</v>
      </c>
      <c r="R3157" s="11">
        <v>1.5</v>
      </c>
    </row>
    <row r="3158" spans="1:18">
      <c r="A3158" s="10" t="s">
        <v>6976</v>
      </c>
      <c r="B3158" s="11" t="s">
        <v>49</v>
      </c>
      <c r="C3158" s="11" t="s">
        <v>4177</v>
      </c>
      <c r="D3158" s="11">
        <v>98106</v>
      </c>
      <c r="E3158" s="16">
        <v>309000</v>
      </c>
      <c r="F3158" s="12">
        <v>3</v>
      </c>
      <c r="G3158" s="15">
        <v>2.25</v>
      </c>
      <c r="H3158" s="15">
        <v>1490</v>
      </c>
      <c r="I3158" s="13">
        <v>207</v>
      </c>
      <c r="J3158" s="11">
        <v>0</v>
      </c>
      <c r="K3158" s="15" t="s">
        <v>4183</v>
      </c>
      <c r="L3158" s="11" t="s">
        <v>4178</v>
      </c>
      <c r="M3158" s="11" t="s">
        <v>4184</v>
      </c>
      <c r="N3158" s="11" t="s">
        <v>4180</v>
      </c>
      <c r="O3158" s="11">
        <v>15</v>
      </c>
      <c r="P3158" s="11">
        <v>0</v>
      </c>
      <c r="Q3158" s="11">
        <v>15</v>
      </c>
      <c r="R3158" s="11">
        <v>2</v>
      </c>
    </row>
    <row r="3159" spans="1:18">
      <c r="A3159" s="10" t="s">
        <v>3285</v>
      </c>
      <c r="B3159" s="11" t="s">
        <v>1035</v>
      </c>
      <c r="C3159" s="11" t="s">
        <v>4177</v>
      </c>
      <c r="D3159" s="11">
        <v>98022</v>
      </c>
      <c r="E3159" s="16">
        <v>308950</v>
      </c>
      <c r="F3159" s="12">
        <v>4</v>
      </c>
      <c r="G3159" s="15">
        <v>2.5</v>
      </c>
      <c r="H3159" s="15">
        <v>1920</v>
      </c>
      <c r="I3159" s="13">
        <v>161</v>
      </c>
      <c r="J3159" s="11">
        <v>0</v>
      </c>
      <c r="K3159" s="15" t="s">
        <v>4183</v>
      </c>
      <c r="L3159" s="11" t="s">
        <v>4183</v>
      </c>
      <c r="M3159" s="11" t="s">
        <v>4179</v>
      </c>
      <c r="N3159" s="11" t="s">
        <v>4179</v>
      </c>
      <c r="O3159" s="11">
        <v>31</v>
      </c>
      <c r="P3159" s="11">
        <v>0</v>
      </c>
      <c r="Q3159" s="11">
        <v>31</v>
      </c>
      <c r="R3159" s="11">
        <v>2</v>
      </c>
    </row>
    <row r="3160" spans="1:18">
      <c r="A3160" s="10" t="s">
        <v>6977</v>
      </c>
      <c r="B3160" s="11" t="s">
        <v>519</v>
      </c>
      <c r="C3160" s="11" t="s">
        <v>4177</v>
      </c>
      <c r="D3160" s="11">
        <v>98092</v>
      </c>
      <c r="E3160" s="16">
        <v>308900</v>
      </c>
      <c r="F3160" s="12">
        <v>3</v>
      </c>
      <c r="G3160" s="15">
        <v>2.5</v>
      </c>
      <c r="H3160" s="15">
        <v>2250</v>
      </c>
      <c r="I3160" s="13">
        <v>137</v>
      </c>
      <c r="J3160" s="11">
        <v>0</v>
      </c>
      <c r="K3160" s="15" t="s">
        <v>4183</v>
      </c>
      <c r="L3160" s="11" t="s">
        <v>4183</v>
      </c>
      <c r="M3160" s="11" t="s">
        <v>4184</v>
      </c>
      <c r="N3160" s="11" t="s">
        <v>4180</v>
      </c>
      <c r="O3160" s="11">
        <v>31</v>
      </c>
      <c r="P3160" s="11">
        <v>0</v>
      </c>
      <c r="Q3160" s="11">
        <v>31</v>
      </c>
      <c r="R3160" s="11">
        <v>2</v>
      </c>
    </row>
    <row r="3161" spans="1:18">
      <c r="A3161" s="10" t="s">
        <v>6978</v>
      </c>
      <c r="B3161" s="11" t="s">
        <v>49</v>
      </c>
      <c r="C3161" s="11" t="s">
        <v>4177</v>
      </c>
      <c r="D3161" s="11">
        <v>98118</v>
      </c>
      <c r="E3161" s="16">
        <v>308831</v>
      </c>
      <c r="F3161" s="12">
        <v>2</v>
      </c>
      <c r="G3161" s="15">
        <v>1</v>
      </c>
      <c r="H3161" s="11">
        <v>810</v>
      </c>
      <c r="I3161" s="13">
        <v>381</v>
      </c>
      <c r="J3161" s="11">
        <v>0</v>
      </c>
      <c r="K3161" s="15" t="s">
        <v>4183</v>
      </c>
      <c r="L3161" s="11" t="s">
        <v>4183</v>
      </c>
      <c r="M3161" s="11" t="s">
        <v>4184</v>
      </c>
      <c r="N3161" s="11" t="s">
        <v>4180</v>
      </c>
      <c r="O3161" s="11">
        <v>106</v>
      </c>
      <c r="P3161" s="11">
        <v>2001</v>
      </c>
      <c r="Q3161" s="11">
        <v>24</v>
      </c>
      <c r="R3161" s="11">
        <v>1</v>
      </c>
    </row>
    <row r="3162" spans="1:18">
      <c r="A3162" s="10" t="s">
        <v>6979</v>
      </c>
      <c r="B3162" s="11" t="s">
        <v>49</v>
      </c>
      <c r="C3162" s="11" t="s">
        <v>4177</v>
      </c>
      <c r="D3162" s="11">
        <v>98133</v>
      </c>
      <c r="E3162" s="16">
        <v>308167</v>
      </c>
      <c r="F3162" s="12">
        <v>3</v>
      </c>
      <c r="G3162" s="15">
        <v>1.75</v>
      </c>
      <c r="H3162" s="15">
        <v>1510</v>
      </c>
      <c r="I3162" s="13">
        <v>204</v>
      </c>
      <c r="J3162" s="11">
        <v>0</v>
      </c>
      <c r="K3162" s="15" t="s">
        <v>4183</v>
      </c>
      <c r="L3162" s="11" t="s">
        <v>4183</v>
      </c>
      <c r="M3162" s="11" t="s">
        <v>4184</v>
      </c>
      <c r="N3162" s="11" t="s">
        <v>4179</v>
      </c>
      <c r="O3162" s="11">
        <v>71</v>
      </c>
      <c r="P3162" s="11">
        <v>1979</v>
      </c>
      <c r="Q3162" s="11">
        <v>46</v>
      </c>
      <c r="R3162" s="11">
        <v>1</v>
      </c>
    </row>
    <row r="3163" spans="1:18">
      <c r="A3163" s="10" t="s">
        <v>6647</v>
      </c>
      <c r="B3163" s="11" t="s">
        <v>49</v>
      </c>
      <c r="C3163" s="11" t="s">
        <v>4177</v>
      </c>
      <c r="D3163" s="11">
        <v>98118</v>
      </c>
      <c r="E3163" s="16">
        <v>308000</v>
      </c>
      <c r="F3163" s="12">
        <v>3</v>
      </c>
      <c r="G3163" s="15">
        <v>1</v>
      </c>
      <c r="H3163" s="15">
        <v>1010</v>
      </c>
      <c r="I3163" s="13">
        <v>305</v>
      </c>
      <c r="J3163" s="11">
        <v>0</v>
      </c>
      <c r="K3163" s="15" t="s">
        <v>4183</v>
      </c>
      <c r="L3163" s="11" t="s">
        <v>4183</v>
      </c>
      <c r="M3163" s="11" t="s">
        <v>4184</v>
      </c>
      <c r="N3163" s="11" t="s">
        <v>4179</v>
      </c>
      <c r="O3163" s="11">
        <v>71</v>
      </c>
      <c r="P3163" s="11">
        <v>1979</v>
      </c>
      <c r="Q3163" s="11">
        <v>46</v>
      </c>
      <c r="R3163" s="11">
        <v>1</v>
      </c>
    </row>
    <row r="3164" spans="1:18">
      <c r="A3164" s="10" t="s">
        <v>6980</v>
      </c>
      <c r="B3164" s="11" t="s">
        <v>49</v>
      </c>
      <c r="C3164" s="11" t="s">
        <v>4177</v>
      </c>
      <c r="D3164" s="11">
        <v>98168</v>
      </c>
      <c r="E3164" s="16">
        <v>308000</v>
      </c>
      <c r="F3164" s="12">
        <v>3</v>
      </c>
      <c r="G3164" s="15">
        <v>1</v>
      </c>
      <c r="H3164" s="15">
        <v>1640</v>
      </c>
      <c r="I3164" s="13">
        <v>188</v>
      </c>
      <c r="J3164" s="11">
        <v>0</v>
      </c>
      <c r="K3164" s="15" t="s">
        <v>4183</v>
      </c>
      <c r="L3164" s="11" t="s">
        <v>4183</v>
      </c>
      <c r="M3164" s="11" t="s">
        <v>4184</v>
      </c>
      <c r="N3164" s="11" t="s">
        <v>4180</v>
      </c>
      <c r="O3164" s="11">
        <v>83</v>
      </c>
      <c r="P3164" s="11">
        <v>1999</v>
      </c>
      <c r="Q3164" s="11">
        <v>26</v>
      </c>
      <c r="R3164" s="11">
        <v>1.5</v>
      </c>
    </row>
    <row r="3165" spans="1:18">
      <c r="A3165" s="10" t="s">
        <v>6981</v>
      </c>
      <c r="B3165" s="11" t="s">
        <v>1392</v>
      </c>
      <c r="C3165" s="11" t="s">
        <v>4177</v>
      </c>
      <c r="D3165" s="11">
        <v>98031</v>
      </c>
      <c r="E3165" s="16">
        <v>307550</v>
      </c>
      <c r="F3165" s="12">
        <v>4</v>
      </c>
      <c r="G3165" s="15">
        <v>2.5</v>
      </c>
      <c r="H3165" s="15">
        <v>1980</v>
      </c>
      <c r="I3165" s="13">
        <v>155</v>
      </c>
      <c r="J3165" s="11">
        <v>0</v>
      </c>
      <c r="K3165" s="15" t="s">
        <v>4183</v>
      </c>
      <c r="L3165" s="11" t="s">
        <v>4183</v>
      </c>
      <c r="M3165" s="11" t="s">
        <v>4184</v>
      </c>
      <c r="N3165" s="11" t="s">
        <v>4180</v>
      </c>
      <c r="O3165" s="11">
        <v>22</v>
      </c>
      <c r="P3165" s="11">
        <v>0</v>
      </c>
      <c r="Q3165" s="11">
        <v>22</v>
      </c>
      <c r="R3165" s="11">
        <v>2</v>
      </c>
    </row>
    <row r="3166" spans="1:18">
      <c r="A3166" s="10" t="s">
        <v>3291</v>
      </c>
      <c r="B3166" s="11" t="s">
        <v>147</v>
      </c>
      <c r="C3166" s="11" t="s">
        <v>4177</v>
      </c>
      <c r="D3166" s="11">
        <v>98014</v>
      </c>
      <c r="E3166" s="16">
        <v>307000</v>
      </c>
      <c r="F3166" s="12">
        <v>3</v>
      </c>
      <c r="G3166" s="15">
        <v>1</v>
      </c>
      <c r="H3166" s="15">
        <v>1370</v>
      </c>
      <c r="I3166" s="13">
        <v>224</v>
      </c>
      <c r="J3166" s="11">
        <v>0</v>
      </c>
      <c r="K3166" s="15" t="s">
        <v>4183</v>
      </c>
      <c r="L3166" s="11" t="s">
        <v>4183</v>
      </c>
      <c r="M3166" s="11" t="s">
        <v>4184</v>
      </c>
      <c r="N3166" s="11" t="s">
        <v>4180</v>
      </c>
      <c r="O3166" s="11">
        <v>65</v>
      </c>
      <c r="P3166" s="11">
        <v>2012</v>
      </c>
      <c r="Q3166" s="11">
        <v>13</v>
      </c>
      <c r="R3166" s="11">
        <v>1</v>
      </c>
    </row>
    <row r="3167" spans="1:18">
      <c r="A3167" s="10" t="s">
        <v>6982</v>
      </c>
      <c r="B3167" s="11" t="s">
        <v>451</v>
      </c>
      <c r="C3167" s="11" t="s">
        <v>4177</v>
      </c>
      <c r="D3167" s="11">
        <v>98019</v>
      </c>
      <c r="E3167" s="16">
        <v>307000</v>
      </c>
      <c r="F3167" s="12">
        <v>3</v>
      </c>
      <c r="G3167" s="15">
        <v>1.5</v>
      </c>
      <c r="H3167" s="15">
        <v>2320</v>
      </c>
      <c r="I3167" s="13">
        <v>132</v>
      </c>
      <c r="J3167" s="11">
        <v>0</v>
      </c>
      <c r="K3167" s="15" t="s">
        <v>4183</v>
      </c>
      <c r="L3167" s="11" t="s">
        <v>4183</v>
      </c>
      <c r="M3167" s="11" t="s">
        <v>4184</v>
      </c>
      <c r="N3167" s="11" t="s">
        <v>4180</v>
      </c>
      <c r="O3167" s="11">
        <v>49</v>
      </c>
      <c r="P3167" s="11">
        <v>0</v>
      </c>
      <c r="Q3167" s="11">
        <v>49</v>
      </c>
      <c r="R3167" s="11">
        <v>1</v>
      </c>
    </row>
    <row r="3168" spans="1:18">
      <c r="A3168" s="10" t="s">
        <v>6983</v>
      </c>
      <c r="B3168" s="11" t="s">
        <v>624</v>
      </c>
      <c r="C3168" s="11" t="s">
        <v>4177</v>
      </c>
      <c r="D3168" s="11">
        <v>98045</v>
      </c>
      <c r="E3168" s="16">
        <v>307000</v>
      </c>
      <c r="F3168" s="12">
        <v>3</v>
      </c>
      <c r="G3168" s="15">
        <v>1</v>
      </c>
      <c r="H3168" s="15">
        <v>1150</v>
      </c>
      <c r="I3168" s="13">
        <v>267</v>
      </c>
      <c r="J3168" s="11">
        <v>0</v>
      </c>
      <c r="K3168" s="15" t="s">
        <v>4183</v>
      </c>
      <c r="L3168" s="11" t="s">
        <v>4183</v>
      </c>
      <c r="M3168" s="11" t="s">
        <v>4184</v>
      </c>
      <c r="N3168" s="11" t="s">
        <v>4180</v>
      </c>
      <c r="O3168" s="11">
        <v>98</v>
      </c>
      <c r="P3168" s="11">
        <v>2011</v>
      </c>
      <c r="Q3168" s="11">
        <v>14</v>
      </c>
      <c r="R3168" s="11">
        <v>1.5</v>
      </c>
    </row>
    <row r="3169" spans="1:18">
      <c r="A3169" s="10" t="s">
        <v>6984</v>
      </c>
      <c r="B3169" s="11" t="s">
        <v>100</v>
      </c>
      <c r="C3169" s="11" t="s">
        <v>4177</v>
      </c>
      <c r="D3169" s="11">
        <v>98155</v>
      </c>
      <c r="E3169" s="16">
        <v>307000</v>
      </c>
      <c r="F3169" s="12">
        <v>4</v>
      </c>
      <c r="G3169" s="15">
        <v>1</v>
      </c>
      <c r="H3169" s="15">
        <v>1150</v>
      </c>
      <c r="I3169" s="13">
        <v>267</v>
      </c>
      <c r="J3169" s="11">
        <v>0</v>
      </c>
      <c r="K3169" s="15" t="s">
        <v>4183</v>
      </c>
      <c r="L3169" s="11" t="s">
        <v>4183</v>
      </c>
      <c r="M3169" s="11" t="s">
        <v>4184</v>
      </c>
      <c r="N3169" s="11" t="s">
        <v>4180</v>
      </c>
      <c r="O3169" s="11">
        <v>78</v>
      </c>
      <c r="P3169" s="11">
        <v>2012</v>
      </c>
      <c r="Q3169" s="11">
        <v>13</v>
      </c>
      <c r="R3169" s="11">
        <v>1.5</v>
      </c>
    </row>
    <row r="3170" spans="1:18">
      <c r="A3170" s="10" t="s">
        <v>6985</v>
      </c>
      <c r="B3170" s="11" t="s">
        <v>319</v>
      </c>
      <c r="C3170" s="11" t="s">
        <v>4177</v>
      </c>
      <c r="D3170" s="11">
        <v>98056</v>
      </c>
      <c r="E3170" s="16">
        <v>306888</v>
      </c>
      <c r="F3170" s="12">
        <v>2</v>
      </c>
      <c r="G3170" s="15">
        <v>1.5</v>
      </c>
      <c r="H3170" s="15">
        <v>1010</v>
      </c>
      <c r="I3170" s="13">
        <v>304</v>
      </c>
      <c r="J3170" s="11">
        <v>0</v>
      </c>
      <c r="K3170" s="15" t="s">
        <v>4183</v>
      </c>
      <c r="L3170" s="11" t="s">
        <v>4183</v>
      </c>
      <c r="M3170" s="11" t="s">
        <v>4184</v>
      </c>
      <c r="N3170" s="11" t="s">
        <v>4180</v>
      </c>
      <c r="O3170" s="11">
        <v>44</v>
      </c>
      <c r="P3170" s="11">
        <v>2013</v>
      </c>
      <c r="Q3170" s="11">
        <v>12</v>
      </c>
      <c r="R3170" s="11">
        <v>2</v>
      </c>
    </row>
    <row r="3171" spans="1:18">
      <c r="A3171" s="10" t="s">
        <v>6986</v>
      </c>
      <c r="B3171" s="11" t="s">
        <v>675</v>
      </c>
      <c r="C3171" s="11" t="s">
        <v>4177</v>
      </c>
      <c r="D3171" s="11">
        <v>98003</v>
      </c>
      <c r="E3171" s="16">
        <v>306500</v>
      </c>
      <c r="F3171" s="12">
        <v>3</v>
      </c>
      <c r="G3171" s="15">
        <v>2.25</v>
      </c>
      <c r="H3171" s="15">
        <v>2060</v>
      </c>
      <c r="I3171" s="13">
        <v>149</v>
      </c>
      <c r="J3171" s="11">
        <v>1</v>
      </c>
      <c r="K3171" s="15" t="s">
        <v>4183</v>
      </c>
      <c r="L3171" s="11" t="s">
        <v>4178</v>
      </c>
      <c r="M3171" s="11" t="s">
        <v>4184</v>
      </c>
      <c r="N3171" s="11" t="s">
        <v>4179</v>
      </c>
      <c r="O3171" s="11">
        <v>47</v>
      </c>
      <c r="P3171" s="11">
        <v>2000</v>
      </c>
      <c r="Q3171" s="11">
        <v>25</v>
      </c>
      <c r="R3171" s="11">
        <v>1</v>
      </c>
    </row>
    <row r="3172" spans="1:18">
      <c r="A3172" s="10" t="s">
        <v>6987</v>
      </c>
      <c r="B3172" s="11" t="s">
        <v>519</v>
      </c>
      <c r="C3172" s="11" t="s">
        <v>4177</v>
      </c>
      <c r="D3172" s="11">
        <v>98092</v>
      </c>
      <c r="E3172" s="16">
        <v>306000</v>
      </c>
      <c r="F3172" s="12">
        <v>4</v>
      </c>
      <c r="G3172" s="15">
        <v>2.5</v>
      </c>
      <c r="H3172" s="15">
        <v>2490</v>
      </c>
      <c r="I3172" s="13">
        <v>123</v>
      </c>
      <c r="J3172" s="11">
        <v>0</v>
      </c>
      <c r="K3172" s="15" t="s">
        <v>4183</v>
      </c>
      <c r="L3172" s="11" t="s">
        <v>4183</v>
      </c>
      <c r="M3172" s="11" t="s">
        <v>4184</v>
      </c>
      <c r="N3172" s="11" t="s">
        <v>4180</v>
      </c>
      <c r="O3172" s="11">
        <v>24</v>
      </c>
      <c r="P3172" s="11">
        <v>0</v>
      </c>
      <c r="Q3172" s="11">
        <v>24</v>
      </c>
      <c r="R3172" s="11">
        <v>2</v>
      </c>
    </row>
    <row r="3173" spans="1:18">
      <c r="A3173" s="10" t="s">
        <v>6988</v>
      </c>
      <c r="B3173" s="11" t="s">
        <v>1392</v>
      </c>
      <c r="C3173" s="11" t="s">
        <v>4177</v>
      </c>
      <c r="D3173" s="11">
        <v>98042</v>
      </c>
      <c r="E3173" s="16">
        <v>306000</v>
      </c>
      <c r="F3173" s="12">
        <v>3</v>
      </c>
      <c r="G3173" s="15">
        <v>2.5</v>
      </c>
      <c r="H3173" s="15">
        <v>1870</v>
      </c>
      <c r="I3173" s="13">
        <v>164</v>
      </c>
      <c r="J3173" s="11">
        <v>0</v>
      </c>
      <c r="K3173" s="15" t="s">
        <v>4183</v>
      </c>
      <c r="L3173" s="11" t="s">
        <v>4183</v>
      </c>
      <c r="M3173" s="11" t="s">
        <v>4184</v>
      </c>
      <c r="N3173" s="11" t="s">
        <v>4180</v>
      </c>
      <c r="O3173" s="11">
        <v>20</v>
      </c>
      <c r="P3173" s="11">
        <v>0</v>
      </c>
      <c r="Q3173" s="11">
        <v>20</v>
      </c>
      <c r="R3173" s="11">
        <v>2</v>
      </c>
    </row>
    <row r="3174" spans="1:18">
      <c r="A3174" s="10" t="s">
        <v>6989</v>
      </c>
      <c r="B3174" s="11" t="s">
        <v>46</v>
      </c>
      <c r="C3174" s="11" t="s">
        <v>4177</v>
      </c>
      <c r="D3174" s="11">
        <v>98034</v>
      </c>
      <c r="E3174" s="16">
        <v>306000</v>
      </c>
      <c r="F3174" s="12">
        <v>3</v>
      </c>
      <c r="G3174" s="15">
        <v>1</v>
      </c>
      <c r="H3174" s="15">
        <v>1450</v>
      </c>
      <c r="I3174" s="13">
        <v>211</v>
      </c>
      <c r="J3174" s="11">
        <v>0</v>
      </c>
      <c r="K3174" s="15" t="s">
        <v>4183</v>
      </c>
      <c r="L3174" s="11" t="s">
        <v>4178</v>
      </c>
      <c r="M3174" s="11" t="s">
        <v>4184</v>
      </c>
      <c r="N3174" s="11" t="s">
        <v>4180</v>
      </c>
      <c r="O3174" s="11">
        <v>56</v>
      </c>
      <c r="P3174" s="11">
        <v>2010</v>
      </c>
      <c r="Q3174" s="11">
        <v>15</v>
      </c>
      <c r="R3174" s="11">
        <v>1</v>
      </c>
    </row>
    <row r="3175" spans="1:18">
      <c r="A3175" s="10" t="s">
        <v>6990</v>
      </c>
      <c r="B3175" s="11" t="s">
        <v>319</v>
      </c>
      <c r="C3175" s="11" t="s">
        <v>4177</v>
      </c>
      <c r="D3175" s="11">
        <v>98058</v>
      </c>
      <c r="E3175" s="16">
        <v>306000</v>
      </c>
      <c r="F3175" s="12">
        <v>3</v>
      </c>
      <c r="G3175" s="15">
        <v>2.5</v>
      </c>
      <c r="H3175" s="15">
        <v>1680</v>
      </c>
      <c r="I3175" s="13">
        <v>182</v>
      </c>
      <c r="J3175" s="11">
        <v>0</v>
      </c>
      <c r="K3175" s="15" t="s">
        <v>4183</v>
      </c>
      <c r="L3175" s="11" t="s">
        <v>4183</v>
      </c>
      <c r="M3175" s="11" t="s">
        <v>4184</v>
      </c>
      <c r="N3175" s="11" t="s">
        <v>4180</v>
      </c>
      <c r="O3175" s="11">
        <v>41</v>
      </c>
      <c r="P3175" s="11">
        <v>0</v>
      </c>
      <c r="Q3175" s="11">
        <v>41</v>
      </c>
      <c r="R3175" s="11">
        <v>2</v>
      </c>
    </row>
    <row r="3176" spans="1:18">
      <c r="A3176" s="10" t="s">
        <v>6991</v>
      </c>
      <c r="B3176" s="11" t="s">
        <v>49</v>
      </c>
      <c r="C3176" s="11" t="s">
        <v>4177</v>
      </c>
      <c r="D3176" s="11">
        <v>98133</v>
      </c>
      <c r="E3176" s="16">
        <v>306000</v>
      </c>
      <c r="F3176" s="12">
        <v>3</v>
      </c>
      <c r="G3176" s="15">
        <v>1.5</v>
      </c>
      <c r="H3176" s="15">
        <v>1220</v>
      </c>
      <c r="I3176" s="13">
        <v>251</v>
      </c>
      <c r="J3176" s="11">
        <v>0</v>
      </c>
      <c r="K3176" s="15" t="s">
        <v>4183</v>
      </c>
      <c r="L3176" s="11" t="s">
        <v>4183</v>
      </c>
      <c r="M3176" s="11" t="s">
        <v>4184</v>
      </c>
      <c r="N3176" s="11" t="s">
        <v>4180</v>
      </c>
      <c r="O3176" s="11">
        <v>18</v>
      </c>
      <c r="P3176" s="11">
        <v>0</v>
      </c>
      <c r="Q3176" s="11">
        <v>18</v>
      </c>
      <c r="R3176" s="11">
        <v>3</v>
      </c>
    </row>
    <row r="3177" spans="1:18">
      <c r="A3177" s="10" t="s">
        <v>6992</v>
      </c>
      <c r="B3177" s="11" t="s">
        <v>120</v>
      </c>
      <c r="C3177" s="11" t="s">
        <v>4177</v>
      </c>
      <c r="D3177" s="11">
        <v>98077</v>
      </c>
      <c r="E3177" s="16">
        <v>306000</v>
      </c>
      <c r="F3177" s="12">
        <v>2</v>
      </c>
      <c r="G3177" s="15">
        <v>1</v>
      </c>
      <c r="H3177" s="11">
        <v>780</v>
      </c>
      <c r="I3177" s="13">
        <v>392</v>
      </c>
      <c r="J3177" s="11">
        <v>0</v>
      </c>
      <c r="K3177" s="15" t="s">
        <v>4183</v>
      </c>
      <c r="L3177" s="11" t="s">
        <v>4183</v>
      </c>
      <c r="M3177" s="11" t="s">
        <v>4184</v>
      </c>
      <c r="N3177" s="11" t="s">
        <v>4179</v>
      </c>
      <c r="O3177" s="11">
        <v>79</v>
      </c>
      <c r="P3177" s="11">
        <v>1989</v>
      </c>
      <c r="Q3177" s="11">
        <v>36</v>
      </c>
      <c r="R3177" s="11">
        <v>1</v>
      </c>
    </row>
    <row r="3178" spans="1:18">
      <c r="A3178" s="10" t="s">
        <v>6993</v>
      </c>
      <c r="B3178" s="11" t="s">
        <v>319</v>
      </c>
      <c r="C3178" s="11" t="s">
        <v>4177</v>
      </c>
      <c r="D3178" s="11">
        <v>98059</v>
      </c>
      <c r="E3178" s="16">
        <v>305495</v>
      </c>
      <c r="F3178" s="12">
        <v>3</v>
      </c>
      <c r="G3178" s="15">
        <v>1.75</v>
      </c>
      <c r="H3178" s="15">
        <v>2110</v>
      </c>
      <c r="I3178" s="13">
        <v>145</v>
      </c>
      <c r="J3178" s="11">
        <v>0</v>
      </c>
      <c r="K3178" s="15" t="s">
        <v>4183</v>
      </c>
      <c r="L3178" s="11" t="s">
        <v>4183</v>
      </c>
      <c r="M3178" s="11" t="s">
        <v>4184</v>
      </c>
      <c r="N3178" s="11" t="s">
        <v>4179</v>
      </c>
      <c r="O3178" s="11">
        <v>59</v>
      </c>
      <c r="P3178" s="11">
        <v>0</v>
      </c>
      <c r="Q3178" s="11">
        <v>59</v>
      </c>
      <c r="R3178" s="11">
        <v>2</v>
      </c>
    </row>
    <row r="3179" spans="1:18">
      <c r="A3179" s="10" t="s">
        <v>6994</v>
      </c>
      <c r="B3179" s="11" t="s">
        <v>319</v>
      </c>
      <c r="C3179" s="11" t="s">
        <v>4177</v>
      </c>
      <c r="D3179" s="11">
        <v>98058</v>
      </c>
      <c r="E3179" s="16">
        <v>305100</v>
      </c>
      <c r="F3179" s="12">
        <v>3</v>
      </c>
      <c r="G3179" s="15">
        <v>2</v>
      </c>
      <c r="H3179" s="15">
        <v>1590</v>
      </c>
      <c r="I3179" s="13">
        <v>192</v>
      </c>
      <c r="J3179" s="11">
        <v>1</v>
      </c>
      <c r="K3179" s="15" t="s">
        <v>4183</v>
      </c>
      <c r="L3179" s="11" t="s">
        <v>4183</v>
      </c>
      <c r="M3179" s="11" t="s">
        <v>4184</v>
      </c>
      <c r="N3179" s="11" t="s">
        <v>4179</v>
      </c>
      <c r="O3179" s="11">
        <v>51</v>
      </c>
      <c r="P3179" s="11">
        <v>0</v>
      </c>
      <c r="Q3179" s="11">
        <v>51</v>
      </c>
      <c r="R3179" s="11">
        <v>1</v>
      </c>
    </row>
    <row r="3180" spans="1:18">
      <c r="A3180" s="10" t="s">
        <v>6995</v>
      </c>
      <c r="B3180" s="11" t="s">
        <v>675</v>
      </c>
      <c r="C3180" s="11" t="s">
        <v>4177</v>
      </c>
      <c r="D3180" s="11">
        <v>98023</v>
      </c>
      <c r="E3180" s="16">
        <v>305000</v>
      </c>
      <c r="F3180" s="12">
        <v>3</v>
      </c>
      <c r="G3180" s="15">
        <v>1.5</v>
      </c>
      <c r="H3180" s="15">
        <v>1800</v>
      </c>
      <c r="I3180" s="13">
        <v>169</v>
      </c>
      <c r="J3180" s="11">
        <v>0</v>
      </c>
      <c r="K3180" s="15" t="s">
        <v>4183</v>
      </c>
      <c r="L3180" s="11" t="s">
        <v>4183</v>
      </c>
      <c r="M3180" s="11" t="s">
        <v>4184</v>
      </c>
      <c r="N3180" s="11" t="s">
        <v>4179</v>
      </c>
      <c r="O3180" s="11">
        <v>59</v>
      </c>
      <c r="P3180" s="11">
        <v>0</v>
      </c>
      <c r="Q3180" s="11">
        <v>59</v>
      </c>
      <c r="R3180" s="11">
        <v>1</v>
      </c>
    </row>
    <row r="3181" spans="1:18">
      <c r="A3181" s="10" t="s">
        <v>6996</v>
      </c>
      <c r="B3181" s="11" t="s">
        <v>79</v>
      </c>
      <c r="C3181" s="11" t="s">
        <v>4177</v>
      </c>
      <c r="D3181" s="11">
        <v>98029</v>
      </c>
      <c r="E3181" s="16">
        <v>305000</v>
      </c>
      <c r="F3181" s="12">
        <v>2</v>
      </c>
      <c r="G3181" s="15">
        <v>1.5</v>
      </c>
      <c r="H3181" s="15">
        <v>1140</v>
      </c>
      <c r="I3181" s="13">
        <v>268</v>
      </c>
      <c r="J3181" s="11">
        <v>0</v>
      </c>
      <c r="K3181" s="15" t="s">
        <v>4183</v>
      </c>
      <c r="L3181" s="11" t="s">
        <v>4183</v>
      </c>
      <c r="M3181" s="11" t="s">
        <v>4184</v>
      </c>
      <c r="N3181" s="11" t="s">
        <v>4180</v>
      </c>
      <c r="O3181" s="11">
        <v>37</v>
      </c>
      <c r="P3181" s="11">
        <v>2000</v>
      </c>
      <c r="Q3181" s="11">
        <v>25</v>
      </c>
      <c r="R3181" s="11">
        <v>2</v>
      </c>
    </row>
    <row r="3182" spans="1:18">
      <c r="A3182" s="10" t="s">
        <v>3307</v>
      </c>
      <c r="B3182" s="11" t="s">
        <v>1392</v>
      </c>
      <c r="C3182" s="11" t="s">
        <v>4177</v>
      </c>
      <c r="D3182" s="11">
        <v>98032</v>
      </c>
      <c r="E3182" s="16">
        <v>305000</v>
      </c>
      <c r="F3182" s="12">
        <v>4</v>
      </c>
      <c r="G3182" s="15">
        <v>2.25</v>
      </c>
      <c r="H3182" s="15">
        <v>2210</v>
      </c>
      <c r="I3182" s="13">
        <v>138</v>
      </c>
      <c r="J3182" s="11">
        <v>0</v>
      </c>
      <c r="K3182" s="15" t="s">
        <v>4183</v>
      </c>
      <c r="L3182" s="11" t="s">
        <v>4183</v>
      </c>
      <c r="M3182" s="11" t="s">
        <v>4184</v>
      </c>
      <c r="N3182" s="11" t="s">
        <v>4179</v>
      </c>
      <c r="O3182" s="11">
        <v>57</v>
      </c>
      <c r="P3182" s="11">
        <v>0</v>
      </c>
      <c r="Q3182" s="11">
        <v>57</v>
      </c>
      <c r="R3182" s="11">
        <v>2</v>
      </c>
    </row>
    <row r="3183" spans="1:18">
      <c r="A3183" s="10" t="s">
        <v>6997</v>
      </c>
      <c r="B3183" s="11" t="s">
        <v>319</v>
      </c>
      <c r="C3183" s="11" t="s">
        <v>4177</v>
      </c>
      <c r="D3183" s="11">
        <v>98058</v>
      </c>
      <c r="E3183" s="16">
        <v>305000</v>
      </c>
      <c r="F3183" s="12">
        <v>4</v>
      </c>
      <c r="G3183" s="15">
        <v>1</v>
      </c>
      <c r="H3183" s="15">
        <v>2100</v>
      </c>
      <c r="I3183" s="13">
        <v>145</v>
      </c>
      <c r="J3183" s="11">
        <v>0</v>
      </c>
      <c r="K3183" s="15" t="s">
        <v>4183</v>
      </c>
      <c r="L3183" s="11" t="s">
        <v>4178</v>
      </c>
      <c r="M3183" s="11" t="s">
        <v>4184</v>
      </c>
      <c r="N3183" s="11" t="s">
        <v>4179</v>
      </c>
      <c r="O3183" s="11">
        <v>57</v>
      </c>
      <c r="P3183" s="11">
        <v>0</v>
      </c>
      <c r="Q3183" s="11">
        <v>57</v>
      </c>
      <c r="R3183" s="11">
        <v>1</v>
      </c>
    </row>
    <row r="3184" spans="1:18">
      <c r="A3184" s="10" t="s">
        <v>6998</v>
      </c>
      <c r="B3184" s="11" t="s">
        <v>319</v>
      </c>
      <c r="C3184" s="11" t="s">
        <v>4177</v>
      </c>
      <c r="D3184" s="11">
        <v>98058</v>
      </c>
      <c r="E3184" s="16">
        <v>305000</v>
      </c>
      <c r="F3184" s="12">
        <v>3</v>
      </c>
      <c r="G3184" s="15">
        <v>1</v>
      </c>
      <c r="H3184" s="15">
        <v>1580</v>
      </c>
      <c r="I3184" s="13">
        <v>193</v>
      </c>
      <c r="J3184" s="11">
        <v>0</v>
      </c>
      <c r="K3184" s="15" t="s">
        <v>4183</v>
      </c>
      <c r="L3184" s="11" t="s">
        <v>4178</v>
      </c>
      <c r="M3184" s="11" t="s">
        <v>4184</v>
      </c>
      <c r="N3184" s="11" t="s">
        <v>4180</v>
      </c>
      <c r="O3184" s="11">
        <v>63</v>
      </c>
      <c r="P3184" s="11">
        <v>2003</v>
      </c>
      <c r="Q3184" s="11">
        <v>22</v>
      </c>
      <c r="R3184" s="11">
        <v>1</v>
      </c>
    </row>
    <row r="3185" spans="1:18">
      <c r="A3185" s="10" t="s">
        <v>6999</v>
      </c>
      <c r="B3185" s="11" t="s">
        <v>319</v>
      </c>
      <c r="C3185" s="11" t="s">
        <v>4177</v>
      </c>
      <c r="D3185" s="11">
        <v>98058</v>
      </c>
      <c r="E3185" s="16">
        <v>305000</v>
      </c>
      <c r="F3185" s="12">
        <v>3</v>
      </c>
      <c r="G3185" s="15">
        <v>1.75</v>
      </c>
      <c r="H3185" s="15">
        <v>1610</v>
      </c>
      <c r="I3185" s="13">
        <v>189</v>
      </c>
      <c r="J3185" s="11">
        <v>0</v>
      </c>
      <c r="K3185" s="15" t="s">
        <v>4183</v>
      </c>
      <c r="L3185" s="11" t="s">
        <v>4183</v>
      </c>
      <c r="M3185" s="11" t="s">
        <v>4184</v>
      </c>
      <c r="N3185" s="11" t="s">
        <v>4180</v>
      </c>
      <c r="O3185" s="11">
        <v>44</v>
      </c>
      <c r="P3185" s="11">
        <v>2013</v>
      </c>
      <c r="Q3185" s="11">
        <v>12</v>
      </c>
      <c r="R3185" s="11">
        <v>1</v>
      </c>
    </row>
    <row r="3186" spans="1:18">
      <c r="A3186" s="10" t="s">
        <v>7000</v>
      </c>
      <c r="B3186" s="11" t="s">
        <v>49</v>
      </c>
      <c r="C3186" s="11" t="s">
        <v>4177</v>
      </c>
      <c r="D3186" s="11">
        <v>98117</v>
      </c>
      <c r="E3186" s="16">
        <v>305000</v>
      </c>
      <c r="F3186" s="12">
        <v>2</v>
      </c>
      <c r="G3186" s="15">
        <v>2.25</v>
      </c>
      <c r="H3186" s="15">
        <v>1000</v>
      </c>
      <c r="I3186" s="13">
        <v>305</v>
      </c>
      <c r="J3186" s="11">
        <v>0</v>
      </c>
      <c r="K3186" s="15" t="s">
        <v>4183</v>
      </c>
      <c r="L3186" s="11" t="s">
        <v>4183</v>
      </c>
      <c r="M3186" s="11" t="s">
        <v>4184</v>
      </c>
      <c r="N3186" s="11" t="s">
        <v>4180</v>
      </c>
      <c r="O3186" s="11">
        <v>19</v>
      </c>
      <c r="P3186" s="11">
        <v>0</v>
      </c>
      <c r="Q3186" s="11">
        <v>19</v>
      </c>
      <c r="R3186" s="11">
        <v>3</v>
      </c>
    </row>
    <row r="3187" spans="1:18">
      <c r="A3187" s="10" t="s">
        <v>7001</v>
      </c>
      <c r="B3187" s="11" t="s">
        <v>49</v>
      </c>
      <c r="C3187" s="11" t="s">
        <v>4177</v>
      </c>
      <c r="D3187" s="11">
        <v>98106</v>
      </c>
      <c r="E3187" s="16">
        <v>305000</v>
      </c>
      <c r="F3187" s="12">
        <v>3</v>
      </c>
      <c r="G3187" s="15">
        <v>1.5</v>
      </c>
      <c r="H3187" s="15">
        <v>1210</v>
      </c>
      <c r="I3187" s="13">
        <v>252</v>
      </c>
      <c r="J3187" s="11">
        <v>0</v>
      </c>
      <c r="K3187" s="15" t="s">
        <v>4183</v>
      </c>
      <c r="L3187" s="11" t="s">
        <v>4178</v>
      </c>
      <c r="M3187" s="11" t="s">
        <v>4184</v>
      </c>
      <c r="N3187" s="11" t="s">
        <v>4179</v>
      </c>
      <c r="O3187" s="11">
        <v>42</v>
      </c>
      <c r="P3187" s="11">
        <v>0</v>
      </c>
      <c r="Q3187" s="11">
        <v>42</v>
      </c>
      <c r="R3187" s="11">
        <v>1</v>
      </c>
    </row>
    <row r="3188" spans="1:18">
      <c r="A3188" s="10" t="s">
        <v>7002</v>
      </c>
      <c r="B3188" s="11" t="s">
        <v>49</v>
      </c>
      <c r="C3188" s="11" t="s">
        <v>4177</v>
      </c>
      <c r="D3188" s="11">
        <v>98106</v>
      </c>
      <c r="E3188" s="16">
        <v>305000</v>
      </c>
      <c r="F3188" s="12">
        <v>2</v>
      </c>
      <c r="G3188" s="15">
        <v>2.5</v>
      </c>
      <c r="H3188" s="15">
        <v>1590</v>
      </c>
      <c r="I3188" s="13">
        <v>192</v>
      </c>
      <c r="J3188" s="11">
        <v>0</v>
      </c>
      <c r="K3188" s="15" t="s">
        <v>4183</v>
      </c>
      <c r="L3188" s="11" t="s">
        <v>4178</v>
      </c>
      <c r="M3188" s="11" t="s">
        <v>4184</v>
      </c>
      <c r="N3188" s="11" t="s">
        <v>4180</v>
      </c>
      <c r="O3188" s="11">
        <v>16</v>
      </c>
      <c r="P3188" s="11">
        <v>0</v>
      </c>
      <c r="Q3188" s="11">
        <v>16</v>
      </c>
      <c r="R3188" s="11">
        <v>2</v>
      </c>
    </row>
    <row r="3189" spans="1:18">
      <c r="A3189" s="10" t="s">
        <v>7003</v>
      </c>
      <c r="B3189" s="11" t="s">
        <v>49</v>
      </c>
      <c r="C3189" s="11" t="s">
        <v>4177</v>
      </c>
      <c r="D3189" s="11">
        <v>98125</v>
      </c>
      <c r="E3189" s="16">
        <v>305000</v>
      </c>
      <c r="F3189" s="12">
        <v>6</v>
      </c>
      <c r="G3189" s="15">
        <v>2</v>
      </c>
      <c r="H3189" s="15">
        <v>1900</v>
      </c>
      <c r="I3189" s="13">
        <v>161</v>
      </c>
      <c r="J3189" s="11">
        <v>0</v>
      </c>
      <c r="K3189" s="15" t="s">
        <v>4183</v>
      </c>
      <c r="L3189" s="11" t="s">
        <v>4178</v>
      </c>
      <c r="M3189" s="11" t="s">
        <v>4184</v>
      </c>
      <c r="N3189" s="11" t="s">
        <v>4195</v>
      </c>
      <c r="O3189" s="11">
        <v>61</v>
      </c>
      <c r="P3189" s="11">
        <v>0</v>
      </c>
      <c r="Q3189" s="11">
        <v>61</v>
      </c>
      <c r="R3189" s="11">
        <v>1</v>
      </c>
    </row>
    <row r="3190" spans="1:18">
      <c r="A3190" s="10" t="s">
        <v>7004</v>
      </c>
      <c r="B3190" s="11" t="s">
        <v>49</v>
      </c>
      <c r="C3190" s="11" t="s">
        <v>4177</v>
      </c>
      <c r="D3190" s="11">
        <v>98168</v>
      </c>
      <c r="E3190" s="16">
        <v>305000</v>
      </c>
      <c r="F3190" s="12">
        <v>4</v>
      </c>
      <c r="G3190" s="15">
        <v>1.75</v>
      </c>
      <c r="H3190" s="15">
        <v>2200</v>
      </c>
      <c r="I3190" s="13">
        <v>139</v>
      </c>
      <c r="J3190" s="11">
        <v>0</v>
      </c>
      <c r="K3190" s="15" t="s">
        <v>4183</v>
      </c>
      <c r="L3190" s="11" t="s">
        <v>4178</v>
      </c>
      <c r="M3190" s="11" t="s">
        <v>4184</v>
      </c>
      <c r="N3190" s="11" t="s">
        <v>4181</v>
      </c>
      <c r="O3190" s="11">
        <v>83</v>
      </c>
      <c r="P3190" s="11">
        <v>0</v>
      </c>
      <c r="Q3190" s="11">
        <v>83</v>
      </c>
      <c r="R3190" s="11">
        <v>1.5</v>
      </c>
    </row>
    <row r="3191" spans="1:18">
      <c r="A3191" s="10" t="s">
        <v>7005</v>
      </c>
      <c r="B3191" s="11" t="s">
        <v>100</v>
      </c>
      <c r="C3191" s="11" t="s">
        <v>4177</v>
      </c>
      <c r="D3191" s="11">
        <v>98155</v>
      </c>
      <c r="E3191" s="16">
        <v>305000</v>
      </c>
      <c r="F3191" s="12">
        <v>3</v>
      </c>
      <c r="G3191" s="15">
        <v>1</v>
      </c>
      <c r="H3191" s="11">
        <v>950</v>
      </c>
      <c r="I3191" s="13">
        <v>321</v>
      </c>
      <c r="J3191" s="11">
        <v>0</v>
      </c>
      <c r="K3191" s="15" t="s">
        <v>4183</v>
      </c>
      <c r="L3191" s="11" t="s">
        <v>4183</v>
      </c>
      <c r="M3191" s="11" t="s">
        <v>4184</v>
      </c>
      <c r="N3191" s="11" t="s">
        <v>4180</v>
      </c>
      <c r="O3191" s="11">
        <v>75</v>
      </c>
      <c r="P3191" s="11">
        <v>2005</v>
      </c>
      <c r="Q3191" s="11">
        <v>20</v>
      </c>
      <c r="R3191" s="11">
        <v>1</v>
      </c>
    </row>
    <row r="3192" spans="1:18">
      <c r="A3192" s="10" t="s">
        <v>7006</v>
      </c>
      <c r="B3192" s="11" t="s">
        <v>93</v>
      </c>
      <c r="C3192" s="11" t="s">
        <v>4177</v>
      </c>
      <c r="D3192" s="11">
        <v>98168</v>
      </c>
      <c r="E3192" s="16">
        <v>305000</v>
      </c>
      <c r="F3192" s="12">
        <v>2</v>
      </c>
      <c r="G3192" s="15">
        <v>1</v>
      </c>
      <c r="H3192" s="15">
        <v>2160</v>
      </c>
      <c r="I3192" s="13">
        <v>141</v>
      </c>
      <c r="J3192" s="11">
        <v>0</v>
      </c>
      <c r="K3192" s="15" t="s">
        <v>4183</v>
      </c>
      <c r="L3192" s="11" t="s">
        <v>4178</v>
      </c>
      <c r="M3192" s="11" t="s">
        <v>4184</v>
      </c>
      <c r="N3192" s="11" t="s">
        <v>4180</v>
      </c>
      <c r="O3192" s="11">
        <v>57</v>
      </c>
      <c r="P3192" s="11">
        <v>1997</v>
      </c>
      <c r="Q3192" s="11">
        <v>28</v>
      </c>
      <c r="R3192" s="11">
        <v>1</v>
      </c>
    </row>
    <row r="3193" spans="1:18">
      <c r="A3193" s="10" t="s">
        <v>7007</v>
      </c>
      <c r="B3193" s="11" t="s">
        <v>120</v>
      </c>
      <c r="C3193" s="11" t="s">
        <v>4177</v>
      </c>
      <c r="D3193" s="11">
        <v>98077</v>
      </c>
      <c r="E3193" s="16">
        <v>305000</v>
      </c>
      <c r="F3193" s="12">
        <v>3</v>
      </c>
      <c r="G3193" s="15">
        <v>1</v>
      </c>
      <c r="H3193" s="15">
        <v>1160</v>
      </c>
      <c r="I3193" s="13">
        <v>263</v>
      </c>
      <c r="J3193" s="11">
        <v>0</v>
      </c>
      <c r="K3193" s="15" t="s">
        <v>4183</v>
      </c>
      <c r="L3193" s="11" t="s">
        <v>4183</v>
      </c>
      <c r="M3193" s="11" t="s">
        <v>4184</v>
      </c>
      <c r="N3193" s="11" t="s">
        <v>4180</v>
      </c>
      <c r="O3193" s="11">
        <v>57</v>
      </c>
      <c r="P3193" s="11">
        <v>1997</v>
      </c>
      <c r="Q3193" s="11">
        <v>28</v>
      </c>
      <c r="R3193" s="11">
        <v>1</v>
      </c>
    </row>
    <row r="3194" spans="1:18">
      <c r="A3194" s="10" t="s">
        <v>7008</v>
      </c>
      <c r="B3194" s="11" t="s">
        <v>1392</v>
      </c>
      <c r="C3194" s="11" t="s">
        <v>4177</v>
      </c>
      <c r="D3194" s="11">
        <v>98031</v>
      </c>
      <c r="E3194" s="16">
        <v>304900</v>
      </c>
      <c r="F3194" s="12">
        <v>4</v>
      </c>
      <c r="G3194" s="15">
        <v>1.75</v>
      </c>
      <c r="H3194" s="15">
        <v>2600</v>
      </c>
      <c r="I3194" s="13">
        <v>117</v>
      </c>
      <c r="J3194" s="11">
        <v>0</v>
      </c>
      <c r="K3194" s="15" t="s">
        <v>4183</v>
      </c>
      <c r="L3194" s="11" t="s">
        <v>4178</v>
      </c>
      <c r="M3194" s="11" t="s">
        <v>4184</v>
      </c>
      <c r="N3194" s="11" t="s">
        <v>4179</v>
      </c>
      <c r="O3194" s="11">
        <v>56</v>
      </c>
      <c r="P3194" s="11">
        <v>0</v>
      </c>
      <c r="Q3194" s="11">
        <v>56</v>
      </c>
      <c r="R3194" s="11">
        <v>1</v>
      </c>
    </row>
    <row r="3195" spans="1:18">
      <c r="A3195" s="10" t="s">
        <v>3320</v>
      </c>
      <c r="B3195" s="11" t="s">
        <v>49</v>
      </c>
      <c r="C3195" s="11" t="s">
        <v>4177</v>
      </c>
      <c r="D3195" s="11">
        <v>98133</v>
      </c>
      <c r="E3195" s="16">
        <v>304700</v>
      </c>
      <c r="F3195" s="12">
        <v>2</v>
      </c>
      <c r="G3195" s="15">
        <v>1</v>
      </c>
      <c r="H3195" s="11">
        <v>740</v>
      </c>
      <c r="I3195" s="13">
        <v>412</v>
      </c>
      <c r="J3195" s="11">
        <v>0</v>
      </c>
      <c r="K3195" s="15" t="s">
        <v>4183</v>
      </c>
      <c r="L3195" s="11" t="s">
        <v>4183</v>
      </c>
      <c r="M3195" s="11" t="s">
        <v>4184</v>
      </c>
      <c r="N3195" s="11" t="s">
        <v>4179</v>
      </c>
      <c r="O3195" s="11">
        <v>76</v>
      </c>
      <c r="P3195" s="11">
        <v>1985</v>
      </c>
      <c r="Q3195" s="11">
        <v>40</v>
      </c>
      <c r="R3195" s="11">
        <v>1</v>
      </c>
    </row>
    <row r="3196" spans="1:18">
      <c r="A3196" s="10" t="s">
        <v>7009</v>
      </c>
      <c r="B3196" s="11" t="s">
        <v>46</v>
      </c>
      <c r="C3196" s="11" t="s">
        <v>4177</v>
      </c>
      <c r="D3196" s="11">
        <v>98034</v>
      </c>
      <c r="E3196" s="16">
        <v>304000</v>
      </c>
      <c r="F3196" s="12">
        <v>3</v>
      </c>
      <c r="G3196" s="15">
        <v>1</v>
      </c>
      <c r="H3196" s="11">
        <v>900</v>
      </c>
      <c r="I3196" s="13">
        <v>338</v>
      </c>
      <c r="J3196" s="11">
        <v>0</v>
      </c>
      <c r="K3196" s="15" t="s">
        <v>4183</v>
      </c>
      <c r="L3196" s="11" t="s">
        <v>4183</v>
      </c>
      <c r="M3196" s="11" t="s">
        <v>4184</v>
      </c>
      <c r="N3196" s="11" t="s">
        <v>4179</v>
      </c>
      <c r="O3196" s="11">
        <v>53</v>
      </c>
      <c r="P3196" s="11">
        <v>0</v>
      </c>
      <c r="Q3196" s="11">
        <v>53</v>
      </c>
      <c r="R3196" s="11">
        <v>1</v>
      </c>
    </row>
    <row r="3197" spans="1:18">
      <c r="A3197" s="10" t="s">
        <v>7010</v>
      </c>
      <c r="B3197" s="11" t="s">
        <v>319</v>
      </c>
      <c r="C3197" s="11" t="s">
        <v>4177</v>
      </c>
      <c r="D3197" s="11">
        <v>98058</v>
      </c>
      <c r="E3197" s="16">
        <v>304000</v>
      </c>
      <c r="F3197" s="12">
        <v>4</v>
      </c>
      <c r="G3197" s="15">
        <v>2</v>
      </c>
      <c r="H3197" s="15">
        <v>1810</v>
      </c>
      <c r="I3197" s="13">
        <v>168</v>
      </c>
      <c r="J3197" s="11">
        <v>0</v>
      </c>
      <c r="K3197" s="15" t="s">
        <v>4183</v>
      </c>
      <c r="L3197" s="11" t="s">
        <v>4178</v>
      </c>
      <c r="M3197" s="11" t="s">
        <v>4184</v>
      </c>
      <c r="N3197" s="11" t="s">
        <v>4195</v>
      </c>
      <c r="O3197" s="11">
        <v>58</v>
      </c>
      <c r="P3197" s="11">
        <v>0</v>
      </c>
      <c r="Q3197" s="11">
        <v>58</v>
      </c>
      <c r="R3197" s="11">
        <v>1</v>
      </c>
    </row>
    <row r="3198" spans="1:18">
      <c r="A3198" s="10" t="s">
        <v>7011</v>
      </c>
      <c r="B3198" s="11" t="s">
        <v>100</v>
      </c>
      <c r="C3198" s="11" t="s">
        <v>4177</v>
      </c>
      <c r="D3198" s="11">
        <v>98155</v>
      </c>
      <c r="E3198" s="16">
        <v>304000</v>
      </c>
      <c r="F3198" s="12">
        <v>4</v>
      </c>
      <c r="G3198" s="15">
        <v>2</v>
      </c>
      <c r="H3198" s="15">
        <v>1310</v>
      </c>
      <c r="I3198" s="13">
        <v>232</v>
      </c>
      <c r="J3198" s="11">
        <v>0</v>
      </c>
      <c r="K3198" s="15" t="s">
        <v>4183</v>
      </c>
      <c r="L3198" s="11" t="s">
        <v>4183</v>
      </c>
      <c r="M3198" s="11" t="s">
        <v>4184</v>
      </c>
      <c r="N3198" s="11" t="s">
        <v>4179</v>
      </c>
      <c r="O3198" s="11">
        <v>72</v>
      </c>
      <c r="P3198" s="11">
        <v>1983</v>
      </c>
      <c r="Q3198" s="11">
        <v>42</v>
      </c>
      <c r="R3198" s="11">
        <v>1</v>
      </c>
    </row>
    <row r="3199" spans="1:18">
      <c r="A3199" s="10" t="s">
        <v>7012</v>
      </c>
      <c r="B3199" s="11" t="s">
        <v>100</v>
      </c>
      <c r="C3199" s="11" t="s">
        <v>4177</v>
      </c>
      <c r="D3199" s="11">
        <v>98155</v>
      </c>
      <c r="E3199" s="16">
        <v>304000</v>
      </c>
      <c r="F3199" s="12">
        <v>3</v>
      </c>
      <c r="G3199" s="15">
        <v>1</v>
      </c>
      <c r="H3199" s="15">
        <v>1280</v>
      </c>
      <c r="I3199" s="13">
        <v>238</v>
      </c>
      <c r="J3199" s="11">
        <v>0</v>
      </c>
      <c r="K3199" s="15" t="s">
        <v>4183</v>
      </c>
      <c r="L3199" s="11" t="s">
        <v>4183</v>
      </c>
      <c r="M3199" s="11" t="s">
        <v>4184</v>
      </c>
      <c r="N3199" s="11" t="s">
        <v>4179</v>
      </c>
      <c r="O3199" s="11">
        <v>78</v>
      </c>
      <c r="P3199" s="11">
        <v>1988</v>
      </c>
      <c r="Q3199" s="11">
        <v>37</v>
      </c>
      <c r="R3199" s="11">
        <v>1.5</v>
      </c>
    </row>
    <row r="3200" spans="1:18">
      <c r="A3200" s="10" t="s">
        <v>7013</v>
      </c>
      <c r="B3200" s="11" t="s">
        <v>519</v>
      </c>
      <c r="C3200" s="11" t="s">
        <v>4177</v>
      </c>
      <c r="D3200" s="11">
        <v>98092</v>
      </c>
      <c r="E3200" s="16">
        <v>303210</v>
      </c>
      <c r="F3200" s="12">
        <v>4</v>
      </c>
      <c r="G3200" s="15">
        <v>2.5</v>
      </c>
      <c r="H3200" s="15">
        <v>2009</v>
      </c>
      <c r="I3200" s="13">
        <v>151</v>
      </c>
      <c r="J3200" s="11">
        <v>0</v>
      </c>
      <c r="K3200" s="15" t="s">
        <v>4183</v>
      </c>
      <c r="L3200" s="11" t="s">
        <v>4183</v>
      </c>
      <c r="M3200" s="11" t="s">
        <v>4184</v>
      </c>
      <c r="N3200" s="11" t="s">
        <v>4180</v>
      </c>
      <c r="O3200" s="11">
        <v>11</v>
      </c>
      <c r="P3200" s="11">
        <v>0</v>
      </c>
      <c r="Q3200" s="11">
        <v>11</v>
      </c>
      <c r="R3200" s="11">
        <v>2</v>
      </c>
    </row>
    <row r="3201" spans="1:18">
      <c r="A3201" s="10" t="s">
        <v>7014</v>
      </c>
      <c r="B3201" s="11" t="s">
        <v>1035</v>
      </c>
      <c r="C3201" s="11" t="s">
        <v>4177</v>
      </c>
      <c r="D3201" s="11">
        <v>98022</v>
      </c>
      <c r="E3201" s="16">
        <v>302000</v>
      </c>
      <c r="F3201" s="12">
        <v>2</v>
      </c>
      <c r="G3201" s="15">
        <v>1</v>
      </c>
      <c r="H3201" s="11">
        <v>900</v>
      </c>
      <c r="I3201" s="13">
        <v>336</v>
      </c>
      <c r="J3201" s="11">
        <v>10</v>
      </c>
      <c r="K3201" s="15" t="s">
        <v>4183</v>
      </c>
      <c r="L3201" s="11" t="s">
        <v>4183</v>
      </c>
      <c r="M3201" s="11" t="s">
        <v>4179</v>
      </c>
      <c r="N3201" s="11" t="s">
        <v>4181</v>
      </c>
      <c r="O3201" s="11">
        <v>100</v>
      </c>
      <c r="P3201" s="11">
        <v>0</v>
      </c>
      <c r="Q3201" s="11">
        <v>100</v>
      </c>
      <c r="R3201" s="11">
        <v>1</v>
      </c>
    </row>
    <row r="3202" spans="1:18">
      <c r="A3202" s="10" t="s">
        <v>7015</v>
      </c>
      <c r="B3202" s="11" t="s">
        <v>920</v>
      </c>
      <c r="C3202" s="11" t="s">
        <v>4177</v>
      </c>
      <c r="D3202" s="11">
        <v>98038</v>
      </c>
      <c r="E3202" s="16">
        <v>302000</v>
      </c>
      <c r="F3202" s="12">
        <v>5</v>
      </c>
      <c r="G3202" s="15">
        <v>2.25</v>
      </c>
      <c r="H3202" s="15">
        <v>2180</v>
      </c>
      <c r="I3202" s="13">
        <v>139</v>
      </c>
      <c r="J3202" s="11">
        <v>0</v>
      </c>
      <c r="K3202" s="15" t="s">
        <v>4183</v>
      </c>
      <c r="L3202" s="11" t="s">
        <v>4183</v>
      </c>
      <c r="M3202" s="11" t="s">
        <v>4184</v>
      </c>
      <c r="N3202" s="11" t="s">
        <v>4180</v>
      </c>
      <c r="O3202" s="11">
        <v>39</v>
      </c>
      <c r="P3202" s="11">
        <v>0</v>
      </c>
      <c r="Q3202" s="11">
        <v>39</v>
      </c>
      <c r="R3202" s="11">
        <v>2</v>
      </c>
    </row>
    <row r="3203" spans="1:18">
      <c r="A3203" s="10" t="s">
        <v>7016</v>
      </c>
      <c r="B3203" s="11" t="s">
        <v>319</v>
      </c>
      <c r="C3203" s="11" t="s">
        <v>4177</v>
      </c>
      <c r="D3203" s="11">
        <v>98059</v>
      </c>
      <c r="E3203" s="16">
        <v>302000</v>
      </c>
      <c r="F3203" s="12">
        <v>4</v>
      </c>
      <c r="G3203" s="15">
        <v>1.75</v>
      </c>
      <c r="H3203" s="15">
        <v>2020</v>
      </c>
      <c r="I3203" s="13">
        <v>150</v>
      </c>
      <c r="J3203" s="11">
        <v>0</v>
      </c>
      <c r="K3203" s="15" t="s">
        <v>4183</v>
      </c>
      <c r="L3203" s="11" t="s">
        <v>4178</v>
      </c>
      <c r="M3203" s="11" t="s">
        <v>4184</v>
      </c>
      <c r="N3203" s="11" t="s">
        <v>4179</v>
      </c>
      <c r="O3203" s="11">
        <v>62</v>
      </c>
      <c r="P3203" s="11">
        <v>0</v>
      </c>
      <c r="Q3203" s="11">
        <v>62</v>
      </c>
      <c r="R3203" s="11">
        <v>1</v>
      </c>
    </row>
    <row r="3204" spans="1:18">
      <c r="A3204" s="10" t="s">
        <v>7017</v>
      </c>
      <c r="B3204" s="11" t="s">
        <v>319</v>
      </c>
      <c r="C3204" s="11" t="s">
        <v>4177</v>
      </c>
      <c r="D3204" s="11">
        <v>98058</v>
      </c>
      <c r="E3204" s="16">
        <v>302000</v>
      </c>
      <c r="F3204" s="12">
        <v>4</v>
      </c>
      <c r="G3204" s="15">
        <v>1.75</v>
      </c>
      <c r="H3204" s="15">
        <v>1530</v>
      </c>
      <c r="I3204" s="13">
        <v>197</v>
      </c>
      <c r="J3204" s="11">
        <v>0</v>
      </c>
      <c r="K3204" s="15" t="s">
        <v>4183</v>
      </c>
      <c r="L3204" s="11" t="s">
        <v>4183</v>
      </c>
      <c r="M3204" s="11" t="s">
        <v>4184</v>
      </c>
      <c r="N3204" s="11" t="s">
        <v>4180</v>
      </c>
      <c r="O3204" s="11">
        <v>57</v>
      </c>
      <c r="P3204" s="11">
        <v>1997</v>
      </c>
      <c r="Q3204" s="11">
        <v>28</v>
      </c>
      <c r="R3204" s="11">
        <v>1.5</v>
      </c>
    </row>
    <row r="3205" spans="1:18">
      <c r="A3205" s="10" t="s">
        <v>7018</v>
      </c>
      <c r="B3205" s="11" t="s">
        <v>49</v>
      </c>
      <c r="C3205" s="11" t="s">
        <v>4177</v>
      </c>
      <c r="D3205" s="11">
        <v>98136</v>
      </c>
      <c r="E3205" s="16">
        <v>301500</v>
      </c>
      <c r="F3205" s="12">
        <v>2</v>
      </c>
      <c r="G3205" s="15">
        <v>1.5</v>
      </c>
      <c r="H3205" s="11">
        <v>830</v>
      </c>
      <c r="I3205" s="13">
        <v>363</v>
      </c>
      <c r="J3205" s="11">
        <v>0</v>
      </c>
      <c r="K3205" s="15" t="s">
        <v>4183</v>
      </c>
      <c r="L3205" s="11" t="s">
        <v>4183</v>
      </c>
      <c r="M3205" s="11" t="s">
        <v>4184</v>
      </c>
      <c r="N3205" s="11" t="s">
        <v>4180</v>
      </c>
      <c r="O3205" s="11">
        <v>20</v>
      </c>
      <c r="P3205" s="11">
        <v>0</v>
      </c>
      <c r="Q3205" s="11">
        <v>20</v>
      </c>
      <c r="R3205" s="11">
        <v>2</v>
      </c>
    </row>
    <row r="3206" spans="1:18">
      <c r="A3206" s="10" t="s">
        <v>3331</v>
      </c>
      <c r="B3206" s="11" t="s">
        <v>49</v>
      </c>
      <c r="C3206" s="11" t="s">
        <v>4177</v>
      </c>
      <c r="D3206" s="11">
        <v>98178</v>
      </c>
      <c r="E3206" s="16">
        <v>300000</v>
      </c>
      <c r="F3206" s="12">
        <v>2</v>
      </c>
      <c r="G3206" s="15">
        <v>1</v>
      </c>
      <c r="H3206" s="15">
        <v>1340</v>
      </c>
      <c r="I3206" s="13">
        <v>224</v>
      </c>
      <c r="J3206" s="11">
        <v>0</v>
      </c>
      <c r="K3206" s="15" t="s">
        <v>4183</v>
      </c>
      <c r="L3206" s="11" t="s">
        <v>4183</v>
      </c>
      <c r="M3206" s="11" t="s">
        <v>4179</v>
      </c>
      <c r="N3206" s="11" t="s">
        <v>4180</v>
      </c>
      <c r="O3206" s="11">
        <v>78</v>
      </c>
      <c r="P3206" s="11">
        <v>2012</v>
      </c>
      <c r="Q3206" s="11">
        <v>13</v>
      </c>
      <c r="R3206" s="11">
        <v>1</v>
      </c>
    </row>
    <row r="3207" spans="1:18">
      <c r="A3207" s="10" t="s">
        <v>7019</v>
      </c>
      <c r="B3207" s="11" t="s">
        <v>49</v>
      </c>
      <c r="C3207" s="11" t="s">
        <v>4177</v>
      </c>
      <c r="D3207" s="11">
        <v>98125</v>
      </c>
      <c r="E3207" s="16">
        <v>300000</v>
      </c>
      <c r="F3207" s="12">
        <v>3</v>
      </c>
      <c r="G3207" s="15">
        <v>2</v>
      </c>
      <c r="H3207" s="15">
        <v>1510</v>
      </c>
      <c r="I3207" s="13">
        <v>199</v>
      </c>
      <c r="J3207" s="11">
        <v>0</v>
      </c>
      <c r="K3207" s="15" t="s">
        <v>4183</v>
      </c>
      <c r="L3207" s="11" t="s">
        <v>4178</v>
      </c>
      <c r="M3207" s="11" t="s">
        <v>4179</v>
      </c>
      <c r="N3207" s="11" t="s">
        <v>4180</v>
      </c>
      <c r="O3207" s="11">
        <v>52</v>
      </c>
      <c r="P3207" s="11">
        <v>2013</v>
      </c>
      <c r="Q3207" s="11">
        <v>12</v>
      </c>
      <c r="R3207" s="11">
        <v>1</v>
      </c>
    </row>
    <row r="3208" spans="1:18">
      <c r="A3208" s="10" t="s">
        <v>7020</v>
      </c>
      <c r="B3208" s="11" t="s">
        <v>519</v>
      </c>
      <c r="C3208" s="11" t="s">
        <v>4177</v>
      </c>
      <c r="D3208" s="11">
        <v>98092</v>
      </c>
      <c r="E3208" s="16">
        <v>300000</v>
      </c>
      <c r="F3208" s="12">
        <v>4</v>
      </c>
      <c r="G3208" s="15">
        <v>2.5</v>
      </c>
      <c r="H3208" s="15">
        <v>2070</v>
      </c>
      <c r="I3208" s="13">
        <v>145</v>
      </c>
      <c r="J3208" s="11">
        <v>0</v>
      </c>
      <c r="K3208" s="15" t="s">
        <v>4183</v>
      </c>
      <c r="L3208" s="11" t="s">
        <v>4183</v>
      </c>
      <c r="M3208" s="11" t="s">
        <v>4184</v>
      </c>
      <c r="N3208" s="11" t="s">
        <v>4180</v>
      </c>
      <c r="O3208" s="11">
        <v>22</v>
      </c>
      <c r="P3208" s="11">
        <v>0</v>
      </c>
      <c r="Q3208" s="11">
        <v>22</v>
      </c>
      <c r="R3208" s="11">
        <v>2</v>
      </c>
    </row>
    <row r="3209" spans="1:18">
      <c r="A3209" s="10" t="s">
        <v>7021</v>
      </c>
      <c r="B3209" s="11" t="s">
        <v>519</v>
      </c>
      <c r="C3209" s="11" t="s">
        <v>4177</v>
      </c>
      <c r="D3209" s="11">
        <v>98092</v>
      </c>
      <c r="E3209" s="16">
        <v>300000</v>
      </c>
      <c r="F3209" s="12">
        <v>4</v>
      </c>
      <c r="G3209" s="15">
        <v>2.5</v>
      </c>
      <c r="H3209" s="15">
        <v>2303</v>
      </c>
      <c r="I3209" s="13">
        <v>130</v>
      </c>
      <c r="J3209" s="11">
        <v>0</v>
      </c>
      <c r="K3209" s="15" t="s">
        <v>4183</v>
      </c>
      <c r="L3209" s="11" t="s">
        <v>4183</v>
      </c>
      <c r="M3209" s="11" t="s">
        <v>4184</v>
      </c>
      <c r="N3209" s="11" t="s">
        <v>4180</v>
      </c>
      <c r="O3209" s="11">
        <v>19</v>
      </c>
      <c r="P3209" s="11">
        <v>0</v>
      </c>
      <c r="Q3209" s="11">
        <v>19</v>
      </c>
      <c r="R3209" s="11">
        <v>2</v>
      </c>
    </row>
    <row r="3210" spans="1:18">
      <c r="A3210" s="10" t="s">
        <v>7022</v>
      </c>
      <c r="B3210" s="11" t="s">
        <v>519</v>
      </c>
      <c r="C3210" s="11" t="s">
        <v>4177</v>
      </c>
      <c r="D3210" s="11">
        <v>98002</v>
      </c>
      <c r="E3210" s="16">
        <v>300000</v>
      </c>
      <c r="F3210" s="12">
        <v>6</v>
      </c>
      <c r="G3210" s="15">
        <v>5.25</v>
      </c>
      <c r="H3210" s="15">
        <v>2860</v>
      </c>
      <c r="I3210" s="13">
        <v>105</v>
      </c>
      <c r="J3210" s="11">
        <v>0</v>
      </c>
      <c r="K3210" s="15" t="s">
        <v>4183</v>
      </c>
      <c r="L3210" s="11" t="s">
        <v>4183</v>
      </c>
      <c r="M3210" s="11" t="s">
        <v>4184</v>
      </c>
      <c r="N3210" s="11" t="s">
        <v>4180</v>
      </c>
      <c r="O3210" s="11">
        <v>47</v>
      </c>
      <c r="P3210" s="11">
        <v>0</v>
      </c>
      <c r="Q3210" s="11">
        <v>47</v>
      </c>
      <c r="R3210" s="11">
        <v>2</v>
      </c>
    </row>
    <row r="3211" spans="1:18">
      <c r="A3211" s="10" t="s">
        <v>7023</v>
      </c>
      <c r="B3211" s="11" t="s">
        <v>33</v>
      </c>
      <c r="C3211" s="11" t="s">
        <v>4177</v>
      </c>
      <c r="D3211" s="11">
        <v>98008</v>
      </c>
      <c r="E3211" s="16">
        <v>300000</v>
      </c>
      <c r="F3211" s="12">
        <v>3</v>
      </c>
      <c r="G3211" s="15">
        <v>1</v>
      </c>
      <c r="H3211" s="15">
        <v>1150</v>
      </c>
      <c r="I3211" s="13">
        <v>261</v>
      </c>
      <c r="J3211" s="11">
        <v>0</v>
      </c>
      <c r="K3211" s="15" t="s">
        <v>4183</v>
      </c>
      <c r="L3211" s="11" t="s">
        <v>4183</v>
      </c>
      <c r="M3211" s="11" t="s">
        <v>4184</v>
      </c>
      <c r="N3211" s="11" t="s">
        <v>4180</v>
      </c>
      <c r="O3211" s="11">
        <v>65</v>
      </c>
      <c r="P3211" s="11">
        <v>2012</v>
      </c>
      <c r="Q3211" s="11">
        <v>13</v>
      </c>
      <c r="R3211" s="11">
        <v>1</v>
      </c>
    </row>
    <row r="3212" spans="1:18">
      <c r="A3212" s="10" t="s">
        <v>7024</v>
      </c>
      <c r="B3212" s="11" t="s">
        <v>84</v>
      </c>
      <c r="C3212" s="11" t="s">
        <v>4177</v>
      </c>
      <c r="D3212" s="11">
        <v>98042</v>
      </c>
      <c r="E3212" s="16">
        <v>300000</v>
      </c>
      <c r="F3212" s="12">
        <v>4</v>
      </c>
      <c r="G3212" s="15">
        <v>2.5</v>
      </c>
      <c r="H3212" s="15">
        <v>2620</v>
      </c>
      <c r="I3212" s="13">
        <v>115</v>
      </c>
      <c r="J3212" s="11">
        <v>0</v>
      </c>
      <c r="K3212" s="15" t="s">
        <v>4183</v>
      </c>
      <c r="L3212" s="11" t="s">
        <v>4183</v>
      </c>
      <c r="M3212" s="11" t="s">
        <v>4184</v>
      </c>
      <c r="N3212" s="11" t="s">
        <v>4180</v>
      </c>
      <c r="O3212" s="11">
        <v>17</v>
      </c>
      <c r="P3212" s="11">
        <v>0</v>
      </c>
      <c r="Q3212" s="11">
        <v>17</v>
      </c>
      <c r="R3212" s="11">
        <v>2</v>
      </c>
    </row>
    <row r="3213" spans="1:18">
      <c r="A3213" s="10" t="s">
        <v>7025</v>
      </c>
      <c r="B3213" s="11" t="s">
        <v>451</v>
      </c>
      <c r="C3213" s="11" t="s">
        <v>4177</v>
      </c>
      <c r="D3213" s="11">
        <v>98019</v>
      </c>
      <c r="E3213" s="16">
        <v>300000</v>
      </c>
      <c r="F3213" s="12">
        <v>3</v>
      </c>
      <c r="G3213" s="15">
        <v>2.25</v>
      </c>
      <c r="H3213" s="15">
        <v>1660</v>
      </c>
      <c r="I3213" s="13">
        <v>181</v>
      </c>
      <c r="J3213" s="11">
        <v>0</v>
      </c>
      <c r="K3213" s="15" t="s">
        <v>4183</v>
      </c>
      <c r="L3213" s="11" t="s">
        <v>4183</v>
      </c>
      <c r="M3213" s="11" t="s">
        <v>4184</v>
      </c>
      <c r="N3213" s="11" t="s">
        <v>4180</v>
      </c>
      <c r="O3213" s="11">
        <v>24</v>
      </c>
      <c r="P3213" s="11">
        <v>0</v>
      </c>
      <c r="Q3213" s="11">
        <v>24</v>
      </c>
      <c r="R3213" s="11">
        <v>2</v>
      </c>
    </row>
    <row r="3214" spans="1:18">
      <c r="A3214" s="10" t="s">
        <v>7026</v>
      </c>
      <c r="B3214" s="11" t="s">
        <v>675</v>
      </c>
      <c r="C3214" s="11" t="s">
        <v>4177</v>
      </c>
      <c r="D3214" s="11">
        <v>98023</v>
      </c>
      <c r="E3214" s="16">
        <v>300000</v>
      </c>
      <c r="F3214" s="12">
        <v>3</v>
      </c>
      <c r="G3214" s="15">
        <v>2.5</v>
      </c>
      <c r="H3214" s="15">
        <v>2080</v>
      </c>
      <c r="I3214" s="13">
        <v>144</v>
      </c>
      <c r="J3214" s="11">
        <v>0</v>
      </c>
      <c r="K3214" s="15" t="s">
        <v>4183</v>
      </c>
      <c r="L3214" s="11" t="s">
        <v>4183</v>
      </c>
      <c r="M3214" s="11" t="s">
        <v>4184</v>
      </c>
      <c r="N3214" s="11" t="s">
        <v>4180</v>
      </c>
      <c r="O3214" s="11">
        <v>36</v>
      </c>
      <c r="P3214" s="11">
        <v>0</v>
      </c>
      <c r="Q3214" s="11">
        <v>36</v>
      </c>
      <c r="R3214" s="11">
        <v>2</v>
      </c>
    </row>
    <row r="3215" spans="1:18">
      <c r="A3215" s="10" t="s">
        <v>7027</v>
      </c>
      <c r="B3215" s="11" t="s">
        <v>675</v>
      </c>
      <c r="C3215" s="11" t="s">
        <v>4177</v>
      </c>
      <c r="D3215" s="11">
        <v>98023</v>
      </c>
      <c r="E3215" s="16">
        <v>300000</v>
      </c>
      <c r="F3215" s="12">
        <v>4</v>
      </c>
      <c r="G3215" s="15">
        <v>2.5</v>
      </c>
      <c r="H3215" s="15">
        <v>2680</v>
      </c>
      <c r="I3215" s="13">
        <v>112</v>
      </c>
      <c r="J3215" s="11">
        <v>0</v>
      </c>
      <c r="K3215" s="15" t="s">
        <v>4183</v>
      </c>
      <c r="L3215" s="11" t="s">
        <v>4183</v>
      </c>
      <c r="M3215" s="11" t="s">
        <v>4184</v>
      </c>
      <c r="N3215" s="11" t="s">
        <v>4180</v>
      </c>
      <c r="O3215" s="11">
        <v>26</v>
      </c>
      <c r="P3215" s="11">
        <v>0</v>
      </c>
      <c r="Q3215" s="11">
        <v>26</v>
      </c>
      <c r="R3215" s="11">
        <v>2</v>
      </c>
    </row>
    <row r="3216" spans="1:18">
      <c r="A3216" s="10" t="s">
        <v>7028</v>
      </c>
      <c r="B3216" s="11" t="s">
        <v>675</v>
      </c>
      <c r="C3216" s="11" t="s">
        <v>4177</v>
      </c>
      <c r="D3216" s="11">
        <v>98023</v>
      </c>
      <c r="E3216" s="16">
        <v>300000</v>
      </c>
      <c r="F3216" s="12">
        <v>3</v>
      </c>
      <c r="G3216" s="15">
        <v>2.75</v>
      </c>
      <c r="H3216" s="15">
        <v>2090</v>
      </c>
      <c r="I3216" s="13">
        <v>144</v>
      </c>
      <c r="J3216" s="11">
        <v>0</v>
      </c>
      <c r="K3216" s="15" t="s">
        <v>4183</v>
      </c>
      <c r="L3216" s="11" t="s">
        <v>4178</v>
      </c>
      <c r="M3216" s="11" t="s">
        <v>4184</v>
      </c>
      <c r="N3216" s="11" t="s">
        <v>4180</v>
      </c>
      <c r="O3216" s="11">
        <v>38</v>
      </c>
      <c r="P3216" s="11">
        <v>2000</v>
      </c>
      <c r="Q3216" s="11">
        <v>25</v>
      </c>
      <c r="R3216" s="11">
        <v>1</v>
      </c>
    </row>
    <row r="3217" spans="1:18">
      <c r="A3217" s="10" t="s">
        <v>7029</v>
      </c>
      <c r="B3217" s="11" t="s">
        <v>329</v>
      </c>
      <c r="C3217" s="11" t="s">
        <v>4177</v>
      </c>
      <c r="D3217" s="11">
        <v>98028</v>
      </c>
      <c r="E3217" s="16">
        <v>300000</v>
      </c>
      <c r="F3217" s="12">
        <v>3</v>
      </c>
      <c r="G3217" s="15">
        <v>1.5</v>
      </c>
      <c r="H3217" s="15">
        <v>1590</v>
      </c>
      <c r="I3217" s="13">
        <v>189</v>
      </c>
      <c r="J3217" s="11">
        <v>0</v>
      </c>
      <c r="K3217" s="15" t="s">
        <v>4183</v>
      </c>
      <c r="L3217" s="11" t="s">
        <v>4183</v>
      </c>
      <c r="M3217" s="11" t="s">
        <v>4184</v>
      </c>
      <c r="N3217" s="11" t="s">
        <v>4180</v>
      </c>
      <c r="O3217" s="11">
        <v>69</v>
      </c>
      <c r="P3217" s="11">
        <v>2001</v>
      </c>
      <c r="Q3217" s="11">
        <v>24</v>
      </c>
      <c r="R3217" s="11">
        <v>1</v>
      </c>
    </row>
    <row r="3218" spans="1:18">
      <c r="A3218" s="10" t="s">
        <v>7030</v>
      </c>
      <c r="B3218" s="11" t="s">
        <v>1392</v>
      </c>
      <c r="C3218" s="11" t="s">
        <v>4177</v>
      </c>
      <c r="D3218" s="11">
        <v>98031</v>
      </c>
      <c r="E3218" s="16">
        <v>300000</v>
      </c>
      <c r="F3218" s="12">
        <v>4</v>
      </c>
      <c r="G3218" s="15">
        <v>2.5</v>
      </c>
      <c r="H3218" s="15">
        <v>2090</v>
      </c>
      <c r="I3218" s="13">
        <v>144</v>
      </c>
      <c r="J3218" s="11">
        <v>0</v>
      </c>
      <c r="K3218" s="15" t="s">
        <v>4183</v>
      </c>
      <c r="L3218" s="11" t="s">
        <v>4183</v>
      </c>
      <c r="M3218" s="11" t="s">
        <v>4184</v>
      </c>
      <c r="N3218" s="11" t="s">
        <v>4180</v>
      </c>
      <c r="O3218" s="11">
        <v>18</v>
      </c>
      <c r="P3218" s="11">
        <v>0</v>
      </c>
      <c r="Q3218" s="11">
        <v>18</v>
      </c>
      <c r="R3218" s="11">
        <v>2</v>
      </c>
    </row>
    <row r="3219" spans="1:18">
      <c r="A3219" s="10" t="s">
        <v>7031</v>
      </c>
      <c r="B3219" s="11" t="s">
        <v>1392</v>
      </c>
      <c r="C3219" s="11" t="s">
        <v>4177</v>
      </c>
      <c r="D3219" s="11">
        <v>98030</v>
      </c>
      <c r="E3219" s="16">
        <v>300000</v>
      </c>
      <c r="F3219" s="12">
        <v>4</v>
      </c>
      <c r="G3219" s="15">
        <v>2.5</v>
      </c>
      <c r="H3219" s="15">
        <v>2700</v>
      </c>
      <c r="I3219" s="13">
        <v>111</v>
      </c>
      <c r="J3219" s="11">
        <v>0</v>
      </c>
      <c r="K3219" s="15" t="s">
        <v>4183</v>
      </c>
      <c r="L3219" s="11" t="s">
        <v>4178</v>
      </c>
      <c r="M3219" s="11" t="s">
        <v>4184</v>
      </c>
      <c r="N3219" s="11" t="s">
        <v>4179</v>
      </c>
      <c r="O3219" s="11">
        <v>59</v>
      </c>
      <c r="P3219" s="11">
        <v>0</v>
      </c>
      <c r="Q3219" s="11">
        <v>59</v>
      </c>
      <c r="R3219" s="11">
        <v>1</v>
      </c>
    </row>
    <row r="3220" spans="1:18">
      <c r="A3220" s="10" t="s">
        <v>7032</v>
      </c>
      <c r="B3220" s="11" t="s">
        <v>1392</v>
      </c>
      <c r="C3220" s="11" t="s">
        <v>4177</v>
      </c>
      <c r="D3220" s="11">
        <v>98031</v>
      </c>
      <c r="E3220" s="16">
        <v>300000</v>
      </c>
      <c r="F3220" s="12">
        <v>4</v>
      </c>
      <c r="G3220" s="15">
        <v>2.5</v>
      </c>
      <c r="H3220" s="15">
        <v>1840</v>
      </c>
      <c r="I3220" s="13">
        <v>163</v>
      </c>
      <c r="J3220" s="11">
        <v>0</v>
      </c>
      <c r="K3220" s="15" t="s">
        <v>4183</v>
      </c>
      <c r="L3220" s="11" t="s">
        <v>4183</v>
      </c>
      <c r="M3220" s="11" t="s">
        <v>4184</v>
      </c>
      <c r="N3220" s="11" t="s">
        <v>4180</v>
      </c>
      <c r="O3220" s="11">
        <v>21</v>
      </c>
      <c r="P3220" s="11">
        <v>2003</v>
      </c>
      <c r="Q3220" s="11">
        <v>22</v>
      </c>
      <c r="R3220" s="11">
        <v>2</v>
      </c>
    </row>
    <row r="3221" spans="1:18">
      <c r="A3221" s="10" t="s">
        <v>7033</v>
      </c>
      <c r="B3221" s="11" t="s">
        <v>1392</v>
      </c>
      <c r="C3221" s="11" t="s">
        <v>4177</v>
      </c>
      <c r="D3221" s="11">
        <v>98031</v>
      </c>
      <c r="E3221" s="16">
        <v>300000</v>
      </c>
      <c r="F3221" s="12">
        <v>4</v>
      </c>
      <c r="G3221" s="15">
        <v>2.5</v>
      </c>
      <c r="H3221" s="15">
        <v>2200</v>
      </c>
      <c r="I3221" s="13">
        <v>136</v>
      </c>
      <c r="J3221" s="11">
        <v>0</v>
      </c>
      <c r="K3221" s="15" t="s">
        <v>4183</v>
      </c>
      <c r="L3221" s="11" t="s">
        <v>4183</v>
      </c>
      <c r="M3221" s="11" t="s">
        <v>4184</v>
      </c>
      <c r="N3221" s="11" t="s">
        <v>4180</v>
      </c>
      <c r="O3221" s="11">
        <v>27</v>
      </c>
      <c r="P3221" s="11">
        <v>2006</v>
      </c>
      <c r="Q3221" s="11">
        <v>19</v>
      </c>
      <c r="R3221" s="11">
        <v>2</v>
      </c>
    </row>
    <row r="3222" spans="1:18">
      <c r="A3222" s="10" t="s">
        <v>7034</v>
      </c>
      <c r="B3222" s="11" t="s">
        <v>46</v>
      </c>
      <c r="C3222" s="11" t="s">
        <v>4177</v>
      </c>
      <c r="D3222" s="11">
        <v>98034</v>
      </c>
      <c r="E3222" s="16">
        <v>300000</v>
      </c>
      <c r="F3222" s="12">
        <v>3</v>
      </c>
      <c r="G3222" s="15">
        <v>1</v>
      </c>
      <c r="H3222" s="11">
        <v>910</v>
      </c>
      <c r="I3222" s="13">
        <v>330</v>
      </c>
      <c r="J3222" s="11">
        <v>0</v>
      </c>
      <c r="K3222" s="15" t="s">
        <v>4183</v>
      </c>
      <c r="L3222" s="11" t="s">
        <v>4183</v>
      </c>
      <c r="M3222" s="11" t="s">
        <v>4184</v>
      </c>
      <c r="N3222" s="11" t="s">
        <v>4179</v>
      </c>
      <c r="O3222" s="11">
        <v>54</v>
      </c>
      <c r="P3222" s="11">
        <v>0</v>
      </c>
      <c r="Q3222" s="11">
        <v>54</v>
      </c>
      <c r="R3222" s="11">
        <v>1</v>
      </c>
    </row>
    <row r="3223" spans="1:18">
      <c r="A3223" s="10" t="s">
        <v>7035</v>
      </c>
      <c r="B3223" s="11" t="s">
        <v>137</v>
      </c>
      <c r="C3223" s="11" t="s">
        <v>4177</v>
      </c>
      <c r="D3223" s="11">
        <v>98052</v>
      </c>
      <c r="E3223" s="16">
        <v>300000</v>
      </c>
      <c r="F3223" s="12">
        <v>3</v>
      </c>
      <c r="G3223" s="15">
        <v>1</v>
      </c>
      <c r="H3223" s="15">
        <v>1090</v>
      </c>
      <c r="I3223" s="13">
        <v>275</v>
      </c>
      <c r="J3223" s="11">
        <v>0</v>
      </c>
      <c r="K3223" s="15" t="s">
        <v>4183</v>
      </c>
      <c r="L3223" s="11" t="s">
        <v>4183</v>
      </c>
      <c r="M3223" s="11" t="s">
        <v>4184</v>
      </c>
      <c r="N3223" s="11" t="s">
        <v>4179</v>
      </c>
      <c r="O3223" s="11">
        <v>70</v>
      </c>
      <c r="P3223" s="11">
        <v>2009</v>
      </c>
      <c r="Q3223" s="11">
        <v>16</v>
      </c>
      <c r="R3223" s="11">
        <v>1</v>
      </c>
    </row>
    <row r="3224" spans="1:18">
      <c r="A3224" s="10" t="s">
        <v>7036</v>
      </c>
      <c r="B3224" s="11" t="s">
        <v>319</v>
      </c>
      <c r="C3224" s="11" t="s">
        <v>4177</v>
      </c>
      <c r="D3224" s="11">
        <v>98056</v>
      </c>
      <c r="E3224" s="16">
        <v>300000</v>
      </c>
      <c r="F3224" s="12">
        <v>6</v>
      </c>
      <c r="G3224" s="15">
        <v>2</v>
      </c>
      <c r="H3224" s="15">
        <v>2040</v>
      </c>
      <c r="I3224" s="13">
        <v>147</v>
      </c>
      <c r="J3224" s="11">
        <v>0</v>
      </c>
      <c r="K3224" s="15" t="s">
        <v>4183</v>
      </c>
      <c r="L3224" s="11" t="s">
        <v>4183</v>
      </c>
      <c r="M3224" s="11" t="s">
        <v>4184</v>
      </c>
      <c r="N3224" s="11" t="s">
        <v>4179</v>
      </c>
      <c r="O3224" s="11">
        <v>82</v>
      </c>
      <c r="P3224" s="11">
        <v>0</v>
      </c>
      <c r="Q3224" s="11">
        <v>82</v>
      </c>
      <c r="R3224" s="11">
        <v>1</v>
      </c>
    </row>
    <row r="3225" spans="1:18">
      <c r="A3225" s="10" t="s">
        <v>7037</v>
      </c>
      <c r="B3225" s="11" t="s">
        <v>319</v>
      </c>
      <c r="C3225" s="11" t="s">
        <v>4177</v>
      </c>
      <c r="D3225" s="11">
        <v>98059</v>
      </c>
      <c r="E3225" s="16">
        <v>300000</v>
      </c>
      <c r="F3225" s="12">
        <v>3</v>
      </c>
      <c r="G3225" s="15">
        <v>1</v>
      </c>
      <c r="H3225" s="15">
        <v>2120</v>
      </c>
      <c r="I3225" s="13">
        <v>142</v>
      </c>
      <c r="J3225" s="11">
        <v>0</v>
      </c>
      <c r="K3225" s="15" t="s">
        <v>4183</v>
      </c>
      <c r="L3225" s="11" t="s">
        <v>4178</v>
      </c>
      <c r="M3225" s="11" t="s">
        <v>4184</v>
      </c>
      <c r="N3225" s="11" t="s">
        <v>4179</v>
      </c>
      <c r="O3225" s="11">
        <v>58</v>
      </c>
      <c r="P3225" s="11">
        <v>0</v>
      </c>
      <c r="Q3225" s="11">
        <v>58</v>
      </c>
      <c r="R3225" s="11">
        <v>1</v>
      </c>
    </row>
    <row r="3226" spans="1:18">
      <c r="A3226" s="10" t="s">
        <v>7038</v>
      </c>
      <c r="B3226" s="11" t="s">
        <v>319</v>
      </c>
      <c r="C3226" s="11" t="s">
        <v>4177</v>
      </c>
      <c r="D3226" s="11">
        <v>98058</v>
      </c>
      <c r="E3226" s="16">
        <v>300000</v>
      </c>
      <c r="F3226" s="12">
        <v>3</v>
      </c>
      <c r="G3226" s="15">
        <v>2.25</v>
      </c>
      <c r="H3226" s="15">
        <v>1780</v>
      </c>
      <c r="I3226" s="13">
        <v>169</v>
      </c>
      <c r="J3226" s="11">
        <v>0</v>
      </c>
      <c r="K3226" s="15" t="s">
        <v>4183</v>
      </c>
      <c r="L3226" s="11" t="s">
        <v>4183</v>
      </c>
      <c r="M3226" s="11" t="s">
        <v>4184</v>
      </c>
      <c r="N3226" s="11" t="s">
        <v>4180</v>
      </c>
      <c r="O3226" s="11">
        <v>58</v>
      </c>
      <c r="P3226" s="11">
        <v>2011</v>
      </c>
      <c r="Q3226" s="11">
        <v>14</v>
      </c>
      <c r="R3226" s="11">
        <v>1</v>
      </c>
    </row>
    <row r="3227" spans="1:18">
      <c r="A3227" s="10" t="s">
        <v>7039</v>
      </c>
      <c r="B3227" s="11" t="s">
        <v>319</v>
      </c>
      <c r="C3227" s="11" t="s">
        <v>4177</v>
      </c>
      <c r="D3227" s="11">
        <v>98058</v>
      </c>
      <c r="E3227" s="16">
        <v>300000</v>
      </c>
      <c r="F3227" s="12">
        <v>4</v>
      </c>
      <c r="G3227" s="15">
        <v>3</v>
      </c>
      <c r="H3227" s="15">
        <v>2200</v>
      </c>
      <c r="I3227" s="13">
        <v>136</v>
      </c>
      <c r="J3227" s="11">
        <v>0</v>
      </c>
      <c r="K3227" s="15" t="s">
        <v>4183</v>
      </c>
      <c r="L3227" s="11" t="s">
        <v>4183</v>
      </c>
      <c r="M3227" s="11" t="s">
        <v>4184</v>
      </c>
      <c r="N3227" s="11" t="s">
        <v>4180</v>
      </c>
      <c r="O3227" s="11">
        <v>65</v>
      </c>
      <c r="P3227" s="11">
        <v>2012</v>
      </c>
      <c r="Q3227" s="11">
        <v>13</v>
      </c>
      <c r="R3227" s="11">
        <v>1</v>
      </c>
    </row>
    <row r="3228" spans="1:18">
      <c r="A3228" s="10" t="s">
        <v>7040</v>
      </c>
      <c r="B3228" s="11" t="s">
        <v>49</v>
      </c>
      <c r="C3228" s="11" t="s">
        <v>4177</v>
      </c>
      <c r="D3228" s="11">
        <v>98133</v>
      </c>
      <c r="E3228" s="16">
        <v>300000</v>
      </c>
      <c r="F3228" s="12">
        <v>2</v>
      </c>
      <c r="G3228" s="15">
        <v>1</v>
      </c>
      <c r="H3228" s="11">
        <v>820</v>
      </c>
      <c r="I3228" s="13">
        <v>366</v>
      </c>
      <c r="J3228" s="11">
        <v>0</v>
      </c>
      <c r="K3228" s="15" t="s">
        <v>4183</v>
      </c>
      <c r="L3228" s="11" t="s">
        <v>4183</v>
      </c>
      <c r="M3228" s="11" t="s">
        <v>4184</v>
      </c>
      <c r="N3228" s="11" t="s">
        <v>4179</v>
      </c>
      <c r="O3228" s="11">
        <v>109</v>
      </c>
      <c r="P3228" s="11">
        <v>0</v>
      </c>
      <c r="Q3228" s="11">
        <v>109</v>
      </c>
      <c r="R3228" s="11">
        <v>1</v>
      </c>
    </row>
    <row r="3229" spans="1:18">
      <c r="A3229" s="10" t="s">
        <v>7041</v>
      </c>
      <c r="B3229" s="11" t="s">
        <v>49</v>
      </c>
      <c r="C3229" s="11" t="s">
        <v>4177</v>
      </c>
      <c r="D3229" s="11">
        <v>98115</v>
      </c>
      <c r="E3229" s="16">
        <v>300000</v>
      </c>
      <c r="F3229" s="12">
        <v>3</v>
      </c>
      <c r="G3229" s="15">
        <v>1</v>
      </c>
      <c r="H3229" s="15">
        <v>1260</v>
      </c>
      <c r="I3229" s="13">
        <v>238</v>
      </c>
      <c r="J3229" s="11">
        <v>0</v>
      </c>
      <c r="K3229" s="15" t="s">
        <v>4183</v>
      </c>
      <c r="L3229" s="11" t="s">
        <v>4183</v>
      </c>
      <c r="M3229" s="11" t="s">
        <v>4184</v>
      </c>
      <c r="N3229" s="11" t="s">
        <v>4180</v>
      </c>
      <c r="O3229" s="11">
        <v>79</v>
      </c>
      <c r="P3229" s="11">
        <v>0</v>
      </c>
      <c r="Q3229" s="11">
        <v>79</v>
      </c>
      <c r="R3229" s="11">
        <v>1</v>
      </c>
    </row>
    <row r="3230" spans="1:18">
      <c r="A3230" s="10" t="s">
        <v>7042</v>
      </c>
      <c r="B3230" s="11" t="s">
        <v>49</v>
      </c>
      <c r="C3230" s="11" t="s">
        <v>4177</v>
      </c>
      <c r="D3230" s="11">
        <v>98177</v>
      </c>
      <c r="E3230" s="16">
        <v>300000</v>
      </c>
      <c r="F3230" s="12">
        <v>2</v>
      </c>
      <c r="G3230" s="15">
        <v>1.75</v>
      </c>
      <c r="H3230" s="15">
        <v>1360</v>
      </c>
      <c r="I3230" s="13">
        <v>221</v>
      </c>
      <c r="J3230" s="11">
        <v>0</v>
      </c>
      <c r="K3230" s="15" t="s">
        <v>4183</v>
      </c>
      <c r="L3230" s="11" t="s">
        <v>4178</v>
      </c>
      <c r="M3230" s="11" t="s">
        <v>4184</v>
      </c>
      <c r="N3230" s="11" t="s">
        <v>4180</v>
      </c>
      <c r="O3230" s="11">
        <v>50</v>
      </c>
      <c r="P3230" s="11">
        <v>0</v>
      </c>
      <c r="Q3230" s="11">
        <v>50</v>
      </c>
      <c r="R3230" s="11">
        <v>1</v>
      </c>
    </row>
    <row r="3231" spans="1:18">
      <c r="A3231" s="10" t="s">
        <v>7043</v>
      </c>
      <c r="B3231" s="11" t="s">
        <v>49</v>
      </c>
      <c r="C3231" s="11" t="s">
        <v>4177</v>
      </c>
      <c r="D3231" s="11">
        <v>98108</v>
      </c>
      <c r="E3231" s="16">
        <v>300000</v>
      </c>
      <c r="F3231" s="12">
        <v>3</v>
      </c>
      <c r="G3231" s="15">
        <v>3.25</v>
      </c>
      <c r="H3231" s="15">
        <v>1470</v>
      </c>
      <c r="I3231" s="13">
        <v>204</v>
      </c>
      <c r="J3231" s="11">
        <v>0</v>
      </c>
      <c r="K3231" s="15" t="s">
        <v>4183</v>
      </c>
      <c r="L3231" s="11" t="s">
        <v>4178</v>
      </c>
      <c r="M3231" s="11" t="s">
        <v>4184</v>
      </c>
      <c r="N3231" s="11" t="s">
        <v>4180</v>
      </c>
      <c r="O3231" s="11">
        <v>17</v>
      </c>
      <c r="P3231" s="11">
        <v>0</v>
      </c>
      <c r="Q3231" s="11">
        <v>17</v>
      </c>
      <c r="R3231" s="11">
        <v>2</v>
      </c>
    </row>
    <row r="3232" spans="1:18">
      <c r="A3232" s="10" t="s">
        <v>3357</v>
      </c>
      <c r="B3232" s="11" t="s">
        <v>49</v>
      </c>
      <c r="C3232" s="11" t="s">
        <v>4177</v>
      </c>
      <c r="D3232" s="11">
        <v>98108</v>
      </c>
      <c r="E3232" s="16">
        <v>300000</v>
      </c>
      <c r="F3232" s="12">
        <v>3</v>
      </c>
      <c r="G3232" s="15">
        <v>2.5</v>
      </c>
      <c r="H3232" s="15">
        <v>1700</v>
      </c>
      <c r="I3232" s="13">
        <v>176</v>
      </c>
      <c r="J3232" s="11">
        <v>0</v>
      </c>
      <c r="K3232" s="15" t="s">
        <v>4183</v>
      </c>
      <c r="L3232" s="11" t="s">
        <v>4183</v>
      </c>
      <c r="M3232" s="11" t="s">
        <v>4184</v>
      </c>
      <c r="N3232" s="11" t="s">
        <v>4180</v>
      </c>
      <c r="O3232" s="11">
        <v>25</v>
      </c>
      <c r="P3232" s="11">
        <v>0</v>
      </c>
      <c r="Q3232" s="11">
        <v>25</v>
      </c>
      <c r="R3232" s="11">
        <v>2</v>
      </c>
    </row>
    <row r="3233" spans="1:18">
      <c r="A3233" s="10" t="s">
        <v>7044</v>
      </c>
      <c r="B3233" s="11" t="s">
        <v>49</v>
      </c>
      <c r="C3233" s="11" t="s">
        <v>4177</v>
      </c>
      <c r="D3233" s="11">
        <v>98168</v>
      </c>
      <c r="E3233" s="16">
        <v>300000</v>
      </c>
      <c r="F3233" s="12">
        <v>5</v>
      </c>
      <c r="G3233" s="15">
        <v>3</v>
      </c>
      <c r="H3233" s="15">
        <v>1940</v>
      </c>
      <c r="I3233" s="13">
        <v>155</v>
      </c>
      <c r="J3233" s="11">
        <v>0</v>
      </c>
      <c r="K3233" s="15" t="s">
        <v>4183</v>
      </c>
      <c r="L3233" s="11" t="s">
        <v>4178</v>
      </c>
      <c r="M3233" s="11" t="s">
        <v>4184</v>
      </c>
      <c r="N3233" s="11" t="s">
        <v>4180</v>
      </c>
      <c r="O3233" s="11">
        <v>18</v>
      </c>
      <c r="P3233" s="11">
        <v>0</v>
      </c>
      <c r="Q3233" s="11">
        <v>18</v>
      </c>
      <c r="R3233" s="11">
        <v>1</v>
      </c>
    </row>
    <row r="3234" spans="1:18">
      <c r="A3234" s="10" t="s">
        <v>3359</v>
      </c>
      <c r="B3234" s="11" t="s">
        <v>49</v>
      </c>
      <c r="C3234" s="11" t="s">
        <v>4177</v>
      </c>
      <c r="D3234" s="11">
        <v>98108</v>
      </c>
      <c r="E3234" s="16">
        <v>300000</v>
      </c>
      <c r="F3234" s="12">
        <v>5</v>
      </c>
      <c r="G3234" s="15">
        <v>2.5</v>
      </c>
      <c r="H3234" s="15">
        <v>2760</v>
      </c>
      <c r="I3234" s="13">
        <v>109</v>
      </c>
      <c r="J3234" s="11">
        <v>0</v>
      </c>
      <c r="K3234" s="15" t="s">
        <v>4183</v>
      </c>
      <c r="L3234" s="11" t="s">
        <v>4183</v>
      </c>
      <c r="M3234" s="11" t="s">
        <v>4184</v>
      </c>
      <c r="N3234" s="11" t="s">
        <v>4180</v>
      </c>
      <c r="O3234" s="11">
        <v>19</v>
      </c>
      <c r="P3234" s="11">
        <v>0</v>
      </c>
      <c r="Q3234" s="11">
        <v>19</v>
      </c>
      <c r="R3234" s="11">
        <v>2</v>
      </c>
    </row>
    <row r="3235" spans="1:18">
      <c r="A3235" s="10" t="s">
        <v>7045</v>
      </c>
      <c r="B3235" s="11" t="s">
        <v>49</v>
      </c>
      <c r="C3235" s="11" t="s">
        <v>4177</v>
      </c>
      <c r="D3235" s="11">
        <v>98106</v>
      </c>
      <c r="E3235" s="16">
        <v>300000</v>
      </c>
      <c r="F3235" s="12">
        <v>3</v>
      </c>
      <c r="G3235" s="15">
        <v>1</v>
      </c>
      <c r="H3235" s="11">
        <v>930</v>
      </c>
      <c r="I3235" s="13">
        <v>323</v>
      </c>
      <c r="J3235" s="11">
        <v>0</v>
      </c>
      <c r="K3235" s="15" t="s">
        <v>4183</v>
      </c>
      <c r="L3235" s="11" t="s">
        <v>4183</v>
      </c>
      <c r="M3235" s="11" t="s">
        <v>4184</v>
      </c>
      <c r="N3235" s="11" t="s">
        <v>4181</v>
      </c>
      <c r="O3235" s="11">
        <v>106</v>
      </c>
      <c r="P3235" s="11">
        <v>1934</v>
      </c>
      <c r="Q3235" s="11">
        <v>91</v>
      </c>
      <c r="R3235" s="11">
        <v>1.5</v>
      </c>
    </row>
    <row r="3236" spans="1:18">
      <c r="A3236" s="10" t="s">
        <v>3361</v>
      </c>
      <c r="B3236" s="11" t="s">
        <v>49</v>
      </c>
      <c r="C3236" s="11" t="s">
        <v>4177</v>
      </c>
      <c r="D3236" s="11">
        <v>98108</v>
      </c>
      <c r="E3236" s="16">
        <v>300000</v>
      </c>
      <c r="F3236" s="12">
        <v>4</v>
      </c>
      <c r="G3236" s="15">
        <v>1.75</v>
      </c>
      <c r="H3236" s="15">
        <v>1820</v>
      </c>
      <c r="I3236" s="13">
        <v>165</v>
      </c>
      <c r="J3236" s="11">
        <v>0</v>
      </c>
      <c r="K3236" s="15" t="s">
        <v>4183</v>
      </c>
      <c r="L3236" s="11" t="s">
        <v>4178</v>
      </c>
      <c r="M3236" s="11" t="s">
        <v>4184</v>
      </c>
      <c r="N3236" s="11" t="s">
        <v>4179</v>
      </c>
      <c r="O3236" s="11">
        <v>99</v>
      </c>
      <c r="P3236" s="11">
        <v>1993</v>
      </c>
      <c r="Q3236" s="11">
        <v>32</v>
      </c>
      <c r="R3236" s="11">
        <v>1</v>
      </c>
    </row>
    <row r="3237" spans="1:18">
      <c r="A3237" s="10" t="s">
        <v>7046</v>
      </c>
      <c r="B3237" s="11" t="s">
        <v>49</v>
      </c>
      <c r="C3237" s="11" t="s">
        <v>4177</v>
      </c>
      <c r="D3237" s="11">
        <v>98126</v>
      </c>
      <c r="E3237" s="16">
        <v>300000</v>
      </c>
      <c r="F3237" s="12">
        <v>2</v>
      </c>
      <c r="G3237" s="15">
        <v>1</v>
      </c>
      <c r="H3237" s="11">
        <v>750</v>
      </c>
      <c r="I3237" s="13">
        <v>400</v>
      </c>
      <c r="J3237" s="11">
        <v>0</v>
      </c>
      <c r="K3237" s="15" t="s">
        <v>4183</v>
      </c>
      <c r="L3237" s="11" t="s">
        <v>4183</v>
      </c>
      <c r="M3237" s="11" t="s">
        <v>4184</v>
      </c>
      <c r="N3237" s="11" t="s">
        <v>4179</v>
      </c>
      <c r="O3237" s="11">
        <v>84</v>
      </c>
      <c r="P3237" s="11">
        <v>1998</v>
      </c>
      <c r="Q3237" s="11">
        <v>27</v>
      </c>
      <c r="R3237" s="11">
        <v>1</v>
      </c>
    </row>
    <row r="3238" spans="1:18">
      <c r="A3238" s="10" t="s">
        <v>7047</v>
      </c>
      <c r="B3238" s="11" t="s">
        <v>49</v>
      </c>
      <c r="C3238" s="11" t="s">
        <v>4177</v>
      </c>
      <c r="D3238" s="11">
        <v>98106</v>
      </c>
      <c r="E3238" s="16">
        <v>300000</v>
      </c>
      <c r="F3238" s="12">
        <v>2</v>
      </c>
      <c r="G3238" s="15">
        <v>1</v>
      </c>
      <c r="H3238" s="11">
        <v>970</v>
      </c>
      <c r="I3238" s="13">
        <v>309</v>
      </c>
      <c r="J3238" s="11">
        <v>0</v>
      </c>
      <c r="K3238" s="15" t="s">
        <v>4183</v>
      </c>
      <c r="L3238" s="11" t="s">
        <v>4183</v>
      </c>
      <c r="M3238" s="11" t="s">
        <v>4184</v>
      </c>
      <c r="N3238" s="11" t="s">
        <v>4180</v>
      </c>
      <c r="O3238" s="11">
        <v>76</v>
      </c>
      <c r="P3238" s="11">
        <v>1998</v>
      </c>
      <c r="Q3238" s="11">
        <v>27</v>
      </c>
      <c r="R3238" s="11">
        <v>1</v>
      </c>
    </row>
    <row r="3239" spans="1:18">
      <c r="A3239" s="10" t="s">
        <v>7048</v>
      </c>
      <c r="B3239" s="11" t="s">
        <v>49</v>
      </c>
      <c r="C3239" s="11" t="s">
        <v>4177</v>
      </c>
      <c r="D3239" s="11">
        <v>98125</v>
      </c>
      <c r="E3239" s="16">
        <v>300000</v>
      </c>
      <c r="F3239" s="12">
        <v>3</v>
      </c>
      <c r="G3239" s="15">
        <v>2</v>
      </c>
      <c r="H3239" s="15">
        <v>2020</v>
      </c>
      <c r="I3239" s="13">
        <v>149</v>
      </c>
      <c r="J3239" s="11">
        <v>0</v>
      </c>
      <c r="K3239" s="15" t="s">
        <v>4183</v>
      </c>
      <c r="L3239" s="11" t="s">
        <v>4178</v>
      </c>
      <c r="M3239" s="11" t="s">
        <v>4184</v>
      </c>
      <c r="N3239" s="11" t="s">
        <v>4179</v>
      </c>
      <c r="O3239" s="11">
        <v>68</v>
      </c>
      <c r="P3239" s="11">
        <v>2001</v>
      </c>
      <c r="Q3239" s="11">
        <v>24</v>
      </c>
      <c r="R3239" s="11">
        <v>1</v>
      </c>
    </row>
    <row r="3240" spans="1:18">
      <c r="A3240" s="10" t="s">
        <v>7049</v>
      </c>
      <c r="B3240" s="11" t="s">
        <v>100</v>
      </c>
      <c r="C3240" s="11" t="s">
        <v>4177</v>
      </c>
      <c r="D3240" s="11">
        <v>98155</v>
      </c>
      <c r="E3240" s="16">
        <v>300000</v>
      </c>
      <c r="F3240" s="12">
        <v>4</v>
      </c>
      <c r="G3240" s="15">
        <v>1</v>
      </c>
      <c r="H3240" s="15">
        <v>1370</v>
      </c>
      <c r="I3240" s="13">
        <v>219</v>
      </c>
      <c r="J3240" s="11">
        <v>0</v>
      </c>
      <c r="K3240" s="15" t="s">
        <v>4183</v>
      </c>
      <c r="L3240" s="11" t="s">
        <v>4183</v>
      </c>
      <c r="M3240" s="11" t="s">
        <v>4184</v>
      </c>
      <c r="N3240" s="11" t="s">
        <v>4180</v>
      </c>
      <c r="O3240" s="11">
        <v>76</v>
      </c>
      <c r="P3240" s="11">
        <v>1998</v>
      </c>
      <c r="Q3240" s="11">
        <v>27</v>
      </c>
      <c r="R3240" s="11">
        <v>1</v>
      </c>
    </row>
    <row r="3241" spans="1:18">
      <c r="A3241" s="10" t="s">
        <v>7050</v>
      </c>
      <c r="B3241" s="11" t="s">
        <v>100</v>
      </c>
      <c r="C3241" s="11" t="s">
        <v>4177</v>
      </c>
      <c r="D3241" s="11">
        <v>98177</v>
      </c>
      <c r="E3241" s="16">
        <v>300000</v>
      </c>
      <c r="F3241" s="12">
        <v>3</v>
      </c>
      <c r="G3241" s="15">
        <v>1</v>
      </c>
      <c r="H3241" s="15">
        <v>2150</v>
      </c>
      <c r="I3241" s="13">
        <v>140</v>
      </c>
      <c r="J3241" s="11">
        <v>0</v>
      </c>
      <c r="K3241" s="15" t="s">
        <v>4183</v>
      </c>
      <c r="L3241" s="11" t="s">
        <v>4183</v>
      </c>
      <c r="M3241" s="11" t="s">
        <v>4184</v>
      </c>
      <c r="N3241" s="11" t="s">
        <v>4180</v>
      </c>
      <c r="O3241" s="11">
        <v>71</v>
      </c>
      <c r="P3241" s="11">
        <v>2005</v>
      </c>
      <c r="Q3241" s="11">
        <v>20</v>
      </c>
      <c r="R3241" s="11">
        <v>1</v>
      </c>
    </row>
    <row r="3242" spans="1:18">
      <c r="A3242" s="10" t="s">
        <v>3367</v>
      </c>
      <c r="B3242" s="11" t="s">
        <v>100</v>
      </c>
      <c r="C3242" s="11" t="s">
        <v>4177</v>
      </c>
      <c r="D3242" s="11">
        <v>98133</v>
      </c>
      <c r="E3242" s="16">
        <v>300000</v>
      </c>
      <c r="F3242" s="12">
        <v>3</v>
      </c>
      <c r="G3242" s="15">
        <v>1</v>
      </c>
      <c r="H3242" s="15">
        <v>1220</v>
      </c>
      <c r="I3242" s="13">
        <v>246</v>
      </c>
      <c r="J3242" s="11">
        <v>0</v>
      </c>
      <c r="K3242" s="15" t="s">
        <v>4183</v>
      </c>
      <c r="L3242" s="11" t="s">
        <v>4183</v>
      </c>
      <c r="M3242" s="11" t="s">
        <v>4184</v>
      </c>
      <c r="N3242" s="11" t="s">
        <v>4179</v>
      </c>
      <c r="O3242" s="11">
        <v>70</v>
      </c>
      <c r="P3242" s="11">
        <v>2009</v>
      </c>
      <c r="Q3242" s="11">
        <v>16</v>
      </c>
      <c r="R3242" s="11">
        <v>1</v>
      </c>
    </row>
    <row r="3243" spans="1:18">
      <c r="A3243" s="10" t="s">
        <v>7051</v>
      </c>
      <c r="B3243" s="11" t="s">
        <v>100</v>
      </c>
      <c r="C3243" s="11" t="s">
        <v>4177</v>
      </c>
      <c r="D3243" s="11">
        <v>98155</v>
      </c>
      <c r="E3243" s="16">
        <v>300000</v>
      </c>
      <c r="F3243" s="12">
        <v>2</v>
      </c>
      <c r="G3243" s="15">
        <v>1</v>
      </c>
      <c r="H3243" s="11">
        <v>960</v>
      </c>
      <c r="I3243" s="13">
        <v>313</v>
      </c>
      <c r="J3243" s="11">
        <v>0</v>
      </c>
      <c r="K3243" s="15" t="s">
        <v>4183</v>
      </c>
      <c r="L3243" s="11" t="s">
        <v>4183</v>
      </c>
      <c r="M3243" s="11" t="s">
        <v>4184</v>
      </c>
      <c r="N3243" s="11" t="s">
        <v>4180</v>
      </c>
      <c r="O3243" s="11">
        <v>78</v>
      </c>
      <c r="P3243" s="11">
        <v>2012</v>
      </c>
      <c r="Q3243" s="11">
        <v>13</v>
      </c>
      <c r="R3243" s="11">
        <v>1</v>
      </c>
    </row>
    <row r="3244" spans="1:18">
      <c r="A3244" s="10" t="s">
        <v>7052</v>
      </c>
      <c r="B3244" s="11" t="s">
        <v>100</v>
      </c>
      <c r="C3244" s="11" t="s">
        <v>4177</v>
      </c>
      <c r="D3244" s="11">
        <v>98155</v>
      </c>
      <c r="E3244" s="16">
        <v>300000</v>
      </c>
      <c r="F3244" s="12">
        <v>2</v>
      </c>
      <c r="G3244" s="15">
        <v>1</v>
      </c>
      <c r="H3244" s="15">
        <v>1010</v>
      </c>
      <c r="I3244" s="13">
        <v>297</v>
      </c>
      <c r="J3244" s="11">
        <v>0</v>
      </c>
      <c r="K3244" s="15" t="s">
        <v>4183</v>
      </c>
      <c r="L3244" s="11" t="s">
        <v>4183</v>
      </c>
      <c r="M3244" s="11" t="s">
        <v>4184</v>
      </c>
      <c r="N3244" s="11" t="s">
        <v>4180</v>
      </c>
      <c r="O3244" s="11">
        <v>78</v>
      </c>
      <c r="P3244" s="11">
        <v>2012</v>
      </c>
      <c r="Q3244" s="11">
        <v>13</v>
      </c>
      <c r="R3244" s="11">
        <v>1</v>
      </c>
    </row>
    <row r="3245" spans="1:18">
      <c r="A3245" s="10" t="s">
        <v>3370</v>
      </c>
      <c r="B3245" s="11" t="s">
        <v>519</v>
      </c>
      <c r="C3245" s="11" t="s">
        <v>4177</v>
      </c>
      <c r="D3245" s="11">
        <v>98092</v>
      </c>
      <c r="E3245" s="16">
        <v>299995</v>
      </c>
      <c r="F3245" s="12">
        <v>3</v>
      </c>
      <c r="G3245" s="15">
        <v>2.5</v>
      </c>
      <c r="H3245" s="15">
        <v>1970</v>
      </c>
      <c r="I3245" s="13">
        <v>152</v>
      </c>
      <c r="J3245" s="11">
        <v>0</v>
      </c>
      <c r="K3245" s="15" t="s">
        <v>4183</v>
      </c>
      <c r="L3245" s="11" t="s">
        <v>4183</v>
      </c>
      <c r="M3245" s="11" t="s">
        <v>4184</v>
      </c>
      <c r="N3245" s="11" t="s">
        <v>4180</v>
      </c>
      <c r="O3245" s="11">
        <v>37</v>
      </c>
      <c r="P3245" s="11">
        <v>2000</v>
      </c>
      <c r="Q3245" s="11">
        <v>25</v>
      </c>
      <c r="R3245" s="11">
        <v>2</v>
      </c>
    </row>
    <row r="3246" spans="1:18">
      <c r="A3246" s="10" t="s">
        <v>7053</v>
      </c>
      <c r="B3246" s="11" t="s">
        <v>100</v>
      </c>
      <c r="C3246" s="11" t="s">
        <v>4177</v>
      </c>
      <c r="D3246" s="11">
        <v>98155</v>
      </c>
      <c r="E3246" s="16">
        <v>299995</v>
      </c>
      <c r="F3246" s="12">
        <v>2</v>
      </c>
      <c r="G3246" s="15">
        <v>1</v>
      </c>
      <c r="H3246" s="15">
        <v>1060</v>
      </c>
      <c r="I3246" s="13">
        <v>283</v>
      </c>
      <c r="J3246" s="11">
        <v>0</v>
      </c>
      <c r="K3246" s="15" t="s">
        <v>4183</v>
      </c>
      <c r="L3246" s="11" t="s">
        <v>4183</v>
      </c>
      <c r="M3246" s="11" t="s">
        <v>4184</v>
      </c>
      <c r="N3246" s="11" t="s">
        <v>4179</v>
      </c>
      <c r="O3246" s="11">
        <v>74</v>
      </c>
      <c r="P3246" s="11">
        <v>1999</v>
      </c>
      <c r="Q3246" s="11">
        <v>26</v>
      </c>
      <c r="R3246" s="11">
        <v>1</v>
      </c>
    </row>
    <row r="3247" spans="1:18">
      <c r="A3247" s="10" t="s">
        <v>7054</v>
      </c>
      <c r="B3247" s="11" t="s">
        <v>675</v>
      </c>
      <c r="C3247" s="11" t="s">
        <v>4177</v>
      </c>
      <c r="D3247" s="11">
        <v>98023</v>
      </c>
      <c r="E3247" s="16">
        <v>299950</v>
      </c>
      <c r="F3247" s="12">
        <v>3</v>
      </c>
      <c r="G3247" s="15">
        <v>1.75</v>
      </c>
      <c r="H3247" s="15">
        <v>1790</v>
      </c>
      <c r="I3247" s="13">
        <v>168</v>
      </c>
      <c r="J3247" s="11">
        <v>0</v>
      </c>
      <c r="K3247" s="15" t="s">
        <v>4183</v>
      </c>
      <c r="L3247" s="11" t="s">
        <v>4183</v>
      </c>
      <c r="M3247" s="11" t="s">
        <v>4197</v>
      </c>
      <c r="N3247" s="11" t="s">
        <v>4180</v>
      </c>
      <c r="O3247" s="11">
        <v>47</v>
      </c>
      <c r="P3247" s="11">
        <v>0</v>
      </c>
      <c r="Q3247" s="11">
        <v>47</v>
      </c>
      <c r="R3247" s="11">
        <v>1</v>
      </c>
    </row>
    <row r="3248" spans="1:18">
      <c r="A3248" s="10" t="s">
        <v>7055</v>
      </c>
      <c r="B3248" s="11" t="s">
        <v>519</v>
      </c>
      <c r="C3248" s="11" t="s">
        <v>4177</v>
      </c>
      <c r="D3248" s="11">
        <v>98092</v>
      </c>
      <c r="E3248" s="16">
        <v>299950</v>
      </c>
      <c r="F3248" s="12">
        <v>4</v>
      </c>
      <c r="G3248" s="15">
        <v>1.75</v>
      </c>
      <c r="H3248" s="15">
        <v>1560</v>
      </c>
      <c r="I3248" s="13">
        <v>192</v>
      </c>
      <c r="J3248" s="11">
        <v>1</v>
      </c>
      <c r="K3248" s="15" t="s">
        <v>4183</v>
      </c>
      <c r="L3248" s="11" t="s">
        <v>4183</v>
      </c>
      <c r="M3248" s="11" t="s">
        <v>4184</v>
      </c>
      <c r="N3248" s="11" t="s">
        <v>4179</v>
      </c>
      <c r="O3248" s="11">
        <v>60</v>
      </c>
      <c r="P3248" s="11">
        <v>0</v>
      </c>
      <c r="Q3248" s="11">
        <v>60</v>
      </c>
      <c r="R3248" s="11">
        <v>1</v>
      </c>
    </row>
    <row r="3249" spans="1:18">
      <c r="A3249" s="10" t="s">
        <v>7056</v>
      </c>
      <c r="B3249" s="11" t="s">
        <v>519</v>
      </c>
      <c r="C3249" s="11" t="s">
        <v>4177</v>
      </c>
      <c r="D3249" s="11">
        <v>98001</v>
      </c>
      <c r="E3249" s="16">
        <v>299950</v>
      </c>
      <c r="F3249" s="12">
        <v>3</v>
      </c>
      <c r="G3249" s="15">
        <v>2.5</v>
      </c>
      <c r="H3249" s="15">
        <v>1870</v>
      </c>
      <c r="I3249" s="13">
        <v>160</v>
      </c>
      <c r="J3249" s="11">
        <v>0</v>
      </c>
      <c r="K3249" s="15" t="s">
        <v>4183</v>
      </c>
      <c r="L3249" s="11" t="s">
        <v>4183</v>
      </c>
      <c r="M3249" s="11" t="s">
        <v>4184</v>
      </c>
      <c r="N3249" s="11" t="s">
        <v>4180</v>
      </c>
      <c r="O3249" s="11">
        <v>35</v>
      </c>
      <c r="P3249" s="11">
        <v>2009</v>
      </c>
      <c r="Q3249" s="11">
        <v>16</v>
      </c>
      <c r="R3249" s="11">
        <v>2</v>
      </c>
    </row>
    <row r="3250" spans="1:18">
      <c r="A3250" s="10" t="s">
        <v>6521</v>
      </c>
      <c r="B3250" s="11" t="s">
        <v>49</v>
      </c>
      <c r="C3250" s="11" t="s">
        <v>4177</v>
      </c>
      <c r="D3250" s="11">
        <v>98106</v>
      </c>
      <c r="E3250" s="16">
        <v>299950</v>
      </c>
      <c r="F3250" s="12">
        <v>3</v>
      </c>
      <c r="G3250" s="15">
        <v>1</v>
      </c>
      <c r="H3250" s="15">
        <v>1210</v>
      </c>
      <c r="I3250" s="13">
        <v>248</v>
      </c>
      <c r="J3250" s="11">
        <v>0</v>
      </c>
      <c r="K3250" s="15" t="s">
        <v>4183</v>
      </c>
      <c r="L3250" s="11" t="s">
        <v>4183</v>
      </c>
      <c r="M3250" s="11" t="s">
        <v>4184</v>
      </c>
      <c r="N3250" s="11" t="s">
        <v>4180</v>
      </c>
      <c r="O3250" s="11">
        <v>70</v>
      </c>
      <c r="P3250" s="11">
        <v>2005</v>
      </c>
      <c r="Q3250" s="11">
        <v>20</v>
      </c>
      <c r="R3250" s="11">
        <v>1</v>
      </c>
    </row>
    <row r="3251" spans="1:18">
      <c r="A3251" s="10" t="s">
        <v>7057</v>
      </c>
      <c r="B3251" s="11" t="s">
        <v>100</v>
      </c>
      <c r="C3251" s="11" t="s">
        <v>4177</v>
      </c>
      <c r="D3251" s="11">
        <v>98177</v>
      </c>
      <c r="E3251" s="16">
        <v>299950</v>
      </c>
      <c r="F3251" s="12">
        <v>3</v>
      </c>
      <c r="G3251" s="15">
        <v>1</v>
      </c>
      <c r="H3251" s="11">
        <v>910</v>
      </c>
      <c r="I3251" s="13">
        <v>330</v>
      </c>
      <c r="J3251" s="11">
        <v>0</v>
      </c>
      <c r="K3251" s="15" t="s">
        <v>4183</v>
      </c>
      <c r="L3251" s="11" t="s">
        <v>4178</v>
      </c>
      <c r="M3251" s="11" t="s">
        <v>4184</v>
      </c>
      <c r="N3251" s="11" t="s">
        <v>4179</v>
      </c>
      <c r="O3251" s="11">
        <v>75</v>
      </c>
      <c r="P3251" s="11">
        <v>1983</v>
      </c>
      <c r="Q3251" s="11">
        <v>42</v>
      </c>
      <c r="R3251" s="11">
        <v>1</v>
      </c>
    </row>
    <row r="3252" spans="1:18">
      <c r="A3252" s="10" t="s">
        <v>7058</v>
      </c>
      <c r="B3252" s="11" t="s">
        <v>519</v>
      </c>
      <c r="C3252" s="11" t="s">
        <v>4177</v>
      </c>
      <c r="D3252" s="11">
        <v>98092</v>
      </c>
      <c r="E3252" s="16">
        <v>299900</v>
      </c>
      <c r="F3252" s="12">
        <v>3</v>
      </c>
      <c r="G3252" s="15">
        <v>2.5</v>
      </c>
      <c r="H3252" s="15">
        <v>2720</v>
      </c>
      <c r="I3252" s="13">
        <v>110</v>
      </c>
      <c r="J3252" s="11">
        <v>0</v>
      </c>
      <c r="K3252" s="15" t="s">
        <v>4183</v>
      </c>
      <c r="L3252" s="11" t="s">
        <v>4183</v>
      </c>
      <c r="M3252" s="11" t="s">
        <v>4184</v>
      </c>
      <c r="N3252" s="11" t="s">
        <v>4180</v>
      </c>
      <c r="O3252" s="11">
        <v>23</v>
      </c>
      <c r="P3252" s="11">
        <v>0</v>
      </c>
      <c r="Q3252" s="11">
        <v>23</v>
      </c>
      <c r="R3252" s="11">
        <v>2</v>
      </c>
    </row>
    <row r="3253" spans="1:18">
      <c r="A3253" s="10" t="s">
        <v>7059</v>
      </c>
      <c r="B3253" s="11" t="s">
        <v>100</v>
      </c>
      <c r="C3253" s="11" t="s">
        <v>4177</v>
      </c>
      <c r="D3253" s="11">
        <v>98155</v>
      </c>
      <c r="E3253" s="16">
        <v>299900</v>
      </c>
      <c r="F3253" s="12">
        <v>3</v>
      </c>
      <c r="G3253" s="15">
        <v>1</v>
      </c>
      <c r="H3253" s="15">
        <v>1110</v>
      </c>
      <c r="I3253" s="13">
        <v>270</v>
      </c>
      <c r="J3253" s="11">
        <v>0</v>
      </c>
      <c r="K3253" s="15" t="s">
        <v>4183</v>
      </c>
      <c r="L3253" s="11" t="s">
        <v>4183</v>
      </c>
      <c r="M3253" s="11" t="s">
        <v>4184</v>
      </c>
      <c r="N3253" s="11" t="s">
        <v>4180</v>
      </c>
      <c r="O3253" s="11">
        <v>46</v>
      </c>
      <c r="P3253" s="11">
        <v>2014</v>
      </c>
      <c r="Q3253" s="11">
        <v>11</v>
      </c>
      <c r="R3253" s="11">
        <v>1</v>
      </c>
    </row>
    <row r="3254" spans="1:18">
      <c r="A3254" s="10" t="s">
        <v>7060</v>
      </c>
      <c r="B3254" s="11" t="s">
        <v>49</v>
      </c>
      <c r="C3254" s="11" t="s">
        <v>4177</v>
      </c>
      <c r="D3254" s="11">
        <v>98108</v>
      </c>
      <c r="E3254" s="16">
        <v>299880</v>
      </c>
      <c r="F3254" s="12">
        <v>3</v>
      </c>
      <c r="G3254" s="15">
        <v>2.5</v>
      </c>
      <c r="H3254" s="15">
        <v>1460</v>
      </c>
      <c r="I3254" s="13">
        <v>205</v>
      </c>
      <c r="J3254" s="11">
        <v>0</v>
      </c>
      <c r="K3254" s="15" t="s">
        <v>4183</v>
      </c>
      <c r="L3254" s="11" t="s">
        <v>4183</v>
      </c>
      <c r="M3254" s="11" t="s">
        <v>4184</v>
      </c>
      <c r="N3254" s="11" t="s">
        <v>4180</v>
      </c>
      <c r="O3254" s="11">
        <v>25</v>
      </c>
      <c r="P3254" s="11">
        <v>0</v>
      </c>
      <c r="Q3254" s="11">
        <v>25</v>
      </c>
      <c r="R3254" s="11">
        <v>2</v>
      </c>
    </row>
    <row r="3255" spans="1:18">
      <c r="A3255" s="10" t="s">
        <v>3379</v>
      </c>
      <c r="B3255" s="11" t="s">
        <v>49</v>
      </c>
      <c r="C3255" s="11" t="s">
        <v>4177</v>
      </c>
      <c r="D3255" s="11">
        <v>98118</v>
      </c>
      <c r="E3255" s="16">
        <v>299800</v>
      </c>
      <c r="F3255" s="12">
        <v>2</v>
      </c>
      <c r="G3255" s="15">
        <v>1</v>
      </c>
      <c r="H3255" s="11">
        <v>790</v>
      </c>
      <c r="I3255" s="13">
        <v>379</v>
      </c>
      <c r="J3255" s="11">
        <v>0</v>
      </c>
      <c r="K3255" s="15" t="s">
        <v>4183</v>
      </c>
      <c r="L3255" s="11" t="s">
        <v>4183</v>
      </c>
      <c r="M3255" s="11" t="s">
        <v>4184</v>
      </c>
      <c r="N3255" s="11" t="s">
        <v>4179</v>
      </c>
      <c r="O3255" s="11">
        <v>100</v>
      </c>
      <c r="P3255" s="11">
        <v>1968</v>
      </c>
      <c r="Q3255" s="11">
        <v>57</v>
      </c>
      <c r="R3255" s="11">
        <v>1</v>
      </c>
    </row>
    <row r="3256" spans="1:18">
      <c r="A3256" s="10" t="s">
        <v>7061</v>
      </c>
      <c r="B3256" s="11" t="s">
        <v>675</v>
      </c>
      <c r="C3256" s="11" t="s">
        <v>4177</v>
      </c>
      <c r="D3256" s="11">
        <v>98003</v>
      </c>
      <c r="E3256" s="16">
        <v>299000</v>
      </c>
      <c r="F3256" s="12">
        <v>2</v>
      </c>
      <c r="G3256" s="15">
        <v>1.75</v>
      </c>
      <c r="H3256" s="15">
        <v>1250</v>
      </c>
      <c r="I3256" s="13">
        <v>239</v>
      </c>
      <c r="J3256" s="11">
        <v>1</v>
      </c>
      <c r="K3256" s="15" t="s">
        <v>4183</v>
      </c>
      <c r="L3256" s="11" t="s">
        <v>4183</v>
      </c>
      <c r="M3256" s="11" t="s">
        <v>4184</v>
      </c>
      <c r="N3256" s="11" t="s">
        <v>4179</v>
      </c>
      <c r="O3256" s="11">
        <v>75</v>
      </c>
      <c r="P3256" s="11">
        <v>1983</v>
      </c>
      <c r="Q3256" s="11">
        <v>42</v>
      </c>
      <c r="R3256" s="11">
        <v>1</v>
      </c>
    </row>
    <row r="3257" spans="1:18">
      <c r="A3257" s="10" t="s">
        <v>7062</v>
      </c>
      <c r="B3257" s="11" t="s">
        <v>319</v>
      </c>
      <c r="C3257" s="11" t="s">
        <v>4177</v>
      </c>
      <c r="D3257" s="11">
        <v>98059</v>
      </c>
      <c r="E3257" s="16">
        <v>299000</v>
      </c>
      <c r="F3257" s="12">
        <v>3</v>
      </c>
      <c r="G3257" s="15">
        <v>1.75</v>
      </c>
      <c r="H3257" s="15">
        <v>1180</v>
      </c>
      <c r="I3257" s="13">
        <v>253</v>
      </c>
      <c r="J3257" s="11">
        <v>0</v>
      </c>
      <c r="K3257" s="15" t="s">
        <v>4183</v>
      </c>
      <c r="L3257" s="11" t="s">
        <v>4183</v>
      </c>
      <c r="M3257" s="11" t="s">
        <v>4184</v>
      </c>
      <c r="N3257" s="11" t="s">
        <v>4181</v>
      </c>
      <c r="O3257" s="11">
        <v>63</v>
      </c>
      <c r="P3257" s="11">
        <v>0</v>
      </c>
      <c r="Q3257" s="11">
        <v>63</v>
      </c>
      <c r="R3257" s="11">
        <v>1</v>
      </c>
    </row>
    <row r="3258" spans="1:18">
      <c r="A3258" s="10" t="s">
        <v>7063</v>
      </c>
      <c r="B3258" s="11" t="s">
        <v>319</v>
      </c>
      <c r="C3258" s="11" t="s">
        <v>4177</v>
      </c>
      <c r="D3258" s="11">
        <v>98058</v>
      </c>
      <c r="E3258" s="16">
        <v>299000</v>
      </c>
      <c r="F3258" s="12">
        <v>5</v>
      </c>
      <c r="G3258" s="15">
        <v>2.5</v>
      </c>
      <c r="H3258" s="15">
        <v>2220</v>
      </c>
      <c r="I3258" s="13">
        <v>135</v>
      </c>
      <c r="J3258" s="11">
        <v>0</v>
      </c>
      <c r="K3258" s="15" t="s">
        <v>4183</v>
      </c>
      <c r="L3258" s="11" t="s">
        <v>4178</v>
      </c>
      <c r="M3258" s="11" t="s">
        <v>4184</v>
      </c>
      <c r="N3258" s="11" t="s">
        <v>4179</v>
      </c>
      <c r="O3258" s="11">
        <v>57</v>
      </c>
      <c r="P3258" s="11">
        <v>0</v>
      </c>
      <c r="Q3258" s="11">
        <v>57</v>
      </c>
      <c r="R3258" s="11">
        <v>1</v>
      </c>
    </row>
    <row r="3259" spans="1:18">
      <c r="A3259" s="10" t="s">
        <v>7064</v>
      </c>
      <c r="B3259" s="11" t="s">
        <v>100</v>
      </c>
      <c r="C3259" s="11" t="s">
        <v>4177</v>
      </c>
      <c r="D3259" s="11">
        <v>98155</v>
      </c>
      <c r="E3259" s="16">
        <v>299000</v>
      </c>
      <c r="F3259" s="12">
        <v>3</v>
      </c>
      <c r="G3259" s="15">
        <v>1</v>
      </c>
      <c r="H3259" s="15">
        <v>1390</v>
      </c>
      <c r="I3259" s="13">
        <v>215</v>
      </c>
      <c r="J3259" s="11">
        <v>0</v>
      </c>
      <c r="K3259" s="15" t="s">
        <v>4183</v>
      </c>
      <c r="L3259" s="11" t="s">
        <v>4183</v>
      </c>
      <c r="M3259" s="11" t="s">
        <v>4184</v>
      </c>
      <c r="N3259" s="11" t="s">
        <v>4179</v>
      </c>
      <c r="O3259" s="11">
        <v>71</v>
      </c>
      <c r="P3259" s="11">
        <v>1979</v>
      </c>
      <c r="Q3259" s="11">
        <v>46</v>
      </c>
      <c r="R3259" s="11">
        <v>1.5</v>
      </c>
    </row>
    <row r="3260" spans="1:18">
      <c r="A3260" s="10" t="s">
        <v>7065</v>
      </c>
      <c r="B3260" s="11" t="s">
        <v>675</v>
      </c>
      <c r="C3260" s="11" t="s">
        <v>4177</v>
      </c>
      <c r="D3260" s="11">
        <v>98003</v>
      </c>
      <c r="E3260" s="16">
        <v>298450</v>
      </c>
      <c r="F3260" s="12">
        <v>5</v>
      </c>
      <c r="G3260" s="15">
        <v>3</v>
      </c>
      <c r="H3260" s="15">
        <v>2100</v>
      </c>
      <c r="I3260" s="13">
        <v>142</v>
      </c>
      <c r="J3260" s="11">
        <v>0</v>
      </c>
      <c r="K3260" s="15" t="s">
        <v>4183</v>
      </c>
      <c r="L3260" s="11" t="s">
        <v>4178</v>
      </c>
      <c r="M3260" s="11" t="s">
        <v>4184</v>
      </c>
      <c r="N3260" s="11" t="s">
        <v>4180</v>
      </c>
      <c r="O3260" s="11">
        <v>18</v>
      </c>
      <c r="P3260" s="11">
        <v>0</v>
      </c>
      <c r="Q3260" s="11">
        <v>18</v>
      </c>
      <c r="R3260" s="11">
        <v>1</v>
      </c>
    </row>
    <row r="3261" spans="1:18">
      <c r="A3261" s="10" t="s">
        <v>7066</v>
      </c>
      <c r="B3261" s="11" t="s">
        <v>920</v>
      </c>
      <c r="C3261" s="11" t="s">
        <v>4177</v>
      </c>
      <c r="D3261" s="11">
        <v>98038</v>
      </c>
      <c r="E3261" s="16">
        <v>298000</v>
      </c>
      <c r="F3261" s="12">
        <v>3</v>
      </c>
      <c r="G3261" s="15">
        <v>2.5</v>
      </c>
      <c r="H3261" s="15">
        <v>1950</v>
      </c>
      <c r="I3261" s="13">
        <v>153</v>
      </c>
      <c r="J3261" s="11">
        <v>0</v>
      </c>
      <c r="K3261" s="15" t="s">
        <v>4183</v>
      </c>
      <c r="L3261" s="11" t="s">
        <v>4183</v>
      </c>
      <c r="M3261" s="11" t="s">
        <v>4184</v>
      </c>
      <c r="N3261" s="11" t="s">
        <v>4180</v>
      </c>
      <c r="O3261" s="11">
        <v>15</v>
      </c>
      <c r="P3261" s="11">
        <v>0</v>
      </c>
      <c r="Q3261" s="11">
        <v>15</v>
      </c>
      <c r="R3261" s="11">
        <v>2</v>
      </c>
    </row>
    <row r="3262" spans="1:18">
      <c r="A3262" s="10" t="s">
        <v>7067</v>
      </c>
      <c r="B3262" s="11" t="s">
        <v>84</v>
      </c>
      <c r="C3262" s="11" t="s">
        <v>4177</v>
      </c>
      <c r="D3262" s="11">
        <v>98042</v>
      </c>
      <c r="E3262" s="16">
        <v>297857</v>
      </c>
      <c r="F3262" s="12">
        <v>4</v>
      </c>
      <c r="G3262" s="15">
        <v>2.5</v>
      </c>
      <c r="H3262" s="15">
        <v>3490</v>
      </c>
      <c r="I3262" s="13">
        <v>85</v>
      </c>
      <c r="J3262" s="11">
        <v>0</v>
      </c>
      <c r="K3262" s="15" t="s">
        <v>4183</v>
      </c>
      <c r="L3262" s="11" t="s">
        <v>4183</v>
      </c>
      <c r="M3262" s="11" t="s">
        <v>4184</v>
      </c>
      <c r="N3262" s="11" t="s">
        <v>4180</v>
      </c>
      <c r="O3262" s="11">
        <v>22</v>
      </c>
      <c r="P3262" s="11">
        <v>0</v>
      </c>
      <c r="Q3262" s="11">
        <v>22</v>
      </c>
      <c r="R3262" s="11">
        <v>2</v>
      </c>
    </row>
    <row r="3263" spans="1:18">
      <c r="A3263" s="10" t="s">
        <v>7068</v>
      </c>
      <c r="B3263" s="11" t="s">
        <v>920</v>
      </c>
      <c r="C3263" s="11" t="s">
        <v>4177</v>
      </c>
      <c r="D3263" s="11">
        <v>98038</v>
      </c>
      <c r="E3263" s="16">
        <v>297500</v>
      </c>
      <c r="F3263" s="12">
        <v>4</v>
      </c>
      <c r="G3263" s="15">
        <v>2.5</v>
      </c>
      <c r="H3263" s="15">
        <v>1910</v>
      </c>
      <c r="I3263" s="13">
        <v>156</v>
      </c>
      <c r="J3263" s="11">
        <v>0</v>
      </c>
      <c r="K3263" s="15" t="s">
        <v>4183</v>
      </c>
      <c r="L3263" s="11" t="s">
        <v>4183</v>
      </c>
      <c r="M3263" s="11" t="s">
        <v>4184</v>
      </c>
      <c r="N3263" s="11" t="s">
        <v>4180</v>
      </c>
      <c r="O3263" s="11">
        <v>20</v>
      </c>
      <c r="P3263" s="11">
        <v>0</v>
      </c>
      <c r="Q3263" s="11">
        <v>20</v>
      </c>
      <c r="R3263" s="11">
        <v>2</v>
      </c>
    </row>
    <row r="3264" spans="1:18">
      <c r="A3264" s="10" t="s">
        <v>3388</v>
      </c>
      <c r="B3264" s="11" t="s">
        <v>1035</v>
      </c>
      <c r="C3264" s="11" t="s">
        <v>4177</v>
      </c>
      <c r="D3264" s="11">
        <v>98022</v>
      </c>
      <c r="E3264" s="16">
        <v>297000</v>
      </c>
      <c r="F3264" s="12">
        <v>5</v>
      </c>
      <c r="G3264" s="15">
        <v>2.5</v>
      </c>
      <c r="H3264" s="15">
        <v>1970</v>
      </c>
      <c r="I3264" s="13">
        <v>151</v>
      </c>
      <c r="J3264" s="11">
        <v>0</v>
      </c>
      <c r="K3264" s="15" t="s">
        <v>4183</v>
      </c>
      <c r="L3264" s="11" t="s">
        <v>4183</v>
      </c>
      <c r="M3264" s="11" t="s">
        <v>4184</v>
      </c>
      <c r="N3264" s="11" t="s">
        <v>4179</v>
      </c>
      <c r="O3264" s="11">
        <v>31</v>
      </c>
      <c r="P3264" s="11">
        <v>0</v>
      </c>
      <c r="Q3264" s="11">
        <v>31</v>
      </c>
      <c r="R3264" s="11">
        <v>2</v>
      </c>
    </row>
    <row r="3265" spans="1:18">
      <c r="A3265" s="10" t="s">
        <v>3389</v>
      </c>
      <c r="B3265" s="11" t="s">
        <v>1392</v>
      </c>
      <c r="C3265" s="11" t="s">
        <v>4177</v>
      </c>
      <c r="D3265" s="11">
        <v>98032</v>
      </c>
      <c r="E3265" s="16">
        <v>296500</v>
      </c>
      <c r="F3265" s="12">
        <v>3</v>
      </c>
      <c r="G3265" s="15">
        <v>2.75</v>
      </c>
      <c r="H3265" s="15">
        <v>2170</v>
      </c>
      <c r="I3265" s="13">
        <v>137</v>
      </c>
      <c r="J3265" s="11">
        <v>0</v>
      </c>
      <c r="K3265" s="15" t="s">
        <v>4183</v>
      </c>
      <c r="L3265" s="11" t="s">
        <v>4178</v>
      </c>
      <c r="M3265" s="11" t="s">
        <v>4184</v>
      </c>
      <c r="N3265" s="11" t="s">
        <v>4179</v>
      </c>
      <c r="O3265" s="11">
        <v>47</v>
      </c>
      <c r="P3265" s="11">
        <v>2000</v>
      </c>
      <c r="Q3265" s="11">
        <v>25</v>
      </c>
      <c r="R3265" s="11">
        <v>1</v>
      </c>
    </row>
    <row r="3266" spans="1:18">
      <c r="A3266" s="10" t="s">
        <v>7069</v>
      </c>
      <c r="B3266" s="11" t="s">
        <v>920</v>
      </c>
      <c r="C3266" s="11" t="s">
        <v>4177</v>
      </c>
      <c r="D3266" s="11">
        <v>98038</v>
      </c>
      <c r="E3266" s="16">
        <v>296475</v>
      </c>
      <c r="F3266" s="12">
        <v>3</v>
      </c>
      <c r="G3266" s="15">
        <v>2.5</v>
      </c>
      <c r="H3266" s="15">
        <v>1520</v>
      </c>
      <c r="I3266" s="13">
        <v>195</v>
      </c>
      <c r="J3266" s="11">
        <v>0</v>
      </c>
      <c r="K3266" s="15" t="s">
        <v>4183</v>
      </c>
      <c r="L3266" s="11" t="s">
        <v>4183</v>
      </c>
      <c r="M3266" s="11" t="s">
        <v>4184</v>
      </c>
      <c r="N3266" s="11" t="s">
        <v>4180</v>
      </c>
      <c r="O3266" s="11">
        <v>21</v>
      </c>
      <c r="P3266" s="11">
        <v>2003</v>
      </c>
      <c r="Q3266" s="11">
        <v>22</v>
      </c>
      <c r="R3266" s="11">
        <v>2</v>
      </c>
    </row>
    <row r="3267" spans="1:18">
      <c r="A3267" s="10" t="s">
        <v>7070</v>
      </c>
      <c r="B3267" s="11" t="s">
        <v>459</v>
      </c>
      <c r="C3267" s="11" t="s">
        <v>4177</v>
      </c>
      <c r="D3267" s="11">
        <v>98198</v>
      </c>
      <c r="E3267" s="16">
        <v>295832</v>
      </c>
      <c r="F3267" s="12">
        <v>5</v>
      </c>
      <c r="G3267" s="15">
        <v>1</v>
      </c>
      <c r="H3267" s="15">
        <v>1410</v>
      </c>
      <c r="I3267" s="13">
        <v>210</v>
      </c>
      <c r="J3267" s="11">
        <v>0</v>
      </c>
      <c r="K3267" s="15" t="s">
        <v>4183</v>
      </c>
      <c r="L3267" s="11" t="s">
        <v>4178</v>
      </c>
      <c r="M3267" s="11" t="s">
        <v>4184</v>
      </c>
      <c r="N3267" s="11" t="s">
        <v>4181</v>
      </c>
      <c r="O3267" s="11">
        <v>70</v>
      </c>
      <c r="P3267" s="11">
        <v>0</v>
      </c>
      <c r="Q3267" s="11">
        <v>70</v>
      </c>
      <c r="R3267" s="11">
        <v>1</v>
      </c>
    </row>
    <row r="3268" spans="1:18">
      <c r="A3268" s="10" t="s">
        <v>6726</v>
      </c>
      <c r="B3268" s="11" t="s">
        <v>379</v>
      </c>
      <c r="C3268" s="11" t="s">
        <v>4177</v>
      </c>
      <c r="D3268" s="11">
        <v>98148</v>
      </c>
      <c r="E3268" s="16">
        <v>295000</v>
      </c>
      <c r="F3268" s="12">
        <v>3</v>
      </c>
      <c r="G3268" s="15">
        <v>1.75</v>
      </c>
      <c r="H3268" s="15">
        <v>1770</v>
      </c>
      <c r="I3268" s="13">
        <v>167</v>
      </c>
      <c r="J3268" s="11">
        <v>0</v>
      </c>
      <c r="K3268" s="15" t="s">
        <v>4183</v>
      </c>
      <c r="L3268" s="11" t="s">
        <v>4178</v>
      </c>
      <c r="M3268" s="11" t="s">
        <v>4184</v>
      </c>
      <c r="N3268" s="11" t="s">
        <v>4180</v>
      </c>
      <c r="O3268" s="11">
        <v>65</v>
      </c>
      <c r="P3268" s="11">
        <v>2012</v>
      </c>
      <c r="Q3268" s="11">
        <v>13</v>
      </c>
      <c r="R3268" s="11">
        <v>1</v>
      </c>
    </row>
    <row r="3269" spans="1:18">
      <c r="A3269" s="10" t="s">
        <v>7071</v>
      </c>
      <c r="B3269" s="11" t="s">
        <v>459</v>
      </c>
      <c r="C3269" s="11" t="s">
        <v>4177</v>
      </c>
      <c r="D3269" s="11">
        <v>98148</v>
      </c>
      <c r="E3269" s="16">
        <v>295000</v>
      </c>
      <c r="F3269" s="12">
        <v>3</v>
      </c>
      <c r="G3269" s="15">
        <v>2</v>
      </c>
      <c r="H3269" s="15">
        <v>1380</v>
      </c>
      <c r="I3269" s="13">
        <v>214</v>
      </c>
      <c r="J3269" s="11">
        <v>0</v>
      </c>
      <c r="K3269" s="15" t="s">
        <v>4183</v>
      </c>
      <c r="L3269" s="11" t="s">
        <v>4183</v>
      </c>
      <c r="M3269" s="11" t="s">
        <v>4184</v>
      </c>
      <c r="N3269" s="11" t="s">
        <v>4179</v>
      </c>
      <c r="O3269" s="11">
        <v>59</v>
      </c>
      <c r="P3269" s="11">
        <v>0</v>
      </c>
      <c r="Q3269" s="11">
        <v>59</v>
      </c>
      <c r="R3269" s="11">
        <v>1</v>
      </c>
    </row>
    <row r="3270" spans="1:18">
      <c r="A3270" s="10" t="s">
        <v>3393</v>
      </c>
      <c r="B3270" s="11" t="s">
        <v>1035</v>
      </c>
      <c r="C3270" s="11" t="s">
        <v>4177</v>
      </c>
      <c r="D3270" s="11">
        <v>98022</v>
      </c>
      <c r="E3270" s="16">
        <v>295000</v>
      </c>
      <c r="F3270" s="12">
        <v>3</v>
      </c>
      <c r="G3270" s="15">
        <v>1.75</v>
      </c>
      <c r="H3270" s="15">
        <v>1940</v>
      </c>
      <c r="I3270" s="13">
        <v>152</v>
      </c>
      <c r="J3270" s="11">
        <v>0</v>
      </c>
      <c r="K3270" s="15" t="s">
        <v>4183</v>
      </c>
      <c r="L3270" s="11" t="s">
        <v>4183</v>
      </c>
      <c r="M3270" s="11" t="s">
        <v>4184</v>
      </c>
      <c r="N3270" s="11" t="s">
        <v>4179</v>
      </c>
      <c r="O3270" s="11">
        <v>107</v>
      </c>
      <c r="P3270" s="11">
        <v>1985</v>
      </c>
      <c r="Q3270" s="11">
        <v>40</v>
      </c>
      <c r="R3270" s="11">
        <v>1.5</v>
      </c>
    </row>
    <row r="3271" spans="1:18">
      <c r="A3271" s="10" t="s">
        <v>7072</v>
      </c>
      <c r="B3271" s="11" t="s">
        <v>920</v>
      </c>
      <c r="C3271" s="11" t="s">
        <v>4177</v>
      </c>
      <c r="D3271" s="11">
        <v>98038</v>
      </c>
      <c r="E3271" s="16">
        <v>295000</v>
      </c>
      <c r="F3271" s="12">
        <v>3</v>
      </c>
      <c r="G3271" s="15">
        <v>2.5</v>
      </c>
      <c r="H3271" s="15">
        <v>1560</v>
      </c>
      <c r="I3271" s="13">
        <v>189</v>
      </c>
      <c r="J3271" s="11">
        <v>0</v>
      </c>
      <c r="K3271" s="15" t="s">
        <v>4183</v>
      </c>
      <c r="L3271" s="11" t="s">
        <v>4183</v>
      </c>
      <c r="M3271" s="11" t="s">
        <v>4184</v>
      </c>
      <c r="N3271" s="11" t="s">
        <v>4180</v>
      </c>
      <c r="O3271" s="11">
        <v>22</v>
      </c>
      <c r="P3271" s="11">
        <v>0</v>
      </c>
      <c r="Q3271" s="11">
        <v>22</v>
      </c>
      <c r="R3271" s="11">
        <v>2</v>
      </c>
    </row>
    <row r="3272" spans="1:18">
      <c r="A3272" s="10" t="s">
        <v>7073</v>
      </c>
      <c r="B3272" s="11" t="s">
        <v>624</v>
      </c>
      <c r="C3272" s="11" t="s">
        <v>4177</v>
      </c>
      <c r="D3272" s="11">
        <v>98045</v>
      </c>
      <c r="E3272" s="16">
        <v>295000</v>
      </c>
      <c r="F3272" s="12">
        <v>4</v>
      </c>
      <c r="G3272" s="15">
        <v>2</v>
      </c>
      <c r="H3272" s="11">
        <v>980</v>
      </c>
      <c r="I3272" s="13">
        <v>301</v>
      </c>
      <c r="J3272" s="11">
        <v>0</v>
      </c>
      <c r="K3272" s="15" t="s">
        <v>4183</v>
      </c>
      <c r="L3272" s="11" t="s">
        <v>4183</v>
      </c>
      <c r="M3272" s="11" t="s">
        <v>4184</v>
      </c>
      <c r="N3272" s="11" t="s">
        <v>4181</v>
      </c>
      <c r="O3272" s="11">
        <v>47</v>
      </c>
      <c r="P3272" s="11">
        <v>0</v>
      </c>
      <c r="Q3272" s="11">
        <v>47</v>
      </c>
      <c r="R3272" s="11">
        <v>1</v>
      </c>
    </row>
    <row r="3273" spans="1:18">
      <c r="A3273" s="10" t="s">
        <v>7074</v>
      </c>
      <c r="B3273" s="11" t="s">
        <v>624</v>
      </c>
      <c r="C3273" s="11" t="s">
        <v>4177</v>
      </c>
      <c r="D3273" s="11">
        <v>98045</v>
      </c>
      <c r="E3273" s="16">
        <v>295000</v>
      </c>
      <c r="F3273" s="12">
        <v>2</v>
      </c>
      <c r="G3273" s="15">
        <v>1</v>
      </c>
      <c r="H3273" s="15">
        <v>1170</v>
      </c>
      <c r="I3273" s="13">
        <v>252</v>
      </c>
      <c r="J3273" s="11">
        <v>0</v>
      </c>
      <c r="K3273" s="15" t="s">
        <v>4183</v>
      </c>
      <c r="L3273" s="11" t="s">
        <v>4183</v>
      </c>
      <c r="M3273" s="11" t="s">
        <v>4184</v>
      </c>
      <c r="N3273" s="11" t="s">
        <v>4180</v>
      </c>
      <c r="O3273" s="11">
        <v>62</v>
      </c>
      <c r="P3273" s="11">
        <v>2008</v>
      </c>
      <c r="Q3273" s="11">
        <v>17</v>
      </c>
      <c r="R3273" s="11">
        <v>1</v>
      </c>
    </row>
    <row r="3274" spans="1:18">
      <c r="A3274" s="10" t="s">
        <v>7075</v>
      </c>
      <c r="B3274" s="11" t="s">
        <v>319</v>
      </c>
      <c r="C3274" s="11" t="s">
        <v>4177</v>
      </c>
      <c r="D3274" s="11">
        <v>98058</v>
      </c>
      <c r="E3274" s="16">
        <v>295000</v>
      </c>
      <c r="F3274" s="12">
        <v>4</v>
      </c>
      <c r="G3274" s="15">
        <v>2.5</v>
      </c>
      <c r="H3274" s="15">
        <v>2290</v>
      </c>
      <c r="I3274" s="13">
        <v>129</v>
      </c>
      <c r="J3274" s="11">
        <v>0</v>
      </c>
      <c r="K3274" s="15" t="s">
        <v>4183</v>
      </c>
      <c r="L3274" s="11" t="s">
        <v>4183</v>
      </c>
      <c r="M3274" s="11" t="s">
        <v>4184</v>
      </c>
      <c r="N3274" s="11" t="s">
        <v>4180</v>
      </c>
      <c r="O3274" s="11">
        <v>24</v>
      </c>
      <c r="P3274" s="11">
        <v>0</v>
      </c>
      <c r="Q3274" s="11">
        <v>24</v>
      </c>
      <c r="R3274" s="11">
        <v>2</v>
      </c>
    </row>
    <row r="3275" spans="1:18">
      <c r="A3275" s="10" t="s">
        <v>7076</v>
      </c>
      <c r="B3275" s="11" t="s">
        <v>49</v>
      </c>
      <c r="C3275" s="11" t="s">
        <v>4177</v>
      </c>
      <c r="D3275" s="11">
        <v>98106</v>
      </c>
      <c r="E3275" s="16">
        <v>295000</v>
      </c>
      <c r="F3275" s="12">
        <v>1</v>
      </c>
      <c r="G3275" s="15">
        <v>1</v>
      </c>
      <c r="H3275" s="11">
        <v>700</v>
      </c>
      <c r="I3275" s="13">
        <v>421</v>
      </c>
      <c r="J3275" s="11">
        <v>0</v>
      </c>
      <c r="K3275" s="15" t="s">
        <v>4183</v>
      </c>
      <c r="L3275" s="11" t="s">
        <v>4183</v>
      </c>
      <c r="M3275" s="11" t="s">
        <v>4184</v>
      </c>
      <c r="N3275" s="11" t="s">
        <v>4179</v>
      </c>
      <c r="O3275" s="11">
        <v>118</v>
      </c>
      <c r="P3275" s="11">
        <v>0</v>
      </c>
      <c r="Q3275" s="11">
        <v>118</v>
      </c>
      <c r="R3275" s="11">
        <v>1</v>
      </c>
    </row>
    <row r="3276" spans="1:18">
      <c r="A3276" s="10" t="s">
        <v>7077</v>
      </c>
      <c r="B3276" s="11" t="s">
        <v>49</v>
      </c>
      <c r="C3276" s="11" t="s">
        <v>4177</v>
      </c>
      <c r="D3276" s="11">
        <v>98106</v>
      </c>
      <c r="E3276" s="16">
        <v>295000</v>
      </c>
      <c r="F3276" s="12">
        <v>3</v>
      </c>
      <c r="G3276" s="15">
        <v>1.5</v>
      </c>
      <c r="H3276" s="11">
        <v>850</v>
      </c>
      <c r="I3276" s="13">
        <v>347</v>
      </c>
      <c r="J3276" s="11">
        <v>0</v>
      </c>
      <c r="K3276" s="15" t="s">
        <v>4183</v>
      </c>
      <c r="L3276" s="11" t="s">
        <v>4183</v>
      </c>
      <c r="M3276" s="11" t="s">
        <v>4184</v>
      </c>
      <c r="N3276" s="11" t="s">
        <v>4180</v>
      </c>
      <c r="O3276" s="11">
        <v>39</v>
      </c>
      <c r="P3276" s="11">
        <v>0</v>
      </c>
      <c r="Q3276" s="11">
        <v>39</v>
      </c>
      <c r="R3276" s="11">
        <v>1</v>
      </c>
    </row>
    <row r="3277" spans="1:18">
      <c r="A3277" s="10" t="s">
        <v>7078</v>
      </c>
      <c r="B3277" s="11" t="s">
        <v>49</v>
      </c>
      <c r="C3277" s="11" t="s">
        <v>4177</v>
      </c>
      <c r="D3277" s="11">
        <v>98108</v>
      </c>
      <c r="E3277" s="16">
        <v>295000</v>
      </c>
      <c r="F3277" s="12">
        <v>3</v>
      </c>
      <c r="G3277" s="15">
        <v>1.5</v>
      </c>
      <c r="H3277" s="15">
        <v>1640</v>
      </c>
      <c r="I3277" s="13">
        <v>180</v>
      </c>
      <c r="J3277" s="11">
        <v>0</v>
      </c>
      <c r="K3277" s="15" t="s">
        <v>4183</v>
      </c>
      <c r="L3277" s="11" t="s">
        <v>4183</v>
      </c>
      <c r="M3277" s="11" t="s">
        <v>4184</v>
      </c>
      <c r="N3277" s="11" t="s">
        <v>4179</v>
      </c>
      <c r="O3277" s="11">
        <v>117</v>
      </c>
      <c r="P3277" s="11">
        <v>0</v>
      </c>
      <c r="Q3277" s="11">
        <v>117</v>
      </c>
      <c r="R3277" s="11">
        <v>2</v>
      </c>
    </row>
    <row r="3278" spans="1:18">
      <c r="A3278" s="10" t="s">
        <v>7079</v>
      </c>
      <c r="B3278" s="11" t="s">
        <v>49</v>
      </c>
      <c r="C3278" s="11" t="s">
        <v>4177</v>
      </c>
      <c r="D3278" s="11">
        <v>98178</v>
      </c>
      <c r="E3278" s="16">
        <v>295000</v>
      </c>
      <c r="F3278" s="12">
        <v>5</v>
      </c>
      <c r="G3278" s="15">
        <v>3.5</v>
      </c>
      <c r="H3278" s="15">
        <v>2100</v>
      </c>
      <c r="I3278" s="13">
        <v>140</v>
      </c>
      <c r="J3278" s="11">
        <v>0</v>
      </c>
      <c r="K3278" s="15" t="s">
        <v>4183</v>
      </c>
      <c r="L3278" s="11" t="s">
        <v>4178</v>
      </c>
      <c r="M3278" s="11" t="s">
        <v>4184</v>
      </c>
      <c r="N3278" s="11" t="s">
        <v>4180</v>
      </c>
      <c r="O3278" s="11">
        <v>26</v>
      </c>
      <c r="P3278" s="11">
        <v>0</v>
      </c>
      <c r="Q3278" s="11">
        <v>26</v>
      </c>
      <c r="R3278" s="11">
        <v>2</v>
      </c>
    </row>
    <row r="3279" spans="1:18">
      <c r="A3279" s="10" t="s">
        <v>7080</v>
      </c>
      <c r="B3279" s="11" t="s">
        <v>49</v>
      </c>
      <c r="C3279" s="11" t="s">
        <v>4177</v>
      </c>
      <c r="D3279" s="11">
        <v>98122</v>
      </c>
      <c r="E3279" s="16">
        <v>295000</v>
      </c>
      <c r="F3279" s="12">
        <v>2</v>
      </c>
      <c r="G3279" s="15">
        <v>1</v>
      </c>
      <c r="H3279" s="11">
        <v>650</v>
      </c>
      <c r="I3279" s="13">
        <v>454</v>
      </c>
      <c r="J3279" s="11">
        <v>0</v>
      </c>
      <c r="K3279" s="15" t="s">
        <v>4183</v>
      </c>
      <c r="L3279" s="11" t="s">
        <v>4183</v>
      </c>
      <c r="M3279" s="11" t="s">
        <v>4184</v>
      </c>
      <c r="N3279" s="11" t="s">
        <v>4180</v>
      </c>
      <c r="O3279" s="11">
        <v>75</v>
      </c>
      <c r="P3279" s="11">
        <v>2005</v>
      </c>
      <c r="Q3279" s="11">
        <v>20</v>
      </c>
      <c r="R3279" s="11">
        <v>1</v>
      </c>
    </row>
    <row r="3280" spans="1:18">
      <c r="A3280" s="10" t="s">
        <v>7081</v>
      </c>
      <c r="B3280" s="11" t="s">
        <v>100</v>
      </c>
      <c r="C3280" s="11" t="s">
        <v>4177</v>
      </c>
      <c r="D3280" s="11">
        <v>98133</v>
      </c>
      <c r="E3280" s="16">
        <v>295000</v>
      </c>
      <c r="F3280" s="12">
        <v>2</v>
      </c>
      <c r="G3280" s="15">
        <v>1</v>
      </c>
      <c r="H3280" s="11">
        <v>800</v>
      </c>
      <c r="I3280" s="13">
        <v>369</v>
      </c>
      <c r="J3280" s="11">
        <v>0</v>
      </c>
      <c r="K3280" s="15" t="s">
        <v>4183</v>
      </c>
      <c r="L3280" s="11" t="s">
        <v>4183</v>
      </c>
      <c r="M3280" s="11" t="s">
        <v>4184</v>
      </c>
      <c r="N3280" s="11" t="s">
        <v>4179</v>
      </c>
      <c r="O3280" s="11">
        <v>72</v>
      </c>
      <c r="P3280" s="11">
        <v>1983</v>
      </c>
      <c r="Q3280" s="11">
        <v>42</v>
      </c>
      <c r="R3280" s="11">
        <v>1</v>
      </c>
    </row>
    <row r="3281" spans="1:18">
      <c r="A3281" s="10" t="s">
        <v>7082</v>
      </c>
      <c r="B3281" s="11" t="s">
        <v>1392</v>
      </c>
      <c r="C3281" s="11" t="s">
        <v>4177</v>
      </c>
      <c r="D3281" s="11">
        <v>98030</v>
      </c>
      <c r="E3281" s="16">
        <v>294999</v>
      </c>
      <c r="F3281" s="12">
        <v>4</v>
      </c>
      <c r="G3281" s="15">
        <v>2.5</v>
      </c>
      <c r="H3281" s="15">
        <v>1660</v>
      </c>
      <c r="I3281" s="13">
        <v>178</v>
      </c>
      <c r="J3281" s="11">
        <v>0</v>
      </c>
      <c r="K3281" s="15" t="s">
        <v>4183</v>
      </c>
      <c r="L3281" s="11" t="s">
        <v>4183</v>
      </c>
      <c r="M3281" s="11" t="s">
        <v>4184</v>
      </c>
      <c r="N3281" s="11" t="s">
        <v>4180</v>
      </c>
      <c r="O3281" s="11">
        <v>31</v>
      </c>
      <c r="P3281" s="11">
        <v>0</v>
      </c>
      <c r="Q3281" s="11">
        <v>31</v>
      </c>
      <c r="R3281" s="11">
        <v>2</v>
      </c>
    </row>
    <row r="3282" spans="1:18">
      <c r="A3282" s="10" t="s">
        <v>7083</v>
      </c>
      <c r="B3282" s="11" t="s">
        <v>675</v>
      </c>
      <c r="C3282" s="11" t="s">
        <v>4177</v>
      </c>
      <c r="D3282" s="11">
        <v>98003</v>
      </c>
      <c r="E3282" s="16">
        <v>294700</v>
      </c>
      <c r="F3282" s="12">
        <v>3</v>
      </c>
      <c r="G3282" s="15">
        <v>2</v>
      </c>
      <c r="H3282" s="15">
        <v>1970</v>
      </c>
      <c r="I3282" s="13">
        <v>150</v>
      </c>
      <c r="J3282" s="11">
        <v>0</v>
      </c>
      <c r="K3282" s="15" t="s">
        <v>4183</v>
      </c>
      <c r="L3282" s="11" t="s">
        <v>4178</v>
      </c>
      <c r="M3282" s="11" t="s">
        <v>4184</v>
      </c>
      <c r="N3282" s="11" t="s">
        <v>4179</v>
      </c>
      <c r="O3282" s="11">
        <v>58</v>
      </c>
      <c r="P3282" s="11">
        <v>0</v>
      </c>
      <c r="Q3282" s="11">
        <v>58</v>
      </c>
      <c r="R3282" s="11">
        <v>1</v>
      </c>
    </row>
    <row r="3283" spans="1:18">
      <c r="A3283" s="10" t="s">
        <v>7084</v>
      </c>
      <c r="B3283" s="11" t="s">
        <v>519</v>
      </c>
      <c r="C3283" s="11" t="s">
        <v>4177</v>
      </c>
      <c r="D3283" s="11">
        <v>98092</v>
      </c>
      <c r="E3283" s="16">
        <v>294000</v>
      </c>
      <c r="F3283" s="12">
        <v>4</v>
      </c>
      <c r="G3283" s="15">
        <v>2.5</v>
      </c>
      <c r="H3283" s="15">
        <v>2210</v>
      </c>
      <c r="I3283" s="13">
        <v>133</v>
      </c>
      <c r="J3283" s="11">
        <v>0</v>
      </c>
      <c r="K3283" s="15" t="s">
        <v>4183</v>
      </c>
      <c r="L3283" s="11" t="s">
        <v>4178</v>
      </c>
      <c r="M3283" s="11" t="s">
        <v>4184</v>
      </c>
      <c r="N3283" s="11" t="s">
        <v>4180</v>
      </c>
      <c r="O3283" s="11">
        <v>35</v>
      </c>
      <c r="P3283" s="11">
        <v>2009</v>
      </c>
      <c r="Q3283" s="11">
        <v>16</v>
      </c>
      <c r="R3283" s="11">
        <v>1</v>
      </c>
    </row>
    <row r="3284" spans="1:18">
      <c r="A3284" s="10" t="s">
        <v>7085</v>
      </c>
      <c r="B3284" s="11" t="s">
        <v>519</v>
      </c>
      <c r="C3284" s="11" t="s">
        <v>4177</v>
      </c>
      <c r="D3284" s="11">
        <v>98092</v>
      </c>
      <c r="E3284" s="16">
        <v>293000</v>
      </c>
      <c r="F3284" s="12">
        <v>4</v>
      </c>
      <c r="G3284" s="15">
        <v>2.5</v>
      </c>
      <c r="H3284" s="15">
        <v>3250</v>
      </c>
      <c r="I3284" s="13">
        <v>90</v>
      </c>
      <c r="J3284" s="11">
        <v>5</v>
      </c>
      <c r="K3284" s="15" t="s">
        <v>4183</v>
      </c>
      <c r="L3284" s="11" t="s">
        <v>4183</v>
      </c>
      <c r="M3284" s="11" t="s">
        <v>4179</v>
      </c>
      <c r="N3284" s="11" t="s">
        <v>4180</v>
      </c>
      <c r="O3284" s="11">
        <v>52</v>
      </c>
      <c r="P3284" s="11">
        <v>2013</v>
      </c>
      <c r="Q3284" s="11">
        <v>12</v>
      </c>
      <c r="R3284" s="11">
        <v>1</v>
      </c>
    </row>
    <row r="3285" spans="1:18">
      <c r="A3285" s="10" t="s">
        <v>7086</v>
      </c>
      <c r="B3285" s="11" t="s">
        <v>1392</v>
      </c>
      <c r="C3285" s="11" t="s">
        <v>4177</v>
      </c>
      <c r="D3285" s="11">
        <v>98031</v>
      </c>
      <c r="E3285" s="16">
        <v>293000</v>
      </c>
      <c r="F3285" s="12">
        <v>3</v>
      </c>
      <c r="G3285" s="15">
        <v>2.25</v>
      </c>
      <c r="H3285" s="15">
        <v>1910</v>
      </c>
      <c r="I3285" s="13">
        <v>153</v>
      </c>
      <c r="J3285" s="11">
        <v>0</v>
      </c>
      <c r="K3285" s="15" t="s">
        <v>4183</v>
      </c>
      <c r="L3285" s="11" t="s">
        <v>4183</v>
      </c>
      <c r="M3285" s="11" t="s">
        <v>4184</v>
      </c>
      <c r="N3285" s="11" t="s">
        <v>4180</v>
      </c>
      <c r="O3285" s="11">
        <v>16</v>
      </c>
      <c r="P3285" s="11">
        <v>0</v>
      </c>
      <c r="Q3285" s="11">
        <v>16</v>
      </c>
      <c r="R3285" s="11">
        <v>2</v>
      </c>
    </row>
    <row r="3286" spans="1:18">
      <c r="A3286" s="10" t="s">
        <v>7087</v>
      </c>
      <c r="B3286" s="11" t="s">
        <v>319</v>
      </c>
      <c r="C3286" s="11" t="s">
        <v>4177</v>
      </c>
      <c r="D3286" s="11">
        <v>98056</v>
      </c>
      <c r="E3286" s="16">
        <v>292600</v>
      </c>
      <c r="F3286" s="12">
        <v>3</v>
      </c>
      <c r="G3286" s="15">
        <v>1.5</v>
      </c>
      <c r="H3286" s="15">
        <v>1520</v>
      </c>
      <c r="I3286" s="13">
        <v>193</v>
      </c>
      <c r="J3286" s="11">
        <v>0</v>
      </c>
      <c r="K3286" s="15" t="s">
        <v>4183</v>
      </c>
      <c r="L3286" s="11" t="s">
        <v>4183</v>
      </c>
      <c r="M3286" s="11" t="s">
        <v>4184</v>
      </c>
      <c r="N3286" s="11" t="s">
        <v>4179</v>
      </c>
      <c r="O3286" s="11">
        <v>66</v>
      </c>
      <c r="P3286" s="11">
        <v>0</v>
      </c>
      <c r="Q3286" s="11">
        <v>66</v>
      </c>
      <c r="R3286" s="11">
        <v>1</v>
      </c>
    </row>
    <row r="3287" spans="1:18">
      <c r="A3287" s="10" t="s">
        <v>7088</v>
      </c>
      <c r="B3287" s="11" t="s">
        <v>1392</v>
      </c>
      <c r="C3287" s="11" t="s">
        <v>4177</v>
      </c>
      <c r="D3287" s="11">
        <v>98042</v>
      </c>
      <c r="E3287" s="16">
        <v>292286</v>
      </c>
      <c r="F3287" s="12">
        <v>3</v>
      </c>
      <c r="G3287" s="15">
        <v>1.75</v>
      </c>
      <c r="H3287" s="15">
        <v>1890</v>
      </c>
      <c r="I3287" s="13">
        <v>155</v>
      </c>
      <c r="J3287" s="11">
        <v>0</v>
      </c>
      <c r="K3287" s="15" t="s">
        <v>4183</v>
      </c>
      <c r="L3287" s="11" t="s">
        <v>4183</v>
      </c>
      <c r="M3287" s="11" t="s">
        <v>4184</v>
      </c>
      <c r="N3287" s="11" t="s">
        <v>4181</v>
      </c>
      <c r="O3287" s="11">
        <v>59</v>
      </c>
      <c r="P3287" s="11">
        <v>0</v>
      </c>
      <c r="Q3287" s="11">
        <v>59</v>
      </c>
      <c r="R3287" s="11">
        <v>1</v>
      </c>
    </row>
    <row r="3288" spans="1:18">
      <c r="A3288" s="10" t="s">
        <v>7089</v>
      </c>
      <c r="B3288" s="11" t="s">
        <v>93</v>
      </c>
      <c r="C3288" s="11" t="s">
        <v>4177</v>
      </c>
      <c r="D3288" s="11">
        <v>98178</v>
      </c>
      <c r="E3288" s="16">
        <v>292050</v>
      </c>
      <c r="F3288" s="12">
        <v>5</v>
      </c>
      <c r="G3288" s="15">
        <v>3</v>
      </c>
      <c r="H3288" s="15">
        <v>2840</v>
      </c>
      <c r="I3288" s="13">
        <v>103</v>
      </c>
      <c r="J3288" s="11">
        <v>0</v>
      </c>
      <c r="K3288" s="15" t="s">
        <v>4183</v>
      </c>
      <c r="L3288" s="11" t="s">
        <v>4178</v>
      </c>
      <c r="M3288" s="11" t="s">
        <v>4184</v>
      </c>
      <c r="N3288" s="11" t="s">
        <v>4180</v>
      </c>
      <c r="O3288" s="11">
        <v>22</v>
      </c>
      <c r="P3288" s="11">
        <v>0</v>
      </c>
      <c r="Q3288" s="11">
        <v>22</v>
      </c>
      <c r="R3288" s="11">
        <v>1</v>
      </c>
    </row>
    <row r="3289" spans="1:18">
      <c r="A3289" s="10" t="s">
        <v>7090</v>
      </c>
      <c r="B3289" s="11" t="s">
        <v>519</v>
      </c>
      <c r="C3289" s="11" t="s">
        <v>4177</v>
      </c>
      <c r="D3289" s="11">
        <v>98002</v>
      </c>
      <c r="E3289" s="16">
        <v>292000</v>
      </c>
      <c r="F3289" s="12">
        <v>4</v>
      </c>
      <c r="G3289" s="15">
        <v>2.75</v>
      </c>
      <c r="H3289" s="15">
        <v>2414</v>
      </c>
      <c r="I3289" s="13">
        <v>121</v>
      </c>
      <c r="J3289" s="11">
        <v>0</v>
      </c>
      <c r="K3289" s="15" t="s">
        <v>4183</v>
      </c>
      <c r="L3289" s="11" t="s">
        <v>4183</v>
      </c>
      <c r="M3289" s="11" t="s">
        <v>4184</v>
      </c>
      <c r="N3289" s="11" t="s">
        <v>4180</v>
      </c>
      <c r="O3289" s="11">
        <v>19</v>
      </c>
      <c r="P3289" s="11">
        <v>0</v>
      </c>
      <c r="Q3289" s="11">
        <v>19</v>
      </c>
      <c r="R3289" s="11">
        <v>2</v>
      </c>
    </row>
    <row r="3290" spans="1:18">
      <c r="A3290" s="10" t="s">
        <v>7091</v>
      </c>
      <c r="B3290" s="11" t="s">
        <v>1392</v>
      </c>
      <c r="C3290" s="11" t="s">
        <v>4177</v>
      </c>
      <c r="D3290" s="11">
        <v>98031</v>
      </c>
      <c r="E3290" s="16">
        <v>292000</v>
      </c>
      <c r="F3290" s="12">
        <v>5</v>
      </c>
      <c r="G3290" s="15">
        <v>2.5</v>
      </c>
      <c r="H3290" s="15">
        <v>2490</v>
      </c>
      <c r="I3290" s="13">
        <v>117</v>
      </c>
      <c r="J3290" s="11">
        <v>0</v>
      </c>
      <c r="K3290" s="15" t="s">
        <v>4183</v>
      </c>
      <c r="L3290" s="11" t="s">
        <v>4178</v>
      </c>
      <c r="M3290" s="11" t="s">
        <v>4184</v>
      </c>
      <c r="N3290" s="11" t="s">
        <v>4179</v>
      </c>
      <c r="O3290" s="11">
        <v>36</v>
      </c>
      <c r="P3290" s="11">
        <v>0</v>
      </c>
      <c r="Q3290" s="11">
        <v>36</v>
      </c>
      <c r="R3290" s="11">
        <v>1</v>
      </c>
    </row>
    <row r="3291" spans="1:18">
      <c r="A3291" s="10" t="s">
        <v>7092</v>
      </c>
      <c r="B3291" s="11" t="s">
        <v>100</v>
      </c>
      <c r="C3291" s="11" t="s">
        <v>4177</v>
      </c>
      <c r="D3291" s="11">
        <v>98155</v>
      </c>
      <c r="E3291" s="16">
        <v>291500</v>
      </c>
      <c r="F3291" s="12">
        <v>3</v>
      </c>
      <c r="G3291" s="15">
        <v>1</v>
      </c>
      <c r="H3291" s="11">
        <v>880</v>
      </c>
      <c r="I3291" s="13">
        <v>331</v>
      </c>
      <c r="J3291" s="11">
        <v>0</v>
      </c>
      <c r="K3291" s="15" t="s">
        <v>4183</v>
      </c>
      <c r="L3291" s="11" t="s">
        <v>4183</v>
      </c>
      <c r="M3291" s="11" t="s">
        <v>4184</v>
      </c>
      <c r="N3291" s="11" t="s">
        <v>4181</v>
      </c>
      <c r="O3291" s="11">
        <v>79</v>
      </c>
      <c r="P3291" s="11">
        <v>0</v>
      </c>
      <c r="Q3291" s="11">
        <v>79</v>
      </c>
      <c r="R3291" s="11">
        <v>1.5</v>
      </c>
    </row>
    <row r="3292" spans="1:18">
      <c r="A3292" s="10" t="s">
        <v>7093</v>
      </c>
      <c r="B3292" s="11" t="s">
        <v>84</v>
      </c>
      <c r="C3292" s="11" t="s">
        <v>4177</v>
      </c>
      <c r="D3292" s="11">
        <v>98042</v>
      </c>
      <c r="E3292" s="16">
        <v>291000</v>
      </c>
      <c r="F3292" s="12">
        <v>3</v>
      </c>
      <c r="G3292" s="15">
        <v>1.5</v>
      </c>
      <c r="H3292" s="15">
        <v>1860</v>
      </c>
      <c r="I3292" s="13">
        <v>156</v>
      </c>
      <c r="J3292" s="11">
        <v>1</v>
      </c>
      <c r="K3292" s="15" t="s">
        <v>4183</v>
      </c>
      <c r="L3292" s="11" t="s">
        <v>4178</v>
      </c>
      <c r="M3292" s="11" t="s">
        <v>4184</v>
      </c>
      <c r="N3292" s="11" t="s">
        <v>4179</v>
      </c>
      <c r="O3292" s="11">
        <v>58</v>
      </c>
      <c r="P3292" s="11">
        <v>0</v>
      </c>
      <c r="Q3292" s="11">
        <v>58</v>
      </c>
      <c r="R3292" s="11">
        <v>1</v>
      </c>
    </row>
    <row r="3293" spans="1:18">
      <c r="A3293" s="10" t="s">
        <v>7094</v>
      </c>
      <c r="B3293" s="11" t="s">
        <v>49</v>
      </c>
      <c r="C3293" s="11" t="s">
        <v>4177</v>
      </c>
      <c r="D3293" s="11">
        <v>98178</v>
      </c>
      <c r="E3293" s="16">
        <v>291000</v>
      </c>
      <c r="F3293" s="12">
        <v>3</v>
      </c>
      <c r="G3293" s="15">
        <v>1.75</v>
      </c>
      <c r="H3293" s="15">
        <v>1560</v>
      </c>
      <c r="I3293" s="13">
        <v>187</v>
      </c>
      <c r="J3293" s="11">
        <v>0</v>
      </c>
      <c r="K3293" s="15" t="s">
        <v>4183</v>
      </c>
      <c r="L3293" s="11" t="s">
        <v>4183</v>
      </c>
      <c r="M3293" s="11" t="s">
        <v>4184</v>
      </c>
      <c r="N3293" s="11" t="s">
        <v>4180</v>
      </c>
      <c r="O3293" s="11">
        <v>61</v>
      </c>
      <c r="P3293" s="11">
        <v>2000</v>
      </c>
      <c r="Q3293" s="11">
        <v>25</v>
      </c>
      <c r="R3293" s="11">
        <v>1</v>
      </c>
    </row>
    <row r="3294" spans="1:18">
      <c r="A3294" s="10" t="s">
        <v>7095</v>
      </c>
      <c r="B3294" s="11" t="s">
        <v>93</v>
      </c>
      <c r="C3294" s="11" t="s">
        <v>4177</v>
      </c>
      <c r="D3294" s="11">
        <v>98178</v>
      </c>
      <c r="E3294" s="16">
        <v>290900</v>
      </c>
      <c r="F3294" s="12">
        <v>2</v>
      </c>
      <c r="G3294" s="15">
        <v>2</v>
      </c>
      <c r="H3294" s="15">
        <v>1610</v>
      </c>
      <c r="I3294" s="13">
        <v>181</v>
      </c>
      <c r="J3294" s="11">
        <v>0</v>
      </c>
      <c r="K3294" s="15" t="s">
        <v>4183</v>
      </c>
      <c r="L3294" s="11" t="s">
        <v>4183</v>
      </c>
      <c r="M3294" s="11" t="s">
        <v>4184</v>
      </c>
      <c r="N3294" s="11" t="s">
        <v>4180</v>
      </c>
      <c r="O3294" s="11">
        <v>95</v>
      </c>
      <c r="P3294" s="11">
        <v>1983</v>
      </c>
      <c r="Q3294" s="11">
        <v>42</v>
      </c>
      <c r="R3294" s="11">
        <v>2</v>
      </c>
    </row>
    <row r="3295" spans="1:18">
      <c r="A3295" s="10" t="s">
        <v>7096</v>
      </c>
      <c r="B3295" s="11" t="s">
        <v>319</v>
      </c>
      <c r="C3295" s="11" t="s">
        <v>4177</v>
      </c>
      <c r="D3295" s="11">
        <v>98057</v>
      </c>
      <c r="E3295" s="16">
        <v>290300</v>
      </c>
      <c r="F3295" s="12">
        <v>2</v>
      </c>
      <c r="G3295" s="15">
        <v>1</v>
      </c>
      <c r="H3295" s="11">
        <v>860</v>
      </c>
      <c r="I3295" s="13">
        <v>338</v>
      </c>
      <c r="J3295" s="11">
        <v>0</v>
      </c>
      <c r="K3295" s="15" t="s">
        <v>4183</v>
      </c>
      <c r="L3295" s="11" t="s">
        <v>4183</v>
      </c>
      <c r="M3295" s="11" t="s">
        <v>4184</v>
      </c>
      <c r="N3295" s="11" t="s">
        <v>4179</v>
      </c>
      <c r="O3295" s="11">
        <v>94</v>
      </c>
      <c r="P3295" s="11">
        <v>0</v>
      </c>
      <c r="Q3295" s="11">
        <v>94</v>
      </c>
      <c r="R3295" s="11">
        <v>1</v>
      </c>
    </row>
    <row r="3296" spans="1:18">
      <c r="A3296" s="10" t="s">
        <v>7097</v>
      </c>
      <c r="B3296" s="11" t="s">
        <v>675</v>
      </c>
      <c r="C3296" s="11" t="s">
        <v>4177</v>
      </c>
      <c r="D3296" s="11">
        <v>98023</v>
      </c>
      <c r="E3296" s="16">
        <v>290256</v>
      </c>
      <c r="F3296" s="12">
        <v>3</v>
      </c>
      <c r="G3296" s="15">
        <v>2.25</v>
      </c>
      <c r="H3296" s="15">
        <v>1720</v>
      </c>
      <c r="I3296" s="13">
        <v>169</v>
      </c>
      <c r="J3296" s="11">
        <v>0</v>
      </c>
      <c r="K3296" s="15" t="s">
        <v>4183</v>
      </c>
      <c r="L3296" s="11" t="s">
        <v>4183</v>
      </c>
      <c r="M3296" s="11" t="s">
        <v>4184</v>
      </c>
      <c r="N3296" s="11" t="s">
        <v>4180</v>
      </c>
      <c r="O3296" s="11">
        <v>42</v>
      </c>
      <c r="P3296" s="11">
        <v>2009</v>
      </c>
      <c r="Q3296" s="11">
        <v>16</v>
      </c>
      <c r="R3296" s="11">
        <v>2</v>
      </c>
    </row>
    <row r="3297" spans="1:18">
      <c r="A3297" s="10" t="s">
        <v>7098</v>
      </c>
      <c r="B3297" s="11" t="s">
        <v>84</v>
      </c>
      <c r="C3297" s="11" t="s">
        <v>4177</v>
      </c>
      <c r="D3297" s="11">
        <v>98042</v>
      </c>
      <c r="E3297" s="16">
        <v>290000</v>
      </c>
      <c r="F3297" s="12">
        <v>3</v>
      </c>
      <c r="G3297" s="15">
        <v>2.5</v>
      </c>
      <c r="H3297" s="15">
        <v>2080</v>
      </c>
      <c r="I3297" s="13">
        <v>139</v>
      </c>
      <c r="J3297" s="11">
        <v>0</v>
      </c>
      <c r="K3297" s="15" t="s">
        <v>4183</v>
      </c>
      <c r="L3297" s="11" t="s">
        <v>4183</v>
      </c>
      <c r="M3297" s="11" t="s">
        <v>4184</v>
      </c>
      <c r="N3297" s="11" t="s">
        <v>4180</v>
      </c>
      <c r="O3297" s="11">
        <v>23</v>
      </c>
      <c r="P3297" s="11">
        <v>0</v>
      </c>
      <c r="Q3297" s="11">
        <v>23</v>
      </c>
      <c r="R3297" s="11">
        <v>2</v>
      </c>
    </row>
    <row r="3298" spans="1:18">
      <c r="A3298" s="10" t="s">
        <v>7099</v>
      </c>
      <c r="B3298" s="11" t="s">
        <v>675</v>
      </c>
      <c r="C3298" s="11" t="s">
        <v>4177</v>
      </c>
      <c r="D3298" s="11">
        <v>98003</v>
      </c>
      <c r="E3298" s="16">
        <v>290000</v>
      </c>
      <c r="F3298" s="12">
        <v>3</v>
      </c>
      <c r="G3298" s="15">
        <v>1.5</v>
      </c>
      <c r="H3298" s="15">
        <v>1950</v>
      </c>
      <c r="I3298" s="13">
        <v>149</v>
      </c>
      <c r="J3298" s="11">
        <v>0</v>
      </c>
      <c r="K3298" s="15" t="s">
        <v>4183</v>
      </c>
      <c r="L3298" s="11" t="s">
        <v>4183</v>
      </c>
      <c r="M3298" s="11" t="s">
        <v>4184</v>
      </c>
      <c r="N3298" s="11" t="s">
        <v>4179</v>
      </c>
      <c r="O3298" s="11">
        <v>66</v>
      </c>
      <c r="P3298" s="11">
        <v>0</v>
      </c>
      <c r="Q3298" s="11">
        <v>66</v>
      </c>
      <c r="R3298" s="11">
        <v>1</v>
      </c>
    </row>
    <row r="3299" spans="1:18">
      <c r="A3299" s="10" t="s">
        <v>7100</v>
      </c>
      <c r="B3299" s="11" t="s">
        <v>1392</v>
      </c>
      <c r="C3299" s="11" t="s">
        <v>4177</v>
      </c>
      <c r="D3299" s="11">
        <v>98031</v>
      </c>
      <c r="E3299" s="16">
        <v>290000</v>
      </c>
      <c r="F3299" s="12">
        <v>4</v>
      </c>
      <c r="G3299" s="15">
        <v>2.5</v>
      </c>
      <c r="H3299" s="15">
        <v>1700</v>
      </c>
      <c r="I3299" s="13">
        <v>171</v>
      </c>
      <c r="J3299" s="11">
        <v>0</v>
      </c>
      <c r="K3299" s="15" t="s">
        <v>4183</v>
      </c>
      <c r="L3299" s="11" t="s">
        <v>4183</v>
      </c>
      <c r="M3299" s="11" t="s">
        <v>4184</v>
      </c>
      <c r="N3299" s="11" t="s">
        <v>4179</v>
      </c>
      <c r="O3299" s="11">
        <v>37</v>
      </c>
      <c r="P3299" s="11">
        <v>0</v>
      </c>
      <c r="Q3299" s="11">
        <v>37</v>
      </c>
      <c r="R3299" s="11">
        <v>2</v>
      </c>
    </row>
    <row r="3300" spans="1:18">
      <c r="A3300" s="10" t="s">
        <v>7101</v>
      </c>
      <c r="B3300" s="11" t="s">
        <v>920</v>
      </c>
      <c r="C3300" s="11" t="s">
        <v>4177</v>
      </c>
      <c r="D3300" s="11">
        <v>98038</v>
      </c>
      <c r="E3300" s="16">
        <v>290000</v>
      </c>
      <c r="F3300" s="12">
        <v>3</v>
      </c>
      <c r="G3300" s="15">
        <v>1.75</v>
      </c>
      <c r="H3300" s="15">
        <v>1520</v>
      </c>
      <c r="I3300" s="13">
        <v>191</v>
      </c>
      <c r="J3300" s="11">
        <v>0</v>
      </c>
      <c r="K3300" s="15" t="s">
        <v>4183</v>
      </c>
      <c r="L3300" s="11" t="s">
        <v>4183</v>
      </c>
      <c r="M3300" s="11" t="s">
        <v>4184</v>
      </c>
      <c r="N3300" s="11" t="s">
        <v>4179</v>
      </c>
      <c r="O3300" s="11">
        <v>57</v>
      </c>
      <c r="P3300" s="11">
        <v>0</v>
      </c>
      <c r="Q3300" s="11">
        <v>57</v>
      </c>
      <c r="R3300" s="11">
        <v>1</v>
      </c>
    </row>
    <row r="3301" spans="1:18">
      <c r="A3301" s="10" t="s">
        <v>7102</v>
      </c>
      <c r="B3301" s="11" t="s">
        <v>319</v>
      </c>
      <c r="C3301" s="11" t="s">
        <v>4177</v>
      </c>
      <c r="D3301" s="11">
        <v>98058</v>
      </c>
      <c r="E3301" s="16">
        <v>290000</v>
      </c>
      <c r="F3301" s="12">
        <v>5</v>
      </c>
      <c r="G3301" s="15">
        <v>1.5</v>
      </c>
      <c r="H3301" s="15">
        <v>2120</v>
      </c>
      <c r="I3301" s="13">
        <v>137</v>
      </c>
      <c r="J3301" s="11">
        <v>0</v>
      </c>
      <c r="K3301" s="15" t="s">
        <v>4183</v>
      </c>
      <c r="L3301" s="11" t="s">
        <v>4183</v>
      </c>
      <c r="M3301" s="11" t="s">
        <v>4184</v>
      </c>
      <c r="N3301" s="11" t="s">
        <v>4181</v>
      </c>
      <c r="O3301" s="11">
        <v>63</v>
      </c>
      <c r="P3301" s="11">
        <v>0</v>
      </c>
      <c r="Q3301" s="11">
        <v>63</v>
      </c>
      <c r="R3301" s="11">
        <v>1.5</v>
      </c>
    </row>
    <row r="3302" spans="1:18">
      <c r="A3302" s="10" t="s">
        <v>3425</v>
      </c>
      <c r="B3302" s="11" t="s">
        <v>319</v>
      </c>
      <c r="C3302" s="11" t="s">
        <v>4177</v>
      </c>
      <c r="D3302" s="11">
        <v>98057</v>
      </c>
      <c r="E3302" s="16">
        <v>290000</v>
      </c>
      <c r="F3302" s="12">
        <v>4</v>
      </c>
      <c r="G3302" s="15">
        <v>3</v>
      </c>
      <c r="H3302" s="15">
        <v>2390</v>
      </c>
      <c r="I3302" s="13">
        <v>121</v>
      </c>
      <c r="J3302" s="11">
        <v>0</v>
      </c>
      <c r="K3302" s="15" t="s">
        <v>4183</v>
      </c>
      <c r="L3302" s="11" t="s">
        <v>4183</v>
      </c>
      <c r="M3302" s="11" t="s">
        <v>4184</v>
      </c>
      <c r="N3302" s="11" t="s">
        <v>4180</v>
      </c>
      <c r="O3302" s="11">
        <v>51</v>
      </c>
      <c r="P3302" s="11">
        <v>0</v>
      </c>
      <c r="Q3302" s="11">
        <v>51</v>
      </c>
      <c r="R3302" s="11">
        <v>2</v>
      </c>
    </row>
    <row r="3303" spans="1:18">
      <c r="A3303" s="10" t="s">
        <v>3426</v>
      </c>
      <c r="B3303" s="11" t="s">
        <v>319</v>
      </c>
      <c r="C3303" s="11" t="s">
        <v>4177</v>
      </c>
      <c r="D3303" s="11">
        <v>98055</v>
      </c>
      <c r="E3303" s="16">
        <v>290000</v>
      </c>
      <c r="F3303" s="12">
        <v>3</v>
      </c>
      <c r="G3303" s="15">
        <v>1</v>
      </c>
      <c r="H3303" s="15">
        <v>1440</v>
      </c>
      <c r="I3303" s="13">
        <v>201</v>
      </c>
      <c r="J3303" s="11">
        <v>0</v>
      </c>
      <c r="K3303" s="15" t="s">
        <v>4183</v>
      </c>
      <c r="L3303" s="11" t="s">
        <v>4183</v>
      </c>
      <c r="M3303" s="11" t="s">
        <v>4184</v>
      </c>
      <c r="N3303" s="11" t="s">
        <v>4180</v>
      </c>
      <c r="O3303" s="11">
        <v>58</v>
      </c>
      <c r="P3303" s="11">
        <v>2011</v>
      </c>
      <c r="Q3303" s="11">
        <v>14</v>
      </c>
      <c r="R3303" s="11">
        <v>1</v>
      </c>
    </row>
    <row r="3304" spans="1:18">
      <c r="A3304" s="10" t="s">
        <v>7103</v>
      </c>
      <c r="B3304" s="11" t="s">
        <v>100</v>
      </c>
      <c r="C3304" s="11" t="s">
        <v>4177</v>
      </c>
      <c r="D3304" s="11">
        <v>98155</v>
      </c>
      <c r="E3304" s="16">
        <v>290000</v>
      </c>
      <c r="F3304" s="12">
        <v>3</v>
      </c>
      <c r="G3304" s="15">
        <v>1</v>
      </c>
      <c r="H3304" s="15">
        <v>1150</v>
      </c>
      <c r="I3304" s="13">
        <v>252</v>
      </c>
      <c r="J3304" s="11">
        <v>0</v>
      </c>
      <c r="K3304" s="15" t="s">
        <v>4183</v>
      </c>
      <c r="L3304" s="11" t="s">
        <v>4178</v>
      </c>
      <c r="M3304" s="11" t="s">
        <v>4184</v>
      </c>
      <c r="N3304" s="11" t="s">
        <v>4179</v>
      </c>
      <c r="O3304" s="11">
        <v>93</v>
      </c>
      <c r="P3304" s="11">
        <v>1958</v>
      </c>
      <c r="Q3304" s="11">
        <v>67</v>
      </c>
      <c r="R3304" s="11">
        <v>1</v>
      </c>
    </row>
    <row r="3305" spans="1:18">
      <c r="A3305" s="10" t="s">
        <v>7104</v>
      </c>
      <c r="B3305" s="11" t="s">
        <v>379</v>
      </c>
      <c r="C3305" s="11" t="s">
        <v>4177</v>
      </c>
      <c r="D3305" s="11">
        <v>98166</v>
      </c>
      <c r="E3305" s="16">
        <v>289988</v>
      </c>
      <c r="F3305" s="12">
        <v>3</v>
      </c>
      <c r="G3305" s="15">
        <v>1.75</v>
      </c>
      <c r="H3305" s="15">
        <v>1570</v>
      </c>
      <c r="I3305" s="13">
        <v>185</v>
      </c>
      <c r="J3305" s="11">
        <v>0</v>
      </c>
      <c r="K3305" s="15" t="s">
        <v>4183</v>
      </c>
      <c r="L3305" s="11" t="s">
        <v>4178</v>
      </c>
      <c r="M3305" s="11" t="s">
        <v>4184</v>
      </c>
      <c r="N3305" s="11" t="s">
        <v>4180</v>
      </c>
      <c r="O3305" s="11">
        <v>69</v>
      </c>
      <c r="P3305" s="11">
        <v>2001</v>
      </c>
      <c r="Q3305" s="11">
        <v>24</v>
      </c>
      <c r="R3305" s="11">
        <v>1</v>
      </c>
    </row>
    <row r="3306" spans="1:18">
      <c r="A3306" s="10" t="s">
        <v>7105</v>
      </c>
      <c r="B3306" s="11" t="s">
        <v>379</v>
      </c>
      <c r="C3306" s="11" t="s">
        <v>4177</v>
      </c>
      <c r="D3306" s="11">
        <v>98148</v>
      </c>
      <c r="E3306" s="16">
        <v>289950</v>
      </c>
      <c r="F3306" s="12">
        <v>3</v>
      </c>
      <c r="G3306" s="15">
        <v>2.5</v>
      </c>
      <c r="H3306" s="15">
        <v>1760</v>
      </c>
      <c r="I3306" s="13">
        <v>165</v>
      </c>
      <c r="J3306" s="11">
        <v>0</v>
      </c>
      <c r="K3306" s="15" t="s">
        <v>4183</v>
      </c>
      <c r="L3306" s="11" t="s">
        <v>4183</v>
      </c>
      <c r="M3306" s="11" t="s">
        <v>4184</v>
      </c>
      <c r="N3306" s="11" t="s">
        <v>4181</v>
      </c>
      <c r="O3306" s="11">
        <v>88</v>
      </c>
      <c r="P3306" s="11">
        <v>0</v>
      </c>
      <c r="Q3306" s="11">
        <v>88</v>
      </c>
      <c r="R3306" s="11">
        <v>1.5</v>
      </c>
    </row>
    <row r="3307" spans="1:18">
      <c r="A3307" s="10" t="s">
        <v>7106</v>
      </c>
      <c r="B3307" s="11" t="s">
        <v>1392</v>
      </c>
      <c r="C3307" s="11" t="s">
        <v>4177</v>
      </c>
      <c r="D3307" s="11">
        <v>98030</v>
      </c>
      <c r="E3307" s="16">
        <v>289950</v>
      </c>
      <c r="F3307" s="12">
        <v>3</v>
      </c>
      <c r="G3307" s="15">
        <v>2</v>
      </c>
      <c r="H3307" s="15">
        <v>1670</v>
      </c>
      <c r="I3307" s="13">
        <v>174</v>
      </c>
      <c r="J3307" s="11">
        <v>0</v>
      </c>
      <c r="K3307" s="15" t="s">
        <v>4183</v>
      </c>
      <c r="L3307" s="11" t="s">
        <v>4183</v>
      </c>
      <c r="M3307" s="11" t="s">
        <v>4184</v>
      </c>
      <c r="N3307" s="11" t="s">
        <v>4180</v>
      </c>
      <c r="O3307" s="11">
        <v>33</v>
      </c>
      <c r="P3307" s="11">
        <v>0</v>
      </c>
      <c r="Q3307" s="11">
        <v>33</v>
      </c>
      <c r="R3307" s="11">
        <v>1</v>
      </c>
    </row>
    <row r="3308" spans="1:18">
      <c r="A3308" s="10" t="s">
        <v>3431</v>
      </c>
      <c r="B3308" s="11" t="s">
        <v>319</v>
      </c>
      <c r="C3308" s="11" t="s">
        <v>4177</v>
      </c>
      <c r="D3308" s="11">
        <v>98056</v>
      </c>
      <c r="E3308" s="16">
        <v>289950</v>
      </c>
      <c r="F3308" s="12">
        <v>3</v>
      </c>
      <c r="G3308" s="15">
        <v>2.5</v>
      </c>
      <c r="H3308" s="15">
        <v>1960</v>
      </c>
      <c r="I3308" s="13">
        <v>148</v>
      </c>
      <c r="J3308" s="11">
        <v>0</v>
      </c>
      <c r="K3308" s="15" t="s">
        <v>4183</v>
      </c>
      <c r="L3308" s="11" t="s">
        <v>4183</v>
      </c>
      <c r="M3308" s="11" t="s">
        <v>4184</v>
      </c>
      <c r="N3308" s="11" t="s">
        <v>4180</v>
      </c>
      <c r="O3308" s="11">
        <v>21</v>
      </c>
      <c r="P3308" s="11">
        <v>2003</v>
      </c>
      <c r="Q3308" s="11">
        <v>22</v>
      </c>
      <c r="R3308" s="11">
        <v>2</v>
      </c>
    </row>
    <row r="3309" spans="1:18">
      <c r="A3309" s="10" t="s">
        <v>7107</v>
      </c>
      <c r="B3309" s="11" t="s">
        <v>1392</v>
      </c>
      <c r="C3309" s="11" t="s">
        <v>4177</v>
      </c>
      <c r="D3309" s="11">
        <v>98031</v>
      </c>
      <c r="E3309" s="16">
        <v>289659</v>
      </c>
      <c r="F3309" s="12">
        <v>4</v>
      </c>
      <c r="G3309" s="15">
        <v>2.25</v>
      </c>
      <c r="H3309" s="15">
        <v>2260</v>
      </c>
      <c r="I3309" s="13">
        <v>128</v>
      </c>
      <c r="J3309" s="11">
        <v>0</v>
      </c>
      <c r="K3309" s="15" t="s">
        <v>4183</v>
      </c>
      <c r="L3309" s="11" t="s">
        <v>4183</v>
      </c>
      <c r="M3309" s="11" t="s">
        <v>4184</v>
      </c>
      <c r="N3309" s="11" t="s">
        <v>4179</v>
      </c>
      <c r="O3309" s="11">
        <v>41</v>
      </c>
      <c r="P3309" s="11">
        <v>0</v>
      </c>
      <c r="Q3309" s="11">
        <v>41</v>
      </c>
      <c r="R3309" s="11">
        <v>2</v>
      </c>
    </row>
    <row r="3310" spans="1:18">
      <c r="A3310" s="10" t="s">
        <v>6766</v>
      </c>
      <c r="B3310" s="11" t="s">
        <v>519</v>
      </c>
      <c r="C3310" s="11" t="s">
        <v>4177</v>
      </c>
      <c r="D3310" s="11">
        <v>98092</v>
      </c>
      <c r="E3310" s="16">
        <v>289373</v>
      </c>
      <c r="F3310" s="12">
        <v>3</v>
      </c>
      <c r="G3310" s="15">
        <v>2.5</v>
      </c>
      <c r="H3310" s="15">
        <v>2538</v>
      </c>
      <c r="I3310" s="13">
        <v>114</v>
      </c>
      <c r="J3310" s="11">
        <v>0</v>
      </c>
      <c r="K3310" s="15" t="s">
        <v>4183</v>
      </c>
      <c r="L3310" s="11" t="s">
        <v>4183</v>
      </c>
      <c r="M3310" s="11" t="s">
        <v>4184</v>
      </c>
      <c r="N3310" s="11" t="s">
        <v>4180</v>
      </c>
      <c r="O3310" s="11">
        <v>12</v>
      </c>
      <c r="P3310" s="11">
        <v>1923</v>
      </c>
      <c r="Q3310" s="11">
        <v>102</v>
      </c>
      <c r="R3310" s="11">
        <v>2</v>
      </c>
    </row>
    <row r="3311" spans="1:18">
      <c r="A3311" s="10" t="s">
        <v>7108</v>
      </c>
      <c r="B3311" s="11" t="s">
        <v>519</v>
      </c>
      <c r="C3311" s="11" t="s">
        <v>4177</v>
      </c>
      <c r="D3311" s="11">
        <v>98001</v>
      </c>
      <c r="E3311" s="16">
        <v>289000</v>
      </c>
      <c r="F3311" s="12">
        <v>3</v>
      </c>
      <c r="G3311" s="15">
        <v>2.5</v>
      </c>
      <c r="H3311" s="15">
        <v>1970</v>
      </c>
      <c r="I3311" s="13">
        <v>147</v>
      </c>
      <c r="J3311" s="11">
        <v>0</v>
      </c>
      <c r="K3311" s="15" t="s">
        <v>4183</v>
      </c>
      <c r="L3311" s="11" t="s">
        <v>4178</v>
      </c>
      <c r="M3311" s="11" t="s">
        <v>4184</v>
      </c>
      <c r="N3311" s="11" t="s">
        <v>4180</v>
      </c>
      <c r="O3311" s="11">
        <v>37</v>
      </c>
      <c r="P3311" s="11">
        <v>2000</v>
      </c>
      <c r="Q3311" s="11">
        <v>25</v>
      </c>
      <c r="R3311" s="11">
        <v>2</v>
      </c>
    </row>
    <row r="3312" spans="1:18">
      <c r="A3312" s="10" t="s">
        <v>7109</v>
      </c>
      <c r="B3312" s="11" t="s">
        <v>84</v>
      </c>
      <c r="C3312" s="11" t="s">
        <v>4177</v>
      </c>
      <c r="D3312" s="11">
        <v>98042</v>
      </c>
      <c r="E3312" s="16">
        <v>289000</v>
      </c>
      <c r="F3312" s="12">
        <v>3</v>
      </c>
      <c r="G3312" s="15">
        <v>2.5</v>
      </c>
      <c r="H3312" s="15">
        <v>2090</v>
      </c>
      <c r="I3312" s="13">
        <v>138</v>
      </c>
      <c r="J3312" s="11">
        <v>0</v>
      </c>
      <c r="K3312" s="15" t="s">
        <v>4183</v>
      </c>
      <c r="L3312" s="11" t="s">
        <v>4183</v>
      </c>
      <c r="M3312" s="11" t="s">
        <v>4184</v>
      </c>
      <c r="N3312" s="11" t="s">
        <v>4180</v>
      </c>
      <c r="O3312" s="11">
        <v>23</v>
      </c>
      <c r="P3312" s="11">
        <v>0</v>
      </c>
      <c r="Q3312" s="11">
        <v>23</v>
      </c>
      <c r="R3312" s="11">
        <v>2</v>
      </c>
    </row>
    <row r="3313" spans="1:18">
      <c r="A3313" s="10" t="s">
        <v>3435</v>
      </c>
      <c r="B3313" s="11" t="s">
        <v>1035</v>
      </c>
      <c r="C3313" s="11" t="s">
        <v>4177</v>
      </c>
      <c r="D3313" s="11">
        <v>98022</v>
      </c>
      <c r="E3313" s="16">
        <v>289000</v>
      </c>
      <c r="F3313" s="12">
        <v>3</v>
      </c>
      <c r="G3313" s="15">
        <v>2</v>
      </c>
      <c r="H3313" s="15">
        <v>1680</v>
      </c>
      <c r="I3313" s="13">
        <v>172</v>
      </c>
      <c r="J3313" s="11">
        <v>0</v>
      </c>
      <c r="K3313" s="15" t="s">
        <v>4183</v>
      </c>
      <c r="L3313" s="11" t="s">
        <v>4183</v>
      </c>
      <c r="M3313" s="11" t="s">
        <v>4184</v>
      </c>
      <c r="N3313" s="11" t="s">
        <v>4180</v>
      </c>
      <c r="O3313" s="11">
        <v>32</v>
      </c>
      <c r="P3313" s="11">
        <v>0</v>
      </c>
      <c r="Q3313" s="11">
        <v>32</v>
      </c>
      <c r="R3313" s="11">
        <v>1</v>
      </c>
    </row>
    <row r="3314" spans="1:18">
      <c r="A3314" s="10" t="s">
        <v>7110</v>
      </c>
      <c r="B3314" s="11" t="s">
        <v>319</v>
      </c>
      <c r="C3314" s="11" t="s">
        <v>4177</v>
      </c>
      <c r="D3314" s="11">
        <v>98056</v>
      </c>
      <c r="E3314" s="16">
        <v>289000</v>
      </c>
      <c r="F3314" s="12">
        <v>3</v>
      </c>
      <c r="G3314" s="15">
        <v>1</v>
      </c>
      <c r="H3314" s="15">
        <v>1090</v>
      </c>
      <c r="I3314" s="13">
        <v>265</v>
      </c>
      <c r="J3314" s="11">
        <v>0</v>
      </c>
      <c r="K3314" s="15" t="s">
        <v>4183</v>
      </c>
      <c r="L3314" s="11" t="s">
        <v>4183</v>
      </c>
      <c r="M3314" s="11" t="s">
        <v>4184</v>
      </c>
      <c r="N3314" s="11" t="s">
        <v>4181</v>
      </c>
      <c r="O3314" s="11">
        <v>44</v>
      </c>
      <c r="P3314" s="11">
        <v>0</v>
      </c>
      <c r="Q3314" s="11">
        <v>44</v>
      </c>
      <c r="R3314" s="11">
        <v>1</v>
      </c>
    </row>
    <row r="3315" spans="1:18">
      <c r="A3315" s="10" t="s">
        <v>7111</v>
      </c>
      <c r="B3315" s="11" t="s">
        <v>79</v>
      </c>
      <c r="C3315" s="11" t="s">
        <v>4177</v>
      </c>
      <c r="D3315" s="11">
        <v>98029</v>
      </c>
      <c r="E3315" s="16">
        <v>288790</v>
      </c>
      <c r="F3315" s="12">
        <v>4</v>
      </c>
      <c r="G3315" s="15">
        <v>2</v>
      </c>
      <c r="H3315" s="15">
        <v>1350</v>
      </c>
      <c r="I3315" s="13">
        <v>214</v>
      </c>
      <c r="J3315" s="11">
        <v>0</v>
      </c>
      <c r="K3315" s="15" t="s">
        <v>4183</v>
      </c>
      <c r="L3315" s="11" t="s">
        <v>4183</v>
      </c>
      <c r="M3315" s="11" t="s">
        <v>4184</v>
      </c>
      <c r="N3315" s="11" t="s">
        <v>4180</v>
      </c>
      <c r="O3315" s="11">
        <v>17</v>
      </c>
      <c r="P3315" s="11">
        <v>0</v>
      </c>
      <c r="Q3315" s="11">
        <v>17</v>
      </c>
      <c r="R3315" s="11">
        <v>3</v>
      </c>
    </row>
    <row r="3316" spans="1:18">
      <c r="A3316" s="10" t="s">
        <v>7112</v>
      </c>
      <c r="B3316" s="11" t="s">
        <v>319</v>
      </c>
      <c r="C3316" s="11" t="s">
        <v>4177</v>
      </c>
      <c r="D3316" s="11">
        <v>98058</v>
      </c>
      <c r="E3316" s="16">
        <v>288500</v>
      </c>
      <c r="F3316" s="12">
        <v>5</v>
      </c>
      <c r="G3316" s="15">
        <v>2.5</v>
      </c>
      <c r="H3316" s="15">
        <v>3390</v>
      </c>
      <c r="I3316" s="13">
        <v>85</v>
      </c>
      <c r="J3316" s="11">
        <v>0</v>
      </c>
      <c r="K3316" s="15" t="s">
        <v>4183</v>
      </c>
      <c r="L3316" s="11" t="s">
        <v>4178</v>
      </c>
      <c r="M3316" s="11" t="s">
        <v>4184</v>
      </c>
      <c r="N3316" s="11" t="s">
        <v>4181</v>
      </c>
      <c r="O3316" s="11">
        <v>47</v>
      </c>
      <c r="P3316" s="11">
        <v>0</v>
      </c>
      <c r="Q3316" s="11">
        <v>47</v>
      </c>
      <c r="R3316" s="11">
        <v>1</v>
      </c>
    </row>
    <row r="3317" spans="1:18">
      <c r="A3317" s="10" t="s">
        <v>7113</v>
      </c>
      <c r="B3317" s="11" t="s">
        <v>319</v>
      </c>
      <c r="C3317" s="11" t="s">
        <v>4177</v>
      </c>
      <c r="D3317" s="11">
        <v>98056</v>
      </c>
      <c r="E3317" s="16">
        <v>288400</v>
      </c>
      <c r="F3317" s="12">
        <v>3</v>
      </c>
      <c r="G3317" s="15">
        <v>2.25</v>
      </c>
      <c r="H3317" s="15">
        <v>1870</v>
      </c>
      <c r="I3317" s="13">
        <v>154</v>
      </c>
      <c r="J3317" s="11">
        <v>0</v>
      </c>
      <c r="K3317" s="15" t="s">
        <v>4183</v>
      </c>
      <c r="L3317" s="11" t="s">
        <v>4183</v>
      </c>
      <c r="M3317" s="11" t="s">
        <v>4184</v>
      </c>
      <c r="N3317" s="11" t="s">
        <v>4180</v>
      </c>
      <c r="O3317" s="11">
        <v>28</v>
      </c>
      <c r="P3317" s="11">
        <v>0</v>
      </c>
      <c r="Q3317" s="11">
        <v>28</v>
      </c>
      <c r="R3317" s="11">
        <v>2</v>
      </c>
    </row>
    <row r="3318" spans="1:18">
      <c r="A3318" s="10" t="s">
        <v>7114</v>
      </c>
      <c r="B3318" s="11" t="s">
        <v>93</v>
      </c>
      <c r="C3318" s="11" t="s">
        <v>4177</v>
      </c>
      <c r="D3318" s="11">
        <v>98188</v>
      </c>
      <c r="E3318" s="16">
        <v>288350</v>
      </c>
      <c r="F3318" s="12">
        <v>3</v>
      </c>
      <c r="G3318" s="15">
        <v>1.5</v>
      </c>
      <c r="H3318" s="15">
        <v>1860</v>
      </c>
      <c r="I3318" s="13">
        <v>155</v>
      </c>
      <c r="J3318" s="11">
        <v>0</v>
      </c>
      <c r="K3318" s="15" t="s">
        <v>4183</v>
      </c>
      <c r="L3318" s="11" t="s">
        <v>4178</v>
      </c>
      <c r="M3318" s="11" t="s">
        <v>4184</v>
      </c>
      <c r="N3318" s="11" t="s">
        <v>4180</v>
      </c>
      <c r="O3318" s="11">
        <v>62</v>
      </c>
      <c r="P3318" s="11">
        <v>2008</v>
      </c>
      <c r="Q3318" s="11">
        <v>17</v>
      </c>
      <c r="R3318" s="11">
        <v>1</v>
      </c>
    </row>
    <row r="3319" spans="1:18">
      <c r="A3319" s="10" t="s">
        <v>7115</v>
      </c>
      <c r="B3319" s="11" t="s">
        <v>920</v>
      </c>
      <c r="C3319" s="11" t="s">
        <v>4177</v>
      </c>
      <c r="D3319" s="11">
        <v>98038</v>
      </c>
      <c r="E3319" s="16">
        <v>288000</v>
      </c>
      <c r="F3319" s="12">
        <v>3</v>
      </c>
      <c r="G3319" s="15">
        <v>2.5</v>
      </c>
      <c r="H3319" s="15">
        <v>1520</v>
      </c>
      <c r="I3319" s="13">
        <v>189</v>
      </c>
      <c r="J3319" s="11">
        <v>0</v>
      </c>
      <c r="K3319" s="15" t="s">
        <v>4183</v>
      </c>
      <c r="L3319" s="11" t="s">
        <v>4183</v>
      </c>
      <c r="M3319" s="11" t="s">
        <v>4184</v>
      </c>
      <c r="N3319" s="11" t="s">
        <v>4180</v>
      </c>
      <c r="O3319" s="11">
        <v>21</v>
      </c>
      <c r="P3319" s="11">
        <v>2003</v>
      </c>
      <c r="Q3319" s="11">
        <v>22</v>
      </c>
      <c r="R3319" s="11">
        <v>2</v>
      </c>
    </row>
    <row r="3320" spans="1:18">
      <c r="A3320" s="10" t="s">
        <v>7116</v>
      </c>
      <c r="B3320" s="11" t="s">
        <v>49</v>
      </c>
      <c r="C3320" s="11" t="s">
        <v>4177</v>
      </c>
      <c r="D3320" s="11">
        <v>98126</v>
      </c>
      <c r="E3320" s="16">
        <v>287920</v>
      </c>
      <c r="F3320" s="12">
        <v>2</v>
      </c>
      <c r="G3320" s="15">
        <v>1</v>
      </c>
      <c r="H3320" s="11">
        <v>870</v>
      </c>
      <c r="I3320" s="13">
        <v>331</v>
      </c>
      <c r="J3320" s="11">
        <v>0</v>
      </c>
      <c r="K3320" s="15" t="s">
        <v>4183</v>
      </c>
      <c r="L3320" s="11" t="s">
        <v>4183</v>
      </c>
      <c r="M3320" s="11" t="s">
        <v>4184</v>
      </c>
      <c r="N3320" s="11" t="s">
        <v>4179</v>
      </c>
      <c r="O3320" s="11">
        <v>83</v>
      </c>
      <c r="P3320" s="11">
        <v>1982</v>
      </c>
      <c r="Q3320" s="11">
        <v>43</v>
      </c>
      <c r="R3320" s="11">
        <v>1</v>
      </c>
    </row>
    <row r="3321" spans="1:18">
      <c r="A3321" s="10" t="s">
        <v>7117</v>
      </c>
      <c r="B3321" s="11" t="s">
        <v>49</v>
      </c>
      <c r="C3321" s="11" t="s">
        <v>4177</v>
      </c>
      <c r="D3321" s="11">
        <v>98126</v>
      </c>
      <c r="E3321" s="16">
        <v>287920</v>
      </c>
      <c r="F3321" s="12">
        <v>2</v>
      </c>
      <c r="G3321" s="15">
        <v>1</v>
      </c>
      <c r="H3321" s="15">
        <v>1090</v>
      </c>
      <c r="I3321" s="13">
        <v>264</v>
      </c>
      <c r="J3321" s="11">
        <v>0</v>
      </c>
      <c r="K3321" s="15" t="s">
        <v>4183</v>
      </c>
      <c r="L3321" s="11" t="s">
        <v>4178</v>
      </c>
      <c r="M3321" s="11" t="s">
        <v>4184</v>
      </c>
      <c r="N3321" s="11" t="s">
        <v>4179</v>
      </c>
      <c r="O3321" s="11">
        <v>83</v>
      </c>
      <c r="P3321" s="11">
        <v>1982</v>
      </c>
      <c r="Q3321" s="11">
        <v>43</v>
      </c>
      <c r="R3321" s="11">
        <v>1</v>
      </c>
    </row>
    <row r="3322" spans="1:18">
      <c r="A3322" s="10" t="s">
        <v>7118</v>
      </c>
      <c r="B3322" s="11" t="s">
        <v>519</v>
      </c>
      <c r="C3322" s="11" t="s">
        <v>4177</v>
      </c>
      <c r="D3322" s="11">
        <v>98001</v>
      </c>
      <c r="E3322" s="16">
        <v>287600</v>
      </c>
      <c r="F3322" s="12">
        <v>3</v>
      </c>
      <c r="G3322" s="15">
        <v>2.5</v>
      </c>
      <c r="H3322" s="15">
        <v>1950</v>
      </c>
      <c r="I3322" s="13">
        <v>147</v>
      </c>
      <c r="J3322" s="11">
        <v>0</v>
      </c>
      <c r="K3322" s="15" t="s">
        <v>4183</v>
      </c>
      <c r="L3322" s="11" t="s">
        <v>4183</v>
      </c>
      <c r="M3322" s="11" t="s">
        <v>4184</v>
      </c>
      <c r="N3322" s="11" t="s">
        <v>4180</v>
      </c>
      <c r="O3322" s="11">
        <v>35</v>
      </c>
      <c r="P3322" s="11">
        <v>2009</v>
      </c>
      <c r="Q3322" s="11">
        <v>16</v>
      </c>
      <c r="R3322" s="11">
        <v>2</v>
      </c>
    </row>
    <row r="3323" spans="1:18">
      <c r="A3323" s="10" t="s">
        <v>7119</v>
      </c>
      <c r="B3323" s="11" t="s">
        <v>675</v>
      </c>
      <c r="C3323" s="11" t="s">
        <v>4177</v>
      </c>
      <c r="D3323" s="11">
        <v>98023</v>
      </c>
      <c r="E3323" s="16">
        <v>287500</v>
      </c>
      <c r="F3323" s="12">
        <v>4</v>
      </c>
      <c r="G3323" s="15">
        <v>2.5</v>
      </c>
      <c r="H3323" s="15">
        <v>2570</v>
      </c>
      <c r="I3323" s="13">
        <v>112</v>
      </c>
      <c r="J3323" s="11">
        <v>0</v>
      </c>
      <c r="K3323" s="15" t="s">
        <v>4183</v>
      </c>
      <c r="L3323" s="11" t="s">
        <v>4178</v>
      </c>
      <c r="M3323" s="11" t="s">
        <v>4184</v>
      </c>
      <c r="N3323" s="11" t="s">
        <v>4179</v>
      </c>
      <c r="O3323" s="11">
        <v>46</v>
      </c>
      <c r="P3323" s="11">
        <v>0</v>
      </c>
      <c r="Q3323" s="11">
        <v>46</v>
      </c>
      <c r="R3323" s="11">
        <v>1</v>
      </c>
    </row>
    <row r="3324" spans="1:18">
      <c r="A3324" s="10" t="s">
        <v>7120</v>
      </c>
      <c r="B3324" s="11" t="s">
        <v>451</v>
      </c>
      <c r="C3324" s="11" t="s">
        <v>4177</v>
      </c>
      <c r="D3324" s="11">
        <v>98019</v>
      </c>
      <c r="E3324" s="16">
        <v>287000</v>
      </c>
      <c r="F3324" s="12">
        <v>3</v>
      </c>
      <c r="G3324" s="15">
        <v>2.25</v>
      </c>
      <c r="H3324" s="15">
        <v>1490</v>
      </c>
      <c r="I3324" s="13">
        <v>193</v>
      </c>
      <c r="J3324" s="11">
        <v>0</v>
      </c>
      <c r="K3324" s="15" t="s">
        <v>4183</v>
      </c>
      <c r="L3324" s="11" t="s">
        <v>4178</v>
      </c>
      <c r="M3324" s="11" t="s">
        <v>4184</v>
      </c>
      <c r="N3324" s="11" t="s">
        <v>4179</v>
      </c>
      <c r="O3324" s="11">
        <v>38</v>
      </c>
      <c r="P3324" s="11">
        <v>0</v>
      </c>
      <c r="Q3324" s="11">
        <v>38</v>
      </c>
      <c r="R3324" s="11">
        <v>1</v>
      </c>
    </row>
    <row r="3325" spans="1:18">
      <c r="A3325" s="10" t="s">
        <v>7121</v>
      </c>
      <c r="B3325" s="11" t="s">
        <v>319</v>
      </c>
      <c r="C3325" s="11" t="s">
        <v>4177</v>
      </c>
      <c r="D3325" s="11">
        <v>98058</v>
      </c>
      <c r="E3325" s="16">
        <v>287000</v>
      </c>
      <c r="F3325" s="12">
        <v>5</v>
      </c>
      <c r="G3325" s="15">
        <v>1.5</v>
      </c>
      <c r="H3325" s="15">
        <v>1730</v>
      </c>
      <c r="I3325" s="13">
        <v>166</v>
      </c>
      <c r="J3325" s="11">
        <v>0</v>
      </c>
      <c r="K3325" s="15" t="s">
        <v>4183</v>
      </c>
      <c r="L3325" s="11" t="s">
        <v>4178</v>
      </c>
      <c r="M3325" s="11" t="s">
        <v>4184</v>
      </c>
      <c r="N3325" s="11" t="s">
        <v>4180</v>
      </c>
      <c r="O3325" s="11">
        <v>63</v>
      </c>
      <c r="P3325" s="11">
        <v>2003</v>
      </c>
      <c r="Q3325" s="11">
        <v>22</v>
      </c>
      <c r="R3325" s="11">
        <v>1</v>
      </c>
    </row>
    <row r="3326" spans="1:18">
      <c r="A3326" s="10" t="s">
        <v>7122</v>
      </c>
      <c r="B3326" s="11" t="s">
        <v>5840</v>
      </c>
      <c r="C3326" s="11" t="s">
        <v>4177</v>
      </c>
      <c r="D3326" s="11">
        <v>98168</v>
      </c>
      <c r="E3326" s="16">
        <v>287000</v>
      </c>
      <c r="F3326" s="12">
        <v>3</v>
      </c>
      <c r="G3326" s="15">
        <v>2</v>
      </c>
      <c r="H3326" s="15">
        <v>1300</v>
      </c>
      <c r="I3326" s="13">
        <v>221</v>
      </c>
      <c r="J3326" s="11">
        <v>0</v>
      </c>
      <c r="K3326" s="15" t="s">
        <v>4183</v>
      </c>
      <c r="L3326" s="11" t="s">
        <v>4183</v>
      </c>
      <c r="M3326" s="11" t="s">
        <v>4184</v>
      </c>
      <c r="N3326" s="11" t="s">
        <v>4181</v>
      </c>
      <c r="O3326" s="11">
        <v>92</v>
      </c>
      <c r="P3326" s="11">
        <v>0</v>
      </c>
      <c r="Q3326" s="11">
        <v>92</v>
      </c>
      <c r="R3326" s="11">
        <v>1.5</v>
      </c>
    </row>
    <row r="3327" spans="1:18">
      <c r="A3327" s="10" t="s">
        <v>7123</v>
      </c>
      <c r="B3327" s="11" t="s">
        <v>1392</v>
      </c>
      <c r="C3327" s="11" t="s">
        <v>4177</v>
      </c>
      <c r="D3327" s="11">
        <v>98031</v>
      </c>
      <c r="E3327" s="16">
        <v>286800</v>
      </c>
      <c r="F3327" s="12">
        <v>3</v>
      </c>
      <c r="G3327" s="15">
        <v>2.5</v>
      </c>
      <c r="H3327" s="15">
        <v>1413</v>
      </c>
      <c r="I3327" s="13">
        <v>203</v>
      </c>
      <c r="J3327" s="11">
        <v>0</v>
      </c>
      <c r="K3327" s="15" t="s">
        <v>4183</v>
      </c>
      <c r="L3327" s="11" t="s">
        <v>4183</v>
      </c>
      <c r="M3327" s="11" t="s">
        <v>4184</v>
      </c>
      <c r="N3327" s="11" t="s">
        <v>4180</v>
      </c>
      <c r="O3327" s="11">
        <v>14</v>
      </c>
      <c r="P3327" s="11">
        <v>0</v>
      </c>
      <c r="Q3327" s="11">
        <v>14</v>
      </c>
      <c r="R3327" s="11">
        <v>2</v>
      </c>
    </row>
    <row r="3328" spans="1:18">
      <c r="A3328" s="10" t="s">
        <v>3450</v>
      </c>
      <c r="B3328" s="11" t="s">
        <v>624</v>
      </c>
      <c r="C3328" s="11" t="s">
        <v>4177</v>
      </c>
      <c r="D3328" s="11">
        <v>98045</v>
      </c>
      <c r="E3328" s="16">
        <v>286000</v>
      </c>
      <c r="F3328" s="12">
        <v>2</v>
      </c>
      <c r="G3328" s="15">
        <v>1</v>
      </c>
      <c r="H3328" s="11">
        <v>780</v>
      </c>
      <c r="I3328" s="13">
        <v>367</v>
      </c>
      <c r="J3328" s="11">
        <v>0</v>
      </c>
      <c r="K3328" s="15" t="s">
        <v>4183</v>
      </c>
      <c r="L3328" s="11" t="s">
        <v>4183</v>
      </c>
      <c r="M3328" s="11" t="s">
        <v>4184</v>
      </c>
      <c r="N3328" s="11" t="s">
        <v>4179</v>
      </c>
      <c r="O3328" s="11">
        <v>95</v>
      </c>
      <c r="P3328" s="11">
        <v>0</v>
      </c>
      <c r="Q3328" s="11">
        <v>95</v>
      </c>
      <c r="R3328" s="11">
        <v>1</v>
      </c>
    </row>
    <row r="3329" spans="1:18">
      <c r="A3329" s="10" t="s">
        <v>7124</v>
      </c>
      <c r="B3329" s="11" t="s">
        <v>49</v>
      </c>
      <c r="C3329" s="11" t="s">
        <v>4177</v>
      </c>
      <c r="D3329" s="11">
        <v>98106</v>
      </c>
      <c r="E3329" s="16">
        <v>286000</v>
      </c>
      <c r="F3329" s="12">
        <v>3</v>
      </c>
      <c r="G3329" s="15">
        <v>2.75</v>
      </c>
      <c r="H3329" s="15">
        <v>1100</v>
      </c>
      <c r="I3329" s="13">
        <v>260</v>
      </c>
      <c r="J3329" s="11">
        <v>0</v>
      </c>
      <c r="K3329" s="15" t="s">
        <v>4183</v>
      </c>
      <c r="L3329" s="11" t="s">
        <v>4178</v>
      </c>
      <c r="M3329" s="11" t="s">
        <v>4184</v>
      </c>
      <c r="N3329" s="11" t="s">
        <v>4180</v>
      </c>
      <c r="O3329" s="11">
        <v>17</v>
      </c>
      <c r="P3329" s="11">
        <v>0</v>
      </c>
      <c r="Q3329" s="11">
        <v>17</v>
      </c>
      <c r="R3329" s="11">
        <v>2</v>
      </c>
    </row>
    <row r="3330" spans="1:18">
      <c r="A3330" s="10" t="s">
        <v>7125</v>
      </c>
      <c r="B3330" s="11" t="s">
        <v>675</v>
      </c>
      <c r="C3330" s="11" t="s">
        <v>4177</v>
      </c>
      <c r="D3330" s="11">
        <v>98023</v>
      </c>
      <c r="E3330" s="16">
        <v>285500</v>
      </c>
      <c r="F3330" s="12">
        <v>4</v>
      </c>
      <c r="G3330" s="15">
        <v>1.75</v>
      </c>
      <c r="H3330" s="15">
        <v>1960</v>
      </c>
      <c r="I3330" s="13">
        <v>146</v>
      </c>
      <c r="J3330" s="11">
        <v>0</v>
      </c>
      <c r="K3330" s="15" t="s">
        <v>4183</v>
      </c>
      <c r="L3330" s="11" t="s">
        <v>4183</v>
      </c>
      <c r="M3330" s="11" t="s">
        <v>4184</v>
      </c>
      <c r="N3330" s="11" t="s">
        <v>4179</v>
      </c>
      <c r="O3330" s="11">
        <v>58</v>
      </c>
      <c r="P3330" s="11">
        <v>0</v>
      </c>
      <c r="Q3330" s="11">
        <v>58</v>
      </c>
      <c r="R3330" s="11">
        <v>1</v>
      </c>
    </row>
    <row r="3331" spans="1:18">
      <c r="A3331" s="10" t="s">
        <v>7126</v>
      </c>
      <c r="B3331" s="11" t="s">
        <v>519</v>
      </c>
      <c r="C3331" s="11" t="s">
        <v>4177</v>
      </c>
      <c r="D3331" s="11">
        <v>98092</v>
      </c>
      <c r="E3331" s="16">
        <v>285000</v>
      </c>
      <c r="F3331" s="12">
        <v>5</v>
      </c>
      <c r="G3331" s="15">
        <v>2.5</v>
      </c>
      <c r="H3331" s="15">
        <v>2270</v>
      </c>
      <c r="I3331" s="13">
        <v>126</v>
      </c>
      <c r="J3331" s="11">
        <v>0</v>
      </c>
      <c r="K3331" s="15" t="s">
        <v>4183</v>
      </c>
      <c r="L3331" s="11" t="s">
        <v>4183</v>
      </c>
      <c r="M3331" s="11" t="s">
        <v>4184</v>
      </c>
      <c r="N3331" s="11" t="s">
        <v>4180</v>
      </c>
      <c r="O3331" s="11">
        <v>30</v>
      </c>
      <c r="P3331" s="11">
        <v>0</v>
      </c>
      <c r="Q3331" s="11">
        <v>30</v>
      </c>
      <c r="R3331" s="11">
        <v>2</v>
      </c>
    </row>
    <row r="3332" spans="1:18">
      <c r="A3332" s="10" t="s">
        <v>7127</v>
      </c>
      <c r="B3332" s="11" t="s">
        <v>519</v>
      </c>
      <c r="C3332" s="11" t="s">
        <v>4177</v>
      </c>
      <c r="D3332" s="11">
        <v>98002</v>
      </c>
      <c r="E3332" s="16">
        <v>285000</v>
      </c>
      <c r="F3332" s="12">
        <v>3</v>
      </c>
      <c r="G3332" s="15">
        <v>2.5</v>
      </c>
      <c r="H3332" s="15">
        <v>2437</v>
      </c>
      <c r="I3332" s="13">
        <v>117</v>
      </c>
      <c r="J3332" s="11">
        <v>0</v>
      </c>
      <c r="K3332" s="15" t="s">
        <v>4183</v>
      </c>
      <c r="L3332" s="11" t="s">
        <v>4183</v>
      </c>
      <c r="M3332" s="11" t="s">
        <v>4184</v>
      </c>
      <c r="N3332" s="11" t="s">
        <v>4180</v>
      </c>
      <c r="O3332" s="11">
        <v>14</v>
      </c>
      <c r="P3332" s="11">
        <v>0</v>
      </c>
      <c r="Q3332" s="11">
        <v>14</v>
      </c>
      <c r="R3332" s="11">
        <v>2</v>
      </c>
    </row>
    <row r="3333" spans="1:18">
      <c r="A3333" s="10" t="s">
        <v>7128</v>
      </c>
      <c r="B3333" s="11" t="s">
        <v>519</v>
      </c>
      <c r="C3333" s="11" t="s">
        <v>4177</v>
      </c>
      <c r="D3333" s="11">
        <v>98092</v>
      </c>
      <c r="E3333" s="16">
        <v>285000</v>
      </c>
      <c r="F3333" s="12">
        <v>3</v>
      </c>
      <c r="G3333" s="15">
        <v>2.25</v>
      </c>
      <c r="H3333" s="15">
        <v>1680</v>
      </c>
      <c r="I3333" s="13">
        <v>170</v>
      </c>
      <c r="J3333" s="11">
        <v>1</v>
      </c>
      <c r="K3333" s="15" t="s">
        <v>4183</v>
      </c>
      <c r="L3333" s="11" t="s">
        <v>4183</v>
      </c>
      <c r="M3333" s="11" t="s">
        <v>4184</v>
      </c>
      <c r="N3333" s="11" t="s">
        <v>4180</v>
      </c>
      <c r="O3333" s="11">
        <v>38</v>
      </c>
      <c r="P3333" s="11">
        <v>2000</v>
      </c>
      <c r="Q3333" s="11">
        <v>25</v>
      </c>
      <c r="R3333" s="11">
        <v>2</v>
      </c>
    </row>
    <row r="3334" spans="1:18">
      <c r="A3334" s="10" t="s">
        <v>7129</v>
      </c>
      <c r="B3334" s="11" t="s">
        <v>379</v>
      </c>
      <c r="C3334" s="11" t="s">
        <v>4177</v>
      </c>
      <c r="D3334" s="11">
        <v>98166</v>
      </c>
      <c r="E3334" s="16">
        <v>285000</v>
      </c>
      <c r="F3334" s="12">
        <v>3</v>
      </c>
      <c r="G3334" s="15">
        <v>1</v>
      </c>
      <c r="H3334" s="15">
        <v>1090</v>
      </c>
      <c r="I3334" s="13">
        <v>261</v>
      </c>
      <c r="J3334" s="11">
        <v>0</v>
      </c>
      <c r="K3334" s="15" t="s">
        <v>4183</v>
      </c>
      <c r="L3334" s="11" t="s">
        <v>4183</v>
      </c>
      <c r="M3334" s="11" t="s">
        <v>4184</v>
      </c>
      <c r="N3334" s="11" t="s">
        <v>4179</v>
      </c>
      <c r="O3334" s="11">
        <v>52</v>
      </c>
      <c r="P3334" s="11">
        <v>0</v>
      </c>
      <c r="Q3334" s="11">
        <v>52</v>
      </c>
      <c r="R3334" s="11">
        <v>1</v>
      </c>
    </row>
    <row r="3335" spans="1:18">
      <c r="A3335" s="10" t="s">
        <v>7130</v>
      </c>
      <c r="B3335" s="11" t="s">
        <v>1392</v>
      </c>
      <c r="C3335" s="11" t="s">
        <v>4177</v>
      </c>
      <c r="D3335" s="11">
        <v>98042</v>
      </c>
      <c r="E3335" s="16">
        <v>285000</v>
      </c>
      <c r="F3335" s="12">
        <v>3</v>
      </c>
      <c r="G3335" s="15">
        <v>2.5</v>
      </c>
      <c r="H3335" s="15">
        <v>1660</v>
      </c>
      <c r="I3335" s="13">
        <v>172</v>
      </c>
      <c r="J3335" s="11">
        <v>0</v>
      </c>
      <c r="K3335" s="15" t="s">
        <v>4183</v>
      </c>
      <c r="L3335" s="11" t="s">
        <v>4183</v>
      </c>
      <c r="M3335" s="11" t="s">
        <v>4184</v>
      </c>
      <c r="N3335" s="11" t="s">
        <v>4180</v>
      </c>
      <c r="O3335" s="11">
        <v>22</v>
      </c>
      <c r="P3335" s="11">
        <v>0</v>
      </c>
      <c r="Q3335" s="11">
        <v>22</v>
      </c>
      <c r="R3335" s="11">
        <v>2</v>
      </c>
    </row>
    <row r="3336" spans="1:18">
      <c r="A3336" s="10" t="s">
        <v>7131</v>
      </c>
      <c r="B3336" s="11" t="s">
        <v>1392</v>
      </c>
      <c r="C3336" s="11" t="s">
        <v>4177</v>
      </c>
      <c r="D3336" s="11">
        <v>98042</v>
      </c>
      <c r="E3336" s="16">
        <v>285000</v>
      </c>
      <c r="F3336" s="12">
        <v>3</v>
      </c>
      <c r="G3336" s="15">
        <v>2.5</v>
      </c>
      <c r="H3336" s="15">
        <v>1870</v>
      </c>
      <c r="I3336" s="13">
        <v>152</v>
      </c>
      <c r="J3336" s="11">
        <v>0</v>
      </c>
      <c r="K3336" s="15" t="s">
        <v>4183</v>
      </c>
      <c r="L3336" s="11" t="s">
        <v>4183</v>
      </c>
      <c r="M3336" s="11" t="s">
        <v>4184</v>
      </c>
      <c r="N3336" s="11" t="s">
        <v>4180</v>
      </c>
      <c r="O3336" s="11">
        <v>20</v>
      </c>
      <c r="P3336" s="11">
        <v>0</v>
      </c>
      <c r="Q3336" s="11">
        <v>20</v>
      </c>
      <c r="R3336" s="11">
        <v>2</v>
      </c>
    </row>
    <row r="3337" spans="1:18">
      <c r="A3337" s="10" t="s">
        <v>6525</v>
      </c>
      <c r="B3337" s="11" t="s">
        <v>46</v>
      </c>
      <c r="C3337" s="11" t="s">
        <v>4177</v>
      </c>
      <c r="D3337" s="11">
        <v>98033</v>
      </c>
      <c r="E3337" s="16">
        <v>285000</v>
      </c>
      <c r="F3337" s="12">
        <v>1</v>
      </c>
      <c r="G3337" s="15">
        <v>1.5</v>
      </c>
      <c r="H3337" s="11">
        <v>810</v>
      </c>
      <c r="I3337" s="13">
        <v>352</v>
      </c>
      <c r="J3337" s="11">
        <v>0</v>
      </c>
      <c r="K3337" s="15" t="s">
        <v>4183</v>
      </c>
      <c r="L3337" s="11" t="s">
        <v>4183</v>
      </c>
      <c r="M3337" s="11" t="s">
        <v>4184</v>
      </c>
      <c r="N3337" s="11" t="s">
        <v>4179</v>
      </c>
      <c r="O3337" s="11">
        <v>43</v>
      </c>
      <c r="P3337" s="11">
        <v>2011</v>
      </c>
      <c r="Q3337" s="11">
        <v>14</v>
      </c>
      <c r="R3337" s="11">
        <v>2</v>
      </c>
    </row>
    <row r="3338" spans="1:18">
      <c r="A3338" s="10" t="s">
        <v>7132</v>
      </c>
      <c r="B3338" s="11" t="s">
        <v>743</v>
      </c>
      <c r="C3338" s="11" t="s">
        <v>4177</v>
      </c>
      <c r="D3338" s="11">
        <v>98155</v>
      </c>
      <c r="E3338" s="16">
        <v>285000</v>
      </c>
      <c r="F3338" s="12">
        <v>2</v>
      </c>
      <c r="G3338" s="15">
        <v>1</v>
      </c>
      <c r="H3338" s="15">
        <v>1010</v>
      </c>
      <c r="I3338" s="13">
        <v>282</v>
      </c>
      <c r="J3338" s="11">
        <v>0</v>
      </c>
      <c r="K3338" s="15" t="s">
        <v>4183</v>
      </c>
      <c r="L3338" s="11" t="s">
        <v>4183</v>
      </c>
      <c r="M3338" s="11" t="s">
        <v>4184</v>
      </c>
      <c r="N3338" s="11" t="s">
        <v>4180</v>
      </c>
      <c r="O3338" s="11">
        <v>50</v>
      </c>
      <c r="P3338" s="11">
        <v>0</v>
      </c>
      <c r="Q3338" s="11">
        <v>50</v>
      </c>
      <c r="R3338" s="11">
        <v>1</v>
      </c>
    </row>
    <row r="3339" spans="1:18">
      <c r="A3339" s="10" t="s">
        <v>7133</v>
      </c>
      <c r="B3339" s="11" t="s">
        <v>920</v>
      </c>
      <c r="C3339" s="11" t="s">
        <v>4177</v>
      </c>
      <c r="D3339" s="11">
        <v>98038</v>
      </c>
      <c r="E3339" s="16">
        <v>285000</v>
      </c>
      <c r="F3339" s="12">
        <v>3</v>
      </c>
      <c r="G3339" s="15">
        <v>2</v>
      </c>
      <c r="H3339" s="15">
        <v>1460</v>
      </c>
      <c r="I3339" s="13">
        <v>195</v>
      </c>
      <c r="J3339" s="11">
        <v>0</v>
      </c>
      <c r="K3339" s="15" t="s">
        <v>4183</v>
      </c>
      <c r="L3339" s="11" t="s">
        <v>4183</v>
      </c>
      <c r="M3339" s="11" t="s">
        <v>4184</v>
      </c>
      <c r="N3339" s="11" t="s">
        <v>4180</v>
      </c>
      <c r="O3339" s="11">
        <v>30</v>
      </c>
      <c r="P3339" s="11">
        <v>0</v>
      </c>
      <c r="Q3339" s="11">
        <v>30</v>
      </c>
      <c r="R3339" s="11">
        <v>1</v>
      </c>
    </row>
    <row r="3340" spans="1:18">
      <c r="A3340" s="10" t="s">
        <v>7134</v>
      </c>
      <c r="B3340" s="11" t="s">
        <v>49</v>
      </c>
      <c r="C3340" s="11" t="s">
        <v>4177</v>
      </c>
      <c r="D3340" s="11">
        <v>98146</v>
      </c>
      <c r="E3340" s="16">
        <v>285000</v>
      </c>
      <c r="F3340" s="12">
        <v>2</v>
      </c>
      <c r="G3340" s="15">
        <v>1</v>
      </c>
      <c r="H3340" s="11">
        <v>780</v>
      </c>
      <c r="I3340" s="13">
        <v>365</v>
      </c>
      <c r="J3340" s="11">
        <v>0</v>
      </c>
      <c r="K3340" s="15" t="s">
        <v>4183</v>
      </c>
      <c r="L3340" s="11" t="s">
        <v>4183</v>
      </c>
      <c r="M3340" s="11" t="s">
        <v>4184</v>
      </c>
      <c r="N3340" s="11" t="s">
        <v>4179</v>
      </c>
      <c r="O3340" s="11">
        <v>82</v>
      </c>
      <c r="P3340" s="11">
        <v>0</v>
      </c>
      <c r="Q3340" s="11">
        <v>82</v>
      </c>
      <c r="R3340" s="11">
        <v>1</v>
      </c>
    </row>
    <row r="3341" spans="1:18">
      <c r="A3341" s="10" t="s">
        <v>7135</v>
      </c>
      <c r="B3341" s="11" t="s">
        <v>49</v>
      </c>
      <c r="C3341" s="11" t="s">
        <v>4177</v>
      </c>
      <c r="D3341" s="11">
        <v>98117</v>
      </c>
      <c r="E3341" s="16">
        <v>285000</v>
      </c>
      <c r="F3341" s="12">
        <v>3</v>
      </c>
      <c r="G3341" s="15">
        <v>1</v>
      </c>
      <c r="H3341" s="15">
        <v>1210</v>
      </c>
      <c r="I3341" s="13">
        <v>236</v>
      </c>
      <c r="J3341" s="11">
        <v>0</v>
      </c>
      <c r="K3341" s="15" t="s">
        <v>4183</v>
      </c>
      <c r="L3341" s="11" t="s">
        <v>4183</v>
      </c>
      <c r="M3341" s="11" t="s">
        <v>4184</v>
      </c>
      <c r="N3341" s="11" t="s">
        <v>4180</v>
      </c>
      <c r="O3341" s="11">
        <v>124</v>
      </c>
      <c r="P3341" s="11">
        <v>0</v>
      </c>
      <c r="Q3341" s="11">
        <v>124</v>
      </c>
      <c r="R3341" s="11">
        <v>1.5</v>
      </c>
    </row>
    <row r="3342" spans="1:18">
      <c r="A3342" s="10" t="s">
        <v>7136</v>
      </c>
      <c r="B3342" s="11" t="s">
        <v>49</v>
      </c>
      <c r="C3342" s="11" t="s">
        <v>4177</v>
      </c>
      <c r="D3342" s="11">
        <v>98126</v>
      </c>
      <c r="E3342" s="16">
        <v>285000</v>
      </c>
      <c r="F3342" s="12">
        <v>2</v>
      </c>
      <c r="G3342" s="15">
        <v>2.5</v>
      </c>
      <c r="H3342" s="15">
        <v>1380</v>
      </c>
      <c r="I3342" s="13">
        <v>207</v>
      </c>
      <c r="J3342" s="11">
        <v>0</v>
      </c>
      <c r="K3342" s="15" t="s">
        <v>4183</v>
      </c>
      <c r="L3342" s="11" t="s">
        <v>4178</v>
      </c>
      <c r="M3342" s="11" t="s">
        <v>4184</v>
      </c>
      <c r="N3342" s="11" t="s">
        <v>4180</v>
      </c>
      <c r="O3342" s="11">
        <v>14</v>
      </c>
      <c r="P3342" s="11">
        <v>0</v>
      </c>
      <c r="Q3342" s="11">
        <v>14</v>
      </c>
      <c r="R3342" s="11">
        <v>2</v>
      </c>
    </row>
    <row r="3343" spans="1:18">
      <c r="A3343" s="10" t="s">
        <v>7137</v>
      </c>
      <c r="B3343" s="11" t="s">
        <v>49</v>
      </c>
      <c r="C3343" s="11" t="s">
        <v>4177</v>
      </c>
      <c r="D3343" s="11">
        <v>98178</v>
      </c>
      <c r="E3343" s="16">
        <v>285000</v>
      </c>
      <c r="F3343" s="12">
        <v>3</v>
      </c>
      <c r="G3343" s="15">
        <v>1.75</v>
      </c>
      <c r="H3343" s="15">
        <v>2380</v>
      </c>
      <c r="I3343" s="13">
        <v>120</v>
      </c>
      <c r="J3343" s="11">
        <v>0</v>
      </c>
      <c r="K3343" s="15" t="s">
        <v>4183</v>
      </c>
      <c r="L3343" s="11" t="s">
        <v>4178</v>
      </c>
      <c r="M3343" s="11" t="s">
        <v>4184</v>
      </c>
      <c r="N3343" s="11" t="s">
        <v>4180</v>
      </c>
      <c r="O3343" s="11">
        <v>90</v>
      </c>
      <c r="P3343" s="11">
        <v>1974</v>
      </c>
      <c r="Q3343" s="11">
        <v>51</v>
      </c>
      <c r="R3343" s="11">
        <v>1.5</v>
      </c>
    </row>
    <row r="3344" spans="1:18">
      <c r="A3344" s="10" t="s">
        <v>7138</v>
      </c>
      <c r="B3344" s="11" t="s">
        <v>49</v>
      </c>
      <c r="C3344" s="11" t="s">
        <v>4177</v>
      </c>
      <c r="D3344" s="11">
        <v>98125</v>
      </c>
      <c r="E3344" s="16">
        <v>285000</v>
      </c>
      <c r="F3344" s="12">
        <v>2</v>
      </c>
      <c r="G3344" s="15">
        <v>1</v>
      </c>
      <c r="H3344" s="11">
        <v>800</v>
      </c>
      <c r="I3344" s="13">
        <v>356</v>
      </c>
      <c r="J3344" s="11">
        <v>0</v>
      </c>
      <c r="K3344" s="15" t="s">
        <v>4183</v>
      </c>
      <c r="L3344" s="11" t="s">
        <v>4183</v>
      </c>
      <c r="M3344" s="11" t="s">
        <v>4184</v>
      </c>
      <c r="N3344" s="11" t="s">
        <v>4180</v>
      </c>
      <c r="O3344" s="11">
        <v>71</v>
      </c>
      <c r="P3344" s="11">
        <v>2005</v>
      </c>
      <c r="Q3344" s="11">
        <v>20</v>
      </c>
      <c r="R3344" s="11">
        <v>1</v>
      </c>
    </row>
    <row r="3345" spans="1:18">
      <c r="A3345" s="10" t="s">
        <v>7139</v>
      </c>
      <c r="B3345" s="11" t="s">
        <v>49</v>
      </c>
      <c r="C3345" s="11" t="s">
        <v>4177</v>
      </c>
      <c r="D3345" s="11">
        <v>98178</v>
      </c>
      <c r="E3345" s="16">
        <v>285000</v>
      </c>
      <c r="F3345" s="12">
        <v>4</v>
      </c>
      <c r="G3345" s="15">
        <v>1.75</v>
      </c>
      <c r="H3345" s="15">
        <v>2080</v>
      </c>
      <c r="I3345" s="13">
        <v>137</v>
      </c>
      <c r="J3345" s="11">
        <v>0</v>
      </c>
      <c r="K3345" s="15" t="s">
        <v>4183</v>
      </c>
      <c r="L3345" s="11" t="s">
        <v>4178</v>
      </c>
      <c r="M3345" s="11" t="s">
        <v>4184</v>
      </c>
      <c r="N3345" s="11" t="s">
        <v>4179</v>
      </c>
      <c r="O3345" s="11">
        <v>70</v>
      </c>
      <c r="P3345" s="11">
        <v>2009</v>
      </c>
      <c r="Q3345" s="11">
        <v>16</v>
      </c>
      <c r="R3345" s="11">
        <v>1</v>
      </c>
    </row>
    <row r="3346" spans="1:18">
      <c r="A3346" s="10" t="s">
        <v>7140</v>
      </c>
      <c r="B3346" s="11" t="s">
        <v>49</v>
      </c>
      <c r="C3346" s="11" t="s">
        <v>4177</v>
      </c>
      <c r="D3346" s="11">
        <v>98118</v>
      </c>
      <c r="E3346" s="16">
        <v>285000</v>
      </c>
      <c r="F3346" s="12">
        <v>3</v>
      </c>
      <c r="G3346" s="15">
        <v>1.75</v>
      </c>
      <c r="H3346" s="15">
        <v>1840</v>
      </c>
      <c r="I3346" s="13">
        <v>155</v>
      </c>
      <c r="J3346" s="11">
        <v>0</v>
      </c>
      <c r="K3346" s="15" t="s">
        <v>4183</v>
      </c>
      <c r="L3346" s="11" t="s">
        <v>4178</v>
      </c>
      <c r="M3346" s="11" t="s">
        <v>4184</v>
      </c>
      <c r="N3346" s="11" t="s">
        <v>4180</v>
      </c>
      <c r="O3346" s="11">
        <v>120</v>
      </c>
      <c r="P3346" s="11">
        <v>2014</v>
      </c>
      <c r="Q3346" s="11">
        <v>11</v>
      </c>
      <c r="R3346" s="11">
        <v>1</v>
      </c>
    </row>
    <row r="3347" spans="1:18">
      <c r="A3347" s="10" t="s">
        <v>7141</v>
      </c>
      <c r="B3347" s="11" t="s">
        <v>100</v>
      </c>
      <c r="C3347" s="11" t="s">
        <v>4177</v>
      </c>
      <c r="D3347" s="11">
        <v>98155</v>
      </c>
      <c r="E3347" s="16">
        <v>285000</v>
      </c>
      <c r="F3347" s="12">
        <v>2</v>
      </c>
      <c r="G3347" s="15">
        <v>1</v>
      </c>
      <c r="H3347" s="11">
        <v>910</v>
      </c>
      <c r="I3347" s="13">
        <v>313</v>
      </c>
      <c r="J3347" s="11">
        <v>0</v>
      </c>
      <c r="K3347" s="15" t="s">
        <v>4183</v>
      </c>
      <c r="L3347" s="11" t="s">
        <v>4183</v>
      </c>
      <c r="M3347" s="11" t="s">
        <v>4184</v>
      </c>
      <c r="N3347" s="11" t="s">
        <v>4179</v>
      </c>
      <c r="O3347" s="11">
        <v>77</v>
      </c>
      <c r="P3347" s="11">
        <v>0</v>
      </c>
      <c r="Q3347" s="11">
        <v>77</v>
      </c>
      <c r="R3347" s="11">
        <v>1</v>
      </c>
    </row>
    <row r="3348" spans="1:18">
      <c r="A3348" s="10" t="s">
        <v>7142</v>
      </c>
      <c r="B3348" s="11" t="s">
        <v>93</v>
      </c>
      <c r="C3348" s="11" t="s">
        <v>4177</v>
      </c>
      <c r="D3348" s="11">
        <v>98168</v>
      </c>
      <c r="E3348" s="16">
        <v>285000</v>
      </c>
      <c r="F3348" s="12">
        <v>3</v>
      </c>
      <c r="G3348" s="15">
        <v>1.75</v>
      </c>
      <c r="H3348" s="15">
        <v>2880</v>
      </c>
      <c r="I3348" s="13">
        <v>99</v>
      </c>
      <c r="J3348" s="11">
        <v>0</v>
      </c>
      <c r="K3348" s="15" t="s">
        <v>4183</v>
      </c>
      <c r="L3348" s="11" t="s">
        <v>4178</v>
      </c>
      <c r="M3348" s="11" t="s">
        <v>4184</v>
      </c>
      <c r="N3348" s="11" t="s">
        <v>4180</v>
      </c>
      <c r="O3348" s="11">
        <v>67</v>
      </c>
      <c r="P3348" s="11">
        <v>2004</v>
      </c>
      <c r="Q3348" s="11">
        <v>21</v>
      </c>
      <c r="R3348" s="11">
        <v>1</v>
      </c>
    </row>
    <row r="3349" spans="1:18">
      <c r="A3349" s="10" t="s">
        <v>7143</v>
      </c>
      <c r="B3349" s="11" t="s">
        <v>619</v>
      </c>
      <c r="C3349" s="11" t="s">
        <v>4177</v>
      </c>
      <c r="D3349" s="11">
        <v>98070</v>
      </c>
      <c r="E3349" s="16">
        <v>285000</v>
      </c>
      <c r="F3349" s="12">
        <v>2</v>
      </c>
      <c r="G3349" s="15">
        <v>2</v>
      </c>
      <c r="H3349" s="15">
        <v>1651</v>
      </c>
      <c r="I3349" s="13">
        <v>173</v>
      </c>
      <c r="J3349" s="11">
        <v>0</v>
      </c>
      <c r="K3349" s="15" t="s">
        <v>4183</v>
      </c>
      <c r="L3349" s="11" t="s">
        <v>4183</v>
      </c>
      <c r="M3349" s="11" t="s">
        <v>4184</v>
      </c>
      <c r="N3349" s="11" t="s">
        <v>4180</v>
      </c>
      <c r="O3349" s="11">
        <v>79</v>
      </c>
      <c r="P3349" s="11">
        <v>0</v>
      </c>
      <c r="Q3349" s="11">
        <v>79</v>
      </c>
      <c r="R3349" s="11">
        <v>1</v>
      </c>
    </row>
    <row r="3350" spans="1:18">
      <c r="A3350" s="10" t="s">
        <v>7144</v>
      </c>
      <c r="B3350" s="11" t="s">
        <v>319</v>
      </c>
      <c r="C3350" s="11" t="s">
        <v>4177</v>
      </c>
      <c r="D3350" s="11">
        <v>98059</v>
      </c>
      <c r="E3350" s="16">
        <v>284950</v>
      </c>
      <c r="F3350" s="12">
        <v>3</v>
      </c>
      <c r="G3350" s="15">
        <v>1</v>
      </c>
      <c r="H3350" s="11">
        <v>990</v>
      </c>
      <c r="I3350" s="13">
        <v>288</v>
      </c>
      <c r="J3350" s="11">
        <v>0</v>
      </c>
      <c r="K3350" s="15" t="s">
        <v>4183</v>
      </c>
      <c r="L3350" s="11" t="s">
        <v>4183</v>
      </c>
      <c r="M3350" s="11" t="s">
        <v>4184</v>
      </c>
      <c r="N3350" s="11" t="s">
        <v>4181</v>
      </c>
      <c r="O3350" s="11">
        <v>65</v>
      </c>
      <c r="P3350" s="11">
        <v>0</v>
      </c>
      <c r="Q3350" s="11">
        <v>65</v>
      </c>
      <c r="R3350" s="11">
        <v>1</v>
      </c>
    </row>
    <row r="3351" spans="1:18">
      <c r="A3351" s="10" t="s">
        <v>7145</v>
      </c>
      <c r="B3351" s="11" t="s">
        <v>1392</v>
      </c>
      <c r="C3351" s="11" t="s">
        <v>4177</v>
      </c>
      <c r="D3351" s="11">
        <v>98042</v>
      </c>
      <c r="E3351" s="16">
        <v>284000</v>
      </c>
      <c r="F3351" s="12">
        <v>3</v>
      </c>
      <c r="G3351" s="15">
        <v>2.5</v>
      </c>
      <c r="H3351" s="15">
        <v>1880</v>
      </c>
      <c r="I3351" s="13">
        <v>151</v>
      </c>
      <c r="J3351" s="11">
        <v>0</v>
      </c>
      <c r="K3351" s="15" t="s">
        <v>4183</v>
      </c>
      <c r="L3351" s="11" t="s">
        <v>4183</v>
      </c>
      <c r="M3351" s="11" t="s">
        <v>4184</v>
      </c>
      <c r="N3351" s="11" t="s">
        <v>4180</v>
      </c>
      <c r="O3351" s="11">
        <v>16</v>
      </c>
      <c r="P3351" s="11">
        <v>0</v>
      </c>
      <c r="Q3351" s="11">
        <v>16</v>
      </c>
      <c r="R3351" s="11">
        <v>2</v>
      </c>
    </row>
    <row r="3352" spans="1:18">
      <c r="A3352" s="10" t="s">
        <v>7146</v>
      </c>
      <c r="B3352" s="11" t="s">
        <v>319</v>
      </c>
      <c r="C3352" s="11" t="s">
        <v>4177</v>
      </c>
      <c r="D3352" s="11">
        <v>98058</v>
      </c>
      <c r="E3352" s="16">
        <v>284000</v>
      </c>
      <c r="F3352" s="12">
        <v>3</v>
      </c>
      <c r="G3352" s="15">
        <v>1.5</v>
      </c>
      <c r="H3352" s="15">
        <v>1500</v>
      </c>
      <c r="I3352" s="13">
        <v>189</v>
      </c>
      <c r="J3352" s="11">
        <v>0</v>
      </c>
      <c r="K3352" s="15" t="s">
        <v>4183</v>
      </c>
      <c r="L3352" s="11" t="s">
        <v>4183</v>
      </c>
      <c r="M3352" s="11" t="s">
        <v>4184</v>
      </c>
      <c r="N3352" s="11" t="s">
        <v>4179</v>
      </c>
      <c r="O3352" s="11">
        <v>68</v>
      </c>
      <c r="P3352" s="11">
        <v>2001</v>
      </c>
      <c r="Q3352" s="11">
        <v>24</v>
      </c>
      <c r="R3352" s="11">
        <v>1</v>
      </c>
    </row>
    <row r="3353" spans="1:18">
      <c r="A3353" s="10" t="s">
        <v>7147</v>
      </c>
      <c r="B3353" s="11" t="s">
        <v>49</v>
      </c>
      <c r="C3353" s="11" t="s">
        <v>4177</v>
      </c>
      <c r="D3353" s="11">
        <v>98168</v>
      </c>
      <c r="E3353" s="16">
        <v>284000</v>
      </c>
      <c r="F3353" s="12">
        <v>4</v>
      </c>
      <c r="G3353" s="15">
        <v>1.75</v>
      </c>
      <c r="H3353" s="15">
        <v>1880</v>
      </c>
      <c r="I3353" s="13">
        <v>151</v>
      </c>
      <c r="J3353" s="11">
        <v>0</v>
      </c>
      <c r="K3353" s="15" t="s">
        <v>4183</v>
      </c>
      <c r="L3353" s="11" t="s">
        <v>4178</v>
      </c>
      <c r="M3353" s="11" t="s">
        <v>4184</v>
      </c>
      <c r="N3353" s="11" t="s">
        <v>4180</v>
      </c>
      <c r="O3353" s="11">
        <v>65</v>
      </c>
      <c r="P3353" s="11">
        <v>2012</v>
      </c>
      <c r="Q3353" s="11">
        <v>13</v>
      </c>
      <c r="R3353" s="11">
        <v>1</v>
      </c>
    </row>
    <row r="3354" spans="1:18">
      <c r="A3354" s="10" t="s">
        <v>7148</v>
      </c>
      <c r="B3354" s="11" t="s">
        <v>1392</v>
      </c>
      <c r="C3354" s="11" t="s">
        <v>4177</v>
      </c>
      <c r="D3354" s="11">
        <v>98030</v>
      </c>
      <c r="E3354" s="16">
        <v>283200</v>
      </c>
      <c r="F3354" s="12">
        <v>4</v>
      </c>
      <c r="G3354" s="15">
        <v>2.5</v>
      </c>
      <c r="H3354" s="15">
        <v>1982</v>
      </c>
      <c r="I3354" s="13">
        <v>143</v>
      </c>
      <c r="J3354" s="11">
        <v>0</v>
      </c>
      <c r="K3354" s="15" t="s">
        <v>4183</v>
      </c>
      <c r="L3354" s="11" t="s">
        <v>4183</v>
      </c>
      <c r="M3354" s="11" t="s">
        <v>4184</v>
      </c>
      <c r="N3354" s="11" t="s">
        <v>4180</v>
      </c>
      <c r="O3354" s="11">
        <v>21</v>
      </c>
      <c r="P3354" s="11">
        <v>2003</v>
      </c>
      <c r="Q3354" s="11">
        <v>22</v>
      </c>
      <c r="R3354" s="11">
        <v>2</v>
      </c>
    </row>
    <row r="3355" spans="1:18">
      <c r="A3355" s="10" t="s">
        <v>7149</v>
      </c>
      <c r="B3355" s="11" t="s">
        <v>319</v>
      </c>
      <c r="C3355" s="11" t="s">
        <v>4177</v>
      </c>
      <c r="D3355" s="11">
        <v>98056</v>
      </c>
      <c r="E3355" s="16">
        <v>283000</v>
      </c>
      <c r="F3355" s="12">
        <v>3</v>
      </c>
      <c r="G3355" s="15">
        <v>1</v>
      </c>
      <c r="H3355" s="11">
        <v>890</v>
      </c>
      <c r="I3355" s="13">
        <v>318</v>
      </c>
      <c r="J3355" s="11">
        <v>0</v>
      </c>
      <c r="K3355" s="15" t="s">
        <v>4183</v>
      </c>
      <c r="L3355" s="11" t="s">
        <v>4183</v>
      </c>
      <c r="M3355" s="11" t="s">
        <v>4184</v>
      </c>
      <c r="N3355" s="11" t="s">
        <v>4179</v>
      </c>
      <c r="O3355" s="11">
        <v>71</v>
      </c>
      <c r="P3355" s="11">
        <v>1979</v>
      </c>
      <c r="Q3355" s="11">
        <v>46</v>
      </c>
      <c r="R3355" s="11">
        <v>1</v>
      </c>
    </row>
    <row r="3356" spans="1:18">
      <c r="A3356" s="10" t="s">
        <v>7150</v>
      </c>
      <c r="B3356" s="11" t="s">
        <v>33</v>
      </c>
      <c r="C3356" s="11" t="s">
        <v>4177</v>
      </c>
      <c r="D3356" s="11">
        <v>98006</v>
      </c>
      <c r="E3356" s="16">
        <v>282767</v>
      </c>
      <c r="F3356" s="12">
        <v>4</v>
      </c>
      <c r="G3356" s="15">
        <v>2</v>
      </c>
      <c r="H3356" s="15">
        <v>1700</v>
      </c>
      <c r="I3356" s="13">
        <v>166</v>
      </c>
      <c r="J3356" s="11">
        <v>0</v>
      </c>
      <c r="K3356" s="15" t="s">
        <v>4183</v>
      </c>
      <c r="L3356" s="11" t="s">
        <v>4178</v>
      </c>
      <c r="M3356" s="11" t="s">
        <v>4184</v>
      </c>
      <c r="N3356" s="11" t="s">
        <v>4180</v>
      </c>
      <c r="O3356" s="11">
        <v>70</v>
      </c>
      <c r="P3356" s="11">
        <v>2010</v>
      </c>
      <c r="Q3356" s="11">
        <v>15</v>
      </c>
      <c r="R3356" s="11">
        <v>1</v>
      </c>
    </row>
    <row r="3357" spans="1:18">
      <c r="A3357" s="10" t="s">
        <v>3478</v>
      </c>
      <c r="B3357" s="11" t="s">
        <v>100</v>
      </c>
      <c r="C3357" s="11" t="s">
        <v>4177</v>
      </c>
      <c r="D3357" s="11">
        <v>98133</v>
      </c>
      <c r="E3357" s="16">
        <v>282613</v>
      </c>
      <c r="F3357" s="12">
        <v>2</v>
      </c>
      <c r="G3357" s="15">
        <v>1</v>
      </c>
      <c r="H3357" s="11">
        <v>830</v>
      </c>
      <c r="I3357" s="13">
        <v>340</v>
      </c>
      <c r="J3357" s="11">
        <v>0</v>
      </c>
      <c r="K3357" s="15" t="s">
        <v>4183</v>
      </c>
      <c r="L3357" s="11" t="s">
        <v>4183</v>
      </c>
      <c r="M3357" s="11" t="s">
        <v>4184</v>
      </c>
      <c r="N3357" s="11" t="s">
        <v>4179</v>
      </c>
      <c r="O3357" s="11">
        <v>71</v>
      </c>
      <c r="P3357" s="11">
        <v>1979</v>
      </c>
      <c r="Q3357" s="11">
        <v>46</v>
      </c>
      <c r="R3357" s="11">
        <v>1</v>
      </c>
    </row>
    <row r="3358" spans="1:18">
      <c r="A3358" s="10" t="s">
        <v>7151</v>
      </c>
      <c r="B3358" s="11" t="s">
        <v>100</v>
      </c>
      <c r="C3358" s="11" t="s">
        <v>4177</v>
      </c>
      <c r="D3358" s="11">
        <v>98155</v>
      </c>
      <c r="E3358" s="16">
        <v>282509</v>
      </c>
      <c r="F3358" s="12">
        <v>3</v>
      </c>
      <c r="G3358" s="15">
        <v>1</v>
      </c>
      <c r="H3358" s="15">
        <v>1180</v>
      </c>
      <c r="I3358" s="13">
        <v>239</v>
      </c>
      <c r="J3358" s="11">
        <v>0</v>
      </c>
      <c r="K3358" s="15" t="s">
        <v>4183</v>
      </c>
      <c r="L3358" s="11" t="s">
        <v>4183</v>
      </c>
      <c r="M3358" s="11" t="s">
        <v>4184</v>
      </c>
      <c r="N3358" s="11" t="s">
        <v>4180</v>
      </c>
      <c r="O3358" s="11">
        <v>79</v>
      </c>
      <c r="P3358" s="11">
        <v>0</v>
      </c>
      <c r="Q3358" s="11">
        <v>79</v>
      </c>
      <c r="R3358" s="11">
        <v>1.5</v>
      </c>
    </row>
    <row r="3359" spans="1:18">
      <c r="A3359" s="10" t="s">
        <v>7152</v>
      </c>
      <c r="B3359" s="11" t="s">
        <v>100</v>
      </c>
      <c r="C3359" s="11" t="s">
        <v>4177</v>
      </c>
      <c r="D3359" s="11">
        <v>98155</v>
      </c>
      <c r="E3359" s="16">
        <v>282509</v>
      </c>
      <c r="F3359" s="12">
        <v>3</v>
      </c>
      <c r="G3359" s="15">
        <v>1</v>
      </c>
      <c r="H3359" s="15">
        <v>1560</v>
      </c>
      <c r="I3359" s="13">
        <v>181</v>
      </c>
      <c r="J3359" s="11">
        <v>0</v>
      </c>
      <c r="K3359" s="15" t="s">
        <v>4183</v>
      </c>
      <c r="L3359" s="11" t="s">
        <v>4178</v>
      </c>
      <c r="M3359" s="11" t="s">
        <v>4184</v>
      </c>
      <c r="N3359" s="11" t="s">
        <v>4179</v>
      </c>
      <c r="O3359" s="11">
        <v>77</v>
      </c>
      <c r="P3359" s="11">
        <v>0</v>
      </c>
      <c r="Q3359" s="11">
        <v>77</v>
      </c>
      <c r="R3359" s="11">
        <v>1</v>
      </c>
    </row>
    <row r="3360" spans="1:18">
      <c r="A3360" s="10" t="s">
        <v>7153</v>
      </c>
      <c r="B3360" s="11" t="s">
        <v>1392</v>
      </c>
      <c r="C3360" s="11" t="s">
        <v>4177</v>
      </c>
      <c r="D3360" s="11">
        <v>98031</v>
      </c>
      <c r="E3360" s="16">
        <v>282000</v>
      </c>
      <c r="F3360" s="12">
        <v>3</v>
      </c>
      <c r="G3360" s="15">
        <v>2.5</v>
      </c>
      <c r="H3360" s="15">
        <v>1680</v>
      </c>
      <c r="I3360" s="13">
        <v>168</v>
      </c>
      <c r="J3360" s="11">
        <v>0</v>
      </c>
      <c r="K3360" s="15" t="s">
        <v>4183</v>
      </c>
      <c r="L3360" s="11" t="s">
        <v>4178</v>
      </c>
      <c r="M3360" s="11" t="s">
        <v>4184</v>
      </c>
      <c r="N3360" s="11" t="s">
        <v>4180</v>
      </c>
      <c r="O3360" s="11">
        <v>31</v>
      </c>
      <c r="P3360" s="11">
        <v>0</v>
      </c>
      <c r="Q3360" s="11">
        <v>31</v>
      </c>
      <c r="R3360" s="11">
        <v>1</v>
      </c>
    </row>
    <row r="3361" spans="1:18">
      <c r="A3361" s="10" t="s">
        <v>7154</v>
      </c>
      <c r="B3361" s="11" t="s">
        <v>1392</v>
      </c>
      <c r="C3361" s="11" t="s">
        <v>4177</v>
      </c>
      <c r="D3361" s="11">
        <v>98030</v>
      </c>
      <c r="E3361" s="16">
        <v>282000</v>
      </c>
      <c r="F3361" s="12">
        <v>4</v>
      </c>
      <c r="G3361" s="15">
        <v>2</v>
      </c>
      <c r="H3361" s="15">
        <v>1890</v>
      </c>
      <c r="I3361" s="13">
        <v>149</v>
      </c>
      <c r="J3361" s="11">
        <v>0</v>
      </c>
      <c r="K3361" s="15" t="s">
        <v>4183</v>
      </c>
      <c r="L3361" s="11" t="s">
        <v>4183</v>
      </c>
      <c r="M3361" s="11" t="s">
        <v>4184</v>
      </c>
      <c r="N3361" s="11" t="s">
        <v>4180</v>
      </c>
      <c r="O3361" s="11">
        <v>28</v>
      </c>
      <c r="P3361" s="11">
        <v>0</v>
      </c>
      <c r="Q3361" s="11">
        <v>28</v>
      </c>
      <c r="R3361" s="11">
        <v>2</v>
      </c>
    </row>
    <row r="3362" spans="1:18">
      <c r="A3362" s="10" t="s">
        <v>3483</v>
      </c>
      <c r="B3362" s="11" t="s">
        <v>1392</v>
      </c>
      <c r="C3362" s="11" t="s">
        <v>4177</v>
      </c>
      <c r="D3362" s="11">
        <v>98032</v>
      </c>
      <c r="E3362" s="16">
        <v>280927</v>
      </c>
      <c r="F3362" s="12">
        <v>4</v>
      </c>
      <c r="G3362" s="15">
        <v>2.25</v>
      </c>
      <c r="H3362" s="15">
        <v>2070</v>
      </c>
      <c r="I3362" s="13">
        <v>136</v>
      </c>
      <c r="J3362" s="11">
        <v>0</v>
      </c>
      <c r="K3362" s="15" t="s">
        <v>4183</v>
      </c>
      <c r="L3362" s="11" t="s">
        <v>4183</v>
      </c>
      <c r="M3362" s="11" t="s">
        <v>4184</v>
      </c>
      <c r="N3362" s="11" t="s">
        <v>4179</v>
      </c>
      <c r="O3362" s="11">
        <v>48</v>
      </c>
      <c r="P3362" s="11">
        <v>0</v>
      </c>
      <c r="Q3362" s="11">
        <v>48</v>
      </c>
      <c r="R3362" s="11">
        <v>2</v>
      </c>
    </row>
    <row r="3363" spans="1:18">
      <c r="A3363" s="10" t="s">
        <v>7155</v>
      </c>
      <c r="B3363" s="11" t="s">
        <v>519</v>
      </c>
      <c r="C3363" s="11" t="s">
        <v>4177</v>
      </c>
      <c r="D3363" s="11">
        <v>98092</v>
      </c>
      <c r="E3363" s="16">
        <v>280500</v>
      </c>
      <c r="F3363" s="12">
        <v>4</v>
      </c>
      <c r="G3363" s="15">
        <v>2.5</v>
      </c>
      <c r="H3363" s="15">
        <v>1890</v>
      </c>
      <c r="I3363" s="13">
        <v>148</v>
      </c>
      <c r="J3363" s="11">
        <v>0</v>
      </c>
      <c r="K3363" s="15" t="s">
        <v>4183</v>
      </c>
      <c r="L3363" s="11" t="s">
        <v>4183</v>
      </c>
      <c r="M3363" s="11" t="s">
        <v>4184</v>
      </c>
      <c r="N3363" s="11" t="s">
        <v>4180</v>
      </c>
      <c r="O3363" s="11">
        <v>28</v>
      </c>
      <c r="P3363" s="11">
        <v>0</v>
      </c>
      <c r="Q3363" s="11">
        <v>28</v>
      </c>
      <c r="R3363" s="11">
        <v>2</v>
      </c>
    </row>
    <row r="3364" spans="1:18">
      <c r="A3364" s="10" t="s">
        <v>7156</v>
      </c>
      <c r="B3364" s="11" t="s">
        <v>519</v>
      </c>
      <c r="C3364" s="11" t="s">
        <v>4177</v>
      </c>
      <c r="D3364" s="11">
        <v>98092</v>
      </c>
      <c r="E3364" s="16">
        <v>280000</v>
      </c>
      <c r="F3364" s="12">
        <v>3</v>
      </c>
      <c r="G3364" s="15">
        <v>2</v>
      </c>
      <c r="H3364" s="15">
        <v>1790</v>
      </c>
      <c r="I3364" s="13">
        <v>156</v>
      </c>
      <c r="J3364" s="11">
        <v>1</v>
      </c>
      <c r="K3364" s="15" t="s">
        <v>4183</v>
      </c>
      <c r="L3364" s="11" t="s">
        <v>4183</v>
      </c>
      <c r="M3364" s="11" t="s">
        <v>4184</v>
      </c>
      <c r="N3364" s="11" t="s">
        <v>4179</v>
      </c>
      <c r="O3364" s="11">
        <v>35</v>
      </c>
      <c r="P3364" s="11">
        <v>0</v>
      </c>
      <c r="Q3364" s="11">
        <v>35</v>
      </c>
      <c r="R3364" s="11">
        <v>1</v>
      </c>
    </row>
    <row r="3365" spans="1:18">
      <c r="A3365" s="10" t="s">
        <v>7157</v>
      </c>
      <c r="B3365" s="11" t="s">
        <v>519</v>
      </c>
      <c r="C3365" s="11" t="s">
        <v>4177</v>
      </c>
      <c r="D3365" s="11">
        <v>98092</v>
      </c>
      <c r="E3365" s="16">
        <v>280000</v>
      </c>
      <c r="F3365" s="12">
        <v>7</v>
      </c>
      <c r="G3365" s="15">
        <v>2.5</v>
      </c>
      <c r="H3365" s="15">
        <v>1940</v>
      </c>
      <c r="I3365" s="13">
        <v>144</v>
      </c>
      <c r="J3365" s="11">
        <v>0</v>
      </c>
      <c r="K3365" s="15" t="s">
        <v>4183</v>
      </c>
      <c r="L3365" s="11" t="s">
        <v>4183</v>
      </c>
      <c r="M3365" s="11" t="s">
        <v>4184</v>
      </c>
      <c r="N3365" s="11" t="s">
        <v>4180</v>
      </c>
      <c r="O3365" s="11">
        <v>31</v>
      </c>
      <c r="P3365" s="11">
        <v>0</v>
      </c>
      <c r="Q3365" s="11">
        <v>31</v>
      </c>
      <c r="R3365" s="11">
        <v>2</v>
      </c>
    </row>
    <row r="3366" spans="1:18">
      <c r="A3366" s="10" t="s">
        <v>7158</v>
      </c>
      <c r="B3366" s="11" t="s">
        <v>147</v>
      </c>
      <c r="C3366" s="11" t="s">
        <v>4177</v>
      </c>
      <c r="D3366" s="11">
        <v>98014</v>
      </c>
      <c r="E3366" s="16">
        <v>280000</v>
      </c>
      <c r="F3366" s="12">
        <v>3</v>
      </c>
      <c r="G3366" s="15">
        <v>3</v>
      </c>
      <c r="H3366" s="15">
        <v>3910</v>
      </c>
      <c r="I3366" s="13">
        <v>72</v>
      </c>
      <c r="J3366" s="11">
        <v>0</v>
      </c>
      <c r="K3366" s="15" t="s">
        <v>4183</v>
      </c>
      <c r="L3366" s="11" t="s">
        <v>4183</v>
      </c>
      <c r="M3366" s="11" t="s">
        <v>4184</v>
      </c>
      <c r="N3366" s="11" t="s">
        <v>4180</v>
      </c>
      <c r="O3366" s="11">
        <v>40</v>
      </c>
      <c r="P3366" s="11">
        <v>0</v>
      </c>
      <c r="Q3366" s="11">
        <v>40</v>
      </c>
      <c r="R3366" s="11">
        <v>2</v>
      </c>
    </row>
    <row r="3367" spans="1:18">
      <c r="A3367" s="10" t="s">
        <v>7159</v>
      </c>
      <c r="B3367" s="11" t="s">
        <v>459</v>
      </c>
      <c r="C3367" s="11" t="s">
        <v>4177</v>
      </c>
      <c r="D3367" s="11">
        <v>98198</v>
      </c>
      <c r="E3367" s="16">
        <v>280000</v>
      </c>
      <c r="F3367" s="12">
        <v>3</v>
      </c>
      <c r="G3367" s="15">
        <v>2</v>
      </c>
      <c r="H3367" s="15">
        <v>1470</v>
      </c>
      <c r="I3367" s="13">
        <v>190</v>
      </c>
      <c r="J3367" s="11">
        <v>0</v>
      </c>
      <c r="K3367" s="15" t="s">
        <v>4183</v>
      </c>
      <c r="L3367" s="11" t="s">
        <v>4183</v>
      </c>
      <c r="M3367" s="11" t="s">
        <v>4184</v>
      </c>
      <c r="N3367" s="11" t="s">
        <v>4180</v>
      </c>
      <c r="O3367" s="11">
        <v>38</v>
      </c>
      <c r="P3367" s="11">
        <v>2000</v>
      </c>
      <c r="Q3367" s="11">
        <v>25</v>
      </c>
      <c r="R3367" s="11">
        <v>1</v>
      </c>
    </row>
    <row r="3368" spans="1:18">
      <c r="A3368" s="10" t="s">
        <v>7160</v>
      </c>
      <c r="B3368" s="11" t="s">
        <v>675</v>
      </c>
      <c r="C3368" s="11" t="s">
        <v>4177</v>
      </c>
      <c r="D3368" s="11">
        <v>98023</v>
      </c>
      <c r="E3368" s="16">
        <v>280000</v>
      </c>
      <c r="F3368" s="12">
        <v>3</v>
      </c>
      <c r="G3368" s="15">
        <v>2.5</v>
      </c>
      <c r="H3368" s="15">
        <v>1860</v>
      </c>
      <c r="I3368" s="13">
        <v>151</v>
      </c>
      <c r="J3368" s="11">
        <v>0</v>
      </c>
      <c r="K3368" s="15" t="s">
        <v>4183</v>
      </c>
      <c r="L3368" s="11" t="s">
        <v>4183</v>
      </c>
      <c r="M3368" s="11" t="s">
        <v>4184</v>
      </c>
      <c r="N3368" s="11" t="s">
        <v>4180</v>
      </c>
      <c r="O3368" s="11">
        <v>36</v>
      </c>
      <c r="P3368" s="11">
        <v>0</v>
      </c>
      <c r="Q3368" s="11">
        <v>36</v>
      </c>
      <c r="R3368" s="11">
        <v>2</v>
      </c>
    </row>
    <row r="3369" spans="1:18">
      <c r="A3369" s="10" t="s">
        <v>7161</v>
      </c>
      <c r="B3369" s="11" t="s">
        <v>1392</v>
      </c>
      <c r="C3369" s="11" t="s">
        <v>4177</v>
      </c>
      <c r="D3369" s="11">
        <v>98030</v>
      </c>
      <c r="E3369" s="16">
        <v>280000</v>
      </c>
      <c r="F3369" s="12">
        <v>4</v>
      </c>
      <c r="G3369" s="15">
        <v>2.25</v>
      </c>
      <c r="H3369" s="15">
        <v>1930</v>
      </c>
      <c r="I3369" s="13">
        <v>145</v>
      </c>
      <c r="J3369" s="11">
        <v>0</v>
      </c>
      <c r="K3369" s="15" t="s">
        <v>4183</v>
      </c>
      <c r="L3369" s="11" t="s">
        <v>4178</v>
      </c>
      <c r="M3369" s="11" t="s">
        <v>4184</v>
      </c>
      <c r="N3369" s="11" t="s">
        <v>4179</v>
      </c>
      <c r="O3369" s="11">
        <v>37</v>
      </c>
      <c r="P3369" s="11">
        <v>0</v>
      </c>
      <c r="Q3369" s="11">
        <v>37</v>
      </c>
      <c r="R3369" s="11">
        <v>1</v>
      </c>
    </row>
    <row r="3370" spans="1:18">
      <c r="A3370" s="10" t="s">
        <v>7162</v>
      </c>
      <c r="B3370" s="11" t="s">
        <v>743</v>
      </c>
      <c r="C3370" s="11" t="s">
        <v>4177</v>
      </c>
      <c r="D3370" s="11">
        <v>98155</v>
      </c>
      <c r="E3370" s="16">
        <v>280000</v>
      </c>
      <c r="F3370" s="12">
        <v>3</v>
      </c>
      <c r="G3370" s="15">
        <v>2.25</v>
      </c>
      <c r="H3370" s="15">
        <v>1970</v>
      </c>
      <c r="I3370" s="13">
        <v>142</v>
      </c>
      <c r="J3370" s="11">
        <v>0</v>
      </c>
      <c r="K3370" s="15" t="s">
        <v>4183</v>
      </c>
      <c r="L3370" s="11" t="s">
        <v>4178</v>
      </c>
      <c r="M3370" s="11" t="s">
        <v>4184</v>
      </c>
      <c r="N3370" s="11" t="s">
        <v>4179</v>
      </c>
      <c r="O3370" s="11">
        <v>58</v>
      </c>
      <c r="P3370" s="11">
        <v>0</v>
      </c>
      <c r="Q3370" s="11">
        <v>58</v>
      </c>
      <c r="R3370" s="11">
        <v>1</v>
      </c>
    </row>
    <row r="3371" spans="1:18">
      <c r="A3371" s="10" t="s">
        <v>7163</v>
      </c>
      <c r="B3371" s="11" t="s">
        <v>624</v>
      </c>
      <c r="C3371" s="11" t="s">
        <v>4177</v>
      </c>
      <c r="D3371" s="11">
        <v>98045</v>
      </c>
      <c r="E3371" s="16">
        <v>280000</v>
      </c>
      <c r="F3371" s="12">
        <v>3</v>
      </c>
      <c r="G3371" s="15">
        <v>2.5</v>
      </c>
      <c r="H3371" s="15">
        <v>1270</v>
      </c>
      <c r="I3371" s="13">
        <v>220</v>
      </c>
      <c r="J3371" s="11">
        <v>0</v>
      </c>
      <c r="K3371" s="15" t="s">
        <v>4183</v>
      </c>
      <c r="L3371" s="11" t="s">
        <v>4183</v>
      </c>
      <c r="M3371" s="11" t="s">
        <v>4184</v>
      </c>
      <c r="N3371" s="11" t="s">
        <v>4180</v>
      </c>
      <c r="O3371" s="11">
        <v>32</v>
      </c>
      <c r="P3371" s="11">
        <v>0</v>
      </c>
      <c r="Q3371" s="11">
        <v>32</v>
      </c>
      <c r="R3371" s="11">
        <v>2</v>
      </c>
    </row>
    <row r="3372" spans="1:18">
      <c r="A3372" s="10" t="s">
        <v>7164</v>
      </c>
      <c r="B3372" s="11" t="s">
        <v>624</v>
      </c>
      <c r="C3372" s="11" t="s">
        <v>4177</v>
      </c>
      <c r="D3372" s="11">
        <v>98045</v>
      </c>
      <c r="E3372" s="16">
        <v>280000</v>
      </c>
      <c r="F3372" s="12">
        <v>2</v>
      </c>
      <c r="G3372" s="15">
        <v>1</v>
      </c>
      <c r="H3372" s="15">
        <v>1010</v>
      </c>
      <c r="I3372" s="13">
        <v>277</v>
      </c>
      <c r="J3372" s="11">
        <v>0</v>
      </c>
      <c r="K3372" s="15" t="s">
        <v>4183</v>
      </c>
      <c r="L3372" s="11" t="s">
        <v>4183</v>
      </c>
      <c r="M3372" s="11" t="s">
        <v>4184</v>
      </c>
      <c r="N3372" s="11" t="s">
        <v>4179</v>
      </c>
      <c r="O3372" s="11">
        <v>100</v>
      </c>
      <c r="P3372" s="11">
        <v>1968</v>
      </c>
      <c r="Q3372" s="11">
        <v>57</v>
      </c>
      <c r="R3372" s="11">
        <v>1</v>
      </c>
    </row>
    <row r="3373" spans="1:18">
      <c r="A3373" s="10" t="s">
        <v>7165</v>
      </c>
      <c r="B3373" s="11" t="s">
        <v>624</v>
      </c>
      <c r="C3373" s="11" t="s">
        <v>4177</v>
      </c>
      <c r="D3373" s="11">
        <v>98045</v>
      </c>
      <c r="E3373" s="16">
        <v>280000</v>
      </c>
      <c r="F3373" s="12">
        <v>3</v>
      </c>
      <c r="G3373" s="15">
        <v>1</v>
      </c>
      <c r="H3373" s="15">
        <v>1330</v>
      </c>
      <c r="I3373" s="13">
        <v>211</v>
      </c>
      <c r="J3373" s="11">
        <v>0</v>
      </c>
      <c r="K3373" s="15" t="s">
        <v>4183</v>
      </c>
      <c r="L3373" s="11" t="s">
        <v>4183</v>
      </c>
      <c r="M3373" s="11" t="s">
        <v>4184</v>
      </c>
      <c r="N3373" s="11" t="s">
        <v>4180</v>
      </c>
      <c r="O3373" s="11">
        <v>66</v>
      </c>
      <c r="P3373" s="11">
        <v>1989</v>
      </c>
      <c r="Q3373" s="11">
        <v>36</v>
      </c>
      <c r="R3373" s="11">
        <v>1.5</v>
      </c>
    </row>
    <row r="3374" spans="1:18">
      <c r="A3374" s="10" t="s">
        <v>7166</v>
      </c>
      <c r="B3374" s="11" t="s">
        <v>319</v>
      </c>
      <c r="C3374" s="11" t="s">
        <v>4177</v>
      </c>
      <c r="D3374" s="11">
        <v>98056</v>
      </c>
      <c r="E3374" s="16">
        <v>280000</v>
      </c>
      <c r="F3374" s="12">
        <v>3</v>
      </c>
      <c r="G3374" s="15">
        <v>1</v>
      </c>
      <c r="H3374" s="15">
        <v>1090</v>
      </c>
      <c r="I3374" s="13">
        <v>257</v>
      </c>
      <c r="J3374" s="11">
        <v>0</v>
      </c>
      <c r="K3374" s="15" t="s">
        <v>4183</v>
      </c>
      <c r="L3374" s="11" t="s">
        <v>4183</v>
      </c>
      <c r="M3374" s="11" t="s">
        <v>4184</v>
      </c>
      <c r="N3374" s="11" t="s">
        <v>4179</v>
      </c>
      <c r="O3374" s="11">
        <v>63</v>
      </c>
      <c r="P3374" s="11">
        <v>0</v>
      </c>
      <c r="Q3374" s="11">
        <v>63</v>
      </c>
      <c r="R3374" s="11">
        <v>1</v>
      </c>
    </row>
    <row r="3375" spans="1:18">
      <c r="A3375" s="10" t="s">
        <v>3496</v>
      </c>
      <c r="B3375" s="11" t="s">
        <v>319</v>
      </c>
      <c r="C3375" s="11" t="s">
        <v>4177</v>
      </c>
      <c r="D3375" s="11">
        <v>98056</v>
      </c>
      <c r="E3375" s="16">
        <v>280000</v>
      </c>
      <c r="F3375" s="12">
        <v>3</v>
      </c>
      <c r="G3375" s="15">
        <v>2.5</v>
      </c>
      <c r="H3375" s="15">
        <v>1720</v>
      </c>
      <c r="I3375" s="13">
        <v>163</v>
      </c>
      <c r="J3375" s="11">
        <v>0</v>
      </c>
      <c r="K3375" s="15" t="s">
        <v>4183</v>
      </c>
      <c r="L3375" s="11" t="s">
        <v>4183</v>
      </c>
      <c r="M3375" s="11" t="s">
        <v>4184</v>
      </c>
      <c r="N3375" s="11" t="s">
        <v>4180</v>
      </c>
      <c r="O3375" s="11">
        <v>20</v>
      </c>
      <c r="P3375" s="11">
        <v>0</v>
      </c>
      <c r="Q3375" s="11">
        <v>20</v>
      </c>
      <c r="R3375" s="11">
        <v>2</v>
      </c>
    </row>
    <row r="3376" spans="1:18">
      <c r="A3376" s="10" t="s">
        <v>7167</v>
      </c>
      <c r="B3376" s="11" t="s">
        <v>319</v>
      </c>
      <c r="C3376" s="11" t="s">
        <v>4177</v>
      </c>
      <c r="D3376" s="11">
        <v>98058</v>
      </c>
      <c r="E3376" s="16">
        <v>280000</v>
      </c>
      <c r="F3376" s="12">
        <v>3</v>
      </c>
      <c r="G3376" s="15">
        <v>1.75</v>
      </c>
      <c r="H3376" s="15">
        <v>1230</v>
      </c>
      <c r="I3376" s="13">
        <v>228</v>
      </c>
      <c r="J3376" s="11">
        <v>0</v>
      </c>
      <c r="K3376" s="15" t="s">
        <v>4183</v>
      </c>
      <c r="L3376" s="11" t="s">
        <v>4183</v>
      </c>
      <c r="M3376" s="11" t="s">
        <v>4184</v>
      </c>
      <c r="N3376" s="11" t="s">
        <v>4180</v>
      </c>
      <c r="O3376" s="11">
        <v>59</v>
      </c>
      <c r="P3376" s="11">
        <v>1963</v>
      </c>
      <c r="Q3376" s="11">
        <v>62</v>
      </c>
      <c r="R3376" s="11">
        <v>1</v>
      </c>
    </row>
    <row r="3377" spans="1:18">
      <c r="A3377" s="10" t="s">
        <v>7168</v>
      </c>
      <c r="B3377" s="11" t="s">
        <v>49</v>
      </c>
      <c r="C3377" s="11" t="s">
        <v>4177</v>
      </c>
      <c r="D3377" s="11">
        <v>98117</v>
      </c>
      <c r="E3377" s="16">
        <v>280000</v>
      </c>
      <c r="F3377" s="12">
        <v>2</v>
      </c>
      <c r="G3377" s="15">
        <v>1</v>
      </c>
      <c r="H3377" s="11">
        <v>960</v>
      </c>
      <c r="I3377" s="13">
        <v>292</v>
      </c>
      <c r="J3377" s="11">
        <v>0</v>
      </c>
      <c r="K3377" s="15" t="s">
        <v>4183</v>
      </c>
      <c r="L3377" s="11" t="s">
        <v>4183</v>
      </c>
      <c r="M3377" s="11" t="s">
        <v>4184</v>
      </c>
      <c r="N3377" s="11" t="s">
        <v>4180</v>
      </c>
      <c r="O3377" s="11">
        <v>83</v>
      </c>
      <c r="P3377" s="11">
        <v>1999</v>
      </c>
      <c r="Q3377" s="11">
        <v>26</v>
      </c>
      <c r="R3377" s="11">
        <v>1</v>
      </c>
    </row>
    <row r="3378" spans="1:18">
      <c r="A3378" s="10" t="s">
        <v>7169</v>
      </c>
      <c r="B3378" s="11" t="s">
        <v>49</v>
      </c>
      <c r="C3378" s="11" t="s">
        <v>4177</v>
      </c>
      <c r="D3378" s="11">
        <v>98146</v>
      </c>
      <c r="E3378" s="16">
        <v>280000</v>
      </c>
      <c r="F3378" s="12">
        <v>2</v>
      </c>
      <c r="G3378" s="15">
        <v>1.5</v>
      </c>
      <c r="H3378" s="15">
        <v>1480</v>
      </c>
      <c r="I3378" s="13">
        <v>189</v>
      </c>
      <c r="J3378" s="11">
        <v>0</v>
      </c>
      <c r="K3378" s="15" t="s">
        <v>4183</v>
      </c>
      <c r="L3378" s="11" t="s">
        <v>4183</v>
      </c>
      <c r="M3378" s="11" t="s">
        <v>4184</v>
      </c>
      <c r="N3378" s="11" t="s">
        <v>4179</v>
      </c>
      <c r="O3378" s="11">
        <v>85</v>
      </c>
      <c r="P3378" s="11">
        <v>2001</v>
      </c>
      <c r="Q3378" s="11">
        <v>24</v>
      </c>
      <c r="R3378" s="11">
        <v>1</v>
      </c>
    </row>
    <row r="3379" spans="1:18">
      <c r="A3379" s="10" t="s">
        <v>7170</v>
      </c>
      <c r="B3379" s="11" t="s">
        <v>49</v>
      </c>
      <c r="C3379" s="11" t="s">
        <v>4177</v>
      </c>
      <c r="D3379" s="11">
        <v>98126</v>
      </c>
      <c r="E3379" s="16">
        <v>280000</v>
      </c>
      <c r="F3379" s="12">
        <v>2</v>
      </c>
      <c r="G3379" s="15">
        <v>1</v>
      </c>
      <c r="H3379" s="15">
        <v>1880</v>
      </c>
      <c r="I3379" s="13">
        <v>149</v>
      </c>
      <c r="J3379" s="11">
        <v>0</v>
      </c>
      <c r="K3379" s="15" t="s">
        <v>4183</v>
      </c>
      <c r="L3379" s="11" t="s">
        <v>4178</v>
      </c>
      <c r="M3379" s="11" t="s">
        <v>4184</v>
      </c>
      <c r="N3379" s="11" t="s">
        <v>4180</v>
      </c>
      <c r="O3379" s="11">
        <v>106</v>
      </c>
      <c r="P3379" s="11">
        <v>2001</v>
      </c>
      <c r="Q3379" s="11">
        <v>24</v>
      </c>
      <c r="R3379" s="11">
        <v>1</v>
      </c>
    </row>
    <row r="3380" spans="1:18">
      <c r="A3380" s="10" t="s">
        <v>7171</v>
      </c>
      <c r="B3380" s="11" t="s">
        <v>49</v>
      </c>
      <c r="C3380" s="11" t="s">
        <v>4177</v>
      </c>
      <c r="D3380" s="11">
        <v>98168</v>
      </c>
      <c r="E3380" s="16">
        <v>280000</v>
      </c>
      <c r="F3380" s="12">
        <v>3</v>
      </c>
      <c r="G3380" s="15">
        <v>1</v>
      </c>
      <c r="H3380" s="15">
        <v>1200</v>
      </c>
      <c r="I3380" s="13">
        <v>233</v>
      </c>
      <c r="J3380" s="11">
        <v>0</v>
      </c>
      <c r="K3380" s="15" t="s">
        <v>4183</v>
      </c>
      <c r="L3380" s="11" t="s">
        <v>4178</v>
      </c>
      <c r="M3380" s="11" t="s">
        <v>4184</v>
      </c>
      <c r="N3380" s="11" t="s">
        <v>4180</v>
      </c>
      <c r="O3380" s="11">
        <v>82</v>
      </c>
      <c r="P3380" s="11">
        <v>2002</v>
      </c>
      <c r="Q3380" s="11">
        <v>23</v>
      </c>
      <c r="R3380" s="11">
        <v>1</v>
      </c>
    </row>
    <row r="3381" spans="1:18">
      <c r="A3381" s="10" t="s">
        <v>7172</v>
      </c>
      <c r="B3381" s="11" t="s">
        <v>313</v>
      </c>
      <c r="C3381" s="11" t="s">
        <v>4177</v>
      </c>
      <c r="D3381" s="11">
        <v>98065</v>
      </c>
      <c r="E3381" s="16">
        <v>280000</v>
      </c>
      <c r="F3381" s="12">
        <v>2</v>
      </c>
      <c r="G3381" s="15">
        <v>1.75</v>
      </c>
      <c r="H3381" s="15">
        <v>1610</v>
      </c>
      <c r="I3381" s="13">
        <v>174</v>
      </c>
      <c r="J3381" s="11">
        <v>4</v>
      </c>
      <c r="K3381" s="15" t="s">
        <v>4183</v>
      </c>
      <c r="L3381" s="11" t="s">
        <v>4183</v>
      </c>
      <c r="M3381" s="11" t="s">
        <v>4184</v>
      </c>
      <c r="N3381" s="11" t="s">
        <v>4195</v>
      </c>
      <c r="O3381" s="11">
        <v>77</v>
      </c>
      <c r="P3381" s="11">
        <v>0</v>
      </c>
      <c r="Q3381" s="11">
        <v>77</v>
      </c>
      <c r="R3381" s="11">
        <v>1.5</v>
      </c>
    </row>
    <row r="3382" spans="1:18">
      <c r="A3382" s="10" t="s">
        <v>7173</v>
      </c>
      <c r="B3382" s="11" t="s">
        <v>459</v>
      </c>
      <c r="C3382" s="11" t="s">
        <v>4177</v>
      </c>
      <c r="D3382" s="11">
        <v>98198</v>
      </c>
      <c r="E3382" s="16">
        <v>279950</v>
      </c>
      <c r="F3382" s="12">
        <v>3</v>
      </c>
      <c r="G3382" s="15">
        <v>2</v>
      </c>
      <c r="H3382" s="15">
        <v>1750</v>
      </c>
      <c r="I3382" s="13">
        <v>160</v>
      </c>
      <c r="J3382" s="11">
        <v>0</v>
      </c>
      <c r="K3382" s="15" t="s">
        <v>4183</v>
      </c>
      <c r="L3382" s="11" t="s">
        <v>4178</v>
      </c>
      <c r="M3382" s="11" t="s">
        <v>4184</v>
      </c>
      <c r="N3382" s="11" t="s">
        <v>4180</v>
      </c>
      <c r="O3382" s="11">
        <v>64</v>
      </c>
      <c r="P3382" s="11">
        <v>2004</v>
      </c>
      <c r="Q3382" s="11">
        <v>21</v>
      </c>
      <c r="R3382" s="11">
        <v>1</v>
      </c>
    </row>
    <row r="3383" spans="1:18">
      <c r="A3383" s="10" t="s">
        <v>7174</v>
      </c>
      <c r="B3383" s="11" t="s">
        <v>1392</v>
      </c>
      <c r="C3383" s="11" t="s">
        <v>4177</v>
      </c>
      <c r="D3383" s="11">
        <v>98031</v>
      </c>
      <c r="E3383" s="16">
        <v>279950</v>
      </c>
      <c r="F3383" s="12">
        <v>5</v>
      </c>
      <c r="G3383" s="15">
        <v>1.75</v>
      </c>
      <c r="H3383" s="15">
        <v>2150</v>
      </c>
      <c r="I3383" s="13">
        <v>130</v>
      </c>
      <c r="J3383" s="11">
        <v>0</v>
      </c>
      <c r="K3383" s="15" t="s">
        <v>4183</v>
      </c>
      <c r="L3383" s="11" t="s">
        <v>4178</v>
      </c>
      <c r="M3383" s="11" t="s">
        <v>4184</v>
      </c>
      <c r="N3383" s="11" t="s">
        <v>4179</v>
      </c>
      <c r="O3383" s="11">
        <v>55</v>
      </c>
      <c r="P3383" s="11">
        <v>0</v>
      </c>
      <c r="Q3383" s="11">
        <v>55</v>
      </c>
      <c r="R3383" s="11">
        <v>1</v>
      </c>
    </row>
    <row r="3384" spans="1:18">
      <c r="A3384" s="10" t="s">
        <v>7175</v>
      </c>
      <c r="B3384" s="11" t="s">
        <v>675</v>
      </c>
      <c r="C3384" s="11" t="s">
        <v>4177</v>
      </c>
      <c r="D3384" s="11">
        <v>98003</v>
      </c>
      <c r="E3384" s="16">
        <v>279900</v>
      </c>
      <c r="F3384" s="12">
        <v>3</v>
      </c>
      <c r="G3384" s="15">
        <v>1.75</v>
      </c>
      <c r="H3384" s="15">
        <v>1580</v>
      </c>
      <c r="I3384" s="13">
        <v>177</v>
      </c>
      <c r="J3384" s="11">
        <v>0</v>
      </c>
      <c r="K3384" s="15" t="s">
        <v>4183</v>
      </c>
      <c r="L3384" s="11" t="s">
        <v>4183</v>
      </c>
      <c r="M3384" s="11" t="s">
        <v>4184</v>
      </c>
      <c r="N3384" s="11" t="s">
        <v>4180</v>
      </c>
      <c r="O3384" s="11">
        <v>37</v>
      </c>
      <c r="P3384" s="11">
        <v>2000</v>
      </c>
      <c r="Q3384" s="11">
        <v>25</v>
      </c>
      <c r="R3384" s="11">
        <v>1</v>
      </c>
    </row>
    <row r="3385" spans="1:18">
      <c r="A3385" s="10" t="s">
        <v>7176</v>
      </c>
      <c r="B3385" s="11" t="s">
        <v>1392</v>
      </c>
      <c r="C3385" s="11" t="s">
        <v>4177</v>
      </c>
      <c r="D3385" s="11">
        <v>98042</v>
      </c>
      <c r="E3385" s="16">
        <v>279000</v>
      </c>
      <c r="F3385" s="12">
        <v>3</v>
      </c>
      <c r="G3385" s="15">
        <v>2.5</v>
      </c>
      <c r="H3385" s="15">
        <v>1630</v>
      </c>
      <c r="I3385" s="13">
        <v>171</v>
      </c>
      <c r="J3385" s="11">
        <v>0</v>
      </c>
      <c r="K3385" s="15" t="s">
        <v>4183</v>
      </c>
      <c r="L3385" s="11" t="s">
        <v>4178</v>
      </c>
      <c r="M3385" s="11" t="s">
        <v>4184</v>
      </c>
      <c r="N3385" s="11" t="s">
        <v>4180</v>
      </c>
      <c r="O3385" s="11">
        <v>40</v>
      </c>
      <c r="P3385" s="11">
        <v>0</v>
      </c>
      <c r="Q3385" s="11">
        <v>40</v>
      </c>
      <c r="R3385" s="11">
        <v>1</v>
      </c>
    </row>
    <row r="3386" spans="1:18">
      <c r="A3386" s="10" t="s">
        <v>7177</v>
      </c>
      <c r="B3386" s="11" t="s">
        <v>319</v>
      </c>
      <c r="C3386" s="11" t="s">
        <v>4177</v>
      </c>
      <c r="D3386" s="11">
        <v>98058</v>
      </c>
      <c r="E3386" s="16">
        <v>279000</v>
      </c>
      <c r="F3386" s="12">
        <v>4</v>
      </c>
      <c r="G3386" s="15">
        <v>2</v>
      </c>
      <c r="H3386" s="15">
        <v>2200</v>
      </c>
      <c r="I3386" s="13">
        <v>127</v>
      </c>
      <c r="J3386" s="11">
        <v>0</v>
      </c>
      <c r="K3386" s="15" t="s">
        <v>4183</v>
      </c>
      <c r="L3386" s="11" t="s">
        <v>4178</v>
      </c>
      <c r="M3386" s="11" t="s">
        <v>4184</v>
      </c>
      <c r="N3386" s="11" t="s">
        <v>4180</v>
      </c>
      <c r="O3386" s="11">
        <v>46</v>
      </c>
      <c r="P3386" s="11">
        <v>2014</v>
      </c>
      <c r="Q3386" s="11">
        <v>11</v>
      </c>
      <c r="R3386" s="11">
        <v>1</v>
      </c>
    </row>
    <row r="3387" spans="1:18">
      <c r="A3387" s="10" t="s">
        <v>7178</v>
      </c>
      <c r="B3387" s="11" t="s">
        <v>49</v>
      </c>
      <c r="C3387" s="11" t="s">
        <v>4177</v>
      </c>
      <c r="D3387" s="11">
        <v>98126</v>
      </c>
      <c r="E3387" s="16">
        <v>279000</v>
      </c>
      <c r="F3387" s="12">
        <v>2</v>
      </c>
      <c r="G3387" s="15">
        <v>1</v>
      </c>
      <c r="H3387" s="11">
        <v>670</v>
      </c>
      <c r="I3387" s="13">
        <v>416</v>
      </c>
      <c r="J3387" s="11">
        <v>0</v>
      </c>
      <c r="K3387" s="15" t="s">
        <v>4183</v>
      </c>
      <c r="L3387" s="11" t="s">
        <v>4183</v>
      </c>
      <c r="M3387" s="11" t="s">
        <v>4184</v>
      </c>
      <c r="N3387" s="11" t="s">
        <v>4181</v>
      </c>
      <c r="O3387" s="11">
        <v>83</v>
      </c>
      <c r="P3387" s="11">
        <v>0</v>
      </c>
      <c r="Q3387" s="11">
        <v>83</v>
      </c>
      <c r="R3387" s="11">
        <v>1</v>
      </c>
    </row>
    <row r="3388" spans="1:18">
      <c r="A3388" s="10" t="s">
        <v>7179</v>
      </c>
      <c r="B3388" s="11" t="s">
        <v>49</v>
      </c>
      <c r="C3388" s="11" t="s">
        <v>4177</v>
      </c>
      <c r="D3388" s="11">
        <v>98178</v>
      </c>
      <c r="E3388" s="16">
        <v>279000</v>
      </c>
      <c r="F3388" s="12">
        <v>5</v>
      </c>
      <c r="G3388" s="15">
        <v>2.5</v>
      </c>
      <c r="H3388" s="15">
        <v>2690</v>
      </c>
      <c r="I3388" s="13">
        <v>104</v>
      </c>
      <c r="J3388" s="11">
        <v>0</v>
      </c>
      <c r="K3388" s="15" t="s">
        <v>4183</v>
      </c>
      <c r="L3388" s="11" t="s">
        <v>4183</v>
      </c>
      <c r="M3388" s="11" t="s">
        <v>4184</v>
      </c>
      <c r="N3388" s="11" t="s">
        <v>4180</v>
      </c>
      <c r="O3388" s="11">
        <v>13</v>
      </c>
      <c r="P3388" s="11">
        <v>1912</v>
      </c>
      <c r="Q3388" s="11">
        <v>113</v>
      </c>
      <c r="R3388" s="11">
        <v>2</v>
      </c>
    </row>
    <row r="3389" spans="1:18">
      <c r="A3389" s="10" t="s">
        <v>7180</v>
      </c>
      <c r="B3389" s="11" t="s">
        <v>120</v>
      </c>
      <c r="C3389" s="11" t="s">
        <v>4177</v>
      </c>
      <c r="D3389" s="11">
        <v>98072</v>
      </c>
      <c r="E3389" s="16">
        <v>278900</v>
      </c>
      <c r="F3389" s="12">
        <v>3</v>
      </c>
      <c r="G3389" s="15">
        <v>1</v>
      </c>
      <c r="H3389" s="11">
        <v>990</v>
      </c>
      <c r="I3389" s="13">
        <v>282</v>
      </c>
      <c r="J3389" s="11">
        <v>0</v>
      </c>
      <c r="K3389" s="15" t="s">
        <v>4183</v>
      </c>
      <c r="L3389" s="11" t="s">
        <v>4183</v>
      </c>
      <c r="M3389" s="11" t="s">
        <v>4184</v>
      </c>
      <c r="N3389" s="11" t="s">
        <v>4180</v>
      </c>
      <c r="O3389" s="11">
        <v>57</v>
      </c>
      <c r="P3389" s="11">
        <v>1997</v>
      </c>
      <c r="Q3389" s="11">
        <v>28</v>
      </c>
      <c r="R3389" s="11">
        <v>1</v>
      </c>
    </row>
    <row r="3390" spans="1:18">
      <c r="A3390" s="10" t="s">
        <v>7181</v>
      </c>
      <c r="B3390" s="11" t="s">
        <v>675</v>
      </c>
      <c r="C3390" s="11" t="s">
        <v>4177</v>
      </c>
      <c r="D3390" s="11">
        <v>98023</v>
      </c>
      <c r="E3390" s="16">
        <v>278500</v>
      </c>
      <c r="F3390" s="12">
        <v>4</v>
      </c>
      <c r="G3390" s="15">
        <v>2.25</v>
      </c>
      <c r="H3390" s="15">
        <v>1940</v>
      </c>
      <c r="I3390" s="13">
        <v>144</v>
      </c>
      <c r="J3390" s="11">
        <v>0</v>
      </c>
      <c r="K3390" s="15" t="s">
        <v>4183</v>
      </c>
      <c r="L3390" s="11" t="s">
        <v>4183</v>
      </c>
      <c r="M3390" s="11" t="s">
        <v>4184</v>
      </c>
      <c r="N3390" s="11" t="s">
        <v>4180</v>
      </c>
      <c r="O3390" s="11">
        <v>35</v>
      </c>
      <c r="P3390" s="11">
        <v>2009</v>
      </c>
      <c r="Q3390" s="11">
        <v>16</v>
      </c>
      <c r="R3390" s="11">
        <v>2</v>
      </c>
    </row>
    <row r="3391" spans="1:18">
      <c r="A3391" s="10" t="s">
        <v>7182</v>
      </c>
      <c r="B3391" s="11" t="s">
        <v>49</v>
      </c>
      <c r="C3391" s="11" t="s">
        <v>4177</v>
      </c>
      <c r="D3391" s="11">
        <v>98146</v>
      </c>
      <c r="E3391" s="16">
        <v>277000</v>
      </c>
      <c r="F3391" s="12">
        <v>4</v>
      </c>
      <c r="G3391" s="15">
        <v>1</v>
      </c>
      <c r="H3391" s="15">
        <v>1450</v>
      </c>
      <c r="I3391" s="13">
        <v>191</v>
      </c>
      <c r="J3391" s="11">
        <v>0</v>
      </c>
      <c r="K3391" s="15" t="s">
        <v>4183</v>
      </c>
      <c r="L3391" s="11" t="s">
        <v>4178</v>
      </c>
      <c r="M3391" s="11" t="s">
        <v>4184</v>
      </c>
      <c r="N3391" s="11" t="s">
        <v>4180</v>
      </c>
      <c r="O3391" s="11">
        <v>61</v>
      </c>
      <c r="P3391" s="11">
        <v>2000</v>
      </c>
      <c r="Q3391" s="11">
        <v>25</v>
      </c>
      <c r="R3391" s="11">
        <v>1</v>
      </c>
    </row>
    <row r="3392" spans="1:18">
      <c r="A3392" s="10" t="s">
        <v>7183</v>
      </c>
      <c r="B3392" s="11" t="s">
        <v>49</v>
      </c>
      <c r="C3392" s="11" t="s">
        <v>4177</v>
      </c>
      <c r="D3392" s="11">
        <v>98118</v>
      </c>
      <c r="E3392" s="16">
        <v>277000</v>
      </c>
      <c r="F3392" s="12">
        <v>3</v>
      </c>
      <c r="G3392" s="15">
        <v>1</v>
      </c>
      <c r="H3392" s="15">
        <v>1100</v>
      </c>
      <c r="I3392" s="13">
        <v>252</v>
      </c>
      <c r="J3392" s="11">
        <v>0</v>
      </c>
      <c r="K3392" s="15" t="s">
        <v>4183</v>
      </c>
      <c r="L3392" s="11" t="s">
        <v>4183</v>
      </c>
      <c r="M3392" s="11" t="s">
        <v>4184</v>
      </c>
      <c r="N3392" s="11" t="s">
        <v>4179</v>
      </c>
      <c r="O3392" s="11">
        <v>68</v>
      </c>
      <c r="P3392" s="11">
        <v>2001</v>
      </c>
      <c r="Q3392" s="11">
        <v>24</v>
      </c>
      <c r="R3392" s="11">
        <v>1</v>
      </c>
    </row>
    <row r="3393" spans="1:18">
      <c r="A3393" s="10" t="s">
        <v>7184</v>
      </c>
      <c r="B3393" s="11" t="s">
        <v>624</v>
      </c>
      <c r="C3393" s="11" t="s">
        <v>4177</v>
      </c>
      <c r="D3393" s="11">
        <v>98045</v>
      </c>
      <c r="E3393" s="16">
        <v>276900</v>
      </c>
      <c r="F3393" s="12">
        <v>2</v>
      </c>
      <c r="G3393" s="15">
        <v>1</v>
      </c>
      <c r="H3393" s="15">
        <v>1350</v>
      </c>
      <c r="I3393" s="13">
        <v>205</v>
      </c>
      <c r="J3393" s="11">
        <v>0</v>
      </c>
      <c r="K3393" s="15" t="s">
        <v>4183</v>
      </c>
      <c r="L3393" s="11" t="s">
        <v>4183</v>
      </c>
      <c r="M3393" s="11" t="s">
        <v>4179</v>
      </c>
      <c r="N3393" s="11" t="s">
        <v>4179</v>
      </c>
      <c r="O3393" s="11">
        <v>73</v>
      </c>
      <c r="P3393" s="11">
        <v>0</v>
      </c>
      <c r="Q3393" s="11">
        <v>73</v>
      </c>
      <c r="R3393" s="11">
        <v>1</v>
      </c>
    </row>
    <row r="3394" spans="1:18">
      <c r="A3394" s="10" t="s">
        <v>7185</v>
      </c>
      <c r="B3394" s="11" t="s">
        <v>319</v>
      </c>
      <c r="C3394" s="11" t="s">
        <v>4177</v>
      </c>
      <c r="D3394" s="11">
        <v>98056</v>
      </c>
      <c r="E3394" s="16">
        <v>276900</v>
      </c>
      <c r="F3394" s="12">
        <v>3</v>
      </c>
      <c r="G3394" s="15">
        <v>1</v>
      </c>
      <c r="H3394" s="15">
        <v>1270</v>
      </c>
      <c r="I3394" s="13">
        <v>218</v>
      </c>
      <c r="J3394" s="11">
        <v>0</v>
      </c>
      <c r="K3394" s="15" t="s">
        <v>4183</v>
      </c>
      <c r="L3394" s="11" t="s">
        <v>4183</v>
      </c>
      <c r="M3394" s="11" t="s">
        <v>4184</v>
      </c>
      <c r="N3394" s="11" t="s">
        <v>4179</v>
      </c>
      <c r="O3394" s="11">
        <v>67</v>
      </c>
      <c r="P3394" s="11">
        <v>1972</v>
      </c>
      <c r="Q3394" s="11">
        <v>53</v>
      </c>
      <c r="R3394" s="11">
        <v>1</v>
      </c>
    </row>
    <row r="3395" spans="1:18">
      <c r="A3395" s="10" t="s">
        <v>7186</v>
      </c>
      <c r="B3395" s="11" t="s">
        <v>519</v>
      </c>
      <c r="C3395" s="11" t="s">
        <v>4177</v>
      </c>
      <c r="D3395" s="11">
        <v>98002</v>
      </c>
      <c r="E3395" s="16">
        <v>276000</v>
      </c>
      <c r="F3395" s="12">
        <v>4</v>
      </c>
      <c r="G3395" s="15">
        <v>2.25</v>
      </c>
      <c r="H3395" s="15">
        <v>2460</v>
      </c>
      <c r="I3395" s="13">
        <v>112</v>
      </c>
      <c r="J3395" s="11">
        <v>0</v>
      </c>
      <c r="K3395" s="15" t="s">
        <v>4183</v>
      </c>
      <c r="L3395" s="11" t="s">
        <v>4183</v>
      </c>
      <c r="M3395" s="11" t="s">
        <v>4184</v>
      </c>
      <c r="N3395" s="11" t="s">
        <v>4179</v>
      </c>
      <c r="O3395" s="11">
        <v>66</v>
      </c>
      <c r="P3395" s="11">
        <v>0</v>
      </c>
      <c r="Q3395" s="11">
        <v>66</v>
      </c>
      <c r="R3395" s="11">
        <v>1</v>
      </c>
    </row>
    <row r="3396" spans="1:18">
      <c r="A3396" s="10" t="s">
        <v>7187</v>
      </c>
      <c r="B3396" s="11" t="s">
        <v>49</v>
      </c>
      <c r="C3396" s="11" t="s">
        <v>4177</v>
      </c>
      <c r="D3396" s="11">
        <v>98106</v>
      </c>
      <c r="E3396" s="16">
        <v>276000</v>
      </c>
      <c r="F3396" s="12">
        <v>3</v>
      </c>
      <c r="G3396" s="15">
        <v>1</v>
      </c>
      <c r="H3396" s="15">
        <v>1140</v>
      </c>
      <c r="I3396" s="13">
        <v>242</v>
      </c>
      <c r="J3396" s="11">
        <v>0</v>
      </c>
      <c r="K3396" s="15" t="s">
        <v>4183</v>
      </c>
      <c r="L3396" s="11" t="s">
        <v>4183</v>
      </c>
      <c r="M3396" s="11" t="s">
        <v>4184</v>
      </c>
      <c r="N3396" s="11" t="s">
        <v>4180</v>
      </c>
      <c r="O3396" s="11">
        <v>65</v>
      </c>
      <c r="P3396" s="11">
        <v>2012</v>
      </c>
      <c r="Q3396" s="11">
        <v>13</v>
      </c>
      <c r="R3396" s="11">
        <v>1</v>
      </c>
    </row>
    <row r="3397" spans="1:18">
      <c r="A3397" s="10" t="s">
        <v>3518</v>
      </c>
      <c r="B3397" s="11" t="s">
        <v>100</v>
      </c>
      <c r="C3397" s="11" t="s">
        <v>4177</v>
      </c>
      <c r="D3397" s="11">
        <v>98133</v>
      </c>
      <c r="E3397" s="16">
        <v>275500</v>
      </c>
      <c r="F3397" s="12">
        <v>2</v>
      </c>
      <c r="G3397" s="15">
        <v>1</v>
      </c>
      <c r="H3397" s="11">
        <v>720</v>
      </c>
      <c r="I3397" s="13">
        <v>383</v>
      </c>
      <c r="J3397" s="11">
        <v>0</v>
      </c>
      <c r="K3397" s="15" t="s">
        <v>4183</v>
      </c>
      <c r="L3397" s="11" t="s">
        <v>4183</v>
      </c>
      <c r="M3397" s="11" t="s">
        <v>4184</v>
      </c>
      <c r="N3397" s="11" t="s">
        <v>4181</v>
      </c>
      <c r="O3397" s="11">
        <v>74</v>
      </c>
      <c r="P3397" s="11">
        <v>0</v>
      </c>
      <c r="Q3397" s="11">
        <v>74</v>
      </c>
      <c r="R3397" s="11">
        <v>1</v>
      </c>
    </row>
    <row r="3398" spans="1:18">
      <c r="A3398" s="10" t="s">
        <v>7188</v>
      </c>
      <c r="B3398" s="11" t="s">
        <v>920</v>
      </c>
      <c r="C3398" s="11" t="s">
        <v>4177</v>
      </c>
      <c r="D3398" s="11">
        <v>98038</v>
      </c>
      <c r="E3398" s="16">
        <v>275250</v>
      </c>
      <c r="F3398" s="12">
        <v>3</v>
      </c>
      <c r="G3398" s="15">
        <v>2.25</v>
      </c>
      <c r="H3398" s="15">
        <v>1520</v>
      </c>
      <c r="I3398" s="13">
        <v>181</v>
      </c>
      <c r="J3398" s="11">
        <v>0</v>
      </c>
      <c r="K3398" s="15" t="s">
        <v>4183</v>
      </c>
      <c r="L3398" s="11" t="s">
        <v>4183</v>
      </c>
      <c r="M3398" s="11" t="s">
        <v>4184</v>
      </c>
      <c r="N3398" s="11" t="s">
        <v>4179</v>
      </c>
      <c r="O3398" s="11">
        <v>33</v>
      </c>
      <c r="P3398" s="11">
        <v>0</v>
      </c>
      <c r="Q3398" s="11">
        <v>33</v>
      </c>
      <c r="R3398" s="11">
        <v>2</v>
      </c>
    </row>
    <row r="3399" spans="1:18">
      <c r="A3399" s="10" t="s">
        <v>7189</v>
      </c>
      <c r="B3399" s="11" t="s">
        <v>675</v>
      </c>
      <c r="C3399" s="11" t="s">
        <v>4177</v>
      </c>
      <c r="D3399" s="11">
        <v>98023</v>
      </c>
      <c r="E3399" s="16">
        <v>275000</v>
      </c>
      <c r="F3399" s="12">
        <v>3</v>
      </c>
      <c r="G3399" s="15">
        <v>1.75</v>
      </c>
      <c r="H3399" s="15">
        <v>1860</v>
      </c>
      <c r="I3399" s="13">
        <v>148</v>
      </c>
      <c r="J3399" s="11">
        <v>0</v>
      </c>
      <c r="K3399" s="15" t="s">
        <v>4183</v>
      </c>
      <c r="L3399" s="11" t="s">
        <v>4183</v>
      </c>
      <c r="M3399" s="11" t="s">
        <v>4184</v>
      </c>
      <c r="N3399" s="11" t="s">
        <v>4179</v>
      </c>
      <c r="O3399" s="11">
        <v>54</v>
      </c>
      <c r="P3399" s="11">
        <v>0</v>
      </c>
      <c r="Q3399" s="11">
        <v>54</v>
      </c>
      <c r="R3399" s="11">
        <v>1</v>
      </c>
    </row>
    <row r="3400" spans="1:18">
      <c r="A3400" s="10" t="s">
        <v>7190</v>
      </c>
      <c r="B3400" s="11" t="s">
        <v>675</v>
      </c>
      <c r="C3400" s="11" t="s">
        <v>4177</v>
      </c>
      <c r="D3400" s="11">
        <v>98023</v>
      </c>
      <c r="E3400" s="16">
        <v>275000</v>
      </c>
      <c r="F3400" s="12">
        <v>3</v>
      </c>
      <c r="G3400" s="15">
        <v>2.5</v>
      </c>
      <c r="H3400" s="15">
        <v>1720</v>
      </c>
      <c r="I3400" s="13">
        <v>160</v>
      </c>
      <c r="J3400" s="11">
        <v>0</v>
      </c>
      <c r="K3400" s="15" t="s">
        <v>4183</v>
      </c>
      <c r="L3400" s="11" t="s">
        <v>4178</v>
      </c>
      <c r="M3400" s="11" t="s">
        <v>4184</v>
      </c>
      <c r="N3400" s="11" t="s">
        <v>4180</v>
      </c>
      <c r="O3400" s="11">
        <v>42</v>
      </c>
      <c r="P3400" s="11">
        <v>2009</v>
      </c>
      <c r="Q3400" s="11">
        <v>16</v>
      </c>
      <c r="R3400" s="11">
        <v>1</v>
      </c>
    </row>
    <row r="3401" spans="1:18">
      <c r="A3401" s="10" t="s">
        <v>7191</v>
      </c>
      <c r="B3401" s="11" t="s">
        <v>675</v>
      </c>
      <c r="C3401" s="11" t="s">
        <v>4177</v>
      </c>
      <c r="D3401" s="11">
        <v>98003</v>
      </c>
      <c r="E3401" s="16">
        <v>275000</v>
      </c>
      <c r="F3401" s="12">
        <v>4</v>
      </c>
      <c r="G3401" s="15">
        <v>1.5</v>
      </c>
      <c r="H3401" s="15">
        <v>1930</v>
      </c>
      <c r="I3401" s="13">
        <v>142</v>
      </c>
      <c r="J3401" s="11">
        <v>0</v>
      </c>
      <c r="K3401" s="15" t="s">
        <v>4183</v>
      </c>
      <c r="L3401" s="11" t="s">
        <v>4183</v>
      </c>
      <c r="M3401" s="11" t="s">
        <v>4184</v>
      </c>
      <c r="N3401" s="11" t="s">
        <v>4180</v>
      </c>
      <c r="O3401" s="11">
        <v>46</v>
      </c>
      <c r="P3401" s="11">
        <v>2014</v>
      </c>
      <c r="Q3401" s="11">
        <v>11</v>
      </c>
      <c r="R3401" s="11">
        <v>2</v>
      </c>
    </row>
    <row r="3402" spans="1:18">
      <c r="A3402" s="10" t="s">
        <v>7192</v>
      </c>
      <c r="B3402" s="11" t="s">
        <v>920</v>
      </c>
      <c r="C3402" s="11" t="s">
        <v>4177</v>
      </c>
      <c r="D3402" s="11">
        <v>98038</v>
      </c>
      <c r="E3402" s="16">
        <v>275000</v>
      </c>
      <c r="F3402" s="12">
        <v>3</v>
      </c>
      <c r="G3402" s="15">
        <v>2</v>
      </c>
      <c r="H3402" s="15">
        <v>1380</v>
      </c>
      <c r="I3402" s="13">
        <v>199</v>
      </c>
      <c r="J3402" s="11">
        <v>0</v>
      </c>
      <c r="K3402" s="15" t="s">
        <v>4183</v>
      </c>
      <c r="L3402" s="11" t="s">
        <v>4183</v>
      </c>
      <c r="M3402" s="11" t="s">
        <v>4184</v>
      </c>
      <c r="N3402" s="11" t="s">
        <v>4180</v>
      </c>
      <c r="O3402" s="11">
        <v>17</v>
      </c>
      <c r="P3402" s="11">
        <v>0</v>
      </c>
      <c r="Q3402" s="11">
        <v>17</v>
      </c>
      <c r="R3402" s="11">
        <v>1</v>
      </c>
    </row>
    <row r="3403" spans="1:18">
      <c r="A3403" s="10" t="s">
        <v>7193</v>
      </c>
      <c r="B3403" s="11" t="s">
        <v>920</v>
      </c>
      <c r="C3403" s="11" t="s">
        <v>4177</v>
      </c>
      <c r="D3403" s="11">
        <v>98038</v>
      </c>
      <c r="E3403" s="16">
        <v>275000</v>
      </c>
      <c r="F3403" s="12">
        <v>3</v>
      </c>
      <c r="G3403" s="15">
        <v>2.5</v>
      </c>
      <c r="H3403" s="15">
        <v>2030</v>
      </c>
      <c r="I3403" s="13">
        <v>135</v>
      </c>
      <c r="J3403" s="11">
        <v>0</v>
      </c>
      <c r="K3403" s="15" t="s">
        <v>4183</v>
      </c>
      <c r="L3403" s="11" t="s">
        <v>4183</v>
      </c>
      <c r="M3403" s="11" t="s">
        <v>4184</v>
      </c>
      <c r="N3403" s="11" t="s">
        <v>4180</v>
      </c>
      <c r="O3403" s="11">
        <v>32</v>
      </c>
      <c r="P3403" s="11">
        <v>0</v>
      </c>
      <c r="Q3403" s="11">
        <v>32</v>
      </c>
      <c r="R3403" s="11">
        <v>2</v>
      </c>
    </row>
    <row r="3404" spans="1:18">
      <c r="A3404" s="10" t="s">
        <v>7194</v>
      </c>
      <c r="B3404" s="11" t="s">
        <v>624</v>
      </c>
      <c r="C3404" s="11" t="s">
        <v>4177</v>
      </c>
      <c r="D3404" s="11">
        <v>98045</v>
      </c>
      <c r="E3404" s="16">
        <v>275000</v>
      </c>
      <c r="F3404" s="12">
        <v>3</v>
      </c>
      <c r="G3404" s="15">
        <v>2.5</v>
      </c>
      <c r="H3404" s="15">
        <v>1480</v>
      </c>
      <c r="I3404" s="13">
        <v>186</v>
      </c>
      <c r="J3404" s="11">
        <v>0</v>
      </c>
      <c r="K3404" s="15" t="s">
        <v>4183</v>
      </c>
      <c r="L3404" s="11" t="s">
        <v>4183</v>
      </c>
      <c r="M3404" s="11" t="s">
        <v>4184</v>
      </c>
      <c r="N3404" s="11" t="s">
        <v>4180</v>
      </c>
      <c r="O3404" s="11">
        <v>38</v>
      </c>
      <c r="P3404" s="11">
        <v>2000</v>
      </c>
      <c r="Q3404" s="11">
        <v>25</v>
      </c>
      <c r="R3404" s="11">
        <v>2</v>
      </c>
    </row>
    <row r="3405" spans="1:18">
      <c r="A3405" s="10" t="s">
        <v>7195</v>
      </c>
      <c r="B3405" s="11" t="s">
        <v>49</v>
      </c>
      <c r="C3405" s="11" t="s">
        <v>4177</v>
      </c>
      <c r="D3405" s="11">
        <v>98126</v>
      </c>
      <c r="E3405" s="16">
        <v>275000</v>
      </c>
      <c r="F3405" s="12">
        <v>2</v>
      </c>
      <c r="G3405" s="15">
        <v>1</v>
      </c>
      <c r="H3405" s="11">
        <v>770</v>
      </c>
      <c r="I3405" s="13">
        <v>357</v>
      </c>
      <c r="J3405" s="11">
        <v>0</v>
      </c>
      <c r="K3405" s="15" t="s">
        <v>4183</v>
      </c>
      <c r="L3405" s="11" t="s">
        <v>4183</v>
      </c>
      <c r="M3405" s="11" t="s">
        <v>4184</v>
      </c>
      <c r="N3405" s="11" t="s">
        <v>4179</v>
      </c>
      <c r="O3405" s="11">
        <v>98</v>
      </c>
      <c r="P3405" s="11">
        <v>0</v>
      </c>
      <c r="Q3405" s="11">
        <v>98</v>
      </c>
      <c r="R3405" s="11">
        <v>1</v>
      </c>
    </row>
    <row r="3406" spans="1:18">
      <c r="A3406" s="10" t="s">
        <v>3527</v>
      </c>
      <c r="B3406" s="11" t="s">
        <v>49</v>
      </c>
      <c r="C3406" s="11" t="s">
        <v>4177</v>
      </c>
      <c r="D3406" s="11">
        <v>98118</v>
      </c>
      <c r="E3406" s="16">
        <v>275000</v>
      </c>
      <c r="F3406" s="12">
        <v>3</v>
      </c>
      <c r="G3406" s="15">
        <v>3</v>
      </c>
      <c r="H3406" s="15">
        <v>1390</v>
      </c>
      <c r="I3406" s="13">
        <v>198</v>
      </c>
      <c r="J3406" s="11">
        <v>0</v>
      </c>
      <c r="K3406" s="15" t="s">
        <v>4183</v>
      </c>
      <c r="L3406" s="11" t="s">
        <v>4178</v>
      </c>
      <c r="M3406" s="11" t="s">
        <v>4184</v>
      </c>
      <c r="N3406" s="11" t="s">
        <v>4180</v>
      </c>
      <c r="O3406" s="11">
        <v>19</v>
      </c>
      <c r="P3406" s="11">
        <v>0</v>
      </c>
      <c r="Q3406" s="11">
        <v>19</v>
      </c>
      <c r="R3406" s="11">
        <v>2</v>
      </c>
    </row>
    <row r="3407" spans="1:18">
      <c r="A3407" s="10" t="s">
        <v>7196</v>
      </c>
      <c r="B3407" s="11" t="s">
        <v>49</v>
      </c>
      <c r="C3407" s="11" t="s">
        <v>4177</v>
      </c>
      <c r="D3407" s="11">
        <v>98126</v>
      </c>
      <c r="E3407" s="16">
        <v>275000</v>
      </c>
      <c r="F3407" s="12">
        <v>3</v>
      </c>
      <c r="G3407" s="15">
        <v>1</v>
      </c>
      <c r="H3407" s="15">
        <v>1200</v>
      </c>
      <c r="I3407" s="13">
        <v>229</v>
      </c>
      <c r="J3407" s="11">
        <v>0</v>
      </c>
      <c r="K3407" s="15" t="s">
        <v>4183</v>
      </c>
      <c r="L3407" s="11" t="s">
        <v>4183</v>
      </c>
      <c r="M3407" s="11" t="s">
        <v>4184</v>
      </c>
      <c r="N3407" s="11" t="s">
        <v>4179</v>
      </c>
      <c r="O3407" s="11">
        <v>71</v>
      </c>
      <c r="P3407" s="11">
        <v>1979</v>
      </c>
      <c r="Q3407" s="11">
        <v>46</v>
      </c>
      <c r="R3407" s="11">
        <v>1</v>
      </c>
    </row>
    <row r="3408" spans="1:18">
      <c r="A3408" s="10" t="s">
        <v>7197</v>
      </c>
      <c r="B3408" s="11" t="s">
        <v>100</v>
      </c>
      <c r="C3408" s="11" t="s">
        <v>4177</v>
      </c>
      <c r="D3408" s="11">
        <v>98133</v>
      </c>
      <c r="E3408" s="16">
        <v>275000</v>
      </c>
      <c r="F3408" s="12">
        <v>3</v>
      </c>
      <c r="G3408" s="15">
        <v>1</v>
      </c>
      <c r="H3408" s="15">
        <v>1080</v>
      </c>
      <c r="I3408" s="13">
        <v>255</v>
      </c>
      <c r="J3408" s="11">
        <v>0</v>
      </c>
      <c r="K3408" s="15" t="s">
        <v>4183</v>
      </c>
      <c r="L3408" s="11" t="s">
        <v>4183</v>
      </c>
      <c r="M3408" s="11" t="s">
        <v>4184</v>
      </c>
      <c r="N3408" s="11" t="s">
        <v>4179</v>
      </c>
      <c r="O3408" s="11">
        <v>73</v>
      </c>
      <c r="P3408" s="11">
        <v>0</v>
      </c>
      <c r="Q3408" s="11">
        <v>73</v>
      </c>
      <c r="R3408" s="11">
        <v>1</v>
      </c>
    </row>
    <row r="3409" spans="1:18">
      <c r="A3409" s="10" t="s">
        <v>7198</v>
      </c>
      <c r="B3409" s="11" t="s">
        <v>100</v>
      </c>
      <c r="C3409" s="11" t="s">
        <v>4177</v>
      </c>
      <c r="D3409" s="11">
        <v>98155</v>
      </c>
      <c r="E3409" s="16">
        <v>275000</v>
      </c>
      <c r="F3409" s="12">
        <v>2</v>
      </c>
      <c r="G3409" s="15">
        <v>1</v>
      </c>
      <c r="H3409" s="11">
        <v>770</v>
      </c>
      <c r="I3409" s="13">
        <v>357</v>
      </c>
      <c r="J3409" s="11">
        <v>0</v>
      </c>
      <c r="K3409" s="15" t="s">
        <v>4183</v>
      </c>
      <c r="L3409" s="11" t="s">
        <v>4183</v>
      </c>
      <c r="M3409" s="11" t="s">
        <v>4184</v>
      </c>
      <c r="N3409" s="11" t="s">
        <v>4181</v>
      </c>
      <c r="O3409" s="11">
        <v>77</v>
      </c>
      <c r="P3409" s="11">
        <v>1985</v>
      </c>
      <c r="Q3409" s="11">
        <v>40</v>
      </c>
      <c r="R3409" s="11">
        <v>1</v>
      </c>
    </row>
    <row r="3410" spans="1:18">
      <c r="A3410" s="10" t="s">
        <v>3531</v>
      </c>
      <c r="B3410" s="11" t="s">
        <v>100</v>
      </c>
      <c r="C3410" s="11" t="s">
        <v>4177</v>
      </c>
      <c r="D3410" s="11">
        <v>98133</v>
      </c>
      <c r="E3410" s="16">
        <v>275000</v>
      </c>
      <c r="F3410" s="12">
        <v>2</v>
      </c>
      <c r="G3410" s="15">
        <v>1</v>
      </c>
      <c r="H3410" s="15">
        <v>1180</v>
      </c>
      <c r="I3410" s="13">
        <v>233</v>
      </c>
      <c r="J3410" s="11">
        <v>0</v>
      </c>
      <c r="K3410" s="15" t="s">
        <v>4183</v>
      </c>
      <c r="L3410" s="11" t="s">
        <v>4183</v>
      </c>
      <c r="M3410" s="11" t="s">
        <v>4184</v>
      </c>
      <c r="N3410" s="11" t="s">
        <v>4179</v>
      </c>
      <c r="O3410" s="11">
        <v>76</v>
      </c>
      <c r="P3410" s="11">
        <v>1985</v>
      </c>
      <c r="Q3410" s="11">
        <v>40</v>
      </c>
      <c r="R3410" s="11">
        <v>1</v>
      </c>
    </row>
    <row r="3411" spans="1:18">
      <c r="A3411" s="10" t="s">
        <v>7199</v>
      </c>
      <c r="B3411" s="11" t="s">
        <v>93</v>
      </c>
      <c r="C3411" s="11" t="s">
        <v>4177</v>
      </c>
      <c r="D3411" s="11">
        <v>98168</v>
      </c>
      <c r="E3411" s="16">
        <v>275000</v>
      </c>
      <c r="F3411" s="12">
        <v>4</v>
      </c>
      <c r="G3411" s="15">
        <v>2</v>
      </c>
      <c r="H3411" s="15">
        <v>2030</v>
      </c>
      <c r="I3411" s="13">
        <v>135</v>
      </c>
      <c r="J3411" s="11">
        <v>0</v>
      </c>
      <c r="K3411" s="15" t="s">
        <v>4183</v>
      </c>
      <c r="L3411" s="11" t="s">
        <v>4183</v>
      </c>
      <c r="M3411" s="11" t="s">
        <v>4184</v>
      </c>
      <c r="N3411" s="11" t="s">
        <v>4180</v>
      </c>
      <c r="O3411" s="11">
        <v>81</v>
      </c>
      <c r="P3411" s="11">
        <v>0</v>
      </c>
      <c r="Q3411" s="11">
        <v>81</v>
      </c>
      <c r="R3411" s="11">
        <v>2</v>
      </c>
    </row>
    <row r="3412" spans="1:18">
      <c r="A3412" s="10" t="s">
        <v>7200</v>
      </c>
      <c r="B3412" s="11" t="s">
        <v>84</v>
      </c>
      <c r="C3412" s="11" t="s">
        <v>4177</v>
      </c>
      <c r="D3412" s="11">
        <v>98042</v>
      </c>
      <c r="E3412" s="16">
        <v>274950</v>
      </c>
      <c r="F3412" s="12">
        <v>3</v>
      </c>
      <c r="G3412" s="15">
        <v>1.75</v>
      </c>
      <c r="H3412" s="15">
        <v>1670</v>
      </c>
      <c r="I3412" s="13">
        <v>165</v>
      </c>
      <c r="J3412" s="11">
        <v>0</v>
      </c>
      <c r="K3412" s="15" t="s">
        <v>4183</v>
      </c>
      <c r="L3412" s="11" t="s">
        <v>4178</v>
      </c>
      <c r="M3412" s="11" t="s">
        <v>4184</v>
      </c>
      <c r="N3412" s="11" t="s">
        <v>4180</v>
      </c>
      <c r="O3412" s="11">
        <v>38</v>
      </c>
      <c r="P3412" s="11">
        <v>2000</v>
      </c>
      <c r="Q3412" s="11">
        <v>25</v>
      </c>
      <c r="R3412" s="11">
        <v>1</v>
      </c>
    </row>
    <row r="3413" spans="1:18">
      <c r="A3413" s="10" t="s">
        <v>7201</v>
      </c>
      <c r="B3413" s="11" t="s">
        <v>93</v>
      </c>
      <c r="C3413" s="11" t="s">
        <v>4177</v>
      </c>
      <c r="D3413" s="11">
        <v>98168</v>
      </c>
      <c r="E3413" s="16">
        <v>274950</v>
      </c>
      <c r="F3413" s="12">
        <v>3</v>
      </c>
      <c r="G3413" s="15">
        <v>1</v>
      </c>
      <c r="H3413" s="15">
        <v>1450</v>
      </c>
      <c r="I3413" s="13">
        <v>190</v>
      </c>
      <c r="J3413" s="11">
        <v>0</v>
      </c>
      <c r="K3413" s="15" t="s">
        <v>4183</v>
      </c>
      <c r="L3413" s="11" t="s">
        <v>4178</v>
      </c>
      <c r="M3413" s="11" t="s">
        <v>4184</v>
      </c>
      <c r="N3413" s="11" t="s">
        <v>4180</v>
      </c>
      <c r="O3413" s="11">
        <v>67</v>
      </c>
      <c r="P3413" s="11">
        <v>2004</v>
      </c>
      <c r="Q3413" s="11">
        <v>21</v>
      </c>
      <c r="R3413" s="11">
        <v>1</v>
      </c>
    </row>
    <row r="3414" spans="1:18">
      <c r="A3414" s="10" t="s">
        <v>7202</v>
      </c>
      <c r="B3414" s="11" t="s">
        <v>1392</v>
      </c>
      <c r="C3414" s="11" t="s">
        <v>4177</v>
      </c>
      <c r="D3414" s="11">
        <v>98030</v>
      </c>
      <c r="E3414" s="16">
        <v>274900</v>
      </c>
      <c r="F3414" s="12">
        <v>4</v>
      </c>
      <c r="G3414" s="15">
        <v>2.5</v>
      </c>
      <c r="H3414" s="15">
        <v>1970</v>
      </c>
      <c r="I3414" s="13">
        <v>140</v>
      </c>
      <c r="J3414" s="11">
        <v>0</v>
      </c>
      <c r="K3414" s="15" t="s">
        <v>4183</v>
      </c>
      <c r="L3414" s="11" t="s">
        <v>4183</v>
      </c>
      <c r="M3414" s="11" t="s">
        <v>4184</v>
      </c>
      <c r="N3414" s="11" t="s">
        <v>4180</v>
      </c>
      <c r="O3414" s="11">
        <v>38</v>
      </c>
      <c r="P3414" s="11">
        <v>2000</v>
      </c>
      <c r="Q3414" s="11">
        <v>25</v>
      </c>
      <c r="R3414" s="11">
        <v>2</v>
      </c>
    </row>
    <row r="3415" spans="1:18">
      <c r="A3415" s="10" t="s">
        <v>7203</v>
      </c>
      <c r="B3415" s="11" t="s">
        <v>49</v>
      </c>
      <c r="C3415" s="11" t="s">
        <v>4177</v>
      </c>
      <c r="D3415" s="11">
        <v>98106</v>
      </c>
      <c r="E3415" s="16">
        <v>274750</v>
      </c>
      <c r="F3415" s="12">
        <v>4</v>
      </c>
      <c r="G3415" s="15">
        <v>2.5</v>
      </c>
      <c r="H3415" s="15">
        <v>1840</v>
      </c>
      <c r="I3415" s="13">
        <v>149</v>
      </c>
      <c r="J3415" s="11">
        <v>0</v>
      </c>
      <c r="K3415" s="15" t="s">
        <v>4183</v>
      </c>
      <c r="L3415" s="11" t="s">
        <v>4178</v>
      </c>
      <c r="M3415" s="11" t="s">
        <v>4184</v>
      </c>
      <c r="N3415" s="11" t="s">
        <v>4180</v>
      </c>
      <c r="O3415" s="11">
        <v>21</v>
      </c>
      <c r="P3415" s="11">
        <v>2003</v>
      </c>
      <c r="Q3415" s="11">
        <v>22</v>
      </c>
      <c r="R3415" s="11">
        <v>2</v>
      </c>
    </row>
    <row r="3416" spans="1:18">
      <c r="A3416" s="10" t="s">
        <v>7204</v>
      </c>
      <c r="B3416" s="11" t="s">
        <v>675</v>
      </c>
      <c r="C3416" s="11" t="s">
        <v>4177</v>
      </c>
      <c r="D3416" s="11">
        <v>98023</v>
      </c>
      <c r="E3416" s="16">
        <v>274500</v>
      </c>
      <c r="F3416" s="12">
        <v>3</v>
      </c>
      <c r="G3416" s="15">
        <v>2.25</v>
      </c>
      <c r="H3416" s="15">
        <v>1720</v>
      </c>
      <c r="I3416" s="13">
        <v>160</v>
      </c>
      <c r="J3416" s="11">
        <v>0</v>
      </c>
      <c r="K3416" s="15" t="s">
        <v>4183</v>
      </c>
      <c r="L3416" s="11" t="s">
        <v>4178</v>
      </c>
      <c r="M3416" s="11" t="s">
        <v>4184</v>
      </c>
      <c r="N3416" s="11" t="s">
        <v>4179</v>
      </c>
      <c r="O3416" s="11">
        <v>56</v>
      </c>
      <c r="P3416" s="11">
        <v>0</v>
      </c>
      <c r="Q3416" s="11">
        <v>56</v>
      </c>
      <c r="R3416" s="11">
        <v>1</v>
      </c>
    </row>
    <row r="3417" spans="1:18">
      <c r="A3417" s="10" t="s">
        <v>7205</v>
      </c>
      <c r="B3417" s="11" t="s">
        <v>920</v>
      </c>
      <c r="C3417" s="11" t="s">
        <v>4177</v>
      </c>
      <c r="D3417" s="11">
        <v>98038</v>
      </c>
      <c r="E3417" s="16">
        <v>274500</v>
      </c>
      <c r="F3417" s="12">
        <v>3</v>
      </c>
      <c r="G3417" s="15">
        <v>2.25</v>
      </c>
      <c r="H3417" s="15">
        <v>1450</v>
      </c>
      <c r="I3417" s="13">
        <v>189</v>
      </c>
      <c r="J3417" s="11">
        <v>0</v>
      </c>
      <c r="K3417" s="15" t="s">
        <v>4183</v>
      </c>
      <c r="L3417" s="11" t="s">
        <v>4183</v>
      </c>
      <c r="M3417" s="11" t="s">
        <v>4184</v>
      </c>
      <c r="N3417" s="11" t="s">
        <v>4180</v>
      </c>
      <c r="O3417" s="11">
        <v>15</v>
      </c>
      <c r="P3417" s="11">
        <v>0</v>
      </c>
      <c r="Q3417" s="11">
        <v>15</v>
      </c>
      <c r="R3417" s="11">
        <v>2</v>
      </c>
    </row>
    <row r="3418" spans="1:18">
      <c r="A3418" s="10" t="s">
        <v>7206</v>
      </c>
      <c r="B3418" s="11" t="s">
        <v>624</v>
      </c>
      <c r="C3418" s="11" t="s">
        <v>4177</v>
      </c>
      <c r="D3418" s="11">
        <v>98045</v>
      </c>
      <c r="E3418" s="16">
        <v>274333</v>
      </c>
      <c r="F3418" s="12">
        <v>3</v>
      </c>
      <c r="G3418" s="15">
        <v>2.25</v>
      </c>
      <c r="H3418" s="15">
        <v>1780</v>
      </c>
      <c r="I3418" s="13">
        <v>154</v>
      </c>
      <c r="J3418" s="11">
        <v>4</v>
      </c>
      <c r="K3418" s="15" t="s">
        <v>4183</v>
      </c>
      <c r="L3418" s="11" t="s">
        <v>4183</v>
      </c>
      <c r="M3418" s="11" t="s">
        <v>4179</v>
      </c>
      <c r="N3418" s="11" t="s">
        <v>4180</v>
      </c>
      <c r="O3418" s="11">
        <v>37</v>
      </c>
      <c r="P3418" s="11">
        <v>2000</v>
      </c>
      <c r="Q3418" s="11">
        <v>25</v>
      </c>
      <c r="R3418" s="11">
        <v>2</v>
      </c>
    </row>
    <row r="3419" spans="1:18">
      <c r="A3419" s="10" t="s">
        <v>7207</v>
      </c>
      <c r="B3419" s="11" t="s">
        <v>319</v>
      </c>
      <c r="C3419" s="11" t="s">
        <v>4177</v>
      </c>
      <c r="D3419" s="11">
        <v>98058</v>
      </c>
      <c r="E3419" s="16">
        <v>272500</v>
      </c>
      <c r="F3419" s="12">
        <v>3</v>
      </c>
      <c r="G3419" s="15">
        <v>2</v>
      </c>
      <c r="H3419" s="15">
        <v>1410</v>
      </c>
      <c r="I3419" s="13">
        <v>193</v>
      </c>
      <c r="J3419" s="11">
        <v>0</v>
      </c>
      <c r="K3419" s="15" t="s">
        <v>4183</v>
      </c>
      <c r="L3419" s="11" t="s">
        <v>4183</v>
      </c>
      <c r="M3419" s="11" t="s">
        <v>4184</v>
      </c>
      <c r="N3419" s="11" t="s">
        <v>4179</v>
      </c>
      <c r="O3419" s="11">
        <v>42</v>
      </c>
      <c r="P3419" s="11">
        <v>0</v>
      </c>
      <c r="Q3419" s="11">
        <v>42</v>
      </c>
      <c r="R3419" s="11">
        <v>1</v>
      </c>
    </row>
    <row r="3420" spans="1:18">
      <c r="A3420" s="10" t="s">
        <v>7208</v>
      </c>
      <c r="B3420" s="11" t="s">
        <v>519</v>
      </c>
      <c r="C3420" s="11" t="s">
        <v>4177</v>
      </c>
      <c r="D3420" s="11">
        <v>98001</v>
      </c>
      <c r="E3420" s="16">
        <v>272000</v>
      </c>
      <c r="F3420" s="12">
        <v>3</v>
      </c>
      <c r="G3420" s="15">
        <v>2</v>
      </c>
      <c r="H3420" s="15">
        <v>1380</v>
      </c>
      <c r="I3420" s="13">
        <v>197</v>
      </c>
      <c r="J3420" s="11">
        <v>0</v>
      </c>
      <c r="K3420" s="15" t="s">
        <v>4183</v>
      </c>
      <c r="L3420" s="11" t="s">
        <v>4183</v>
      </c>
      <c r="M3420" s="11" t="s">
        <v>4184</v>
      </c>
      <c r="N3420" s="11" t="s">
        <v>4180</v>
      </c>
      <c r="O3420" s="11">
        <v>36</v>
      </c>
      <c r="P3420" s="11">
        <v>0</v>
      </c>
      <c r="Q3420" s="11">
        <v>36</v>
      </c>
      <c r="R3420" s="11">
        <v>1</v>
      </c>
    </row>
    <row r="3421" spans="1:18">
      <c r="A3421" s="10" t="s">
        <v>7209</v>
      </c>
      <c r="B3421" s="11" t="s">
        <v>49</v>
      </c>
      <c r="C3421" s="11" t="s">
        <v>4177</v>
      </c>
      <c r="D3421" s="11">
        <v>98144</v>
      </c>
      <c r="E3421" s="16">
        <v>271310</v>
      </c>
      <c r="F3421" s="12">
        <v>2</v>
      </c>
      <c r="G3421" s="15">
        <v>1</v>
      </c>
      <c r="H3421" s="11">
        <v>870</v>
      </c>
      <c r="I3421" s="13">
        <v>312</v>
      </c>
      <c r="J3421" s="11">
        <v>0</v>
      </c>
      <c r="K3421" s="15" t="s">
        <v>4183</v>
      </c>
      <c r="L3421" s="11" t="s">
        <v>4183</v>
      </c>
      <c r="M3421" s="11" t="s">
        <v>4184</v>
      </c>
      <c r="N3421" s="11" t="s">
        <v>4195</v>
      </c>
      <c r="O3421" s="11">
        <v>119</v>
      </c>
      <c r="P3421" s="11">
        <v>0</v>
      </c>
      <c r="Q3421" s="11">
        <v>119</v>
      </c>
      <c r="R3421" s="11">
        <v>1.5</v>
      </c>
    </row>
    <row r="3422" spans="1:18">
      <c r="A3422" s="10" t="s">
        <v>7210</v>
      </c>
      <c r="B3422" s="11" t="s">
        <v>519</v>
      </c>
      <c r="C3422" s="11" t="s">
        <v>4177</v>
      </c>
      <c r="D3422" s="11">
        <v>98001</v>
      </c>
      <c r="E3422" s="16">
        <v>270000</v>
      </c>
      <c r="F3422" s="12">
        <v>2</v>
      </c>
      <c r="G3422" s="15">
        <v>1</v>
      </c>
      <c r="H3422" s="15">
        <v>1780</v>
      </c>
      <c r="I3422" s="13">
        <v>152</v>
      </c>
      <c r="J3422" s="11">
        <v>2</v>
      </c>
      <c r="K3422" s="15" t="s">
        <v>4183</v>
      </c>
      <c r="L3422" s="11" t="s">
        <v>4183</v>
      </c>
      <c r="M3422" s="11" t="s">
        <v>4197</v>
      </c>
      <c r="N3422" s="11" t="s">
        <v>4179</v>
      </c>
      <c r="O3422" s="11">
        <v>71</v>
      </c>
      <c r="P3422" s="11">
        <v>1979</v>
      </c>
      <c r="Q3422" s="11">
        <v>46</v>
      </c>
      <c r="R3422" s="11">
        <v>1</v>
      </c>
    </row>
    <row r="3423" spans="1:18">
      <c r="A3423" s="10" t="s">
        <v>7211</v>
      </c>
      <c r="B3423" s="11" t="s">
        <v>519</v>
      </c>
      <c r="C3423" s="11" t="s">
        <v>4177</v>
      </c>
      <c r="D3423" s="11">
        <v>98002</v>
      </c>
      <c r="E3423" s="16">
        <v>270000</v>
      </c>
      <c r="F3423" s="12">
        <v>4</v>
      </c>
      <c r="G3423" s="15">
        <v>2.75</v>
      </c>
      <c r="H3423" s="15">
        <v>1990</v>
      </c>
      <c r="I3423" s="13">
        <v>136</v>
      </c>
      <c r="J3423" s="11">
        <v>0</v>
      </c>
      <c r="K3423" s="15" t="s">
        <v>4183</v>
      </c>
      <c r="L3423" s="11" t="s">
        <v>4178</v>
      </c>
      <c r="M3423" s="11" t="s">
        <v>4184</v>
      </c>
      <c r="N3423" s="11" t="s">
        <v>4180</v>
      </c>
      <c r="O3423" s="11">
        <v>26</v>
      </c>
      <c r="P3423" s="11">
        <v>0</v>
      </c>
      <c r="Q3423" s="11">
        <v>26</v>
      </c>
      <c r="R3423" s="11">
        <v>1</v>
      </c>
    </row>
    <row r="3424" spans="1:18">
      <c r="A3424" s="10" t="s">
        <v>7212</v>
      </c>
      <c r="B3424" s="11" t="s">
        <v>519</v>
      </c>
      <c r="C3424" s="11" t="s">
        <v>4177</v>
      </c>
      <c r="D3424" s="11">
        <v>98092</v>
      </c>
      <c r="E3424" s="16">
        <v>270000</v>
      </c>
      <c r="F3424" s="12">
        <v>4</v>
      </c>
      <c r="G3424" s="15">
        <v>2.5</v>
      </c>
      <c r="H3424" s="15">
        <v>1920</v>
      </c>
      <c r="I3424" s="13">
        <v>141</v>
      </c>
      <c r="J3424" s="11">
        <v>0</v>
      </c>
      <c r="K3424" s="15" t="s">
        <v>4183</v>
      </c>
      <c r="L3424" s="11" t="s">
        <v>4183</v>
      </c>
      <c r="M3424" s="11" t="s">
        <v>4184</v>
      </c>
      <c r="N3424" s="11" t="s">
        <v>4180</v>
      </c>
      <c r="O3424" s="11">
        <v>27</v>
      </c>
      <c r="P3424" s="11">
        <v>2006</v>
      </c>
      <c r="Q3424" s="11">
        <v>19</v>
      </c>
      <c r="R3424" s="11">
        <v>2</v>
      </c>
    </row>
    <row r="3425" spans="1:18">
      <c r="A3425" s="10" t="s">
        <v>7213</v>
      </c>
      <c r="B3425" s="11" t="s">
        <v>379</v>
      </c>
      <c r="C3425" s="11" t="s">
        <v>4177</v>
      </c>
      <c r="D3425" s="11">
        <v>98146</v>
      </c>
      <c r="E3425" s="16">
        <v>270000</v>
      </c>
      <c r="F3425" s="12">
        <v>3</v>
      </c>
      <c r="G3425" s="15">
        <v>1.5</v>
      </c>
      <c r="H3425" s="15">
        <v>1890</v>
      </c>
      <c r="I3425" s="13">
        <v>143</v>
      </c>
      <c r="J3425" s="11">
        <v>0</v>
      </c>
      <c r="K3425" s="15" t="s">
        <v>4183</v>
      </c>
      <c r="L3425" s="11" t="s">
        <v>4178</v>
      </c>
      <c r="M3425" s="11" t="s">
        <v>4184</v>
      </c>
      <c r="N3425" s="11" t="s">
        <v>4180</v>
      </c>
      <c r="O3425" s="11">
        <v>68</v>
      </c>
      <c r="P3425" s="11">
        <v>2000</v>
      </c>
      <c r="Q3425" s="11">
        <v>25</v>
      </c>
      <c r="R3425" s="11">
        <v>1</v>
      </c>
    </row>
    <row r="3426" spans="1:18">
      <c r="A3426" s="10" t="s">
        <v>7214</v>
      </c>
      <c r="B3426" s="11" t="s">
        <v>84</v>
      </c>
      <c r="C3426" s="11" t="s">
        <v>4177</v>
      </c>
      <c r="D3426" s="11">
        <v>98042</v>
      </c>
      <c r="E3426" s="16">
        <v>270000</v>
      </c>
      <c r="F3426" s="12">
        <v>3</v>
      </c>
      <c r="G3426" s="15">
        <v>2.5</v>
      </c>
      <c r="H3426" s="15">
        <v>1670</v>
      </c>
      <c r="I3426" s="13">
        <v>162</v>
      </c>
      <c r="J3426" s="11">
        <v>0</v>
      </c>
      <c r="K3426" s="15" t="s">
        <v>4183</v>
      </c>
      <c r="L3426" s="11" t="s">
        <v>4178</v>
      </c>
      <c r="M3426" s="11" t="s">
        <v>4184</v>
      </c>
      <c r="N3426" s="11" t="s">
        <v>4179</v>
      </c>
      <c r="O3426" s="11">
        <v>35</v>
      </c>
      <c r="P3426" s="11">
        <v>0</v>
      </c>
      <c r="Q3426" s="11">
        <v>35</v>
      </c>
      <c r="R3426" s="11">
        <v>1</v>
      </c>
    </row>
    <row r="3427" spans="1:18">
      <c r="A3427" s="10" t="s">
        <v>7215</v>
      </c>
      <c r="B3427" s="11" t="s">
        <v>459</v>
      </c>
      <c r="C3427" s="11" t="s">
        <v>4177</v>
      </c>
      <c r="D3427" s="11">
        <v>98198</v>
      </c>
      <c r="E3427" s="16">
        <v>270000</v>
      </c>
      <c r="F3427" s="12">
        <v>4</v>
      </c>
      <c r="G3427" s="15">
        <v>2.5</v>
      </c>
      <c r="H3427" s="15">
        <v>1660</v>
      </c>
      <c r="I3427" s="13">
        <v>163</v>
      </c>
      <c r="J3427" s="11">
        <v>0</v>
      </c>
      <c r="K3427" s="15" t="s">
        <v>4183</v>
      </c>
      <c r="L3427" s="11" t="s">
        <v>4183</v>
      </c>
      <c r="M3427" s="11" t="s">
        <v>4184</v>
      </c>
      <c r="N3427" s="11" t="s">
        <v>4179</v>
      </c>
      <c r="O3427" s="11">
        <v>47</v>
      </c>
      <c r="P3427" s="11">
        <v>2000</v>
      </c>
      <c r="Q3427" s="11">
        <v>25</v>
      </c>
      <c r="R3427" s="11">
        <v>1</v>
      </c>
    </row>
    <row r="3428" spans="1:18">
      <c r="A3428" s="10" t="s">
        <v>7216</v>
      </c>
      <c r="B3428" s="11" t="s">
        <v>675</v>
      </c>
      <c r="C3428" s="11" t="s">
        <v>4177</v>
      </c>
      <c r="D3428" s="11">
        <v>98023</v>
      </c>
      <c r="E3428" s="16">
        <v>270000</v>
      </c>
      <c r="F3428" s="12">
        <v>4</v>
      </c>
      <c r="G3428" s="15">
        <v>2.25</v>
      </c>
      <c r="H3428" s="15">
        <v>1900</v>
      </c>
      <c r="I3428" s="13">
        <v>142</v>
      </c>
      <c r="J3428" s="11">
        <v>0</v>
      </c>
      <c r="K3428" s="15" t="s">
        <v>4183</v>
      </c>
      <c r="L3428" s="11" t="s">
        <v>4183</v>
      </c>
      <c r="M3428" s="11" t="s">
        <v>4184</v>
      </c>
      <c r="N3428" s="11" t="s">
        <v>4179</v>
      </c>
      <c r="O3428" s="11">
        <v>50</v>
      </c>
      <c r="P3428" s="11">
        <v>0</v>
      </c>
      <c r="Q3428" s="11">
        <v>50</v>
      </c>
      <c r="R3428" s="11">
        <v>1</v>
      </c>
    </row>
    <row r="3429" spans="1:18">
      <c r="A3429" s="10" t="s">
        <v>7217</v>
      </c>
      <c r="B3429" s="11" t="s">
        <v>1392</v>
      </c>
      <c r="C3429" s="11" t="s">
        <v>4177</v>
      </c>
      <c r="D3429" s="11">
        <v>98042</v>
      </c>
      <c r="E3429" s="16">
        <v>270000</v>
      </c>
      <c r="F3429" s="12">
        <v>3</v>
      </c>
      <c r="G3429" s="15">
        <v>2.25</v>
      </c>
      <c r="H3429" s="15">
        <v>2080</v>
      </c>
      <c r="I3429" s="13">
        <v>130</v>
      </c>
      <c r="J3429" s="11">
        <v>0</v>
      </c>
      <c r="K3429" s="15" t="s">
        <v>4183</v>
      </c>
      <c r="L3429" s="11" t="s">
        <v>4178</v>
      </c>
      <c r="M3429" s="11" t="s">
        <v>4184</v>
      </c>
      <c r="N3429" s="11" t="s">
        <v>4180</v>
      </c>
      <c r="O3429" s="11">
        <v>22</v>
      </c>
      <c r="P3429" s="11">
        <v>0</v>
      </c>
      <c r="Q3429" s="11">
        <v>22</v>
      </c>
      <c r="R3429" s="11">
        <v>1.5</v>
      </c>
    </row>
    <row r="3430" spans="1:18">
      <c r="A3430" s="10" t="s">
        <v>7218</v>
      </c>
      <c r="B3430" s="11" t="s">
        <v>319</v>
      </c>
      <c r="C3430" s="11" t="s">
        <v>4177</v>
      </c>
      <c r="D3430" s="11">
        <v>98059</v>
      </c>
      <c r="E3430" s="16">
        <v>270000</v>
      </c>
      <c r="F3430" s="12">
        <v>3</v>
      </c>
      <c r="G3430" s="15">
        <v>1</v>
      </c>
      <c r="H3430" s="15">
        <v>1500</v>
      </c>
      <c r="I3430" s="13">
        <v>180</v>
      </c>
      <c r="J3430" s="11">
        <v>0</v>
      </c>
      <c r="K3430" s="15" t="s">
        <v>4183</v>
      </c>
      <c r="L3430" s="11" t="s">
        <v>4183</v>
      </c>
      <c r="M3430" s="11" t="s">
        <v>4184</v>
      </c>
      <c r="N3430" s="11" t="s">
        <v>4179</v>
      </c>
      <c r="O3430" s="11">
        <v>57</v>
      </c>
      <c r="P3430" s="11">
        <v>0</v>
      </c>
      <c r="Q3430" s="11">
        <v>57</v>
      </c>
      <c r="R3430" s="11">
        <v>1</v>
      </c>
    </row>
    <row r="3431" spans="1:18">
      <c r="A3431" s="10" t="s">
        <v>7219</v>
      </c>
      <c r="B3431" s="11" t="s">
        <v>319</v>
      </c>
      <c r="C3431" s="11" t="s">
        <v>4177</v>
      </c>
      <c r="D3431" s="11">
        <v>98059</v>
      </c>
      <c r="E3431" s="16">
        <v>270000</v>
      </c>
      <c r="F3431" s="12">
        <v>3</v>
      </c>
      <c r="G3431" s="15">
        <v>1</v>
      </c>
      <c r="H3431" s="15">
        <v>1010</v>
      </c>
      <c r="I3431" s="13">
        <v>267</v>
      </c>
      <c r="J3431" s="11">
        <v>0</v>
      </c>
      <c r="K3431" s="15" t="s">
        <v>4183</v>
      </c>
      <c r="L3431" s="11" t="s">
        <v>4183</v>
      </c>
      <c r="M3431" s="11" t="s">
        <v>4184</v>
      </c>
      <c r="N3431" s="11" t="s">
        <v>4180</v>
      </c>
      <c r="O3431" s="11">
        <v>56</v>
      </c>
      <c r="P3431" s="11">
        <v>2010</v>
      </c>
      <c r="Q3431" s="11">
        <v>15</v>
      </c>
      <c r="R3431" s="11">
        <v>1</v>
      </c>
    </row>
    <row r="3432" spans="1:18">
      <c r="A3432" s="10" t="s">
        <v>7220</v>
      </c>
      <c r="B3432" s="11" t="s">
        <v>49</v>
      </c>
      <c r="C3432" s="11" t="s">
        <v>4177</v>
      </c>
      <c r="D3432" s="11">
        <v>98115</v>
      </c>
      <c r="E3432" s="16">
        <v>270000</v>
      </c>
      <c r="F3432" s="12">
        <v>2</v>
      </c>
      <c r="G3432" s="15">
        <v>1.5</v>
      </c>
      <c r="H3432" s="11">
        <v>840</v>
      </c>
      <c r="I3432" s="13">
        <v>321</v>
      </c>
      <c r="J3432" s="11">
        <v>0</v>
      </c>
      <c r="K3432" s="15" t="s">
        <v>4183</v>
      </c>
      <c r="L3432" s="11" t="s">
        <v>4183</v>
      </c>
      <c r="M3432" s="11" t="s">
        <v>4184</v>
      </c>
      <c r="N3432" s="11" t="s">
        <v>4180</v>
      </c>
      <c r="O3432" s="11">
        <v>20</v>
      </c>
      <c r="P3432" s="11">
        <v>0</v>
      </c>
      <c r="Q3432" s="11">
        <v>20</v>
      </c>
      <c r="R3432" s="11">
        <v>2</v>
      </c>
    </row>
    <row r="3433" spans="1:18">
      <c r="A3433" s="10" t="s">
        <v>7221</v>
      </c>
      <c r="B3433" s="11" t="s">
        <v>49</v>
      </c>
      <c r="C3433" s="11" t="s">
        <v>4177</v>
      </c>
      <c r="D3433" s="11">
        <v>98106</v>
      </c>
      <c r="E3433" s="16">
        <v>270000</v>
      </c>
      <c r="F3433" s="12">
        <v>3</v>
      </c>
      <c r="G3433" s="15">
        <v>1.75</v>
      </c>
      <c r="H3433" s="15">
        <v>1300</v>
      </c>
      <c r="I3433" s="13">
        <v>208</v>
      </c>
      <c r="J3433" s="11">
        <v>0</v>
      </c>
      <c r="K3433" s="15" t="s">
        <v>4183</v>
      </c>
      <c r="L3433" s="11" t="s">
        <v>4178</v>
      </c>
      <c r="M3433" s="11" t="s">
        <v>4184</v>
      </c>
      <c r="N3433" s="11" t="s">
        <v>4179</v>
      </c>
      <c r="O3433" s="11">
        <v>107</v>
      </c>
      <c r="P3433" s="11">
        <v>1953</v>
      </c>
      <c r="Q3433" s="11">
        <v>72</v>
      </c>
      <c r="R3433" s="11">
        <v>1</v>
      </c>
    </row>
    <row r="3434" spans="1:18">
      <c r="A3434" s="10" t="s">
        <v>7222</v>
      </c>
      <c r="B3434" s="11" t="s">
        <v>49</v>
      </c>
      <c r="C3434" s="11" t="s">
        <v>4177</v>
      </c>
      <c r="D3434" s="11">
        <v>98178</v>
      </c>
      <c r="E3434" s="16">
        <v>270000</v>
      </c>
      <c r="F3434" s="12">
        <v>4</v>
      </c>
      <c r="G3434" s="15">
        <v>2.25</v>
      </c>
      <c r="H3434" s="15">
        <v>2600</v>
      </c>
      <c r="I3434" s="13">
        <v>104</v>
      </c>
      <c r="J3434" s="11">
        <v>0</v>
      </c>
      <c r="K3434" s="15" t="s">
        <v>4183</v>
      </c>
      <c r="L3434" s="11" t="s">
        <v>4178</v>
      </c>
      <c r="M3434" s="11" t="s">
        <v>4184</v>
      </c>
      <c r="N3434" s="11" t="s">
        <v>4180</v>
      </c>
      <c r="O3434" s="11">
        <v>60</v>
      </c>
      <c r="P3434" s="11">
        <v>1993</v>
      </c>
      <c r="Q3434" s="11">
        <v>32</v>
      </c>
      <c r="R3434" s="11">
        <v>1</v>
      </c>
    </row>
    <row r="3435" spans="1:18">
      <c r="A3435" s="10" t="s">
        <v>7223</v>
      </c>
      <c r="B3435" s="11" t="s">
        <v>49</v>
      </c>
      <c r="C3435" s="11" t="s">
        <v>4177</v>
      </c>
      <c r="D3435" s="11">
        <v>98106</v>
      </c>
      <c r="E3435" s="16">
        <v>270000</v>
      </c>
      <c r="F3435" s="12">
        <v>3</v>
      </c>
      <c r="G3435" s="15">
        <v>1.75</v>
      </c>
      <c r="H3435" s="15">
        <v>1390</v>
      </c>
      <c r="I3435" s="13">
        <v>194</v>
      </c>
      <c r="J3435" s="11">
        <v>0</v>
      </c>
      <c r="K3435" s="15" t="s">
        <v>4183</v>
      </c>
      <c r="L3435" s="11" t="s">
        <v>4178</v>
      </c>
      <c r="M3435" s="11" t="s">
        <v>4184</v>
      </c>
      <c r="N3435" s="11" t="s">
        <v>4180</v>
      </c>
      <c r="O3435" s="11">
        <v>68</v>
      </c>
      <c r="P3435" s="11">
        <v>2000</v>
      </c>
      <c r="Q3435" s="11">
        <v>25</v>
      </c>
      <c r="R3435" s="11">
        <v>1</v>
      </c>
    </row>
    <row r="3436" spans="1:18">
      <c r="A3436" s="10" t="s">
        <v>7224</v>
      </c>
      <c r="B3436" s="11" t="s">
        <v>49</v>
      </c>
      <c r="C3436" s="11" t="s">
        <v>4177</v>
      </c>
      <c r="D3436" s="11">
        <v>98168</v>
      </c>
      <c r="E3436" s="16">
        <v>270000</v>
      </c>
      <c r="F3436" s="12">
        <v>2</v>
      </c>
      <c r="G3436" s="15">
        <v>1</v>
      </c>
      <c r="H3436" s="15">
        <v>2060</v>
      </c>
      <c r="I3436" s="13">
        <v>131</v>
      </c>
      <c r="J3436" s="11">
        <v>0</v>
      </c>
      <c r="K3436" s="15" t="s">
        <v>4183</v>
      </c>
      <c r="L3436" s="11" t="s">
        <v>4178</v>
      </c>
      <c r="M3436" s="11" t="s">
        <v>4184</v>
      </c>
      <c r="N3436" s="11" t="s">
        <v>4180</v>
      </c>
      <c r="O3436" s="11">
        <v>63</v>
      </c>
      <c r="P3436" s="11">
        <v>2003</v>
      </c>
      <c r="Q3436" s="11">
        <v>22</v>
      </c>
      <c r="R3436" s="11">
        <v>1</v>
      </c>
    </row>
    <row r="3437" spans="1:18">
      <c r="A3437" s="10" t="s">
        <v>7225</v>
      </c>
      <c r="B3437" s="11" t="s">
        <v>1392</v>
      </c>
      <c r="C3437" s="11" t="s">
        <v>4177</v>
      </c>
      <c r="D3437" s="11">
        <v>98032</v>
      </c>
      <c r="E3437" s="16">
        <v>269950</v>
      </c>
      <c r="F3437" s="12">
        <v>4</v>
      </c>
      <c r="G3437" s="15">
        <v>2.5</v>
      </c>
      <c r="H3437" s="15">
        <v>2540</v>
      </c>
      <c r="I3437" s="13">
        <v>106</v>
      </c>
      <c r="J3437" s="11">
        <v>0</v>
      </c>
      <c r="K3437" s="15" t="s">
        <v>4183</v>
      </c>
      <c r="L3437" s="11" t="s">
        <v>4183</v>
      </c>
      <c r="M3437" s="11" t="s">
        <v>4184</v>
      </c>
      <c r="N3437" s="11" t="s">
        <v>4181</v>
      </c>
      <c r="O3437" s="11">
        <v>48</v>
      </c>
      <c r="P3437" s="11">
        <v>0</v>
      </c>
      <c r="Q3437" s="11">
        <v>48</v>
      </c>
      <c r="R3437" s="11">
        <v>2</v>
      </c>
    </row>
    <row r="3438" spans="1:18">
      <c r="A3438" s="10" t="s">
        <v>7226</v>
      </c>
      <c r="B3438" s="11" t="s">
        <v>93</v>
      </c>
      <c r="C3438" s="11" t="s">
        <v>4177</v>
      </c>
      <c r="D3438" s="11">
        <v>98168</v>
      </c>
      <c r="E3438" s="16">
        <v>269950</v>
      </c>
      <c r="F3438" s="12">
        <v>3</v>
      </c>
      <c r="G3438" s="15">
        <v>2.5</v>
      </c>
      <c r="H3438" s="15">
        <v>1890</v>
      </c>
      <c r="I3438" s="13">
        <v>143</v>
      </c>
      <c r="J3438" s="11">
        <v>0</v>
      </c>
      <c r="K3438" s="15" t="s">
        <v>4183</v>
      </c>
      <c r="L3438" s="11" t="s">
        <v>4178</v>
      </c>
      <c r="M3438" s="11" t="s">
        <v>4184</v>
      </c>
      <c r="N3438" s="11" t="s">
        <v>4180</v>
      </c>
      <c r="O3438" s="11">
        <v>23</v>
      </c>
      <c r="P3438" s="11">
        <v>0</v>
      </c>
      <c r="Q3438" s="11">
        <v>23</v>
      </c>
      <c r="R3438" s="11">
        <v>2</v>
      </c>
    </row>
    <row r="3439" spans="1:18">
      <c r="A3439" s="10" t="s">
        <v>7227</v>
      </c>
      <c r="B3439" s="11" t="s">
        <v>319</v>
      </c>
      <c r="C3439" s="11" t="s">
        <v>4177</v>
      </c>
      <c r="D3439" s="11">
        <v>98058</v>
      </c>
      <c r="E3439" s="16">
        <v>269900</v>
      </c>
      <c r="F3439" s="12">
        <v>4</v>
      </c>
      <c r="G3439" s="15">
        <v>1.75</v>
      </c>
      <c r="H3439" s="15">
        <v>1530</v>
      </c>
      <c r="I3439" s="13">
        <v>176</v>
      </c>
      <c r="J3439" s="11">
        <v>0</v>
      </c>
      <c r="K3439" s="15" t="s">
        <v>4183</v>
      </c>
      <c r="L3439" s="11" t="s">
        <v>4183</v>
      </c>
      <c r="M3439" s="11" t="s">
        <v>4184</v>
      </c>
      <c r="N3439" s="11" t="s">
        <v>4179</v>
      </c>
      <c r="O3439" s="11">
        <v>57</v>
      </c>
      <c r="P3439" s="11">
        <v>0</v>
      </c>
      <c r="Q3439" s="11">
        <v>57</v>
      </c>
      <c r="R3439" s="11">
        <v>1.5</v>
      </c>
    </row>
    <row r="3440" spans="1:18">
      <c r="A3440" s="10" t="s">
        <v>7228</v>
      </c>
      <c r="B3440" s="11" t="s">
        <v>1392</v>
      </c>
      <c r="C3440" s="11" t="s">
        <v>4177</v>
      </c>
      <c r="D3440" s="11">
        <v>98031</v>
      </c>
      <c r="E3440" s="16">
        <v>269500</v>
      </c>
      <c r="F3440" s="12">
        <v>3</v>
      </c>
      <c r="G3440" s="15">
        <v>1.75</v>
      </c>
      <c r="H3440" s="15">
        <v>1840</v>
      </c>
      <c r="I3440" s="13">
        <v>146</v>
      </c>
      <c r="J3440" s="11">
        <v>0</v>
      </c>
      <c r="K3440" s="15" t="s">
        <v>4183</v>
      </c>
      <c r="L3440" s="11" t="s">
        <v>4178</v>
      </c>
      <c r="M3440" s="11" t="s">
        <v>4184</v>
      </c>
      <c r="N3440" s="11" t="s">
        <v>4179</v>
      </c>
      <c r="O3440" s="11">
        <v>49</v>
      </c>
      <c r="P3440" s="11">
        <v>1992</v>
      </c>
      <c r="Q3440" s="11">
        <v>33</v>
      </c>
      <c r="R3440" s="11">
        <v>1</v>
      </c>
    </row>
    <row r="3441" spans="1:18">
      <c r="A3441" s="10" t="s">
        <v>7229</v>
      </c>
      <c r="B3441" s="11" t="s">
        <v>319</v>
      </c>
      <c r="C3441" s="11" t="s">
        <v>4177</v>
      </c>
      <c r="D3441" s="11">
        <v>98056</v>
      </c>
      <c r="E3441" s="16">
        <v>269500</v>
      </c>
      <c r="F3441" s="12">
        <v>2</v>
      </c>
      <c r="G3441" s="15">
        <v>1.5</v>
      </c>
      <c r="H3441" s="15">
        <v>1480</v>
      </c>
      <c r="I3441" s="13">
        <v>182</v>
      </c>
      <c r="J3441" s="11">
        <v>0</v>
      </c>
      <c r="K3441" s="15" t="s">
        <v>4183</v>
      </c>
      <c r="L3441" s="11" t="s">
        <v>4178</v>
      </c>
      <c r="M3441" s="11" t="s">
        <v>4184</v>
      </c>
      <c r="N3441" s="11" t="s">
        <v>4179</v>
      </c>
      <c r="O3441" s="11">
        <v>47</v>
      </c>
      <c r="P3441" s="11">
        <v>2000</v>
      </c>
      <c r="Q3441" s="11">
        <v>25</v>
      </c>
      <c r="R3441" s="11">
        <v>1</v>
      </c>
    </row>
    <row r="3442" spans="1:18">
      <c r="A3442" s="10" t="s">
        <v>7230</v>
      </c>
      <c r="B3442" s="11" t="s">
        <v>920</v>
      </c>
      <c r="C3442" s="11" t="s">
        <v>4177</v>
      </c>
      <c r="D3442" s="11">
        <v>98038</v>
      </c>
      <c r="E3442" s="16">
        <v>269188</v>
      </c>
      <c r="F3442" s="12">
        <v>3</v>
      </c>
      <c r="G3442" s="15">
        <v>1.75</v>
      </c>
      <c r="H3442" s="15">
        <v>1590</v>
      </c>
      <c r="I3442" s="13">
        <v>169</v>
      </c>
      <c r="J3442" s="11">
        <v>1</v>
      </c>
      <c r="K3442" s="15" t="s">
        <v>4183</v>
      </c>
      <c r="L3442" s="11" t="s">
        <v>4183</v>
      </c>
      <c r="M3442" s="11" t="s">
        <v>4184</v>
      </c>
      <c r="N3442" s="11" t="s">
        <v>4179</v>
      </c>
      <c r="O3442" s="11">
        <v>99</v>
      </c>
      <c r="P3442" s="11">
        <v>1993</v>
      </c>
      <c r="Q3442" s="11">
        <v>32</v>
      </c>
      <c r="R3442" s="11">
        <v>1.5</v>
      </c>
    </row>
    <row r="3443" spans="1:18">
      <c r="A3443" s="10" t="s">
        <v>7231</v>
      </c>
      <c r="B3443" s="11" t="s">
        <v>49</v>
      </c>
      <c r="C3443" s="11" t="s">
        <v>4177</v>
      </c>
      <c r="D3443" s="11">
        <v>98178</v>
      </c>
      <c r="E3443" s="16">
        <v>269000</v>
      </c>
      <c r="F3443" s="12">
        <v>3</v>
      </c>
      <c r="G3443" s="15">
        <v>1</v>
      </c>
      <c r="H3443" s="15">
        <v>1690</v>
      </c>
      <c r="I3443" s="13">
        <v>159</v>
      </c>
      <c r="J3443" s="11">
        <v>0</v>
      </c>
      <c r="K3443" s="15" t="s">
        <v>4183</v>
      </c>
      <c r="L3443" s="11" t="s">
        <v>4178</v>
      </c>
      <c r="M3443" s="11" t="s">
        <v>4184</v>
      </c>
      <c r="N3443" s="11" t="s">
        <v>4180</v>
      </c>
      <c r="O3443" s="11">
        <v>58</v>
      </c>
      <c r="P3443" s="11">
        <v>2011</v>
      </c>
      <c r="Q3443" s="11">
        <v>14</v>
      </c>
      <c r="R3443" s="11">
        <v>1</v>
      </c>
    </row>
    <row r="3444" spans="1:18">
      <c r="A3444" s="10" t="s">
        <v>7232</v>
      </c>
      <c r="B3444" s="11" t="s">
        <v>1392</v>
      </c>
      <c r="C3444" s="11" t="s">
        <v>4177</v>
      </c>
      <c r="D3444" s="11">
        <v>98031</v>
      </c>
      <c r="E3444" s="16">
        <v>268972</v>
      </c>
      <c r="F3444" s="12">
        <v>4</v>
      </c>
      <c r="G3444" s="15">
        <v>2.5</v>
      </c>
      <c r="H3444" s="15">
        <v>1860</v>
      </c>
      <c r="I3444" s="13">
        <v>145</v>
      </c>
      <c r="J3444" s="11">
        <v>0</v>
      </c>
      <c r="K3444" s="15" t="s">
        <v>4183</v>
      </c>
      <c r="L3444" s="11" t="s">
        <v>4178</v>
      </c>
      <c r="M3444" s="11" t="s">
        <v>4184</v>
      </c>
      <c r="N3444" s="11" t="s">
        <v>4179</v>
      </c>
      <c r="O3444" s="11">
        <v>42</v>
      </c>
      <c r="P3444" s="11">
        <v>0</v>
      </c>
      <c r="Q3444" s="11">
        <v>42</v>
      </c>
      <c r="R3444" s="11">
        <v>1</v>
      </c>
    </row>
    <row r="3445" spans="1:18">
      <c r="A3445" s="10" t="s">
        <v>7233</v>
      </c>
      <c r="B3445" s="11" t="s">
        <v>1392</v>
      </c>
      <c r="C3445" s="11" t="s">
        <v>4177</v>
      </c>
      <c r="D3445" s="11">
        <v>98031</v>
      </c>
      <c r="E3445" s="16">
        <v>268972</v>
      </c>
      <c r="F3445" s="12">
        <v>4</v>
      </c>
      <c r="G3445" s="15">
        <v>2.5</v>
      </c>
      <c r="H3445" s="15">
        <v>1954</v>
      </c>
      <c r="I3445" s="13">
        <v>138</v>
      </c>
      <c r="J3445" s="11">
        <v>0</v>
      </c>
      <c r="K3445" s="15" t="s">
        <v>4183</v>
      </c>
      <c r="L3445" s="11" t="s">
        <v>4183</v>
      </c>
      <c r="M3445" s="11" t="s">
        <v>4184</v>
      </c>
      <c r="N3445" s="11" t="s">
        <v>4180</v>
      </c>
      <c r="O3445" s="11">
        <v>20</v>
      </c>
      <c r="P3445" s="11">
        <v>0</v>
      </c>
      <c r="Q3445" s="11">
        <v>20</v>
      </c>
      <c r="R3445" s="11">
        <v>2</v>
      </c>
    </row>
    <row r="3446" spans="1:18">
      <c r="A3446" s="10" t="s">
        <v>7234</v>
      </c>
      <c r="B3446" s="11" t="s">
        <v>1392</v>
      </c>
      <c r="C3446" s="11" t="s">
        <v>4177</v>
      </c>
      <c r="D3446" s="11">
        <v>98031</v>
      </c>
      <c r="E3446" s="16">
        <v>268972</v>
      </c>
      <c r="F3446" s="12">
        <v>4</v>
      </c>
      <c r="G3446" s="15">
        <v>2.5</v>
      </c>
      <c r="H3446" s="15">
        <v>2380</v>
      </c>
      <c r="I3446" s="13">
        <v>113</v>
      </c>
      <c r="J3446" s="11">
        <v>0</v>
      </c>
      <c r="K3446" s="15" t="s">
        <v>4183</v>
      </c>
      <c r="L3446" s="11" t="s">
        <v>4183</v>
      </c>
      <c r="M3446" s="11" t="s">
        <v>4184</v>
      </c>
      <c r="N3446" s="11" t="s">
        <v>4179</v>
      </c>
      <c r="O3446" s="11">
        <v>28</v>
      </c>
      <c r="P3446" s="11">
        <v>0</v>
      </c>
      <c r="Q3446" s="11">
        <v>28</v>
      </c>
      <c r="R3446" s="11">
        <v>2</v>
      </c>
    </row>
    <row r="3447" spans="1:18">
      <c r="A3447" s="10" t="s">
        <v>7235</v>
      </c>
      <c r="B3447" s="11" t="s">
        <v>1392</v>
      </c>
      <c r="C3447" s="11" t="s">
        <v>4177</v>
      </c>
      <c r="D3447" s="11">
        <v>98031</v>
      </c>
      <c r="E3447" s="16">
        <v>268500</v>
      </c>
      <c r="F3447" s="12">
        <v>4</v>
      </c>
      <c r="G3447" s="15">
        <v>2.5</v>
      </c>
      <c r="H3447" s="15">
        <v>2100</v>
      </c>
      <c r="I3447" s="13">
        <v>128</v>
      </c>
      <c r="J3447" s="11">
        <v>0</v>
      </c>
      <c r="K3447" s="15" t="s">
        <v>4183</v>
      </c>
      <c r="L3447" s="11" t="s">
        <v>4183</v>
      </c>
      <c r="M3447" s="11" t="s">
        <v>4184</v>
      </c>
      <c r="N3447" s="11" t="s">
        <v>4180</v>
      </c>
      <c r="O3447" s="11">
        <v>19</v>
      </c>
      <c r="P3447" s="11">
        <v>0</v>
      </c>
      <c r="Q3447" s="11">
        <v>19</v>
      </c>
      <c r="R3447" s="11">
        <v>2</v>
      </c>
    </row>
    <row r="3448" spans="1:18">
      <c r="A3448" s="10" t="s">
        <v>7236</v>
      </c>
      <c r="B3448" s="11" t="s">
        <v>100</v>
      </c>
      <c r="C3448" s="11" t="s">
        <v>4177</v>
      </c>
      <c r="D3448" s="11">
        <v>98133</v>
      </c>
      <c r="E3448" s="16">
        <v>268500</v>
      </c>
      <c r="F3448" s="12">
        <v>2</v>
      </c>
      <c r="G3448" s="15">
        <v>1</v>
      </c>
      <c r="H3448" s="11">
        <v>790</v>
      </c>
      <c r="I3448" s="13">
        <v>340</v>
      </c>
      <c r="J3448" s="11">
        <v>0</v>
      </c>
      <c r="K3448" s="15" t="s">
        <v>4183</v>
      </c>
      <c r="L3448" s="11" t="s">
        <v>4183</v>
      </c>
      <c r="M3448" s="11" t="s">
        <v>4184</v>
      </c>
      <c r="N3448" s="11" t="s">
        <v>4179</v>
      </c>
      <c r="O3448" s="11">
        <v>72</v>
      </c>
      <c r="P3448" s="11">
        <v>1983</v>
      </c>
      <c r="Q3448" s="11">
        <v>42</v>
      </c>
      <c r="R3448" s="11">
        <v>1</v>
      </c>
    </row>
    <row r="3449" spans="1:18">
      <c r="A3449" s="10" t="s">
        <v>3570</v>
      </c>
      <c r="B3449" s="11" t="s">
        <v>379</v>
      </c>
      <c r="C3449" s="11" t="s">
        <v>4177</v>
      </c>
      <c r="D3449" s="11">
        <v>98168</v>
      </c>
      <c r="E3449" s="16">
        <v>268000</v>
      </c>
      <c r="F3449" s="12">
        <v>4</v>
      </c>
      <c r="G3449" s="15">
        <v>2</v>
      </c>
      <c r="H3449" s="15">
        <v>1930</v>
      </c>
      <c r="I3449" s="13">
        <v>139</v>
      </c>
      <c r="J3449" s="11">
        <v>0</v>
      </c>
      <c r="K3449" s="15" t="s">
        <v>4183</v>
      </c>
      <c r="L3449" s="11" t="s">
        <v>4178</v>
      </c>
      <c r="M3449" s="11" t="s">
        <v>4184</v>
      </c>
      <c r="N3449" s="11" t="s">
        <v>4179</v>
      </c>
      <c r="O3449" s="11">
        <v>58</v>
      </c>
      <c r="P3449" s="11">
        <v>0</v>
      </c>
      <c r="Q3449" s="11">
        <v>58</v>
      </c>
      <c r="R3449" s="11">
        <v>1</v>
      </c>
    </row>
    <row r="3450" spans="1:18">
      <c r="A3450" s="10" t="s">
        <v>7237</v>
      </c>
      <c r="B3450" s="11" t="s">
        <v>1392</v>
      </c>
      <c r="C3450" s="11" t="s">
        <v>4177</v>
      </c>
      <c r="D3450" s="11">
        <v>98031</v>
      </c>
      <c r="E3450" s="16">
        <v>268000</v>
      </c>
      <c r="F3450" s="12">
        <v>3</v>
      </c>
      <c r="G3450" s="15">
        <v>2.5</v>
      </c>
      <c r="H3450" s="15">
        <v>1650</v>
      </c>
      <c r="I3450" s="13">
        <v>162</v>
      </c>
      <c r="J3450" s="11">
        <v>0</v>
      </c>
      <c r="K3450" s="15" t="s">
        <v>4183</v>
      </c>
      <c r="L3450" s="11" t="s">
        <v>4183</v>
      </c>
      <c r="M3450" s="11" t="s">
        <v>4184</v>
      </c>
      <c r="N3450" s="11" t="s">
        <v>4180</v>
      </c>
      <c r="O3450" s="11">
        <v>34</v>
      </c>
      <c r="P3450" s="11">
        <v>0</v>
      </c>
      <c r="Q3450" s="11">
        <v>34</v>
      </c>
      <c r="R3450" s="11">
        <v>2</v>
      </c>
    </row>
    <row r="3451" spans="1:18">
      <c r="A3451" s="10" t="s">
        <v>3572</v>
      </c>
      <c r="B3451" s="11" t="s">
        <v>1392</v>
      </c>
      <c r="C3451" s="11" t="s">
        <v>4177</v>
      </c>
      <c r="D3451" s="11">
        <v>98032</v>
      </c>
      <c r="E3451" s="16">
        <v>268000</v>
      </c>
      <c r="F3451" s="12">
        <v>3</v>
      </c>
      <c r="G3451" s="15">
        <v>1.75</v>
      </c>
      <c r="H3451" s="15">
        <v>1970</v>
      </c>
      <c r="I3451" s="13">
        <v>136</v>
      </c>
      <c r="J3451" s="11">
        <v>0</v>
      </c>
      <c r="K3451" s="15" t="s">
        <v>4183</v>
      </c>
      <c r="L3451" s="11" t="s">
        <v>4183</v>
      </c>
      <c r="M3451" s="11" t="s">
        <v>4184</v>
      </c>
      <c r="N3451" s="11" t="s">
        <v>4179</v>
      </c>
      <c r="O3451" s="11">
        <v>59</v>
      </c>
      <c r="P3451" s="11">
        <v>0</v>
      </c>
      <c r="Q3451" s="11">
        <v>59</v>
      </c>
      <c r="R3451" s="11">
        <v>1</v>
      </c>
    </row>
    <row r="3452" spans="1:18">
      <c r="A3452" s="10" t="s">
        <v>3573</v>
      </c>
      <c r="B3452" s="11" t="s">
        <v>49</v>
      </c>
      <c r="C3452" s="11" t="s">
        <v>4177</v>
      </c>
      <c r="D3452" s="11">
        <v>98108</v>
      </c>
      <c r="E3452" s="16">
        <v>268000</v>
      </c>
      <c r="F3452" s="12">
        <v>2</v>
      </c>
      <c r="G3452" s="15">
        <v>1</v>
      </c>
      <c r="H3452" s="15">
        <v>1380</v>
      </c>
      <c r="I3452" s="13">
        <v>194</v>
      </c>
      <c r="J3452" s="11">
        <v>0</v>
      </c>
      <c r="K3452" s="15" t="s">
        <v>4183</v>
      </c>
      <c r="L3452" s="11" t="s">
        <v>4178</v>
      </c>
      <c r="M3452" s="11" t="s">
        <v>4184</v>
      </c>
      <c r="N3452" s="11" t="s">
        <v>4180</v>
      </c>
      <c r="O3452" s="11">
        <v>82</v>
      </c>
      <c r="P3452" s="11">
        <v>2002</v>
      </c>
      <c r="Q3452" s="11">
        <v>23</v>
      </c>
      <c r="R3452" s="11">
        <v>1</v>
      </c>
    </row>
    <row r="3453" spans="1:18">
      <c r="A3453" s="10" t="s">
        <v>7238</v>
      </c>
      <c r="B3453" s="11" t="s">
        <v>100</v>
      </c>
      <c r="C3453" s="11" t="s">
        <v>4177</v>
      </c>
      <c r="D3453" s="11">
        <v>98155</v>
      </c>
      <c r="E3453" s="16">
        <v>267800</v>
      </c>
      <c r="F3453" s="12">
        <v>2</v>
      </c>
      <c r="G3453" s="15">
        <v>1</v>
      </c>
      <c r="H3453" s="11">
        <v>700</v>
      </c>
      <c r="I3453" s="13">
        <v>383</v>
      </c>
      <c r="J3453" s="11">
        <v>0</v>
      </c>
      <c r="K3453" s="15" t="s">
        <v>4183</v>
      </c>
      <c r="L3453" s="11" t="s">
        <v>4183</v>
      </c>
      <c r="M3453" s="11" t="s">
        <v>4184</v>
      </c>
      <c r="N3453" s="11" t="s">
        <v>4179</v>
      </c>
      <c r="O3453" s="11">
        <v>76</v>
      </c>
      <c r="P3453" s="11">
        <v>1985</v>
      </c>
      <c r="Q3453" s="11">
        <v>40</v>
      </c>
      <c r="R3453" s="11">
        <v>1</v>
      </c>
    </row>
    <row r="3454" spans="1:18">
      <c r="A3454" s="10" t="s">
        <v>3575</v>
      </c>
      <c r="B3454" s="11" t="s">
        <v>5840</v>
      </c>
      <c r="C3454" s="11" t="s">
        <v>4177</v>
      </c>
      <c r="D3454" s="11">
        <v>98188</v>
      </c>
      <c r="E3454" s="16">
        <v>267500</v>
      </c>
      <c r="F3454" s="12">
        <v>3</v>
      </c>
      <c r="G3454" s="15">
        <v>1.75</v>
      </c>
      <c r="H3454" s="15">
        <v>1590</v>
      </c>
      <c r="I3454" s="13">
        <v>168</v>
      </c>
      <c r="J3454" s="11">
        <v>0</v>
      </c>
      <c r="K3454" s="15" t="s">
        <v>4183</v>
      </c>
      <c r="L3454" s="11" t="s">
        <v>4178</v>
      </c>
      <c r="M3454" s="11" t="s">
        <v>4179</v>
      </c>
      <c r="N3454" s="11" t="s">
        <v>4180</v>
      </c>
      <c r="O3454" s="11">
        <v>68</v>
      </c>
      <c r="P3454" s="11">
        <v>2000</v>
      </c>
      <c r="Q3454" s="11">
        <v>25</v>
      </c>
      <c r="R3454" s="11">
        <v>1</v>
      </c>
    </row>
    <row r="3455" spans="1:18">
      <c r="A3455" s="10" t="s">
        <v>7239</v>
      </c>
      <c r="B3455" s="11" t="s">
        <v>675</v>
      </c>
      <c r="C3455" s="11" t="s">
        <v>4177</v>
      </c>
      <c r="D3455" s="11">
        <v>98023</v>
      </c>
      <c r="E3455" s="16">
        <v>267345</v>
      </c>
      <c r="F3455" s="12">
        <v>4</v>
      </c>
      <c r="G3455" s="15">
        <v>2.25</v>
      </c>
      <c r="H3455" s="15">
        <v>2510</v>
      </c>
      <c r="I3455" s="13">
        <v>107</v>
      </c>
      <c r="J3455" s="11">
        <v>0</v>
      </c>
      <c r="K3455" s="15" t="s">
        <v>4183</v>
      </c>
      <c r="L3455" s="11" t="s">
        <v>4178</v>
      </c>
      <c r="M3455" s="11" t="s">
        <v>4184</v>
      </c>
      <c r="N3455" s="11" t="s">
        <v>4179</v>
      </c>
      <c r="O3455" s="11">
        <v>53</v>
      </c>
      <c r="P3455" s="11">
        <v>0</v>
      </c>
      <c r="Q3455" s="11">
        <v>53</v>
      </c>
      <c r="R3455" s="11">
        <v>1</v>
      </c>
    </row>
    <row r="3456" spans="1:18">
      <c r="A3456" s="10" t="s">
        <v>7240</v>
      </c>
      <c r="B3456" s="11" t="s">
        <v>519</v>
      </c>
      <c r="C3456" s="11" t="s">
        <v>4177</v>
      </c>
      <c r="D3456" s="11">
        <v>98002</v>
      </c>
      <c r="E3456" s="16">
        <v>267000</v>
      </c>
      <c r="F3456" s="12">
        <v>3</v>
      </c>
      <c r="G3456" s="15">
        <v>2.25</v>
      </c>
      <c r="H3456" s="15">
        <v>1584</v>
      </c>
      <c r="I3456" s="13">
        <v>169</v>
      </c>
      <c r="J3456" s="11">
        <v>0</v>
      </c>
      <c r="K3456" s="15" t="s">
        <v>4183</v>
      </c>
      <c r="L3456" s="11" t="s">
        <v>4183</v>
      </c>
      <c r="M3456" s="11" t="s">
        <v>4184</v>
      </c>
      <c r="N3456" s="11" t="s">
        <v>4180</v>
      </c>
      <c r="O3456" s="11">
        <v>13</v>
      </c>
      <c r="P3456" s="11">
        <v>1912</v>
      </c>
      <c r="Q3456" s="11">
        <v>113</v>
      </c>
      <c r="R3456" s="11">
        <v>2</v>
      </c>
    </row>
    <row r="3457" spans="1:18">
      <c r="A3457" s="10" t="s">
        <v>7241</v>
      </c>
      <c r="B3457" s="11" t="s">
        <v>675</v>
      </c>
      <c r="C3457" s="11" t="s">
        <v>4177</v>
      </c>
      <c r="D3457" s="11">
        <v>98001</v>
      </c>
      <c r="E3457" s="16">
        <v>267000</v>
      </c>
      <c r="F3457" s="12">
        <v>3</v>
      </c>
      <c r="G3457" s="15">
        <v>2.5</v>
      </c>
      <c r="H3457" s="15">
        <v>2495</v>
      </c>
      <c r="I3457" s="13">
        <v>107</v>
      </c>
      <c r="J3457" s="11">
        <v>0</v>
      </c>
      <c r="K3457" s="15" t="s">
        <v>4183</v>
      </c>
      <c r="L3457" s="11" t="s">
        <v>4183</v>
      </c>
      <c r="M3457" s="11" t="s">
        <v>4184</v>
      </c>
      <c r="N3457" s="11" t="s">
        <v>4180</v>
      </c>
      <c r="O3457" s="11">
        <v>18</v>
      </c>
      <c r="P3457" s="11">
        <v>0</v>
      </c>
      <c r="Q3457" s="11">
        <v>18</v>
      </c>
      <c r="R3457" s="11">
        <v>2</v>
      </c>
    </row>
    <row r="3458" spans="1:18">
      <c r="A3458" s="10" t="s">
        <v>7242</v>
      </c>
      <c r="B3458" s="11" t="s">
        <v>49</v>
      </c>
      <c r="C3458" s="11" t="s">
        <v>4177</v>
      </c>
      <c r="D3458" s="11">
        <v>98125</v>
      </c>
      <c r="E3458" s="16">
        <v>267000</v>
      </c>
      <c r="F3458" s="12">
        <v>3</v>
      </c>
      <c r="G3458" s="15">
        <v>1</v>
      </c>
      <c r="H3458" s="15">
        <v>1400</v>
      </c>
      <c r="I3458" s="13">
        <v>191</v>
      </c>
      <c r="J3458" s="11">
        <v>0</v>
      </c>
      <c r="K3458" s="15" t="s">
        <v>4183</v>
      </c>
      <c r="L3458" s="11" t="s">
        <v>4183</v>
      </c>
      <c r="M3458" s="11" t="s">
        <v>4184</v>
      </c>
      <c r="N3458" s="11" t="s">
        <v>4180</v>
      </c>
      <c r="O3458" s="11">
        <v>81</v>
      </c>
      <c r="P3458" s="11">
        <v>0</v>
      </c>
      <c r="Q3458" s="11">
        <v>81</v>
      </c>
      <c r="R3458" s="11">
        <v>1.5</v>
      </c>
    </row>
    <row r="3459" spans="1:18">
      <c r="A3459" s="10" t="s">
        <v>7243</v>
      </c>
      <c r="B3459" s="11" t="s">
        <v>93</v>
      </c>
      <c r="C3459" s="11" t="s">
        <v>4177</v>
      </c>
      <c r="D3459" s="11">
        <v>98188</v>
      </c>
      <c r="E3459" s="16">
        <v>267000</v>
      </c>
      <c r="F3459" s="12">
        <v>3</v>
      </c>
      <c r="G3459" s="15">
        <v>1</v>
      </c>
      <c r="H3459" s="15">
        <v>1740</v>
      </c>
      <c r="I3459" s="13">
        <v>153</v>
      </c>
      <c r="J3459" s="11">
        <v>0</v>
      </c>
      <c r="K3459" s="15" t="s">
        <v>4183</v>
      </c>
      <c r="L3459" s="11" t="s">
        <v>4178</v>
      </c>
      <c r="M3459" s="11" t="s">
        <v>4184</v>
      </c>
      <c r="N3459" s="11" t="s">
        <v>4179</v>
      </c>
      <c r="O3459" s="11">
        <v>63</v>
      </c>
      <c r="P3459" s="11">
        <v>0</v>
      </c>
      <c r="Q3459" s="11">
        <v>63</v>
      </c>
      <c r="R3459" s="11">
        <v>1</v>
      </c>
    </row>
    <row r="3460" spans="1:18">
      <c r="A3460" s="10" t="s">
        <v>7244</v>
      </c>
      <c r="B3460" s="11" t="s">
        <v>675</v>
      </c>
      <c r="C3460" s="11" t="s">
        <v>4177</v>
      </c>
      <c r="D3460" s="11">
        <v>98023</v>
      </c>
      <c r="E3460" s="16">
        <v>266500</v>
      </c>
      <c r="F3460" s="12">
        <v>4</v>
      </c>
      <c r="G3460" s="15">
        <v>1.75</v>
      </c>
      <c r="H3460" s="15">
        <v>1880</v>
      </c>
      <c r="I3460" s="13">
        <v>142</v>
      </c>
      <c r="J3460" s="11">
        <v>0</v>
      </c>
      <c r="K3460" s="15" t="s">
        <v>4183</v>
      </c>
      <c r="L3460" s="11" t="s">
        <v>4178</v>
      </c>
      <c r="M3460" s="11" t="s">
        <v>4184</v>
      </c>
      <c r="N3460" s="11" t="s">
        <v>4179</v>
      </c>
      <c r="O3460" s="11">
        <v>47</v>
      </c>
      <c r="P3460" s="11">
        <v>2000</v>
      </c>
      <c r="Q3460" s="11">
        <v>25</v>
      </c>
      <c r="R3460" s="11">
        <v>1</v>
      </c>
    </row>
    <row r="3461" spans="1:18">
      <c r="A3461" s="10" t="s">
        <v>7245</v>
      </c>
      <c r="B3461" s="11" t="s">
        <v>319</v>
      </c>
      <c r="C3461" s="11" t="s">
        <v>4177</v>
      </c>
      <c r="D3461" s="11">
        <v>98059</v>
      </c>
      <c r="E3461" s="16">
        <v>266200</v>
      </c>
      <c r="F3461" s="12">
        <v>3</v>
      </c>
      <c r="G3461" s="15">
        <v>1.5</v>
      </c>
      <c r="H3461" s="15">
        <v>1430</v>
      </c>
      <c r="I3461" s="13">
        <v>186</v>
      </c>
      <c r="J3461" s="11">
        <v>0</v>
      </c>
      <c r="K3461" s="15" t="s">
        <v>4183</v>
      </c>
      <c r="L3461" s="11" t="s">
        <v>4183</v>
      </c>
      <c r="M3461" s="11" t="s">
        <v>4184</v>
      </c>
      <c r="N3461" s="11" t="s">
        <v>4179</v>
      </c>
      <c r="O3461" s="11">
        <v>59</v>
      </c>
      <c r="P3461" s="11">
        <v>0</v>
      </c>
      <c r="Q3461" s="11">
        <v>59</v>
      </c>
      <c r="R3461" s="11">
        <v>1</v>
      </c>
    </row>
    <row r="3462" spans="1:18">
      <c r="A3462" s="10" t="s">
        <v>7246</v>
      </c>
      <c r="B3462" s="11" t="s">
        <v>49</v>
      </c>
      <c r="C3462" s="11" t="s">
        <v>4177</v>
      </c>
      <c r="D3462" s="11">
        <v>98126</v>
      </c>
      <c r="E3462" s="16">
        <v>266067</v>
      </c>
      <c r="F3462" s="12">
        <v>4</v>
      </c>
      <c r="G3462" s="15">
        <v>1</v>
      </c>
      <c r="H3462" s="15">
        <v>1310</v>
      </c>
      <c r="I3462" s="13">
        <v>203</v>
      </c>
      <c r="J3462" s="11">
        <v>0</v>
      </c>
      <c r="K3462" s="15" t="s">
        <v>4183</v>
      </c>
      <c r="L3462" s="11" t="s">
        <v>4178</v>
      </c>
      <c r="M3462" s="11" t="s">
        <v>4184</v>
      </c>
      <c r="N3462" s="11" t="s">
        <v>4180</v>
      </c>
      <c r="O3462" s="11">
        <v>80</v>
      </c>
      <c r="P3462" s="11">
        <v>2010</v>
      </c>
      <c r="Q3462" s="11">
        <v>15</v>
      </c>
      <c r="R3462" s="11">
        <v>1.5</v>
      </c>
    </row>
    <row r="3463" spans="1:18">
      <c r="A3463" s="10" t="s">
        <v>7247</v>
      </c>
      <c r="B3463" s="11" t="s">
        <v>675</v>
      </c>
      <c r="C3463" s="11" t="s">
        <v>4177</v>
      </c>
      <c r="D3463" s="11">
        <v>98023</v>
      </c>
      <c r="E3463" s="16">
        <v>266000</v>
      </c>
      <c r="F3463" s="12">
        <v>4</v>
      </c>
      <c r="G3463" s="15">
        <v>2.25</v>
      </c>
      <c r="H3463" s="15">
        <v>1995</v>
      </c>
      <c r="I3463" s="13">
        <v>133</v>
      </c>
      <c r="J3463" s="11">
        <v>0</v>
      </c>
      <c r="K3463" s="15" t="s">
        <v>4183</v>
      </c>
      <c r="L3463" s="11" t="s">
        <v>4183</v>
      </c>
      <c r="M3463" s="11" t="s">
        <v>4184</v>
      </c>
      <c r="N3463" s="11" t="s">
        <v>4179</v>
      </c>
      <c r="O3463" s="11">
        <v>44</v>
      </c>
      <c r="P3463" s="11">
        <v>0</v>
      </c>
      <c r="Q3463" s="11">
        <v>44</v>
      </c>
      <c r="R3463" s="11">
        <v>2</v>
      </c>
    </row>
    <row r="3464" spans="1:18">
      <c r="A3464" s="10" t="s">
        <v>7248</v>
      </c>
      <c r="B3464" s="11" t="s">
        <v>1392</v>
      </c>
      <c r="C3464" s="11" t="s">
        <v>4177</v>
      </c>
      <c r="D3464" s="11">
        <v>98030</v>
      </c>
      <c r="E3464" s="16">
        <v>266000</v>
      </c>
      <c r="F3464" s="12">
        <v>3</v>
      </c>
      <c r="G3464" s="15">
        <v>2.5</v>
      </c>
      <c r="H3464" s="15">
        <v>1780</v>
      </c>
      <c r="I3464" s="13">
        <v>149</v>
      </c>
      <c r="J3464" s="11">
        <v>0</v>
      </c>
      <c r="K3464" s="15" t="s">
        <v>4183</v>
      </c>
      <c r="L3464" s="11" t="s">
        <v>4178</v>
      </c>
      <c r="M3464" s="11" t="s">
        <v>4184</v>
      </c>
      <c r="N3464" s="11" t="s">
        <v>4179</v>
      </c>
      <c r="O3464" s="11">
        <v>39</v>
      </c>
      <c r="P3464" s="11">
        <v>0</v>
      </c>
      <c r="Q3464" s="11">
        <v>39</v>
      </c>
      <c r="R3464" s="11">
        <v>1</v>
      </c>
    </row>
    <row r="3465" spans="1:18">
      <c r="A3465" s="10" t="s">
        <v>7249</v>
      </c>
      <c r="B3465" s="11" t="s">
        <v>49</v>
      </c>
      <c r="C3465" s="11" t="s">
        <v>4177</v>
      </c>
      <c r="D3465" s="11">
        <v>98178</v>
      </c>
      <c r="E3465" s="16">
        <v>265950</v>
      </c>
      <c r="F3465" s="12">
        <v>3</v>
      </c>
      <c r="G3465" s="15">
        <v>1.5</v>
      </c>
      <c r="H3465" s="15">
        <v>1150</v>
      </c>
      <c r="I3465" s="13">
        <v>231</v>
      </c>
      <c r="J3465" s="11">
        <v>0</v>
      </c>
      <c r="K3465" s="15" t="s">
        <v>4183</v>
      </c>
      <c r="L3465" s="11" t="s">
        <v>4183</v>
      </c>
      <c r="M3465" s="11" t="s">
        <v>4184</v>
      </c>
      <c r="N3465" s="11" t="s">
        <v>4179</v>
      </c>
      <c r="O3465" s="11">
        <v>74</v>
      </c>
      <c r="P3465" s="11">
        <v>1999</v>
      </c>
      <c r="Q3465" s="11">
        <v>26</v>
      </c>
      <c r="R3465" s="11">
        <v>1</v>
      </c>
    </row>
    <row r="3466" spans="1:18">
      <c r="A3466" s="10" t="s">
        <v>7250</v>
      </c>
      <c r="B3466" s="11" t="s">
        <v>49</v>
      </c>
      <c r="C3466" s="11" t="s">
        <v>4177</v>
      </c>
      <c r="D3466" s="11">
        <v>98106</v>
      </c>
      <c r="E3466" s="16">
        <v>265050</v>
      </c>
      <c r="F3466" s="12">
        <v>2</v>
      </c>
      <c r="G3466" s="15">
        <v>1.5</v>
      </c>
      <c r="H3466" s="11">
        <v>800</v>
      </c>
      <c r="I3466" s="13">
        <v>331</v>
      </c>
      <c r="J3466" s="11">
        <v>0</v>
      </c>
      <c r="K3466" s="15" t="s">
        <v>4183</v>
      </c>
      <c r="L3466" s="11" t="s">
        <v>4183</v>
      </c>
      <c r="M3466" s="11" t="s">
        <v>4184</v>
      </c>
      <c r="N3466" s="11" t="s">
        <v>4180</v>
      </c>
      <c r="O3466" s="11">
        <v>17</v>
      </c>
      <c r="P3466" s="11">
        <v>0</v>
      </c>
      <c r="Q3466" s="11">
        <v>17</v>
      </c>
      <c r="R3466" s="11">
        <v>2</v>
      </c>
    </row>
    <row r="3467" spans="1:18">
      <c r="A3467" s="10" t="s">
        <v>7251</v>
      </c>
      <c r="B3467" s="11" t="s">
        <v>519</v>
      </c>
      <c r="C3467" s="11" t="s">
        <v>4177</v>
      </c>
      <c r="D3467" s="11">
        <v>98002</v>
      </c>
      <c r="E3467" s="16">
        <v>265000</v>
      </c>
      <c r="F3467" s="12">
        <v>4</v>
      </c>
      <c r="G3467" s="15">
        <v>1.75</v>
      </c>
      <c r="H3467" s="15">
        <v>1900</v>
      </c>
      <c r="I3467" s="13">
        <v>139</v>
      </c>
      <c r="J3467" s="11">
        <v>0</v>
      </c>
      <c r="K3467" s="15" t="s">
        <v>4183</v>
      </c>
      <c r="L3467" s="11" t="s">
        <v>4183</v>
      </c>
      <c r="M3467" s="11" t="s">
        <v>4184</v>
      </c>
      <c r="N3467" s="11" t="s">
        <v>4181</v>
      </c>
      <c r="O3467" s="11">
        <v>67</v>
      </c>
      <c r="P3467" s="11">
        <v>0</v>
      </c>
      <c r="Q3467" s="11">
        <v>67</v>
      </c>
      <c r="R3467" s="11">
        <v>1</v>
      </c>
    </row>
    <row r="3468" spans="1:18">
      <c r="A3468" s="10" t="s">
        <v>7252</v>
      </c>
      <c r="B3468" s="11" t="s">
        <v>519</v>
      </c>
      <c r="C3468" s="11" t="s">
        <v>4177</v>
      </c>
      <c r="D3468" s="11">
        <v>98092</v>
      </c>
      <c r="E3468" s="16">
        <v>265000</v>
      </c>
      <c r="F3468" s="12">
        <v>3</v>
      </c>
      <c r="G3468" s="15">
        <v>2</v>
      </c>
      <c r="H3468" s="15">
        <v>1570</v>
      </c>
      <c r="I3468" s="13">
        <v>169</v>
      </c>
      <c r="J3468" s="11">
        <v>0</v>
      </c>
      <c r="K3468" s="15" t="s">
        <v>4183</v>
      </c>
      <c r="L3468" s="11" t="s">
        <v>4183</v>
      </c>
      <c r="M3468" s="11" t="s">
        <v>4184</v>
      </c>
      <c r="N3468" s="11" t="s">
        <v>4180</v>
      </c>
      <c r="O3468" s="11">
        <v>27</v>
      </c>
      <c r="P3468" s="11">
        <v>2006</v>
      </c>
      <c r="Q3468" s="11">
        <v>19</v>
      </c>
      <c r="R3468" s="11">
        <v>1</v>
      </c>
    </row>
    <row r="3469" spans="1:18">
      <c r="A3469" s="10" t="s">
        <v>7253</v>
      </c>
      <c r="B3469" s="11" t="s">
        <v>519</v>
      </c>
      <c r="C3469" s="11" t="s">
        <v>4177</v>
      </c>
      <c r="D3469" s="11">
        <v>98001</v>
      </c>
      <c r="E3469" s="16">
        <v>265000</v>
      </c>
      <c r="F3469" s="12">
        <v>4</v>
      </c>
      <c r="G3469" s="15">
        <v>1.5</v>
      </c>
      <c r="H3469" s="15">
        <v>2050</v>
      </c>
      <c r="I3469" s="13">
        <v>129</v>
      </c>
      <c r="J3469" s="11">
        <v>0</v>
      </c>
      <c r="K3469" s="15" t="s">
        <v>4183</v>
      </c>
      <c r="L3469" s="11" t="s">
        <v>4178</v>
      </c>
      <c r="M3469" s="11" t="s">
        <v>4184</v>
      </c>
      <c r="N3469" s="11" t="s">
        <v>4180</v>
      </c>
      <c r="O3469" s="11">
        <v>62</v>
      </c>
      <c r="P3469" s="11">
        <v>2008</v>
      </c>
      <c r="Q3469" s="11">
        <v>17</v>
      </c>
      <c r="R3469" s="11">
        <v>1</v>
      </c>
    </row>
    <row r="3470" spans="1:18">
      <c r="A3470" s="10" t="s">
        <v>7254</v>
      </c>
      <c r="B3470" s="11" t="s">
        <v>451</v>
      </c>
      <c r="C3470" s="11" t="s">
        <v>4177</v>
      </c>
      <c r="D3470" s="11">
        <v>98019</v>
      </c>
      <c r="E3470" s="16">
        <v>265000</v>
      </c>
      <c r="F3470" s="12">
        <v>2</v>
      </c>
      <c r="G3470" s="15">
        <v>1</v>
      </c>
      <c r="H3470" s="15">
        <v>1000</v>
      </c>
      <c r="I3470" s="13">
        <v>265</v>
      </c>
      <c r="J3470" s="11">
        <v>1</v>
      </c>
      <c r="K3470" s="15" t="s">
        <v>4183</v>
      </c>
      <c r="L3470" s="11" t="s">
        <v>4183</v>
      </c>
      <c r="M3470" s="11" t="s">
        <v>4184</v>
      </c>
      <c r="N3470" s="11" t="s">
        <v>4180</v>
      </c>
      <c r="O3470" s="11">
        <v>65</v>
      </c>
      <c r="P3470" s="11">
        <v>2012</v>
      </c>
      <c r="Q3470" s="11">
        <v>13</v>
      </c>
      <c r="R3470" s="11">
        <v>1</v>
      </c>
    </row>
    <row r="3471" spans="1:18">
      <c r="A3471" s="10" t="s">
        <v>7255</v>
      </c>
      <c r="B3471" s="11" t="s">
        <v>675</v>
      </c>
      <c r="C3471" s="11" t="s">
        <v>4177</v>
      </c>
      <c r="D3471" s="11">
        <v>98023</v>
      </c>
      <c r="E3471" s="16">
        <v>265000</v>
      </c>
      <c r="F3471" s="12">
        <v>3</v>
      </c>
      <c r="G3471" s="15">
        <v>1.75</v>
      </c>
      <c r="H3471" s="15">
        <v>1840</v>
      </c>
      <c r="I3471" s="13">
        <v>144</v>
      </c>
      <c r="J3471" s="11">
        <v>0</v>
      </c>
      <c r="K3471" s="15" t="s">
        <v>4183</v>
      </c>
      <c r="L3471" s="11" t="s">
        <v>4183</v>
      </c>
      <c r="M3471" s="11" t="s">
        <v>4184</v>
      </c>
      <c r="N3471" s="11" t="s">
        <v>4180</v>
      </c>
      <c r="O3471" s="11">
        <v>59</v>
      </c>
      <c r="P3471" s="11">
        <v>1963</v>
      </c>
      <c r="Q3471" s="11">
        <v>62</v>
      </c>
      <c r="R3471" s="11">
        <v>1</v>
      </c>
    </row>
    <row r="3472" spans="1:18">
      <c r="A3472" s="10" t="s">
        <v>7256</v>
      </c>
      <c r="B3472" s="11" t="s">
        <v>1392</v>
      </c>
      <c r="C3472" s="11" t="s">
        <v>4177</v>
      </c>
      <c r="D3472" s="11">
        <v>98031</v>
      </c>
      <c r="E3472" s="16">
        <v>265000</v>
      </c>
      <c r="F3472" s="12">
        <v>3</v>
      </c>
      <c r="G3472" s="15">
        <v>2.5</v>
      </c>
      <c r="H3472" s="15">
        <v>1440</v>
      </c>
      <c r="I3472" s="13">
        <v>184</v>
      </c>
      <c r="J3472" s="11">
        <v>0</v>
      </c>
      <c r="K3472" s="15" t="s">
        <v>4183</v>
      </c>
      <c r="L3472" s="11" t="s">
        <v>4178</v>
      </c>
      <c r="M3472" s="11" t="s">
        <v>4184</v>
      </c>
      <c r="N3472" s="11" t="s">
        <v>4179</v>
      </c>
      <c r="O3472" s="11">
        <v>42</v>
      </c>
      <c r="P3472" s="11">
        <v>0</v>
      </c>
      <c r="Q3472" s="11">
        <v>42</v>
      </c>
      <c r="R3472" s="11">
        <v>1</v>
      </c>
    </row>
    <row r="3473" spans="1:18">
      <c r="A3473" s="10" t="s">
        <v>7257</v>
      </c>
      <c r="B3473" s="11" t="s">
        <v>1392</v>
      </c>
      <c r="C3473" s="11" t="s">
        <v>4177</v>
      </c>
      <c r="D3473" s="11">
        <v>98031</v>
      </c>
      <c r="E3473" s="16">
        <v>265000</v>
      </c>
      <c r="F3473" s="12">
        <v>4</v>
      </c>
      <c r="G3473" s="15">
        <v>1</v>
      </c>
      <c r="H3473" s="15">
        <v>1940</v>
      </c>
      <c r="I3473" s="13">
        <v>137</v>
      </c>
      <c r="J3473" s="11">
        <v>0</v>
      </c>
      <c r="K3473" s="15" t="s">
        <v>4183</v>
      </c>
      <c r="L3473" s="11" t="s">
        <v>4178</v>
      </c>
      <c r="M3473" s="11" t="s">
        <v>4184</v>
      </c>
      <c r="N3473" s="11" t="s">
        <v>4180</v>
      </c>
      <c r="O3473" s="11">
        <v>63</v>
      </c>
      <c r="P3473" s="11">
        <v>2003</v>
      </c>
      <c r="Q3473" s="11">
        <v>22</v>
      </c>
      <c r="R3473" s="11">
        <v>1</v>
      </c>
    </row>
    <row r="3474" spans="1:18">
      <c r="A3474" s="10" t="s">
        <v>7258</v>
      </c>
      <c r="B3474" s="11" t="s">
        <v>920</v>
      </c>
      <c r="C3474" s="11" t="s">
        <v>4177</v>
      </c>
      <c r="D3474" s="11">
        <v>98038</v>
      </c>
      <c r="E3474" s="16">
        <v>265000</v>
      </c>
      <c r="F3474" s="12">
        <v>3</v>
      </c>
      <c r="G3474" s="15">
        <v>2.5</v>
      </c>
      <c r="H3474" s="15">
        <v>1530</v>
      </c>
      <c r="I3474" s="13">
        <v>173</v>
      </c>
      <c r="J3474" s="11">
        <v>0</v>
      </c>
      <c r="K3474" s="15" t="s">
        <v>4183</v>
      </c>
      <c r="L3474" s="11" t="s">
        <v>4183</v>
      </c>
      <c r="M3474" s="11" t="s">
        <v>4184</v>
      </c>
      <c r="N3474" s="11" t="s">
        <v>4179</v>
      </c>
      <c r="O3474" s="11">
        <v>34</v>
      </c>
      <c r="P3474" s="11">
        <v>0</v>
      </c>
      <c r="Q3474" s="11">
        <v>34</v>
      </c>
      <c r="R3474" s="11">
        <v>2</v>
      </c>
    </row>
    <row r="3475" spans="1:18">
      <c r="A3475" s="10" t="s">
        <v>7259</v>
      </c>
      <c r="B3475" s="11" t="s">
        <v>137</v>
      </c>
      <c r="C3475" s="11" t="s">
        <v>4177</v>
      </c>
      <c r="D3475" s="11">
        <v>98053</v>
      </c>
      <c r="E3475" s="16">
        <v>265000</v>
      </c>
      <c r="F3475" s="12">
        <v>2</v>
      </c>
      <c r="G3475" s="15">
        <v>1</v>
      </c>
      <c r="H3475" s="15">
        <v>1290</v>
      </c>
      <c r="I3475" s="13">
        <v>205</v>
      </c>
      <c r="J3475" s="11">
        <v>0</v>
      </c>
      <c r="K3475" s="15" t="s">
        <v>4183</v>
      </c>
      <c r="L3475" s="11" t="s">
        <v>4183</v>
      </c>
      <c r="M3475" s="11" t="s">
        <v>4184</v>
      </c>
      <c r="N3475" s="11" t="s">
        <v>4180</v>
      </c>
      <c r="O3475" s="11">
        <v>17</v>
      </c>
      <c r="P3475" s="11">
        <v>0</v>
      </c>
      <c r="Q3475" s="11">
        <v>17</v>
      </c>
      <c r="R3475" s="11">
        <v>2</v>
      </c>
    </row>
    <row r="3476" spans="1:18">
      <c r="A3476" s="10" t="s">
        <v>7260</v>
      </c>
      <c r="B3476" s="11" t="s">
        <v>319</v>
      </c>
      <c r="C3476" s="11" t="s">
        <v>4177</v>
      </c>
      <c r="D3476" s="11">
        <v>98056</v>
      </c>
      <c r="E3476" s="16">
        <v>265000</v>
      </c>
      <c r="F3476" s="12">
        <v>3</v>
      </c>
      <c r="G3476" s="15">
        <v>1</v>
      </c>
      <c r="H3476" s="15">
        <v>1020</v>
      </c>
      <c r="I3476" s="13">
        <v>260</v>
      </c>
      <c r="J3476" s="11">
        <v>0</v>
      </c>
      <c r="K3476" s="15" t="s">
        <v>4183</v>
      </c>
      <c r="L3476" s="11" t="s">
        <v>4183</v>
      </c>
      <c r="M3476" s="11" t="s">
        <v>4184</v>
      </c>
      <c r="N3476" s="11" t="s">
        <v>4181</v>
      </c>
      <c r="O3476" s="11">
        <v>66</v>
      </c>
      <c r="P3476" s="11">
        <v>0</v>
      </c>
      <c r="Q3476" s="11">
        <v>66</v>
      </c>
      <c r="R3476" s="11">
        <v>1</v>
      </c>
    </row>
    <row r="3477" spans="1:18">
      <c r="A3477" s="10" t="s">
        <v>7261</v>
      </c>
      <c r="B3477" s="11" t="s">
        <v>319</v>
      </c>
      <c r="C3477" s="11" t="s">
        <v>4177</v>
      </c>
      <c r="D3477" s="11">
        <v>98056</v>
      </c>
      <c r="E3477" s="16">
        <v>265000</v>
      </c>
      <c r="F3477" s="12">
        <v>3</v>
      </c>
      <c r="G3477" s="15">
        <v>1</v>
      </c>
      <c r="H3477" s="15">
        <v>1800</v>
      </c>
      <c r="I3477" s="13">
        <v>147</v>
      </c>
      <c r="J3477" s="11">
        <v>0</v>
      </c>
      <c r="K3477" s="15" t="s">
        <v>4183</v>
      </c>
      <c r="L3477" s="11" t="s">
        <v>4183</v>
      </c>
      <c r="M3477" s="11" t="s">
        <v>4184</v>
      </c>
      <c r="N3477" s="11" t="s">
        <v>4181</v>
      </c>
      <c r="O3477" s="11">
        <v>68</v>
      </c>
      <c r="P3477" s="11">
        <v>0</v>
      </c>
      <c r="Q3477" s="11">
        <v>68</v>
      </c>
      <c r="R3477" s="11">
        <v>1</v>
      </c>
    </row>
    <row r="3478" spans="1:18">
      <c r="A3478" s="10" t="s">
        <v>7262</v>
      </c>
      <c r="B3478" s="11" t="s">
        <v>319</v>
      </c>
      <c r="C3478" s="11" t="s">
        <v>4177</v>
      </c>
      <c r="D3478" s="11">
        <v>98059</v>
      </c>
      <c r="E3478" s="16">
        <v>265000</v>
      </c>
      <c r="F3478" s="12">
        <v>3</v>
      </c>
      <c r="G3478" s="15">
        <v>1</v>
      </c>
      <c r="H3478" s="15">
        <v>1000</v>
      </c>
      <c r="I3478" s="13">
        <v>265</v>
      </c>
      <c r="J3478" s="11">
        <v>0</v>
      </c>
      <c r="K3478" s="15" t="s">
        <v>4183</v>
      </c>
      <c r="L3478" s="11" t="s">
        <v>4183</v>
      </c>
      <c r="M3478" s="11" t="s">
        <v>4184</v>
      </c>
      <c r="N3478" s="11" t="s">
        <v>4180</v>
      </c>
      <c r="O3478" s="11">
        <v>56</v>
      </c>
      <c r="P3478" s="11">
        <v>2010</v>
      </c>
      <c r="Q3478" s="11">
        <v>15</v>
      </c>
      <c r="R3478" s="11">
        <v>1</v>
      </c>
    </row>
    <row r="3479" spans="1:18">
      <c r="A3479" s="10" t="s">
        <v>7263</v>
      </c>
      <c r="B3479" s="11" t="s">
        <v>49</v>
      </c>
      <c r="C3479" s="11" t="s">
        <v>4177</v>
      </c>
      <c r="D3479" s="11">
        <v>98168</v>
      </c>
      <c r="E3479" s="16">
        <v>265000</v>
      </c>
      <c r="F3479" s="12">
        <v>3</v>
      </c>
      <c r="G3479" s="15">
        <v>1</v>
      </c>
      <c r="H3479" s="15">
        <v>1620</v>
      </c>
      <c r="I3479" s="13">
        <v>164</v>
      </c>
      <c r="J3479" s="11">
        <v>0</v>
      </c>
      <c r="K3479" s="15" t="s">
        <v>4183</v>
      </c>
      <c r="L3479" s="11" t="s">
        <v>4183</v>
      </c>
      <c r="M3479" s="11" t="s">
        <v>4184</v>
      </c>
      <c r="N3479" s="11" t="s">
        <v>4180</v>
      </c>
      <c r="O3479" s="11">
        <v>97</v>
      </c>
      <c r="P3479" s="11">
        <v>1954</v>
      </c>
      <c r="Q3479" s="11">
        <v>71</v>
      </c>
      <c r="R3479" s="11">
        <v>1.5</v>
      </c>
    </row>
    <row r="3480" spans="1:18">
      <c r="A3480" s="10" t="s">
        <v>3601</v>
      </c>
      <c r="B3480" s="11" t="s">
        <v>49</v>
      </c>
      <c r="C3480" s="11" t="s">
        <v>4177</v>
      </c>
      <c r="D3480" s="11">
        <v>98178</v>
      </c>
      <c r="E3480" s="16">
        <v>265000</v>
      </c>
      <c r="F3480" s="12">
        <v>2</v>
      </c>
      <c r="G3480" s="15">
        <v>2</v>
      </c>
      <c r="H3480" s="15">
        <v>1860</v>
      </c>
      <c r="I3480" s="13">
        <v>142</v>
      </c>
      <c r="J3480" s="11">
        <v>0</v>
      </c>
      <c r="K3480" s="15" t="s">
        <v>4183</v>
      </c>
      <c r="L3480" s="11" t="s">
        <v>4178</v>
      </c>
      <c r="M3480" s="11" t="s">
        <v>4184</v>
      </c>
      <c r="N3480" s="11" t="s">
        <v>4180</v>
      </c>
      <c r="O3480" s="11">
        <v>73</v>
      </c>
      <c r="P3480" s="11">
        <v>2008</v>
      </c>
      <c r="Q3480" s="11">
        <v>17</v>
      </c>
      <c r="R3480" s="11">
        <v>1</v>
      </c>
    </row>
    <row r="3481" spans="1:18">
      <c r="A3481" s="10" t="s">
        <v>7264</v>
      </c>
      <c r="B3481" s="11" t="s">
        <v>100</v>
      </c>
      <c r="C3481" s="11" t="s">
        <v>4177</v>
      </c>
      <c r="D3481" s="11">
        <v>98155</v>
      </c>
      <c r="E3481" s="16">
        <v>265000</v>
      </c>
      <c r="F3481" s="12">
        <v>4</v>
      </c>
      <c r="G3481" s="15">
        <v>3</v>
      </c>
      <c r="H3481" s="15">
        <v>1940</v>
      </c>
      <c r="I3481" s="13">
        <v>137</v>
      </c>
      <c r="J3481" s="11">
        <v>0</v>
      </c>
      <c r="K3481" s="15" t="s">
        <v>4183</v>
      </c>
      <c r="L3481" s="11" t="s">
        <v>4183</v>
      </c>
      <c r="M3481" s="11" t="s">
        <v>4184</v>
      </c>
      <c r="N3481" s="11" t="s">
        <v>4179</v>
      </c>
      <c r="O3481" s="11">
        <v>77</v>
      </c>
      <c r="P3481" s="11">
        <v>0</v>
      </c>
      <c r="Q3481" s="11">
        <v>77</v>
      </c>
      <c r="R3481" s="11">
        <v>1</v>
      </c>
    </row>
    <row r="3482" spans="1:18">
      <c r="A3482" s="10" t="s">
        <v>7265</v>
      </c>
      <c r="B3482" s="11" t="s">
        <v>84</v>
      </c>
      <c r="C3482" s="11" t="s">
        <v>4177</v>
      </c>
      <c r="D3482" s="11">
        <v>98042</v>
      </c>
      <c r="E3482" s="16">
        <v>264950</v>
      </c>
      <c r="F3482" s="12">
        <v>4</v>
      </c>
      <c r="G3482" s="15">
        <v>1.75</v>
      </c>
      <c r="H3482" s="15">
        <v>1770</v>
      </c>
      <c r="I3482" s="13">
        <v>150</v>
      </c>
      <c r="J3482" s="11">
        <v>0</v>
      </c>
      <c r="K3482" s="15" t="s">
        <v>4183</v>
      </c>
      <c r="L3482" s="11" t="s">
        <v>4178</v>
      </c>
      <c r="M3482" s="11" t="s">
        <v>4184</v>
      </c>
      <c r="N3482" s="11" t="s">
        <v>4181</v>
      </c>
      <c r="O3482" s="11">
        <v>42</v>
      </c>
      <c r="P3482" s="11">
        <v>0</v>
      </c>
      <c r="Q3482" s="11">
        <v>42</v>
      </c>
      <c r="R3482" s="11">
        <v>1</v>
      </c>
    </row>
    <row r="3483" spans="1:18">
      <c r="A3483" s="10" t="s">
        <v>7266</v>
      </c>
      <c r="B3483" s="11" t="s">
        <v>675</v>
      </c>
      <c r="C3483" s="11" t="s">
        <v>4177</v>
      </c>
      <c r="D3483" s="11">
        <v>98023</v>
      </c>
      <c r="E3483" s="16">
        <v>264950</v>
      </c>
      <c r="F3483" s="12">
        <v>4</v>
      </c>
      <c r="G3483" s="15">
        <v>2.25</v>
      </c>
      <c r="H3483" s="15">
        <v>1720</v>
      </c>
      <c r="I3483" s="13">
        <v>154</v>
      </c>
      <c r="J3483" s="11">
        <v>0</v>
      </c>
      <c r="K3483" s="15" t="s">
        <v>4183</v>
      </c>
      <c r="L3483" s="11" t="s">
        <v>4178</v>
      </c>
      <c r="M3483" s="11" t="s">
        <v>4184</v>
      </c>
      <c r="N3483" s="11" t="s">
        <v>4179</v>
      </c>
      <c r="O3483" s="11">
        <v>47</v>
      </c>
      <c r="P3483" s="11">
        <v>2000</v>
      </c>
      <c r="Q3483" s="11">
        <v>25</v>
      </c>
      <c r="R3483" s="11">
        <v>1</v>
      </c>
    </row>
    <row r="3484" spans="1:18">
      <c r="A3484" s="10" t="s">
        <v>7267</v>
      </c>
      <c r="B3484" s="11" t="s">
        <v>675</v>
      </c>
      <c r="C3484" s="11" t="s">
        <v>4177</v>
      </c>
      <c r="D3484" s="11">
        <v>98023</v>
      </c>
      <c r="E3484" s="16">
        <v>264500</v>
      </c>
      <c r="F3484" s="12">
        <v>4</v>
      </c>
      <c r="G3484" s="15">
        <v>2.25</v>
      </c>
      <c r="H3484" s="15">
        <v>2060</v>
      </c>
      <c r="I3484" s="13">
        <v>128</v>
      </c>
      <c r="J3484" s="11">
        <v>0</v>
      </c>
      <c r="K3484" s="15" t="s">
        <v>4183</v>
      </c>
      <c r="L3484" s="11" t="s">
        <v>4178</v>
      </c>
      <c r="M3484" s="11" t="s">
        <v>4184</v>
      </c>
      <c r="N3484" s="11" t="s">
        <v>4179</v>
      </c>
      <c r="O3484" s="11">
        <v>63</v>
      </c>
      <c r="P3484" s="11">
        <v>0</v>
      </c>
      <c r="Q3484" s="11">
        <v>63</v>
      </c>
      <c r="R3484" s="11">
        <v>1</v>
      </c>
    </row>
    <row r="3485" spans="1:18">
      <c r="A3485" s="10" t="s">
        <v>7268</v>
      </c>
      <c r="B3485" s="11" t="s">
        <v>1392</v>
      </c>
      <c r="C3485" s="11" t="s">
        <v>4177</v>
      </c>
      <c r="D3485" s="11">
        <v>98031</v>
      </c>
      <c r="E3485" s="16">
        <v>264270</v>
      </c>
      <c r="F3485" s="12">
        <v>3</v>
      </c>
      <c r="G3485" s="15">
        <v>2.5</v>
      </c>
      <c r="H3485" s="15">
        <v>1630</v>
      </c>
      <c r="I3485" s="13">
        <v>162</v>
      </c>
      <c r="J3485" s="11">
        <v>0</v>
      </c>
      <c r="K3485" s="15" t="s">
        <v>4183</v>
      </c>
      <c r="L3485" s="11" t="s">
        <v>4178</v>
      </c>
      <c r="M3485" s="11" t="s">
        <v>4184</v>
      </c>
      <c r="N3485" s="11" t="s">
        <v>4180</v>
      </c>
      <c r="O3485" s="11">
        <v>47</v>
      </c>
      <c r="P3485" s="11">
        <v>0</v>
      </c>
      <c r="Q3485" s="11">
        <v>47</v>
      </c>
      <c r="R3485" s="11">
        <v>1</v>
      </c>
    </row>
    <row r="3486" spans="1:18">
      <c r="A3486" s="10" t="s">
        <v>7269</v>
      </c>
      <c r="B3486" s="11" t="s">
        <v>675</v>
      </c>
      <c r="C3486" s="11" t="s">
        <v>4177</v>
      </c>
      <c r="D3486" s="11">
        <v>98023</v>
      </c>
      <c r="E3486" s="16">
        <v>264000</v>
      </c>
      <c r="F3486" s="12">
        <v>3</v>
      </c>
      <c r="G3486" s="15">
        <v>1.75</v>
      </c>
      <c r="H3486" s="15">
        <v>1760</v>
      </c>
      <c r="I3486" s="13">
        <v>150</v>
      </c>
      <c r="J3486" s="11">
        <v>0</v>
      </c>
      <c r="K3486" s="15" t="s">
        <v>4183</v>
      </c>
      <c r="L3486" s="11" t="s">
        <v>4183</v>
      </c>
      <c r="M3486" s="11" t="s">
        <v>4184</v>
      </c>
      <c r="N3486" s="11" t="s">
        <v>4179</v>
      </c>
      <c r="O3486" s="11">
        <v>59</v>
      </c>
      <c r="P3486" s="11">
        <v>0</v>
      </c>
      <c r="Q3486" s="11">
        <v>59</v>
      </c>
      <c r="R3486" s="11">
        <v>1</v>
      </c>
    </row>
    <row r="3487" spans="1:18">
      <c r="A3487" s="10" t="s">
        <v>7270</v>
      </c>
      <c r="B3487" s="11" t="s">
        <v>1392</v>
      </c>
      <c r="C3487" s="11" t="s">
        <v>4177</v>
      </c>
      <c r="D3487" s="11">
        <v>98031</v>
      </c>
      <c r="E3487" s="16">
        <v>264000</v>
      </c>
      <c r="F3487" s="12">
        <v>4</v>
      </c>
      <c r="G3487" s="15">
        <v>1.75</v>
      </c>
      <c r="H3487" s="15">
        <v>1820</v>
      </c>
      <c r="I3487" s="13">
        <v>145</v>
      </c>
      <c r="J3487" s="11">
        <v>0</v>
      </c>
      <c r="K3487" s="15" t="s">
        <v>4183</v>
      </c>
      <c r="L3487" s="11" t="s">
        <v>4178</v>
      </c>
      <c r="M3487" s="11" t="s">
        <v>4184</v>
      </c>
      <c r="N3487" s="11" t="s">
        <v>4179</v>
      </c>
      <c r="O3487" s="11">
        <v>45</v>
      </c>
      <c r="P3487" s="11">
        <v>0</v>
      </c>
      <c r="Q3487" s="11">
        <v>45</v>
      </c>
      <c r="R3487" s="11">
        <v>1</v>
      </c>
    </row>
    <row r="3488" spans="1:18">
      <c r="A3488" s="10" t="s">
        <v>7271</v>
      </c>
      <c r="B3488" s="11" t="s">
        <v>1392</v>
      </c>
      <c r="C3488" s="11" t="s">
        <v>4177</v>
      </c>
      <c r="D3488" s="11">
        <v>98042</v>
      </c>
      <c r="E3488" s="16">
        <v>264000</v>
      </c>
      <c r="F3488" s="12">
        <v>3</v>
      </c>
      <c r="G3488" s="15">
        <v>1.5</v>
      </c>
      <c r="H3488" s="15">
        <v>1470</v>
      </c>
      <c r="I3488" s="13">
        <v>180</v>
      </c>
      <c r="J3488" s="11">
        <v>0</v>
      </c>
      <c r="K3488" s="15" t="s">
        <v>4183</v>
      </c>
      <c r="L3488" s="11" t="s">
        <v>4183</v>
      </c>
      <c r="M3488" s="11" t="s">
        <v>4184</v>
      </c>
      <c r="N3488" s="11" t="s">
        <v>4179</v>
      </c>
      <c r="O3488" s="11">
        <v>67</v>
      </c>
      <c r="P3488" s="11">
        <v>1972</v>
      </c>
      <c r="Q3488" s="11">
        <v>53</v>
      </c>
      <c r="R3488" s="11">
        <v>1</v>
      </c>
    </row>
    <row r="3489" spans="1:18">
      <c r="A3489" s="10" t="s">
        <v>7272</v>
      </c>
      <c r="B3489" s="11" t="s">
        <v>459</v>
      </c>
      <c r="C3489" s="11" t="s">
        <v>4177</v>
      </c>
      <c r="D3489" s="11">
        <v>98198</v>
      </c>
      <c r="E3489" s="16">
        <v>263900</v>
      </c>
      <c r="F3489" s="12">
        <v>3</v>
      </c>
      <c r="G3489" s="15">
        <v>2.5</v>
      </c>
      <c r="H3489" s="15">
        <v>1658</v>
      </c>
      <c r="I3489" s="13">
        <v>159</v>
      </c>
      <c r="J3489" s="11">
        <v>0</v>
      </c>
      <c r="K3489" s="15" t="s">
        <v>4183</v>
      </c>
      <c r="L3489" s="11" t="s">
        <v>4183</v>
      </c>
      <c r="M3489" s="11" t="s">
        <v>4184</v>
      </c>
      <c r="N3489" s="11" t="s">
        <v>4180</v>
      </c>
      <c r="O3489" s="11">
        <v>11</v>
      </c>
      <c r="P3489" s="11">
        <v>0</v>
      </c>
      <c r="Q3489" s="11">
        <v>11</v>
      </c>
      <c r="R3489" s="11">
        <v>2</v>
      </c>
    </row>
    <row r="3490" spans="1:18">
      <c r="A3490" s="10" t="s">
        <v>7273</v>
      </c>
      <c r="B3490" s="11" t="s">
        <v>519</v>
      </c>
      <c r="C3490" s="11" t="s">
        <v>4177</v>
      </c>
      <c r="D3490" s="11">
        <v>98001</v>
      </c>
      <c r="E3490" s="16">
        <v>263400</v>
      </c>
      <c r="F3490" s="12">
        <v>4</v>
      </c>
      <c r="G3490" s="15">
        <v>2</v>
      </c>
      <c r="H3490" s="15">
        <v>1360</v>
      </c>
      <c r="I3490" s="13">
        <v>194</v>
      </c>
      <c r="J3490" s="11">
        <v>1</v>
      </c>
      <c r="K3490" s="15" t="s">
        <v>4183</v>
      </c>
      <c r="L3490" s="11" t="s">
        <v>4178</v>
      </c>
      <c r="M3490" s="11" t="s">
        <v>4184</v>
      </c>
      <c r="N3490" s="11" t="s">
        <v>4180</v>
      </c>
      <c r="O3490" s="11">
        <v>65</v>
      </c>
      <c r="P3490" s="11">
        <v>2012</v>
      </c>
      <c r="Q3490" s="11">
        <v>13</v>
      </c>
      <c r="R3490" s="11">
        <v>1</v>
      </c>
    </row>
    <row r="3491" spans="1:18">
      <c r="A3491" s="10" t="s">
        <v>7274</v>
      </c>
      <c r="B3491" s="11" t="s">
        <v>675</v>
      </c>
      <c r="C3491" s="11" t="s">
        <v>4177</v>
      </c>
      <c r="D3491" s="11">
        <v>98003</v>
      </c>
      <c r="E3491" s="16">
        <v>263000</v>
      </c>
      <c r="F3491" s="12">
        <v>3</v>
      </c>
      <c r="G3491" s="15">
        <v>2.25</v>
      </c>
      <c r="H3491" s="15">
        <v>1590</v>
      </c>
      <c r="I3491" s="13">
        <v>165</v>
      </c>
      <c r="J3491" s="11">
        <v>0</v>
      </c>
      <c r="K3491" s="15" t="s">
        <v>4183</v>
      </c>
      <c r="L3491" s="11" t="s">
        <v>4183</v>
      </c>
      <c r="M3491" s="11" t="s">
        <v>4184</v>
      </c>
      <c r="N3491" s="11" t="s">
        <v>4179</v>
      </c>
      <c r="O3491" s="11">
        <v>34</v>
      </c>
      <c r="P3491" s="11">
        <v>0</v>
      </c>
      <c r="Q3491" s="11">
        <v>34</v>
      </c>
      <c r="R3491" s="11">
        <v>2</v>
      </c>
    </row>
    <row r="3492" spans="1:18">
      <c r="A3492" s="10" t="s">
        <v>7275</v>
      </c>
      <c r="B3492" s="11" t="s">
        <v>1392</v>
      </c>
      <c r="C3492" s="11" t="s">
        <v>4177</v>
      </c>
      <c r="D3492" s="11">
        <v>98031</v>
      </c>
      <c r="E3492" s="16">
        <v>263000</v>
      </c>
      <c r="F3492" s="12">
        <v>3</v>
      </c>
      <c r="G3492" s="15">
        <v>1.75</v>
      </c>
      <c r="H3492" s="15">
        <v>1570</v>
      </c>
      <c r="I3492" s="13">
        <v>168</v>
      </c>
      <c r="J3492" s="11">
        <v>0</v>
      </c>
      <c r="K3492" s="15" t="s">
        <v>4183</v>
      </c>
      <c r="L3492" s="11" t="s">
        <v>4183</v>
      </c>
      <c r="M3492" s="11" t="s">
        <v>4184</v>
      </c>
      <c r="N3492" s="11" t="s">
        <v>4180</v>
      </c>
      <c r="O3492" s="11">
        <v>43</v>
      </c>
      <c r="P3492" s="11">
        <v>0</v>
      </c>
      <c r="Q3492" s="11">
        <v>43</v>
      </c>
      <c r="R3492" s="11">
        <v>2</v>
      </c>
    </row>
    <row r="3493" spans="1:18">
      <c r="A3493" s="10" t="s">
        <v>7276</v>
      </c>
      <c r="B3493" s="11" t="s">
        <v>920</v>
      </c>
      <c r="C3493" s="11" t="s">
        <v>4177</v>
      </c>
      <c r="D3493" s="11">
        <v>98038</v>
      </c>
      <c r="E3493" s="16">
        <v>263000</v>
      </c>
      <c r="F3493" s="12">
        <v>3</v>
      </c>
      <c r="G3493" s="15">
        <v>1.75</v>
      </c>
      <c r="H3493" s="15">
        <v>1410</v>
      </c>
      <c r="I3493" s="13">
        <v>187</v>
      </c>
      <c r="J3493" s="11">
        <v>0</v>
      </c>
      <c r="K3493" s="15" t="s">
        <v>4183</v>
      </c>
      <c r="L3493" s="11" t="s">
        <v>4183</v>
      </c>
      <c r="M3493" s="11" t="s">
        <v>4184</v>
      </c>
      <c r="N3493" s="11" t="s">
        <v>4180</v>
      </c>
      <c r="O3493" s="11">
        <v>40</v>
      </c>
      <c r="P3493" s="11">
        <v>0</v>
      </c>
      <c r="Q3493" s="11">
        <v>40</v>
      </c>
      <c r="R3493" s="11">
        <v>2</v>
      </c>
    </row>
    <row r="3494" spans="1:18">
      <c r="A3494" s="10" t="s">
        <v>7277</v>
      </c>
      <c r="B3494" s="11" t="s">
        <v>920</v>
      </c>
      <c r="C3494" s="11" t="s">
        <v>4177</v>
      </c>
      <c r="D3494" s="11">
        <v>98038</v>
      </c>
      <c r="E3494" s="16">
        <v>263000</v>
      </c>
      <c r="F3494" s="12">
        <v>3</v>
      </c>
      <c r="G3494" s="15">
        <v>1.75</v>
      </c>
      <c r="H3494" s="15">
        <v>1580</v>
      </c>
      <c r="I3494" s="13">
        <v>166</v>
      </c>
      <c r="J3494" s="11">
        <v>0</v>
      </c>
      <c r="K3494" s="15" t="s">
        <v>4183</v>
      </c>
      <c r="L3494" s="11" t="s">
        <v>4178</v>
      </c>
      <c r="M3494" s="11" t="s">
        <v>4184</v>
      </c>
      <c r="N3494" s="11" t="s">
        <v>4180</v>
      </c>
      <c r="O3494" s="11">
        <v>32</v>
      </c>
      <c r="P3494" s="11">
        <v>0</v>
      </c>
      <c r="Q3494" s="11">
        <v>32</v>
      </c>
      <c r="R3494" s="11">
        <v>1</v>
      </c>
    </row>
    <row r="3495" spans="1:18">
      <c r="A3495" s="10" t="s">
        <v>7278</v>
      </c>
      <c r="B3495" s="11" t="s">
        <v>49</v>
      </c>
      <c r="C3495" s="11" t="s">
        <v>4177</v>
      </c>
      <c r="D3495" s="11">
        <v>98118</v>
      </c>
      <c r="E3495" s="16">
        <v>262500</v>
      </c>
      <c r="F3495" s="12">
        <v>3</v>
      </c>
      <c r="G3495" s="15">
        <v>1.5</v>
      </c>
      <c r="H3495" s="15">
        <v>1160</v>
      </c>
      <c r="I3495" s="13">
        <v>226</v>
      </c>
      <c r="J3495" s="11">
        <v>0</v>
      </c>
      <c r="K3495" s="15" t="s">
        <v>4183</v>
      </c>
      <c r="L3495" s="11" t="s">
        <v>4183</v>
      </c>
      <c r="M3495" s="11" t="s">
        <v>4184</v>
      </c>
      <c r="N3495" s="11" t="s">
        <v>4180</v>
      </c>
      <c r="O3495" s="11">
        <v>63</v>
      </c>
      <c r="P3495" s="11">
        <v>2003</v>
      </c>
      <c r="Q3495" s="11">
        <v>22</v>
      </c>
      <c r="R3495" s="11">
        <v>1</v>
      </c>
    </row>
    <row r="3496" spans="1:18">
      <c r="A3496" s="10" t="s">
        <v>7279</v>
      </c>
      <c r="B3496" s="11" t="s">
        <v>49</v>
      </c>
      <c r="C3496" s="11" t="s">
        <v>4177</v>
      </c>
      <c r="D3496" s="11">
        <v>98168</v>
      </c>
      <c r="E3496" s="16">
        <v>262000</v>
      </c>
      <c r="F3496" s="12">
        <v>5</v>
      </c>
      <c r="G3496" s="15">
        <v>1</v>
      </c>
      <c r="H3496" s="15">
        <v>1870</v>
      </c>
      <c r="I3496" s="13">
        <v>140</v>
      </c>
      <c r="J3496" s="11">
        <v>0</v>
      </c>
      <c r="K3496" s="15" t="s">
        <v>4183</v>
      </c>
      <c r="L3496" s="11" t="s">
        <v>4178</v>
      </c>
      <c r="M3496" s="11" t="s">
        <v>4184</v>
      </c>
      <c r="N3496" s="11" t="s">
        <v>4180</v>
      </c>
      <c r="O3496" s="11">
        <v>63</v>
      </c>
      <c r="P3496" s="11">
        <v>2003</v>
      </c>
      <c r="Q3496" s="11">
        <v>22</v>
      </c>
      <c r="R3496" s="11">
        <v>1</v>
      </c>
    </row>
    <row r="3497" spans="1:18">
      <c r="A3497" s="10" t="s">
        <v>7280</v>
      </c>
      <c r="B3497" s="11" t="s">
        <v>675</v>
      </c>
      <c r="C3497" s="11" t="s">
        <v>4177</v>
      </c>
      <c r="D3497" s="11">
        <v>98023</v>
      </c>
      <c r="E3497" s="16">
        <v>261350</v>
      </c>
      <c r="F3497" s="12">
        <v>3</v>
      </c>
      <c r="G3497" s="15">
        <v>1.75</v>
      </c>
      <c r="H3497" s="15">
        <v>1390</v>
      </c>
      <c r="I3497" s="13">
        <v>188</v>
      </c>
      <c r="J3497" s="11">
        <v>0</v>
      </c>
      <c r="K3497" s="15" t="s">
        <v>4183</v>
      </c>
      <c r="L3497" s="11" t="s">
        <v>4183</v>
      </c>
      <c r="M3497" s="11" t="s">
        <v>4184</v>
      </c>
      <c r="N3497" s="11" t="s">
        <v>4179</v>
      </c>
      <c r="O3497" s="11">
        <v>63</v>
      </c>
      <c r="P3497" s="11">
        <v>0</v>
      </c>
      <c r="Q3497" s="11">
        <v>63</v>
      </c>
      <c r="R3497" s="11">
        <v>1</v>
      </c>
    </row>
    <row r="3498" spans="1:18">
      <c r="A3498" s="10" t="s">
        <v>7281</v>
      </c>
      <c r="B3498" s="11" t="s">
        <v>84</v>
      </c>
      <c r="C3498" s="11" t="s">
        <v>4177</v>
      </c>
      <c r="D3498" s="11">
        <v>98042</v>
      </c>
      <c r="E3498" s="16">
        <v>261000</v>
      </c>
      <c r="F3498" s="12">
        <v>3</v>
      </c>
      <c r="G3498" s="15">
        <v>1.5</v>
      </c>
      <c r="H3498" s="15">
        <v>1810</v>
      </c>
      <c r="I3498" s="13">
        <v>144</v>
      </c>
      <c r="J3498" s="11">
        <v>1</v>
      </c>
      <c r="K3498" s="15" t="s">
        <v>4183</v>
      </c>
      <c r="L3498" s="11" t="s">
        <v>4178</v>
      </c>
      <c r="M3498" s="11" t="s">
        <v>4184</v>
      </c>
      <c r="N3498" s="11" t="s">
        <v>4180</v>
      </c>
      <c r="O3498" s="11">
        <v>42</v>
      </c>
      <c r="P3498" s="11">
        <v>2009</v>
      </c>
      <c r="Q3498" s="11">
        <v>16</v>
      </c>
      <c r="R3498" s="11">
        <v>1</v>
      </c>
    </row>
    <row r="3499" spans="1:18">
      <c r="A3499" s="10" t="s">
        <v>7282</v>
      </c>
      <c r="B3499" s="11" t="s">
        <v>93</v>
      </c>
      <c r="C3499" s="11" t="s">
        <v>4177</v>
      </c>
      <c r="D3499" s="11">
        <v>98168</v>
      </c>
      <c r="E3499" s="16">
        <v>260000</v>
      </c>
      <c r="F3499" s="12">
        <v>3</v>
      </c>
      <c r="G3499" s="15">
        <v>1.75</v>
      </c>
      <c r="H3499" s="15">
        <v>1440</v>
      </c>
      <c r="I3499" s="13">
        <v>181</v>
      </c>
      <c r="J3499" s="11">
        <v>0</v>
      </c>
      <c r="K3499" s="15" t="s">
        <v>4183</v>
      </c>
      <c r="L3499" s="11" t="s">
        <v>4178</v>
      </c>
      <c r="M3499" s="11" t="s">
        <v>4179</v>
      </c>
      <c r="N3499" s="11" t="s">
        <v>4180</v>
      </c>
      <c r="O3499" s="11">
        <v>67</v>
      </c>
      <c r="P3499" s="11">
        <v>2004</v>
      </c>
      <c r="Q3499" s="11">
        <v>21</v>
      </c>
      <c r="R3499" s="11">
        <v>1</v>
      </c>
    </row>
    <row r="3500" spans="1:18">
      <c r="A3500" s="10" t="s">
        <v>7283</v>
      </c>
      <c r="B3500" s="11" t="s">
        <v>519</v>
      </c>
      <c r="C3500" s="11" t="s">
        <v>4177</v>
      </c>
      <c r="D3500" s="11">
        <v>98002</v>
      </c>
      <c r="E3500" s="16">
        <v>260000</v>
      </c>
      <c r="F3500" s="12">
        <v>6</v>
      </c>
      <c r="G3500" s="15">
        <v>2</v>
      </c>
      <c r="H3500" s="15">
        <v>2220</v>
      </c>
      <c r="I3500" s="13">
        <v>117</v>
      </c>
      <c r="J3500" s="11">
        <v>0</v>
      </c>
      <c r="K3500" s="15" t="s">
        <v>4183</v>
      </c>
      <c r="L3500" s="11" t="s">
        <v>4183</v>
      </c>
      <c r="M3500" s="11" t="s">
        <v>4184</v>
      </c>
      <c r="N3500" s="11" t="s">
        <v>4180</v>
      </c>
      <c r="O3500" s="11">
        <v>48</v>
      </c>
      <c r="P3500" s="11">
        <v>2004</v>
      </c>
      <c r="Q3500" s="11">
        <v>21</v>
      </c>
      <c r="R3500" s="11">
        <v>1</v>
      </c>
    </row>
    <row r="3501" spans="1:18">
      <c r="A3501" s="10" t="s">
        <v>7284</v>
      </c>
      <c r="B3501" s="11" t="s">
        <v>379</v>
      </c>
      <c r="C3501" s="11" t="s">
        <v>4177</v>
      </c>
      <c r="D3501" s="11">
        <v>98166</v>
      </c>
      <c r="E3501" s="16">
        <v>260000</v>
      </c>
      <c r="F3501" s="12">
        <v>3</v>
      </c>
      <c r="G3501" s="15">
        <v>1.75</v>
      </c>
      <c r="H3501" s="15">
        <v>1050</v>
      </c>
      <c r="I3501" s="13">
        <v>248</v>
      </c>
      <c r="J3501" s="11">
        <v>0</v>
      </c>
      <c r="K3501" s="15" t="s">
        <v>4183</v>
      </c>
      <c r="L3501" s="11" t="s">
        <v>4183</v>
      </c>
      <c r="M3501" s="11" t="s">
        <v>4184</v>
      </c>
      <c r="N3501" s="11" t="s">
        <v>4180</v>
      </c>
      <c r="O3501" s="11">
        <v>45</v>
      </c>
      <c r="P3501" s="11">
        <v>0</v>
      </c>
      <c r="Q3501" s="11">
        <v>45</v>
      </c>
      <c r="R3501" s="11">
        <v>1</v>
      </c>
    </row>
    <row r="3502" spans="1:18">
      <c r="A3502" s="10" t="s">
        <v>7285</v>
      </c>
      <c r="B3502" s="11" t="s">
        <v>459</v>
      </c>
      <c r="C3502" s="11" t="s">
        <v>4177</v>
      </c>
      <c r="D3502" s="11">
        <v>98148</v>
      </c>
      <c r="E3502" s="16">
        <v>260000</v>
      </c>
      <c r="F3502" s="12">
        <v>3</v>
      </c>
      <c r="G3502" s="15">
        <v>1.5</v>
      </c>
      <c r="H3502" s="15">
        <v>1580</v>
      </c>
      <c r="I3502" s="13">
        <v>165</v>
      </c>
      <c r="J3502" s="11">
        <v>0</v>
      </c>
      <c r="K3502" s="15" t="s">
        <v>4183</v>
      </c>
      <c r="L3502" s="11" t="s">
        <v>4178</v>
      </c>
      <c r="M3502" s="11" t="s">
        <v>4184</v>
      </c>
      <c r="N3502" s="11" t="s">
        <v>4180</v>
      </c>
      <c r="O3502" s="11">
        <v>71</v>
      </c>
      <c r="P3502" s="11">
        <v>2005</v>
      </c>
      <c r="Q3502" s="11">
        <v>20</v>
      </c>
      <c r="R3502" s="11">
        <v>1</v>
      </c>
    </row>
    <row r="3503" spans="1:18">
      <c r="A3503" s="10" t="s">
        <v>7286</v>
      </c>
      <c r="B3503" s="11" t="s">
        <v>675</v>
      </c>
      <c r="C3503" s="11" t="s">
        <v>4177</v>
      </c>
      <c r="D3503" s="11">
        <v>98023</v>
      </c>
      <c r="E3503" s="16">
        <v>260000</v>
      </c>
      <c r="F3503" s="12">
        <v>4</v>
      </c>
      <c r="G3503" s="15">
        <v>2.5</v>
      </c>
      <c r="H3503" s="15">
        <v>1990</v>
      </c>
      <c r="I3503" s="13">
        <v>131</v>
      </c>
      <c r="J3503" s="11">
        <v>0</v>
      </c>
      <c r="K3503" s="15" t="s">
        <v>4183</v>
      </c>
      <c r="L3503" s="11" t="s">
        <v>4183</v>
      </c>
      <c r="M3503" s="11" t="s">
        <v>4184</v>
      </c>
      <c r="N3503" s="11" t="s">
        <v>4180</v>
      </c>
      <c r="O3503" s="11">
        <v>36</v>
      </c>
      <c r="P3503" s="11">
        <v>0</v>
      </c>
      <c r="Q3503" s="11">
        <v>36</v>
      </c>
      <c r="R3503" s="11">
        <v>2</v>
      </c>
    </row>
    <row r="3504" spans="1:18">
      <c r="A3504" s="10" t="s">
        <v>7287</v>
      </c>
      <c r="B3504" s="11" t="s">
        <v>1392</v>
      </c>
      <c r="C3504" s="11" t="s">
        <v>4177</v>
      </c>
      <c r="D3504" s="11">
        <v>98031</v>
      </c>
      <c r="E3504" s="16">
        <v>260000</v>
      </c>
      <c r="F3504" s="12">
        <v>4</v>
      </c>
      <c r="G3504" s="15">
        <v>2</v>
      </c>
      <c r="H3504" s="15">
        <v>1620</v>
      </c>
      <c r="I3504" s="13">
        <v>160</v>
      </c>
      <c r="J3504" s="11">
        <v>0</v>
      </c>
      <c r="K3504" s="15" t="s">
        <v>4183</v>
      </c>
      <c r="L3504" s="11" t="s">
        <v>4183</v>
      </c>
      <c r="M3504" s="11" t="s">
        <v>4184</v>
      </c>
      <c r="N3504" s="11" t="s">
        <v>4179</v>
      </c>
      <c r="O3504" s="11">
        <v>50</v>
      </c>
      <c r="P3504" s="11">
        <v>0</v>
      </c>
      <c r="Q3504" s="11">
        <v>50</v>
      </c>
      <c r="R3504" s="11">
        <v>2</v>
      </c>
    </row>
    <row r="3505" spans="1:18">
      <c r="A3505" s="10" t="s">
        <v>7288</v>
      </c>
      <c r="B3505" s="11" t="s">
        <v>1392</v>
      </c>
      <c r="C3505" s="11" t="s">
        <v>4177</v>
      </c>
      <c r="D3505" s="11">
        <v>98042</v>
      </c>
      <c r="E3505" s="16">
        <v>260000</v>
      </c>
      <c r="F3505" s="12">
        <v>4</v>
      </c>
      <c r="G3505" s="15">
        <v>2.5</v>
      </c>
      <c r="H3505" s="15">
        <v>2000</v>
      </c>
      <c r="I3505" s="13">
        <v>130</v>
      </c>
      <c r="J3505" s="11">
        <v>1</v>
      </c>
      <c r="K3505" s="15" t="s">
        <v>4183</v>
      </c>
      <c r="L3505" s="11" t="s">
        <v>4183</v>
      </c>
      <c r="M3505" s="11" t="s">
        <v>4184</v>
      </c>
      <c r="N3505" s="11" t="s">
        <v>4180</v>
      </c>
      <c r="O3505" s="11">
        <v>36</v>
      </c>
      <c r="P3505" s="11">
        <v>0</v>
      </c>
      <c r="Q3505" s="11">
        <v>36</v>
      </c>
      <c r="R3505" s="11">
        <v>2</v>
      </c>
    </row>
    <row r="3506" spans="1:18">
      <c r="A3506" s="10" t="s">
        <v>7289</v>
      </c>
      <c r="B3506" s="11" t="s">
        <v>1392</v>
      </c>
      <c r="C3506" s="11" t="s">
        <v>4177</v>
      </c>
      <c r="D3506" s="11">
        <v>98031</v>
      </c>
      <c r="E3506" s="16">
        <v>260000</v>
      </c>
      <c r="F3506" s="12">
        <v>3</v>
      </c>
      <c r="G3506" s="15">
        <v>2.25</v>
      </c>
      <c r="H3506" s="15">
        <v>1920</v>
      </c>
      <c r="I3506" s="13">
        <v>135</v>
      </c>
      <c r="J3506" s="11">
        <v>0</v>
      </c>
      <c r="K3506" s="15" t="s">
        <v>4183</v>
      </c>
      <c r="L3506" s="11" t="s">
        <v>4178</v>
      </c>
      <c r="M3506" s="11" t="s">
        <v>4184</v>
      </c>
      <c r="N3506" s="11" t="s">
        <v>4179</v>
      </c>
      <c r="O3506" s="11">
        <v>64</v>
      </c>
      <c r="P3506" s="11">
        <v>2001</v>
      </c>
      <c r="Q3506" s="11">
        <v>24</v>
      </c>
      <c r="R3506" s="11">
        <v>1</v>
      </c>
    </row>
    <row r="3507" spans="1:18">
      <c r="A3507" s="10" t="s">
        <v>7290</v>
      </c>
      <c r="B3507" s="11" t="s">
        <v>743</v>
      </c>
      <c r="C3507" s="11" t="s">
        <v>4177</v>
      </c>
      <c r="D3507" s="11">
        <v>98155</v>
      </c>
      <c r="E3507" s="16">
        <v>260000</v>
      </c>
      <c r="F3507" s="12">
        <v>3</v>
      </c>
      <c r="G3507" s="15">
        <v>1.5</v>
      </c>
      <c r="H3507" s="15">
        <v>1270</v>
      </c>
      <c r="I3507" s="13">
        <v>205</v>
      </c>
      <c r="J3507" s="11">
        <v>0</v>
      </c>
      <c r="K3507" s="15" t="s">
        <v>4183</v>
      </c>
      <c r="L3507" s="11" t="s">
        <v>4178</v>
      </c>
      <c r="M3507" s="11" t="s">
        <v>4184</v>
      </c>
      <c r="N3507" s="11" t="s">
        <v>4195</v>
      </c>
      <c r="O3507" s="11">
        <v>77</v>
      </c>
      <c r="P3507" s="11">
        <v>0</v>
      </c>
      <c r="Q3507" s="11">
        <v>77</v>
      </c>
      <c r="R3507" s="11">
        <v>1</v>
      </c>
    </row>
    <row r="3508" spans="1:18">
      <c r="A3508" s="10" t="s">
        <v>3629</v>
      </c>
      <c r="B3508" s="11" t="s">
        <v>3630</v>
      </c>
      <c r="C3508" s="11" t="s">
        <v>4177</v>
      </c>
      <c r="D3508" s="11">
        <v>98047</v>
      </c>
      <c r="E3508" s="16">
        <v>260000</v>
      </c>
      <c r="F3508" s="12">
        <v>3</v>
      </c>
      <c r="G3508" s="15">
        <v>2</v>
      </c>
      <c r="H3508" s="15">
        <v>1630</v>
      </c>
      <c r="I3508" s="13">
        <v>160</v>
      </c>
      <c r="J3508" s="11">
        <v>0</v>
      </c>
      <c r="K3508" s="15" t="s">
        <v>4183</v>
      </c>
      <c r="L3508" s="11" t="s">
        <v>4183</v>
      </c>
      <c r="M3508" s="11" t="s">
        <v>4184</v>
      </c>
      <c r="N3508" s="11" t="s">
        <v>4180</v>
      </c>
      <c r="O3508" s="11">
        <v>22</v>
      </c>
      <c r="P3508" s="11">
        <v>0</v>
      </c>
      <c r="Q3508" s="11">
        <v>22</v>
      </c>
      <c r="R3508" s="11">
        <v>1</v>
      </c>
    </row>
    <row r="3509" spans="1:18">
      <c r="A3509" s="10" t="s">
        <v>3632</v>
      </c>
      <c r="B3509" s="11" t="s">
        <v>3630</v>
      </c>
      <c r="C3509" s="11" t="s">
        <v>4177</v>
      </c>
      <c r="D3509" s="11">
        <v>98047</v>
      </c>
      <c r="E3509" s="16">
        <v>260000</v>
      </c>
      <c r="F3509" s="12">
        <v>5</v>
      </c>
      <c r="G3509" s="15">
        <v>2.5</v>
      </c>
      <c r="H3509" s="15">
        <v>2025</v>
      </c>
      <c r="I3509" s="13">
        <v>128</v>
      </c>
      <c r="J3509" s="11">
        <v>0</v>
      </c>
      <c r="K3509" s="15" t="s">
        <v>4183</v>
      </c>
      <c r="L3509" s="11" t="s">
        <v>4183</v>
      </c>
      <c r="M3509" s="11" t="s">
        <v>4184</v>
      </c>
      <c r="N3509" s="11" t="s">
        <v>4180</v>
      </c>
      <c r="O3509" s="11">
        <v>18</v>
      </c>
      <c r="P3509" s="11">
        <v>0</v>
      </c>
      <c r="Q3509" s="11">
        <v>18</v>
      </c>
      <c r="R3509" s="11">
        <v>2</v>
      </c>
    </row>
    <row r="3510" spans="1:18">
      <c r="A3510" s="10" t="s">
        <v>7291</v>
      </c>
      <c r="B3510" s="11" t="s">
        <v>319</v>
      </c>
      <c r="C3510" s="11" t="s">
        <v>4177</v>
      </c>
      <c r="D3510" s="11">
        <v>98055</v>
      </c>
      <c r="E3510" s="16">
        <v>260000</v>
      </c>
      <c r="F3510" s="12">
        <v>4</v>
      </c>
      <c r="G3510" s="15">
        <v>2.5</v>
      </c>
      <c r="H3510" s="15">
        <v>1811</v>
      </c>
      <c r="I3510" s="13">
        <v>144</v>
      </c>
      <c r="J3510" s="11">
        <v>0</v>
      </c>
      <c r="K3510" s="15" t="s">
        <v>4183</v>
      </c>
      <c r="L3510" s="11" t="s">
        <v>4183</v>
      </c>
      <c r="M3510" s="11" t="s">
        <v>4184</v>
      </c>
      <c r="N3510" s="11" t="s">
        <v>4180</v>
      </c>
      <c r="O3510" s="11">
        <v>18</v>
      </c>
      <c r="P3510" s="11">
        <v>0</v>
      </c>
      <c r="Q3510" s="11">
        <v>18</v>
      </c>
      <c r="R3510" s="11">
        <v>2</v>
      </c>
    </row>
    <row r="3511" spans="1:18">
      <c r="A3511" s="10" t="s">
        <v>7292</v>
      </c>
      <c r="B3511" s="11" t="s">
        <v>49</v>
      </c>
      <c r="C3511" s="11" t="s">
        <v>4177</v>
      </c>
      <c r="D3511" s="11">
        <v>98122</v>
      </c>
      <c r="E3511" s="16">
        <v>260000</v>
      </c>
      <c r="F3511" s="12">
        <v>2</v>
      </c>
      <c r="G3511" s="15">
        <v>1</v>
      </c>
      <c r="H3511" s="11">
        <v>700</v>
      </c>
      <c r="I3511" s="13">
        <v>371</v>
      </c>
      <c r="J3511" s="11">
        <v>0</v>
      </c>
      <c r="K3511" s="15" t="s">
        <v>4183</v>
      </c>
      <c r="L3511" s="11" t="s">
        <v>4183</v>
      </c>
      <c r="M3511" s="11" t="s">
        <v>4184</v>
      </c>
      <c r="N3511" s="11" t="s">
        <v>4180</v>
      </c>
      <c r="O3511" s="11">
        <v>103</v>
      </c>
      <c r="P3511" s="11">
        <v>2008</v>
      </c>
      <c r="Q3511" s="11">
        <v>17</v>
      </c>
      <c r="R3511" s="11">
        <v>1</v>
      </c>
    </row>
    <row r="3512" spans="1:18">
      <c r="A3512" s="10" t="s">
        <v>7293</v>
      </c>
      <c r="B3512" s="11" t="s">
        <v>100</v>
      </c>
      <c r="C3512" s="11" t="s">
        <v>4177</v>
      </c>
      <c r="D3512" s="11">
        <v>98155</v>
      </c>
      <c r="E3512" s="16">
        <v>260000</v>
      </c>
      <c r="F3512" s="12">
        <v>2</v>
      </c>
      <c r="G3512" s="15">
        <v>1</v>
      </c>
      <c r="H3512" s="11">
        <v>770</v>
      </c>
      <c r="I3512" s="13">
        <v>338</v>
      </c>
      <c r="J3512" s="11">
        <v>0</v>
      </c>
      <c r="K3512" s="15" t="s">
        <v>4183</v>
      </c>
      <c r="L3512" s="11" t="s">
        <v>4183</v>
      </c>
      <c r="M3512" s="11" t="s">
        <v>4184</v>
      </c>
      <c r="N3512" s="11" t="s">
        <v>4179</v>
      </c>
      <c r="O3512" s="11">
        <v>77</v>
      </c>
      <c r="P3512" s="11">
        <v>0</v>
      </c>
      <c r="Q3512" s="11">
        <v>77</v>
      </c>
      <c r="R3512" s="11">
        <v>1</v>
      </c>
    </row>
    <row r="3513" spans="1:18">
      <c r="A3513" s="10" t="s">
        <v>7294</v>
      </c>
      <c r="B3513" s="11" t="s">
        <v>137</v>
      </c>
      <c r="C3513" s="11" t="s">
        <v>4177</v>
      </c>
      <c r="D3513" s="11">
        <v>98052</v>
      </c>
      <c r="E3513" s="16">
        <v>259950</v>
      </c>
      <c r="F3513" s="12">
        <v>4</v>
      </c>
      <c r="G3513" s="15">
        <v>2</v>
      </c>
      <c r="H3513" s="15">
        <v>2030</v>
      </c>
      <c r="I3513" s="13">
        <v>128</v>
      </c>
      <c r="J3513" s="11">
        <v>0</v>
      </c>
      <c r="K3513" s="15" t="s">
        <v>4183</v>
      </c>
      <c r="L3513" s="11" t="s">
        <v>4183</v>
      </c>
      <c r="M3513" s="11" t="s">
        <v>4184</v>
      </c>
      <c r="N3513" s="11" t="s">
        <v>4179</v>
      </c>
      <c r="O3513" s="11">
        <v>49</v>
      </c>
      <c r="P3513" s="11">
        <v>1992</v>
      </c>
      <c r="Q3513" s="11">
        <v>33</v>
      </c>
      <c r="R3513" s="11">
        <v>1</v>
      </c>
    </row>
    <row r="3514" spans="1:18">
      <c r="A3514" s="10" t="s">
        <v>7295</v>
      </c>
      <c r="B3514" s="11" t="s">
        <v>1392</v>
      </c>
      <c r="C3514" s="11" t="s">
        <v>4177</v>
      </c>
      <c r="D3514" s="11">
        <v>98030</v>
      </c>
      <c r="E3514" s="16">
        <v>259586</v>
      </c>
      <c r="F3514" s="12">
        <v>4</v>
      </c>
      <c r="G3514" s="15">
        <v>2.5</v>
      </c>
      <c r="H3514" s="15">
        <v>1960</v>
      </c>
      <c r="I3514" s="13">
        <v>132</v>
      </c>
      <c r="J3514" s="11">
        <v>0</v>
      </c>
      <c r="K3514" s="15" t="s">
        <v>4183</v>
      </c>
      <c r="L3514" s="11" t="s">
        <v>4183</v>
      </c>
      <c r="M3514" s="11" t="s">
        <v>4184</v>
      </c>
      <c r="N3514" s="11" t="s">
        <v>4180</v>
      </c>
      <c r="O3514" s="11">
        <v>24</v>
      </c>
      <c r="P3514" s="11">
        <v>0</v>
      </c>
      <c r="Q3514" s="11">
        <v>24</v>
      </c>
      <c r="R3514" s="11">
        <v>2</v>
      </c>
    </row>
    <row r="3515" spans="1:18">
      <c r="A3515" s="10" t="s">
        <v>7296</v>
      </c>
      <c r="B3515" s="11" t="s">
        <v>5840</v>
      </c>
      <c r="C3515" s="11" t="s">
        <v>4177</v>
      </c>
      <c r="D3515" s="11">
        <v>98188</v>
      </c>
      <c r="E3515" s="16">
        <v>259500</v>
      </c>
      <c r="F3515" s="12">
        <v>3</v>
      </c>
      <c r="G3515" s="15">
        <v>1.75</v>
      </c>
      <c r="H3515" s="15">
        <v>1650</v>
      </c>
      <c r="I3515" s="13">
        <v>157</v>
      </c>
      <c r="J3515" s="11">
        <v>0</v>
      </c>
      <c r="K3515" s="15" t="s">
        <v>4183</v>
      </c>
      <c r="L3515" s="11" t="s">
        <v>4183</v>
      </c>
      <c r="M3515" s="11" t="s">
        <v>4184</v>
      </c>
      <c r="N3515" s="11" t="s">
        <v>4180</v>
      </c>
      <c r="O3515" s="11">
        <v>68</v>
      </c>
      <c r="P3515" s="11">
        <v>2000</v>
      </c>
      <c r="Q3515" s="11">
        <v>25</v>
      </c>
      <c r="R3515" s="11">
        <v>1</v>
      </c>
    </row>
    <row r="3516" spans="1:18">
      <c r="A3516" s="10" t="s">
        <v>7297</v>
      </c>
      <c r="B3516" s="11" t="s">
        <v>519</v>
      </c>
      <c r="C3516" s="11" t="s">
        <v>4177</v>
      </c>
      <c r="D3516" s="11">
        <v>98002</v>
      </c>
      <c r="E3516" s="16">
        <v>259000</v>
      </c>
      <c r="F3516" s="12">
        <v>3</v>
      </c>
      <c r="G3516" s="15">
        <v>2.5</v>
      </c>
      <c r="H3516" s="15">
        <v>1550</v>
      </c>
      <c r="I3516" s="13">
        <v>167</v>
      </c>
      <c r="J3516" s="11">
        <v>0</v>
      </c>
      <c r="K3516" s="15" t="s">
        <v>4183</v>
      </c>
      <c r="L3516" s="11" t="s">
        <v>4183</v>
      </c>
      <c r="M3516" s="11" t="s">
        <v>4184</v>
      </c>
      <c r="N3516" s="11" t="s">
        <v>4180</v>
      </c>
      <c r="O3516" s="11">
        <v>14</v>
      </c>
      <c r="P3516" s="11">
        <v>0</v>
      </c>
      <c r="Q3516" s="11">
        <v>14</v>
      </c>
      <c r="R3516" s="11">
        <v>2</v>
      </c>
    </row>
    <row r="3517" spans="1:18">
      <c r="A3517" s="10" t="s">
        <v>7298</v>
      </c>
      <c r="B3517" s="11" t="s">
        <v>459</v>
      </c>
      <c r="C3517" s="11" t="s">
        <v>4177</v>
      </c>
      <c r="D3517" s="11">
        <v>98198</v>
      </c>
      <c r="E3517" s="16">
        <v>259000</v>
      </c>
      <c r="F3517" s="12">
        <v>4</v>
      </c>
      <c r="G3517" s="15">
        <v>1.5</v>
      </c>
      <c r="H3517" s="15">
        <v>1490</v>
      </c>
      <c r="I3517" s="13">
        <v>174</v>
      </c>
      <c r="J3517" s="11">
        <v>0</v>
      </c>
      <c r="K3517" s="15" t="s">
        <v>4183</v>
      </c>
      <c r="L3517" s="11" t="s">
        <v>4183</v>
      </c>
      <c r="M3517" s="11" t="s">
        <v>4184</v>
      </c>
      <c r="N3517" s="11" t="s">
        <v>4180</v>
      </c>
      <c r="O3517" s="11">
        <v>59</v>
      </c>
      <c r="P3517" s="11">
        <v>1963</v>
      </c>
      <c r="Q3517" s="11">
        <v>62</v>
      </c>
      <c r="R3517" s="11">
        <v>2</v>
      </c>
    </row>
    <row r="3518" spans="1:18">
      <c r="A3518" s="10" t="s">
        <v>7299</v>
      </c>
      <c r="B3518" s="11" t="s">
        <v>1392</v>
      </c>
      <c r="C3518" s="11" t="s">
        <v>4177</v>
      </c>
      <c r="D3518" s="11">
        <v>98030</v>
      </c>
      <c r="E3518" s="16">
        <v>259000</v>
      </c>
      <c r="F3518" s="12">
        <v>3</v>
      </c>
      <c r="G3518" s="15">
        <v>2</v>
      </c>
      <c r="H3518" s="15">
        <v>1870</v>
      </c>
      <c r="I3518" s="13">
        <v>139</v>
      </c>
      <c r="J3518" s="11">
        <v>0</v>
      </c>
      <c r="K3518" s="15" t="s">
        <v>4183</v>
      </c>
      <c r="L3518" s="11" t="s">
        <v>4178</v>
      </c>
      <c r="M3518" s="11" t="s">
        <v>4184</v>
      </c>
      <c r="N3518" s="11" t="s">
        <v>4180</v>
      </c>
      <c r="O3518" s="11">
        <v>39</v>
      </c>
      <c r="P3518" s="11">
        <v>0</v>
      </c>
      <c r="Q3518" s="11">
        <v>39</v>
      </c>
      <c r="R3518" s="11">
        <v>1</v>
      </c>
    </row>
    <row r="3519" spans="1:18">
      <c r="A3519" s="10" t="s">
        <v>7300</v>
      </c>
      <c r="B3519" s="11" t="s">
        <v>319</v>
      </c>
      <c r="C3519" s="11" t="s">
        <v>4177</v>
      </c>
      <c r="D3519" s="11">
        <v>98056</v>
      </c>
      <c r="E3519" s="16">
        <v>259000</v>
      </c>
      <c r="F3519" s="12">
        <v>3</v>
      </c>
      <c r="G3519" s="15">
        <v>1</v>
      </c>
      <c r="H3519" s="15">
        <v>1320</v>
      </c>
      <c r="I3519" s="13">
        <v>196</v>
      </c>
      <c r="J3519" s="11">
        <v>0</v>
      </c>
      <c r="K3519" s="15" t="s">
        <v>4183</v>
      </c>
      <c r="L3519" s="11" t="s">
        <v>4183</v>
      </c>
      <c r="M3519" s="11" t="s">
        <v>4184</v>
      </c>
      <c r="N3519" s="11" t="s">
        <v>4179</v>
      </c>
      <c r="O3519" s="11">
        <v>68</v>
      </c>
      <c r="P3519" s="11">
        <v>2001</v>
      </c>
      <c r="Q3519" s="11">
        <v>24</v>
      </c>
      <c r="R3519" s="11">
        <v>1</v>
      </c>
    </row>
    <row r="3520" spans="1:18">
      <c r="A3520" s="10" t="s">
        <v>7301</v>
      </c>
      <c r="B3520" s="11" t="s">
        <v>49</v>
      </c>
      <c r="C3520" s="11" t="s">
        <v>4177</v>
      </c>
      <c r="D3520" s="11">
        <v>98125</v>
      </c>
      <c r="E3520" s="16">
        <v>258125</v>
      </c>
      <c r="F3520" s="12">
        <v>2</v>
      </c>
      <c r="G3520" s="15">
        <v>1</v>
      </c>
      <c r="H3520" s="11">
        <v>930</v>
      </c>
      <c r="I3520" s="13">
        <v>278</v>
      </c>
      <c r="J3520" s="11">
        <v>0</v>
      </c>
      <c r="K3520" s="15" t="s">
        <v>4183</v>
      </c>
      <c r="L3520" s="11" t="s">
        <v>4183</v>
      </c>
      <c r="M3520" s="11" t="s">
        <v>4184</v>
      </c>
      <c r="N3520" s="11" t="s">
        <v>4180</v>
      </c>
      <c r="O3520" s="11">
        <v>101</v>
      </c>
      <c r="P3520" s="11">
        <v>2011</v>
      </c>
      <c r="Q3520" s="11">
        <v>14</v>
      </c>
      <c r="R3520" s="11">
        <v>1</v>
      </c>
    </row>
    <row r="3521" spans="1:18">
      <c r="A3521" s="10" t="s">
        <v>3644</v>
      </c>
      <c r="B3521" s="11" t="s">
        <v>459</v>
      </c>
      <c r="C3521" s="11" t="s">
        <v>4177</v>
      </c>
      <c r="D3521" s="11">
        <v>98198</v>
      </c>
      <c r="E3521" s="16">
        <v>258000</v>
      </c>
      <c r="F3521" s="12">
        <v>3</v>
      </c>
      <c r="G3521" s="15">
        <v>1</v>
      </c>
      <c r="H3521" s="15">
        <v>1490</v>
      </c>
      <c r="I3521" s="13">
        <v>173</v>
      </c>
      <c r="J3521" s="11">
        <v>0</v>
      </c>
      <c r="K3521" s="15" t="s">
        <v>4183</v>
      </c>
      <c r="L3521" s="11" t="s">
        <v>4178</v>
      </c>
      <c r="M3521" s="11" t="s">
        <v>4184</v>
      </c>
      <c r="N3521" s="11" t="s">
        <v>4180</v>
      </c>
      <c r="O3521" s="11">
        <v>56</v>
      </c>
      <c r="P3521" s="11">
        <v>2010</v>
      </c>
      <c r="Q3521" s="11">
        <v>15</v>
      </c>
      <c r="R3521" s="11">
        <v>1</v>
      </c>
    </row>
    <row r="3522" spans="1:18">
      <c r="A3522" s="10" t="s">
        <v>7302</v>
      </c>
      <c r="B3522" s="11" t="s">
        <v>920</v>
      </c>
      <c r="C3522" s="11" t="s">
        <v>4177</v>
      </c>
      <c r="D3522" s="11">
        <v>98038</v>
      </c>
      <c r="E3522" s="16">
        <v>258000</v>
      </c>
      <c r="F3522" s="12">
        <v>3</v>
      </c>
      <c r="G3522" s="15">
        <v>1.75</v>
      </c>
      <c r="H3522" s="15">
        <v>1620</v>
      </c>
      <c r="I3522" s="13">
        <v>159</v>
      </c>
      <c r="J3522" s="11">
        <v>0</v>
      </c>
      <c r="K3522" s="15" t="s">
        <v>4183</v>
      </c>
      <c r="L3522" s="11" t="s">
        <v>4178</v>
      </c>
      <c r="M3522" s="11" t="s">
        <v>4184</v>
      </c>
      <c r="N3522" s="11" t="s">
        <v>4180</v>
      </c>
      <c r="O3522" s="11">
        <v>37</v>
      </c>
      <c r="P3522" s="11">
        <v>2000</v>
      </c>
      <c r="Q3522" s="11">
        <v>25</v>
      </c>
      <c r="R3522" s="11">
        <v>1</v>
      </c>
    </row>
    <row r="3523" spans="1:18">
      <c r="A3523" s="10" t="s">
        <v>7303</v>
      </c>
      <c r="B3523" s="11" t="s">
        <v>675</v>
      </c>
      <c r="C3523" s="11" t="s">
        <v>4177</v>
      </c>
      <c r="D3523" s="11">
        <v>98003</v>
      </c>
      <c r="E3523" s="16">
        <v>257500</v>
      </c>
      <c r="F3523" s="12">
        <v>3</v>
      </c>
      <c r="G3523" s="15">
        <v>2.25</v>
      </c>
      <c r="H3523" s="15">
        <v>1715</v>
      </c>
      <c r="I3523" s="13">
        <v>150</v>
      </c>
      <c r="J3523" s="11">
        <v>0</v>
      </c>
      <c r="K3523" s="15" t="s">
        <v>4183</v>
      </c>
      <c r="L3523" s="11" t="s">
        <v>4183</v>
      </c>
      <c r="M3523" s="11" t="s">
        <v>4184</v>
      </c>
      <c r="N3523" s="11" t="s">
        <v>4180</v>
      </c>
      <c r="O3523" s="11">
        <v>30</v>
      </c>
      <c r="P3523" s="11">
        <v>0</v>
      </c>
      <c r="Q3523" s="11">
        <v>30</v>
      </c>
      <c r="R3523" s="11">
        <v>2</v>
      </c>
    </row>
    <row r="3524" spans="1:18">
      <c r="A3524" s="10" t="s">
        <v>7304</v>
      </c>
      <c r="B3524" s="11" t="s">
        <v>79</v>
      </c>
      <c r="C3524" s="11" t="s">
        <v>4177</v>
      </c>
      <c r="D3524" s="11">
        <v>98027</v>
      </c>
      <c r="E3524" s="16">
        <v>257500</v>
      </c>
      <c r="F3524" s="12">
        <v>4</v>
      </c>
      <c r="G3524" s="15">
        <v>1.75</v>
      </c>
      <c r="H3524" s="15">
        <v>2420</v>
      </c>
      <c r="I3524" s="13">
        <v>106</v>
      </c>
      <c r="J3524" s="11">
        <v>0</v>
      </c>
      <c r="K3524" s="15" t="s">
        <v>4183</v>
      </c>
      <c r="L3524" s="11" t="s">
        <v>4178</v>
      </c>
      <c r="M3524" s="11" t="s">
        <v>4184</v>
      </c>
      <c r="N3524" s="11" t="s">
        <v>4180</v>
      </c>
      <c r="O3524" s="11">
        <v>46</v>
      </c>
      <c r="P3524" s="11">
        <v>2014</v>
      </c>
      <c r="Q3524" s="11">
        <v>11</v>
      </c>
      <c r="R3524" s="11">
        <v>1</v>
      </c>
    </row>
    <row r="3525" spans="1:18">
      <c r="A3525" s="10" t="s">
        <v>7305</v>
      </c>
      <c r="B3525" s="11" t="s">
        <v>49</v>
      </c>
      <c r="C3525" s="11" t="s">
        <v>4177</v>
      </c>
      <c r="D3525" s="11">
        <v>98125</v>
      </c>
      <c r="E3525" s="16">
        <v>257500</v>
      </c>
      <c r="F3525" s="12">
        <v>2</v>
      </c>
      <c r="G3525" s="15">
        <v>2</v>
      </c>
      <c r="H3525" s="15">
        <v>1180</v>
      </c>
      <c r="I3525" s="13">
        <v>218</v>
      </c>
      <c r="J3525" s="11">
        <v>0</v>
      </c>
      <c r="K3525" s="15" t="s">
        <v>4183</v>
      </c>
      <c r="L3525" s="11" t="s">
        <v>4183</v>
      </c>
      <c r="M3525" s="11" t="s">
        <v>4184</v>
      </c>
      <c r="N3525" s="11" t="s">
        <v>4180</v>
      </c>
      <c r="O3525" s="11">
        <v>85</v>
      </c>
      <c r="P3525" s="11">
        <v>1996</v>
      </c>
      <c r="Q3525" s="11">
        <v>29</v>
      </c>
      <c r="R3525" s="11">
        <v>1</v>
      </c>
    </row>
    <row r="3526" spans="1:18">
      <c r="A3526" s="10" t="s">
        <v>7306</v>
      </c>
      <c r="B3526" s="11" t="s">
        <v>519</v>
      </c>
      <c r="C3526" s="11" t="s">
        <v>4177</v>
      </c>
      <c r="D3526" s="11">
        <v>98002</v>
      </c>
      <c r="E3526" s="16">
        <v>257200</v>
      </c>
      <c r="F3526" s="12">
        <v>3</v>
      </c>
      <c r="G3526" s="15">
        <v>2</v>
      </c>
      <c r="H3526" s="15">
        <v>1850</v>
      </c>
      <c r="I3526" s="13">
        <v>139</v>
      </c>
      <c r="J3526" s="11">
        <v>0</v>
      </c>
      <c r="K3526" s="15" t="s">
        <v>4183</v>
      </c>
      <c r="L3526" s="11" t="s">
        <v>4178</v>
      </c>
      <c r="M3526" s="11" t="s">
        <v>4184</v>
      </c>
      <c r="N3526" s="11" t="s">
        <v>4179</v>
      </c>
      <c r="O3526" s="11">
        <v>73</v>
      </c>
      <c r="P3526" s="11">
        <v>0</v>
      </c>
      <c r="Q3526" s="11">
        <v>73</v>
      </c>
      <c r="R3526" s="11">
        <v>1</v>
      </c>
    </row>
    <row r="3527" spans="1:18">
      <c r="A3527" s="10" t="s">
        <v>7307</v>
      </c>
      <c r="B3527" s="11" t="s">
        <v>675</v>
      </c>
      <c r="C3527" s="11" t="s">
        <v>4177</v>
      </c>
      <c r="D3527" s="11">
        <v>98023</v>
      </c>
      <c r="E3527" s="16">
        <v>257000</v>
      </c>
      <c r="F3527" s="12">
        <v>4</v>
      </c>
      <c r="G3527" s="15">
        <v>2.75</v>
      </c>
      <c r="H3527" s="15">
        <v>2330</v>
      </c>
      <c r="I3527" s="13">
        <v>110</v>
      </c>
      <c r="J3527" s="11">
        <v>0</v>
      </c>
      <c r="K3527" s="15" t="s">
        <v>4183</v>
      </c>
      <c r="L3527" s="11" t="s">
        <v>4178</v>
      </c>
      <c r="M3527" s="11" t="s">
        <v>4184</v>
      </c>
      <c r="N3527" s="11" t="s">
        <v>4180</v>
      </c>
      <c r="O3527" s="11">
        <v>35</v>
      </c>
      <c r="P3527" s="11">
        <v>2009</v>
      </c>
      <c r="Q3527" s="11">
        <v>16</v>
      </c>
      <c r="R3527" s="11">
        <v>1</v>
      </c>
    </row>
    <row r="3528" spans="1:18">
      <c r="A3528" s="10" t="s">
        <v>7308</v>
      </c>
      <c r="B3528" s="11" t="s">
        <v>675</v>
      </c>
      <c r="C3528" s="11" t="s">
        <v>4177</v>
      </c>
      <c r="D3528" s="11">
        <v>98023</v>
      </c>
      <c r="E3528" s="16">
        <v>256883</v>
      </c>
      <c r="F3528" s="12">
        <v>3</v>
      </c>
      <c r="G3528" s="15">
        <v>2.5</v>
      </c>
      <c r="H3528" s="15">
        <v>1690</v>
      </c>
      <c r="I3528" s="13">
        <v>152</v>
      </c>
      <c r="J3528" s="11">
        <v>0</v>
      </c>
      <c r="K3528" s="15" t="s">
        <v>4183</v>
      </c>
      <c r="L3528" s="11" t="s">
        <v>4183</v>
      </c>
      <c r="M3528" s="11" t="s">
        <v>4184</v>
      </c>
      <c r="N3528" s="11" t="s">
        <v>4180</v>
      </c>
      <c r="O3528" s="11">
        <v>22</v>
      </c>
      <c r="P3528" s="11">
        <v>0</v>
      </c>
      <c r="Q3528" s="11">
        <v>22</v>
      </c>
      <c r="R3528" s="11">
        <v>2</v>
      </c>
    </row>
    <row r="3529" spans="1:18">
      <c r="A3529" s="10" t="s">
        <v>7309</v>
      </c>
      <c r="B3529" s="11" t="s">
        <v>1392</v>
      </c>
      <c r="C3529" s="11" t="s">
        <v>4177</v>
      </c>
      <c r="D3529" s="11">
        <v>98042</v>
      </c>
      <c r="E3529" s="16">
        <v>256750</v>
      </c>
      <c r="F3529" s="12">
        <v>3</v>
      </c>
      <c r="G3529" s="15">
        <v>2.5</v>
      </c>
      <c r="H3529" s="15">
        <v>1990</v>
      </c>
      <c r="I3529" s="13">
        <v>129</v>
      </c>
      <c r="J3529" s="11">
        <v>0</v>
      </c>
      <c r="K3529" s="15" t="s">
        <v>4183</v>
      </c>
      <c r="L3529" s="11" t="s">
        <v>4178</v>
      </c>
      <c r="M3529" s="11" t="s">
        <v>4184</v>
      </c>
      <c r="N3529" s="11" t="s">
        <v>4180</v>
      </c>
      <c r="O3529" s="11">
        <v>56</v>
      </c>
      <c r="P3529" s="11">
        <v>2010</v>
      </c>
      <c r="Q3529" s="11">
        <v>15</v>
      </c>
      <c r="R3529" s="11">
        <v>1</v>
      </c>
    </row>
    <row r="3530" spans="1:18">
      <c r="A3530" s="10" t="s">
        <v>7310</v>
      </c>
      <c r="B3530" s="11" t="s">
        <v>619</v>
      </c>
      <c r="C3530" s="11" t="s">
        <v>4177</v>
      </c>
      <c r="D3530" s="11">
        <v>98070</v>
      </c>
      <c r="E3530" s="16">
        <v>256500</v>
      </c>
      <c r="F3530" s="12">
        <v>2</v>
      </c>
      <c r="G3530" s="15">
        <v>1</v>
      </c>
      <c r="H3530" s="15">
        <v>1120</v>
      </c>
      <c r="I3530" s="13">
        <v>229</v>
      </c>
      <c r="J3530" s="11">
        <v>0</v>
      </c>
      <c r="K3530" s="15" t="s">
        <v>4183</v>
      </c>
      <c r="L3530" s="11" t="s">
        <v>4183</v>
      </c>
      <c r="M3530" s="11" t="s">
        <v>4184</v>
      </c>
      <c r="N3530" s="11" t="s">
        <v>4179</v>
      </c>
      <c r="O3530" s="11">
        <v>45</v>
      </c>
      <c r="P3530" s="11">
        <v>0</v>
      </c>
      <c r="Q3530" s="11">
        <v>45</v>
      </c>
      <c r="R3530" s="11">
        <v>1</v>
      </c>
    </row>
    <row r="3531" spans="1:18">
      <c r="A3531" s="10" t="s">
        <v>7311</v>
      </c>
      <c r="B3531" s="11" t="s">
        <v>459</v>
      </c>
      <c r="C3531" s="11" t="s">
        <v>4177</v>
      </c>
      <c r="D3531" s="11">
        <v>98198</v>
      </c>
      <c r="E3531" s="16">
        <v>256000</v>
      </c>
      <c r="F3531" s="12">
        <v>4</v>
      </c>
      <c r="G3531" s="15">
        <v>2.5</v>
      </c>
      <c r="H3531" s="15">
        <v>2050</v>
      </c>
      <c r="I3531" s="13">
        <v>125</v>
      </c>
      <c r="J3531" s="11">
        <v>0</v>
      </c>
      <c r="K3531" s="15" t="s">
        <v>4183</v>
      </c>
      <c r="L3531" s="11" t="s">
        <v>4183</v>
      </c>
      <c r="M3531" s="11" t="s">
        <v>4184</v>
      </c>
      <c r="N3531" s="11" t="s">
        <v>4180</v>
      </c>
      <c r="O3531" s="11">
        <v>23</v>
      </c>
      <c r="P3531" s="11">
        <v>0</v>
      </c>
      <c r="Q3531" s="11">
        <v>23</v>
      </c>
      <c r="R3531" s="11">
        <v>2</v>
      </c>
    </row>
    <row r="3532" spans="1:18">
      <c r="A3532" s="10" t="s">
        <v>7312</v>
      </c>
      <c r="B3532" s="11" t="s">
        <v>1392</v>
      </c>
      <c r="C3532" s="11" t="s">
        <v>4177</v>
      </c>
      <c r="D3532" s="11">
        <v>98031</v>
      </c>
      <c r="E3532" s="16">
        <v>255950</v>
      </c>
      <c r="F3532" s="12">
        <v>3</v>
      </c>
      <c r="G3532" s="15">
        <v>2.5</v>
      </c>
      <c r="H3532" s="15">
        <v>1720</v>
      </c>
      <c r="I3532" s="13">
        <v>149</v>
      </c>
      <c r="J3532" s="11">
        <v>0</v>
      </c>
      <c r="K3532" s="15" t="s">
        <v>4183</v>
      </c>
      <c r="L3532" s="11" t="s">
        <v>4183</v>
      </c>
      <c r="M3532" s="11" t="s">
        <v>4184</v>
      </c>
      <c r="N3532" s="11" t="s">
        <v>4180</v>
      </c>
      <c r="O3532" s="11">
        <v>33</v>
      </c>
      <c r="P3532" s="11">
        <v>0</v>
      </c>
      <c r="Q3532" s="11">
        <v>33</v>
      </c>
      <c r="R3532" s="11">
        <v>2</v>
      </c>
    </row>
    <row r="3533" spans="1:18">
      <c r="A3533" s="10" t="s">
        <v>7313</v>
      </c>
      <c r="B3533" s="11" t="s">
        <v>459</v>
      </c>
      <c r="C3533" s="11" t="s">
        <v>4177</v>
      </c>
      <c r="D3533" s="11">
        <v>98198</v>
      </c>
      <c r="E3533" s="16">
        <v>255000</v>
      </c>
      <c r="F3533" s="12">
        <v>2</v>
      </c>
      <c r="G3533" s="15">
        <v>1</v>
      </c>
      <c r="H3533" s="15">
        <v>1200</v>
      </c>
      <c r="I3533" s="13">
        <v>213</v>
      </c>
      <c r="J3533" s="11">
        <v>0</v>
      </c>
      <c r="K3533" s="15" t="s">
        <v>4183</v>
      </c>
      <c r="L3533" s="11" t="s">
        <v>4183</v>
      </c>
      <c r="M3533" s="11" t="s">
        <v>4179</v>
      </c>
      <c r="N3533" s="11" t="s">
        <v>4181</v>
      </c>
      <c r="O3533" s="11">
        <v>108</v>
      </c>
      <c r="P3533" s="11">
        <v>0</v>
      </c>
      <c r="Q3533" s="11">
        <v>108</v>
      </c>
      <c r="R3533" s="11">
        <v>1</v>
      </c>
    </row>
    <row r="3534" spans="1:18">
      <c r="A3534" s="10" t="s">
        <v>7314</v>
      </c>
      <c r="B3534" s="11" t="s">
        <v>519</v>
      </c>
      <c r="C3534" s="11" t="s">
        <v>4177</v>
      </c>
      <c r="D3534" s="11">
        <v>98092</v>
      </c>
      <c r="E3534" s="16">
        <v>255000</v>
      </c>
      <c r="F3534" s="12">
        <v>4</v>
      </c>
      <c r="G3534" s="15">
        <v>2.25</v>
      </c>
      <c r="H3534" s="15">
        <v>1680</v>
      </c>
      <c r="I3534" s="13">
        <v>152</v>
      </c>
      <c r="J3534" s="11">
        <v>0</v>
      </c>
      <c r="K3534" s="15" t="s">
        <v>4183</v>
      </c>
      <c r="L3534" s="11" t="s">
        <v>4183</v>
      </c>
      <c r="M3534" s="11" t="s">
        <v>4184</v>
      </c>
      <c r="N3534" s="11" t="s">
        <v>4180</v>
      </c>
      <c r="O3534" s="11">
        <v>23</v>
      </c>
      <c r="P3534" s="11">
        <v>0</v>
      </c>
      <c r="Q3534" s="11">
        <v>23</v>
      </c>
      <c r="R3534" s="11">
        <v>2</v>
      </c>
    </row>
    <row r="3535" spans="1:18">
      <c r="A3535" s="10" t="s">
        <v>7315</v>
      </c>
      <c r="B3535" s="11" t="s">
        <v>519</v>
      </c>
      <c r="C3535" s="11" t="s">
        <v>4177</v>
      </c>
      <c r="D3535" s="11">
        <v>98092</v>
      </c>
      <c r="E3535" s="16">
        <v>255000</v>
      </c>
      <c r="F3535" s="12">
        <v>3</v>
      </c>
      <c r="G3535" s="15">
        <v>2.5</v>
      </c>
      <c r="H3535" s="15">
        <v>1720</v>
      </c>
      <c r="I3535" s="13">
        <v>148</v>
      </c>
      <c r="J3535" s="11">
        <v>0</v>
      </c>
      <c r="K3535" s="15" t="s">
        <v>4183</v>
      </c>
      <c r="L3535" s="11" t="s">
        <v>4183</v>
      </c>
      <c r="M3535" s="11" t="s">
        <v>4184</v>
      </c>
      <c r="N3535" s="11" t="s">
        <v>4180</v>
      </c>
      <c r="O3535" s="11">
        <v>27</v>
      </c>
      <c r="P3535" s="11">
        <v>2006</v>
      </c>
      <c r="Q3535" s="11">
        <v>19</v>
      </c>
      <c r="R3535" s="11">
        <v>2</v>
      </c>
    </row>
    <row r="3536" spans="1:18">
      <c r="A3536" s="10" t="s">
        <v>7316</v>
      </c>
      <c r="B3536" s="11" t="s">
        <v>1178</v>
      </c>
      <c r="C3536" s="11" t="s">
        <v>4177</v>
      </c>
      <c r="D3536" s="11">
        <v>98010</v>
      </c>
      <c r="E3536" s="16">
        <v>255000</v>
      </c>
      <c r="F3536" s="12">
        <v>3</v>
      </c>
      <c r="G3536" s="15">
        <v>1.75</v>
      </c>
      <c r="H3536" s="15">
        <v>1550</v>
      </c>
      <c r="I3536" s="13">
        <v>165</v>
      </c>
      <c r="J3536" s="11">
        <v>0</v>
      </c>
      <c r="K3536" s="15" t="s">
        <v>4183</v>
      </c>
      <c r="L3536" s="11" t="s">
        <v>4178</v>
      </c>
      <c r="M3536" s="11" t="s">
        <v>4184</v>
      </c>
      <c r="N3536" s="11" t="s">
        <v>4180</v>
      </c>
      <c r="O3536" s="11">
        <v>49</v>
      </c>
      <c r="P3536" s="11">
        <v>0</v>
      </c>
      <c r="Q3536" s="11">
        <v>49</v>
      </c>
      <c r="R3536" s="11">
        <v>1</v>
      </c>
    </row>
    <row r="3537" spans="1:18">
      <c r="A3537" s="10" t="s">
        <v>7317</v>
      </c>
      <c r="B3537" s="11" t="s">
        <v>675</v>
      </c>
      <c r="C3537" s="11" t="s">
        <v>4177</v>
      </c>
      <c r="D3537" s="11">
        <v>98003</v>
      </c>
      <c r="E3537" s="16">
        <v>255000</v>
      </c>
      <c r="F3537" s="12">
        <v>4</v>
      </c>
      <c r="G3537" s="15">
        <v>2.5</v>
      </c>
      <c r="H3537" s="15">
        <v>2070</v>
      </c>
      <c r="I3537" s="13">
        <v>123</v>
      </c>
      <c r="J3537" s="11">
        <v>0</v>
      </c>
      <c r="K3537" s="15" t="s">
        <v>4183</v>
      </c>
      <c r="L3537" s="11" t="s">
        <v>4183</v>
      </c>
      <c r="M3537" s="11" t="s">
        <v>4184</v>
      </c>
      <c r="N3537" s="11" t="s">
        <v>4180</v>
      </c>
      <c r="O3537" s="11">
        <v>36</v>
      </c>
      <c r="P3537" s="11">
        <v>0</v>
      </c>
      <c r="Q3537" s="11">
        <v>36</v>
      </c>
      <c r="R3537" s="11">
        <v>2</v>
      </c>
    </row>
    <row r="3538" spans="1:18">
      <c r="A3538" s="10" t="s">
        <v>7318</v>
      </c>
      <c r="B3538" s="11" t="s">
        <v>1392</v>
      </c>
      <c r="C3538" s="11" t="s">
        <v>4177</v>
      </c>
      <c r="D3538" s="11">
        <v>98031</v>
      </c>
      <c r="E3538" s="16">
        <v>255000</v>
      </c>
      <c r="F3538" s="12">
        <v>3</v>
      </c>
      <c r="G3538" s="15">
        <v>2</v>
      </c>
      <c r="H3538" s="15">
        <v>1490</v>
      </c>
      <c r="I3538" s="13">
        <v>171</v>
      </c>
      <c r="J3538" s="11">
        <v>0</v>
      </c>
      <c r="K3538" s="15" t="s">
        <v>4183</v>
      </c>
      <c r="L3538" s="11" t="s">
        <v>4183</v>
      </c>
      <c r="M3538" s="11" t="s">
        <v>4184</v>
      </c>
      <c r="N3538" s="11" t="s">
        <v>4180</v>
      </c>
      <c r="O3538" s="11">
        <v>41</v>
      </c>
      <c r="P3538" s="11">
        <v>0</v>
      </c>
      <c r="Q3538" s="11">
        <v>41</v>
      </c>
      <c r="R3538" s="11">
        <v>1.5</v>
      </c>
    </row>
    <row r="3539" spans="1:18">
      <c r="A3539" s="10" t="s">
        <v>7319</v>
      </c>
      <c r="B3539" s="11" t="s">
        <v>1392</v>
      </c>
      <c r="C3539" s="11" t="s">
        <v>4177</v>
      </c>
      <c r="D3539" s="11">
        <v>98030</v>
      </c>
      <c r="E3539" s="16">
        <v>255000</v>
      </c>
      <c r="F3539" s="12">
        <v>3</v>
      </c>
      <c r="G3539" s="15">
        <v>2.5</v>
      </c>
      <c r="H3539" s="15">
        <v>1610</v>
      </c>
      <c r="I3539" s="13">
        <v>158</v>
      </c>
      <c r="J3539" s="11">
        <v>0</v>
      </c>
      <c r="K3539" s="15" t="s">
        <v>4183</v>
      </c>
      <c r="L3539" s="11" t="s">
        <v>4183</v>
      </c>
      <c r="M3539" s="11" t="s">
        <v>4184</v>
      </c>
      <c r="N3539" s="11" t="s">
        <v>4180</v>
      </c>
      <c r="O3539" s="11">
        <v>31</v>
      </c>
      <c r="P3539" s="11">
        <v>0</v>
      </c>
      <c r="Q3539" s="11">
        <v>31</v>
      </c>
      <c r="R3539" s="11">
        <v>2</v>
      </c>
    </row>
    <row r="3540" spans="1:18">
      <c r="A3540" s="10" t="s">
        <v>7320</v>
      </c>
      <c r="B3540" s="11" t="s">
        <v>1392</v>
      </c>
      <c r="C3540" s="11" t="s">
        <v>4177</v>
      </c>
      <c r="D3540" s="11">
        <v>98030</v>
      </c>
      <c r="E3540" s="16">
        <v>255000</v>
      </c>
      <c r="F3540" s="12">
        <v>3</v>
      </c>
      <c r="G3540" s="15">
        <v>1.75</v>
      </c>
      <c r="H3540" s="15">
        <v>1700</v>
      </c>
      <c r="I3540" s="13">
        <v>150</v>
      </c>
      <c r="J3540" s="11">
        <v>0</v>
      </c>
      <c r="K3540" s="15" t="s">
        <v>4183</v>
      </c>
      <c r="L3540" s="11" t="s">
        <v>4183</v>
      </c>
      <c r="M3540" s="11" t="s">
        <v>4184</v>
      </c>
      <c r="N3540" s="11" t="s">
        <v>4180</v>
      </c>
      <c r="O3540" s="11">
        <v>38</v>
      </c>
      <c r="P3540" s="11">
        <v>2000</v>
      </c>
      <c r="Q3540" s="11">
        <v>25</v>
      </c>
      <c r="R3540" s="11">
        <v>1</v>
      </c>
    </row>
    <row r="3541" spans="1:18">
      <c r="A3541" s="10" t="s">
        <v>7321</v>
      </c>
      <c r="B3541" s="11" t="s">
        <v>319</v>
      </c>
      <c r="C3541" s="11" t="s">
        <v>4177</v>
      </c>
      <c r="D3541" s="11">
        <v>98058</v>
      </c>
      <c r="E3541" s="16">
        <v>255000</v>
      </c>
      <c r="F3541" s="12">
        <v>3</v>
      </c>
      <c r="G3541" s="15">
        <v>1.5</v>
      </c>
      <c r="H3541" s="15">
        <v>1060</v>
      </c>
      <c r="I3541" s="13">
        <v>241</v>
      </c>
      <c r="J3541" s="11">
        <v>0</v>
      </c>
      <c r="K3541" s="15" t="s">
        <v>4183</v>
      </c>
      <c r="L3541" s="11" t="s">
        <v>4183</v>
      </c>
      <c r="M3541" s="11" t="s">
        <v>4184</v>
      </c>
      <c r="N3541" s="11" t="s">
        <v>4180</v>
      </c>
      <c r="O3541" s="11">
        <v>52</v>
      </c>
      <c r="P3541" s="11">
        <v>2013</v>
      </c>
      <c r="Q3541" s="11">
        <v>12</v>
      </c>
      <c r="R3541" s="11">
        <v>1</v>
      </c>
    </row>
    <row r="3542" spans="1:18">
      <c r="A3542" s="10" t="s">
        <v>3665</v>
      </c>
      <c r="B3542" s="11" t="s">
        <v>49</v>
      </c>
      <c r="C3542" s="11" t="s">
        <v>4177</v>
      </c>
      <c r="D3542" s="11">
        <v>98133</v>
      </c>
      <c r="E3542" s="16">
        <v>255000</v>
      </c>
      <c r="F3542" s="12">
        <v>2</v>
      </c>
      <c r="G3542" s="15">
        <v>1.5</v>
      </c>
      <c r="H3542" s="11">
        <v>920</v>
      </c>
      <c r="I3542" s="13">
        <v>277</v>
      </c>
      <c r="J3542" s="11">
        <v>0</v>
      </c>
      <c r="K3542" s="15" t="s">
        <v>4183</v>
      </c>
      <c r="L3542" s="11" t="s">
        <v>4183</v>
      </c>
      <c r="M3542" s="11" t="s">
        <v>4184</v>
      </c>
      <c r="N3542" s="11" t="s">
        <v>4180</v>
      </c>
      <c r="O3542" s="11">
        <v>30</v>
      </c>
      <c r="P3542" s="11">
        <v>0</v>
      </c>
      <c r="Q3542" s="11">
        <v>30</v>
      </c>
      <c r="R3542" s="11">
        <v>2</v>
      </c>
    </row>
    <row r="3543" spans="1:18">
      <c r="A3543" s="10" t="s">
        <v>3666</v>
      </c>
      <c r="B3543" s="11" t="s">
        <v>49</v>
      </c>
      <c r="C3543" s="11" t="s">
        <v>4177</v>
      </c>
      <c r="D3543" s="11">
        <v>98108</v>
      </c>
      <c r="E3543" s="16">
        <v>255000</v>
      </c>
      <c r="F3543" s="12">
        <v>2</v>
      </c>
      <c r="G3543" s="15">
        <v>1</v>
      </c>
      <c r="H3543" s="15">
        <v>1320</v>
      </c>
      <c r="I3543" s="13">
        <v>193</v>
      </c>
      <c r="J3543" s="11">
        <v>0</v>
      </c>
      <c r="K3543" s="15" t="s">
        <v>4183</v>
      </c>
      <c r="L3543" s="11" t="s">
        <v>4178</v>
      </c>
      <c r="M3543" s="11" t="s">
        <v>4184</v>
      </c>
      <c r="N3543" s="11" t="s">
        <v>4180</v>
      </c>
      <c r="O3543" s="11">
        <v>106</v>
      </c>
      <c r="P3543" s="11">
        <v>2001</v>
      </c>
      <c r="Q3543" s="11">
        <v>24</v>
      </c>
      <c r="R3543" s="11">
        <v>1</v>
      </c>
    </row>
    <row r="3544" spans="1:18">
      <c r="A3544" s="10" t="s">
        <v>7322</v>
      </c>
      <c r="B3544" s="11" t="s">
        <v>49</v>
      </c>
      <c r="C3544" s="11" t="s">
        <v>4177</v>
      </c>
      <c r="D3544" s="11">
        <v>98126</v>
      </c>
      <c r="E3544" s="16">
        <v>255000</v>
      </c>
      <c r="F3544" s="12">
        <v>2</v>
      </c>
      <c r="G3544" s="15">
        <v>1</v>
      </c>
      <c r="H3544" s="15">
        <v>1220</v>
      </c>
      <c r="I3544" s="13">
        <v>209</v>
      </c>
      <c r="J3544" s="11">
        <v>0</v>
      </c>
      <c r="K3544" s="15" t="s">
        <v>4183</v>
      </c>
      <c r="L3544" s="11" t="s">
        <v>4178</v>
      </c>
      <c r="M3544" s="11" t="s">
        <v>4184</v>
      </c>
      <c r="N3544" s="11" t="s">
        <v>4180</v>
      </c>
      <c r="O3544" s="11">
        <v>115</v>
      </c>
      <c r="P3544" s="11">
        <v>2006</v>
      </c>
      <c r="Q3544" s="11">
        <v>19</v>
      </c>
      <c r="R3544" s="11">
        <v>1</v>
      </c>
    </row>
    <row r="3545" spans="1:18">
      <c r="A3545" s="10" t="s">
        <v>7323</v>
      </c>
      <c r="B3545" s="11" t="s">
        <v>49</v>
      </c>
      <c r="C3545" s="11" t="s">
        <v>4177</v>
      </c>
      <c r="D3545" s="11">
        <v>98178</v>
      </c>
      <c r="E3545" s="16">
        <v>255000</v>
      </c>
      <c r="F3545" s="12">
        <v>4</v>
      </c>
      <c r="G3545" s="15">
        <v>2</v>
      </c>
      <c r="H3545" s="15">
        <v>2430</v>
      </c>
      <c r="I3545" s="13">
        <v>105</v>
      </c>
      <c r="J3545" s="11">
        <v>0</v>
      </c>
      <c r="K3545" s="15" t="s">
        <v>4183</v>
      </c>
      <c r="L3545" s="11" t="s">
        <v>4178</v>
      </c>
      <c r="M3545" s="11" t="s">
        <v>4184</v>
      </c>
      <c r="N3545" s="11" t="s">
        <v>4180</v>
      </c>
      <c r="O3545" s="11">
        <v>65</v>
      </c>
      <c r="P3545" s="11">
        <v>2012</v>
      </c>
      <c r="Q3545" s="11">
        <v>13</v>
      </c>
      <c r="R3545" s="11">
        <v>1</v>
      </c>
    </row>
    <row r="3546" spans="1:18">
      <c r="A3546" s="10" t="s">
        <v>7324</v>
      </c>
      <c r="B3546" s="11" t="s">
        <v>100</v>
      </c>
      <c r="C3546" s="11" t="s">
        <v>4177</v>
      </c>
      <c r="D3546" s="11">
        <v>98155</v>
      </c>
      <c r="E3546" s="16">
        <v>255000</v>
      </c>
      <c r="F3546" s="12">
        <v>3</v>
      </c>
      <c r="G3546" s="15">
        <v>1</v>
      </c>
      <c r="H3546" s="11">
        <v>960</v>
      </c>
      <c r="I3546" s="13">
        <v>266</v>
      </c>
      <c r="J3546" s="11">
        <v>0</v>
      </c>
      <c r="K3546" s="15" t="s">
        <v>4183</v>
      </c>
      <c r="L3546" s="11" t="s">
        <v>4183</v>
      </c>
      <c r="M3546" s="11" t="s">
        <v>4184</v>
      </c>
      <c r="N3546" s="11" t="s">
        <v>4180</v>
      </c>
      <c r="O3546" s="11">
        <v>70</v>
      </c>
      <c r="P3546" s="11">
        <v>2005</v>
      </c>
      <c r="Q3546" s="11">
        <v>20</v>
      </c>
      <c r="R3546" s="11">
        <v>1</v>
      </c>
    </row>
    <row r="3547" spans="1:18">
      <c r="A3547" s="10" t="s">
        <v>7325</v>
      </c>
      <c r="B3547" s="11" t="s">
        <v>519</v>
      </c>
      <c r="C3547" s="11" t="s">
        <v>4177</v>
      </c>
      <c r="D3547" s="11">
        <v>98092</v>
      </c>
      <c r="E3547" s="16">
        <v>254600</v>
      </c>
      <c r="F3547" s="12">
        <v>3</v>
      </c>
      <c r="G3547" s="15">
        <v>2</v>
      </c>
      <c r="H3547" s="15">
        <v>1470</v>
      </c>
      <c r="I3547" s="13">
        <v>173</v>
      </c>
      <c r="J3547" s="11">
        <v>0</v>
      </c>
      <c r="K3547" s="15" t="s">
        <v>4183</v>
      </c>
      <c r="L3547" s="11" t="s">
        <v>4183</v>
      </c>
      <c r="M3547" s="11" t="s">
        <v>4184</v>
      </c>
      <c r="N3547" s="11" t="s">
        <v>4179</v>
      </c>
      <c r="O3547" s="11">
        <v>57</v>
      </c>
      <c r="P3547" s="11">
        <v>0</v>
      </c>
      <c r="Q3547" s="11">
        <v>57</v>
      </c>
      <c r="R3547" s="11">
        <v>1</v>
      </c>
    </row>
    <row r="3548" spans="1:18">
      <c r="A3548" s="10" t="s">
        <v>7326</v>
      </c>
      <c r="B3548" s="11" t="s">
        <v>519</v>
      </c>
      <c r="C3548" s="11" t="s">
        <v>4177</v>
      </c>
      <c r="D3548" s="11">
        <v>98092</v>
      </c>
      <c r="E3548" s="16">
        <v>254500</v>
      </c>
      <c r="F3548" s="12">
        <v>4</v>
      </c>
      <c r="G3548" s="15">
        <v>2.75</v>
      </c>
      <c r="H3548" s="15">
        <v>2570</v>
      </c>
      <c r="I3548" s="13">
        <v>99</v>
      </c>
      <c r="J3548" s="11">
        <v>0</v>
      </c>
      <c r="K3548" s="15" t="s">
        <v>4183</v>
      </c>
      <c r="L3548" s="11" t="s">
        <v>4178</v>
      </c>
      <c r="M3548" s="11" t="s">
        <v>4184</v>
      </c>
      <c r="N3548" s="11" t="s">
        <v>4180</v>
      </c>
      <c r="O3548" s="11">
        <v>27</v>
      </c>
      <c r="P3548" s="11">
        <v>2006</v>
      </c>
      <c r="Q3548" s="11">
        <v>19</v>
      </c>
      <c r="R3548" s="11">
        <v>2</v>
      </c>
    </row>
    <row r="3549" spans="1:18">
      <c r="A3549" s="10" t="s">
        <v>7327</v>
      </c>
      <c r="B3549" s="11" t="s">
        <v>519</v>
      </c>
      <c r="C3549" s="11" t="s">
        <v>4177</v>
      </c>
      <c r="D3549" s="11">
        <v>98001</v>
      </c>
      <c r="E3549" s="16">
        <v>254000</v>
      </c>
      <c r="F3549" s="12">
        <v>5</v>
      </c>
      <c r="G3549" s="15">
        <v>2</v>
      </c>
      <c r="H3549" s="15">
        <v>2080</v>
      </c>
      <c r="I3549" s="13">
        <v>122</v>
      </c>
      <c r="J3549" s="11">
        <v>0</v>
      </c>
      <c r="K3549" s="15" t="s">
        <v>4183</v>
      </c>
      <c r="L3549" s="11" t="s">
        <v>4178</v>
      </c>
      <c r="M3549" s="11" t="s">
        <v>4184</v>
      </c>
      <c r="N3549" s="11" t="s">
        <v>4181</v>
      </c>
      <c r="O3549" s="11">
        <v>66</v>
      </c>
      <c r="P3549" s="11">
        <v>0</v>
      </c>
      <c r="Q3549" s="11">
        <v>66</v>
      </c>
      <c r="R3549" s="11">
        <v>1</v>
      </c>
    </row>
    <row r="3550" spans="1:18">
      <c r="A3550" s="10" t="s">
        <v>7328</v>
      </c>
      <c r="B3550" s="11" t="s">
        <v>33</v>
      </c>
      <c r="C3550" s="11" t="s">
        <v>4177</v>
      </c>
      <c r="D3550" s="11">
        <v>98006</v>
      </c>
      <c r="E3550" s="16">
        <v>254000</v>
      </c>
      <c r="F3550" s="12">
        <v>3</v>
      </c>
      <c r="G3550" s="15">
        <v>1.5</v>
      </c>
      <c r="H3550" s="15">
        <v>1770</v>
      </c>
      <c r="I3550" s="13">
        <v>144</v>
      </c>
      <c r="J3550" s="11">
        <v>0</v>
      </c>
      <c r="K3550" s="15" t="s">
        <v>4183</v>
      </c>
      <c r="L3550" s="11" t="s">
        <v>4178</v>
      </c>
      <c r="M3550" s="11" t="s">
        <v>4184</v>
      </c>
      <c r="N3550" s="11" t="s">
        <v>4180</v>
      </c>
      <c r="O3550" s="11">
        <v>66</v>
      </c>
      <c r="P3550" s="11">
        <v>1989</v>
      </c>
      <c r="Q3550" s="11">
        <v>36</v>
      </c>
      <c r="R3550" s="11">
        <v>1</v>
      </c>
    </row>
    <row r="3551" spans="1:18">
      <c r="A3551" s="10" t="s">
        <v>7329</v>
      </c>
      <c r="B3551" s="11" t="s">
        <v>920</v>
      </c>
      <c r="C3551" s="11" t="s">
        <v>4177</v>
      </c>
      <c r="D3551" s="11">
        <v>98038</v>
      </c>
      <c r="E3551" s="16">
        <v>254000</v>
      </c>
      <c r="F3551" s="12">
        <v>3</v>
      </c>
      <c r="G3551" s="15">
        <v>2</v>
      </c>
      <c r="H3551" s="15">
        <v>1480</v>
      </c>
      <c r="I3551" s="13">
        <v>172</v>
      </c>
      <c r="J3551" s="11">
        <v>0</v>
      </c>
      <c r="K3551" s="15" t="s">
        <v>4183</v>
      </c>
      <c r="L3551" s="11" t="s">
        <v>4183</v>
      </c>
      <c r="M3551" s="11" t="s">
        <v>4184</v>
      </c>
      <c r="N3551" s="11" t="s">
        <v>4179</v>
      </c>
      <c r="O3551" s="11">
        <v>33</v>
      </c>
      <c r="P3551" s="11">
        <v>0</v>
      </c>
      <c r="Q3551" s="11">
        <v>33</v>
      </c>
      <c r="R3551" s="11">
        <v>1</v>
      </c>
    </row>
    <row r="3552" spans="1:18">
      <c r="A3552" s="10" t="s">
        <v>3675</v>
      </c>
      <c r="B3552" s="11" t="s">
        <v>49</v>
      </c>
      <c r="C3552" s="11" t="s">
        <v>4177</v>
      </c>
      <c r="D3552" s="11">
        <v>98108</v>
      </c>
      <c r="E3552" s="16">
        <v>254000</v>
      </c>
      <c r="F3552" s="12">
        <v>4</v>
      </c>
      <c r="G3552" s="15">
        <v>2</v>
      </c>
      <c r="H3552" s="15">
        <v>1510</v>
      </c>
      <c r="I3552" s="13">
        <v>168</v>
      </c>
      <c r="J3552" s="11">
        <v>0</v>
      </c>
      <c r="K3552" s="15" t="s">
        <v>4183</v>
      </c>
      <c r="L3552" s="11" t="s">
        <v>4183</v>
      </c>
      <c r="M3552" s="11" t="s">
        <v>4184</v>
      </c>
      <c r="N3552" s="11" t="s">
        <v>4180</v>
      </c>
      <c r="O3552" s="11">
        <v>70</v>
      </c>
      <c r="P3552" s="11">
        <v>2005</v>
      </c>
      <c r="Q3552" s="11">
        <v>20</v>
      </c>
      <c r="R3552" s="11">
        <v>1</v>
      </c>
    </row>
    <row r="3553" spans="1:18">
      <c r="A3553" s="10" t="s">
        <v>3676</v>
      </c>
      <c r="B3553" s="11" t="s">
        <v>100</v>
      </c>
      <c r="C3553" s="11" t="s">
        <v>4177</v>
      </c>
      <c r="D3553" s="11">
        <v>98133</v>
      </c>
      <c r="E3553" s="16">
        <v>254000</v>
      </c>
      <c r="F3553" s="12">
        <v>2</v>
      </c>
      <c r="G3553" s="15">
        <v>1</v>
      </c>
      <c r="H3553" s="15">
        <v>1060</v>
      </c>
      <c r="I3553" s="13">
        <v>240</v>
      </c>
      <c r="J3553" s="11">
        <v>0</v>
      </c>
      <c r="K3553" s="15" t="s">
        <v>4183</v>
      </c>
      <c r="L3553" s="11" t="s">
        <v>4183</v>
      </c>
      <c r="M3553" s="11" t="s">
        <v>4184</v>
      </c>
      <c r="N3553" s="11" t="s">
        <v>4179</v>
      </c>
      <c r="O3553" s="11">
        <v>73</v>
      </c>
      <c r="P3553" s="11">
        <v>0</v>
      </c>
      <c r="Q3553" s="11">
        <v>73</v>
      </c>
      <c r="R3553" s="11">
        <v>1</v>
      </c>
    </row>
    <row r="3554" spans="1:18">
      <c r="A3554" s="10" t="s">
        <v>7330</v>
      </c>
      <c r="B3554" s="11" t="s">
        <v>5840</v>
      </c>
      <c r="C3554" s="11" t="s">
        <v>4177</v>
      </c>
      <c r="D3554" s="11">
        <v>98188</v>
      </c>
      <c r="E3554" s="16">
        <v>253779</v>
      </c>
      <c r="F3554" s="12">
        <v>4</v>
      </c>
      <c r="G3554" s="15">
        <v>2</v>
      </c>
      <c r="H3554" s="15">
        <v>2030</v>
      </c>
      <c r="I3554" s="13">
        <v>125</v>
      </c>
      <c r="J3554" s="11">
        <v>0</v>
      </c>
      <c r="K3554" s="15" t="s">
        <v>4183</v>
      </c>
      <c r="L3554" s="11" t="s">
        <v>4178</v>
      </c>
      <c r="M3554" s="11" t="s">
        <v>4184</v>
      </c>
      <c r="N3554" s="11" t="s">
        <v>4180</v>
      </c>
      <c r="O3554" s="11">
        <v>78</v>
      </c>
      <c r="P3554" s="11">
        <v>2012</v>
      </c>
      <c r="Q3554" s="11">
        <v>13</v>
      </c>
      <c r="R3554" s="11">
        <v>1.5</v>
      </c>
    </row>
    <row r="3555" spans="1:18">
      <c r="A3555" s="10" t="s">
        <v>7331</v>
      </c>
      <c r="B3555" s="11" t="s">
        <v>675</v>
      </c>
      <c r="C3555" s="11" t="s">
        <v>4177</v>
      </c>
      <c r="D3555" s="11">
        <v>98003</v>
      </c>
      <c r="E3555" s="16">
        <v>253500</v>
      </c>
      <c r="F3555" s="12">
        <v>3</v>
      </c>
      <c r="G3555" s="15">
        <v>1</v>
      </c>
      <c r="H3555" s="15">
        <v>1640</v>
      </c>
      <c r="I3555" s="13">
        <v>155</v>
      </c>
      <c r="J3555" s="11">
        <v>0</v>
      </c>
      <c r="K3555" s="15" t="s">
        <v>4183</v>
      </c>
      <c r="L3555" s="11" t="s">
        <v>4178</v>
      </c>
      <c r="M3555" s="11" t="s">
        <v>4184</v>
      </c>
      <c r="N3555" s="11" t="s">
        <v>4179</v>
      </c>
      <c r="O3555" s="11">
        <v>71</v>
      </c>
      <c r="P3555" s="11">
        <v>1979</v>
      </c>
      <c r="Q3555" s="11">
        <v>46</v>
      </c>
      <c r="R3555" s="11">
        <v>1</v>
      </c>
    </row>
    <row r="3556" spans="1:18">
      <c r="A3556" s="10" t="s">
        <v>7332</v>
      </c>
      <c r="B3556" s="11" t="s">
        <v>49</v>
      </c>
      <c r="C3556" s="11" t="s">
        <v>4177</v>
      </c>
      <c r="D3556" s="11">
        <v>98126</v>
      </c>
      <c r="E3556" s="16">
        <v>253500</v>
      </c>
      <c r="F3556" s="12">
        <v>2</v>
      </c>
      <c r="G3556" s="15">
        <v>1</v>
      </c>
      <c r="H3556" s="11">
        <v>810</v>
      </c>
      <c r="I3556" s="13">
        <v>313</v>
      </c>
      <c r="J3556" s="11">
        <v>0</v>
      </c>
      <c r="K3556" s="15" t="s">
        <v>4183</v>
      </c>
      <c r="L3556" s="11" t="s">
        <v>4183</v>
      </c>
      <c r="M3556" s="11" t="s">
        <v>4184</v>
      </c>
      <c r="N3556" s="11" t="s">
        <v>4180</v>
      </c>
      <c r="O3556" s="11">
        <v>77</v>
      </c>
      <c r="P3556" s="11">
        <v>1994</v>
      </c>
      <c r="Q3556" s="11">
        <v>31</v>
      </c>
      <c r="R3556" s="11">
        <v>1</v>
      </c>
    </row>
    <row r="3557" spans="1:18">
      <c r="A3557" s="10" t="s">
        <v>7333</v>
      </c>
      <c r="B3557" s="11" t="s">
        <v>675</v>
      </c>
      <c r="C3557" s="11" t="s">
        <v>4177</v>
      </c>
      <c r="D3557" s="11">
        <v>98003</v>
      </c>
      <c r="E3557" s="16">
        <v>253400</v>
      </c>
      <c r="F3557" s="12">
        <v>3</v>
      </c>
      <c r="G3557" s="15">
        <v>2</v>
      </c>
      <c r="H3557" s="15">
        <v>1400</v>
      </c>
      <c r="I3557" s="13">
        <v>181</v>
      </c>
      <c r="J3557" s="11">
        <v>0</v>
      </c>
      <c r="K3557" s="15" t="s">
        <v>4183</v>
      </c>
      <c r="L3557" s="11" t="s">
        <v>4183</v>
      </c>
      <c r="M3557" s="11" t="s">
        <v>4184</v>
      </c>
      <c r="N3557" s="11" t="s">
        <v>4181</v>
      </c>
      <c r="O3557" s="11">
        <v>57</v>
      </c>
      <c r="P3557" s="11">
        <v>0</v>
      </c>
      <c r="Q3557" s="11">
        <v>57</v>
      </c>
      <c r="R3557" s="11">
        <v>1</v>
      </c>
    </row>
    <row r="3558" spans="1:18">
      <c r="A3558" s="10" t="s">
        <v>7334</v>
      </c>
      <c r="B3558" s="11" t="s">
        <v>84</v>
      </c>
      <c r="C3558" s="11" t="s">
        <v>4177</v>
      </c>
      <c r="D3558" s="11">
        <v>98042</v>
      </c>
      <c r="E3558" s="16">
        <v>253000</v>
      </c>
      <c r="F3558" s="12">
        <v>4</v>
      </c>
      <c r="G3558" s="15">
        <v>2.5</v>
      </c>
      <c r="H3558" s="15">
        <v>2230</v>
      </c>
      <c r="I3558" s="13">
        <v>113</v>
      </c>
      <c r="J3558" s="11">
        <v>0</v>
      </c>
      <c r="K3558" s="15" t="s">
        <v>4183</v>
      </c>
      <c r="L3558" s="11" t="s">
        <v>4183</v>
      </c>
      <c r="M3558" s="11" t="s">
        <v>4184</v>
      </c>
      <c r="N3558" s="11" t="s">
        <v>4180</v>
      </c>
      <c r="O3558" s="11">
        <v>19</v>
      </c>
      <c r="P3558" s="11">
        <v>0</v>
      </c>
      <c r="Q3558" s="11">
        <v>19</v>
      </c>
      <c r="R3558" s="11">
        <v>2</v>
      </c>
    </row>
    <row r="3559" spans="1:18">
      <c r="A3559" s="10" t="s">
        <v>7335</v>
      </c>
      <c r="B3559" s="11" t="s">
        <v>1392</v>
      </c>
      <c r="C3559" s="11" t="s">
        <v>4177</v>
      </c>
      <c r="D3559" s="11">
        <v>98031</v>
      </c>
      <c r="E3559" s="16">
        <v>253000</v>
      </c>
      <c r="F3559" s="12">
        <v>2</v>
      </c>
      <c r="G3559" s="15">
        <v>1</v>
      </c>
      <c r="H3559" s="15">
        <v>1310</v>
      </c>
      <c r="I3559" s="13">
        <v>193</v>
      </c>
      <c r="J3559" s="11">
        <v>0</v>
      </c>
      <c r="K3559" s="15" t="s">
        <v>4183</v>
      </c>
      <c r="L3559" s="11" t="s">
        <v>4178</v>
      </c>
      <c r="M3559" s="11" t="s">
        <v>4184</v>
      </c>
      <c r="N3559" s="11" t="s">
        <v>4179</v>
      </c>
      <c r="O3559" s="11">
        <v>45</v>
      </c>
      <c r="P3559" s="11">
        <v>0</v>
      </c>
      <c r="Q3559" s="11">
        <v>45</v>
      </c>
      <c r="R3559" s="11">
        <v>1</v>
      </c>
    </row>
    <row r="3560" spans="1:18">
      <c r="A3560" s="10" t="s">
        <v>3683</v>
      </c>
      <c r="B3560" s="11" t="s">
        <v>319</v>
      </c>
      <c r="C3560" s="11" t="s">
        <v>4177</v>
      </c>
      <c r="D3560" s="11">
        <v>98057</v>
      </c>
      <c r="E3560" s="16">
        <v>253000</v>
      </c>
      <c r="F3560" s="12">
        <v>2</v>
      </c>
      <c r="G3560" s="15">
        <v>1.75</v>
      </c>
      <c r="H3560" s="15">
        <v>1220</v>
      </c>
      <c r="I3560" s="13">
        <v>207</v>
      </c>
      <c r="J3560" s="11">
        <v>0</v>
      </c>
      <c r="K3560" s="15" t="s">
        <v>4183</v>
      </c>
      <c r="L3560" s="11" t="s">
        <v>4178</v>
      </c>
      <c r="M3560" s="11" t="s">
        <v>4184</v>
      </c>
      <c r="N3560" s="11" t="s">
        <v>4181</v>
      </c>
      <c r="O3560" s="11">
        <v>104</v>
      </c>
      <c r="P3560" s="11">
        <v>0</v>
      </c>
      <c r="Q3560" s="11">
        <v>104</v>
      </c>
      <c r="R3560" s="11">
        <v>1</v>
      </c>
    </row>
    <row r="3561" spans="1:18">
      <c r="A3561" s="10" t="s">
        <v>7336</v>
      </c>
      <c r="B3561" s="11" t="s">
        <v>49</v>
      </c>
      <c r="C3561" s="11" t="s">
        <v>4177</v>
      </c>
      <c r="D3561" s="11">
        <v>98178</v>
      </c>
      <c r="E3561" s="16">
        <v>253000</v>
      </c>
      <c r="F3561" s="12">
        <v>3</v>
      </c>
      <c r="G3561" s="15">
        <v>1.5</v>
      </c>
      <c r="H3561" s="11">
        <v>880</v>
      </c>
      <c r="I3561" s="13">
        <v>288</v>
      </c>
      <c r="J3561" s="11">
        <v>0</v>
      </c>
      <c r="K3561" s="15" t="s">
        <v>4183</v>
      </c>
      <c r="L3561" s="11" t="s">
        <v>4183</v>
      </c>
      <c r="M3561" s="11" t="s">
        <v>4184</v>
      </c>
      <c r="N3561" s="11" t="s">
        <v>4181</v>
      </c>
      <c r="O3561" s="11">
        <v>80</v>
      </c>
      <c r="P3561" s="11">
        <v>0</v>
      </c>
      <c r="Q3561" s="11">
        <v>80</v>
      </c>
      <c r="R3561" s="11">
        <v>1</v>
      </c>
    </row>
    <row r="3562" spans="1:18">
      <c r="A3562" s="10" t="s">
        <v>7337</v>
      </c>
      <c r="B3562" s="11" t="s">
        <v>93</v>
      </c>
      <c r="C3562" s="11" t="s">
        <v>4177</v>
      </c>
      <c r="D3562" s="11">
        <v>98188</v>
      </c>
      <c r="E3562" s="16">
        <v>253000</v>
      </c>
      <c r="F3562" s="12">
        <v>3</v>
      </c>
      <c r="G3562" s="15">
        <v>1.75</v>
      </c>
      <c r="H3562" s="15">
        <v>2040</v>
      </c>
      <c r="I3562" s="13">
        <v>124</v>
      </c>
      <c r="J3562" s="11">
        <v>0</v>
      </c>
      <c r="K3562" s="15" t="s">
        <v>4183</v>
      </c>
      <c r="L3562" s="11" t="s">
        <v>4178</v>
      </c>
      <c r="M3562" s="11" t="s">
        <v>4184</v>
      </c>
      <c r="N3562" s="11" t="s">
        <v>4180</v>
      </c>
      <c r="O3562" s="11">
        <v>63</v>
      </c>
      <c r="P3562" s="11">
        <v>2003</v>
      </c>
      <c r="Q3562" s="11">
        <v>22</v>
      </c>
      <c r="R3562" s="11">
        <v>1</v>
      </c>
    </row>
    <row r="3563" spans="1:18">
      <c r="A3563" s="10" t="s">
        <v>7338</v>
      </c>
      <c r="B3563" s="11" t="s">
        <v>675</v>
      </c>
      <c r="C3563" s="11" t="s">
        <v>4177</v>
      </c>
      <c r="D3563" s="11">
        <v>98003</v>
      </c>
      <c r="E3563" s="16">
        <v>252980</v>
      </c>
      <c r="F3563" s="12">
        <v>4</v>
      </c>
      <c r="G3563" s="15">
        <v>2.5</v>
      </c>
      <c r="H3563" s="15">
        <v>2530</v>
      </c>
      <c r="I3563" s="13">
        <v>100</v>
      </c>
      <c r="J3563" s="11">
        <v>0</v>
      </c>
      <c r="K3563" s="15" t="s">
        <v>4183</v>
      </c>
      <c r="L3563" s="11" t="s">
        <v>4183</v>
      </c>
      <c r="M3563" s="11" t="s">
        <v>4184</v>
      </c>
      <c r="N3563" s="11" t="s">
        <v>4180</v>
      </c>
      <c r="O3563" s="11">
        <v>32</v>
      </c>
      <c r="P3563" s="11">
        <v>0</v>
      </c>
      <c r="Q3563" s="11">
        <v>32</v>
      </c>
      <c r="R3563" s="11">
        <v>2</v>
      </c>
    </row>
    <row r="3564" spans="1:18">
      <c r="A3564" s="10" t="s">
        <v>7339</v>
      </c>
      <c r="B3564" s="11" t="s">
        <v>379</v>
      </c>
      <c r="C3564" s="11" t="s">
        <v>4177</v>
      </c>
      <c r="D3564" s="11">
        <v>98166</v>
      </c>
      <c r="E3564" s="16">
        <v>252750</v>
      </c>
      <c r="F3564" s="12">
        <v>4</v>
      </c>
      <c r="G3564" s="15">
        <v>1</v>
      </c>
      <c r="H3564" s="15">
        <v>1230</v>
      </c>
      <c r="I3564" s="13">
        <v>205</v>
      </c>
      <c r="J3564" s="11">
        <v>0</v>
      </c>
      <c r="K3564" s="15" t="s">
        <v>4183</v>
      </c>
      <c r="L3564" s="11" t="s">
        <v>4183</v>
      </c>
      <c r="M3564" s="11" t="s">
        <v>4184</v>
      </c>
      <c r="N3564" s="11" t="s">
        <v>4180</v>
      </c>
      <c r="O3564" s="11">
        <v>81</v>
      </c>
      <c r="P3564" s="11">
        <v>0</v>
      </c>
      <c r="Q3564" s="11">
        <v>81</v>
      </c>
      <c r="R3564" s="11">
        <v>1.5</v>
      </c>
    </row>
    <row r="3565" spans="1:18">
      <c r="A3565" s="10" t="s">
        <v>7340</v>
      </c>
      <c r="B3565" s="11" t="s">
        <v>1392</v>
      </c>
      <c r="C3565" s="11" t="s">
        <v>4177</v>
      </c>
      <c r="D3565" s="11">
        <v>98030</v>
      </c>
      <c r="E3565" s="16">
        <v>252700</v>
      </c>
      <c r="F3565" s="12">
        <v>2</v>
      </c>
      <c r="G3565" s="15">
        <v>1.5</v>
      </c>
      <c r="H3565" s="15">
        <v>1070</v>
      </c>
      <c r="I3565" s="13">
        <v>236</v>
      </c>
      <c r="J3565" s="11">
        <v>0</v>
      </c>
      <c r="K3565" s="15" t="s">
        <v>4183</v>
      </c>
      <c r="L3565" s="11" t="s">
        <v>4183</v>
      </c>
      <c r="M3565" s="11" t="s">
        <v>4184</v>
      </c>
      <c r="N3565" s="11" t="s">
        <v>4180</v>
      </c>
      <c r="O3565" s="11">
        <v>40</v>
      </c>
      <c r="P3565" s="11">
        <v>0</v>
      </c>
      <c r="Q3565" s="11">
        <v>40</v>
      </c>
      <c r="R3565" s="11">
        <v>1</v>
      </c>
    </row>
    <row r="3566" spans="1:18">
      <c r="A3566" s="10" t="s">
        <v>7341</v>
      </c>
      <c r="B3566" s="11" t="s">
        <v>675</v>
      </c>
      <c r="C3566" s="11" t="s">
        <v>4177</v>
      </c>
      <c r="D3566" s="11">
        <v>98023</v>
      </c>
      <c r="E3566" s="16">
        <v>252500</v>
      </c>
      <c r="F3566" s="12">
        <v>3</v>
      </c>
      <c r="G3566" s="15">
        <v>2</v>
      </c>
      <c r="H3566" s="15">
        <v>1900</v>
      </c>
      <c r="I3566" s="13">
        <v>133</v>
      </c>
      <c r="J3566" s="11">
        <v>0</v>
      </c>
      <c r="K3566" s="15" t="s">
        <v>4183</v>
      </c>
      <c r="L3566" s="11" t="s">
        <v>4183</v>
      </c>
      <c r="M3566" s="11" t="s">
        <v>4184</v>
      </c>
      <c r="N3566" s="11" t="s">
        <v>4180</v>
      </c>
      <c r="O3566" s="11">
        <v>34</v>
      </c>
      <c r="P3566" s="11">
        <v>0</v>
      </c>
      <c r="Q3566" s="11">
        <v>34</v>
      </c>
      <c r="R3566" s="11">
        <v>1</v>
      </c>
    </row>
    <row r="3567" spans="1:18">
      <c r="A3567" s="10" t="s">
        <v>7342</v>
      </c>
      <c r="B3567" s="11" t="s">
        <v>319</v>
      </c>
      <c r="C3567" s="11" t="s">
        <v>4177</v>
      </c>
      <c r="D3567" s="11">
        <v>98058</v>
      </c>
      <c r="E3567" s="16">
        <v>252350</v>
      </c>
      <c r="F3567" s="12">
        <v>3</v>
      </c>
      <c r="G3567" s="15">
        <v>2</v>
      </c>
      <c r="H3567" s="15">
        <v>1650</v>
      </c>
      <c r="I3567" s="13">
        <v>153</v>
      </c>
      <c r="J3567" s="11">
        <v>0</v>
      </c>
      <c r="K3567" s="15" t="s">
        <v>4183</v>
      </c>
      <c r="L3567" s="11" t="s">
        <v>4178</v>
      </c>
      <c r="M3567" s="11" t="s">
        <v>4184</v>
      </c>
      <c r="N3567" s="11" t="s">
        <v>4180</v>
      </c>
      <c r="O3567" s="11">
        <v>46</v>
      </c>
      <c r="P3567" s="11">
        <v>2014</v>
      </c>
      <c r="Q3567" s="11">
        <v>11</v>
      </c>
      <c r="R3567" s="11">
        <v>1</v>
      </c>
    </row>
    <row r="3568" spans="1:18">
      <c r="A3568" s="10" t="s">
        <v>7343</v>
      </c>
      <c r="B3568" s="11" t="s">
        <v>1392</v>
      </c>
      <c r="C3568" s="11" t="s">
        <v>4177</v>
      </c>
      <c r="D3568" s="11">
        <v>98031</v>
      </c>
      <c r="E3568" s="16">
        <v>252000</v>
      </c>
      <c r="F3568" s="12">
        <v>3</v>
      </c>
      <c r="G3568" s="15">
        <v>2.25</v>
      </c>
      <c r="H3568" s="15">
        <v>1670</v>
      </c>
      <c r="I3568" s="13">
        <v>151</v>
      </c>
      <c r="J3568" s="11">
        <v>0</v>
      </c>
      <c r="K3568" s="15" t="s">
        <v>4183</v>
      </c>
      <c r="L3568" s="11" t="s">
        <v>4178</v>
      </c>
      <c r="M3568" s="11" t="s">
        <v>4184</v>
      </c>
      <c r="N3568" s="11" t="s">
        <v>4179</v>
      </c>
      <c r="O3568" s="11">
        <v>48</v>
      </c>
      <c r="P3568" s="11">
        <v>0</v>
      </c>
      <c r="Q3568" s="11">
        <v>48</v>
      </c>
      <c r="R3568" s="11">
        <v>1</v>
      </c>
    </row>
    <row r="3569" spans="1:18">
      <c r="A3569" s="10" t="s">
        <v>7344</v>
      </c>
      <c r="B3569" s="11" t="s">
        <v>319</v>
      </c>
      <c r="C3569" s="11" t="s">
        <v>4177</v>
      </c>
      <c r="D3569" s="11">
        <v>98058</v>
      </c>
      <c r="E3569" s="16">
        <v>252000</v>
      </c>
      <c r="F3569" s="12">
        <v>4</v>
      </c>
      <c r="G3569" s="15">
        <v>1.75</v>
      </c>
      <c r="H3569" s="15">
        <v>1120</v>
      </c>
      <c r="I3569" s="13">
        <v>225</v>
      </c>
      <c r="J3569" s="11">
        <v>0</v>
      </c>
      <c r="K3569" s="15" t="s">
        <v>4183</v>
      </c>
      <c r="L3569" s="11" t="s">
        <v>4183</v>
      </c>
      <c r="M3569" s="11" t="s">
        <v>4184</v>
      </c>
      <c r="N3569" s="11" t="s">
        <v>4179</v>
      </c>
      <c r="O3569" s="11">
        <v>59</v>
      </c>
      <c r="P3569" s="11">
        <v>0</v>
      </c>
      <c r="Q3569" s="11">
        <v>59</v>
      </c>
      <c r="R3569" s="11">
        <v>1</v>
      </c>
    </row>
    <row r="3570" spans="1:18">
      <c r="A3570" s="10" t="s">
        <v>7345</v>
      </c>
      <c r="B3570" s="11" t="s">
        <v>1392</v>
      </c>
      <c r="C3570" s="11" t="s">
        <v>4177</v>
      </c>
      <c r="D3570" s="11">
        <v>98031</v>
      </c>
      <c r="E3570" s="16">
        <v>251750</v>
      </c>
      <c r="F3570" s="12">
        <v>3</v>
      </c>
      <c r="G3570" s="15">
        <v>2</v>
      </c>
      <c r="H3570" s="15">
        <v>1320</v>
      </c>
      <c r="I3570" s="13">
        <v>191</v>
      </c>
      <c r="J3570" s="11">
        <v>0</v>
      </c>
      <c r="K3570" s="15" t="s">
        <v>4183</v>
      </c>
      <c r="L3570" s="11" t="s">
        <v>4183</v>
      </c>
      <c r="M3570" s="11" t="s">
        <v>4184</v>
      </c>
      <c r="N3570" s="11" t="s">
        <v>4181</v>
      </c>
      <c r="O3570" s="11">
        <v>50</v>
      </c>
      <c r="P3570" s="11">
        <v>0</v>
      </c>
      <c r="Q3570" s="11">
        <v>50</v>
      </c>
      <c r="R3570" s="11">
        <v>1</v>
      </c>
    </row>
    <row r="3571" spans="1:18">
      <c r="A3571" s="10" t="s">
        <v>7346</v>
      </c>
      <c r="B3571" s="11" t="s">
        <v>379</v>
      </c>
      <c r="C3571" s="11" t="s">
        <v>4177</v>
      </c>
      <c r="D3571" s="11">
        <v>98166</v>
      </c>
      <c r="E3571" s="16">
        <v>251556</v>
      </c>
      <c r="F3571" s="12">
        <v>3</v>
      </c>
      <c r="G3571" s="15">
        <v>1</v>
      </c>
      <c r="H3571" s="15">
        <v>1750</v>
      </c>
      <c r="I3571" s="13">
        <v>144</v>
      </c>
      <c r="J3571" s="11">
        <v>0</v>
      </c>
      <c r="K3571" s="15" t="s">
        <v>4183</v>
      </c>
      <c r="L3571" s="11" t="s">
        <v>4178</v>
      </c>
      <c r="M3571" s="11" t="s">
        <v>4184</v>
      </c>
      <c r="N3571" s="11" t="s">
        <v>4179</v>
      </c>
      <c r="O3571" s="11">
        <v>69</v>
      </c>
      <c r="P3571" s="11">
        <v>0</v>
      </c>
      <c r="Q3571" s="11">
        <v>69</v>
      </c>
      <c r="R3571" s="11">
        <v>1</v>
      </c>
    </row>
    <row r="3572" spans="1:18">
      <c r="A3572" s="10" t="s">
        <v>7347</v>
      </c>
      <c r="B3572" s="11" t="s">
        <v>459</v>
      </c>
      <c r="C3572" s="11" t="s">
        <v>4177</v>
      </c>
      <c r="D3572" s="11">
        <v>98148</v>
      </c>
      <c r="E3572" s="16">
        <v>251200</v>
      </c>
      <c r="F3572" s="12">
        <v>4</v>
      </c>
      <c r="G3572" s="15">
        <v>1.5</v>
      </c>
      <c r="H3572" s="15">
        <v>1310</v>
      </c>
      <c r="I3572" s="13">
        <v>192</v>
      </c>
      <c r="J3572" s="11">
        <v>0</v>
      </c>
      <c r="K3572" s="15" t="s">
        <v>4183</v>
      </c>
      <c r="L3572" s="11" t="s">
        <v>4178</v>
      </c>
      <c r="M3572" s="11" t="s">
        <v>4184</v>
      </c>
      <c r="N3572" s="11" t="s">
        <v>4180</v>
      </c>
      <c r="O3572" s="11">
        <v>72</v>
      </c>
      <c r="P3572" s="11">
        <v>0</v>
      </c>
      <c r="Q3572" s="11">
        <v>72</v>
      </c>
      <c r="R3572" s="11">
        <v>1</v>
      </c>
    </row>
    <row r="3573" spans="1:18">
      <c r="A3573" s="10" t="s">
        <v>7348</v>
      </c>
      <c r="B3573" s="11" t="s">
        <v>519</v>
      </c>
      <c r="C3573" s="11" t="s">
        <v>4177</v>
      </c>
      <c r="D3573" s="11">
        <v>98001</v>
      </c>
      <c r="E3573" s="16">
        <v>250600</v>
      </c>
      <c r="F3573" s="12">
        <v>4</v>
      </c>
      <c r="G3573" s="15">
        <v>2.5</v>
      </c>
      <c r="H3573" s="15">
        <v>1930</v>
      </c>
      <c r="I3573" s="13">
        <v>130</v>
      </c>
      <c r="J3573" s="11">
        <v>0</v>
      </c>
      <c r="K3573" s="15" t="s">
        <v>4183</v>
      </c>
      <c r="L3573" s="11" t="s">
        <v>4178</v>
      </c>
      <c r="M3573" s="11" t="s">
        <v>4184</v>
      </c>
      <c r="N3573" s="11" t="s">
        <v>4180</v>
      </c>
      <c r="O3573" s="11">
        <v>44</v>
      </c>
      <c r="P3573" s="11">
        <v>2013</v>
      </c>
      <c r="Q3573" s="11">
        <v>12</v>
      </c>
      <c r="R3573" s="11">
        <v>1</v>
      </c>
    </row>
    <row r="3574" spans="1:18">
      <c r="A3574" s="10" t="s">
        <v>7349</v>
      </c>
      <c r="B3574" s="11" t="s">
        <v>675</v>
      </c>
      <c r="C3574" s="11" t="s">
        <v>4177</v>
      </c>
      <c r="D3574" s="11">
        <v>98023</v>
      </c>
      <c r="E3574" s="16">
        <v>250500</v>
      </c>
      <c r="F3574" s="12">
        <v>3</v>
      </c>
      <c r="G3574" s="15">
        <v>2</v>
      </c>
      <c r="H3574" s="15">
        <v>1710</v>
      </c>
      <c r="I3574" s="13">
        <v>146</v>
      </c>
      <c r="J3574" s="11">
        <v>0</v>
      </c>
      <c r="K3574" s="15" t="s">
        <v>4183</v>
      </c>
      <c r="L3574" s="11" t="s">
        <v>4183</v>
      </c>
      <c r="M3574" s="11" t="s">
        <v>4184</v>
      </c>
      <c r="N3574" s="11" t="s">
        <v>4179</v>
      </c>
      <c r="O3574" s="11">
        <v>37</v>
      </c>
      <c r="P3574" s="11">
        <v>0</v>
      </c>
      <c r="Q3574" s="11">
        <v>37</v>
      </c>
      <c r="R3574" s="11">
        <v>2</v>
      </c>
    </row>
    <row r="3575" spans="1:18">
      <c r="A3575" s="10" t="s">
        <v>7350</v>
      </c>
      <c r="B3575" s="11" t="s">
        <v>226</v>
      </c>
      <c r="C3575" s="11" t="s">
        <v>4177</v>
      </c>
      <c r="D3575" s="11">
        <v>98166</v>
      </c>
      <c r="E3575" s="16">
        <v>250275</v>
      </c>
      <c r="F3575" s="12">
        <v>2</v>
      </c>
      <c r="G3575" s="15">
        <v>1</v>
      </c>
      <c r="H3575" s="11">
        <v>790</v>
      </c>
      <c r="I3575" s="13">
        <v>317</v>
      </c>
      <c r="J3575" s="11">
        <v>0</v>
      </c>
      <c r="K3575" s="15" t="s">
        <v>4183</v>
      </c>
      <c r="L3575" s="11" t="s">
        <v>4183</v>
      </c>
      <c r="M3575" s="11" t="s">
        <v>4184</v>
      </c>
      <c r="N3575" s="11" t="s">
        <v>4179</v>
      </c>
      <c r="O3575" s="11">
        <v>83</v>
      </c>
      <c r="P3575" s="11">
        <v>1982</v>
      </c>
      <c r="Q3575" s="11">
        <v>43</v>
      </c>
      <c r="R3575" s="11">
        <v>1</v>
      </c>
    </row>
    <row r="3576" spans="1:18">
      <c r="A3576" s="10" t="s">
        <v>7351</v>
      </c>
      <c r="B3576" s="11" t="s">
        <v>675</v>
      </c>
      <c r="C3576" s="11" t="s">
        <v>4177</v>
      </c>
      <c r="D3576" s="11">
        <v>98023</v>
      </c>
      <c r="E3576" s="16">
        <v>250250</v>
      </c>
      <c r="F3576" s="12">
        <v>3</v>
      </c>
      <c r="G3576" s="15">
        <v>2.25</v>
      </c>
      <c r="H3576" s="15">
        <v>2210</v>
      </c>
      <c r="I3576" s="13">
        <v>113</v>
      </c>
      <c r="J3576" s="11">
        <v>0</v>
      </c>
      <c r="K3576" s="15" t="s">
        <v>4183</v>
      </c>
      <c r="L3576" s="11" t="s">
        <v>4183</v>
      </c>
      <c r="M3576" s="11" t="s">
        <v>4184</v>
      </c>
      <c r="N3576" s="11" t="s">
        <v>4179</v>
      </c>
      <c r="O3576" s="11">
        <v>56</v>
      </c>
      <c r="P3576" s="11">
        <v>0</v>
      </c>
      <c r="Q3576" s="11">
        <v>56</v>
      </c>
      <c r="R3576" s="11">
        <v>2</v>
      </c>
    </row>
    <row r="3577" spans="1:18">
      <c r="A3577" s="10" t="s">
        <v>7352</v>
      </c>
      <c r="B3577" s="11" t="s">
        <v>519</v>
      </c>
      <c r="C3577" s="11" t="s">
        <v>4177</v>
      </c>
      <c r="D3577" s="11">
        <v>98001</v>
      </c>
      <c r="E3577" s="16">
        <v>250000</v>
      </c>
      <c r="F3577" s="12">
        <v>3</v>
      </c>
      <c r="G3577" s="15">
        <v>2</v>
      </c>
      <c r="H3577" s="15">
        <v>1170</v>
      </c>
      <c r="I3577" s="13">
        <v>214</v>
      </c>
      <c r="J3577" s="11">
        <v>0</v>
      </c>
      <c r="K3577" s="15" t="s">
        <v>4183</v>
      </c>
      <c r="L3577" s="11" t="s">
        <v>4183</v>
      </c>
      <c r="M3577" s="11" t="s">
        <v>4184</v>
      </c>
      <c r="N3577" s="11" t="s">
        <v>4180</v>
      </c>
      <c r="O3577" s="11">
        <v>41</v>
      </c>
      <c r="P3577" s="11">
        <v>0</v>
      </c>
      <c r="Q3577" s="11">
        <v>41</v>
      </c>
      <c r="R3577" s="11">
        <v>1</v>
      </c>
    </row>
    <row r="3578" spans="1:18">
      <c r="A3578" s="10" t="s">
        <v>7353</v>
      </c>
      <c r="B3578" s="11" t="s">
        <v>519</v>
      </c>
      <c r="C3578" s="11" t="s">
        <v>4177</v>
      </c>
      <c r="D3578" s="11">
        <v>98002</v>
      </c>
      <c r="E3578" s="16">
        <v>250000</v>
      </c>
      <c r="F3578" s="12">
        <v>3</v>
      </c>
      <c r="G3578" s="15">
        <v>1.75</v>
      </c>
      <c r="H3578" s="15">
        <v>1770</v>
      </c>
      <c r="I3578" s="13">
        <v>141</v>
      </c>
      <c r="J3578" s="11">
        <v>0</v>
      </c>
      <c r="K3578" s="15" t="s">
        <v>4183</v>
      </c>
      <c r="L3578" s="11" t="s">
        <v>4183</v>
      </c>
      <c r="M3578" s="11" t="s">
        <v>4184</v>
      </c>
      <c r="N3578" s="11" t="s">
        <v>4179</v>
      </c>
      <c r="O3578" s="11">
        <v>66</v>
      </c>
      <c r="P3578" s="11">
        <v>0</v>
      </c>
      <c r="Q3578" s="11">
        <v>66</v>
      </c>
      <c r="R3578" s="11">
        <v>1</v>
      </c>
    </row>
    <row r="3579" spans="1:18">
      <c r="A3579" s="10" t="s">
        <v>7354</v>
      </c>
      <c r="B3579" s="11" t="s">
        <v>519</v>
      </c>
      <c r="C3579" s="11" t="s">
        <v>4177</v>
      </c>
      <c r="D3579" s="11">
        <v>98002</v>
      </c>
      <c r="E3579" s="16">
        <v>250000</v>
      </c>
      <c r="F3579" s="12">
        <v>3</v>
      </c>
      <c r="G3579" s="15">
        <v>1.75</v>
      </c>
      <c r="H3579" s="15">
        <v>1160</v>
      </c>
      <c r="I3579" s="13">
        <v>216</v>
      </c>
      <c r="J3579" s="11">
        <v>0</v>
      </c>
      <c r="K3579" s="15" t="s">
        <v>4183</v>
      </c>
      <c r="L3579" s="11" t="s">
        <v>4183</v>
      </c>
      <c r="M3579" s="11" t="s">
        <v>4184</v>
      </c>
      <c r="N3579" s="11" t="s">
        <v>4180</v>
      </c>
      <c r="O3579" s="11">
        <v>27</v>
      </c>
      <c r="P3579" s="11">
        <v>2006</v>
      </c>
      <c r="Q3579" s="11">
        <v>19</v>
      </c>
      <c r="R3579" s="11">
        <v>1</v>
      </c>
    </row>
    <row r="3580" spans="1:18">
      <c r="A3580" s="10" t="s">
        <v>7355</v>
      </c>
      <c r="B3580" s="11" t="s">
        <v>379</v>
      </c>
      <c r="C3580" s="11" t="s">
        <v>4177</v>
      </c>
      <c r="D3580" s="11">
        <v>98148</v>
      </c>
      <c r="E3580" s="16">
        <v>250000</v>
      </c>
      <c r="F3580" s="12">
        <v>3</v>
      </c>
      <c r="G3580" s="15">
        <v>2.25</v>
      </c>
      <c r="H3580" s="15">
        <v>1920</v>
      </c>
      <c r="I3580" s="13">
        <v>130</v>
      </c>
      <c r="J3580" s="11">
        <v>0</v>
      </c>
      <c r="K3580" s="15" t="s">
        <v>4183</v>
      </c>
      <c r="L3580" s="11" t="s">
        <v>4178</v>
      </c>
      <c r="M3580" s="11" t="s">
        <v>4184</v>
      </c>
      <c r="N3580" s="11" t="s">
        <v>4180</v>
      </c>
      <c r="O3580" s="11">
        <v>60</v>
      </c>
      <c r="P3580" s="11">
        <v>1993</v>
      </c>
      <c r="Q3580" s="11">
        <v>32</v>
      </c>
      <c r="R3580" s="11">
        <v>1</v>
      </c>
    </row>
    <row r="3581" spans="1:18">
      <c r="A3581" s="10" t="s">
        <v>7356</v>
      </c>
      <c r="B3581" s="11" t="s">
        <v>84</v>
      </c>
      <c r="C3581" s="11" t="s">
        <v>4177</v>
      </c>
      <c r="D3581" s="11">
        <v>98042</v>
      </c>
      <c r="E3581" s="16">
        <v>250000</v>
      </c>
      <c r="F3581" s="12">
        <v>3</v>
      </c>
      <c r="G3581" s="15">
        <v>2.25</v>
      </c>
      <c r="H3581" s="15">
        <v>1400</v>
      </c>
      <c r="I3581" s="13">
        <v>179</v>
      </c>
      <c r="J3581" s="11">
        <v>0</v>
      </c>
      <c r="K3581" s="15" t="s">
        <v>4183</v>
      </c>
      <c r="L3581" s="11" t="s">
        <v>4183</v>
      </c>
      <c r="M3581" s="11" t="s">
        <v>4184</v>
      </c>
      <c r="N3581" s="11" t="s">
        <v>4180</v>
      </c>
      <c r="O3581" s="11">
        <v>13</v>
      </c>
      <c r="P3581" s="11">
        <v>1912</v>
      </c>
      <c r="Q3581" s="11">
        <v>113</v>
      </c>
      <c r="R3581" s="11">
        <v>2</v>
      </c>
    </row>
    <row r="3582" spans="1:18">
      <c r="A3582" s="10" t="s">
        <v>7357</v>
      </c>
      <c r="B3582" s="11" t="s">
        <v>459</v>
      </c>
      <c r="C3582" s="11" t="s">
        <v>4177</v>
      </c>
      <c r="D3582" s="11">
        <v>98198</v>
      </c>
      <c r="E3582" s="16">
        <v>250000</v>
      </c>
      <c r="F3582" s="12">
        <v>3</v>
      </c>
      <c r="G3582" s="15">
        <v>2</v>
      </c>
      <c r="H3582" s="15">
        <v>1440</v>
      </c>
      <c r="I3582" s="13">
        <v>174</v>
      </c>
      <c r="J3582" s="11">
        <v>0</v>
      </c>
      <c r="K3582" s="15" t="s">
        <v>4183</v>
      </c>
      <c r="L3582" s="11" t="s">
        <v>4183</v>
      </c>
      <c r="M3582" s="11" t="s">
        <v>4184</v>
      </c>
      <c r="N3582" s="11" t="s">
        <v>4180</v>
      </c>
      <c r="O3582" s="11">
        <v>60</v>
      </c>
      <c r="P3582" s="11">
        <v>1993</v>
      </c>
      <c r="Q3582" s="11">
        <v>32</v>
      </c>
      <c r="R3582" s="11">
        <v>1</v>
      </c>
    </row>
    <row r="3583" spans="1:18">
      <c r="A3583" s="10" t="s">
        <v>3706</v>
      </c>
      <c r="B3583" s="11" t="s">
        <v>459</v>
      </c>
      <c r="C3583" s="11" t="s">
        <v>4177</v>
      </c>
      <c r="D3583" s="11">
        <v>98198</v>
      </c>
      <c r="E3583" s="16">
        <v>250000</v>
      </c>
      <c r="F3583" s="12">
        <v>3</v>
      </c>
      <c r="G3583" s="15">
        <v>1</v>
      </c>
      <c r="H3583" s="11">
        <v>990</v>
      </c>
      <c r="I3583" s="13">
        <v>253</v>
      </c>
      <c r="J3583" s="11">
        <v>0</v>
      </c>
      <c r="K3583" s="15" t="s">
        <v>4183</v>
      </c>
      <c r="L3583" s="11" t="s">
        <v>4183</v>
      </c>
      <c r="M3583" s="11" t="s">
        <v>4184</v>
      </c>
      <c r="N3583" s="11" t="s">
        <v>4179</v>
      </c>
      <c r="O3583" s="11">
        <v>65</v>
      </c>
      <c r="P3583" s="11">
        <v>2001</v>
      </c>
      <c r="Q3583" s="11">
        <v>24</v>
      </c>
      <c r="R3583" s="11">
        <v>1</v>
      </c>
    </row>
    <row r="3584" spans="1:18">
      <c r="A3584" s="10" t="s">
        <v>7358</v>
      </c>
      <c r="B3584" s="11" t="s">
        <v>459</v>
      </c>
      <c r="C3584" s="11" t="s">
        <v>4177</v>
      </c>
      <c r="D3584" s="11">
        <v>98198</v>
      </c>
      <c r="E3584" s="16">
        <v>250000</v>
      </c>
      <c r="F3584" s="12">
        <v>4</v>
      </c>
      <c r="G3584" s="15">
        <v>2</v>
      </c>
      <c r="H3584" s="15">
        <v>2120</v>
      </c>
      <c r="I3584" s="13">
        <v>118</v>
      </c>
      <c r="J3584" s="11">
        <v>0</v>
      </c>
      <c r="K3584" s="15" t="s">
        <v>4183</v>
      </c>
      <c r="L3584" s="11" t="s">
        <v>4183</v>
      </c>
      <c r="M3584" s="11" t="s">
        <v>4184</v>
      </c>
      <c r="N3584" s="11" t="s">
        <v>4179</v>
      </c>
      <c r="O3584" s="11">
        <v>65</v>
      </c>
      <c r="P3584" s="11">
        <v>2001</v>
      </c>
      <c r="Q3584" s="11">
        <v>24</v>
      </c>
      <c r="R3584" s="11">
        <v>1.5</v>
      </c>
    </row>
    <row r="3585" spans="1:18">
      <c r="A3585" s="10" t="s">
        <v>3708</v>
      </c>
      <c r="B3585" s="11" t="s">
        <v>1035</v>
      </c>
      <c r="C3585" s="11" t="s">
        <v>4177</v>
      </c>
      <c r="D3585" s="11">
        <v>98022</v>
      </c>
      <c r="E3585" s="16">
        <v>250000</v>
      </c>
      <c r="F3585" s="12">
        <v>5</v>
      </c>
      <c r="G3585" s="15">
        <v>1.5</v>
      </c>
      <c r="H3585" s="15">
        <v>2520</v>
      </c>
      <c r="I3585" s="13">
        <v>99</v>
      </c>
      <c r="J3585" s="11">
        <v>0</v>
      </c>
      <c r="K3585" s="15" t="s">
        <v>4183</v>
      </c>
      <c r="L3585" s="11" t="s">
        <v>4178</v>
      </c>
      <c r="M3585" s="11" t="s">
        <v>4184</v>
      </c>
      <c r="N3585" s="11" t="s">
        <v>4179</v>
      </c>
      <c r="O3585" s="11">
        <v>97</v>
      </c>
      <c r="P3585" s="11">
        <v>0</v>
      </c>
      <c r="Q3585" s="11">
        <v>97</v>
      </c>
      <c r="R3585" s="11">
        <v>1.5</v>
      </c>
    </row>
    <row r="3586" spans="1:18">
      <c r="A3586" s="10" t="s">
        <v>7359</v>
      </c>
      <c r="B3586" s="11" t="s">
        <v>675</v>
      </c>
      <c r="C3586" s="11" t="s">
        <v>4177</v>
      </c>
      <c r="D3586" s="11">
        <v>98003</v>
      </c>
      <c r="E3586" s="16">
        <v>250000</v>
      </c>
      <c r="F3586" s="12">
        <v>3</v>
      </c>
      <c r="G3586" s="15">
        <v>2.25</v>
      </c>
      <c r="H3586" s="15">
        <v>1765</v>
      </c>
      <c r="I3586" s="13">
        <v>142</v>
      </c>
      <c r="J3586" s="11">
        <v>0</v>
      </c>
      <c r="K3586" s="15" t="s">
        <v>4183</v>
      </c>
      <c r="L3586" s="11" t="s">
        <v>4183</v>
      </c>
      <c r="M3586" s="11" t="s">
        <v>4184</v>
      </c>
      <c r="N3586" s="11" t="s">
        <v>4180</v>
      </c>
      <c r="O3586" s="11">
        <v>29</v>
      </c>
      <c r="P3586" s="11">
        <v>0</v>
      </c>
      <c r="Q3586" s="11">
        <v>29</v>
      </c>
      <c r="R3586" s="11">
        <v>2</v>
      </c>
    </row>
    <row r="3587" spans="1:18">
      <c r="A3587" s="10" t="s">
        <v>7360</v>
      </c>
      <c r="B3587" s="11" t="s">
        <v>1392</v>
      </c>
      <c r="C3587" s="11" t="s">
        <v>4177</v>
      </c>
      <c r="D3587" s="11">
        <v>98031</v>
      </c>
      <c r="E3587" s="16">
        <v>250000</v>
      </c>
      <c r="F3587" s="12">
        <v>3</v>
      </c>
      <c r="G3587" s="15">
        <v>1.75</v>
      </c>
      <c r="H3587" s="15">
        <v>1200</v>
      </c>
      <c r="I3587" s="13">
        <v>208</v>
      </c>
      <c r="J3587" s="11">
        <v>1</v>
      </c>
      <c r="K3587" s="15" t="s">
        <v>4183</v>
      </c>
      <c r="L3587" s="11" t="s">
        <v>4183</v>
      </c>
      <c r="M3587" s="11" t="s">
        <v>4184</v>
      </c>
      <c r="N3587" s="11" t="s">
        <v>4180</v>
      </c>
      <c r="O3587" s="11">
        <v>41</v>
      </c>
      <c r="P3587" s="11">
        <v>0</v>
      </c>
      <c r="Q3587" s="11">
        <v>41</v>
      </c>
      <c r="R3587" s="11">
        <v>1</v>
      </c>
    </row>
    <row r="3588" spans="1:18">
      <c r="A3588" s="10" t="s">
        <v>7361</v>
      </c>
      <c r="B3588" s="11" t="s">
        <v>1392</v>
      </c>
      <c r="C3588" s="11" t="s">
        <v>4177</v>
      </c>
      <c r="D3588" s="11">
        <v>98031</v>
      </c>
      <c r="E3588" s="16">
        <v>250000</v>
      </c>
      <c r="F3588" s="12">
        <v>3</v>
      </c>
      <c r="G3588" s="15">
        <v>1.75</v>
      </c>
      <c r="H3588" s="15">
        <v>1590</v>
      </c>
      <c r="I3588" s="13">
        <v>157</v>
      </c>
      <c r="J3588" s="11">
        <v>0</v>
      </c>
      <c r="K3588" s="15" t="s">
        <v>4183</v>
      </c>
      <c r="L3588" s="11" t="s">
        <v>4178</v>
      </c>
      <c r="M3588" s="11" t="s">
        <v>4184</v>
      </c>
      <c r="N3588" s="11" t="s">
        <v>4180</v>
      </c>
      <c r="O3588" s="11">
        <v>41</v>
      </c>
      <c r="P3588" s="11">
        <v>0</v>
      </c>
      <c r="Q3588" s="11">
        <v>41</v>
      </c>
      <c r="R3588" s="11">
        <v>1</v>
      </c>
    </row>
    <row r="3589" spans="1:18">
      <c r="A3589" s="10" t="s">
        <v>7362</v>
      </c>
      <c r="B3589" s="11" t="s">
        <v>1392</v>
      </c>
      <c r="C3589" s="11" t="s">
        <v>4177</v>
      </c>
      <c r="D3589" s="11">
        <v>98031</v>
      </c>
      <c r="E3589" s="16">
        <v>250000</v>
      </c>
      <c r="F3589" s="12">
        <v>4</v>
      </c>
      <c r="G3589" s="15">
        <v>2</v>
      </c>
      <c r="H3589" s="15">
        <v>1960</v>
      </c>
      <c r="I3589" s="13">
        <v>128</v>
      </c>
      <c r="J3589" s="11">
        <v>0</v>
      </c>
      <c r="K3589" s="15" t="s">
        <v>4183</v>
      </c>
      <c r="L3589" s="11" t="s">
        <v>4178</v>
      </c>
      <c r="M3589" s="11" t="s">
        <v>4184</v>
      </c>
      <c r="N3589" s="11" t="s">
        <v>4181</v>
      </c>
      <c r="O3589" s="11">
        <v>47</v>
      </c>
      <c r="P3589" s="11">
        <v>0</v>
      </c>
      <c r="Q3589" s="11">
        <v>47</v>
      </c>
      <c r="R3589" s="11">
        <v>1</v>
      </c>
    </row>
    <row r="3590" spans="1:18">
      <c r="A3590" s="10" t="s">
        <v>7363</v>
      </c>
      <c r="B3590" s="11" t="s">
        <v>1392</v>
      </c>
      <c r="C3590" s="11" t="s">
        <v>4177</v>
      </c>
      <c r="D3590" s="11">
        <v>98032</v>
      </c>
      <c r="E3590" s="16">
        <v>250000</v>
      </c>
      <c r="F3590" s="12">
        <v>4</v>
      </c>
      <c r="G3590" s="15">
        <v>2</v>
      </c>
      <c r="H3590" s="15">
        <v>1850</v>
      </c>
      <c r="I3590" s="13">
        <v>135</v>
      </c>
      <c r="J3590" s="11">
        <v>0</v>
      </c>
      <c r="K3590" s="15" t="s">
        <v>4183</v>
      </c>
      <c r="L3590" s="11" t="s">
        <v>4178</v>
      </c>
      <c r="M3590" s="11" t="s">
        <v>4184</v>
      </c>
      <c r="N3590" s="11" t="s">
        <v>4179</v>
      </c>
      <c r="O3590" s="11">
        <v>47</v>
      </c>
      <c r="P3590" s="11">
        <v>2000</v>
      </c>
      <c r="Q3590" s="11">
        <v>25</v>
      </c>
      <c r="R3590" s="11">
        <v>1</v>
      </c>
    </row>
    <row r="3591" spans="1:18">
      <c r="A3591" s="10" t="s">
        <v>7364</v>
      </c>
      <c r="B3591" s="11" t="s">
        <v>1392</v>
      </c>
      <c r="C3591" s="11" t="s">
        <v>4177</v>
      </c>
      <c r="D3591" s="11">
        <v>98032</v>
      </c>
      <c r="E3591" s="16">
        <v>250000</v>
      </c>
      <c r="F3591" s="12">
        <v>4</v>
      </c>
      <c r="G3591" s="15">
        <v>1.5</v>
      </c>
      <c r="H3591" s="15">
        <v>2500</v>
      </c>
      <c r="I3591" s="13">
        <v>100</v>
      </c>
      <c r="J3591" s="11">
        <v>0</v>
      </c>
      <c r="K3591" s="15" t="s">
        <v>4183</v>
      </c>
      <c r="L3591" s="11" t="s">
        <v>4178</v>
      </c>
      <c r="M3591" s="11" t="s">
        <v>4184</v>
      </c>
      <c r="N3591" s="11" t="s">
        <v>4179</v>
      </c>
      <c r="O3591" s="11">
        <v>64</v>
      </c>
      <c r="P3591" s="11">
        <v>2001</v>
      </c>
      <c r="Q3591" s="11">
        <v>24</v>
      </c>
      <c r="R3591" s="11">
        <v>1</v>
      </c>
    </row>
    <row r="3592" spans="1:18">
      <c r="A3592" s="10" t="s">
        <v>7365</v>
      </c>
      <c r="B3592" s="11" t="s">
        <v>46</v>
      </c>
      <c r="C3592" s="11" t="s">
        <v>4177</v>
      </c>
      <c r="D3592" s="11">
        <v>98034</v>
      </c>
      <c r="E3592" s="16">
        <v>250000</v>
      </c>
      <c r="F3592" s="12">
        <v>2</v>
      </c>
      <c r="G3592" s="15">
        <v>1.5</v>
      </c>
      <c r="H3592" s="15">
        <v>1088</v>
      </c>
      <c r="I3592" s="13">
        <v>230</v>
      </c>
      <c r="J3592" s="11">
        <v>0</v>
      </c>
      <c r="K3592" s="15" t="s">
        <v>4183</v>
      </c>
      <c r="L3592" s="11" t="s">
        <v>4183</v>
      </c>
      <c r="M3592" s="11" t="s">
        <v>4184</v>
      </c>
      <c r="N3592" s="11" t="s">
        <v>4180</v>
      </c>
      <c r="O3592" s="11">
        <v>42</v>
      </c>
      <c r="P3592" s="11">
        <v>2009</v>
      </c>
      <c r="Q3592" s="11">
        <v>16</v>
      </c>
      <c r="R3592" s="11">
        <v>2</v>
      </c>
    </row>
    <row r="3593" spans="1:18">
      <c r="A3593" s="10" t="s">
        <v>7366</v>
      </c>
      <c r="B3593" s="11" t="s">
        <v>920</v>
      </c>
      <c r="C3593" s="11" t="s">
        <v>4177</v>
      </c>
      <c r="D3593" s="11">
        <v>98038</v>
      </c>
      <c r="E3593" s="16">
        <v>250000</v>
      </c>
      <c r="F3593" s="12">
        <v>3</v>
      </c>
      <c r="G3593" s="15">
        <v>2</v>
      </c>
      <c r="H3593" s="15">
        <v>1900</v>
      </c>
      <c r="I3593" s="13">
        <v>132</v>
      </c>
      <c r="J3593" s="11">
        <v>0</v>
      </c>
      <c r="K3593" s="15" t="s">
        <v>4183</v>
      </c>
      <c r="L3593" s="11" t="s">
        <v>4178</v>
      </c>
      <c r="M3593" s="11" t="s">
        <v>4184</v>
      </c>
      <c r="N3593" s="11" t="s">
        <v>4181</v>
      </c>
      <c r="O3593" s="11">
        <v>59</v>
      </c>
      <c r="P3593" s="11">
        <v>0</v>
      </c>
      <c r="Q3593" s="11">
        <v>59</v>
      </c>
      <c r="R3593" s="11">
        <v>1</v>
      </c>
    </row>
    <row r="3594" spans="1:18">
      <c r="A3594" s="10" t="s">
        <v>7367</v>
      </c>
      <c r="B3594" s="11" t="s">
        <v>920</v>
      </c>
      <c r="C3594" s="11" t="s">
        <v>4177</v>
      </c>
      <c r="D3594" s="11">
        <v>98038</v>
      </c>
      <c r="E3594" s="16">
        <v>250000</v>
      </c>
      <c r="F3594" s="12">
        <v>4</v>
      </c>
      <c r="G3594" s="15">
        <v>2.5</v>
      </c>
      <c r="H3594" s="15">
        <v>1800</v>
      </c>
      <c r="I3594" s="13">
        <v>139</v>
      </c>
      <c r="J3594" s="11">
        <v>0</v>
      </c>
      <c r="K3594" s="15" t="s">
        <v>4183</v>
      </c>
      <c r="L3594" s="11" t="s">
        <v>4183</v>
      </c>
      <c r="M3594" s="11" t="s">
        <v>4184</v>
      </c>
      <c r="N3594" s="11" t="s">
        <v>4180</v>
      </c>
      <c r="O3594" s="11">
        <v>27</v>
      </c>
      <c r="P3594" s="11">
        <v>2006</v>
      </c>
      <c r="Q3594" s="11">
        <v>19</v>
      </c>
      <c r="R3594" s="11">
        <v>2</v>
      </c>
    </row>
    <row r="3595" spans="1:18">
      <c r="A3595" s="10" t="s">
        <v>3718</v>
      </c>
      <c r="B3595" s="11" t="s">
        <v>3200</v>
      </c>
      <c r="C3595" s="11" t="s">
        <v>4177</v>
      </c>
      <c r="D3595" s="11">
        <v>98354</v>
      </c>
      <c r="E3595" s="16">
        <v>250000</v>
      </c>
      <c r="F3595" s="12">
        <v>3</v>
      </c>
      <c r="G3595" s="15">
        <v>1.75</v>
      </c>
      <c r="H3595" s="15">
        <v>1140</v>
      </c>
      <c r="I3595" s="13">
        <v>219</v>
      </c>
      <c r="J3595" s="11">
        <v>0</v>
      </c>
      <c r="K3595" s="15" t="s">
        <v>4183</v>
      </c>
      <c r="L3595" s="11" t="s">
        <v>4183</v>
      </c>
      <c r="M3595" s="11" t="s">
        <v>4184</v>
      </c>
      <c r="N3595" s="11" t="s">
        <v>4179</v>
      </c>
      <c r="O3595" s="11">
        <v>42</v>
      </c>
      <c r="P3595" s="11">
        <v>0</v>
      </c>
      <c r="Q3595" s="11">
        <v>42</v>
      </c>
      <c r="R3595" s="11">
        <v>1</v>
      </c>
    </row>
    <row r="3596" spans="1:18">
      <c r="A3596" s="10" t="s">
        <v>7368</v>
      </c>
      <c r="B3596" s="11" t="s">
        <v>319</v>
      </c>
      <c r="C3596" s="11" t="s">
        <v>4177</v>
      </c>
      <c r="D3596" s="11">
        <v>98055</v>
      </c>
      <c r="E3596" s="16">
        <v>250000</v>
      </c>
      <c r="F3596" s="12">
        <v>3</v>
      </c>
      <c r="G3596" s="15">
        <v>1</v>
      </c>
      <c r="H3596" s="15">
        <v>1230</v>
      </c>
      <c r="I3596" s="13">
        <v>203</v>
      </c>
      <c r="J3596" s="11">
        <v>0</v>
      </c>
      <c r="K3596" s="15" t="s">
        <v>4183</v>
      </c>
      <c r="L3596" s="11" t="s">
        <v>4183</v>
      </c>
      <c r="M3596" s="11" t="s">
        <v>4184</v>
      </c>
      <c r="N3596" s="11" t="s">
        <v>4179</v>
      </c>
      <c r="O3596" s="11">
        <v>68</v>
      </c>
      <c r="P3596" s="11">
        <v>2001</v>
      </c>
      <c r="Q3596" s="11">
        <v>24</v>
      </c>
      <c r="R3596" s="11">
        <v>1</v>
      </c>
    </row>
    <row r="3597" spans="1:18">
      <c r="A3597" s="10" t="s">
        <v>7369</v>
      </c>
      <c r="B3597" s="11" t="s">
        <v>5840</v>
      </c>
      <c r="C3597" s="11" t="s">
        <v>4177</v>
      </c>
      <c r="D3597" s="11">
        <v>98168</v>
      </c>
      <c r="E3597" s="16">
        <v>250000</v>
      </c>
      <c r="F3597" s="12">
        <v>2</v>
      </c>
      <c r="G3597" s="15">
        <v>1</v>
      </c>
      <c r="H3597" s="15">
        <v>1110</v>
      </c>
      <c r="I3597" s="13">
        <v>225</v>
      </c>
      <c r="J3597" s="11">
        <v>1</v>
      </c>
      <c r="K3597" s="15" t="s">
        <v>4183</v>
      </c>
      <c r="L3597" s="11" t="s">
        <v>4183</v>
      </c>
      <c r="M3597" s="11" t="s">
        <v>4184</v>
      </c>
      <c r="N3597" s="11" t="s">
        <v>4180</v>
      </c>
      <c r="O3597" s="11">
        <v>74</v>
      </c>
      <c r="P3597" s="11">
        <v>1994</v>
      </c>
      <c r="Q3597" s="11">
        <v>31</v>
      </c>
      <c r="R3597" s="11">
        <v>1</v>
      </c>
    </row>
    <row r="3598" spans="1:18">
      <c r="A3598" s="10" t="s">
        <v>7370</v>
      </c>
      <c r="B3598" s="11" t="s">
        <v>49</v>
      </c>
      <c r="C3598" s="11" t="s">
        <v>4177</v>
      </c>
      <c r="D3598" s="11">
        <v>98136</v>
      </c>
      <c r="E3598" s="16">
        <v>250000</v>
      </c>
      <c r="F3598" s="12">
        <v>1</v>
      </c>
      <c r="G3598" s="15">
        <v>1</v>
      </c>
      <c r="H3598" s="11">
        <v>750</v>
      </c>
      <c r="I3598" s="13">
        <v>333</v>
      </c>
      <c r="J3598" s="11">
        <v>0</v>
      </c>
      <c r="K3598" s="15" t="s">
        <v>4183</v>
      </c>
      <c r="L3598" s="11" t="s">
        <v>4183</v>
      </c>
      <c r="M3598" s="11" t="s">
        <v>4184</v>
      </c>
      <c r="N3598" s="11" t="s">
        <v>4180</v>
      </c>
      <c r="O3598" s="11">
        <v>107</v>
      </c>
      <c r="P3598" s="11">
        <v>0</v>
      </c>
      <c r="Q3598" s="11">
        <v>107</v>
      </c>
      <c r="R3598" s="11">
        <v>1</v>
      </c>
    </row>
    <row r="3599" spans="1:18">
      <c r="A3599" s="10" t="s">
        <v>7371</v>
      </c>
      <c r="B3599" s="11" t="s">
        <v>49</v>
      </c>
      <c r="C3599" s="11" t="s">
        <v>4177</v>
      </c>
      <c r="D3599" s="11">
        <v>98168</v>
      </c>
      <c r="E3599" s="16">
        <v>250000</v>
      </c>
      <c r="F3599" s="12">
        <v>1</v>
      </c>
      <c r="G3599" s="15">
        <v>1</v>
      </c>
      <c r="H3599" s="11">
        <v>800</v>
      </c>
      <c r="I3599" s="13">
        <v>313</v>
      </c>
      <c r="J3599" s="11">
        <v>0</v>
      </c>
      <c r="K3599" s="15" t="s">
        <v>4183</v>
      </c>
      <c r="L3599" s="11" t="s">
        <v>4178</v>
      </c>
      <c r="M3599" s="11" t="s">
        <v>4184</v>
      </c>
      <c r="N3599" s="11" t="s">
        <v>4195</v>
      </c>
      <c r="O3599" s="11">
        <v>94</v>
      </c>
      <c r="P3599" s="11">
        <v>0</v>
      </c>
      <c r="Q3599" s="11">
        <v>94</v>
      </c>
      <c r="R3599" s="11">
        <v>1</v>
      </c>
    </row>
    <row r="3600" spans="1:18">
      <c r="A3600" s="10" t="s">
        <v>3723</v>
      </c>
      <c r="B3600" s="11" t="s">
        <v>49</v>
      </c>
      <c r="C3600" s="11" t="s">
        <v>4177</v>
      </c>
      <c r="D3600" s="11">
        <v>98133</v>
      </c>
      <c r="E3600" s="16">
        <v>250000</v>
      </c>
      <c r="F3600" s="12">
        <v>2</v>
      </c>
      <c r="G3600" s="15">
        <v>1.5</v>
      </c>
      <c r="H3600" s="11">
        <v>982</v>
      </c>
      <c r="I3600" s="13">
        <v>255</v>
      </c>
      <c r="J3600" s="11">
        <v>0</v>
      </c>
      <c r="K3600" s="15" t="s">
        <v>4183</v>
      </c>
      <c r="L3600" s="11" t="s">
        <v>4178</v>
      </c>
      <c r="M3600" s="11" t="s">
        <v>4184</v>
      </c>
      <c r="N3600" s="11" t="s">
        <v>4180</v>
      </c>
      <c r="O3600" s="11">
        <v>19</v>
      </c>
      <c r="P3600" s="11">
        <v>0</v>
      </c>
      <c r="Q3600" s="11">
        <v>19</v>
      </c>
      <c r="R3600" s="11">
        <v>2</v>
      </c>
    </row>
    <row r="3601" spans="1:18">
      <c r="A3601" s="10" t="s">
        <v>7372</v>
      </c>
      <c r="B3601" s="11" t="s">
        <v>120</v>
      </c>
      <c r="C3601" s="11" t="s">
        <v>4177</v>
      </c>
      <c r="D3601" s="11">
        <v>98077</v>
      </c>
      <c r="E3601" s="16">
        <v>250000</v>
      </c>
      <c r="F3601" s="12">
        <v>3</v>
      </c>
      <c r="G3601" s="15">
        <v>2.5</v>
      </c>
      <c r="H3601" s="15">
        <v>1510</v>
      </c>
      <c r="I3601" s="13">
        <v>166</v>
      </c>
      <c r="J3601" s="11">
        <v>0</v>
      </c>
      <c r="K3601" s="15" t="s">
        <v>4183</v>
      </c>
      <c r="L3601" s="11" t="s">
        <v>4178</v>
      </c>
      <c r="M3601" s="11" t="s">
        <v>4184</v>
      </c>
      <c r="N3601" s="11" t="s">
        <v>4195</v>
      </c>
      <c r="O3601" s="11">
        <v>49</v>
      </c>
      <c r="P3601" s="11">
        <v>0</v>
      </c>
      <c r="Q3601" s="11">
        <v>49</v>
      </c>
      <c r="R3601" s="11">
        <v>1</v>
      </c>
    </row>
    <row r="3602" spans="1:18">
      <c r="A3602" s="10" t="s">
        <v>7373</v>
      </c>
      <c r="B3602" s="11" t="s">
        <v>379</v>
      </c>
      <c r="C3602" s="11" t="s">
        <v>4177</v>
      </c>
      <c r="D3602" s="11">
        <v>98166</v>
      </c>
      <c r="E3602" s="16">
        <v>249950</v>
      </c>
      <c r="F3602" s="12">
        <v>2</v>
      </c>
      <c r="G3602" s="15">
        <v>1</v>
      </c>
      <c r="H3602" s="11">
        <v>940</v>
      </c>
      <c r="I3602" s="13">
        <v>266</v>
      </c>
      <c r="J3602" s="11">
        <v>0</v>
      </c>
      <c r="K3602" s="15" t="s">
        <v>4183</v>
      </c>
      <c r="L3602" s="11" t="s">
        <v>4183</v>
      </c>
      <c r="M3602" s="11" t="s">
        <v>4184</v>
      </c>
      <c r="N3602" s="11" t="s">
        <v>4179</v>
      </c>
      <c r="O3602" s="11">
        <v>66</v>
      </c>
      <c r="P3602" s="11">
        <v>0</v>
      </c>
      <c r="Q3602" s="11">
        <v>66</v>
      </c>
      <c r="R3602" s="11">
        <v>1</v>
      </c>
    </row>
    <row r="3603" spans="1:18">
      <c r="A3603" s="10" t="s">
        <v>7374</v>
      </c>
      <c r="B3603" s="11" t="s">
        <v>84</v>
      </c>
      <c r="C3603" s="11" t="s">
        <v>4177</v>
      </c>
      <c r="D3603" s="11">
        <v>98042</v>
      </c>
      <c r="E3603" s="16">
        <v>249900</v>
      </c>
      <c r="F3603" s="12">
        <v>3</v>
      </c>
      <c r="G3603" s="15">
        <v>2</v>
      </c>
      <c r="H3603" s="15">
        <v>1310</v>
      </c>
      <c r="I3603" s="13">
        <v>191</v>
      </c>
      <c r="J3603" s="11">
        <v>0</v>
      </c>
      <c r="K3603" s="15" t="s">
        <v>4183</v>
      </c>
      <c r="L3603" s="11" t="s">
        <v>4183</v>
      </c>
      <c r="M3603" s="11" t="s">
        <v>4184</v>
      </c>
      <c r="N3603" s="11" t="s">
        <v>4179</v>
      </c>
      <c r="O3603" s="11">
        <v>35</v>
      </c>
      <c r="P3603" s="11">
        <v>0</v>
      </c>
      <c r="Q3603" s="11">
        <v>35</v>
      </c>
      <c r="R3603" s="11">
        <v>1</v>
      </c>
    </row>
    <row r="3604" spans="1:18">
      <c r="A3604" s="10" t="s">
        <v>7375</v>
      </c>
      <c r="B3604" s="11" t="s">
        <v>49</v>
      </c>
      <c r="C3604" s="11" t="s">
        <v>4177</v>
      </c>
      <c r="D3604" s="11">
        <v>98106</v>
      </c>
      <c r="E3604" s="16">
        <v>249900</v>
      </c>
      <c r="F3604" s="12">
        <v>2</v>
      </c>
      <c r="G3604" s="15">
        <v>1</v>
      </c>
      <c r="H3604" s="15">
        <v>1140</v>
      </c>
      <c r="I3604" s="13">
        <v>219</v>
      </c>
      <c r="J3604" s="11">
        <v>0</v>
      </c>
      <c r="K3604" s="15" t="s">
        <v>4183</v>
      </c>
      <c r="L3604" s="11" t="s">
        <v>4183</v>
      </c>
      <c r="M3604" s="11" t="s">
        <v>4184</v>
      </c>
      <c r="N3604" s="11" t="s">
        <v>4180</v>
      </c>
      <c r="O3604" s="11">
        <v>78</v>
      </c>
      <c r="P3604" s="11">
        <v>2012</v>
      </c>
      <c r="Q3604" s="11">
        <v>13</v>
      </c>
      <c r="R3604" s="11">
        <v>1</v>
      </c>
    </row>
    <row r="3605" spans="1:18">
      <c r="A3605" s="10" t="s">
        <v>7376</v>
      </c>
      <c r="B3605" s="11" t="s">
        <v>84</v>
      </c>
      <c r="C3605" s="11" t="s">
        <v>4177</v>
      </c>
      <c r="D3605" s="11">
        <v>98042</v>
      </c>
      <c r="E3605" s="16">
        <v>249500</v>
      </c>
      <c r="F3605" s="12">
        <v>2</v>
      </c>
      <c r="G3605" s="15">
        <v>1.75</v>
      </c>
      <c r="H3605" s="15">
        <v>1500</v>
      </c>
      <c r="I3605" s="13">
        <v>166</v>
      </c>
      <c r="J3605" s="11">
        <v>0</v>
      </c>
      <c r="K3605" s="15" t="s">
        <v>4183</v>
      </c>
      <c r="L3605" s="11" t="s">
        <v>4183</v>
      </c>
      <c r="M3605" s="11" t="s">
        <v>4184</v>
      </c>
      <c r="N3605" s="11" t="s">
        <v>4179</v>
      </c>
      <c r="O3605" s="11">
        <v>62</v>
      </c>
      <c r="P3605" s="11">
        <v>0</v>
      </c>
      <c r="Q3605" s="11">
        <v>62</v>
      </c>
      <c r="R3605" s="11">
        <v>1</v>
      </c>
    </row>
    <row r="3606" spans="1:18">
      <c r="A3606" s="10" t="s">
        <v>7377</v>
      </c>
      <c r="B3606" s="11" t="s">
        <v>1392</v>
      </c>
      <c r="C3606" s="11" t="s">
        <v>4177</v>
      </c>
      <c r="D3606" s="11">
        <v>98031</v>
      </c>
      <c r="E3606" s="16">
        <v>249000</v>
      </c>
      <c r="F3606" s="12">
        <v>3</v>
      </c>
      <c r="G3606" s="15">
        <v>1</v>
      </c>
      <c r="H3606" s="15">
        <v>1050</v>
      </c>
      <c r="I3606" s="13">
        <v>237</v>
      </c>
      <c r="J3606" s="11">
        <v>0</v>
      </c>
      <c r="K3606" s="15" t="s">
        <v>4183</v>
      </c>
      <c r="L3606" s="11" t="s">
        <v>4183</v>
      </c>
      <c r="M3606" s="11" t="s">
        <v>4184</v>
      </c>
      <c r="N3606" s="11" t="s">
        <v>4179</v>
      </c>
      <c r="O3606" s="11">
        <v>66</v>
      </c>
      <c r="P3606" s="11">
        <v>0</v>
      </c>
      <c r="Q3606" s="11">
        <v>66</v>
      </c>
      <c r="R3606" s="11">
        <v>1</v>
      </c>
    </row>
    <row r="3607" spans="1:18">
      <c r="A3607" s="10" t="s">
        <v>7378</v>
      </c>
      <c r="B3607" s="11" t="s">
        <v>1392</v>
      </c>
      <c r="C3607" s="11" t="s">
        <v>4177</v>
      </c>
      <c r="D3607" s="11">
        <v>98031</v>
      </c>
      <c r="E3607" s="16">
        <v>249000</v>
      </c>
      <c r="F3607" s="12">
        <v>3</v>
      </c>
      <c r="G3607" s="15">
        <v>2.25</v>
      </c>
      <c r="H3607" s="15">
        <v>1440</v>
      </c>
      <c r="I3607" s="13">
        <v>173</v>
      </c>
      <c r="J3607" s="11">
        <v>0</v>
      </c>
      <c r="K3607" s="15" t="s">
        <v>4183</v>
      </c>
      <c r="L3607" s="11" t="s">
        <v>4178</v>
      </c>
      <c r="M3607" s="11" t="s">
        <v>4184</v>
      </c>
      <c r="N3607" s="11" t="s">
        <v>4180</v>
      </c>
      <c r="O3607" s="11">
        <v>43</v>
      </c>
      <c r="P3607" s="11">
        <v>0</v>
      </c>
      <c r="Q3607" s="11">
        <v>43</v>
      </c>
      <c r="R3607" s="11">
        <v>1</v>
      </c>
    </row>
    <row r="3608" spans="1:18">
      <c r="A3608" s="10" t="s">
        <v>7379</v>
      </c>
      <c r="B3608" s="11" t="s">
        <v>1392</v>
      </c>
      <c r="C3608" s="11" t="s">
        <v>4177</v>
      </c>
      <c r="D3608" s="11">
        <v>98030</v>
      </c>
      <c r="E3608" s="16">
        <v>249000</v>
      </c>
      <c r="F3608" s="12">
        <v>4</v>
      </c>
      <c r="G3608" s="15">
        <v>2.25</v>
      </c>
      <c r="H3608" s="15">
        <v>1830</v>
      </c>
      <c r="I3608" s="13">
        <v>136</v>
      </c>
      <c r="J3608" s="11">
        <v>0</v>
      </c>
      <c r="K3608" s="15" t="s">
        <v>4183</v>
      </c>
      <c r="L3608" s="11" t="s">
        <v>4183</v>
      </c>
      <c r="M3608" s="11" t="s">
        <v>4184</v>
      </c>
      <c r="N3608" s="11" t="s">
        <v>4180</v>
      </c>
      <c r="O3608" s="11">
        <v>35</v>
      </c>
      <c r="P3608" s="11">
        <v>2009</v>
      </c>
      <c r="Q3608" s="11">
        <v>16</v>
      </c>
      <c r="R3608" s="11">
        <v>2</v>
      </c>
    </row>
    <row r="3609" spans="1:18">
      <c r="A3609" s="10" t="s">
        <v>7380</v>
      </c>
      <c r="B3609" s="11" t="s">
        <v>1392</v>
      </c>
      <c r="C3609" s="11" t="s">
        <v>4177</v>
      </c>
      <c r="D3609" s="11">
        <v>98042</v>
      </c>
      <c r="E3609" s="16">
        <v>249000</v>
      </c>
      <c r="F3609" s="12">
        <v>3</v>
      </c>
      <c r="G3609" s="15">
        <v>1</v>
      </c>
      <c r="H3609" s="15">
        <v>1000</v>
      </c>
      <c r="I3609" s="13">
        <v>249</v>
      </c>
      <c r="J3609" s="11">
        <v>0</v>
      </c>
      <c r="K3609" s="15" t="s">
        <v>4183</v>
      </c>
      <c r="L3609" s="11" t="s">
        <v>4183</v>
      </c>
      <c r="M3609" s="11" t="s">
        <v>4184</v>
      </c>
      <c r="N3609" s="11" t="s">
        <v>4180</v>
      </c>
      <c r="O3609" s="11">
        <v>57</v>
      </c>
      <c r="P3609" s="11">
        <v>2010</v>
      </c>
      <c r="Q3609" s="11">
        <v>15</v>
      </c>
      <c r="R3609" s="11">
        <v>1</v>
      </c>
    </row>
    <row r="3610" spans="1:18">
      <c r="A3610" s="10" t="s">
        <v>7381</v>
      </c>
      <c r="B3610" s="11" t="s">
        <v>46</v>
      </c>
      <c r="C3610" s="11" t="s">
        <v>4177</v>
      </c>
      <c r="D3610" s="11">
        <v>98034</v>
      </c>
      <c r="E3610" s="16">
        <v>249000</v>
      </c>
      <c r="F3610" s="12">
        <v>2</v>
      </c>
      <c r="G3610" s="15">
        <v>1.5</v>
      </c>
      <c r="H3610" s="15">
        <v>1090</v>
      </c>
      <c r="I3610" s="13">
        <v>228</v>
      </c>
      <c r="J3610" s="11">
        <v>0</v>
      </c>
      <c r="K3610" s="15" t="s">
        <v>4183</v>
      </c>
      <c r="L3610" s="11" t="s">
        <v>4183</v>
      </c>
      <c r="M3610" s="11" t="s">
        <v>4184</v>
      </c>
      <c r="N3610" s="11" t="s">
        <v>4180</v>
      </c>
      <c r="O3610" s="11">
        <v>43</v>
      </c>
      <c r="P3610" s="11">
        <v>0</v>
      </c>
      <c r="Q3610" s="11">
        <v>43</v>
      </c>
      <c r="R3610" s="11">
        <v>2</v>
      </c>
    </row>
    <row r="3611" spans="1:18">
      <c r="A3611" s="10" t="s">
        <v>7382</v>
      </c>
      <c r="B3611" s="11" t="s">
        <v>519</v>
      </c>
      <c r="C3611" s="11" t="s">
        <v>4177</v>
      </c>
      <c r="D3611" s="11">
        <v>98001</v>
      </c>
      <c r="E3611" s="16">
        <v>248400</v>
      </c>
      <c r="F3611" s="12">
        <v>3</v>
      </c>
      <c r="G3611" s="15">
        <v>1.75</v>
      </c>
      <c r="H3611" s="15">
        <v>1880</v>
      </c>
      <c r="I3611" s="13">
        <v>132</v>
      </c>
      <c r="J3611" s="11">
        <v>0</v>
      </c>
      <c r="K3611" s="15" t="s">
        <v>4183</v>
      </c>
      <c r="L3611" s="11" t="s">
        <v>4178</v>
      </c>
      <c r="M3611" s="11" t="s">
        <v>4184</v>
      </c>
      <c r="N3611" s="11" t="s">
        <v>4180</v>
      </c>
      <c r="O3611" s="11">
        <v>40</v>
      </c>
      <c r="P3611" s="11">
        <v>0</v>
      </c>
      <c r="Q3611" s="11">
        <v>40</v>
      </c>
      <c r="R3611" s="11">
        <v>1</v>
      </c>
    </row>
    <row r="3612" spans="1:18">
      <c r="A3612" s="10" t="s">
        <v>7383</v>
      </c>
      <c r="B3612" s="11" t="s">
        <v>33</v>
      </c>
      <c r="C3612" s="11" t="s">
        <v>4177</v>
      </c>
      <c r="D3612" s="11">
        <v>98006</v>
      </c>
      <c r="E3612" s="16">
        <v>248000</v>
      </c>
      <c r="F3612" s="12">
        <v>3</v>
      </c>
      <c r="G3612" s="15">
        <v>1</v>
      </c>
      <c r="H3612" s="11">
        <v>950</v>
      </c>
      <c r="I3612" s="13">
        <v>261</v>
      </c>
      <c r="J3612" s="11">
        <v>0</v>
      </c>
      <c r="K3612" s="15" t="s">
        <v>4183</v>
      </c>
      <c r="L3612" s="11" t="s">
        <v>4183</v>
      </c>
      <c r="M3612" s="11" t="s">
        <v>4184</v>
      </c>
      <c r="N3612" s="11" t="s">
        <v>4179</v>
      </c>
      <c r="O3612" s="11">
        <v>71</v>
      </c>
      <c r="P3612" s="11">
        <v>1979</v>
      </c>
      <c r="Q3612" s="11">
        <v>46</v>
      </c>
      <c r="R3612" s="11">
        <v>1</v>
      </c>
    </row>
    <row r="3613" spans="1:18">
      <c r="A3613" s="10" t="s">
        <v>7384</v>
      </c>
      <c r="B3613" s="11" t="s">
        <v>675</v>
      </c>
      <c r="C3613" s="11" t="s">
        <v>4177</v>
      </c>
      <c r="D3613" s="11">
        <v>98023</v>
      </c>
      <c r="E3613" s="16">
        <v>248000</v>
      </c>
      <c r="F3613" s="12">
        <v>4</v>
      </c>
      <c r="G3613" s="15">
        <v>3.5</v>
      </c>
      <c r="H3613" s="15">
        <v>1850</v>
      </c>
      <c r="I3613" s="13">
        <v>134</v>
      </c>
      <c r="J3613" s="11">
        <v>0</v>
      </c>
      <c r="K3613" s="15" t="s">
        <v>4183</v>
      </c>
      <c r="L3613" s="11" t="s">
        <v>4178</v>
      </c>
      <c r="M3613" s="11" t="s">
        <v>4184</v>
      </c>
      <c r="N3613" s="11" t="s">
        <v>4180</v>
      </c>
      <c r="O3613" s="11">
        <v>39</v>
      </c>
      <c r="P3613" s="11">
        <v>0</v>
      </c>
      <c r="Q3613" s="11">
        <v>39</v>
      </c>
      <c r="R3613" s="11">
        <v>2</v>
      </c>
    </row>
    <row r="3614" spans="1:18">
      <c r="A3614" s="10" t="s">
        <v>7385</v>
      </c>
      <c r="B3614" s="11" t="s">
        <v>920</v>
      </c>
      <c r="C3614" s="11" t="s">
        <v>4177</v>
      </c>
      <c r="D3614" s="11">
        <v>98038</v>
      </c>
      <c r="E3614" s="16">
        <v>248000</v>
      </c>
      <c r="F3614" s="12">
        <v>4</v>
      </c>
      <c r="G3614" s="15">
        <v>2.5</v>
      </c>
      <c r="H3614" s="15">
        <v>1770</v>
      </c>
      <c r="I3614" s="13">
        <v>140</v>
      </c>
      <c r="J3614" s="11">
        <v>0</v>
      </c>
      <c r="K3614" s="15" t="s">
        <v>4183</v>
      </c>
      <c r="L3614" s="11" t="s">
        <v>4183</v>
      </c>
      <c r="M3614" s="11" t="s">
        <v>4184</v>
      </c>
      <c r="N3614" s="11" t="s">
        <v>4180</v>
      </c>
      <c r="O3614" s="11">
        <v>22</v>
      </c>
      <c r="P3614" s="11">
        <v>0</v>
      </c>
      <c r="Q3614" s="11">
        <v>22</v>
      </c>
      <c r="R3614" s="11">
        <v>2</v>
      </c>
    </row>
    <row r="3615" spans="1:18">
      <c r="A3615" s="10" t="s">
        <v>7386</v>
      </c>
      <c r="B3615" s="11" t="s">
        <v>5840</v>
      </c>
      <c r="C3615" s="11" t="s">
        <v>4177</v>
      </c>
      <c r="D3615" s="11">
        <v>98168</v>
      </c>
      <c r="E3615" s="16">
        <v>248000</v>
      </c>
      <c r="F3615" s="12">
        <v>5</v>
      </c>
      <c r="G3615" s="15">
        <v>1.5</v>
      </c>
      <c r="H3615" s="15">
        <v>1510</v>
      </c>
      <c r="I3615" s="13">
        <v>164</v>
      </c>
      <c r="J3615" s="11">
        <v>0</v>
      </c>
      <c r="K3615" s="15" t="s">
        <v>4183</v>
      </c>
      <c r="L3615" s="11" t="s">
        <v>4183</v>
      </c>
      <c r="M3615" s="11" t="s">
        <v>4184</v>
      </c>
      <c r="N3615" s="11" t="s">
        <v>4179</v>
      </c>
      <c r="O3615" s="11">
        <v>66</v>
      </c>
      <c r="P3615" s="11">
        <v>0</v>
      </c>
      <c r="Q3615" s="11">
        <v>66</v>
      </c>
      <c r="R3615" s="11">
        <v>1</v>
      </c>
    </row>
    <row r="3616" spans="1:18">
      <c r="A3616" s="10" t="s">
        <v>7387</v>
      </c>
      <c r="B3616" s="11" t="s">
        <v>49</v>
      </c>
      <c r="C3616" s="11" t="s">
        <v>4177</v>
      </c>
      <c r="D3616" s="11">
        <v>98178</v>
      </c>
      <c r="E3616" s="16">
        <v>248000</v>
      </c>
      <c r="F3616" s="12">
        <v>4</v>
      </c>
      <c r="G3616" s="15">
        <v>2</v>
      </c>
      <c r="H3616" s="15">
        <v>2080</v>
      </c>
      <c r="I3616" s="13">
        <v>119</v>
      </c>
      <c r="J3616" s="11">
        <v>0</v>
      </c>
      <c r="K3616" s="15" t="s">
        <v>4183</v>
      </c>
      <c r="L3616" s="11" t="s">
        <v>4178</v>
      </c>
      <c r="M3616" s="11" t="s">
        <v>4184</v>
      </c>
      <c r="N3616" s="11" t="s">
        <v>4180</v>
      </c>
      <c r="O3616" s="11">
        <v>75</v>
      </c>
      <c r="P3616" s="11">
        <v>2005</v>
      </c>
      <c r="Q3616" s="11">
        <v>20</v>
      </c>
      <c r="R3616" s="11">
        <v>1</v>
      </c>
    </row>
    <row r="3617" spans="1:18">
      <c r="A3617" s="10" t="s">
        <v>7388</v>
      </c>
      <c r="B3617" s="11" t="s">
        <v>49</v>
      </c>
      <c r="C3617" s="11" t="s">
        <v>4177</v>
      </c>
      <c r="D3617" s="11">
        <v>98108</v>
      </c>
      <c r="E3617" s="16">
        <v>247875</v>
      </c>
      <c r="F3617" s="12">
        <v>2</v>
      </c>
      <c r="G3617" s="15">
        <v>1</v>
      </c>
      <c r="H3617" s="15">
        <v>1000</v>
      </c>
      <c r="I3617" s="13">
        <v>248</v>
      </c>
      <c r="J3617" s="11">
        <v>0</v>
      </c>
      <c r="K3617" s="15" t="s">
        <v>4183</v>
      </c>
      <c r="L3617" s="11" t="s">
        <v>4183</v>
      </c>
      <c r="M3617" s="11" t="s">
        <v>4184</v>
      </c>
      <c r="N3617" s="11" t="s">
        <v>4179</v>
      </c>
      <c r="O3617" s="11">
        <v>83</v>
      </c>
      <c r="P3617" s="11">
        <v>1982</v>
      </c>
      <c r="Q3617" s="11">
        <v>43</v>
      </c>
      <c r="R3617" s="11">
        <v>1</v>
      </c>
    </row>
    <row r="3618" spans="1:18">
      <c r="A3618" s="10" t="s">
        <v>7389</v>
      </c>
      <c r="B3618" s="11" t="s">
        <v>84</v>
      </c>
      <c r="C3618" s="11" t="s">
        <v>4177</v>
      </c>
      <c r="D3618" s="11">
        <v>98042</v>
      </c>
      <c r="E3618" s="16">
        <v>247200</v>
      </c>
      <c r="F3618" s="12">
        <v>3</v>
      </c>
      <c r="G3618" s="15">
        <v>1.75</v>
      </c>
      <c r="H3618" s="15">
        <v>1370</v>
      </c>
      <c r="I3618" s="13">
        <v>180</v>
      </c>
      <c r="J3618" s="11">
        <v>0</v>
      </c>
      <c r="K3618" s="15" t="s">
        <v>4183</v>
      </c>
      <c r="L3618" s="11" t="s">
        <v>4183</v>
      </c>
      <c r="M3618" s="11" t="s">
        <v>4184</v>
      </c>
      <c r="N3618" s="11" t="s">
        <v>4180</v>
      </c>
      <c r="O3618" s="11">
        <v>43</v>
      </c>
      <c r="P3618" s="11">
        <v>0</v>
      </c>
      <c r="Q3618" s="11">
        <v>43</v>
      </c>
      <c r="R3618" s="11">
        <v>1</v>
      </c>
    </row>
    <row r="3619" spans="1:18">
      <c r="A3619" s="10" t="s">
        <v>7390</v>
      </c>
      <c r="B3619" s="11" t="s">
        <v>675</v>
      </c>
      <c r="C3619" s="11" t="s">
        <v>4177</v>
      </c>
      <c r="D3619" s="11">
        <v>98023</v>
      </c>
      <c r="E3619" s="16">
        <v>247000</v>
      </c>
      <c r="F3619" s="12">
        <v>3</v>
      </c>
      <c r="G3619" s="15">
        <v>2.25</v>
      </c>
      <c r="H3619" s="15">
        <v>1580</v>
      </c>
      <c r="I3619" s="13">
        <v>156</v>
      </c>
      <c r="J3619" s="11">
        <v>0</v>
      </c>
      <c r="K3619" s="15" t="s">
        <v>4183</v>
      </c>
      <c r="L3619" s="11" t="s">
        <v>4183</v>
      </c>
      <c r="M3619" s="11" t="s">
        <v>4184</v>
      </c>
      <c r="N3619" s="11" t="s">
        <v>4179</v>
      </c>
      <c r="O3619" s="11">
        <v>39</v>
      </c>
      <c r="P3619" s="11">
        <v>0</v>
      </c>
      <c r="Q3619" s="11">
        <v>39</v>
      </c>
      <c r="R3619" s="11">
        <v>2</v>
      </c>
    </row>
    <row r="3620" spans="1:18">
      <c r="A3620" s="10" t="s">
        <v>3743</v>
      </c>
      <c r="B3620" s="11" t="s">
        <v>1035</v>
      </c>
      <c r="C3620" s="11" t="s">
        <v>4177</v>
      </c>
      <c r="D3620" s="11">
        <v>98022</v>
      </c>
      <c r="E3620" s="16">
        <v>246950</v>
      </c>
      <c r="F3620" s="12">
        <v>3</v>
      </c>
      <c r="G3620" s="15">
        <v>3</v>
      </c>
      <c r="H3620" s="15">
        <v>1670</v>
      </c>
      <c r="I3620" s="13">
        <v>148</v>
      </c>
      <c r="J3620" s="11">
        <v>0</v>
      </c>
      <c r="K3620" s="15" t="s">
        <v>4183</v>
      </c>
      <c r="L3620" s="11" t="s">
        <v>4183</v>
      </c>
      <c r="M3620" s="11" t="s">
        <v>4184</v>
      </c>
      <c r="N3620" s="11" t="s">
        <v>4180</v>
      </c>
      <c r="O3620" s="11">
        <v>11</v>
      </c>
      <c r="P3620" s="11">
        <v>0</v>
      </c>
      <c r="Q3620" s="11">
        <v>11</v>
      </c>
      <c r="R3620" s="11">
        <v>1</v>
      </c>
    </row>
    <row r="3621" spans="1:18">
      <c r="A3621" s="10" t="s">
        <v>7391</v>
      </c>
      <c r="B3621" s="11" t="s">
        <v>1392</v>
      </c>
      <c r="C3621" s="11" t="s">
        <v>4177</v>
      </c>
      <c r="D3621" s="11">
        <v>98031</v>
      </c>
      <c r="E3621" s="16">
        <v>246500</v>
      </c>
      <c r="F3621" s="12">
        <v>3</v>
      </c>
      <c r="G3621" s="15">
        <v>1.5</v>
      </c>
      <c r="H3621" s="15">
        <v>1270</v>
      </c>
      <c r="I3621" s="13">
        <v>194</v>
      </c>
      <c r="J3621" s="11">
        <v>0</v>
      </c>
      <c r="K3621" s="15" t="s">
        <v>4183</v>
      </c>
      <c r="L3621" s="11" t="s">
        <v>4183</v>
      </c>
      <c r="M3621" s="11" t="s">
        <v>4184</v>
      </c>
      <c r="N3621" s="11" t="s">
        <v>4179</v>
      </c>
      <c r="O3621" s="11">
        <v>61</v>
      </c>
      <c r="P3621" s="11">
        <v>0</v>
      </c>
      <c r="Q3621" s="11">
        <v>61</v>
      </c>
      <c r="R3621" s="11">
        <v>1</v>
      </c>
    </row>
    <row r="3622" spans="1:18">
      <c r="A3622" s="10" t="s">
        <v>7392</v>
      </c>
      <c r="B3622" s="11" t="s">
        <v>920</v>
      </c>
      <c r="C3622" s="11" t="s">
        <v>4177</v>
      </c>
      <c r="D3622" s="11">
        <v>98038</v>
      </c>
      <c r="E3622" s="16">
        <v>246500</v>
      </c>
      <c r="F3622" s="12">
        <v>3</v>
      </c>
      <c r="G3622" s="15">
        <v>2.5</v>
      </c>
      <c r="H3622" s="15">
        <v>1620</v>
      </c>
      <c r="I3622" s="13">
        <v>152</v>
      </c>
      <c r="J3622" s="11">
        <v>0</v>
      </c>
      <c r="K3622" s="15" t="s">
        <v>4183</v>
      </c>
      <c r="L3622" s="11" t="s">
        <v>4183</v>
      </c>
      <c r="M3622" s="11" t="s">
        <v>4184</v>
      </c>
      <c r="N3622" s="11" t="s">
        <v>4180</v>
      </c>
      <c r="O3622" s="11">
        <v>36</v>
      </c>
      <c r="P3622" s="11">
        <v>0</v>
      </c>
      <c r="Q3622" s="11">
        <v>36</v>
      </c>
      <c r="R3622" s="11">
        <v>2</v>
      </c>
    </row>
    <row r="3623" spans="1:18">
      <c r="A3623" s="10" t="s">
        <v>7393</v>
      </c>
      <c r="B3623" s="11" t="s">
        <v>49</v>
      </c>
      <c r="C3623" s="11" t="s">
        <v>4177</v>
      </c>
      <c r="D3623" s="11">
        <v>98168</v>
      </c>
      <c r="E3623" s="16">
        <v>246000</v>
      </c>
      <c r="F3623" s="12">
        <v>3</v>
      </c>
      <c r="G3623" s="15">
        <v>1.5</v>
      </c>
      <c r="H3623" s="15">
        <v>1780</v>
      </c>
      <c r="I3623" s="13">
        <v>138</v>
      </c>
      <c r="J3623" s="11">
        <v>1</v>
      </c>
      <c r="K3623" s="15" t="s">
        <v>4183</v>
      </c>
      <c r="L3623" s="11" t="s">
        <v>4183</v>
      </c>
      <c r="M3623" s="11" t="s">
        <v>4184</v>
      </c>
      <c r="N3623" s="11" t="s">
        <v>4180</v>
      </c>
      <c r="O3623" s="11">
        <v>72</v>
      </c>
      <c r="P3623" s="11">
        <v>0</v>
      </c>
      <c r="Q3623" s="11">
        <v>72</v>
      </c>
      <c r="R3623" s="11">
        <v>1</v>
      </c>
    </row>
    <row r="3624" spans="1:18">
      <c r="A3624" s="10" t="s">
        <v>7394</v>
      </c>
      <c r="B3624" s="11" t="s">
        <v>1392</v>
      </c>
      <c r="C3624" s="11" t="s">
        <v>4177</v>
      </c>
      <c r="D3624" s="11">
        <v>98032</v>
      </c>
      <c r="E3624" s="16">
        <v>245700</v>
      </c>
      <c r="F3624" s="12">
        <v>3</v>
      </c>
      <c r="G3624" s="15">
        <v>2.25</v>
      </c>
      <c r="H3624" s="15">
        <v>1640</v>
      </c>
      <c r="I3624" s="13">
        <v>150</v>
      </c>
      <c r="J3624" s="11">
        <v>0</v>
      </c>
      <c r="K3624" s="15" t="s">
        <v>4183</v>
      </c>
      <c r="L3624" s="11" t="s">
        <v>4178</v>
      </c>
      <c r="M3624" s="11" t="s">
        <v>4184</v>
      </c>
      <c r="N3624" s="11" t="s">
        <v>4180</v>
      </c>
      <c r="O3624" s="11">
        <v>57</v>
      </c>
      <c r="P3624" s="11">
        <v>1997</v>
      </c>
      <c r="Q3624" s="11">
        <v>28</v>
      </c>
      <c r="R3624" s="11">
        <v>1</v>
      </c>
    </row>
    <row r="3625" spans="1:18">
      <c r="A3625" s="10" t="s">
        <v>7395</v>
      </c>
      <c r="B3625" s="11" t="s">
        <v>519</v>
      </c>
      <c r="C3625" s="11" t="s">
        <v>4177</v>
      </c>
      <c r="D3625" s="11">
        <v>98092</v>
      </c>
      <c r="E3625" s="16">
        <v>245100</v>
      </c>
      <c r="F3625" s="12">
        <v>3</v>
      </c>
      <c r="G3625" s="15">
        <v>1.75</v>
      </c>
      <c r="H3625" s="15">
        <v>1300</v>
      </c>
      <c r="I3625" s="13">
        <v>189</v>
      </c>
      <c r="J3625" s="11">
        <v>0</v>
      </c>
      <c r="K3625" s="15" t="s">
        <v>4183</v>
      </c>
      <c r="L3625" s="11" t="s">
        <v>4183</v>
      </c>
      <c r="M3625" s="11" t="s">
        <v>4184</v>
      </c>
      <c r="N3625" s="11" t="s">
        <v>4180</v>
      </c>
      <c r="O3625" s="11">
        <v>29</v>
      </c>
      <c r="P3625" s="11">
        <v>0</v>
      </c>
      <c r="Q3625" s="11">
        <v>29</v>
      </c>
      <c r="R3625" s="11">
        <v>1</v>
      </c>
    </row>
    <row r="3626" spans="1:18">
      <c r="A3626" s="10" t="s">
        <v>7396</v>
      </c>
      <c r="B3626" s="11" t="s">
        <v>675</v>
      </c>
      <c r="C3626" s="11" t="s">
        <v>4177</v>
      </c>
      <c r="D3626" s="11">
        <v>98023</v>
      </c>
      <c r="E3626" s="16">
        <v>245000</v>
      </c>
      <c r="F3626" s="12">
        <v>4</v>
      </c>
      <c r="G3626" s="15">
        <v>2.25</v>
      </c>
      <c r="H3626" s="15">
        <v>2600</v>
      </c>
      <c r="I3626" s="13">
        <v>94</v>
      </c>
      <c r="J3626" s="11">
        <v>0</v>
      </c>
      <c r="K3626" s="15" t="s">
        <v>4183</v>
      </c>
      <c r="L3626" s="11" t="s">
        <v>4178</v>
      </c>
      <c r="M3626" s="11" t="s">
        <v>4184</v>
      </c>
      <c r="N3626" s="11" t="s">
        <v>4180</v>
      </c>
      <c r="O3626" s="11">
        <v>47</v>
      </c>
      <c r="P3626" s="11">
        <v>0</v>
      </c>
      <c r="Q3626" s="11">
        <v>47</v>
      </c>
      <c r="R3626" s="11">
        <v>1</v>
      </c>
    </row>
    <row r="3627" spans="1:18">
      <c r="A3627" s="10" t="s">
        <v>7397</v>
      </c>
      <c r="B3627" s="11" t="s">
        <v>675</v>
      </c>
      <c r="C3627" s="11" t="s">
        <v>4177</v>
      </c>
      <c r="D3627" s="11">
        <v>98003</v>
      </c>
      <c r="E3627" s="16">
        <v>245000</v>
      </c>
      <c r="F3627" s="12">
        <v>4</v>
      </c>
      <c r="G3627" s="15">
        <v>2</v>
      </c>
      <c r="H3627" s="15">
        <v>1580</v>
      </c>
      <c r="I3627" s="13">
        <v>155</v>
      </c>
      <c r="J3627" s="11">
        <v>0</v>
      </c>
      <c r="K3627" s="15" t="s">
        <v>4183</v>
      </c>
      <c r="L3627" s="11" t="s">
        <v>4178</v>
      </c>
      <c r="M3627" s="11" t="s">
        <v>4184</v>
      </c>
      <c r="N3627" s="11" t="s">
        <v>4180</v>
      </c>
      <c r="O3627" s="11">
        <v>58</v>
      </c>
      <c r="P3627" s="11">
        <v>2011</v>
      </c>
      <c r="Q3627" s="11">
        <v>14</v>
      </c>
      <c r="R3627" s="11">
        <v>1</v>
      </c>
    </row>
    <row r="3628" spans="1:18">
      <c r="A3628" s="10" t="s">
        <v>7398</v>
      </c>
      <c r="B3628" s="11" t="s">
        <v>1392</v>
      </c>
      <c r="C3628" s="11" t="s">
        <v>4177</v>
      </c>
      <c r="D3628" s="11">
        <v>98030</v>
      </c>
      <c r="E3628" s="16">
        <v>245000</v>
      </c>
      <c r="F3628" s="12">
        <v>3</v>
      </c>
      <c r="G3628" s="15">
        <v>2.75</v>
      </c>
      <c r="H3628" s="15">
        <v>1300</v>
      </c>
      <c r="I3628" s="13">
        <v>188</v>
      </c>
      <c r="J3628" s="11">
        <v>0</v>
      </c>
      <c r="K3628" s="15" t="s">
        <v>4183</v>
      </c>
      <c r="L3628" s="11" t="s">
        <v>4178</v>
      </c>
      <c r="M3628" s="11" t="s">
        <v>4184</v>
      </c>
      <c r="N3628" s="11" t="s">
        <v>4180</v>
      </c>
      <c r="O3628" s="11">
        <v>29</v>
      </c>
      <c r="P3628" s="11">
        <v>0</v>
      </c>
      <c r="Q3628" s="11">
        <v>29</v>
      </c>
      <c r="R3628" s="11">
        <v>1</v>
      </c>
    </row>
    <row r="3629" spans="1:18">
      <c r="A3629" s="10" t="s">
        <v>7399</v>
      </c>
      <c r="B3629" s="11" t="s">
        <v>1392</v>
      </c>
      <c r="C3629" s="11" t="s">
        <v>4177</v>
      </c>
      <c r="D3629" s="11">
        <v>98030</v>
      </c>
      <c r="E3629" s="16">
        <v>245000</v>
      </c>
      <c r="F3629" s="12">
        <v>3</v>
      </c>
      <c r="G3629" s="15">
        <v>2</v>
      </c>
      <c r="H3629" s="15">
        <v>1410</v>
      </c>
      <c r="I3629" s="13">
        <v>174</v>
      </c>
      <c r="J3629" s="11">
        <v>0</v>
      </c>
      <c r="K3629" s="15" t="s">
        <v>4183</v>
      </c>
      <c r="L3629" s="11" t="s">
        <v>4183</v>
      </c>
      <c r="M3629" s="11" t="s">
        <v>4184</v>
      </c>
      <c r="N3629" s="11" t="s">
        <v>4180</v>
      </c>
      <c r="O3629" s="11">
        <v>40</v>
      </c>
      <c r="P3629" s="11">
        <v>0</v>
      </c>
      <c r="Q3629" s="11">
        <v>40</v>
      </c>
      <c r="R3629" s="11">
        <v>1</v>
      </c>
    </row>
    <row r="3630" spans="1:18">
      <c r="A3630" s="10" t="s">
        <v>7400</v>
      </c>
      <c r="B3630" s="11" t="s">
        <v>1392</v>
      </c>
      <c r="C3630" s="11" t="s">
        <v>4177</v>
      </c>
      <c r="D3630" s="11">
        <v>98030</v>
      </c>
      <c r="E3630" s="16">
        <v>245000</v>
      </c>
      <c r="F3630" s="12">
        <v>3</v>
      </c>
      <c r="G3630" s="15">
        <v>1.75</v>
      </c>
      <c r="H3630" s="15">
        <v>1490</v>
      </c>
      <c r="I3630" s="13">
        <v>164</v>
      </c>
      <c r="J3630" s="11">
        <v>0</v>
      </c>
      <c r="K3630" s="15" t="s">
        <v>4183</v>
      </c>
      <c r="L3630" s="11" t="s">
        <v>4183</v>
      </c>
      <c r="M3630" s="11" t="s">
        <v>4184</v>
      </c>
      <c r="N3630" s="11" t="s">
        <v>4179</v>
      </c>
      <c r="O3630" s="11">
        <v>35</v>
      </c>
      <c r="P3630" s="11">
        <v>0</v>
      </c>
      <c r="Q3630" s="11">
        <v>35</v>
      </c>
      <c r="R3630" s="11">
        <v>1</v>
      </c>
    </row>
    <row r="3631" spans="1:18">
      <c r="A3631" s="10" t="s">
        <v>7401</v>
      </c>
      <c r="B3631" s="11" t="s">
        <v>1392</v>
      </c>
      <c r="C3631" s="11" t="s">
        <v>4177</v>
      </c>
      <c r="D3631" s="11">
        <v>98031</v>
      </c>
      <c r="E3631" s="16">
        <v>245000</v>
      </c>
      <c r="F3631" s="12">
        <v>3</v>
      </c>
      <c r="G3631" s="15">
        <v>2.5</v>
      </c>
      <c r="H3631" s="15">
        <v>1600</v>
      </c>
      <c r="I3631" s="13">
        <v>153</v>
      </c>
      <c r="J3631" s="11">
        <v>0</v>
      </c>
      <c r="K3631" s="15" t="s">
        <v>4183</v>
      </c>
      <c r="L3631" s="11" t="s">
        <v>4183</v>
      </c>
      <c r="M3631" s="11" t="s">
        <v>4184</v>
      </c>
      <c r="N3631" s="11" t="s">
        <v>4179</v>
      </c>
      <c r="O3631" s="11">
        <v>33</v>
      </c>
      <c r="P3631" s="11">
        <v>0</v>
      </c>
      <c r="Q3631" s="11">
        <v>33</v>
      </c>
      <c r="R3631" s="11">
        <v>2</v>
      </c>
    </row>
    <row r="3632" spans="1:18">
      <c r="A3632" s="10" t="s">
        <v>7402</v>
      </c>
      <c r="B3632" s="11" t="s">
        <v>920</v>
      </c>
      <c r="C3632" s="11" t="s">
        <v>4177</v>
      </c>
      <c r="D3632" s="11">
        <v>98038</v>
      </c>
      <c r="E3632" s="16">
        <v>245000</v>
      </c>
      <c r="F3632" s="12">
        <v>3</v>
      </c>
      <c r="G3632" s="15">
        <v>1.75</v>
      </c>
      <c r="H3632" s="15">
        <v>1260</v>
      </c>
      <c r="I3632" s="13">
        <v>194</v>
      </c>
      <c r="J3632" s="11">
        <v>0</v>
      </c>
      <c r="K3632" s="15" t="s">
        <v>4183</v>
      </c>
      <c r="L3632" s="11" t="s">
        <v>4183</v>
      </c>
      <c r="M3632" s="11" t="s">
        <v>4184</v>
      </c>
      <c r="N3632" s="11" t="s">
        <v>4180</v>
      </c>
      <c r="O3632" s="11">
        <v>31</v>
      </c>
      <c r="P3632" s="11">
        <v>0</v>
      </c>
      <c r="Q3632" s="11">
        <v>31</v>
      </c>
      <c r="R3632" s="11">
        <v>1</v>
      </c>
    </row>
    <row r="3633" spans="1:18">
      <c r="A3633" s="10" t="s">
        <v>7403</v>
      </c>
      <c r="B3633" s="11" t="s">
        <v>49</v>
      </c>
      <c r="C3633" s="11" t="s">
        <v>4177</v>
      </c>
      <c r="D3633" s="11">
        <v>98118</v>
      </c>
      <c r="E3633" s="16">
        <v>245000</v>
      </c>
      <c r="F3633" s="12">
        <v>3</v>
      </c>
      <c r="G3633" s="15">
        <v>2</v>
      </c>
      <c r="H3633" s="15">
        <v>1190</v>
      </c>
      <c r="I3633" s="13">
        <v>206</v>
      </c>
      <c r="J3633" s="11">
        <v>0</v>
      </c>
      <c r="K3633" s="15" t="s">
        <v>4183</v>
      </c>
      <c r="L3633" s="11" t="s">
        <v>4183</v>
      </c>
      <c r="M3633" s="11" t="s">
        <v>4184</v>
      </c>
      <c r="N3633" s="11" t="s">
        <v>4181</v>
      </c>
      <c r="O3633" s="11">
        <v>118</v>
      </c>
      <c r="P3633" s="11">
        <v>0</v>
      </c>
      <c r="Q3633" s="11">
        <v>118</v>
      </c>
      <c r="R3633" s="11">
        <v>1.5</v>
      </c>
    </row>
    <row r="3634" spans="1:18">
      <c r="A3634" s="10" t="s">
        <v>7404</v>
      </c>
      <c r="B3634" s="11" t="s">
        <v>49</v>
      </c>
      <c r="C3634" s="11" t="s">
        <v>4177</v>
      </c>
      <c r="D3634" s="11">
        <v>98117</v>
      </c>
      <c r="E3634" s="16">
        <v>245000</v>
      </c>
      <c r="F3634" s="12">
        <v>3</v>
      </c>
      <c r="G3634" s="15">
        <v>3</v>
      </c>
      <c r="H3634" s="15">
        <v>2470</v>
      </c>
      <c r="I3634" s="13">
        <v>99</v>
      </c>
      <c r="J3634" s="11">
        <v>0</v>
      </c>
      <c r="K3634" s="15" t="s">
        <v>4183</v>
      </c>
      <c r="L3634" s="11" t="s">
        <v>4178</v>
      </c>
      <c r="M3634" s="11" t="s">
        <v>4184</v>
      </c>
      <c r="N3634" s="11" t="s">
        <v>4181</v>
      </c>
      <c r="O3634" s="11">
        <v>48</v>
      </c>
      <c r="P3634" s="11">
        <v>0</v>
      </c>
      <c r="Q3634" s="11">
        <v>48</v>
      </c>
      <c r="R3634" s="11">
        <v>2</v>
      </c>
    </row>
    <row r="3635" spans="1:18">
      <c r="A3635" s="10" t="s">
        <v>7405</v>
      </c>
      <c r="B3635" s="11" t="s">
        <v>49</v>
      </c>
      <c r="C3635" s="11" t="s">
        <v>4177</v>
      </c>
      <c r="D3635" s="11">
        <v>98106</v>
      </c>
      <c r="E3635" s="16">
        <v>245000</v>
      </c>
      <c r="F3635" s="12">
        <v>2</v>
      </c>
      <c r="G3635" s="15">
        <v>1</v>
      </c>
      <c r="H3635" s="11">
        <v>870</v>
      </c>
      <c r="I3635" s="13">
        <v>282</v>
      </c>
      <c r="J3635" s="11">
        <v>0</v>
      </c>
      <c r="K3635" s="15" t="s">
        <v>4183</v>
      </c>
      <c r="L3635" s="11" t="s">
        <v>4183</v>
      </c>
      <c r="M3635" s="11" t="s">
        <v>4184</v>
      </c>
      <c r="N3635" s="11" t="s">
        <v>4180</v>
      </c>
      <c r="O3635" s="11">
        <v>84</v>
      </c>
      <c r="P3635" s="11">
        <v>1994</v>
      </c>
      <c r="Q3635" s="11">
        <v>31</v>
      </c>
      <c r="R3635" s="11">
        <v>1</v>
      </c>
    </row>
    <row r="3636" spans="1:18">
      <c r="A3636" s="10" t="s">
        <v>7406</v>
      </c>
      <c r="B3636" s="11" t="s">
        <v>49</v>
      </c>
      <c r="C3636" s="11" t="s">
        <v>4177</v>
      </c>
      <c r="D3636" s="11">
        <v>98106</v>
      </c>
      <c r="E3636" s="16">
        <v>245000</v>
      </c>
      <c r="F3636" s="12">
        <v>2</v>
      </c>
      <c r="G3636" s="15">
        <v>1</v>
      </c>
      <c r="H3636" s="15">
        <v>1200</v>
      </c>
      <c r="I3636" s="13">
        <v>204</v>
      </c>
      <c r="J3636" s="11">
        <v>0</v>
      </c>
      <c r="K3636" s="15" t="s">
        <v>4183</v>
      </c>
      <c r="L3636" s="11" t="s">
        <v>4178</v>
      </c>
      <c r="M3636" s="11" t="s">
        <v>4184</v>
      </c>
      <c r="N3636" s="11" t="s">
        <v>4180</v>
      </c>
      <c r="O3636" s="11">
        <v>82</v>
      </c>
      <c r="P3636" s="11">
        <v>2002</v>
      </c>
      <c r="Q3636" s="11">
        <v>23</v>
      </c>
      <c r="R3636" s="11">
        <v>1</v>
      </c>
    </row>
    <row r="3637" spans="1:18">
      <c r="A3637" s="10" t="s">
        <v>3760</v>
      </c>
      <c r="B3637" s="11" t="s">
        <v>49</v>
      </c>
      <c r="C3637" s="11" t="s">
        <v>4177</v>
      </c>
      <c r="D3637" s="11">
        <v>98133</v>
      </c>
      <c r="E3637" s="16">
        <v>245000</v>
      </c>
      <c r="F3637" s="12">
        <v>2</v>
      </c>
      <c r="G3637" s="15">
        <v>1</v>
      </c>
      <c r="H3637" s="15">
        <v>1500</v>
      </c>
      <c r="I3637" s="13">
        <v>163</v>
      </c>
      <c r="J3637" s="11">
        <v>0</v>
      </c>
      <c r="K3637" s="15" t="s">
        <v>4183</v>
      </c>
      <c r="L3637" s="11" t="s">
        <v>4178</v>
      </c>
      <c r="M3637" s="11" t="s">
        <v>4184</v>
      </c>
      <c r="N3637" s="11" t="s">
        <v>4180</v>
      </c>
      <c r="O3637" s="11">
        <v>99</v>
      </c>
      <c r="P3637" s="11">
        <v>2003</v>
      </c>
      <c r="Q3637" s="11">
        <v>22</v>
      </c>
      <c r="R3637" s="11">
        <v>1</v>
      </c>
    </row>
    <row r="3638" spans="1:18">
      <c r="A3638" s="10" t="s">
        <v>3761</v>
      </c>
      <c r="B3638" s="11" t="s">
        <v>49</v>
      </c>
      <c r="C3638" s="11" t="s">
        <v>4177</v>
      </c>
      <c r="D3638" s="11">
        <v>98168</v>
      </c>
      <c r="E3638" s="16">
        <v>245000</v>
      </c>
      <c r="F3638" s="12">
        <v>5</v>
      </c>
      <c r="G3638" s="15">
        <v>1.75</v>
      </c>
      <c r="H3638" s="15">
        <v>2020</v>
      </c>
      <c r="I3638" s="13">
        <v>121</v>
      </c>
      <c r="J3638" s="11">
        <v>0</v>
      </c>
      <c r="K3638" s="15" t="s">
        <v>4183</v>
      </c>
      <c r="L3638" s="11" t="s">
        <v>4178</v>
      </c>
      <c r="M3638" s="11" t="s">
        <v>4184</v>
      </c>
      <c r="N3638" s="11" t="s">
        <v>4180</v>
      </c>
      <c r="O3638" s="11">
        <v>63</v>
      </c>
      <c r="P3638" s="11">
        <v>2003</v>
      </c>
      <c r="Q3638" s="11">
        <v>22</v>
      </c>
      <c r="R3638" s="11">
        <v>1</v>
      </c>
    </row>
    <row r="3639" spans="1:18">
      <c r="A3639" s="10" t="s">
        <v>7407</v>
      </c>
      <c r="B3639" s="11" t="s">
        <v>1392</v>
      </c>
      <c r="C3639" s="11" t="s">
        <v>4177</v>
      </c>
      <c r="D3639" s="11">
        <v>98032</v>
      </c>
      <c r="E3639" s="16">
        <v>244615</v>
      </c>
      <c r="F3639" s="12">
        <v>3</v>
      </c>
      <c r="G3639" s="15">
        <v>2.5</v>
      </c>
      <c r="H3639" s="15">
        <v>2060</v>
      </c>
      <c r="I3639" s="13">
        <v>119</v>
      </c>
      <c r="J3639" s="11">
        <v>0</v>
      </c>
      <c r="K3639" s="15" t="s">
        <v>4183</v>
      </c>
      <c r="L3639" s="11" t="s">
        <v>4183</v>
      </c>
      <c r="M3639" s="11" t="s">
        <v>4184</v>
      </c>
      <c r="N3639" s="11" t="s">
        <v>4180</v>
      </c>
      <c r="O3639" s="11">
        <v>26</v>
      </c>
      <c r="P3639" s="11">
        <v>0</v>
      </c>
      <c r="Q3639" s="11">
        <v>26</v>
      </c>
      <c r="R3639" s="11">
        <v>2</v>
      </c>
    </row>
    <row r="3640" spans="1:18">
      <c r="A3640" s="10" t="s">
        <v>7408</v>
      </c>
      <c r="B3640" s="11" t="s">
        <v>379</v>
      </c>
      <c r="C3640" s="11" t="s">
        <v>4177</v>
      </c>
      <c r="D3640" s="11">
        <v>98166</v>
      </c>
      <c r="E3640" s="16">
        <v>244000</v>
      </c>
      <c r="F3640" s="12">
        <v>3</v>
      </c>
      <c r="G3640" s="15">
        <v>1</v>
      </c>
      <c r="H3640" s="11">
        <v>910</v>
      </c>
      <c r="I3640" s="13">
        <v>268</v>
      </c>
      <c r="J3640" s="11">
        <v>0</v>
      </c>
      <c r="K3640" s="15" t="s">
        <v>4183</v>
      </c>
      <c r="L3640" s="11" t="s">
        <v>4183</v>
      </c>
      <c r="M3640" s="11" t="s">
        <v>4184</v>
      </c>
      <c r="N3640" s="11" t="s">
        <v>4179</v>
      </c>
      <c r="O3640" s="11">
        <v>54</v>
      </c>
      <c r="P3640" s="11">
        <v>0</v>
      </c>
      <c r="Q3640" s="11">
        <v>54</v>
      </c>
      <c r="R3640" s="11">
        <v>1</v>
      </c>
    </row>
    <row r="3641" spans="1:18">
      <c r="A3641" s="10" t="s">
        <v>7409</v>
      </c>
      <c r="B3641" s="11" t="s">
        <v>49</v>
      </c>
      <c r="C3641" s="11" t="s">
        <v>4177</v>
      </c>
      <c r="D3641" s="11">
        <v>98146</v>
      </c>
      <c r="E3641" s="16">
        <v>244000</v>
      </c>
      <c r="F3641" s="12">
        <v>4</v>
      </c>
      <c r="G3641" s="15">
        <v>1</v>
      </c>
      <c r="H3641" s="15">
        <v>1450</v>
      </c>
      <c r="I3641" s="13">
        <v>168</v>
      </c>
      <c r="J3641" s="11">
        <v>0</v>
      </c>
      <c r="K3641" s="15" t="s">
        <v>4183</v>
      </c>
      <c r="L3641" s="11" t="s">
        <v>4183</v>
      </c>
      <c r="M3641" s="11" t="s">
        <v>4184</v>
      </c>
      <c r="N3641" s="11" t="s">
        <v>4180</v>
      </c>
      <c r="O3641" s="11">
        <v>82</v>
      </c>
      <c r="P3641" s="11">
        <v>2002</v>
      </c>
      <c r="Q3641" s="11">
        <v>23</v>
      </c>
      <c r="R3641" s="11">
        <v>1</v>
      </c>
    </row>
    <row r="3642" spans="1:18">
      <c r="A3642" s="10" t="s">
        <v>7410</v>
      </c>
      <c r="B3642" s="11" t="s">
        <v>79</v>
      </c>
      <c r="C3642" s="11" t="s">
        <v>4177</v>
      </c>
      <c r="D3642" s="11">
        <v>98027</v>
      </c>
      <c r="E3642" s="16">
        <v>243800</v>
      </c>
      <c r="F3642" s="12">
        <v>3</v>
      </c>
      <c r="G3642" s="15">
        <v>1</v>
      </c>
      <c r="H3642" s="15">
        <v>1140</v>
      </c>
      <c r="I3642" s="13">
        <v>214</v>
      </c>
      <c r="J3642" s="11">
        <v>1</v>
      </c>
      <c r="K3642" s="15" t="s">
        <v>4183</v>
      </c>
      <c r="L3642" s="11" t="s">
        <v>4183</v>
      </c>
      <c r="M3642" s="11" t="s">
        <v>4184</v>
      </c>
      <c r="N3642" s="11" t="s">
        <v>4179</v>
      </c>
      <c r="O3642" s="11">
        <v>44</v>
      </c>
      <c r="P3642" s="11">
        <v>0</v>
      </c>
      <c r="Q3642" s="11">
        <v>44</v>
      </c>
      <c r="R3642" s="11">
        <v>1</v>
      </c>
    </row>
    <row r="3643" spans="1:18">
      <c r="A3643" s="10" t="s">
        <v>7411</v>
      </c>
      <c r="B3643" s="11" t="s">
        <v>319</v>
      </c>
      <c r="C3643" s="11" t="s">
        <v>4177</v>
      </c>
      <c r="D3643" s="11">
        <v>98056</v>
      </c>
      <c r="E3643" s="16">
        <v>243069</v>
      </c>
      <c r="F3643" s="12">
        <v>3</v>
      </c>
      <c r="G3643" s="15">
        <v>1</v>
      </c>
      <c r="H3643" s="15">
        <v>1130</v>
      </c>
      <c r="I3643" s="13">
        <v>215</v>
      </c>
      <c r="J3643" s="11">
        <v>0</v>
      </c>
      <c r="K3643" s="15" t="s">
        <v>4183</v>
      </c>
      <c r="L3643" s="11" t="s">
        <v>4183</v>
      </c>
      <c r="M3643" s="11" t="s">
        <v>4184</v>
      </c>
      <c r="N3643" s="11" t="s">
        <v>4180</v>
      </c>
      <c r="O3643" s="11">
        <v>67</v>
      </c>
      <c r="P3643" s="11">
        <v>2004</v>
      </c>
      <c r="Q3643" s="11">
        <v>21</v>
      </c>
      <c r="R3643" s="11">
        <v>1</v>
      </c>
    </row>
    <row r="3644" spans="1:18">
      <c r="A3644" s="10" t="s">
        <v>7412</v>
      </c>
      <c r="B3644" s="11" t="s">
        <v>459</v>
      </c>
      <c r="C3644" s="11" t="s">
        <v>4177</v>
      </c>
      <c r="D3644" s="11">
        <v>98198</v>
      </c>
      <c r="E3644" s="16">
        <v>243000</v>
      </c>
      <c r="F3644" s="12">
        <v>3</v>
      </c>
      <c r="G3644" s="15">
        <v>1.75</v>
      </c>
      <c r="H3644" s="15">
        <v>1790</v>
      </c>
      <c r="I3644" s="13">
        <v>136</v>
      </c>
      <c r="J3644" s="11">
        <v>0</v>
      </c>
      <c r="K3644" s="15" t="s">
        <v>4183</v>
      </c>
      <c r="L3644" s="11" t="s">
        <v>4178</v>
      </c>
      <c r="M3644" s="11" t="s">
        <v>4184</v>
      </c>
      <c r="N3644" s="11" t="s">
        <v>4180</v>
      </c>
      <c r="O3644" s="11">
        <v>65</v>
      </c>
      <c r="P3644" s="11">
        <v>2012</v>
      </c>
      <c r="Q3644" s="11">
        <v>13</v>
      </c>
      <c r="R3644" s="11">
        <v>1</v>
      </c>
    </row>
    <row r="3645" spans="1:18">
      <c r="A3645" s="10" t="s">
        <v>7413</v>
      </c>
      <c r="B3645" s="11" t="s">
        <v>329</v>
      </c>
      <c r="C3645" s="11" t="s">
        <v>4177</v>
      </c>
      <c r="D3645" s="11">
        <v>98028</v>
      </c>
      <c r="E3645" s="16">
        <v>243000</v>
      </c>
      <c r="F3645" s="12">
        <v>2</v>
      </c>
      <c r="G3645" s="15">
        <v>1.5</v>
      </c>
      <c r="H3645" s="15">
        <v>1068</v>
      </c>
      <c r="I3645" s="13">
        <v>228</v>
      </c>
      <c r="J3645" s="11">
        <v>0</v>
      </c>
      <c r="K3645" s="15" t="s">
        <v>4183</v>
      </c>
      <c r="L3645" s="11" t="s">
        <v>4183</v>
      </c>
      <c r="M3645" s="11" t="s">
        <v>4184</v>
      </c>
      <c r="N3645" s="11" t="s">
        <v>4180</v>
      </c>
      <c r="O3645" s="11">
        <v>35</v>
      </c>
      <c r="P3645" s="11">
        <v>2009</v>
      </c>
      <c r="Q3645" s="11">
        <v>16</v>
      </c>
      <c r="R3645" s="11">
        <v>2</v>
      </c>
    </row>
    <row r="3646" spans="1:18">
      <c r="A3646" s="10" t="s">
        <v>7414</v>
      </c>
      <c r="B3646" s="11" t="s">
        <v>49</v>
      </c>
      <c r="C3646" s="11" t="s">
        <v>4177</v>
      </c>
      <c r="D3646" s="11">
        <v>98178</v>
      </c>
      <c r="E3646" s="16">
        <v>243000</v>
      </c>
      <c r="F3646" s="12">
        <v>2</v>
      </c>
      <c r="G3646" s="15">
        <v>1</v>
      </c>
      <c r="H3646" s="15">
        <v>1770</v>
      </c>
      <c r="I3646" s="13">
        <v>137</v>
      </c>
      <c r="J3646" s="11">
        <v>0</v>
      </c>
      <c r="K3646" s="15" t="s">
        <v>4183</v>
      </c>
      <c r="L3646" s="11" t="s">
        <v>4178</v>
      </c>
      <c r="M3646" s="11" t="s">
        <v>4184</v>
      </c>
      <c r="N3646" s="11" t="s">
        <v>4179</v>
      </c>
      <c r="O3646" s="11">
        <v>82</v>
      </c>
      <c r="P3646" s="11">
        <v>0</v>
      </c>
      <c r="Q3646" s="11">
        <v>82</v>
      </c>
      <c r="R3646" s="11">
        <v>1.5</v>
      </c>
    </row>
    <row r="3647" spans="1:18">
      <c r="A3647" s="10" t="s">
        <v>7415</v>
      </c>
      <c r="B3647" s="11" t="s">
        <v>1392</v>
      </c>
      <c r="C3647" s="11" t="s">
        <v>4177</v>
      </c>
      <c r="D3647" s="11">
        <v>98031</v>
      </c>
      <c r="E3647" s="16">
        <v>242000</v>
      </c>
      <c r="F3647" s="12">
        <v>3</v>
      </c>
      <c r="G3647" s="15">
        <v>1.75</v>
      </c>
      <c r="H3647" s="15">
        <v>1280</v>
      </c>
      <c r="I3647" s="13">
        <v>189</v>
      </c>
      <c r="J3647" s="11">
        <v>0</v>
      </c>
      <c r="K3647" s="15" t="s">
        <v>4183</v>
      </c>
      <c r="L3647" s="11" t="s">
        <v>4183</v>
      </c>
      <c r="M3647" s="11" t="s">
        <v>4184</v>
      </c>
      <c r="N3647" s="11" t="s">
        <v>4179</v>
      </c>
      <c r="O3647" s="11">
        <v>37</v>
      </c>
      <c r="P3647" s="11">
        <v>0</v>
      </c>
      <c r="Q3647" s="11">
        <v>37</v>
      </c>
      <c r="R3647" s="11">
        <v>1.5</v>
      </c>
    </row>
    <row r="3648" spans="1:18">
      <c r="A3648" s="10" t="s">
        <v>7416</v>
      </c>
      <c r="B3648" s="11" t="s">
        <v>920</v>
      </c>
      <c r="C3648" s="11" t="s">
        <v>4177</v>
      </c>
      <c r="D3648" s="11">
        <v>98038</v>
      </c>
      <c r="E3648" s="16">
        <v>242000</v>
      </c>
      <c r="F3648" s="12">
        <v>3</v>
      </c>
      <c r="G3648" s="15">
        <v>2</v>
      </c>
      <c r="H3648" s="15">
        <v>1260</v>
      </c>
      <c r="I3648" s="13">
        <v>192</v>
      </c>
      <c r="J3648" s="11">
        <v>0</v>
      </c>
      <c r="K3648" s="15" t="s">
        <v>4183</v>
      </c>
      <c r="L3648" s="11" t="s">
        <v>4183</v>
      </c>
      <c r="M3648" s="11" t="s">
        <v>4184</v>
      </c>
      <c r="N3648" s="11" t="s">
        <v>4180</v>
      </c>
      <c r="O3648" s="11">
        <v>39</v>
      </c>
      <c r="P3648" s="11">
        <v>0</v>
      </c>
      <c r="Q3648" s="11">
        <v>39</v>
      </c>
      <c r="R3648" s="11">
        <v>1</v>
      </c>
    </row>
    <row r="3649" spans="1:18">
      <c r="A3649" s="10" t="s">
        <v>3772</v>
      </c>
      <c r="B3649" s="11" t="s">
        <v>5840</v>
      </c>
      <c r="C3649" s="11" t="s">
        <v>4177</v>
      </c>
      <c r="D3649" s="11">
        <v>98198</v>
      </c>
      <c r="E3649" s="16">
        <v>242000</v>
      </c>
      <c r="F3649" s="12">
        <v>3</v>
      </c>
      <c r="G3649" s="15">
        <v>1.75</v>
      </c>
      <c r="H3649" s="15">
        <v>1310</v>
      </c>
      <c r="I3649" s="13">
        <v>185</v>
      </c>
      <c r="J3649" s="11">
        <v>0</v>
      </c>
      <c r="K3649" s="15" t="s">
        <v>4183</v>
      </c>
      <c r="L3649" s="11" t="s">
        <v>4183</v>
      </c>
      <c r="M3649" s="11" t="s">
        <v>4184</v>
      </c>
      <c r="N3649" s="11" t="s">
        <v>4180</v>
      </c>
      <c r="O3649" s="11">
        <v>46</v>
      </c>
      <c r="P3649" s="11">
        <v>2014</v>
      </c>
      <c r="Q3649" s="11">
        <v>11</v>
      </c>
      <c r="R3649" s="11">
        <v>1</v>
      </c>
    </row>
    <row r="3650" spans="1:18">
      <c r="A3650" s="10" t="s">
        <v>7417</v>
      </c>
      <c r="B3650" s="11" t="s">
        <v>519</v>
      </c>
      <c r="C3650" s="11" t="s">
        <v>4177</v>
      </c>
      <c r="D3650" s="11">
        <v>98001</v>
      </c>
      <c r="E3650" s="16">
        <v>241000</v>
      </c>
      <c r="F3650" s="12">
        <v>3</v>
      </c>
      <c r="G3650" s="15">
        <v>2</v>
      </c>
      <c r="H3650" s="15">
        <v>1770</v>
      </c>
      <c r="I3650" s="13">
        <v>136</v>
      </c>
      <c r="J3650" s="11">
        <v>0</v>
      </c>
      <c r="K3650" s="15" t="s">
        <v>4183</v>
      </c>
      <c r="L3650" s="11" t="s">
        <v>4183</v>
      </c>
      <c r="M3650" s="11" t="s">
        <v>4184</v>
      </c>
      <c r="N3650" s="11" t="s">
        <v>4180</v>
      </c>
      <c r="O3650" s="11">
        <v>39</v>
      </c>
      <c r="P3650" s="11">
        <v>0</v>
      </c>
      <c r="Q3650" s="11">
        <v>39</v>
      </c>
      <c r="R3650" s="11">
        <v>1</v>
      </c>
    </row>
    <row r="3651" spans="1:18">
      <c r="A3651" s="10" t="s">
        <v>7418</v>
      </c>
      <c r="B3651" s="11" t="s">
        <v>920</v>
      </c>
      <c r="C3651" s="11" t="s">
        <v>4177</v>
      </c>
      <c r="D3651" s="11">
        <v>98038</v>
      </c>
      <c r="E3651" s="16">
        <v>241000</v>
      </c>
      <c r="F3651" s="12">
        <v>2</v>
      </c>
      <c r="G3651" s="15">
        <v>2</v>
      </c>
      <c r="H3651" s="15">
        <v>1470</v>
      </c>
      <c r="I3651" s="13">
        <v>164</v>
      </c>
      <c r="J3651" s="11">
        <v>0</v>
      </c>
      <c r="K3651" s="15" t="s">
        <v>4183</v>
      </c>
      <c r="L3651" s="11" t="s">
        <v>4183</v>
      </c>
      <c r="M3651" s="11" t="s">
        <v>4184</v>
      </c>
      <c r="N3651" s="11" t="s">
        <v>4180</v>
      </c>
      <c r="O3651" s="11">
        <v>20</v>
      </c>
      <c r="P3651" s="11">
        <v>0</v>
      </c>
      <c r="Q3651" s="11">
        <v>20</v>
      </c>
      <c r="R3651" s="11">
        <v>2</v>
      </c>
    </row>
    <row r="3652" spans="1:18">
      <c r="A3652" s="10" t="s">
        <v>7419</v>
      </c>
      <c r="B3652" s="11" t="s">
        <v>49</v>
      </c>
      <c r="C3652" s="11" t="s">
        <v>4177</v>
      </c>
      <c r="D3652" s="11">
        <v>98168</v>
      </c>
      <c r="E3652" s="16">
        <v>240500</v>
      </c>
      <c r="F3652" s="12">
        <v>3</v>
      </c>
      <c r="G3652" s="15">
        <v>1.75</v>
      </c>
      <c r="H3652" s="15">
        <v>1460</v>
      </c>
      <c r="I3652" s="13">
        <v>165</v>
      </c>
      <c r="J3652" s="11">
        <v>0</v>
      </c>
      <c r="K3652" s="15" t="s">
        <v>4183</v>
      </c>
      <c r="L3652" s="11" t="s">
        <v>4178</v>
      </c>
      <c r="M3652" s="11" t="s">
        <v>4184</v>
      </c>
      <c r="N3652" s="11" t="s">
        <v>4180</v>
      </c>
      <c r="O3652" s="11">
        <v>28</v>
      </c>
      <c r="P3652" s="11">
        <v>0</v>
      </c>
      <c r="Q3652" s="11">
        <v>28</v>
      </c>
      <c r="R3652" s="11">
        <v>1</v>
      </c>
    </row>
    <row r="3653" spans="1:18">
      <c r="A3653" s="10" t="s">
        <v>7420</v>
      </c>
      <c r="B3653" s="11" t="s">
        <v>675</v>
      </c>
      <c r="C3653" s="11" t="s">
        <v>4177</v>
      </c>
      <c r="D3653" s="11">
        <v>98023</v>
      </c>
      <c r="E3653" s="16">
        <v>240015</v>
      </c>
      <c r="F3653" s="12">
        <v>4</v>
      </c>
      <c r="G3653" s="15">
        <v>2.25</v>
      </c>
      <c r="H3653" s="15">
        <v>1720</v>
      </c>
      <c r="I3653" s="13">
        <v>140</v>
      </c>
      <c r="J3653" s="11">
        <v>0</v>
      </c>
      <c r="K3653" s="15" t="s">
        <v>4183</v>
      </c>
      <c r="L3653" s="11" t="s">
        <v>4183</v>
      </c>
      <c r="M3653" s="11" t="s">
        <v>4184</v>
      </c>
      <c r="N3653" s="11" t="s">
        <v>4179</v>
      </c>
      <c r="O3653" s="11">
        <v>52</v>
      </c>
      <c r="P3653" s="11">
        <v>0</v>
      </c>
      <c r="Q3653" s="11">
        <v>52</v>
      </c>
      <c r="R3653" s="11">
        <v>1</v>
      </c>
    </row>
    <row r="3654" spans="1:18">
      <c r="A3654" s="10" t="s">
        <v>7421</v>
      </c>
      <c r="B3654" s="11" t="s">
        <v>459</v>
      </c>
      <c r="C3654" s="11" t="s">
        <v>4177</v>
      </c>
      <c r="D3654" s="11">
        <v>98198</v>
      </c>
      <c r="E3654" s="16">
        <v>240000</v>
      </c>
      <c r="F3654" s="12">
        <v>4</v>
      </c>
      <c r="G3654" s="15">
        <v>2</v>
      </c>
      <c r="H3654" s="15">
        <v>1790</v>
      </c>
      <c r="I3654" s="13">
        <v>134</v>
      </c>
      <c r="J3654" s="11">
        <v>0</v>
      </c>
      <c r="K3654" s="15" t="s">
        <v>4183</v>
      </c>
      <c r="L3654" s="11" t="s">
        <v>4178</v>
      </c>
      <c r="M3654" s="11" t="s">
        <v>4195</v>
      </c>
      <c r="N3654" s="11" t="s">
        <v>4179</v>
      </c>
      <c r="O3654" s="11">
        <v>65</v>
      </c>
      <c r="P3654" s="11">
        <v>2001</v>
      </c>
      <c r="Q3654" s="11">
        <v>24</v>
      </c>
      <c r="R3654" s="11">
        <v>1</v>
      </c>
    </row>
    <row r="3655" spans="1:18">
      <c r="A3655" s="10" t="s">
        <v>7422</v>
      </c>
      <c r="B3655" s="11" t="s">
        <v>519</v>
      </c>
      <c r="C3655" s="11" t="s">
        <v>4177</v>
      </c>
      <c r="D3655" s="11">
        <v>98002</v>
      </c>
      <c r="E3655" s="16">
        <v>240000</v>
      </c>
      <c r="F3655" s="12">
        <v>3</v>
      </c>
      <c r="G3655" s="15">
        <v>2.25</v>
      </c>
      <c r="H3655" s="15">
        <v>1481</v>
      </c>
      <c r="I3655" s="13">
        <v>162</v>
      </c>
      <c r="J3655" s="11">
        <v>0</v>
      </c>
      <c r="K3655" s="15" t="s">
        <v>4183</v>
      </c>
      <c r="L3655" s="11" t="s">
        <v>4183</v>
      </c>
      <c r="M3655" s="11" t="s">
        <v>4184</v>
      </c>
      <c r="N3655" s="11" t="s">
        <v>4180</v>
      </c>
      <c r="O3655" s="11">
        <v>13</v>
      </c>
      <c r="P3655" s="11">
        <v>1912</v>
      </c>
      <c r="Q3655" s="11">
        <v>113</v>
      </c>
      <c r="R3655" s="11">
        <v>2</v>
      </c>
    </row>
    <row r="3656" spans="1:18">
      <c r="A3656" s="10" t="s">
        <v>7423</v>
      </c>
      <c r="B3656" s="11" t="s">
        <v>379</v>
      </c>
      <c r="C3656" s="11" t="s">
        <v>4177</v>
      </c>
      <c r="D3656" s="11">
        <v>98148</v>
      </c>
      <c r="E3656" s="16">
        <v>240000</v>
      </c>
      <c r="F3656" s="12">
        <v>3</v>
      </c>
      <c r="G3656" s="15">
        <v>1.75</v>
      </c>
      <c r="H3656" s="15">
        <v>1570</v>
      </c>
      <c r="I3656" s="13">
        <v>153</v>
      </c>
      <c r="J3656" s="11">
        <v>0</v>
      </c>
      <c r="K3656" s="15" t="s">
        <v>4183</v>
      </c>
      <c r="L3656" s="11" t="s">
        <v>4183</v>
      </c>
      <c r="M3656" s="11" t="s">
        <v>4184</v>
      </c>
      <c r="N3656" s="11" t="s">
        <v>4180</v>
      </c>
      <c r="O3656" s="11">
        <v>65</v>
      </c>
      <c r="P3656" s="11">
        <v>2012</v>
      </c>
      <c r="Q3656" s="11">
        <v>13</v>
      </c>
      <c r="R3656" s="11">
        <v>1</v>
      </c>
    </row>
    <row r="3657" spans="1:18">
      <c r="A3657" s="10" t="s">
        <v>7424</v>
      </c>
      <c r="B3657" s="11" t="s">
        <v>79</v>
      </c>
      <c r="C3657" s="11" t="s">
        <v>4177</v>
      </c>
      <c r="D3657" s="11">
        <v>98027</v>
      </c>
      <c r="E3657" s="16">
        <v>240000</v>
      </c>
      <c r="F3657" s="12">
        <v>3</v>
      </c>
      <c r="G3657" s="15">
        <v>1</v>
      </c>
      <c r="H3657" s="15">
        <v>1150</v>
      </c>
      <c r="I3657" s="13">
        <v>209</v>
      </c>
      <c r="J3657" s="11">
        <v>0</v>
      </c>
      <c r="K3657" s="15" t="s">
        <v>4183</v>
      </c>
      <c r="L3657" s="11" t="s">
        <v>4183</v>
      </c>
      <c r="M3657" s="11" t="s">
        <v>4184</v>
      </c>
      <c r="N3657" s="11" t="s">
        <v>4179</v>
      </c>
      <c r="O3657" s="11">
        <v>68</v>
      </c>
      <c r="P3657" s="11">
        <v>2001</v>
      </c>
      <c r="Q3657" s="11">
        <v>24</v>
      </c>
      <c r="R3657" s="11">
        <v>1</v>
      </c>
    </row>
    <row r="3658" spans="1:18">
      <c r="A3658" s="10" t="s">
        <v>7425</v>
      </c>
      <c r="B3658" s="11" t="s">
        <v>624</v>
      </c>
      <c r="C3658" s="11" t="s">
        <v>4177</v>
      </c>
      <c r="D3658" s="11">
        <v>98045</v>
      </c>
      <c r="E3658" s="16">
        <v>240000</v>
      </c>
      <c r="F3658" s="12">
        <v>3</v>
      </c>
      <c r="G3658" s="15">
        <v>1.5</v>
      </c>
      <c r="H3658" s="15">
        <v>1360</v>
      </c>
      <c r="I3658" s="13">
        <v>176</v>
      </c>
      <c r="J3658" s="11">
        <v>0</v>
      </c>
      <c r="K3658" s="15" t="s">
        <v>4183</v>
      </c>
      <c r="L3658" s="11" t="s">
        <v>4183</v>
      </c>
      <c r="M3658" s="11" t="s">
        <v>4184</v>
      </c>
      <c r="N3658" s="11" t="s">
        <v>4181</v>
      </c>
      <c r="O3658" s="11">
        <v>41</v>
      </c>
      <c r="P3658" s="11">
        <v>0</v>
      </c>
      <c r="Q3658" s="11">
        <v>41</v>
      </c>
      <c r="R3658" s="11">
        <v>1.5</v>
      </c>
    </row>
    <row r="3659" spans="1:18">
      <c r="A3659" s="10" t="s">
        <v>7426</v>
      </c>
      <c r="B3659" s="11" t="s">
        <v>5840</v>
      </c>
      <c r="C3659" s="11" t="s">
        <v>4177</v>
      </c>
      <c r="D3659" s="11">
        <v>98188</v>
      </c>
      <c r="E3659" s="16">
        <v>240000</v>
      </c>
      <c r="F3659" s="12">
        <v>2</v>
      </c>
      <c r="G3659" s="15">
        <v>1.75</v>
      </c>
      <c r="H3659" s="15">
        <v>1330</v>
      </c>
      <c r="I3659" s="13">
        <v>180</v>
      </c>
      <c r="J3659" s="11">
        <v>0</v>
      </c>
      <c r="K3659" s="15" t="s">
        <v>4183</v>
      </c>
      <c r="L3659" s="11" t="s">
        <v>4183</v>
      </c>
      <c r="M3659" s="11" t="s">
        <v>4184</v>
      </c>
      <c r="N3659" s="11" t="s">
        <v>4180</v>
      </c>
      <c r="O3659" s="11">
        <v>32</v>
      </c>
      <c r="P3659" s="11">
        <v>0</v>
      </c>
      <c r="Q3659" s="11">
        <v>32</v>
      </c>
      <c r="R3659" s="11">
        <v>1</v>
      </c>
    </row>
    <row r="3660" spans="1:18">
      <c r="A3660" s="10" t="s">
        <v>3783</v>
      </c>
      <c r="B3660" s="11" t="s">
        <v>49</v>
      </c>
      <c r="C3660" s="11" t="s">
        <v>4177</v>
      </c>
      <c r="D3660" s="11">
        <v>98133</v>
      </c>
      <c r="E3660" s="16">
        <v>240000</v>
      </c>
      <c r="F3660" s="12">
        <v>4</v>
      </c>
      <c r="G3660" s="15">
        <v>1</v>
      </c>
      <c r="H3660" s="15">
        <v>1200</v>
      </c>
      <c r="I3660" s="13">
        <v>200</v>
      </c>
      <c r="J3660" s="11">
        <v>0</v>
      </c>
      <c r="K3660" s="15" t="s">
        <v>4183</v>
      </c>
      <c r="L3660" s="11" t="s">
        <v>4183</v>
      </c>
      <c r="M3660" s="11" t="s">
        <v>4184</v>
      </c>
      <c r="N3660" s="11" t="s">
        <v>4180</v>
      </c>
      <c r="O3660" s="11">
        <v>92</v>
      </c>
      <c r="P3660" s="11">
        <v>0</v>
      </c>
      <c r="Q3660" s="11">
        <v>92</v>
      </c>
      <c r="R3660" s="11">
        <v>1.5</v>
      </c>
    </row>
    <row r="3661" spans="1:18">
      <c r="A3661" s="10" t="s">
        <v>3784</v>
      </c>
      <c r="B3661" s="11" t="s">
        <v>49</v>
      </c>
      <c r="C3661" s="11" t="s">
        <v>4177</v>
      </c>
      <c r="D3661" s="11">
        <v>98108</v>
      </c>
      <c r="E3661" s="16">
        <v>240000</v>
      </c>
      <c r="F3661" s="12">
        <v>3</v>
      </c>
      <c r="G3661" s="15">
        <v>2</v>
      </c>
      <c r="H3661" s="15">
        <v>1330</v>
      </c>
      <c r="I3661" s="13">
        <v>180</v>
      </c>
      <c r="J3661" s="11">
        <v>0</v>
      </c>
      <c r="K3661" s="15" t="s">
        <v>4183</v>
      </c>
      <c r="L3661" s="11" t="s">
        <v>4178</v>
      </c>
      <c r="M3661" s="11" t="s">
        <v>4184</v>
      </c>
      <c r="N3661" s="11" t="s">
        <v>4179</v>
      </c>
      <c r="O3661" s="11">
        <v>125</v>
      </c>
      <c r="P3661" s="11">
        <v>1971</v>
      </c>
      <c r="Q3661" s="11">
        <v>54</v>
      </c>
      <c r="R3661" s="11">
        <v>1</v>
      </c>
    </row>
    <row r="3662" spans="1:18">
      <c r="A3662" s="10" t="s">
        <v>7427</v>
      </c>
      <c r="B3662" s="11" t="s">
        <v>49</v>
      </c>
      <c r="C3662" s="11" t="s">
        <v>4177</v>
      </c>
      <c r="D3662" s="11">
        <v>98106</v>
      </c>
      <c r="E3662" s="16">
        <v>240000</v>
      </c>
      <c r="F3662" s="12">
        <v>4</v>
      </c>
      <c r="G3662" s="15">
        <v>1</v>
      </c>
      <c r="H3662" s="15">
        <v>1910</v>
      </c>
      <c r="I3662" s="13">
        <v>126</v>
      </c>
      <c r="J3662" s="11">
        <v>0</v>
      </c>
      <c r="K3662" s="15" t="s">
        <v>4183</v>
      </c>
      <c r="L3662" s="11" t="s">
        <v>4183</v>
      </c>
      <c r="M3662" s="11" t="s">
        <v>4184</v>
      </c>
      <c r="N3662" s="11" t="s">
        <v>4180</v>
      </c>
      <c r="O3662" s="11">
        <v>91</v>
      </c>
      <c r="P3662" s="11">
        <v>1978</v>
      </c>
      <c r="Q3662" s="11">
        <v>47</v>
      </c>
      <c r="R3662" s="11">
        <v>1.5</v>
      </c>
    </row>
    <row r="3663" spans="1:18">
      <c r="A3663" s="10" t="s">
        <v>7428</v>
      </c>
      <c r="B3663" s="11" t="s">
        <v>49</v>
      </c>
      <c r="C3663" s="11" t="s">
        <v>4177</v>
      </c>
      <c r="D3663" s="11">
        <v>98146</v>
      </c>
      <c r="E3663" s="16">
        <v>240000</v>
      </c>
      <c r="F3663" s="12">
        <v>2</v>
      </c>
      <c r="G3663" s="15">
        <v>1</v>
      </c>
      <c r="H3663" s="11">
        <v>670</v>
      </c>
      <c r="I3663" s="13">
        <v>358</v>
      </c>
      <c r="J3663" s="11">
        <v>0</v>
      </c>
      <c r="K3663" s="15" t="s">
        <v>4183</v>
      </c>
      <c r="L3663" s="11" t="s">
        <v>4183</v>
      </c>
      <c r="M3663" s="11" t="s">
        <v>4184</v>
      </c>
      <c r="N3663" s="11" t="s">
        <v>4180</v>
      </c>
      <c r="O3663" s="11">
        <v>83</v>
      </c>
      <c r="P3663" s="11">
        <v>1999</v>
      </c>
      <c r="Q3663" s="11">
        <v>26</v>
      </c>
      <c r="R3663" s="11">
        <v>1</v>
      </c>
    </row>
    <row r="3664" spans="1:18">
      <c r="A3664" s="10" t="s">
        <v>7429</v>
      </c>
      <c r="B3664" s="11" t="s">
        <v>100</v>
      </c>
      <c r="C3664" s="11" t="s">
        <v>4177</v>
      </c>
      <c r="D3664" s="11">
        <v>98133</v>
      </c>
      <c r="E3664" s="16">
        <v>240000</v>
      </c>
      <c r="F3664" s="12">
        <v>3</v>
      </c>
      <c r="G3664" s="15">
        <v>2</v>
      </c>
      <c r="H3664" s="15">
        <v>1400</v>
      </c>
      <c r="I3664" s="13">
        <v>171</v>
      </c>
      <c r="J3664" s="11">
        <v>0</v>
      </c>
      <c r="K3664" s="15" t="s">
        <v>4183</v>
      </c>
      <c r="L3664" s="11" t="s">
        <v>4178</v>
      </c>
      <c r="M3664" s="11" t="s">
        <v>4184</v>
      </c>
      <c r="N3664" s="11" t="s">
        <v>4180</v>
      </c>
      <c r="O3664" s="11">
        <v>77</v>
      </c>
      <c r="P3664" s="11">
        <v>1994</v>
      </c>
      <c r="Q3664" s="11">
        <v>31</v>
      </c>
      <c r="R3664" s="11">
        <v>1</v>
      </c>
    </row>
    <row r="3665" spans="1:18">
      <c r="A3665" s="10" t="s">
        <v>7430</v>
      </c>
      <c r="B3665" s="11" t="s">
        <v>519</v>
      </c>
      <c r="C3665" s="11" t="s">
        <v>4177</v>
      </c>
      <c r="D3665" s="11">
        <v>98001</v>
      </c>
      <c r="E3665" s="16">
        <v>239950</v>
      </c>
      <c r="F3665" s="12">
        <v>3</v>
      </c>
      <c r="G3665" s="15">
        <v>1</v>
      </c>
      <c r="H3665" s="15">
        <v>1900</v>
      </c>
      <c r="I3665" s="13">
        <v>126</v>
      </c>
      <c r="J3665" s="11">
        <v>1</v>
      </c>
      <c r="K3665" s="15" t="s">
        <v>4183</v>
      </c>
      <c r="L3665" s="11" t="s">
        <v>4183</v>
      </c>
      <c r="M3665" s="11" t="s">
        <v>4184</v>
      </c>
      <c r="N3665" s="11" t="s">
        <v>4179</v>
      </c>
      <c r="O3665" s="11">
        <v>83</v>
      </c>
      <c r="P3665" s="11">
        <v>1982</v>
      </c>
      <c r="Q3665" s="11">
        <v>43</v>
      </c>
      <c r="R3665" s="11">
        <v>1.5</v>
      </c>
    </row>
    <row r="3666" spans="1:18">
      <c r="A3666" s="10" t="s">
        <v>7431</v>
      </c>
      <c r="B3666" s="11" t="s">
        <v>84</v>
      </c>
      <c r="C3666" s="11" t="s">
        <v>4177</v>
      </c>
      <c r="D3666" s="11">
        <v>98042</v>
      </c>
      <c r="E3666" s="16">
        <v>239950</v>
      </c>
      <c r="F3666" s="12">
        <v>3</v>
      </c>
      <c r="G3666" s="15">
        <v>1.75</v>
      </c>
      <c r="H3666" s="15">
        <v>1230</v>
      </c>
      <c r="I3666" s="13">
        <v>195</v>
      </c>
      <c r="J3666" s="11">
        <v>0</v>
      </c>
      <c r="K3666" s="15" t="s">
        <v>4183</v>
      </c>
      <c r="L3666" s="11" t="s">
        <v>4183</v>
      </c>
      <c r="M3666" s="11" t="s">
        <v>4184</v>
      </c>
      <c r="N3666" s="11" t="s">
        <v>4179</v>
      </c>
      <c r="O3666" s="11">
        <v>41</v>
      </c>
      <c r="P3666" s="11">
        <v>0</v>
      </c>
      <c r="Q3666" s="11">
        <v>41</v>
      </c>
      <c r="R3666" s="11">
        <v>1</v>
      </c>
    </row>
    <row r="3667" spans="1:18">
      <c r="A3667" s="10" t="s">
        <v>7432</v>
      </c>
      <c r="B3667" s="11" t="s">
        <v>675</v>
      </c>
      <c r="C3667" s="11" t="s">
        <v>4177</v>
      </c>
      <c r="D3667" s="11">
        <v>98023</v>
      </c>
      <c r="E3667" s="16">
        <v>239950</v>
      </c>
      <c r="F3667" s="12">
        <v>3</v>
      </c>
      <c r="G3667" s="15">
        <v>1.75</v>
      </c>
      <c r="H3667" s="15">
        <v>1670</v>
      </c>
      <c r="I3667" s="13">
        <v>144</v>
      </c>
      <c r="J3667" s="11">
        <v>0</v>
      </c>
      <c r="K3667" s="15" t="s">
        <v>4183</v>
      </c>
      <c r="L3667" s="11" t="s">
        <v>4178</v>
      </c>
      <c r="M3667" s="11" t="s">
        <v>4184</v>
      </c>
      <c r="N3667" s="11" t="s">
        <v>4180</v>
      </c>
      <c r="O3667" s="11">
        <v>47</v>
      </c>
      <c r="P3667" s="11">
        <v>0</v>
      </c>
      <c r="Q3667" s="11">
        <v>47</v>
      </c>
      <c r="R3667" s="11">
        <v>1</v>
      </c>
    </row>
    <row r="3668" spans="1:18">
      <c r="A3668" s="10" t="s">
        <v>7433</v>
      </c>
      <c r="B3668" s="11" t="s">
        <v>93</v>
      </c>
      <c r="C3668" s="11" t="s">
        <v>4177</v>
      </c>
      <c r="D3668" s="11">
        <v>98168</v>
      </c>
      <c r="E3668" s="16">
        <v>239950</v>
      </c>
      <c r="F3668" s="12">
        <v>5</v>
      </c>
      <c r="G3668" s="15">
        <v>1</v>
      </c>
      <c r="H3668" s="15">
        <v>1460</v>
      </c>
      <c r="I3668" s="13">
        <v>164</v>
      </c>
      <c r="J3668" s="11">
        <v>0</v>
      </c>
      <c r="K3668" s="15" t="s">
        <v>4183</v>
      </c>
      <c r="L3668" s="11" t="s">
        <v>4183</v>
      </c>
      <c r="M3668" s="11" t="s">
        <v>4184</v>
      </c>
      <c r="N3668" s="11" t="s">
        <v>4179</v>
      </c>
      <c r="O3668" s="11">
        <v>84</v>
      </c>
      <c r="P3668" s="11">
        <v>1998</v>
      </c>
      <c r="Q3668" s="11">
        <v>27</v>
      </c>
      <c r="R3668" s="11">
        <v>2</v>
      </c>
    </row>
    <row r="3669" spans="1:18">
      <c r="A3669" s="10" t="s">
        <v>7434</v>
      </c>
      <c r="B3669" s="11" t="s">
        <v>675</v>
      </c>
      <c r="C3669" s="11" t="s">
        <v>4177</v>
      </c>
      <c r="D3669" s="11">
        <v>98023</v>
      </c>
      <c r="E3669" s="16">
        <v>239900</v>
      </c>
      <c r="F3669" s="12">
        <v>4</v>
      </c>
      <c r="G3669" s="15">
        <v>2.25</v>
      </c>
      <c r="H3669" s="15">
        <v>1860</v>
      </c>
      <c r="I3669" s="13">
        <v>129</v>
      </c>
      <c r="J3669" s="11">
        <v>0</v>
      </c>
      <c r="K3669" s="15" t="s">
        <v>4183</v>
      </c>
      <c r="L3669" s="11" t="s">
        <v>4178</v>
      </c>
      <c r="M3669" s="11" t="s">
        <v>4184</v>
      </c>
      <c r="N3669" s="11" t="s">
        <v>4180</v>
      </c>
      <c r="O3669" s="11">
        <v>46</v>
      </c>
      <c r="P3669" s="11">
        <v>2014</v>
      </c>
      <c r="Q3669" s="11">
        <v>11</v>
      </c>
      <c r="R3669" s="11">
        <v>1</v>
      </c>
    </row>
    <row r="3670" spans="1:18">
      <c r="A3670" s="10" t="s">
        <v>7435</v>
      </c>
      <c r="B3670" s="11" t="s">
        <v>1392</v>
      </c>
      <c r="C3670" s="11" t="s">
        <v>4177</v>
      </c>
      <c r="D3670" s="11">
        <v>98042</v>
      </c>
      <c r="E3670" s="16">
        <v>239000</v>
      </c>
      <c r="F3670" s="12">
        <v>3</v>
      </c>
      <c r="G3670" s="15">
        <v>1.75</v>
      </c>
      <c r="H3670" s="15">
        <v>1340</v>
      </c>
      <c r="I3670" s="13">
        <v>178</v>
      </c>
      <c r="J3670" s="11">
        <v>0</v>
      </c>
      <c r="K3670" s="15" t="s">
        <v>4183</v>
      </c>
      <c r="L3670" s="11" t="s">
        <v>4183</v>
      </c>
      <c r="M3670" s="11" t="s">
        <v>4184</v>
      </c>
      <c r="N3670" s="11" t="s">
        <v>4179</v>
      </c>
      <c r="O3670" s="11">
        <v>57</v>
      </c>
      <c r="P3670" s="11">
        <v>0</v>
      </c>
      <c r="Q3670" s="11">
        <v>57</v>
      </c>
      <c r="R3670" s="11">
        <v>1</v>
      </c>
    </row>
    <row r="3671" spans="1:18">
      <c r="A3671" s="10" t="s">
        <v>7436</v>
      </c>
      <c r="B3671" s="11" t="s">
        <v>329</v>
      </c>
      <c r="C3671" s="11" t="s">
        <v>4177</v>
      </c>
      <c r="D3671" s="11">
        <v>98028</v>
      </c>
      <c r="E3671" s="16">
        <v>238750</v>
      </c>
      <c r="F3671" s="12">
        <v>3</v>
      </c>
      <c r="G3671" s="15">
        <v>1</v>
      </c>
      <c r="H3671" s="15">
        <v>1830</v>
      </c>
      <c r="I3671" s="13">
        <v>130</v>
      </c>
      <c r="J3671" s="11">
        <v>0</v>
      </c>
      <c r="K3671" s="15" t="s">
        <v>4183</v>
      </c>
      <c r="L3671" s="11" t="s">
        <v>4183</v>
      </c>
      <c r="M3671" s="11" t="s">
        <v>4184</v>
      </c>
      <c r="N3671" s="11" t="s">
        <v>4180</v>
      </c>
      <c r="O3671" s="11">
        <v>83</v>
      </c>
      <c r="P3671" s="11">
        <v>1999</v>
      </c>
      <c r="Q3671" s="11">
        <v>26</v>
      </c>
      <c r="R3671" s="11">
        <v>1</v>
      </c>
    </row>
    <row r="3672" spans="1:18">
      <c r="A3672" s="10" t="s">
        <v>7437</v>
      </c>
      <c r="B3672" s="11" t="s">
        <v>49</v>
      </c>
      <c r="C3672" s="11" t="s">
        <v>4177</v>
      </c>
      <c r="D3672" s="11">
        <v>98126</v>
      </c>
      <c r="E3672" s="16">
        <v>238000</v>
      </c>
      <c r="F3672" s="12">
        <v>3</v>
      </c>
      <c r="G3672" s="15">
        <v>2</v>
      </c>
      <c r="H3672" s="15">
        <v>1020</v>
      </c>
      <c r="I3672" s="13">
        <v>233</v>
      </c>
      <c r="J3672" s="11">
        <v>0</v>
      </c>
      <c r="K3672" s="15" t="s">
        <v>4183</v>
      </c>
      <c r="L3672" s="11" t="s">
        <v>4178</v>
      </c>
      <c r="M3672" s="11" t="s">
        <v>4184</v>
      </c>
      <c r="N3672" s="11" t="s">
        <v>4180</v>
      </c>
      <c r="O3672" s="11">
        <v>21</v>
      </c>
      <c r="P3672" s="11">
        <v>2003</v>
      </c>
      <c r="Q3672" s="11">
        <v>22</v>
      </c>
      <c r="R3672" s="11">
        <v>2</v>
      </c>
    </row>
    <row r="3673" spans="1:18">
      <c r="A3673" s="10" t="s">
        <v>7438</v>
      </c>
      <c r="B3673" s="11" t="s">
        <v>84</v>
      </c>
      <c r="C3673" s="11" t="s">
        <v>4177</v>
      </c>
      <c r="D3673" s="11">
        <v>98042</v>
      </c>
      <c r="E3673" s="16">
        <v>237950</v>
      </c>
      <c r="F3673" s="12">
        <v>2</v>
      </c>
      <c r="G3673" s="15">
        <v>1.75</v>
      </c>
      <c r="H3673" s="15">
        <v>1460</v>
      </c>
      <c r="I3673" s="13">
        <v>163</v>
      </c>
      <c r="J3673" s="11">
        <v>0</v>
      </c>
      <c r="K3673" s="15" t="s">
        <v>4183</v>
      </c>
      <c r="L3673" s="11" t="s">
        <v>4183</v>
      </c>
      <c r="M3673" s="11" t="s">
        <v>4184</v>
      </c>
      <c r="N3673" s="11" t="s">
        <v>4179</v>
      </c>
      <c r="O3673" s="11">
        <v>38</v>
      </c>
      <c r="P3673" s="11">
        <v>0</v>
      </c>
      <c r="Q3673" s="11">
        <v>38</v>
      </c>
      <c r="R3673" s="11">
        <v>1</v>
      </c>
    </row>
    <row r="3674" spans="1:18">
      <c r="A3674" s="10" t="s">
        <v>7439</v>
      </c>
      <c r="B3674" s="11" t="s">
        <v>319</v>
      </c>
      <c r="C3674" s="11" t="s">
        <v>4177</v>
      </c>
      <c r="D3674" s="11">
        <v>98058</v>
      </c>
      <c r="E3674" s="16">
        <v>237481</v>
      </c>
      <c r="F3674" s="12">
        <v>3</v>
      </c>
      <c r="G3674" s="15">
        <v>2</v>
      </c>
      <c r="H3674" s="15">
        <v>2120</v>
      </c>
      <c r="I3674" s="13">
        <v>112</v>
      </c>
      <c r="J3674" s="11">
        <v>0</v>
      </c>
      <c r="K3674" s="15" t="s">
        <v>4183</v>
      </c>
      <c r="L3674" s="11" t="s">
        <v>4183</v>
      </c>
      <c r="M3674" s="11" t="s">
        <v>4184</v>
      </c>
      <c r="N3674" s="11" t="s">
        <v>4180</v>
      </c>
      <c r="O3674" s="11">
        <v>34</v>
      </c>
      <c r="P3674" s="11">
        <v>0</v>
      </c>
      <c r="Q3674" s="11">
        <v>34</v>
      </c>
      <c r="R3674" s="11">
        <v>1</v>
      </c>
    </row>
    <row r="3675" spans="1:18">
      <c r="A3675" s="10" t="s">
        <v>7440</v>
      </c>
      <c r="B3675" s="11" t="s">
        <v>102</v>
      </c>
      <c r="C3675" s="11" t="s">
        <v>4177</v>
      </c>
      <c r="D3675" s="11">
        <v>98075</v>
      </c>
      <c r="E3675" s="16">
        <v>237333</v>
      </c>
      <c r="F3675" s="12">
        <v>3</v>
      </c>
      <c r="G3675" s="15">
        <v>2.75</v>
      </c>
      <c r="H3675" s="15">
        <v>2340</v>
      </c>
      <c r="I3675" s="13">
        <v>101</v>
      </c>
      <c r="J3675" s="11">
        <v>0</v>
      </c>
      <c r="K3675" s="15" t="s">
        <v>4183</v>
      </c>
      <c r="L3675" s="11" t="s">
        <v>4178</v>
      </c>
      <c r="M3675" s="11" t="s">
        <v>4184</v>
      </c>
      <c r="N3675" s="11" t="s">
        <v>4179</v>
      </c>
      <c r="O3675" s="11">
        <v>53</v>
      </c>
      <c r="P3675" s="11">
        <v>0</v>
      </c>
      <c r="Q3675" s="11">
        <v>53</v>
      </c>
      <c r="R3675" s="11">
        <v>1</v>
      </c>
    </row>
    <row r="3676" spans="1:18">
      <c r="A3676" s="10" t="s">
        <v>7441</v>
      </c>
      <c r="B3676" s="11" t="s">
        <v>102</v>
      </c>
      <c r="C3676" s="11" t="s">
        <v>4177</v>
      </c>
      <c r="D3676" s="11">
        <v>98075</v>
      </c>
      <c r="E3676" s="16">
        <v>237333</v>
      </c>
      <c r="F3676" s="12">
        <v>3</v>
      </c>
      <c r="G3676" s="15">
        <v>2.75</v>
      </c>
      <c r="H3676" s="15">
        <v>3010</v>
      </c>
      <c r="I3676" s="13">
        <v>79</v>
      </c>
      <c r="J3676" s="11">
        <v>0</v>
      </c>
      <c r="K3676" s="15" t="s">
        <v>4183</v>
      </c>
      <c r="L3676" s="11" t="s">
        <v>4183</v>
      </c>
      <c r="M3676" s="11" t="s">
        <v>4184</v>
      </c>
      <c r="N3676" s="11" t="s">
        <v>4180</v>
      </c>
      <c r="O3676" s="11">
        <v>14</v>
      </c>
      <c r="P3676" s="11">
        <v>0</v>
      </c>
      <c r="Q3676" s="11">
        <v>14</v>
      </c>
      <c r="R3676" s="11">
        <v>2</v>
      </c>
    </row>
    <row r="3677" spans="1:18">
      <c r="A3677" s="10" t="s">
        <v>7442</v>
      </c>
      <c r="B3677" s="11" t="s">
        <v>519</v>
      </c>
      <c r="C3677" s="11" t="s">
        <v>4177</v>
      </c>
      <c r="D3677" s="11">
        <v>98001</v>
      </c>
      <c r="E3677" s="16">
        <v>237228</v>
      </c>
      <c r="F3677" s="12">
        <v>4</v>
      </c>
      <c r="G3677" s="15">
        <v>2.5</v>
      </c>
      <c r="H3677" s="15">
        <v>2068</v>
      </c>
      <c r="I3677" s="13">
        <v>115</v>
      </c>
      <c r="J3677" s="11">
        <v>0</v>
      </c>
      <c r="K3677" s="15" t="s">
        <v>4183</v>
      </c>
      <c r="L3677" s="11" t="s">
        <v>4183</v>
      </c>
      <c r="M3677" s="11" t="s">
        <v>4184</v>
      </c>
      <c r="N3677" s="11" t="s">
        <v>4179</v>
      </c>
      <c r="O3677" s="11">
        <v>49</v>
      </c>
      <c r="P3677" s="11">
        <v>1992</v>
      </c>
      <c r="Q3677" s="11">
        <v>33</v>
      </c>
      <c r="R3677" s="11">
        <v>2</v>
      </c>
    </row>
    <row r="3678" spans="1:18">
      <c r="A3678" s="10" t="s">
        <v>7443</v>
      </c>
      <c r="B3678" s="11" t="s">
        <v>519</v>
      </c>
      <c r="C3678" s="11" t="s">
        <v>4177</v>
      </c>
      <c r="D3678" s="11">
        <v>98001</v>
      </c>
      <c r="E3678" s="16">
        <v>237228</v>
      </c>
      <c r="F3678" s="12">
        <v>4</v>
      </c>
      <c r="G3678" s="15">
        <v>2.5</v>
      </c>
      <c r="H3678" s="15">
        <v>2200</v>
      </c>
      <c r="I3678" s="13">
        <v>108</v>
      </c>
      <c r="J3678" s="11">
        <v>0</v>
      </c>
      <c r="K3678" s="15" t="s">
        <v>4183</v>
      </c>
      <c r="L3678" s="11" t="s">
        <v>4183</v>
      </c>
      <c r="M3678" s="11" t="s">
        <v>4184</v>
      </c>
      <c r="N3678" s="11" t="s">
        <v>4180</v>
      </c>
      <c r="O3678" s="11">
        <v>38</v>
      </c>
      <c r="P3678" s="11">
        <v>2000</v>
      </c>
      <c r="Q3678" s="11">
        <v>25</v>
      </c>
      <c r="R3678" s="11">
        <v>2</v>
      </c>
    </row>
    <row r="3679" spans="1:18">
      <c r="A3679" s="10" t="s">
        <v>7444</v>
      </c>
      <c r="B3679" s="11" t="s">
        <v>319</v>
      </c>
      <c r="C3679" s="11" t="s">
        <v>4177</v>
      </c>
      <c r="D3679" s="11">
        <v>98056</v>
      </c>
      <c r="E3679" s="16">
        <v>237000</v>
      </c>
      <c r="F3679" s="12">
        <v>3</v>
      </c>
      <c r="G3679" s="15">
        <v>1</v>
      </c>
      <c r="H3679" s="15">
        <v>1300</v>
      </c>
      <c r="I3679" s="13">
        <v>182</v>
      </c>
      <c r="J3679" s="11">
        <v>0</v>
      </c>
      <c r="K3679" s="15" t="s">
        <v>4183</v>
      </c>
      <c r="L3679" s="11" t="s">
        <v>4183</v>
      </c>
      <c r="M3679" s="11" t="s">
        <v>4184</v>
      </c>
      <c r="N3679" s="11" t="s">
        <v>4179</v>
      </c>
      <c r="O3679" s="11">
        <v>65</v>
      </c>
      <c r="P3679" s="11">
        <v>2001</v>
      </c>
      <c r="Q3679" s="11">
        <v>24</v>
      </c>
      <c r="R3679" s="11">
        <v>1</v>
      </c>
    </row>
    <row r="3680" spans="1:18">
      <c r="A3680" s="10" t="s">
        <v>7445</v>
      </c>
      <c r="B3680" s="11" t="s">
        <v>5840</v>
      </c>
      <c r="C3680" s="11" t="s">
        <v>4177</v>
      </c>
      <c r="D3680" s="11">
        <v>98188</v>
      </c>
      <c r="E3680" s="16">
        <v>237000</v>
      </c>
      <c r="F3680" s="12">
        <v>3</v>
      </c>
      <c r="G3680" s="15">
        <v>1</v>
      </c>
      <c r="H3680" s="15">
        <v>1130</v>
      </c>
      <c r="I3680" s="13">
        <v>210</v>
      </c>
      <c r="J3680" s="11">
        <v>0</v>
      </c>
      <c r="K3680" s="15" t="s">
        <v>4183</v>
      </c>
      <c r="L3680" s="11" t="s">
        <v>4183</v>
      </c>
      <c r="M3680" s="11" t="s">
        <v>4184</v>
      </c>
      <c r="N3680" s="11" t="s">
        <v>4180</v>
      </c>
      <c r="O3680" s="11">
        <v>71</v>
      </c>
      <c r="P3680" s="11">
        <v>2005</v>
      </c>
      <c r="Q3680" s="11">
        <v>20</v>
      </c>
      <c r="R3680" s="11">
        <v>1</v>
      </c>
    </row>
    <row r="3681" spans="1:18">
      <c r="A3681" s="10" t="s">
        <v>7446</v>
      </c>
      <c r="B3681" s="11" t="s">
        <v>519</v>
      </c>
      <c r="C3681" s="11" t="s">
        <v>4177</v>
      </c>
      <c r="D3681" s="11">
        <v>98002</v>
      </c>
      <c r="E3681" s="16">
        <v>236000</v>
      </c>
      <c r="F3681" s="12">
        <v>3</v>
      </c>
      <c r="G3681" s="15">
        <v>1.75</v>
      </c>
      <c r="H3681" s="15">
        <v>1330</v>
      </c>
      <c r="I3681" s="13">
        <v>177</v>
      </c>
      <c r="J3681" s="11">
        <v>0</v>
      </c>
      <c r="K3681" s="15" t="s">
        <v>4183</v>
      </c>
      <c r="L3681" s="11" t="s">
        <v>4183</v>
      </c>
      <c r="M3681" s="11" t="s">
        <v>4184</v>
      </c>
      <c r="N3681" s="11" t="s">
        <v>4180</v>
      </c>
      <c r="O3681" s="11">
        <v>27</v>
      </c>
      <c r="P3681" s="11">
        <v>2006</v>
      </c>
      <c r="Q3681" s="11">
        <v>19</v>
      </c>
      <c r="R3681" s="11">
        <v>1</v>
      </c>
    </row>
    <row r="3682" spans="1:18">
      <c r="A3682" s="10" t="s">
        <v>7447</v>
      </c>
      <c r="B3682" s="11" t="s">
        <v>675</v>
      </c>
      <c r="C3682" s="11" t="s">
        <v>4177</v>
      </c>
      <c r="D3682" s="11">
        <v>98023</v>
      </c>
      <c r="E3682" s="16">
        <v>236000</v>
      </c>
      <c r="F3682" s="12">
        <v>4</v>
      </c>
      <c r="G3682" s="15">
        <v>2.25</v>
      </c>
      <c r="H3682" s="15">
        <v>1830</v>
      </c>
      <c r="I3682" s="13">
        <v>129</v>
      </c>
      <c r="J3682" s="11">
        <v>0</v>
      </c>
      <c r="K3682" s="15" t="s">
        <v>4183</v>
      </c>
      <c r="L3682" s="11" t="s">
        <v>4178</v>
      </c>
      <c r="M3682" s="11" t="s">
        <v>4184</v>
      </c>
      <c r="N3682" s="11" t="s">
        <v>4179</v>
      </c>
      <c r="O3682" s="11">
        <v>36</v>
      </c>
      <c r="P3682" s="11">
        <v>0</v>
      </c>
      <c r="Q3682" s="11">
        <v>36</v>
      </c>
      <c r="R3682" s="11">
        <v>1</v>
      </c>
    </row>
    <row r="3683" spans="1:18">
      <c r="A3683" s="10" t="s">
        <v>7448</v>
      </c>
      <c r="B3683" s="11" t="s">
        <v>920</v>
      </c>
      <c r="C3683" s="11" t="s">
        <v>4177</v>
      </c>
      <c r="D3683" s="11">
        <v>98038</v>
      </c>
      <c r="E3683" s="16">
        <v>236000</v>
      </c>
      <c r="F3683" s="12">
        <v>4</v>
      </c>
      <c r="G3683" s="15">
        <v>2.75</v>
      </c>
      <c r="H3683" s="15">
        <v>2000</v>
      </c>
      <c r="I3683" s="13">
        <v>118</v>
      </c>
      <c r="J3683" s="11">
        <v>0</v>
      </c>
      <c r="K3683" s="15" t="s">
        <v>4183</v>
      </c>
      <c r="L3683" s="11" t="s">
        <v>4183</v>
      </c>
      <c r="M3683" s="11" t="s">
        <v>4184</v>
      </c>
      <c r="N3683" s="11" t="s">
        <v>4180</v>
      </c>
      <c r="O3683" s="11">
        <v>28</v>
      </c>
      <c r="P3683" s="11">
        <v>0</v>
      </c>
      <c r="Q3683" s="11">
        <v>28</v>
      </c>
      <c r="R3683" s="11">
        <v>2</v>
      </c>
    </row>
    <row r="3684" spans="1:18">
      <c r="A3684" s="10" t="s">
        <v>7449</v>
      </c>
      <c r="B3684" s="11" t="s">
        <v>319</v>
      </c>
      <c r="C3684" s="11" t="s">
        <v>4177</v>
      </c>
      <c r="D3684" s="11">
        <v>98056</v>
      </c>
      <c r="E3684" s="16">
        <v>235867</v>
      </c>
      <c r="F3684" s="12">
        <v>4</v>
      </c>
      <c r="G3684" s="15">
        <v>2</v>
      </c>
      <c r="H3684" s="15">
        <v>1330</v>
      </c>
      <c r="I3684" s="13">
        <v>177</v>
      </c>
      <c r="J3684" s="11">
        <v>0</v>
      </c>
      <c r="K3684" s="15" t="s">
        <v>4183</v>
      </c>
      <c r="L3684" s="11" t="s">
        <v>4183</v>
      </c>
      <c r="M3684" s="11" t="s">
        <v>4184</v>
      </c>
      <c r="N3684" s="11" t="s">
        <v>4179</v>
      </c>
      <c r="O3684" s="11">
        <v>83</v>
      </c>
      <c r="P3684" s="11">
        <v>1982</v>
      </c>
      <c r="Q3684" s="11">
        <v>43</v>
      </c>
      <c r="R3684" s="11">
        <v>1</v>
      </c>
    </row>
    <row r="3685" spans="1:18">
      <c r="A3685" s="10" t="s">
        <v>7450</v>
      </c>
      <c r="B3685" s="11" t="s">
        <v>49</v>
      </c>
      <c r="C3685" s="11" t="s">
        <v>4177</v>
      </c>
      <c r="D3685" s="11">
        <v>98146</v>
      </c>
      <c r="E3685" s="16">
        <v>235750</v>
      </c>
      <c r="F3685" s="12">
        <v>2</v>
      </c>
      <c r="G3685" s="15">
        <v>1</v>
      </c>
      <c r="H3685" s="11">
        <v>740</v>
      </c>
      <c r="I3685" s="13">
        <v>319</v>
      </c>
      <c r="J3685" s="11">
        <v>0</v>
      </c>
      <c r="K3685" s="15" t="s">
        <v>4183</v>
      </c>
      <c r="L3685" s="11" t="s">
        <v>4183</v>
      </c>
      <c r="M3685" s="11" t="s">
        <v>4184</v>
      </c>
      <c r="N3685" s="11" t="s">
        <v>4195</v>
      </c>
      <c r="O3685" s="11">
        <v>87</v>
      </c>
      <c r="P3685" s="11">
        <v>0</v>
      </c>
      <c r="Q3685" s="11">
        <v>87</v>
      </c>
      <c r="R3685" s="11">
        <v>1</v>
      </c>
    </row>
    <row r="3686" spans="1:18">
      <c r="A3686" s="10" t="s">
        <v>7451</v>
      </c>
      <c r="B3686" s="11" t="s">
        <v>675</v>
      </c>
      <c r="C3686" s="11" t="s">
        <v>4177</v>
      </c>
      <c r="D3686" s="11">
        <v>98003</v>
      </c>
      <c r="E3686" s="16">
        <v>235500</v>
      </c>
      <c r="F3686" s="12">
        <v>5</v>
      </c>
      <c r="G3686" s="15">
        <v>2.5</v>
      </c>
      <c r="H3686" s="15">
        <v>2340</v>
      </c>
      <c r="I3686" s="13">
        <v>101</v>
      </c>
      <c r="J3686" s="11">
        <v>0</v>
      </c>
      <c r="K3686" s="15" t="s">
        <v>4183</v>
      </c>
      <c r="L3686" s="11" t="s">
        <v>4178</v>
      </c>
      <c r="M3686" s="11" t="s">
        <v>4184</v>
      </c>
      <c r="N3686" s="11" t="s">
        <v>4195</v>
      </c>
      <c r="O3686" s="11">
        <v>58</v>
      </c>
      <c r="P3686" s="11">
        <v>0</v>
      </c>
      <c r="Q3686" s="11">
        <v>58</v>
      </c>
      <c r="R3686" s="11">
        <v>1</v>
      </c>
    </row>
    <row r="3687" spans="1:18">
      <c r="A3687" s="10" t="s">
        <v>7452</v>
      </c>
      <c r="B3687" s="11" t="s">
        <v>519</v>
      </c>
      <c r="C3687" s="11" t="s">
        <v>4177</v>
      </c>
      <c r="D3687" s="11">
        <v>98092</v>
      </c>
      <c r="E3687" s="16">
        <v>235000</v>
      </c>
      <c r="F3687" s="12">
        <v>3</v>
      </c>
      <c r="G3687" s="15">
        <v>1.75</v>
      </c>
      <c r="H3687" s="15">
        <v>1190</v>
      </c>
      <c r="I3687" s="13">
        <v>197</v>
      </c>
      <c r="J3687" s="11">
        <v>0</v>
      </c>
      <c r="K3687" s="15" t="s">
        <v>4183</v>
      </c>
      <c r="L3687" s="11" t="s">
        <v>4183</v>
      </c>
      <c r="M3687" s="11" t="s">
        <v>4184</v>
      </c>
      <c r="N3687" s="11" t="s">
        <v>4179</v>
      </c>
      <c r="O3687" s="11">
        <v>57</v>
      </c>
      <c r="P3687" s="11">
        <v>0</v>
      </c>
      <c r="Q3687" s="11">
        <v>57</v>
      </c>
      <c r="R3687" s="11">
        <v>1</v>
      </c>
    </row>
    <row r="3688" spans="1:18">
      <c r="A3688" s="10" t="s">
        <v>7453</v>
      </c>
      <c r="B3688" s="11" t="s">
        <v>519</v>
      </c>
      <c r="C3688" s="11" t="s">
        <v>4177</v>
      </c>
      <c r="D3688" s="11">
        <v>98092</v>
      </c>
      <c r="E3688" s="16">
        <v>235000</v>
      </c>
      <c r="F3688" s="12">
        <v>4</v>
      </c>
      <c r="G3688" s="15">
        <v>2</v>
      </c>
      <c r="H3688" s="15">
        <v>1570</v>
      </c>
      <c r="I3688" s="13">
        <v>150</v>
      </c>
      <c r="J3688" s="11">
        <v>0</v>
      </c>
      <c r="K3688" s="15" t="s">
        <v>4183</v>
      </c>
      <c r="L3688" s="11" t="s">
        <v>4183</v>
      </c>
      <c r="M3688" s="11" t="s">
        <v>4184</v>
      </c>
      <c r="N3688" s="11" t="s">
        <v>4179</v>
      </c>
      <c r="O3688" s="11">
        <v>41</v>
      </c>
      <c r="P3688" s="11">
        <v>0</v>
      </c>
      <c r="Q3688" s="11">
        <v>41</v>
      </c>
      <c r="R3688" s="11">
        <v>2</v>
      </c>
    </row>
    <row r="3689" spans="1:18">
      <c r="A3689" s="10" t="s">
        <v>7454</v>
      </c>
      <c r="B3689" s="11" t="s">
        <v>379</v>
      </c>
      <c r="C3689" s="11" t="s">
        <v>4177</v>
      </c>
      <c r="D3689" s="11">
        <v>98166</v>
      </c>
      <c r="E3689" s="16">
        <v>235000</v>
      </c>
      <c r="F3689" s="12">
        <v>3</v>
      </c>
      <c r="G3689" s="15">
        <v>1</v>
      </c>
      <c r="H3689" s="15">
        <v>1590</v>
      </c>
      <c r="I3689" s="13">
        <v>148</v>
      </c>
      <c r="J3689" s="11">
        <v>0</v>
      </c>
      <c r="K3689" s="15" t="s">
        <v>4183</v>
      </c>
      <c r="L3689" s="11" t="s">
        <v>4183</v>
      </c>
      <c r="M3689" s="11" t="s">
        <v>4184</v>
      </c>
      <c r="N3689" s="11" t="s">
        <v>4180</v>
      </c>
      <c r="O3689" s="11">
        <v>81</v>
      </c>
      <c r="P3689" s="11">
        <v>0</v>
      </c>
      <c r="Q3689" s="11">
        <v>81</v>
      </c>
      <c r="R3689" s="11">
        <v>1.5</v>
      </c>
    </row>
    <row r="3690" spans="1:18">
      <c r="A3690" s="10" t="s">
        <v>7455</v>
      </c>
      <c r="B3690" s="11" t="s">
        <v>459</v>
      </c>
      <c r="C3690" s="11" t="s">
        <v>4177</v>
      </c>
      <c r="D3690" s="11">
        <v>98198</v>
      </c>
      <c r="E3690" s="16">
        <v>235000</v>
      </c>
      <c r="F3690" s="12">
        <v>5</v>
      </c>
      <c r="G3690" s="15">
        <v>2.5</v>
      </c>
      <c r="H3690" s="15">
        <v>2500</v>
      </c>
      <c r="I3690" s="13">
        <v>94</v>
      </c>
      <c r="J3690" s="11">
        <v>0</v>
      </c>
      <c r="K3690" s="15" t="s">
        <v>4183</v>
      </c>
      <c r="L3690" s="11" t="s">
        <v>4178</v>
      </c>
      <c r="M3690" s="11" t="s">
        <v>4184</v>
      </c>
      <c r="N3690" s="11" t="s">
        <v>4180</v>
      </c>
      <c r="O3690" s="11">
        <v>46</v>
      </c>
      <c r="P3690" s="11">
        <v>2014</v>
      </c>
      <c r="Q3690" s="11">
        <v>11</v>
      </c>
      <c r="R3690" s="11">
        <v>1</v>
      </c>
    </row>
    <row r="3691" spans="1:18">
      <c r="A3691" s="10" t="s">
        <v>3814</v>
      </c>
      <c r="B3691" s="11" t="s">
        <v>1035</v>
      </c>
      <c r="C3691" s="11" t="s">
        <v>4177</v>
      </c>
      <c r="D3691" s="11">
        <v>98022</v>
      </c>
      <c r="E3691" s="16">
        <v>235000</v>
      </c>
      <c r="F3691" s="12">
        <v>3</v>
      </c>
      <c r="G3691" s="15">
        <v>1.75</v>
      </c>
      <c r="H3691" s="15">
        <v>1400</v>
      </c>
      <c r="I3691" s="13">
        <v>168</v>
      </c>
      <c r="J3691" s="11">
        <v>0</v>
      </c>
      <c r="K3691" s="15" t="s">
        <v>4183</v>
      </c>
      <c r="L3691" s="11" t="s">
        <v>4183</v>
      </c>
      <c r="M3691" s="11" t="s">
        <v>4184</v>
      </c>
      <c r="N3691" s="11" t="s">
        <v>4180</v>
      </c>
      <c r="O3691" s="11">
        <v>27</v>
      </c>
      <c r="P3691" s="11">
        <v>2006</v>
      </c>
      <c r="Q3691" s="11">
        <v>19</v>
      </c>
      <c r="R3691" s="11">
        <v>1</v>
      </c>
    </row>
    <row r="3692" spans="1:18">
      <c r="A3692" s="10" t="s">
        <v>7456</v>
      </c>
      <c r="B3692" s="11" t="s">
        <v>675</v>
      </c>
      <c r="C3692" s="11" t="s">
        <v>4177</v>
      </c>
      <c r="D3692" s="11">
        <v>98003</v>
      </c>
      <c r="E3692" s="16">
        <v>235000</v>
      </c>
      <c r="F3692" s="12">
        <v>6</v>
      </c>
      <c r="G3692" s="15">
        <v>3</v>
      </c>
      <c r="H3692" s="15">
        <v>2180</v>
      </c>
      <c r="I3692" s="13">
        <v>108</v>
      </c>
      <c r="J3692" s="11">
        <v>0</v>
      </c>
      <c r="K3692" s="15" t="s">
        <v>4183</v>
      </c>
      <c r="L3692" s="11" t="s">
        <v>4183</v>
      </c>
      <c r="M3692" s="11" t="s">
        <v>4184</v>
      </c>
      <c r="N3692" s="11" t="s">
        <v>4180</v>
      </c>
      <c r="O3692" s="11">
        <v>45</v>
      </c>
      <c r="P3692" s="11">
        <v>0</v>
      </c>
      <c r="Q3692" s="11">
        <v>45</v>
      </c>
      <c r="R3692" s="11">
        <v>2</v>
      </c>
    </row>
    <row r="3693" spans="1:18">
      <c r="A3693" s="10" t="s">
        <v>7457</v>
      </c>
      <c r="B3693" s="11" t="s">
        <v>1392</v>
      </c>
      <c r="C3693" s="11" t="s">
        <v>4177</v>
      </c>
      <c r="D3693" s="11">
        <v>98030</v>
      </c>
      <c r="E3693" s="16">
        <v>235000</v>
      </c>
      <c r="F3693" s="12">
        <v>3</v>
      </c>
      <c r="G3693" s="15">
        <v>1.75</v>
      </c>
      <c r="H3693" s="15">
        <v>1840</v>
      </c>
      <c r="I3693" s="13">
        <v>128</v>
      </c>
      <c r="J3693" s="11">
        <v>0</v>
      </c>
      <c r="K3693" s="15" t="s">
        <v>4183</v>
      </c>
      <c r="L3693" s="11" t="s">
        <v>4178</v>
      </c>
      <c r="M3693" s="11" t="s">
        <v>4184</v>
      </c>
      <c r="N3693" s="11" t="s">
        <v>4179</v>
      </c>
      <c r="O3693" s="11">
        <v>40</v>
      </c>
      <c r="P3693" s="11">
        <v>0</v>
      </c>
      <c r="Q3693" s="11">
        <v>40</v>
      </c>
      <c r="R3693" s="11">
        <v>1</v>
      </c>
    </row>
    <row r="3694" spans="1:18">
      <c r="A3694" s="10" t="s">
        <v>7458</v>
      </c>
      <c r="B3694" s="11" t="s">
        <v>1392</v>
      </c>
      <c r="C3694" s="11" t="s">
        <v>4177</v>
      </c>
      <c r="D3694" s="11">
        <v>98042</v>
      </c>
      <c r="E3694" s="16">
        <v>235000</v>
      </c>
      <c r="F3694" s="12">
        <v>4</v>
      </c>
      <c r="G3694" s="15">
        <v>2.5</v>
      </c>
      <c r="H3694" s="15">
        <v>1810</v>
      </c>
      <c r="I3694" s="13">
        <v>130</v>
      </c>
      <c r="J3694" s="11">
        <v>1</v>
      </c>
      <c r="K3694" s="15" t="s">
        <v>4183</v>
      </c>
      <c r="L3694" s="11" t="s">
        <v>4178</v>
      </c>
      <c r="M3694" s="11" t="s">
        <v>4184</v>
      </c>
      <c r="N3694" s="11" t="s">
        <v>4180</v>
      </c>
      <c r="O3694" s="11">
        <v>55</v>
      </c>
      <c r="P3694" s="11">
        <v>2014</v>
      </c>
      <c r="Q3694" s="11">
        <v>11</v>
      </c>
      <c r="R3694" s="11">
        <v>1</v>
      </c>
    </row>
    <row r="3695" spans="1:18">
      <c r="A3695" s="10" t="s">
        <v>7459</v>
      </c>
      <c r="B3695" s="11" t="s">
        <v>319</v>
      </c>
      <c r="C3695" s="11" t="s">
        <v>4177</v>
      </c>
      <c r="D3695" s="11">
        <v>98059</v>
      </c>
      <c r="E3695" s="16">
        <v>235000</v>
      </c>
      <c r="F3695" s="12">
        <v>3</v>
      </c>
      <c r="G3695" s="15">
        <v>1</v>
      </c>
      <c r="H3695" s="15">
        <v>1170</v>
      </c>
      <c r="I3695" s="13">
        <v>201</v>
      </c>
      <c r="J3695" s="11">
        <v>0</v>
      </c>
      <c r="K3695" s="15" t="s">
        <v>4183</v>
      </c>
      <c r="L3695" s="11" t="s">
        <v>4183</v>
      </c>
      <c r="M3695" s="11" t="s">
        <v>4184</v>
      </c>
      <c r="N3695" s="11" t="s">
        <v>4179</v>
      </c>
      <c r="O3695" s="11">
        <v>57</v>
      </c>
      <c r="P3695" s="11">
        <v>0</v>
      </c>
      <c r="Q3695" s="11">
        <v>57</v>
      </c>
      <c r="R3695" s="11">
        <v>1</v>
      </c>
    </row>
    <row r="3696" spans="1:18">
      <c r="A3696" s="10" t="s">
        <v>7460</v>
      </c>
      <c r="B3696" s="11" t="s">
        <v>319</v>
      </c>
      <c r="C3696" s="11" t="s">
        <v>4177</v>
      </c>
      <c r="D3696" s="11">
        <v>98056</v>
      </c>
      <c r="E3696" s="16">
        <v>235000</v>
      </c>
      <c r="F3696" s="12">
        <v>3</v>
      </c>
      <c r="G3696" s="15">
        <v>1</v>
      </c>
      <c r="H3696" s="15">
        <v>1250</v>
      </c>
      <c r="I3696" s="13">
        <v>188</v>
      </c>
      <c r="J3696" s="11">
        <v>0</v>
      </c>
      <c r="K3696" s="15" t="s">
        <v>4183</v>
      </c>
      <c r="L3696" s="11" t="s">
        <v>4183</v>
      </c>
      <c r="M3696" s="11" t="s">
        <v>4184</v>
      </c>
      <c r="N3696" s="11" t="s">
        <v>4179</v>
      </c>
      <c r="O3696" s="11">
        <v>66</v>
      </c>
      <c r="P3696" s="11">
        <v>0</v>
      </c>
      <c r="Q3696" s="11">
        <v>66</v>
      </c>
      <c r="R3696" s="11">
        <v>1</v>
      </c>
    </row>
    <row r="3697" spans="1:18">
      <c r="A3697" s="10" t="s">
        <v>3820</v>
      </c>
      <c r="B3697" s="11" t="s">
        <v>319</v>
      </c>
      <c r="C3697" s="11" t="s">
        <v>4177</v>
      </c>
      <c r="D3697" s="11">
        <v>98055</v>
      </c>
      <c r="E3697" s="16">
        <v>235000</v>
      </c>
      <c r="F3697" s="12">
        <v>3</v>
      </c>
      <c r="G3697" s="15">
        <v>2</v>
      </c>
      <c r="H3697" s="15">
        <v>1530</v>
      </c>
      <c r="I3697" s="13">
        <v>154</v>
      </c>
      <c r="J3697" s="11">
        <v>0</v>
      </c>
      <c r="K3697" s="15" t="s">
        <v>4183</v>
      </c>
      <c r="L3697" s="11" t="s">
        <v>4183</v>
      </c>
      <c r="M3697" s="11" t="s">
        <v>4184</v>
      </c>
      <c r="N3697" s="11" t="s">
        <v>4179</v>
      </c>
      <c r="O3697" s="11">
        <v>55</v>
      </c>
      <c r="P3697" s="11">
        <v>0</v>
      </c>
      <c r="Q3697" s="11">
        <v>55</v>
      </c>
      <c r="R3697" s="11">
        <v>1</v>
      </c>
    </row>
    <row r="3698" spans="1:18">
      <c r="A3698" s="10" t="s">
        <v>7461</v>
      </c>
      <c r="B3698" s="11" t="s">
        <v>319</v>
      </c>
      <c r="C3698" s="11" t="s">
        <v>4177</v>
      </c>
      <c r="D3698" s="11">
        <v>98055</v>
      </c>
      <c r="E3698" s="16">
        <v>235000</v>
      </c>
      <c r="F3698" s="12">
        <v>3</v>
      </c>
      <c r="G3698" s="15">
        <v>1.75</v>
      </c>
      <c r="H3698" s="15">
        <v>1950</v>
      </c>
      <c r="I3698" s="13">
        <v>121</v>
      </c>
      <c r="J3698" s="11">
        <v>0</v>
      </c>
      <c r="K3698" s="15" t="s">
        <v>4183</v>
      </c>
      <c r="L3698" s="11" t="s">
        <v>4183</v>
      </c>
      <c r="M3698" s="11" t="s">
        <v>4184</v>
      </c>
      <c r="N3698" s="11" t="s">
        <v>4180</v>
      </c>
      <c r="O3698" s="11">
        <v>65</v>
      </c>
      <c r="P3698" s="11">
        <v>2012</v>
      </c>
      <c r="Q3698" s="11">
        <v>13</v>
      </c>
      <c r="R3698" s="11">
        <v>1</v>
      </c>
    </row>
    <row r="3699" spans="1:18">
      <c r="A3699" s="10" t="s">
        <v>7462</v>
      </c>
      <c r="B3699" s="11" t="s">
        <v>5840</v>
      </c>
      <c r="C3699" s="11" t="s">
        <v>4177</v>
      </c>
      <c r="D3699" s="11">
        <v>98168</v>
      </c>
      <c r="E3699" s="16">
        <v>235000</v>
      </c>
      <c r="F3699" s="12">
        <v>3</v>
      </c>
      <c r="G3699" s="15">
        <v>1.75</v>
      </c>
      <c r="H3699" s="15">
        <v>1900</v>
      </c>
      <c r="I3699" s="13">
        <v>124</v>
      </c>
      <c r="J3699" s="11">
        <v>0</v>
      </c>
      <c r="K3699" s="15" t="s">
        <v>4183</v>
      </c>
      <c r="L3699" s="11" t="s">
        <v>4178</v>
      </c>
      <c r="M3699" s="11" t="s">
        <v>4184</v>
      </c>
      <c r="N3699" s="11" t="s">
        <v>4180</v>
      </c>
      <c r="O3699" s="11">
        <v>45</v>
      </c>
      <c r="P3699" s="11">
        <v>0</v>
      </c>
      <c r="Q3699" s="11">
        <v>45</v>
      </c>
      <c r="R3699" s="11">
        <v>1</v>
      </c>
    </row>
    <row r="3700" spans="1:18">
      <c r="A3700" s="10" t="s">
        <v>7463</v>
      </c>
      <c r="B3700" s="11" t="s">
        <v>49</v>
      </c>
      <c r="C3700" s="11" t="s">
        <v>4177</v>
      </c>
      <c r="D3700" s="11">
        <v>98126</v>
      </c>
      <c r="E3700" s="16">
        <v>235000</v>
      </c>
      <c r="F3700" s="12">
        <v>1</v>
      </c>
      <c r="G3700" s="15">
        <v>1</v>
      </c>
      <c r="H3700" s="11">
        <v>810</v>
      </c>
      <c r="I3700" s="13">
        <v>290</v>
      </c>
      <c r="J3700" s="11">
        <v>0</v>
      </c>
      <c r="K3700" s="15" t="s">
        <v>4183</v>
      </c>
      <c r="L3700" s="11" t="s">
        <v>4183</v>
      </c>
      <c r="M3700" s="11" t="s">
        <v>4184</v>
      </c>
      <c r="N3700" s="11" t="s">
        <v>4181</v>
      </c>
      <c r="O3700" s="11">
        <v>84</v>
      </c>
      <c r="P3700" s="11">
        <v>0</v>
      </c>
      <c r="Q3700" s="11">
        <v>84</v>
      </c>
      <c r="R3700" s="11">
        <v>1</v>
      </c>
    </row>
    <row r="3701" spans="1:18">
      <c r="A3701" s="10" t="s">
        <v>3824</v>
      </c>
      <c r="B3701" s="11" t="s">
        <v>49</v>
      </c>
      <c r="C3701" s="11" t="s">
        <v>4177</v>
      </c>
      <c r="D3701" s="11">
        <v>98133</v>
      </c>
      <c r="E3701" s="16">
        <v>235000</v>
      </c>
      <c r="F3701" s="12">
        <v>2</v>
      </c>
      <c r="G3701" s="15">
        <v>1.5</v>
      </c>
      <c r="H3701" s="11">
        <v>880</v>
      </c>
      <c r="I3701" s="13">
        <v>267</v>
      </c>
      <c r="J3701" s="11">
        <v>0</v>
      </c>
      <c r="K3701" s="15" t="s">
        <v>4183</v>
      </c>
      <c r="L3701" s="11" t="s">
        <v>4183</v>
      </c>
      <c r="M3701" s="11" t="s">
        <v>4184</v>
      </c>
      <c r="N3701" s="11" t="s">
        <v>4180</v>
      </c>
      <c r="O3701" s="11">
        <v>26</v>
      </c>
      <c r="P3701" s="11">
        <v>0</v>
      </c>
      <c r="Q3701" s="11">
        <v>26</v>
      </c>
      <c r="R3701" s="11">
        <v>2</v>
      </c>
    </row>
    <row r="3702" spans="1:18">
      <c r="A3702" s="10" t="s">
        <v>7464</v>
      </c>
      <c r="B3702" s="11" t="s">
        <v>49</v>
      </c>
      <c r="C3702" s="11" t="s">
        <v>4177</v>
      </c>
      <c r="D3702" s="11">
        <v>98126</v>
      </c>
      <c r="E3702" s="16">
        <v>235000</v>
      </c>
      <c r="F3702" s="12">
        <v>2</v>
      </c>
      <c r="G3702" s="15">
        <v>1</v>
      </c>
      <c r="H3702" s="15">
        <v>1140</v>
      </c>
      <c r="I3702" s="13">
        <v>206</v>
      </c>
      <c r="J3702" s="11">
        <v>0</v>
      </c>
      <c r="K3702" s="15" t="s">
        <v>4183</v>
      </c>
      <c r="L3702" s="11" t="s">
        <v>4178</v>
      </c>
      <c r="M3702" s="11" t="s">
        <v>4184</v>
      </c>
      <c r="N3702" s="11" t="s">
        <v>4180</v>
      </c>
      <c r="O3702" s="11">
        <v>18</v>
      </c>
      <c r="P3702" s="11">
        <v>0</v>
      </c>
      <c r="Q3702" s="11">
        <v>18</v>
      </c>
      <c r="R3702" s="11">
        <v>1.5</v>
      </c>
    </row>
    <row r="3703" spans="1:18">
      <c r="A3703" s="10" t="s">
        <v>7465</v>
      </c>
      <c r="B3703" s="11" t="s">
        <v>49</v>
      </c>
      <c r="C3703" s="11" t="s">
        <v>4177</v>
      </c>
      <c r="D3703" s="11">
        <v>98126</v>
      </c>
      <c r="E3703" s="16">
        <v>235000</v>
      </c>
      <c r="F3703" s="12">
        <v>1</v>
      </c>
      <c r="G3703" s="15">
        <v>1.5</v>
      </c>
      <c r="H3703" s="15">
        <v>1170</v>
      </c>
      <c r="I3703" s="13">
        <v>201</v>
      </c>
      <c r="J3703" s="11">
        <v>0</v>
      </c>
      <c r="K3703" s="15" t="s">
        <v>4183</v>
      </c>
      <c r="L3703" s="11" t="s">
        <v>4178</v>
      </c>
      <c r="M3703" s="11" t="s">
        <v>4184</v>
      </c>
      <c r="N3703" s="11" t="s">
        <v>4180</v>
      </c>
      <c r="O3703" s="11">
        <v>18</v>
      </c>
      <c r="P3703" s="11">
        <v>0</v>
      </c>
      <c r="Q3703" s="11">
        <v>18</v>
      </c>
      <c r="R3703" s="11">
        <v>2</v>
      </c>
    </row>
    <row r="3704" spans="1:18">
      <c r="A3704" s="10" t="s">
        <v>3827</v>
      </c>
      <c r="B3704" s="11" t="s">
        <v>49</v>
      </c>
      <c r="C3704" s="11" t="s">
        <v>4177</v>
      </c>
      <c r="D3704" s="11">
        <v>98108</v>
      </c>
      <c r="E3704" s="16">
        <v>235000</v>
      </c>
      <c r="F3704" s="12">
        <v>2</v>
      </c>
      <c r="G3704" s="15">
        <v>1</v>
      </c>
      <c r="H3704" s="15">
        <v>1020</v>
      </c>
      <c r="I3704" s="13">
        <v>230</v>
      </c>
      <c r="J3704" s="11">
        <v>0</v>
      </c>
      <c r="K3704" s="15" t="s">
        <v>4183</v>
      </c>
      <c r="L3704" s="11" t="s">
        <v>4183</v>
      </c>
      <c r="M3704" s="11" t="s">
        <v>4184</v>
      </c>
      <c r="N3704" s="11" t="s">
        <v>4180</v>
      </c>
      <c r="O3704" s="11">
        <v>86</v>
      </c>
      <c r="P3704" s="11">
        <v>1969</v>
      </c>
      <c r="Q3704" s="11">
        <v>56</v>
      </c>
      <c r="R3704" s="11">
        <v>1</v>
      </c>
    </row>
    <row r="3705" spans="1:18">
      <c r="A3705" s="10" t="s">
        <v>7466</v>
      </c>
      <c r="B3705" s="11" t="s">
        <v>49</v>
      </c>
      <c r="C3705" s="11" t="s">
        <v>4177</v>
      </c>
      <c r="D3705" s="11">
        <v>98126</v>
      </c>
      <c r="E3705" s="16">
        <v>235000</v>
      </c>
      <c r="F3705" s="12">
        <v>2</v>
      </c>
      <c r="G3705" s="15">
        <v>1</v>
      </c>
      <c r="H3705" s="11">
        <v>720</v>
      </c>
      <c r="I3705" s="13">
        <v>326</v>
      </c>
      <c r="J3705" s="11">
        <v>0</v>
      </c>
      <c r="K3705" s="15" t="s">
        <v>4183</v>
      </c>
      <c r="L3705" s="11" t="s">
        <v>4183</v>
      </c>
      <c r="M3705" s="11" t="s">
        <v>4184</v>
      </c>
      <c r="N3705" s="11" t="s">
        <v>4179</v>
      </c>
      <c r="O3705" s="11">
        <v>78</v>
      </c>
      <c r="P3705" s="11">
        <v>1988</v>
      </c>
      <c r="Q3705" s="11">
        <v>37</v>
      </c>
      <c r="R3705" s="11">
        <v>1</v>
      </c>
    </row>
    <row r="3706" spans="1:18">
      <c r="A3706" s="10" t="s">
        <v>3829</v>
      </c>
      <c r="B3706" s="11" t="s">
        <v>313</v>
      </c>
      <c r="C3706" s="11" t="s">
        <v>4177</v>
      </c>
      <c r="D3706" s="11">
        <v>98065</v>
      </c>
      <c r="E3706" s="16">
        <v>235000</v>
      </c>
      <c r="F3706" s="12">
        <v>2</v>
      </c>
      <c r="G3706" s="15">
        <v>1</v>
      </c>
      <c r="H3706" s="11">
        <v>900</v>
      </c>
      <c r="I3706" s="13">
        <v>261</v>
      </c>
      <c r="J3706" s="11">
        <v>1</v>
      </c>
      <c r="K3706" s="15" t="s">
        <v>4183</v>
      </c>
      <c r="L3706" s="11" t="s">
        <v>4183</v>
      </c>
      <c r="M3706" s="11" t="s">
        <v>4184</v>
      </c>
      <c r="N3706" s="11" t="s">
        <v>5514</v>
      </c>
      <c r="O3706" s="11">
        <v>97</v>
      </c>
      <c r="P3706" s="11">
        <v>0</v>
      </c>
      <c r="Q3706" s="11">
        <v>97</v>
      </c>
      <c r="R3706" s="11">
        <v>1</v>
      </c>
    </row>
    <row r="3707" spans="1:18">
      <c r="A3707" s="10" t="s">
        <v>7467</v>
      </c>
      <c r="B3707" s="11" t="s">
        <v>93</v>
      </c>
      <c r="C3707" s="11" t="s">
        <v>4177</v>
      </c>
      <c r="D3707" s="11">
        <v>98168</v>
      </c>
      <c r="E3707" s="16">
        <v>235000</v>
      </c>
      <c r="F3707" s="12">
        <v>4</v>
      </c>
      <c r="G3707" s="15">
        <v>1.75</v>
      </c>
      <c r="H3707" s="15">
        <v>1450</v>
      </c>
      <c r="I3707" s="13">
        <v>162</v>
      </c>
      <c r="J3707" s="11">
        <v>0</v>
      </c>
      <c r="K3707" s="15" t="s">
        <v>4183</v>
      </c>
      <c r="L3707" s="11" t="s">
        <v>4178</v>
      </c>
      <c r="M3707" s="11" t="s">
        <v>4184</v>
      </c>
      <c r="N3707" s="11" t="s">
        <v>4180</v>
      </c>
      <c r="O3707" s="11">
        <v>63</v>
      </c>
      <c r="P3707" s="11">
        <v>2003</v>
      </c>
      <c r="Q3707" s="11">
        <v>22</v>
      </c>
      <c r="R3707" s="11">
        <v>1.5</v>
      </c>
    </row>
    <row r="3708" spans="1:18">
      <c r="A3708" s="10" t="s">
        <v>7468</v>
      </c>
      <c r="B3708" s="11" t="s">
        <v>5840</v>
      </c>
      <c r="C3708" s="11" t="s">
        <v>4177</v>
      </c>
      <c r="D3708" s="11">
        <v>98188</v>
      </c>
      <c r="E3708" s="16">
        <v>234999</v>
      </c>
      <c r="F3708" s="12">
        <v>3</v>
      </c>
      <c r="G3708" s="15">
        <v>1</v>
      </c>
      <c r="H3708" s="15">
        <v>1330</v>
      </c>
      <c r="I3708" s="13">
        <v>177</v>
      </c>
      <c r="J3708" s="11">
        <v>0</v>
      </c>
      <c r="K3708" s="15" t="s">
        <v>4183</v>
      </c>
      <c r="L3708" s="11" t="s">
        <v>4183</v>
      </c>
      <c r="M3708" s="11" t="s">
        <v>4184</v>
      </c>
      <c r="N3708" s="11" t="s">
        <v>4180</v>
      </c>
      <c r="O3708" s="11">
        <v>77</v>
      </c>
      <c r="P3708" s="11">
        <v>1994</v>
      </c>
      <c r="Q3708" s="11">
        <v>31</v>
      </c>
      <c r="R3708" s="11">
        <v>1</v>
      </c>
    </row>
    <row r="3709" spans="1:18">
      <c r="A3709" s="10" t="s">
        <v>7469</v>
      </c>
      <c r="B3709" s="11" t="s">
        <v>451</v>
      </c>
      <c r="C3709" s="11" t="s">
        <v>4177</v>
      </c>
      <c r="D3709" s="11">
        <v>98019</v>
      </c>
      <c r="E3709" s="16">
        <v>234975</v>
      </c>
      <c r="F3709" s="12">
        <v>4</v>
      </c>
      <c r="G3709" s="15">
        <v>2.75</v>
      </c>
      <c r="H3709" s="15">
        <v>2520</v>
      </c>
      <c r="I3709" s="13">
        <v>93</v>
      </c>
      <c r="J3709" s="11">
        <v>0</v>
      </c>
      <c r="K3709" s="15" t="s">
        <v>4183</v>
      </c>
      <c r="L3709" s="11" t="s">
        <v>4183</v>
      </c>
      <c r="M3709" s="11" t="s">
        <v>4184</v>
      </c>
      <c r="N3709" s="11" t="s">
        <v>4180</v>
      </c>
      <c r="O3709" s="11">
        <v>26</v>
      </c>
      <c r="P3709" s="11">
        <v>0</v>
      </c>
      <c r="Q3709" s="11">
        <v>26</v>
      </c>
      <c r="R3709" s="11">
        <v>2</v>
      </c>
    </row>
    <row r="3710" spans="1:18">
      <c r="A3710" s="10" t="s">
        <v>7470</v>
      </c>
      <c r="B3710" s="11" t="s">
        <v>519</v>
      </c>
      <c r="C3710" s="11" t="s">
        <v>4177</v>
      </c>
      <c r="D3710" s="11">
        <v>98092</v>
      </c>
      <c r="E3710" s="16">
        <v>234000</v>
      </c>
      <c r="F3710" s="12">
        <v>4</v>
      </c>
      <c r="G3710" s="15">
        <v>2</v>
      </c>
      <c r="H3710" s="15">
        <v>1630</v>
      </c>
      <c r="I3710" s="13">
        <v>144</v>
      </c>
      <c r="J3710" s="11">
        <v>0</v>
      </c>
      <c r="K3710" s="15" t="s">
        <v>4183</v>
      </c>
      <c r="L3710" s="11" t="s">
        <v>4178</v>
      </c>
      <c r="M3710" s="11" t="s">
        <v>4184</v>
      </c>
      <c r="N3710" s="11" t="s">
        <v>4179</v>
      </c>
      <c r="O3710" s="11">
        <v>50</v>
      </c>
      <c r="P3710" s="11">
        <v>0</v>
      </c>
      <c r="Q3710" s="11">
        <v>50</v>
      </c>
      <c r="R3710" s="11">
        <v>1</v>
      </c>
    </row>
    <row r="3711" spans="1:18">
      <c r="A3711" s="10" t="s">
        <v>7471</v>
      </c>
      <c r="B3711" s="11" t="s">
        <v>519</v>
      </c>
      <c r="C3711" s="11" t="s">
        <v>4177</v>
      </c>
      <c r="D3711" s="11">
        <v>98002</v>
      </c>
      <c r="E3711" s="16">
        <v>234000</v>
      </c>
      <c r="F3711" s="12">
        <v>3</v>
      </c>
      <c r="G3711" s="15">
        <v>2</v>
      </c>
      <c r="H3711" s="15">
        <v>1640</v>
      </c>
      <c r="I3711" s="13">
        <v>143</v>
      </c>
      <c r="J3711" s="11">
        <v>0</v>
      </c>
      <c r="K3711" s="15" t="s">
        <v>4183</v>
      </c>
      <c r="L3711" s="11" t="s">
        <v>4183</v>
      </c>
      <c r="M3711" s="11" t="s">
        <v>4184</v>
      </c>
      <c r="N3711" s="11" t="s">
        <v>4181</v>
      </c>
      <c r="O3711" s="11">
        <v>115</v>
      </c>
      <c r="P3711" s="11">
        <v>0</v>
      </c>
      <c r="Q3711" s="11">
        <v>115</v>
      </c>
      <c r="R3711" s="11">
        <v>1.5</v>
      </c>
    </row>
    <row r="3712" spans="1:18">
      <c r="A3712" s="10" t="s">
        <v>7472</v>
      </c>
      <c r="B3712" s="11" t="s">
        <v>459</v>
      </c>
      <c r="C3712" s="11" t="s">
        <v>4177</v>
      </c>
      <c r="D3712" s="11">
        <v>98198</v>
      </c>
      <c r="E3712" s="16">
        <v>234000</v>
      </c>
      <c r="F3712" s="12">
        <v>2</v>
      </c>
      <c r="G3712" s="15">
        <v>1</v>
      </c>
      <c r="H3712" s="11">
        <v>940</v>
      </c>
      <c r="I3712" s="13">
        <v>249</v>
      </c>
      <c r="J3712" s="11">
        <v>0</v>
      </c>
      <c r="K3712" s="15" t="s">
        <v>4183</v>
      </c>
      <c r="L3712" s="11" t="s">
        <v>4183</v>
      </c>
      <c r="M3712" s="11" t="s">
        <v>4184</v>
      </c>
      <c r="N3712" s="11" t="s">
        <v>4179</v>
      </c>
      <c r="O3712" s="11">
        <v>73</v>
      </c>
      <c r="P3712" s="11">
        <v>0</v>
      </c>
      <c r="Q3712" s="11">
        <v>73</v>
      </c>
      <c r="R3712" s="11">
        <v>1</v>
      </c>
    </row>
    <row r="3713" spans="1:18">
      <c r="A3713" s="10" t="s">
        <v>7473</v>
      </c>
      <c r="B3713" s="11" t="s">
        <v>451</v>
      </c>
      <c r="C3713" s="11" t="s">
        <v>4177</v>
      </c>
      <c r="D3713" s="11">
        <v>98019</v>
      </c>
      <c r="E3713" s="16">
        <v>234000</v>
      </c>
      <c r="F3713" s="12">
        <v>3</v>
      </c>
      <c r="G3713" s="15">
        <v>1</v>
      </c>
      <c r="H3713" s="15">
        <v>1040</v>
      </c>
      <c r="I3713" s="13">
        <v>225</v>
      </c>
      <c r="J3713" s="11">
        <v>0</v>
      </c>
      <c r="K3713" s="15" t="s">
        <v>4183</v>
      </c>
      <c r="L3713" s="11" t="s">
        <v>4183</v>
      </c>
      <c r="M3713" s="11" t="s">
        <v>4184</v>
      </c>
      <c r="N3713" s="11" t="s">
        <v>4180</v>
      </c>
      <c r="O3713" s="11">
        <v>42</v>
      </c>
      <c r="P3713" s="11">
        <v>2009</v>
      </c>
      <c r="Q3713" s="11">
        <v>16</v>
      </c>
      <c r="R3713" s="11">
        <v>1</v>
      </c>
    </row>
    <row r="3714" spans="1:18">
      <c r="A3714" s="10" t="s">
        <v>7474</v>
      </c>
      <c r="B3714" s="11" t="s">
        <v>1392</v>
      </c>
      <c r="C3714" s="11" t="s">
        <v>4177</v>
      </c>
      <c r="D3714" s="11">
        <v>98032</v>
      </c>
      <c r="E3714" s="16">
        <v>234000</v>
      </c>
      <c r="F3714" s="12">
        <v>4</v>
      </c>
      <c r="G3714" s="15">
        <v>1</v>
      </c>
      <c r="H3714" s="15">
        <v>1390</v>
      </c>
      <c r="I3714" s="13">
        <v>168</v>
      </c>
      <c r="J3714" s="11">
        <v>0</v>
      </c>
      <c r="K3714" s="15" t="s">
        <v>4183</v>
      </c>
      <c r="L3714" s="11" t="s">
        <v>4183</v>
      </c>
      <c r="M3714" s="11" t="s">
        <v>4184</v>
      </c>
      <c r="N3714" s="11" t="s">
        <v>4180</v>
      </c>
      <c r="O3714" s="11">
        <v>70</v>
      </c>
      <c r="P3714" s="11">
        <v>2013</v>
      </c>
      <c r="Q3714" s="11">
        <v>12</v>
      </c>
      <c r="R3714" s="11">
        <v>1</v>
      </c>
    </row>
    <row r="3715" spans="1:18">
      <c r="A3715" s="10" t="s">
        <v>7475</v>
      </c>
      <c r="B3715" s="11" t="s">
        <v>49</v>
      </c>
      <c r="C3715" s="11" t="s">
        <v>4177</v>
      </c>
      <c r="D3715" s="11">
        <v>98146</v>
      </c>
      <c r="E3715" s="16">
        <v>234000</v>
      </c>
      <c r="F3715" s="12">
        <v>2</v>
      </c>
      <c r="G3715" s="15">
        <v>1</v>
      </c>
      <c r="H3715" s="11">
        <v>870</v>
      </c>
      <c r="I3715" s="13">
        <v>269</v>
      </c>
      <c r="J3715" s="11">
        <v>0</v>
      </c>
      <c r="K3715" s="15" t="s">
        <v>4183</v>
      </c>
      <c r="L3715" s="11" t="s">
        <v>4183</v>
      </c>
      <c r="M3715" s="11" t="s">
        <v>4184</v>
      </c>
      <c r="N3715" s="11" t="s">
        <v>4180</v>
      </c>
      <c r="O3715" s="11">
        <v>85</v>
      </c>
      <c r="P3715" s="11">
        <v>1996</v>
      </c>
      <c r="Q3715" s="11">
        <v>29</v>
      </c>
      <c r="R3715" s="11">
        <v>1</v>
      </c>
    </row>
    <row r="3716" spans="1:18">
      <c r="A3716" s="10" t="s">
        <v>7476</v>
      </c>
      <c r="B3716" s="11" t="s">
        <v>1392</v>
      </c>
      <c r="C3716" s="11" t="s">
        <v>4177</v>
      </c>
      <c r="D3716" s="11">
        <v>98031</v>
      </c>
      <c r="E3716" s="16">
        <v>233500</v>
      </c>
      <c r="F3716" s="12">
        <v>3</v>
      </c>
      <c r="G3716" s="15">
        <v>2.25</v>
      </c>
      <c r="H3716" s="15">
        <v>1650</v>
      </c>
      <c r="I3716" s="13">
        <v>142</v>
      </c>
      <c r="J3716" s="11">
        <v>0</v>
      </c>
      <c r="K3716" s="15" t="s">
        <v>4183</v>
      </c>
      <c r="L3716" s="11" t="s">
        <v>4183</v>
      </c>
      <c r="M3716" s="11" t="s">
        <v>4184</v>
      </c>
      <c r="N3716" s="11" t="s">
        <v>4180</v>
      </c>
      <c r="O3716" s="11">
        <v>40</v>
      </c>
      <c r="P3716" s="11">
        <v>0</v>
      </c>
      <c r="Q3716" s="11">
        <v>40</v>
      </c>
      <c r="R3716" s="11">
        <v>2</v>
      </c>
    </row>
    <row r="3717" spans="1:18">
      <c r="A3717" s="10" t="s">
        <v>3840</v>
      </c>
      <c r="B3717" s="11" t="s">
        <v>49</v>
      </c>
      <c r="C3717" s="11" t="s">
        <v>4177</v>
      </c>
      <c r="D3717" s="11">
        <v>98122</v>
      </c>
      <c r="E3717" s="16">
        <v>233167</v>
      </c>
      <c r="F3717" s="12">
        <v>3</v>
      </c>
      <c r="G3717" s="15">
        <v>2</v>
      </c>
      <c r="H3717" s="15">
        <v>1570</v>
      </c>
      <c r="I3717" s="13">
        <v>149</v>
      </c>
      <c r="J3717" s="11">
        <v>0</v>
      </c>
      <c r="K3717" s="15" t="s">
        <v>4183</v>
      </c>
      <c r="L3717" s="11" t="s">
        <v>4178</v>
      </c>
      <c r="M3717" s="11" t="s">
        <v>4179</v>
      </c>
      <c r="N3717" s="11" t="s">
        <v>4179</v>
      </c>
      <c r="O3717" s="11">
        <v>54</v>
      </c>
      <c r="P3717" s="11">
        <v>0</v>
      </c>
      <c r="Q3717" s="11">
        <v>54</v>
      </c>
      <c r="R3717" s="11">
        <v>2</v>
      </c>
    </row>
    <row r="3718" spans="1:18">
      <c r="A3718" s="10" t="s">
        <v>7477</v>
      </c>
      <c r="B3718" s="11" t="s">
        <v>100</v>
      </c>
      <c r="C3718" s="11" t="s">
        <v>4177</v>
      </c>
      <c r="D3718" s="11">
        <v>98155</v>
      </c>
      <c r="E3718" s="16">
        <v>233000</v>
      </c>
      <c r="F3718" s="12">
        <v>3</v>
      </c>
      <c r="G3718" s="15">
        <v>1</v>
      </c>
      <c r="H3718" s="15">
        <v>1250</v>
      </c>
      <c r="I3718" s="13">
        <v>186</v>
      </c>
      <c r="J3718" s="11">
        <v>0</v>
      </c>
      <c r="K3718" s="15" t="s">
        <v>4183</v>
      </c>
      <c r="L3718" s="11" t="s">
        <v>4183</v>
      </c>
      <c r="M3718" s="11" t="s">
        <v>4184</v>
      </c>
      <c r="N3718" s="11" t="s">
        <v>4180</v>
      </c>
      <c r="O3718" s="11">
        <v>70</v>
      </c>
      <c r="P3718" s="11">
        <v>2005</v>
      </c>
      <c r="Q3718" s="11">
        <v>20</v>
      </c>
      <c r="R3718" s="11">
        <v>1.5</v>
      </c>
    </row>
    <row r="3719" spans="1:18">
      <c r="A3719" s="10" t="s">
        <v>7478</v>
      </c>
      <c r="B3719" s="11" t="s">
        <v>519</v>
      </c>
      <c r="C3719" s="11" t="s">
        <v>4177</v>
      </c>
      <c r="D3719" s="11">
        <v>98002</v>
      </c>
      <c r="E3719" s="16">
        <v>232603</v>
      </c>
      <c r="F3719" s="12">
        <v>3</v>
      </c>
      <c r="G3719" s="15">
        <v>1.75</v>
      </c>
      <c r="H3719" s="15">
        <v>1750</v>
      </c>
      <c r="I3719" s="13">
        <v>133</v>
      </c>
      <c r="J3719" s="11">
        <v>0</v>
      </c>
      <c r="K3719" s="15" t="s">
        <v>4183</v>
      </c>
      <c r="L3719" s="11" t="s">
        <v>4183</v>
      </c>
      <c r="M3719" s="11" t="s">
        <v>4184</v>
      </c>
      <c r="N3719" s="11" t="s">
        <v>4179</v>
      </c>
      <c r="O3719" s="11">
        <v>49</v>
      </c>
      <c r="P3719" s="11">
        <v>1992</v>
      </c>
      <c r="Q3719" s="11">
        <v>33</v>
      </c>
      <c r="R3719" s="11">
        <v>2</v>
      </c>
    </row>
    <row r="3720" spans="1:18">
      <c r="A3720" s="10" t="s">
        <v>7479</v>
      </c>
      <c r="B3720" s="11" t="s">
        <v>675</v>
      </c>
      <c r="C3720" s="11" t="s">
        <v>4177</v>
      </c>
      <c r="D3720" s="11">
        <v>98003</v>
      </c>
      <c r="E3720" s="16">
        <v>232500</v>
      </c>
      <c r="F3720" s="12">
        <v>3</v>
      </c>
      <c r="G3720" s="15">
        <v>1.5</v>
      </c>
      <c r="H3720" s="15">
        <v>1940</v>
      </c>
      <c r="I3720" s="13">
        <v>120</v>
      </c>
      <c r="J3720" s="11">
        <v>0</v>
      </c>
      <c r="K3720" s="15" t="s">
        <v>4183</v>
      </c>
      <c r="L3720" s="11" t="s">
        <v>4178</v>
      </c>
      <c r="M3720" s="11" t="s">
        <v>4184</v>
      </c>
      <c r="N3720" s="11" t="s">
        <v>4179</v>
      </c>
      <c r="O3720" s="11">
        <v>56</v>
      </c>
      <c r="P3720" s="11">
        <v>0</v>
      </c>
      <c r="Q3720" s="11">
        <v>56</v>
      </c>
      <c r="R3720" s="11">
        <v>1</v>
      </c>
    </row>
    <row r="3721" spans="1:18">
      <c r="A3721" s="10" t="s">
        <v>7480</v>
      </c>
      <c r="B3721" s="11" t="s">
        <v>675</v>
      </c>
      <c r="C3721" s="11" t="s">
        <v>4177</v>
      </c>
      <c r="D3721" s="11">
        <v>98023</v>
      </c>
      <c r="E3721" s="16">
        <v>232500</v>
      </c>
      <c r="F3721" s="12">
        <v>3</v>
      </c>
      <c r="G3721" s="15">
        <v>1</v>
      </c>
      <c r="H3721" s="15">
        <v>1320</v>
      </c>
      <c r="I3721" s="13">
        <v>176</v>
      </c>
      <c r="J3721" s="11">
        <v>0</v>
      </c>
      <c r="K3721" s="15" t="s">
        <v>4183</v>
      </c>
      <c r="L3721" s="11" t="s">
        <v>4178</v>
      </c>
      <c r="M3721" s="11" t="s">
        <v>4184</v>
      </c>
      <c r="N3721" s="11" t="s">
        <v>4180</v>
      </c>
      <c r="O3721" s="11">
        <v>64</v>
      </c>
      <c r="P3721" s="11">
        <v>2004</v>
      </c>
      <c r="Q3721" s="11">
        <v>21</v>
      </c>
      <c r="R3721" s="11">
        <v>1</v>
      </c>
    </row>
    <row r="3722" spans="1:18">
      <c r="A3722" s="10" t="s">
        <v>7481</v>
      </c>
      <c r="B3722" s="11" t="s">
        <v>319</v>
      </c>
      <c r="C3722" s="11" t="s">
        <v>4177</v>
      </c>
      <c r="D3722" s="11">
        <v>98059</v>
      </c>
      <c r="E3722" s="16">
        <v>232333</v>
      </c>
      <c r="F3722" s="12">
        <v>3</v>
      </c>
      <c r="G3722" s="15">
        <v>2.25</v>
      </c>
      <c r="H3722" s="15">
        <v>2430</v>
      </c>
      <c r="I3722" s="13">
        <v>96</v>
      </c>
      <c r="J3722" s="11">
        <v>2</v>
      </c>
      <c r="K3722" s="15" t="s">
        <v>4183</v>
      </c>
      <c r="L3722" s="11" t="s">
        <v>4183</v>
      </c>
      <c r="M3722" s="11" t="s">
        <v>4184</v>
      </c>
      <c r="N3722" s="11" t="s">
        <v>4180</v>
      </c>
      <c r="O3722" s="11">
        <v>51</v>
      </c>
      <c r="P3722" s="11">
        <v>0</v>
      </c>
      <c r="Q3722" s="11">
        <v>51</v>
      </c>
      <c r="R3722" s="11">
        <v>1</v>
      </c>
    </row>
    <row r="3723" spans="1:18">
      <c r="A3723" s="10" t="s">
        <v>7482</v>
      </c>
      <c r="B3723" s="11" t="s">
        <v>519</v>
      </c>
      <c r="C3723" s="11" t="s">
        <v>4177</v>
      </c>
      <c r="D3723" s="11">
        <v>98001</v>
      </c>
      <c r="E3723" s="16">
        <v>232000</v>
      </c>
      <c r="F3723" s="12">
        <v>3</v>
      </c>
      <c r="G3723" s="15">
        <v>1.5</v>
      </c>
      <c r="H3723" s="15">
        <v>1460</v>
      </c>
      <c r="I3723" s="13">
        <v>159</v>
      </c>
      <c r="J3723" s="11">
        <v>0</v>
      </c>
      <c r="K3723" s="15" t="s">
        <v>4183</v>
      </c>
      <c r="L3723" s="11" t="s">
        <v>4183</v>
      </c>
      <c r="M3723" s="11" t="s">
        <v>4184</v>
      </c>
      <c r="N3723" s="11" t="s">
        <v>4180</v>
      </c>
      <c r="O3723" s="11">
        <v>59</v>
      </c>
      <c r="P3723" s="11">
        <v>1963</v>
      </c>
      <c r="Q3723" s="11">
        <v>62</v>
      </c>
      <c r="R3723" s="11">
        <v>1</v>
      </c>
    </row>
    <row r="3724" spans="1:18">
      <c r="A3724" s="10" t="s">
        <v>7483</v>
      </c>
      <c r="B3724" s="11" t="s">
        <v>319</v>
      </c>
      <c r="C3724" s="11" t="s">
        <v>4177</v>
      </c>
      <c r="D3724" s="11">
        <v>98058</v>
      </c>
      <c r="E3724" s="16">
        <v>231000</v>
      </c>
      <c r="F3724" s="12">
        <v>4</v>
      </c>
      <c r="G3724" s="15">
        <v>2</v>
      </c>
      <c r="H3724" s="15">
        <v>1530</v>
      </c>
      <c r="I3724" s="13">
        <v>151</v>
      </c>
      <c r="J3724" s="11">
        <v>0</v>
      </c>
      <c r="K3724" s="15" t="s">
        <v>4183</v>
      </c>
      <c r="L3724" s="11" t="s">
        <v>4183</v>
      </c>
      <c r="M3724" s="11" t="s">
        <v>4184</v>
      </c>
      <c r="N3724" s="11" t="s">
        <v>4180</v>
      </c>
      <c r="O3724" s="11">
        <v>83</v>
      </c>
      <c r="P3724" s="11">
        <v>1983</v>
      </c>
      <c r="Q3724" s="11">
        <v>42</v>
      </c>
      <c r="R3724" s="11">
        <v>2</v>
      </c>
    </row>
    <row r="3725" spans="1:18">
      <c r="A3725" s="10" t="s">
        <v>7484</v>
      </c>
      <c r="B3725" s="11" t="s">
        <v>84</v>
      </c>
      <c r="C3725" s="11" t="s">
        <v>4177</v>
      </c>
      <c r="D3725" s="11">
        <v>98042</v>
      </c>
      <c r="E3725" s="16">
        <v>230000</v>
      </c>
      <c r="F3725" s="12">
        <v>3</v>
      </c>
      <c r="G3725" s="15">
        <v>1.75</v>
      </c>
      <c r="H3725" s="15">
        <v>1010</v>
      </c>
      <c r="I3725" s="13">
        <v>228</v>
      </c>
      <c r="J3725" s="11">
        <v>0</v>
      </c>
      <c r="K3725" s="15" t="s">
        <v>4183</v>
      </c>
      <c r="L3725" s="11" t="s">
        <v>4183</v>
      </c>
      <c r="M3725" s="11" t="s">
        <v>4184</v>
      </c>
      <c r="N3725" s="11" t="s">
        <v>4181</v>
      </c>
      <c r="O3725" s="11">
        <v>56</v>
      </c>
      <c r="P3725" s="11">
        <v>0</v>
      </c>
      <c r="Q3725" s="11">
        <v>56</v>
      </c>
      <c r="R3725" s="11">
        <v>1</v>
      </c>
    </row>
    <row r="3726" spans="1:18">
      <c r="A3726" s="10" t="s">
        <v>7485</v>
      </c>
      <c r="B3726" s="11" t="s">
        <v>1035</v>
      </c>
      <c r="C3726" s="11" t="s">
        <v>4177</v>
      </c>
      <c r="D3726" s="11">
        <v>98022</v>
      </c>
      <c r="E3726" s="16">
        <v>230000</v>
      </c>
      <c r="F3726" s="12">
        <v>3</v>
      </c>
      <c r="G3726" s="15">
        <v>1</v>
      </c>
      <c r="H3726" s="15">
        <v>1530</v>
      </c>
      <c r="I3726" s="13">
        <v>150</v>
      </c>
      <c r="J3726" s="11">
        <v>9</v>
      </c>
      <c r="K3726" s="15" t="s">
        <v>4183</v>
      </c>
      <c r="L3726" s="11" t="s">
        <v>4183</v>
      </c>
      <c r="M3726" s="11" t="s">
        <v>4184</v>
      </c>
      <c r="N3726" s="11" t="s">
        <v>4179</v>
      </c>
      <c r="O3726" s="11">
        <v>106</v>
      </c>
      <c r="P3726" s="11">
        <v>1985</v>
      </c>
      <c r="Q3726" s="11">
        <v>40</v>
      </c>
      <c r="R3726" s="11">
        <v>1.5</v>
      </c>
    </row>
    <row r="3727" spans="1:18">
      <c r="A3727" s="10" t="s">
        <v>7486</v>
      </c>
      <c r="B3727" s="11" t="s">
        <v>1392</v>
      </c>
      <c r="C3727" s="11" t="s">
        <v>4177</v>
      </c>
      <c r="D3727" s="11">
        <v>98031</v>
      </c>
      <c r="E3727" s="16">
        <v>230000</v>
      </c>
      <c r="F3727" s="12">
        <v>3</v>
      </c>
      <c r="G3727" s="15">
        <v>1.75</v>
      </c>
      <c r="H3727" s="15">
        <v>1400</v>
      </c>
      <c r="I3727" s="13">
        <v>164</v>
      </c>
      <c r="J3727" s="11">
        <v>0</v>
      </c>
      <c r="K3727" s="15" t="s">
        <v>4183</v>
      </c>
      <c r="L3727" s="11" t="s">
        <v>4183</v>
      </c>
      <c r="M3727" s="11" t="s">
        <v>4184</v>
      </c>
      <c r="N3727" s="11" t="s">
        <v>4179</v>
      </c>
      <c r="O3727" s="11">
        <v>68</v>
      </c>
      <c r="P3727" s="11">
        <v>2001</v>
      </c>
      <c r="Q3727" s="11">
        <v>24</v>
      </c>
      <c r="R3727" s="11">
        <v>1</v>
      </c>
    </row>
    <row r="3728" spans="1:18">
      <c r="A3728" s="10" t="s">
        <v>7487</v>
      </c>
      <c r="B3728" s="11" t="s">
        <v>920</v>
      </c>
      <c r="C3728" s="11" t="s">
        <v>4177</v>
      </c>
      <c r="D3728" s="11">
        <v>98038</v>
      </c>
      <c r="E3728" s="16">
        <v>230000</v>
      </c>
      <c r="F3728" s="12">
        <v>2</v>
      </c>
      <c r="G3728" s="15">
        <v>1.75</v>
      </c>
      <c r="H3728" s="15">
        <v>1910</v>
      </c>
      <c r="I3728" s="13">
        <v>120</v>
      </c>
      <c r="J3728" s="11">
        <v>0</v>
      </c>
      <c r="K3728" s="15" t="s">
        <v>4183</v>
      </c>
      <c r="L3728" s="11" t="s">
        <v>4183</v>
      </c>
      <c r="M3728" s="11" t="s">
        <v>4184</v>
      </c>
      <c r="N3728" s="11" t="s">
        <v>4180</v>
      </c>
      <c r="O3728" s="11">
        <v>45</v>
      </c>
      <c r="P3728" s="11">
        <v>0</v>
      </c>
      <c r="Q3728" s="11">
        <v>45</v>
      </c>
      <c r="R3728" s="11">
        <v>2</v>
      </c>
    </row>
    <row r="3729" spans="1:18">
      <c r="A3729" s="10" t="s">
        <v>7488</v>
      </c>
      <c r="B3729" s="11" t="s">
        <v>319</v>
      </c>
      <c r="C3729" s="11" t="s">
        <v>4177</v>
      </c>
      <c r="D3729" s="11">
        <v>98058</v>
      </c>
      <c r="E3729" s="16">
        <v>230000</v>
      </c>
      <c r="F3729" s="12">
        <v>2</v>
      </c>
      <c r="G3729" s="15">
        <v>1</v>
      </c>
      <c r="H3729" s="11">
        <v>950</v>
      </c>
      <c r="I3729" s="13">
        <v>242</v>
      </c>
      <c r="J3729" s="11">
        <v>0</v>
      </c>
      <c r="K3729" s="15" t="s">
        <v>4183</v>
      </c>
      <c r="L3729" s="11" t="s">
        <v>4183</v>
      </c>
      <c r="M3729" s="11" t="s">
        <v>4184</v>
      </c>
      <c r="N3729" s="11" t="s">
        <v>4180</v>
      </c>
      <c r="O3729" s="11">
        <v>67</v>
      </c>
      <c r="P3729" s="11">
        <v>2004</v>
      </c>
      <c r="Q3729" s="11">
        <v>21</v>
      </c>
      <c r="R3729" s="11">
        <v>1</v>
      </c>
    </row>
    <row r="3730" spans="1:18">
      <c r="A3730" s="10" t="s">
        <v>7489</v>
      </c>
      <c r="B3730" s="11" t="s">
        <v>319</v>
      </c>
      <c r="C3730" s="11" t="s">
        <v>4177</v>
      </c>
      <c r="D3730" s="11">
        <v>98058</v>
      </c>
      <c r="E3730" s="16">
        <v>230000</v>
      </c>
      <c r="F3730" s="12">
        <v>2</v>
      </c>
      <c r="G3730" s="15">
        <v>1</v>
      </c>
      <c r="H3730" s="15">
        <v>1080</v>
      </c>
      <c r="I3730" s="13">
        <v>213</v>
      </c>
      <c r="J3730" s="11">
        <v>0</v>
      </c>
      <c r="K3730" s="15" t="s">
        <v>4183</v>
      </c>
      <c r="L3730" s="11" t="s">
        <v>4183</v>
      </c>
      <c r="M3730" s="11" t="s">
        <v>4184</v>
      </c>
      <c r="N3730" s="11" t="s">
        <v>4180</v>
      </c>
      <c r="O3730" s="11">
        <v>67</v>
      </c>
      <c r="P3730" s="11">
        <v>2004</v>
      </c>
      <c r="Q3730" s="11">
        <v>21</v>
      </c>
      <c r="R3730" s="11">
        <v>1</v>
      </c>
    </row>
    <row r="3731" spans="1:18">
      <c r="A3731" s="10" t="s">
        <v>7490</v>
      </c>
      <c r="B3731" s="11" t="s">
        <v>319</v>
      </c>
      <c r="C3731" s="11" t="s">
        <v>4177</v>
      </c>
      <c r="D3731" s="11">
        <v>98056</v>
      </c>
      <c r="E3731" s="16">
        <v>230000</v>
      </c>
      <c r="F3731" s="12">
        <v>3</v>
      </c>
      <c r="G3731" s="15">
        <v>1</v>
      </c>
      <c r="H3731" s="15">
        <v>1390</v>
      </c>
      <c r="I3731" s="13">
        <v>165</v>
      </c>
      <c r="J3731" s="11">
        <v>0</v>
      </c>
      <c r="K3731" s="15" t="s">
        <v>4183</v>
      </c>
      <c r="L3731" s="11" t="s">
        <v>4183</v>
      </c>
      <c r="M3731" s="11" t="s">
        <v>4184</v>
      </c>
      <c r="N3731" s="11" t="s">
        <v>4180</v>
      </c>
      <c r="O3731" s="11">
        <v>71</v>
      </c>
      <c r="P3731" s="11">
        <v>2005</v>
      </c>
      <c r="Q3731" s="11">
        <v>20</v>
      </c>
      <c r="R3731" s="11">
        <v>1</v>
      </c>
    </row>
    <row r="3732" spans="1:18">
      <c r="A3732" s="10" t="s">
        <v>7491</v>
      </c>
      <c r="B3732" s="11" t="s">
        <v>319</v>
      </c>
      <c r="C3732" s="11" t="s">
        <v>4177</v>
      </c>
      <c r="D3732" s="11">
        <v>98056</v>
      </c>
      <c r="E3732" s="16">
        <v>230000</v>
      </c>
      <c r="F3732" s="12">
        <v>3</v>
      </c>
      <c r="G3732" s="15">
        <v>2</v>
      </c>
      <c r="H3732" s="15">
        <v>1440</v>
      </c>
      <c r="I3732" s="13">
        <v>160</v>
      </c>
      <c r="J3732" s="11">
        <v>0</v>
      </c>
      <c r="K3732" s="15" t="s">
        <v>4183</v>
      </c>
      <c r="L3732" s="11" t="s">
        <v>4178</v>
      </c>
      <c r="M3732" s="11" t="s">
        <v>4184</v>
      </c>
      <c r="N3732" s="11" t="s">
        <v>4179</v>
      </c>
      <c r="O3732" s="11">
        <v>83</v>
      </c>
      <c r="P3732" s="11">
        <v>2007</v>
      </c>
      <c r="Q3732" s="11">
        <v>18</v>
      </c>
      <c r="R3732" s="11">
        <v>1</v>
      </c>
    </row>
    <row r="3733" spans="1:18">
      <c r="A3733" s="10" t="s">
        <v>7492</v>
      </c>
      <c r="B3733" s="11" t="s">
        <v>5840</v>
      </c>
      <c r="C3733" s="11" t="s">
        <v>4177</v>
      </c>
      <c r="D3733" s="11">
        <v>98168</v>
      </c>
      <c r="E3733" s="16">
        <v>230000</v>
      </c>
      <c r="F3733" s="12">
        <v>2</v>
      </c>
      <c r="G3733" s="15">
        <v>1</v>
      </c>
      <c r="H3733" s="11">
        <v>930</v>
      </c>
      <c r="I3733" s="13">
        <v>247</v>
      </c>
      <c r="J3733" s="11">
        <v>0</v>
      </c>
      <c r="K3733" s="15" t="s">
        <v>4183</v>
      </c>
      <c r="L3733" s="11" t="s">
        <v>4183</v>
      </c>
      <c r="M3733" s="11" t="s">
        <v>4184</v>
      </c>
      <c r="N3733" s="11" t="s">
        <v>4180</v>
      </c>
      <c r="O3733" s="11">
        <v>39</v>
      </c>
      <c r="P3733" s="11">
        <v>0</v>
      </c>
      <c r="Q3733" s="11">
        <v>39</v>
      </c>
      <c r="R3733" s="11">
        <v>1</v>
      </c>
    </row>
    <row r="3734" spans="1:18">
      <c r="A3734" s="10" t="s">
        <v>7493</v>
      </c>
      <c r="B3734" s="11" t="s">
        <v>5840</v>
      </c>
      <c r="C3734" s="11" t="s">
        <v>4177</v>
      </c>
      <c r="D3734" s="11">
        <v>98188</v>
      </c>
      <c r="E3734" s="16">
        <v>230000</v>
      </c>
      <c r="F3734" s="12">
        <v>3</v>
      </c>
      <c r="G3734" s="15">
        <v>1</v>
      </c>
      <c r="H3734" s="15">
        <v>1060</v>
      </c>
      <c r="I3734" s="13">
        <v>217</v>
      </c>
      <c r="J3734" s="11">
        <v>0</v>
      </c>
      <c r="K3734" s="15" t="s">
        <v>4183</v>
      </c>
      <c r="L3734" s="11" t="s">
        <v>4183</v>
      </c>
      <c r="M3734" s="11" t="s">
        <v>4184</v>
      </c>
      <c r="N3734" s="11" t="s">
        <v>4179</v>
      </c>
      <c r="O3734" s="11">
        <v>69</v>
      </c>
      <c r="P3734" s="11">
        <v>0</v>
      </c>
      <c r="Q3734" s="11">
        <v>69</v>
      </c>
      <c r="R3734" s="11">
        <v>1</v>
      </c>
    </row>
    <row r="3735" spans="1:18">
      <c r="A3735" s="10" t="s">
        <v>3858</v>
      </c>
      <c r="B3735" s="11" t="s">
        <v>49</v>
      </c>
      <c r="C3735" s="11" t="s">
        <v>4177</v>
      </c>
      <c r="D3735" s="11">
        <v>98108</v>
      </c>
      <c r="E3735" s="16">
        <v>230000</v>
      </c>
      <c r="F3735" s="12">
        <v>3</v>
      </c>
      <c r="G3735" s="15">
        <v>1.75</v>
      </c>
      <c r="H3735" s="15">
        <v>1140</v>
      </c>
      <c r="I3735" s="13">
        <v>202</v>
      </c>
      <c r="J3735" s="11">
        <v>0</v>
      </c>
      <c r="K3735" s="15" t="s">
        <v>4183</v>
      </c>
      <c r="L3735" s="11" t="s">
        <v>4183</v>
      </c>
      <c r="M3735" s="11" t="s">
        <v>4184</v>
      </c>
      <c r="N3735" s="11" t="s">
        <v>4180</v>
      </c>
      <c r="O3735" s="11">
        <v>11</v>
      </c>
      <c r="P3735" s="11">
        <v>0</v>
      </c>
      <c r="Q3735" s="11">
        <v>11</v>
      </c>
      <c r="R3735" s="11">
        <v>2</v>
      </c>
    </row>
    <row r="3736" spans="1:18">
      <c r="A3736" s="10" t="s">
        <v>7494</v>
      </c>
      <c r="B3736" s="11" t="s">
        <v>49</v>
      </c>
      <c r="C3736" s="11" t="s">
        <v>4177</v>
      </c>
      <c r="D3736" s="11">
        <v>98178</v>
      </c>
      <c r="E3736" s="16">
        <v>230000</v>
      </c>
      <c r="F3736" s="12">
        <v>4</v>
      </c>
      <c r="G3736" s="15">
        <v>1.75</v>
      </c>
      <c r="H3736" s="15">
        <v>1850</v>
      </c>
      <c r="I3736" s="13">
        <v>124</v>
      </c>
      <c r="J3736" s="11">
        <v>0</v>
      </c>
      <c r="K3736" s="15" t="s">
        <v>4183</v>
      </c>
      <c r="L3736" s="11" t="s">
        <v>4178</v>
      </c>
      <c r="M3736" s="11" t="s">
        <v>4184</v>
      </c>
      <c r="N3736" s="11" t="s">
        <v>4179</v>
      </c>
      <c r="O3736" s="11">
        <v>81</v>
      </c>
      <c r="P3736" s="11">
        <v>0</v>
      </c>
      <c r="Q3736" s="11">
        <v>81</v>
      </c>
      <c r="R3736" s="11">
        <v>1</v>
      </c>
    </row>
    <row r="3737" spans="1:18">
      <c r="A3737" s="10" t="s">
        <v>7495</v>
      </c>
      <c r="B3737" s="11" t="s">
        <v>49</v>
      </c>
      <c r="C3737" s="11" t="s">
        <v>4177</v>
      </c>
      <c r="D3737" s="11">
        <v>98146</v>
      </c>
      <c r="E3737" s="16">
        <v>230000</v>
      </c>
      <c r="F3737" s="12">
        <v>5</v>
      </c>
      <c r="G3737" s="15">
        <v>2</v>
      </c>
      <c r="H3737" s="15">
        <v>1930</v>
      </c>
      <c r="I3737" s="13">
        <v>119</v>
      </c>
      <c r="J3737" s="11">
        <v>0</v>
      </c>
      <c r="K3737" s="15" t="s">
        <v>4183</v>
      </c>
      <c r="L3737" s="11" t="s">
        <v>4183</v>
      </c>
      <c r="M3737" s="11" t="s">
        <v>4184</v>
      </c>
      <c r="N3737" s="11" t="s">
        <v>4180</v>
      </c>
      <c r="O3737" s="11">
        <v>84</v>
      </c>
      <c r="P3737" s="11">
        <v>1969</v>
      </c>
      <c r="Q3737" s="11">
        <v>56</v>
      </c>
      <c r="R3737" s="11">
        <v>1.5</v>
      </c>
    </row>
    <row r="3738" spans="1:18">
      <c r="A3738" s="10" t="s">
        <v>7496</v>
      </c>
      <c r="B3738" s="11" t="s">
        <v>675</v>
      </c>
      <c r="C3738" s="11" t="s">
        <v>4177</v>
      </c>
      <c r="D3738" s="11">
        <v>98001</v>
      </c>
      <c r="E3738" s="16">
        <v>229950</v>
      </c>
      <c r="F3738" s="12">
        <v>4</v>
      </c>
      <c r="G3738" s="15">
        <v>1.75</v>
      </c>
      <c r="H3738" s="15">
        <v>1300</v>
      </c>
      <c r="I3738" s="13">
        <v>177</v>
      </c>
      <c r="J3738" s="11">
        <v>0</v>
      </c>
      <c r="K3738" s="15" t="s">
        <v>4183</v>
      </c>
      <c r="L3738" s="11" t="s">
        <v>4183</v>
      </c>
      <c r="M3738" s="11" t="s">
        <v>4184</v>
      </c>
      <c r="N3738" s="11" t="s">
        <v>4179</v>
      </c>
      <c r="O3738" s="11">
        <v>56</v>
      </c>
      <c r="P3738" s="11">
        <v>0</v>
      </c>
      <c r="Q3738" s="11">
        <v>56</v>
      </c>
      <c r="R3738" s="11">
        <v>1</v>
      </c>
    </row>
    <row r="3739" spans="1:18">
      <c r="A3739" s="10" t="s">
        <v>7497</v>
      </c>
      <c r="B3739" s="11" t="s">
        <v>319</v>
      </c>
      <c r="C3739" s="11" t="s">
        <v>4177</v>
      </c>
      <c r="D3739" s="11">
        <v>98058</v>
      </c>
      <c r="E3739" s="16">
        <v>229950</v>
      </c>
      <c r="F3739" s="12">
        <v>3</v>
      </c>
      <c r="G3739" s="15">
        <v>2</v>
      </c>
      <c r="H3739" s="15">
        <v>1410</v>
      </c>
      <c r="I3739" s="13">
        <v>163</v>
      </c>
      <c r="J3739" s="11">
        <v>0</v>
      </c>
      <c r="K3739" s="15" t="s">
        <v>4183</v>
      </c>
      <c r="L3739" s="11" t="s">
        <v>4183</v>
      </c>
      <c r="M3739" s="11" t="s">
        <v>4184</v>
      </c>
      <c r="N3739" s="11" t="s">
        <v>4180</v>
      </c>
      <c r="O3739" s="11">
        <v>42</v>
      </c>
      <c r="P3739" s="11">
        <v>2009</v>
      </c>
      <c r="Q3739" s="11">
        <v>16</v>
      </c>
      <c r="R3739" s="11">
        <v>1</v>
      </c>
    </row>
    <row r="3740" spans="1:18">
      <c r="A3740" s="10" t="s">
        <v>3863</v>
      </c>
      <c r="B3740" s="11" t="s">
        <v>49</v>
      </c>
      <c r="C3740" s="11" t="s">
        <v>4177</v>
      </c>
      <c r="D3740" s="11">
        <v>98108</v>
      </c>
      <c r="E3740" s="16">
        <v>229800</v>
      </c>
      <c r="F3740" s="12">
        <v>2</v>
      </c>
      <c r="G3740" s="15">
        <v>1.75</v>
      </c>
      <c r="H3740" s="15">
        <v>1110</v>
      </c>
      <c r="I3740" s="13">
        <v>207</v>
      </c>
      <c r="J3740" s="11">
        <v>0</v>
      </c>
      <c r="K3740" s="15" t="s">
        <v>4183</v>
      </c>
      <c r="L3740" s="11" t="s">
        <v>4183</v>
      </c>
      <c r="M3740" s="11" t="s">
        <v>4184</v>
      </c>
      <c r="N3740" s="11" t="s">
        <v>4180</v>
      </c>
      <c r="O3740" s="11">
        <v>11</v>
      </c>
      <c r="P3740" s="11">
        <v>0</v>
      </c>
      <c r="Q3740" s="11">
        <v>11</v>
      </c>
      <c r="R3740" s="11">
        <v>2</v>
      </c>
    </row>
    <row r="3741" spans="1:18">
      <c r="A3741" s="10" t="s">
        <v>7498</v>
      </c>
      <c r="B3741" s="11" t="s">
        <v>100</v>
      </c>
      <c r="C3741" s="11" t="s">
        <v>4177</v>
      </c>
      <c r="D3741" s="11">
        <v>98155</v>
      </c>
      <c r="E3741" s="16">
        <v>229630</v>
      </c>
      <c r="F3741" s="12">
        <v>2</v>
      </c>
      <c r="G3741" s="15">
        <v>1</v>
      </c>
      <c r="H3741" s="15">
        <v>1100</v>
      </c>
      <c r="I3741" s="13">
        <v>209</v>
      </c>
      <c r="J3741" s="11">
        <v>0</v>
      </c>
      <c r="K3741" s="15" t="s">
        <v>4183</v>
      </c>
      <c r="L3741" s="11" t="s">
        <v>4183</v>
      </c>
      <c r="M3741" s="11" t="s">
        <v>4184</v>
      </c>
      <c r="N3741" s="11" t="s">
        <v>4179</v>
      </c>
      <c r="O3741" s="11">
        <v>78</v>
      </c>
      <c r="P3741" s="11">
        <v>1988</v>
      </c>
      <c r="Q3741" s="11">
        <v>37</v>
      </c>
      <c r="R3741" s="11">
        <v>1</v>
      </c>
    </row>
    <row r="3742" spans="1:18">
      <c r="A3742" s="10" t="s">
        <v>7499</v>
      </c>
      <c r="B3742" s="11" t="s">
        <v>100</v>
      </c>
      <c r="C3742" s="11" t="s">
        <v>4177</v>
      </c>
      <c r="D3742" s="11">
        <v>98155</v>
      </c>
      <c r="E3742" s="16">
        <v>229630</v>
      </c>
      <c r="F3742" s="12">
        <v>2</v>
      </c>
      <c r="G3742" s="15">
        <v>1</v>
      </c>
      <c r="H3742" s="11">
        <v>770</v>
      </c>
      <c r="I3742" s="13">
        <v>298</v>
      </c>
      <c r="J3742" s="11">
        <v>0</v>
      </c>
      <c r="K3742" s="15" t="s">
        <v>4183</v>
      </c>
      <c r="L3742" s="11" t="s">
        <v>4183</v>
      </c>
      <c r="M3742" s="11" t="s">
        <v>4184</v>
      </c>
      <c r="N3742" s="11" t="s">
        <v>4180</v>
      </c>
      <c r="O3742" s="11">
        <v>77</v>
      </c>
      <c r="P3742" s="11">
        <v>1994</v>
      </c>
      <c r="Q3742" s="11">
        <v>31</v>
      </c>
      <c r="R3742" s="11">
        <v>1</v>
      </c>
    </row>
    <row r="3743" spans="1:18">
      <c r="A3743" s="10" t="s">
        <v>7500</v>
      </c>
      <c r="B3743" s="11" t="s">
        <v>519</v>
      </c>
      <c r="C3743" s="11" t="s">
        <v>4177</v>
      </c>
      <c r="D3743" s="11">
        <v>98002</v>
      </c>
      <c r="E3743" s="16">
        <v>229500</v>
      </c>
      <c r="F3743" s="12">
        <v>3</v>
      </c>
      <c r="G3743" s="15">
        <v>1</v>
      </c>
      <c r="H3743" s="15">
        <v>1230</v>
      </c>
      <c r="I3743" s="13">
        <v>187</v>
      </c>
      <c r="J3743" s="11">
        <v>0</v>
      </c>
      <c r="K3743" s="15" t="s">
        <v>4183</v>
      </c>
      <c r="L3743" s="11" t="s">
        <v>4183</v>
      </c>
      <c r="M3743" s="11" t="s">
        <v>4184</v>
      </c>
      <c r="N3743" s="11" t="s">
        <v>4179</v>
      </c>
      <c r="O3743" s="11">
        <v>58</v>
      </c>
      <c r="P3743" s="11">
        <v>0</v>
      </c>
      <c r="Q3743" s="11">
        <v>58</v>
      </c>
      <c r="R3743" s="11">
        <v>1</v>
      </c>
    </row>
    <row r="3744" spans="1:18">
      <c r="A3744" s="10" t="s">
        <v>7501</v>
      </c>
      <c r="B3744" s="11" t="s">
        <v>519</v>
      </c>
      <c r="C3744" s="11" t="s">
        <v>4177</v>
      </c>
      <c r="D3744" s="11">
        <v>98092</v>
      </c>
      <c r="E3744" s="16">
        <v>229500</v>
      </c>
      <c r="F3744" s="12">
        <v>3</v>
      </c>
      <c r="G3744" s="15">
        <v>1.75</v>
      </c>
      <c r="H3744" s="15">
        <v>1770</v>
      </c>
      <c r="I3744" s="13">
        <v>130</v>
      </c>
      <c r="J3744" s="11">
        <v>1</v>
      </c>
      <c r="K3744" s="15" t="s">
        <v>4183</v>
      </c>
      <c r="L3744" s="11" t="s">
        <v>4183</v>
      </c>
      <c r="M3744" s="11" t="s">
        <v>4184</v>
      </c>
      <c r="N3744" s="11" t="s">
        <v>4179</v>
      </c>
      <c r="O3744" s="11">
        <v>57</v>
      </c>
      <c r="P3744" s="11">
        <v>0</v>
      </c>
      <c r="Q3744" s="11">
        <v>57</v>
      </c>
      <c r="R3744" s="11">
        <v>1</v>
      </c>
    </row>
    <row r="3745" spans="1:18">
      <c r="A3745" s="10" t="s">
        <v>7502</v>
      </c>
      <c r="B3745" s="11" t="s">
        <v>675</v>
      </c>
      <c r="C3745" s="11" t="s">
        <v>4177</v>
      </c>
      <c r="D3745" s="11">
        <v>98023</v>
      </c>
      <c r="E3745" s="16">
        <v>229000</v>
      </c>
      <c r="F3745" s="12">
        <v>4</v>
      </c>
      <c r="G3745" s="15">
        <v>2.25</v>
      </c>
      <c r="H3745" s="15">
        <v>2010</v>
      </c>
      <c r="I3745" s="13">
        <v>114</v>
      </c>
      <c r="J3745" s="11">
        <v>0</v>
      </c>
      <c r="K3745" s="15" t="s">
        <v>4183</v>
      </c>
      <c r="L3745" s="11" t="s">
        <v>4178</v>
      </c>
      <c r="M3745" s="11" t="s">
        <v>4184</v>
      </c>
      <c r="N3745" s="11" t="s">
        <v>4180</v>
      </c>
      <c r="O3745" s="11">
        <v>46</v>
      </c>
      <c r="P3745" s="11">
        <v>2014</v>
      </c>
      <c r="Q3745" s="11">
        <v>11</v>
      </c>
      <c r="R3745" s="11">
        <v>1</v>
      </c>
    </row>
    <row r="3746" spans="1:18">
      <c r="A3746" s="10" t="s">
        <v>7503</v>
      </c>
      <c r="B3746" s="11" t="s">
        <v>49</v>
      </c>
      <c r="C3746" s="11" t="s">
        <v>4177</v>
      </c>
      <c r="D3746" s="11">
        <v>98168</v>
      </c>
      <c r="E3746" s="16">
        <v>229000</v>
      </c>
      <c r="F3746" s="12">
        <v>2</v>
      </c>
      <c r="G3746" s="15">
        <v>1</v>
      </c>
      <c r="H3746" s="15">
        <v>1190</v>
      </c>
      <c r="I3746" s="13">
        <v>192</v>
      </c>
      <c r="J3746" s="11">
        <v>0</v>
      </c>
      <c r="K3746" s="15" t="s">
        <v>4183</v>
      </c>
      <c r="L3746" s="11" t="s">
        <v>4178</v>
      </c>
      <c r="M3746" s="11" t="s">
        <v>4184</v>
      </c>
      <c r="N3746" s="11" t="s">
        <v>4180</v>
      </c>
      <c r="O3746" s="11">
        <v>84</v>
      </c>
      <c r="P3746" s="11">
        <v>1994</v>
      </c>
      <c r="Q3746" s="11">
        <v>31</v>
      </c>
      <c r="R3746" s="11">
        <v>1</v>
      </c>
    </row>
    <row r="3747" spans="1:18">
      <c r="A3747" s="10" t="s">
        <v>7504</v>
      </c>
      <c r="B3747" s="11" t="s">
        <v>675</v>
      </c>
      <c r="C3747" s="11" t="s">
        <v>4177</v>
      </c>
      <c r="D3747" s="11">
        <v>98023</v>
      </c>
      <c r="E3747" s="16">
        <v>228950</v>
      </c>
      <c r="F3747" s="12">
        <v>3</v>
      </c>
      <c r="G3747" s="15">
        <v>1.75</v>
      </c>
      <c r="H3747" s="15">
        <v>1200</v>
      </c>
      <c r="I3747" s="13">
        <v>191</v>
      </c>
      <c r="J3747" s="11">
        <v>0</v>
      </c>
      <c r="K3747" s="15" t="s">
        <v>4183</v>
      </c>
      <c r="L3747" s="11" t="s">
        <v>4183</v>
      </c>
      <c r="M3747" s="11" t="s">
        <v>4184</v>
      </c>
      <c r="N3747" s="11" t="s">
        <v>4179</v>
      </c>
      <c r="O3747" s="11">
        <v>57</v>
      </c>
      <c r="P3747" s="11">
        <v>0</v>
      </c>
      <c r="Q3747" s="11">
        <v>57</v>
      </c>
      <c r="R3747" s="11">
        <v>1</v>
      </c>
    </row>
    <row r="3748" spans="1:18">
      <c r="A3748" s="10" t="s">
        <v>7505</v>
      </c>
      <c r="B3748" s="11" t="s">
        <v>1392</v>
      </c>
      <c r="C3748" s="11" t="s">
        <v>4177</v>
      </c>
      <c r="D3748" s="11">
        <v>98031</v>
      </c>
      <c r="E3748" s="16">
        <v>228944</v>
      </c>
      <c r="F3748" s="12">
        <v>3</v>
      </c>
      <c r="G3748" s="15">
        <v>1.75</v>
      </c>
      <c r="H3748" s="15">
        <v>1730</v>
      </c>
      <c r="I3748" s="13">
        <v>132</v>
      </c>
      <c r="J3748" s="11">
        <v>0</v>
      </c>
      <c r="K3748" s="15" t="s">
        <v>4183</v>
      </c>
      <c r="L3748" s="11" t="s">
        <v>4183</v>
      </c>
      <c r="M3748" s="11" t="s">
        <v>4184</v>
      </c>
      <c r="N3748" s="11" t="s">
        <v>4181</v>
      </c>
      <c r="O3748" s="11">
        <v>53</v>
      </c>
      <c r="P3748" s="11">
        <v>0</v>
      </c>
      <c r="Q3748" s="11">
        <v>53</v>
      </c>
      <c r="R3748" s="11">
        <v>1</v>
      </c>
    </row>
    <row r="3749" spans="1:18">
      <c r="A3749" s="10" t="s">
        <v>7506</v>
      </c>
      <c r="B3749" s="11" t="s">
        <v>49</v>
      </c>
      <c r="C3749" s="11" t="s">
        <v>4177</v>
      </c>
      <c r="D3749" s="11">
        <v>98106</v>
      </c>
      <c r="E3749" s="16">
        <v>226550</v>
      </c>
      <c r="F3749" s="12">
        <v>3</v>
      </c>
      <c r="G3749" s="15">
        <v>1</v>
      </c>
      <c r="H3749" s="11">
        <v>990</v>
      </c>
      <c r="I3749" s="13">
        <v>229</v>
      </c>
      <c r="J3749" s="11">
        <v>0</v>
      </c>
      <c r="K3749" s="15" t="s">
        <v>4183</v>
      </c>
      <c r="L3749" s="11" t="s">
        <v>4183</v>
      </c>
      <c r="M3749" s="11" t="s">
        <v>4184</v>
      </c>
      <c r="N3749" s="11" t="s">
        <v>4180</v>
      </c>
      <c r="O3749" s="11">
        <v>82</v>
      </c>
      <c r="P3749" s="11">
        <v>2002</v>
      </c>
      <c r="Q3749" s="11">
        <v>23</v>
      </c>
      <c r="R3749" s="11">
        <v>1</v>
      </c>
    </row>
    <row r="3750" spans="1:18">
      <c r="A3750" s="10" t="s">
        <v>7507</v>
      </c>
      <c r="B3750" s="11" t="s">
        <v>519</v>
      </c>
      <c r="C3750" s="11" t="s">
        <v>4177</v>
      </c>
      <c r="D3750" s="11">
        <v>98002</v>
      </c>
      <c r="E3750" s="16">
        <v>225500</v>
      </c>
      <c r="F3750" s="12">
        <v>2</v>
      </c>
      <c r="G3750" s="15">
        <v>1.75</v>
      </c>
      <c r="H3750" s="15">
        <v>1590</v>
      </c>
      <c r="I3750" s="13">
        <v>142</v>
      </c>
      <c r="J3750" s="11">
        <v>0</v>
      </c>
      <c r="K3750" s="15" t="s">
        <v>4183</v>
      </c>
      <c r="L3750" s="11" t="s">
        <v>4183</v>
      </c>
      <c r="M3750" s="11" t="s">
        <v>4184</v>
      </c>
      <c r="N3750" s="11" t="s">
        <v>4179</v>
      </c>
      <c r="O3750" s="11">
        <v>53</v>
      </c>
      <c r="P3750" s="11">
        <v>0</v>
      </c>
      <c r="Q3750" s="11">
        <v>53</v>
      </c>
      <c r="R3750" s="11">
        <v>1</v>
      </c>
    </row>
    <row r="3751" spans="1:18">
      <c r="A3751" s="10" t="s">
        <v>7508</v>
      </c>
      <c r="B3751" s="11" t="s">
        <v>675</v>
      </c>
      <c r="C3751" s="11" t="s">
        <v>4177</v>
      </c>
      <c r="D3751" s="11">
        <v>98023</v>
      </c>
      <c r="E3751" s="16">
        <v>225279</v>
      </c>
      <c r="F3751" s="12">
        <v>3</v>
      </c>
      <c r="G3751" s="15">
        <v>2.25</v>
      </c>
      <c r="H3751" s="15">
        <v>2110</v>
      </c>
      <c r="I3751" s="13">
        <v>107</v>
      </c>
      <c r="J3751" s="11">
        <v>0</v>
      </c>
      <c r="K3751" s="15" t="s">
        <v>4183</v>
      </c>
      <c r="L3751" s="11" t="s">
        <v>4178</v>
      </c>
      <c r="M3751" s="11" t="s">
        <v>4184</v>
      </c>
      <c r="N3751" s="11" t="s">
        <v>4179</v>
      </c>
      <c r="O3751" s="11">
        <v>52</v>
      </c>
      <c r="P3751" s="11">
        <v>0</v>
      </c>
      <c r="Q3751" s="11">
        <v>52</v>
      </c>
      <c r="R3751" s="11">
        <v>1</v>
      </c>
    </row>
    <row r="3752" spans="1:18">
      <c r="A3752" s="10" t="s">
        <v>7509</v>
      </c>
      <c r="B3752" s="11" t="s">
        <v>519</v>
      </c>
      <c r="C3752" s="11" t="s">
        <v>4177</v>
      </c>
      <c r="D3752" s="11">
        <v>98092</v>
      </c>
      <c r="E3752" s="16">
        <v>225000</v>
      </c>
      <c r="F3752" s="12">
        <v>3</v>
      </c>
      <c r="G3752" s="15">
        <v>2.5</v>
      </c>
      <c r="H3752" s="15">
        <v>1680</v>
      </c>
      <c r="I3752" s="13">
        <v>134</v>
      </c>
      <c r="J3752" s="11">
        <v>0</v>
      </c>
      <c r="K3752" s="15" t="s">
        <v>4183</v>
      </c>
      <c r="L3752" s="11" t="s">
        <v>4183</v>
      </c>
      <c r="M3752" s="11" t="s">
        <v>4184</v>
      </c>
      <c r="N3752" s="11" t="s">
        <v>4180</v>
      </c>
      <c r="O3752" s="11">
        <v>31</v>
      </c>
      <c r="P3752" s="11">
        <v>0</v>
      </c>
      <c r="Q3752" s="11">
        <v>31</v>
      </c>
      <c r="R3752" s="11">
        <v>2</v>
      </c>
    </row>
    <row r="3753" spans="1:18">
      <c r="A3753" s="10" t="s">
        <v>7510</v>
      </c>
      <c r="B3753" s="11" t="s">
        <v>519</v>
      </c>
      <c r="C3753" s="11" t="s">
        <v>4177</v>
      </c>
      <c r="D3753" s="11">
        <v>98001</v>
      </c>
      <c r="E3753" s="16">
        <v>225000</v>
      </c>
      <c r="F3753" s="12">
        <v>3</v>
      </c>
      <c r="G3753" s="15">
        <v>2</v>
      </c>
      <c r="H3753" s="15">
        <v>2030</v>
      </c>
      <c r="I3753" s="13">
        <v>111</v>
      </c>
      <c r="J3753" s="11">
        <v>1</v>
      </c>
      <c r="K3753" s="15" t="s">
        <v>4183</v>
      </c>
      <c r="L3753" s="11" t="s">
        <v>4178</v>
      </c>
      <c r="M3753" s="11" t="s">
        <v>4184</v>
      </c>
      <c r="N3753" s="11" t="s">
        <v>4179</v>
      </c>
      <c r="O3753" s="11">
        <v>46</v>
      </c>
      <c r="P3753" s="11">
        <v>0</v>
      </c>
      <c r="Q3753" s="11">
        <v>46</v>
      </c>
      <c r="R3753" s="11">
        <v>1</v>
      </c>
    </row>
    <row r="3754" spans="1:18">
      <c r="A3754" s="10" t="s">
        <v>7511</v>
      </c>
      <c r="B3754" s="11" t="s">
        <v>519</v>
      </c>
      <c r="C3754" s="11" t="s">
        <v>4177</v>
      </c>
      <c r="D3754" s="11">
        <v>98001</v>
      </c>
      <c r="E3754" s="16">
        <v>225000</v>
      </c>
      <c r="F3754" s="12">
        <v>3</v>
      </c>
      <c r="G3754" s="15">
        <v>1</v>
      </c>
      <c r="H3754" s="15">
        <v>1660</v>
      </c>
      <c r="I3754" s="13">
        <v>136</v>
      </c>
      <c r="J3754" s="11">
        <v>0</v>
      </c>
      <c r="K3754" s="15" t="s">
        <v>4183</v>
      </c>
      <c r="L3754" s="11" t="s">
        <v>4178</v>
      </c>
      <c r="M3754" s="11" t="s">
        <v>4184</v>
      </c>
      <c r="N3754" s="11" t="s">
        <v>4180</v>
      </c>
      <c r="O3754" s="11">
        <v>62</v>
      </c>
      <c r="P3754" s="11">
        <v>2008</v>
      </c>
      <c r="Q3754" s="11">
        <v>17</v>
      </c>
      <c r="R3754" s="11">
        <v>1</v>
      </c>
    </row>
    <row r="3755" spans="1:18">
      <c r="A3755" s="10" t="s">
        <v>7512</v>
      </c>
      <c r="B3755" s="11" t="s">
        <v>379</v>
      </c>
      <c r="C3755" s="11" t="s">
        <v>4177</v>
      </c>
      <c r="D3755" s="11">
        <v>98146</v>
      </c>
      <c r="E3755" s="16">
        <v>225000</v>
      </c>
      <c r="F3755" s="12">
        <v>3</v>
      </c>
      <c r="G3755" s="15">
        <v>2</v>
      </c>
      <c r="H3755" s="15">
        <v>1700</v>
      </c>
      <c r="I3755" s="13">
        <v>132</v>
      </c>
      <c r="J3755" s="11">
        <v>0</v>
      </c>
      <c r="K3755" s="15" t="s">
        <v>4183</v>
      </c>
      <c r="L3755" s="11" t="s">
        <v>4178</v>
      </c>
      <c r="M3755" s="11" t="s">
        <v>4184</v>
      </c>
      <c r="N3755" s="11" t="s">
        <v>4181</v>
      </c>
      <c r="O3755" s="11">
        <v>80</v>
      </c>
      <c r="P3755" s="11">
        <v>0</v>
      </c>
      <c r="Q3755" s="11">
        <v>80</v>
      </c>
      <c r="R3755" s="11">
        <v>1</v>
      </c>
    </row>
    <row r="3756" spans="1:18">
      <c r="A3756" s="10" t="s">
        <v>7513</v>
      </c>
      <c r="B3756" s="11" t="s">
        <v>84</v>
      </c>
      <c r="C3756" s="11" t="s">
        <v>4177</v>
      </c>
      <c r="D3756" s="11">
        <v>98042</v>
      </c>
      <c r="E3756" s="16">
        <v>225000</v>
      </c>
      <c r="F3756" s="12">
        <v>3</v>
      </c>
      <c r="G3756" s="15">
        <v>1.75</v>
      </c>
      <c r="H3756" s="15">
        <v>1760</v>
      </c>
      <c r="I3756" s="13">
        <v>128</v>
      </c>
      <c r="J3756" s="11">
        <v>1</v>
      </c>
      <c r="K3756" s="15" t="s">
        <v>4183</v>
      </c>
      <c r="L3756" s="11" t="s">
        <v>4178</v>
      </c>
      <c r="M3756" s="11" t="s">
        <v>4184</v>
      </c>
      <c r="N3756" s="11" t="s">
        <v>4180</v>
      </c>
      <c r="O3756" s="11">
        <v>46</v>
      </c>
      <c r="P3756" s="11">
        <v>2014</v>
      </c>
      <c r="Q3756" s="11">
        <v>11</v>
      </c>
      <c r="R3756" s="11">
        <v>1</v>
      </c>
    </row>
    <row r="3757" spans="1:18">
      <c r="A3757" s="10" t="s">
        <v>7514</v>
      </c>
      <c r="B3757" s="11" t="s">
        <v>675</v>
      </c>
      <c r="C3757" s="11" t="s">
        <v>4177</v>
      </c>
      <c r="D3757" s="11">
        <v>98003</v>
      </c>
      <c r="E3757" s="16">
        <v>225000</v>
      </c>
      <c r="F3757" s="12">
        <v>3</v>
      </c>
      <c r="G3757" s="15">
        <v>1.75</v>
      </c>
      <c r="H3757" s="15">
        <v>1580</v>
      </c>
      <c r="I3757" s="13">
        <v>142</v>
      </c>
      <c r="J3757" s="11">
        <v>0</v>
      </c>
      <c r="K3757" s="15" t="s">
        <v>4183</v>
      </c>
      <c r="L3757" s="11" t="s">
        <v>4183</v>
      </c>
      <c r="M3757" s="11" t="s">
        <v>4184</v>
      </c>
      <c r="N3757" s="11" t="s">
        <v>4179</v>
      </c>
      <c r="O3757" s="11">
        <v>58</v>
      </c>
      <c r="P3757" s="11">
        <v>0</v>
      </c>
      <c r="Q3757" s="11">
        <v>58</v>
      </c>
      <c r="R3757" s="11">
        <v>1</v>
      </c>
    </row>
    <row r="3758" spans="1:18">
      <c r="A3758" s="10" t="s">
        <v>7515</v>
      </c>
      <c r="B3758" s="11" t="s">
        <v>675</v>
      </c>
      <c r="C3758" s="11" t="s">
        <v>4177</v>
      </c>
      <c r="D3758" s="11">
        <v>98003</v>
      </c>
      <c r="E3758" s="16">
        <v>225000</v>
      </c>
      <c r="F3758" s="12">
        <v>3</v>
      </c>
      <c r="G3758" s="15">
        <v>1.75</v>
      </c>
      <c r="H3758" s="15">
        <v>1330</v>
      </c>
      <c r="I3758" s="13">
        <v>169</v>
      </c>
      <c r="J3758" s="11">
        <v>0</v>
      </c>
      <c r="K3758" s="15" t="s">
        <v>4183</v>
      </c>
      <c r="L3758" s="11" t="s">
        <v>4183</v>
      </c>
      <c r="M3758" s="11" t="s">
        <v>4184</v>
      </c>
      <c r="N3758" s="11" t="s">
        <v>4180</v>
      </c>
      <c r="O3758" s="11">
        <v>57</v>
      </c>
      <c r="P3758" s="11">
        <v>1997</v>
      </c>
      <c r="Q3758" s="11">
        <v>28</v>
      </c>
      <c r="R3758" s="11">
        <v>1</v>
      </c>
    </row>
    <row r="3759" spans="1:18">
      <c r="A3759" s="10" t="s">
        <v>3882</v>
      </c>
      <c r="B3759" s="11" t="s">
        <v>1392</v>
      </c>
      <c r="C3759" s="11" t="s">
        <v>4177</v>
      </c>
      <c r="D3759" s="11">
        <v>98030</v>
      </c>
      <c r="E3759" s="16">
        <v>225000</v>
      </c>
      <c r="F3759" s="12">
        <v>3</v>
      </c>
      <c r="G3759" s="15">
        <v>1.5</v>
      </c>
      <c r="H3759" s="15">
        <v>1250</v>
      </c>
      <c r="I3759" s="13">
        <v>180</v>
      </c>
      <c r="J3759" s="11">
        <v>0</v>
      </c>
      <c r="K3759" s="15" t="s">
        <v>4183</v>
      </c>
      <c r="L3759" s="11" t="s">
        <v>4183</v>
      </c>
      <c r="M3759" s="11" t="s">
        <v>4184</v>
      </c>
      <c r="N3759" s="11" t="s">
        <v>4180</v>
      </c>
      <c r="O3759" s="11">
        <v>58</v>
      </c>
      <c r="P3759" s="11">
        <v>2011</v>
      </c>
      <c r="Q3759" s="11">
        <v>14</v>
      </c>
      <c r="R3759" s="11">
        <v>1</v>
      </c>
    </row>
    <row r="3760" spans="1:18">
      <c r="A3760" s="10" t="s">
        <v>7516</v>
      </c>
      <c r="B3760" s="11" t="s">
        <v>738</v>
      </c>
      <c r="C3760" s="11" t="s">
        <v>4177</v>
      </c>
      <c r="D3760" s="11">
        <v>98051</v>
      </c>
      <c r="E3760" s="16">
        <v>225000</v>
      </c>
      <c r="F3760" s="12">
        <v>2</v>
      </c>
      <c r="G3760" s="15">
        <v>1</v>
      </c>
      <c r="H3760" s="15">
        <v>1300</v>
      </c>
      <c r="I3760" s="13">
        <v>173</v>
      </c>
      <c r="J3760" s="11">
        <v>0</v>
      </c>
      <c r="K3760" s="15" t="s">
        <v>4183</v>
      </c>
      <c r="L3760" s="11" t="s">
        <v>4183</v>
      </c>
      <c r="M3760" s="11" t="s">
        <v>4184</v>
      </c>
      <c r="N3760" s="11" t="s">
        <v>4179</v>
      </c>
      <c r="O3760" s="11">
        <v>50</v>
      </c>
      <c r="P3760" s="11">
        <v>0</v>
      </c>
      <c r="Q3760" s="11">
        <v>50</v>
      </c>
      <c r="R3760" s="11">
        <v>1.5</v>
      </c>
    </row>
    <row r="3761" spans="1:18">
      <c r="A3761" s="10" t="s">
        <v>7517</v>
      </c>
      <c r="B3761" s="11" t="s">
        <v>137</v>
      </c>
      <c r="C3761" s="11" t="s">
        <v>4177</v>
      </c>
      <c r="D3761" s="11">
        <v>98053</v>
      </c>
      <c r="E3761" s="16">
        <v>225000</v>
      </c>
      <c r="F3761" s="12">
        <v>2</v>
      </c>
      <c r="G3761" s="15">
        <v>1</v>
      </c>
      <c r="H3761" s="15">
        <v>1396</v>
      </c>
      <c r="I3761" s="13">
        <v>161</v>
      </c>
      <c r="J3761" s="11">
        <v>3</v>
      </c>
      <c r="K3761" s="15" t="s">
        <v>4183</v>
      </c>
      <c r="L3761" s="11" t="s">
        <v>4183</v>
      </c>
      <c r="M3761" s="11" t="s">
        <v>4184</v>
      </c>
      <c r="N3761" s="11" t="s">
        <v>4180</v>
      </c>
      <c r="O3761" s="11">
        <v>85</v>
      </c>
      <c r="P3761" s="11">
        <v>1997</v>
      </c>
      <c r="Q3761" s="11">
        <v>28</v>
      </c>
      <c r="R3761" s="11">
        <v>1</v>
      </c>
    </row>
    <row r="3762" spans="1:18">
      <c r="A3762" s="10" t="s">
        <v>7518</v>
      </c>
      <c r="B3762" s="11" t="s">
        <v>319</v>
      </c>
      <c r="C3762" s="11" t="s">
        <v>4177</v>
      </c>
      <c r="D3762" s="11">
        <v>98058</v>
      </c>
      <c r="E3762" s="16">
        <v>225000</v>
      </c>
      <c r="F3762" s="12">
        <v>3</v>
      </c>
      <c r="G3762" s="15">
        <v>1</v>
      </c>
      <c r="H3762" s="11">
        <v>990</v>
      </c>
      <c r="I3762" s="13">
        <v>227</v>
      </c>
      <c r="J3762" s="11">
        <v>0</v>
      </c>
      <c r="K3762" s="15" t="s">
        <v>4183</v>
      </c>
      <c r="L3762" s="11" t="s">
        <v>4183</v>
      </c>
      <c r="M3762" s="11" t="s">
        <v>4184</v>
      </c>
      <c r="N3762" s="11" t="s">
        <v>4179</v>
      </c>
      <c r="O3762" s="11">
        <v>59</v>
      </c>
      <c r="P3762" s="11">
        <v>0</v>
      </c>
      <c r="Q3762" s="11">
        <v>59</v>
      </c>
      <c r="R3762" s="11">
        <v>1</v>
      </c>
    </row>
    <row r="3763" spans="1:18">
      <c r="A3763" s="10" t="s">
        <v>7519</v>
      </c>
      <c r="B3763" s="11" t="s">
        <v>319</v>
      </c>
      <c r="C3763" s="11" t="s">
        <v>4177</v>
      </c>
      <c r="D3763" s="11">
        <v>98058</v>
      </c>
      <c r="E3763" s="16">
        <v>225000</v>
      </c>
      <c r="F3763" s="12">
        <v>3</v>
      </c>
      <c r="G3763" s="15">
        <v>2</v>
      </c>
      <c r="H3763" s="15">
        <v>1400</v>
      </c>
      <c r="I3763" s="13">
        <v>161</v>
      </c>
      <c r="J3763" s="11">
        <v>0</v>
      </c>
      <c r="K3763" s="15" t="s">
        <v>4183</v>
      </c>
      <c r="L3763" s="11" t="s">
        <v>4178</v>
      </c>
      <c r="M3763" s="11" t="s">
        <v>4184</v>
      </c>
      <c r="N3763" s="11" t="s">
        <v>4180</v>
      </c>
      <c r="O3763" s="11">
        <v>46</v>
      </c>
      <c r="P3763" s="11">
        <v>2014</v>
      </c>
      <c r="Q3763" s="11">
        <v>11</v>
      </c>
      <c r="R3763" s="11">
        <v>1</v>
      </c>
    </row>
    <row r="3764" spans="1:18">
      <c r="A3764" s="10" t="s">
        <v>7520</v>
      </c>
      <c r="B3764" s="11" t="s">
        <v>5840</v>
      </c>
      <c r="C3764" s="11" t="s">
        <v>4177</v>
      </c>
      <c r="D3764" s="11">
        <v>98188</v>
      </c>
      <c r="E3764" s="16">
        <v>225000</v>
      </c>
      <c r="F3764" s="12">
        <v>4</v>
      </c>
      <c r="G3764" s="15">
        <v>1.5</v>
      </c>
      <c r="H3764" s="15">
        <v>1950</v>
      </c>
      <c r="I3764" s="13">
        <v>115</v>
      </c>
      <c r="J3764" s="11">
        <v>0</v>
      </c>
      <c r="K3764" s="15" t="s">
        <v>4183</v>
      </c>
      <c r="L3764" s="11" t="s">
        <v>4183</v>
      </c>
      <c r="M3764" s="11" t="s">
        <v>4184</v>
      </c>
      <c r="N3764" s="11" t="s">
        <v>4180</v>
      </c>
      <c r="O3764" s="11">
        <v>86</v>
      </c>
      <c r="P3764" s="11">
        <v>1969</v>
      </c>
      <c r="Q3764" s="11">
        <v>56</v>
      </c>
      <c r="R3764" s="11">
        <v>1.5</v>
      </c>
    </row>
    <row r="3765" spans="1:18">
      <c r="A3765" s="10" t="s">
        <v>7521</v>
      </c>
      <c r="B3765" s="11" t="s">
        <v>49</v>
      </c>
      <c r="C3765" s="11" t="s">
        <v>4177</v>
      </c>
      <c r="D3765" s="11">
        <v>98168</v>
      </c>
      <c r="E3765" s="16">
        <v>225000</v>
      </c>
      <c r="F3765" s="12">
        <v>3</v>
      </c>
      <c r="G3765" s="15">
        <v>1</v>
      </c>
      <c r="H3765" s="15">
        <v>1040</v>
      </c>
      <c r="I3765" s="13">
        <v>216</v>
      </c>
      <c r="J3765" s="11">
        <v>0</v>
      </c>
      <c r="K3765" s="15" t="s">
        <v>4183</v>
      </c>
      <c r="L3765" s="11" t="s">
        <v>4183</v>
      </c>
      <c r="M3765" s="11" t="s">
        <v>4184</v>
      </c>
      <c r="N3765" s="11" t="s">
        <v>4180</v>
      </c>
      <c r="O3765" s="11">
        <v>78</v>
      </c>
      <c r="P3765" s="11">
        <v>2012</v>
      </c>
      <c r="Q3765" s="11">
        <v>13</v>
      </c>
      <c r="R3765" s="11">
        <v>1</v>
      </c>
    </row>
    <row r="3766" spans="1:18">
      <c r="A3766" s="10" t="s">
        <v>7522</v>
      </c>
      <c r="B3766" s="11" t="s">
        <v>519</v>
      </c>
      <c r="C3766" s="11" t="s">
        <v>4177</v>
      </c>
      <c r="D3766" s="11">
        <v>98001</v>
      </c>
      <c r="E3766" s="16">
        <v>224000</v>
      </c>
      <c r="F3766" s="12">
        <v>3</v>
      </c>
      <c r="G3766" s="15">
        <v>1.5</v>
      </c>
      <c r="H3766" s="15">
        <v>1560</v>
      </c>
      <c r="I3766" s="13">
        <v>144</v>
      </c>
      <c r="J3766" s="11">
        <v>0</v>
      </c>
      <c r="K3766" s="15" t="s">
        <v>4183</v>
      </c>
      <c r="L3766" s="11" t="s">
        <v>4178</v>
      </c>
      <c r="M3766" s="11" t="s">
        <v>4184</v>
      </c>
      <c r="N3766" s="11" t="s">
        <v>4179</v>
      </c>
      <c r="O3766" s="11">
        <v>61</v>
      </c>
      <c r="P3766" s="11">
        <v>0</v>
      </c>
      <c r="Q3766" s="11">
        <v>61</v>
      </c>
      <c r="R3766" s="11">
        <v>1</v>
      </c>
    </row>
    <row r="3767" spans="1:18">
      <c r="A3767" s="10" t="s">
        <v>7523</v>
      </c>
      <c r="B3767" s="11" t="s">
        <v>519</v>
      </c>
      <c r="C3767" s="11" t="s">
        <v>4177</v>
      </c>
      <c r="D3767" s="11">
        <v>98002</v>
      </c>
      <c r="E3767" s="16">
        <v>224000</v>
      </c>
      <c r="F3767" s="12">
        <v>4</v>
      </c>
      <c r="G3767" s="15">
        <v>1.5</v>
      </c>
      <c r="H3767" s="15">
        <v>1600</v>
      </c>
      <c r="I3767" s="13">
        <v>140</v>
      </c>
      <c r="J3767" s="11">
        <v>0</v>
      </c>
      <c r="K3767" s="15" t="s">
        <v>4183</v>
      </c>
      <c r="L3767" s="11" t="s">
        <v>4183</v>
      </c>
      <c r="M3767" s="11" t="s">
        <v>4184</v>
      </c>
      <c r="N3767" s="11" t="s">
        <v>4179</v>
      </c>
      <c r="O3767" s="11">
        <v>66</v>
      </c>
      <c r="P3767" s="11">
        <v>0</v>
      </c>
      <c r="Q3767" s="11">
        <v>66</v>
      </c>
      <c r="R3767" s="11">
        <v>1</v>
      </c>
    </row>
    <row r="3768" spans="1:18">
      <c r="A3768" s="10" t="s">
        <v>7524</v>
      </c>
      <c r="B3768" s="11" t="s">
        <v>1178</v>
      </c>
      <c r="C3768" s="11" t="s">
        <v>4177</v>
      </c>
      <c r="D3768" s="11">
        <v>98010</v>
      </c>
      <c r="E3768" s="16">
        <v>224000</v>
      </c>
      <c r="F3768" s="12">
        <v>3</v>
      </c>
      <c r="G3768" s="15">
        <v>1.75</v>
      </c>
      <c r="H3768" s="15">
        <v>1500</v>
      </c>
      <c r="I3768" s="13">
        <v>149</v>
      </c>
      <c r="J3768" s="11">
        <v>0</v>
      </c>
      <c r="K3768" s="15" t="s">
        <v>4183</v>
      </c>
      <c r="L3768" s="11" t="s">
        <v>4183</v>
      </c>
      <c r="M3768" s="11" t="s">
        <v>4184</v>
      </c>
      <c r="N3768" s="11" t="s">
        <v>4180</v>
      </c>
      <c r="O3768" s="11">
        <v>11</v>
      </c>
      <c r="P3768" s="11">
        <v>0</v>
      </c>
      <c r="Q3768" s="11">
        <v>11</v>
      </c>
      <c r="R3768" s="11">
        <v>1</v>
      </c>
    </row>
    <row r="3769" spans="1:18">
      <c r="A3769" s="10" t="s">
        <v>7525</v>
      </c>
      <c r="B3769" s="11" t="s">
        <v>519</v>
      </c>
      <c r="C3769" s="11" t="s">
        <v>4177</v>
      </c>
      <c r="D3769" s="11">
        <v>98002</v>
      </c>
      <c r="E3769" s="16">
        <v>223000</v>
      </c>
      <c r="F3769" s="12">
        <v>3</v>
      </c>
      <c r="G3769" s="15">
        <v>1.75</v>
      </c>
      <c r="H3769" s="15">
        <v>1340</v>
      </c>
      <c r="I3769" s="13">
        <v>166</v>
      </c>
      <c r="J3769" s="11">
        <v>0</v>
      </c>
      <c r="K3769" s="15" t="s">
        <v>4183</v>
      </c>
      <c r="L3769" s="11" t="s">
        <v>4183</v>
      </c>
      <c r="M3769" s="11" t="s">
        <v>4184</v>
      </c>
      <c r="N3769" s="11" t="s">
        <v>4179</v>
      </c>
      <c r="O3769" s="11">
        <v>52</v>
      </c>
      <c r="P3769" s="11">
        <v>0</v>
      </c>
      <c r="Q3769" s="11">
        <v>52</v>
      </c>
      <c r="R3769" s="11">
        <v>1</v>
      </c>
    </row>
    <row r="3770" spans="1:18">
      <c r="A3770" s="10" t="s">
        <v>7526</v>
      </c>
      <c r="B3770" s="11" t="s">
        <v>1392</v>
      </c>
      <c r="C3770" s="11" t="s">
        <v>4177</v>
      </c>
      <c r="D3770" s="11">
        <v>98031</v>
      </c>
      <c r="E3770" s="16">
        <v>223000</v>
      </c>
      <c r="F3770" s="12">
        <v>3</v>
      </c>
      <c r="G3770" s="15">
        <v>2</v>
      </c>
      <c r="H3770" s="15">
        <v>1110</v>
      </c>
      <c r="I3770" s="13">
        <v>201</v>
      </c>
      <c r="J3770" s="11">
        <v>0</v>
      </c>
      <c r="K3770" s="15" t="s">
        <v>4183</v>
      </c>
      <c r="L3770" s="11" t="s">
        <v>4183</v>
      </c>
      <c r="M3770" s="11" t="s">
        <v>4184</v>
      </c>
      <c r="N3770" s="11" t="s">
        <v>4179</v>
      </c>
      <c r="O3770" s="11">
        <v>34</v>
      </c>
      <c r="P3770" s="11">
        <v>0</v>
      </c>
      <c r="Q3770" s="11">
        <v>34</v>
      </c>
      <c r="R3770" s="11">
        <v>1</v>
      </c>
    </row>
    <row r="3771" spans="1:18">
      <c r="A3771" s="10" t="s">
        <v>7527</v>
      </c>
      <c r="B3771" s="11" t="s">
        <v>1392</v>
      </c>
      <c r="C3771" s="11" t="s">
        <v>4177</v>
      </c>
      <c r="D3771" s="11">
        <v>98032</v>
      </c>
      <c r="E3771" s="16">
        <v>223000</v>
      </c>
      <c r="F3771" s="12">
        <v>3</v>
      </c>
      <c r="G3771" s="15">
        <v>1</v>
      </c>
      <c r="H3771" s="15">
        <v>1030</v>
      </c>
      <c r="I3771" s="13">
        <v>217</v>
      </c>
      <c r="J3771" s="11">
        <v>0</v>
      </c>
      <c r="K3771" s="15" t="s">
        <v>4183</v>
      </c>
      <c r="L3771" s="11" t="s">
        <v>4183</v>
      </c>
      <c r="M3771" s="11" t="s">
        <v>4184</v>
      </c>
      <c r="N3771" s="11" t="s">
        <v>4180</v>
      </c>
      <c r="O3771" s="11">
        <v>64</v>
      </c>
      <c r="P3771" s="11">
        <v>2004</v>
      </c>
      <c r="Q3771" s="11">
        <v>21</v>
      </c>
      <c r="R3771" s="11">
        <v>1</v>
      </c>
    </row>
    <row r="3772" spans="1:18">
      <c r="A3772" s="10" t="s">
        <v>7528</v>
      </c>
      <c r="B3772" s="11" t="s">
        <v>319</v>
      </c>
      <c r="C3772" s="11" t="s">
        <v>4177</v>
      </c>
      <c r="D3772" s="11">
        <v>98058</v>
      </c>
      <c r="E3772" s="16">
        <v>223000</v>
      </c>
      <c r="F3772" s="12">
        <v>2</v>
      </c>
      <c r="G3772" s="15">
        <v>1</v>
      </c>
      <c r="H3772" s="11">
        <v>910</v>
      </c>
      <c r="I3772" s="13">
        <v>245</v>
      </c>
      <c r="J3772" s="11">
        <v>0</v>
      </c>
      <c r="K3772" s="15" t="s">
        <v>4183</v>
      </c>
      <c r="L3772" s="11" t="s">
        <v>4183</v>
      </c>
      <c r="M3772" s="11" t="s">
        <v>4184</v>
      </c>
      <c r="N3772" s="11" t="s">
        <v>4180</v>
      </c>
      <c r="O3772" s="11">
        <v>68</v>
      </c>
      <c r="P3772" s="11">
        <v>2000</v>
      </c>
      <c r="Q3772" s="11">
        <v>25</v>
      </c>
      <c r="R3772" s="11">
        <v>1</v>
      </c>
    </row>
    <row r="3773" spans="1:18">
      <c r="A3773" s="10" t="s">
        <v>7529</v>
      </c>
      <c r="B3773" s="11" t="s">
        <v>3630</v>
      </c>
      <c r="C3773" s="11" t="s">
        <v>4177</v>
      </c>
      <c r="D3773" s="11">
        <v>98047</v>
      </c>
      <c r="E3773" s="16">
        <v>222400</v>
      </c>
      <c r="F3773" s="12">
        <v>3</v>
      </c>
      <c r="G3773" s="15">
        <v>2</v>
      </c>
      <c r="H3773" s="15">
        <v>1200</v>
      </c>
      <c r="I3773" s="13">
        <v>185</v>
      </c>
      <c r="J3773" s="11">
        <v>0</v>
      </c>
      <c r="K3773" s="15" t="s">
        <v>4183</v>
      </c>
      <c r="L3773" s="11" t="s">
        <v>4183</v>
      </c>
      <c r="M3773" s="11" t="s">
        <v>4184</v>
      </c>
      <c r="N3773" s="11" t="s">
        <v>4180</v>
      </c>
      <c r="O3773" s="11">
        <v>30</v>
      </c>
      <c r="P3773" s="11">
        <v>0</v>
      </c>
      <c r="Q3773" s="11">
        <v>30</v>
      </c>
      <c r="R3773" s="11">
        <v>1</v>
      </c>
    </row>
    <row r="3774" spans="1:18">
      <c r="A3774" s="10" t="s">
        <v>7530</v>
      </c>
      <c r="B3774" s="11" t="s">
        <v>675</v>
      </c>
      <c r="C3774" s="11" t="s">
        <v>4177</v>
      </c>
      <c r="D3774" s="11">
        <v>98003</v>
      </c>
      <c r="E3774" s="16">
        <v>221000</v>
      </c>
      <c r="F3774" s="12">
        <v>3</v>
      </c>
      <c r="G3774" s="15">
        <v>2.25</v>
      </c>
      <c r="H3774" s="15">
        <v>1640</v>
      </c>
      <c r="I3774" s="13">
        <v>135</v>
      </c>
      <c r="J3774" s="11">
        <v>0</v>
      </c>
      <c r="K3774" s="15" t="s">
        <v>4183</v>
      </c>
      <c r="L3774" s="11" t="s">
        <v>4178</v>
      </c>
      <c r="M3774" s="11" t="s">
        <v>4184</v>
      </c>
      <c r="N3774" s="11" t="s">
        <v>4180</v>
      </c>
      <c r="O3774" s="11">
        <v>41</v>
      </c>
      <c r="P3774" s="11">
        <v>0</v>
      </c>
      <c r="Q3774" s="11">
        <v>41</v>
      </c>
      <c r="R3774" s="11">
        <v>1</v>
      </c>
    </row>
    <row r="3775" spans="1:18">
      <c r="A3775" s="10" t="s">
        <v>7531</v>
      </c>
      <c r="B3775" s="11" t="s">
        <v>49</v>
      </c>
      <c r="C3775" s="11" t="s">
        <v>4177</v>
      </c>
      <c r="D3775" s="11">
        <v>98148</v>
      </c>
      <c r="E3775" s="16">
        <v>221000</v>
      </c>
      <c r="F3775" s="12">
        <v>3</v>
      </c>
      <c r="G3775" s="15">
        <v>1</v>
      </c>
      <c r="H3775" s="11">
        <v>910</v>
      </c>
      <c r="I3775" s="13">
        <v>243</v>
      </c>
      <c r="J3775" s="11">
        <v>0</v>
      </c>
      <c r="K3775" s="15" t="s">
        <v>4183</v>
      </c>
      <c r="L3775" s="11" t="s">
        <v>4183</v>
      </c>
      <c r="M3775" s="11" t="s">
        <v>4184</v>
      </c>
      <c r="N3775" s="11" t="s">
        <v>4180</v>
      </c>
      <c r="O3775" s="11">
        <v>59</v>
      </c>
      <c r="P3775" s="11">
        <v>1963</v>
      </c>
      <c r="Q3775" s="11">
        <v>62</v>
      </c>
      <c r="R3775" s="11">
        <v>1</v>
      </c>
    </row>
    <row r="3776" spans="1:18">
      <c r="A3776" s="10" t="s">
        <v>7532</v>
      </c>
      <c r="B3776" s="11" t="s">
        <v>84</v>
      </c>
      <c r="C3776" s="11" t="s">
        <v>4177</v>
      </c>
      <c r="D3776" s="11">
        <v>98042</v>
      </c>
      <c r="E3776" s="16">
        <v>220600</v>
      </c>
      <c r="F3776" s="12">
        <v>3</v>
      </c>
      <c r="G3776" s="15">
        <v>2.5</v>
      </c>
      <c r="H3776" s="15">
        <v>1490</v>
      </c>
      <c r="I3776" s="13">
        <v>148</v>
      </c>
      <c r="J3776" s="11">
        <v>0</v>
      </c>
      <c r="K3776" s="15" t="s">
        <v>4183</v>
      </c>
      <c r="L3776" s="11" t="s">
        <v>4183</v>
      </c>
      <c r="M3776" s="11" t="s">
        <v>4184</v>
      </c>
      <c r="N3776" s="11" t="s">
        <v>4179</v>
      </c>
      <c r="O3776" s="11">
        <v>35</v>
      </c>
      <c r="P3776" s="11">
        <v>0</v>
      </c>
      <c r="Q3776" s="11">
        <v>35</v>
      </c>
      <c r="R3776" s="11">
        <v>2</v>
      </c>
    </row>
    <row r="3777" spans="1:18">
      <c r="A3777" s="10" t="s">
        <v>7533</v>
      </c>
      <c r="B3777" s="11" t="s">
        <v>1392</v>
      </c>
      <c r="C3777" s="11" t="s">
        <v>4177</v>
      </c>
      <c r="D3777" s="11">
        <v>98030</v>
      </c>
      <c r="E3777" s="16">
        <v>220083</v>
      </c>
      <c r="F3777" s="12">
        <v>3</v>
      </c>
      <c r="G3777" s="15">
        <v>1.75</v>
      </c>
      <c r="H3777" s="15">
        <v>1150</v>
      </c>
      <c r="I3777" s="13">
        <v>191</v>
      </c>
      <c r="J3777" s="11">
        <v>0</v>
      </c>
      <c r="K3777" s="15" t="s">
        <v>4183</v>
      </c>
      <c r="L3777" s="11" t="s">
        <v>4183</v>
      </c>
      <c r="M3777" s="11" t="s">
        <v>4184</v>
      </c>
      <c r="N3777" s="11" t="s">
        <v>4179</v>
      </c>
      <c r="O3777" s="11">
        <v>42</v>
      </c>
      <c r="P3777" s="11">
        <v>0</v>
      </c>
      <c r="Q3777" s="11">
        <v>42</v>
      </c>
      <c r="R3777" s="11">
        <v>1</v>
      </c>
    </row>
    <row r="3778" spans="1:18">
      <c r="A3778" s="10" t="s">
        <v>3901</v>
      </c>
      <c r="B3778" s="11" t="s">
        <v>1035</v>
      </c>
      <c r="C3778" s="11" t="s">
        <v>4177</v>
      </c>
      <c r="D3778" s="11">
        <v>98022</v>
      </c>
      <c r="E3778" s="16">
        <v>220000</v>
      </c>
      <c r="F3778" s="12">
        <v>3</v>
      </c>
      <c r="G3778" s="15">
        <v>1</v>
      </c>
      <c r="H3778" s="15">
        <v>1060</v>
      </c>
      <c r="I3778" s="13">
        <v>208</v>
      </c>
      <c r="J3778" s="11">
        <v>0</v>
      </c>
      <c r="K3778" s="15" t="s">
        <v>4183</v>
      </c>
      <c r="L3778" s="11" t="s">
        <v>4183</v>
      </c>
      <c r="M3778" s="11" t="s">
        <v>4179</v>
      </c>
      <c r="N3778" s="11" t="s">
        <v>4181</v>
      </c>
      <c r="O3778" s="11">
        <v>69</v>
      </c>
      <c r="P3778" s="11">
        <v>0</v>
      </c>
      <c r="Q3778" s="11">
        <v>69</v>
      </c>
      <c r="R3778" s="11">
        <v>1</v>
      </c>
    </row>
    <row r="3779" spans="1:18">
      <c r="A3779" s="10" t="s">
        <v>7534</v>
      </c>
      <c r="B3779" s="11" t="s">
        <v>519</v>
      </c>
      <c r="C3779" s="11" t="s">
        <v>4177</v>
      </c>
      <c r="D3779" s="11">
        <v>98001</v>
      </c>
      <c r="E3779" s="16">
        <v>220000</v>
      </c>
      <c r="F3779" s="12">
        <v>3</v>
      </c>
      <c r="G3779" s="15">
        <v>1.5</v>
      </c>
      <c r="H3779" s="15">
        <v>1660</v>
      </c>
      <c r="I3779" s="13">
        <v>133</v>
      </c>
      <c r="J3779" s="11">
        <v>0</v>
      </c>
      <c r="K3779" s="15" t="s">
        <v>4183</v>
      </c>
      <c r="L3779" s="11" t="s">
        <v>4183</v>
      </c>
      <c r="M3779" s="11" t="s">
        <v>4184</v>
      </c>
      <c r="N3779" s="11" t="s">
        <v>4180</v>
      </c>
      <c r="O3779" s="11">
        <v>44</v>
      </c>
      <c r="P3779" s="11">
        <v>2013</v>
      </c>
      <c r="Q3779" s="11">
        <v>12</v>
      </c>
      <c r="R3779" s="11">
        <v>2</v>
      </c>
    </row>
    <row r="3780" spans="1:18">
      <c r="A3780" s="10" t="s">
        <v>7535</v>
      </c>
      <c r="B3780" s="11" t="s">
        <v>675</v>
      </c>
      <c r="C3780" s="11" t="s">
        <v>4177</v>
      </c>
      <c r="D3780" s="11">
        <v>98023</v>
      </c>
      <c r="E3780" s="16">
        <v>220000</v>
      </c>
      <c r="F3780" s="12">
        <v>4</v>
      </c>
      <c r="G3780" s="15">
        <v>2.5</v>
      </c>
      <c r="H3780" s="15">
        <v>2240</v>
      </c>
      <c r="I3780" s="13">
        <v>98</v>
      </c>
      <c r="J3780" s="11">
        <v>0</v>
      </c>
      <c r="K3780" s="15" t="s">
        <v>4183</v>
      </c>
      <c r="L3780" s="11" t="s">
        <v>4178</v>
      </c>
      <c r="M3780" s="11" t="s">
        <v>4184</v>
      </c>
      <c r="N3780" s="11" t="s">
        <v>4179</v>
      </c>
      <c r="O3780" s="11">
        <v>37</v>
      </c>
      <c r="P3780" s="11">
        <v>0</v>
      </c>
      <c r="Q3780" s="11">
        <v>37</v>
      </c>
      <c r="R3780" s="11">
        <v>1</v>
      </c>
    </row>
    <row r="3781" spans="1:18">
      <c r="A3781" s="10" t="s">
        <v>3904</v>
      </c>
      <c r="B3781" s="11" t="s">
        <v>3630</v>
      </c>
      <c r="C3781" s="11" t="s">
        <v>4177</v>
      </c>
      <c r="D3781" s="11">
        <v>98047</v>
      </c>
      <c r="E3781" s="16">
        <v>220000</v>
      </c>
      <c r="F3781" s="12">
        <v>4</v>
      </c>
      <c r="G3781" s="15">
        <v>2.5</v>
      </c>
      <c r="H3781" s="15">
        <v>2160</v>
      </c>
      <c r="I3781" s="13">
        <v>102</v>
      </c>
      <c r="J3781" s="11">
        <v>0</v>
      </c>
      <c r="K3781" s="15" t="s">
        <v>4183</v>
      </c>
      <c r="L3781" s="11" t="s">
        <v>4183</v>
      </c>
      <c r="M3781" s="11" t="s">
        <v>4184</v>
      </c>
      <c r="N3781" s="11" t="s">
        <v>4180</v>
      </c>
      <c r="O3781" s="11">
        <v>32</v>
      </c>
      <c r="P3781" s="11">
        <v>0</v>
      </c>
      <c r="Q3781" s="11">
        <v>32</v>
      </c>
      <c r="R3781" s="11">
        <v>2</v>
      </c>
    </row>
    <row r="3782" spans="1:18">
      <c r="A3782" s="10" t="s">
        <v>7536</v>
      </c>
      <c r="B3782" s="11" t="s">
        <v>49</v>
      </c>
      <c r="C3782" s="11" t="s">
        <v>4177</v>
      </c>
      <c r="D3782" s="11">
        <v>98106</v>
      </c>
      <c r="E3782" s="16">
        <v>220000</v>
      </c>
      <c r="F3782" s="12">
        <v>4</v>
      </c>
      <c r="G3782" s="15">
        <v>1</v>
      </c>
      <c r="H3782" s="15">
        <v>1200</v>
      </c>
      <c r="I3782" s="13">
        <v>183</v>
      </c>
      <c r="J3782" s="11">
        <v>0</v>
      </c>
      <c r="K3782" s="15" t="s">
        <v>4183</v>
      </c>
      <c r="L3782" s="11" t="s">
        <v>4183</v>
      </c>
      <c r="M3782" s="11" t="s">
        <v>4184</v>
      </c>
      <c r="N3782" s="11" t="s">
        <v>4180</v>
      </c>
      <c r="O3782" s="11">
        <v>102</v>
      </c>
      <c r="P3782" s="11">
        <v>1998</v>
      </c>
      <c r="Q3782" s="11">
        <v>27</v>
      </c>
      <c r="R3782" s="11">
        <v>1.5</v>
      </c>
    </row>
    <row r="3783" spans="1:18">
      <c r="A3783" s="10" t="s">
        <v>7537</v>
      </c>
      <c r="B3783" s="11" t="s">
        <v>49</v>
      </c>
      <c r="C3783" s="11" t="s">
        <v>4177</v>
      </c>
      <c r="D3783" s="11">
        <v>98146</v>
      </c>
      <c r="E3783" s="16">
        <v>220000</v>
      </c>
      <c r="F3783" s="12">
        <v>3</v>
      </c>
      <c r="G3783" s="15">
        <v>1</v>
      </c>
      <c r="H3783" s="15">
        <v>1050</v>
      </c>
      <c r="I3783" s="13">
        <v>210</v>
      </c>
      <c r="J3783" s="11">
        <v>0</v>
      </c>
      <c r="K3783" s="15" t="s">
        <v>4183</v>
      </c>
      <c r="L3783" s="11" t="s">
        <v>4183</v>
      </c>
      <c r="M3783" s="11" t="s">
        <v>4184</v>
      </c>
      <c r="N3783" s="11" t="s">
        <v>4180</v>
      </c>
      <c r="O3783" s="11">
        <v>83</v>
      </c>
      <c r="P3783" s="11">
        <v>1999</v>
      </c>
      <c r="Q3783" s="11">
        <v>26</v>
      </c>
      <c r="R3783" s="11">
        <v>1</v>
      </c>
    </row>
    <row r="3784" spans="1:18">
      <c r="A3784" s="10" t="s">
        <v>7538</v>
      </c>
      <c r="B3784" s="11" t="s">
        <v>93</v>
      </c>
      <c r="C3784" s="11" t="s">
        <v>4177</v>
      </c>
      <c r="D3784" s="11">
        <v>98178</v>
      </c>
      <c r="E3784" s="16">
        <v>220000</v>
      </c>
      <c r="F3784" s="12">
        <v>3</v>
      </c>
      <c r="G3784" s="15">
        <v>2</v>
      </c>
      <c r="H3784" s="15">
        <v>1410</v>
      </c>
      <c r="I3784" s="13">
        <v>156</v>
      </c>
      <c r="J3784" s="11">
        <v>0</v>
      </c>
      <c r="K3784" s="15" t="s">
        <v>4183</v>
      </c>
      <c r="L3784" s="11" t="s">
        <v>4183</v>
      </c>
      <c r="M3784" s="11" t="s">
        <v>4184</v>
      </c>
      <c r="N3784" s="11" t="s">
        <v>4179</v>
      </c>
      <c r="O3784" s="11">
        <v>85</v>
      </c>
      <c r="P3784" s="11">
        <v>2001</v>
      </c>
      <c r="Q3784" s="11">
        <v>24</v>
      </c>
      <c r="R3784" s="11">
        <v>1</v>
      </c>
    </row>
    <row r="3785" spans="1:18">
      <c r="A3785" s="10" t="s">
        <v>7539</v>
      </c>
      <c r="B3785" s="11" t="s">
        <v>84</v>
      </c>
      <c r="C3785" s="11" t="s">
        <v>4177</v>
      </c>
      <c r="D3785" s="11">
        <v>98042</v>
      </c>
      <c r="E3785" s="16">
        <v>219950</v>
      </c>
      <c r="F3785" s="12">
        <v>3</v>
      </c>
      <c r="G3785" s="15">
        <v>1.5</v>
      </c>
      <c r="H3785" s="15">
        <v>1620</v>
      </c>
      <c r="I3785" s="13">
        <v>136</v>
      </c>
      <c r="J3785" s="11">
        <v>0</v>
      </c>
      <c r="K3785" s="15" t="s">
        <v>4183</v>
      </c>
      <c r="L3785" s="11" t="s">
        <v>4183</v>
      </c>
      <c r="M3785" s="11" t="s">
        <v>4184</v>
      </c>
      <c r="N3785" s="11" t="s">
        <v>4179</v>
      </c>
      <c r="O3785" s="11">
        <v>58</v>
      </c>
      <c r="P3785" s="11">
        <v>0</v>
      </c>
      <c r="Q3785" s="11">
        <v>58</v>
      </c>
      <c r="R3785" s="11">
        <v>1</v>
      </c>
    </row>
    <row r="3786" spans="1:18">
      <c r="A3786" s="10" t="s">
        <v>7540</v>
      </c>
      <c r="B3786" s="11" t="s">
        <v>675</v>
      </c>
      <c r="C3786" s="11" t="s">
        <v>4177</v>
      </c>
      <c r="D3786" s="11">
        <v>98023</v>
      </c>
      <c r="E3786" s="16">
        <v>219950</v>
      </c>
      <c r="F3786" s="12">
        <v>3</v>
      </c>
      <c r="G3786" s="15">
        <v>2.25</v>
      </c>
      <c r="H3786" s="15">
        <v>1500</v>
      </c>
      <c r="I3786" s="13">
        <v>147</v>
      </c>
      <c r="J3786" s="11">
        <v>0</v>
      </c>
      <c r="K3786" s="15" t="s">
        <v>4183</v>
      </c>
      <c r="L3786" s="11" t="s">
        <v>4178</v>
      </c>
      <c r="M3786" s="11" t="s">
        <v>4184</v>
      </c>
      <c r="N3786" s="11" t="s">
        <v>4180</v>
      </c>
      <c r="O3786" s="11">
        <v>41</v>
      </c>
      <c r="P3786" s="11">
        <v>0</v>
      </c>
      <c r="Q3786" s="11">
        <v>41</v>
      </c>
      <c r="R3786" s="11">
        <v>1</v>
      </c>
    </row>
    <row r="3787" spans="1:18">
      <c r="A3787" s="10" t="s">
        <v>7541</v>
      </c>
      <c r="B3787" s="11" t="s">
        <v>675</v>
      </c>
      <c r="C3787" s="11" t="s">
        <v>4177</v>
      </c>
      <c r="D3787" s="11">
        <v>98003</v>
      </c>
      <c r="E3787" s="16">
        <v>219950</v>
      </c>
      <c r="F3787" s="12">
        <v>3</v>
      </c>
      <c r="G3787" s="15">
        <v>1.5</v>
      </c>
      <c r="H3787" s="15">
        <v>1650</v>
      </c>
      <c r="I3787" s="13">
        <v>133</v>
      </c>
      <c r="J3787" s="11">
        <v>0</v>
      </c>
      <c r="K3787" s="15" t="s">
        <v>4183</v>
      </c>
      <c r="L3787" s="11" t="s">
        <v>4178</v>
      </c>
      <c r="M3787" s="11" t="s">
        <v>4184</v>
      </c>
      <c r="N3787" s="11" t="s">
        <v>4180</v>
      </c>
      <c r="O3787" s="11">
        <v>58</v>
      </c>
      <c r="P3787" s="11">
        <v>2011</v>
      </c>
      <c r="Q3787" s="11">
        <v>14</v>
      </c>
      <c r="R3787" s="11">
        <v>1</v>
      </c>
    </row>
    <row r="3788" spans="1:18">
      <c r="A3788" s="10" t="s">
        <v>7542</v>
      </c>
      <c r="B3788" s="11" t="s">
        <v>675</v>
      </c>
      <c r="C3788" s="11" t="s">
        <v>4177</v>
      </c>
      <c r="D3788" s="11">
        <v>98003</v>
      </c>
      <c r="E3788" s="16">
        <v>219900</v>
      </c>
      <c r="F3788" s="12">
        <v>3</v>
      </c>
      <c r="G3788" s="15">
        <v>1</v>
      </c>
      <c r="H3788" s="11">
        <v>970</v>
      </c>
      <c r="I3788" s="13">
        <v>227</v>
      </c>
      <c r="J3788" s="11">
        <v>0</v>
      </c>
      <c r="K3788" s="15" t="s">
        <v>4183</v>
      </c>
      <c r="L3788" s="11" t="s">
        <v>4183</v>
      </c>
      <c r="M3788" s="11" t="s">
        <v>4184</v>
      </c>
      <c r="N3788" s="11" t="s">
        <v>4179</v>
      </c>
      <c r="O3788" s="11">
        <v>58</v>
      </c>
      <c r="P3788" s="11">
        <v>0</v>
      </c>
      <c r="Q3788" s="11">
        <v>58</v>
      </c>
      <c r="R3788" s="11">
        <v>1</v>
      </c>
    </row>
    <row r="3789" spans="1:18">
      <c r="A3789" s="10" t="s">
        <v>7543</v>
      </c>
      <c r="B3789" s="11" t="s">
        <v>49</v>
      </c>
      <c r="C3789" s="11" t="s">
        <v>4177</v>
      </c>
      <c r="D3789" s="11">
        <v>98146</v>
      </c>
      <c r="E3789" s="16">
        <v>219900</v>
      </c>
      <c r="F3789" s="12">
        <v>3</v>
      </c>
      <c r="G3789" s="15">
        <v>1</v>
      </c>
      <c r="H3789" s="11">
        <v>910</v>
      </c>
      <c r="I3789" s="13">
        <v>242</v>
      </c>
      <c r="J3789" s="11">
        <v>0</v>
      </c>
      <c r="K3789" s="15" t="s">
        <v>4183</v>
      </c>
      <c r="L3789" s="11" t="s">
        <v>4183</v>
      </c>
      <c r="M3789" s="11" t="s">
        <v>4184</v>
      </c>
      <c r="N3789" s="11" t="s">
        <v>4195</v>
      </c>
      <c r="O3789" s="11">
        <v>69</v>
      </c>
      <c r="P3789" s="11">
        <v>0</v>
      </c>
      <c r="Q3789" s="11">
        <v>69</v>
      </c>
      <c r="R3789" s="11">
        <v>1</v>
      </c>
    </row>
    <row r="3790" spans="1:18">
      <c r="A3790" s="10" t="s">
        <v>7544</v>
      </c>
      <c r="B3790" s="11" t="s">
        <v>519</v>
      </c>
      <c r="C3790" s="11" t="s">
        <v>4177</v>
      </c>
      <c r="D3790" s="11">
        <v>98002</v>
      </c>
      <c r="E3790" s="16">
        <v>219500</v>
      </c>
      <c r="F3790" s="12">
        <v>3</v>
      </c>
      <c r="G3790" s="15">
        <v>1</v>
      </c>
      <c r="H3790" s="15">
        <v>1090</v>
      </c>
      <c r="I3790" s="13">
        <v>201</v>
      </c>
      <c r="J3790" s="11">
        <v>0</v>
      </c>
      <c r="K3790" s="15" t="s">
        <v>4183</v>
      </c>
      <c r="L3790" s="11" t="s">
        <v>4183</v>
      </c>
      <c r="M3790" s="11" t="s">
        <v>4184</v>
      </c>
      <c r="N3790" s="11" t="s">
        <v>4181</v>
      </c>
      <c r="O3790" s="11">
        <v>113</v>
      </c>
      <c r="P3790" s="11">
        <v>0</v>
      </c>
      <c r="Q3790" s="11">
        <v>113</v>
      </c>
      <c r="R3790" s="11">
        <v>1.5</v>
      </c>
    </row>
    <row r="3791" spans="1:18">
      <c r="A3791" s="10" t="s">
        <v>3914</v>
      </c>
      <c r="B3791" s="11" t="s">
        <v>1035</v>
      </c>
      <c r="C3791" s="11" t="s">
        <v>4177</v>
      </c>
      <c r="D3791" s="11">
        <v>98022</v>
      </c>
      <c r="E3791" s="16">
        <v>218000</v>
      </c>
      <c r="F3791" s="12">
        <v>3</v>
      </c>
      <c r="G3791" s="15">
        <v>1</v>
      </c>
      <c r="H3791" s="11">
        <v>960</v>
      </c>
      <c r="I3791" s="13">
        <v>227</v>
      </c>
      <c r="J3791" s="11">
        <v>0</v>
      </c>
      <c r="K3791" s="15" t="s">
        <v>4183</v>
      </c>
      <c r="L3791" s="11" t="s">
        <v>4183</v>
      </c>
      <c r="M3791" s="11" t="s">
        <v>4184</v>
      </c>
      <c r="N3791" s="11" t="s">
        <v>4181</v>
      </c>
      <c r="O3791" s="11">
        <v>43</v>
      </c>
      <c r="P3791" s="11">
        <v>0</v>
      </c>
      <c r="Q3791" s="11">
        <v>43</v>
      </c>
      <c r="R3791" s="11">
        <v>1</v>
      </c>
    </row>
    <row r="3792" spans="1:18">
      <c r="A3792" s="10" t="s">
        <v>7545</v>
      </c>
      <c r="B3792" s="11" t="s">
        <v>675</v>
      </c>
      <c r="C3792" s="11" t="s">
        <v>4177</v>
      </c>
      <c r="D3792" s="11">
        <v>98023</v>
      </c>
      <c r="E3792" s="16">
        <v>218000</v>
      </c>
      <c r="F3792" s="12">
        <v>3</v>
      </c>
      <c r="G3792" s="15">
        <v>1.5</v>
      </c>
      <c r="H3792" s="15">
        <v>1330</v>
      </c>
      <c r="I3792" s="13">
        <v>164</v>
      </c>
      <c r="J3792" s="11">
        <v>0</v>
      </c>
      <c r="K3792" s="15" t="s">
        <v>4183</v>
      </c>
      <c r="L3792" s="11" t="s">
        <v>4183</v>
      </c>
      <c r="M3792" s="11" t="s">
        <v>4184</v>
      </c>
      <c r="N3792" s="11" t="s">
        <v>4179</v>
      </c>
      <c r="O3792" s="11">
        <v>57</v>
      </c>
      <c r="P3792" s="11">
        <v>0</v>
      </c>
      <c r="Q3792" s="11">
        <v>57</v>
      </c>
      <c r="R3792" s="11">
        <v>1</v>
      </c>
    </row>
    <row r="3793" spans="1:18">
      <c r="A3793" s="10" t="s">
        <v>7546</v>
      </c>
      <c r="B3793" s="11" t="s">
        <v>920</v>
      </c>
      <c r="C3793" s="11" t="s">
        <v>4177</v>
      </c>
      <c r="D3793" s="11">
        <v>98038</v>
      </c>
      <c r="E3793" s="16">
        <v>218000</v>
      </c>
      <c r="F3793" s="12">
        <v>2</v>
      </c>
      <c r="G3793" s="15">
        <v>2</v>
      </c>
      <c r="H3793" s="15">
        <v>1310</v>
      </c>
      <c r="I3793" s="13">
        <v>166</v>
      </c>
      <c r="J3793" s="11">
        <v>0</v>
      </c>
      <c r="K3793" s="15" t="s">
        <v>4183</v>
      </c>
      <c r="L3793" s="11" t="s">
        <v>4183</v>
      </c>
      <c r="M3793" s="11" t="s">
        <v>4184</v>
      </c>
      <c r="N3793" s="11" t="s">
        <v>4180</v>
      </c>
      <c r="O3793" s="11">
        <v>21</v>
      </c>
      <c r="P3793" s="11">
        <v>2003</v>
      </c>
      <c r="Q3793" s="11">
        <v>22</v>
      </c>
      <c r="R3793" s="11">
        <v>2</v>
      </c>
    </row>
    <row r="3794" spans="1:18">
      <c r="A3794" s="10" t="s">
        <v>3917</v>
      </c>
      <c r="B3794" s="11" t="s">
        <v>49</v>
      </c>
      <c r="C3794" s="11" t="s">
        <v>4177</v>
      </c>
      <c r="D3794" s="11">
        <v>98178</v>
      </c>
      <c r="E3794" s="16">
        <v>218000</v>
      </c>
      <c r="F3794" s="12">
        <v>3</v>
      </c>
      <c r="G3794" s="15">
        <v>1</v>
      </c>
      <c r="H3794" s="11">
        <v>880</v>
      </c>
      <c r="I3794" s="13">
        <v>248</v>
      </c>
      <c r="J3794" s="11">
        <v>0</v>
      </c>
      <c r="K3794" s="15" t="s">
        <v>4183</v>
      </c>
      <c r="L3794" s="11" t="s">
        <v>4183</v>
      </c>
      <c r="M3794" s="11" t="s">
        <v>4184</v>
      </c>
      <c r="N3794" s="11" t="s">
        <v>4179</v>
      </c>
      <c r="O3794" s="11">
        <v>80</v>
      </c>
      <c r="P3794" s="11">
        <v>0</v>
      </c>
      <c r="Q3794" s="11">
        <v>80</v>
      </c>
      <c r="R3794" s="11">
        <v>1</v>
      </c>
    </row>
    <row r="3795" spans="1:18">
      <c r="A3795" s="10" t="s">
        <v>7547</v>
      </c>
      <c r="B3795" s="11" t="s">
        <v>49</v>
      </c>
      <c r="C3795" s="11" t="s">
        <v>4177</v>
      </c>
      <c r="D3795" s="11">
        <v>98106</v>
      </c>
      <c r="E3795" s="16">
        <v>218000</v>
      </c>
      <c r="F3795" s="12">
        <v>3</v>
      </c>
      <c r="G3795" s="15">
        <v>1</v>
      </c>
      <c r="H3795" s="15">
        <v>1020</v>
      </c>
      <c r="I3795" s="13">
        <v>214</v>
      </c>
      <c r="J3795" s="11">
        <v>0</v>
      </c>
      <c r="K3795" s="15" t="s">
        <v>4183</v>
      </c>
      <c r="L3795" s="11" t="s">
        <v>4183</v>
      </c>
      <c r="M3795" s="11" t="s">
        <v>4184</v>
      </c>
      <c r="N3795" s="11" t="s">
        <v>4180</v>
      </c>
      <c r="O3795" s="11">
        <v>69</v>
      </c>
      <c r="P3795" s="11">
        <v>2001</v>
      </c>
      <c r="Q3795" s="11">
        <v>24</v>
      </c>
      <c r="R3795" s="11">
        <v>1</v>
      </c>
    </row>
    <row r="3796" spans="1:18">
      <c r="A3796" s="10" t="s">
        <v>7548</v>
      </c>
      <c r="B3796" s="11" t="s">
        <v>675</v>
      </c>
      <c r="C3796" s="11" t="s">
        <v>4177</v>
      </c>
      <c r="D3796" s="11">
        <v>98003</v>
      </c>
      <c r="E3796" s="16">
        <v>217500</v>
      </c>
      <c r="F3796" s="12">
        <v>3</v>
      </c>
      <c r="G3796" s="15">
        <v>1.75</v>
      </c>
      <c r="H3796" s="15">
        <v>1400</v>
      </c>
      <c r="I3796" s="13">
        <v>155</v>
      </c>
      <c r="J3796" s="11">
        <v>0</v>
      </c>
      <c r="K3796" s="15" t="s">
        <v>4183</v>
      </c>
      <c r="L3796" s="11" t="s">
        <v>4183</v>
      </c>
      <c r="M3796" s="11" t="s">
        <v>4184</v>
      </c>
      <c r="N3796" s="11" t="s">
        <v>4179</v>
      </c>
      <c r="O3796" s="11">
        <v>41</v>
      </c>
      <c r="P3796" s="11">
        <v>0</v>
      </c>
      <c r="Q3796" s="11">
        <v>41</v>
      </c>
      <c r="R3796" s="11">
        <v>1</v>
      </c>
    </row>
    <row r="3797" spans="1:18">
      <c r="A3797" s="10" t="s">
        <v>7549</v>
      </c>
      <c r="B3797" s="11" t="s">
        <v>459</v>
      </c>
      <c r="C3797" s="11" t="s">
        <v>4177</v>
      </c>
      <c r="D3797" s="11">
        <v>98198</v>
      </c>
      <c r="E3797" s="16">
        <v>216500</v>
      </c>
      <c r="F3797" s="12">
        <v>2</v>
      </c>
      <c r="G3797" s="15">
        <v>1.75</v>
      </c>
      <c r="H3797" s="15">
        <v>1390</v>
      </c>
      <c r="I3797" s="13">
        <v>156</v>
      </c>
      <c r="J3797" s="11">
        <v>0</v>
      </c>
      <c r="K3797" s="15" t="s">
        <v>4183</v>
      </c>
      <c r="L3797" s="11" t="s">
        <v>4183</v>
      </c>
      <c r="M3797" s="11" t="s">
        <v>4184</v>
      </c>
      <c r="N3797" s="11" t="s">
        <v>4179</v>
      </c>
      <c r="O3797" s="11">
        <v>45</v>
      </c>
      <c r="P3797" s="11">
        <v>0</v>
      </c>
      <c r="Q3797" s="11">
        <v>45</v>
      </c>
      <c r="R3797" s="11">
        <v>1</v>
      </c>
    </row>
    <row r="3798" spans="1:18">
      <c r="A3798" s="10" t="s">
        <v>7550</v>
      </c>
      <c r="B3798" s="11" t="s">
        <v>137</v>
      </c>
      <c r="C3798" s="11" t="s">
        <v>4177</v>
      </c>
      <c r="D3798" s="11">
        <v>98053</v>
      </c>
      <c r="E3798" s="16">
        <v>216000</v>
      </c>
      <c r="F3798" s="12">
        <v>3</v>
      </c>
      <c r="G3798" s="15">
        <v>2.75</v>
      </c>
      <c r="H3798" s="15">
        <v>2210</v>
      </c>
      <c r="I3798" s="13">
        <v>98</v>
      </c>
      <c r="J3798" s="11">
        <v>0</v>
      </c>
      <c r="K3798" s="15" t="s">
        <v>4183</v>
      </c>
      <c r="L3798" s="11" t="s">
        <v>4183</v>
      </c>
      <c r="M3798" s="11" t="s">
        <v>4184</v>
      </c>
      <c r="N3798" s="11" t="s">
        <v>4180</v>
      </c>
      <c r="O3798" s="11">
        <v>17</v>
      </c>
      <c r="P3798" s="11">
        <v>0</v>
      </c>
      <c r="Q3798" s="11">
        <v>17</v>
      </c>
      <c r="R3798" s="11">
        <v>2</v>
      </c>
    </row>
    <row r="3799" spans="1:18">
      <c r="A3799" s="10" t="s">
        <v>7551</v>
      </c>
      <c r="B3799" s="11" t="s">
        <v>519</v>
      </c>
      <c r="C3799" s="11" t="s">
        <v>4177</v>
      </c>
      <c r="D3799" s="11">
        <v>98001</v>
      </c>
      <c r="E3799" s="16">
        <v>215500</v>
      </c>
      <c r="F3799" s="12">
        <v>2</v>
      </c>
      <c r="G3799" s="15">
        <v>1.75</v>
      </c>
      <c r="H3799" s="15">
        <v>1220</v>
      </c>
      <c r="I3799" s="13">
        <v>177</v>
      </c>
      <c r="J3799" s="11">
        <v>0</v>
      </c>
      <c r="K3799" s="15" t="s">
        <v>4183</v>
      </c>
      <c r="L3799" s="11" t="s">
        <v>4183</v>
      </c>
      <c r="M3799" s="11" t="s">
        <v>4184</v>
      </c>
      <c r="N3799" s="11" t="s">
        <v>4180</v>
      </c>
      <c r="O3799" s="11">
        <v>53</v>
      </c>
      <c r="P3799" s="11">
        <v>2002</v>
      </c>
      <c r="Q3799" s="11">
        <v>23</v>
      </c>
      <c r="R3799" s="11">
        <v>1</v>
      </c>
    </row>
    <row r="3800" spans="1:18">
      <c r="A3800" s="10" t="s">
        <v>7552</v>
      </c>
      <c r="B3800" s="11" t="s">
        <v>379</v>
      </c>
      <c r="C3800" s="11" t="s">
        <v>4177</v>
      </c>
      <c r="D3800" s="11">
        <v>98168</v>
      </c>
      <c r="E3800" s="16">
        <v>215000</v>
      </c>
      <c r="F3800" s="12">
        <v>2</v>
      </c>
      <c r="G3800" s="15">
        <v>1</v>
      </c>
      <c r="H3800" s="15">
        <v>1320</v>
      </c>
      <c r="I3800" s="13">
        <v>163</v>
      </c>
      <c r="J3800" s="11">
        <v>0</v>
      </c>
      <c r="K3800" s="15" t="s">
        <v>4183</v>
      </c>
      <c r="L3800" s="11" t="s">
        <v>4183</v>
      </c>
      <c r="M3800" s="11" t="s">
        <v>4184</v>
      </c>
      <c r="N3800" s="11" t="s">
        <v>4179</v>
      </c>
      <c r="O3800" s="11">
        <v>82</v>
      </c>
      <c r="P3800" s="11">
        <v>0</v>
      </c>
      <c r="Q3800" s="11">
        <v>82</v>
      </c>
      <c r="R3800" s="11">
        <v>1</v>
      </c>
    </row>
    <row r="3801" spans="1:18">
      <c r="A3801" s="10" t="s">
        <v>3924</v>
      </c>
      <c r="B3801" s="11" t="s">
        <v>1035</v>
      </c>
      <c r="C3801" s="11" t="s">
        <v>4177</v>
      </c>
      <c r="D3801" s="11">
        <v>98022</v>
      </c>
      <c r="E3801" s="16">
        <v>215000</v>
      </c>
      <c r="F3801" s="12">
        <v>4</v>
      </c>
      <c r="G3801" s="15">
        <v>1.5</v>
      </c>
      <c r="H3801" s="15">
        <v>1860</v>
      </c>
      <c r="I3801" s="13">
        <v>116</v>
      </c>
      <c r="J3801" s="11">
        <v>0</v>
      </c>
      <c r="K3801" s="15" t="s">
        <v>4183</v>
      </c>
      <c r="L3801" s="11" t="s">
        <v>4183</v>
      </c>
      <c r="M3801" s="11" t="s">
        <v>4184</v>
      </c>
      <c r="N3801" s="11" t="s">
        <v>4181</v>
      </c>
      <c r="O3801" s="11">
        <v>105</v>
      </c>
      <c r="P3801" s="11">
        <v>0</v>
      </c>
      <c r="Q3801" s="11">
        <v>105</v>
      </c>
      <c r="R3801" s="11">
        <v>1.5</v>
      </c>
    </row>
    <row r="3802" spans="1:18">
      <c r="A3802" s="10" t="s">
        <v>7553</v>
      </c>
      <c r="B3802" s="11" t="s">
        <v>675</v>
      </c>
      <c r="C3802" s="11" t="s">
        <v>4177</v>
      </c>
      <c r="D3802" s="11">
        <v>98023</v>
      </c>
      <c r="E3802" s="16">
        <v>215000</v>
      </c>
      <c r="F3802" s="12">
        <v>3</v>
      </c>
      <c r="G3802" s="15">
        <v>1</v>
      </c>
      <c r="H3802" s="11">
        <v>960</v>
      </c>
      <c r="I3802" s="13">
        <v>224</v>
      </c>
      <c r="J3802" s="11">
        <v>0</v>
      </c>
      <c r="K3802" s="15" t="s">
        <v>4183</v>
      </c>
      <c r="L3802" s="11" t="s">
        <v>4183</v>
      </c>
      <c r="M3802" s="11" t="s">
        <v>4184</v>
      </c>
      <c r="N3802" s="11" t="s">
        <v>4181</v>
      </c>
      <c r="O3802" s="11">
        <v>58</v>
      </c>
      <c r="P3802" s="11">
        <v>0</v>
      </c>
      <c r="Q3802" s="11">
        <v>58</v>
      </c>
      <c r="R3802" s="11">
        <v>1</v>
      </c>
    </row>
    <row r="3803" spans="1:18">
      <c r="A3803" s="10" t="s">
        <v>7554</v>
      </c>
      <c r="B3803" s="11" t="s">
        <v>675</v>
      </c>
      <c r="C3803" s="11" t="s">
        <v>4177</v>
      </c>
      <c r="D3803" s="11">
        <v>98023</v>
      </c>
      <c r="E3803" s="16">
        <v>215000</v>
      </c>
      <c r="F3803" s="12">
        <v>3</v>
      </c>
      <c r="G3803" s="15">
        <v>1.75</v>
      </c>
      <c r="H3803" s="15">
        <v>1770</v>
      </c>
      <c r="I3803" s="13">
        <v>121</v>
      </c>
      <c r="J3803" s="11">
        <v>1</v>
      </c>
      <c r="K3803" s="15" t="s">
        <v>4183</v>
      </c>
      <c r="L3803" s="11" t="s">
        <v>4183</v>
      </c>
      <c r="M3803" s="11" t="s">
        <v>4184</v>
      </c>
      <c r="N3803" s="11" t="s">
        <v>4180</v>
      </c>
      <c r="O3803" s="11">
        <v>66</v>
      </c>
      <c r="P3803" s="11">
        <v>1989</v>
      </c>
      <c r="Q3803" s="11">
        <v>36</v>
      </c>
      <c r="R3803" s="11">
        <v>1</v>
      </c>
    </row>
    <row r="3804" spans="1:18">
      <c r="A3804" s="10" t="s">
        <v>7555</v>
      </c>
      <c r="B3804" s="11" t="s">
        <v>1392</v>
      </c>
      <c r="C3804" s="11" t="s">
        <v>4177</v>
      </c>
      <c r="D3804" s="11">
        <v>98031</v>
      </c>
      <c r="E3804" s="16">
        <v>215000</v>
      </c>
      <c r="F3804" s="12">
        <v>3</v>
      </c>
      <c r="G3804" s="15">
        <v>1</v>
      </c>
      <c r="H3804" s="11">
        <v>970</v>
      </c>
      <c r="I3804" s="13">
        <v>222</v>
      </c>
      <c r="J3804" s="11">
        <v>0</v>
      </c>
      <c r="K3804" s="15" t="s">
        <v>4183</v>
      </c>
      <c r="L3804" s="11" t="s">
        <v>4183</v>
      </c>
      <c r="M3804" s="11" t="s">
        <v>4184</v>
      </c>
      <c r="N3804" s="11" t="s">
        <v>4179</v>
      </c>
      <c r="O3804" s="11">
        <v>55</v>
      </c>
      <c r="P3804" s="11">
        <v>0</v>
      </c>
      <c r="Q3804" s="11">
        <v>55</v>
      </c>
      <c r="R3804" s="11">
        <v>1</v>
      </c>
    </row>
    <row r="3805" spans="1:18">
      <c r="A3805" s="10" t="s">
        <v>7556</v>
      </c>
      <c r="B3805" s="11" t="s">
        <v>1392</v>
      </c>
      <c r="C3805" s="11" t="s">
        <v>4177</v>
      </c>
      <c r="D3805" s="11">
        <v>98032</v>
      </c>
      <c r="E3805" s="16">
        <v>215000</v>
      </c>
      <c r="F3805" s="12">
        <v>3</v>
      </c>
      <c r="G3805" s="15">
        <v>1</v>
      </c>
      <c r="H3805" s="15">
        <v>1200</v>
      </c>
      <c r="I3805" s="13">
        <v>179</v>
      </c>
      <c r="J3805" s="11">
        <v>0</v>
      </c>
      <c r="K3805" s="15" t="s">
        <v>4183</v>
      </c>
      <c r="L3805" s="11" t="s">
        <v>4183</v>
      </c>
      <c r="M3805" s="11" t="s">
        <v>4184</v>
      </c>
      <c r="N3805" s="11" t="s">
        <v>4179</v>
      </c>
      <c r="O3805" s="11">
        <v>58</v>
      </c>
      <c r="P3805" s="11">
        <v>0</v>
      </c>
      <c r="Q3805" s="11">
        <v>58</v>
      </c>
      <c r="R3805" s="11">
        <v>1</v>
      </c>
    </row>
    <row r="3806" spans="1:18">
      <c r="A3806" s="10" t="s">
        <v>7557</v>
      </c>
      <c r="B3806" s="11" t="s">
        <v>920</v>
      </c>
      <c r="C3806" s="11" t="s">
        <v>4177</v>
      </c>
      <c r="D3806" s="11">
        <v>98038</v>
      </c>
      <c r="E3806" s="16">
        <v>215000</v>
      </c>
      <c r="F3806" s="12">
        <v>3</v>
      </c>
      <c r="G3806" s="15">
        <v>1</v>
      </c>
      <c r="H3806" s="15">
        <v>1160</v>
      </c>
      <c r="I3806" s="13">
        <v>185</v>
      </c>
      <c r="J3806" s="11">
        <v>0</v>
      </c>
      <c r="K3806" s="15" t="s">
        <v>4183</v>
      </c>
      <c r="L3806" s="11" t="s">
        <v>4183</v>
      </c>
      <c r="M3806" s="11" t="s">
        <v>4184</v>
      </c>
      <c r="N3806" s="11" t="s">
        <v>4179</v>
      </c>
      <c r="O3806" s="11">
        <v>56</v>
      </c>
      <c r="P3806" s="11">
        <v>0</v>
      </c>
      <c r="Q3806" s="11">
        <v>56</v>
      </c>
      <c r="R3806" s="11">
        <v>1</v>
      </c>
    </row>
    <row r="3807" spans="1:18">
      <c r="A3807" s="10" t="s">
        <v>3930</v>
      </c>
      <c r="B3807" s="11" t="s">
        <v>3630</v>
      </c>
      <c r="C3807" s="11" t="s">
        <v>4177</v>
      </c>
      <c r="D3807" s="11">
        <v>98047</v>
      </c>
      <c r="E3807" s="16">
        <v>215000</v>
      </c>
      <c r="F3807" s="12">
        <v>3</v>
      </c>
      <c r="G3807" s="15">
        <v>1.75</v>
      </c>
      <c r="H3807" s="15">
        <v>1210</v>
      </c>
      <c r="I3807" s="13">
        <v>178</v>
      </c>
      <c r="J3807" s="11">
        <v>0</v>
      </c>
      <c r="K3807" s="15" t="s">
        <v>4183</v>
      </c>
      <c r="L3807" s="11" t="s">
        <v>4183</v>
      </c>
      <c r="M3807" s="11" t="s">
        <v>4184</v>
      </c>
      <c r="N3807" s="11" t="s">
        <v>4179</v>
      </c>
      <c r="O3807" s="11">
        <v>42</v>
      </c>
      <c r="P3807" s="11">
        <v>0</v>
      </c>
      <c r="Q3807" s="11">
        <v>42</v>
      </c>
      <c r="R3807" s="11">
        <v>1</v>
      </c>
    </row>
    <row r="3808" spans="1:18">
      <c r="A3808" s="10" t="s">
        <v>7558</v>
      </c>
      <c r="B3808" s="11" t="s">
        <v>319</v>
      </c>
      <c r="C3808" s="11" t="s">
        <v>4177</v>
      </c>
      <c r="D3808" s="11">
        <v>98056</v>
      </c>
      <c r="E3808" s="16">
        <v>215000</v>
      </c>
      <c r="F3808" s="12">
        <v>2</v>
      </c>
      <c r="G3808" s="15">
        <v>2.25</v>
      </c>
      <c r="H3808" s="15">
        <v>1610</v>
      </c>
      <c r="I3808" s="13">
        <v>134</v>
      </c>
      <c r="J3808" s="11">
        <v>0</v>
      </c>
      <c r="K3808" s="15" t="s">
        <v>4183</v>
      </c>
      <c r="L3808" s="11" t="s">
        <v>4183</v>
      </c>
      <c r="M3808" s="11" t="s">
        <v>4184</v>
      </c>
      <c r="N3808" s="11" t="s">
        <v>4179</v>
      </c>
      <c r="O3808" s="11">
        <v>46</v>
      </c>
      <c r="P3808" s="11">
        <v>0</v>
      </c>
      <c r="Q3808" s="11">
        <v>46</v>
      </c>
      <c r="R3808" s="11">
        <v>2</v>
      </c>
    </row>
    <row r="3809" spans="1:18">
      <c r="A3809" s="10" t="s">
        <v>7559</v>
      </c>
      <c r="B3809" s="11" t="s">
        <v>5840</v>
      </c>
      <c r="C3809" s="11" t="s">
        <v>4177</v>
      </c>
      <c r="D3809" s="11">
        <v>98168</v>
      </c>
      <c r="E3809" s="16">
        <v>215000</v>
      </c>
      <c r="F3809" s="12">
        <v>3</v>
      </c>
      <c r="G3809" s="15">
        <v>2</v>
      </c>
      <c r="H3809" s="15">
        <v>1340</v>
      </c>
      <c r="I3809" s="13">
        <v>160</v>
      </c>
      <c r="J3809" s="11">
        <v>0</v>
      </c>
      <c r="K3809" s="15" t="s">
        <v>4183</v>
      </c>
      <c r="L3809" s="11" t="s">
        <v>4183</v>
      </c>
      <c r="M3809" s="11" t="s">
        <v>4184</v>
      </c>
      <c r="N3809" s="11" t="s">
        <v>4180</v>
      </c>
      <c r="O3809" s="11">
        <v>94</v>
      </c>
      <c r="P3809" s="11">
        <v>0</v>
      </c>
      <c r="Q3809" s="11">
        <v>94</v>
      </c>
      <c r="R3809" s="11">
        <v>1</v>
      </c>
    </row>
    <row r="3810" spans="1:18">
      <c r="A3810" s="10" t="s">
        <v>7560</v>
      </c>
      <c r="B3810" s="11" t="s">
        <v>49</v>
      </c>
      <c r="C3810" s="11" t="s">
        <v>4177</v>
      </c>
      <c r="D3810" s="11">
        <v>98178</v>
      </c>
      <c r="E3810" s="16">
        <v>215000</v>
      </c>
      <c r="F3810" s="12">
        <v>2</v>
      </c>
      <c r="G3810" s="15">
        <v>1</v>
      </c>
      <c r="H3810" s="11">
        <v>710</v>
      </c>
      <c r="I3810" s="13">
        <v>303</v>
      </c>
      <c r="J3810" s="11">
        <v>0</v>
      </c>
      <c r="K3810" s="15" t="s">
        <v>4183</v>
      </c>
      <c r="L3810" s="11" t="s">
        <v>4183</v>
      </c>
      <c r="M3810" s="11" t="s">
        <v>4184</v>
      </c>
      <c r="N3810" s="11" t="s">
        <v>4180</v>
      </c>
      <c r="O3810" s="11">
        <v>82</v>
      </c>
      <c r="P3810" s="11">
        <v>2002</v>
      </c>
      <c r="Q3810" s="11">
        <v>23</v>
      </c>
      <c r="R3810" s="11">
        <v>1</v>
      </c>
    </row>
    <row r="3811" spans="1:18">
      <c r="A3811" s="10" t="s">
        <v>7561</v>
      </c>
      <c r="B3811" s="11" t="s">
        <v>93</v>
      </c>
      <c r="C3811" s="11" t="s">
        <v>4177</v>
      </c>
      <c r="D3811" s="11">
        <v>98168</v>
      </c>
      <c r="E3811" s="16">
        <v>215000</v>
      </c>
      <c r="F3811" s="12">
        <v>2</v>
      </c>
      <c r="G3811" s="15">
        <v>1</v>
      </c>
      <c r="H3811" s="15">
        <v>1240</v>
      </c>
      <c r="I3811" s="13">
        <v>173</v>
      </c>
      <c r="J3811" s="11">
        <v>0</v>
      </c>
      <c r="K3811" s="15" t="s">
        <v>4183</v>
      </c>
      <c r="L3811" s="11" t="s">
        <v>4183</v>
      </c>
      <c r="M3811" s="11" t="s">
        <v>4184</v>
      </c>
      <c r="N3811" s="11" t="s">
        <v>4180</v>
      </c>
      <c r="O3811" s="11">
        <v>58</v>
      </c>
      <c r="P3811" s="11">
        <v>2011</v>
      </c>
      <c r="Q3811" s="11">
        <v>14</v>
      </c>
      <c r="R3811" s="11">
        <v>1</v>
      </c>
    </row>
    <row r="3812" spans="1:18">
      <c r="A3812" s="10" t="s">
        <v>7562</v>
      </c>
      <c r="B3812" s="11" t="s">
        <v>84</v>
      </c>
      <c r="C3812" s="11" t="s">
        <v>4177</v>
      </c>
      <c r="D3812" s="11">
        <v>98042</v>
      </c>
      <c r="E3812" s="16">
        <v>214950</v>
      </c>
      <c r="F3812" s="12">
        <v>3</v>
      </c>
      <c r="G3812" s="15">
        <v>1.75</v>
      </c>
      <c r="H3812" s="15">
        <v>1570</v>
      </c>
      <c r="I3812" s="13">
        <v>137</v>
      </c>
      <c r="J3812" s="11">
        <v>0</v>
      </c>
      <c r="K3812" s="15" t="s">
        <v>4183</v>
      </c>
      <c r="L3812" s="11" t="s">
        <v>4178</v>
      </c>
      <c r="M3812" s="11" t="s">
        <v>4184</v>
      </c>
      <c r="N3812" s="11" t="s">
        <v>4179</v>
      </c>
      <c r="O3812" s="11">
        <v>48</v>
      </c>
      <c r="P3812" s="11">
        <v>0</v>
      </c>
      <c r="Q3812" s="11">
        <v>48</v>
      </c>
      <c r="R3812" s="11">
        <v>1</v>
      </c>
    </row>
    <row r="3813" spans="1:18">
      <c r="A3813" s="10" t="s">
        <v>7563</v>
      </c>
      <c r="B3813" s="11" t="s">
        <v>319</v>
      </c>
      <c r="C3813" s="11" t="s">
        <v>4177</v>
      </c>
      <c r="D3813" s="11">
        <v>98058</v>
      </c>
      <c r="E3813" s="16">
        <v>214750</v>
      </c>
      <c r="F3813" s="12">
        <v>3</v>
      </c>
      <c r="G3813" s="15">
        <v>1.5</v>
      </c>
      <c r="H3813" s="15">
        <v>1090</v>
      </c>
      <c r="I3813" s="13">
        <v>197</v>
      </c>
      <c r="J3813" s="11">
        <v>0</v>
      </c>
      <c r="K3813" s="15" t="s">
        <v>4183</v>
      </c>
      <c r="L3813" s="11" t="s">
        <v>4183</v>
      </c>
      <c r="M3813" s="11" t="s">
        <v>4184</v>
      </c>
      <c r="N3813" s="11" t="s">
        <v>4180</v>
      </c>
      <c r="O3813" s="11">
        <v>58</v>
      </c>
      <c r="P3813" s="11">
        <v>2014</v>
      </c>
      <c r="Q3813" s="11">
        <v>11</v>
      </c>
      <c r="R3813" s="11">
        <v>1</v>
      </c>
    </row>
    <row r="3814" spans="1:18">
      <c r="A3814" s="10" t="s">
        <v>7564</v>
      </c>
      <c r="B3814" s="11" t="s">
        <v>519</v>
      </c>
      <c r="C3814" s="11" t="s">
        <v>4177</v>
      </c>
      <c r="D3814" s="11">
        <v>98001</v>
      </c>
      <c r="E3814" s="16">
        <v>214100</v>
      </c>
      <c r="F3814" s="12">
        <v>2</v>
      </c>
      <c r="G3814" s="15">
        <v>2.5</v>
      </c>
      <c r="H3814" s="15">
        <v>1150</v>
      </c>
      <c r="I3814" s="13">
        <v>186</v>
      </c>
      <c r="J3814" s="11">
        <v>0</v>
      </c>
      <c r="K3814" s="15" t="s">
        <v>4183</v>
      </c>
      <c r="L3814" s="11" t="s">
        <v>4183</v>
      </c>
      <c r="M3814" s="11" t="s">
        <v>4184</v>
      </c>
      <c r="N3814" s="11" t="s">
        <v>4180</v>
      </c>
      <c r="O3814" s="11">
        <v>21</v>
      </c>
      <c r="P3814" s="11">
        <v>2003</v>
      </c>
      <c r="Q3814" s="11">
        <v>22</v>
      </c>
      <c r="R3814" s="11">
        <v>2</v>
      </c>
    </row>
    <row r="3815" spans="1:18">
      <c r="A3815" s="10" t="s">
        <v>7565</v>
      </c>
      <c r="B3815" s="11" t="s">
        <v>319</v>
      </c>
      <c r="C3815" s="11" t="s">
        <v>4177</v>
      </c>
      <c r="D3815" s="11">
        <v>98055</v>
      </c>
      <c r="E3815" s="16">
        <v>213400</v>
      </c>
      <c r="F3815" s="12">
        <v>3</v>
      </c>
      <c r="G3815" s="15">
        <v>1.5</v>
      </c>
      <c r="H3815" s="15">
        <v>1150</v>
      </c>
      <c r="I3815" s="13">
        <v>186</v>
      </c>
      <c r="J3815" s="11">
        <v>0</v>
      </c>
      <c r="K3815" s="15" t="s">
        <v>4183</v>
      </c>
      <c r="L3815" s="11" t="s">
        <v>4183</v>
      </c>
      <c r="M3815" s="11" t="s">
        <v>4184</v>
      </c>
      <c r="N3815" s="11" t="s">
        <v>4179</v>
      </c>
      <c r="O3815" s="11">
        <v>62</v>
      </c>
      <c r="P3815" s="11">
        <v>0</v>
      </c>
      <c r="Q3815" s="11">
        <v>62</v>
      </c>
      <c r="R3815" s="11">
        <v>1</v>
      </c>
    </row>
    <row r="3816" spans="1:18">
      <c r="A3816" s="10" t="s">
        <v>7566</v>
      </c>
      <c r="B3816" s="11" t="s">
        <v>675</v>
      </c>
      <c r="C3816" s="11" t="s">
        <v>4177</v>
      </c>
      <c r="D3816" s="11">
        <v>98023</v>
      </c>
      <c r="E3816" s="16">
        <v>213000</v>
      </c>
      <c r="F3816" s="12">
        <v>4</v>
      </c>
      <c r="G3816" s="15">
        <v>1.75</v>
      </c>
      <c r="H3816" s="15">
        <v>1980</v>
      </c>
      <c r="I3816" s="13">
        <v>108</v>
      </c>
      <c r="J3816" s="11">
        <v>0</v>
      </c>
      <c r="K3816" s="15" t="s">
        <v>4183</v>
      </c>
      <c r="L3816" s="11" t="s">
        <v>4178</v>
      </c>
      <c r="M3816" s="11" t="s">
        <v>4184</v>
      </c>
      <c r="N3816" s="11" t="s">
        <v>4195</v>
      </c>
      <c r="O3816" s="11">
        <v>47</v>
      </c>
      <c r="P3816" s="11">
        <v>0</v>
      </c>
      <c r="Q3816" s="11">
        <v>47</v>
      </c>
      <c r="R3816" s="11">
        <v>1</v>
      </c>
    </row>
    <row r="3817" spans="1:18">
      <c r="A3817" s="10" t="s">
        <v>7567</v>
      </c>
      <c r="B3817" s="11" t="s">
        <v>49</v>
      </c>
      <c r="C3817" s="11" t="s">
        <v>4177</v>
      </c>
      <c r="D3817" s="11">
        <v>98126</v>
      </c>
      <c r="E3817" s="16">
        <v>212700</v>
      </c>
      <c r="F3817" s="12">
        <v>2</v>
      </c>
      <c r="G3817" s="15">
        <v>1</v>
      </c>
      <c r="H3817" s="11">
        <v>940</v>
      </c>
      <c r="I3817" s="13">
        <v>226</v>
      </c>
      <c r="J3817" s="11">
        <v>0</v>
      </c>
      <c r="K3817" s="15" t="s">
        <v>4183</v>
      </c>
      <c r="L3817" s="11" t="s">
        <v>4183</v>
      </c>
      <c r="M3817" s="11" t="s">
        <v>4184</v>
      </c>
      <c r="N3817" s="11" t="s">
        <v>4180</v>
      </c>
      <c r="O3817" s="11">
        <v>99</v>
      </c>
      <c r="P3817" s="11">
        <v>2003</v>
      </c>
      <c r="Q3817" s="11">
        <v>22</v>
      </c>
      <c r="R3817" s="11">
        <v>1</v>
      </c>
    </row>
    <row r="3818" spans="1:18">
      <c r="A3818" s="10" t="s">
        <v>7568</v>
      </c>
      <c r="B3818" s="11" t="s">
        <v>519</v>
      </c>
      <c r="C3818" s="11" t="s">
        <v>4177</v>
      </c>
      <c r="D3818" s="11">
        <v>98001</v>
      </c>
      <c r="E3818" s="16">
        <v>212500</v>
      </c>
      <c r="F3818" s="12">
        <v>3</v>
      </c>
      <c r="G3818" s="15">
        <v>1</v>
      </c>
      <c r="H3818" s="11">
        <v>920</v>
      </c>
      <c r="I3818" s="13">
        <v>231</v>
      </c>
      <c r="J3818" s="11">
        <v>0</v>
      </c>
      <c r="K3818" s="15" t="s">
        <v>4183</v>
      </c>
      <c r="L3818" s="11" t="s">
        <v>4183</v>
      </c>
      <c r="M3818" s="11" t="s">
        <v>4184</v>
      </c>
      <c r="N3818" s="11" t="s">
        <v>4179</v>
      </c>
      <c r="O3818" s="11">
        <v>48</v>
      </c>
      <c r="P3818" s="11">
        <v>0</v>
      </c>
      <c r="Q3818" s="11">
        <v>48</v>
      </c>
      <c r="R3818" s="11">
        <v>1</v>
      </c>
    </row>
    <row r="3819" spans="1:18">
      <c r="A3819" s="10" t="s">
        <v>7569</v>
      </c>
      <c r="B3819" s="11" t="s">
        <v>49</v>
      </c>
      <c r="C3819" s="11" t="s">
        <v>4177</v>
      </c>
      <c r="D3819" s="11">
        <v>98168</v>
      </c>
      <c r="E3819" s="16">
        <v>212500</v>
      </c>
      <c r="F3819" s="12">
        <v>2</v>
      </c>
      <c r="G3819" s="15">
        <v>2</v>
      </c>
      <c r="H3819" s="15">
        <v>1030</v>
      </c>
      <c r="I3819" s="13">
        <v>206</v>
      </c>
      <c r="J3819" s="11">
        <v>0</v>
      </c>
      <c r="K3819" s="15" t="s">
        <v>4183</v>
      </c>
      <c r="L3819" s="11" t="s">
        <v>4183</v>
      </c>
      <c r="M3819" s="11" t="s">
        <v>4184</v>
      </c>
      <c r="N3819" s="11" t="s">
        <v>4179</v>
      </c>
      <c r="O3819" s="11">
        <v>87</v>
      </c>
      <c r="P3819" s="11">
        <v>0</v>
      </c>
      <c r="Q3819" s="11">
        <v>87</v>
      </c>
      <c r="R3819" s="11">
        <v>1</v>
      </c>
    </row>
    <row r="3820" spans="1:18">
      <c r="A3820" s="10" t="s">
        <v>7570</v>
      </c>
      <c r="B3820" s="11" t="s">
        <v>379</v>
      </c>
      <c r="C3820" s="11" t="s">
        <v>4177</v>
      </c>
      <c r="D3820" s="11">
        <v>98166</v>
      </c>
      <c r="E3820" s="16">
        <v>211000</v>
      </c>
      <c r="F3820" s="12">
        <v>3</v>
      </c>
      <c r="G3820" s="15">
        <v>1.5</v>
      </c>
      <c r="H3820" s="15">
        <v>1350</v>
      </c>
      <c r="I3820" s="13">
        <v>156</v>
      </c>
      <c r="J3820" s="11">
        <v>0</v>
      </c>
      <c r="K3820" s="15" t="s">
        <v>4183</v>
      </c>
      <c r="L3820" s="11" t="s">
        <v>4183</v>
      </c>
      <c r="M3820" s="11" t="s">
        <v>4184</v>
      </c>
      <c r="N3820" s="11" t="s">
        <v>4181</v>
      </c>
      <c r="O3820" s="11">
        <v>84</v>
      </c>
      <c r="P3820" s="11">
        <v>0</v>
      </c>
      <c r="Q3820" s="11">
        <v>84</v>
      </c>
      <c r="R3820" s="11">
        <v>1</v>
      </c>
    </row>
    <row r="3821" spans="1:18">
      <c r="A3821" s="10" t="s">
        <v>7571</v>
      </c>
      <c r="B3821" s="11" t="s">
        <v>1392</v>
      </c>
      <c r="C3821" s="11" t="s">
        <v>4177</v>
      </c>
      <c r="D3821" s="11">
        <v>98030</v>
      </c>
      <c r="E3821" s="16">
        <v>210614</v>
      </c>
      <c r="F3821" s="12">
        <v>3</v>
      </c>
      <c r="G3821" s="15">
        <v>2.5</v>
      </c>
      <c r="H3821" s="15">
        <v>1610</v>
      </c>
      <c r="I3821" s="13">
        <v>131</v>
      </c>
      <c r="J3821" s="11">
        <v>0</v>
      </c>
      <c r="K3821" s="15" t="s">
        <v>4183</v>
      </c>
      <c r="L3821" s="11" t="s">
        <v>4183</v>
      </c>
      <c r="M3821" s="11" t="s">
        <v>4184</v>
      </c>
      <c r="N3821" s="11" t="s">
        <v>4180</v>
      </c>
      <c r="O3821" s="11">
        <v>31</v>
      </c>
      <c r="P3821" s="11">
        <v>0</v>
      </c>
      <c r="Q3821" s="11">
        <v>31</v>
      </c>
      <c r="R3821" s="11">
        <v>2</v>
      </c>
    </row>
    <row r="3822" spans="1:18">
      <c r="A3822" s="10" t="s">
        <v>3945</v>
      </c>
      <c r="B3822" s="11" t="s">
        <v>1392</v>
      </c>
      <c r="C3822" s="11" t="s">
        <v>4177</v>
      </c>
      <c r="D3822" s="11">
        <v>98030</v>
      </c>
      <c r="E3822" s="16">
        <v>210614</v>
      </c>
      <c r="F3822" s="12">
        <v>3</v>
      </c>
      <c r="G3822" s="15">
        <v>2.5</v>
      </c>
      <c r="H3822" s="15">
        <v>2210</v>
      </c>
      <c r="I3822" s="13">
        <v>95</v>
      </c>
      <c r="J3822" s="11">
        <v>0</v>
      </c>
      <c r="K3822" s="15" t="s">
        <v>4183</v>
      </c>
      <c r="L3822" s="11" t="s">
        <v>4178</v>
      </c>
      <c r="M3822" s="11" t="s">
        <v>4184</v>
      </c>
      <c r="N3822" s="11" t="s">
        <v>4179</v>
      </c>
      <c r="O3822" s="11">
        <v>59</v>
      </c>
      <c r="P3822" s="11">
        <v>0</v>
      </c>
      <c r="Q3822" s="11">
        <v>59</v>
      </c>
      <c r="R3822" s="11">
        <v>1</v>
      </c>
    </row>
    <row r="3823" spans="1:18">
      <c r="A3823" s="10" t="s">
        <v>7572</v>
      </c>
      <c r="B3823" s="11" t="s">
        <v>519</v>
      </c>
      <c r="C3823" s="11" t="s">
        <v>4177</v>
      </c>
      <c r="D3823" s="11">
        <v>98002</v>
      </c>
      <c r="E3823" s="16">
        <v>210000</v>
      </c>
      <c r="F3823" s="12">
        <v>2</v>
      </c>
      <c r="G3823" s="15">
        <v>2</v>
      </c>
      <c r="H3823" s="15">
        <v>1680</v>
      </c>
      <c r="I3823" s="13">
        <v>125</v>
      </c>
      <c r="J3823" s="11">
        <v>0</v>
      </c>
      <c r="K3823" s="15" t="s">
        <v>4183</v>
      </c>
      <c r="L3823" s="11" t="s">
        <v>4183</v>
      </c>
      <c r="M3823" s="11" t="s">
        <v>4184</v>
      </c>
      <c r="N3823" s="11" t="s">
        <v>4179</v>
      </c>
      <c r="O3823" s="11">
        <v>115</v>
      </c>
      <c r="P3823" s="11">
        <v>0</v>
      </c>
      <c r="Q3823" s="11">
        <v>115</v>
      </c>
      <c r="R3823" s="11">
        <v>2</v>
      </c>
    </row>
    <row r="3824" spans="1:18">
      <c r="A3824" s="10" t="s">
        <v>7573</v>
      </c>
      <c r="B3824" s="11" t="s">
        <v>519</v>
      </c>
      <c r="C3824" s="11" t="s">
        <v>4177</v>
      </c>
      <c r="D3824" s="11">
        <v>98092</v>
      </c>
      <c r="E3824" s="16">
        <v>210000</v>
      </c>
      <c r="F3824" s="12">
        <v>4</v>
      </c>
      <c r="G3824" s="15">
        <v>1.75</v>
      </c>
      <c r="H3824" s="15">
        <v>1200</v>
      </c>
      <c r="I3824" s="13">
        <v>175</v>
      </c>
      <c r="J3824" s="11">
        <v>0</v>
      </c>
      <c r="K3824" s="15" t="s">
        <v>4183</v>
      </c>
      <c r="L3824" s="11" t="s">
        <v>4183</v>
      </c>
      <c r="M3824" s="11" t="s">
        <v>4184</v>
      </c>
      <c r="N3824" s="11" t="s">
        <v>4180</v>
      </c>
      <c r="O3824" s="11">
        <v>57</v>
      </c>
      <c r="P3824" s="11">
        <v>1997</v>
      </c>
      <c r="Q3824" s="11">
        <v>28</v>
      </c>
      <c r="R3824" s="11">
        <v>1</v>
      </c>
    </row>
    <row r="3825" spans="1:18">
      <c r="A3825" s="10" t="s">
        <v>7574</v>
      </c>
      <c r="B3825" s="11" t="s">
        <v>519</v>
      </c>
      <c r="C3825" s="11" t="s">
        <v>4177</v>
      </c>
      <c r="D3825" s="11">
        <v>98092</v>
      </c>
      <c r="E3825" s="16">
        <v>210000</v>
      </c>
      <c r="F3825" s="12">
        <v>3</v>
      </c>
      <c r="G3825" s="15">
        <v>2</v>
      </c>
      <c r="H3825" s="15">
        <v>1440</v>
      </c>
      <c r="I3825" s="13">
        <v>146</v>
      </c>
      <c r="J3825" s="11">
        <v>0</v>
      </c>
      <c r="K3825" s="15" t="s">
        <v>4183</v>
      </c>
      <c r="L3825" s="11" t="s">
        <v>4183</v>
      </c>
      <c r="M3825" s="11" t="s">
        <v>4184</v>
      </c>
      <c r="N3825" s="11" t="s">
        <v>4180</v>
      </c>
      <c r="O3825" s="11">
        <v>42</v>
      </c>
      <c r="P3825" s="11">
        <v>2009</v>
      </c>
      <c r="Q3825" s="11">
        <v>16</v>
      </c>
      <c r="R3825" s="11">
        <v>1</v>
      </c>
    </row>
    <row r="3826" spans="1:18">
      <c r="A3826" s="10" t="s">
        <v>7575</v>
      </c>
      <c r="B3826" s="11" t="s">
        <v>379</v>
      </c>
      <c r="C3826" s="11" t="s">
        <v>4177</v>
      </c>
      <c r="D3826" s="11">
        <v>98166</v>
      </c>
      <c r="E3826" s="16">
        <v>210000</v>
      </c>
      <c r="F3826" s="12">
        <v>2</v>
      </c>
      <c r="G3826" s="15">
        <v>1</v>
      </c>
      <c r="H3826" s="11">
        <v>720</v>
      </c>
      <c r="I3826" s="13">
        <v>292</v>
      </c>
      <c r="J3826" s="11">
        <v>0</v>
      </c>
      <c r="K3826" s="15" t="s">
        <v>4183</v>
      </c>
      <c r="L3826" s="11" t="s">
        <v>4183</v>
      </c>
      <c r="M3826" s="11" t="s">
        <v>4184</v>
      </c>
      <c r="N3826" s="11" t="s">
        <v>4180</v>
      </c>
      <c r="O3826" s="11">
        <v>82</v>
      </c>
      <c r="P3826" s="11">
        <v>2002</v>
      </c>
      <c r="Q3826" s="11">
        <v>23</v>
      </c>
      <c r="R3826" s="11">
        <v>1</v>
      </c>
    </row>
    <row r="3827" spans="1:18">
      <c r="A3827" s="10" t="s">
        <v>7576</v>
      </c>
      <c r="B3827" s="11" t="s">
        <v>459</v>
      </c>
      <c r="C3827" s="11" t="s">
        <v>4177</v>
      </c>
      <c r="D3827" s="11">
        <v>98198</v>
      </c>
      <c r="E3827" s="16">
        <v>210000</v>
      </c>
      <c r="F3827" s="12">
        <v>3</v>
      </c>
      <c r="G3827" s="15">
        <v>1.75</v>
      </c>
      <c r="H3827" s="15">
        <v>1590</v>
      </c>
      <c r="I3827" s="13">
        <v>132</v>
      </c>
      <c r="J3827" s="11">
        <v>0</v>
      </c>
      <c r="K3827" s="15" t="s">
        <v>4183</v>
      </c>
      <c r="L3827" s="11" t="s">
        <v>4183</v>
      </c>
      <c r="M3827" s="11" t="s">
        <v>4184</v>
      </c>
      <c r="N3827" s="11" t="s">
        <v>4180</v>
      </c>
      <c r="O3827" s="11">
        <v>39</v>
      </c>
      <c r="P3827" s="11">
        <v>0</v>
      </c>
      <c r="Q3827" s="11">
        <v>39</v>
      </c>
      <c r="R3827" s="11">
        <v>2</v>
      </c>
    </row>
    <row r="3828" spans="1:18">
      <c r="A3828" s="10" t="s">
        <v>7577</v>
      </c>
      <c r="B3828" s="11" t="s">
        <v>459</v>
      </c>
      <c r="C3828" s="11" t="s">
        <v>4177</v>
      </c>
      <c r="D3828" s="11">
        <v>98198</v>
      </c>
      <c r="E3828" s="16">
        <v>210000</v>
      </c>
      <c r="F3828" s="12">
        <v>2</v>
      </c>
      <c r="G3828" s="15">
        <v>1.75</v>
      </c>
      <c r="H3828" s="15">
        <v>1440</v>
      </c>
      <c r="I3828" s="13">
        <v>146</v>
      </c>
      <c r="J3828" s="11">
        <v>0</v>
      </c>
      <c r="K3828" s="15" t="s">
        <v>4183</v>
      </c>
      <c r="L3828" s="11" t="s">
        <v>4183</v>
      </c>
      <c r="M3828" s="11" t="s">
        <v>4184</v>
      </c>
      <c r="N3828" s="11" t="s">
        <v>4179</v>
      </c>
      <c r="O3828" s="11">
        <v>47</v>
      </c>
      <c r="P3828" s="11">
        <v>2000</v>
      </c>
      <c r="Q3828" s="11">
        <v>25</v>
      </c>
      <c r="R3828" s="11">
        <v>1</v>
      </c>
    </row>
    <row r="3829" spans="1:18">
      <c r="A3829" s="10" t="s">
        <v>7578</v>
      </c>
      <c r="B3829" s="11" t="s">
        <v>675</v>
      </c>
      <c r="C3829" s="11" t="s">
        <v>4177</v>
      </c>
      <c r="D3829" s="11">
        <v>98023</v>
      </c>
      <c r="E3829" s="16">
        <v>210000</v>
      </c>
      <c r="F3829" s="12">
        <v>4</v>
      </c>
      <c r="G3829" s="15">
        <v>1.5</v>
      </c>
      <c r="H3829" s="15">
        <v>1130</v>
      </c>
      <c r="I3829" s="13">
        <v>186</v>
      </c>
      <c r="J3829" s="11">
        <v>0</v>
      </c>
      <c r="K3829" s="15" t="s">
        <v>4183</v>
      </c>
      <c r="L3829" s="11" t="s">
        <v>4183</v>
      </c>
      <c r="M3829" s="11" t="s">
        <v>4184</v>
      </c>
      <c r="N3829" s="11" t="s">
        <v>4179</v>
      </c>
      <c r="O3829" s="11">
        <v>55</v>
      </c>
      <c r="P3829" s="11">
        <v>0</v>
      </c>
      <c r="Q3829" s="11">
        <v>55</v>
      </c>
      <c r="R3829" s="11">
        <v>1</v>
      </c>
    </row>
    <row r="3830" spans="1:18">
      <c r="A3830" s="10" t="s">
        <v>7579</v>
      </c>
      <c r="B3830" s="11" t="s">
        <v>675</v>
      </c>
      <c r="C3830" s="11" t="s">
        <v>4177</v>
      </c>
      <c r="D3830" s="11">
        <v>98023</v>
      </c>
      <c r="E3830" s="16">
        <v>210000</v>
      </c>
      <c r="F3830" s="12">
        <v>4</v>
      </c>
      <c r="G3830" s="15">
        <v>1.5</v>
      </c>
      <c r="H3830" s="15">
        <v>1920</v>
      </c>
      <c r="I3830" s="13">
        <v>109</v>
      </c>
      <c r="J3830" s="11">
        <v>0</v>
      </c>
      <c r="K3830" s="15" t="s">
        <v>4183</v>
      </c>
      <c r="L3830" s="11" t="s">
        <v>4178</v>
      </c>
      <c r="M3830" s="11" t="s">
        <v>4184</v>
      </c>
      <c r="N3830" s="11" t="s">
        <v>4180</v>
      </c>
      <c r="O3830" s="11">
        <v>66</v>
      </c>
      <c r="P3830" s="11">
        <v>1989</v>
      </c>
      <c r="Q3830" s="11">
        <v>36</v>
      </c>
      <c r="R3830" s="11">
        <v>1</v>
      </c>
    </row>
    <row r="3831" spans="1:18">
      <c r="A3831" s="10" t="s">
        <v>7580</v>
      </c>
      <c r="B3831" s="11" t="s">
        <v>5840</v>
      </c>
      <c r="C3831" s="11" t="s">
        <v>4177</v>
      </c>
      <c r="D3831" s="11">
        <v>98198</v>
      </c>
      <c r="E3831" s="16">
        <v>210000</v>
      </c>
      <c r="F3831" s="12">
        <v>4</v>
      </c>
      <c r="G3831" s="15">
        <v>1.75</v>
      </c>
      <c r="H3831" s="15">
        <v>2180</v>
      </c>
      <c r="I3831" s="13">
        <v>96</v>
      </c>
      <c r="J3831" s="11">
        <v>1</v>
      </c>
      <c r="K3831" s="15" t="s">
        <v>4183</v>
      </c>
      <c r="L3831" s="11" t="s">
        <v>4178</v>
      </c>
      <c r="M3831" s="11" t="s">
        <v>4184</v>
      </c>
      <c r="N3831" s="11" t="s">
        <v>4180</v>
      </c>
      <c r="O3831" s="11">
        <v>75</v>
      </c>
      <c r="P3831" s="11">
        <v>2005</v>
      </c>
      <c r="Q3831" s="11">
        <v>20</v>
      </c>
      <c r="R3831" s="11">
        <v>1</v>
      </c>
    </row>
    <row r="3832" spans="1:18">
      <c r="A3832" s="10" t="s">
        <v>7463</v>
      </c>
      <c r="B3832" s="11" t="s">
        <v>49</v>
      </c>
      <c r="C3832" s="11" t="s">
        <v>4177</v>
      </c>
      <c r="D3832" s="11">
        <v>98126</v>
      </c>
      <c r="E3832" s="16">
        <v>210000</v>
      </c>
      <c r="F3832" s="12">
        <v>2</v>
      </c>
      <c r="G3832" s="15">
        <v>1.5</v>
      </c>
      <c r="H3832" s="11">
        <v>880</v>
      </c>
      <c r="I3832" s="13">
        <v>239</v>
      </c>
      <c r="J3832" s="11">
        <v>0</v>
      </c>
      <c r="K3832" s="15" t="s">
        <v>4183</v>
      </c>
      <c r="L3832" s="11" t="s">
        <v>4183</v>
      </c>
      <c r="M3832" s="11" t="s">
        <v>4184</v>
      </c>
      <c r="N3832" s="11" t="s">
        <v>4180</v>
      </c>
      <c r="O3832" s="11">
        <v>18</v>
      </c>
      <c r="P3832" s="11">
        <v>0</v>
      </c>
      <c r="Q3832" s="11">
        <v>18</v>
      </c>
      <c r="R3832" s="11">
        <v>2</v>
      </c>
    </row>
    <row r="3833" spans="1:18">
      <c r="A3833" s="10" t="s">
        <v>3955</v>
      </c>
      <c r="B3833" s="11" t="s">
        <v>49</v>
      </c>
      <c r="C3833" s="11" t="s">
        <v>4177</v>
      </c>
      <c r="D3833" s="11">
        <v>98118</v>
      </c>
      <c r="E3833" s="16">
        <v>210000</v>
      </c>
      <c r="F3833" s="12">
        <v>3</v>
      </c>
      <c r="G3833" s="15">
        <v>1</v>
      </c>
      <c r="H3833" s="15">
        <v>1240</v>
      </c>
      <c r="I3833" s="13">
        <v>169</v>
      </c>
      <c r="J3833" s="11">
        <v>0</v>
      </c>
      <c r="K3833" s="15" t="s">
        <v>4183</v>
      </c>
      <c r="L3833" s="11" t="s">
        <v>4183</v>
      </c>
      <c r="M3833" s="11" t="s">
        <v>4184</v>
      </c>
      <c r="N3833" s="11" t="s">
        <v>4179</v>
      </c>
      <c r="O3833" s="11">
        <v>109</v>
      </c>
      <c r="P3833" s="11">
        <v>0</v>
      </c>
      <c r="Q3833" s="11">
        <v>109</v>
      </c>
      <c r="R3833" s="11">
        <v>1</v>
      </c>
    </row>
    <row r="3834" spans="1:18">
      <c r="A3834" s="10" t="s">
        <v>7581</v>
      </c>
      <c r="B3834" s="11" t="s">
        <v>49</v>
      </c>
      <c r="C3834" s="11" t="s">
        <v>4177</v>
      </c>
      <c r="D3834" s="11">
        <v>98133</v>
      </c>
      <c r="E3834" s="16">
        <v>210000</v>
      </c>
      <c r="F3834" s="12">
        <v>1</v>
      </c>
      <c r="G3834" s="15">
        <v>1</v>
      </c>
      <c r="H3834" s="11">
        <v>930</v>
      </c>
      <c r="I3834" s="13">
        <v>226</v>
      </c>
      <c r="J3834" s="11">
        <v>0</v>
      </c>
      <c r="K3834" s="15" t="s">
        <v>4183</v>
      </c>
      <c r="L3834" s="11" t="s">
        <v>4183</v>
      </c>
      <c r="M3834" s="11" t="s">
        <v>4184</v>
      </c>
      <c r="N3834" s="11" t="s">
        <v>4180</v>
      </c>
      <c r="O3834" s="11">
        <v>77</v>
      </c>
      <c r="P3834" s="11">
        <v>1994</v>
      </c>
      <c r="Q3834" s="11">
        <v>31</v>
      </c>
      <c r="R3834" s="11">
        <v>1</v>
      </c>
    </row>
    <row r="3835" spans="1:18">
      <c r="A3835" s="10" t="s">
        <v>7582</v>
      </c>
      <c r="B3835" s="11" t="s">
        <v>49</v>
      </c>
      <c r="C3835" s="11" t="s">
        <v>4177</v>
      </c>
      <c r="D3835" s="11">
        <v>98146</v>
      </c>
      <c r="E3835" s="16">
        <v>210000</v>
      </c>
      <c r="F3835" s="12">
        <v>3</v>
      </c>
      <c r="G3835" s="15">
        <v>2</v>
      </c>
      <c r="H3835" s="11">
        <v>960</v>
      </c>
      <c r="I3835" s="13">
        <v>219</v>
      </c>
      <c r="J3835" s="11">
        <v>0</v>
      </c>
      <c r="K3835" s="15" t="s">
        <v>4183</v>
      </c>
      <c r="L3835" s="11" t="s">
        <v>4183</v>
      </c>
      <c r="M3835" s="11" t="s">
        <v>4184</v>
      </c>
      <c r="N3835" s="11" t="s">
        <v>4180</v>
      </c>
      <c r="O3835" s="11">
        <v>76</v>
      </c>
      <c r="P3835" s="11">
        <v>1998</v>
      </c>
      <c r="Q3835" s="11">
        <v>27</v>
      </c>
      <c r="R3835" s="11">
        <v>1</v>
      </c>
    </row>
    <row r="3836" spans="1:18">
      <c r="A3836" s="10" t="s">
        <v>7583</v>
      </c>
      <c r="B3836" s="11" t="s">
        <v>49</v>
      </c>
      <c r="C3836" s="11" t="s">
        <v>4177</v>
      </c>
      <c r="D3836" s="11">
        <v>98146</v>
      </c>
      <c r="E3836" s="16">
        <v>210000</v>
      </c>
      <c r="F3836" s="12">
        <v>3</v>
      </c>
      <c r="G3836" s="15">
        <v>1</v>
      </c>
      <c r="H3836" s="15">
        <v>1070</v>
      </c>
      <c r="I3836" s="13">
        <v>196</v>
      </c>
      <c r="J3836" s="11">
        <v>0</v>
      </c>
      <c r="K3836" s="15" t="s">
        <v>4183</v>
      </c>
      <c r="L3836" s="11" t="s">
        <v>4183</v>
      </c>
      <c r="M3836" s="11" t="s">
        <v>4184</v>
      </c>
      <c r="N3836" s="11" t="s">
        <v>4180</v>
      </c>
      <c r="O3836" s="11">
        <v>76</v>
      </c>
      <c r="P3836" s="11">
        <v>1998</v>
      </c>
      <c r="Q3836" s="11">
        <v>27</v>
      </c>
      <c r="R3836" s="11">
        <v>1</v>
      </c>
    </row>
    <row r="3837" spans="1:18">
      <c r="A3837" s="10" t="s">
        <v>7584</v>
      </c>
      <c r="B3837" s="11" t="s">
        <v>49</v>
      </c>
      <c r="C3837" s="11" t="s">
        <v>4177</v>
      </c>
      <c r="D3837" s="11">
        <v>98106</v>
      </c>
      <c r="E3837" s="16">
        <v>210000</v>
      </c>
      <c r="F3837" s="12">
        <v>3</v>
      </c>
      <c r="G3837" s="15">
        <v>1</v>
      </c>
      <c r="H3837" s="15">
        <v>1080</v>
      </c>
      <c r="I3837" s="13">
        <v>194</v>
      </c>
      <c r="J3837" s="11">
        <v>0</v>
      </c>
      <c r="K3837" s="15" t="s">
        <v>4183</v>
      </c>
      <c r="L3837" s="11" t="s">
        <v>4183</v>
      </c>
      <c r="M3837" s="11" t="s">
        <v>4184</v>
      </c>
      <c r="N3837" s="11" t="s">
        <v>4180</v>
      </c>
      <c r="O3837" s="11">
        <v>83</v>
      </c>
      <c r="P3837" s="11">
        <v>1999</v>
      </c>
      <c r="Q3837" s="11">
        <v>26</v>
      </c>
      <c r="R3837" s="11">
        <v>1</v>
      </c>
    </row>
    <row r="3838" spans="1:18">
      <c r="A3838" s="10" t="s">
        <v>3960</v>
      </c>
      <c r="B3838" s="11" t="s">
        <v>49</v>
      </c>
      <c r="C3838" s="11" t="s">
        <v>4177</v>
      </c>
      <c r="D3838" s="11">
        <v>98118</v>
      </c>
      <c r="E3838" s="16">
        <v>210000</v>
      </c>
      <c r="F3838" s="12">
        <v>2</v>
      </c>
      <c r="G3838" s="15">
        <v>1</v>
      </c>
      <c r="H3838" s="11">
        <v>970</v>
      </c>
      <c r="I3838" s="13">
        <v>216</v>
      </c>
      <c r="J3838" s="11">
        <v>0</v>
      </c>
      <c r="K3838" s="15" t="s">
        <v>4183</v>
      </c>
      <c r="L3838" s="11" t="s">
        <v>4183</v>
      </c>
      <c r="M3838" s="11" t="s">
        <v>4184</v>
      </c>
      <c r="N3838" s="11" t="s">
        <v>4180</v>
      </c>
      <c r="O3838" s="11">
        <v>69</v>
      </c>
      <c r="P3838" s="11">
        <v>2001</v>
      </c>
      <c r="Q3838" s="11">
        <v>24</v>
      </c>
      <c r="R3838" s="11">
        <v>1</v>
      </c>
    </row>
    <row r="3839" spans="1:18">
      <c r="A3839" s="10" t="s">
        <v>3961</v>
      </c>
      <c r="B3839" s="11" t="s">
        <v>49</v>
      </c>
      <c r="C3839" s="11" t="s">
        <v>4177</v>
      </c>
      <c r="D3839" s="11">
        <v>98118</v>
      </c>
      <c r="E3839" s="16">
        <v>210000</v>
      </c>
      <c r="F3839" s="12">
        <v>3</v>
      </c>
      <c r="G3839" s="15">
        <v>2.5</v>
      </c>
      <c r="H3839" s="15">
        <v>1040</v>
      </c>
      <c r="I3839" s="13">
        <v>202</v>
      </c>
      <c r="J3839" s="11">
        <v>0</v>
      </c>
      <c r="K3839" s="15" t="s">
        <v>4183</v>
      </c>
      <c r="L3839" s="11" t="s">
        <v>4178</v>
      </c>
      <c r="M3839" s="11" t="s">
        <v>4184</v>
      </c>
      <c r="N3839" s="11" t="s">
        <v>4180</v>
      </c>
      <c r="O3839" s="11">
        <v>21</v>
      </c>
      <c r="P3839" s="11">
        <v>2003</v>
      </c>
      <c r="Q3839" s="11">
        <v>22</v>
      </c>
      <c r="R3839" s="11">
        <v>2</v>
      </c>
    </row>
    <row r="3840" spans="1:18">
      <c r="A3840" s="10" t="s">
        <v>7585</v>
      </c>
      <c r="B3840" s="11" t="s">
        <v>49</v>
      </c>
      <c r="C3840" s="11" t="s">
        <v>4177</v>
      </c>
      <c r="D3840" s="11">
        <v>98146</v>
      </c>
      <c r="E3840" s="16">
        <v>210000</v>
      </c>
      <c r="F3840" s="12">
        <v>3</v>
      </c>
      <c r="G3840" s="15">
        <v>1</v>
      </c>
      <c r="H3840" s="15">
        <v>1110</v>
      </c>
      <c r="I3840" s="13">
        <v>189</v>
      </c>
      <c r="J3840" s="11">
        <v>0</v>
      </c>
      <c r="K3840" s="15" t="s">
        <v>4183</v>
      </c>
      <c r="L3840" s="11" t="s">
        <v>4183</v>
      </c>
      <c r="M3840" s="11" t="s">
        <v>4184</v>
      </c>
      <c r="N3840" s="11" t="s">
        <v>4180</v>
      </c>
      <c r="O3840" s="11">
        <v>63</v>
      </c>
      <c r="P3840" s="11">
        <v>2003</v>
      </c>
      <c r="Q3840" s="11">
        <v>22</v>
      </c>
      <c r="R3840" s="11">
        <v>1</v>
      </c>
    </row>
    <row r="3841" spans="1:18">
      <c r="A3841" s="10" t="s">
        <v>7586</v>
      </c>
      <c r="B3841" s="11" t="s">
        <v>519</v>
      </c>
      <c r="C3841" s="11" t="s">
        <v>4177</v>
      </c>
      <c r="D3841" s="11">
        <v>98002</v>
      </c>
      <c r="E3841" s="16">
        <v>209950</v>
      </c>
      <c r="F3841" s="12">
        <v>3</v>
      </c>
      <c r="G3841" s="15">
        <v>1.5</v>
      </c>
      <c r="H3841" s="15">
        <v>1180</v>
      </c>
      <c r="I3841" s="13">
        <v>178</v>
      </c>
      <c r="J3841" s="11">
        <v>0</v>
      </c>
      <c r="K3841" s="15" t="s">
        <v>4183</v>
      </c>
      <c r="L3841" s="11" t="s">
        <v>4183</v>
      </c>
      <c r="M3841" s="11" t="s">
        <v>4184</v>
      </c>
      <c r="N3841" s="11" t="s">
        <v>4179</v>
      </c>
      <c r="O3841" s="11">
        <v>57</v>
      </c>
      <c r="P3841" s="11">
        <v>0</v>
      </c>
      <c r="Q3841" s="11">
        <v>57</v>
      </c>
      <c r="R3841" s="11">
        <v>1</v>
      </c>
    </row>
    <row r="3842" spans="1:18">
      <c r="A3842" s="10" t="s">
        <v>7587</v>
      </c>
      <c r="B3842" s="11" t="s">
        <v>675</v>
      </c>
      <c r="C3842" s="11" t="s">
        <v>4177</v>
      </c>
      <c r="D3842" s="11">
        <v>98023</v>
      </c>
      <c r="E3842" s="16">
        <v>209950</v>
      </c>
      <c r="F3842" s="12">
        <v>3</v>
      </c>
      <c r="G3842" s="15">
        <v>1</v>
      </c>
      <c r="H3842" s="11">
        <v>970</v>
      </c>
      <c r="I3842" s="13">
        <v>216</v>
      </c>
      <c r="J3842" s="11">
        <v>0</v>
      </c>
      <c r="K3842" s="15" t="s">
        <v>4183</v>
      </c>
      <c r="L3842" s="11" t="s">
        <v>4183</v>
      </c>
      <c r="M3842" s="11" t="s">
        <v>4184</v>
      </c>
      <c r="N3842" s="11" t="s">
        <v>4179</v>
      </c>
      <c r="O3842" s="11">
        <v>58</v>
      </c>
      <c r="P3842" s="11">
        <v>0</v>
      </c>
      <c r="Q3842" s="11">
        <v>58</v>
      </c>
      <c r="R3842" s="11">
        <v>1</v>
      </c>
    </row>
    <row r="3843" spans="1:18">
      <c r="A3843" s="10" t="s">
        <v>7588</v>
      </c>
      <c r="B3843" s="11" t="s">
        <v>1392</v>
      </c>
      <c r="C3843" s="11" t="s">
        <v>4177</v>
      </c>
      <c r="D3843" s="11">
        <v>98030</v>
      </c>
      <c r="E3843" s="16">
        <v>206135</v>
      </c>
      <c r="F3843" s="12">
        <v>3</v>
      </c>
      <c r="G3843" s="15">
        <v>1</v>
      </c>
      <c r="H3843" s="15">
        <v>1340</v>
      </c>
      <c r="I3843" s="13">
        <v>154</v>
      </c>
      <c r="J3843" s="11">
        <v>0</v>
      </c>
      <c r="K3843" s="15" t="s">
        <v>4183</v>
      </c>
      <c r="L3843" s="11" t="s">
        <v>4183</v>
      </c>
      <c r="M3843" s="11" t="s">
        <v>4184</v>
      </c>
      <c r="N3843" s="11" t="s">
        <v>4179</v>
      </c>
      <c r="O3843" s="11">
        <v>47</v>
      </c>
      <c r="P3843" s="11">
        <v>2000</v>
      </c>
      <c r="Q3843" s="11">
        <v>25</v>
      </c>
      <c r="R3843" s="11">
        <v>1</v>
      </c>
    </row>
    <row r="3844" spans="1:18">
      <c r="A3844" s="10" t="s">
        <v>7589</v>
      </c>
      <c r="B3844" s="11" t="s">
        <v>519</v>
      </c>
      <c r="C3844" s="11" t="s">
        <v>4177</v>
      </c>
      <c r="D3844" s="11">
        <v>98002</v>
      </c>
      <c r="E3844" s="16">
        <v>206000</v>
      </c>
      <c r="F3844" s="12">
        <v>3</v>
      </c>
      <c r="G3844" s="15">
        <v>1</v>
      </c>
      <c r="H3844" s="15">
        <v>1320</v>
      </c>
      <c r="I3844" s="13">
        <v>156</v>
      </c>
      <c r="J3844" s="11">
        <v>0</v>
      </c>
      <c r="K3844" s="15" t="s">
        <v>4183</v>
      </c>
      <c r="L3844" s="11" t="s">
        <v>4183</v>
      </c>
      <c r="M3844" s="11" t="s">
        <v>4184</v>
      </c>
      <c r="N3844" s="11" t="s">
        <v>4179</v>
      </c>
      <c r="O3844" s="11">
        <v>58</v>
      </c>
      <c r="P3844" s="11">
        <v>0</v>
      </c>
      <c r="Q3844" s="11">
        <v>58</v>
      </c>
      <c r="R3844" s="11">
        <v>1</v>
      </c>
    </row>
    <row r="3845" spans="1:18">
      <c r="A3845" s="10" t="s">
        <v>7590</v>
      </c>
      <c r="B3845" s="11" t="s">
        <v>675</v>
      </c>
      <c r="C3845" s="11" t="s">
        <v>4177</v>
      </c>
      <c r="D3845" s="11">
        <v>98023</v>
      </c>
      <c r="E3845" s="16">
        <v>206000</v>
      </c>
      <c r="F3845" s="12">
        <v>3</v>
      </c>
      <c r="G3845" s="15">
        <v>1</v>
      </c>
      <c r="H3845" s="15">
        <v>1060</v>
      </c>
      <c r="I3845" s="13">
        <v>194</v>
      </c>
      <c r="J3845" s="11">
        <v>0</v>
      </c>
      <c r="K3845" s="15" t="s">
        <v>4183</v>
      </c>
      <c r="L3845" s="11" t="s">
        <v>4183</v>
      </c>
      <c r="M3845" s="11" t="s">
        <v>4184</v>
      </c>
      <c r="N3845" s="11" t="s">
        <v>4179</v>
      </c>
      <c r="O3845" s="11">
        <v>63</v>
      </c>
      <c r="P3845" s="11">
        <v>0</v>
      </c>
      <c r="Q3845" s="11">
        <v>63</v>
      </c>
      <c r="R3845" s="11">
        <v>1</v>
      </c>
    </row>
    <row r="3846" spans="1:18">
      <c r="A3846" s="10" t="s">
        <v>7591</v>
      </c>
      <c r="B3846" s="11" t="s">
        <v>93</v>
      </c>
      <c r="C3846" s="11" t="s">
        <v>4177</v>
      </c>
      <c r="D3846" s="11">
        <v>98168</v>
      </c>
      <c r="E3846" s="16">
        <v>206000</v>
      </c>
      <c r="F3846" s="12">
        <v>2</v>
      </c>
      <c r="G3846" s="15">
        <v>1.5</v>
      </c>
      <c r="H3846" s="15">
        <v>1820</v>
      </c>
      <c r="I3846" s="13">
        <v>113</v>
      </c>
      <c r="J3846" s="11">
        <v>0</v>
      </c>
      <c r="K3846" s="15" t="s">
        <v>4183</v>
      </c>
      <c r="L3846" s="11" t="s">
        <v>4183</v>
      </c>
      <c r="M3846" s="11" t="s">
        <v>4184</v>
      </c>
      <c r="N3846" s="11" t="s">
        <v>4180</v>
      </c>
      <c r="O3846" s="11">
        <v>104</v>
      </c>
      <c r="P3846" s="11">
        <v>2000</v>
      </c>
      <c r="Q3846" s="11">
        <v>25</v>
      </c>
      <c r="R3846" s="11">
        <v>2</v>
      </c>
    </row>
    <row r="3847" spans="1:18">
      <c r="A3847" s="10" t="s">
        <v>7592</v>
      </c>
      <c r="B3847" s="11" t="s">
        <v>49</v>
      </c>
      <c r="C3847" s="11" t="s">
        <v>4177</v>
      </c>
      <c r="D3847" s="11">
        <v>98178</v>
      </c>
      <c r="E3847" s="16">
        <v>205425</v>
      </c>
      <c r="F3847" s="12">
        <v>2</v>
      </c>
      <c r="G3847" s="15">
        <v>1.75</v>
      </c>
      <c r="H3847" s="11">
        <v>880</v>
      </c>
      <c r="I3847" s="13">
        <v>233</v>
      </c>
      <c r="J3847" s="11">
        <v>0</v>
      </c>
      <c r="K3847" s="15" t="s">
        <v>4183</v>
      </c>
      <c r="L3847" s="11" t="s">
        <v>4183</v>
      </c>
      <c r="M3847" s="11" t="s">
        <v>4184</v>
      </c>
      <c r="N3847" s="11" t="s">
        <v>4179</v>
      </c>
      <c r="O3847" s="11">
        <v>80</v>
      </c>
      <c r="P3847" s="11">
        <v>0</v>
      </c>
      <c r="Q3847" s="11">
        <v>80</v>
      </c>
      <c r="R3847" s="11">
        <v>1</v>
      </c>
    </row>
    <row r="3848" spans="1:18">
      <c r="A3848" s="10" t="s">
        <v>7593</v>
      </c>
      <c r="B3848" s="11" t="s">
        <v>519</v>
      </c>
      <c r="C3848" s="11" t="s">
        <v>4177</v>
      </c>
      <c r="D3848" s="11">
        <v>98002</v>
      </c>
      <c r="E3848" s="16">
        <v>205000</v>
      </c>
      <c r="F3848" s="12">
        <v>3</v>
      </c>
      <c r="G3848" s="15">
        <v>1</v>
      </c>
      <c r="H3848" s="11">
        <v>960</v>
      </c>
      <c r="I3848" s="13">
        <v>214</v>
      </c>
      <c r="J3848" s="11">
        <v>0</v>
      </c>
      <c r="K3848" s="15" t="s">
        <v>4183</v>
      </c>
      <c r="L3848" s="11" t="s">
        <v>4183</v>
      </c>
      <c r="M3848" s="11" t="s">
        <v>4184</v>
      </c>
      <c r="N3848" s="11" t="s">
        <v>4181</v>
      </c>
      <c r="O3848" s="11">
        <v>65</v>
      </c>
      <c r="P3848" s="11">
        <v>0</v>
      </c>
      <c r="Q3848" s="11">
        <v>65</v>
      </c>
      <c r="R3848" s="11">
        <v>1</v>
      </c>
    </row>
    <row r="3849" spans="1:18">
      <c r="A3849" s="10" t="s">
        <v>7594</v>
      </c>
      <c r="B3849" s="11" t="s">
        <v>84</v>
      </c>
      <c r="C3849" s="11" t="s">
        <v>4177</v>
      </c>
      <c r="D3849" s="11">
        <v>98042</v>
      </c>
      <c r="E3849" s="16">
        <v>205000</v>
      </c>
      <c r="F3849" s="12">
        <v>5</v>
      </c>
      <c r="G3849" s="15">
        <v>1.75</v>
      </c>
      <c r="H3849" s="15">
        <v>1730</v>
      </c>
      <c r="I3849" s="13">
        <v>118</v>
      </c>
      <c r="J3849" s="11">
        <v>0</v>
      </c>
      <c r="K3849" s="15" t="s">
        <v>4183</v>
      </c>
      <c r="L3849" s="11" t="s">
        <v>4178</v>
      </c>
      <c r="M3849" s="11" t="s">
        <v>4184</v>
      </c>
      <c r="N3849" s="11" t="s">
        <v>4179</v>
      </c>
      <c r="O3849" s="11">
        <v>47</v>
      </c>
      <c r="P3849" s="11">
        <v>2000</v>
      </c>
      <c r="Q3849" s="11">
        <v>25</v>
      </c>
      <c r="R3849" s="11">
        <v>1</v>
      </c>
    </row>
    <row r="3850" spans="1:18">
      <c r="A3850" s="10" t="s">
        <v>7595</v>
      </c>
      <c r="B3850" s="11" t="s">
        <v>84</v>
      </c>
      <c r="C3850" s="11" t="s">
        <v>4177</v>
      </c>
      <c r="D3850" s="11">
        <v>98042</v>
      </c>
      <c r="E3850" s="16">
        <v>205000</v>
      </c>
      <c r="F3850" s="12">
        <v>3</v>
      </c>
      <c r="G3850" s="15">
        <v>1.75</v>
      </c>
      <c r="H3850" s="15">
        <v>1170</v>
      </c>
      <c r="I3850" s="13">
        <v>175</v>
      </c>
      <c r="J3850" s="11">
        <v>0</v>
      </c>
      <c r="K3850" s="15" t="s">
        <v>4183</v>
      </c>
      <c r="L3850" s="11" t="s">
        <v>4183</v>
      </c>
      <c r="M3850" s="11" t="s">
        <v>4184</v>
      </c>
      <c r="N3850" s="11" t="s">
        <v>4180</v>
      </c>
      <c r="O3850" s="11">
        <v>44</v>
      </c>
      <c r="P3850" s="11">
        <v>2013</v>
      </c>
      <c r="Q3850" s="11">
        <v>12</v>
      </c>
      <c r="R3850" s="11">
        <v>1</v>
      </c>
    </row>
    <row r="3851" spans="1:18">
      <c r="A3851" s="10" t="s">
        <v>7596</v>
      </c>
      <c r="B3851" s="11" t="s">
        <v>675</v>
      </c>
      <c r="C3851" s="11" t="s">
        <v>4177</v>
      </c>
      <c r="D3851" s="11">
        <v>98003</v>
      </c>
      <c r="E3851" s="16">
        <v>205000</v>
      </c>
      <c r="F3851" s="12">
        <v>3</v>
      </c>
      <c r="G3851" s="15">
        <v>1</v>
      </c>
      <c r="H3851" s="15">
        <v>1180</v>
      </c>
      <c r="I3851" s="13">
        <v>174</v>
      </c>
      <c r="J3851" s="11">
        <v>0</v>
      </c>
      <c r="K3851" s="15" t="s">
        <v>4183</v>
      </c>
      <c r="L3851" s="11" t="s">
        <v>4183</v>
      </c>
      <c r="M3851" s="11" t="s">
        <v>4184</v>
      </c>
      <c r="N3851" s="11" t="s">
        <v>4179</v>
      </c>
      <c r="O3851" s="11">
        <v>58</v>
      </c>
      <c r="P3851" s="11">
        <v>0</v>
      </c>
      <c r="Q3851" s="11">
        <v>58</v>
      </c>
      <c r="R3851" s="11">
        <v>1</v>
      </c>
    </row>
    <row r="3852" spans="1:18">
      <c r="A3852" s="10" t="s">
        <v>7597</v>
      </c>
      <c r="B3852" s="11" t="s">
        <v>675</v>
      </c>
      <c r="C3852" s="11" t="s">
        <v>4177</v>
      </c>
      <c r="D3852" s="11">
        <v>98023</v>
      </c>
      <c r="E3852" s="16">
        <v>205000</v>
      </c>
      <c r="F3852" s="12">
        <v>3</v>
      </c>
      <c r="G3852" s="15">
        <v>1</v>
      </c>
      <c r="H3852" s="15">
        <v>1290</v>
      </c>
      <c r="I3852" s="13">
        <v>159</v>
      </c>
      <c r="J3852" s="11">
        <v>0</v>
      </c>
      <c r="K3852" s="15" t="s">
        <v>4183</v>
      </c>
      <c r="L3852" s="11" t="s">
        <v>4183</v>
      </c>
      <c r="M3852" s="11" t="s">
        <v>4184</v>
      </c>
      <c r="N3852" s="11" t="s">
        <v>4181</v>
      </c>
      <c r="O3852" s="11">
        <v>49</v>
      </c>
      <c r="P3852" s="11">
        <v>0</v>
      </c>
      <c r="Q3852" s="11">
        <v>49</v>
      </c>
      <c r="R3852" s="11">
        <v>1</v>
      </c>
    </row>
    <row r="3853" spans="1:18">
      <c r="A3853" s="10" t="s">
        <v>7598</v>
      </c>
      <c r="B3853" s="11" t="s">
        <v>675</v>
      </c>
      <c r="C3853" s="11" t="s">
        <v>4177</v>
      </c>
      <c r="D3853" s="11">
        <v>98003</v>
      </c>
      <c r="E3853" s="16">
        <v>205000</v>
      </c>
      <c r="F3853" s="12">
        <v>3</v>
      </c>
      <c r="G3853" s="15">
        <v>1</v>
      </c>
      <c r="H3853" s="15">
        <v>1230</v>
      </c>
      <c r="I3853" s="13">
        <v>167</v>
      </c>
      <c r="J3853" s="11">
        <v>0</v>
      </c>
      <c r="K3853" s="15" t="s">
        <v>4183</v>
      </c>
      <c r="L3853" s="11" t="s">
        <v>4183</v>
      </c>
      <c r="M3853" s="11" t="s">
        <v>4184</v>
      </c>
      <c r="N3853" s="11" t="s">
        <v>4180</v>
      </c>
      <c r="O3853" s="11">
        <v>60</v>
      </c>
      <c r="P3853" s="11">
        <v>1993</v>
      </c>
      <c r="Q3853" s="11">
        <v>32</v>
      </c>
      <c r="R3853" s="11">
        <v>1</v>
      </c>
    </row>
    <row r="3854" spans="1:18">
      <c r="A3854" s="10" t="s">
        <v>7599</v>
      </c>
      <c r="B3854" s="11" t="s">
        <v>1392</v>
      </c>
      <c r="C3854" s="11" t="s">
        <v>4177</v>
      </c>
      <c r="D3854" s="11">
        <v>98031</v>
      </c>
      <c r="E3854" s="16">
        <v>205000</v>
      </c>
      <c r="F3854" s="12">
        <v>3</v>
      </c>
      <c r="G3854" s="15">
        <v>1</v>
      </c>
      <c r="H3854" s="15">
        <v>1050</v>
      </c>
      <c r="I3854" s="13">
        <v>195</v>
      </c>
      <c r="J3854" s="11">
        <v>0</v>
      </c>
      <c r="K3854" s="15" t="s">
        <v>4183</v>
      </c>
      <c r="L3854" s="11" t="s">
        <v>4183</v>
      </c>
      <c r="M3854" s="11" t="s">
        <v>4184</v>
      </c>
      <c r="N3854" s="11" t="s">
        <v>4180</v>
      </c>
      <c r="O3854" s="11">
        <v>67</v>
      </c>
      <c r="P3854" s="11">
        <v>2004</v>
      </c>
      <c r="Q3854" s="11">
        <v>21</v>
      </c>
      <c r="R3854" s="11">
        <v>1</v>
      </c>
    </row>
    <row r="3855" spans="1:18">
      <c r="A3855" s="10" t="s">
        <v>7600</v>
      </c>
      <c r="B3855" s="11" t="s">
        <v>675</v>
      </c>
      <c r="C3855" s="11" t="s">
        <v>4177</v>
      </c>
      <c r="D3855" s="11">
        <v>98023</v>
      </c>
      <c r="E3855" s="16">
        <v>204950</v>
      </c>
      <c r="F3855" s="12">
        <v>4</v>
      </c>
      <c r="G3855" s="15">
        <v>1.75</v>
      </c>
      <c r="H3855" s="15">
        <v>1740</v>
      </c>
      <c r="I3855" s="13">
        <v>118</v>
      </c>
      <c r="J3855" s="11">
        <v>0</v>
      </c>
      <c r="K3855" s="15" t="s">
        <v>4183</v>
      </c>
      <c r="L3855" s="11" t="s">
        <v>4178</v>
      </c>
      <c r="M3855" s="11" t="s">
        <v>4184</v>
      </c>
      <c r="N3855" s="11" t="s">
        <v>4180</v>
      </c>
      <c r="O3855" s="11">
        <v>47</v>
      </c>
      <c r="P3855" s="11">
        <v>0</v>
      </c>
      <c r="Q3855" s="11">
        <v>47</v>
      </c>
      <c r="R3855" s="11">
        <v>1</v>
      </c>
    </row>
    <row r="3856" spans="1:18">
      <c r="A3856" s="10" t="s">
        <v>7601</v>
      </c>
      <c r="B3856" s="11" t="s">
        <v>519</v>
      </c>
      <c r="C3856" s="11" t="s">
        <v>4177</v>
      </c>
      <c r="D3856" s="11">
        <v>98001</v>
      </c>
      <c r="E3856" s="16">
        <v>204700</v>
      </c>
      <c r="F3856" s="12">
        <v>4</v>
      </c>
      <c r="G3856" s="15">
        <v>2</v>
      </c>
      <c r="H3856" s="15">
        <v>1670</v>
      </c>
      <c r="I3856" s="13">
        <v>123</v>
      </c>
      <c r="J3856" s="11">
        <v>0</v>
      </c>
      <c r="K3856" s="15" t="s">
        <v>4183</v>
      </c>
      <c r="L3856" s="11" t="s">
        <v>4183</v>
      </c>
      <c r="M3856" s="11" t="s">
        <v>4184</v>
      </c>
      <c r="N3856" s="11" t="s">
        <v>4180</v>
      </c>
      <c r="O3856" s="11">
        <v>58</v>
      </c>
      <c r="P3856" s="11">
        <v>2011</v>
      </c>
      <c r="Q3856" s="11">
        <v>14</v>
      </c>
      <c r="R3856" s="11">
        <v>1</v>
      </c>
    </row>
    <row r="3857" spans="1:18">
      <c r="A3857" s="10" t="s">
        <v>3979</v>
      </c>
      <c r="B3857" s="11" t="s">
        <v>49</v>
      </c>
      <c r="C3857" s="11" t="s">
        <v>4177</v>
      </c>
      <c r="D3857" s="11">
        <v>98178</v>
      </c>
      <c r="E3857" s="16">
        <v>203400</v>
      </c>
      <c r="F3857" s="12">
        <v>4</v>
      </c>
      <c r="G3857" s="15">
        <v>2</v>
      </c>
      <c r="H3857" s="15">
        <v>2090</v>
      </c>
      <c r="I3857" s="13">
        <v>97</v>
      </c>
      <c r="J3857" s="11">
        <v>0</v>
      </c>
      <c r="K3857" s="15" t="s">
        <v>4183</v>
      </c>
      <c r="L3857" s="11" t="s">
        <v>4178</v>
      </c>
      <c r="M3857" s="11" t="s">
        <v>4184</v>
      </c>
      <c r="N3857" s="11" t="s">
        <v>4180</v>
      </c>
      <c r="O3857" s="11">
        <v>51</v>
      </c>
      <c r="P3857" s="11">
        <v>0</v>
      </c>
      <c r="Q3857" s="11">
        <v>51</v>
      </c>
      <c r="R3857" s="11">
        <v>1</v>
      </c>
    </row>
    <row r="3858" spans="1:18">
      <c r="A3858" s="10" t="s">
        <v>7602</v>
      </c>
      <c r="B3858" s="11" t="s">
        <v>379</v>
      </c>
      <c r="C3858" s="11" t="s">
        <v>4177</v>
      </c>
      <c r="D3858" s="11">
        <v>98168</v>
      </c>
      <c r="E3858" s="16">
        <v>203000</v>
      </c>
      <c r="F3858" s="12">
        <v>3</v>
      </c>
      <c r="G3858" s="15">
        <v>1</v>
      </c>
      <c r="H3858" s="15">
        <v>1150</v>
      </c>
      <c r="I3858" s="13">
        <v>177</v>
      </c>
      <c r="J3858" s="11">
        <v>0</v>
      </c>
      <c r="K3858" s="15" t="s">
        <v>4183</v>
      </c>
      <c r="L3858" s="11" t="s">
        <v>4183</v>
      </c>
      <c r="M3858" s="11" t="s">
        <v>4184</v>
      </c>
      <c r="N3858" s="11" t="s">
        <v>4179</v>
      </c>
      <c r="O3858" s="11">
        <v>72</v>
      </c>
      <c r="P3858" s="11">
        <v>1983</v>
      </c>
      <c r="Q3858" s="11">
        <v>42</v>
      </c>
      <c r="R3858" s="11">
        <v>1</v>
      </c>
    </row>
    <row r="3859" spans="1:18">
      <c r="A3859" s="10" t="s">
        <v>7603</v>
      </c>
      <c r="B3859" s="11" t="s">
        <v>379</v>
      </c>
      <c r="C3859" s="11" t="s">
        <v>4177</v>
      </c>
      <c r="D3859" s="11">
        <v>98168</v>
      </c>
      <c r="E3859" s="16">
        <v>202000</v>
      </c>
      <c r="F3859" s="12">
        <v>2</v>
      </c>
      <c r="G3859" s="15">
        <v>1</v>
      </c>
      <c r="H3859" s="11">
        <v>920</v>
      </c>
      <c r="I3859" s="13">
        <v>220</v>
      </c>
      <c r="J3859" s="11">
        <v>0</v>
      </c>
      <c r="K3859" s="15" t="s">
        <v>4183</v>
      </c>
      <c r="L3859" s="11" t="s">
        <v>4183</v>
      </c>
      <c r="M3859" s="11" t="s">
        <v>4184</v>
      </c>
      <c r="N3859" s="11" t="s">
        <v>4179</v>
      </c>
      <c r="O3859" s="11">
        <v>75</v>
      </c>
      <c r="P3859" s="11">
        <v>1983</v>
      </c>
      <c r="Q3859" s="11">
        <v>42</v>
      </c>
      <c r="R3859" s="11">
        <v>1</v>
      </c>
    </row>
    <row r="3860" spans="1:18">
      <c r="A3860" s="10" t="s">
        <v>7604</v>
      </c>
      <c r="B3860" s="11" t="s">
        <v>49</v>
      </c>
      <c r="C3860" s="11" t="s">
        <v>4177</v>
      </c>
      <c r="D3860" s="11">
        <v>98122</v>
      </c>
      <c r="E3860" s="16">
        <v>202000</v>
      </c>
      <c r="F3860" s="12">
        <v>1</v>
      </c>
      <c r="G3860" s="15">
        <v>1</v>
      </c>
      <c r="H3860" s="11">
        <v>590</v>
      </c>
      <c r="I3860" s="13">
        <v>342</v>
      </c>
      <c r="J3860" s="11">
        <v>0</v>
      </c>
      <c r="K3860" s="15" t="s">
        <v>4183</v>
      </c>
      <c r="L3860" s="11" t="s">
        <v>4183</v>
      </c>
      <c r="M3860" s="11" t="s">
        <v>4184</v>
      </c>
      <c r="N3860" s="11" t="s">
        <v>4179</v>
      </c>
      <c r="O3860" s="11">
        <v>99</v>
      </c>
      <c r="P3860" s="11">
        <v>1993</v>
      </c>
      <c r="Q3860" s="11">
        <v>32</v>
      </c>
      <c r="R3860" s="11">
        <v>1</v>
      </c>
    </row>
    <row r="3861" spans="1:18">
      <c r="A3861" s="10" t="s">
        <v>7605</v>
      </c>
      <c r="B3861" s="11" t="s">
        <v>49</v>
      </c>
      <c r="C3861" s="11" t="s">
        <v>4177</v>
      </c>
      <c r="D3861" s="11">
        <v>98116</v>
      </c>
      <c r="E3861" s="16">
        <v>201500</v>
      </c>
      <c r="F3861" s="12">
        <v>3</v>
      </c>
      <c r="G3861" s="15">
        <v>1</v>
      </c>
      <c r="H3861" s="15">
        <v>1320</v>
      </c>
      <c r="I3861" s="13">
        <v>153</v>
      </c>
      <c r="J3861" s="11">
        <v>0</v>
      </c>
      <c r="K3861" s="15" t="s">
        <v>4183</v>
      </c>
      <c r="L3861" s="11" t="s">
        <v>4183</v>
      </c>
      <c r="M3861" s="11" t="s">
        <v>4184</v>
      </c>
      <c r="N3861" s="11" t="s">
        <v>4180</v>
      </c>
      <c r="O3861" s="11">
        <v>113</v>
      </c>
      <c r="P3861" s="11">
        <v>1994</v>
      </c>
      <c r="Q3861" s="11">
        <v>31</v>
      </c>
      <c r="R3861" s="11">
        <v>1.5</v>
      </c>
    </row>
    <row r="3862" spans="1:18">
      <c r="A3862" s="10" t="s">
        <v>7606</v>
      </c>
      <c r="B3862" s="11" t="s">
        <v>1392</v>
      </c>
      <c r="C3862" s="11" t="s">
        <v>4177</v>
      </c>
      <c r="D3862" s="11">
        <v>98042</v>
      </c>
      <c r="E3862" s="16">
        <v>201000</v>
      </c>
      <c r="F3862" s="12">
        <v>3</v>
      </c>
      <c r="G3862" s="15">
        <v>1</v>
      </c>
      <c r="H3862" s="15">
        <v>1460</v>
      </c>
      <c r="I3862" s="13">
        <v>138</v>
      </c>
      <c r="J3862" s="11">
        <v>0</v>
      </c>
      <c r="K3862" s="15" t="s">
        <v>4183</v>
      </c>
      <c r="L3862" s="11" t="s">
        <v>4183</v>
      </c>
      <c r="M3862" s="11" t="s">
        <v>4184</v>
      </c>
      <c r="N3862" s="11" t="s">
        <v>4179</v>
      </c>
      <c r="O3862" s="11">
        <v>56</v>
      </c>
      <c r="P3862" s="11">
        <v>0</v>
      </c>
      <c r="Q3862" s="11">
        <v>56</v>
      </c>
      <c r="R3862" s="11">
        <v>1</v>
      </c>
    </row>
    <row r="3863" spans="1:18">
      <c r="A3863" s="10" t="s">
        <v>7607</v>
      </c>
      <c r="B3863" s="11" t="s">
        <v>1392</v>
      </c>
      <c r="C3863" s="11" t="s">
        <v>4177</v>
      </c>
      <c r="D3863" s="11">
        <v>98030</v>
      </c>
      <c r="E3863" s="16">
        <v>200500</v>
      </c>
      <c r="F3863" s="12">
        <v>3</v>
      </c>
      <c r="G3863" s="15">
        <v>1.75</v>
      </c>
      <c r="H3863" s="15">
        <v>1260</v>
      </c>
      <c r="I3863" s="13">
        <v>159</v>
      </c>
      <c r="J3863" s="11">
        <v>0</v>
      </c>
      <c r="K3863" s="15" t="s">
        <v>4183</v>
      </c>
      <c r="L3863" s="11" t="s">
        <v>4183</v>
      </c>
      <c r="M3863" s="11" t="s">
        <v>4184</v>
      </c>
      <c r="N3863" s="11" t="s">
        <v>4179</v>
      </c>
      <c r="O3863" s="11">
        <v>62</v>
      </c>
      <c r="P3863" s="11">
        <v>0</v>
      </c>
      <c r="Q3863" s="11">
        <v>62</v>
      </c>
      <c r="R3863" s="11">
        <v>1</v>
      </c>
    </row>
    <row r="3864" spans="1:18">
      <c r="A3864" s="10" t="s">
        <v>7608</v>
      </c>
      <c r="B3864" s="11" t="s">
        <v>519</v>
      </c>
      <c r="C3864" s="11" t="s">
        <v>4177</v>
      </c>
      <c r="D3864" s="11">
        <v>98002</v>
      </c>
      <c r="E3864" s="16">
        <v>200000</v>
      </c>
      <c r="F3864" s="12">
        <v>3</v>
      </c>
      <c r="G3864" s="15">
        <v>1</v>
      </c>
      <c r="H3864" s="15">
        <v>1150</v>
      </c>
      <c r="I3864" s="13">
        <v>174</v>
      </c>
      <c r="J3864" s="11">
        <v>0</v>
      </c>
      <c r="K3864" s="15" t="s">
        <v>4183</v>
      </c>
      <c r="L3864" s="11" t="s">
        <v>4183</v>
      </c>
      <c r="M3864" s="11" t="s">
        <v>4184</v>
      </c>
      <c r="N3864" s="11" t="s">
        <v>4179</v>
      </c>
      <c r="O3864" s="11">
        <v>87</v>
      </c>
      <c r="P3864" s="11">
        <v>0</v>
      </c>
      <c r="Q3864" s="11">
        <v>87</v>
      </c>
      <c r="R3864" s="11">
        <v>1.5</v>
      </c>
    </row>
    <row r="3865" spans="1:18">
      <c r="A3865" s="10" t="s">
        <v>7609</v>
      </c>
      <c r="B3865" s="11" t="s">
        <v>519</v>
      </c>
      <c r="C3865" s="11" t="s">
        <v>4177</v>
      </c>
      <c r="D3865" s="11">
        <v>98092</v>
      </c>
      <c r="E3865" s="16">
        <v>200000</v>
      </c>
      <c r="F3865" s="12">
        <v>3</v>
      </c>
      <c r="G3865" s="15">
        <v>2</v>
      </c>
      <c r="H3865" s="15">
        <v>1190</v>
      </c>
      <c r="I3865" s="13">
        <v>168</v>
      </c>
      <c r="J3865" s="11">
        <v>0</v>
      </c>
      <c r="K3865" s="15" t="s">
        <v>4183</v>
      </c>
      <c r="L3865" s="11" t="s">
        <v>4183</v>
      </c>
      <c r="M3865" s="11" t="s">
        <v>4184</v>
      </c>
      <c r="N3865" s="11" t="s">
        <v>4180</v>
      </c>
      <c r="O3865" s="11">
        <v>30</v>
      </c>
      <c r="P3865" s="11">
        <v>0</v>
      </c>
      <c r="Q3865" s="11">
        <v>30</v>
      </c>
      <c r="R3865" s="11">
        <v>1</v>
      </c>
    </row>
    <row r="3866" spans="1:18">
      <c r="A3866" s="10" t="s">
        <v>7610</v>
      </c>
      <c r="B3866" s="11" t="s">
        <v>519</v>
      </c>
      <c r="C3866" s="11" t="s">
        <v>4177</v>
      </c>
      <c r="D3866" s="11">
        <v>98002</v>
      </c>
      <c r="E3866" s="16">
        <v>200000</v>
      </c>
      <c r="F3866" s="12">
        <v>3</v>
      </c>
      <c r="G3866" s="15">
        <v>2.25</v>
      </c>
      <c r="H3866" s="15">
        <v>1230</v>
      </c>
      <c r="I3866" s="13">
        <v>163</v>
      </c>
      <c r="J3866" s="11">
        <v>0</v>
      </c>
      <c r="K3866" s="15" t="s">
        <v>4183</v>
      </c>
      <c r="L3866" s="11" t="s">
        <v>4183</v>
      </c>
      <c r="M3866" s="11" t="s">
        <v>4184</v>
      </c>
      <c r="N3866" s="11" t="s">
        <v>4181</v>
      </c>
      <c r="O3866" s="11">
        <v>112</v>
      </c>
      <c r="P3866" s="11">
        <v>0</v>
      </c>
      <c r="Q3866" s="11">
        <v>112</v>
      </c>
      <c r="R3866" s="11">
        <v>1.5</v>
      </c>
    </row>
    <row r="3867" spans="1:18">
      <c r="A3867" s="10" t="s">
        <v>7611</v>
      </c>
      <c r="B3867" s="11" t="s">
        <v>519</v>
      </c>
      <c r="C3867" s="11" t="s">
        <v>4177</v>
      </c>
      <c r="D3867" s="11">
        <v>98001</v>
      </c>
      <c r="E3867" s="16">
        <v>200000</v>
      </c>
      <c r="F3867" s="12">
        <v>2</v>
      </c>
      <c r="G3867" s="15">
        <v>1</v>
      </c>
      <c r="H3867" s="15">
        <v>1730</v>
      </c>
      <c r="I3867" s="13">
        <v>116</v>
      </c>
      <c r="J3867" s="11">
        <v>0</v>
      </c>
      <c r="K3867" s="15" t="s">
        <v>4183</v>
      </c>
      <c r="L3867" s="11" t="s">
        <v>4178</v>
      </c>
      <c r="M3867" s="11" t="s">
        <v>4184</v>
      </c>
      <c r="N3867" s="11" t="s">
        <v>4180</v>
      </c>
      <c r="O3867" s="11">
        <v>63</v>
      </c>
      <c r="P3867" s="11">
        <v>2003</v>
      </c>
      <c r="Q3867" s="11">
        <v>22</v>
      </c>
      <c r="R3867" s="11">
        <v>1</v>
      </c>
    </row>
    <row r="3868" spans="1:18">
      <c r="A3868" s="10" t="s">
        <v>7612</v>
      </c>
      <c r="B3868" s="11" t="s">
        <v>379</v>
      </c>
      <c r="C3868" s="11" t="s">
        <v>4177</v>
      </c>
      <c r="D3868" s="11">
        <v>98168</v>
      </c>
      <c r="E3868" s="16">
        <v>200000</v>
      </c>
      <c r="F3868" s="12">
        <v>2</v>
      </c>
      <c r="G3868" s="15">
        <v>1</v>
      </c>
      <c r="H3868" s="11">
        <v>860</v>
      </c>
      <c r="I3868" s="13">
        <v>233</v>
      </c>
      <c r="J3868" s="11">
        <v>0</v>
      </c>
      <c r="K3868" s="15" t="s">
        <v>4183</v>
      </c>
      <c r="L3868" s="11" t="s">
        <v>4183</v>
      </c>
      <c r="M3868" s="11" t="s">
        <v>4184</v>
      </c>
      <c r="N3868" s="11" t="s">
        <v>4181</v>
      </c>
      <c r="O3868" s="11">
        <v>76</v>
      </c>
      <c r="P3868" s="11">
        <v>0</v>
      </c>
      <c r="Q3868" s="11">
        <v>76</v>
      </c>
      <c r="R3868" s="11">
        <v>1</v>
      </c>
    </row>
    <row r="3869" spans="1:18">
      <c r="A3869" s="10" t="s">
        <v>7613</v>
      </c>
      <c r="B3869" s="11" t="s">
        <v>84</v>
      </c>
      <c r="C3869" s="11" t="s">
        <v>4177</v>
      </c>
      <c r="D3869" s="11">
        <v>98042</v>
      </c>
      <c r="E3869" s="16">
        <v>200000</v>
      </c>
      <c r="F3869" s="12">
        <v>3</v>
      </c>
      <c r="G3869" s="15">
        <v>1.5</v>
      </c>
      <c r="H3869" s="15">
        <v>1090</v>
      </c>
      <c r="I3869" s="13">
        <v>183</v>
      </c>
      <c r="J3869" s="11">
        <v>0</v>
      </c>
      <c r="K3869" s="15" t="s">
        <v>4183</v>
      </c>
      <c r="L3869" s="11" t="s">
        <v>4183</v>
      </c>
      <c r="M3869" s="11" t="s">
        <v>4184</v>
      </c>
      <c r="N3869" s="11" t="s">
        <v>4179</v>
      </c>
      <c r="O3869" s="11">
        <v>57</v>
      </c>
      <c r="P3869" s="11">
        <v>0</v>
      </c>
      <c r="Q3869" s="11">
        <v>57</v>
      </c>
      <c r="R3869" s="11">
        <v>1</v>
      </c>
    </row>
    <row r="3870" spans="1:18">
      <c r="A3870" s="10" t="s">
        <v>7614</v>
      </c>
      <c r="B3870" s="11" t="s">
        <v>319</v>
      </c>
      <c r="C3870" s="11" t="s">
        <v>4177</v>
      </c>
      <c r="D3870" s="11">
        <v>98056</v>
      </c>
      <c r="E3870" s="16">
        <v>200000</v>
      </c>
      <c r="F3870" s="12">
        <v>2</v>
      </c>
      <c r="G3870" s="15">
        <v>1</v>
      </c>
      <c r="H3870" s="11">
        <v>700</v>
      </c>
      <c r="I3870" s="13">
        <v>286</v>
      </c>
      <c r="J3870" s="11">
        <v>0</v>
      </c>
      <c r="K3870" s="15" t="s">
        <v>4183</v>
      </c>
      <c r="L3870" s="11" t="s">
        <v>4183</v>
      </c>
      <c r="M3870" s="11" t="s">
        <v>4184</v>
      </c>
      <c r="N3870" s="11" t="s">
        <v>4181</v>
      </c>
      <c r="O3870" s="11">
        <v>72</v>
      </c>
      <c r="P3870" s="11">
        <v>0</v>
      </c>
      <c r="Q3870" s="11">
        <v>72</v>
      </c>
      <c r="R3870" s="11">
        <v>1</v>
      </c>
    </row>
    <row r="3871" spans="1:18">
      <c r="A3871" s="10" t="s">
        <v>7615</v>
      </c>
      <c r="B3871" s="11" t="s">
        <v>319</v>
      </c>
      <c r="C3871" s="11" t="s">
        <v>4177</v>
      </c>
      <c r="D3871" s="11">
        <v>98056</v>
      </c>
      <c r="E3871" s="16">
        <v>200000</v>
      </c>
      <c r="F3871" s="12">
        <v>3</v>
      </c>
      <c r="G3871" s="15">
        <v>1</v>
      </c>
      <c r="H3871" s="15">
        <v>1050</v>
      </c>
      <c r="I3871" s="13">
        <v>190</v>
      </c>
      <c r="J3871" s="11">
        <v>0</v>
      </c>
      <c r="K3871" s="15" t="s">
        <v>4183</v>
      </c>
      <c r="L3871" s="11" t="s">
        <v>4183</v>
      </c>
      <c r="M3871" s="11" t="s">
        <v>4184</v>
      </c>
      <c r="N3871" s="11" t="s">
        <v>4179</v>
      </c>
      <c r="O3871" s="11">
        <v>58</v>
      </c>
      <c r="P3871" s="11">
        <v>0</v>
      </c>
      <c r="Q3871" s="11">
        <v>58</v>
      </c>
      <c r="R3871" s="11">
        <v>1</v>
      </c>
    </row>
    <row r="3872" spans="1:18">
      <c r="A3872" s="10" t="s">
        <v>7616</v>
      </c>
      <c r="B3872" s="11" t="s">
        <v>319</v>
      </c>
      <c r="C3872" s="11" t="s">
        <v>4177</v>
      </c>
      <c r="D3872" s="11">
        <v>98055</v>
      </c>
      <c r="E3872" s="16">
        <v>200000</v>
      </c>
      <c r="F3872" s="12">
        <v>4</v>
      </c>
      <c r="G3872" s="15">
        <v>1</v>
      </c>
      <c r="H3872" s="15">
        <v>1350</v>
      </c>
      <c r="I3872" s="13">
        <v>148</v>
      </c>
      <c r="J3872" s="11">
        <v>0</v>
      </c>
      <c r="K3872" s="15" t="s">
        <v>4183</v>
      </c>
      <c r="L3872" s="11" t="s">
        <v>4183</v>
      </c>
      <c r="M3872" s="11" t="s">
        <v>4184</v>
      </c>
      <c r="N3872" s="11" t="s">
        <v>4180</v>
      </c>
      <c r="O3872" s="11">
        <v>59</v>
      </c>
      <c r="P3872" s="11">
        <v>1963</v>
      </c>
      <c r="Q3872" s="11">
        <v>62</v>
      </c>
      <c r="R3872" s="11">
        <v>1</v>
      </c>
    </row>
    <row r="3873" spans="1:18">
      <c r="A3873" s="10" t="s">
        <v>7617</v>
      </c>
      <c r="B3873" s="11" t="s">
        <v>319</v>
      </c>
      <c r="C3873" s="11" t="s">
        <v>4177</v>
      </c>
      <c r="D3873" s="11">
        <v>98057</v>
      </c>
      <c r="E3873" s="16">
        <v>200000</v>
      </c>
      <c r="F3873" s="12">
        <v>3</v>
      </c>
      <c r="G3873" s="15">
        <v>1.5</v>
      </c>
      <c r="H3873" s="15">
        <v>2060</v>
      </c>
      <c r="I3873" s="13">
        <v>97</v>
      </c>
      <c r="J3873" s="11">
        <v>0</v>
      </c>
      <c r="K3873" s="15" t="s">
        <v>4183</v>
      </c>
      <c r="L3873" s="11" t="s">
        <v>4183</v>
      </c>
      <c r="M3873" s="11" t="s">
        <v>4184</v>
      </c>
      <c r="N3873" s="11" t="s">
        <v>4180</v>
      </c>
      <c r="O3873" s="11">
        <v>122</v>
      </c>
      <c r="P3873" s="11">
        <v>2005</v>
      </c>
      <c r="Q3873" s="11">
        <v>20</v>
      </c>
      <c r="R3873" s="11">
        <v>1.5</v>
      </c>
    </row>
    <row r="3874" spans="1:18">
      <c r="A3874" s="10" t="s">
        <v>7618</v>
      </c>
      <c r="B3874" s="11" t="s">
        <v>93</v>
      </c>
      <c r="C3874" s="11" t="s">
        <v>4177</v>
      </c>
      <c r="D3874" s="11">
        <v>98168</v>
      </c>
      <c r="E3874" s="16">
        <v>200000</v>
      </c>
      <c r="F3874" s="12">
        <v>3</v>
      </c>
      <c r="G3874" s="15">
        <v>1.5</v>
      </c>
      <c r="H3874" s="15">
        <v>1140</v>
      </c>
      <c r="I3874" s="13">
        <v>175</v>
      </c>
      <c r="J3874" s="11">
        <v>0</v>
      </c>
      <c r="K3874" s="15" t="s">
        <v>4183</v>
      </c>
      <c r="L3874" s="11" t="s">
        <v>4183</v>
      </c>
      <c r="M3874" s="11" t="s">
        <v>4184</v>
      </c>
      <c r="N3874" s="11" t="s">
        <v>4180</v>
      </c>
      <c r="O3874" s="11">
        <v>65</v>
      </c>
      <c r="P3874" s="11">
        <v>2012</v>
      </c>
      <c r="Q3874" s="11">
        <v>13</v>
      </c>
      <c r="R3874" s="11">
        <v>1</v>
      </c>
    </row>
    <row r="3875" spans="1:18">
      <c r="A3875" s="10" t="s">
        <v>7619</v>
      </c>
      <c r="B3875" s="11" t="s">
        <v>675</v>
      </c>
      <c r="C3875" s="11" t="s">
        <v>4177</v>
      </c>
      <c r="D3875" s="11">
        <v>98023</v>
      </c>
      <c r="E3875" s="16">
        <v>199990</v>
      </c>
      <c r="F3875" s="12">
        <v>3</v>
      </c>
      <c r="G3875" s="15">
        <v>1</v>
      </c>
      <c r="H3875" s="15">
        <v>1100</v>
      </c>
      <c r="I3875" s="13">
        <v>182</v>
      </c>
      <c r="J3875" s="11">
        <v>0</v>
      </c>
      <c r="K3875" s="15" t="s">
        <v>4183</v>
      </c>
      <c r="L3875" s="11" t="s">
        <v>4183</v>
      </c>
      <c r="M3875" s="11" t="s">
        <v>4184</v>
      </c>
      <c r="N3875" s="11" t="s">
        <v>4180</v>
      </c>
      <c r="O3875" s="11">
        <v>64</v>
      </c>
      <c r="P3875" s="11">
        <v>2004</v>
      </c>
      <c r="Q3875" s="11">
        <v>21</v>
      </c>
      <c r="R3875" s="11">
        <v>1</v>
      </c>
    </row>
    <row r="3876" spans="1:18">
      <c r="A3876" s="10" t="s">
        <v>7620</v>
      </c>
      <c r="B3876" s="11" t="s">
        <v>459</v>
      </c>
      <c r="C3876" s="11" t="s">
        <v>4177</v>
      </c>
      <c r="D3876" s="11">
        <v>98198</v>
      </c>
      <c r="E3876" s="16">
        <v>199950</v>
      </c>
      <c r="F3876" s="12">
        <v>5</v>
      </c>
      <c r="G3876" s="15">
        <v>2.5</v>
      </c>
      <c r="H3876" s="15">
        <v>1740</v>
      </c>
      <c r="I3876" s="13">
        <v>115</v>
      </c>
      <c r="J3876" s="11">
        <v>0</v>
      </c>
      <c r="K3876" s="15" t="s">
        <v>4183</v>
      </c>
      <c r="L3876" s="11" t="s">
        <v>4183</v>
      </c>
      <c r="M3876" s="11" t="s">
        <v>4184</v>
      </c>
      <c r="N3876" s="11" t="s">
        <v>4179</v>
      </c>
      <c r="O3876" s="11">
        <v>66</v>
      </c>
      <c r="P3876" s="11">
        <v>0</v>
      </c>
      <c r="Q3876" s="11">
        <v>66</v>
      </c>
      <c r="R3876" s="11">
        <v>1</v>
      </c>
    </row>
    <row r="3877" spans="1:18">
      <c r="A3877" s="10" t="s">
        <v>7621</v>
      </c>
      <c r="B3877" s="11" t="s">
        <v>675</v>
      </c>
      <c r="C3877" s="11" t="s">
        <v>4177</v>
      </c>
      <c r="D3877" s="11">
        <v>98003</v>
      </c>
      <c r="E3877" s="16">
        <v>199950</v>
      </c>
      <c r="F3877" s="12">
        <v>3</v>
      </c>
      <c r="G3877" s="15">
        <v>1</v>
      </c>
      <c r="H3877" s="15">
        <v>1010</v>
      </c>
      <c r="I3877" s="13">
        <v>198</v>
      </c>
      <c r="J3877" s="11">
        <v>0</v>
      </c>
      <c r="K3877" s="15" t="s">
        <v>4183</v>
      </c>
      <c r="L3877" s="11" t="s">
        <v>4183</v>
      </c>
      <c r="M3877" s="11" t="s">
        <v>4184</v>
      </c>
      <c r="N3877" s="11" t="s">
        <v>4180</v>
      </c>
      <c r="O3877" s="11">
        <v>56</v>
      </c>
      <c r="P3877" s="11">
        <v>2010</v>
      </c>
      <c r="Q3877" s="11">
        <v>15</v>
      </c>
      <c r="R3877" s="11">
        <v>1</v>
      </c>
    </row>
    <row r="3878" spans="1:18">
      <c r="A3878" s="10" t="s">
        <v>7622</v>
      </c>
      <c r="B3878" s="11" t="s">
        <v>519</v>
      </c>
      <c r="C3878" s="11" t="s">
        <v>4177</v>
      </c>
      <c r="D3878" s="11">
        <v>98001</v>
      </c>
      <c r="E3878" s="16">
        <v>199500</v>
      </c>
      <c r="F3878" s="12">
        <v>3</v>
      </c>
      <c r="G3878" s="15">
        <v>1</v>
      </c>
      <c r="H3878" s="11">
        <v>920</v>
      </c>
      <c r="I3878" s="13">
        <v>217</v>
      </c>
      <c r="J3878" s="11">
        <v>0</v>
      </c>
      <c r="K3878" s="15" t="s">
        <v>4183</v>
      </c>
      <c r="L3878" s="11" t="s">
        <v>4183</v>
      </c>
      <c r="M3878" s="11" t="s">
        <v>4184</v>
      </c>
      <c r="N3878" s="11" t="s">
        <v>4179</v>
      </c>
      <c r="O3878" s="11">
        <v>63</v>
      </c>
      <c r="P3878" s="11">
        <v>0</v>
      </c>
      <c r="Q3878" s="11">
        <v>63</v>
      </c>
      <c r="R3878" s="11">
        <v>1</v>
      </c>
    </row>
    <row r="3879" spans="1:18">
      <c r="A3879" s="10" t="s">
        <v>7623</v>
      </c>
      <c r="B3879" s="11" t="s">
        <v>319</v>
      </c>
      <c r="C3879" s="11" t="s">
        <v>4177</v>
      </c>
      <c r="D3879" s="11">
        <v>98058</v>
      </c>
      <c r="E3879" s="16">
        <v>199000</v>
      </c>
      <c r="F3879" s="12">
        <v>2</v>
      </c>
      <c r="G3879" s="15">
        <v>1</v>
      </c>
      <c r="H3879" s="11">
        <v>720</v>
      </c>
      <c r="I3879" s="13">
        <v>276</v>
      </c>
      <c r="J3879" s="11">
        <v>0</v>
      </c>
      <c r="K3879" s="15" t="s">
        <v>4183</v>
      </c>
      <c r="L3879" s="11" t="s">
        <v>4183</v>
      </c>
      <c r="M3879" s="11" t="s">
        <v>4184</v>
      </c>
      <c r="N3879" s="11" t="s">
        <v>4181</v>
      </c>
      <c r="O3879" s="11">
        <v>82</v>
      </c>
      <c r="P3879" s="11">
        <v>0</v>
      </c>
      <c r="Q3879" s="11">
        <v>82</v>
      </c>
      <c r="R3879" s="11">
        <v>1</v>
      </c>
    </row>
    <row r="3880" spans="1:18">
      <c r="A3880" s="10" t="s">
        <v>7624</v>
      </c>
      <c r="B3880" s="11" t="s">
        <v>49</v>
      </c>
      <c r="C3880" s="11" t="s">
        <v>4177</v>
      </c>
      <c r="D3880" s="11">
        <v>98178</v>
      </c>
      <c r="E3880" s="16">
        <v>199000</v>
      </c>
      <c r="F3880" s="12">
        <v>4</v>
      </c>
      <c r="G3880" s="15">
        <v>2</v>
      </c>
      <c r="H3880" s="15">
        <v>2030</v>
      </c>
      <c r="I3880" s="13">
        <v>98</v>
      </c>
      <c r="J3880" s="11">
        <v>0</v>
      </c>
      <c r="K3880" s="15" t="s">
        <v>4183</v>
      </c>
      <c r="L3880" s="11" t="s">
        <v>4183</v>
      </c>
      <c r="M3880" s="11" t="s">
        <v>4184</v>
      </c>
      <c r="N3880" s="11" t="s">
        <v>4180</v>
      </c>
      <c r="O3880" s="11">
        <v>75</v>
      </c>
      <c r="P3880" s="11">
        <v>2005</v>
      </c>
      <c r="Q3880" s="11">
        <v>20</v>
      </c>
      <c r="R3880" s="11">
        <v>2</v>
      </c>
    </row>
    <row r="3881" spans="1:18">
      <c r="A3881" s="10" t="s">
        <v>7625</v>
      </c>
      <c r="B3881" s="11" t="s">
        <v>49</v>
      </c>
      <c r="C3881" s="11" t="s">
        <v>4177</v>
      </c>
      <c r="D3881" s="11">
        <v>98177</v>
      </c>
      <c r="E3881" s="16">
        <v>198995</v>
      </c>
      <c r="F3881" s="12">
        <v>3</v>
      </c>
      <c r="G3881" s="15">
        <v>1</v>
      </c>
      <c r="H3881" s="15">
        <v>1410</v>
      </c>
      <c r="I3881" s="13">
        <v>141</v>
      </c>
      <c r="J3881" s="11">
        <v>0</v>
      </c>
      <c r="K3881" s="15" t="s">
        <v>4183</v>
      </c>
      <c r="L3881" s="11" t="s">
        <v>4183</v>
      </c>
      <c r="M3881" s="11" t="s">
        <v>4184</v>
      </c>
      <c r="N3881" s="11" t="s">
        <v>4179</v>
      </c>
      <c r="O3881" s="11">
        <v>74</v>
      </c>
      <c r="P3881" s="11">
        <v>1999</v>
      </c>
      <c r="Q3881" s="11">
        <v>26</v>
      </c>
      <c r="R3881" s="11">
        <v>1</v>
      </c>
    </row>
    <row r="3882" spans="1:18">
      <c r="A3882" s="10" t="s">
        <v>7626</v>
      </c>
      <c r="B3882" s="11" t="s">
        <v>519</v>
      </c>
      <c r="C3882" s="11" t="s">
        <v>4177</v>
      </c>
      <c r="D3882" s="11">
        <v>98001</v>
      </c>
      <c r="E3882" s="16">
        <v>198000</v>
      </c>
      <c r="F3882" s="12">
        <v>4</v>
      </c>
      <c r="G3882" s="15">
        <v>1.75</v>
      </c>
      <c r="H3882" s="15">
        <v>2080</v>
      </c>
      <c r="I3882" s="13">
        <v>95</v>
      </c>
      <c r="J3882" s="11">
        <v>0</v>
      </c>
      <c r="K3882" s="15" t="s">
        <v>4183</v>
      </c>
      <c r="L3882" s="11" t="s">
        <v>4178</v>
      </c>
      <c r="M3882" s="11" t="s">
        <v>4184</v>
      </c>
      <c r="N3882" s="11" t="s">
        <v>4179</v>
      </c>
      <c r="O3882" s="11">
        <v>59</v>
      </c>
      <c r="P3882" s="11">
        <v>0</v>
      </c>
      <c r="Q3882" s="11">
        <v>59</v>
      </c>
      <c r="R3882" s="11">
        <v>1</v>
      </c>
    </row>
    <row r="3883" spans="1:18">
      <c r="A3883" s="10" t="s">
        <v>7627</v>
      </c>
      <c r="B3883" s="11" t="s">
        <v>675</v>
      </c>
      <c r="C3883" s="11" t="s">
        <v>4177</v>
      </c>
      <c r="D3883" s="11">
        <v>98023</v>
      </c>
      <c r="E3883" s="16">
        <v>198000</v>
      </c>
      <c r="F3883" s="12">
        <v>3</v>
      </c>
      <c r="G3883" s="15">
        <v>1.5</v>
      </c>
      <c r="H3883" s="15">
        <v>1430</v>
      </c>
      <c r="I3883" s="13">
        <v>138</v>
      </c>
      <c r="J3883" s="11">
        <v>0</v>
      </c>
      <c r="K3883" s="15" t="s">
        <v>4183</v>
      </c>
      <c r="L3883" s="11" t="s">
        <v>4178</v>
      </c>
      <c r="M3883" s="11" t="s">
        <v>4184</v>
      </c>
      <c r="N3883" s="11" t="s">
        <v>4180</v>
      </c>
      <c r="O3883" s="11">
        <v>45</v>
      </c>
      <c r="P3883" s="11">
        <v>0</v>
      </c>
      <c r="Q3883" s="11">
        <v>45</v>
      </c>
      <c r="R3883" s="11">
        <v>1</v>
      </c>
    </row>
    <row r="3884" spans="1:18">
      <c r="A3884" s="10" t="s">
        <v>4006</v>
      </c>
      <c r="B3884" s="11" t="s">
        <v>1035</v>
      </c>
      <c r="C3884" s="11" t="s">
        <v>4177</v>
      </c>
      <c r="D3884" s="11">
        <v>98022</v>
      </c>
      <c r="E3884" s="16">
        <v>197500</v>
      </c>
      <c r="F3884" s="12">
        <v>3</v>
      </c>
      <c r="G3884" s="15">
        <v>1</v>
      </c>
      <c r="H3884" s="15">
        <v>1330</v>
      </c>
      <c r="I3884" s="13">
        <v>148</v>
      </c>
      <c r="J3884" s="11">
        <v>0</v>
      </c>
      <c r="K3884" s="15" t="s">
        <v>4183</v>
      </c>
      <c r="L3884" s="11" t="s">
        <v>4183</v>
      </c>
      <c r="M3884" s="11" t="s">
        <v>4184</v>
      </c>
      <c r="N3884" s="11" t="s">
        <v>4181</v>
      </c>
      <c r="O3884" s="11">
        <v>120</v>
      </c>
      <c r="P3884" s="11">
        <v>0</v>
      </c>
      <c r="Q3884" s="11">
        <v>120</v>
      </c>
      <c r="R3884" s="11">
        <v>2</v>
      </c>
    </row>
    <row r="3885" spans="1:18">
      <c r="A3885" s="10" t="s">
        <v>4007</v>
      </c>
      <c r="B3885" s="11" t="s">
        <v>49</v>
      </c>
      <c r="C3885" s="11" t="s">
        <v>4177</v>
      </c>
      <c r="D3885" s="11">
        <v>98118</v>
      </c>
      <c r="E3885" s="16">
        <v>197500</v>
      </c>
      <c r="F3885" s="12">
        <v>3</v>
      </c>
      <c r="G3885" s="15">
        <v>1</v>
      </c>
      <c r="H3885" s="11">
        <v>980</v>
      </c>
      <c r="I3885" s="13">
        <v>202</v>
      </c>
      <c r="J3885" s="11">
        <v>0</v>
      </c>
      <c r="K3885" s="15" t="s">
        <v>4183</v>
      </c>
      <c r="L3885" s="11" t="s">
        <v>4183</v>
      </c>
      <c r="M3885" s="11" t="s">
        <v>4184</v>
      </c>
      <c r="N3885" s="11" t="s">
        <v>4180</v>
      </c>
      <c r="O3885" s="11">
        <v>122</v>
      </c>
      <c r="P3885" s="11">
        <v>2005</v>
      </c>
      <c r="Q3885" s="11">
        <v>20</v>
      </c>
      <c r="R3885" s="11">
        <v>1.5</v>
      </c>
    </row>
    <row r="3886" spans="1:18">
      <c r="A3886" s="10" t="s">
        <v>7628</v>
      </c>
      <c r="B3886" s="11" t="s">
        <v>519</v>
      </c>
      <c r="C3886" s="11" t="s">
        <v>4177</v>
      </c>
      <c r="D3886" s="11">
        <v>98001</v>
      </c>
      <c r="E3886" s="16">
        <v>196500</v>
      </c>
      <c r="F3886" s="12">
        <v>3</v>
      </c>
      <c r="G3886" s="15">
        <v>1</v>
      </c>
      <c r="H3886" s="15">
        <v>1320</v>
      </c>
      <c r="I3886" s="13">
        <v>149</v>
      </c>
      <c r="J3886" s="11">
        <v>0</v>
      </c>
      <c r="K3886" s="15" t="s">
        <v>4183</v>
      </c>
      <c r="L3886" s="11" t="s">
        <v>4183</v>
      </c>
      <c r="M3886" s="11" t="s">
        <v>4184</v>
      </c>
      <c r="N3886" s="11" t="s">
        <v>4180</v>
      </c>
      <c r="O3886" s="11">
        <v>59</v>
      </c>
      <c r="P3886" s="11">
        <v>1963</v>
      </c>
      <c r="Q3886" s="11">
        <v>62</v>
      </c>
      <c r="R3886" s="11">
        <v>1</v>
      </c>
    </row>
    <row r="3887" spans="1:18">
      <c r="A3887" s="10" t="s">
        <v>4009</v>
      </c>
      <c r="B3887" s="11" t="s">
        <v>4010</v>
      </c>
      <c r="C3887" s="11" t="s">
        <v>4177</v>
      </c>
      <c r="D3887" s="11">
        <v>98001</v>
      </c>
      <c r="E3887" s="16">
        <v>196440</v>
      </c>
      <c r="F3887" s="12">
        <v>3</v>
      </c>
      <c r="G3887" s="15">
        <v>2</v>
      </c>
      <c r="H3887" s="15">
        <v>1560</v>
      </c>
      <c r="I3887" s="13">
        <v>126</v>
      </c>
      <c r="J3887" s="11">
        <v>0</v>
      </c>
      <c r="K3887" s="15" t="s">
        <v>4183</v>
      </c>
      <c r="L3887" s="11" t="s">
        <v>4183</v>
      </c>
      <c r="M3887" s="11" t="s">
        <v>4184</v>
      </c>
      <c r="N3887" s="11" t="s">
        <v>4180</v>
      </c>
      <c r="O3887" s="11">
        <v>33</v>
      </c>
      <c r="P3887" s="11">
        <v>0</v>
      </c>
      <c r="Q3887" s="11">
        <v>33</v>
      </c>
      <c r="R3887" s="11">
        <v>1</v>
      </c>
    </row>
    <row r="3888" spans="1:18">
      <c r="A3888" s="10" t="s">
        <v>4011</v>
      </c>
      <c r="B3888" s="11" t="s">
        <v>49</v>
      </c>
      <c r="C3888" s="11" t="s">
        <v>4177</v>
      </c>
      <c r="D3888" s="11">
        <v>98144</v>
      </c>
      <c r="E3888" s="16">
        <v>195000</v>
      </c>
      <c r="F3888" s="12">
        <v>5</v>
      </c>
      <c r="G3888" s="15">
        <v>3.75</v>
      </c>
      <c r="H3888" s="15">
        <v>5340</v>
      </c>
      <c r="I3888" s="13">
        <v>37</v>
      </c>
      <c r="J3888" s="11">
        <v>0</v>
      </c>
      <c r="K3888" s="15" t="s">
        <v>4183</v>
      </c>
      <c r="L3888" s="11" t="s">
        <v>4178</v>
      </c>
      <c r="M3888" s="11" t="s">
        <v>4197</v>
      </c>
      <c r="N3888" s="11" t="s">
        <v>4179</v>
      </c>
      <c r="O3888" s="11">
        <v>113</v>
      </c>
      <c r="P3888" s="11">
        <v>1989</v>
      </c>
      <c r="Q3888" s="11">
        <v>36</v>
      </c>
      <c r="R3888" s="11">
        <v>2.5</v>
      </c>
    </row>
    <row r="3889" spans="1:18">
      <c r="A3889" s="10" t="s">
        <v>7629</v>
      </c>
      <c r="B3889" s="11" t="s">
        <v>84</v>
      </c>
      <c r="C3889" s="11" t="s">
        <v>4177</v>
      </c>
      <c r="D3889" s="11">
        <v>98042</v>
      </c>
      <c r="E3889" s="16">
        <v>195000</v>
      </c>
      <c r="F3889" s="12">
        <v>3</v>
      </c>
      <c r="G3889" s="15">
        <v>1.75</v>
      </c>
      <c r="H3889" s="15">
        <v>1380</v>
      </c>
      <c r="I3889" s="13">
        <v>141</v>
      </c>
      <c r="J3889" s="11">
        <v>0</v>
      </c>
      <c r="K3889" s="15" t="s">
        <v>4183</v>
      </c>
      <c r="L3889" s="11" t="s">
        <v>4178</v>
      </c>
      <c r="M3889" s="11" t="s">
        <v>4184</v>
      </c>
      <c r="N3889" s="11" t="s">
        <v>4180</v>
      </c>
      <c r="O3889" s="11">
        <v>44</v>
      </c>
      <c r="P3889" s="11">
        <v>2013</v>
      </c>
      <c r="Q3889" s="11">
        <v>12</v>
      </c>
      <c r="R3889" s="11">
        <v>1</v>
      </c>
    </row>
    <row r="3890" spans="1:18">
      <c r="A3890" s="10" t="s">
        <v>7630</v>
      </c>
      <c r="B3890" s="11" t="s">
        <v>459</v>
      </c>
      <c r="C3890" s="11" t="s">
        <v>4177</v>
      </c>
      <c r="D3890" s="11">
        <v>98198</v>
      </c>
      <c r="E3890" s="16">
        <v>195000</v>
      </c>
      <c r="F3890" s="12">
        <v>2</v>
      </c>
      <c r="G3890" s="15">
        <v>1</v>
      </c>
      <c r="H3890" s="15">
        <v>1080</v>
      </c>
      <c r="I3890" s="13">
        <v>181</v>
      </c>
      <c r="J3890" s="11">
        <v>0</v>
      </c>
      <c r="K3890" s="15" t="s">
        <v>4183</v>
      </c>
      <c r="L3890" s="11" t="s">
        <v>4183</v>
      </c>
      <c r="M3890" s="11" t="s">
        <v>4184</v>
      </c>
      <c r="N3890" s="11" t="s">
        <v>4179</v>
      </c>
      <c r="O3890" s="11">
        <v>53</v>
      </c>
      <c r="P3890" s="11">
        <v>0</v>
      </c>
      <c r="Q3890" s="11">
        <v>53</v>
      </c>
      <c r="R3890" s="11">
        <v>1</v>
      </c>
    </row>
    <row r="3891" spans="1:18">
      <c r="A3891" s="10" t="s">
        <v>4014</v>
      </c>
      <c r="B3891" s="11" t="s">
        <v>1035</v>
      </c>
      <c r="C3891" s="11" t="s">
        <v>4177</v>
      </c>
      <c r="D3891" s="11">
        <v>98022</v>
      </c>
      <c r="E3891" s="16">
        <v>195000</v>
      </c>
      <c r="F3891" s="12">
        <v>3</v>
      </c>
      <c r="G3891" s="15">
        <v>1.75</v>
      </c>
      <c r="H3891" s="15">
        <v>1570</v>
      </c>
      <c r="I3891" s="13">
        <v>124</v>
      </c>
      <c r="J3891" s="11">
        <v>0</v>
      </c>
      <c r="K3891" s="15" t="s">
        <v>4183</v>
      </c>
      <c r="L3891" s="11" t="s">
        <v>4183</v>
      </c>
      <c r="M3891" s="11" t="s">
        <v>4184</v>
      </c>
      <c r="N3891" s="11" t="s">
        <v>4180</v>
      </c>
      <c r="O3891" s="11">
        <v>34</v>
      </c>
      <c r="P3891" s="11">
        <v>0</v>
      </c>
      <c r="Q3891" s="11">
        <v>34</v>
      </c>
      <c r="R3891" s="11">
        <v>1</v>
      </c>
    </row>
    <row r="3892" spans="1:18">
      <c r="A3892" s="10" t="s">
        <v>7631</v>
      </c>
      <c r="B3892" s="11" t="s">
        <v>79</v>
      </c>
      <c r="C3892" s="11" t="s">
        <v>4177</v>
      </c>
      <c r="D3892" s="11">
        <v>98027</v>
      </c>
      <c r="E3892" s="16">
        <v>195000</v>
      </c>
      <c r="F3892" s="12">
        <v>2</v>
      </c>
      <c r="G3892" s="15">
        <v>1</v>
      </c>
      <c r="H3892" s="15">
        <v>1190</v>
      </c>
      <c r="I3892" s="13">
        <v>164</v>
      </c>
      <c r="J3892" s="11">
        <v>1</v>
      </c>
      <c r="K3892" s="15" t="s">
        <v>4183</v>
      </c>
      <c r="L3892" s="11" t="s">
        <v>4183</v>
      </c>
      <c r="M3892" s="11" t="s">
        <v>4184</v>
      </c>
      <c r="N3892" s="11" t="s">
        <v>4179</v>
      </c>
      <c r="O3892" s="11">
        <v>115</v>
      </c>
      <c r="P3892" s="11">
        <v>0</v>
      </c>
      <c r="Q3892" s="11">
        <v>115</v>
      </c>
      <c r="R3892" s="11">
        <v>1</v>
      </c>
    </row>
    <row r="3893" spans="1:18">
      <c r="A3893" s="10" t="s">
        <v>7632</v>
      </c>
      <c r="B3893" s="11" t="s">
        <v>49</v>
      </c>
      <c r="C3893" s="11" t="s">
        <v>4177</v>
      </c>
      <c r="D3893" s="11">
        <v>98168</v>
      </c>
      <c r="E3893" s="16">
        <v>195000</v>
      </c>
      <c r="F3893" s="12">
        <v>2</v>
      </c>
      <c r="G3893" s="15">
        <v>1</v>
      </c>
      <c r="H3893" s="15">
        <v>1020</v>
      </c>
      <c r="I3893" s="13">
        <v>191</v>
      </c>
      <c r="J3893" s="11">
        <v>0</v>
      </c>
      <c r="K3893" s="15" t="s">
        <v>4183</v>
      </c>
      <c r="L3893" s="11" t="s">
        <v>4183</v>
      </c>
      <c r="M3893" s="11" t="s">
        <v>4184</v>
      </c>
      <c r="N3893" s="11" t="s">
        <v>4180</v>
      </c>
      <c r="O3893" s="11">
        <v>85</v>
      </c>
      <c r="P3893" s="11">
        <v>1996</v>
      </c>
      <c r="Q3893" s="11">
        <v>29</v>
      </c>
      <c r="R3893" s="11">
        <v>1</v>
      </c>
    </row>
    <row r="3894" spans="1:18">
      <c r="A3894" s="10" t="s">
        <v>7633</v>
      </c>
      <c r="B3894" s="11" t="s">
        <v>675</v>
      </c>
      <c r="C3894" s="11" t="s">
        <v>4177</v>
      </c>
      <c r="D3894" s="11">
        <v>98023</v>
      </c>
      <c r="E3894" s="16">
        <v>194000</v>
      </c>
      <c r="F3894" s="12">
        <v>3</v>
      </c>
      <c r="G3894" s="15">
        <v>1</v>
      </c>
      <c r="H3894" s="15">
        <v>1050</v>
      </c>
      <c r="I3894" s="13">
        <v>185</v>
      </c>
      <c r="J3894" s="11">
        <v>0</v>
      </c>
      <c r="K3894" s="15" t="s">
        <v>4183</v>
      </c>
      <c r="L3894" s="11" t="s">
        <v>4183</v>
      </c>
      <c r="M3894" s="11" t="s">
        <v>4184</v>
      </c>
      <c r="N3894" s="11" t="s">
        <v>4180</v>
      </c>
      <c r="O3894" s="11">
        <v>42</v>
      </c>
      <c r="P3894" s="11">
        <v>2009</v>
      </c>
      <c r="Q3894" s="11">
        <v>16</v>
      </c>
      <c r="R3894" s="11">
        <v>1</v>
      </c>
    </row>
    <row r="3895" spans="1:18">
      <c r="A3895" s="10" t="s">
        <v>7634</v>
      </c>
      <c r="B3895" s="11" t="s">
        <v>49</v>
      </c>
      <c r="C3895" s="11" t="s">
        <v>4177</v>
      </c>
      <c r="D3895" s="11">
        <v>98126</v>
      </c>
      <c r="E3895" s="16">
        <v>194000</v>
      </c>
      <c r="F3895" s="12">
        <v>1</v>
      </c>
      <c r="G3895" s="15">
        <v>1</v>
      </c>
      <c r="H3895" s="11">
        <v>820</v>
      </c>
      <c r="I3895" s="13">
        <v>237</v>
      </c>
      <c r="J3895" s="11">
        <v>0</v>
      </c>
      <c r="K3895" s="15" t="s">
        <v>4183</v>
      </c>
      <c r="L3895" s="11" t="s">
        <v>4178</v>
      </c>
      <c r="M3895" s="11" t="s">
        <v>4184</v>
      </c>
      <c r="N3895" s="11" t="s">
        <v>4180</v>
      </c>
      <c r="O3895" s="11">
        <v>18</v>
      </c>
      <c r="P3895" s="11">
        <v>0</v>
      </c>
      <c r="Q3895" s="11">
        <v>18</v>
      </c>
      <c r="R3895" s="11">
        <v>1</v>
      </c>
    </row>
    <row r="3896" spans="1:18">
      <c r="A3896" s="10" t="s">
        <v>7635</v>
      </c>
      <c r="B3896" s="11" t="s">
        <v>379</v>
      </c>
      <c r="C3896" s="11" t="s">
        <v>4177</v>
      </c>
      <c r="D3896" s="11">
        <v>98148</v>
      </c>
      <c r="E3896" s="16">
        <v>193000</v>
      </c>
      <c r="F3896" s="12">
        <v>3</v>
      </c>
      <c r="G3896" s="15">
        <v>1.5</v>
      </c>
      <c r="H3896" s="15">
        <v>1180</v>
      </c>
      <c r="I3896" s="13">
        <v>164</v>
      </c>
      <c r="J3896" s="11">
        <v>0</v>
      </c>
      <c r="K3896" s="15" t="s">
        <v>4183</v>
      </c>
      <c r="L3896" s="11" t="s">
        <v>4183</v>
      </c>
      <c r="M3896" s="11" t="s">
        <v>4184</v>
      </c>
      <c r="N3896" s="11" t="s">
        <v>4180</v>
      </c>
      <c r="O3896" s="11">
        <v>65</v>
      </c>
      <c r="P3896" s="11">
        <v>2012</v>
      </c>
      <c r="Q3896" s="11">
        <v>13</v>
      </c>
      <c r="R3896" s="11">
        <v>1</v>
      </c>
    </row>
    <row r="3897" spans="1:18">
      <c r="A3897" s="10" t="s">
        <v>4020</v>
      </c>
      <c r="B3897" s="11" t="s">
        <v>49</v>
      </c>
      <c r="C3897" s="11" t="s">
        <v>4177</v>
      </c>
      <c r="D3897" s="11">
        <v>98199</v>
      </c>
      <c r="E3897" s="16">
        <v>193000</v>
      </c>
      <c r="F3897" s="12">
        <v>3</v>
      </c>
      <c r="G3897" s="15">
        <v>1.5</v>
      </c>
      <c r="H3897" s="15">
        <v>2200</v>
      </c>
      <c r="I3897" s="13">
        <v>88</v>
      </c>
      <c r="J3897" s="11">
        <v>0</v>
      </c>
      <c r="K3897" s="15" t="s">
        <v>4183</v>
      </c>
      <c r="L3897" s="11" t="s">
        <v>4183</v>
      </c>
      <c r="M3897" s="11" t="s">
        <v>4184</v>
      </c>
      <c r="N3897" s="11" t="s">
        <v>4180</v>
      </c>
      <c r="O3897" s="11">
        <v>93</v>
      </c>
      <c r="P3897" s="11">
        <v>0</v>
      </c>
      <c r="Q3897" s="11">
        <v>93</v>
      </c>
      <c r="R3897" s="11">
        <v>1.5</v>
      </c>
    </row>
    <row r="3898" spans="1:18">
      <c r="A3898" s="10" t="s">
        <v>4021</v>
      </c>
      <c r="B3898" s="11" t="s">
        <v>49</v>
      </c>
      <c r="C3898" s="11" t="s">
        <v>4177</v>
      </c>
      <c r="D3898" s="11">
        <v>98168</v>
      </c>
      <c r="E3898" s="16">
        <v>192500</v>
      </c>
      <c r="F3898" s="12">
        <v>2</v>
      </c>
      <c r="G3898" s="15">
        <v>1</v>
      </c>
      <c r="H3898" s="11">
        <v>950</v>
      </c>
      <c r="I3898" s="13">
        <v>203</v>
      </c>
      <c r="J3898" s="11">
        <v>0</v>
      </c>
      <c r="K3898" s="15" t="s">
        <v>4183</v>
      </c>
      <c r="L3898" s="11" t="s">
        <v>4183</v>
      </c>
      <c r="M3898" s="11" t="s">
        <v>4184</v>
      </c>
      <c r="N3898" s="11" t="s">
        <v>4180</v>
      </c>
      <c r="O3898" s="11">
        <v>99</v>
      </c>
      <c r="P3898" s="11">
        <v>2003</v>
      </c>
      <c r="Q3898" s="11">
        <v>22</v>
      </c>
      <c r="R3898" s="11">
        <v>1</v>
      </c>
    </row>
    <row r="3899" spans="1:18">
      <c r="A3899" s="10" t="s">
        <v>7636</v>
      </c>
      <c r="B3899" s="11" t="s">
        <v>93</v>
      </c>
      <c r="C3899" s="11" t="s">
        <v>4177</v>
      </c>
      <c r="D3899" s="11">
        <v>98168</v>
      </c>
      <c r="E3899" s="16">
        <v>192500</v>
      </c>
      <c r="F3899" s="12">
        <v>3</v>
      </c>
      <c r="G3899" s="15">
        <v>1</v>
      </c>
      <c r="H3899" s="15">
        <v>1080</v>
      </c>
      <c r="I3899" s="13">
        <v>178</v>
      </c>
      <c r="J3899" s="11">
        <v>0</v>
      </c>
      <c r="K3899" s="15" t="s">
        <v>4183</v>
      </c>
      <c r="L3899" s="11" t="s">
        <v>4183</v>
      </c>
      <c r="M3899" s="11" t="s">
        <v>4184</v>
      </c>
      <c r="N3899" s="11" t="s">
        <v>4180</v>
      </c>
      <c r="O3899" s="11">
        <v>125</v>
      </c>
      <c r="P3899" s="11">
        <v>2005</v>
      </c>
      <c r="Q3899" s="11">
        <v>20</v>
      </c>
      <c r="R3899" s="11">
        <v>1.5</v>
      </c>
    </row>
    <row r="3900" spans="1:18">
      <c r="A3900" s="10" t="s">
        <v>7637</v>
      </c>
      <c r="B3900" s="11" t="s">
        <v>226</v>
      </c>
      <c r="C3900" s="11" t="s">
        <v>4177</v>
      </c>
      <c r="D3900" s="11">
        <v>98166</v>
      </c>
      <c r="E3900" s="16">
        <v>192000</v>
      </c>
      <c r="F3900" s="12">
        <v>2</v>
      </c>
      <c r="G3900" s="15">
        <v>1</v>
      </c>
      <c r="H3900" s="11">
        <v>700</v>
      </c>
      <c r="I3900" s="13">
        <v>274</v>
      </c>
      <c r="J3900" s="11">
        <v>0</v>
      </c>
      <c r="K3900" s="15" t="s">
        <v>4183</v>
      </c>
      <c r="L3900" s="11" t="s">
        <v>4183</v>
      </c>
      <c r="M3900" s="11" t="s">
        <v>4184</v>
      </c>
      <c r="N3900" s="11" t="s">
        <v>4180</v>
      </c>
      <c r="O3900" s="11">
        <v>72</v>
      </c>
      <c r="P3900" s="11">
        <v>0</v>
      </c>
      <c r="Q3900" s="11">
        <v>72</v>
      </c>
      <c r="R3900" s="11">
        <v>1</v>
      </c>
    </row>
    <row r="3901" spans="1:18">
      <c r="A3901" s="10" t="s">
        <v>4024</v>
      </c>
      <c r="B3901" s="11" t="s">
        <v>49</v>
      </c>
      <c r="C3901" s="11" t="s">
        <v>4177</v>
      </c>
      <c r="D3901" s="11">
        <v>98108</v>
      </c>
      <c r="E3901" s="16">
        <v>191000</v>
      </c>
      <c r="F3901" s="12">
        <v>2</v>
      </c>
      <c r="G3901" s="15">
        <v>1</v>
      </c>
      <c r="H3901" s="11">
        <v>900</v>
      </c>
      <c r="I3901" s="13">
        <v>212</v>
      </c>
      <c r="J3901" s="11">
        <v>0</v>
      </c>
      <c r="K3901" s="15" t="s">
        <v>4183</v>
      </c>
      <c r="L3901" s="11" t="s">
        <v>4183</v>
      </c>
      <c r="M3901" s="11" t="s">
        <v>4184</v>
      </c>
      <c r="N3901" s="11" t="s">
        <v>4181</v>
      </c>
      <c r="O3901" s="11">
        <v>120</v>
      </c>
      <c r="P3901" s="11">
        <v>0</v>
      </c>
      <c r="Q3901" s="11">
        <v>120</v>
      </c>
      <c r="R3901" s="11">
        <v>1</v>
      </c>
    </row>
    <row r="3902" spans="1:18">
      <c r="A3902" s="10" t="s">
        <v>7638</v>
      </c>
      <c r="B3902" s="11" t="s">
        <v>49</v>
      </c>
      <c r="C3902" s="11" t="s">
        <v>4177</v>
      </c>
      <c r="D3902" s="11">
        <v>98178</v>
      </c>
      <c r="E3902" s="16">
        <v>190369</v>
      </c>
      <c r="F3902" s="12">
        <v>2</v>
      </c>
      <c r="G3902" s="15">
        <v>1</v>
      </c>
      <c r="H3902" s="15">
        <v>1120</v>
      </c>
      <c r="I3902" s="13">
        <v>170</v>
      </c>
      <c r="J3902" s="11">
        <v>0</v>
      </c>
      <c r="K3902" s="15" t="s">
        <v>4183</v>
      </c>
      <c r="L3902" s="11" t="s">
        <v>4183</v>
      </c>
      <c r="M3902" s="11" t="s">
        <v>4184</v>
      </c>
      <c r="N3902" s="11" t="s">
        <v>4180</v>
      </c>
      <c r="O3902" s="11">
        <v>81</v>
      </c>
      <c r="P3902" s="11">
        <v>0</v>
      </c>
      <c r="Q3902" s="11">
        <v>81</v>
      </c>
      <c r="R3902" s="11">
        <v>1</v>
      </c>
    </row>
    <row r="3903" spans="1:18">
      <c r="A3903" s="10" t="s">
        <v>7639</v>
      </c>
      <c r="B3903" s="11" t="s">
        <v>519</v>
      </c>
      <c r="C3903" s="11" t="s">
        <v>4177</v>
      </c>
      <c r="D3903" s="11">
        <v>98001</v>
      </c>
      <c r="E3903" s="16">
        <v>190000</v>
      </c>
      <c r="F3903" s="12">
        <v>3</v>
      </c>
      <c r="G3903" s="15">
        <v>2.25</v>
      </c>
      <c r="H3903" s="15">
        <v>1590</v>
      </c>
      <c r="I3903" s="13">
        <v>119</v>
      </c>
      <c r="J3903" s="11">
        <v>0</v>
      </c>
      <c r="K3903" s="15" t="s">
        <v>4183</v>
      </c>
      <c r="L3903" s="11" t="s">
        <v>4178</v>
      </c>
      <c r="M3903" s="11" t="s">
        <v>4184</v>
      </c>
      <c r="N3903" s="11" t="s">
        <v>4180</v>
      </c>
      <c r="O3903" s="11">
        <v>47</v>
      </c>
      <c r="P3903" s="11">
        <v>0</v>
      </c>
      <c r="Q3903" s="11">
        <v>47</v>
      </c>
      <c r="R3903" s="11">
        <v>1</v>
      </c>
    </row>
    <row r="3904" spans="1:18">
      <c r="A3904" s="10" t="s">
        <v>7640</v>
      </c>
      <c r="B3904" s="11" t="s">
        <v>675</v>
      </c>
      <c r="C3904" s="11" t="s">
        <v>4177</v>
      </c>
      <c r="D3904" s="11">
        <v>98003</v>
      </c>
      <c r="E3904" s="16">
        <v>190000</v>
      </c>
      <c r="F3904" s="12">
        <v>3</v>
      </c>
      <c r="G3904" s="15">
        <v>1</v>
      </c>
      <c r="H3904" s="11">
        <v>910</v>
      </c>
      <c r="I3904" s="13">
        <v>209</v>
      </c>
      <c r="J3904" s="11">
        <v>0</v>
      </c>
      <c r="K3904" s="15" t="s">
        <v>4183</v>
      </c>
      <c r="L3904" s="11" t="s">
        <v>4183</v>
      </c>
      <c r="M3904" s="11" t="s">
        <v>4184</v>
      </c>
      <c r="N3904" s="11" t="s">
        <v>4179</v>
      </c>
      <c r="O3904" s="11">
        <v>57</v>
      </c>
      <c r="P3904" s="11">
        <v>0</v>
      </c>
      <c r="Q3904" s="11">
        <v>57</v>
      </c>
      <c r="R3904" s="11">
        <v>1</v>
      </c>
    </row>
    <row r="3905" spans="1:18">
      <c r="A3905" s="10" t="s">
        <v>7641</v>
      </c>
      <c r="B3905" s="11" t="s">
        <v>675</v>
      </c>
      <c r="C3905" s="11" t="s">
        <v>4177</v>
      </c>
      <c r="D3905" s="11">
        <v>98003</v>
      </c>
      <c r="E3905" s="16">
        <v>190000</v>
      </c>
      <c r="F3905" s="12">
        <v>3</v>
      </c>
      <c r="G3905" s="15">
        <v>1</v>
      </c>
      <c r="H3905" s="15">
        <v>1090</v>
      </c>
      <c r="I3905" s="13">
        <v>174</v>
      </c>
      <c r="J3905" s="11">
        <v>0</v>
      </c>
      <c r="K3905" s="15" t="s">
        <v>4183</v>
      </c>
      <c r="L3905" s="11" t="s">
        <v>4183</v>
      </c>
      <c r="M3905" s="11" t="s">
        <v>4184</v>
      </c>
      <c r="N3905" s="11" t="s">
        <v>4180</v>
      </c>
      <c r="O3905" s="11">
        <v>58</v>
      </c>
      <c r="P3905" s="11">
        <v>2011</v>
      </c>
      <c r="Q3905" s="11">
        <v>14</v>
      </c>
      <c r="R3905" s="11">
        <v>1</v>
      </c>
    </row>
    <row r="3906" spans="1:18">
      <c r="A3906" s="10" t="s">
        <v>7642</v>
      </c>
      <c r="B3906" s="11" t="s">
        <v>319</v>
      </c>
      <c r="C3906" s="11" t="s">
        <v>4177</v>
      </c>
      <c r="D3906" s="11">
        <v>98056</v>
      </c>
      <c r="E3906" s="16">
        <v>190000</v>
      </c>
      <c r="F3906" s="12">
        <v>5</v>
      </c>
      <c r="G3906" s="15">
        <v>2</v>
      </c>
      <c r="H3906" s="15">
        <v>1750</v>
      </c>
      <c r="I3906" s="13">
        <v>109</v>
      </c>
      <c r="J3906" s="11">
        <v>0</v>
      </c>
      <c r="K3906" s="15" t="s">
        <v>4183</v>
      </c>
      <c r="L3906" s="11" t="s">
        <v>4183</v>
      </c>
      <c r="M3906" s="11" t="s">
        <v>4184</v>
      </c>
      <c r="N3906" s="11" t="s">
        <v>4179</v>
      </c>
      <c r="O3906" s="11">
        <v>82</v>
      </c>
      <c r="P3906" s="11">
        <v>0</v>
      </c>
      <c r="Q3906" s="11">
        <v>82</v>
      </c>
      <c r="R3906" s="11">
        <v>1</v>
      </c>
    </row>
    <row r="3907" spans="1:18">
      <c r="A3907" s="10" t="s">
        <v>4030</v>
      </c>
      <c r="B3907" s="11" t="s">
        <v>49</v>
      </c>
      <c r="C3907" s="11" t="s">
        <v>4177</v>
      </c>
      <c r="D3907" s="11">
        <v>98118</v>
      </c>
      <c r="E3907" s="16">
        <v>190000</v>
      </c>
      <c r="F3907" s="12">
        <v>1</v>
      </c>
      <c r="G3907" s="15">
        <v>1</v>
      </c>
      <c r="H3907" s="11">
        <v>720</v>
      </c>
      <c r="I3907" s="13">
        <v>264</v>
      </c>
      <c r="J3907" s="11">
        <v>0</v>
      </c>
      <c r="K3907" s="15" t="s">
        <v>4183</v>
      </c>
      <c r="L3907" s="11" t="s">
        <v>4183</v>
      </c>
      <c r="M3907" s="11" t="s">
        <v>4184</v>
      </c>
      <c r="N3907" s="11" t="s">
        <v>4180</v>
      </c>
      <c r="O3907" s="11">
        <v>111</v>
      </c>
      <c r="P3907" s="11">
        <v>1996</v>
      </c>
      <c r="Q3907" s="11">
        <v>29</v>
      </c>
      <c r="R3907" s="11">
        <v>1</v>
      </c>
    </row>
    <row r="3908" spans="1:18">
      <c r="A3908" s="10" t="s">
        <v>7643</v>
      </c>
      <c r="B3908" s="11" t="s">
        <v>459</v>
      </c>
      <c r="C3908" s="11" t="s">
        <v>4177</v>
      </c>
      <c r="D3908" s="11">
        <v>98198</v>
      </c>
      <c r="E3908" s="16">
        <v>189650</v>
      </c>
      <c r="F3908" s="12">
        <v>2</v>
      </c>
      <c r="G3908" s="15">
        <v>1.75</v>
      </c>
      <c r="H3908" s="15">
        <v>1100</v>
      </c>
      <c r="I3908" s="13">
        <v>172</v>
      </c>
      <c r="J3908" s="11">
        <v>0</v>
      </c>
      <c r="K3908" s="15" t="s">
        <v>4183</v>
      </c>
      <c r="L3908" s="11" t="s">
        <v>4183</v>
      </c>
      <c r="M3908" s="11" t="s">
        <v>4184</v>
      </c>
      <c r="N3908" s="11" t="s">
        <v>4180</v>
      </c>
      <c r="O3908" s="11">
        <v>45</v>
      </c>
      <c r="P3908" s="11">
        <v>0</v>
      </c>
      <c r="Q3908" s="11">
        <v>45</v>
      </c>
      <c r="R3908" s="11">
        <v>1</v>
      </c>
    </row>
    <row r="3909" spans="1:18">
      <c r="A3909" s="10" t="s">
        <v>7644</v>
      </c>
      <c r="B3909" s="11" t="s">
        <v>519</v>
      </c>
      <c r="C3909" s="11" t="s">
        <v>4177</v>
      </c>
      <c r="D3909" s="11">
        <v>98002</v>
      </c>
      <c r="E3909" s="16">
        <v>189000</v>
      </c>
      <c r="F3909" s="12">
        <v>2</v>
      </c>
      <c r="G3909" s="15">
        <v>2</v>
      </c>
      <c r="H3909" s="15">
        <v>1700</v>
      </c>
      <c r="I3909" s="13">
        <v>111</v>
      </c>
      <c r="J3909" s="11">
        <v>0</v>
      </c>
      <c r="K3909" s="15" t="s">
        <v>4183</v>
      </c>
      <c r="L3909" s="11" t="s">
        <v>4178</v>
      </c>
      <c r="M3909" s="11" t="s">
        <v>4184</v>
      </c>
      <c r="N3909" s="11" t="s">
        <v>4181</v>
      </c>
      <c r="O3909" s="11">
        <v>98</v>
      </c>
      <c r="P3909" s="11">
        <v>0</v>
      </c>
      <c r="Q3909" s="11">
        <v>98</v>
      </c>
      <c r="R3909" s="11">
        <v>1</v>
      </c>
    </row>
    <row r="3910" spans="1:18">
      <c r="A3910" s="10" t="s">
        <v>7645</v>
      </c>
      <c r="B3910" s="11" t="s">
        <v>319</v>
      </c>
      <c r="C3910" s="11" t="s">
        <v>4177</v>
      </c>
      <c r="D3910" s="11">
        <v>98058</v>
      </c>
      <c r="E3910" s="16">
        <v>189000</v>
      </c>
      <c r="F3910" s="12">
        <v>3</v>
      </c>
      <c r="G3910" s="15">
        <v>1</v>
      </c>
      <c r="H3910" s="15">
        <v>1010</v>
      </c>
      <c r="I3910" s="13">
        <v>187</v>
      </c>
      <c r="J3910" s="11">
        <v>0</v>
      </c>
      <c r="K3910" s="15" t="s">
        <v>4183</v>
      </c>
      <c r="L3910" s="11" t="s">
        <v>4183</v>
      </c>
      <c r="M3910" s="11" t="s">
        <v>4184</v>
      </c>
      <c r="N3910" s="11" t="s">
        <v>4180</v>
      </c>
      <c r="O3910" s="11">
        <v>67</v>
      </c>
      <c r="P3910" s="11">
        <v>2004</v>
      </c>
      <c r="Q3910" s="11">
        <v>21</v>
      </c>
      <c r="R3910" s="11">
        <v>1</v>
      </c>
    </row>
    <row r="3911" spans="1:18">
      <c r="A3911" s="10" t="s">
        <v>7646</v>
      </c>
      <c r="B3911" s="11" t="s">
        <v>42</v>
      </c>
      <c r="C3911" s="11" t="s">
        <v>4177</v>
      </c>
      <c r="D3911" s="11">
        <v>98039</v>
      </c>
      <c r="E3911" s="16">
        <v>188000</v>
      </c>
      <c r="F3911" s="12">
        <v>4</v>
      </c>
      <c r="G3911" s="15">
        <v>2.75</v>
      </c>
      <c r="H3911" s="15">
        <v>3260</v>
      </c>
      <c r="I3911" s="13">
        <v>58</v>
      </c>
      <c r="J3911" s="11">
        <v>0</v>
      </c>
      <c r="K3911" s="15" t="s">
        <v>4183</v>
      </c>
      <c r="L3911" s="11" t="s">
        <v>4178</v>
      </c>
      <c r="M3911" s="11" t="s">
        <v>4184</v>
      </c>
      <c r="N3911" s="11" t="s">
        <v>4179</v>
      </c>
      <c r="O3911" s="11">
        <v>57</v>
      </c>
      <c r="P3911" s="11">
        <v>0</v>
      </c>
      <c r="Q3911" s="11">
        <v>57</v>
      </c>
      <c r="R3911" s="11">
        <v>1</v>
      </c>
    </row>
    <row r="3912" spans="1:18">
      <c r="A3912" s="10" t="s">
        <v>7647</v>
      </c>
      <c r="B3912" s="11" t="s">
        <v>675</v>
      </c>
      <c r="C3912" s="11" t="s">
        <v>4177</v>
      </c>
      <c r="D3912" s="11">
        <v>98023</v>
      </c>
      <c r="E3912" s="16">
        <v>187500</v>
      </c>
      <c r="F3912" s="12">
        <v>3</v>
      </c>
      <c r="G3912" s="15">
        <v>1.5</v>
      </c>
      <c r="H3912" s="15">
        <v>1180</v>
      </c>
      <c r="I3912" s="13">
        <v>159</v>
      </c>
      <c r="J3912" s="11">
        <v>0</v>
      </c>
      <c r="K3912" s="15" t="s">
        <v>4183</v>
      </c>
      <c r="L3912" s="11" t="s">
        <v>4183</v>
      </c>
      <c r="M3912" s="11" t="s">
        <v>4184</v>
      </c>
      <c r="N3912" s="11" t="s">
        <v>4179</v>
      </c>
      <c r="O3912" s="11">
        <v>48</v>
      </c>
      <c r="P3912" s="11">
        <v>0</v>
      </c>
      <c r="Q3912" s="11">
        <v>48</v>
      </c>
      <c r="R3912" s="11">
        <v>1</v>
      </c>
    </row>
    <row r="3913" spans="1:18">
      <c r="A3913" s="10" t="s">
        <v>7648</v>
      </c>
      <c r="B3913" s="11" t="s">
        <v>379</v>
      </c>
      <c r="C3913" s="11" t="s">
        <v>4177</v>
      </c>
      <c r="D3913" s="11">
        <v>98168</v>
      </c>
      <c r="E3913" s="16">
        <v>187000</v>
      </c>
      <c r="F3913" s="12">
        <v>2</v>
      </c>
      <c r="G3913" s="15">
        <v>1</v>
      </c>
      <c r="H3913" s="11">
        <v>840</v>
      </c>
      <c r="I3913" s="13">
        <v>223</v>
      </c>
      <c r="J3913" s="11">
        <v>0</v>
      </c>
      <c r="K3913" s="15" t="s">
        <v>4183</v>
      </c>
      <c r="L3913" s="11" t="s">
        <v>4183</v>
      </c>
      <c r="M3913" s="11" t="s">
        <v>4184</v>
      </c>
      <c r="N3913" s="11" t="s">
        <v>4180</v>
      </c>
      <c r="O3913" s="11">
        <v>73</v>
      </c>
      <c r="P3913" s="11">
        <v>2008</v>
      </c>
      <c r="Q3913" s="11">
        <v>17</v>
      </c>
      <c r="R3913" s="11">
        <v>1</v>
      </c>
    </row>
    <row r="3914" spans="1:18">
      <c r="A3914" s="10" t="s">
        <v>7649</v>
      </c>
      <c r="B3914" s="11" t="s">
        <v>675</v>
      </c>
      <c r="C3914" s="11" t="s">
        <v>4177</v>
      </c>
      <c r="D3914" s="11">
        <v>98003</v>
      </c>
      <c r="E3914" s="16">
        <v>186950</v>
      </c>
      <c r="F3914" s="12">
        <v>2</v>
      </c>
      <c r="G3914" s="15">
        <v>2</v>
      </c>
      <c r="H3914" s="15">
        <v>1390</v>
      </c>
      <c r="I3914" s="13">
        <v>134</v>
      </c>
      <c r="J3914" s="11">
        <v>0</v>
      </c>
      <c r="K3914" s="15" t="s">
        <v>4183</v>
      </c>
      <c r="L3914" s="11" t="s">
        <v>4183</v>
      </c>
      <c r="M3914" s="11" t="s">
        <v>4184</v>
      </c>
      <c r="N3914" s="11" t="s">
        <v>4180</v>
      </c>
      <c r="O3914" s="11">
        <v>39</v>
      </c>
      <c r="P3914" s="11">
        <v>0</v>
      </c>
      <c r="Q3914" s="11">
        <v>39</v>
      </c>
      <c r="R3914" s="11">
        <v>2</v>
      </c>
    </row>
    <row r="3915" spans="1:18">
      <c r="A3915" s="10" t="s">
        <v>7650</v>
      </c>
      <c r="B3915" s="11" t="s">
        <v>519</v>
      </c>
      <c r="C3915" s="11" t="s">
        <v>4177</v>
      </c>
      <c r="D3915" s="11">
        <v>98002</v>
      </c>
      <c r="E3915" s="16">
        <v>186000</v>
      </c>
      <c r="F3915" s="12">
        <v>3</v>
      </c>
      <c r="G3915" s="15">
        <v>2</v>
      </c>
      <c r="H3915" s="15">
        <v>1340</v>
      </c>
      <c r="I3915" s="13">
        <v>139</v>
      </c>
      <c r="J3915" s="11">
        <v>0</v>
      </c>
      <c r="K3915" s="15" t="s">
        <v>4183</v>
      </c>
      <c r="L3915" s="11" t="s">
        <v>4178</v>
      </c>
      <c r="M3915" s="11" t="s">
        <v>4184</v>
      </c>
      <c r="N3915" s="11" t="s">
        <v>4180</v>
      </c>
      <c r="O3915" s="11">
        <v>113</v>
      </c>
      <c r="P3915" s="11">
        <v>1993</v>
      </c>
      <c r="Q3915" s="11">
        <v>32</v>
      </c>
      <c r="R3915" s="11">
        <v>1</v>
      </c>
    </row>
    <row r="3916" spans="1:18">
      <c r="A3916" s="10" t="s">
        <v>7651</v>
      </c>
      <c r="B3916" s="11" t="s">
        <v>519</v>
      </c>
      <c r="C3916" s="11" t="s">
        <v>4177</v>
      </c>
      <c r="D3916" s="11">
        <v>98092</v>
      </c>
      <c r="E3916" s="16">
        <v>185000</v>
      </c>
      <c r="F3916" s="12">
        <v>3</v>
      </c>
      <c r="G3916" s="15">
        <v>1.5</v>
      </c>
      <c r="H3916" s="15">
        <v>1370</v>
      </c>
      <c r="I3916" s="13">
        <v>135</v>
      </c>
      <c r="J3916" s="11">
        <v>0</v>
      </c>
      <c r="K3916" s="15" t="s">
        <v>4183</v>
      </c>
      <c r="L3916" s="11" t="s">
        <v>4183</v>
      </c>
      <c r="M3916" s="11" t="s">
        <v>4184</v>
      </c>
      <c r="N3916" s="11" t="s">
        <v>4179</v>
      </c>
      <c r="O3916" s="11">
        <v>64</v>
      </c>
      <c r="P3916" s="11">
        <v>2001</v>
      </c>
      <c r="Q3916" s="11">
        <v>24</v>
      </c>
      <c r="R3916" s="11">
        <v>1</v>
      </c>
    </row>
    <row r="3917" spans="1:18">
      <c r="A3917" s="10" t="s">
        <v>7652</v>
      </c>
      <c r="B3917" s="11" t="s">
        <v>379</v>
      </c>
      <c r="C3917" s="11" t="s">
        <v>4177</v>
      </c>
      <c r="D3917" s="11">
        <v>98166</v>
      </c>
      <c r="E3917" s="16">
        <v>185000</v>
      </c>
      <c r="F3917" s="12">
        <v>3</v>
      </c>
      <c r="G3917" s="15">
        <v>1</v>
      </c>
      <c r="H3917" s="15">
        <v>1840</v>
      </c>
      <c r="I3917" s="13">
        <v>101</v>
      </c>
      <c r="J3917" s="11">
        <v>0</v>
      </c>
      <c r="K3917" s="15" t="s">
        <v>4183</v>
      </c>
      <c r="L3917" s="11" t="s">
        <v>4178</v>
      </c>
      <c r="M3917" s="11" t="s">
        <v>4184</v>
      </c>
      <c r="N3917" s="11" t="s">
        <v>4179</v>
      </c>
      <c r="O3917" s="11">
        <v>72</v>
      </c>
      <c r="P3917" s="11">
        <v>1983</v>
      </c>
      <c r="Q3917" s="11">
        <v>42</v>
      </c>
      <c r="R3917" s="11">
        <v>1</v>
      </c>
    </row>
    <row r="3918" spans="1:18">
      <c r="A3918" s="10" t="s">
        <v>7653</v>
      </c>
      <c r="B3918" s="11" t="s">
        <v>49</v>
      </c>
      <c r="C3918" s="11" t="s">
        <v>4177</v>
      </c>
      <c r="D3918" s="11">
        <v>98168</v>
      </c>
      <c r="E3918" s="16">
        <v>185000</v>
      </c>
      <c r="F3918" s="12">
        <v>3</v>
      </c>
      <c r="G3918" s="15">
        <v>1</v>
      </c>
      <c r="H3918" s="15">
        <v>1150</v>
      </c>
      <c r="I3918" s="13">
        <v>161</v>
      </c>
      <c r="J3918" s="11">
        <v>0</v>
      </c>
      <c r="K3918" s="15" t="s">
        <v>4183</v>
      </c>
      <c r="L3918" s="11" t="s">
        <v>4183</v>
      </c>
      <c r="M3918" s="11" t="s">
        <v>4184</v>
      </c>
      <c r="N3918" s="11" t="s">
        <v>4180</v>
      </c>
      <c r="O3918" s="11">
        <v>93</v>
      </c>
      <c r="P3918" s="11">
        <v>0</v>
      </c>
      <c r="Q3918" s="11">
        <v>93</v>
      </c>
      <c r="R3918" s="11">
        <v>1</v>
      </c>
    </row>
    <row r="3919" spans="1:18">
      <c r="A3919" s="10" t="s">
        <v>7654</v>
      </c>
      <c r="B3919" s="11" t="s">
        <v>49</v>
      </c>
      <c r="C3919" s="11" t="s">
        <v>4177</v>
      </c>
      <c r="D3919" s="11">
        <v>98146</v>
      </c>
      <c r="E3919" s="16">
        <v>185000</v>
      </c>
      <c r="F3919" s="12">
        <v>5</v>
      </c>
      <c r="G3919" s="15">
        <v>1</v>
      </c>
      <c r="H3919" s="15">
        <v>1590</v>
      </c>
      <c r="I3919" s="13">
        <v>116</v>
      </c>
      <c r="J3919" s="11">
        <v>0</v>
      </c>
      <c r="K3919" s="15" t="s">
        <v>4183</v>
      </c>
      <c r="L3919" s="11" t="s">
        <v>4178</v>
      </c>
      <c r="M3919" s="11" t="s">
        <v>4184</v>
      </c>
      <c r="N3919" s="11" t="s">
        <v>4180</v>
      </c>
      <c r="O3919" s="11">
        <v>83</v>
      </c>
      <c r="P3919" s="11">
        <v>1999</v>
      </c>
      <c r="Q3919" s="11">
        <v>26</v>
      </c>
      <c r="R3919" s="11">
        <v>1.5</v>
      </c>
    </row>
    <row r="3920" spans="1:18">
      <c r="A3920" s="10" t="s">
        <v>7655</v>
      </c>
      <c r="B3920" s="11" t="s">
        <v>519</v>
      </c>
      <c r="C3920" s="11" t="s">
        <v>4177</v>
      </c>
      <c r="D3920" s="11">
        <v>98092</v>
      </c>
      <c r="E3920" s="16">
        <v>183000</v>
      </c>
      <c r="F3920" s="12">
        <v>3</v>
      </c>
      <c r="G3920" s="15">
        <v>1.75</v>
      </c>
      <c r="H3920" s="15">
        <v>1330</v>
      </c>
      <c r="I3920" s="13">
        <v>138</v>
      </c>
      <c r="J3920" s="11">
        <v>0</v>
      </c>
      <c r="K3920" s="15" t="s">
        <v>4183</v>
      </c>
      <c r="L3920" s="11" t="s">
        <v>4183</v>
      </c>
      <c r="M3920" s="11" t="s">
        <v>4184</v>
      </c>
      <c r="N3920" s="11" t="s">
        <v>4179</v>
      </c>
      <c r="O3920" s="11">
        <v>52</v>
      </c>
      <c r="P3920" s="11">
        <v>0</v>
      </c>
      <c r="Q3920" s="11">
        <v>52</v>
      </c>
      <c r="R3920" s="11">
        <v>1</v>
      </c>
    </row>
    <row r="3921" spans="1:18">
      <c r="A3921" s="10" t="s">
        <v>7656</v>
      </c>
      <c r="B3921" s="11" t="s">
        <v>519</v>
      </c>
      <c r="C3921" s="11" t="s">
        <v>4177</v>
      </c>
      <c r="D3921" s="11">
        <v>98002</v>
      </c>
      <c r="E3921" s="16">
        <v>183000</v>
      </c>
      <c r="F3921" s="12">
        <v>3</v>
      </c>
      <c r="G3921" s="15">
        <v>1.75</v>
      </c>
      <c r="H3921" s="15">
        <v>1070</v>
      </c>
      <c r="I3921" s="13">
        <v>171</v>
      </c>
      <c r="J3921" s="11">
        <v>0</v>
      </c>
      <c r="K3921" s="15" t="s">
        <v>4183</v>
      </c>
      <c r="L3921" s="11" t="s">
        <v>4183</v>
      </c>
      <c r="M3921" s="11" t="s">
        <v>4184</v>
      </c>
      <c r="N3921" s="11" t="s">
        <v>4179</v>
      </c>
      <c r="O3921" s="11">
        <v>68</v>
      </c>
      <c r="P3921" s="11">
        <v>2001</v>
      </c>
      <c r="Q3921" s="11">
        <v>24</v>
      </c>
      <c r="R3921" s="11">
        <v>1</v>
      </c>
    </row>
    <row r="3922" spans="1:18">
      <c r="A3922" s="10" t="s">
        <v>7657</v>
      </c>
      <c r="B3922" s="11" t="s">
        <v>675</v>
      </c>
      <c r="C3922" s="11" t="s">
        <v>4177</v>
      </c>
      <c r="D3922" s="11">
        <v>98023</v>
      </c>
      <c r="E3922" s="16">
        <v>182805</v>
      </c>
      <c r="F3922" s="12">
        <v>3</v>
      </c>
      <c r="G3922" s="15">
        <v>1</v>
      </c>
      <c r="H3922" s="15">
        <v>1040</v>
      </c>
      <c r="I3922" s="13">
        <v>176</v>
      </c>
      <c r="J3922" s="11">
        <v>0</v>
      </c>
      <c r="K3922" s="15" t="s">
        <v>4183</v>
      </c>
      <c r="L3922" s="11" t="s">
        <v>4178</v>
      </c>
      <c r="M3922" s="11" t="s">
        <v>4184</v>
      </c>
      <c r="N3922" s="11" t="s">
        <v>4179</v>
      </c>
      <c r="O3922" s="11">
        <v>67</v>
      </c>
      <c r="P3922" s="11">
        <v>1972</v>
      </c>
      <c r="Q3922" s="11">
        <v>53</v>
      </c>
      <c r="R3922" s="11">
        <v>1</v>
      </c>
    </row>
    <row r="3923" spans="1:18">
      <c r="A3923" s="10" t="s">
        <v>7658</v>
      </c>
      <c r="B3923" s="11" t="s">
        <v>459</v>
      </c>
      <c r="C3923" s="11" t="s">
        <v>4177</v>
      </c>
      <c r="D3923" s="11">
        <v>98198</v>
      </c>
      <c r="E3923" s="16">
        <v>180786</v>
      </c>
      <c r="F3923" s="12">
        <v>2</v>
      </c>
      <c r="G3923" s="15">
        <v>1</v>
      </c>
      <c r="H3923" s="15">
        <v>2550</v>
      </c>
      <c r="I3923" s="13">
        <v>71</v>
      </c>
      <c r="J3923" s="11">
        <v>0</v>
      </c>
      <c r="K3923" s="15" t="s">
        <v>4183</v>
      </c>
      <c r="L3923" s="11" t="s">
        <v>4178</v>
      </c>
      <c r="M3923" s="11" t="s">
        <v>4195</v>
      </c>
      <c r="N3923" s="11" t="s">
        <v>4179</v>
      </c>
      <c r="O3923" s="11">
        <v>67</v>
      </c>
      <c r="P3923" s="11">
        <v>1972</v>
      </c>
      <c r="Q3923" s="11">
        <v>53</v>
      </c>
      <c r="R3923" s="11">
        <v>1</v>
      </c>
    </row>
    <row r="3924" spans="1:18">
      <c r="A3924" s="10" t="s">
        <v>7659</v>
      </c>
      <c r="B3924" s="11" t="s">
        <v>84</v>
      </c>
      <c r="C3924" s="11" t="s">
        <v>4177</v>
      </c>
      <c r="D3924" s="11">
        <v>98042</v>
      </c>
      <c r="E3924" s="16">
        <v>180000</v>
      </c>
      <c r="F3924" s="12">
        <v>3</v>
      </c>
      <c r="G3924" s="15">
        <v>1</v>
      </c>
      <c r="H3924" s="11">
        <v>870</v>
      </c>
      <c r="I3924" s="13">
        <v>207</v>
      </c>
      <c r="J3924" s="11">
        <v>0</v>
      </c>
      <c r="K3924" s="15" t="s">
        <v>4183</v>
      </c>
      <c r="L3924" s="11" t="s">
        <v>4183</v>
      </c>
      <c r="M3924" s="11" t="s">
        <v>4184</v>
      </c>
      <c r="N3924" s="11" t="s">
        <v>4180</v>
      </c>
      <c r="O3924" s="11">
        <v>56</v>
      </c>
      <c r="P3924" s="11">
        <v>2014</v>
      </c>
      <c r="Q3924" s="11">
        <v>11</v>
      </c>
      <c r="R3924" s="11">
        <v>1</v>
      </c>
    </row>
    <row r="3925" spans="1:18">
      <c r="A3925" s="10" t="s">
        <v>7660</v>
      </c>
      <c r="B3925" s="11" t="s">
        <v>459</v>
      </c>
      <c r="C3925" s="11" t="s">
        <v>4177</v>
      </c>
      <c r="D3925" s="11">
        <v>98198</v>
      </c>
      <c r="E3925" s="16">
        <v>180000</v>
      </c>
      <c r="F3925" s="12">
        <v>3</v>
      </c>
      <c r="G3925" s="15">
        <v>2.25</v>
      </c>
      <c r="H3925" s="15">
        <v>1990</v>
      </c>
      <c r="I3925" s="13">
        <v>90</v>
      </c>
      <c r="J3925" s="11">
        <v>0</v>
      </c>
      <c r="K3925" s="15" t="s">
        <v>4183</v>
      </c>
      <c r="L3925" s="11" t="s">
        <v>4183</v>
      </c>
      <c r="M3925" s="11" t="s">
        <v>4184</v>
      </c>
      <c r="N3925" s="11" t="s">
        <v>4180</v>
      </c>
      <c r="O3925" s="11">
        <v>58</v>
      </c>
      <c r="P3925" s="11">
        <v>2011</v>
      </c>
      <c r="Q3925" s="11">
        <v>14</v>
      </c>
      <c r="R3925" s="11">
        <v>2</v>
      </c>
    </row>
    <row r="3926" spans="1:18">
      <c r="A3926" s="10" t="s">
        <v>7661</v>
      </c>
      <c r="B3926" s="11" t="s">
        <v>319</v>
      </c>
      <c r="C3926" s="11" t="s">
        <v>4177</v>
      </c>
      <c r="D3926" s="11">
        <v>98057</v>
      </c>
      <c r="E3926" s="16">
        <v>180000</v>
      </c>
      <c r="F3926" s="12">
        <v>2</v>
      </c>
      <c r="G3926" s="15">
        <v>1</v>
      </c>
      <c r="H3926" s="15">
        <v>1400</v>
      </c>
      <c r="I3926" s="13">
        <v>129</v>
      </c>
      <c r="J3926" s="11">
        <v>0</v>
      </c>
      <c r="K3926" s="15" t="s">
        <v>4183</v>
      </c>
      <c r="L3926" s="11" t="s">
        <v>4178</v>
      </c>
      <c r="M3926" s="11" t="s">
        <v>4184</v>
      </c>
      <c r="N3926" s="11" t="s">
        <v>4180</v>
      </c>
      <c r="O3926" s="11">
        <v>103</v>
      </c>
      <c r="P3926" s="11">
        <v>2008</v>
      </c>
      <c r="Q3926" s="11">
        <v>17</v>
      </c>
      <c r="R3926" s="11">
        <v>1</v>
      </c>
    </row>
    <row r="3927" spans="1:18">
      <c r="A3927" s="10" t="s">
        <v>7662</v>
      </c>
      <c r="B3927" s="11" t="s">
        <v>5840</v>
      </c>
      <c r="C3927" s="11" t="s">
        <v>4177</v>
      </c>
      <c r="D3927" s="11">
        <v>98168</v>
      </c>
      <c r="E3927" s="16">
        <v>180000</v>
      </c>
      <c r="F3927" s="12">
        <v>4</v>
      </c>
      <c r="G3927" s="15">
        <v>1.5</v>
      </c>
      <c r="H3927" s="15">
        <v>1740</v>
      </c>
      <c r="I3927" s="13">
        <v>103</v>
      </c>
      <c r="J3927" s="11">
        <v>0</v>
      </c>
      <c r="K3927" s="15" t="s">
        <v>4183</v>
      </c>
      <c r="L3927" s="11" t="s">
        <v>4178</v>
      </c>
      <c r="M3927" s="11" t="s">
        <v>4184</v>
      </c>
      <c r="N3927" s="11" t="s">
        <v>4180</v>
      </c>
      <c r="O3927" s="11">
        <v>63</v>
      </c>
      <c r="P3927" s="11">
        <v>2003</v>
      </c>
      <c r="Q3927" s="11">
        <v>22</v>
      </c>
      <c r="R3927" s="11">
        <v>1</v>
      </c>
    </row>
    <row r="3928" spans="1:18">
      <c r="A3928" s="10" t="s">
        <v>7663</v>
      </c>
      <c r="B3928" s="11" t="s">
        <v>49</v>
      </c>
      <c r="C3928" s="11" t="s">
        <v>4177</v>
      </c>
      <c r="D3928" s="11">
        <v>98146</v>
      </c>
      <c r="E3928" s="16">
        <v>180000</v>
      </c>
      <c r="F3928" s="12">
        <v>3</v>
      </c>
      <c r="G3928" s="15">
        <v>1</v>
      </c>
      <c r="H3928" s="15">
        <v>1000</v>
      </c>
      <c r="I3928" s="13">
        <v>180</v>
      </c>
      <c r="J3928" s="11">
        <v>0</v>
      </c>
      <c r="K3928" s="15" t="s">
        <v>4183</v>
      </c>
      <c r="L3928" s="11" t="s">
        <v>4183</v>
      </c>
      <c r="M3928" s="11" t="s">
        <v>4184</v>
      </c>
      <c r="N3928" s="11" t="s">
        <v>4180</v>
      </c>
      <c r="O3928" s="11">
        <v>85</v>
      </c>
      <c r="P3928" s="11">
        <v>1996</v>
      </c>
      <c r="Q3928" s="11">
        <v>29</v>
      </c>
      <c r="R3928" s="11">
        <v>1</v>
      </c>
    </row>
    <row r="3929" spans="1:18">
      <c r="A3929" s="10" t="s">
        <v>7664</v>
      </c>
      <c r="B3929" s="11" t="s">
        <v>379</v>
      </c>
      <c r="C3929" s="11" t="s">
        <v>4177</v>
      </c>
      <c r="D3929" s="11">
        <v>98166</v>
      </c>
      <c r="E3929" s="16">
        <v>178650</v>
      </c>
      <c r="F3929" s="12">
        <v>3</v>
      </c>
      <c r="G3929" s="15">
        <v>1.5</v>
      </c>
      <c r="H3929" s="15">
        <v>1430</v>
      </c>
      <c r="I3929" s="13">
        <v>125</v>
      </c>
      <c r="J3929" s="11">
        <v>0</v>
      </c>
      <c r="K3929" s="15" t="s">
        <v>4183</v>
      </c>
      <c r="L3929" s="11" t="s">
        <v>4183</v>
      </c>
      <c r="M3929" s="11" t="s">
        <v>4184</v>
      </c>
      <c r="N3929" s="11" t="s">
        <v>4179</v>
      </c>
      <c r="O3929" s="11">
        <v>72</v>
      </c>
      <c r="P3929" s="11">
        <v>1983</v>
      </c>
      <c r="Q3929" s="11">
        <v>42</v>
      </c>
      <c r="R3929" s="11">
        <v>1</v>
      </c>
    </row>
    <row r="3930" spans="1:18">
      <c r="A3930" s="10" t="s">
        <v>7665</v>
      </c>
      <c r="B3930" s="11" t="s">
        <v>319</v>
      </c>
      <c r="C3930" s="11" t="s">
        <v>4177</v>
      </c>
      <c r="D3930" s="11">
        <v>98057</v>
      </c>
      <c r="E3930" s="16">
        <v>177500</v>
      </c>
      <c r="F3930" s="12">
        <v>3</v>
      </c>
      <c r="G3930" s="15">
        <v>1.5</v>
      </c>
      <c r="H3930" s="15">
        <v>1220</v>
      </c>
      <c r="I3930" s="13">
        <v>145</v>
      </c>
      <c r="J3930" s="11">
        <v>0</v>
      </c>
      <c r="K3930" s="15" t="s">
        <v>4183</v>
      </c>
      <c r="L3930" s="11" t="s">
        <v>4183</v>
      </c>
      <c r="M3930" s="11" t="s">
        <v>4184</v>
      </c>
      <c r="N3930" s="11" t="s">
        <v>4180</v>
      </c>
      <c r="O3930" s="11">
        <v>57</v>
      </c>
      <c r="P3930" s="11">
        <v>1997</v>
      </c>
      <c r="Q3930" s="11">
        <v>28</v>
      </c>
      <c r="R3930" s="11">
        <v>1</v>
      </c>
    </row>
    <row r="3931" spans="1:18">
      <c r="A3931" s="10" t="s">
        <v>7666</v>
      </c>
      <c r="B3931" s="11" t="s">
        <v>319</v>
      </c>
      <c r="C3931" s="11" t="s">
        <v>4177</v>
      </c>
      <c r="D3931" s="11">
        <v>98058</v>
      </c>
      <c r="E3931" s="16">
        <v>176400</v>
      </c>
      <c r="F3931" s="12">
        <v>2</v>
      </c>
      <c r="G3931" s="15">
        <v>1</v>
      </c>
      <c r="H3931" s="11">
        <v>910</v>
      </c>
      <c r="I3931" s="13">
        <v>194</v>
      </c>
      <c r="J3931" s="11">
        <v>0</v>
      </c>
      <c r="K3931" s="15" t="s">
        <v>4183</v>
      </c>
      <c r="L3931" s="11" t="s">
        <v>4183</v>
      </c>
      <c r="M3931" s="11" t="s">
        <v>4184</v>
      </c>
      <c r="N3931" s="11" t="s">
        <v>4179</v>
      </c>
      <c r="O3931" s="11">
        <v>44</v>
      </c>
      <c r="P3931" s="11">
        <v>0</v>
      </c>
      <c r="Q3931" s="11">
        <v>44</v>
      </c>
      <c r="R3931" s="11">
        <v>1</v>
      </c>
    </row>
    <row r="3932" spans="1:18">
      <c r="A3932" s="10" t="s">
        <v>7667</v>
      </c>
      <c r="B3932" s="11" t="s">
        <v>100</v>
      </c>
      <c r="C3932" s="11" t="s">
        <v>4177</v>
      </c>
      <c r="D3932" s="11">
        <v>98155</v>
      </c>
      <c r="E3932" s="16">
        <v>176225</v>
      </c>
      <c r="F3932" s="12">
        <v>3</v>
      </c>
      <c r="G3932" s="15">
        <v>2</v>
      </c>
      <c r="H3932" s="15">
        <v>1570</v>
      </c>
      <c r="I3932" s="13">
        <v>112</v>
      </c>
      <c r="J3932" s="11">
        <v>0</v>
      </c>
      <c r="K3932" s="15" t="s">
        <v>4183</v>
      </c>
      <c r="L3932" s="11" t="s">
        <v>4183</v>
      </c>
      <c r="M3932" s="11" t="s">
        <v>4184</v>
      </c>
      <c r="N3932" s="11" t="s">
        <v>4179</v>
      </c>
      <c r="O3932" s="11">
        <v>73</v>
      </c>
      <c r="P3932" s="11">
        <v>0</v>
      </c>
      <c r="Q3932" s="11">
        <v>73</v>
      </c>
      <c r="R3932" s="11">
        <v>1</v>
      </c>
    </row>
    <row r="3933" spans="1:18">
      <c r="A3933" s="10" t="s">
        <v>7668</v>
      </c>
      <c r="B3933" s="11" t="s">
        <v>459</v>
      </c>
      <c r="C3933" s="11" t="s">
        <v>4177</v>
      </c>
      <c r="D3933" s="11">
        <v>98198</v>
      </c>
      <c r="E3933" s="16">
        <v>175000</v>
      </c>
      <c r="F3933" s="12">
        <v>2</v>
      </c>
      <c r="G3933" s="15">
        <v>1</v>
      </c>
      <c r="H3933" s="15">
        <v>1170</v>
      </c>
      <c r="I3933" s="13">
        <v>150</v>
      </c>
      <c r="J3933" s="11">
        <v>0</v>
      </c>
      <c r="K3933" s="15" t="s">
        <v>4183</v>
      </c>
      <c r="L3933" s="11" t="s">
        <v>4183</v>
      </c>
      <c r="M3933" s="11" t="s">
        <v>4179</v>
      </c>
      <c r="N3933" s="11" t="s">
        <v>4180</v>
      </c>
      <c r="O3933" s="11">
        <v>114</v>
      </c>
      <c r="P3933" s="11">
        <v>1979</v>
      </c>
      <c r="Q3933" s="11">
        <v>46</v>
      </c>
      <c r="R3933" s="11">
        <v>1</v>
      </c>
    </row>
    <row r="3934" spans="1:18">
      <c r="A3934" s="10" t="s">
        <v>7669</v>
      </c>
      <c r="B3934" s="11" t="s">
        <v>519</v>
      </c>
      <c r="C3934" s="11" t="s">
        <v>4177</v>
      </c>
      <c r="D3934" s="11">
        <v>98002</v>
      </c>
      <c r="E3934" s="16">
        <v>175000</v>
      </c>
      <c r="F3934" s="12">
        <v>2</v>
      </c>
      <c r="G3934" s="15">
        <v>1</v>
      </c>
      <c r="H3934" s="15">
        <v>1020</v>
      </c>
      <c r="I3934" s="13">
        <v>172</v>
      </c>
      <c r="J3934" s="11">
        <v>0</v>
      </c>
      <c r="K3934" s="15" t="s">
        <v>4183</v>
      </c>
      <c r="L3934" s="11" t="s">
        <v>4183</v>
      </c>
      <c r="M3934" s="11" t="s">
        <v>4184</v>
      </c>
      <c r="N3934" s="11" t="s">
        <v>4179</v>
      </c>
      <c r="O3934" s="11">
        <v>77</v>
      </c>
      <c r="P3934" s="11">
        <v>0</v>
      </c>
      <c r="Q3934" s="11">
        <v>77</v>
      </c>
      <c r="R3934" s="11">
        <v>1</v>
      </c>
    </row>
    <row r="3935" spans="1:18">
      <c r="A3935" s="10" t="s">
        <v>7670</v>
      </c>
      <c r="B3935" s="11" t="s">
        <v>519</v>
      </c>
      <c r="C3935" s="11" t="s">
        <v>4177</v>
      </c>
      <c r="D3935" s="11">
        <v>98001</v>
      </c>
      <c r="E3935" s="16">
        <v>175000</v>
      </c>
      <c r="F3935" s="12">
        <v>3</v>
      </c>
      <c r="G3935" s="15">
        <v>1.75</v>
      </c>
      <c r="H3935" s="15">
        <v>1230</v>
      </c>
      <c r="I3935" s="13">
        <v>142</v>
      </c>
      <c r="J3935" s="11">
        <v>0</v>
      </c>
      <c r="K3935" s="15" t="s">
        <v>4183</v>
      </c>
      <c r="L3935" s="11" t="s">
        <v>4183</v>
      </c>
      <c r="M3935" s="11" t="s">
        <v>4184</v>
      </c>
      <c r="N3935" s="11" t="s">
        <v>4179</v>
      </c>
      <c r="O3935" s="11">
        <v>63</v>
      </c>
      <c r="P3935" s="11">
        <v>0</v>
      </c>
      <c r="Q3935" s="11">
        <v>63</v>
      </c>
      <c r="R3935" s="11">
        <v>1</v>
      </c>
    </row>
    <row r="3936" spans="1:18">
      <c r="A3936" s="10" t="s">
        <v>7671</v>
      </c>
      <c r="B3936" s="11" t="s">
        <v>519</v>
      </c>
      <c r="C3936" s="11" t="s">
        <v>4177</v>
      </c>
      <c r="D3936" s="11">
        <v>98001</v>
      </c>
      <c r="E3936" s="16">
        <v>175000</v>
      </c>
      <c r="F3936" s="12">
        <v>2</v>
      </c>
      <c r="G3936" s="15">
        <v>1</v>
      </c>
      <c r="H3936" s="15">
        <v>1300</v>
      </c>
      <c r="I3936" s="13">
        <v>135</v>
      </c>
      <c r="J3936" s="11">
        <v>1</v>
      </c>
      <c r="K3936" s="15" t="s">
        <v>4183</v>
      </c>
      <c r="L3936" s="11" t="s">
        <v>4183</v>
      </c>
      <c r="M3936" s="11" t="s">
        <v>4184</v>
      </c>
      <c r="N3936" s="11" t="s">
        <v>4181</v>
      </c>
      <c r="O3936" s="11">
        <v>67</v>
      </c>
      <c r="P3936" s="11">
        <v>0</v>
      </c>
      <c r="Q3936" s="11">
        <v>67</v>
      </c>
      <c r="R3936" s="11">
        <v>1</v>
      </c>
    </row>
    <row r="3937" spans="1:18">
      <c r="A3937" s="10" t="s">
        <v>7672</v>
      </c>
      <c r="B3937" s="11" t="s">
        <v>519</v>
      </c>
      <c r="C3937" s="11" t="s">
        <v>4177</v>
      </c>
      <c r="D3937" s="11">
        <v>98001</v>
      </c>
      <c r="E3937" s="16">
        <v>175000</v>
      </c>
      <c r="F3937" s="12">
        <v>3</v>
      </c>
      <c r="G3937" s="15">
        <v>1.5</v>
      </c>
      <c r="H3937" s="15">
        <v>1220</v>
      </c>
      <c r="I3937" s="13">
        <v>143</v>
      </c>
      <c r="J3937" s="11">
        <v>0</v>
      </c>
      <c r="K3937" s="15" t="s">
        <v>4183</v>
      </c>
      <c r="L3937" s="11" t="s">
        <v>4183</v>
      </c>
      <c r="M3937" s="11" t="s">
        <v>4184</v>
      </c>
      <c r="N3937" s="11" t="s">
        <v>4180</v>
      </c>
      <c r="O3937" s="11">
        <v>52</v>
      </c>
      <c r="P3937" s="11">
        <v>2013</v>
      </c>
      <c r="Q3937" s="11">
        <v>12</v>
      </c>
      <c r="R3937" s="11">
        <v>1</v>
      </c>
    </row>
    <row r="3938" spans="1:18">
      <c r="A3938" s="10" t="s">
        <v>7673</v>
      </c>
      <c r="B3938" s="11" t="s">
        <v>379</v>
      </c>
      <c r="C3938" s="11" t="s">
        <v>4177</v>
      </c>
      <c r="D3938" s="11">
        <v>98146</v>
      </c>
      <c r="E3938" s="16">
        <v>175000</v>
      </c>
      <c r="F3938" s="12">
        <v>6</v>
      </c>
      <c r="G3938" s="15">
        <v>1.5</v>
      </c>
      <c r="H3938" s="15">
        <v>1930</v>
      </c>
      <c r="I3938" s="13">
        <v>91</v>
      </c>
      <c r="J3938" s="11">
        <v>0</v>
      </c>
      <c r="K3938" s="15" t="s">
        <v>4183</v>
      </c>
      <c r="L3938" s="11" t="s">
        <v>4178</v>
      </c>
      <c r="M3938" s="11" t="s">
        <v>4184</v>
      </c>
      <c r="N3938" s="11" t="s">
        <v>4180</v>
      </c>
      <c r="O3938" s="11">
        <v>54</v>
      </c>
      <c r="P3938" s="11">
        <v>0</v>
      </c>
      <c r="Q3938" s="11">
        <v>54</v>
      </c>
      <c r="R3938" s="11">
        <v>1</v>
      </c>
    </row>
    <row r="3939" spans="1:18">
      <c r="A3939" s="10" t="s">
        <v>7674</v>
      </c>
      <c r="B3939" s="11" t="s">
        <v>459</v>
      </c>
      <c r="C3939" s="11" t="s">
        <v>4177</v>
      </c>
      <c r="D3939" s="11">
        <v>98198</v>
      </c>
      <c r="E3939" s="16">
        <v>175000</v>
      </c>
      <c r="F3939" s="12">
        <v>4</v>
      </c>
      <c r="G3939" s="15">
        <v>2.5</v>
      </c>
      <c r="H3939" s="15">
        <v>1780</v>
      </c>
      <c r="I3939" s="13">
        <v>98</v>
      </c>
      <c r="J3939" s="11">
        <v>0</v>
      </c>
      <c r="K3939" s="15" t="s">
        <v>4183</v>
      </c>
      <c r="L3939" s="11" t="s">
        <v>4183</v>
      </c>
      <c r="M3939" s="11" t="s">
        <v>4184</v>
      </c>
      <c r="N3939" s="11" t="s">
        <v>4180</v>
      </c>
      <c r="O3939" s="11">
        <v>34</v>
      </c>
      <c r="P3939" s="11">
        <v>0</v>
      </c>
      <c r="Q3939" s="11">
        <v>34</v>
      </c>
      <c r="R3939" s="11">
        <v>2</v>
      </c>
    </row>
    <row r="3940" spans="1:18">
      <c r="A3940" s="10" t="s">
        <v>7675</v>
      </c>
      <c r="B3940" s="11" t="s">
        <v>920</v>
      </c>
      <c r="C3940" s="11" t="s">
        <v>4177</v>
      </c>
      <c r="D3940" s="11">
        <v>98038</v>
      </c>
      <c r="E3940" s="16">
        <v>175000</v>
      </c>
      <c r="F3940" s="12">
        <v>2</v>
      </c>
      <c r="G3940" s="15">
        <v>1</v>
      </c>
      <c r="H3940" s="11">
        <v>830</v>
      </c>
      <c r="I3940" s="13">
        <v>211</v>
      </c>
      <c r="J3940" s="11">
        <v>0</v>
      </c>
      <c r="K3940" s="15" t="s">
        <v>4183</v>
      </c>
      <c r="L3940" s="11" t="s">
        <v>4183</v>
      </c>
      <c r="M3940" s="11" t="s">
        <v>4184</v>
      </c>
      <c r="N3940" s="11" t="s">
        <v>4180</v>
      </c>
      <c r="O3940" s="11">
        <v>29</v>
      </c>
      <c r="P3940" s="11">
        <v>0</v>
      </c>
      <c r="Q3940" s="11">
        <v>29</v>
      </c>
      <c r="R3940" s="11">
        <v>1</v>
      </c>
    </row>
    <row r="3941" spans="1:18">
      <c r="A3941" s="10" t="s">
        <v>7676</v>
      </c>
      <c r="B3941" s="11" t="s">
        <v>49</v>
      </c>
      <c r="C3941" s="11" t="s">
        <v>4177</v>
      </c>
      <c r="D3941" s="11">
        <v>98106</v>
      </c>
      <c r="E3941" s="16">
        <v>175000</v>
      </c>
      <c r="F3941" s="12">
        <v>2</v>
      </c>
      <c r="G3941" s="15">
        <v>1</v>
      </c>
      <c r="H3941" s="11">
        <v>660</v>
      </c>
      <c r="I3941" s="13">
        <v>265</v>
      </c>
      <c r="J3941" s="11">
        <v>0</v>
      </c>
      <c r="K3941" s="15" t="s">
        <v>4183</v>
      </c>
      <c r="L3941" s="11" t="s">
        <v>4183</v>
      </c>
      <c r="M3941" s="11" t="s">
        <v>4184</v>
      </c>
      <c r="N3941" s="11" t="s">
        <v>4180</v>
      </c>
      <c r="O3941" s="11">
        <v>110</v>
      </c>
      <c r="P3941" s="11">
        <v>0</v>
      </c>
      <c r="Q3941" s="11">
        <v>110</v>
      </c>
      <c r="R3941" s="11">
        <v>1</v>
      </c>
    </row>
    <row r="3942" spans="1:18">
      <c r="A3942" s="10" t="s">
        <v>7677</v>
      </c>
      <c r="B3942" s="11" t="s">
        <v>49</v>
      </c>
      <c r="C3942" s="11" t="s">
        <v>4177</v>
      </c>
      <c r="D3942" s="11">
        <v>98106</v>
      </c>
      <c r="E3942" s="16">
        <v>175000</v>
      </c>
      <c r="F3942" s="12">
        <v>6</v>
      </c>
      <c r="G3942" s="15">
        <v>1</v>
      </c>
      <c r="H3942" s="15">
        <v>1370</v>
      </c>
      <c r="I3942" s="13">
        <v>128</v>
      </c>
      <c r="J3942" s="11">
        <v>0</v>
      </c>
      <c r="K3942" s="15" t="s">
        <v>4183</v>
      </c>
      <c r="L3942" s="11" t="s">
        <v>4178</v>
      </c>
      <c r="M3942" s="11" t="s">
        <v>4184</v>
      </c>
      <c r="N3942" s="11" t="s">
        <v>4180</v>
      </c>
      <c r="O3942" s="11">
        <v>94</v>
      </c>
      <c r="P3942" s="11">
        <v>0</v>
      </c>
      <c r="Q3942" s="11">
        <v>94</v>
      </c>
      <c r="R3942" s="11">
        <v>1.5</v>
      </c>
    </row>
    <row r="3943" spans="1:18">
      <c r="A3943" s="10" t="s">
        <v>7678</v>
      </c>
      <c r="B3943" s="11" t="s">
        <v>49</v>
      </c>
      <c r="C3943" s="11" t="s">
        <v>4177</v>
      </c>
      <c r="D3943" s="11">
        <v>98126</v>
      </c>
      <c r="E3943" s="16">
        <v>175000</v>
      </c>
      <c r="F3943" s="12">
        <v>2</v>
      </c>
      <c r="G3943" s="15">
        <v>1</v>
      </c>
      <c r="H3943" s="11">
        <v>670</v>
      </c>
      <c r="I3943" s="13">
        <v>261</v>
      </c>
      <c r="J3943" s="11">
        <v>0</v>
      </c>
      <c r="K3943" s="15" t="s">
        <v>4183</v>
      </c>
      <c r="L3943" s="11" t="s">
        <v>4183</v>
      </c>
      <c r="M3943" s="11" t="s">
        <v>4184</v>
      </c>
      <c r="N3943" s="11" t="s">
        <v>4180</v>
      </c>
      <c r="O3943" s="11">
        <v>106</v>
      </c>
      <c r="P3943" s="11">
        <v>2001</v>
      </c>
      <c r="Q3943" s="11">
        <v>24</v>
      </c>
      <c r="R3943" s="11">
        <v>1</v>
      </c>
    </row>
    <row r="3944" spans="1:18">
      <c r="A3944" s="10" t="s">
        <v>7679</v>
      </c>
      <c r="B3944" s="11" t="s">
        <v>84</v>
      </c>
      <c r="C3944" s="11" t="s">
        <v>4177</v>
      </c>
      <c r="D3944" s="11">
        <v>98042</v>
      </c>
      <c r="E3944" s="16">
        <v>174950</v>
      </c>
      <c r="F3944" s="12">
        <v>3</v>
      </c>
      <c r="G3944" s="15">
        <v>1</v>
      </c>
      <c r="H3944" s="15">
        <v>1060</v>
      </c>
      <c r="I3944" s="13">
        <v>165</v>
      </c>
      <c r="J3944" s="11">
        <v>0</v>
      </c>
      <c r="K3944" s="15" t="s">
        <v>4183</v>
      </c>
      <c r="L3944" s="11" t="s">
        <v>4183</v>
      </c>
      <c r="M3944" s="11" t="s">
        <v>4184</v>
      </c>
      <c r="N3944" s="11" t="s">
        <v>4181</v>
      </c>
      <c r="O3944" s="11">
        <v>55</v>
      </c>
      <c r="P3944" s="11">
        <v>0</v>
      </c>
      <c r="Q3944" s="11">
        <v>55</v>
      </c>
      <c r="R3944" s="11">
        <v>1</v>
      </c>
    </row>
    <row r="3945" spans="1:18">
      <c r="A3945" s="10" t="s">
        <v>7680</v>
      </c>
      <c r="B3945" s="11" t="s">
        <v>459</v>
      </c>
      <c r="C3945" s="11" t="s">
        <v>4177</v>
      </c>
      <c r="D3945" s="11">
        <v>98198</v>
      </c>
      <c r="E3945" s="16">
        <v>174500</v>
      </c>
      <c r="F3945" s="12">
        <v>2</v>
      </c>
      <c r="G3945" s="15">
        <v>1</v>
      </c>
      <c r="H3945" s="15">
        <v>1010</v>
      </c>
      <c r="I3945" s="13">
        <v>173</v>
      </c>
      <c r="J3945" s="11">
        <v>0</v>
      </c>
      <c r="K3945" s="15" t="s">
        <v>4183</v>
      </c>
      <c r="L3945" s="11" t="s">
        <v>4183</v>
      </c>
      <c r="M3945" s="11" t="s">
        <v>4184</v>
      </c>
      <c r="N3945" s="11" t="s">
        <v>4180</v>
      </c>
      <c r="O3945" s="11">
        <v>70</v>
      </c>
      <c r="P3945" s="11">
        <v>2005</v>
      </c>
      <c r="Q3945" s="11">
        <v>20</v>
      </c>
      <c r="R3945" s="11">
        <v>1</v>
      </c>
    </row>
    <row r="3946" spans="1:18">
      <c r="A3946" s="10" t="s">
        <v>7681</v>
      </c>
      <c r="B3946" s="11" t="s">
        <v>675</v>
      </c>
      <c r="C3946" s="11" t="s">
        <v>4177</v>
      </c>
      <c r="D3946" s="11">
        <v>98003</v>
      </c>
      <c r="E3946" s="16">
        <v>174500</v>
      </c>
      <c r="F3946" s="12">
        <v>2</v>
      </c>
      <c r="G3946" s="15">
        <v>2.5</v>
      </c>
      <c r="H3946" s="15">
        <v>1240</v>
      </c>
      <c r="I3946" s="13">
        <v>141</v>
      </c>
      <c r="J3946" s="11">
        <v>0</v>
      </c>
      <c r="K3946" s="15" t="s">
        <v>4183</v>
      </c>
      <c r="L3946" s="11" t="s">
        <v>4183</v>
      </c>
      <c r="M3946" s="11" t="s">
        <v>4184</v>
      </c>
      <c r="N3946" s="11" t="s">
        <v>4180</v>
      </c>
      <c r="O3946" s="11">
        <v>39</v>
      </c>
      <c r="P3946" s="11">
        <v>0</v>
      </c>
      <c r="Q3946" s="11">
        <v>39</v>
      </c>
      <c r="R3946" s="11">
        <v>2</v>
      </c>
    </row>
    <row r="3947" spans="1:18">
      <c r="A3947" s="10" t="s">
        <v>7682</v>
      </c>
      <c r="B3947" s="11" t="s">
        <v>3630</v>
      </c>
      <c r="C3947" s="11" t="s">
        <v>4177</v>
      </c>
      <c r="D3947" s="11">
        <v>98047</v>
      </c>
      <c r="E3947" s="16">
        <v>174000</v>
      </c>
      <c r="F3947" s="12">
        <v>2</v>
      </c>
      <c r="G3947" s="15">
        <v>1</v>
      </c>
      <c r="H3947" s="11">
        <v>900</v>
      </c>
      <c r="I3947" s="13">
        <v>193</v>
      </c>
      <c r="J3947" s="11">
        <v>0</v>
      </c>
      <c r="K3947" s="15" t="s">
        <v>4183</v>
      </c>
      <c r="L3947" s="11" t="s">
        <v>4183</v>
      </c>
      <c r="M3947" s="11" t="s">
        <v>4184</v>
      </c>
      <c r="N3947" s="11" t="s">
        <v>4180</v>
      </c>
      <c r="O3947" s="11">
        <v>46</v>
      </c>
      <c r="P3947" s="11">
        <v>2014</v>
      </c>
      <c r="Q3947" s="11">
        <v>11</v>
      </c>
      <c r="R3947" s="11">
        <v>1</v>
      </c>
    </row>
    <row r="3948" spans="1:18">
      <c r="A3948" s="10" t="s">
        <v>7683</v>
      </c>
      <c r="B3948" s="11" t="s">
        <v>49</v>
      </c>
      <c r="C3948" s="11" t="s">
        <v>4177</v>
      </c>
      <c r="D3948" s="11">
        <v>98146</v>
      </c>
      <c r="E3948" s="16">
        <v>173667</v>
      </c>
      <c r="F3948" s="12">
        <v>4</v>
      </c>
      <c r="G3948" s="15">
        <v>1</v>
      </c>
      <c r="H3948" s="15">
        <v>1290</v>
      </c>
      <c r="I3948" s="13">
        <v>135</v>
      </c>
      <c r="J3948" s="11">
        <v>0</v>
      </c>
      <c r="K3948" s="15" t="s">
        <v>4183</v>
      </c>
      <c r="L3948" s="11" t="s">
        <v>4183</v>
      </c>
      <c r="M3948" s="11" t="s">
        <v>4184</v>
      </c>
      <c r="N3948" s="11" t="s">
        <v>4180</v>
      </c>
      <c r="O3948" s="11">
        <v>68</v>
      </c>
      <c r="P3948" s="11">
        <v>2000</v>
      </c>
      <c r="Q3948" s="11">
        <v>25</v>
      </c>
      <c r="R3948" s="11">
        <v>1.5</v>
      </c>
    </row>
    <row r="3949" spans="1:18">
      <c r="A3949" s="10" t="s">
        <v>7684</v>
      </c>
      <c r="B3949" s="11" t="s">
        <v>319</v>
      </c>
      <c r="C3949" s="11" t="s">
        <v>4177</v>
      </c>
      <c r="D3949" s="11">
        <v>98055</v>
      </c>
      <c r="E3949" s="16">
        <v>173000</v>
      </c>
      <c r="F3949" s="12">
        <v>2</v>
      </c>
      <c r="G3949" s="15">
        <v>1</v>
      </c>
      <c r="H3949" s="11">
        <v>820</v>
      </c>
      <c r="I3949" s="13">
        <v>211</v>
      </c>
      <c r="J3949" s="11">
        <v>0</v>
      </c>
      <c r="K3949" s="15" t="s">
        <v>4183</v>
      </c>
      <c r="L3949" s="11" t="s">
        <v>4183</v>
      </c>
      <c r="M3949" s="11" t="s">
        <v>4184</v>
      </c>
      <c r="N3949" s="11" t="s">
        <v>4179</v>
      </c>
      <c r="O3949" s="11">
        <v>60</v>
      </c>
      <c r="P3949" s="11">
        <v>0</v>
      </c>
      <c r="Q3949" s="11">
        <v>60</v>
      </c>
      <c r="R3949" s="11">
        <v>1</v>
      </c>
    </row>
    <row r="3950" spans="1:18">
      <c r="A3950" s="10" t="s">
        <v>7685</v>
      </c>
      <c r="B3950" s="11" t="s">
        <v>519</v>
      </c>
      <c r="C3950" s="11" t="s">
        <v>4177</v>
      </c>
      <c r="D3950" s="11">
        <v>98001</v>
      </c>
      <c r="E3950" s="16">
        <v>172500</v>
      </c>
      <c r="F3950" s="12">
        <v>3</v>
      </c>
      <c r="G3950" s="15">
        <v>1</v>
      </c>
      <c r="H3950" s="15">
        <v>1140</v>
      </c>
      <c r="I3950" s="13">
        <v>151</v>
      </c>
      <c r="J3950" s="11">
        <v>0</v>
      </c>
      <c r="K3950" s="15" t="s">
        <v>4183</v>
      </c>
      <c r="L3950" s="11" t="s">
        <v>4183</v>
      </c>
      <c r="M3950" s="11" t="s">
        <v>4184</v>
      </c>
      <c r="N3950" s="11" t="s">
        <v>4180</v>
      </c>
      <c r="O3950" s="11">
        <v>53</v>
      </c>
      <c r="P3950" s="11">
        <v>2002</v>
      </c>
      <c r="Q3950" s="11">
        <v>23</v>
      </c>
      <c r="R3950" s="11">
        <v>1</v>
      </c>
    </row>
    <row r="3951" spans="1:18">
      <c r="A3951" s="10" t="s">
        <v>7686</v>
      </c>
      <c r="B3951" s="11" t="s">
        <v>1035</v>
      </c>
      <c r="C3951" s="11" t="s">
        <v>4177</v>
      </c>
      <c r="D3951" s="11">
        <v>98022</v>
      </c>
      <c r="E3951" s="16">
        <v>171758</v>
      </c>
      <c r="F3951" s="12">
        <v>3</v>
      </c>
      <c r="G3951" s="15">
        <v>1</v>
      </c>
      <c r="H3951" s="15">
        <v>1000</v>
      </c>
      <c r="I3951" s="13">
        <v>172</v>
      </c>
      <c r="J3951" s="11">
        <v>0</v>
      </c>
      <c r="K3951" s="15" t="s">
        <v>4183</v>
      </c>
      <c r="L3951" s="11" t="s">
        <v>4183</v>
      </c>
      <c r="M3951" s="11" t="s">
        <v>4184</v>
      </c>
      <c r="N3951" s="11" t="s">
        <v>4180</v>
      </c>
      <c r="O3951" s="11">
        <v>34</v>
      </c>
      <c r="P3951" s="11">
        <v>0</v>
      </c>
      <c r="Q3951" s="11">
        <v>34</v>
      </c>
      <c r="R3951" s="11">
        <v>1</v>
      </c>
    </row>
    <row r="3952" spans="1:18">
      <c r="A3952" s="10" t="s">
        <v>7687</v>
      </c>
      <c r="B3952" s="11" t="s">
        <v>319</v>
      </c>
      <c r="C3952" s="11" t="s">
        <v>4177</v>
      </c>
      <c r="D3952" s="11">
        <v>98058</v>
      </c>
      <c r="E3952" s="16">
        <v>171225</v>
      </c>
      <c r="F3952" s="12">
        <v>3</v>
      </c>
      <c r="G3952" s="15">
        <v>1</v>
      </c>
      <c r="H3952" s="15">
        <v>1140</v>
      </c>
      <c r="I3952" s="13">
        <v>150</v>
      </c>
      <c r="J3952" s="11">
        <v>0</v>
      </c>
      <c r="K3952" s="15" t="s">
        <v>4183</v>
      </c>
      <c r="L3952" s="11" t="s">
        <v>4183</v>
      </c>
      <c r="M3952" s="11" t="s">
        <v>4184</v>
      </c>
      <c r="N3952" s="11" t="s">
        <v>4181</v>
      </c>
      <c r="O3952" s="11">
        <v>82</v>
      </c>
      <c r="P3952" s="11">
        <v>0</v>
      </c>
      <c r="Q3952" s="11">
        <v>82</v>
      </c>
      <c r="R3952" s="11">
        <v>1</v>
      </c>
    </row>
    <row r="3953" spans="1:18">
      <c r="A3953" s="10" t="s">
        <v>7688</v>
      </c>
      <c r="B3953" s="11" t="s">
        <v>93</v>
      </c>
      <c r="C3953" s="11" t="s">
        <v>4177</v>
      </c>
      <c r="D3953" s="11">
        <v>98188</v>
      </c>
      <c r="E3953" s="16">
        <v>171000</v>
      </c>
      <c r="F3953" s="12">
        <v>4</v>
      </c>
      <c r="G3953" s="15">
        <v>2</v>
      </c>
      <c r="H3953" s="15">
        <v>1520</v>
      </c>
      <c r="I3953" s="13">
        <v>113</v>
      </c>
      <c r="J3953" s="11">
        <v>0</v>
      </c>
      <c r="K3953" s="15" t="s">
        <v>4183</v>
      </c>
      <c r="L3953" s="11" t="s">
        <v>4178</v>
      </c>
      <c r="M3953" s="11" t="s">
        <v>4184</v>
      </c>
      <c r="N3953" s="11" t="s">
        <v>4180</v>
      </c>
      <c r="O3953" s="11">
        <v>105</v>
      </c>
      <c r="P3953" s="11">
        <v>1979</v>
      </c>
      <c r="Q3953" s="11">
        <v>46</v>
      </c>
      <c r="R3953" s="11">
        <v>1</v>
      </c>
    </row>
    <row r="3954" spans="1:18">
      <c r="A3954" s="10" t="s">
        <v>7689</v>
      </c>
      <c r="B3954" s="11" t="s">
        <v>319</v>
      </c>
      <c r="C3954" s="11" t="s">
        <v>4177</v>
      </c>
      <c r="D3954" s="11">
        <v>98055</v>
      </c>
      <c r="E3954" s="16">
        <v>170500</v>
      </c>
      <c r="F3954" s="12">
        <v>2</v>
      </c>
      <c r="G3954" s="15">
        <v>1</v>
      </c>
      <c r="H3954" s="15">
        <v>1060</v>
      </c>
      <c r="I3954" s="13">
        <v>161</v>
      </c>
      <c r="J3954" s="11">
        <v>0</v>
      </c>
      <c r="K3954" s="15" t="s">
        <v>4183</v>
      </c>
      <c r="L3954" s="11" t="s">
        <v>4178</v>
      </c>
      <c r="M3954" s="11" t="s">
        <v>4184</v>
      </c>
      <c r="N3954" s="11" t="s">
        <v>4180</v>
      </c>
      <c r="O3954" s="11">
        <v>44</v>
      </c>
      <c r="P3954" s="11">
        <v>2013</v>
      </c>
      <c r="Q3954" s="11">
        <v>12</v>
      </c>
      <c r="R3954" s="11">
        <v>1</v>
      </c>
    </row>
    <row r="3955" spans="1:18">
      <c r="A3955" s="10" t="s">
        <v>7690</v>
      </c>
      <c r="B3955" s="11" t="s">
        <v>137</v>
      </c>
      <c r="C3955" s="11" t="s">
        <v>4177</v>
      </c>
      <c r="D3955" s="11">
        <v>98053</v>
      </c>
      <c r="E3955" s="16">
        <v>170000</v>
      </c>
      <c r="F3955" s="12">
        <v>2</v>
      </c>
      <c r="G3955" s="15">
        <v>1</v>
      </c>
      <c r="H3955" s="15">
        <v>1200</v>
      </c>
      <c r="I3955" s="13">
        <v>142</v>
      </c>
      <c r="J3955" s="11">
        <v>1</v>
      </c>
      <c r="K3955" s="15" t="s">
        <v>4183</v>
      </c>
      <c r="L3955" s="11" t="s">
        <v>4183</v>
      </c>
      <c r="M3955" s="11" t="s">
        <v>4184</v>
      </c>
      <c r="N3955" s="11" t="s">
        <v>4195</v>
      </c>
      <c r="O3955" s="11">
        <v>49</v>
      </c>
      <c r="P3955" s="11">
        <v>0</v>
      </c>
      <c r="Q3955" s="11">
        <v>49</v>
      </c>
      <c r="R3955" s="11">
        <v>2</v>
      </c>
    </row>
    <row r="3956" spans="1:18">
      <c r="A3956" s="10" t="s">
        <v>4079</v>
      </c>
      <c r="B3956" s="11" t="s">
        <v>5840</v>
      </c>
      <c r="C3956" s="11" t="s">
        <v>4177</v>
      </c>
      <c r="D3956" s="11">
        <v>98188</v>
      </c>
      <c r="E3956" s="16">
        <v>170000</v>
      </c>
      <c r="F3956" s="12">
        <v>4</v>
      </c>
      <c r="G3956" s="15">
        <v>1</v>
      </c>
      <c r="H3956" s="15">
        <v>1920</v>
      </c>
      <c r="I3956" s="13">
        <v>89</v>
      </c>
      <c r="J3956" s="11">
        <v>0</v>
      </c>
      <c r="K3956" s="15" t="s">
        <v>4183</v>
      </c>
      <c r="L3956" s="11" t="s">
        <v>4178</v>
      </c>
      <c r="M3956" s="11" t="s">
        <v>4184</v>
      </c>
      <c r="N3956" s="11" t="s">
        <v>4179</v>
      </c>
      <c r="O3956" s="11">
        <v>59</v>
      </c>
      <c r="P3956" s="11">
        <v>0</v>
      </c>
      <c r="Q3956" s="11">
        <v>59</v>
      </c>
      <c r="R3956" s="11">
        <v>1</v>
      </c>
    </row>
    <row r="3957" spans="1:18">
      <c r="A3957" s="10" t="s">
        <v>7691</v>
      </c>
      <c r="B3957" s="11" t="s">
        <v>93</v>
      </c>
      <c r="C3957" s="11" t="s">
        <v>4177</v>
      </c>
      <c r="D3957" s="11">
        <v>98168</v>
      </c>
      <c r="E3957" s="16">
        <v>170000</v>
      </c>
      <c r="F3957" s="12">
        <v>2</v>
      </c>
      <c r="G3957" s="15">
        <v>1</v>
      </c>
      <c r="H3957" s="15">
        <v>1500</v>
      </c>
      <c r="I3957" s="13">
        <v>113</v>
      </c>
      <c r="J3957" s="11">
        <v>0</v>
      </c>
      <c r="K3957" s="15" t="s">
        <v>4183</v>
      </c>
      <c r="L3957" s="11" t="s">
        <v>4183</v>
      </c>
      <c r="M3957" s="11" t="s">
        <v>4184</v>
      </c>
      <c r="N3957" s="11" t="s">
        <v>4180</v>
      </c>
      <c r="O3957" s="11">
        <v>75</v>
      </c>
      <c r="P3957" s="11">
        <v>2005</v>
      </c>
      <c r="Q3957" s="11">
        <v>20</v>
      </c>
      <c r="R3957" s="11">
        <v>1</v>
      </c>
    </row>
    <row r="3958" spans="1:18">
      <c r="A3958" s="10" t="s">
        <v>7692</v>
      </c>
      <c r="B3958" s="11" t="s">
        <v>84</v>
      </c>
      <c r="C3958" s="11" t="s">
        <v>4177</v>
      </c>
      <c r="D3958" s="11">
        <v>98042</v>
      </c>
      <c r="E3958" s="16">
        <v>168500</v>
      </c>
      <c r="F3958" s="12">
        <v>3</v>
      </c>
      <c r="G3958" s="15">
        <v>1</v>
      </c>
      <c r="H3958" s="15">
        <v>1100</v>
      </c>
      <c r="I3958" s="13">
        <v>153</v>
      </c>
      <c r="J3958" s="11">
        <v>0</v>
      </c>
      <c r="K3958" s="15" t="s">
        <v>4183</v>
      </c>
      <c r="L3958" s="11" t="s">
        <v>4183</v>
      </c>
      <c r="M3958" s="11" t="s">
        <v>4184</v>
      </c>
      <c r="N3958" s="11" t="s">
        <v>4180</v>
      </c>
      <c r="O3958" s="11">
        <v>56</v>
      </c>
      <c r="P3958" s="11">
        <v>2010</v>
      </c>
      <c r="Q3958" s="11">
        <v>15</v>
      </c>
      <c r="R3958" s="11">
        <v>1</v>
      </c>
    </row>
    <row r="3959" spans="1:18">
      <c r="A3959" s="10" t="s">
        <v>7693</v>
      </c>
      <c r="B3959" s="11" t="s">
        <v>379</v>
      </c>
      <c r="C3959" s="11" t="s">
        <v>4177</v>
      </c>
      <c r="D3959" s="11">
        <v>98168</v>
      </c>
      <c r="E3959" s="16">
        <v>168333</v>
      </c>
      <c r="F3959" s="12">
        <v>2</v>
      </c>
      <c r="G3959" s="15">
        <v>1</v>
      </c>
      <c r="H3959" s="15">
        <v>1050</v>
      </c>
      <c r="I3959" s="13">
        <v>160</v>
      </c>
      <c r="J3959" s="11">
        <v>0</v>
      </c>
      <c r="K3959" s="15" t="s">
        <v>4183</v>
      </c>
      <c r="L3959" s="11" t="s">
        <v>4183</v>
      </c>
      <c r="M3959" s="11" t="s">
        <v>4184</v>
      </c>
      <c r="N3959" s="11" t="s">
        <v>4180</v>
      </c>
      <c r="O3959" s="11">
        <v>61</v>
      </c>
      <c r="P3959" s="11">
        <v>2000</v>
      </c>
      <c r="Q3959" s="11">
        <v>25</v>
      </c>
      <c r="R3959" s="11">
        <v>1.5</v>
      </c>
    </row>
    <row r="3960" spans="1:18">
      <c r="A3960" s="10" t="s">
        <v>7694</v>
      </c>
      <c r="B3960" s="11" t="s">
        <v>459</v>
      </c>
      <c r="C3960" s="11" t="s">
        <v>4177</v>
      </c>
      <c r="D3960" s="11">
        <v>98198</v>
      </c>
      <c r="E3960" s="16">
        <v>168000</v>
      </c>
      <c r="F3960" s="12">
        <v>2</v>
      </c>
      <c r="G3960" s="15">
        <v>1.5</v>
      </c>
      <c r="H3960" s="15">
        <v>1220</v>
      </c>
      <c r="I3960" s="13">
        <v>138</v>
      </c>
      <c r="J3960" s="11">
        <v>0</v>
      </c>
      <c r="K3960" s="15" t="s">
        <v>4183</v>
      </c>
      <c r="L3960" s="11" t="s">
        <v>4183</v>
      </c>
      <c r="M3960" s="11" t="s">
        <v>4184</v>
      </c>
      <c r="N3960" s="11" t="s">
        <v>4179</v>
      </c>
      <c r="O3960" s="11">
        <v>49</v>
      </c>
      <c r="P3960" s="11">
        <v>1992</v>
      </c>
      <c r="Q3960" s="11">
        <v>33</v>
      </c>
      <c r="R3960" s="11">
        <v>1.5</v>
      </c>
    </row>
    <row r="3961" spans="1:18">
      <c r="A3961" s="10" t="s">
        <v>7695</v>
      </c>
      <c r="B3961" s="11" t="s">
        <v>49</v>
      </c>
      <c r="C3961" s="11" t="s">
        <v>4177</v>
      </c>
      <c r="D3961" s="11">
        <v>98106</v>
      </c>
      <c r="E3961" s="16">
        <v>168000</v>
      </c>
      <c r="F3961" s="12">
        <v>2</v>
      </c>
      <c r="G3961" s="15">
        <v>2.5</v>
      </c>
      <c r="H3961" s="15">
        <v>1160</v>
      </c>
      <c r="I3961" s="13">
        <v>145</v>
      </c>
      <c r="J3961" s="11">
        <v>0</v>
      </c>
      <c r="K3961" s="15" t="s">
        <v>4183</v>
      </c>
      <c r="L3961" s="11" t="s">
        <v>4183</v>
      </c>
      <c r="M3961" s="11" t="s">
        <v>4184</v>
      </c>
      <c r="N3961" s="11" t="s">
        <v>4180</v>
      </c>
      <c r="O3961" s="11">
        <v>27</v>
      </c>
      <c r="P3961" s="11">
        <v>2006</v>
      </c>
      <c r="Q3961" s="11">
        <v>19</v>
      </c>
      <c r="R3961" s="11">
        <v>2</v>
      </c>
    </row>
    <row r="3962" spans="1:18">
      <c r="A3962" s="10" t="s">
        <v>7696</v>
      </c>
      <c r="B3962" s="11" t="s">
        <v>49</v>
      </c>
      <c r="C3962" s="11" t="s">
        <v>4177</v>
      </c>
      <c r="D3962" s="11">
        <v>98117</v>
      </c>
      <c r="E3962" s="16">
        <v>167500</v>
      </c>
      <c r="F3962" s="12">
        <v>1</v>
      </c>
      <c r="G3962" s="15">
        <v>1</v>
      </c>
      <c r="H3962" s="11">
        <v>690</v>
      </c>
      <c r="I3962" s="13">
        <v>243</v>
      </c>
      <c r="J3962" s="11">
        <v>0</v>
      </c>
      <c r="K3962" s="15" t="s">
        <v>4183</v>
      </c>
      <c r="L3962" s="11" t="s">
        <v>4183</v>
      </c>
      <c r="M3962" s="11" t="s">
        <v>4184</v>
      </c>
      <c r="N3962" s="11" t="s">
        <v>4180</v>
      </c>
      <c r="O3962" s="11">
        <v>97</v>
      </c>
      <c r="P3962" s="11">
        <v>1954</v>
      </c>
      <c r="Q3962" s="11">
        <v>71</v>
      </c>
      <c r="R3962" s="11">
        <v>1</v>
      </c>
    </row>
    <row r="3963" spans="1:18">
      <c r="A3963" s="10" t="s">
        <v>4086</v>
      </c>
      <c r="B3963" s="11" t="s">
        <v>1035</v>
      </c>
      <c r="C3963" s="11" t="s">
        <v>4177</v>
      </c>
      <c r="D3963" s="11">
        <v>98022</v>
      </c>
      <c r="E3963" s="16">
        <v>165050</v>
      </c>
      <c r="F3963" s="12">
        <v>3</v>
      </c>
      <c r="G3963" s="15">
        <v>1</v>
      </c>
      <c r="H3963" s="15">
        <v>1200</v>
      </c>
      <c r="I3963" s="13">
        <v>138</v>
      </c>
      <c r="J3963" s="11">
        <v>0</v>
      </c>
      <c r="K3963" s="15" t="s">
        <v>4183</v>
      </c>
      <c r="L3963" s="11" t="s">
        <v>4183</v>
      </c>
      <c r="M3963" s="11" t="s">
        <v>4184</v>
      </c>
      <c r="N3963" s="11" t="s">
        <v>4180</v>
      </c>
      <c r="O3963" s="11">
        <v>66</v>
      </c>
      <c r="P3963" s="11">
        <v>1989</v>
      </c>
      <c r="Q3963" s="11">
        <v>36</v>
      </c>
      <c r="R3963" s="11">
        <v>1</v>
      </c>
    </row>
    <row r="3964" spans="1:18">
      <c r="A3964" s="10" t="s">
        <v>7697</v>
      </c>
      <c r="B3964" s="11" t="s">
        <v>519</v>
      </c>
      <c r="C3964" s="11" t="s">
        <v>4177</v>
      </c>
      <c r="D3964" s="11">
        <v>98001</v>
      </c>
      <c r="E3964" s="16">
        <v>165000</v>
      </c>
      <c r="F3964" s="12">
        <v>3</v>
      </c>
      <c r="G3964" s="15">
        <v>1</v>
      </c>
      <c r="H3964" s="15">
        <v>1150</v>
      </c>
      <c r="I3964" s="13">
        <v>143</v>
      </c>
      <c r="J3964" s="11">
        <v>0</v>
      </c>
      <c r="K3964" s="15" t="s">
        <v>4183</v>
      </c>
      <c r="L3964" s="11" t="s">
        <v>4183</v>
      </c>
      <c r="M3964" s="11" t="s">
        <v>4184</v>
      </c>
      <c r="N3964" s="11" t="s">
        <v>4179</v>
      </c>
      <c r="O3964" s="11">
        <v>117</v>
      </c>
      <c r="P3964" s="11">
        <v>0</v>
      </c>
      <c r="Q3964" s="11">
        <v>117</v>
      </c>
      <c r="R3964" s="11">
        <v>1</v>
      </c>
    </row>
    <row r="3965" spans="1:18">
      <c r="A3965" s="10" t="s">
        <v>4088</v>
      </c>
      <c r="B3965" s="11" t="s">
        <v>379</v>
      </c>
      <c r="C3965" s="11" t="s">
        <v>4177</v>
      </c>
      <c r="D3965" s="11">
        <v>98168</v>
      </c>
      <c r="E3965" s="16">
        <v>165000</v>
      </c>
      <c r="F3965" s="12">
        <v>3</v>
      </c>
      <c r="G3965" s="15">
        <v>1</v>
      </c>
      <c r="H3965" s="11">
        <v>970</v>
      </c>
      <c r="I3965" s="13">
        <v>170</v>
      </c>
      <c r="J3965" s="11">
        <v>0</v>
      </c>
      <c r="K3965" s="15" t="s">
        <v>4183</v>
      </c>
      <c r="L3965" s="11" t="s">
        <v>4183</v>
      </c>
      <c r="M3965" s="11" t="s">
        <v>4184</v>
      </c>
      <c r="N3965" s="11" t="s">
        <v>4180</v>
      </c>
      <c r="O3965" s="11">
        <v>60</v>
      </c>
      <c r="P3965" s="11">
        <v>1993</v>
      </c>
      <c r="Q3965" s="11">
        <v>32</v>
      </c>
      <c r="R3965" s="11">
        <v>1</v>
      </c>
    </row>
    <row r="3966" spans="1:18">
      <c r="A3966" s="10" t="s">
        <v>3144</v>
      </c>
      <c r="B3966" s="11" t="s">
        <v>49</v>
      </c>
      <c r="C3966" s="11" t="s">
        <v>4177</v>
      </c>
      <c r="D3966" s="11">
        <v>98118</v>
      </c>
      <c r="E3966" s="16">
        <v>165000</v>
      </c>
      <c r="F3966" s="12">
        <v>1</v>
      </c>
      <c r="G3966" s="15">
        <v>1</v>
      </c>
      <c r="H3966" s="11">
        <v>850</v>
      </c>
      <c r="I3966" s="13">
        <v>194</v>
      </c>
      <c r="J3966" s="11">
        <v>0</v>
      </c>
      <c r="K3966" s="15" t="s">
        <v>4183</v>
      </c>
      <c r="L3966" s="11" t="s">
        <v>4183</v>
      </c>
      <c r="M3966" s="11" t="s">
        <v>4184</v>
      </c>
      <c r="N3966" s="11" t="s">
        <v>4195</v>
      </c>
      <c r="O3966" s="11">
        <v>119</v>
      </c>
      <c r="P3966" s="11">
        <v>0</v>
      </c>
      <c r="Q3966" s="11">
        <v>119</v>
      </c>
      <c r="R3966" s="11">
        <v>1</v>
      </c>
    </row>
    <row r="3967" spans="1:18">
      <c r="A3967" s="10" t="s">
        <v>4089</v>
      </c>
      <c r="B3967" s="11" t="s">
        <v>93</v>
      </c>
      <c r="C3967" s="11" t="s">
        <v>4177</v>
      </c>
      <c r="D3967" s="11">
        <v>98168</v>
      </c>
      <c r="E3967" s="16">
        <v>165000</v>
      </c>
      <c r="F3967" s="12">
        <v>3</v>
      </c>
      <c r="G3967" s="15">
        <v>1</v>
      </c>
      <c r="H3967" s="15">
        <v>1200</v>
      </c>
      <c r="I3967" s="13">
        <v>138</v>
      </c>
      <c r="J3967" s="11">
        <v>0</v>
      </c>
      <c r="K3967" s="15" t="s">
        <v>4183</v>
      </c>
      <c r="L3967" s="11" t="s">
        <v>4183</v>
      </c>
      <c r="M3967" s="11" t="s">
        <v>4184</v>
      </c>
      <c r="N3967" s="11" t="s">
        <v>4180</v>
      </c>
      <c r="O3967" s="11">
        <v>82</v>
      </c>
      <c r="P3967" s="11">
        <v>2002</v>
      </c>
      <c r="Q3967" s="11">
        <v>23</v>
      </c>
      <c r="R3967" s="11">
        <v>1</v>
      </c>
    </row>
    <row r="3968" spans="1:18">
      <c r="A3968" s="10" t="s">
        <v>7698</v>
      </c>
      <c r="B3968" s="11" t="s">
        <v>49</v>
      </c>
      <c r="C3968" s="11" t="s">
        <v>4177</v>
      </c>
      <c r="D3968" s="11">
        <v>98168</v>
      </c>
      <c r="E3968" s="16">
        <v>163786</v>
      </c>
      <c r="F3968" s="12">
        <v>2</v>
      </c>
      <c r="G3968" s="15">
        <v>1</v>
      </c>
      <c r="H3968" s="11">
        <v>760</v>
      </c>
      <c r="I3968" s="13">
        <v>216</v>
      </c>
      <c r="J3968" s="11">
        <v>0</v>
      </c>
      <c r="K3968" s="15" t="s">
        <v>4183</v>
      </c>
      <c r="L3968" s="11" t="s">
        <v>4183</v>
      </c>
      <c r="M3968" s="11" t="s">
        <v>4184</v>
      </c>
      <c r="N3968" s="11" t="s">
        <v>4180</v>
      </c>
      <c r="O3968" s="11">
        <v>78</v>
      </c>
      <c r="P3968" s="11">
        <v>2012</v>
      </c>
      <c r="Q3968" s="11">
        <v>13</v>
      </c>
      <c r="R3968" s="11">
        <v>1.5</v>
      </c>
    </row>
    <row r="3969" spans="1:18">
      <c r="A3969" s="10" t="s">
        <v>7699</v>
      </c>
      <c r="B3969" s="11" t="s">
        <v>675</v>
      </c>
      <c r="C3969" s="11" t="s">
        <v>4177</v>
      </c>
      <c r="D3969" s="11">
        <v>98023</v>
      </c>
      <c r="E3969" s="16">
        <v>161700</v>
      </c>
      <c r="F3969" s="12">
        <v>4</v>
      </c>
      <c r="G3969" s="15">
        <v>1.75</v>
      </c>
      <c r="H3969" s="15">
        <v>1720</v>
      </c>
      <c r="I3969" s="13">
        <v>94</v>
      </c>
      <c r="J3969" s="11">
        <v>0</v>
      </c>
      <c r="K3969" s="15" t="s">
        <v>4183</v>
      </c>
      <c r="L3969" s="11" t="s">
        <v>4178</v>
      </c>
      <c r="M3969" s="11" t="s">
        <v>4184</v>
      </c>
      <c r="N3969" s="11" t="s">
        <v>4180</v>
      </c>
      <c r="O3969" s="11">
        <v>51</v>
      </c>
      <c r="P3969" s="11">
        <v>0</v>
      </c>
      <c r="Q3969" s="11">
        <v>51</v>
      </c>
      <c r="R3969" s="11">
        <v>1</v>
      </c>
    </row>
    <row r="3970" spans="1:18">
      <c r="A3970" s="10" t="s">
        <v>4092</v>
      </c>
      <c r="B3970" s="11" t="s">
        <v>49</v>
      </c>
      <c r="C3970" s="11" t="s">
        <v>4177</v>
      </c>
      <c r="D3970" s="11">
        <v>98108</v>
      </c>
      <c r="E3970" s="16">
        <v>160797</v>
      </c>
      <c r="F3970" s="12">
        <v>3</v>
      </c>
      <c r="G3970" s="15">
        <v>1.5</v>
      </c>
      <c r="H3970" s="15">
        <v>1270</v>
      </c>
      <c r="I3970" s="13">
        <v>127</v>
      </c>
      <c r="J3970" s="11">
        <v>0</v>
      </c>
      <c r="K3970" s="15" t="s">
        <v>4183</v>
      </c>
      <c r="L3970" s="11" t="s">
        <v>4183</v>
      </c>
      <c r="M3970" s="11" t="s">
        <v>4184</v>
      </c>
      <c r="N3970" s="11" t="s">
        <v>4180</v>
      </c>
      <c r="O3970" s="11">
        <v>13</v>
      </c>
      <c r="P3970" s="11">
        <v>1912</v>
      </c>
      <c r="Q3970" s="11">
        <v>113</v>
      </c>
      <c r="R3970" s="11">
        <v>2</v>
      </c>
    </row>
    <row r="3971" spans="1:18">
      <c r="A3971" s="10" t="s">
        <v>7700</v>
      </c>
      <c r="B3971" s="11" t="s">
        <v>459</v>
      </c>
      <c r="C3971" s="11" t="s">
        <v>4177</v>
      </c>
      <c r="D3971" s="11">
        <v>98198</v>
      </c>
      <c r="E3971" s="16">
        <v>160000</v>
      </c>
      <c r="F3971" s="12">
        <v>3</v>
      </c>
      <c r="G3971" s="15">
        <v>1.5</v>
      </c>
      <c r="H3971" s="15">
        <v>1010</v>
      </c>
      <c r="I3971" s="13">
        <v>158</v>
      </c>
      <c r="J3971" s="11">
        <v>0</v>
      </c>
      <c r="K3971" s="15" t="s">
        <v>4183</v>
      </c>
      <c r="L3971" s="11" t="s">
        <v>4183</v>
      </c>
      <c r="M3971" s="11" t="s">
        <v>4184</v>
      </c>
      <c r="N3971" s="11" t="s">
        <v>4179</v>
      </c>
      <c r="O3971" s="11">
        <v>63</v>
      </c>
      <c r="P3971" s="11">
        <v>0</v>
      </c>
      <c r="Q3971" s="11">
        <v>63</v>
      </c>
      <c r="R3971" s="11">
        <v>1</v>
      </c>
    </row>
    <row r="3972" spans="1:18">
      <c r="A3972" s="10" t="s">
        <v>7701</v>
      </c>
      <c r="B3972" s="11" t="s">
        <v>1392</v>
      </c>
      <c r="C3972" s="11" t="s">
        <v>4177</v>
      </c>
      <c r="D3972" s="11">
        <v>98030</v>
      </c>
      <c r="E3972" s="16">
        <v>160000</v>
      </c>
      <c r="F3972" s="12">
        <v>3</v>
      </c>
      <c r="G3972" s="15">
        <v>1</v>
      </c>
      <c r="H3972" s="11">
        <v>860</v>
      </c>
      <c r="I3972" s="13">
        <v>186</v>
      </c>
      <c r="J3972" s="11">
        <v>0</v>
      </c>
      <c r="K3972" s="15" t="s">
        <v>4183</v>
      </c>
      <c r="L3972" s="11" t="s">
        <v>4183</v>
      </c>
      <c r="M3972" s="11" t="s">
        <v>4184</v>
      </c>
      <c r="N3972" s="11" t="s">
        <v>4179</v>
      </c>
      <c r="O3972" s="11">
        <v>62</v>
      </c>
      <c r="P3972" s="11">
        <v>0</v>
      </c>
      <c r="Q3972" s="11">
        <v>62</v>
      </c>
      <c r="R3972" s="11">
        <v>1</v>
      </c>
    </row>
    <row r="3973" spans="1:18">
      <c r="A3973" s="10" t="s">
        <v>7702</v>
      </c>
      <c r="B3973" s="11" t="s">
        <v>5840</v>
      </c>
      <c r="C3973" s="11" t="s">
        <v>4177</v>
      </c>
      <c r="D3973" s="11">
        <v>98168</v>
      </c>
      <c r="E3973" s="16">
        <v>160000</v>
      </c>
      <c r="F3973" s="12">
        <v>2</v>
      </c>
      <c r="G3973" s="15">
        <v>1</v>
      </c>
      <c r="H3973" s="11">
        <v>520</v>
      </c>
      <c r="I3973" s="13">
        <v>308</v>
      </c>
      <c r="J3973" s="11">
        <v>1</v>
      </c>
      <c r="K3973" s="15" t="s">
        <v>4183</v>
      </c>
      <c r="L3973" s="11" t="s">
        <v>4183</v>
      </c>
      <c r="M3973" s="11" t="s">
        <v>4184</v>
      </c>
      <c r="N3973" s="11" t="s">
        <v>4195</v>
      </c>
      <c r="O3973" s="11">
        <v>74</v>
      </c>
      <c r="P3973" s="11">
        <v>0</v>
      </c>
      <c r="Q3973" s="11">
        <v>74</v>
      </c>
      <c r="R3973" s="11">
        <v>1</v>
      </c>
    </row>
    <row r="3974" spans="1:18">
      <c r="A3974" s="10" t="s">
        <v>7703</v>
      </c>
      <c r="B3974" s="11" t="s">
        <v>5840</v>
      </c>
      <c r="C3974" s="11" t="s">
        <v>4177</v>
      </c>
      <c r="D3974" s="11">
        <v>98188</v>
      </c>
      <c r="E3974" s="16">
        <v>160000</v>
      </c>
      <c r="F3974" s="12">
        <v>3</v>
      </c>
      <c r="G3974" s="15">
        <v>1</v>
      </c>
      <c r="H3974" s="15">
        <v>1350</v>
      </c>
      <c r="I3974" s="13">
        <v>119</v>
      </c>
      <c r="J3974" s="11">
        <v>0</v>
      </c>
      <c r="K3974" s="15" t="s">
        <v>4183</v>
      </c>
      <c r="L3974" s="11" t="s">
        <v>4183</v>
      </c>
      <c r="M3974" s="11" t="s">
        <v>4184</v>
      </c>
      <c r="N3974" s="11" t="s">
        <v>4180</v>
      </c>
      <c r="O3974" s="11">
        <v>83</v>
      </c>
      <c r="P3974" s="11">
        <v>1999</v>
      </c>
      <c r="Q3974" s="11">
        <v>26</v>
      </c>
      <c r="R3974" s="11">
        <v>1.5</v>
      </c>
    </row>
    <row r="3975" spans="1:18">
      <c r="A3975" s="10" t="s">
        <v>7704</v>
      </c>
      <c r="B3975" s="11" t="s">
        <v>49</v>
      </c>
      <c r="C3975" s="11" t="s">
        <v>4177</v>
      </c>
      <c r="D3975" s="11">
        <v>98178</v>
      </c>
      <c r="E3975" s="16">
        <v>160000</v>
      </c>
      <c r="F3975" s="12">
        <v>2</v>
      </c>
      <c r="G3975" s="15">
        <v>1</v>
      </c>
      <c r="H3975" s="15">
        <v>1180</v>
      </c>
      <c r="I3975" s="13">
        <v>136</v>
      </c>
      <c r="J3975" s="11">
        <v>0</v>
      </c>
      <c r="K3975" s="15" t="s">
        <v>4183</v>
      </c>
      <c r="L3975" s="11" t="s">
        <v>4183</v>
      </c>
      <c r="M3975" s="11" t="s">
        <v>4184</v>
      </c>
      <c r="N3975" s="11" t="s">
        <v>4180</v>
      </c>
      <c r="O3975" s="11">
        <v>107</v>
      </c>
      <c r="P3975" s="11">
        <v>0</v>
      </c>
      <c r="Q3975" s="11">
        <v>107</v>
      </c>
      <c r="R3975" s="11">
        <v>1</v>
      </c>
    </row>
    <row r="3976" spans="1:18">
      <c r="A3976" s="10" t="s">
        <v>4098</v>
      </c>
      <c r="B3976" s="11" t="s">
        <v>619</v>
      </c>
      <c r="C3976" s="11" t="s">
        <v>4177</v>
      </c>
      <c r="D3976" s="11">
        <v>98070</v>
      </c>
      <c r="E3976" s="16">
        <v>160000</v>
      </c>
      <c r="F3976" s="12">
        <v>3</v>
      </c>
      <c r="G3976" s="15">
        <v>1</v>
      </c>
      <c r="H3976" s="15">
        <v>1210</v>
      </c>
      <c r="I3976" s="13">
        <v>132</v>
      </c>
      <c r="J3976" s="11">
        <v>2</v>
      </c>
      <c r="K3976" s="15" t="s">
        <v>4183</v>
      </c>
      <c r="L3976" s="11" t="s">
        <v>4183</v>
      </c>
      <c r="M3976" s="11" t="s">
        <v>4184</v>
      </c>
      <c r="N3976" s="11" t="s">
        <v>4195</v>
      </c>
      <c r="O3976" s="11">
        <v>107</v>
      </c>
      <c r="P3976" s="11">
        <v>1960</v>
      </c>
      <c r="Q3976" s="11">
        <v>65</v>
      </c>
      <c r="R3976" s="11">
        <v>1</v>
      </c>
    </row>
    <row r="3977" spans="1:18">
      <c r="A3977" s="10" t="s">
        <v>7705</v>
      </c>
      <c r="B3977" s="11" t="s">
        <v>1392</v>
      </c>
      <c r="C3977" s="11" t="s">
        <v>4177</v>
      </c>
      <c r="D3977" s="11">
        <v>98031</v>
      </c>
      <c r="E3977" s="16">
        <v>157500</v>
      </c>
      <c r="F3977" s="12">
        <v>2</v>
      </c>
      <c r="G3977" s="15">
        <v>1</v>
      </c>
      <c r="H3977" s="11">
        <v>740</v>
      </c>
      <c r="I3977" s="13">
        <v>213</v>
      </c>
      <c r="J3977" s="11">
        <v>0</v>
      </c>
      <c r="K3977" s="15" t="s">
        <v>4183</v>
      </c>
      <c r="L3977" s="11" t="s">
        <v>4183</v>
      </c>
      <c r="M3977" s="11" t="s">
        <v>4184</v>
      </c>
      <c r="N3977" s="11" t="s">
        <v>4180</v>
      </c>
      <c r="O3977" s="11">
        <v>76</v>
      </c>
      <c r="P3977" s="11">
        <v>1998</v>
      </c>
      <c r="Q3977" s="11">
        <v>27</v>
      </c>
      <c r="R3977" s="11">
        <v>1</v>
      </c>
    </row>
    <row r="3978" spans="1:18">
      <c r="A3978" s="10" t="s">
        <v>4100</v>
      </c>
      <c r="B3978" s="11" t="s">
        <v>319</v>
      </c>
      <c r="C3978" s="11" t="s">
        <v>4177</v>
      </c>
      <c r="D3978" s="11">
        <v>98057</v>
      </c>
      <c r="E3978" s="16">
        <v>156767</v>
      </c>
      <c r="F3978" s="12">
        <v>2</v>
      </c>
      <c r="G3978" s="15">
        <v>1</v>
      </c>
      <c r="H3978" s="15">
        <v>1500</v>
      </c>
      <c r="I3978" s="13">
        <v>105</v>
      </c>
      <c r="J3978" s="11">
        <v>0</v>
      </c>
      <c r="K3978" s="15" t="s">
        <v>4183</v>
      </c>
      <c r="L3978" s="11" t="s">
        <v>4178</v>
      </c>
      <c r="M3978" s="11" t="s">
        <v>4184</v>
      </c>
      <c r="N3978" s="11" t="s">
        <v>4180</v>
      </c>
      <c r="O3978" s="11">
        <v>97</v>
      </c>
      <c r="P3978" s="11">
        <v>1954</v>
      </c>
      <c r="Q3978" s="11">
        <v>71</v>
      </c>
      <c r="R3978" s="11">
        <v>1.5</v>
      </c>
    </row>
    <row r="3979" spans="1:18">
      <c r="A3979" s="10" t="s">
        <v>7706</v>
      </c>
      <c r="B3979" s="11" t="s">
        <v>675</v>
      </c>
      <c r="C3979" s="11" t="s">
        <v>4177</v>
      </c>
      <c r="D3979" s="11">
        <v>98003</v>
      </c>
      <c r="E3979" s="16">
        <v>156000</v>
      </c>
      <c r="F3979" s="12">
        <v>3</v>
      </c>
      <c r="G3979" s="15">
        <v>1</v>
      </c>
      <c r="H3979" s="11">
        <v>970</v>
      </c>
      <c r="I3979" s="13">
        <v>161</v>
      </c>
      <c r="J3979" s="11">
        <v>0</v>
      </c>
      <c r="K3979" s="15" t="s">
        <v>4183</v>
      </c>
      <c r="L3979" s="11" t="s">
        <v>4183</v>
      </c>
      <c r="M3979" s="11" t="s">
        <v>4184</v>
      </c>
      <c r="N3979" s="11" t="s">
        <v>4180</v>
      </c>
      <c r="O3979" s="11">
        <v>66</v>
      </c>
      <c r="P3979" s="11">
        <v>1989</v>
      </c>
      <c r="Q3979" s="11">
        <v>36</v>
      </c>
      <c r="R3979" s="11">
        <v>1</v>
      </c>
    </row>
    <row r="3980" spans="1:18">
      <c r="A3980" s="10" t="s">
        <v>7707</v>
      </c>
      <c r="B3980" s="11" t="s">
        <v>319</v>
      </c>
      <c r="C3980" s="11" t="s">
        <v>4177</v>
      </c>
      <c r="D3980" s="11">
        <v>98056</v>
      </c>
      <c r="E3980" s="16">
        <v>155000</v>
      </c>
      <c r="F3980" s="12">
        <v>2</v>
      </c>
      <c r="G3980" s="15">
        <v>1</v>
      </c>
      <c r="H3980" s="11">
        <v>700</v>
      </c>
      <c r="I3980" s="13">
        <v>221</v>
      </c>
      <c r="J3980" s="11">
        <v>0</v>
      </c>
      <c r="K3980" s="15" t="s">
        <v>4183</v>
      </c>
      <c r="L3980" s="11" t="s">
        <v>4183</v>
      </c>
      <c r="M3980" s="11" t="s">
        <v>4184</v>
      </c>
      <c r="N3980" s="11" t="s">
        <v>4181</v>
      </c>
      <c r="O3980" s="11">
        <v>73</v>
      </c>
      <c r="P3980" s="11">
        <v>1998</v>
      </c>
      <c r="Q3980" s="11">
        <v>27</v>
      </c>
      <c r="R3980" s="11">
        <v>1</v>
      </c>
    </row>
    <row r="3981" spans="1:18">
      <c r="A3981" s="10" t="s">
        <v>7708</v>
      </c>
      <c r="B3981" s="11" t="s">
        <v>49</v>
      </c>
      <c r="C3981" s="11" t="s">
        <v>4177</v>
      </c>
      <c r="D3981" s="11">
        <v>98108</v>
      </c>
      <c r="E3981" s="16">
        <v>155000</v>
      </c>
      <c r="F3981" s="12">
        <v>3</v>
      </c>
      <c r="G3981" s="15">
        <v>1</v>
      </c>
      <c r="H3981" s="15">
        <v>1250</v>
      </c>
      <c r="I3981" s="13">
        <v>124</v>
      </c>
      <c r="J3981" s="11">
        <v>0</v>
      </c>
      <c r="K3981" s="15" t="s">
        <v>4183</v>
      </c>
      <c r="L3981" s="11" t="s">
        <v>4178</v>
      </c>
      <c r="M3981" s="11" t="s">
        <v>4184</v>
      </c>
      <c r="N3981" s="11" t="s">
        <v>4195</v>
      </c>
      <c r="O3981" s="11">
        <v>76</v>
      </c>
      <c r="P3981" s="11">
        <v>0</v>
      </c>
      <c r="Q3981" s="11">
        <v>76</v>
      </c>
      <c r="R3981" s="11">
        <v>1</v>
      </c>
    </row>
    <row r="3982" spans="1:18">
      <c r="A3982" s="10" t="s">
        <v>4104</v>
      </c>
      <c r="B3982" s="11" t="s">
        <v>49</v>
      </c>
      <c r="C3982" s="11" t="s">
        <v>4177</v>
      </c>
      <c r="D3982" s="11">
        <v>98118</v>
      </c>
      <c r="E3982" s="16">
        <v>155000</v>
      </c>
      <c r="F3982" s="12">
        <v>2</v>
      </c>
      <c r="G3982" s="15">
        <v>1</v>
      </c>
      <c r="H3982" s="11">
        <v>910</v>
      </c>
      <c r="I3982" s="13">
        <v>170</v>
      </c>
      <c r="J3982" s="11">
        <v>0</v>
      </c>
      <c r="K3982" s="15" t="s">
        <v>4183</v>
      </c>
      <c r="L3982" s="11" t="s">
        <v>4183</v>
      </c>
      <c r="M3982" s="11" t="s">
        <v>4184</v>
      </c>
      <c r="N3982" s="11" t="s">
        <v>4180</v>
      </c>
      <c r="O3982" s="11">
        <v>82</v>
      </c>
      <c r="P3982" s="11">
        <v>2002</v>
      </c>
      <c r="Q3982" s="11">
        <v>23</v>
      </c>
      <c r="R3982" s="11">
        <v>1</v>
      </c>
    </row>
    <row r="3983" spans="1:18">
      <c r="A3983" s="10" t="s">
        <v>7709</v>
      </c>
      <c r="B3983" s="11" t="s">
        <v>519</v>
      </c>
      <c r="C3983" s="11" t="s">
        <v>4177</v>
      </c>
      <c r="D3983" s="11">
        <v>98002</v>
      </c>
      <c r="E3983" s="16">
        <v>154950</v>
      </c>
      <c r="F3983" s="12">
        <v>4</v>
      </c>
      <c r="G3983" s="15">
        <v>1</v>
      </c>
      <c r="H3983" s="15">
        <v>1600</v>
      </c>
      <c r="I3983" s="13">
        <v>97</v>
      </c>
      <c r="J3983" s="11">
        <v>0</v>
      </c>
      <c r="K3983" s="15" t="s">
        <v>4183</v>
      </c>
      <c r="L3983" s="11" t="s">
        <v>4183</v>
      </c>
      <c r="M3983" s="11" t="s">
        <v>4184</v>
      </c>
      <c r="N3983" s="11" t="s">
        <v>4179</v>
      </c>
      <c r="O3983" s="11">
        <v>59</v>
      </c>
      <c r="P3983" s="11">
        <v>0</v>
      </c>
      <c r="Q3983" s="11">
        <v>59</v>
      </c>
      <c r="R3983" s="11">
        <v>1</v>
      </c>
    </row>
    <row r="3984" spans="1:18">
      <c r="A3984" s="10" t="s">
        <v>7710</v>
      </c>
      <c r="B3984" s="11" t="s">
        <v>49</v>
      </c>
      <c r="C3984" s="11" t="s">
        <v>4177</v>
      </c>
      <c r="D3984" s="11">
        <v>98178</v>
      </c>
      <c r="E3984" s="16">
        <v>153000</v>
      </c>
      <c r="F3984" s="12">
        <v>3</v>
      </c>
      <c r="G3984" s="15">
        <v>1</v>
      </c>
      <c r="H3984" s="15">
        <v>1270</v>
      </c>
      <c r="I3984" s="13">
        <v>120</v>
      </c>
      <c r="J3984" s="11">
        <v>0</v>
      </c>
      <c r="K3984" s="15" t="s">
        <v>4183</v>
      </c>
      <c r="L3984" s="11" t="s">
        <v>4183</v>
      </c>
      <c r="M3984" s="11" t="s">
        <v>4184</v>
      </c>
      <c r="N3984" s="11" t="s">
        <v>4180</v>
      </c>
      <c r="O3984" s="11">
        <v>81</v>
      </c>
      <c r="P3984" s="11">
        <v>0</v>
      </c>
      <c r="Q3984" s="11">
        <v>81</v>
      </c>
      <c r="R3984" s="11">
        <v>1.5</v>
      </c>
    </row>
    <row r="3985" spans="1:18">
      <c r="A3985" s="10" t="s">
        <v>7711</v>
      </c>
      <c r="B3985" s="11" t="s">
        <v>519</v>
      </c>
      <c r="C3985" s="11" t="s">
        <v>4177</v>
      </c>
      <c r="D3985" s="11">
        <v>98092</v>
      </c>
      <c r="E3985" s="16">
        <v>152000</v>
      </c>
      <c r="F3985" s="12">
        <v>3</v>
      </c>
      <c r="G3985" s="15">
        <v>1</v>
      </c>
      <c r="H3985" s="15">
        <v>1090</v>
      </c>
      <c r="I3985" s="13">
        <v>139</v>
      </c>
      <c r="J3985" s="11">
        <v>0</v>
      </c>
      <c r="K3985" s="15" t="s">
        <v>4183</v>
      </c>
      <c r="L3985" s="11" t="s">
        <v>4183</v>
      </c>
      <c r="M3985" s="11" t="s">
        <v>4184</v>
      </c>
      <c r="N3985" s="11" t="s">
        <v>4179</v>
      </c>
      <c r="O3985" s="11">
        <v>56</v>
      </c>
      <c r="P3985" s="11">
        <v>0</v>
      </c>
      <c r="Q3985" s="11">
        <v>56</v>
      </c>
      <c r="R3985" s="11">
        <v>1</v>
      </c>
    </row>
    <row r="3986" spans="1:18">
      <c r="A3986" s="10" t="s">
        <v>7712</v>
      </c>
      <c r="B3986" s="11" t="s">
        <v>519</v>
      </c>
      <c r="C3986" s="11" t="s">
        <v>4177</v>
      </c>
      <c r="D3986" s="11">
        <v>98001</v>
      </c>
      <c r="E3986" s="16">
        <v>150000</v>
      </c>
      <c r="F3986" s="12">
        <v>3</v>
      </c>
      <c r="G3986" s="15">
        <v>1</v>
      </c>
      <c r="H3986" s="15">
        <v>1310</v>
      </c>
      <c r="I3986" s="13">
        <v>115</v>
      </c>
      <c r="J3986" s="11">
        <v>0</v>
      </c>
      <c r="K3986" s="15" t="s">
        <v>4183</v>
      </c>
      <c r="L3986" s="11" t="s">
        <v>4178</v>
      </c>
      <c r="M3986" s="11" t="s">
        <v>4184</v>
      </c>
      <c r="N3986" s="11" t="s">
        <v>4180</v>
      </c>
      <c r="O3986" s="11">
        <v>63</v>
      </c>
      <c r="P3986" s="11">
        <v>2003</v>
      </c>
      <c r="Q3986" s="11">
        <v>22</v>
      </c>
      <c r="R3986" s="11">
        <v>1</v>
      </c>
    </row>
    <row r="3987" spans="1:18">
      <c r="A3987" s="10" t="s">
        <v>7713</v>
      </c>
      <c r="B3987" s="11" t="s">
        <v>379</v>
      </c>
      <c r="C3987" s="11" t="s">
        <v>4177</v>
      </c>
      <c r="D3987" s="11">
        <v>98168</v>
      </c>
      <c r="E3987" s="16">
        <v>150000</v>
      </c>
      <c r="F3987" s="12">
        <v>3</v>
      </c>
      <c r="G3987" s="15">
        <v>1.5</v>
      </c>
      <c r="H3987" s="15">
        <v>1230</v>
      </c>
      <c r="I3987" s="13">
        <v>122</v>
      </c>
      <c r="J3987" s="11">
        <v>0</v>
      </c>
      <c r="K3987" s="15" t="s">
        <v>4183</v>
      </c>
      <c r="L3987" s="11" t="s">
        <v>4183</v>
      </c>
      <c r="M3987" s="11" t="s">
        <v>4184</v>
      </c>
      <c r="N3987" s="11" t="s">
        <v>4179</v>
      </c>
      <c r="O3987" s="11">
        <v>76</v>
      </c>
      <c r="P3987" s="11">
        <v>1985</v>
      </c>
      <c r="Q3987" s="11">
        <v>40</v>
      </c>
      <c r="R3987" s="11">
        <v>1</v>
      </c>
    </row>
    <row r="3988" spans="1:18">
      <c r="A3988" s="10" t="s">
        <v>7714</v>
      </c>
      <c r="B3988" s="11" t="s">
        <v>379</v>
      </c>
      <c r="C3988" s="11" t="s">
        <v>4177</v>
      </c>
      <c r="D3988" s="11">
        <v>98146</v>
      </c>
      <c r="E3988" s="16">
        <v>150000</v>
      </c>
      <c r="F3988" s="12">
        <v>2</v>
      </c>
      <c r="G3988" s="15">
        <v>1</v>
      </c>
      <c r="H3988" s="11">
        <v>890</v>
      </c>
      <c r="I3988" s="13">
        <v>169</v>
      </c>
      <c r="J3988" s="11">
        <v>0</v>
      </c>
      <c r="K3988" s="15" t="s">
        <v>4183</v>
      </c>
      <c r="L3988" s="11" t="s">
        <v>4183</v>
      </c>
      <c r="M3988" s="11" t="s">
        <v>4184</v>
      </c>
      <c r="N3988" s="11" t="s">
        <v>4180</v>
      </c>
      <c r="O3988" s="11">
        <v>83</v>
      </c>
      <c r="P3988" s="11">
        <v>1999</v>
      </c>
      <c r="Q3988" s="11">
        <v>26</v>
      </c>
      <c r="R3988" s="11">
        <v>1</v>
      </c>
    </row>
    <row r="3989" spans="1:18">
      <c r="A3989" s="10" t="s">
        <v>7715</v>
      </c>
      <c r="B3989" s="11" t="s">
        <v>147</v>
      </c>
      <c r="C3989" s="11" t="s">
        <v>4177</v>
      </c>
      <c r="D3989" s="11">
        <v>98014</v>
      </c>
      <c r="E3989" s="16">
        <v>150000</v>
      </c>
      <c r="F3989" s="12">
        <v>3</v>
      </c>
      <c r="G3989" s="15">
        <v>1</v>
      </c>
      <c r="H3989" s="15">
        <v>1010</v>
      </c>
      <c r="I3989" s="13">
        <v>149</v>
      </c>
      <c r="J3989" s="11">
        <v>1</v>
      </c>
      <c r="K3989" s="15" t="s">
        <v>4183</v>
      </c>
      <c r="L3989" s="11" t="s">
        <v>4183</v>
      </c>
      <c r="M3989" s="11" t="s">
        <v>4184</v>
      </c>
      <c r="N3989" s="11" t="s">
        <v>4180</v>
      </c>
      <c r="O3989" s="11">
        <v>59</v>
      </c>
      <c r="P3989" s="11">
        <v>1963</v>
      </c>
      <c r="Q3989" s="11">
        <v>62</v>
      </c>
      <c r="R3989" s="11">
        <v>1</v>
      </c>
    </row>
    <row r="3990" spans="1:18">
      <c r="A3990" s="10" t="s">
        <v>7716</v>
      </c>
      <c r="B3990" s="11" t="s">
        <v>459</v>
      </c>
      <c r="C3990" s="11" t="s">
        <v>4177</v>
      </c>
      <c r="D3990" s="11">
        <v>98198</v>
      </c>
      <c r="E3990" s="16">
        <v>150000</v>
      </c>
      <c r="F3990" s="12">
        <v>3</v>
      </c>
      <c r="G3990" s="15">
        <v>1</v>
      </c>
      <c r="H3990" s="15">
        <v>1320</v>
      </c>
      <c r="I3990" s="13">
        <v>114</v>
      </c>
      <c r="J3990" s="11">
        <v>0</v>
      </c>
      <c r="K3990" s="15" t="s">
        <v>4183</v>
      </c>
      <c r="L3990" s="11" t="s">
        <v>4183</v>
      </c>
      <c r="M3990" s="11" t="s">
        <v>4184</v>
      </c>
      <c r="N3990" s="11" t="s">
        <v>4180</v>
      </c>
      <c r="O3990" s="11">
        <v>66</v>
      </c>
      <c r="P3990" s="11">
        <v>1989</v>
      </c>
      <c r="Q3990" s="11">
        <v>36</v>
      </c>
      <c r="R3990" s="11">
        <v>1</v>
      </c>
    </row>
    <row r="3991" spans="1:18">
      <c r="A3991" s="10" t="s">
        <v>4113</v>
      </c>
      <c r="B3991" s="11" t="s">
        <v>49</v>
      </c>
      <c r="C3991" s="11" t="s">
        <v>4177</v>
      </c>
      <c r="D3991" s="11">
        <v>98168</v>
      </c>
      <c r="E3991" s="16">
        <v>150000</v>
      </c>
      <c r="F3991" s="12">
        <v>2</v>
      </c>
      <c r="G3991" s="15">
        <v>1</v>
      </c>
      <c r="H3991" s="11">
        <v>820</v>
      </c>
      <c r="I3991" s="13">
        <v>183</v>
      </c>
      <c r="J3991" s="11">
        <v>0</v>
      </c>
      <c r="K3991" s="15" t="s">
        <v>4183</v>
      </c>
      <c r="L3991" s="11" t="s">
        <v>4183</v>
      </c>
      <c r="M3991" s="11" t="s">
        <v>4184</v>
      </c>
      <c r="N3991" s="11" t="s">
        <v>4180</v>
      </c>
      <c r="O3991" s="11">
        <v>71</v>
      </c>
      <c r="P3991" s="11">
        <v>2005</v>
      </c>
      <c r="Q3991" s="11">
        <v>20</v>
      </c>
      <c r="R3991" s="11">
        <v>1</v>
      </c>
    </row>
    <row r="3992" spans="1:18">
      <c r="A3992" s="10" t="s">
        <v>7717</v>
      </c>
      <c r="B3992" s="11" t="s">
        <v>49</v>
      </c>
      <c r="C3992" s="11" t="s">
        <v>4177</v>
      </c>
      <c r="D3992" s="11">
        <v>98106</v>
      </c>
      <c r="E3992" s="16">
        <v>150000</v>
      </c>
      <c r="F3992" s="12">
        <v>3</v>
      </c>
      <c r="G3992" s="15">
        <v>1</v>
      </c>
      <c r="H3992" s="11">
        <v>820</v>
      </c>
      <c r="I3992" s="13">
        <v>183</v>
      </c>
      <c r="J3992" s="11">
        <v>0</v>
      </c>
      <c r="K3992" s="15" t="s">
        <v>4183</v>
      </c>
      <c r="L3992" s="11" t="s">
        <v>4183</v>
      </c>
      <c r="M3992" s="11" t="s">
        <v>4184</v>
      </c>
      <c r="N3992" s="11" t="s">
        <v>4180</v>
      </c>
      <c r="O3992" s="11">
        <v>115</v>
      </c>
      <c r="P3992" s="11">
        <v>2006</v>
      </c>
      <c r="Q3992" s="11">
        <v>19</v>
      </c>
      <c r="R3992" s="11">
        <v>1.5</v>
      </c>
    </row>
    <row r="3993" spans="1:18">
      <c r="A3993" s="10" t="s">
        <v>7718</v>
      </c>
      <c r="B3993" s="11" t="s">
        <v>459</v>
      </c>
      <c r="C3993" s="11" t="s">
        <v>4177</v>
      </c>
      <c r="D3993" s="11">
        <v>98198</v>
      </c>
      <c r="E3993" s="16">
        <v>149500</v>
      </c>
      <c r="F3993" s="12">
        <v>3</v>
      </c>
      <c r="G3993" s="15">
        <v>1</v>
      </c>
      <c r="H3993" s="15">
        <v>1010</v>
      </c>
      <c r="I3993" s="13">
        <v>148</v>
      </c>
      <c r="J3993" s="11">
        <v>0</v>
      </c>
      <c r="K3993" s="15" t="s">
        <v>4183</v>
      </c>
      <c r="L3993" s="11" t="s">
        <v>4183</v>
      </c>
      <c r="M3993" s="11" t="s">
        <v>4184</v>
      </c>
      <c r="N3993" s="11" t="s">
        <v>4179</v>
      </c>
      <c r="O3993" s="11">
        <v>66</v>
      </c>
      <c r="P3993" s="11">
        <v>0</v>
      </c>
      <c r="Q3993" s="11">
        <v>66</v>
      </c>
      <c r="R3993" s="11">
        <v>1</v>
      </c>
    </row>
    <row r="3994" spans="1:18">
      <c r="A3994" s="10" t="s">
        <v>7719</v>
      </c>
      <c r="B3994" s="11" t="s">
        <v>49</v>
      </c>
      <c r="C3994" s="11" t="s">
        <v>4177</v>
      </c>
      <c r="D3994" s="11">
        <v>98146</v>
      </c>
      <c r="E3994" s="16">
        <v>149000</v>
      </c>
      <c r="F3994" s="12">
        <v>3</v>
      </c>
      <c r="G3994" s="15">
        <v>1</v>
      </c>
      <c r="H3994" s="15">
        <v>1700</v>
      </c>
      <c r="I3994" s="13">
        <v>88</v>
      </c>
      <c r="J3994" s="11">
        <v>0</v>
      </c>
      <c r="K3994" s="15" t="s">
        <v>4183</v>
      </c>
      <c r="L3994" s="11" t="s">
        <v>4183</v>
      </c>
      <c r="M3994" s="11" t="s">
        <v>4184</v>
      </c>
      <c r="N3994" s="11" t="s">
        <v>4180</v>
      </c>
      <c r="O3994" s="11">
        <v>70</v>
      </c>
      <c r="P3994" s="11">
        <v>2005</v>
      </c>
      <c r="Q3994" s="11">
        <v>20</v>
      </c>
      <c r="R3994" s="11">
        <v>1</v>
      </c>
    </row>
    <row r="3995" spans="1:18">
      <c r="A3995" s="10" t="s">
        <v>7720</v>
      </c>
      <c r="B3995" s="11" t="s">
        <v>49</v>
      </c>
      <c r="C3995" s="11" t="s">
        <v>4177</v>
      </c>
      <c r="D3995" s="11">
        <v>98146</v>
      </c>
      <c r="E3995" s="16">
        <v>148613</v>
      </c>
      <c r="F3995" s="12">
        <v>3</v>
      </c>
      <c r="G3995" s="15">
        <v>1</v>
      </c>
      <c r="H3995" s="15">
        <v>1040</v>
      </c>
      <c r="I3995" s="13">
        <v>143</v>
      </c>
      <c r="J3995" s="11">
        <v>0</v>
      </c>
      <c r="K3995" s="15" t="s">
        <v>4183</v>
      </c>
      <c r="L3995" s="11" t="s">
        <v>4183</v>
      </c>
      <c r="M3995" s="11" t="s">
        <v>4184</v>
      </c>
      <c r="N3995" s="11" t="s">
        <v>4180</v>
      </c>
      <c r="O3995" s="11">
        <v>66</v>
      </c>
      <c r="P3995" s="11">
        <v>1989</v>
      </c>
      <c r="Q3995" s="11">
        <v>36</v>
      </c>
      <c r="R3995" s="11">
        <v>1</v>
      </c>
    </row>
    <row r="3996" spans="1:18">
      <c r="A3996" s="10" t="s">
        <v>7721</v>
      </c>
      <c r="B3996" s="11" t="s">
        <v>49</v>
      </c>
      <c r="C3996" s="11" t="s">
        <v>4177</v>
      </c>
      <c r="D3996" s="11">
        <v>98146</v>
      </c>
      <c r="E3996" s="16">
        <v>148613</v>
      </c>
      <c r="F3996" s="12">
        <v>3</v>
      </c>
      <c r="G3996" s="15">
        <v>1</v>
      </c>
      <c r="H3996" s="15">
        <v>1040</v>
      </c>
      <c r="I3996" s="13">
        <v>143</v>
      </c>
      <c r="J3996" s="11">
        <v>0</v>
      </c>
      <c r="K3996" s="15" t="s">
        <v>4183</v>
      </c>
      <c r="L3996" s="11" t="s">
        <v>4183</v>
      </c>
      <c r="M3996" s="11" t="s">
        <v>4184</v>
      </c>
      <c r="N3996" s="11" t="s">
        <v>4180</v>
      </c>
      <c r="O3996" s="11">
        <v>83</v>
      </c>
      <c r="P3996" s="11">
        <v>1999</v>
      </c>
      <c r="Q3996" s="11">
        <v>26</v>
      </c>
      <c r="R3996" s="11">
        <v>2</v>
      </c>
    </row>
    <row r="3997" spans="1:18">
      <c r="A3997" s="10" t="s">
        <v>7722</v>
      </c>
      <c r="B3997" s="11" t="s">
        <v>519</v>
      </c>
      <c r="C3997" s="11" t="s">
        <v>4177</v>
      </c>
      <c r="D3997" s="11">
        <v>98092</v>
      </c>
      <c r="E3997" s="16">
        <v>148226</v>
      </c>
      <c r="F3997" s="12">
        <v>3</v>
      </c>
      <c r="G3997" s="15">
        <v>1</v>
      </c>
      <c r="H3997" s="15">
        <v>1400</v>
      </c>
      <c r="I3997" s="13">
        <v>106</v>
      </c>
      <c r="J3997" s="11">
        <v>0</v>
      </c>
      <c r="K3997" s="15" t="s">
        <v>4183</v>
      </c>
      <c r="L3997" s="11" t="s">
        <v>4183</v>
      </c>
      <c r="M3997" s="11" t="s">
        <v>4184</v>
      </c>
      <c r="N3997" s="11" t="s">
        <v>4179</v>
      </c>
      <c r="O3997" s="11">
        <v>57</v>
      </c>
      <c r="P3997" s="11">
        <v>0</v>
      </c>
      <c r="Q3997" s="11">
        <v>57</v>
      </c>
      <c r="R3997" s="11">
        <v>1</v>
      </c>
    </row>
    <row r="3998" spans="1:18">
      <c r="A3998" s="10" t="s">
        <v>7723</v>
      </c>
      <c r="B3998" s="11" t="s">
        <v>49</v>
      </c>
      <c r="C3998" s="11" t="s">
        <v>4177</v>
      </c>
      <c r="D3998" s="11">
        <v>98106</v>
      </c>
      <c r="E3998" s="16">
        <v>148000</v>
      </c>
      <c r="F3998" s="12">
        <v>1</v>
      </c>
      <c r="G3998" s="15">
        <v>1</v>
      </c>
      <c r="H3998" s="11">
        <v>620</v>
      </c>
      <c r="I3998" s="13">
        <v>239</v>
      </c>
      <c r="J3998" s="11">
        <v>0</v>
      </c>
      <c r="K3998" s="15" t="s">
        <v>4183</v>
      </c>
      <c r="L3998" s="11" t="s">
        <v>4183</v>
      </c>
      <c r="M3998" s="11" t="s">
        <v>4184</v>
      </c>
      <c r="N3998" s="11" t="s">
        <v>4180</v>
      </c>
      <c r="O3998" s="11">
        <v>86</v>
      </c>
      <c r="P3998" s="11">
        <v>1969</v>
      </c>
      <c r="Q3998" s="11">
        <v>56</v>
      </c>
      <c r="R3998" s="11">
        <v>1</v>
      </c>
    </row>
    <row r="3999" spans="1:18">
      <c r="A3999" s="10" t="s">
        <v>7724</v>
      </c>
      <c r="B3999" s="11" t="s">
        <v>49</v>
      </c>
      <c r="C3999" s="11" t="s">
        <v>4177</v>
      </c>
      <c r="D3999" s="11">
        <v>98106</v>
      </c>
      <c r="E3999" s="16">
        <v>148000</v>
      </c>
      <c r="F3999" s="12">
        <v>2</v>
      </c>
      <c r="G3999" s="15">
        <v>1</v>
      </c>
      <c r="H3999" s="11">
        <v>630</v>
      </c>
      <c r="I3999" s="13">
        <v>235</v>
      </c>
      <c r="J3999" s="11">
        <v>0</v>
      </c>
      <c r="K3999" s="15" t="s">
        <v>4183</v>
      </c>
      <c r="L3999" s="11" t="s">
        <v>4183</v>
      </c>
      <c r="M3999" s="11" t="s">
        <v>4184</v>
      </c>
      <c r="N3999" s="11" t="s">
        <v>4180</v>
      </c>
      <c r="O3999" s="11">
        <v>95</v>
      </c>
      <c r="P3999" s="11">
        <v>1997</v>
      </c>
      <c r="Q3999" s="11">
        <v>28</v>
      </c>
      <c r="R3999" s="11">
        <v>1</v>
      </c>
    </row>
    <row r="4000" spans="1:18">
      <c r="A4000" s="10" t="s">
        <v>7725</v>
      </c>
      <c r="B4000" s="11" t="s">
        <v>5840</v>
      </c>
      <c r="C4000" s="11" t="s">
        <v>4177</v>
      </c>
      <c r="D4000" s="11">
        <v>98168</v>
      </c>
      <c r="E4000" s="16">
        <v>145000</v>
      </c>
      <c r="F4000" s="12">
        <v>3</v>
      </c>
      <c r="G4000" s="15">
        <v>1</v>
      </c>
      <c r="H4000" s="15">
        <v>1010</v>
      </c>
      <c r="I4000" s="13">
        <v>144</v>
      </c>
      <c r="J4000" s="11">
        <v>0</v>
      </c>
      <c r="K4000" s="15" t="s">
        <v>4183</v>
      </c>
      <c r="L4000" s="11" t="s">
        <v>4183</v>
      </c>
      <c r="M4000" s="11" t="s">
        <v>4184</v>
      </c>
      <c r="N4000" s="11" t="s">
        <v>4180</v>
      </c>
      <c r="O4000" s="11">
        <v>71</v>
      </c>
      <c r="P4000" s="11">
        <v>2005</v>
      </c>
      <c r="Q4000" s="11">
        <v>20</v>
      </c>
      <c r="R4000" s="11">
        <v>1</v>
      </c>
    </row>
    <row r="4001" spans="1:18">
      <c r="A4001" s="10" t="s">
        <v>7726</v>
      </c>
      <c r="B4001" s="11" t="s">
        <v>319</v>
      </c>
      <c r="C4001" s="11" t="s">
        <v>4177</v>
      </c>
      <c r="D4001" s="11">
        <v>98056</v>
      </c>
      <c r="E4001" s="16">
        <v>141800</v>
      </c>
      <c r="F4001" s="12">
        <v>2</v>
      </c>
      <c r="G4001" s="15">
        <v>1</v>
      </c>
      <c r="H4001" s="11">
        <v>930</v>
      </c>
      <c r="I4001" s="13">
        <v>152</v>
      </c>
      <c r="J4001" s="11">
        <v>0</v>
      </c>
      <c r="K4001" s="15" t="s">
        <v>4183</v>
      </c>
      <c r="L4001" s="11" t="s">
        <v>4183</v>
      </c>
      <c r="M4001" s="11" t="s">
        <v>4184</v>
      </c>
      <c r="N4001" s="11" t="s">
        <v>4179</v>
      </c>
      <c r="O4001" s="11">
        <v>83</v>
      </c>
      <c r="P4001" s="11">
        <v>1982</v>
      </c>
      <c r="Q4001" s="11">
        <v>43</v>
      </c>
      <c r="R4001" s="11">
        <v>1</v>
      </c>
    </row>
    <row r="4002" spans="1:18">
      <c r="A4002" s="10" t="s">
        <v>7727</v>
      </c>
      <c r="B4002" s="11" t="s">
        <v>459</v>
      </c>
      <c r="C4002" s="11" t="s">
        <v>4177</v>
      </c>
      <c r="D4002" s="11">
        <v>98198</v>
      </c>
      <c r="E4002" s="16">
        <v>140000</v>
      </c>
      <c r="F4002" s="12">
        <v>3</v>
      </c>
      <c r="G4002" s="15">
        <v>1</v>
      </c>
      <c r="H4002" s="15">
        <v>1060</v>
      </c>
      <c r="I4002" s="13">
        <v>132</v>
      </c>
      <c r="J4002" s="11">
        <v>0</v>
      </c>
      <c r="K4002" s="15" t="s">
        <v>4183</v>
      </c>
      <c r="L4002" s="11" t="s">
        <v>4183</v>
      </c>
      <c r="M4002" s="11" t="s">
        <v>4184</v>
      </c>
      <c r="N4002" s="11" t="s">
        <v>4180</v>
      </c>
      <c r="O4002" s="11">
        <v>66</v>
      </c>
      <c r="P4002" s="11">
        <v>1989</v>
      </c>
      <c r="Q4002" s="11">
        <v>36</v>
      </c>
      <c r="R4002" s="11">
        <v>1</v>
      </c>
    </row>
    <row r="4003" spans="1:18">
      <c r="A4003" s="10" t="s">
        <v>7728</v>
      </c>
      <c r="B4003" s="11" t="s">
        <v>519</v>
      </c>
      <c r="C4003" s="11" t="s">
        <v>4177</v>
      </c>
      <c r="D4003" s="11">
        <v>98001</v>
      </c>
      <c r="E4003" s="16">
        <v>139000</v>
      </c>
      <c r="F4003" s="12">
        <v>3</v>
      </c>
      <c r="G4003" s="15">
        <v>1</v>
      </c>
      <c r="H4003" s="15">
        <v>1100</v>
      </c>
      <c r="I4003" s="13">
        <v>126</v>
      </c>
      <c r="J4003" s="11">
        <v>0</v>
      </c>
      <c r="K4003" s="15" t="s">
        <v>4183</v>
      </c>
      <c r="L4003" s="11" t="s">
        <v>4183</v>
      </c>
      <c r="M4003" s="11" t="s">
        <v>4184</v>
      </c>
      <c r="N4003" s="11" t="s">
        <v>4180</v>
      </c>
      <c r="O4003" s="11">
        <v>47</v>
      </c>
      <c r="P4003" s="11">
        <v>0</v>
      </c>
      <c r="Q4003" s="11">
        <v>47</v>
      </c>
      <c r="R4003" s="11">
        <v>1</v>
      </c>
    </row>
    <row r="4004" spans="1:18">
      <c r="A4004" s="10" t="s">
        <v>7729</v>
      </c>
      <c r="B4004" s="11" t="s">
        <v>319</v>
      </c>
      <c r="C4004" s="11" t="s">
        <v>4177</v>
      </c>
      <c r="D4004" s="11">
        <v>98056</v>
      </c>
      <c r="E4004" s="16">
        <v>139000</v>
      </c>
      <c r="F4004" s="12">
        <v>2</v>
      </c>
      <c r="G4004" s="15">
        <v>1</v>
      </c>
      <c r="H4004" s="11">
        <v>690</v>
      </c>
      <c r="I4004" s="13">
        <v>201</v>
      </c>
      <c r="J4004" s="11">
        <v>0</v>
      </c>
      <c r="K4004" s="15" t="s">
        <v>4183</v>
      </c>
      <c r="L4004" s="11" t="s">
        <v>4183</v>
      </c>
      <c r="M4004" s="11" t="s">
        <v>4184</v>
      </c>
      <c r="N4004" s="11" t="s">
        <v>4179</v>
      </c>
      <c r="O4004" s="11">
        <v>83</v>
      </c>
      <c r="P4004" s="11">
        <v>1982</v>
      </c>
      <c r="Q4004" s="11">
        <v>43</v>
      </c>
      <c r="R4004" s="11">
        <v>1</v>
      </c>
    </row>
    <row r="4005" spans="1:18">
      <c r="A4005" s="10" t="s">
        <v>7730</v>
      </c>
      <c r="B4005" s="11" t="s">
        <v>319</v>
      </c>
      <c r="C4005" s="11" t="s">
        <v>4177</v>
      </c>
      <c r="D4005" s="11">
        <v>98058</v>
      </c>
      <c r="E4005" s="16">
        <v>137124</v>
      </c>
      <c r="F4005" s="12">
        <v>3</v>
      </c>
      <c r="G4005" s="15">
        <v>1</v>
      </c>
      <c r="H4005" s="11">
        <v>960</v>
      </c>
      <c r="I4005" s="13">
        <v>143</v>
      </c>
      <c r="J4005" s="11">
        <v>1</v>
      </c>
      <c r="K4005" s="15" t="s">
        <v>4183</v>
      </c>
      <c r="L4005" s="11" t="s">
        <v>4183</v>
      </c>
      <c r="M4005" s="11" t="s">
        <v>4184</v>
      </c>
      <c r="N4005" s="11" t="s">
        <v>4179</v>
      </c>
      <c r="O4005" s="11">
        <v>55</v>
      </c>
      <c r="P4005" s="11">
        <v>0</v>
      </c>
      <c r="Q4005" s="11">
        <v>55</v>
      </c>
      <c r="R4005" s="11">
        <v>1</v>
      </c>
    </row>
    <row r="4006" spans="1:18">
      <c r="A4006" s="10" t="s">
        <v>7731</v>
      </c>
      <c r="B4006" s="11" t="s">
        <v>49</v>
      </c>
      <c r="C4006" s="11" t="s">
        <v>4177</v>
      </c>
      <c r="D4006" s="11">
        <v>98106</v>
      </c>
      <c r="E4006" s="16">
        <v>137000</v>
      </c>
      <c r="F4006" s="12">
        <v>3</v>
      </c>
      <c r="G4006" s="15">
        <v>1</v>
      </c>
      <c r="H4006" s="11">
        <v>950</v>
      </c>
      <c r="I4006" s="13">
        <v>144</v>
      </c>
      <c r="J4006" s="11">
        <v>0</v>
      </c>
      <c r="K4006" s="15" t="s">
        <v>4183</v>
      </c>
      <c r="L4006" s="11" t="s">
        <v>4183</v>
      </c>
      <c r="M4006" s="11" t="s">
        <v>4184</v>
      </c>
      <c r="N4006" s="11" t="s">
        <v>4180</v>
      </c>
      <c r="O4006" s="11">
        <v>71</v>
      </c>
      <c r="P4006" s="11">
        <v>2005</v>
      </c>
      <c r="Q4006" s="11">
        <v>20</v>
      </c>
      <c r="R4006" s="11">
        <v>1</v>
      </c>
    </row>
    <row r="4007" spans="1:18">
      <c r="A4007" s="10" t="s">
        <v>7732</v>
      </c>
      <c r="B4007" s="11" t="s">
        <v>49</v>
      </c>
      <c r="C4007" s="11" t="s">
        <v>4177</v>
      </c>
      <c r="D4007" s="11">
        <v>98178</v>
      </c>
      <c r="E4007" s="16">
        <v>135333</v>
      </c>
      <c r="F4007" s="12">
        <v>4</v>
      </c>
      <c r="G4007" s="15">
        <v>1</v>
      </c>
      <c r="H4007" s="15">
        <v>1200</v>
      </c>
      <c r="I4007" s="13">
        <v>113</v>
      </c>
      <c r="J4007" s="11">
        <v>0</v>
      </c>
      <c r="K4007" s="15" t="s">
        <v>4183</v>
      </c>
      <c r="L4007" s="11" t="s">
        <v>4183</v>
      </c>
      <c r="M4007" s="11" t="s">
        <v>4184</v>
      </c>
      <c r="N4007" s="11" t="s">
        <v>4180</v>
      </c>
      <c r="O4007" s="11">
        <v>81</v>
      </c>
      <c r="P4007" s="11">
        <v>0</v>
      </c>
      <c r="Q4007" s="11">
        <v>81</v>
      </c>
      <c r="R4007" s="11">
        <v>1.5</v>
      </c>
    </row>
    <row r="4008" spans="1:18">
      <c r="A4008" s="10" t="s">
        <v>4130</v>
      </c>
      <c r="B4008" s="11" t="s">
        <v>49</v>
      </c>
      <c r="C4008" s="11" t="s">
        <v>4177</v>
      </c>
      <c r="D4008" s="11">
        <v>98178</v>
      </c>
      <c r="E4008" s="16">
        <v>135333</v>
      </c>
      <c r="F4008" s="12">
        <v>4</v>
      </c>
      <c r="G4008" s="15">
        <v>1</v>
      </c>
      <c r="H4008" s="15">
        <v>1530</v>
      </c>
      <c r="I4008" s="13">
        <v>88</v>
      </c>
      <c r="J4008" s="11">
        <v>0</v>
      </c>
      <c r="K4008" s="15" t="s">
        <v>4183</v>
      </c>
      <c r="L4008" s="11" t="s">
        <v>4178</v>
      </c>
      <c r="M4008" s="11" t="s">
        <v>4184</v>
      </c>
      <c r="N4008" s="11" t="s">
        <v>4180</v>
      </c>
      <c r="O4008" s="11">
        <v>77</v>
      </c>
      <c r="P4008" s="11">
        <v>1994</v>
      </c>
      <c r="Q4008" s="11">
        <v>31</v>
      </c>
      <c r="R4008" s="11">
        <v>1.5</v>
      </c>
    </row>
    <row r="4009" spans="1:18">
      <c r="A4009" s="10" t="s">
        <v>7733</v>
      </c>
      <c r="B4009" s="11" t="s">
        <v>49</v>
      </c>
      <c r="C4009" s="11" t="s">
        <v>4177</v>
      </c>
      <c r="D4009" s="11">
        <v>98168</v>
      </c>
      <c r="E4009" s="16">
        <v>135000</v>
      </c>
      <c r="F4009" s="12">
        <v>1</v>
      </c>
      <c r="G4009" s="15">
        <v>1</v>
      </c>
      <c r="H4009" s="11">
        <v>790</v>
      </c>
      <c r="I4009" s="13">
        <v>171</v>
      </c>
      <c r="J4009" s="11">
        <v>0</v>
      </c>
      <c r="K4009" s="15" t="s">
        <v>4183</v>
      </c>
      <c r="L4009" s="11" t="s">
        <v>4183</v>
      </c>
      <c r="M4009" s="11" t="s">
        <v>4184</v>
      </c>
      <c r="N4009" s="11" t="s">
        <v>4180</v>
      </c>
      <c r="O4009" s="11">
        <v>83</v>
      </c>
      <c r="P4009" s="11">
        <v>1999</v>
      </c>
      <c r="Q4009" s="11">
        <v>26</v>
      </c>
      <c r="R4009" s="11">
        <v>1</v>
      </c>
    </row>
    <row r="4010" spans="1:18">
      <c r="A4010" s="10" t="s">
        <v>7734</v>
      </c>
      <c r="B4010" s="11" t="s">
        <v>519</v>
      </c>
      <c r="C4010" s="11" t="s">
        <v>4177</v>
      </c>
      <c r="D4010" s="11">
        <v>98001</v>
      </c>
      <c r="E4010" s="16">
        <v>132500</v>
      </c>
      <c r="F4010" s="12">
        <v>3</v>
      </c>
      <c r="G4010" s="15">
        <v>1</v>
      </c>
      <c r="H4010" s="15">
        <v>1080</v>
      </c>
      <c r="I4010" s="13">
        <v>123</v>
      </c>
      <c r="J4010" s="11">
        <v>0</v>
      </c>
      <c r="K4010" s="15" t="s">
        <v>4183</v>
      </c>
      <c r="L4010" s="11" t="s">
        <v>4183</v>
      </c>
      <c r="M4010" s="11" t="s">
        <v>4184</v>
      </c>
      <c r="N4010" s="11" t="s">
        <v>4180</v>
      </c>
      <c r="O4010" s="11">
        <v>58</v>
      </c>
      <c r="P4010" s="11">
        <v>2011</v>
      </c>
      <c r="Q4010" s="11">
        <v>14</v>
      </c>
      <c r="R4010" s="11">
        <v>1</v>
      </c>
    </row>
    <row r="4011" spans="1:18">
      <c r="A4011" s="10" t="s">
        <v>7735</v>
      </c>
      <c r="B4011" s="11" t="s">
        <v>1392</v>
      </c>
      <c r="C4011" s="11" t="s">
        <v>4177</v>
      </c>
      <c r="D4011" s="11">
        <v>98031</v>
      </c>
      <c r="E4011" s="16">
        <v>132500</v>
      </c>
      <c r="F4011" s="12">
        <v>4</v>
      </c>
      <c r="G4011" s="15">
        <v>1</v>
      </c>
      <c r="H4011" s="15">
        <v>1540</v>
      </c>
      <c r="I4011" s="13">
        <v>86</v>
      </c>
      <c r="J4011" s="11">
        <v>3</v>
      </c>
      <c r="K4011" s="15" t="s">
        <v>4183</v>
      </c>
      <c r="L4011" s="11" t="s">
        <v>4183</v>
      </c>
      <c r="M4011" s="11" t="s">
        <v>4184</v>
      </c>
      <c r="N4011" s="11" t="s">
        <v>4179</v>
      </c>
      <c r="O4011" s="11">
        <v>102</v>
      </c>
      <c r="P4011" s="11">
        <v>0</v>
      </c>
      <c r="Q4011" s="11">
        <v>102</v>
      </c>
      <c r="R4011" s="11">
        <v>1.5</v>
      </c>
    </row>
    <row r="4012" spans="1:18">
      <c r="A4012" s="10" t="s">
        <v>7736</v>
      </c>
      <c r="B4012" s="11" t="s">
        <v>1392</v>
      </c>
      <c r="C4012" s="11" t="s">
        <v>4177</v>
      </c>
      <c r="D4012" s="11">
        <v>98030</v>
      </c>
      <c r="E4012" s="16">
        <v>132250</v>
      </c>
      <c r="F4012" s="12">
        <v>4</v>
      </c>
      <c r="G4012" s="15">
        <v>2.25</v>
      </c>
      <c r="H4012" s="15">
        <v>1830</v>
      </c>
      <c r="I4012" s="13">
        <v>72</v>
      </c>
      <c r="J4012" s="11">
        <v>0</v>
      </c>
      <c r="K4012" s="15" t="s">
        <v>4183</v>
      </c>
      <c r="L4012" s="11" t="s">
        <v>4183</v>
      </c>
      <c r="M4012" s="11" t="s">
        <v>4184</v>
      </c>
      <c r="N4012" s="11" t="s">
        <v>4179</v>
      </c>
      <c r="O4012" s="11">
        <v>34</v>
      </c>
      <c r="P4012" s="11">
        <v>0</v>
      </c>
      <c r="Q4012" s="11">
        <v>34</v>
      </c>
      <c r="R4012" s="11">
        <v>2</v>
      </c>
    </row>
    <row r="4013" spans="1:18">
      <c r="A4013" s="10" t="s">
        <v>7737</v>
      </c>
      <c r="B4013" s="11" t="s">
        <v>1392</v>
      </c>
      <c r="C4013" s="11" t="s">
        <v>4177</v>
      </c>
      <c r="D4013" s="11">
        <v>98030</v>
      </c>
      <c r="E4013" s="16">
        <v>132250</v>
      </c>
      <c r="F4013" s="12">
        <v>4</v>
      </c>
      <c r="G4013" s="15">
        <v>2.25</v>
      </c>
      <c r="H4013" s="15">
        <v>2192</v>
      </c>
      <c r="I4013" s="13">
        <v>60</v>
      </c>
      <c r="J4013" s="11">
        <v>0</v>
      </c>
      <c r="K4013" s="15" t="s">
        <v>4183</v>
      </c>
      <c r="L4013" s="11" t="s">
        <v>4183</v>
      </c>
      <c r="M4013" s="11" t="s">
        <v>4184</v>
      </c>
      <c r="N4013" s="11" t="s">
        <v>4180</v>
      </c>
      <c r="O4013" s="11">
        <v>19</v>
      </c>
      <c r="P4013" s="11">
        <v>0</v>
      </c>
      <c r="Q4013" s="11">
        <v>19</v>
      </c>
      <c r="R4013" s="11">
        <v>2</v>
      </c>
    </row>
    <row r="4014" spans="1:18">
      <c r="A4014" s="10" t="s">
        <v>7738</v>
      </c>
      <c r="B4014" s="11" t="s">
        <v>1392</v>
      </c>
      <c r="C4014" s="11" t="s">
        <v>4177</v>
      </c>
      <c r="D4014" s="11">
        <v>98042</v>
      </c>
      <c r="E4014" s="16">
        <v>129000</v>
      </c>
      <c r="F4014" s="12">
        <v>1</v>
      </c>
      <c r="G4014" s="15">
        <v>1</v>
      </c>
      <c r="H4014" s="11">
        <v>650</v>
      </c>
      <c r="I4014" s="13">
        <v>198</v>
      </c>
      <c r="J4014" s="11">
        <v>0</v>
      </c>
      <c r="K4014" s="15" t="s">
        <v>4183</v>
      </c>
      <c r="L4014" s="11" t="s">
        <v>4183</v>
      </c>
      <c r="M4014" s="11" t="s">
        <v>4184</v>
      </c>
      <c r="N4014" s="11" t="s">
        <v>4179</v>
      </c>
      <c r="O4014" s="11">
        <v>58</v>
      </c>
      <c r="P4014" s="11">
        <v>0</v>
      </c>
      <c r="Q4014" s="11">
        <v>58</v>
      </c>
      <c r="R4014" s="11">
        <v>1</v>
      </c>
    </row>
    <row r="4015" spans="1:18">
      <c r="A4015" s="10" t="s">
        <v>7739</v>
      </c>
      <c r="B4015" s="11" t="s">
        <v>319</v>
      </c>
      <c r="C4015" s="11" t="s">
        <v>4177</v>
      </c>
      <c r="D4015" s="11">
        <v>98055</v>
      </c>
      <c r="E4015" s="16">
        <v>129000</v>
      </c>
      <c r="F4015" s="12">
        <v>2</v>
      </c>
      <c r="G4015" s="15">
        <v>1</v>
      </c>
      <c r="H4015" s="15">
        <v>1150</v>
      </c>
      <c r="I4015" s="13">
        <v>112</v>
      </c>
      <c r="J4015" s="11">
        <v>1</v>
      </c>
      <c r="K4015" s="15" t="s">
        <v>4183</v>
      </c>
      <c r="L4015" s="11" t="s">
        <v>4183</v>
      </c>
      <c r="M4015" s="11" t="s">
        <v>4184</v>
      </c>
      <c r="N4015" s="11" t="s">
        <v>4180</v>
      </c>
      <c r="O4015" s="11">
        <v>75</v>
      </c>
      <c r="P4015" s="11">
        <v>2005</v>
      </c>
      <c r="Q4015" s="11">
        <v>20</v>
      </c>
      <c r="R4015" s="11">
        <v>1</v>
      </c>
    </row>
    <row r="4016" spans="1:18">
      <c r="A4016" s="10" t="s">
        <v>7740</v>
      </c>
      <c r="B4016" s="11" t="s">
        <v>319</v>
      </c>
      <c r="C4016" s="11" t="s">
        <v>4177</v>
      </c>
      <c r="D4016" s="11">
        <v>98056</v>
      </c>
      <c r="E4016" s="16">
        <v>127160</v>
      </c>
      <c r="F4016" s="12">
        <v>2</v>
      </c>
      <c r="G4016" s="15">
        <v>1</v>
      </c>
      <c r="H4016" s="11">
        <v>720</v>
      </c>
      <c r="I4016" s="13">
        <v>177</v>
      </c>
      <c r="J4016" s="11">
        <v>0</v>
      </c>
      <c r="K4016" s="15" t="s">
        <v>4183</v>
      </c>
      <c r="L4016" s="11" t="s">
        <v>4183</v>
      </c>
      <c r="M4016" s="11" t="s">
        <v>4184</v>
      </c>
      <c r="N4016" s="11" t="s">
        <v>4179</v>
      </c>
      <c r="O4016" s="11">
        <v>83</v>
      </c>
      <c r="P4016" s="11">
        <v>1982</v>
      </c>
      <c r="Q4016" s="11">
        <v>43</v>
      </c>
      <c r="R4016" s="11">
        <v>1</v>
      </c>
    </row>
    <row r="4017" spans="1:18">
      <c r="A4017" s="10" t="s">
        <v>7741</v>
      </c>
      <c r="B4017" s="11" t="s">
        <v>1392</v>
      </c>
      <c r="C4017" s="11" t="s">
        <v>4177</v>
      </c>
      <c r="D4017" s="11">
        <v>98042</v>
      </c>
      <c r="E4017" s="16">
        <v>124740</v>
      </c>
      <c r="F4017" s="12">
        <v>3</v>
      </c>
      <c r="G4017" s="15">
        <v>1</v>
      </c>
      <c r="H4017" s="15">
        <v>1340</v>
      </c>
      <c r="I4017" s="13">
        <v>93</v>
      </c>
      <c r="J4017" s="11">
        <v>0</v>
      </c>
      <c r="K4017" s="15" t="s">
        <v>4183</v>
      </c>
      <c r="L4017" s="11" t="s">
        <v>4183</v>
      </c>
      <c r="M4017" s="11" t="s">
        <v>4184</v>
      </c>
      <c r="N4017" s="11" t="s">
        <v>4179</v>
      </c>
      <c r="O4017" s="11">
        <v>47</v>
      </c>
      <c r="P4017" s="11">
        <v>2000</v>
      </c>
      <c r="Q4017" s="11">
        <v>25</v>
      </c>
      <c r="R4017" s="11">
        <v>1</v>
      </c>
    </row>
    <row r="4018" spans="1:18">
      <c r="A4018" s="10" t="s">
        <v>7742</v>
      </c>
      <c r="B4018" s="11" t="s">
        <v>675</v>
      </c>
      <c r="C4018" s="11" t="s">
        <v>4177</v>
      </c>
      <c r="D4018" s="11">
        <v>98023</v>
      </c>
      <c r="E4018" s="16">
        <v>120750</v>
      </c>
      <c r="F4018" s="12">
        <v>3</v>
      </c>
      <c r="G4018" s="15">
        <v>1.75</v>
      </c>
      <c r="H4018" s="15">
        <v>1140</v>
      </c>
      <c r="I4018" s="13">
        <v>106</v>
      </c>
      <c r="J4018" s="11">
        <v>0</v>
      </c>
      <c r="K4018" s="15" t="s">
        <v>4183</v>
      </c>
      <c r="L4018" s="11" t="s">
        <v>4183</v>
      </c>
      <c r="M4018" s="11" t="s">
        <v>4184</v>
      </c>
      <c r="N4018" s="11" t="s">
        <v>4179</v>
      </c>
      <c r="O4018" s="11">
        <v>56</v>
      </c>
      <c r="P4018" s="11">
        <v>0</v>
      </c>
      <c r="Q4018" s="11">
        <v>56</v>
      </c>
      <c r="R4018" s="11">
        <v>1</v>
      </c>
    </row>
    <row r="4019" spans="1:18">
      <c r="A4019" s="10" t="s">
        <v>7743</v>
      </c>
      <c r="B4019" s="11" t="s">
        <v>1392</v>
      </c>
      <c r="C4019" s="11" t="s">
        <v>4177</v>
      </c>
      <c r="D4019" s="11">
        <v>98042</v>
      </c>
      <c r="E4019" s="16">
        <v>120000</v>
      </c>
      <c r="F4019" s="12">
        <v>2</v>
      </c>
      <c r="G4019" s="15">
        <v>1</v>
      </c>
      <c r="H4019" s="11">
        <v>990</v>
      </c>
      <c r="I4019" s="13">
        <v>121</v>
      </c>
      <c r="J4019" s="11">
        <v>1</v>
      </c>
      <c r="K4019" s="15" t="s">
        <v>4183</v>
      </c>
      <c r="L4019" s="11" t="s">
        <v>4183</v>
      </c>
      <c r="M4019" s="11" t="s">
        <v>4184</v>
      </c>
      <c r="N4019" s="11" t="s">
        <v>4195</v>
      </c>
      <c r="O4019" s="11">
        <v>80</v>
      </c>
      <c r="P4019" s="11">
        <v>0</v>
      </c>
      <c r="Q4019" s="11">
        <v>80</v>
      </c>
      <c r="R4019" s="11">
        <v>1</v>
      </c>
    </row>
    <row r="4020" spans="1:18">
      <c r="A4020" s="10" t="s">
        <v>7744</v>
      </c>
      <c r="B4020" s="11" t="s">
        <v>451</v>
      </c>
      <c r="C4020" s="11" t="s">
        <v>4177</v>
      </c>
      <c r="D4020" s="11">
        <v>98019</v>
      </c>
      <c r="E4020" s="16">
        <v>119500</v>
      </c>
      <c r="F4020" s="12">
        <v>3</v>
      </c>
      <c r="G4020" s="15">
        <v>1</v>
      </c>
      <c r="H4020" s="15">
        <v>1170</v>
      </c>
      <c r="I4020" s="13">
        <v>102</v>
      </c>
      <c r="J4020" s="11">
        <v>0</v>
      </c>
      <c r="K4020" s="15" t="s">
        <v>4183</v>
      </c>
      <c r="L4020" s="11" t="s">
        <v>4183</v>
      </c>
      <c r="M4020" s="11" t="s">
        <v>4184</v>
      </c>
      <c r="N4020" s="11" t="s">
        <v>4195</v>
      </c>
      <c r="O4020" s="11">
        <v>45</v>
      </c>
      <c r="P4020" s="11">
        <v>0</v>
      </c>
      <c r="Q4020" s="11">
        <v>45</v>
      </c>
      <c r="R4020" s="11">
        <v>1</v>
      </c>
    </row>
    <row r="4021" spans="1:18">
      <c r="A4021" s="10" t="s">
        <v>7745</v>
      </c>
      <c r="B4021" s="11" t="s">
        <v>451</v>
      </c>
      <c r="C4021" s="11" t="s">
        <v>4177</v>
      </c>
      <c r="D4021" s="11">
        <v>98019</v>
      </c>
      <c r="E4021" s="16">
        <v>117833</v>
      </c>
      <c r="F4021" s="12">
        <v>3</v>
      </c>
      <c r="G4021" s="15">
        <v>1</v>
      </c>
      <c r="H4021" s="15">
        <v>1340</v>
      </c>
      <c r="I4021" s="13">
        <v>88</v>
      </c>
      <c r="J4021" s="11">
        <v>7</v>
      </c>
      <c r="K4021" s="15" t="s">
        <v>4183</v>
      </c>
      <c r="L4021" s="11" t="s">
        <v>4183</v>
      </c>
      <c r="M4021" s="11" t="s">
        <v>4184</v>
      </c>
      <c r="N4021" s="11" t="s">
        <v>4180</v>
      </c>
      <c r="O4021" s="11">
        <v>72</v>
      </c>
      <c r="P4021" s="11">
        <v>0</v>
      </c>
      <c r="Q4021" s="11">
        <v>72</v>
      </c>
      <c r="R4021" s="11">
        <v>1</v>
      </c>
    </row>
    <row r="4022" spans="1:18">
      <c r="A4022" s="10" t="s">
        <v>7746</v>
      </c>
      <c r="B4022" s="11" t="s">
        <v>519</v>
      </c>
      <c r="C4022" s="11" t="s">
        <v>4177</v>
      </c>
      <c r="D4022" s="11">
        <v>98001</v>
      </c>
      <c r="E4022" s="16">
        <v>115000</v>
      </c>
      <c r="F4022" s="12">
        <v>1</v>
      </c>
      <c r="G4022" s="15">
        <v>2</v>
      </c>
      <c r="H4022" s="15">
        <v>1150</v>
      </c>
      <c r="I4022" s="13">
        <v>100</v>
      </c>
      <c r="J4022" s="11">
        <v>0</v>
      </c>
      <c r="K4022" s="15" t="s">
        <v>4183</v>
      </c>
      <c r="L4022" s="11" t="s">
        <v>4183</v>
      </c>
      <c r="M4022" s="11" t="s">
        <v>4184</v>
      </c>
      <c r="N4022" s="11" t="s">
        <v>4179</v>
      </c>
      <c r="O4022" s="11">
        <v>63</v>
      </c>
      <c r="P4022" s="11">
        <v>0</v>
      </c>
      <c r="Q4022" s="11">
        <v>63</v>
      </c>
      <c r="R4022" s="11">
        <v>1</v>
      </c>
    </row>
    <row r="4023" spans="1:18">
      <c r="A4023" s="10" t="s">
        <v>7747</v>
      </c>
      <c r="B4023" s="11" t="s">
        <v>5840</v>
      </c>
      <c r="C4023" s="11" t="s">
        <v>4177</v>
      </c>
      <c r="D4023" s="11">
        <v>98188</v>
      </c>
      <c r="E4023" s="16">
        <v>110700</v>
      </c>
      <c r="F4023" s="12">
        <v>2</v>
      </c>
      <c r="G4023" s="15">
        <v>1</v>
      </c>
      <c r="H4023" s="11">
        <v>680</v>
      </c>
      <c r="I4023" s="13">
        <v>163</v>
      </c>
      <c r="J4023" s="11">
        <v>0</v>
      </c>
      <c r="K4023" s="15" t="s">
        <v>4183</v>
      </c>
      <c r="L4023" s="11" t="s">
        <v>4183</v>
      </c>
      <c r="M4023" s="11" t="s">
        <v>4184</v>
      </c>
      <c r="N4023" s="11" t="s">
        <v>4180</v>
      </c>
      <c r="O4023" s="11">
        <v>84</v>
      </c>
      <c r="P4023" s="11">
        <v>1994</v>
      </c>
      <c r="Q4023" s="11">
        <v>31</v>
      </c>
      <c r="R4023" s="11">
        <v>1</v>
      </c>
    </row>
    <row r="4024" spans="1:18">
      <c r="A4024" s="10" t="s">
        <v>7748</v>
      </c>
      <c r="B4024" s="11" t="s">
        <v>920</v>
      </c>
      <c r="C4024" s="11" t="s">
        <v>4177</v>
      </c>
      <c r="D4024" s="11">
        <v>98038</v>
      </c>
      <c r="E4024" s="16">
        <v>110000</v>
      </c>
      <c r="F4024" s="12">
        <v>3</v>
      </c>
      <c r="G4024" s="15">
        <v>1</v>
      </c>
      <c r="H4024" s="15">
        <v>1250</v>
      </c>
      <c r="I4024" s="13">
        <v>88</v>
      </c>
      <c r="J4024" s="11">
        <v>1</v>
      </c>
      <c r="K4024" s="15" t="s">
        <v>4183</v>
      </c>
      <c r="L4024" s="11" t="s">
        <v>4183</v>
      </c>
      <c r="M4024" s="11" t="s">
        <v>4184</v>
      </c>
      <c r="N4024" s="11" t="s">
        <v>4181</v>
      </c>
      <c r="O4024" s="11">
        <v>80</v>
      </c>
      <c r="P4024" s="11">
        <v>0</v>
      </c>
      <c r="Q4024" s="11">
        <v>80</v>
      </c>
      <c r="R4024" s="11">
        <v>1</v>
      </c>
    </row>
    <row r="4025" spans="1:18">
      <c r="A4025" s="10" t="s">
        <v>7749</v>
      </c>
      <c r="B4025" s="11" t="s">
        <v>49</v>
      </c>
      <c r="C4025" s="11" t="s">
        <v>4177</v>
      </c>
      <c r="D4025" s="11">
        <v>98168</v>
      </c>
      <c r="E4025" s="16">
        <v>110000</v>
      </c>
      <c r="F4025" s="12">
        <v>2</v>
      </c>
      <c r="G4025" s="15">
        <v>1</v>
      </c>
      <c r="H4025" s="11">
        <v>800</v>
      </c>
      <c r="I4025" s="13">
        <v>138</v>
      </c>
      <c r="J4025" s="11">
        <v>0</v>
      </c>
      <c r="K4025" s="15" t="s">
        <v>4183</v>
      </c>
      <c r="L4025" s="11" t="s">
        <v>4183</v>
      </c>
      <c r="M4025" s="11" t="s">
        <v>4184</v>
      </c>
      <c r="N4025" s="11" t="s">
        <v>4180</v>
      </c>
      <c r="O4025" s="11">
        <v>98</v>
      </c>
      <c r="P4025" s="11">
        <v>2011</v>
      </c>
      <c r="Q4025" s="11">
        <v>14</v>
      </c>
      <c r="R4025" s="11">
        <v>1</v>
      </c>
    </row>
    <row r="4026" spans="1:18">
      <c r="A4026" s="10" t="s">
        <v>7750</v>
      </c>
      <c r="B4026" s="11" t="s">
        <v>920</v>
      </c>
      <c r="C4026" s="11" t="s">
        <v>4177</v>
      </c>
      <c r="D4026" s="11">
        <v>98038</v>
      </c>
      <c r="E4026" s="16">
        <v>108333</v>
      </c>
      <c r="F4026" s="12">
        <v>3</v>
      </c>
      <c r="G4026" s="15">
        <v>1</v>
      </c>
      <c r="H4026" s="15">
        <v>1200</v>
      </c>
      <c r="I4026" s="13">
        <v>90</v>
      </c>
      <c r="J4026" s="11">
        <v>0</v>
      </c>
      <c r="K4026" s="15" t="s">
        <v>4183</v>
      </c>
      <c r="L4026" s="11" t="s">
        <v>4183</v>
      </c>
      <c r="M4026" s="11" t="s">
        <v>4184</v>
      </c>
      <c r="N4026" s="11" t="s">
        <v>4179</v>
      </c>
      <c r="O4026" s="11">
        <v>56</v>
      </c>
      <c r="P4026" s="11">
        <v>0</v>
      </c>
      <c r="Q4026" s="11">
        <v>56</v>
      </c>
      <c r="R4026" s="11">
        <v>1</v>
      </c>
    </row>
    <row r="4027" spans="1:18">
      <c r="A4027" s="10" t="s">
        <v>7751</v>
      </c>
      <c r="B4027" s="11" t="s">
        <v>1035</v>
      </c>
      <c r="C4027" s="11" t="s">
        <v>4177</v>
      </c>
      <c r="D4027" s="11">
        <v>98022</v>
      </c>
      <c r="E4027" s="16">
        <v>107500</v>
      </c>
      <c r="F4027" s="12">
        <v>4</v>
      </c>
      <c r="G4027" s="15">
        <v>1.5</v>
      </c>
      <c r="H4027" s="15">
        <v>1590</v>
      </c>
      <c r="I4027" s="13">
        <v>68</v>
      </c>
      <c r="J4027" s="11">
        <v>3</v>
      </c>
      <c r="K4027" s="15" t="s">
        <v>4183</v>
      </c>
      <c r="L4027" s="11" t="s">
        <v>4183</v>
      </c>
      <c r="M4027" s="11" t="s">
        <v>4197</v>
      </c>
      <c r="N4027" s="11" t="s">
        <v>4179</v>
      </c>
      <c r="O4027" s="11">
        <v>59</v>
      </c>
      <c r="P4027" s="11">
        <v>0</v>
      </c>
      <c r="Q4027" s="11">
        <v>59</v>
      </c>
      <c r="R4027" s="11">
        <v>1</v>
      </c>
    </row>
    <row r="4028" spans="1:18">
      <c r="A4028" s="10" t="s">
        <v>7752</v>
      </c>
      <c r="B4028" s="11" t="s">
        <v>49</v>
      </c>
      <c r="C4028" s="11" t="s">
        <v>4177</v>
      </c>
      <c r="D4028" s="11">
        <v>98106</v>
      </c>
      <c r="E4028" s="16">
        <v>102500</v>
      </c>
      <c r="F4028" s="12">
        <v>2</v>
      </c>
      <c r="G4028" s="15">
        <v>1</v>
      </c>
      <c r="H4028" s="11">
        <v>820</v>
      </c>
      <c r="I4028" s="13">
        <v>125</v>
      </c>
      <c r="J4028" s="11">
        <v>0</v>
      </c>
      <c r="K4028" s="15" t="s">
        <v>4183</v>
      </c>
      <c r="L4028" s="11" t="s">
        <v>4183</v>
      </c>
      <c r="M4028" s="11" t="s">
        <v>4184</v>
      </c>
      <c r="N4028" s="11" t="s">
        <v>4180</v>
      </c>
      <c r="O4028" s="11">
        <v>88</v>
      </c>
      <c r="P4028" s="11">
        <v>1999</v>
      </c>
      <c r="Q4028" s="11">
        <v>26</v>
      </c>
      <c r="R4028" s="11">
        <v>1</v>
      </c>
    </row>
    <row r="4029" spans="1:18">
      <c r="A4029" s="10" t="s">
        <v>7753</v>
      </c>
      <c r="B4029" s="11" t="s">
        <v>379</v>
      </c>
      <c r="C4029" s="11" t="s">
        <v>4177</v>
      </c>
      <c r="D4029" s="11">
        <v>98166</v>
      </c>
      <c r="E4029" s="16">
        <v>100000</v>
      </c>
      <c r="F4029" s="12">
        <v>2</v>
      </c>
      <c r="G4029" s="15">
        <v>1</v>
      </c>
      <c r="H4029" s="11">
        <v>930</v>
      </c>
      <c r="I4029" s="13">
        <v>108</v>
      </c>
      <c r="J4029" s="11">
        <v>0</v>
      </c>
      <c r="K4029" s="15" t="s">
        <v>4183</v>
      </c>
      <c r="L4029" s="11" t="s">
        <v>4183</v>
      </c>
      <c r="M4029" s="11" t="s">
        <v>4184</v>
      </c>
      <c r="N4029" s="11" t="s">
        <v>4195</v>
      </c>
      <c r="O4029" s="11">
        <v>83</v>
      </c>
      <c r="P4029" s="11">
        <v>0</v>
      </c>
      <c r="Q4029" s="11">
        <v>83</v>
      </c>
      <c r="R4029" s="11">
        <v>1</v>
      </c>
    </row>
    <row r="4030" spans="1:18">
      <c r="A4030" s="10" t="s">
        <v>7754</v>
      </c>
      <c r="B4030" s="11" t="s">
        <v>319</v>
      </c>
      <c r="C4030" s="11" t="s">
        <v>4177</v>
      </c>
      <c r="D4030" s="11">
        <v>98057</v>
      </c>
      <c r="E4030" s="16">
        <v>100000</v>
      </c>
      <c r="F4030" s="12">
        <v>4</v>
      </c>
      <c r="G4030" s="15">
        <v>1</v>
      </c>
      <c r="H4030" s="15">
        <v>1120</v>
      </c>
      <c r="I4030" s="13">
        <v>89</v>
      </c>
      <c r="J4030" s="11">
        <v>0</v>
      </c>
      <c r="K4030" s="15" t="s">
        <v>4183</v>
      </c>
      <c r="L4030" s="11" t="s">
        <v>4178</v>
      </c>
      <c r="M4030" s="11" t="s">
        <v>4184</v>
      </c>
      <c r="N4030" s="11" t="s">
        <v>4180</v>
      </c>
      <c r="O4030" s="11">
        <v>86</v>
      </c>
      <c r="P4030" s="11">
        <v>1969</v>
      </c>
      <c r="Q4030" s="11">
        <v>56</v>
      </c>
      <c r="R4030" s="11">
        <v>1</v>
      </c>
    </row>
    <row r="4031" spans="1:18">
      <c r="A4031" s="10" t="s">
        <v>7755</v>
      </c>
      <c r="B4031" s="11" t="s">
        <v>46</v>
      </c>
      <c r="C4031" s="11" t="s">
        <v>4177</v>
      </c>
      <c r="D4031" s="11">
        <v>98034</v>
      </c>
      <c r="E4031" s="16">
        <v>90000</v>
      </c>
      <c r="F4031" s="12">
        <v>2</v>
      </c>
      <c r="G4031" s="15">
        <v>1</v>
      </c>
      <c r="H4031" s="11">
        <v>790</v>
      </c>
      <c r="I4031" s="13">
        <v>114</v>
      </c>
      <c r="J4031" s="11">
        <v>0</v>
      </c>
      <c r="K4031" s="15" t="s">
        <v>4183</v>
      </c>
      <c r="L4031" s="11" t="s">
        <v>4183</v>
      </c>
      <c r="M4031" s="11" t="s">
        <v>4184</v>
      </c>
      <c r="N4031" s="11" t="s">
        <v>4180</v>
      </c>
      <c r="O4031" s="11">
        <v>52</v>
      </c>
      <c r="P4031" s="11">
        <v>2013</v>
      </c>
      <c r="Q4031" s="11">
        <v>12</v>
      </c>
      <c r="R4031" s="11">
        <v>1</v>
      </c>
    </row>
    <row r="4032" spans="1:18">
      <c r="A4032" s="10" t="s">
        <v>7756</v>
      </c>
      <c r="B4032" s="11" t="s">
        <v>49</v>
      </c>
      <c r="C4032" s="11" t="s">
        <v>4177</v>
      </c>
      <c r="D4032" s="11">
        <v>98178</v>
      </c>
      <c r="E4032" s="16">
        <v>90000</v>
      </c>
      <c r="F4032" s="12">
        <v>2</v>
      </c>
      <c r="G4032" s="15">
        <v>1</v>
      </c>
      <c r="H4032" s="11">
        <v>580</v>
      </c>
      <c r="I4032" s="13">
        <v>155</v>
      </c>
      <c r="J4032" s="11">
        <v>0</v>
      </c>
      <c r="K4032" s="15" t="s">
        <v>4183</v>
      </c>
      <c r="L4032" s="11" t="s">
        <v>4183</v>
      </c>
      <c r="M4032" s="11" t="s">
        <v>4184</v>
      </c>
      <c r="N4032" s="11" t="s">
        <v>4180</v>
      </c>
      <c r="O4032" s="11">
        <v>82</v>
      </c>
      <c r="P4032" s="11">
        <v>2002</v>
      </c>
      <c r="Q4032" s="11">
        <v>23</v>
      </c>
      <c r="R4032" s="11">
        <v>1</v>
      </c>
    </row>
    <row r="4033" spans="1:18">
      <c r="A4033" s="10" t="s">
        <v>7757</v>
      </c>
      <c r="B4033" s="11" t="s">
        <v>519</v>
      </c>
      <c r="C4033" s="11" t="s">
        <v>4177</v>
      </c>
      <c r="D4033" s="11">
        <v>98002</v>
      </c>
      <c r="E4033" s="16">
        <v>87500</v>
      </c>
      <c r="F4033" s="12">
        <v>2</v>
      </c>
      <c r="G4033" s="15">
        <v>1</v>
      </c>
      <c r="H4033" s="11">
        <v>780</v>
      </c>
      <c r="I4033" s="13">
        <v>112</v>
      </c>
      <c r="J4033" s="11">
        <v>0</v>
      </c>
      <c r="K4033" s="15" t="s">
        <v>4183</v>
      </c>
      <c r="L4033" s="11" t="s">
        <v>4183</v>
      </c>
      <c r="M4033" s="11" t="s">
        <v>4184</v>
      </c>
      <c r="N4033" s="11" t="s">
        <v>4179</v>
      </c>
      <c r="O4033" s="11">
        <v>77</v>
      </c>
      <c r="P4033" s="11">
        <v>0</v>
      </c>
      <c r="Q4033" s="11">
        <v>77</v>
      </c>
      <c r="R4033" s="11">
        <v>1</v>
      </c>
    </row>
    <row r="4034" spans="1:18">
      <c r="A4034" s="10" t="s">
        <v>7758</v>
      </c>
      <c r="B4034" s="11" t="s">
        <v>113</v>
      </c>
      <c r="C4034" s="11" t="s">
        <v>4177</v>
      </c>
      <c r="D4034" s="11">
        <v>98004</v>
      </c>
      <c r="E4034" s="16">
        <v>84350</v>
      </c>
      <c r="F4034" s="12">
        <v>4</v>
      </c>
      <c r="G4034" s="15">
        <v>2</v>
      </c>
      <c r="H4034" s="15">
        <v>2630</v>
      </c>
      <c r="I4034" s="13">
        <v>32</v>
      </c>
      <c r="J4034" s="11">
        <v>0</v>
      </c>
      <c r="K4034" s="15" t="s">
        <v>4183</v>
      </c>
      <c r="L4034" s="11" t="s">
        <v>4183</v>
      </c>
      <c r="M4034" s="11" t="s">
        <v>4184</v>
      </c>
      <c r="N4034" s="11" t="s">
        <v>4179</v>
      </c>
      <c r="O4034" s="11">
        <v>72</v>
      </c>
      <c r="P4034" s="11">
        <v>1983</v>
      </c>
      <c r="Q4034" s="11">
        <v>42</v>
      </c>
      <c r="R4034" s="11">
        <v>2</v>
      </c>
    </row>
    <row r="4035" spans="1:18">
      <c r="A4035" s="10" t="s">
        <v>7759</v>
      </c>
      <c r="B4035" s="11" t="s">
        <v>84</v>
      </c>
      <c r="C4035" s="11" t="s">
        <v>4177</v>
      </c>
      <c r="D4035" s="11">
        <v>98042</v>
      </c>
      <c r="E4035" s="16">
        <v>83300</v>
      </c>
      <c r="F4035" s="12">
        <v>3</v>
      </c>
      <c r="G4035" s="15">
        <v>2</v>
      </c>
      <c r="H4035" s="15">
        <v>1370</v>
      </c>
      <c r="I4035" s="13">
        <v>61</v>
      </c>
      <c r="J4035" s="11">
        <v>2</v>
      </c>
      <c r="K4035" s="15" t="s">
        <v>4183</v>
      </c>
      <c r="L4035" s="11" t="s">
        <v>4183</v>
      </c>
      <c r="M4035" s="11" t="s">
        <v>4184</v>
      </c>
      <c r="N4035" s="11" t="s">
        <v>4181</v>
      </c>
      <c r="O4035" s="11">
        <v>61</v>
      </c>
      <c r="P4035" s="11">
        <v>0</v>
      </c>
      <c r="Q4035" s="11">
        <v>61</v>
      </c>
      <c r="R4035" s="11">
        <v>1</v>
      </c>
    </row>
    <row r="4036" spans="1:18">
      <c r="A4036" s="10" t="s">
        <v>7760</v>
      </c>
      <c r="B4036" s="11" t="s">
        <v>84</v>
      </c>
      <c r="C4036" s="11" t="s">
        <v>4177</v>
      </c>
      <c r="D4036" s="11">
        <v>98042</v>
      </c>
      <c r="E4036" s="16">
        <v>83300</v>
      </c>
      <c r="F4036" s="12">
        <v>3</v>
      </c>
      <c r="G4036" s="15">
        <v>2</v>
      </c>
      <c r="H4036" s="15">
        <v>1490</v>
      </c>
      <c r="I4036" s="13">
        <v>56</v>
      </c>
      <c r="J4036" s="11">
        <v>0</v>
      </c>
      <c r="K4036" s="15" t="s">
        <v>4183</v>
      </c>
      <c r="L4036" s="11" t="s">
        <v>4183</v>
      </c>
      <c r="M4036" s="11" t="s">
        <v>4184</v>
      </c>
      <c r="N4036" s="11" t="s">
        <v>4179</v>
      </c>
      <c r="O4036" s="11">
        <v>35</v>
      </c>
      <c r="P4036" s="11">
        <v>0</v>
      </c>
      <c r="Q4036" s="11">
        <v>35</v>
      </c>
      <c r="R4036" s="11">
        <v>1</v>
      </c>
    </row>
    <row r="4037" spans="1:18">
      <c r="A4037" s="10" t="s">
        <v>7761</v>
      </c>
      <c r="B4037" s="11" t="s">
        <v>93</v>
      </c>
      <c r="C4037" s="11" t="s">
        <v>4177</v>
      </c>
      <c r="D4037" s="11">
        <v>98168</v>
      </c>
      <c r="E4037" s="16">
        <v>83000</v>
      </c>
      <c r="F4037" s="12">
        <v>2</v>
      </c>
      <c r="G4037" s="15">
        <v>1</v>
      </c>
      <c r="H4037" s="11">
        <v>900</v>
      </c>
      <c r="I4037" s="13">
        <v>92</v>
      </c>
      <c r="J4037" s="11">
        <v>0</v>
      </c>
      <c r="K4037" s="15" t="s">
        <v>4183</v>
      </c>
      <c r="L4037" s="11" t="s">
        <v>4183</v>
      </c>
      <c r="M4037" s="11" t="s">
        <v>4184</v>
      </c>
      <c r="N4037" s="11" t="s">
        <v>4180</v>
      </c>
      <c r="O4037" s="11">
        <v>107</v>
      </c>
      <c r="P4037" s="11">
        <v>0</v>
      </c>
      <c r="Q4037" s="11">
        <v>107</v>
      </c>
      <c r="R4037" s="1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7041-F52E-4028-BF8C-480FEE7DB7B3}">
  <sheetPr>
    <tabColor rgb="FF00B050"/>
  </sheetPr>
  <dimension ref="A2:E50"/>
  <sheetViews>
    <sheetView tabSelected="1" workbookViewId="0">
      <selection activeCell="B6" sqref="B6"/>
    </sheetView>
  </sheetViews>
  <sheetFormatPr defaultRowHeight="15"/>
  <cols>
    <col min="1" max="1" width="16.42578125" bestFit="1" customWidth="1"/>
    <col min="2" max="2" width="15.42578125" style="1" bestFit="1" customWidth="1"/>
    <col min="3" max="3" width="25.140625" style="4" bestFit="1" customWidth="1"/>
    <col min="4" max="4" width="20.85546875" bestFit="1" customWidth="1"/>
    <col min="5" max="5" width="17.5703125" bestFit="1" customWidth="1"/>
  </cols>
  <sheetData>
    <row r="2" spans="1:5">
      <c r="A2" s="18" t="s">
        <v>4169</v>
      </c>
      <c r="B2" t="s">
        <v>7762</v>
      </c>
    </row>
    <row r="3" spans="1:5">
      <c r="A3" s="18" t="s">
        <v>4168</v>
      </c>
      <c r="B3" t="s">
        <v>7762</v>
      </c>
    </row>
    <row r="4" spans="1:5">
      <c r="A4" s="18" t="s">
        <v>4163</v>
      </c>
      <c r="B4" t="s">
        <v>7762</v>
      </c>
    </row>
    <row r="6" spans="1:5">
      <c r="A6" s="18" t="s">
        <v>4161</v>
      </c>
      <c r="B6" s="1" t="s">
        <v>7763</v>
      </c>
      <c r="C6" s="4" t="s">
        <v>7764</v>
      </c>
      <c r="D6" t="s">
        <v>7765</v>
      </c>
      <c r="E6" t="s">
        <v>7766</v>
      </c>
    </row>
    <row r="7" spans="1:5">
      <c r="A7" t="s">
        <v>3200</v>
      </c>
      <c r="B7" s="1">
        <v>285000</v>
      </c>
      <c r="C7" s="4">
        <v>1255</v>
      </c>
      <c r="D7" s="9">
        <v>226.5</v>
      </c>
      <c r="E7" s="19">
        <v>2</v>
      </c>
    </row>
    <row r="8" spans="1:5">
      <c r="A8" t="s">
        <v>856</v>
      </c>
      <c r="B8" s="1">
        <v>745000</v>
      </c>
      <c r="C8" s="4">
        <v>1490</v>
      </c>
      <c r="D8" s="9">
        <v>500</v>
      </c>
      <c r="E8" s="19">
        <v>1</v>
      </c>
    </row>
    <row r="9" spans="1:5">
      <c r="A9" t="s">
        <v>3630</v>
      </c>
      <c r="B9" s="1">
        <v>225233.33333333334</v>
      </c>
      <c r="C9" s="4">
        <v>1520.8333333333333</v>
      </c>
      <c r="D9" s="9">
        <v>157.66666666666666</v>
      </c>
      <c r="E9" s="19">
        <v>6</v>
      </c>
    </row>
    <row r="10" spans="1:5">
      <c r="A10" t="s">
        <v>4010</v>
      </c>
      <c r="B10" s="1">
        <v>196440</v>
      </c>
      <c r="C10" s="4">
        <v>1560</v>
      </c>
      <c r="D10" s="9">
        <v>126</v>
      </c>
      <c r="E10" s="19">
        <v>1</v>
      </c>
    </row>
    <row r="11" spans="1:5">
      <c r="A11" t="s">
        <v>5840</v>
      </c>
      <c r="B11" s="1">
        <v>254051</v>
      </c>
      <c r="C11" s="4">
        <v>1667.0357142857142</v>
      </c>
      <c r="D11" s="9">
        <v>164.35714285714286</v>
      </c>
      <c r="E11" s="19">
        <v>28</v>
      </c>
    </row>
    <row r="12" spans="1:5">
      <c r="A12" t="s">
        <v>100</v>
      </c>
      <c r="B12" s="1">
        <v>420773.53153153154</v>
      </c>
      <c r="C12" s="4">
        <v>1754.8648648648648</v>
      </c>
      <c r="D12" s="9">
        <v>247.73873873873873</v>
      </c>
      <c r="E12" s="19">
        <v>111</v>
      </c>
    </row>
    <row r="13" spans="1:5">
      <c r="A13" t="s">
        <v>93</v>
      </c>
      <c r="B13" s="1">
        <v>322356</v>
      </c>
      <c r="C13" s="4">
        <v>1759.6296296296296</v>
      </c>
      <c r="D13" s="9">
        <v>179.81481481481481</v>
      </c>
      <c r="E13" s="19">
        <v>27</v>
      </c>
    </row>
    <row r="14" spans="1:5">
      <c r="A14" t="s">
        <v>84</v>
      </c>
      <c r="B14" s="1">
        <v>309865.9736842105</v>
      </c>
      <c r="C14" s="4">
        <v>1776.3157894736842</v>
      </c>
      <c r="D14" s="9">
        <v>197.15789473684211</v>
      </c>
      <c r="E14" s="19">
        <v>38</v>
      </c>
    </row>
    <row r="15" spans="1:5">
      <c r="A15" t="s">
        <v>459</v>
      </c>
      <c r="B15" s="1">
        <v>308802.26923076925</v>
      </c>
      <c r="C15" s="4">
        <v>1824.2692307692307</v>
      </c>
      <c r="D15" s="9">
        <v>170.92307692307693</v>
      </c>
      <c r="E15" s="19">
        <v>52</v>
      </c>
    </row>
    <row r="16" spans="1:5">
      <c r="A16" t="s">
        <v>49</v>
      </c>
      <c r="B16" s="1">
        <v>575989.00578452635</v>
      </c>
      <c r="C16" s="4">
        <v>1837.7903109182935</v>
      </c>
      <c r="D16" s="9">
        <v>320.32754880694142</v>
      </c>
      <c r="E16" s="19">
        <v>1383</v>
      </c>
    </row>
    <row r="17" spans="1:5">
      <c r="A17" t="s">
        <v>379</v>
      </c>
      <c r="B17" s="1">
        <v>363914.95</v>
      </c>
      <c r="C17" s="4">
        <v>1850.8333333333333</v>
      </c>
      <c r="D17" s="9">
        <v>196.05</v>
      </c>
      <c r="E17" s="19">
        <v>60</v>
      </c>
    </row>
    <row r="18" spans="1:5">
      <c r="A18" t="s">
        <v>1035</v>
      </c>
      <c r="B18" s="1">
        <v>320700.30769230769</v>
      </c>
      <c r="C18" s="4">
        <v>1940.7692307692307</v>
      </c>
      <c r="D18" s="9">
        <v>169</v>
      </c>
      <c r="E18" s="19">
        <v>26</v>
      </c>
    </row>
    <row r="19" spans="1:5">
      <c r="A19" t="s">
        <v>1178</v>
      </c>
      <c r="B19" s="1">
        <v>428083.33333333331</v>
      </c>
      <c r="C19" s="4">
        <v>1975</v>
      </c>
      <c r="D19" s="9">
        <v>274.16666666666669</v>
      </c>
      <c r="E19" s="19">
        <v>6</v>
      </c>
    </row>
    <row r="20" spans="1:5">
      <c r="A20" t="s">
        <v>619</v>
      </c>
      <c r="B20" s="1">
        <v>483505.76923076925</v>
      </c>
      <c r="C20" s="4">
        <v>1984.9615384615386</v>
      </c>
      <c r="D20" s="9">
        <v>253.69230769230768</v>
      </c>
      <c r="E20" s="19">
        <v>26</v>
      </c>
    </row>
    <row r="21" spans="1:5">
      <c r="A21" t="s">
        <v>519</v>
      </c>
      <c r="B21" s="1">
        <v>299077.92499999999</v>
      </c>
      <c r="C21" s="4">
        <v>1997.1875</v>
      </c>
      <c r="D21" s="9">
        <v>152.98750000000001</v>
      </c>
      <c r="E21" s="19">
        <v>160</v>
      </c>
    </row>
    <row r="22" spans="1:5">
      <c r="A22" t="s">
        <v>1392</v>
      </c>
      <c r="B22" s="1">
        <v>298866.94478527608</v>
      </c>
      <c r="C22" s="4">
        <v>1999.7239263803681</v>
      </c>
      <c r="D22" s="9">
        <v>154.10429447852761</v>
      </c>
      <c r="E22" s="19">
        <v>163</v>
      </c>
    </row>
    <row r="23" spans="1:5">
      <c r="A23" t="s">
        <v>624</v>
      </c>
      <c r="B23" s="1">
        <v>405773.22222222225</v>
      </c>
      <c r="C23" s="4">
        <v>2014</v>
      </c>
      <c r="D23" s="9">
        <v>214.33333333333334</v>
      </c>
      <c r="E23" s="19">
        <v>45</v>
      </c>
    </row>
    <row r="24" spans="1:5">
      <c r="A24" t="s">
        <v>329</v>
      </c>
      <c r="B24" s="1">
        <v>448477.29824561405</v>
      </c>
      <c r="C24" s="4">
        <v>2065.5263157894738</v>
      </c>
      <c r="D24" s="9">
        <v>224.43859649122808</v>
      </c>
      <c r="E24" s="19">
        <v>57</v>
      </c>
    </row>
    <row r="25" spans="1:5">
      <c r="A25" t="s">
        <v>675</v>
      </c>
      <c r="B25" s="1">
        <v>294558.8203125</v>
      </c>
      <c r="C25" s="4">
        <v>2078.1953125</v>
      </c>
      <c r="D25" s="9">
        <v>147.3046875</v>
      </c>
      <c r="E25" s="19">
        <v>128</v>
      </c>
    </row>
    <row r="26" spans="1:5">
      <c r="A26" t="s">
        <v>920</v>
      </c>
      <c r="B26" s="1">
        <v>341591.28735632182</v>
      </c>
      <c r="C26" s="4">
        <v>2091.1494252873563</v>
      </c>
      <c r="D26" s="9">
        <v>165.65517241379311</v>
      </c>
      <c r="E26" s="19">
        <v>87</v>
      </c>
    </row>
    <row r="27" spans="1:5">
      <c r="A27" t="s">
        <v>319</v>
      </c>
      <c r="B27" s="1">
        <v>373059.89494163427</v>
      </c>
      <c r="C27" s="4">
        <v>2097.6848249027239</v>
      </c>
      <c r="D27" s="9">
        <v>184.45136186770429</v>
      </c>
      <c r="E27" s="19">
        <v>257</v>
      </c>
    </row>
    <row r="28" spans="1:5">
      <c r="A28" t="s">
        <v>226</v>
      </c>
      <c r="B28" s="1">
        <v>538118.33333333337</v>
      </c>
      <c r="C28" s="4">
        <v>2099.2666666666669</v>
      </c>
      <c r="D28" s="9">
        <v>268.86666666666667</v>
      </c>
      <c r="E28" s="19">
        <v>15</v>
      </c>
    </row>
    <row r="29" spans="1:5">
      <c r="A29" t="s">
        <v>1814</v>
      </c>
      <c r="B29" s="1">
        <v>525000</v>
      </c>
      <c r="C29" s="4">
        <v>2100</v>
      </c>
      <c r="D29" s="9">
        <v>250</v>
      </c>
      <c r="E29" s="19">
        <v>1</v>
      </c>
    </row>
    <row r="30" spans="1:5">
      <c r="A30" t="s">
        <v>451</v>
      </c>
      <c r="B30" s="1">
        <v>408406.48717948719</v>
      </c>
      <c r="C30" s="4">
        <v>2201.6666666666665</v>
      </c>
      <c r="D30" s="9">
        <v>188.07692307692307</v>
      </c>
      <c r="E30" s="19">
        <v>39</v>
      </c>
    </row>
    <row r="31" spans="1:5">
      <c r="A31" t="s">
        <v>743</v>
      </c>
      <c r="B31" s="1">
        <v>470229.03225806454</v>
      </c>
      <c r="C31" s="4">
        <v>2210.3225806451615</v>
      </c>
      <c r="D31" s="9">
        <v>221.90322580645162</v>
      </c>
      <c r="E31" s="19">
        <v>31</v>
      </c>
    </row>
    <row r="32" spans="1:5">
      <c r="A32" t="s">
        <v>1043</v>
      </c>
      <c r="B32" s="1">
        <v>562450</v>
      </c>
      <c r="C32" s="4">
        <v>2280</v>
      </c>
      <c r="D32" s="9">
        <v>264.5</v>
      </c>
      <c r="E32" s="19">
        <v>2</v>
      </c>
    </row>
    <row r="33" spans="1:5">
      <c r="A33" t="s">
        <v>46</v>
      </c>
      <c r="B33" s="1">
        <v>661373.67073170736</v>
      </c>
      <c r="C33" s="4">
        <v>2296.9695121951218</v>
      </c>
      <c r="D33" s="9">
        <v>286.64024390243901</v>
      </c>
      <c r="E33" s="19">
        <v>164</v>
      </c>
    </row>
    <row r="34" spans="1:5">
      <c r="A34" t="s">
        <v>841</v>
      </c>
      <c r="B34" s="1">
        <v>479669.43333333335</v>
      </c>
      <c r="C34" s="4">
        <v>2325.6666666666665</v>
      </c>
      <c r="D34" s="9">
        <v>212.96666666666667</v>
      </c>
      <c r="E34" s="19">
        <v>30</v>
      </c>
    </row>
    <row r="35" spans="1:5">
      <c r="A35" t="s">
        <v>137</v>
      </c>
      <c r="B35" s="1">
        <v>659487.66183574882</v>
      </c>
      <c r="C35" s="4">
        <v>2428.3285024154588</v>
      </c>
      <c r="D35" s="9">
        <v>280.75362318840581</v>
      </c>
      <c r="E35" s="19">
        <v>207</v>
      </c>
    </row>
    <row r="36" spans="1:5">
      <c r="A36" t="s">
        <v>113</v>
      </c>
      <c r="B36" s="1">
        <v>1194837.5</v>
      </c>
      <c r="C36" s="4">
        <v>2472.5</v>
      </c>
      <c r="D36" s="9">
        <v>490.25</v>
      </c>
      <c r="E36" s="19">
        <v>4</v>
      </c>
    </row>
    <row r="37" spans="1:5">
      <c r="A37" t="s">
        <v>79</v>
      </c>
      <c r="B37" s="1">
        <v>609606.108974359</v>
      </c>
      <c r="C37" s="4">
        <v>2497.3653846153848</v>
      </c>
      <c r="D37" s="9">
        <v>251.15384615384616</v>
      </c>
      <c r="E37" s="19">
        <v>156</v>
      </c>
    </row>
    <row r="38" spans="1:5">
      <c r="A38" t="s">
        <v>147</v>
      </c>
      <c r="B38" s="1">
        <v>572658.9375</v>
      </c>
      <c r="C38" s="4">
        <v>2584.625</v>
      </c>
      <c r="D38" s="9">
        <v>229</v>
      </c>
      <c r="E38" s="19">
        <v>16</v>
      </c>
    </row>
    <row r="39" spans="1:5">
      <c r="A39" t="s">
        <v>2520</v>
      </c>
      <c r="B39" s="1">
        <v>415000</v>
      </c>
      <c r="C39" s="4">
        <v>2600</v>
      </c>
      <c r="D39" s="9">
        <v>160</v>
      </c>
      <c r="E39" s="19">
        <v>1</v>
      </c>
    </row>
    <row r="40" spans="1:5">
      <c r="A40" t="s">
        <v>120</v>
      </c>
      <c r="B40" s="1">
        <v>614265.62376237626</v>
      </c>
      <c r="C40" s="4">
        <v>2643.3267326732675</v>
      </c>
      <c r="D40" s="9">
        <v>240.0891089108911</v>
      </c>
      <c r="E40" s="19">
        <v>101</v>
      </c>
    </row>
    <row r="41" spans="1:5">
      <c r="A41" t="s">
        <v>281</v>
      </c>
      <c r="B41" s="1">
        <v>673142.41935483867</v>
      </c>
      <c r="C41" s="4">
        <v>2719.6774193548385</v>
      </c>
      <c r="D41" s="9">
        <v>248.90322580645162</v>
      </c>
      <c r="E41" s="19">
        <v>31</v>
      </c>
    </row>
    <row r="42" spans="1:5">
      <c r="A42" t="s">
        <v>33</v>
      </c>
      <c r="B42" s="1">
        <v>879041.2952755905</v>
      </c>
      <c r="C42" s="4">
        <v>2721.3582677165355</v>
      </c>
      <c r="D42" s="9">
        <v>323.38976377952758</v>
      </c>
      <c r="E42" s="19">
        <v>254</v>
      </c>
    </row>
    <row r="43" spans="1:5">
      <c r="A43" t="s">
        <v>313</v>
      </c>
      <c r="B43" s="1">
        <v>557043.76666666672</v>
      </c>
      <c r="C43" s="4">
        <v>2741</v>
      </c>
      <c r="D43" s="9">
        <v>207.4</v>
      </c>
      <c r="E43" s="19">
        <v>60</v>
      </c>
    </row>
    <row r="44" spans="1:5">
      <c r="A44" t="s">
        <v>738</v>
      </c>
      <c r="B44" s="1">
        <v>557125</v>
      </c>
      <c r="C44" s="4">
        <v>2770</v>
      </c>
      <c r="D44" s="9">
        <v>201.5</v>
      </c>
      <c r="E44" s="19">
        <v>4</v>
      </c>
    </row>
    <row r="45" spans="1:5">
      <c r="A45" t="s">
        <v>102</v>
      </c>
      <c r="B45" s="1">
        <v>694582.08552631584</v>
      </c>
      <c r="C45" s="4">
        <v>2789.7434210526317</v>
      </c>
      <c r="D45" s="9">
        <v>255.30263157894737</v>
      </c>
      <c r="E45" s="19">
        <v>152</v>
      </c>
    </row>
    <row r="46" spans="1:5">
      <c r="A46" t="s">
        <v>161</v>
      </c>
      <c r="B46" s="1">
        <v>778833.33333333337</v>
      </c>
      <c r="C46" s="4">
        <v>3172.7777777777778</v>
      </c>
      <c r="D46" s="9">
        <v>238.55555555555554</v>
      </c>
      <c r="E46" s="19">
        <v>9</v>
      </c>
    </row>
    <row r="47" spans="1:5">
      <c r="A47" t="s">
        <v>36</v>
      </c>
      <c r="B47" s="1">
        <v>1175569.9342105263</v>
      </c>
      <c r="C47" s="4">
        <v>3227.1973684210525</v>
      </c>
      <c r="D47" s="9">
        <v>364.65789473684208</v>
      </c>
      <c r="E47" s="19">
        <v>76</v>
      </c>
    </row>
    <row r="48" spans="1:5">
      <c r="A48" t="s">
        <v>40</v>
      </c>
      <c r="B48" s="1">
        <v>1678925</v>
      </c>
      <c r="C48" s="4">
        <v>3820</v>
      </c>
      <c r="D48" s="9">
        <v>423.375</v>
      </c>
      <c r="E48" s="19">
        <v>8</v>
      </c>
    </row>
    <row r="49" spans="1:5">
      <c r="A49" t="s">
        <v>42</v>
      </c>
      <c r="B49" s="1">
        <v>2046559.0909090908</v>
      </c>
      <c r="C49" s="4">
        <v>4103.636363636364</v>
      </c>
      <c r="D49" s="9">
        <v>492.18181818181819</v>
      </c>
      <c r="E49" s="19">
        <v>11</v>
      </c>
    </row>
    <row r="50" spans="1:5">
      <c r="A50" t="s">
        <v>7767</v>
      </c>
      <c r="B50" s="1">
        <v>551925.95317145693</v>
      </c>
      <c r="C50" s="4">
        <v>2143.2827056491574</v>
      </c>
      <c r="D50" s="9">
        <v>261.59737363726464</v>
      </c>
      <c r="E50" s="19">
        <v>4036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2025-08-13T01:41:10Z</dcterms:created>
  <dcterms:modified xsi:type="dcterms:W3CDTF">2025-08-14T03:24:20Z</dcterms:modified>
  <cp:category/>
  <cp:contentStatus/>
</cp:coreProperties>
</file>